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3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4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15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16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7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19.xml" ContentType="application/vnd.openxmlformats-officedocument.drawing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9" documentId="8_{A8C9A97C-3335-455E-BDD5-61A2AD994A16}" xr6:coauthVersionLast="47" xr6:coauthVersionMax="47" xr10:uidLastSave="{1742FAD2-746F-4141-A4BD-B7224139F6FA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KLS" sheetId="77" r:id="rId23"/>
    <sheet name="Fettgruppe" sheetId="49" r:id="rId24"/>
    <sheet name="FE" sheetId="73" r:id="rId25"/>
    <sheet name="Fett per mnd" sheetId="61" r:id="rId26"/>
    <sheet name="Ark2" sheetId="82" r:id="rId27"/>
    <sheet name="Vektgrupper" sheetId="50" r:id="rId28"/>
    <sheet name="VK" sheetId="76" r:id="rId29"/>
    <sheet name="Variant" sheetId="47" r:id="rId30"/>
    <sheet name="V" sheetId="72" r:id="rId31"/>
    <sheet name="Fylker" sheetId="51" r:id="rId32"/>
    <sheet name="RNR" sheetId="81" r:id="rId33"/>
    <sheet name="F" sheetId="68" r:id="rId34"/>
    <sheet name="Komm_nr" sheetId="80" state="hidden" r:id="rId35"/>
  </sheets>
  <externalReferences>
    <externalReference r:id="rId36"/>
    <externalReference r:id="rId37"/>
    <externalReference r:id="rId38"/>
  </externalReferences>
  <definedNames>
    <definedName name="__123Graph_ADIAGRAM1" localSheetId="14" hidden="1">Uke!#REF!</definedName>
    <definedName name="__123Graph_ADIAGRAM1" localSheetId="13" hidden="1">Uke!#REF!</definedName>
    <definedName name="__123Graph_ADIAGRAM1" localSheetId="33" hidden="1">Uke!#REF!</definedName>
    <definedName name="__123Graph_ADIAGRAM1" localSheetId="24" hidden="1">Uke!#REF!</definedName>
    <definedName name="__123Graph_ADIAGRAM1" localSheetId="25" hidden="1">[1]Uke!#REF!</definedName>
    <definedName name="__123Graph_ADIAGRAM1" localSheetId="23" hidden="1">Uke!#REF!</definedName>
    <definedName name="__123Graph_ADIAGRAM1" localSheetId="31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21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0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4" hidden="1">Uke!#REF!</definedName>
    <definedName name="__123Graph_ADIAGRAM2" localSheetId="25" hidden="1">[1]Uke!#REF!</definedName>
    <definedName name="__123Graph_ADIAGRAM2" localSheetId="23" hidden="1">Uke!#REF!</definedName>
    <definedName name="__123Graph_ADIAGRAM2" localSheetId="31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21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0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3" hidden="1">Uke!#REF!</definedName>
    <definedName name="__123Graph_ADIAGRAM3" localSheetId="24" hidden="1">Uke!#REF!</definedName>
    <definedName name="__123Graph_ADIAGRAM3" localSheetId="25" hidden="1">[1]Uke!#REF!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21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30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4" hidden="1">Uke!#REF!</definedName>
    <definedName name="__123Graph_ADIAGRAM4" localSheetId="25" hidden="1">[1]Uke!#REF!</definedName>
    <definedName name="__123Graph_ADIAGRAM4" localSheetId="23" hidden="1">Uke!#REF!</definedName>
    <definedName name="__123Graph_ADIAGRAM4" localSheetId="31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21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0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4" hidden="1">Uke!#REF!</definedName>
    <definedName name="__123Graph_ADIAGRAM5" localSheetId="25" hidden="1">[1]Uke!#REF!</definedName>
    <definedName name="__123Graph_ADIAGRAM5" localSheetId="23" hidden="1">Uke!#REF!</definedName>
    <definedName name="__123Graph_ADIAGRAM5" localSheetId="31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21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0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4" hidden="1">Uke!#REF!</definedName>
    <definedName name="__123Graph_BDIAGRAM1" localSheetId="25" hidden="1">[1]Uke!#REF!</definedName>
    <definedName name="__123Graph_BDIAGRAM1" localSheetId="23" hidden="1">Uke!#REF!</definedName>
    <definedName name="__123Graph_BDIAGRAM1" localSheetId="31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21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0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4" hidden="1">Uke!#REF!</definedName>
    <definedName name="__123Graph_BDIAGRAM2" localSheetId="25" hidden="1">[1]Uke!#REF!</definedName>
    <definedName name="__123Graph_BDIAGRAM2" localSheetId="23" hidden="1">Uke!#REF!</definedName>
    <definedName name="__123Graph_BDIAGRAM2" localSheetId="31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21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0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3" hidden="1">Uke!#REF!</definedName>
    <definedName name="__123Graph_BDIAGRAM3" localSheetId="24" hidden="1">Uke!#REF!</definedName>
    <definedName name="__123Graph_BDIAGRAM3" localSheetId="25" hidden="1">[1]Uke!#REF!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21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30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4" hidden="1">Uke!#REF!</definedName>
    <definedName name="__123Graph_BDIAGRAM4" localSheetId="25" hidden="1">[1]Uke!#REF!</definedName>
    <definedName name="__123Graph_BDIAGRAM4" localSheetId="23" hidden="1">Uke!#REF!</definedName>
    <definedName name="__123Graph_BDIAGRAM4" localSheetId="31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21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0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4" hidden="1">Uke!#REF!</definedName>
    <definedName name="__123Graph_CDIAGRAM5" localSheetId="25" hidden="1">[1]Uke!#REF!</definedName>
    <definedName name="__123Graph_CDIAGRAM5" localSheetId="23" hidden="1">Uke!#REF!</definedName>
    <definedName name="__123Graph_CDIAGRAM5" localSheetId="31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21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0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3" hidden="1">Uke!#REF!</definedName>
    <definedName name="__123Graph_XDIAGRAM1" localSheetId="24" hidden="1">Uke!#REF!</definedName>
    <definedName name="__123Graph_XDIAGRAM1" localSheetId="25" hidden="1">[1]Uke!#REF!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21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30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3" hidden="1">Uke!#REF!</definedName>
    <definedName name="__123Graph_XDIAGRAM2" localSheetId="24" hidden="1">Uke!#REF!</definedName>
    <definedName name="__123Graph_XDIAGRAM2" localSheetId="25" hidden="1">[1]Uke!#REF!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21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30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3" hidden="1">Uke!#REF!</definedName>
    <definedName name="__123Graph_XDIAGRAM3" localSheetId="24" hidden="1">Uke!#REF!</definedName>
    <definedName name="__123Graph_XDIAGRAM3" localSheetId="25" hidden="1">[1]Uke!#REF!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21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30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3" hidden="1">Uke!#REF!</definedName>
    <definedName name="__123Graph_XDIAGRAM4" localSheetId="24" hidden="1">Uke!#REF!</definedName>
    <definedName name="__123Graph_XDIAGRAM4" localSheetId="25" hidden="1">[1]Uke!#REF!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21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30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3" hidden="1">Uke!#REF!</definedName>
    <definedName name="__123Graph_XDIAGRAM5" localSheetId="24" hidden="1">Uke!#REF!</definedName>
    <definedName name="__123Graph_XDIAGRAM5" localSheetId="25" hidden="1">[1]Uke!#REF!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21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30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3" hidden="1">Uke!#REF!</definedName>
    <definedName name="a" localSheetId="24" hidden="1">Uke!#REF!</definedName>
    <definedName name="a" localSheetId="25" hidden="1">[1]Uke!#REF!</definedName>
    <definedName name="a" localSheetId="18" hidden="1">Uke!#REF!</definedName>
    <definedName name="a" localSheetId="19" hidden="1">[1]Uke!#REF!</definedName>
    <definedName name="a" localSheetId="21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30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'Ark1'!$A$1:$AH$4093</definedName>
    <definedName name="Ark2" localSheetId="25">#REF!</definedName>
    <definedName name="Ark2" localSheetId="19">#REF!</definedName>
    <definedName name="Ark2" localSheetId="21">#REF!</definedName>
    <definedName name="Ark2">#REF!</definedName>
    <definedName name="asdadsa" localSheetId="14" hidden="1">[3]Uke!#REF!</definedName>
    <definedName name="asdadsa" localSheetId="33" hidden="1">[3]Uke!#REF!</definedName>
    <definedName name="asdadsa" localSheetId="24" hidden="1">[3]Uke!#REF!</definedName>
    <definedName name="asdadsa" localSheetId="25" hidden="1">[3]Uke!#REF!</definedName>
    <definedName name="asdadsa" localSheetId="18" hidden="1">[3]Uke!#REF!</definedName>
    <definedName name="asdadsa" localSheetId="19" hidden="1">[3]Uke!#REF!</definedName>
    <definedName name="asdadsa" localSheetId="21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2" hidden="1">[3]Uke!#REF!</definedName>
    <definedName name="asdadsa" localSheetId="16" hidden="1">[3]Uke!#REF!</definedName>
    <definedName name="asdadsa" localSheetId="6" hidden="1">[3]Uke!#REF!</definedName>
    <definedName name="asdadsa" localSheetId="30" hidden="1">[3]Uke!#REF!</definedName>
    <definedName name="asdadsa" localSheetId="28" hidden="1">[3]Uke!#REF!</definedName>
    <definedName name="asdadsa" localSheetId="2" hidden="1">[3]Uke!#REF!</definedName>
    <definedName name="asdadsa" hidden="1">[3]Uke!#REF!</definedName>
    <definedName name="BBB" localSheetId="14" hidden="1">Uke!#REF!</definedName>
    <definedName name="BBB" localSheetId="33" hidden="1">Uke!#REF!</definedName>
    <definedName name="BBB" localSheetId="24" hidden="1">Uke!#REF!</definedName>
    <definedName name="BBB" localSheetId="25" hidden="1">[1]Uke!#REF!</definedName>
    <definedName name="BBB" localSheetId="23" hidden="1">Uke!#REF!</definedName>
    <definedName name="BBB" localSheetId="31" hidden="1">Uke!#REF!</definedName>
    <definedName name="BBB" localSheetId="18" hidden="1">Uke!#REF!</definedName>
    <definedName name="BBB" localSheetId="19" hidden="1">[1]Uke!#REF!</definedName>
    <definedName name="BBB" localSheetId="21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0" hidden="1">Uke!#REF!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3" hidden="1">Uke!#REF!</definedName>
    <definedName name="BNM" localSheetId="24" hidden="1">Uke!#REF!</definedName>
    <definedName name="BNM" localSheetId="25" hidden="1">[1]Uke!#REF!</definedName>
    <definedName name="BNM" localSheetId="18" hidden="1">Uke!#REF!</definedName>
    <definedName name="BNM" localSheetId="19" hidden="1">[1]Uke!#REF!</definedName>
    <definedName name="BNM" localSheetId="21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30" hidden="1">Uke!#REF!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4" hidden="1">[3]Uke!#REF!</definedName>
    <definedName name="bvnbvnbvn" localSheetId="33" hidden="1">[3]Uke!#REF!</definedName>
    <definedName name="bvnbvnbvn" localSheetId="24" hidden="1">[3]Uke!#REF!</definedName>
    <definedName name="bvnbvnbvn" localSheetId="25" hidden="1">[3]Uke!#REF!</definedName>
    <definedName name="bvnbvnbvn" localSheetId="18" hidden="1">[3]Uke!#REF!</definedName>
    <definedName name="bvnbvnbvn" localSheetId="19" hidden="1">[3]Uke!#REF!</definedName>
    <definedName name="bvnbvnbvn" localSheetId="21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2" hidden="1">[3]Uke!#REF!</definedName>
    <definedName name="bvnbvnbvn" localSheetId="16" hidden="1">[3]Uke!#REF!</definedName>
    <definedName name="bvnbvnbvn" localSheetId="6" hidden="1">[3]Uke!#REF!</definedName>
    <definedName name="bvnbvnbvn" localSheetId="30" hidden="1">[3]Uke!#REF!</definedName>
    <definedName name="bvnbvnbvn" localSheetId="28" hidden="1">[3]Uke!#REF!</definedName>
    <definedName name="bvnbvnbvn" localSheetId="2" hidden="1">[3]Uke!#REF!</definedName>
    <definedName name="bvnbvnbvn" hidden="1">[3]Uke!#REF!</definedName>
    <definedName name="cc" localSheetId="14" hidden="1">Uke!#REF!</definedName>
    <definedName name="cc" localSheetId="33" hidden="1">Uke!#REF!</definedName>
    <definedName name="cc" localSheetId="24" hidden="1">Uke!#REF!</definedName>
    <definedName name="cc" localSheetId="25" hidden="1">[1]Uke!#REF!</definedName>
    <definedName name="cc" localSheetId="18" hidden="1">Uke!#REF!</definedName>
    <definedName name="cc" localSheetId="19" hidden="1">[1]Uke!#REF!</definedName>
    <definedName name="cc" localSheetId="21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30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3" hidden="1">Uke!#REF!</definedName>
    <definedName name="CFE" localSheetId="24" hidden="1">Uke!#REF!</definedName>
    <definedName name="CFE" localSheetId="25" hidden="1">[1]Uke!#REF!</definedName>
    <definedName name="CFE" localSheetId="31" hidden="1">Uke!#REF!</definedName>
    <definedName name="CFE" localSheetId="18" hidden="1">Uke!#REF!</definedName>
    <definedName name="CFE" localSheetId="19" hidden="1">[1]Uke!#REF!</definedName>
    <definedName name="CFE" localSheetId="21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0" hidden="1">Uke!#REF!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4" hidden="1">[3]Uke!#REF!</definedName>
    <definedName name="cvxvcxvc" localSheetId="33" hidden="1">[3]Uke!#REF!</definedName>
    <definedName name="cvxvcxvc" localSheetId="24" hidden="1">[3]Uke!#REF!</definedName>
    <definedName name="cvxvcxvc" localSheetId="25" hidden="1">[3]Uke!#REF!</definedName>
    <definedName name="cvxvcxvc" localSheetId="18" hidden="1">[3]Uke!#REF!</definedName>
    <definedName name="cvxvcxvc" localSheetId="19" hidden="1">[3]Uke!#REF!</definedName>
    <definedName name="cvxvcxvc" localSheetId="21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2" hidden="1">[3]Uke!#REF!</definedName>
    <definedName name="cvxvcxvc" localSheetId="16" hidden="1">[3]Uke!#REF!</definedName>
    <definedName name="cvxvcxvc" localSheetId="6" hidden="1">[3]Uke!#REF!</definedName>
    <definedName name="cvxvcxvc" localSheetId="30" hidden="1">[3]Uke!#REF!</definedName>
    <definedName name="cvxvcxvc" localSheetId="28" hidden="1">[3]Uke!#REF!</definedName>
    <definedName name="cvxvcxvc" localSheetId="2" hidden="1">[3]Uke!#REF!</definedName>
    <definedName name="cvxvcxvc" hidden="1">[3]Uke!#REF!</definedName>
    <definedName name="d" localSheetId="14" hidden="1">Uke!#REF!</definedName>
    <definedName name="d" localSheetId="33" hidden="1">Uke!#REF!</definedName>
    <definedName name="d" localSheetId="24" hidden="1">Uke!#REF!</definedName>
    <definedName name="d" localSheetId="25" hidden="1">[1]Uke!#REF!</definedName>
    <definedName name="d" localSheetId="18" hidden="1">Uke!#REF!</definedName>
    <definedName name="d" localSheetId="19" hidden="1">[1]Uke!#REF!</definedName>
    <definedName name="d" localSheetId="21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30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3" hidden="1">Uke!#REF!</definedName>
    <definedName name="DDD" localSheetId="24" hidden="1">Uke!#REF!</definedName>
    <definedName name="DDD" localSheetId="25" hidden="1">[1]Uke!#REF!</definedName>
    <definedName name="DDD" localSheetId="23" hidden="1">Uke!#REF!</definedName>
    <definedName name="DDD" localSheetId="31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21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0" hidden="1">Uke!#REF!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4" hidden="1">[3]Uke!#REF!</definedName>
    <definedName name="dfd" localSheetId="33" hidden="1">[3]Uke!#REF!</definedName>
    <definedName name="dfd" localSheetId="24" hidden="1">[3]Uke!#REF!</definedName>
    <definedName name="dfd" localSheetId="25" hidden="1">[3]Uke!#REF!</definedName>
    <definedName name="dfd" localSheetId="18" hidden="1">[3]Uke!#REF!</definedName>
    <definedName name="dfd" localSheetId="19" hidden="1">[3]Uke!#REF!</definedName>
    <definedName name="dfd" localSheetId="21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2" hidden="1">[3]Uke!#REF!</definedName>
    <definedName name="dfd" localSheetId="16" hidden="1">[3]Uke!#REF!</definedName>
    <definedName name="dfd" localSheetId="6" hidden="1">[3]Uke!#REF!</definedName>
    <definedName name="dfd" localSheetId="30" hidden="1">[3]Uke!#REF!</definedName>
    <definedName name="dfd" localSheetId="28" hidden="1">[3]Uke!#REF!</definedName>
    <definedName name="dfd" localSheetId="2" hidden="1">[3]Uke!#REF!</definedName>
    <definedName name="dfd" hidden="1">[3]Uke!#REF!</definedName>
    <definedName name="EEE" localSheetId="14" hidden="1">Uke!#REF!</definedName>
    <definedName name="EEE" localSheetId="33" hidden="1">Uke!#REF!</definedName>
    <definedName name="EEE" localSheetId="24" hidden="1">Uke!#REF!</definedName>
    <definedName name="EEE" localSheetId="25" hidden="1">[1]Uke!#REF!</definedName>
    <definedName name="EEE" localSheetId="23" hidden="1">Uke!#REF!</definedName>
    <definedName name="EEE" localSheetId="31" hidden="1">Uke!#REF!</definedName>
    <definedName name="EEE" localSheetId="18" hidden="1">Uke!#REF!</definedName>
    <definedName name="EEE" localSheetId="19" hidden="1">[1]Uke!#REF!</definedName>
    <definedName name="EEE" localSheetId="21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0" hidden="1">Uke!#REF!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3" hidden="1">Uke!#REF!</definedName>
    <definedName name="f" localSheetId="24" hidden="1">Uke!#REF!</definedName>
    <definedName name="f" localSheetId="25" hidden="1">[1]Uke!#REF!</definedName>
    <definedName name="f" localSheetId="18" hidden="1">Uke!#REF!</definedName>
    <definedName name="f" localSheetId="19" hidden="1">[1]Uke!#REF!</definedName>
    <definedName name="f" localSheetId="21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30" hidden="1">Uke!#REF!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4" hidden="1">[3]Uke!#REF!</definedName>
    <definedName name="fdgfdg" localSheetId="33" hidden="1">[3]Uke!#REF!</definedName>
    <definedName name="fdgfdg" localSheetId="24" hidden="1">[3]Uke!#REF!</definedName>
    <definedName name="fdgfdg" localSheetId="25" hidden="1">[3]Uke!#REF!</definedName>
    <definedName name="fdgfdg" localSheetId="18" hidden="1">[3]Uke!#REF!</definedName>
    <definedName name="fdgfdg" localSheetId="19" hidden="1">[3]Uke!#REF!</definedName>
    <definedName name="fdgfdg" localSheetId="21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2" hidden="1">[3]Uke!#REF!</definedName>
    <definedName name="fdgfdg" localSheetId="16" hidden="1">[3]Uke!#REF!</definedName>
    <definedName name="fdgfdg" localSheetId="6" hidden="1">[3]Uke!#REF!</definedName>
    <definedName name="fdgfdg" localSheetId="30" hidden="1">[3]Uke!#REF!</definedName>
    <definedName name="fdgfdg" localSheetId="28" hidden="1">[3]Uke!#REF!</definedName>
    <definedName name="fdgfdg" localSheetId="2" hidden="1">[3]Uke!#REF!</definedName>
    <definedName name="fdgfdg" hidden="1">[3]Uke!#REF!</definedName>
    <definedName name="FF" localSheetId="14" hidden="1">Uke!#REF!</definedName>
    <definedName name="FF" localSheetId="33" hidden="1">Uke!#REF!</definedName>
    <definedName name="FF" localSheetId="24" hidden="1">Uke!#REF!</definedName>
    <definedName name="FF" localSheetId="25" hidden="1">[1]Uke!#REF!</definedName>
    <definedName name="FF" localSheetId="18" hidden="1">Uke!#REF!</definedName>
    <definedName name="FF" localSheetId="19" hidden="1">[1]Uke!#REF!</definedName>
    <definedName name="FF" localSheetId="21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30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4" hidden="1">[3]Uke!#REF!</definedName>
    <definedName name="fff" localSheetId="33" hidden="1">[3]Uke!#REF!</definedName>
    <definedName name="fff" localSheetId="24" hidden="1">[3]Uke!#REF!</definedName>
    <definedName name="fff" localSheetId="25" hidden="1">[3]Uke!#REF!</definedName>
    <definedName name="fff" localSheetId="18" hidden="1">[3]Uke!#REF!</definedName>
    <definedName name="fff" localSheetId="19" hidden="1">[3]Uke!#REF!</definedName>
    <definedName name="fff" localSheetId="21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2" hidden="1">[3]Uke!#REF!</definedName>
    <definedName name="fff" localSheetId="16" hidden="1">[3]Uke!#REF!</definedName>
    <definedName name="fff" localSheetId="6" hidden="1">[3]Uke!#REF!</definedName>
    <definedName name="fff" localSheetId="30" hidden="1">[3]Uke!#REF!</definedName>
    <definedName name="fff" localSheetId="28" hidden="1">[3]Uke!#REF!</definedName>
    <definedName name="fff" localSheetId="2" hidden="1">[3]Uke!#REF!</definedName>
    <definedName name="fff" hidden="1">[3]Uke!#REF!</definedName>
    <definedName name="fgfhg" localSheetId="14" hidden="1">[1]Uke!#REF!</definedName>
    <definedName name="fgfhg" localSheetId="33" hidden="1">[1]Uke!#REF!</definedName>
    <definedName name="fgfhg" localSheetId="24" hidden="1">[1]Uke!#REF!</definedName>
    <definedName name="fgfhg" localSheetId="25" hidden="1">[1]Uke!#REF!</definedName>
    <definedName name="fgfhg" localSheetId="18" hidden="1">[1]Uke!#REF!</definedName>
    <definedName name="fgfhg" localSheetId="19" hidden="1">[1]Uke!#REF!</definedName>
    <definedName name="fgfhg" localSheetId="21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2" hidden="1">[1]Uke!#REF!</definedName>
    <definedName name="fgfhg" localSheetId="16" hidden="1">[1]Uke!#REF!</definedName>
    <definedName name="fgfhg" localSheetId="6" hidden="1">[1]Uke!#REF!</definedName>
    <definedName name="fgfhg" localSheetId="30" hidden="1">[1]Uke!#REF!</definedName>
    <definedName name="fgfhg" localSheetId="28" hidden="1">[1]Uke!#REF!</definedName>
    <definedName name="fgfhg" localSheetId="2" hidden="1">[1]Uke!#REF!</definedName>
    <definedName name="fgfhg" hidden="1">[1]Uke!#REF!</definedName>
    <definedName name="fhgfhgfhg" localSheetId="14" hidden="1">[3]Uke!#REF!</definedName>
    <definedName name="fhgfhgfhg" localSheetId="33" hidden="1">[3]Uke!#REF!</definedName>
    <definedName name="fhgfhgfhg" localSheetId="24" hidden="1">[3]Uke!#REF!</definedName>
    <definedName name="fhgfhgfhg" localSheetId="25" hidden="1">[3]Uke!#REF!</definedName>
    <definedName name="fhgfhgfhg" localSheetId="18" hidden="1">[3]Uke!#REF!</definedName>
    <definedName name="fhgfhgfhg" localSheetId="19" hidden="1">[3]Uke!#REF!</definedName>
    <definedName name="fhgfhgfhg" localSheetId="21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2" hidden="1">[3]Uke!#REF!</definedName>
    <definedName name="fhgfhgfhg" localSheetId="16" hidden="1">[3]Uke!#REF!</definedName>
    <definedName name="fhgfhgfhg" localSheetId="6" hidden="1">[3]Uke!#REF!</definedName>
    <definedName name="fhgfhgfhg" localSheetId="30" hidden="1">[3]Uke!#REF!</definedName>
    <definedName name="fhgfhgfhg" localSheetId="28" hidden="1">[3]Uke!#REF!</definedName>
    <definedName name="fhgfhgfhg" localSheetId="2" hidden="1">[3]Uke!#REF!</definedName>
    <definedName name="fhgfhgfhg" hidden="1">[3]Uke!#REF!</definedName>
    <definedName name="GGG" localSheetId="14" hidden="1">Uke!#REF!</definedName>
    <definedName name="GGG" localSheetId="33" hidden="1">Uke!#REF!</definedName>
    <definedName name="GGG" localSheetId="24" hidden="1">Uke!#REF!</definedName>
    <definedName name="GGG" localSheetId="25" hidden="1">[1]Uke!#REF!</definedName>
    <definedName name="GGG" localSheetId="23" hidden="1">Uke!#REF!</definedName>
    <definedName name="GGG" localSheetId="31" hidden="1">Uke!#REF!</definedName>
    <definedName name="GGG" localSheetId="18" hidden="1">Uke!#REF!</definedName>
    <definedName name="GGG" localSheetId="19" hidden="1">[1]Uke!#REF!</definedName>
    <definedName name="GGG" localSheetId="21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0" hidden="1">Uke!#REF!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3" hidden="1">Uke!#REF!</definedName>
    <definedName name="GH" localSheetId="24" hidden="1">Uke!#REF!</definedName>
    <definedName name="GH" localSheetId="25" hidden="1">[1]Uke!#REF!</definedName>
    <definedName name="GH" localSheetId="18" hidden="1">Uke!#REF!</definedName>
    <definedName name="GH" localSheetId="19" hidden="1">[1]Uke!#REF!</definedName>
    <definedName name="GH" localSheetId="21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30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4" hidden="1">[1]Uke!#REF!</definedName>
    <definedName name="ghj" localSheetId="33" hidden="1">[1]Uke!#REF!</definedName>
    <definedName name="ghj" localSheetId="24" hidden="1">[1]Uke!#REF!</definedName>
    <definedName name="ghj" localSheetId="25" hidden="1">[1]Uke!#REF!</definedName>
    <definedName name="ghj" localSheetId="18" hidden="1">[1]Uke!#REF!</definedName>
    <definedName name="ghj" localSheetId="19" hidden="1">[1]Uke!#REF!</definedName>
    <definedName name="ghj" localSheetId="21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2" hidden="1">[1]Uke!#REF!</definedName>
    <definedName name="ghj" localSheetId="16" hidden="1">[1]Uke!#REF!</definedName>
    <definedName name="ghj" localSheetId="6" hidden="1">[1]Uke!#REF!</definedName>
    <definedName name="ghj" localSheetId="30" hidden="1">[1]Uke!#REF!</definedName>
    <definedName name="ghj" localSheetId="28" hidden="1">[1]Uke!#REF!</definedName>
    <definedName name="ghj" localSheetId="2" hidden="1">[1]Uke!#REF!</definedName>
    <definedName name="ghj" hidden="1">[1]Uke!#REF!</definedName>
    <definedName name="ghjghj" localSheetId="14" hidden="1">[3]Uke!#REF!</definedName>
    <definedName name="ghjghj" localSheetId="33" hidden="1">[3]Uke!#REF!</definedName>
    <definedName name="ghjghj" localSheetId="24" hidden="1">[3]Uke!#REF!</definedName>
    <definedName name="ghjghj" localSheetId="25" hidden="1">[3]Uke!#REF!</definedName>
    <definedName name="ghjghj" localSheetId="18" hidden="1">[3]Uke!#REF!</definedName>
    <definedName name="ghjghj" localSheetId="19" hidden="1">[3]Uke!#REF!</definedName>
    <definedName name="ghjghj" localSheetId="21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2" hidden="1">[3]Uke!#REF!</definedName>
    <definedName name="ghjghj" localSheetId="16" hidden="1">[3]Uke!#REF!</definedName>
    <definedName name="ghjghj" localSheetId="6" hidden="1">[3]Uke!#REF!</definedName>
    <definedName name="ghjghj" localSheetId="30" hidden="1">[3]Uke!#REF!</definedName>
    <definedName name="ghjghj" localSheetId="28" hidden="1">[3]Uke!#REF!</definedName>
    <definedName name="ghjghj" localSheetId="2" hidden="1">[3]Uke!#REF!</definedName>
    <definedName name="ghjghj" hidden="1">[3]Uke!#REF!</definedName>
    <definedName name="GI" localSheetId="14" hidden="1">Uke!#REF!</definedName>
    <definedName name="GI" localSheetId="33" hidden="1">Uke!#REF!</definedName>
    <definedName name="GI" localSheetId="24" hidden="1">Uke!#REF!</definedName>
    <definedName name="GI" localSheetId="25" hidden="1">[1]Uke!#REF!</definedName>
    <definedName name="GI" localSheetId="18" hidden="1">Uke!#REF!</definedName>
    <definedName name="GI" localSheetId="19" hidden="1">[1]Uke!#REF!</definedName>
    <definedName name="GI" localSheetId="21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30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4" hidden="1">[3]Uke!#REF!</definedName>
    <definedName name="gjhghj" localSheetId="33" hidden="1">[3]Uke!#REF!</definedName>
    <definedName name="gjhghj" localSheetId="24" hidden="1">[3]Uke!#REF!</definedName>
    <definedName name="gjhghj" localSheetId="25" hidden="1">[3]Uke!#REF!</definedName>
    <definedName name="gjhghj" localSheetId="18" hidden="1">[3]Uke!#REF!</definedName>
    <definedName name="gjhghj" localSheetId="19" hidden="1">[3]Uke!#REF!</definedName>
    <definedName name="gjhghj" localSheetId="21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2" hidden="1">[3]Uke!#REF!</definedName>
    <definedName name="gjhghj" localSheetId="16" hidden="1">[3]Uke!#REF!</definedName>
    <definedName name="gjhghj" localSheetId="6" hidden="1">[3]Uke!#REF!</definedName>
    <definedName name="gjhghj" localSheetId="30" hidden="1">[3]Uke!#REF!</definedName>
    <definedName name="gjhghj" localSheetId="28" hidden="1">[3]Uke!#REF!</definedName>
    <definedName name="gjhghj" localSheetId="2" hidden="1">[3]Uke!#REF!</definedName>
    <definedName name="gjhghj" hidden="1">[3]Uke!#REF!</definedName>
    <definedName name="HG" localSheetId="14" hidden="1">Uke!#REF!</definedName>
    <definedName name="HG" localSheetId="33" hidden="1">Uke!#REF!</definedName>
    <definedName name="HG" localSheetId="24" hidden="1">Uke!#REF!</definedName>
    <definedName name="HG" localSheetId="25" hidden="1">[1]Uke!#REF!</definedName>
    <definedName name="HG" localSheetId="18" hidden="1">Uke!#REF!</definedName>
    <definedName name="HG" localSheetId="19" hidden="1">[1]Uke!#REF!</definedName>
    <definedName name="HG" localSheetId="21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30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4" hidden="1">[3]Uke!#REF!</definedName>
    <definedName name="hghjg" localSheetId="33" hidden="1">[3]Uke!#REF!</definedName>
    <definedName name="hghjg" localSheetId="24" hidden="1">[3]Uke!#REF!</definedName>
    <definedName name="hghjg" localSheetId="25" hidden="1">[3]Uke!#REF!</definedName>
    <definedName name="hghjg" localSheetId="18" hidden="1">[3]Uke!#REF!</definedName>
    <definedName name="hghjg" localSheetId="19" hidden="1">[3]Uke!#REF!</definedName>
    <definedName name="hghjg" localSheetId="21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2" hidden="1">[3]Uke!#REF!</definedName>
    <definedName name="hghjg" localSheetId="16" hidden="1">[3]Uke!#REF!</definedName>
    <definedName name="hghjg" localSheetId="6" hidden="1">[3]Uke!#REF!</definedName>
    <definedName name="hghjg" localSheetId="30" hidden="1">[3]Uke!#REF!</definedName>
    <definedName name="hghjg" localSheetId="28" hidden="1">[3]Uke!#REF!</definedName>
    <definedName name="hghjg" localSheetId="2" hidden="1">[3]Uke!#REF!</definedName>
    <definedName name="hghjg" hidden="1">[3]Uke!#REF!</definedName>
    <definedName name="hjgjhgjh" localSheetId="14" hidden="1">[3]Uke!#REF!</definedName>
    <definedName name="hjgjhgjh" localSheetId="33" hidden="1">[3]Uke!#REF!</definedName>
    <definedName name="hjgjhgjh" localSheetId="24" hidden="1">[3]Uke!#REF!</definedName>
    <definedName name="hjgjhgjh" localSheetId="25" hidden="1">[3]Uke!#REF!</definedName>
    <definedName name="hjgjhgjh" localSheetId="18" hidden="1">[3]Uke!#REF!</definedName>
    <definedName name="hjgjhgjh" localSheetId="19" hidden="1">[3]Uke!#REF!</definedName>
    <definedName name="hjgjhgjh" localSheetId="21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2" hidden="1">[3]Uke!#REF!</definedName>
    <definedName name="hjgjhgjh" localSheetId="16" hidden="1">[3]Uke!#REF!</definedName>
    <definedName name="hjgjhgjh" localSheetId="6" hidden="1">[3]Uke!#REF!</definedName>
    <definedName name="hjgjhgjh" localSheetId="30" hidden="1">[3]Uke!#REF!</definedName>
    <definedName name="hjgjhgjh" localSheetId="28" hidden="1">[3]Uke!#REF!</definedName>
    <definedName name="hjgjhgjh" localSheetId="2" hidden="1">[3]Uke!#REF!</definedName>
    <definedName name="hjgjhgjh" hidden="1">[3]Uke!#REF!</definedName>
    <definedName name="hkjhkj" localSheetId="14" hidden="1">[3]Uke!#REF!</definedName>
    <definedName name="hkjhkj" localSheetId="33" hidden="1">[3]Uke!#REF!</definedName>
    <definedName name="hkjhkj" localSheetId="24" hidden="1">[3]Uke!#REF!</definedName>
    <definedName name="hkjhkj" localSheetId="25" hidden="1">[3]Uke!#REF!</definedName>
    <definedName name="hkjhkj" localSheetId="18" hidden="1">[3]Uke!#REF!</definedName>
    <definedName name="hkjhkj" localSheetId="19" hidden="1">[3]Uke!#REF!</definedName>
    <definedName name="hkjhkj" localSheetId="21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2" hidden="1">[3]Uke!#REF!</definedName>
    <definedName name="hkjhkj" localSheetId="16" hidden="1">[3]Uke!#REF!</definedName>
    <definedName name="hkjhkj" localSheetId="6" hidden="1">[3]Uke!#REF!</definedName>
    <definedName name="hkjhkj" localSheetId="30" hidden="1">[3]Uke!#REF!</definedName>
    <definedName name="hkjhkj" localSheetId="28" hidden="1">[3]Uke!#REF!</definedName>
    <definedName name="hkjhkj" localSheetId="2" hidden="1">[3]Uke!#REF!</definedName>
    <definedName name="hkjhkj" hidden="1">[3]Uke!#REF!</definedName>
    <definedName name="hkjhkjh" localSheetId="14" hidden="1">[3]Uke!#REF!</definedName>
    <definedName name="hkjhkjh" localSheetId="33" hidden="1">[3]Uke!#REF!</definedName>
    <definedName name="hkjhkjh" localSheetId="24" hidden="1">[3]Uke!#REF!</definedName>
    <definedName name="HKJHKJH" localSheetId="25" hidden="1">[1]Uke!#REF!</definedName>
    <definedName name="hkjhkjh" localSheetId="18" hidden="1">[3]Uke!#REF!</definedName>
    <definedName name="HKJHKJH" localSheetId="19" hidden="1">[1]Uke!#REF!</definedName>
    <definedName name="HKJHKJH" localSheetId="21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2" hidden="1">[3]Uke!#REF!</definedName>
    <definedName name="hkjhkjh" localSheetId="16" hidden="1">[3]Uke!#REF!</definedName>
    <definedName name="hkjhkjh" localSheetId="6" hidden="1">[3]Uke!#REF!</definedName>
    <definedName name="hkjhkjh" localSheetId="30" hidden="1">[3]Uke!#REF!</definedName>
    <definedName name="hkjhkjh" localSheetId="28" hidden="1">[3]Uke!#REF!</definedName>
    <definedName name="hkjhkjh" localSheetId="2" hidden="1">[3]Uke!#REF!</definedName>
    <definedName name="hkjhkjh" hidden="1">[3]Uke!#REF!</definedName>
    <definedName name="HT" localSheetId="14" hidden="1">Uke!#REF!</definedName>
    <definedName name="HT" localSheetId="33" hidden="1">Uke!#REF!</definedName>
    <definedName name="HT" localSheetId="24" hidden="1">Uke!#REF!</definedName>
    <definedName name="HT" localSheetId="25" hidden="1">[1]Uke!#REF!</definedName>
    <definedName name="HT" localSheetId="18" hidden="1">Uke!#REF!</definedName>
    <definedName name="HT" localSheetId="19" hidden="1">[1]Uke!#REF!</definedName>
    <definedName name="HT" localSheetId="21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30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4" hidden="1">[3]Uke!#REF!</definedName>
    <definedName name="htt" localSheetId="33" hidden="1">[3]Uke!#REF!</definedName>
    <definedName name="htt" localSheetId="24" hidden="1">[3]Uke!#REF!</definedName>
    <definedName name="htt" localSheetId="25" hidden="1">[3]Uke!#REF!</definedName>
    <definedName name="htt" localSheetId="18" hidden="1">[3]Uke!#REF!</definedName>
    <definedName name="htt" localSheetId="19" hidden="1">[3]Uke!#REF!</definedName>
    <definedName name="htt" localSheetId="21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2" hidden="1">[3]Uke!#REF!</definedName>
    <definedName name="htt" localSheetId="16" hidden="1">[3]Uke!#REF!</definedName>
    <definedName name="htt" localSheetId="6" hidden="1">[3]Uke!#REF!</definedName>
    <definedName name="htt" localSheetId="30" hidden="1">[3]Uke!#REF!</definedName>
    <definedName name="htt" localSheetId="28" hidden="1">[3]Uke!#REF!</definedName>
    <definedName name="htt" localSheetId="2" hidden="1">[3]Uke!#REF!</definedName>
    <definedName name="htt" hidden="1">[3]Uke!#REF!</definedName>
    <definedName name="JHK" localSheetId="14" hidden="1">Uke!#REF!</definedName>
    <definedName name="JHK" localSheetId="33" hidden="1">Uke!#REF!</definedName>
    <definedName name="JHK" localSheetId="24" hidden="1">Uke!#REF!</definedName>
    <definedName name="JHK" localSheetId="25" hidden="1">[1]Uke!#REF!</definedName>
    <definedName name="JHK" localSheetId="18" hidden="1">Uke!#REF!</definedName>
    <definedName name="JHK" localSheetId="19" hidden="1">[1]Uke!#REF!</definedName>
    <definedName name="JHK" localSheetId="21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30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4" hidden="1">[3]Uke!#REF!</definedName>
    <definedName name="jhkjhjhjhkjhkj" localSheetId="33" hidden="1">[3]Uke!#REF!</definedName>
    <definedName name="jhkjhjhjhkjhkj" localSheetId="24" hidden="1">[3]Uke!#REF!</definedName>
    <definedName name="jhkjhjhjhkjhkj" localSheetId="25" hidden="1">[3]Uke!#REF!</definedName>
    <definedName name="jhkjhjhjhkjhkj" localSheetId="18" hidden="1">[3]Uke!#REF!</definedName>
    <definedName name="jhkjhjhjhkjhkj" localSheetId="19" hidden="1">[3]Uke!#REF!</definedName>
    <definedName name="jhkjhjhjhkjhkj" localSheetId="21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2" hidden="1">[3]Uke!#REF!</definedName>
    <definedName name="jhkjhjhjhkjhkj" localSheetId="16" hidden="1">[3]Uke!#REF!</definedName>
    <definedName name="jhkjhjhjhkjhkj" localSheetId="6" hidden="1">[3]Uke!#REF!</definedName>
    <definedName name="jhkjhjhjhkjhkj" localSheetId="30" hidden="1">[3]Uke!#REF!</definedName>
    <definedName name="jhkjhjhjhkjhkj" localSheetId="28" hidden="1">[3]Uke!#REF!</definedName>
    <definedName name="jhkjhjhjhkjhkj" localSheetId="2" hidden="1">[3]Uke!#REF!</definedName>
    <definedName name="jhkjhjhjhkjhkj" hidden="1">[3]Uke!#REF!</definedName>
    <definedName name="jhkjhkjh" localSheetId="14" hidden="1">[3]Uke!#REF!</definedName>
    <definedName name="jhkjhkjh" localSheetId="33" hidden="1">[3]Uke!#REF!</definedName>
    <definedName name="jhkjhkjh" localSheetId="24" hidden="1">[3]Uke!#REF!</definedName>
    <definedName name="jhkjhkjh" localSheetId="25" hidden="1">[3]Uke!#REF!</definedName>
    <definedName name="jhkjhkjh" localSheetId="18" hidden="1">[3]Uke!#REF!</definedName>
    <definedName name="jhkjhkjh" localSheetId="19" hidden="1">[3]Uke!#REF!</definedName>
    <definedName name="jhkjhkjh" localSheetId="21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2" hidden="1">[3]Uke!#REF!</definedName>
    <definedName name="jhkjhkjh" localSheetId="16" hidden="1">[3]Uke!#REF!</definedName>
    <definedName name="jhkjhkjh" localSheetId="6" hidden="1">[3]Uke!#REF!</definedName>
    <definedName name="jhkjhkjh" localSheetId="30" hidden="1">[3]Uke!#REF!</definedName>
    <definedName name="jhkjhkjh" localSheetId="28" hidden="1">[3]Uke!#REF!</definedName>
    <definedName name="jhkjhkjh" localSheetId="2" hidden="1">[3]Uke!#REF!</definedName>
    <definedName name="jhkjhkjh" hidden="1">[3]Uke!#REF!</definedName>
    <definedName name="JK" localSheetId="14" hidden="1">[1]Uke!#REF!</definedName>
    <definedName name="JK" localSheetId="33" hidden="1">[1]Uke!#REF!</definedName>
    <definedName name="JK" localSheetId="24" hidden="1">[1]Uke!#REF!</definedName>
    <definedName name="JK" localSheetId="25" hidden="1">[1]Uke!#REF!</definedName>
    <definedName name="JK" localSheetId="18" hidden="1">[1]Uke!#REF!</definedName>
    <definedName name="JK" localSheetId="19" hidden="1">[1]Uke!#REF!</definedName>
    <definedName name="JK" localSheetId="21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2" hidden="1">[1]Uke!#REF!</definedName>
    <definedName name="JK" localSheetId="16" hidden="1">[1]Uke!#REF!</definedName>
    <definedName name="JK" localSheetId="6" hidden="1">[1]Uke!#REF!</definedName>
    <definedName name="JK" localSheetId="30" hidden="1">[1]Uke!#REF!</definedName>
    <definedName name="JK" localSheetId="28" hidden="1">[1]Uke!#REF!</definedName>
    <definedName name="JK" localSheetId="2" hidden="1">[1]Uke!#REF!</definedName>
    <definedName name="JK" hidden="1">[1]Uke!#REF!</definedName>
    <definedName name="JLK" localSheetId="14" hidden="1">Uke!#REF!</definedName>
    <definedName name="JLK" localSheetId="33" hidden="1">Uke!#REF!</definedName>
    <definedName name="JLK" localSheetId="24" hidden="1">Uke!#REF!</definedName>
    <definedName name="JLK" localSheetId="25" hidden="1">[1]Uke!#REF!</definedName>
    <definedName name="JLK" localSheetId="18" hidden="1">Uke!#REF!</definedName>
    <definedName name="JLK" localSheetId="19" hidden="1">[1]Uke!#REF!</definedName>
    <definedName name="JLK" localSheetId="21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30" hidden="1">Uke!#REF!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3" hidden="1">Uke!#REF!</definedName>
    <definedName name="JLKJ" localSheetId="24" hidden="1">Uke!#REF!</definedName>
    <definedName name="JLKJ" localSheetId="25" hidden="1">[1]Uke!#REF!</definedName>
    <definedName name="JLKJ" localSheetId="18" hidden="1">Uke!#REF!</definedName>
    <definedName name="JLKJ" localSheetId="19" hidden="1">[1]Uke!#REF!</definedName>
    <definedName name="JLKJ" localSheetId="21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30" hidden="1">Uke!#REF!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4" hidden="1">[1]Uke!#REF!</definedName>
    <definedName name="JLKJL" localSheetId="33" hidden="1">[1]Uke!#REF!</definedName>
    <definedName name="JLKJL" localSheetId="24" hidden="1">[1]Uke!#REF!</definedName>
    <definedName name="JLKJL" localSheetId="25" hidden="1">[1]Uke!#REF!</definedName>
    <definedName name="JLKJL" localSheetId="18" hidden="1">[1]Uke!#REF!</definedName>
    <definedName name="JLKJL" localSheetId="19" hidden="1">[1]Uke!#REF!</definedName>
    <definedName name="JLKJL" localSheetId="21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2" hidden="1">[1]Uke!#REF!</definedName>
    <definedName name="JLKJL" localSheetId="16" hidden="1">[1]Uke!#REF!</definedName>
    <definedName name="JLKJL" localSheetId="6" hidden="1">[1]Uke!#REF!</definedName>
    <definedName name="JLKJL" localSheetId="30" hidden="1">[1]Uke!#REF!</definedName>
    <definedName name="JLKJL" localSheetId="28" hidden="1">[1]Uke!#REF!</definedName>
    <definedName name="JLKJL" localSheetId="2" hidden="1">[1]Uke!#REF!</definedName>
    <definedName name="JLKJL" hidden="1">[1]Uke!#REF!</definedName>
    <definedName name="JLKJLK" localSheetId="14" hidden="1">Uke!#REF!</definedName>
    <definedName name="JLKJLK" localSheetId="33" hidden="1">Uke!#REF!</definedName>
    <definedName name="JLKJLK" localSheetId="24" hidden="1">Uke!#REF!</definedName>
    <definedName name="JLKJLK" localSheetId="25" hidden="1">[1]Uke!#REF!</definedName>
    <definedName name="JLKJLK" localSheetId="18" hidden="1">Uke!#REF!</definedName>
    <definedName name="JLKJLK" localSheetId="19" hidden="1">[1]Uke!#REF!</definedName>
    <definedName name="JLKJLK" localSheetId="21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30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3" hidden="1">Uke!#REF!</definedName>
    <definedName name="KJH" localSheetId="24" hidden="1">Uke!#REF!</definedName>
    <definedName name="KJH" localSheetId="25" hidden="1">[1]Uke!#REF!</definedName>
    <definedName name="KJH" localSheetId="31" hidden="1">Uke!#REF!</definedName>
    <definedName name="KJH" localSheetId="18" hidden="1">Uke!#REF!</definedName>
    <definedName name="KJH" localSheetId="19" hidden="1">[1]Uke!#REF!</definedName>
    <definedName name="KJH" localSheetId="21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0" hidden="1">Uke!#REF!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3" hidden="1">Uke!#REF!</definedName>
    <definedName name="KJHK" localSheetId="24" hidden="1">Uke!#REF!</definedName>
    <definedName name="KJHK" localSheetId="25" hidden="1">[1]Uke!#REF!</definedName>
    <definedName name="KJHK" localSheetId="18" hidden="1">Uke!#REF!</definedName>
    <definedName name="KJHK" localSheetId="19" hidden="1">[1]Uke!#REF!</definedName>
    <definedName name="KJHK" localSheetId="21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30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4" hidden="1">[1]Uke!#REF!</definedName>
    <definedName name="KJLKJ" localSheetId="33" hidden="1">[1]Uke!#REF!</definedName>
    <definedName name="KJLKJ" localSheetId="24" hidden="1">[1]Uke!#REF!</definedName>
    <definedName name="KJLKJ" localSheetId="25" hidden="1">[1]Uke!#REF!</definedName>
    <definedName name="KJLKJ" localSheetId="18" hidden="1">[1]Uke!#REF!</definedName>
    <definedName name="KJLKJ" localSheetId="19" hidden="1">[1]Uke!#REF!</definedName>
    <definedName name="KJLKJ" localSheetId="21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2" hidden="1">[1]Uke!#REF!</definedName>
    <definedName name="KJLKJ" localSheetId="16" hidden="1">[1]Uke!#REF!</definedName>
    <definedName name="KJLKJ" localSheetId="6" hidden="1">[1]Uke!#REF!</definedName>
    <definedName name="KJLKJ" localSheetId="30" hidden="1">[1]Uke!#REF!</definedName>
    <definedName name="KJLKJ" localSheetId="28" hidden="1">[1]Uke!#REF!</definedName>
    <definedName name="KJLKJ" localSheetId="2" hidden="1">[1]Uke!#REF!</definedName>
    <definedName name="KJLKJ" hidden="1">[1]Uke!#REF!</definedName>
    <definedName name="kkk" localSheetId="14" hidden="1">Uke!#REF!</definedName>
    <definedName name="kkk" localSheetId="33" hidden="1">Uke!#REF!</definedName>
    <definedName name="kkk" localSheetId="24" hidden="1">Uke!#REF!</definedName>
    <definedName name="kkk" localSheetId="25" hidden="1">[1]Uke!#REF!</definedName>
    <definedName name="kkk" localSheetId="18" hidden="1">Uke!#REF!</definedName>
    <definedName name="kkk" localSheetId="19" hidden="1">[1]Uke!#REF!</definedName>
    <definedName name="kkk" localSheetId="21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30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3" hidden="1">Uke!#REF!</definedName>
    <definedName name="LKH" localSheetId="24" hidden="1">Uke!#REF!</definedName>
    <definedName name="LKH" localSheetId="25" hidden="1">[1]Uke!#REF!</definedName>
    <definedName name="LKH" localSheetId="31" hidden="1">Uke!#REF!</definedName>
    <definedName name="LKH" localSheetId="18" hidden="1">Uke!#REF!</definedName>
    <definedName name="LKH" localSheetId="19" hidden="1">[1]Uke!#REF!</definedName>
    <definedName name="LKH" localSheetId="21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0" hidden="1">Uke!#REF!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3" hidden="1">Uke!#REF!</definedName>
    <definedName name="lll" localSheetId="24" hidden="1">Uke!#REF!</definedName>
    <definedName name="lll" localSheetId="25" hidden="1">[1]Uke!#REF!</definedName>
    <definedName name="lll" localSheetId="18" hidden="1">Uke!#REF!</definedName>
    <definedName name="lll" localSheetId="19" hidden="1">[1]Uke!#REF!</definedName>
    <definedName name="lll" localSheetId="21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30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3" hidden="1">Uke!#REF!</definedName>
    <definedName name="MM" localSheetId="24" hidden="1">Uke!#REF!</definedName>
    <definedName name="MM" localSheetId="25" hidden="1">[1]Uke!#REF!</definedName>
    <definedName name="MM" localSheetId="18" hidden="1">Uke!#REF!</definedName>
    <definedName name="MM" localSheetId="19" hidden="1">[1]Uke!#REF!</definedName>
    <definedName name="MM" localSheetId="21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30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3" hidden="1">Uke!#REF!</definedName>
    <definedName name="mmm" localSheetId="24" hidden="1">Uke!#REF!</definedName>
    <definedName name="mmm" localSheetId="25" hidden="1">[1]Uke!#REF!</definedName>
    <definedName name="mmm" localSheetId="18" hidden="1">Uke!#REF!</definedName>
    <definedName name="mmm" localSheetId="19" hidden="1">[1]Uke!#REF!</definedName>
    <definedName name="mmm" localSheetId="21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30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3" hidden="1">Uke!#REF!</definedName>
    <definedName name="nn" localSheetId="24" hidden="1">Uke!#REF!</definedName>
    <definedName name="nn" localSheetId="25" hidden="1">[1]Uke!#REF!</definedName>
    <definedName name="nn" localSheetId="18" hidden="1">Uke!#REF!</definedName>
    <definedName name="nn" localSheetId="19" hidden="1">[1]Uke!#REF!</definedName>
    <definedName name="nn" localSheetId="21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30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3" hidden="1">Uke!#REF!</definedName>
    <definedName name="NVN" localSheetId="24" hidden="1">Uke!#REF!</definedName>
    <definedName name="NVN" localSheetId="25" hidden="1">[1]Uke!#REF!</definedName>
    <definedName name="NVN" localSheetId="18" hidden="1">Uke!#REF!</definedName>
    <definedName name="NVN" localSheetId="19" hidden="1">[1]Uke!#REF!</definedName>
    <definedName name="NVN" localSheetId="21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30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3" hidden="1">Uke!#REF!</definedName>
    <definedName name="q" localSheetId="24" hidden="1">Uke!#REF!</definedName>
    <definedName name="q" localSheetId="25" hidden="1">[1]Uke!#REF!</definedName>
    <definedName name="q" localSheetId="18" hidden="1">Uke!#REF!</definedName>
    <definedName name="q" localSheetId="19" hidden="1">[1]Uke!#REF!</definedName>
    <definedName name="q" localSheetId="21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30" hidden="1">Uke!#REF!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4" hidden="1">[3]Uke!#REF!</definedName>
    <definedName name="reyteyt" localSheetId="33" hidden="1">[3]Uke!#REF!</definedName>
    <definedName name="reyteyt" localSheetId="24" hidden="1">[3]Uke!#REF!</definedName>
    <definedName name="reyteyt" localSheetId="25" hidden="1">[3]Uke!#REF!</definedName>
    <definedName name="reyteyt" localSheetId="18" hidden="1">[3]Uke!#REF!</definedName>
    <definedName name="reyteyt" localSheetId="19" hidden="1">[3]Uke!#REF!</definedName>
    <definedName name="reyteyt" localSheetId="21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2" hidden="1">[3]Uke!#REF!</definedName>
    <definedName name="reyteyt" localSheetId="16" hidden="1">[3]Uke!#REF!</definedName>
    <definedName name="reyteyt" localSheetId="6" hidden="1">[3]Uke!#REF!</definedName>
    <definedName name="reyteyt" localSheetId="30" hidden="1">[3]Uke!#REF!</definedName>
    <definedName name="reyteyt" localSheetId="28" hidden="1">[3]Uke!#REF!</definedName>
    <definedName name="reyteyt" localSheetId="2" hidden="1">[3]Uke!#REF!</definedName>
    <definedName name="reyteyt" hidden="1">[3]Uke!#REF!</definedName>
    <definedName name="rr" localSheetId="14" hidden="1">Uke!#REF!</definedName>
    <definedName name="rr" localSheetId="33" hidden="1">Uke!#REF!</definedName>
    <definedName name="rr" localSheetId="24" hidden="1">Uke!#REF!</definedName>
    <definedName name="rr" localSheetId="25" hidden="1">[1]Uke!#REF!</definedName>
    <definedName name="rr" localSheetId="18" hidden="1">Uke!#REF!</definedName>
    <definedName name="rr" localSheetId="19" hidden="1">[1]Uke!#REF!</definedName>
    <definedName name="rr" localSheetId="21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30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4" hidden="1">[3]Uke!#REF!</definedName>
    <definedName name="rw" localSheetId="33" hidden="1">[3]Uke!#REF!</definedName>
    <definedName name="rw" localSheetId="24" hidden="1">[3]Uke!#REF!</definedName>
    <definedName name="rw" localSheetId="25" hidden="1">[3]Uke!#REF!</definedName>
    <definedName name="rw" localSheetId="18" hidden="1">[3]Uke!#REF!</definedName>
    <definedName name="rw" localSheetId="19" hidden="1">[3]Uke!#REF!</definedName>
    <definedName name="rw" localSheetId="21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2" hidden="1">[3]Uke!#REF!</definedName>
    <definedName name="rw" localSheetId="16" hidden="1">[3]Uke!#REF!</definedName>
    <definedName name="rw" localSheetId="6" hidden="1">[3]Uke!#REF!</definedName>
    <definedName name="rw" localSheetId="30" hidden="1">[3]Uke!#REF!</definedName>
    <definedName name="rw" localSheetId="28" hidden="1">[3]Uke!#REF!</definedName>
    <definedName name="rw" localSheetId="2" hidden="1">[3]Uke!#REF!</definedName>
    <definedName name="rw" hidden="1">[3]Uke!#REF!</definedName>
    <definedName name="saff" localSheetId="14" hidden="1">[3]Uke!#REF!</definedName>
    <definedName name="saff" localSheetId="33" hidden="1">[3]Uke!#REF!</definedName>
    <definedName name="saff" localSheetId="24" hidden="1">[3]Uke!#REF!</definedName>
    <definedName name="saff" localSheetId="25" hidden="1">[3]Uke!#REF!</definedName>
    <definedName name="saff" localSheetId="18" hidden="1">[3]Uke!#REF!</definedName>
    <definedName name="saff" localSheetId="19" hidden="1">[3]Uke!#REF!</definedName>
    <definedName name="saff" localSheetId="21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2" hidden="1">[3]Uke!#REF!</definedName>
    <definedName name="saff" localSheetId="16" hidden="1">[3]Uke!#REF!</definedName>
    <definedName name="saff" localSheetId="6" hidden="1">[3]Uke!#REF!</definedName>
    <definedName name="saff" localSheetId="30" hidden="1">[3]Uke!#REF!</definedName>
    <definedName name="saff" localSheetId="28" hidden="1">[3]Uke!#REF!</definedName>
    <definedName name="saff" localSheetId="2" hidden="1">[3]Uke!#REF!</definedName>
    <definedName name="saff" hidden="1">[3]Uke!#REF!</definedName>
    <definedName name="sdf" localSheetId="14" hidden="1">[3]Uke!#REF!</definedName>
    <definedName name="sdf" localSheetId="33" hidden="1">[3]Uke!#REF!</definedName>
    <definedName name="sdf" localSheetId="24" hidden="1">[3]Uke!#REF!</definedName>
    <definedName name="sdf" localSheetId="25" hidden="1">[3]Uke!#REF!</definedName>
    <definedName name="sdf" localSheetId="18" hidden="1">[3]Uke!#REF!</definedName>
    <definedName name="sdf" localSheetId="19" hidden="1">[3]Uke!#REF!</definedName>
    <definedName name="sdf" localSheetId="21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2" hidden="1">[3]Uke!#REF!</definedName>
    <definedName name="sdf" localSheetId="16" hidden="1">[3]Uke!#REF!</definedName>
    <definedName name="sdf" localSheetId="6" hidden="1">[3]Uke!#REF!</definedName>
    <definedName name="sdf" localSheetId="30" hidden="1">[3]Uke!#REF!</definedName>
    <definedName name="sdf" localSheetId="28" hidden="1">[3]Uke!#REF!</definedName>
    <definedName name="sdf" localSheetId="2" hidden="1">[3]Uke!#REF!</definedName>
    <definedName name="sdf" hidden="1">[3]Uke!#REF!</definedName>
    <definedName name="sdfdsa" localSheetId="14" hidden="1">[3]Uke!#REF!</definedName>
    <definedName name="sdfdsa" localSheetId="33" hidden="1">[3]Uke!#REF!</definedName>
    <definedName name="sdfdsa" localSheetId="24" hidden="1">[3]Uke!#REF!</definedName>
    <definedName name="sdfdsa" localSheetId="25" hidden="1">[3]Uke!#REF!</definedName>
    <definedName name="sdfdsa" localSheetId="18" hidden="1">[3]Uke!#REF!</definedName>
    <definedName name="sdfdsa" localSheetId="19" hidden="1">[3]Uke!#REF!</definedName>
    <definedName name="sdfdsa" localSheetId="21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2" hidden="1">[3]Uke!#REF!</definedName>
    <definedName name="sdfdsa" localSheetId="16" hidden="1">[3]Uke!#REF!</definedName>
    <definedName name="sdfdsa" localSheetId="6" hidden="1">[3]Uke!#REF!</definedName>
    <definedName name="sdfdsa" localSheetId="30" hidden="1">[3]Uke!#REF!</definedName>
    <definedName name="sdfdsa" localSheetId="28" hidden="1">[3]Uke!#REF!</definedName>
    <definedName name="sdfdsa" localSheetId="2" hidden="1">[3]Uke!#REF!</definedName>
    <definedName name="sdfdsa" hidden="1">[3]Uke!#REF!</definedName>
    <definedName name="sf" localSheetId="14" hidden="1">[3]Uke!#REF!</definedName>
    <definedName name="sf" localSheetId="33" hidden="1">[3]Uke!#REF!</definedName>
    <definedName name="sf" localSheetId="24" hidden="1">[3]Uke!#REF!</definedName>
    <definedName name="sf" localSheetId="25" hidden="1">[3]Uke!#REF!</definedName>
    <definedName name="sf" localSheetId="18" hidden="1">[3]Uke!#REF!</definedName>
    <definedName name="sf" localSheetId="19" hidden="1">[3]Uke!#REF!</definedName>
    <definedName name="sf" localSheetId="21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2" hidden="1">[3]Uke!#REF!</definedName>
    <definedName name="sf" localSheetId="16" hidden="1">[3]Uke!#REF!</definedName>
    <definedName name="sf" localSheetId="6" hidden="1">[3]Uke!#REF!</definedName>
    <definedName name="sf" localSheetId="30" hidden="1">[3]Uke!#REF!</definedName>
    <definedName name="sf" localSheetId="28" hidden="1">[3]Uke!#REF!</definedName>
    <definedName name="sf" localSheetId="2" hidden="1">[3]Uke!#REF!</definedName>
    <definedName name="sf" hidden="1">[3]Uke!#REF!</definedName>
    <definedName name="sfd" localSheetId="14" hidden="1">[3]Uke!#REF!</definedName>
    <definedName name="sfd" localSheetId="33" hidden="1">[3]Uke!#REF!</definedName>
    <definedName name="sfd" localSheetId="24" hidden="1">[3]Uke!#REF!</definedName>
    <definedName name="sfd" localSheetId="25" hidden="1">[3]Uke!#REF!</definedName>
    <definedName name="sfd" localSheetId="18" hidden="1">[3]Uke!#REF!</definedName>
    <definedName name="sfd" localSheetId="19" hidden="1">[3]Uke!#REF!</definedName>
    <definedName name="sfd" localSheetId="21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2" hidden="1">[3]Uke!#REF!</definedName>
    <definedName name="sfd" localSheetId="16" hidden="1">[3]Uke!#REF!</definedName>
    <definedName name="sfd" localSheetId="6" hidden="1">[3]Uke!#REF!</definedName>
    <definedName name="sfd" localSheetId="30" hidden="1">[3]Uke!#REF!</definedName>
    <definedName name="sfd" localSheetId="28" hidden="1">[3]Uke!#REF!</definedName>
    <definedName name="sfd" localSheetId="2" hidden="1">[3]Uke!#REF!</definedName>
    <definedName name="sfd" hidden="1">[3]Uke!#REF!</definedName>
    <definedName name="sfdd" localSheetId="14" hidden="1">[3]Uke!#REF!</definedName>
    <definedName name="sfdd" localSheetId="33" hidden="1">[3]Uke!#REF!</definedName>
    <definedName name="sfdd" localSheetId="24" hidden="1">[3]Uke!#REF!</definedName>
    <definedName name="sfdd" localSheetId="25" hidden="1">[3]Uke!#REF!</definedName>
    <definedName name="sfdd" localSheetId="18" hidden="1">[3]Uke!#REF!</definedName>
    <definedName name="sfdd" localSheetId="19" hidden="1">[3]Uke!#REF!</definedName>
    <definedName name="sfdd" localSheetId="21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2" hidden="1">[3]Uke!#REF!</definedName>
    <definedName name="sfdd" localSheetId="16" hidden="1">[3]Uke!#REF!</definedName>
    <definedName name="sfdd" localSheetId="6" hidden="1">[3]Uke!#REF!</definedName>
    <definedName name="sfdd" localSheetId="30" hidden="1">[3]Uke!#REF!</definedName>
    <definedName name="sfdd" localSheetId="28" hidden="1">[3]Uke!#REF!</definedName>
    <definedName name="sfdd" localSheetId="2" hidden="1">[3]Uke!#REF!</definedName>
    <definedName name="sfdd" hidden="1">[3]Uke!#REF!</definedName>
    <definedName name="SSS" localSheetId="14" hidden="1">Uke!#REF!</definedName>
    <definedName name="SSS" localSheetId="33" hidden="1">Uke!#REF!</definedName>
    <definedName name="SSS" localSheetId="24" hidden="1">Uke!#REF!</definedName>
    <definedName name="SSS" localSheetId="25" hidden="1">[1]Uke!#REF!</definedName>
    <definedName name="SSS" localSheetId="23" hidden="1">Uke!#REF!</definedName>
    <definedName name="SSS" localSheetId="31" hidden="1">Uke!#REF!</definedName>
    <definedName name="SSS" localSheetId="18" hidden="1">Uke!#REF!</definedName>
    <definedName name="SSS" localSheetId="19" hidden="1">[1]Uke!#REF!</definedName>
    <definedName name="SSS" localSheetId="21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0" hidden="1">Uke!#REF!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3" hidden="1">Uke!#REF!</definedName>
    <definedName name="SSSS" localSheetId="24" hidden="1">Uke!#REF!</definedName>
    <definedName name="SSSS" localSheetId="25" hidden="1">[1]Uke!#REF!</definedName>
    <definedName name="SSSS" localSheetId="18" hidden="1">Uke!#REF!</definedName>
    <definedName name="SSSS" localSheetId="19" hidden="1">[1]Uke!#REF!</definedName>
    <definedName name="SSSS" localSheetId="21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30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3" hidden="1">Uke!#REF!</definedName>
    <definedName name="T" localSheetId="24" hidden="1">Uke!#REF!</definedName>
    <definedName name="T" localSheetId="25" hidden="1">[1]Uke!#REF!</definedName>
    <definedName name="T" localSheetId="18" hidden="1">Uke!#REF!</definedName>
    <definedName name="T" localSheetId="19" hidden="1">[1]Uke!#REF!</definedName>
    <definedName name="T" localSheetId="21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30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3" hidden="1">Uke!#REF!</definedName>
    <definedName name="TT" localSheetId="24" hidden="1">Uke!#REF!</definedName>
    <definedName name="TT" localSheetId="25" hidden="1">[1]Uke!#REF!</definedName>
    <definedName name="TT" localSheetId="18" hidden="1">Uke!#REF!</definedName>
    <definedName name="TT" localSheetId="19" hidden="1">[1]Uke!#REF!</definedName>
    <definedName name="TT" localSheetId="21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30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3" hidden="1">Uke!#REF!</definedName>
    <definedName name="TTT" localSheetId="24" hidden="1">Uke!#REF!</definedName>
    <definedName name="TTT" localSheetId="25" hidden="1">[1]Uke!#REF!</definedName>
    <definedName name="TTT" localSheetId="23" hidden="1">Uke!#REF!</definedName>
    <definedName name="TTT" localSheetId="31" hidden="1">Uke!#REF!</definedName>
    <definedName name="TTT" localSheetId="18" hidden="1">Uke!#REF!</definedName>
    <definedName name="TTT" localSheetId="19" hidden="1">[1]Uke!#REF!</definedName>
    <definedName name="TTT" localSheetId="21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0" hidden="1">Uke!#REF!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4" hidden="1">[3]Uke!#REF!</definedName>
    <definedName name="tttt" localSheetId="33" hidden="1">[3]Uke!#REF!</definedName>
    <definedName name="tttt" localSheetId="24" hidden="1">[3]Uke!#REF!</definedName>
    <definedName name="tttt" localSheetId="25" hidden="1">[3]Uke!#REF!</definedName>
    <definedName name="tttt" localSheetId="18" hidden="1">[3]Uke!#REF!</definedName>
    <definedName name="tttt" localSheetId="19" hidden="1">[3]Uke!#REF!</definedName>
    <definedName name="tttt" localSheetId="21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2" hidden="1">[3]Uke!#REF!</definedName>
    <definedName name="tttt" localSheetId="16" hidden="1">[3]Uke!#REF!</definedName>
    <definedName name="tttt" localSheetId="6" hidden="1">[3]Uke!#REF!</definedName>
    <definedName name="tttt" localSheetId="30" hidden="1">[3]Uke!#REF!</definedName>
    <definedName name="tttt" localSheetId="28" hidden="1">[3]Uke!#REF!</definedName>
    <definedName name="tttt" localSheetId="2" hidden="1">[3]Uke!#REF!</definedName>
    <definedName name="tttt" hidden="1">[3]Uke!#REF!</definedName>
    <definedName name="ttyrytr" localSheetId="14" hidden="1">[3]Uke!#REF!</definedName>
    <definedName name="ttyrytr" localSheetId="33" hidden="1">[3]Uke!#REF!</definedName>
    <definedName name="ttyrytr" localSheetId="24" hidden="1">[3]Uke!#REF!</definedName>
    <definedName name="ttyrytr" localSheetId="25" hidden="1">[3]Uke!#REF!</definedName>
    <definedName name="ttyrytr" localSheetId="18" hidden="1">[3]Uke!#REF!</definedName>
    <definedName name="ttyrytr" localSheetId="19" hidden="1">[3]Uke!#REF!</definedName>
    <definedName name="ttyrytr" localSheetId="21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2" hidden="1">[3]Uke!#REF!</definedName>
    <definedName name="ttyrytr" localSheetId="16" hidden="1">[3]Uke!#REF!</definedName>
    <definedName name="ttyrytr" localSheetId="6" hidden="1">[3]Uke!#REF!</definedName>
    <definedName name="ttyrytr" localSheetId="30" hidden="1">[3]Uke!#REF!</definedName>
    <definedName name="ttyrytr" localSheetId="28" hidden="1">[3]Uke!#REF!</definedName>
    <definedName name="ttyrytr" localSheetId="2" hidden="1">[3]Uke!#REF!</definedName>
    <definedName name="ttyrytr" hidden="1">[3]Uke!#REF!</definedName>
    <definedName name="u" localSheetId="14" hidden="1">Uke!#REF!</definedName>
    <definedName name="u" localSheetId="33" hidden="1">Uke!#REF!</definedName>
    <definedName name="u" localSheetId="24" hidden="1">Uke!#REF!</definedName>
    <definedName name="u" localSheetId="25" hidden="1">[1]Uke!#REF!</definedName>
    <definedName name="u" localSheetId="18" hidden="1">Uke!#REF!</definedName>
    <definedName name="u" localSheetId="19" hidden="1">[1]Uke!#REF!</definedName>
    <definedName name="u" localSheetId="21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30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Måned!$A$1:$AI$252</definedName>
    <definedName name="_xlnm.Print_Area" localSheetId="2">Å!$A$275:$H$281</definedName>
    <definedName name="_xlnm.Print_Area" localSheetId="1">År!$A$4:$AJ$37</definedName>
    <definedName name="v" localSheetId="14" hidden="1">Uke!#REF!</definedName>
    <definedName name="v" localSheetId="33" hidden="1">Uke!#REF!</definedName>
    <definedName name="v" localSheetId="24" hidden="1">Uke!#REF!</definedName>
    <definedName name="v" localSheetId="25" hidden="1">[1]Uke!#REF!</definedName>
    <definedName name="v" localSheetId="18" hidden="1">Uke!#REF!</definedName>
    <definedName name="v" localSheetId="19" hidden="1">[1]Uke!#REF!</definedName>
    <definedName name="v" localSheetId="21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30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3" hidden="1">Uke!#REF!</definedName>
    <definedName name="vv" localSheetId="24" hidden="1">Uke!#REF!</definedName>
    <definedName name="vv" localSheetId="25" hidden="1">[1]Uke!#REF!</definedName>
    <definedName name="vv" localSheetId="18" hidden="1">Uke!#REF!</definedName>
    <definedName name="vv" localSheetId="19" hidden="1">[1]Uke!#REF!</definedName>
    <definedName name="vv" localSheetId="21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30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3" hidden="1">Uke!#REF!</definedName>
    <definedName name="VVV" localSheetId="24" hidden="1">Uke!#REF!</definedName>
    <definedName name="VVV" localSheetId="25" hidden="1">[1]Uke!#REF!</definedName>
    <definedName name="VVV" localSheetId="23" hidden="1">Uke!#REF!</definedName>
    <definedName name="VVV" localSheetId="31" hidden="1">Uke!#REF!</definedName>
    <definedName name="VVV" localSheetId="18" hidden="1">Uke!#REF!</definedName>
    <definedName name="VVV" localSheetId="19" hidden="1">[1]Uke!#REF!</definedName>
    <definedName name="VVV" localSheetId="21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0" hidden="1">Uke!#REF!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3" hidden="1">Uke!#REF!</definedName>
    <definedName name="w" localSheetId="24" hidden="1">Uke!#REF!</definedName>
    <definedName name="w" localSheetId="25" hidden="1">[1]Uke!#REF!</definedName>
    <definedName name="w" localSheetId="18" hidden="1">Uke!#REF!</definedName>
    <definedName name="w" localSheetId="19" hidden="1">[1]Uke!#REF!</definedName>
    <definedName name="w" localSheetId="21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30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3" hidden="1">Uke!#REF!</definedName>
    <definedName name="XCV" localSheetId="24" hidden="1">Uke!#REF!</definedName>
    <definedName name="XCV" localSheetId="25" hidden="1">[1]Uke!#REF!</definedName>
    <definedName name="XCV" localSheetId="31" hidden="1">Uke!#REF!</definedName>
    <definedName name="XCV" localSheetId="18" hidden="1">Uke!#REF!</definedName>
    <definedName name="XCV" localSheetId="19" hidden="1">[1]Uke!#REF!</definedName>
    <definedName name="XCV" localSheetId="21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0" hidden="1">Uke!#REF!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3" hidden="1">Uke!#REF!</definedName>
    <definedName name="XGXGF" localSheetId="24" hidden="1">Uke!#REF!</definedName>
    <definedName name="XGXGF" localSheetId="25" hidden="1">[1]Uke!#REF!</definedName>
    <definedName name="XGXGF" localSheetId="18" hidden="1">Uke!#REF!</definedName>
    <definedName name="XGXGF" localSheetId="19" hidden="1">[1]Uke!#REF!</definedName>
    <definedName name="XGXGF" localSheetId="21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30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3" hidden="1">Uke!#REF!</definedName>
    <definedName name="XXX" localSheetId="24" hidden="1">Uke!#REF!</definedName>
    <definedName name="XXX" localSheetId="25" hidden="1">[1]Uke!#REF!</definedName>
    <definedName name="XXX" localSheetId="23" hidden="1">Uke!#REF!</definedName>
    <definedName name="XXX" localSheetId="31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21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0" hidden="1">Uke!#REF!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3" hidden="1">Uke!#REF!</definedName>
    <definedName name="YUT" localSheetId="24" hidden="1">Uke!#REF!</definedName>
    <definedName name="YUT" localSheetId="25" hidden="1">[1]Uke!#REF!</definedName>
    <definedName name="YUT" localSheetId="18" hidden="1">Uke!#REF!</definedName>
    <definedName name="YUT" localSheetId="19" hidden="1">[1]Uke!#REF!</definedName>
    <definedName name="YUT" localSheetId="21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30" hidden="1">Uke!#REF!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3" hidden="1">Uke!#REF!</definedName>
    <definedName name="YY" localSheetId="24" hidden="1">Uke!#REF!</definedName>
    <definedName name="YY" localSheetId="25" hidden="1">[1]Uke!#REF!</definedName>
    <definedName name="YY" localSheetId="18" hidden="1">Uke!#REF!</definedName>
    <definedName name="YY" localSheetId="19" hidden="1">[1]Uke!#REF!</definedName>
    <definedName name="YY" localSheetId="21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30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3" hidden="1">Uke!#REF!</definedName>
    <definedName name="YYY" localSheetId="24" hidden="1">Uke!#REF!</definedName>
    <definedName name="YYY" localSheetId="25" hidden="1">[1]Uke!#REF!</definedName>
    <definedName name="YYY" localSheetId="18" hidden="1">Uke!#REF!</definedName>
    <definedName name="YYY" localSheetId="19" hidden="1">[1]Uke!#REF!</definedName>
    <definedName name="YYY" localSheetId="21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30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3" hidden="1">Uke!#REF!</definedName>
    <definedName name="YYYY" localSheetId="24" hidden="1">Uke!#REF!</definedName>
    <definedName name="YYYY" localSheetId="25" hidden="1">[1]Uke!#REF!</definedName>
    <definedName name="YYYY" localSheetId="18" hidden="1">Uke!#REF!</definedName>
    <definedName name="YYYY" localSheetId="19" hidden="1">[1]Uke!#REF!</definedName>
    <definedName name="YYYY" localSheetId="21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30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3" hidden="1">Uke!#REF!</definedName>
    <definedName name="zz" localSheetId="24" hidden="1">Uke!#REF!</definedName>
    <definedName name="zz" localSheetId="25" hidden="1">[1]Uke!#REF!</definedName>
    <definedName name="zz" localSheetId="18" hidden="1">Uke!#REF!</definedName>
    <definedName name="zz" localSheetId="19" hidden="1">[1]Uke!#REF!</definedName>
    <definedName name="zz" localSheetId="21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30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3" hidden="1">Uke!#REF!</definedName>
    <definedName name="øøø" localSheetId="24" hidden="1">Uke!#REF!</definedName>
    <definedName name="øøø" localSheetId="25" hidden="1">[1]Uke!#REF!</definedName>
    <definedName name="øøø" localSheetId="18" hidden="1">Uke!#REF!</definedName>
    <definedName name="øøø" localSheetId="19" hidden="1">[1]Uke!#REF!</definedName>
    <definedName name="øøø" localSheetId="21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30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3" hidden="1">Uke!#REF!</definedName>
    <definedName name="aa" localSheetId="24" hidden="1">Uke!#REF!</definedName>
    <definedName name="aa" localSheetId="25" hidden="1">[1]Uke!#REF!</definedName>
    <definedName name="aa" localSheetId="23" hidden="1">Uke!#REF!</definedName>
    <definedName name="aa" localSheetId="31" hidden="1">Uke!#REF!</definedName>
    <definedName name="aa" localSheetId="18" hidden="1">Uke!#REF!</definedName>
    <definedName name="aa" localSheetId="17" hidden="1">Uke!#REF!</definedName>
    <definedName name="aa" localSheetId="19" hidden="1">[1]Uke!#REF!</definedName>
    <definedName name="aa" localSheetId="21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0" hidden="1">Uke!#REF!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3" hidden="1">Uke!#REF!</definedName>
    <definedName name="aaa" localSheetId="24" hidden="1">Uke!#REF!</definedName>
    <definedName name="aaa" localSheetId="25" hidden="1">[1]Uke!#REF!</definedName>
    <definedName name="aaa" localSheetId="23" hidden="1">Uke!#REF!</definedName>
    <definedName name="aaa" localSheetId="31" hidden="1">Uke!#REF!</definedName>
    <definedName name="aaa" localSheetId="18" hidden="1">Uke!#REF!</definedName>
    <definedName name="aaa" localSheetId="17" hidden="1">Uke!#REF!</definedName>
    <definedName name="aaa" localSheetId="19" hidden="1">[1]Uke!#REF!</definedName>
    <definedName name="aaa" localSheetId="21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0" hidden="1">Uke!#REF!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4" i="51" l="1"/>
  <c r="C84" i="51"/>
  <c r="D84" i="51" s="1"/>
  <c r="E84" i="51"/>
  <c r="H84" i="51"/>
  <c r="J84" i="51"/>
  <c r="L84" i="51"/>
  <c r="N84" i="51"/>
  <c r="P84" i="51"/>
  <c r="S84" i="51"/>
  <c r="T84" i="51"/>
  <c r="U84" i="51"/>
  <c r="V84" i="51"/>
  <c r="W84" i="51"/>
  <c r="X84" i="51"/>
  <c r="Y84" i="51"/>
  <c r="Z84" i="51"/>
  <c r="AA84" i="51"/>
  <c r="AB84" i="51"/>
  <c r="AC84" i="51"/>
  <c r="B85" i="51"/>
  <c r="C85" i="51"/>
  <c r="D85" i="51" s="1"/>
  <c r="E85" i="51"/>
  <c r="H85" i="51"/>
  <c r="J85" i="51"/>
  <c r="L85" i="51"/>
  <c r="N85" i="51"/>
  <c r="P85" i="51"/>
  <c r="S85" i="51"/>
  <c r="T85" i="51"/>
  <c r="U85" i="51"/>
  <c r="V85" i="51"/>
  <c r="W85" i="51"/>
  <c r="X85" i="51"/>
  <c r="Y85" i="51"/>
  <c r="Z85" i="51"/>
  <c r="AA85" i="51"/>
  <c r="AB85" i="51"/>
  <c r="AC85" i="51"/>
  <c r="B86" i="51"/>
  <c r="C86" i="51"/>
  <c r="D86" i="51" s="1"/>
  <c r="E86" i="51"/>
  <c r="H86" i="51"/>
  <c r="J86" i="51"/>
  <c r="L86" i="51"/>
  <c r="N86" i="51"/>
  <c r="P86" i="51"/>
  <c r="S86" i="51"/>
  <c r="T86" i="51"/>
  <c r="U86" i="51"/>
  <c r="V86" i="51"/>
  <c r="W86" i="51"/>
  <c r="X86" i="51"/>
  <c r="Y86" i="51"/>
  <c r="Z86" i="51"/>
  <c r="AA86" i="51"/>
  <c r="AB86" i="51"/>
  <c r="AC86" i="51"/>
  <c r="B87" i="51"/>
  <c r="C87" i="51"/>
  <c r="D87" i="51" s="1"/>
  <c r="E87" i="51"/>
  <c r="H87" i="51"/>
  <c r="J87" i="51"/>
  <c r="L87" i="51"/>
  <c r="N87" i="51"/>
  <c r="P87" i="51"/>
  <c r="S87" i="51"/>
  <c r="T87" i="51"/>
  <c r="U87" i="51"/>
  <c r="V87" i="51"/>
  <c r="W87" i="51"/>
  <c r="X87" i="51"/>
  <c r="Y87" i="51"/>
  <c r="Z87" i="51"/>
  <c r="AA87" i="51"/>
  <c r="AB87" i="51"/>
  <c r="AC87" i="51"/>
  <c r="B73" i="51"/>
  <c r="C73" i="51"/>
  <c r="D73" i="51" s="1"/>
  <c r="E73" i="51"/>
  <c r="H73" i="51"/>
  <c r="J73" i="51"/>
  <c r="L73" i="51"/>
  <c r="N73" i="51"/>
  <c r="P73" i="51"/>
  <c r="S73" i="51"/>
  <c r="T73" i="51"/>
  <c r="U73" i="51"/>
  <c r="V73" i="51"/>
  <c r="W73" i="51"/>
  <c r="X73" i="51"/>
  <c r="Y73" i="51"/>
  <c r="Z73" i="51"/>
  <c r="AA73" i="51"/>
  <c r="AB73" i="51"/>
  <c r="AC73" i="51"/>
  <c r="B74" i="51"/>
  <c r="C74" i="51"/>
  <c r="D74" i="51" s="1"/>
  <c r="E74" i="51"/>
  <c r="H74" i="51"/>
  <c r="J74" i="51"/>
  <c r="L74" i="51"/>
  <c r="N74" i="51"/>
  <c r="P74" i="51"/>
  <c r="S74" i="51"/>
  <c r="T74" i="51"/>
  <c r="U74" i="51"/>
  <c r="V74" i="51"/>
  <c r="W74" i="51"/>
  <c r="X74" i="51"/>
  <c r="Y74" i="51"/>
  <c r="Z74" i="51"/>
  <c r="AA74" i="51"/>
  <c r="AB74" i="51"/>
  <c r="AC74" i="51"/>
  <c r="B75" i="51"/>
  <c r="C75" i="51"/>
  <c r="D75" i="51" s="1"/>
  <c r="E75" i="51"/>
  <c r="H75" i="51"/>
  <c r="J75" i="51"/>
  <c r="L75" i="51"/>
  <c r="N75" i="51"/>
  <c r="P75" i="51"/>
  <c r="S75" i="51"/>
  <c r="T75" i="51"/>
  <c r="U75" i="51"/>
  <c r="V75" i="51"/>
  <c r="W75" i="51"/>
  <c r="X75" i="51"/>
  <c r="Y75" i="51"/>
  <c r="Z75" i="51"/>
  <c r="AA75" i="51"/>
  <c r="AB75" i="51"/>
  <c r="AC75" i="51"/>
  <c r="B76" i="51"/>
  <c r="C76" i="51"/>
  <c r="D76" i="51" s="1"/>
  <c r="E76" i="51"/>
  <c r="H76" i="51"/>
  <c r="J76" i="51"/>
  <c r="L76" i="51"/>
  <c r="N76" i="51"/>
  <c r="P76" i="51"/>
  <c r="S76" i="51"/>
  <c r="T76" i="51"/>
  <c r="U76" i="51"/>
  <c r="V76" i="51"/>
  <c r="W76" i="51"/>
  <c r="X76" i="51"/>
  <c r="Y76" i="51"/>
  <c r="Z76" i="51"/>
  <c r="AA76" i="51"/>
  <c r="AB76" i="51"/>
  <c r="AC76" i="51"/>
  <c r="B62" i="51"/>
  <c r="C62" i="51"/>
  <c r="D62" i="51" s="1"/>
  <c r="E62" i="51"/>
  <c r="H62" i="51"/>
  <c r="J62" i="51"/>
  <c r="L62" i="51"/>
  <c r="N62" i="51"/>
  <c r="P62" i="51"/>
  <c r="S62" i="51"/>
  <c r="T62" i="51"/>
  <c r="U62" i="51"/>
  <c r="V62" i="51"/>
  <c r="W62" i="51"/>
  <c r="X62" i="51"/>
  <c r="Y62" i="51"/>
  <c r="Z62" i="51"/>
  <c r="AA62" i="51"/>
  <c r="AB62" i="51"/>
  <c r="AC62" i="51"/>
  <c r="B63" i="51"/>
  <c r="C63" i="51"/>
  <c r="D63" i="51" s="1"/>
  <c r="E63" i="51"/>
  <c r="H63" i="51"/>
  <c r="J63" i="51"/>
  <c r="L63" i="51"/>
  <c r="N63" i="51"/>
  <c r="P63" i="51"/>
  <c r="S63" i="51"/>
  <c r="T63" i="51"/>
  <c r="U63" i="51"/>
  <c r="V63" i="51"/>
  <c r="W63" i="51"/>
  <c r="X63" i="51"/>
  <c r="Y63" i="51"/>
  <c r="Z63" i="51"/>
  <c r="AA63" i="51"/>
  <c r="AB63" i="51"/>
  <c r="AC63" i="51"/>
  <c r="B64" i="51"/>
  <c r="C64" i="51"/>
  <c r="D64" i="51" s="1"/>
  <c r="E64" i="51"/>
  <c r="H64" i="51"/>
  <c r="J64" i="51"/>
  <c r="L64" i="51"/>
  <c r="N64" i="51"/>
  <c r="P64" i="51"/>
  <c r="S64" i="51"/>
  <c r="T64" i="51"/>
  <c r="U64" i="51"/>
  <c r="V64" i="51"/>
  <c r="W64" i="51"/>
  <c r="X64" i="51"/>
  <c r="Y64" i="51"/>
  <c r="Z64" i="51"/>
  <c r="AA64" i="51"/>
  <c r="AB64" i="51"/>
  <c r="AC64" i="51"/>
  <c r="B65" i="51"/>
  <c r="C65" i="51"/>
  <c r="D65" i="51" s="1"/>
  <c r="E65" i="51"/>
  <c r="H65" i="51"/>
  <c r="J65" i="51"/>
  <c r="L65" i="51"/>
  <c r="N65" i="51"/>
  <c r="P65" i="51"/>
  <c r="S65" i="51"/>
  <c r="T65" i="51"/>
  <c r="U65" i="51"/>
  <c r="V65" i="51"/>
  <c r="W65" i="51"/>
  <c r="X65" i="51"/>
  <c r="Y65" i="51"/>
  <c r="Z65" i="51"/>
  <c r="AA65" i="51"/>
  <c r="AB65" i="51"/>
  <c r="AC65" i="51"/>
  <c r="H27" i="51"/>
  <c r="J27" i="51"/>
  <c r="L27" i="51"/>
  <c r="N27" i="51"/>
  <c r="P27" i="51"/>
  <c r="H28" i="51"/>
  <c r="J28" i="51"/>
  <c r="L28" i="51"/>
  <c r="N28" i="51"/>
  <c r="P28" i="51"/>
  <c r="H29" i="51"/>
  <c r="J29" i="51"/>
  <c r="L29" i="51"/>
  <c r="N29" i="51"/>
  <c r="P29" i="51"/>
  <c r="H30" i="51"/>
  <c r="J30" i="51"/>
  <c r="L30" i="51"/>
  <c r="N30" i="51"/>
  <c r="P30" i="51"/>
  <c r="H31" i="51"/>
  <c r="J31" i="51"/>
  <c r="L31" i="51"/>
  <c r="N31" i="51"/>
  <c r="P31" i="51"/>
  <c r="H32" i="51"/>
  <c r="J32" i="51"/>
  <c r="L32" i="51"/>
  <c r="N32" i="51"/>
  <c r="P32" i="51"/>
  <c r="H33" i="51"/>
  <c r="J33" i="51"/>
  <c r="L33" i="51"/>
  <c r="N33" i="51"/>
  <c r="P33" i="51"/>
  <c r="H34" i="51"/>
  <c r="J34" i="51"/>
  <c r="L34" i="51"/>
  <c r="N34" i="51"/>
  <c r="P34" i="51"/>
  <c r="H35" i="51"/>
  <c r="J35" i="51"/>
  <c r="L35" i="51"/>
  <c r="N35" i="51"/>
  <c r="P35" i="51"/>
  <c r="H36" i="51"/>
  <c r="J36" i="51"/>
  <c r="L36" i="51"/>
  <c r="N36" i="51"/>
  <c r="P36" i="51"/>
  <c r="H37" i="51"/>
  <c r="J37" i="51"/>
  <c r="L37" i="51"/>
  <c r="N37" i="51"/>
  <c r="P37" i="51"/>
  <c r="H38" i="51"/>
  <c r="J38" i="51"/>
  <c r="L38" i="51"/>
  <c r="N38" i="51"/>
  <c r="P38" i="51"/>
  <c r="H39" i="51"/>
  <c r="J39" i="51"/>
  <c r="L39" i="51"/>
  <c r="N39" i="51"/>
  <c r="P39" i="51"/>
  <c r="B47" i="51"/>
  <c r="C47" i="51"/>
  <c r="D47" i="51" s="1"/>
  <c r="E47" i="51"/>
  <c r="H47" i="51"/>
  <c r="J47" i="51"/>
  <c r="L47" i="51"/>
  <c r="N47" i="51"/>
  <c r="P47" i="51"/>
  <c r="S47" i="51"/>
  <c r="T47" i="51"/>
  <c r="U47" i="51"/>
  <c r="V47" i="51"/>
  <c r="W47" i="51"/>
  <c r="X47" i="51"/>
  <c r="Y47" i="51"/>
  <c r="Z47" i="51"/>
  <c r="AA47" i="51"/>
  <c r="AB47" i="51"/>
  <c r="AC47" i="51"/>
  <c r="B48" i="51"/>
  <c r="C48" i="51"/>
  <c r="D48" i="51" s="1"/>
  <c r="E48" i="51"/>
  <c r="H48" i="51"/>
  <c r="J48" i="51"/>
  <c r="L48" i="51"/>
  <c r="N48" i="51"/>
  <c r="P48" i="51"/>
  <c r="S48" i="51"/>
  <c r="T48" i="51"/>
  <c r="U48" i="51"/>
  <c r="V48" i="51"/>
  <c r="W48" i="51"/>
  <c r="X48" i="51"/>
  <c r="Y48" i="51"/>
  <c r="Z48" i="51"/>
  <c r="AA48" i="51"/>
  <c r="AB48" i="51"/>
  <c r="AC48" i="51"/>
  <c r="B49" i="51"/>
  <c r="C49" i="51"/>
  <c r="D49" i="51" s="1"/>
  <c r="E49" i="51"/>
  <c r="H49" i="51"/>
  <c r="J49" i="51"/>
  <c r="L49" i="51"/>
  <c r="N49" i="51"/>
  <c r="P49" i="51"/>
  <c r="S49" i="51"/>
  <c r="T49" i="51"/>
  <c r="U49" i="51"/>
  <c r="V49" i="51"/>
  <c r="W49" i="51"/>
  <c r="X49" i="51"/>
  <c r="Y49" i="51"/>
  <c r="Z49" i="51"/>
  <c r="AA49" i="51"/>
  <c r="AB49" i="51"/>
  <c r="AC49" i="51"/>
  <c r="B50" i="51"/>
  <c r="C50" i="51"/>
  <c r="D50" i="51" s="1"/>
  <c r="E50" i="51"/>
  <c r="H50" i="51"/>
  <c r="J50" i="51"/>
  <c r="L50" i="51"/>
  <c r="N50" i="51"/>
  <c r="P50" i="51"/>
  <c r="S50" i="51"/>
  <c r="T50" i="51"/>
  <c r="U50" i="51"/>
  <c r="V50" i="51"/>
  <c r="W50" i="51"/>
  <c r="X50" i="51"/>
  <c r="Y50" i="51"/>
  <c r="Z50" i="51"/>
  <c r="AA50" i="51"/>
  <c r="AB50" i="51"/>
  <c r="AC50" i="51"/>
  <c r="B51" i="51"/>
  <c r="C51" i="51"/>
  <c r="D51" i="51" s="1"/>
  <c r="E51" i="51"/>
  <c r="H51" i="51"/>
  <c r="J51" i="51"/>
  <c r="L51" i="51"/>
  <c r="N51" i="51"/>
  <c r="P51" i="51"/>
  <c r="S51" i="51"/>
  <c r="T51" i="51"/>
  <c r="U51" i="51"/>
  <c r="V51" i="51"/>
  <c r="W51" i="51"/>
  <c r="X51" i="51"/>
  <c r="Y51" i="51"/>
  <c r="Z51" i="51"/>
  <c r="AA51" i="51"/>
  <c r="AB51" i="51"/>
  <c r="AC51" i="51"/>
  <c r="B52" i="51"/>
  <c r="C52" i="51"/>
  <c r="D52" i="51" s="1"/>
  <c r="E52" i="51"/>
  <c r="H52" i="51"/>
  <c r="J52" i="51"/>
  <c r="L52" i="51"/>
  <c r="N52" i="51"/>
  <c r="P52" i="51"/>
  <c r="S52" i="51"/>
  <c r="T52" i="51"/>
  <c r="U52" i="51"/>
  <c r="V52" i="51"/>
  <c r="W52" i="51"/>
  <c r="X52" i="51"/>
  <c r="Y52" i="51"/>
  <c r="Z52" i="51"/>
  <c r="AA52" i="51"/>
  <c r="AB52" i="51"/>
  <c r="AC52" i="51"/>
  <c r="B53" i="51"/>
  <c r="C53" i="51"/>
  <c r="D53" i="51" s="1"/>
  <c r="E53" i="51"/>
  <c r="H53" i="51"/>
  <c r="J53" i="51"/>
  <c r="L53" i="51"/>
  <c r="N53" i="51"/>
  <c r="P53" i="51"/>
  <c r="S53" i="51"/>
  <c r="T53" i="51"/>
  <c r="U53" i="51"/>
  <c r="V53" i="51"/>
  <c r="W53" i="51"/>
  <c r="X53" i="51"/>
  <c r="Y53" i="51"/>
  <c r="Z53" i="51"/>
  <c r="AA53" i="51"/>
  <c r="AB53" i="51"/>
  <c r="AC53" i="51"/>
  <c r="B54" i="51"/>
  <c r="C54" i="51"/>
  <c r="D54" i="51" s="1"/>
  <c r="E54" i="51"/>
  <c r="H54" i="51"/>
  <c r="J54" i="51"/>
  <c r="L54" i="51"/>
  <c r="N54" i="51"/>
  <c r="P54" i="51"/>
  <c r="S54" i="51"/>
  <c r="T54" i="51"/>
  <c r="U54" i="51"/>
  <c r="V54" i="51"/>
  <c r="W54" i="51"/>
  <c r="X54" i="51"/>
  <c r="Y54" i="51"/>
  <c r="Z54" i="51"/>
  <c r="AA54" i="51"/>
  <c r="AB54" i="51"/>
  <c r="AC54" i="51"/>
  <c r="K47" i="48"/>
  <c r="P47" i="48" s="1"/>
  <c r="K48" i="48"/>
  <c r="P48" i="48" s="1"/>
  <c r="K49" i="48"/>
  <c r="P49" i="48" s="1"/>
  <c r="K50" i="48"/>
  <c r="P50" i="48" s="1"/>
  <c r="K51" i="48"/>
  <c r="P51" i="48" s="1"/>
  <c r="K52" i="48"/>
  <c r="P52" i="48" s="1"/>
  <c r="K53" i="48"/>
  <c r="P53" i="48" s="1"/>
  <c r="K54" i="48"/>
  <c r="P54" i="48" s="1"/>
  <c r="K55" i="48"/>
  <c r="P55" i="48" s="1"/>
  <c r="K56" i="48"/>
  <c r="P56" i="48" s="1"/>
  <c r="K57" i="48"/>
  <c r="P57" i="48" s="1"/>
  <c r="K58" i="48"/>
  <c r="P58" i="48" s="1"/>
  <c r="K59" i="48"/>
  <c r="P59" i="48" s="1"/>
  <c r="K60" i="48"/>
  <c r="P60" i="48" s="1"/>
  <c r="K61" i="48"/>
  <c r="P61" i="48" s="1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H12" i="51"/>
  <c r="J12" i="51"/>
  <c r="L12" i="51"/>
  <c r="N12" i="51"/>
  <c r="P12" i="51"/>
  <c r="H13" i="51"/>
  <c r="J13" i="51"/>
  <c r="L13" i="51"/>
  <c r="N13" i="51"/>
  <c r="P13" i="51"/>
  <c r="H14" i="51"/>
  <c r="J14" i="51"/>
  <c r="L14" i="51"/>
  <c r="N14" i="51"/>
  <c r="P14" i="51"/>
  <c r="H15" i="51"/>
  <c r="J15" i="51"/>
  <c r="L15" i="51"/>
  <c r="N15" i="51"/>
  <c r="P15" i="51"/>
  <c r="H16" i="51"/>
  <c r="J16" i="51"/>
  <c r="L16" i="51"/>
  <c r="N16" i="51"/>
  <c r="P16" i="51"/>
  <c r="H17" i="51"/>
  <c r="J17" i="51"/>
  <c r="L17" i="51"/>
  <c r="N17" i="51"/>
  <c r="P17" i="51"/>
  <c r="H18" i="51"/>
  <c r="J18" i="51"/>
  <c r="L18" i="51"/>
  <c r="N18" i="51"/>
  <c r="P18" i="51"/>
  <c r="H19" i="51"/>
  <c r="J19" i="51"/>
  <c r="L19" i="51"/>
  <c r="N19" i="51"/>
  <c r="P19" i="51"/>
  <c r="H20" i="51"/>
  <c r="J20" i="51"/>
  <c r="L20" i="51"/>
  <c r="N20" i="51"/>
  <c r="P20" i="51"/>
  <c r="H21" i="51"/>
  <c r="J21" i="51"/>
  <c r="L21" i="51"/>
  <c r="N21" i="51"/>
  <c r="P21" i="51"/>
  <c r="H22" i="51"/>
  <c r="J22" i="51"/>
  <c r="L22" i="51"/>
  <c r="N22" i="51"/>
  <c r="P22" i="51"/>
  <c r="H23" i="51"/>
  <c r="J23" i="51"/>
  <c r="L23" i="51"/>
  <c r="N23" i="51"/>
  <c r="P23" i="51"/>
  <c r="H24" i="51"/>
  <c r="J24" i="51"/>
  <c r="L24" i="51"/>
  <c r="N24" i="51"/>
  <c r="P24" i="51"/>
  <c r="B32" i="51"/>
  <c r="C32" i="51"/>
  <c r="D32" i="51" s="1"/>
  <c r="E32" i="51"/>
  <c r="S32" i="51"/>
  <c r="T32" i="51"/>
  <c r="U32" i="51"/>
  <c r="V32" i="51"/>
  <c r="W32" i="51"/>
  <c r="X32" i="51"/>
  <c r="Y32" i="51"/>
  <c r="Z32" i="51"/>
  <c r="AA32" i="51"/>
  <c r="AB32" i="51"/>
  <c r="AC32" i="51"/>
  <c r="B33" i="51"/>
  <c r="C33" i="51"/>
  <c r="D33" i="51" s="1"/>
  <c r="E33" i="51"/>
  <c r="S33" i="51"/>
  <c r="T33" i="51"/>
  <c r="U33" i="51"/>
  <c r="V33" i="51"/>
  <c r="W33" i="51"/>
  <c r="X33" i="51"/>
  <c r="Y33" i="51"/>
  <c r="Z33" i="51"/>
  <c r="AA33" i="51"/>
  <c r="AB33" i="51"/>
  <c r="AC33" i="51"/>
  <c r="B34" i="51"/>
  <c r="C34" i="51"/>
  <c r="D34" i="51" s="1"/>
  <c r="E34" i="51"/>
  <c r="S34" i="51"/>
  <c r="T34" i="51"/>
  <c r="U34" i="51"/>
  <c r="V34" i="51"/>
  <c r="W34" i="51"/>
  <c r="X34" i="51"/>
  <c r="Y34" i="51"/>
  <c r="Z34" i="51"/>
  <c r="AA34" i="51"/>
  <c r="AB34" i="51"/>
  <c r="AC34" i="51"/>
  <c r="B35" i="51"/>
  <c r="C35" i="51"/>
  <c r="D35" i="51" s="1"/>
  <c r="E35" i="51"/>
  <c r="S35" i="51"/>
  <c r="T35" i="51"/>
  <c r="U35" i="51"/>
  <c r="V35" i="51"/>
  <c r="W35" i="51"/>
  <c r="X35" i="51"/>
  <c r="Y35" i="51"/>
  <c r="Z35" i="51"/>
  <c r="AA35" i="51"/>
  <c r="AB35" i="51"/>
  <c r="AC35" i="51"/>
  <c r="B36" i="51"/>
  <c r="C36" i="51"/>
  <c r="D36" i="51" s="1"/>
  <c r="E36" i="51"/>
  <c r="S36" i="51"/>
  <c r="T36" i="51"/>
  <c r="U36" i="51"/>
  <c r="V36" i="51"/>
  <c r="W36" i="51"/>
  <c r="X36" i="51"/>
  <c r="Y36" i="51"/>
  <c r="Z36" i="51"/>
  <c r="AA36" i="51"/>
  <c r="AB36" i="51"/>
  <c r="AC36" i="51"/>
  <c r="B37" i="51"/>
  <c r="C37" i="51"/>
  <c r="D37" i="51" s="1"/>
  <c r="E37" i="51"/>
  <c r="S37" i="51"/>
  <c r="T37" i="51"/>
  <c r="U37" i="51"/>
  <c r="V37" i="51"/>
  <c r="W37" i="51"/>
  <c r="X37" i="51"/>
  <c r="Y37" i="51"/>
  <c r="Z37" i="51"/>
  <c r="AA37" i="51"/>
  <c r="AB37" i="51"/>
  <c r="AC37" i="51"/>
  <c r="B38" i="51"/>
  <c r="C38" i="51"/>
  <c r="D38" i="51" s="1"/>
  <c r="E38" i="51"/>
  <c r="S38" i="51"/>
  <c r="T38" i="51"/>
  <c r="U38" i="51"/>
  <c r="V38" i="51"/>
  <c r="W38" i="51"/>
  <c r="X38" i="51"/>
  <c r="Y38" i="51"/>
  <c r="Z38" i="51"/>
  <c r="AA38" i="51"/>
  <c r="AB38" i="51"/>
  <c r="AC38" i="51"/>
  <c r="B39" i="51"/>
  <c r="C39" i="51"/>
  <c r="D39" i="51" s="1"/>
  <c r="E39" i="51"/>
  <c r="S39" i="51"/>
  <c r="T39" i="51"/>
  <c r="U39" i="51"/>
  <c r="V39" i="51"/>
  <c r="W39" i="51"/>
  <c r="X39" i="51"/>
  <c r="Y39" i="51"/>
  <c r="Z39" i="51"/>
  <c r="AA39" i="51"/>
  <c r="AB39" i="51"/>
  <c r="AC39" i="51"/>
  <c r="B17" i="51"/>
  <c r="C17" i="51"/>
  <c r="D17" i="51" s="1"/>
  <c r="E17" i="51"/>
  <c r="S17" i="51"/>
  <c r="T17" i="51"/>
  <c r="U17" i="51"/>
  <c r="V17" i="51"/>
  <c r="W17" i="51"/>
  <c r="X17" i="51"/>
  <c r="Y17" i="51"/>
  <c r="Z17" i="51"/>
  <c r="AA17" i="51"/>
  <c r="AB17" i="51"/>
  <c r="AC17" i="51"/>
  <c r="B18" i="51"/>
  <c r="C18" i="51"/>
  <c r="D18" i="51" s="1"/>
  <c r="E18" i="51"/>
  <c r="S18" i="51"/>
  <c r="T18" i="51"/>
  <c r="U18" i="51"/>
  <c r="V18" i="51"/>
  <c r="W18" i="51"/>
  <c r="X18" i="51"/>
  <c r="Y18" i="51"/>
  <c r="Z18" i="51"/>
  <c r="AA18" i="51"/>
  <c r="AB18" i="51"/>
  <c r="AC18" i="51"/>
  <c r="B19" i="51"/>
  <c r="C19" i="51"/>
  <c r="D19" i="51" s="1"/>
  <c r="E19" i="51"/>
  <c r="S19" i="51"/>
  <c r="T19" i="51"/>
  <c r="U19" i="51"/>
  <c r="V19" i="51"/>
  <c r="W19" i="51"/>
  <c r="X19" i="51"/>
  <c r="Y19" i="51"/>
  <c r="Z19" i="51"/>
  <c r="AA19" i="51"/>
  <c r="AB19" i="51"/>
  <c r="AC19" i="51"/>
  <c r="B20" i="51"/>
  <c r="C20" i="51"/>
  <c r="D20" i="51" s="1"/>
  <c r="E20" i="51"/>
  <c r="S20" i="51"/>
  <c r="T20" i="51"/>
  <c r="U20" i="51"/>
  <c r="V20" i="51"/>
  <c r="W20" i="51"/>
  <c r="X20" i="51"/>
  <c r="Y20" i="51"/>
  <c r="Z20" i="51"/>
  <c r="AA20" i="51"/>
  <c r="AB20" i="51"/>
  <c r="AC20" i="51"/>
  <c r="B21" i="51"/>
  <c r="C21" i="51"/>
  <c r="D21" i="51" s="1"/>
  <c r="E21" i="51"/>
  <c r="S21" i="51"/>
  <c r="T21" i="51"/>
  <c r="U21" i="51"/>
  <c r="V21" i="51"/>
  <c r="W21" i="51"/>
  <c r="X21" i="51"/>
  <c r="Y21" i="51"/>
  <c r="Z21" i="51"/>
  <c r="AA21" i="51"/>
  <c r="AB21" i="51"/>
  <c r="AC21" i="51"/>
  <c r="B22" i="51"/>
  <c r="C22" i="51"/>
  <c r="D22" i="51" s="1"/>
  <c r="E22" i="51"/>
  <c r="S22" i="51"/>
  <c r="T22" i="51"/>
  <c r="U22" i="51"/>
  <c r="V22" i="51"/>
  <c r="W22" i="51"/>
  <c r="X22" i="51"/>
  <c r="Y22" i="51"/>
  <c r="Z22" i="51"/>
  <c r="AA22" i="51"/>
  <c r="AB22" i="51"/>
  <c r="AC22" i="51"/>
  <c r="B23" i="51"/>
  <c r="C23" i="51"/>
  <c r="D23" i="51" s="1"/>
  <c r="E23" i="51"/>
  <c r="S23" i="51"/>
  <c r="T23" i="51"/>
  <c r="U23" i="51"/>
  <c r="V23" i="51"/>
  <c r="W23" i="51"/>
  <c r="X23" i="51"/>
  <c r="Y23" i="51"/>
  <c r="Z23" i="51"/>
  <c r="AA23" i="51"/>
  <c r="AB23" i="51"/>
  <c r="AC23" i="51"/>
  <c r="B24" i="51"/>
  <c r="C24" i="51"/>
  <c r="D24" i="51" s="1"/>
  <c r="E24" i="51"/>
  <c r="S24" i="51"/>
  <c r="T24" i="51"/>
  <c r="U24" i="51"/>
  <c r="V24" i="51"/>
  <c r="W24" i="51"/>
  <c r="X24" i="51"/>
  <c r="Y24" i="51"/>
  <c r="Z24" i="51"/>
  <c r="AA24" i="51"/>
  <c r="AB24" i="51"/>
  <c r="AC24" i="51"/>
  <c r="B24" i="48"/>
  <c r="C24" i="48"/>
  <c r="D24" i="48" s="1"/>
  <c r="E24" i="48"/>
  <c r="F24" i="48"/>
  <c r="G24" i="48"/>
  <c r="I24" i="48"/>
  <c r="K24" i="48"/>
  <c r="P24" i="48" s="1"/>
  <c r="M24" i="48"/>
  <c r="T24" i="48"/>
  <c r="V24" i="48"/>
  <c r="X24" i="48"/>
  <c r="Y24" i="48"/>
  <c r="Z24" i="48"/>
  <c r="AB24" i="48"/>
  <c r="AC24" i="48"/>
  <c r="AD24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I27" i="48"/>
  <c r="K27" i="48"/>
  <c r="P27" i="48" s="1"/>
  <c r="M27" i="48"/>
  <c r="T27" i="48"/>
  <c r="V27" i="48"/>
  <c r="X27" i="48"/>
  <c r="Y27" i="48"/>
  <c r="Z27" i="48"/>
  <c r="AB27" i="48"/>
  <c r="AC27" i="48"/>
  <c r="AD27" i="48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D11" i="16"/>
  <c r="B43" i="16"/>
  <c r="C43" i="16"/>
  <c r="E43" i="16"/>
  <c r="G43" i="16"/>
  <c r="I43" i="16"/>
  <c r="K43" i="16"/>
  <c r="M43" i="16"/>
  <c r="Q43" i="16"/>
  <c r="U43" i="16"/>
  <c r="W43" i="16"/>
  <c r="Y43" i="16"/>
  <c r="Z43" i="16"/>
  <c r="AA43" i="16"/>
  <c r="AB43" i="16"/>
  <c r="AC43" i="16"/>
  <c r="AD43" i="16"/>
  <c r="AE43" i="16"/>
  <c r="AF43" i="16"/>
  <c r="AG43" i="16"/>
  <c r="AH43" i="16"/>
  <c r="B44" i="16"/>
  <c r="C44" i="16"/>
  <c r="E44" i="16"/>
  <c r="G44" i="16"/>
  <c r="I44" i="16"/>
  <c r="K44" i="16"/>
  <c r="M44" i="16"/>
  <c r="Q44" i="16"/>
  <c r="U44" i="16"/>
  <c r="W44" i="16"/>
  <c r="Y44" i="16"/>
  <c r="Z44" i="16"/>
  <c r="AA44" i="16"/>
  <c r="AB44" i="16"/>
  <c r="AC44" i="16"/>
  <c r="AD44" i="16"/>
  <c r="AE44" i="16"/>
  <c r="AF44" i="16"/>
  <c r="AG44" i="16"/>
  <c r="AH44" i="16"/>
  <c r="B72" i="16"/>
  <c r="C72" i="16"/>
  <c r="E72" i="16"/>
  <c r="G72" i="16"/>
  <c r="I72" i="16"/>
  <c r="K72" i="16"/>
  <c r="Q72" i="16"/>
  <c r="U72" i="16"/>
  <c r="W72" i="16"/>
  <c r="Y72" i="16"/>
  <c r="Z72" i="16"/>
  <c r="AA72" i="16"/>
  <c r="AB72" i="16"/>
  <c r="AC72" i="16"/>
  <c r="AD72" i="16"/>
  <c r="AE72" i="16"/>
  <c r="AF72" i="16"/>
  <c r="AG72" i="16"/>
  <c r="AH72" i="16"/>
  <c r="B73" i="16"/>
  <c r="C73" i="16"/>
  <c r="E73" i="16"/>
  <c r="G73" i="16"/>
  <c r="I73" i="16"/>
  <c r="K73" i="16"/>
  <c r="Q73" i="16"/>
  <c r="U73" i="16"/>
  <c r="W73" i="16"/>
  <c r="Y73" i="16"/>
  <c r="Z73" i="16"/>
  <c r="AA73" i="16"/>
  <c r="AB73" i="16"/>
  <c r="AC73" i="16"/>
  <c r="AD73" i="16"/>
  <c r="AE73" i="16"/>
  <c r="AF73" i="16"/>
  <c r="AG73" i="16"/>
  <c r="AH73" i="16"/>
  <c r="B74" i="16"/>
  <c r="C74" i="16"/>
  <c r="E74" i="16"/>
  <c r="G74" i="16"/>
  <c r="I74" i="16"/>
  <c r="K74" i="16"/>
  <c r="Q74" i="16"/>
  <c r="U74" i="16"/>
  <c r="W74" i="16"/>
  <c r="Y74" i="16"/>
  <c r="Z74" i="16"/>
  <c r="AA74" i="16"/>
  <c r="AB74" i="16"/>
  <c r="AC74" i="16"/>
  <c r="AD74" i="16"/>
  <c r="AE74" i="16"/>
  <c r="AF74" i="16"/>
  <c r="AG74" i="16"/>
  <c r="AH74" i="16"/>
  <c r="B75" i="16"/>
  <c r="C75" i="16"/>
  <c r="E75" i="16"/>
  <c r="G75" i="16"/>
  <c r="I75" i="16"/>
  <c r="K75" i="16"/>
  <c r="Q75" i="16"/>
  <c r="U75" i="16"/>
  <c r="W75" i="16"/>
  <c r="Y75" i="16"/>
  <c r="Z75" i="16"/>
  <c r="AA75" i="16"/>
  <c r="AB75" i="16"/>
  <c r="AC75" i="16"/>
  <c r="AD75" i="16"/>
  <c r="AE75" i="16"/>
  <c r="AF75" i="16"/>
  <c r="AG75" i="16"/>
  <c r="AH75" i="16"/>
  <c r="B35" i="2"/>
  <c r="G35" i="2"/>
  <c r="J35" i="2"/>
  <c r="P35" i="2"/>
  <c r="L35" i="2"/>
  <c r="N35" i="2"/>
  <c r="S35" i="2"/>
  <c r="U35" i="2"/>
  <c r="Y35" i="2"/>
  <c r="Z35" i="2"/>
  <c r="AA35" i="2"/>
  <c r="AB35" i="2"/>
  <c r="AF35" i="2"/>
  <c r="B36" i="2"/>
  <c r="G36" i="2"/>
  <c r="J36" i="2"/>
  <c r="P36" i="2"/>
  <c r="L36" i="2"/>
  <c r="N36" i="2"/>
  <c r="S36" i="2"/>
  <c r="U36" i="2"/>
  <c r="Y36" i="2"/>
  <c r="Z36" i="2"/>
  <c r="AA36" i="2"/>
  <c r="AB36" i="2"/>
  <c r="AF36" i="2"/>
  <c r="F57" i="1"/>
  <c r="AF57" i="1" s="1"/>
  <c r="F58" i="1"/>
  <c r="AH58" i="1" s="1"/>
  <c r="O10" i="44"/>
  <c r="Q10" i="44"/>
  <c r="S10" i="44"/>
  <c r="O11" i="44"/>
  <c r="Q11" i="44"/>
  <c r="S11" i="44"/>
  <c r="O12" i="44"/>
  <c r="Q12" i="44"/>
  <c r="S12" i="44"/>
  <c r="O13" i="44"/>
  <c r="Q13" i="44"/>
  <c r="S13" i="44"/>
  <c r="O14" i="44"/>
  <c r="Q14" i="44"/>
  <c r="S14" i="44"/>
  <c r="O15" i="44"/>
  <c r="Q15" i="44"/>
  <c r="S15" i="44"/>
  <c r="O16" i="44"/>
  <c r="Q16" i="44"/>
  <c r="S16" i="44"/>
  <c r="O17" i="44"/>
  <c r="Q17" i="44"/>
  <c r="S17" i="44"/>
  <c r="O19" i="44"/>
  <c r="Q19" i="44"/>
  <c r="S19" i="44"/>
  <c r="O20" i="44"/>
  <c r="Q20" i="44"/>
  <c r="S20" i="44"/>
  <c r="O21" i="44"/>
  <c r="Q21" i="44"/>
  <c r="S21" i="44"/>
  <c r="O22" i="44"/>
  <c r="Q22" i="44"/>
  <c r="S22" i="44"/>
  <c r="O23" i="44"/>
  <c r="Q23" i="44"/>
  <c r="S23" i="44"/>
  <c r="O24" i="44"/>
  <c r="Q24" i="44"/>
  <c r="S24" i="44"/>
  <c r="O25" i="44"/>
  <c r="Q25" i="44"/>
  <c r="S25" i="44"/>
  <c r="O26" i="44"/>
  <c r="Q26" i="44"/>
  <c r="S26" i="44"/>
  <c r="N11" i="45"/>
  <c r="P11" i="45"/>
  <c r="R11" i="45"/>
  <c r="N12" i="45"/>
  <c r="P12" i="45"/>
  <c r="R12" i="45"/>
  <c r="N13" i="45"/>
  <c r="P13" i="45"/>
  <c r="R13" i="45"/>
  <c r="N14" i="45"/>
  <c r="P14" i="45"/>
  <c r="R14" i="45"/>
  <c r="N15" i="45"/>
  <c r="P15" i="45"/>
  <c r="R15" i="45"/>
  <c r="N16" i="45"/>
  <c r="P16" i="45"/>
  <c r="R16" i="45"/>
  <c r="N18" i="45"/>
  <c r="P18" i="45"/>
  <c r="R18" i="45"/>
  <c r="N19" i="45"/>
  <c r="P19" i="45"/>
  <c r="R19" i="45"/>
  <c r="N20" i="45"/>
  <c r="P20" i="45"/>
  <c r="R20" i="45"/>
  <c r="N21" i="45"/>
  <c r="P21" i="45"/>
  <c r="R21" i="45"/>
  <c r="N22" i="45"/>
  <c r="P22" i="45"/>
  <c r="R22" i="45"/>
  <c r="N23" i="45"/>
  <c r="P23" i="45"/>
  <c r="R23" i="45"/>
  <c r="B195" i="60"/>
  <c r="B196" i="60"/>
  <c r="B197" i="60"/>
  <c r="B198" i="60"/>
  <c r="B199" i="60"/>
  <c r="B200" i="60"/>
  <c r="B201" i="60"/>
  <c r="B202" i="60"/>
  <c r="B203" i="60"/>
  <c r="B204" i="60"/>
  <c r="B205" i="60"/>
  <c r="B194" i="60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B165" i="60"/>
  <c r="B166" i="60"/>
  <c r="B167" i="60"/>
  <c r="B168" i="60"/>
  <c r="B169" i="60"/>
  <c r="B170" i="60"/>
  <c r="B171" i="60"/>
  <c r="B172" i="60"/>
  <c r="B173" i="60"/>
  <c r="B174" i="60"/>
  <c r="B175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4" i="60"/>
  <c r="B225" i="60"/>
  <c r="B226" i="60"/>
  <c r="B227" i="60"/>
  <c r="B228" i="60"/>
  <c r="B229" i="60"/>
  <c r="B230" i="60"/>
  <c r="B231" i="60"/>
  <c r="B232" i="60"/>
  <c r="B233" i="60"/>
  <c r="B234" i="60"/>
  <c r="B235" i="60"/>
  <c r="B164" i="60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Y2" i="61"/>
  <c r="B315" i="61"/>
  <c r="D315" i="61"/>
  <c r="E315" i="61" s="1"/>
  <c r="E313" i="61" s="1"/>
  <c r="F315" i="61"/>
  <c r="G315" i="61" s="1"/>
  <c r="H315" i="61"/>
  <c r="I315" i="61"/>
  <c r="K315" i="61" s="1"/>
  <c r="AC315" i="61"/>
  <c r="B316" i="61"/>
  <c r="D316" i="61"/>
  <c r="F316" i="61"/>
  <c r="G316" i="61" s="1"/>
  <c r="H316" i="61"/>
  <c r="I316" i="61"/>
  <c r="X316" i="61" s="1"/>
  <c r="AC316" i="61"/>
  <c r="B317" i="61"/>
  <c r="D317" i="61"/>
  <c r="E317" i="61" s="1"/>
  <c r="F317" i="61"/>
  <c r="G317" i="61" s="1"/>
  <c r="H317" i="61"/>
  <c r="I317" i="61"/>
  <c r="J317" i="61" s="1"/>
  <c r="O317" i="61" s="1"/>
  <c r="AC317" i="61"/>
  <c r="K11" i="50"/>
  <c r="M11" i="50"/>
  <c r="O11" i="50"/>
  <c r="K12" i="50"/>
  <c r="M12" i="50"/>
  <c r="O12" i="50"/>
  <c r="K13" i="50"/>
  <c r="M13" i="50"/>
  <c r="O13" i="50"/>
  <c r="K14" i="50"/>
  <c r="M14" i="50"/>
  <c r="O14" i="50"/>
  <c r="K15" i="50"/>
  <c r="M15" i="50"/>
  <c r="O15" i="50"/>
  <c r="K16" i="50"/>
  <c r="M16" i="50"/>
  <c r="O16" i="50"/>
  <c r="K17" i="50"/>
  <c r="M17" i="50"/>
  <c r="O17" i="50"/>
  <c r="K18" i="50"/>
  <c r="M18" i="50"/>
  <c r="O18" i="50"/>
  <c r="K19" i="50"/>
  <c r="M19" i="50"/>
  <c r="O19" i="50"/>
  <c r="K20" i="50"/>
  <c r="M20" i="50"/>
  <c r="O20" i="50"/>
  <c r="K21" i="50"/>
  <c r="M21" i="50"/>
  <c r="O21" i="50"/>
  <c r="K22" i="50"/>
  <c r="M22" i="50"/>
  <c r="O22" i="50"/>
  <c r="K23" i="50"/>
  <c r="M23" i="50"/>
  <c r="O23" i="50"/>
  <c r="K24" i="50"/>
  <c r="M24" i="50"/>
  <c r="O24" i="50"/>
  <c r="K25" i="50"/>
  <c r="M25" i="50"/>
  <c r="O25" i="50"/>
  <c r="K26" i="50"/>
  <c r="M26" i="50"/>
  <c r="O26" i="50"/>
  <c r="K28" i="50"/>
  <c r="M28" i="50"/>
  <c r="O28" i="50"/>
  <c r="K29" i="50"/>
  <c r="M29" i="50"/>
  <c r="O29" i="50"/>
  <c r="K30" i="50"/>
  <c r="M30" i="50"/>
  <c r="O30" i="50"/>
  <c r="K31" i="50"/>
  <c r="M31" i="50"/>
  <c r="O31" i="50"/>
  <c r="K32" i="50"/>
  <c r="M32" i="50"/>
  <c r="O32" i="50"/>
  <c r="K33" i="50"/>
  <c r="M33" i="50"/>
  <c r="O33" i="50"/>
  <c r="K34" i="50"/>
  <c r="M34" i="50"/>
  <c r="O34" i="50"/>
  <c r="K35" i="50"/>
  <c r="M35" i="50"/>
  <c r="O35" i="50"/>
  <c r="K36" i="50"/>
  <c r="M36" i="50"/>
  <c r="O36" i="50"/>
  <c r="K37" i="50"/>
  <c r="M37" i="50"/>
  <c r="O37" i="50"/>
  <c r="K38" i="50"/>
  <c r="M38" i="50"/>
  <c r="O38" i="50"/>
  <c r="K39" i="50"/>
  <c r="M39" i="50"/>
  <c r="O39" i="50"/>
  <c r="K40" i="50"/>
  <c r="M40" i="50"/>
  <c r="O40" i="50"/>
  <c r="K41" i="50"/>
  <c r="M41" i="50"/>
  <c r="O41" i="50"/>
  <c r="K42" i="50"/>
  <c r="M42" i="50"/>
  <c r="O42" i="50"/>
  <c r="K43" i="50"/>
  <c r="M43" i="50"/>
  <c r="O43" i="50"/>
  <c r="B79" i="47"/>
  <c r="C79" i="47"/>
  <c r="D79" i="47" s="1"/>
  <c r="F79" i="47"/>
  <c r="E79" i="47" s="1"/>
  <c r="AA79" i="47" s="1"/>
  <c r="B80" i="47"/>
  <c r="C80" i="47"/>
  <c r="D80" i="47" s="1"/>
  <c r="F80" i="47"/>
  <c r="N80" i="47" s="1"/>
  <c r="B81" i="47"/>
  <c r="C81" i="47"/>
  <c r="D81" i="47" s="1"/>
  <c r="F81" i="47"/>
  <c r="I81" i="47" s="1"/>
  <c r="B82" i="47"/>
  <c r="C82" i="47"/>
  <c r="D82" i="47" s="1"/>
  <c r="F82" i="47"/>
  <c r="E82" i="47" s="1"/>
  <c r="B83" i="47"/>
  <c r="C83" i="47"/>
  <c r="D83" i="47" s="1"/>
  <c r="F83" i="47"/>
  <c r="I83" i="47" s="1"/>
  <c r="B84" i="47"/>
  <c r="C84" i="47"/>
  <c r="D84" i="47" s="1"/>
  <c r="F84" i="47"/>
  <c r="G84" i="47" s="1"/>
  <c r="B85" i="47"/>
  <c r="C85" i="47"/>
  <c r="D85" i="47" s="1"/>
  <c r="F85" i="47"/>
  <c r="I85" i="47" s="1"/>
  <c r="B86" i="47"/>
  <c r="C86" i="47"/>
  <c r="D86" i="47" s="1"/>
  <c r="F86" i="47"/>
  <c r="K86" i="47" s="1"/>
  <c r="B87" i="47"/>
  <c r="C87" i="47"/>
  <c r="D87" i="47" s="1"/>
  <c r="F87" i="47"/>
  <c r="M87" i="47" s="1"/>
  <c r="K26" i="49"/>
  <c r="M26" i="49" s="1"/>
  <c r="K27" i="49"/>
  <c r="M27" i="49" s="1"/>
  <c r="K28" i="49"/>
  <c r="M28" i="49" s="1"/>
  <c r="K29" i="49"/>
  <c r="M29" i="49" s="1"/>
  <c r="K30" i="49"/>
  <c r="M30" i="49" s="1"/>
  <c r="K31" i="49"/>
  <c r="M31" i="49" s="1"/>
  <c r="K32" i="49"/>
  <c r="M32" i="49" s="1"/>
  <c r="K33" i="49"/>
  <c r="M33" i="49" s="1"/>
  <c r="K34" i="49"/>
  <c r="M34" i="49" s="1"/>
  <c r="K35" i="49"/>
  <c r="M35" i="49" s="1"/>
  <c r="K36" i="49"/>
  <c r="M36" i="49" s="1"/>
  <c r="K37" i="49"/>
  <c r="M37" i="49" s="1"/>
  <c r="K38" i="49"/>
  <c r="M38" i="49" s="1"/>
  <c r="K39" i="49"/>
  <c r="M39" i="49" s="1"/>
  <c r="K40" i="49"/>
  <c r="M40" i="49" s="1"/>
  <c r="K11" i="49"/>
  <c r="M11" i="49" s="1"/>
  <c r="K12" i="49"/>
  <c r="M12" i="49" s="1"/>
  <c r="K13" i="49"/>
  <c r="M13" i="49" s="1"/>
  <c r="K14" i="49"/>
  <c r="M14" i="49" s="1"/>
  <c r="K15" i="49"/>
  <c r="M15" i="49" s="1"/>
  <c r="K16" i="49"/>
  <c r="M16" i="49" s="1"/>
  <c r="K17" i="49"/>
  <c r="M17" i="49" s="1"/>
  <c r="K18" i="49"/>
  <c r="M18" i="49" s="1"/>
  <c r="K19" i="49"/>
  <c r="M19" i="49" s="1"/>
  <c r="K20" i="49"/>
  <c r="M20" i="49" s="1"/>
  <c r="K21" i="49"/>
  <c r="M21" i="49" s="1"/>
  <c r="K22" i="49"/>
  <c r="M22" i="49" s="1"/>
  <c r="K23" i="49"/>
  <c r="M23" i="49" s="1"/>
  <c r="K24" i="49"/>
  <c r="M24" i="49" s="1"/>
  <c r="K10" i="49"/>
  <c r="N10" i="49" s="1"/>
  <c r="U2" i="6"/>
  <c r="S11" i="6"/>
  <c r="U11" i="6"/>
  <c r="S12" i="6"/>
  <c r="U12" i="6"/>
  <c r="S13" i="6"/>
  <c r="U13" i="6"/>
  <c r="S15" i="6"/>
  <c r="U15" i="6"/>
  <c r="S16" i="6"/>
  <c r="U16" i="6"/>
  <c r="S17" i="6"/>
  <c r="U17" i="6"/>
  <c r="S18" i="6"/>
  <c r="U18" i="6"/>
  <c r="U10" i="6"/>
  <c r="S10" i="6"/>
  <c r="M11" i="6"/>
  <c r="M12" i="6"/>
  <c r="M13" i="6"/>
  <c r="M15" i="6"/>
  <c r="M16" i="6"/>
  <c r="M17" i="6"/>
  <c r="M18" i="6"/>
  <c r="M10" i="6"/>
  <c r="T11" i="16"/>
  <c r="S11" i="16"/>
  <c r="T10" i="16"/>
  <c r="S10" i="16"/>
  <c r="AE87" i="51" l="1"/>
  <c r="AE73" i="51"/>
  <c r="AD87" i="51"/>
  <c r="AE76" i="51"/>
  <c r="AE84" i="51"/>
  <c r="AD62" i="51"/>
  <c r="AE86" i="51"/>
  <c r="AD86" i="51"/>
  <c r="AE74" i="51"/>
  <c r="AD74" i="51"/>
  <c r="AE85" i="51"/>
  <c r="AD84" i="51"/>
  <c r="AE63" i="51"/>
  <c r="AD85" i="51"/>
  <c r="AE62" i="51"/>
  <c r="AD76" i="51"/>
  <c r="AD73" i="51"/>
  <c r="AD75" i="51"/>
  <c r="AE65" i="51"/>
  <c r="AE75" i="51"/>
  <c r="AE64" i="51"/>
  <c r="O32" i="51"/>
  <c r="AD65" i="51"/>
  <c r="AD63" i="51"/>
  <c r="AD64" i="51"/>
  <c r="F34" i="51"/>
  <c r="K19" i="51"/>
  <c r="AE32" i="51"/>
  <c r="AD50" i="51"/>
  <c r="F39" i="51"/>
  <c r="O20" i="51"/>
  <c r="Q36" i="51"/>
  <c r="O38" i="51"/>
  <c r="F38" i="51"/>
  <c r="O34" i="51"/>
  <c r="Q35" i="51"/>
  <c r="AD54" i="51"/>
  <c r="AE52" i="51"/>
  <c r="F33" i="51"/>
  <c r="O36" i="51"/>
  <c r="Q37" i="51"/>
  <c r="F19" i="51"/>
  <c r="Q39" i="51"/>
  <c r="K23" i="51"/>
  <c r="F35" i="51"/>
  <c r="AE53" i="51"/>
  <c r="AD49" i="51"/>
  <c r="F36" i="51"/>
  <c r="AE50" i="51"/>
  <c r="I34" i="51"/>
  <c r="F37" i="51"/>
  <c r="Q33" i="51"/>
  <c r="I38" i="51"/>
  <c r="O33" i="51"/>
  <c r="K32" i="51"/>
  <c r="I35" i="51"/>
  <c r="O37" i="51"/>
  <c r="K36" i="51"/>
  <c r="K33" i="51"/>
  <c r="Q32" i="51"/>
  <c r="I39" i="51"/>
  <c r="Q38" i="51"/>
  <c r="K37" i="51"/>
  <c r="F22" i="51"/>
  <c r="AD52" i="51"/>
  <c r="AE48" i="51"/>
  <c r="I37" i="51"/>
  <c r="I36" i="51"/>
  <c r="I33" i="51"/>
  <c r="I32" i="51"/>
  <c r="Q34" i="51"/>
  <c r="F32" i="51"/>
  <c r="AE63" i="48"/>
  <c r="AD51" i="51"/>
  <c r="AE47" i="51"/>
  <c r="O39" i="51"/>
  <c r="O35" i="51"/>
  <c r="AE54" i="51"/>
  <c r="AD48" i="51"/>
  <c r="K38" i="51"/>
  <c r="K34" i="51"/>
  <c r="F21" i="51"/>
  <c r="AE51" i="51"/>
  <c r="K39" i="51"/>
  <c r="K35" i="51"/>
  <c r="AD47" i="51"/>
  <c r="AE49" i="51"/>
  <c r="AD53" i="51"/>
  <c r="AE33" i="51"/>
  <c r="I24" i="51"/>
  <c r="R61" i="48"/>
  <c r="R57" i="48"/>
  <c r="R53" i="48"/>
  <c r="R49" i="48"/>
  <c r="R58" i="48"/>
  <c r="R54" i="48"/>
  <c r="R50" i="48"/>
  <c r="R60" i="48"/>
  <c r="R56" i="48"/>
  <c r="R52" i="48"/>
  <c r="R48" i="48"/>
  <c r="R59" i="48"/>
  <c r="R55" i="48"/>
  <c r="R51" i="48"/>
  <c r="R47" i="48"/>
  <c r="F24" i="51"/>
  <c r="AE24" i="48"/>
  <c r="AE38" i="51"/>
  <c r="AD39" i="51"/>
  <c r="Q17" i="51"/>
  <c r="F18" i="51"/>
  <c r="AE39" i="51"/>
  <c r="AD37" i="51"/>
  <c r="AE36" i="51"/>
  <c r="I23" i="51"/>
  <c r="F20" i="51"/>
  <c r="AE27" i="48"/>
  <c r="AE35" i="51"/>
  <c r="I18" i="51"/>
  <c r="N27" i="48"/>
  <c r="N25" i="48"/>
  <c r="R27" i="48"/>
  <c r="Q23" i="51"/>
  <c r="K22" i="51"/>
  <c r="F17" i="51"/>
  <c r="K21" i="51"/>
  <c r="F23" i="51"/>
  <c r="I22" i="51"/>
  <c r="I19" i="51"/>
  <c r="Q21" i="51"/>
  <c r="Q18" i="51"/>
  <c r="O18" i="51"/>
  <c r="K17" i="51"/>
  <c r="O24" i="51"/>
  <c r="I20" i="51"/>
  <c r="Q19" i="51"/>
  <c r="K18" i="51"/>
  <c r="AD33" i="51"/>
  <c r="O22" i="51"/>
  <c r="K24" i="51"/>
  <c r="O21" i="51"/>
  <c r="O19" i="51"/>
  <c r="AD34" i="51"/>
  <c r="AD32" i="51"/>
  <c r="K20" i="51"/>
  <c r="O17" i="51"/>
  <c r="Q24" i="51"/>
  <c r="I21" i="51"/>
  <c r="Q22" i="51"/>
  <c r="AE37" i="51"/>
  <c r="AD35" i="51"/>
  <c r="O23" i="51"/>
  <c r="Q20" i="51"/>
  <c r="I17" i="51"/>
  <c r="AE34" i="51"/>
  <c r="AD38" i="51"/>
  <c r="AD36" i="51"/>
  <c r="AD17" i="51"/>
  <c r="U25" i="48"/>
  <c r="AG35" i="2"/>
  <c r="H27" i="48"/>
  <c r="H25" i="48"/>
  <c r="AD19" i="51"/>
  <c r="AE18" i="51"/>
  <c r="AE43" i="48"/>
  <c r="AE19" i="51"/>
  <c r="AE25" i="48"/>
  <c r="AE20" i="51"/>
  <c r="AE24" i="51"/>
  <c r="AE22" i="51"/>
  <c r="AD18" i="51"/>
  <c r="AD22" i="51"/>
  <c r="AD20" i="51"/>
  <c r="AE17" i="51"/>
  <c r="AD21" i="51"/>
  <c r="AD24" i="51"/>
  <c r="AE21" i="51"/>
  <c r="AD23" i="51"/>
  <c r="AE23" i="51"/>
  <c r="AE45" i="48"/>
  <c r="U27" i="48"/>
  <c r="R45" i="48"/>
  <c r="R24" i="48"/>
  <c r="R25" i="48"/>
  <c r="R43" i="48"/>
  <c r="AI44" i="16"/>
  <c r="AJ72" i="16"/>
  <c r="F75" i="16"/>
  <c r="V44" i="16"/>
  <c r="AJ43" i="16"/>
  <c r="X75" i="16"/>
  <c r="F44" i="16"/>
  <c r="AG36" i="2"/>
  <c r="T36" i="2"/>
  <c r="H36" i="2"/>
  <c r="AC36" i="2"/>
  <c r="C36" i="2"/>
  <c r="F74" i="16"/>
  <c r="C43" i="2"/>
  <c r="C42" i="2"/>
  <c r="J44" i="16"/>
  <c r="AJ74" i="16"/>
  <c r="R44" i="16"/>
  <c r="V75" i="16"/>
  <c r="H44" i="16"/>
  <c r="AI43" i="16"/>
  <c r="E36" i="2"/>
  <c r="AD36" i="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Q36" i="2"/>
  <c r="V74" i="16"/>
  <c r="H73" i="16"/>
  <c r="V73" i="16"/>
  <c r="AJ44" i="16"/>
  <c r="H75" i="16"/>
  <c r="R74" i="16"/>
  <c r="F73" i="16"/>
  <c r="AD35" i="2"/>
  <c r="X44" i="16"/>
  <c r="R75" i="16"/>
  <c r="R73" i="16"/>
  <c r="J74" i="16"/>
  <c r="AI72" i="16"/>
  <c r="AI74" i="16"/>
  <c r="X73" i="16"/>
  <c r="J73" i="16"/>
  <c r="J75" i="16"/>
  <c r="AI73" i="16"/>
  <c r="AJ75" i="16"/>
  <c r="AI75" i="16"/>
  <c r="AJ73" i="16"/>
  <c r="X74" i="16"/>
  <c r="H74" i="16"/>
  <c r="AE36" i="2"/>
  <c r="AE35" i="2"/>
  <c r="AG58" i="1"/>
  <c r="AF58" i="1"/>
  <c r="AH57" i="1"/>
  <c r="AG57" i="1"/>
  <c r="O79" i="47"/>
  <c r="I87" i="47"/>
  <c r="Y82" i="47"/>
  <c r="AA86" i="47"/>
  <c r="Y87" i="47"/>
  <c r="W81" i="47"/>
  <c r="V87" i="47"/>
  <c r="Q81" i="47"/>
  <c r="T87" i="47"/>
  <c r="O81" i="47"/>
  <c r="Y79" i="47"/>
  <c r="Z85" i="47"/>
  <c r="S79" i="47"/>
  <c r="R85" i="47"/>
  <c r="S83" i="47"/>
  <c r="W80" i="47"/>
  <c r="Q79" i="47"/>
  <c r="X79" i="47"/>
  <c r="G85" i="47"/>
  <c r="R83" i="47"/>
  <c r="V80" i="47"/>
  <c r="P79" i="47"/>
  <c r="E83" i="47"/>
  <c r="AA83" i="47" s="1"/>
  <c r="R87" i="47"/>
  <c r="R86" i="47"/>
  <c r="Y83" i="47"/>
  <c r="Q83" i="47"/>
  <c r="M81" i="47"/>
  <c r="T80" i="47"/>
  <c r="I79" i="47"/>
  <c r="K87" i="47"/>
  <c r="I86" i="47"/>
  <c r="X83" i="47"/>
  <c r="P83" i="47"/>
  <c r="Y81" i="47"/>
  <c r="K81" i="47"/>
  <c r="R80" i="47"/>
  <c r="Q80" i="47"/>
  <c r="W83" i="47"/>
  <c r="O83" i="47"/>
  <c r="G87" i="47"/>
  <c r="V83" i="47"/>
  <c r="N83" i="47"/>
  <c r="W82" i="47"/>
  <c r="U81" i="47"/>
  <c r="O80" i="47"/>
  <c r="W79" i="47"/>
  <c r="U83" i="47"/>
  <c r="M83" i="47"/>
  <c r="N82" i="47"/>
  <c r="T81" i="47"/>
  <c r="M80" i="47"/>
  <c r="T83" i="47"/>
  <c r="G83" i="47"/>
  <c r="S81" i="47"/>
  <c r="Y80" i="47"/>
  <c r="K80" i="47"/>
  <c r="Z80" i="47" s="1"/>
  <c r="Q317" i="61"/>
  <c r="S317" i="61"/>
  <c r="U316" i="61"/>
  <c r="J315" i="61"/>
  <c r="O315" i="61" s="1"/>
  <c r="AD317" i="61"/>
  <c r="M317" i="61"/>
  <c r="AB316" i="61"/>
  <c r="K317" i="61"/>
  <c r="W315" i="61"/>
  <c r="AB317" i="61"/>
  <c r="AD316" i="61"/>
  <c r="AA317" i="61"/>
  <c r="Y317" i="61"/>
  <c r="J316" i="61"/>
  <c r="O316" i="61" s="1"/>
  <c r="Z316" i="61"/>
  <c r="Y316" i="61"/>
  <c r="W316" i="61"/>
  <c r="E316" i="61"/>
  <c r="M316" i="61"/>
  <c r="Z317" i="61"/>
  <c r="AE317" i="61"/>
  <c r="AA316" i="61"/>
  <c r="K316" i="61"/>
  <c r="AE315" i="61"/>
  <c r="X317" i="61"/>
  <c r="Z315" i="61"/>
  <c r="W317" i="61"/>
  <c r="AE316" i="61"/>
  <c r="Y315" i="61"/>
  <c r="X315" i="61"/>
  <c r="U317" i="61"/>
  <c r="AD315" i="61"/>
  <c r="M315" i="61"/>
  <c r="AB315" i="61"/>
  <c r="U315" i="61"/>
  <c r="AA315" i="61"/>
  <c r="G86" i="47"/>
  <c r="U82" i="47"/>
  <c r="R81" i="47"/>
  <c r="G81" i="47"/>
  <c r="U80" i="47"/>
  <c r="I80" i="47"/>
  <c r="V79" i="47"/>
  <c r="N79" i="47"/>
  <c r="Q82" i="47"/>
  <c r="U79" i="47"/>
  <c r="M79" i="47"/>
  <c r="S87" i="47"/>
  <c r="O82" i="47"/>
  <c r="X81" i="47"/>
  <c r="P81" i="47"/>
  <c r="E81" i="47"/>
  <c r="AA81" i="47" s="1"/>
  <c r="S80" i="47"/>
  <c r="T79" i="47"/>
  <c r="K79" i="47"/>
  <c r="N87" i="47"/>
  <c r="Z86" i="47"/>
  <c r="Y84" i="47"/>
  <c r="M82" i="47"/>
  <c r="V81" i="47"/>
  <c r="N81" i="47"/>
  <c r="R79" i="47"/>
  <c r="G79" i="47"/>
  <c r="S86" i="47"/>
  <c r="Q84" i="47"/>
  <c r="V82" i="47"/>
  <c r="Y86" i="47"/>
  <c r="P85" i="47"/>
  <c r="P86" i="47"/>
  <c r="W85" i="47"/>
  <c r="O85" i="47"/>
  <c r="V84" i="47"/>
  <c r="N84" i="47"/>
  <c r="T82" i="47"/>
  <c r="K82" i="47"/>
  <c r="G80" i="47"/>
  <c r="Q86" i="47"/>
  <c r="X85" i="47"/>
  <c r="E85" i="47"/>
  <c r="W84" i="47"/>
  <c r="O84" i="47"/>
  <c r="Q87" i="47"/>
  <c r="X86" i="47"/>
  <c r="X87" i="47"/>
  <c r="V85" i="47"/>
  <c r="N85" i="47"/>
  <c r="U84" i="47"/>
  <c r="M84" i="47"/>
  <c r="K83" i="47"/>
  <c r="AA82" i="47"/>
  <c r="S82" i="47"/>
  <c r="I82" i="47"/>
  <c r="Y85" i="47"/>
  <c r="X84" i="47"/>
  <c r="E84" i="47"/>
  <c r="E86" i="47"/>
  <c r="P87" i="47"/>
  <c r="E87" i="47"/>
  <c r="AA87" i="47" s="1"/>
  <c r="W86" i="47"/>
  <c r="O86" i="47"/>
  <c r="W87" i="47"/>
  <c r="O87" i="47"/>
  <c r="V86" i="47"/>
  <c r="N86" i="47"/>
  <c r="U85" i="47"/>
  <c r="M85" i="47"/>
  <c r="T84" i="47"/>
  <c r="K84" i="47"/>
  <c r="Z82" i="47"/>
  <c r="R82" i="47"/>
  <c r="G82" i="47"/>
  <c r="X80" i="47"/>
  <c r="P80" i="47"/>
  <c r="E80" i="47"/>
  <c r="AA80" i="47" s="1"/>
  <c r="Q85" i="47"/>
  <c r="P84" i="47"/>
  <c r="U86" i="47"/>
  <c r="M86" i="47"/>
  <c r="T85" i="47"/>
  <c r="K85" i="47"/>
  <c r="AA84" i="47"/>
  <c r="S84" i="47"/>
  <c r="I84" i="47"/>
  <c r="U87" i="47"/>
  <c r="T86" i="47"/>
  <c r="AA85" i="47"/>
  <c r="S85" i="47"/>
  <c r="Z84" i="47"/>
  <c r="R84" i="47"/>
  <c r="X82" i="47"/>
  <c r="P82" i="47"/>
  <c r="N31" i="49"/>
  <c r="N27" i="49"/>
  <c r="N39" i="49"/>
  <c r="N22" i="49"/>
  <c r="N18" i="49"/>
  <c r="N35" i="49"/>
  <c r="N14" i="49"/>
  <c r="N38" i="49"/>
  <c r="N34" i="49"/>
  <c r="N30" i="49"/>
  <c r="N26" i="49"/>
  <c r="N21" i="49"/>
  <c r="N17" i="49"/>
  <c r="N13" i="49"/>
  <c r="M10" i="49"/>
  <c r="N37" i="49"/>
  <c r="N33" i="49"/>
  <c r="N29" i="49"/>
  <c r="N24" i="49"/>
  <c r="N20" i="49"/>
  <c r="N16" i="49"/>
  <c r="N12" i="49"/>
  <c r="N40" i="49"/>
  <c r="N36" i="49"/>
  <c r="N32" i="49"/>
  <c r="N28" i="49"/>
  <c r="N23" i="49"/>
  <c r="N19" i="49"/>
  <c r="N15" i="49"/>
  <c r="N11" i="49"/>
  <c r="B89" i="61"/>
  <c r="B241" i="61"/>
  <c r="D241" i="61"/>
  <c r="F241" i="61"/>
  <c r="G241" i="61" s="1"/>
  <c r="H241" i="61"/>
  <c r="I241" i="61"/>
  <c r="U241" i="61" s="1"/>
  <c r="AC241" i="61"/>
  <c r="B242" i="61"/>
  <c r="D242" i="61"/>
  <c r="F242" i="61"/>
  <c r="G242" i="61" s="1"/>
  <c r="H242" i="61"/>
  <c r="I242" i="61"/>
  <c r="X242" i="61" s="1"/>
  <c r="AC242" i="61"/>
  <c r="B243" i="61"/>
  <c r="D243" i="61"/>
  <c r="F243" i="61"/>
  <c r="G243" i="61" s="1"/>
  <c r="H243" i="61"/>
  <c r="I243" i="61"/>
  <c r="U243" i="61" s="1"/>
  <c r="AC243" i="61"/>
  <c r="B244" i="61"/>
  <c r="D244" i="61"/>
  <c r="F244" i="61"/>
  <c r="G244" i="61" s="1"/>
  <c r="H244" i="61"/>
  <c r="I244" i="61"/>
  <c r="X244" i="61" s="1"/>
  <c r="AC244" i="61"/>
  <c r="B245" i="61"/>
  <c r="D245" i="61"/>
  <c r="F245" i="61"/>
  <c r="G245" i="61" s="1"/>
  <c r="H245" i="61"/>
  <c r="I245" i="61"/>
  <c r="U245" i="61" s="1"/>
  <c r="AC245" i="61"/>
  <c r="B246" i="61"/>
  <c r="D246" i="61"/>
  <c r="F246" i="61"/>
  <c r="G246" i="61" s="1"/>
  <c r="H246" i="61"/>
  <c r="I246" i="61"/>
  <c r="X246" i="61" s="1"/>
  <c r="AC246" i="61"/>
  <c r="B247" i="61"/>
  <c r="D247" i="61"/>
  <c r="F247" i="61"/>
  <c r="G247" i="61" s="1"/>
  <c r="H247" i="61"/>
  <c r="I247" i="61"/>
  <c r="U247" i="61" s="1"/>
  <c r="AC247" i="61"/>
  <c r="B248" i="61"/>
  <c r="D248" i="61"/>
  <c r="F248" i="61"/>
  <c r="G248" i="61" s="1"/>
  <c r="H248" i="61"/>
  <c r="I248" i="61"/>
  <c r="X248" i="61" s="1"/>
  <c r="AC248" i="61"/>
  <c r="B249" i="61"/>
  <c r="D249" i="61"/>
  <c r="F249" i="61"/>
  <c r="G249" i="61" s="1"/>
  <c r="H249" i="61"/>
  <c r="I249" i="61"/>
  <c r="U249" i="61" s="1"/>
  <c r="AC249" i="61"/>
  <c r="B250" i="61"/>
  <c r="D250" i="61"/>
  <c r="F250" i="61"/>
  <c r="G250" i="61" s="1"/>
  <c r="H250" i="61"/>
  <c r="I250" i="61"/>
  <c r="X250" i="61" s="1"/>
  <c r="AC250" i="61"/>
  <c r="B251" i="61"/>
  <c r="D251" i="61"/>
  <c r="F251" i="61"/>
  <c r="G251" i="61" s="1"/>
  <c r="H251" i="61"/>
  <c r="I251" i="61"/>
  <c r="U251" i="61" s="1"/>
  <c r="AC251" i="61"/>
  <c r="AC240" i="61"/>
  <c r="I240" i="61"/>
  <c r="AB240" i="61" s="1"/>
  <c r="H240" i="61"/>
  <c r="F240" i="61"/>
  <c r="G240" i="61" s="1"/>
  <c r="D240" i="61"/>
  <c r="B240" i="61"/>
  <c r="AC235" i="61"/>
  <c r="I235" i="61"/>
  <c r="M235" i="61" s="1"/>
  <c r="H235" i="61"/>
  <c r="F235" i="61"/>
  <c r="D235" i="61"/>
  <c r="B169" i="61"/>
  <c r="B443" i="61"/>
  <c r="D443" i="61"/>
  <c r="E443" i="61" s="1"/>
  <c r="F443" i="61"/>
  <c r="G443" i="61" s="1"/>
  <c r="H443" i="61"/>
  <c r="I443" i="61"/>
  <c r="J443" i="61" s="1"/>
  <c r="O443" i="61" s="1"/>
  <c r="AC443" i="61"/>
  <c r="B444" i="61"/>
  <c r="D444" i="61"/>
  <c r="E444" i="61" s="1"/>
  <c r="F444" i="61"/>
  <c r="G444" i="61" s="1"/>
  <c r="H444" i="61"/>
  <c r="I444" i="61"/>
  <c r="K444" i="61" s="1"/>
  <c r="AC444" i="61"/>
  <c r="B445" i="61"/>
  <c r="D445" i="61"/>
  <c r="E445" i="61" s="1"/>
  <c r="F445" i="61"/>
  <c r="G445" i="61" s="1"/>
  <c r="H445" i="61"/>
  <c r="I445" i="61"/>
  <c r="J445" i="61" s="1"/>
  <c r="O445" i="61" s="1"/>
  <c r="AC445" i="61"/>
  <c r="B446" i="61"/>
  <c r="D446" i="61"/>
  <c r="E446" i="61" s="1"/>
  <c r="F446" i="61"/>
  <c r="G446" i="61" s="1"/>
  <c r="H446" i="61"/>
  <c r="I446" i="61"/>
  <c r="U446" i="61" s="1"/>
  <c r="AC446" i="61"/>
  <c r="B450" i="61"/>
  <c r="D450" i="61"/>
  <c r="E450" i="61" s="1"/>
  <c r="E448" i="61" s="1"/>
  <c r="F450" i="61"/>
  <c r="G450" i="61" s="1"/>
  <c r="H450" i="61"/>
  <c r="I450" i="61"/>
  <c r="AC450" i="61"/>
  <c r="B451" i="61"/>
  <c r="D451" i="61"/>
  <c r="E451" i="61" s="1"/>
  <c r="F451" i="61"/>
  <c r="G451" i="61" s="1"/>
  <c r="H451" i="61"/>
  <c r="I451" i="61"/>
  <c r="J451" i="61" s="1"/>
  <c r="O451" i="61" s="1"/>
  <c r="AC451" i="61"/>
  <c r="B452" i="61"/>
  <c r="D452" i="61"/>
  <c r="E452" i="61" s="1"/>
  <c r="F452" i="61"/>
  <c r="G452" i="61" s="1"/>
  <c r="H452" i="61"/>
  <c r="I452" i="61"/>
  <c r="M452" i="61" s="1"/>
  <c r="AC452" i="61"/>
  <c r="B453" i="61"/>
  <c r="D453" i="61"/>
  <c r="E453" i="61" s="1"/>
  <c r="F453" i="61"/>
  <c r="G453" i="61" s="1"/>
  <c r="H453" i="61"/>
  <c r="I453" i="61"/>
  <c r="J453" i="61" s="1"/>
  <c r="O453" i="61" s="1"/>
  <c r="AC453" i="61"/>
  <c r="B454" i="61"/>
  <c r="D454" i="61"/>
  <c r="E454" i="61" s="1"/>
  <c r="F454" i="61"/>
  <c r="G454" i="61" s="1"/>
  <c r="H454" i="61"/>
  <c r="I454" i="61"/>
  <c r="K454" i="61" s="1"/>
  <c r="AC454" i="61"/>
  <c r="B455" i="61"/>
  <c r="D455" i="61"/>
  <c r="E455" i="61" s="1"/>
  <c r="F455" i="61"/>
  <c r="G455" i="61" s="1"/>
  <c r="H455" i="61"/>
  <c r="I455" i="61"/>
  <c r="AC455" i="61"/>
  <c r="B456" i="61"/>
  <c r="D456" i="61"/>
  <c r="E456" i="61" s="1"/>
  <c r="F456" i="61"/>
  <c r="G456" i="61" s="1"/>
  <c r="H456" i="61"/>
  <c r="I456" i="61"/>
  <c r="J456" i="61" s="1"/>
  <c r="O456" i="61" s="1"/>
  <c r="AC456" i="61"/>
  <c r="B457" i="61"/>
  <c r="D457" i="61"/>
  <c r="E457" i="61" s="1"/>
  <c r="F457" i="61"/>
  <c r="G457" i="61" s="1"/>
  <c r="H457" i="61"/>
  <c r="I457" i="61"/>
  <c r="U457" i="61" s="1"/>
  <c r="AC457" i="61"/>
  <c r="B458" i="61"/>
  <c r="D458" i="61"/>
  <c r="E458" i="61" s="1"/>
  <c r="F458" i="61"/>
  <c r="G458" i="61" s="1"/>
  <c r="H458" i="61"/>
  <c r="I458" i="61"/>
  <c r="M458" i="61" s="1"/>
  <c r="AC458" i="61"/>
  <c r="B459" i="61"/>
  <c r="D459" i="61"/>
  <c r="E459" i="61" s="1"/>
  <c r="F459" i="61"/>
  <c r="G459" i="61" s="1"/>
  <c r="H459" i="61"/>
  <c r="I459" i="61"/>
  <c r="J459" i="61" s="1"/>
  <c r="O459" i="61" s="1"/>
  <c r="AC459" i="61"/>
  <c r="B460" i="61"/>
  <c r="D460" i="61"/>
  <c r="E460" i="61" s="1"/>
  <c r="F460" i="61"/>
  <c r="G460" i="61" s="1"/>
  <c r="H460" i="61"/>
  <c r="I460" i="61"/>
  <c r="M460" i="61" s="1"/>
  <c r="AC460" i="61"/>
  <c r="B461" i="61"/>
  <c r="D461" i="61"/>
  <c r="E461" i="61" s="1"/>
  <c r="F461" i="61"/>
  <c r="G461" i="61" s="1"/>
  <c r="H461" i="61"/>
  <c r="I461" i="61"/>
  <c r="Y461" i="61" s="1"/>
  <c r="AC461" i="61"/>
  <c r="B414" i="61"/>
  <c r="D414" i="61"/>
  <c r="E414" i="61" s="1"/>
  <c r="F414" i="61"/>
  <c r="G414" i="61" s="1"/>
  <c r="H414" i="61"/>
  <c r="I414" i="61"/>
  <c r="K414" i="61" s="1"/>
  <c r="AC414" i="61"/>
  <c r="B415" i="61"/>
  <c r="D415" i="61"/>
  <c r="E415" i="61" s="1"/>
  <c r="F415" i="61"/>
  <c r="G415" i="61" s="1"/>
  <c r="H415" i="61"/>
  <c r="I415" i="61"/>
  <c r="AB415" i="61" s="1"/>
  <c r="AC415" i="61"/>
  <c r="B416" i="61"/>
  <c r="D416" i="61"/>
  <c r="E416" i="61" s="1"/>
  <c r="F416" i="61"/>
  <c r="G416" i="61" s="1"/>
  <c r="H416" i="61"/>
  <c r="I416" i="61"/>
  <c r="Y416" i="61" s="1"/>
  <c r="AC416" i="61"/>
  <c r="B420" i="61"/>
  <c r="D420" i="61"/>
  <c r="E420" i="61" s="1"/>
  <c r="E418" i="61" s="1"/>
  <c r="F420" i="61"/>
  <c r="G420" i="61" s="1"/>
  <c r="H420" i="61"/>
  <c r="I420" i="61"/>
  <c r="AC420" i="61"/>
  <c r="B421" i="61"/>
  <c r="D421" i="61"/>
  <c r="E421" i="61" s="1"/>
  <c r="F421" i="61"/>
  <c r="G421" i="61" s="1"/>
  <c r="H421" i="61"/>
  <c r="I421" i="61"/>
  <c r="W421" i="61" s="1"/>
  <c r="AC421" i="61"/>
  <c r="B422" i="61"/>
  <c r="D422" i="61"/>
  <c r="E422" i="61" s="1"/>
  <c r="F422" i="61"/>
  <c r="G422" i="61" s="1"/>
  <c r="H422" i="61"/>
  <c r="I422" i="61"/>
  <c r="AC422" i="61"/>
  <c r="B423" i="61"/>
  <c r="D423" i="61"/>
  <c r="E423" i="61" s="1"/>
  <c r="F423" i="61"/>
  <c r="G423" i="61" s="1"/>
  <c r="H423" i="61"/>
  <c r="I423" i="61"/>
  <c r="Z423" i="61" s="1"/>
  <c r="AC423" i="61"/>
  <c r="B424" i="61"/>
  <c r="D424" i="61"/>
  <c r="E424" i="61" s="1"/>
  <c r="F424" i="61"/>
  <c r="G424" i="61" s="1"/>
  <c r="H424" i="61"/>
  <c r="I424" i="61"/>
  <c r="X424" i="61" s="1"/>
  <c r="AC424" i="61"/>
  <c r="B425" i="61"/>
  <c r="D425" i="61"/>
  <c r="E425" i="61" s="1"/>
  <c r="F425" i="61"/>
  <c r="G425" i="61" s="1"/>
  <c r="H425" i="61"/>
  <c r="I425" i="61"/>
  <c r="K425" i="61" s="1"/>
  <c r="AC425" i="61"/>
  <c r="B426" i="61"/>
  <c r="D426" i="61"/>
  <c r="E426" i="61" s="1"/>
  <c r="F426" i="61"/>
  <c r="G426" i="61" s="1"/>
  <c r="H426" i="61"/>
  <c r="I426" i="61"/>
  <c r="AC426" i="61"/>
  <c r="B427" i="61"/>
  <c r="D427" i="61"/>
  <c r="E427" i="61" s="1"/>
  <c r="F427" i="61"/>
  <c r="G427" i="61" s="1"/>
  <c r="H427" i="61"/>
  <c r="I427" i="61"/>
  <c r="X427" i="61" s="1"/>
  <c r="AC427" i="61"/>
  <c r="B428" i="61"/>
  <c r="D428" i="61"/>
  <c r="E428" i="61" s="1"/>
  <c r="F428" i="61"/>
  <c r="G428" i="61" s="1"/>
  <c r="H428" i="61"/>
  <c r="I428" i="61"/>
  <c r="U428" i="61" s="1"/>
  <c r="AC428" i="61"/>
  <c r="B429" i="61"/>
  <c r="D429" i="61"/>
  <c r="E429" i="61" s="1"/>
  <c r="F429" i="61"/>
  <c r="G429" i="61" s="1"/>
  <c r="H429" i="61"/>
  <c r="I429" i="61"/>
  <c r="U429" i="61" s="1"/>
  <c r="AC429" i="61"/>
  <c r="B430" i="61"/>
  <c r="D430" i="61"/>
  <c r="E430" i="61" s="1"/>
  <c r="F430" i="61"/>
  <c r="G430" i="61" s="1"/>
  <c r="H430" i="61"/>
  <c r="I430" i="61"/>
  <c r="J430" i="61" s="1"/>
  <c r="O430" i="61" s="1"/>
  <c r="AC430" i="61"/>
  <c r="B431" i="61"/>
  <c r="D431" i="61"/>
  <c r="E431" i="61" s="1"/>
  <c r="F431" i="61"/>
  <c r="G431" i="61" s="1"/>
  <c r="H431" i="61"/>
  <c r="I431" i="61"/>
  <c r="M431" i="61" s="1"/>
  <c r="AC431" i="61"/>
  <c r="B435" i="61"/>
  <c r="D435" i="61"/>
  <c r="E435" i="61" s="1"/>
  <c r="E433" i="61" s="1"/>
  <c r="F435" i="61"/>
  <c r="G435" i="61" s="1"/>
  <c r="H435" i="61"/>
  <c r="I435" i="61"/>
  <c r="AC435" i="61"/>
  <c r="B436" i="61"/>
  <c r="D436" i="61"/>
  <c r="E436" i="61" s="1"/>
  <c r="F436" i="61"/>
  <c r="G436" i="61" s="1"/>
  <c r="H436" i="61"/>
  <c r="I436" i="61"/>
  <c r="K436" i="61" s="1"/>
  <c r="AC436" i="61"/>
  <c r="B437" i="61"/>
  <c r="D437" i="61"/>
  <c r="E437" i="61" s="1"/>
  <c r="F437" i="61"/>
  <c r="G437" i="61" s="1"/>
  <c r="H437" i="61"/>
  <c r="I437" i="61"/>
  <c r="AC437" i="61"/>
  <c r="B438" i="61"/>
  <c r="D438" i="61"/>
  <c r="E438" i="61" s="1"/>
  <c r="F438" i="61"/>
  <c r="G438" i="61" s="1"/>
  <c r="H438" i="61"/>
  <c r="I438" i="61"/>
  <c r="W438" i="61" s="1"/>
  <c r="AC438" i="61"/>
  <c r="B439" i="61"/>
  <c r="D439" i="61"/>
  <c r="E439" i="61" s="1"/>
  <c r="F439" i="61"/>
  <c r="G439" i="61" s="1"/>
  <c r="H439" i="61"/>
  <c r="I439" i="61"/>
  <c r="K439" i="61" s="1"/>
  <c r="AC439" i="61"/>
  <c r="B440" i="61"/>
  <c r="D440" i="61"/>
  <c r="E440" i="61" s="1"/>
  <c r="F440" i="61"/>
  <c r="G440" i="61" s="1"/>
  <c r="H440" i="61"/>
  <c r="I440" i="61"/>
  <c r="W440" i="61" s="1"/>
  <c r="AC440" i="61"/>
  <c r="B441" i="61"/>
  <c r="D441" i="61"/>
  <c r="E441" i="61" s="1"/>
  <c r="F441" i="61"/>
  <c r="G441" i="61" s="1"/>
  <c r="H441" i="61"/>
  <c r="I441" i="61"/>
  <c r="J441" i="61" s="1"/>
  <c r="O441" i="61" s="1"/>
  <c r="AC441" i="61"/>
  <c r="B442" i="61"/>
  <c r="D442" i="61"/>
  <c r="E442" i="61" s="1"/>
  <c r="F442" i="61"/>
  <c r="G442" i="61" s="1"/>
  <c r="H442" i="61"/>
  <c r="I442" i="61"/>
  <c r="M442" i="61" s="1"/>
  <c r="AC442" i="61"/>
  <c r="B364" i="61"/>
  <c r="D364" i="61"/>
  <c r="E364" i="61" s="1"/>
  <c r="F364" i="61"/>
  <c r="G364" i="61" s="1"/>
  <c r="H364" i="61"/>
  <c r="I364" i="61"/>
  <c r="J364" i="61" s="1"/>
  <c r="O364" i="61" s="1"/>
  <c r="AC364" i="61"/>
  <c r="B365" i="61"/>
  <c r="D365" i="61"/>
  <c r="E365" i="61" s="1"/>
  <c r="F365" i="61"/>
  <c r="G365" i="61" s="1"/>
  <c r="H365" i="61"/>
  <c r="I365" i="61"/>
  <c r="AB365" i="61" s="1"/>
  <c r="AC365" i="61"/>
  <c r="B366" i="61"/>
  <c r="D366" i="61"/>
  <c r="E366" i="61" s="1"/>
  <c r="F366" i="61"/>
  <c r="G366" i="61" s="1"/>
  <c r="H366" i="61"/>
  <c r="I366" i="61"/>
  <c r="Y366" i="61" s="1"/>
  <c r="AC366" i="61"/>
  <c r="B367" i="61"/>
  <c r="D367" i="61"/>
  <c r="E367" i="61" s="1"/>
  <c r="F367" i="61"/>
  <c r="G367" i="61" s="1"/>
  <c r="H367" i="61"/>
  <c r="I367" i="61"/>
  <c r="U367" i="61" s="1"/>
  <c r="AC367" i="61"/>
  <c r="B368" i="61"/>
  <c r="D368" i="61"/>
  <c r="E368" i="61" s="1"/>
  <c r="F368" i="61"/>
  <c r="G368" i="61" s="1"/>
  <c r="H368" i="61"/>
  <c r="I368" i="61"/>
  <c r="W368" i="61" s="1"/>
  <c r="AC368" i="61"/>
  <c r="B369" i="61"/>
  <c r="D369" i="61"/>
  <c r="E369" i="61" s="1"/>
  <c r="F369" i="61"/>
  <c r="G369" i="61" s="1"/>
  <c r="H369" i="61"/>
  <c r="I369" i="61"/>
  <c r="AC369" i="61"/>
  <c r="B370" i="61"/>
  <c r="D370" i="61"/>
  <c r="E370" i="61" s="1"/>
  <c r="F370" i="61"/>
  <c r="G370" i="61" s="1"/>
  <c r="H370" i="61"/>
  <c r="I370" i="61"/>
  <c r="X370" i="61" s="1"/>
  <c r="AC370" i="61"/>
  <c r="B371" i="61"/>
  <c r="D371" i="61"/>
  <c r="E371" i="61" s="1"/>
  <c r="F371" i="61"/>
  <c r="G371" i="61" s="1"/>
  <c r="H371" i="61"/>
  <c r="I371" i="61"/>
  <c r="X371" i="61" s="1"/>
  <c r="AC371" i="61"/>
  <c r="B375" i="61"/>
  <c r="D375" i="61"/>
  <c r="E375" i="61" s="1"/>
  <c r="E373" i="61" s="1"/>
  <c r="F375" i="61"/>
  <c r="G375" i="61" s="1"/>
  <c r="H375" i="61"/>
  <c r="I375" i="61"/>
  <c r="AC375" i="61"/>
  <c r="B376" i="61"/>
  <c r="D376" i="61"/>
  <c r="E376" i="61" s="1"/>
  <c r="F376" i="61"/>
  <c r="G376" i="61" s="1"/>
  <c r="H376" i="61"/>
  <c r="I376" i="61"/>
  <c r="AC376" i="61"/>
  <c r="B377" i="61"/>
  <c r="D377" i="61"/>
  <c r="E377" i="61" s="1"/>
  <c r="F377" i="61"/>
  <c r="G377" i="61" s="1"/>
  <c r="H377" i="61"/>
  <c r="I377" i="61"/>
  <c r="W377" i="61" s="1"/>
  <c r="AC377" i="61"/>
  <c r="B378" i="61"/>
  <c r="D378" i="61"/>
  <c r="E378" i="61" s="1"/>
  <c r="F378" i="61"/>
  <c r="G378" i="61" s="1"/>
  <c r="H378" i="61"/>
  <c r="I378" i="61"/>
  <c r="U378" i="61" s="1"/>
  <c r="AC378" i="61"/>
  <c r="B379" i="61"/>
  <c r="D379" i="61"/>
  <c r="E379" i="61" s="1"/>
  <c r="F379" i="61"/>
  <c r="G379" i="61" s="1"/>
  <c r="H379" i="61"/>
  <c r="I379" i="61"/>
  <c r="AC379" i="61"/>
  <c r="B380" i="61"/>
  <c r="D380" i="61"/>
  <c r="E380" i="61" s="1"/>
  <c r="F380" i="61"/>
  <c r="G380" i="61" s="1"/>
  <c r="H380" i="61"/>
  <c r="I380" i="61"/>
  <c r="J380" i="61" s="1"/>
  <c r="O380" i="61" s="1"/>
  <c r="AC380" i="61"/>
  <c r="B381" i="61"/>
  <c r="D381" i="61"/>
  <c r="E381" i="61" s="1"/>
  <c r="F381" i="61"/>
  <c r="G381" i="61" s="1"/>
  <c r="H381" i="61"/>
  <c r="I381" i="61"/>
  <c r="M381" i="61" s="1"/>
  <c r="AC381" i="61"/>
  <c r="B382" i="61"/>
  <c r="D382" i="61"/>
  <c r="E382" i="61" s="1"/>
  <c r="F382" i="61"/>
  <c r="G382" i="61" s="1"/>
  <c r="H382" i="61"/>
  <c r="I382" i="61"/>
  <c r="X382" i="61" s="1"/>
  <c r="AC382" i="61"/>
  <c r="B383" i="61"/>
  <c r="D383" i="61"/>
  <c r="E383" i="61" s="1"/>
  <c r="F383" i="61"/>
  <c r="G383" i="61" s="1"/>
  <c r="H383" i="61"/>
  <c r="I383" i="61"/>
  <c r="J383" i="61" s="1"/>
  <c r="O383" i="61" s="1"/>
  <c r="AC383" i="61"/>
  <c r="B384" i="61"/>
  <c r="D384" i="61"/>
  <c r="E384" i="61" s="1"/>
  <c r="F384" i="61"/>
  <c r="G384" i="61" s="1"/>
  <c r="H384" i="61"/>
  <c r="I384" i="61"/>
  <c r="AC384" i="61"/>
  <c r="B385" i="61"/>
  <c r="D385" i="61"/>
  <c r="E385" i="61" s="1"/>
  <c r="F385" i="61"/>
  <c r="G385" i="61" s="1"/>
  <c r="H385" i="61"/>
  <c r="I385" i="61"/>
  <c r="M385" i="61" s="1"/>
  <c r="AC385" i="61"/>
  <c r="B386" i="61"/>
  <c r="D386" i="61"/>
  <c r="E386" i="61" s="1"/>
  <c r="F386" i="61"/>
  <c r="G386" i="61" s="1"/>
  <c r="H386" i="61"/>
  <c r="I386" i="61"/>
  <c r="Z386" i="61" s="1"/>
  <c r="AC386" i="61"/>
  <c r="B390" i="61"/>
  <c r="D390" i="61"/>
  <c r="E390" i="61" s="1"/>
  <c r="E388" i="61" s="1"/>
  <c r="F390" i="61"/>
  <c r="G390" i="61" s="1"/>
  <c r="H390" i="61"/>
  <c r="I390" i="61"/>
  <c r="AC390" i="61"/>
  <c r="B391" i="61"/>
  <c r="D391" i="61"/>
  <c r="E391" i="61" s="1"/>
  <c r="F391" i="61"/>
  <c r="G391" i="61" s="1"/>
  <c r="H391" i="61"/>
  <c r="I391" i="61"/>
  <c r="J391" i="61" s="1"/>
  <c r="O391" i="61" s="1"/>
  <c r="AC391" i="61"/>
  <c r="B392" i="61"/>
  <c r="D392" i="61"/>
  <c r="E392" i="61" s="1"/>
  <c r="F392" i="61"/>
  <c r="G392" i="61" s="1"/>
  <c r="H392" i="61"/>
  <c r="I392" i="61"/>
  <c r="M392" i="61" s="1"/>
  <c r="AC392" i="61"/>
  <c r="B393" i="61"/>
  <c r="D393" i="61"/>
  <c r="E393" i="61" s="1"/>
  <c r="F393" i="61"/>
  <c r="G393" i="61" s="1"/>
  <c r="H393" i="61"/>
  <c r="I393" i="61"/>
  <c r="M393" i="61" s="1"/>
  <c r="AC393" i="61"/>
  <c r="B394" i="61"/>
  <c r="D394" i="61"/>
  <c r="E394" i="61" s="1"/>
  <c r="F394" i="61"/>
  <c r="G394" i="61" s="1"/>
  <c r="H394" i="61"/>
  <c r="I394" i="61"/>
  <c r="K394" i="61" s="1"/>
  <c r="AC394" i="61"/>
  <c r="B395" i="61"/>
  <c r="D395" i="61"/>
  <c r="E395" i="61" s="1"/>
  <c r="F395" i="61"/>
  <c r="G395" i="61" s="1"/>
  <c r="H395" i="61"/>
  <c r="I395" i="61"/>
  <c r="AC395" i="61"/>
  <c r="B396" i="61"/>
  <c r="D396" i="61"/>
  <c r="E396" i="61" s="1"/>
  <c r="F396" i="61"/>
  <c r="G396" i="61" s="1"/>
  <c r="H396" i="61"/>
  <c r="I396" i="61"/>
  <c r="U396" i="61" s="1"/>
  <c r="AC396" i="61"/>
  <c r="B397" i="61"/>
  <c r="D397" i="61"/>
  <c r="E397" i="61" s="1"/>
  <c r="F397" i="61"/>
  <c r="G397" i="61" s="1"/>
  <c r="H397" i="61"/>
  <c r="I397" i="61"/>
  <c r="J397" i="61" s="1"/>
  <c r="O397" i="61" s="1"/>
  <c r="AC397" i="61"/>
  <c r="B398" i="61"/>
  <c r="D398" i="61"/>
  <c r="E398" i="61" s="1"/>
  <c r="F398" i="61"/>
  <c r="G398" i="61" s="1"/>
  <c r="H398" i="61"/>
  <c r="I398" i="61"/>
  <c r="AC398" i="61"/>
  <c r="B399" i="61"/>
  <c r="D399" i="61"/>
  <c r="E399" i="61" s="1"/>
  <c r="F399" i="61"/>
  <c r="G399" i="61" s="1"/>
  <c r="H399" i="61"/>
  <c r="I399" i="61"/>
  <c r="J399" i="61" s="1"/>
  <c r="O399" i="61" s="1"/>
  <c r="AC399" i="61"/>
  <c r="B400" i="61"/>
  <c r="D400" i="61"/>
  <c r="E400" i="61" s="1"/>
  <c r="F400" i="61"/>
  <c r="G400" i="61" s="1"/>
  <c r="H400" i="61"/>
  <c r="I400" i="61"/>
  <c r="Y400" i="61" s="1"/>
  <c r="AC400" i="61"/>
  <c r="B401" i="61"/>
  <c r="D401" i="61"/>
  <c r="E401" i="61" s="1"/>
  <c r="F401" i="61"/>
  <c r="G401" i="61" s="1"/>
  <c r="H401" i="61"/>
  <c r="I401" i="61"/>
  <c r="X401" i="61" s="1"/>
  <c r="AC401" i="61"/>
  <c r="B405" i="61"/>
  <c r="D405" i="61"/>
  <c r="E405" i="61" s="1"/>
  <c r="E403" i="61" s="1"/>
  <c r="F405" i="61"/>
  <c r="G405" i="61" s="1"/>
  <c r="H405" i="61"/>
  <c r="I405" i="61"/>
  <c r="AC405" i="61"/>
  <c r="B406" i="61"/>
  <c r="D406" i="61"/>
  <c r="E406" i="61" s="1"/>
  <c r="F406" i="61"/>
  <c r="G406" i="61" s="1"/>
  <c r="H406" i="61"/>
  <c r="I406" i="61"/>
  <c r="Y406" i="61" s="1"/>
  <c r="AC406" i="61"/>
  <c r="B407" i="61"/>
  <c r="D407" i="61"/>
  <c r="E407" i="61" s="1"/>
  <c r="F407" i="61"/>
  <c r="G407" i="61" s="1"/>
  <c r="H407" i="61"/>
  <c r="I407" i="61"/>
  <c r="M407" i="61" s="1"/>
  <c r="AC407" i="61"/>
  <c r="B408" i="61"/>
  <c r="D408" i="61"/>
  <c r="E408" i="61" s="1"/>
  <c r="F408" i="61"/>
  <c r="G408" i="61" s="1"/>
  <c r="H408" i="61"/>
  <c r="I408" i="61"/>
  <c r="AC408" i="61"/>
  <c r="B409" i="61"/>
  <c r="D409" i="61"/>
  <c r="E409" i="61" s="1"/>
  <c r="F409" i="61"/>
  <c r="G409" i="61" s="1"/>
  <c r="H409" i="61"/>
  <c r="I409" i="61"/>
  <c r="Y409" i="61" s="1"/>
  <c r="AC409" i="61"/>
  <c r="B410" i="61"/>
  <c r="D410" i="61"/>
  <c r="E410" i="61" s="1"/>
  <c r="F410" i="61"/>
  <c r="G410" i="61" s="1"/>
  <c r="H410" i="61"/>
  <c r="I410" i="61"/>
  <c r="J410" i="61" s="1"/>
  <c r="O410" i="61" s="1"/>
  <c r="AC410" i="61"/>
  <c r="B411" i="61"/>
  <c r="D411" i="61"/>
  <c r="E411" i="61" s="1"/>
  <c r="F411" i="61"/>
  <c r="G411" i="61" s="1"/>
  <c r="H411" i="61"/>
  <c r="I411" i="61"/>
  <c r="J411" i="61" s="1"/>
  <c r="O411" i="61" s="1"/>
  <c r="AC411" i="61"/>
  <c r="B412" i="61"/>
  <c r="D412" i="61"/>
  <c r="E412" i="61" s="1"/>
  <c r="F412" i="61"/>
  <c r="G412" i="61" s="1"/>
  <c r="H412" i="61"/>
  <c r="I412" i="61"/>
  <c r="AC412" i="61"/>
  <c r="B413" i="61"/>
  <c r="D413" i="61"/>
  <c r="E413" i="61" s="1"/>
  <c r="F413" i="61"/>
  <c r="G413" i="61" s="1"/>
  <c r="H413" i="61"/>
  <c r="I413" i="61"/>
  <c r="K413" i="61" s="1"/>
  <c r="AC413" i="61"/>
  <c r="B257" i="61"/>
  <c r="D257" i="61"/>
  <c r="F257" i="61"/>
  <c r="G257" i="61" s="1"/>
  <c r="H257" i="61"/>
  <c r="I257" i="61"/>
  <c r="K257" i="61" s="1"/>
  <c r="AC257" i="61"/>
  <c r="B258" i="61"/>
  <c r="D258" i="61"/>
  <c r="F258" i="61"/>
  <c r="G258" i="61" s="1"/>
  <c r="H258" i="61"/>
  <c r="I258" i="61"/>
  <c r="AA258" i="61" s="1"/>
  <c r="AC258" i="61"/>
  <c r="B259" i="61"/>
  <c r="D259" i="61"/>
  <c r="F259" i="61"/>
  <c r="G259" i="61" s="1"/>
  <c r="H259" i="61"/>
  <c r="I259" i="61"/>
  <c r="J259" i="61" s="1"/>
  <c r="O259" i="61" s="1"/>
  <c r="AC259" i="61"/>
  <c r="B260" i="61"/>
  <c r="D260" i="61"/>
  <c r="F260" i="61"/>
  <c r="G260" i="61" s="1"/>
  <c r="H260" i="61"/>
  <c r="I260" i="61"/>
  <c r="U260" i="61" s="1"/>
  <c r="AC260" i="61"/>
  <c r="B261" i="61"/>
  <c r="D261" i="61"/>
  <c r="F261" i="61"/>
  <c r="G261" i="61" s="1"/>
  <c r="H261" i="61"/>
  <c r="I261" i="61"/>
  <c r="K261" i="61" s="1"/>
  <c r="AC261" i="61"/>
  <c r="B262" i="61"/>
  <c r="D262" i="61"/>
  <c r="F262" i="61"/>
  <c r="G262" i="61" s="1"/>
  <c r="H262" i="61"/>
  <c r="I262" i="61"/>
  <c r="Y262" i="61" s="1"/>
  <c r="AC262" i="61"/>
  <c r="B263" i="61"/>
  <c r="D263" i="61"/>
  <c r="F263" i="61"/>
  <c r="G263" i="61" s="1"/>
  <c r="H263" i="61"/>
  <c r="I263" i="61"/>
  <c r="K263" i="61" s="1"/>
  <c r="AC263" i="61"/>
  <c r="B264" i="61"/>
  <c r="D264" i="61"/>
  <c r="F264" i="61"/>
  <c r="G264" i="61" s="1"/>
  <c r="H264" i="61"/>
  <c r="I264" i="61"/>
  <c r="U264" i="61" s="1"/>
  <c r="AC264" i="61"/>
  <c r="B265" i="61"/>
  <c r="D265" i="61"/>
  <c r="F265" i="61"/>
  <c r="G265" i="61" s="1"/>
  <c r="H265" i="61"/>
  <c r="I265" i="61"/>
  <c r="X265" i="61" s="1"/>
  <c r="AC265" i="61"/>
  <c r="B266" i="61"/>
  <c r="D266" i="61"/>
  <c r="F266" i="61"/>
  <c r="G266" i="61" s="1"/>
  <c r="H266" i="61"/>
  <c r="I266" i="61"/>
  <c r="AC266" i="61"/>
  <c r="B270" i="61"/>
  <c r="D270" i="61"/>
  <c r="E270" i="61" s="1"/>
  <c r="F270" i="61"/>
  <c r="G270" i="61" s="1"/>
  <c r="H270" i="61"/>
  <c r="I270" i="61"/>
  <c r="U270" i="61" s="1"/>
  <c r="AC270" i="61"/>
  <c r="B271" i="61"/>
  <c r="D271" i="61"/>
  <c r="E271" i="61" s="1"/>
  <c r="F271" i="61"/>
  <c r="G271" i="61" s="1"/>
  <c r="H271" i="61"/>
  <c r="I271" i="61"/>
  <c r="U271" i="61" s="1"/>
  <c r="AC271" i="61"/>
  <c r="B272" i="61"/>
  <c r="D272" i="61"/>
  <c r="E272" i="61" s="1"/>
  <c r="F272" i="61"/>
  <c r="G272" i="61" s="1"/>
  <c r="H272" i="61"/>
  <c r="I272" i="61"/>
  <c r="M272" i="61" s="1"/>
  <c r="AC272" i="61"/>
  <c r="B273" i="61"/>
  <c r="D273" i="61"/>
  <c r="E273" i="61" s="1"/>
  <c r="F273" i="61"/>
  <c r="G273" i="61" s="1"/>
  <c r="H273" i="61"/>
  <c r="I273" i="61"/>
  <c r="Y273" i="61" s="1"/>
  <c r="AC273" i="61"/>
  <c r="B274" i="61"/>
  <c r="D274" i="61"/>
  <c r="E274" i="61" s="1"/>
  <c r="F274" i="61"/>
  <c r="G274" i="61" s="1"/>
  <c r="H274" i="61"/>
  <c r="I274" i="61"/>
  <c r="J274" i="61" s="1"/>
  <c r="O274" i="61" s="1"/>
  <c r="AC274" i="61"/>
  <c r="B275" i="61"/>
  <c r="D275" i="61"/>
  <c r="E275" i="61" s="1"/>
  <c r="F275" i="61"/>
  <c r="G275" i="61" s="1"/>
  <c r="H275" i="61"/>
  <c r="I275" i="61"/>
  <c r="M275" i="61" s="1"/>
  <c r="AC275" i="61"/>
  <c r="B276" i="61"/>
  <c r="D276" i="61"/>
  <c r="E276" i="61" s="1"/>
  <c r="F276" i="61"/>
  <c r="G276" i="61" s="1"/>
  <c r="H276" i="61"/>
  <c r="I276" i="61"/>
  <c r="K276" i="61" s="1"/>
  <c r="AC276" i="61"/>
  <c r="B277" i="61"/>
  <c r="D277" i="61"/>
  <c r="E277" i="61" s="1"/>
  <c r="F277" i="61"/>
  <c r="G277" i="61" s="1"/>
  <c r="H277" i="61"/>
  <c r="I277" i="61"/>
  <c r="AC277" i="61"/>
  <c r="B278" i="61"/>
  <c r="D278" i="61"/>
  <c r="E278" i="61" s="1"/>
  <c r="F278" i="61"/>
  <c r="G278" i="61" s="1"/>
  <c r="H278" i="61"/>
  <c r="I278" i="61"/>
  <c r="J278" i="61" s="1"/>
  <c r="O278" i="61" s="1"/>
  <c r="AC278" i="61"/>
  <c r="B279" i="61"/>
  <c r="D279" i="61"/>
  <c r="E279" i="61" s="1"/>
  <c r="F279" i="61"/>
  <c r="G279" i="61" s="1"/>
  <c r="H279" i="61"/>
  <c r="I279" i="61"/>
  <c r="U279" i="61" s="1"/>
  <c r="AC279" i="61"/>
  <c r="B280" i="61"/>
  <c r="D280" i="61"/>
  <c r="E280" i="61" s="1"/>
  <c r="F280" i="61"/>
  <c r="G280" i="61" s="1"/>
  <c r="H280" i="61"/>
  <c r="I280" i="61"/>
  <c r="AC280" i="61"/>
  <c r="B281" i="61"/>
  <c r="D281" i="61"/>
  <c r="E281" i="61" s="1"/>
  <c r="F281" i="61"/>
  <c r="G281" i="61" s="1"/>
  <c r="H281" i="61"/>
  <c r="I281" i="61"/>
  <c r="Y281" i="61" s="1"/>
  <c r="AC281" i="61"/>
  <c r="B285" i="61"/>
  <c r="D285" i="61"/>
  <c r="E285" i="61" s="1"/>
  <c r="F285" i="61"/>
  <c r="G285" i="61" s="1"/>
  <c r="H285" i="61"/>
  <c r="I285" i="61"/>
  <c r="AC285" i="61"/>
  <c r="B286" i="61"/>
  <c r="D286" i="61"/>
  <c r="E286" i="61" s="1"/>
  <c r="F286" i="61"/>
  <c r="G286" i="61" s="1"/>
  <c r="H286" i="61"/>
  <c r="I286" i="61"/>
  <c r="U286" i="61" s="1"/>
  <c r="AC286" i="61"/>
  <c r="B287" i="61"/>
  <c r="D287" i="61"/>
  <c r="E287" i="61" s="1"/>
  <c r="F287" i="61"/>
  <c r="G287" i="61" s="1"/>
  <c r="H287" i="61"/>
  <c r="I287" i="61"/>
  <c r="K287" i="61" s="1"/>
  <c r="AC287" i="61"/>
  <c r="B288" i="61"/>
  <c r="D288" i="61"/>
  <c r="E288" i="61" s="1"/>
  <c r="F288" i="61"/>
  <c r="G288" i="61" s="1"/>
  <c r="H288" i="61"/>
  <c r="I288" i="61"/>
  <c r="AC288" i="61"/>
  <c r="B289" i="61"/>
  <c r="D289" i="61"/>
  <c r="E289" i="61" s="1"/>
  <c r="F289" i="61"/>
  <c r="G289" i="61" s="1"/>
  <c r="H289" i="61"/>
  <c r="I289" i="61"/>
  <c r="J289" i="61" s="1"/>
  <c r="O289" i="61" s="1"/>
  <c r="AC289" i="61"/>
  <c r="B290" i="61"/>
  <c r="D290" i="61"/>
  <c r="E290" i="61" s="1"/>
  <c r="F290" i="61"/>
  <c r="G290" i="61" s="1"/>
  <c r="H290" i="61"/>
  <c r="I290" i="61"/>
  <c r="U290" i="61" s="1"/>
  <c r="AC290" i="61"/>
  <c r="B291" i="61"/>
  <c r="D291" i="61"/>
  <c r="E291" i="61" s="1"/>
  <c r="F291" i="61"/>
  <c r="G291" i="61" s="1"/>
  <c r="H291" i="61"/>
  <c r="I291" i="61"/>
  <c r="W291" i="61" s="1"/>
  <c r="AC291" i="61"/>
  <c r="B292" i="61"/>
  <c r="D292" i="61"/>
  <c r="E292" i="61" s="1"/>
  <c r="F292" i="61"/>
  <c r="G292" i="61" s="1"/>
  <c r="H292" i="61"/>
  <c r="I292" i="61"/>
  <c r="Y292" i="61" s="1"/>
  <c r="AC292" i="61"/>
  <c r="B293" i="61"/>
  <c r="D293" i="61"/>
  <c r="E293" i="61" s="1"/>
  <c r="F293" i="61"/>
  <c r="G293" i="61" s="1"/>
  <c r="H293" i="61"/>
  <c r="I293" i="61"/>
  <c r="M293" i="61" s="1"/>
  <c r="AC293" i="61"/>
  <c r="B294" i="61"/>
  <c r="D294" i="61"/>
  <c r="E294" i="61" s="1"/>
  <c r="F294" i="61"/>
  <c r="G294" i="61" s="1"/>
  <c r="H294" i="61"/>
  <c r="I294" i="61"/>
  <c r="X294" i="61" s="1"/>
  <c r="AC294" i="61"/>
  <c r="B295" i="61"/>
  <c r="D295" i="61"/>
  <c r="E295" i="61" s="1"/>
  <c r="F295" i="61"/>
  <c r="G295" i="61" s="1"/>
  <c r="H295" i="61"/>
  <c r="I295" i="61"/>
  <c r="AC295" i="61"/>
  <c r="B296" i="61"/>
  <c r="D296" i="61"/>
  <c r="E296" i="61" s="1"/>
  <c r="F296" i="61"/>
  <c r="G296" i="61" s="1"/>
  <c r="H296" i="61"/>
  <c r="I296" i="61"/>
  <c r="AC296" i="61"/>
  <c r="B300" i="61"/>
  <c r="D300" i="61"/>
  <c r="E300" i="61" s="1"/>
  <c r="E298" i="61" s="1"/>
  <c r="F300" i="61"/>
  <c r="G300" i="61" s="1"/>
  <c r="H300" i="61"/>
  <c r="I300" i="61"/>
  <c r="AC300" i="61"/>
  <c r="B301" i="61"/>
  <c r="D301" i="61"/>
  <c r="E301" i="61" s="1"/>
  <c r="F301" i="61"/>
  <c r="G301" i="61" s="1"/>
  <c r="H301" i="61"/>
  <c r="I301" i="61"/>
  <c r="AC301" i="61"/>
  <c r="B302" i="61"/>
  <c r="D302" i="61"/>
  <c r="E302" i="61" s="1"/>
  <c r="F302" i="61"/>
  <c r="G302" i="61" s="1"/>
  <c r="H302" i="61"/>
  <c r="I302" i="61"/>
  <c r="W302" i="61" s="1"/>
  <c r="AC302" i="61"/>
  <c r="B303" i="61"/>
  <c r="D303" i="61"/>
  <c r="E303" i="61" s="1"/>
  <c r="F303" i="61"/>
  <c r="G303" i="61" s="1"/>
  <c r="H303" i="61"/>
  <c r="I303" i="61"/>
  <c r="Y303" i="61" s="1"/>
  <c r="AC303" i="61"/>
  <c r="B304" i="61"/>
  <c r="D304" i="61"/>
  <c r="E304" i="61" s="1"/>
  <c r="F304" i="61"/>
  <c r="G304" i="61" s="1"/>
  <c r="H304" i="61"/>
  <c r="I304" i="61"/>
  <c r="AA304" i="61" s="1"/>
  <c r="AC304" i="61"/>
  <c r="B305" i="61"/>
  <c r="D305" i="61"/>
  <c r="E305" i="61" s="1"/>
  <c r="F305" i="61"/>
  <c r="G305" i="61" s="1"/>
  <c r="H305" i="61"/>
  <c r="I305" i="61"/>
  <c r="X305" i="61" s="1"/>
  <c r="AC305" i="61"/>
  <c r="B306" i="61"/>
  <c r="D306" i="61"/>
  <c r="E306" i="61" s="1"/>
  <c r="F306" i="61"/>
  <c r="G306" i="61" s="1"/>
  <c r="H306" i="61"/>
  <c r="I306" i="61"/>
  <c r="K306" i="61" s="1"/>
  <c r="AC306" i="61"/>
  <c r="B307" i="61"/>
  <c r="D307" i="61"/>
  <c r="E307" i="61" s="1"/>
  <c r="F307" i="61"/>
  <c r="G307" i="61" s="1"/>
  <c r="H307" i="61"/>
  <c r="I307" i="61"/>
  <c r="W307" i="61" s="1"/>
  <c r="AC307" i="61"/>
  <c r="B308" i="61"/>
  <c r="D308" i="61"/>
  <c r="E308" i="61" s="1"/>
  <c r="F308" i="61"/>
  <c r="G308" i="61" s="1"/>
  <c r="H308" i="61"/>
  <c r="I308" i="61"/>
  <c r="K308" i="61" s="1"/>
  <c r="AC308" i="61"/>
  <c r="B309" i="61"/>
  <c r="D309" i="61"/>
  <c r="E309" i="61" s="1"/>
  <c r="F309" i="61"/>
  <c r="G309" i="61" s="1"/>
  <c r="H309" i="61"/>
  <c r="I309" i="61"/>
  <c r="U309" i="61" s="1"/>
  <c r="AC309" i="61"/>
  <c r="B310" i="61"/>
  <c r="D310" i="61"/>
  <c r="E310" i="61" s="1"/>
  <c r="F310" i="61"/>
  <c r="G310" i="61" s="1"/>
  <c r="H310" i="61"/>
  <c r="I310" i="61"/>
  <c r="W310" i="61" s="1"/>
  <c r="AC310" i="61"/>
  <c r="B311" i="61"/>
  <c r="D311" i="61"/>
  <c r="E311" i="61" s="1"/>
  <c r="F311" i="61"/>
  <c r="G311" i="61" s="1"/>
  <c r="H311" i="61"/>
  <c r="I311" i="61"/>
  <c r="AC311" i="61"/>
  <c r="B318" i="61"/>
  <c r="D318" i="61"/>
  <c r="E318" i="61" s="1"/>
  <c r="F318" i="61"/>
  <c r="G318" i="61" s="1"/>
  <c r="H318" i="61"/>
  <c r="I318" i="61"/>
  <c r="AC318" i="61"/>
  <c r="B319" i="61"/>
  <c r="D319" i="61"/>
  <c r="E319" i="61" s="1"/>
  <c r="F319" i="61"/>
  <c r="G319" i="61" s="1"/>
  <c r="H319" i="61"/>
  <c r="I319" i="61"/>
  <c r="U319" i="61" s="1"/>
  <c r="AC319" i="61"/>
  <c r="B320" i="61"/>
  <c r="D320" i="61"/>
  <c r="E320" i="61" s="1"/>
  <c r="F320" i="61"/>
  <c r="G320" i="61" s="1"/>
  <c r="H320" i="61"/>
  <c r="I320" i="61"/>
  <c r="AA320" i="61" s="1"/>
  <c r="AC320" i="61"/>
  <c r="B321" i="61"/>
  <c r="D321" i="61"/>
  <c r="E321" i="61" s="1"/>
  <c r="F321" i="61"/>
  <c r="G321" i="61" s="1"/>
  <c r="H321" i="61"/>
  <c r="I321" i="61"/>
  <c r="AC321" i="61"/>
  <c r="B322" i="61"/>
  <c r="D322" i="61"/>
  <c r="E322" i="61" s="1"/>
  <c r="F322" i="61"/>
  <c r="G322" i="61" s="1"/>
  <c r="H322" i="61"/>
  <c r="I322" i="61"/>
  <c r="AC322" i="61"/>
  <c r="B323" i="61"/>
  <c r="D323" i="61"/>
  <c r="E323" i="61" s="1"/>
  <c r="F323" i="61"/>
  <c r="G323" i="61" s="1"/>
  <c r="H323" i="61"/>
  <c r="I323" i="61"/>
  <c r="M323" i="61" s="1"/>
  <c r="AC323" i="61"/>
  <c r="B324" i="61"/>
  <c r="D324" i="61"/>
  <c r="E324" i="61" s="1"/>
  <c r="F324" i="61"/>
  <c r="G324" i="61" s="1"/>
  <c r="H324" i="61"/>
  <c r="I324" i="61"/>
  <c r="X324" i="61" s="1"/>
  <c r="AC324" i="61"/>
  <c r="B325" i="61"/>
  <c r="D325" i="61"/>
  <c r="E325" i="61" s="1"/>
  <c r="F325" i="61"/>
  <c r="G325" i="61" s="1"/>
  <c r="H325" i="61"/>
  <c r="I325" i="61"/>
  <c r="AC325" i="61"/>
  <c r="B326" i="61"/>
  <c r="D326" i="61"/>
  <c r="E326" i="61" s="1"/>
  <c r="F326" i="61"/>
  <c r="G326" i="61" s="1"/>
  <c r="H326" i="61"/>
  <c r="I326" i="61"/>
  <c r="M326" i="61" s="1"/>
  <c r="AC326" i="61"/>
  <c r="B330" i="61"/>
  <c r="D330" i="61"/>
  <c r="E330" i="61" s="1"/>
  <c r="E328" i="61" s="1"/>
  <c r="F330" i="61"/>
  <c r="G330" i="61" s="1"/>
  <c r="H330" i="61"/>
  <c r="I330" i="61"/>
  <c r="AC330" i="61"/>
  <c r="B331" i="61"/>
  <c r="D331" i="61"/>
  <c r="E331" i="61" s="1"/>
  <c r="F331" i="61"/>
  <c r="G331" i="61" s="1"/>
  <c r="H331" i="61"/>
  <c r="I331" i="61"/>
  <c r="K331" i="61" s="1"/>
  <c r="AC331" i="61"/>
  <c r="B332" i="61"/>
  <c r="D332" i="61"/>
  <c r="E332" i="61" s="1"/>
  <c r="F332" i="61"/>
  <c r="G332" i="61" s="1"/>
  <c r="H332" i="61"/>
  <c r="I332" i="61"/>
  <c r="Y332" i="61" s="1"/>
  <c r="AC332" i="61"/>
  <c r="B333" i="61"/>
  <c r="D333" i="61"/>
  <c r="E333" i="61" s="1"/>
  <c r="F333" i="61"/>
  <c r="G333" i="61" s="1"/>
  <c r="H333" i="61"/>
  <c r="I333" i="61"/>
  <c r="AC333" i="61"/>
  <c r="B334" i="61"/>
  <c r="D334" i="61"/>
  <c r="E334" i="61" s="1"/>
  <c r="F334" i="61"/>
  <c r="G334" i="61" s="1"/>
  <c r="H334" i="61"/>
  <c r="I334" i="61"/>
  <c r="Y334" i="61" s="1"/>
  <c r="AC334" i="61"/>
  <c r="B335" i="61"/>
  <c r="D335" i="61"/>
  <c r="E335" i="61" s="1"/>
  <c r="F335" i="61"/>
  <c r="G335" i="61" s="1"/>
  <c r="H335" i="61"/>
  <c r="I335" i="61"/>
  <c r="AC335" i="61"/>
  <c r="B336" i="61"/>
  <c r="D336" i="61"/>
  <c r="E336" i="61" s="1"/>
  <c r="F336" i="61"/>
  <c r="G336" i="61" s="1"/>
  <c r="H336" i="61"/>
  <c r="I336" i="61"/>
  <c r="J336" i="61" s="1"/>
  <c r="O336" i="61" s="1"/>
  <c r="AC336" i="61"/>
  <c r="B337" i="61"/>
  <c r="D337" i="61"/>
  <c r="E337" i="61" s="1"/>
  <c r="F337" i="61"/>
  <c r="G337" i="61" s="1"/>
  <c r="H337" i="61"/>
  <c r="I337" i="61"/>
  <c r="U337" i="61" s="1"/>
  <c r="AC337" i="61"/>
  <c r="B338" i="61"/>
  <c r="D338" i="61"/>
  <c r="E338" i="61" s="1"/>
  <c r="F338" i="61"/>
  <c r="G338" i="61" s="1"/>
  <c r="H338" i="61"/>
  <c r="I338" i="61"/>
  <c r="W338" i="61" s="1"/>
  <c r="AC338" i="61"/>
  <c r="B339" i="61"/>
  <c r="D339" i="61"/>
  <c r="E339" i="61" s="1"/>
  <c r="F339" i="61"/>
  <c r="G339" i="61" s="1"/>
  <c r="H339" i="61"/>
  <c r="I339" i="61"/>
  <c r="J339" i="61" s="1"/>
  <c r="O339" i="61" s="1"/>
  <c r="AC339" i="61"/>
  <c r="B340" i="61"/>
  <c r="D340" i="61"/>
  <c r="E340" i="61" s="1"/>
  <c r="F340" i="61"/>
  <c r="G340" i="61" s="1"/>
  <c r="H340" i="61"/>
  <c r="I340" i="61"/>
  <c r="M340" i="61" s="1"/>
  <c r="AC340" i="61"/>
  <c r="B341" i="61"/>
  <c r="D341" i="61"/>
  <c r="E341" i="61" s="1"/>
  <c r="F341" i="61"/>
  <c r="G341" i="61" s="1"/>
  <c r="H341" i="61"/>
  <c r="I341" i="61"/>
  <c r="K341" i="61" s="1"/>
  <c r="AC341" i="61"/>
  <c r="B345" i="61"/>
  <c r="D345" i="61"/>
  <c r="E345" i="61" s="1"/>
  <c r="E343" i="61" s="1"/>
  <c r="F345" i="61"/>
  <c r="G345" i="61" s="1"/>
  <c r="H345" i="61"/>
  <c r="I345" i="61"/>
  <c r="AC345" i="61"/>
  <c r="B346" i="61"/>
  <c r="D346" i="61"/>
  <c r="E346" i="61" s="1"/>
  <c r="F346" i="61"/>
  <c r="G346" i="61" s="1"/>
  <c r="H346" i="61"/>
  <c r="I346" i="61"/>
  <c r="AC346" i="61"/>
  <c r="B347" i="61"/>
  <c r="D347" i="61"/>
  <c r="E347" i="61" s="1"/>
  <c r="F347" i="61"/>
  <c r="G347" i="61" s="1"/>
  <c r="H347" i="61"/>
  <c r="I347" i="61"/>
  <c r="J347" i="61" s="1"/>
  <c r="O347" i="61" s="1"/>
  <c r="AC347" i="61"/>
  <c r="B348" i="61"/>
  <c r="D348" i="61"/>
  <c r="E348" i="61" s="1"/>
  <c r="F348" i="61"/>
  <c r="G348" i="61" s="1"/>
  <c r="H348" i="61"/>
  <c r="I348" i="61"/>
  <c r="M348" i="61" s="1"/>
  <c r="AC348" i="61"/>
  <c r="B349" i="61"/>
  <c r="D349" i="61"/>
  <c r="E349" i="61" s="1"/>
  <c r="F349" i="61"/>
  <c r="G349" i="61" s="1"/>
  <c r="H349" i="61"/>
  <c r="I349" i="61"/>
  <c r="K349" i="61" s="1"/>
  <c r="AC349" i="61"/>
  <c r="B350" i="61"/>
  <c r="D350" i="61"/>
  <c r="E350" i="61" s="1"/>
  <c r="F350" i="61"/>
  <c r="G350" i="61" s="1"/>
  <c r="H350" i="61"/>
  <c r="I350" i="61"/>
  <c r="J350" i="61" s="1"/>
  <c r="O350" i="61" s="1"/>
  <c r="AC350" i="61"/>
  <c r="B351" i="61"/>
  <c r="D351" i="61"/>
  <c r="E351" i="61" s="1"/>
  <c r="F351" i="61"/>
  <c r="G351" i="61" s="1"/>
  <c r="H351" i="61"/>
  <c r="I351" i="61"/>
  <c r="AC351" i="61"/>
  <c r="B352" i="61"/>
  <c r="D352" i="61"/>
  <c r="E352" i="61" s="1"/>
  <c r="F352" i="61"/>
  <c r="G352" i="61" s="1"/>
  <c r="H352" i="61"/>
  <c r="I352" i="61"/>
  <c r="X352" i="61" s="1"/>
  <c r="AC352" i="61"/>
  <c r="B353" i="61"/>
  <c r="D353" i="61"/>
  <c r="E353" i="61" s="1"/>
  <c r="F353" i="61"/>
  <c r="G353" i="61" s="1"/>
  <c r="H353" i="61"/>
  <c r="I353" i="61"/>
  <c r="K353" i="61" s="1"/>
  <c r="AC353" i="61"/>
  <c r="B354" i="61"/>
  <c r="D354" i="61"/>
  <c r="E354" i="61" s="1"/>
  <c r="F354" i="61"/>
  <c r="G354" i="61" s="1"/>
  <c r="H354" i="61"/>
  <c r="I354" i="61"/>
  <c r="AC354" i="61"/>
  <c r="B355" i="61"/>
  <c r="D355" i="61"/>
  <c r="E355" i="61" s="1"/>
  <c r="F355" i="61"/>
  <c r="G355" i="61" s="1"/>
  <c r="H355" i="61"/>
  <c r="I355" i="61"/>
  <c r="W355" i="61" s="1"/>
  <c r="AC355" i="61"/>
  <c r="B356" i="61"/>
  <c r="D356" i="61"/>
  <c r="E356" i="61" s="1"/>
  <c r="F356" i="61"/>
  <c r="G356" i="61" s="1"/>
  <c r="H356" i="61"/>
  <c r="I356" i="61"/>
  <c r="U356" i="61" s="1"/>
  <c r="AC356" i="61"/>
  <c r="B360" i="61"/>
  <c r="D360" i="61"/>
  <c r="E360" i="61" s="1"/>
  <c r="E358" i="61" s="1"/>
  <c r="F360" i="61"/>
  <c r="G360" i="61" s="1"/>
  <c r="H360" i="61"/>
  <c r="I360" i="61"/>
  <c r="AC360" i="61"/>
  <c r="B361" i="61"/>
  <c r="D361" i="61"/>
  <c r="E361" i="61" s="1"/>
  <c r="F361" i="61"/>
  <c r="G361" i="61" s="1"/>
  <c r="H361" i="61"/>
  <c r="I361" i="61"/>
  <c r="J361" i="61" s="1"/>
  <c r="O361" i="61" s="1"/>
  <c r="AC361" i="61"/>
  <c r="B362" i="61"/>
  <c r="D362" i="61"/>
  <c r="E362" i="61" s="1"/>
  <c r="F362" i="61"/>
  <c r="G362" i="61" s="1"/>
  <c r="H362" i="61"/>
  <c r="I362" i="61"/>
  <c r="M362" i="61" s="1"/>
  <c r="AC362" i="61"/>
  <c r="B363" i="61"/>
  <c r="D363" i="61"/>
  <c r="E363" i="61" s="1"/>
  <c r="F363" i="61"/>
  <c r="G363" i="61" s="1"/>
  <c r="H363" i="61"/>
  <c r="I363" i="61"/>
  <c r="X363" i="61" s="1"/>
  <c r="AC363" i="61"/>
  <c r="B256" i="61"/>
  <c r="B255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4" i="61"/>
  <c r="B165" i="61"/>
  <c r="B166" i="61"/>
  <c r="B167" i="61"/>
  <c r="B168" i="61"/>
  <c r="B170" i="61"/>
  <c r="B171" i="61"/>
  <c r="B172" i="61"/>
  <c r="B173" i="61"/>
  <c r="B174" i="61"/>
  <c r="B175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E256" i="61"/>
  <c r="E257" i="61" s="1"/>
  <c r="E258" i="61" s="1"/>
  <c r="E259" i="61" s="1"/>
  <c r="E260" i="61" s="1"/>
  <c r="E261" i="61" s="1"/>
  <c r="E262" i="61" s="1"/>
  <c r="E263" i="61" s="1"/>
  <c r="E264" i="61" s="1"/>
  <c r="E265" i="61" s="1"/>
  <c r="E266" i="61" s="1"/>
  <c r="E253" i="61"/>
  <c r="M238" i="61"/>
  <c r="D255" i="61"/>
  <c r="F255" i="61"/>
  <c r="G255" i="61" s="1"/>
  <c r="H255" i="61"/>
  <c r="I255" i="61"/>
  <c r="J255" i="61" s="1"/>
  <c r="O255" i="61" s="1"/>
  <c r="AC255" i="61"/>
  <c r="D256" i="61"/>
  <c r="F256" i="61"/>
  <c r="G256" i="61" s="1"/>
  <c r="H256" i="61"/>
  <c r="I256" i="61"/>
  <c r="AC256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AH36" i="2" l="1"/>
  <c r="Z81" i="47"/>
  <c r="Z83" i="47"/>
  <c r="Z87" i="47"/>
  <c r="Q459" i="61"/>
  <c r="S459" i="61"/>
  <c r="S255" i="61"/>
  <c r="Q255" i="61"/>
  <c r="Q316" i="61"/>
  <c r="S316" i="61"/>
  <c r="Q441" i="61"/>
  <c r="S441" i="61"/>
  <c r="Q361" i="61"/>
  <c r="S361" i="61"/>
  <c r="Q350" i="61"/>
  <c r="S350" i="61"/>
  <c r="Q339" i="61"/>
  <c r="S339" i="61"/>
  <c r="Q410" i="61"/>
  <c r="S410" i="61"/>
  <c r="Q399" i="61"/>
  <c r="S399" i="61"/>
  <c r="Q391" i="61"/>
  <c r="S391" i="61"/>
  <c r="Q380" i="61"/>
  <c r="S380" i="61"/>
  <c r="Q443" i="61"/>
  <c r="S443" i="61"/>
  <c r="Q411" i="61"/>
  <c r="S411" i="61"/>
  <c r="S315" i="61"/>
  <c r="Q315" i="61"/>
  <c r="Q336" i="61"/>
  <c r="S336" i="61"/>
  <c r="Q289" i="61"/>
  <c r="S289" i="61"/>
  <c r="Q278" i="61"/>
  <c r="S278" i="61"/>
  <c r="Q274" i="61"/>
  <c r="S274" i="61"/>
  <c r="Q259" i="61"/>
  <c r="S259" i="61"/>
  <c r="Q397" i="61"/>
  <c r="S397" i="61"/>
  <c r="Q456" i="61"/>
  <c r="S456" i="61"/>
  <c r="Q445" i="61"/>
  <c r="S445" i="61"/>
  <c r="Q451" i="61"/>
  <c r="S451" i="61"/>
  <c r="Q347" i="61"/>
  <c r="S347" i="61"/>
  <c r="Q430" i="61"/>
  <c r="S430" i="61"/>
  <c r="S383" i="61"/>
  <c r="Q383" i="61"/>
  <c r="Q364" i="61"/>
  <c r="S364" i="61"/>
  <c r="Q453" i="61"/>
  <c r="S453" i="61"/>
  <c r="J450" i="61"/>
  <c r="O450" i="61" s="1"/>
  <c r="I448" i="61"/>
  <c r="I433" i="61" s="1"/>
  <c r="I418" i="61" s="1"/>
  <c r="I403" i="61" s="1"/>
  <c r="I388" i="61" s="1"/>
  <c r="I373" i="61" s="1"/>
  <c r="I358" i="61" s="1"/>
  <c r="I343" i="61" s="1"/>
  <c r="I328" i="61" s="1"/>
  <c r="I313" i="61" s="1"/>
  <c r="I298" i="61" s="1"/>
  <c r="I283" i="61" s="1"/>
  <c r="I268" i="61" s="1"/>
  <c r="I253" i="61" s="1"/>
  <c r="M435" i="61"/>
  <c r="U420" i="61"/>
  <c r="K405" i="61"/>
  <c r="M375" i="61"/>
  <c r="W360" i="61"/>
  <c r="K345" i="61"/>
  <c r="U330" i="61"/>
  <c r="Y311" i="61"/>
  <c r="M300" i="61"/>
  <c r="K285" i="61"/>
  <c r="AD351" i="61"/>
  <c r="Z79" i="47"/>
  <c r="AD336" i="61"/>
  <c r="Y306" i="61"/>
  <c r="Y294" i="61"/>
  <c r="M244" i="61"/>
  <c r="AD436" i="61"/>
  <c r="K244" i="61"/>
  <c r="AE241" i="61"/>
  <c r="X241" i="61"/>
  <c r="Z360" i="61"/>
  <c r="K245" i="61"/>
  <c r="AB360" i="61"/>
  <c r="X360" i="61"/>
  <c r="AE408" i="61"/>
  <c r="Z293" i="61"/>
  <c r="AD394" i="61"/>
  <c r="M360" i="61"/>
  <c r="Y392" i="61"/>
  <c r="AE450" i="61"/>
  <c r="Y408" i="61"/>
  <c r="AA348" i="61"/>
  <c r="U392" i="61"/>
  <c r="AE443" i="61"/>
  <c r="AB338" i="61"/>
  <c r="Y338" i="61"/>
  <c r="AB392" i="61"/>
  <c r="Z354" i="61"/>
  <c r="AD377" i="61"/>
  <c r="AB438" i="61"/>
  <c r="AA443" i="61"/>
  <c r="AE248" i="61"/>
  <c r="AE261" i="61"/>
  <c r="AB377" i="61"/>
  <c r="X443" i="61"/>
  <c r="AD248" i="61"/>
  <c r="AD264" i="61"/>
  <c r="Z377" i="61"/>
  <c r="AE453" i="61"/>
  <c r="W443" i="61"/>
  <c r="X288" i="61"/>
  <c r="Y263" i="61"/>
  <c r="AA261" i="61"/>
  <c r="K407" i="61"/>
  <c r="Y377" i="61"/>
  <c r="AA248" i="61"/>
  <c r="Z261" i="61"/>
  <c r="AD413" i="61"/>
  <c r="U248" i="61"/>
  <c r="W261" i="61"/>
  <c r="K248" i="61"/>
  <c r="Z336" i="61"/>
  <c r="M294" i="61"/>
  <c r="AA438" i="61"/>
  <c r="Z436" i="61"/>
  <c r="W450" i="61"/>
  <c r="AA446" i="61"/>
  <c r="X336" i="61"/>
  <c r="J287" i="61"/>
  <c r="O287" i="61" s="1"/>
  <c r="J438" i="61"/>
  <c r="O438" i="61" s="1"/>
  <c r="Y436" i="61"/>
  <c r="M450" i="61"/>
  <c r="Y446" i="61"/>
  <c r="AA245" i="61"/>
  <c r="Y274" i="61"/>
  <c r="AB250" i="61"/>
  <c r="Y248" i="61"/>
  <c r="Y245" i="61"/>
  <c r="AB274" i="61"/>
  <c r="Y304" i="61"/>
  <c r="W274" i="61"/>
  <c r="J379" i="61"/>
  <c r="O379" i="61" s="1"/>
  <c r="AB426" i="61"/>
  <c r="AB414" i="61"/>
  <c r="Y251" i="61"/>
  <c r="W248" i="61"/>
  <c r="X245" i="61"/>
  <c r="AD244" i="61"/>
  <c r="AB242" i="61"/>
  <c r="Y310" i="61"/>
  <c r="Z276" i="61"/>
  <c r="AE436" i="61"/>
  <c r="X426" i="61"/>
  <c r="Y458" i="61"/>
  <c r="M248" i="61"/>
  <c r="W245" i="61"/>
  <c r="AA381" i="61"/>
  <c r="M437" i="61"/>
  <c r="AD453" i="61"/>
  <c r="W251" i="61"/>
  <c r="AE244" i="61"/>
  <c r="U244" i="61"/>
  <c r="AA242" i="61"/>
  <c r="AE288" i="61"/>
  <c r="Z381" i="61"/>
  <c r="U426" i="61"/>
  <c r="Y242" i="61"/>
  <c r="AB381" i="61"/>
  <c r="AD300" i="61"/>
  <c r="Y381" i="61"/>
  <c r="Z453" i="61"/>
  <c r="AB407" i="61"/>
  <c r="X381" i="61"/>
  <c r="U377" i="61"/>
  <c r="W453" i="61"/>
  <c r="AB244" i="61"/>
  <c r="K360" i="61"/>
  <c r="AB300" i="61"/>
  <c r="AD296" i="61"/>
  <c r="U277" i="61"/>
  <c r="Z407" i="61"/>
  <c r="AE381" i="61"/>
  <c r="W381" i="61"/>
  <c r="M436" i="61"/>
  <c r="J235" i="61"/>
  <c r="O235" i="61" s="1"/>
  <c r="Y244" i="61"/>
  <c r="AB308" i="61"/>
  <c r="W300" i="61"/>
  <c r="K277" i="61"/>
  <c r="X407" i="61"/>
  <c r="AD381" i="61"/>
  <c r="AE251" i="61"/>
  <c r="W244" i="61"/>
  <c r="AD242" i="61"/>
  <c r="Y318" i="61"/>
  <c r="Y309" i="61"/>
  <c r="AA308" i="61"/>
  <c r="M296" i="61"/>
  <c r="Y288" i="61"/>
  <c r="Y287" i="61"/>
  <c r="Y258" i="61"/>
  <c r="K381" i="61"/>
  <c r="AD319" i="61"/>
  <c r="K408" i="61"/>
  <c r="AA407" i="61"/>
  <c r="J407" i="61"/>
  <c r="O407" i="61" s="1"/>
  <c r="U381" i="61"/>
  <c r="AA250" i="61"/>
  <c r="AE249" i="61"/>
  <c r="W241" i="61"/>
  <c r="AA340" i="61"/>
  <c r="AA338" i="61"/>
  <c r="AA336" i="61"/>
  <c r="AD320" i="61"/>
  <c r="U300" i="61"/>
  <c r="W235" i="61"/>
  <c r="M240" i="61"/>
  <c r="M250" i="61"/>
  <c r="AB246" i="61"/>
  <c r="K241" i="61"/>
  <c r="AD302" i="61"/>
  <c r="J300" i="61"/>
  <c r="O300" i="61" s="1"/>
  <c r="Y407" i="61"/>
  <c r="AD401" i="61"/>
  <c r="K392" i="61"/>
  <c r="J381" i="61"/>
  <c r="O381" i="61" s="1"/>
  <c r="J377" i="61"/>
  <c r="O377" i="61" s="1"/>
  <c r="Z235" i="61"/>
  <c r="K250" i="61"/>
  <c r="AA249" i="61"/>
  <c r="AD347" i="61"/>
  <c r="AE289" i="61"/>
  <c r="AB385" i="61"/>
  <c r="Y249" i="61"/>
  <c r="AA347" i="61"/>
  <c r="AD289" i="61"/>
  <c r="Z285" i="61"/>
  <c r="AD408" i="61"/>
  <c r="W407" i="61"/>
  <c r="AD407" i="61"/>
  <c r="K401" i="61"/>
  <c r="AE392" i="61"/>
  <c r="AA385" i="61"/>
  <c r="AE460" i="61"/>
  <c r="U458" i="61"/>
  <c r="X249" i="61"/>
  <c r="W242" i="61"/>
  <c r="Z347" i="61"/>
  <c r="AE338" i="61"/>
  <c r="Y302" i="61"/>
  <c r="Z300" i="61"/>
  <c r="Y285" i="61"/>
  <c r="X385" i="61"/>
  <c r="AD250" i="61"/>
  <c r="W249" i="61"/>
  <c r="K242" i="61"/>
  <c r="AA241" i="61"/>
  <c r="U347" i="61"/>
  <c r="AD338" i="61"/>
  <c r="M302" i="61"/>
  <c r="Y300" i="61"/>
  <c r="AE294" i="61"/>
  <c r="AB289" i="61"/>
  <c r="J285" i="61"/>
  <c r="O285" i="61" s="1"/>
  <c r="U407" i="61"/>
  <c r="Z392" i="61"/>
  <c r="U385" i="61"/>
  <c r="J378" i="61"/>
  <c r="O378" i="61" s="1"/>
  <c r="AB460" i="61"/>
  <c r="K249" i="61"/>
  <c r="Y241" i="61"/>
  <c r="AD330" i="61"/>
  <c r="AE330" i="61"/>
  <c r="AA323" i="61"/>
  <c r="Y323" i="61"/>
  <c r="AA356" i="61"/>
  <c r="M354" i="61"/>
  <c r="J349" i="61"/>
  <c r="O349" i="61" s="1"/>
  <c r="Z348" i="61"/>
  <c r="X338" i="61"/>
  <c r="Y330" i="61"/>
  <c r="Z324" i="61"/>
  <c r="W323" i="61"/>
  <c r="J306" i="61"/>
  <c r="O306" i="61" s="1"/>
  <c r="W305" i="61"/>
  <c r="AA300" i="61"/>
  <c r="K300" i="61"/>
  <c r="Z294" i="61"/>
  <c r="AD286" i="61"/>
  <c r="K258" i="61"/>
  <c r="M413" i="61"/>
  <c r="Y401" i="61"/>
  <c r="AD438" i="61"/>
  <c r="AE445" i="61"/>
  <c r="K251" i="61"/>
  <c r="AE247" i="61"/>
  <c r="AA246" i="61"/>
  <c r="AE243" i="61"/>
  <c r="AE324" i="61"/>
  <c r="Z330" i="61"/>
  <c r="Z401" i="61"/>
  <c r="Y438" i="61"/>
  <c r="AA337" i="61"/>
  <c r="X330" i="61"/>
  <c r="Y324" i="61"/>
  <c r="AE323" i="61"/>
  <c r="U289" i="61"/>
  <c r="W401" i="61"/>
  <c r="AD379" i="61"/>
  <c r="M438" i="61"/>
  <c r="AD445" i="61"/>
  <c r="Y246" i="61"/>
  <c r="AB323" i="61"/>
  <c r="M338" i="61"/>
  <c r="Z337" i="61"/>
  <c r="W324" i="61"/>
  <c r="AD323" i="61"/>
  <c r="U323" i="61"/>
  <c r="AD378" i="61"/>
  <c r="U438" i="61"/>
  <c r="AE456" i="61"/>
  <c r="AA247" i="61"/>
  <c r="W246" i="61"/>
  <c r="AA243" i="61"/>
  <c r="J337" i="61"/>
  <c r="O337" i="61" s="1"/>
  <c r="AB336" i="61"/>
  <c r="K330" i="61"/>
  <c r="K323" i="61"/>
  <c r="X300" i="61"/>
  <c r="AE300" i="61"/>
  <c r="Y277" i="61"/>
  <c r="AE401" i="61"/>
  <c r="M401" i="61"/>
  <c r="J400" i="61"/>
  <c r="O400" i="61" s="1"/>
  <c r="Y395" i="61"/>
  <c r="K438" i="61"/>
  <c r="AA437" i="61"/>
  <c r="AD425" i="61"/>
  <c r="W424" i="61"/>
  <c r="AB445" i="61"/>
  <c r="Y250" i="61"/>
  <c r="Y247" i="61"/>
  <c r="Y243" i="61"/>
  <c r="M242" i="61"/>
  <c r="AA457" i="61"/>
  <c r="AA456" i="61"/>
  <c r="X445" i="61"/>
  <c r="AB443" i="61"/>
  <c r="AA251" i="61"/>
  <c r="W250" i="61"/>
  <c r="AB248" i="61"/>
  <c r="X247" i="61"/>
  <c r="AE246" i="61"/>
  <c r="M246" i="61"/>
  <c r="AE245" i="61"/>
  <c r="AA244" i="61"/>
  <c r="X243" i="61"/>
  <c r="AE242" i="61"/>
  <c r="U242" i="61"/>
  <c r="Z456" i="61"/>
  <c r="W445" i="61"/>
  <c r="W247" i="61"/>
  <c r="AD246" i="61"/>
  <c r="U246" i="61"/>
  <c r="W243" i="61"/>
  <c r="AD355" i="61"/>
  <c r="AE349" i="61"/>
  <c r="U340" i="61"/>
  <c r="Y336" i="61"/>
  <c r="AA330" i="61"/>
  <c r="AD324" i="61"/>
  <c r="Z323" i="61"/>
  <c r="Y319" i="61"/>
  <c r="AB302" i="61"/>
  <c r="AD294" i="61"/>
  <c r="AA401" i="61"/>
  <c r="AE378" i="61"/>
  <c r="Z438" i="61"/>
  <c r="AE437" i="61"/>
  <c r="AA421" i="61"/>
  <c r="Y456" i="61"/>
  <c r="U445" i="61"/>
  <c r="Y443" i="61"/>
  <c r="X251" i="61"/>
  <c r="AE250" i="61"/>
  <c r="U250" i="61"/>
  <c r="K247" i="61"/>
  <c r="K246" i="61"/>
  <c r="K243" i="61"/>
  <c r="Z251" i="61"/>
  <c r="J251" i="61"/>
  <c r="O251" i="61" s="1"/>
  <c r="Z249" i="61"/>
  <c r="J249" i="61"/>
  <c r="O249" i="61" s="1"/>
  <c r="Z247" i="61"/>
  <c r="J247" i="61"/>
  <c r="O247" i="61" s="1"/>
  <c r="Z245" i="61"/>
  <c r="J245" i="61"/>
  <c r="O245" i="61" s="1"/>
  <c r="Z243" i="61"/>
  <c r="J243" i="61"/>
  <c r="O243" i="61" s="1"/>
  <c r="Z241" i="61"/>
  <c r="J241" i="61"/>
  <c r="O241" i="61" s="1"/>
  <c r="AD251" i="61"/>
  <c r="Z250" i="61"/>
  <c r="J250" i="61"/>
  <c r="O250" i="61" s="1"/>
  <c r="AD249" i="61"/>
  <c r="Z248" i="61"/>
  <c r="J248" i="61"/>
  <c r="O248" i="61" s="1"/>
  <c r="AD247" i="61"/>
  <c r="Z246" i="61"/>
  <c r="J246" i="61"/>
  <c r="O246" i="61" s="1"/>
  <c r="AD245" i="61"/>
  <c r="Z244" i="61"/>
  <c r="J244" i="61"/>
  <c r="O244" i="61" s="1"/>
  <c r="AD243" i="61"/>
  <c r="Z242" i="61"/>
  <c r="J242" i="61"/>
  <c r="O242" i="61" s="1"/>
  <c r="AD241" i="61"/>
  <c r="M251" i="61"/>
  <c r="M249" i="61"/>
  <c r="M247" i="61"/>
  <c r="M245" i="61"/>
  <c r="M243" i="61"/>
  <c r="M241" i="61"/>
  <c r="AB251" i="61"/>
  <c r="AB249" i="61"/>
  <c r="AB247" i="61"/>
  <c r="AB245" i="61"/>
  <c r="AB243" i="61"/>
  <c r="AB241" i="61"/>
  <c r="X235" i="61"/>
  <c r="W240" i="61"/>
  <c r="Y235" i="61"/>
  <c r="X240" i="61"/>
  <c r="Y240" i="61"/>
  <c r="K235" i="61"/>
  <c r="AA235" i="61"/>
  <c r="J240" i="61"/>
  <c r="O240" i="61" s="1"/>
  <c r="Z240" i="61"/>
  <c r="U235" i="61"/>
  <c r="AB235" i="61"/>
  <c r="K240" i="61"/>
  <c r="AA240" i="61"/>
  <c r="U240" i="61"/>
  <c r="AE240" i="61"/>
  <c r="AD240" i="61"/>
  <c r="M355" i="61"/>
  <c r="Y347" i="61"/>
  <c r="Y326" i="61"/>
  <c r="M319" i="61"/>
  <c r="Z308" i="61"/>
  <c r="Z296" i="61"/>
  <c r="AD291" i="61"/>
  <c r="X274" i="61"/>
  <c r="Y261" i="61"/>
  <c r="J413" i="61"/>
  <c r="O413" i="61" s="1"/>
  <c r="Y405" i="61"/>
  <c r="X395" i="61"/>
  <c r="K437" i="61"/>
  <c r="AD431" i="61"/>
  <c r="K426" i="61"/>
  <c r="AD414" i="61"/>
  <c r="AD443" i="61"/>
  <c r="U443" i="61"/>
  <c r="Z326" i="61"/>
  <c r="Y337" i="61"/>
  <c r="X326" i="61"/>
  <c r="AE319" i="61"/>
  <c r="J319" i="61"/>
  <c r="O319" i="61" s="1"/>
  <c r="AB318" i="61"/>
  <c r="Y308" i="61"/>
  <c r="X296" i="61"/>
  <c r="AE278" i="61"/>
  <c r="X261" i="61"/>
  <c r="M395" i="61"/>
  <c r="AE371" i="61"/>
  <c r="Y364" i="61"/>
  <c r="AB442" i="61"/>
  <c r="J426" i="61"/>
  <c r="O426" i="61" s="1"/>
  <c r="AA458" i="61"/>
  <c r="AE454" i="61"/>
  <c r="AB346" i="61"/>
  <c r="AE326" i="61"/>
  <c r="W326" i="61"/>
  <c r="AD318" i="61"/>
  <c r="X308" i="61"/>
  <c r="AE266" i="61"/>
  <c r="AA442" i="61"/>
  <c r="AD454" i="61"/>
  <c r="AB363" i="61"/>
  <c r="AA346" i="61"/>
  <c r="AD326" i="61"/>
  <c r="X318" i="61"/>
  <c r="M308" i="61"/>
  <c r="AD307" i="61"/>
  <c r="Y289" i="61"/>
  <c r="AB278" i="61"/>
  <c r="AE274" i="61"/>
  <c r="M274" i="61"/>
  <c r="Z263" i="61"/>
  <c r="AD261" i="61"/>
  <c r="Y259" i="61"/>
  <c r="Z257" i="61"/>
  <c r="J408" i="61"/>
  <c r="O408" i="61" s="1"/>
  <c r="AE382" i="61"/>
  <c r="Y376" i="61"/>
  <c r="Y371" i="61"/>
  <c r="Z442" i="61"/>
  <c r="AA426" i="61"/>
  <c r="X421" i="61"/>
  <c r="AA420" i="61"/>
  <c r="W414" i="61"/>
  <c r="Y455" i="61"/>
  <c r="AA363" i="61"/>
  <c r="AD360" i="61"/>
  <c r="AE352" i="61"/>
  <c r="AE347" i="61"/>
  <c r="Y346" i="61"/>
  <c r="K340" i="61"/>
  <c r="AD332" i="61"/>
  <c r="J330" i="61"/>
  <c r="O330" i="61" s="1"/>
  <c r="U326" i="61"/>
  <c r="AA319" i="61"/>
  <c r="M318" i="61"/>
  <c r="U308" i="61"/>
  <c r="J294" i="61"/>
  <c r="O294" i="61" s="1"/>
  <c r="X289" i="61"/>
  <c r="AA278" i="61"/>
  <c r="AD274" i="61"/>
  <c r="U274" i="61"/>
  <c r="AB266" i="61"/>
  <c r="M261" i="61"/>
  <c r="Z413" i="61"/>
  <c r="X376" i="61"/>
  <c r="W371" i="61"/>
  <c r="X442" i="61"/>
  <c r="Z426" i="61"/>
  <c r="Y420" i="61"/>
  <c r="W454" i="61"/>
  <c r="Y450" i="61"/>
  <c r="M363" i="61"/>
  <c r="AB362" i="61"/>
  <c r="AA351" i="61"/>
  <c r="AB347" i="61"/>
  <c r="M346" i="61"/>
  <c r="AB326" i="61"/>
  <c r="K326" i="61"/>
  <c r="Z319" i="61"/>
  <c r="U318" i="61"/>
  <c r="J308" i="61"/>
  <c r="O308" i="61" s="1"/>
  <c r="AB307" i="61"/>
  <c r="W289" i="61"/>
  <c r="X278" i="61"/>
  <c r="AA266" i="61"/>
  <c r="AB261" i="61"/>
  <c r="U261" i="61"/>
  <c r="Y413" i="61"/>
  <c r="AB411" i="61"/>
  <c r="J382" i="61"/>
  <c r="O382" i="61" s="1"/>
  <c r="M376" i="61"/>
  <c r="AD429" i="61"/>
  <c r="AA428" i="61"/>
  <c r="Y426" i="61"/>
  <c r="M420" i="61"/>
  <c r="M414" i="61"/>
  <c r="X450" i="61"/>
  <c r="AD442" i="61"/>
  <c r="K363" i="61"/>
  <c r="U362" i="61"/>
  <c r="K352" i="61"/>
  <c r="Z351" i="61"/>
  <c r="U346" i="61"/>
  <c r="AB335" i="61"/>
  <c r="AA326" i="61"/>
  <c r="J326" i="61"/>
  <c r="O326" i="61" s="1"/>
  <c r="U307" i="61"/>
  <c r="Y266" i="61"/>
  <c r="Y384" i="61"/>
  <c r="Y380" i="61"/>
  <c r="U442" i="61"/>
  <c r="AA367" i="61"/>
  <c r="Z363" i="61"/>
  <c r="X356" i="61"/>
  <c r="U355" i="61"/>
  <c r="Y351" i="61"/>
  <c r="AB349" i="61"/>
  <c r="Y348" i="61"/>
  <c r="U338" i="61"/>
  <c r="Z335" i="61"/>
  <c r="AB332" i="61"/>
  <c r="AD331" i="61"/>
  <c r="AA318" i="61"/>
  <c r="K318" i="61"/>
  <c r="AA309" i="61"/>
  <c r="Y307" i="61"/>
  <c r="U293" i="61"/>
  <c r="M288" i="61"/>
  <c r="AA286" i="61"/>
  <c r="X285" i="61"/>
  <c r="AE285" i="61"/>
  <c r="Z275" i="61"/>
  <c r="AE272" i="61"/>
  <c r="AB270" i="61"/>
  <c r="Z264" i="61"/>
  <c r="X263" i="61"/>
  <c r="Y411" i="61"/>
  <c r="K385" i="61"/>
  <c r="Z367" i="61"/>
  <c r="AE364" i="61"/>
  <c r="W364" i="61"/>
  <c r="Y442" i="61"/>
  <c r="AD440" i="61"/>
  <c r="J437" i="61"/>
  <c r="O437" i="61" s="1"/>
  <c r="U436" i="61"/>
  <c r="AA431" i="61"/>
  <c r="Y428" i="61"/>
  <c r="Y427" i="61"/>
  <c r="AB425" i="61"/>
  <c r="U421" i="61"/>
  <c r="AE414" i="61"/>
  <c r="J414" i="61"/>
  <c r="O414" i="61" s="1"/>
  <c r="K458" i="61"/>
  <c r="Y457" i="61"/>
  <c r="J454" i="61"/>
  <c r="O454" i="61" s="1"/>
  <c r="M453" i="61"/>
  <c r="K443" i="61"/>
  <c r="AB275" i="61"/>
  <c r="AA411" i="61"/>
  <c r="AD382" i="61"/>
  <c r="X364" i="61"/>
  <c r="Y363" i="61"/>
  <c r="K356" i="61"/>
  <c r="AB355" i="61"/>
  <c r="K355" i="61"/>
  <c r="AB354" i="61"/>
  <c r="AB352" i="61"/>
  <c r="W351" i="61"/>
  <c r="AA349" i="61"/>
  <c r="K348" i="61"/>
  <c r="K338" i="61"/>
  <c r="M335" i="61"/>
  <c r="AA334" i="61"/>
  <c r="X332" i="61"/>
  <c r="Z318" i="61"/>
  <c r="J318" i="61"/>
  <c r="O318" i="61" s="1"/>
  <c r="U310" i="61"/>
  <c r="X307" i="61"/>
  <c r="AE293" i="61"/>
  <c r="K293" i="61"/>
  <c r="AB291" i="61"/>
  <c r="Z286" i="61"/>
  <c r="W285" i="61"/>
  <c r="AA279" i="61"/>
  <c r="AB277" i="61"/>
  <c r="Y275" i="61"/>
  <c r="Z271" i="61"/>
  <c r="AA270" i="61"/>
  <c r="K266" i="61"/>
  <c r="Y264" i="61"/>
  <c r="U263" i="61"/>
  <c r="Z405" i="61"/>
  <c r="M394" i="61"/>
  <c r="AA392" i="61"/>
  <c r="J392" i="61"/>
  <c r="O392" i="61" s="1"/>
  <c r="J385" i="61"/>
  <c r="O385" i="61" s="1"/>
  <c r="M384" i="61"/>
  <c r="AA382" i="61"/>
  <c r="AA378" i="61"/>
  <c r="M377" i="61"/>
  <c r="J371" i="61"/>
  <c r="O371" i="61" s="1"/>
  <c r="W367" i="61"/>
  <c r="AD364" i="61"/>
  <c r="AB436" i="61"/>
  <c r="J436" i="61"/>
  <c r="O436" i="61" s="1"/>
  <c r="K428" i="61"/>
  <c r="Z425" i="61"/>
  <c r="K421" i="61"/>
  <c r="K457" i="61"/>
  <c r="AB453" i="61"/>
  <c r="U453" i="61"/>
  <c r="X452" i="61"/>
  <c r="AA355" i="61"/>
  <c r="J355" i="61"/>
  <c r="O355" i="61" s="1"/>
  <c r="AA352" i="61"/>
  <c r="U351" i="61"/>
  <c r="Z349" i="61"/>
  <c r="J348" i="61"/>
  <c r="O348" i="61" s="1"/>
  <c r="M332" i="61"/>
  <c r="Z331" i="61"/>
  <c r="W330" i="61"/>
  <c r="AD293" i="61"/>
  <c r="J293" i="61"/>
  <c r="O293" i="61" s="1"/>
  <c r="Z290" i="61"/>
  <c r="Y286" i="61"/>
  <c r="AD285" i="61"/>
  <c r="Z279" i="61"/>
  <c r="AA277" i="61"/>
  <c r="X275" i="61"/>
  <c r="Z270" i="61"/>
  <c r="X264" i="61"/>
  <c r="J263" i="61"/>
  <c r="O263" i="61" s="1"/>
  <c r="AA259" i="61"/>
  <c r="M411" i="61"/>
  <c r="AE400" i="61"/>
  <c r="J394" i="61"/>
  <c r="O394" i="61" s="1"/>
  <c r="Z382" i="61"/>
  <c r="Z378" i="61"/>
  <c r="M364" i="61"/>
  <c r="Z440" i="61"/>
  <c r="U431" i="61"/>
  <c r="W425" i="61"/>
  <c r="AB421" i="61"/>
  <c r="J421" i="61"/>
  <c r="O421" i="61" s="1"/>
  <c r="AA453" i="61"/>
  <c r="K453" i="61"/>
  <c r="U452" i="61"/>
  <c r="AE286" i="61"/>
  <c r="Z352" i="61"/>
  <c r="Y349" i="61"/>
  <c r="Y331" i="61"/>
  <c r="AE318" i="61"/>
  <c r="AD305" i="61"/>
  <c r="Y290" i="61"/>
  <c r="M285" i="61"/>
  <c r="Y279" i="61"/>
  <c r="U275" i="61"/>
  <c r="Y270" i="61"/>
  <c r="W264" i="61"/>
  <c r="U411" i="61"/>
  <c r="Y382" i="61"/>
  <c r="Y378" i="61"/>
  <c r="Y375" i="61"/>
  <c r="M367" i="61"/>
  <c r="AB364" i="61"/>
  <c r="U364" i="61"/>
  <c r="Y440" i="61"/>
  <c r="AE424" i="61"/>
  <c r="AA275" i="61"/>
  <c r="AE270" i="61"/>
  <c r="Z355" i="61"/>
  <c r="Y355" i="61"/>
  <c r="Y352" i="61"/>
  <c r="W349" i="61"/>
  <c r="AE348" i="61"/>
  <c r="M330" i="61"/>
  <c r="J323" i="61"/>
  <c r="O323" i="61" s="1"/>
  <c r="W318" i="61"/>
  <c r="AB293" i="61"/>
  <c r="K290" i="61"/>
  <c r="AA288" i="61"/>
  <c r="M286" i="61"/>
  <c r="AB285" i="61"/>
  <c r="U285" i="61"/>
  <c r="K279" i="61"/>
  <c r="X277" i="61"/>
  <c r="K275" i="61"/>
  <c r="X270" i="61"/>
  <c r="AD266" i="61"/>
  <c r="AD411" i="61"/>
  <c r="K411" i="61"/>
  <c r="J405" i="61"/>
  <c r="O405" i="61" s="1"/>
  <c r="J401" i="61"/>
  <c r="O401" i="61" s="1"/>
  <c r="AA400" i="61"/>
  <c r="X392" i="61"/>
  <c r="Z385" i="61"/>
  <c r="M382" i="61"/>
  <c r="M378" i="61"/>
  <c r="Z368" i="61"/>
  <c r="AE367" i="61"/>
  <c r="K367" i="61"/>
  <c r="AA364" i="61"/>
  <c r="K364" i="61"/>
  <c r="J442" i="61"/>
  <c r="O442" i="61" s="1"/>
  <c r="X440" i="61"/>
  <c r="X437" i="61"/>
  <c r="X436" i="61"/>
  <c r="M425" i="61"/>
  <c r="Z421" i="61"/>
  <c r="K420" i="61"/>
  <c r="Z414" i="61"/>
  <c r="AB458" i="61"/>
  <c r="W456" i="61"/>
  <c r="M455" i="61"/>
  <c r="Y453" i="61"/>
  <c r="W446" i="61"/>
  <c r="AE356" i="61"/>
  <c r="X355" i="61"/>
  <c r="U349" i="61"/>
  <c r="AB348" i="61"/>
  <c r="J331" i="61"/>
  <c r="O331" i="61" s="1"/>
  <c r="AB330" i="61"/>
  <c r="AD310" i="61"/>
  <c r="Z305" i="61"/>
  <c r="AA293" i="61"/>
  <c r="J290" i="61"/>
  <c r="O290" i="61" s="1"/>
  <c r="Z288" i="61"/>
  <c r="J286" i="61"/>
  <c r="O286" i="61" s="1"/>
  <c r="AA285" i="61"/>
  <c r="J279" i="61"/>
  <c r="O279" i="61" s="1"/>
  <c r="M277" i="61"/>
  <c r="J275" i="61"/>
  <c r="O275" i="61" s="1"/>
  <c r="K270" i="61"/>
  <c r="AE264" i="61"/>
  <c r="M264" i="61"/>
  <c r="AB263" i="61"/>
  <c r="W400" i="61"/>
  <c r="W392" i="61"/>
  <c r="AD392" i="61"/>
  <c r="Y385" i="61"/>
  <c r="K382" i="61"/>
  <c r="K378" i="61"/>
  <c r="AB371" i="61"/>
  <c r="Y368" i="61"/>
  <c r="AD367" i="61"/>
  <c r="J367" i="61"/>
  <c r="O367" i="61" s="1"/>
  <c r="Z364" i="61"/>
  <c r="M440" i="61"/>
  <c r="W437" i="61"/>
  <c r="W436" i="61"/>
  <c r="AE425" i="61"/>
  <c r="J425" i="61"/>
  <c r="O425" i="61" s="1"/>
  <c r="Y424" i="61"/>
  <c r="Y421" i="61"/>
  <c r="Z454" i="61"/>
  <c r="X453" i="61"/>
  <c r="AD353" i="61"/>
  <c r="X322" i="61"/>
  <c r="Y322" i="61"/>
  <c r="K295" i="61"/>
  <c r="J295" i="61"/>
  <c r="O295" i="61" s="1"/>
  <c r="Y295" i="61"/>
  <c r="Z295" i="61"/>
  <c r="X412" i="61"/>
  <c r="K412" i="61"/>
  <c r="M412" i="61"/>
  <c r="AE412" i="61"/>
  <c r="W412" i="61"/>
  <c r="Y412" i="61"/>
  <c r="Z412" i="61"/>
  <c r="AA412" i="61"/>
  <c r="J412" i="61"/>
  <c r="O412" i="61" s="1"/>
  <c r="Y362" i="61"/>
  <c r="U360" i="61"/>
  <c r="M351" i="61"/>
  <c r="J351" i="61"/>
  <c r="O351" i="61" s="1"/>
  <c r="K351" i="61"/>
  <c r="AB351" i="61"/>
  <c r="K461" i="61"/>
  <c r="AA461" i="61"/>
  <c r="U461" i="61"/>
  <c r="AB461" i="61"/>
  <c r="M461" i="61"/>
  <c r="AD461" i="61"/>
  <c r="W461" i="61"/>
  <c r="AE461" i="61"/>
  <c r="X461" i="61"/>
  <c r="Z461" i="61"/>
  <c r="J461" i="61"/>
  <c r="O461" i="61" s="1"/>
  <c r="W390" i="61"/>
  <c r="Y390" i="61"/>
  <c r="Z390" i="61"/>
  <c r="AD390" i="61"/>
  <c r="I238" i="61"/>
  <c r="AA360" i="61"/>
  <c r="J360" i="61"/>
  <c r="O360" i="61" s="1"/>
  <c r="Y353" i="61"/>
  <c r="AA341" i="61"/>
  <c r="U258" i="61"/>
  <c r="AB258" i="61"/>
  <c r="M258" i="61"/>
  <c r="AD258" i="61"/>
  <c r="W258" i="61"/>
  <c r="AE258" i="61"/>
  <c r="X258" i="61"/>
  <c r="J258" i="61"/>
  <c r="O258" i="61" s="1"/>
  <c r="Z258" i="61"/>
  <c r="M396" i="61"/>
  <c r="W396" i="61"/>
  <c r="AE396" i="61"/>
  <c r="X396" i="61"/>
  <c r="Y396" i="61"/>
  <c r="J396" i="61"/>
  <c r="O396" i="61" s="1"/>
  <c r="AA396" i="61"/>
  <c r="Z396" i="61"/>
  <c r="AB396" i="61"/>
  <c r="AD396" i="61"/>
  <c r="K396" i="61"/>
  <c r="X353" i="61"/>
  <c r="Y341" i="61"/>
  <c r="U301" i="61"/>
  <c r="J301" i="61"/>
  <c r="O301" i="61" s="1"/>
  <c r="K301" i="61"/>
  <c r="Y301" i="61"/>
  <c r="Z301" i="61"/>
  <c r="AA301" i="61"/>
  <c r="W280" i="61"/>
  <c r="U280" i="61"/>
  <c r="M280" i="61"/>
  <c r="Y280" i="61"/>
  <c r="AB280" i="61"/>
  <c r="AD280" i="61"/>
  <c r="K265" i="61"/>
  <c r="Y265" i="61"/>
  <c r="Z265" i="61"/>
  <c r="J265" i="61"/>
  <c r="O265" i="61" s="1"/>
  <c r="W409" i="61"/>
  <c r="AD409" i="61"/>
  <c r="J366" i="61"/>
  <c r="O366" i="61" s="1"/>
  <c r="Z366" i="61"/>
  <c r="K366" i="61"/>
  <c r="AA366" i="61"/>
  <c r="U366" i="61"/>
  <c r="AB366" i="61"/>
  <c r="M366" i="61"/>
  <c r="AD366" i="61"/>
  <c r="W366" i="61"/>
  <c r="AE366" i="61"/>
  <c r="X366" i="61"/>
  <c r="K415" i="61"/>
  <c r="AE415" i="61"/>
  <c r="M415" i="61"/>
  <c r="W415" i="61"/>
  <c r="Y415" i="61"/>
  <c r="Z415" i="61"/>
  <c r="AA415" i="61"/>
  <c r="J415" i="61"/>
  <c r="O415" i="61" s="1"/>
  <c r="W363" i="61"/>
  <c r="AD363" i="61"/>
  <c r="Y360" i="61"/>
  <c r="Y356" i="61"/>
  <c r="AA354" i="61"/>
  <c r="W353" i="61"/>
  <c r="W352" i="61"/>
  <c r="X351" i="61"/>
  <c r="M304" i="61"/>
  <c r="J304" i="61"/>
  <c r="O304" i="61" s="1"/>
  <c r="AB304" i="61"/>
  <c r="K304" i="61"/>
  <c r="U304" i="61"/>
  <c r="AD304" i="61"/>
  <c r="AE304" i="61"/>
  <c r="W304" i="61"/>
  <c r="Z304" i="61"/>
  <c r="W272" i="61"/>
  <c r="Y272" i="61"/>
  <c r="AB272" i="61"/>
  <c r="AD272" i="61"/>
  <c r="U272" i="61"/>
  <c r="AD412" i="61"/>
  <c r="X393" i="61"/>
  <c r="W393" i="61"/>
  <c r="Y393" i="61"/>
  <c r="Z393" i="61"/>
  <c r="J393" i="61"/>
  <c r="O393" i="61" s="1"/>
  <c r="AA393" i="61"/>
  <c r="AD393" i="61"/>
  <c r="AE393" i="61"/>
  <c r="K393" i="61"/>
  <c r="J422" i="61"/>
  <c r="O422" i="61" s="1"/>
  <c r="Y422" i="61"/>
  <c r="K416" i="61"/>
  <c r="AA416" i="61"/>
  <c r="U416" i="61"/>
  <c r="AB416" i="61"/>
  <c r="M416" i="61"/>
  <c r="AD416" i="61"/>
  <c r="W416" i="61"/>
  <c r="AE416" i="61"/>
  <c r="X416" i="61"/>
  <c r="Z416" i="61"/>
  <c r="J416" i="61"/>
  <c r="O416" i="61" s="1"/>
  <c r="Z353" i="61"/>
  <c r="U386" i="61"/>
  <c r="J386" i="61"/>
  <c r="O386" i="61" s="1"/>
  <c r="AD386" i="61"/>
  <c r="K386" i="61"/>
  <c r="AE386" i="61"/>
  <c r="Y386" i="61"/>
  <c r="AA386" i="61"/>
  <c r="W386" i="61"/>
  <c r="U341" i="61"/>
  <c r="AB341" i="61"/>
  <c r="M341" i="61"/>
  <c r="AD341" i="61"/>
  <c r="W341" i="61"/>
  <c r="AE341" i="61"/>
  <c r="X341" i="61"/>
  <c r="J341" i="61"/>
  <c r="O341" i="61" s="1"/>
  <c r="Z341" i="61"/>
  <c r="E268" i="61"/>
  <c r="W255" i="61"/>
  <c r="AE363" i="61"/>
  <c r="U363" i="61"/>
  <c r="W356" i="61"/>
  <c r="AE355" i="61"/>
  <c r="Y354" i="61"/>
  <c r="AE353" i="61"/>
  <c r="J353" i="61"/>
  <c r="O353" i="61" s="1"/>
  <c r="AD352" i="61"/>
  <c r="M352" i="61"/>
  <c r="AE351" i="61"/>
  <c r="J334" i="61"/>
  <c r="O334" i="61" s="1"/>
  <c r="AB334" i="61"/>
  <c r="K334" i="61"/>
  <c r="U334" i="61"/>
  <c r="AD334" i="61"/>
  <c r="AE334" i="61"/>
  <c r="W334" i="61"/>
  <c r="Z334" i="61"/>
  <c r="W321" i="61"/>
  <c r="Y321" i="61"/>
  <c r="AD321" i="61"/>
  <c r="M321" i="61"/>
  <c r="U320" i="61"/>
  <c r="J320" i="61"/>
  <c r="O320" i="61" s="1"/>
  <c r="K320" i="61"/>
  <c r="Y320" i="61"/>
  <c r="Z320" i="61"/>
  <c r="M370" i="61"/>
  <c r="J370" i="61"/>
  <c r="O370" i="61" s="1"/>
  <c r="AA370" i="61"/>
  <c r="K370" i="61"/>
  <c r="AB370" i="61"/>
  <c r="U370" i="61"/>
  <c r="W370" i="61"/>
  <c r="AE370" i="61"/>
  <c r="Y370" i="61"/>
  <c r="Z370" i="61"/>
  <c r="AD370" i="61"/>
  <c r="M423" i="61"/>
  <c r="J423" i="61"/>
  <c r="O423" i="61" s="1"/>
  <c r="AA423" i="61"/>
  <c r="K423" i="61"/>
  <c r="AB423" i="61"/>
  <c r="U423" i="61"/>
  <c r="AE423" i="61"/>
  <c r="W423" i="61"/>
  <c r="X423" i="61"/>
  <c r="Y423" i="61"/>
  <c r="X349" i="61"/>
  <c r="AB340" i="61"/>
  <c r="K337" i="61"/>
  <c r="AE336" i="61"/>
  <c r="W336" i="61"/>
  <c r="Y335" i="61"/>
  <c r="Z309" i="61"/>
  <c r="M307" i="61"/>
  <c r="Y305" i="61"/>
  <c r="AE296" i="61"/>
  <c r="W296" i="61"/>
  <c r="Y291" i="61"/>
  <c r="M289" i="61"/>
  <c r="W288" i="61"/>
  <c r="W278" i="61"/>
  <c r="AA271" i="61"/>
  <c r="Z259" i="61"/>
  <c r="AD397" i="61"/>
  <c r="K383" i="61"/>
  <c r="Y383" i="61"/>
  <c r="Z383" i="61"/>
  <c r="AD383" i="61"/>
  <c r="J369" i="61"/>
  <c r="O369" i="61" s="1"/>
  <c r="Y369" i="61"/>
  <c r="M365" i="61"/>
  <c r="AD365" i="61"/>
  <c r="W365" i="61"/>
  <c r="AE365" i="61"/>
  <c r="X365" i="61"/>
  <c r="Y365" i="61"/>
  <c r="Z365" i="61"/>
  <c r="AA365" i="61"/>
  <c r="M444" i="61"/>
  <c r="Y444" i="61"/>
  <c r="Z444" i="61"/>
  <c r="AA444" i="61"/>
  <c r="AB444" i="61"/>
  <c r="AD349" i="61"/>
  <c r="W348" i="61"/>
  <c r="X347" i="61"/>
  <c r="K346" i="61"/>
  <c r="Z345" i="61"/>
  <c r="Z340" i="61"/>
  <c r="M336" i="61"/>
  <c r="AE335" i="61"/>
  <c r="U335" i="61"/>
  <c r="U332" i="61"/>
  <c r="M324" i="61"/>
  <c r="X319" i="61"/>
  <c r="K309" i="61"/>
  <c r="AE308" i="61"/>
  <c r="W308" i="61"/>
  <c r="AA307" i="61"/>
  <c r="K307" i="61"/>
  <c r="U302" i="61"/>
  <c r="U296" i="61"/>
  <c r="W294" i="61"/>
  <c r="Y293" i="61"/>
  <c r="M291" i="61"/>
  <c r="AA289" i="61"/>
  <c r="K289" i="61"/>
  <c r="U288" i="61"/>
  <c r="X286" i="61"/>
  <c r="AD278" i="61"/>
  <c r="U278" i="61"/>
  <c r="Y276" i="61"/>
  <c r="AE275" i="61"/>
  <c r="W275" i="61"/>
  <c r="AA274" i="61"/>
  <c r="K274" i="61"/>
  <c r="Y271" i="61"/>
  <c r="W270" i="61"/>
  <c r="X266" i="61"/>
  <c r="AB264" i="61"/>
  <c r="K264" i="61"/>
  <c r="AE263" i="61"/>
  <c r="W263" i="61"/>
  <c r="J261" i="61"/>
  <c r="O261" i="61" s="1"/>
  <c r="AA260" i="61"/>
  <c r="X259" i="61"/>
  <c r="Y257" i="61"/>
  <c r="W411" i="61"/>
  <c r="AE411" i="61"/>
  <c r="X411" i="61"/>
  <c r="W408" i="61"/>
  <c r="Z400" i="61"/>
  <c r="AA397" i="61"/>
  <c r="K375" i="61"/>
  <c r="Z375" i="61"/>
  <c r="AD375" i="61"/>
  <c r="J375" i="61"/>
  <c r="O375" i="61" s="1"/>
  <c r="X435" i="61"/>
  <c r="W435" i="61"/>
  <c r="Y435" i="61"/>
  <c r="AE435" i="61"/>
  <c r="W429" i="61"/>
  <c r="X429" i="61"/>
  <c r="Y429" i="61"/>
  <c r="Z429" i="61"/>
  <c r="AA429" i="61"/>
  <c r="AB429" i="61"/>
  <c r="M349" i="61"/>
  <c r="U348" i="61"/>
  <c r="W347" i="61"/>
  <c r="Y345" i="61"/>
  <c r="Y340" i="61"/>
  <c r="U336" i="61"/>
  <c r="AD335" i="61"/>
  <c r="K335" i="61"/>
  <c r="J324" i="61"/>
  <c r="O324" i="61" s="1"/>
  <c r="W319" i="61"/>
  <c r="AB310" i="61"/>
  <c r="J309" i="61"/>
  <c r="O309" i="61" s="1"/>
  <c r="AD308" i="61"/>
  <c r="Z307" i="61"/>
  <c r="J307" i="61"/>
  <c r="O307" i="61" s="1"/>
  <c r="Z306" i="61"/>
  <c r="M305" i="61"/>
  <c r="AB296" i="61"/>
  <c r="K296" i="61"/>
  <c r="W293" i="61"/>
  <c r="U291" i="61"/>
  <c r="AA290" i="61"/>
  <c r="Z289" i="61"/>
  <c r="AB288" i="61"/>
  <c r="K288" i="61"/>
  <c r="Z287" i="61"/>
  <c r="W286" i="61"/>
  <c r="K278" i="61"/>
  <c r="J276" i="61"/>
  <c r="O276" i="61" s="1"/>
  <c r="AD275" i="61"/>
  <c r="Z274" i="61"/>
  <c r="K271" i="61"/>
  <c r="AD270" i="61"/>
  <c r="M266" i="61"/>
  <c r="AA264" i="61"/>
  <c r="J264" i="61"/>
  <c r="O264" i="61" s="1"/>
  <c r="AD263" i="61"/>
  <c r="Y260" i="61"/>
  <c r="AE259" i="61"/>
  <c r="W259" i="61"/>
  <c r="X257" i="61"/>
  <c r="Z411" i="61"/>
  <c r="W398" i="61"/>
  <c r="Y398" i="61"/>
  <c r="AD398" i="61"/>
  <c r="Y397" i="61"/>
  <c r="W379" i="61"/>
  <c r="Y379" i="61"/>
  <c r="Z379" i="61"/>
  <c r="J427" i="61"/>
  <c r="O427" i="61" s="1"/>
  <c r="Z427" i="61"/>
  <c r="K427" i="61"/>
  <c r="AA427" i="61"/>
  <c r="U427" i="61"/>
  <c r="AB427" i="61"/>
  <c r="M427" i="61"/>
  <c r="AD427" i="61"/>
  <c r="W427" i="61"/>
  <c r="AE427" i="61"/>
  <c r="J345" i="61"/>
  <c r="O345" i="61" s="1"/>
  <c r="J335" i="61"/>
  <c r="O335" i="61" s="1"/>
  <c r="AE305" i="61"/>
  <c r="J305" i="61"/>
  <c r="O305" i="61" s="1"/>
  <c r="AA296" i="61"/>
  <c r="J296" i="61"/>
  <c r="O296" i="61" s="1"/>
  <c r="J271" i="61"/>
  <c r="O271" i="61" s="1"/>
  <c r="U266" i="61"/>
  <c r="M263" i="61"/>
  <c r="K260" i="61"/>
  <c r="AD259" i="61"/>
  <c r="J257" i="61"/>
  <c r="O257" i="61" s="1"/>
  <c r="AE444" i="61"/>
  <c r="U397" i="61"/>
  <c r="K397" i="61"/>
  <c r="AE397" i="61"/>
  <c r="W397" i="61"/>
  <c r="Z397" i="61"/>
  <c r="U439" i="61"/>
  <c r="Y439" i="61"/>
  <c r="AA439" i="61"/>
  <c r="AD444" i="61"/>
  <c r="AA335" i="61"/>
  <c r="K319" i="61"/>
  <c r="M310" i="61"/>
  <c r="AE307" i="61"/>
  <c r="Y296" i="61"/>
  <c r="K286" i="61"/>
  <c r="Y278" i="61"/>
  <c r="J270" i="61"/>
  <c r="O270" i="61" s="1"/>
  <c r="AA263" i="61"/>
  <c r="AB259" i="61"/>
  <c r="U408" i="61"/>
  <c r="Z408" i="61"/>
  <c r="AA408" i="61"/>
  <c r="M406" i="61"/>
  <c r="X406" i="61"/>
  <c r="M400" i="61"/>
  <c r="K400" i="61"/>
  <c r="AB400" i="61"/>
  <c r="U400" i="61"/>
  <c r="AD400" i="61"/>
  <c r="X400" i="61"/>
  <c r="M383" i="61"/>
  <c r="M405" i="61"/>
  <c r="X384" i="61"/>
  <c r="AA377" i="61"/>
  <c r="K377" i="61"/>
  <c r="AD371" i="61"/>
  <c r="K371" i="61"/>
  <c r="AB431" i="61"/>
  <c r="J431" i="61"/>
  <c r="O431" i="61" s="1"/>
  <c r="M428" i="61"/>
  <c r="U425" i="61"/>
  <c r="U414" i="61"/>
  <c r="Z460" i="61"/>
  <c r="Z458" i="61"/>
  <c r="J458" i="61"/>
  <c r="O458" i="61" s="1"/>
  <c r="X456" i="61"/>
  <c r="K455" i="61"/>
  <c r="J452" i="61"/>
  <c r="O452" i="61" s="1"/>
  <c r="Y451" i="61"/>
  <c r="AD450" i="61"/>
  <c r="K446" i="61"/>
  <c r="M443" i="61"/>
  <c r="Y460" i="61"/>
  <c r="U440" i="61"/>
  <c r="Z431" i="61"/>
  <c r="AD423" i="61"/>
  <c r="X460" i="61"/>
  <c r="X458" i="61"/>
  <c r="AD456" i="61"/>
  <c r="AB452" i="61"/>
  <c r="AB450" i="61"/>
  <c r="U450" i="61"/>
  <c r="AD405" i="61"/>
  <c r="Z394" i="61"/>
  <c r="AE385" i="61"/>
  <c r="W385" i="61"/>
  <c r="W382" i="61"/>
  <c r="W378" i="61"/>
  <c r="X377" i="61"/>
  <c r="AE377" i="61"/>
  <c r="AA371" i="61"/>
  <c r="AD368" i="61"/>
  <c r="Y367" i="61"/>
  <c r="AB440" i="61"/>
  <c r="K440" i="61"/>
  <c r="X438" i="61"/>
  <c r="AE438" i="61"/>
  <c r="Z437" i="61"/>
  <c r="Y431" i="61"/>
  <c r="W426" i="61"/>
  <c r="Y425" i="61"/>
  <c r="Y414" i="61"/>
  <c r="U460" i="61"/>
  <c r="AE458" i="61"/>
  <c r="W458" i="61"/>
  <c r="M456" i="61"/>
  <c r="Y454" i="61"/>
  <c r="AA452" i="61"/>
  <c r="AA450" i="61"/>
  <c r="K450" i="61"/>
  <c r="AE446" i="61"/>
  <c r="Y445" i="61"/>
  <c r="Z443" i="61"/>
  <c r="AE407" i="61"/>
  <c r="Y394" i="61"/>
  <c r="AD385" i="61"/>
  <c r="Z371" i="61"/>
  <c r="X367" i="61"/>
  <c r="AA440" i="61"/>
  <c r="J440" i="61"/>
  <c r="O440" i="61" s="1"/>
  <c r="Y437" i="61"/>
  <c r="X431" i="61"/>
  <c r="AE426" i="61"/>
  <c r="M426" i="61"/>
  <c r="X425" i="61"/>
  <c r="AD421" i="61"/>
  <c r="M421" i="61"/>
  <c r="X414" i="61"/>
  <c r="J460" i="61"/>
  <c r="O460" i="61" s="1"/>
  <c r="Y459" i="61"/>
  <c r="AD458" i="61"/>
  <c r="AB456" i="61"/>
  <c r="U456" i="61"/>
  <c r="AA455" i="61"/>
  <c r="X454" i="61"/>
  <c r="Z452" i="61"/>
  <c r="Z450" i="61"/>
  <c r="AE431" i="61"/>
  <c r="W431" i="61"/>
  <c r="Z455" i="61"/>
  <c r="Y452" i="61"/>
  <c r="AA460" i="61"/>
  <c r="K460" i="61"/>
  <c r="X459" i="61"/>
  <c r="Z457" i="61"/>
  <c r="J457" i="61"/>
  <c r="O457" i="61" s="1"/>
  <c r="AB455" i="61"/>
  <c r="U455" i="61"/>
  <c r="K452" i="61"/>
  <c r="X451" i="61"/>
  <c r="Z446" i="61"/>
  <c r="J446" i="61"/>
  <c r="O446" i="61" s="1"/>
  <c r="U444" i="61"/>
  <c r="AE459" i="61"/>
  <c r="W459" i="61"/>
  <c r="AE451" i="61"/>
  <c r="W451" i="61"/>
  <c r="AD459" i="61"/>
  <c r="X457" i="61"/>
  <c r="J455" i="61"/>
  <c r="O455" i="61" s="1"/>
  <c r="AD451" i="61"/>
  <c r="X446" i="61"/>
  <c r="M445" i="61"/>
  <c r="J444" i="61"/>
  <c r="O444" i="61" s="1"/>
  <c r="M459" i="61"/>
  <c r="AE457" i="61"/>
  <c r="W457" i="61"/>
  <c r="M451" i="61"/>
  <c r="W460" i="61"/>
  <c r="AB459" i="61"/>
  <c r="U459" i="61"/>
  <c r="AD457" i="61"/>
  <c r="K456" i="61"/>
  <c r="X455" i="61"/>
  <c r="M454" i="61"/>
  <c r="AE452" i="61"/>
  <c r="W452" i="61"/>
  <c r="AB451" i="61"/>
  <c r="U451" i="61"/>
  <c r="AD446" i="61"/>
  <c r="AA445" i="61"/>
  <c r="K445" i="61"/>
  <c r="X444" i="61"/>
  <c r="AD460" i="61"/>
  <c r="AA459" i="61"/>
  <c r="K459" i="61"/>
  <c r="M457" i="61"/>
  <c r="AE455" i="61"/>
  <c r="W455" i="61"/>
  <c r="AB454" i="61"/>
  <c r="U454" i="61"/>
  <c r="AD452" i="61"/>
  <c r="AA451" i="61"/>
  <c r="K451" i="61"/>
  <c r="M446" i="61"/>
  <c r="Z445" i="61"/>
  <c r="W444" i="61"/>
  <c r="Z459" i="61"/>
  <c r="AB457" i="61"/>
  <c r="AD455" i="61"/>
  <c r="AA454" i="61"/>
  <c r="Z451" i="61"/>
  <c r="AB446" i="61"/>
  <c r="K442" i="61"/>
  <c r="X441" i="61"/>
  <c r="Z439" i="61"/>
  <c r="J439" i="61"/>
  <c r="O439" i="61" s="1"/>
  <c r="AB437" i="61"/>
  <c r="U437" i="61"/>
  <c r="AD435" i="61"/>
  <c r="K431" i="61"/>
  <c r="X430" i="61"/>
  <c r="M429" i="61"/>
  <c r="Z428" i="61"/>
  <c r="J428" i="61"/>
  <c r="O428" i="61" s="1"/>
  <c r="AD424" i="61"/>
  <c r="X422" i="61"/>
  <c r="Z420" i="61"/>
  <c r="J420" i="61"/>
  <c r="O420" i="61" s="1"/>
  <c r="U415" i="61"/>
  <c r="Y441" i="61"/>
  <c r="AE441" i="61"/>
  <c r="W441" i="61"/>
  <c r="AE430" i="61"/>
  <c r="W430" i="61"/>
  <c r="M424" i="61"/>
  <c r="AE422" i="61"/>
  <c r="W422" i="61"/>
  <c r="AD441" i="61"/>
  <c r="X439" i="61"/>
  <c r="AB435" i="61"/>
  <c r="U435" i="61"/>
  <c r="AD430" i="61"/>
  <c r="K429" i="61"/>
  <c r="X428" i="61"/>
  <c r="AB424" i="61"/>
  <c r="U424" i="61"/>
  <c r="AD422" i="61"/>
  <c r="X420" i="61"/>
  <c r="M441" i="61"/>
  <c r="AE439" i="61"/>
  <c r="W439" i="61"/>
  <c r="AA435" i="61"/>
  <c r="K435" i="61"/>
  <c r="M430" i="61"/>
  <c r="J429" i="61"/>
  <c r="O429" i="61" s="1"/>
  <c r="AE428" i="61"/>
  <c r="W428" i="61"/>
  <c r="AA424" i="61"/>
  <c r="K424" i="61"/>
  <c r="M422" i="61"/>
  <c r="AE420" i="61"/>
  <c r="W420" i="61"/>
  <c r="AE442" i="61"/>
  <c r="W442" i="61"/>
  <c r="AB441" i="61"/>
  <c r="U441" i="61"/>
  <c r="AD439" i="61"/>
  <c r="Z435" i="61"/>
  <c r="J435" i="61"/>
  <c r="O435" i="61" s="1"/>
  <c r="AB430" i="61"/>
  <c r="U430" i="61"/>
  <c r="AD428" i="61"/>
  <c r="Z424" i="61"/>
  <c r="J424" i="61"/>
  <c r="O424" i="61" s="1"/>
  <c r="AB422" i="61"/>
  <c r="U422" i="61"/>
  <c r="AD420" i="61"/>
  <c r="X415" i="61"/>
  <c r="AA441" i="61"/>
  <c r="K441" i="61"/>
  <c r="M439" i="61"/>
  <c r="AA430" i="61"/>
  <c r="K430" i="61"/>
  <c r="AA422" i="61"/>
  <c r="K422" i="61"/>
  <c r="Y430" i="61"/>
  <c r="Z441" i="61"/>
  <c r="AE440" i="61"/>
  <c r="AB439" i="61"/>
  <c r="AD437" i="61"/>
  <c r="AA436" i="61"/>
  <c r="Z430" i="61"/>
  <c r="AE429" i="61"/>
  <c r="AB428" i="61"/>
  <c r="AD426" i="61"/>
  <c r="AA425" i="61"/>
  <c r="Z422" i="61"/>
  <c r="AE421" i="61"/>
  <c r="AB420" i="61"/>
  <c r="AD415" i="61"/>
  <c r="AA414" i="61"/>
  <c r="Y399" i="61"/>
  <c r="X410" i="61"/>
  <c r="M409" i="61"/>
  <c r="AB406" i="61"/>
  <c r="U406" i="61"/>
  <c r="X399" i="61"/>
  <c r="M398" i="61"/>
  <c r="AB395" i="61"/>
  <c r="U395" i="61"/>
  <c r="X391" i="61"/>
  <c r="M390" i="61"/>
  <c r="AB384" i="61"/>
  <c r="U384" i="61"/>
  <c r="X380" i="61"/>
  <c r="M379" i="61"/>
  <c r="AB376" i="61"/>
  <c r="U376" i="61"/>
  <c r="X369" i="61"/>
  <c r="M368" i="61"/>
  <c r="U365" i="61"/>
  <c r="Y410" i="61"/>
  <c r="Y391" i="61"/>
  <c r="X413" i="61"/>
  <c r="AE410" i="61"/>
  <c r="W410" i="61"/>
  <c r="AB409" i="61"/>
  <c r="U409" i="61"/>
  <c r="AA406" i="61"/>
  <c r="K406" i="61"/>
  <c r="X405" i="61"/>
  <c r="AE399" i="61"/>
  <c r="W399" i="61"/>
  <c r="AB398" i="61"/>
  <c r="U398" i="61"/>
  <c r="AA395" i="61"/>
  <c r="K395" i="61"/>
  <c r="X394" i="61"/>
  <c r="AE391" i="61"/>
  <c r="W391" i="61"/>
  <c r="AB390" i="61"/>
  <c r="U390" i="61"/>
  <c r="AA384" i="61"/>
  <c r="K384" i="61"/>
  <c r="X383" i="61"/>
  <c r="AE380" i="61"/>
  <c r="W380" i="61"/>
  <c r="AB379" i="61"/>
  <c r="U379" i="61"/>
  <c r="AA376" i="61"/>
  <c r="K376" i="61"/>
  <c r="X375" i="61"/>
  <c r="M371" i="61"/>
  <c r="AE369" i="61"/>
  <c r="W369" i="61"/>
  <c r="AB368" i="61"/>
  <c r="U368" i="61"/>
  <c r="K365" i="61"/>
  <c r="AE413" i="61"/>
  <c r="W413" i="61"/>
  <c r="AB412" i="61"/>
  <c r="U412" i="61"/>
  <c r="AD410" i="61"/>
  <c r="AA409" i="61"/>
  <c r="K409" i="61"/>
  <c r="X408" i="61"/>
  <c r="Z406" i="61"/>
  <c r="J406" i="61"/>
  <c r="O406" i="61" s="1"/>
  <c r="AE405" i="61"/>
  <c r="W405" i="61"/>
  <c r="AB401" i="61"/>
  <c r="U401" i="61"/>
  <c r="AD399" i="61"/>
  <c r="AA398" i="61"/>
  <c r="K398" i="61"/>
  <c r="X397" i="61"/>
  <c r="Z395" i="61"/>
  <c r="J395" i="61"/>
  <c r="O395" i="61" s="1"/>
  <c r="AE394" i="61"/>
  <c r="W394" i="61"/>
  <c r="AB393" i="61"/>
  <c r="U393" i="61"/>
  <c r="AD391" i="61"/>
  <c r="AA390" i="61"/>
  <c r="K390" i="61"/>
  <c r="X386" i="61"/>
  <c r="Z384" i="61"/>
  <c r="J384" i="61"/>
  <c r="O384" i="61" s="1"/>
  <c r="AE383" i="61"/>
  <c r="W383" i="61"/>
  <c r="AB382" i="61"/>
  <c r="U382" i="61"/>
  <c r="AD380" i="61"/>
  <c r="AA379" i="61"/>
  <c r="K379" i="61"/>
  <c r="X378" i="61"/>
  <c r="Z376" i="61"/>
  <c r="J376" i="61"/>
  <c r="O376" i="61" s="1"/>
  <c r="AE375" i="61"/>
  <c r="W375" i="61"/>
  <c r="U371" i="61"/>
  <c r="AD369" i="61"/>
  <c r="AA368" i="61"/>
  <c r="K368" i="61"/>
  <c r="J365" i="61"/>
  <c r="O365" i="61" s="1"/>
  <c r="M410" i="61"/>
  <c r="Z409" i="61"/>
  <c r="J409" i="61"/>
  <c r="O409" i="61" s="1"/>
  <c r="M399" i="61"/>
  <c r="Z398" i="61"/>
  <c r="J398" i="61"/>
  <c r="O398" i="61" s="1"/>
  <c r="M391" i="61"/>
  <c r="J390" i="61"/>
  <c r="O390" i="61" s="1"/>
  <c r="M380" i="61"/>
  <c r="M369" i="61"/>
  <c r="J368" i="61"/>
  <c r="O368" i="61" s="1"/>
  <c r="AB410" i="61"/>
  <c r="U410" i="61"/>
  <c r="AB399" i="61"/>
  <c r="U399" i="61"/>
  <c r="AB391" i="61"/>
  <c r="U391" i="61"/>
  <c r="AB380" i="61"/>
  <c r="U380" i="61"/>
  <c r="AB369" i="61"/>
  <c r="U369" i="61"/>
  <c r="AB413" i="61"/>
  <c r="U413" i="61"/>
  <c r="AA410" i="61"/>
  <c r="K410" i="61"/>
  <c r="X409" i="61"/>
  <c r="M408" i="61"/>
  <c r="AE406" i="61"/>
  <c r="W406" i="61"/>
  <c r="AB405" i="61"/>
  <c r="U405" i="61"/>
  <c r="AA399" i="61"/>
  <c r="K399" i="61"/>
  <c r="X398" i="61"/>
  <c r="M397" i="61"/>
  <c r="AE395" i="61"/>
  <c r="W395" i="61"/>
  <c r="AB394" i="61"/>
  <c r="U394" i="61"/>
  <c r="AA391" i="61"/>
  <c r="K391" i="61"/>
  <c r="X390" i="61"/>
  <c r="M386" i="61"/>
  <c r="AE384" i="61"/>
  <c r="W384" i="61"/>
  <c r="AB383" i="61"/>
  <c r="U383" i="61"/>
  <c r="AA380" i="61"/>
  <c r="K380" i="61"/>
  <c r="X379" i="61"/>
  <c r="AE376" i="61"/>
  <c r="W376" i="61"/>
  <c r="AB375" i="61"/>
  <c r="U375" i="61"/>
  <c r="AA369" i="61"/>
  <c r="K369" i="61"/>
  <c r="X368" i="61"/>
  <c r="AA413" i="61"/>
  <c r="Z410" i="61"/>
  <c r="AE409" i="61"/>
  <c r="AB408" i="61"/>
  <c r="AD406" i="61"/>
  <c r="AA405" i="61"/>
  <c r="Z399" i="61"/>
  <c r="AE398" i="61"/>
  <c r="AB397" i="61"/>
  <c r="AD395" i="61"/>
  <c r="AA394" i="61"/>
  <c r="Z391" i="61"/>
  <c r="AE390" i="61"/>
  <c r="AB386" i="61"/>
  <c r="AD384" i="61"/>
  <c r="AA383" i="61"/>
  <c r="Z380" i="61"/>
  <c r="AE379" i="61"/>
  <c r="AB378" i="61"/>
  <c r="AD376" i="61"/>
  <c r="AA375" i="61"/>
  <c r="Z369" i="61"/>
  <c r="AE368" i="61"/>
  <c r="AB367" i="61"/>
  <c r="K325" i="61"/>
  <c r="AA325" i="61"/>
  <c r="U325" i="61"/>
  <c r="AB325" i="61"/>
  <c r="AD325" i="61"/>
  <c r="W325" i="61"/>
  <c r="AE325" i="61"/>
  <c r="X325" i="61"/>
  <c r="AA362" i="61"/>
  <c r="K362" i="61"/>
  <c r="X361" i="61"/>
  <c r="Z356" i="61"/>
  <c r="J356" i="61"/>
  <c r="O356" i="61" s="1"/>
  <c r="U354" i="61"/>
  <c r="X350" i="61"/>
  <c r="X339" i="61"/>
  <c r="AA333" i="61"/>
  <c r="J311" i="61"/>
  <c r="O311" i="61" s="1"/>
  <c r="Z311" i="61"/>
  <c r="K311" i="61"/>
  <c r="AA311" i="61"/>
  <c r="U311" i="61"/>
  <c r="AB311" i="61"/>
  <c r="M311" i="61"/>
  <c r="AD311" i="61"/>
  <c r="W311" i="61"/>
  <c r="AE311" i="61"/>
  <c r="X311" i="61"/>
  <c r="Z362" i="61"/>
  <c r="J362" i="61"/>
  <c r="O362" i="61" s="1"/>
  <c r="AE361" i="61"/>
  <c r="W361" i="61"/>
  <c r="K354" i="61"/>
  <c r="AE350" i="61"/>
  <c r="W350" i="61"/>
  <c r="X345" i="61"/>
  <c r="J340" i="61"/>
  <c r="O340" i="61" s="1"/>
  <c r="AE339" i="61"/>
  <c r="W339" i="61"/>
  <c r="Y333" i="61"/>
  <c r="Y361" i="61"/>
  <c r="Y339" i="61"/>
  <c r="AD361" i="61"/>
  <c r="J354" i="61"/>
  <c r="O354" i="61" s="1"/>
  <c r="U352" i="61"/>
  <c r="AD350" i="61"/>
  <c r="X348" i="61"/>
  <c r="M347" i="61"/>
  <c r="Z346" i="61"/>
  <c r="J346" i="61"/>
  <c r="O346" i="61" s="1"/>
  <c r="AE345" i="61"/>
  <c r="W345" i="61"/>
  <c r="AD339" i="61"/>
  <c r="X337" i="61"/>
  <c r="X333" i="61"/>
  <c r="J322" i="61"/>
  <c r="O322" i="61" s="1"/>
  <c r="Z322" i="61"/>
  <c r="K322" i="61"/>
  <c r="AA322" i="61"/>
  <c r="U322" i="61"/>
  <c r="AB322" i="61"/>
  <c r="M322" i="61"/>
  <c r="AD322" i="61"/>
  <c r="W322" i="61"/>
  <c r="AE322" i="61"/>
  <c r="J281" i="61"/>
  <c r="O281" i="61" s="1"/>
  <c r="Z281" i="61"/>
  <c r="K281" i="61"/>
  <c r="AA281" i="61"/>
  <c r="U281" i="61"/>
  <c r="AB281" i="61"/>
  <c r="M281" i="61"/>
  <c r="AD281" i="61"/>
  <c r="W281" i="61"/>
  <c r="AE281" i="61"/>
  <c r="X281" i="61"/>
  <c r="X362" i="61"/>
  <c r="M361" i="61"/>
  <c r="M350" i="61"/>
  <c r="AD345" i="61"/>
  <c r="X340" i="61"/>
  <c r="M339" i="61"/>
  <c r="Z338" i="61"/>
  <c r="J338" i="61"/>
  <c r="O338" i="61" s="1"/>
  <c r="AE337" i="61"/>
  <c r="W337" i="61"/>
  <c r="W333" i="61"/>
  <c r="Z325" i="61"/>
  <c r="J262" i="61"/>
  <c r="O262" i="61" s="1"/>
  <c r="Z262" i="61"/>
  <c r="K262" i="61"/>
  <c r="AA262" i="61"/>
  <c r="U262" i="61"/>
  <c r="AB262" i="61"/>
  <c r="M262" i="61"/>
  <c r="AD262" i="61"/>
  <c r="W262" i="61"/>
  <c r="AE262" i="61"/>
  <c r="X262" i="61"/>
  <c r="J363" i="61"/>
  <c r="O363" i="61" s="1"/>
  <c r="AE362" i="61"/>
  <c r="W362" i="61"/>
  <c r="AB361" i="61"/>
  <c r="U361" i="61"/>
  <c r="AD356" i="61"/>
  <c r="X354" i="61"/>
  <c r="M353" i="61"/>
  <c r="J352" i="61"/>
  <c r="O352" i="61" s="1"/>
  <c r="AB350" i="61"/>
  <c r="U350" i="61"/>
  <c r="AD348" i="61"/>
  <c r="K347" i="61"/>
  <c r="X346" i="61"/>
  <c r="M345" i="61"/>
  <c r="AE340" i="61"/>
  <c r="W340" i="61"/>
  <c r="AB339" i="61"/>
  <c r="U339" i="61"/>
  <c r="AD337" i="61"/>
  <c r="K336" i="61"/>
  <c r="X335" i="61"/>
  <c r="AE333" i="61"/>
  <c r="U331" i="61"/>
  <c r="AB331" i="61"/>
  <c r="M331" i="61"/>
  <c r="W331" i="61"/>
  <c r="AE331" i="61"/>
  <c r="X331" i="61"/>
  <c r="Y325" i="61"/>
  <c r="J303" i="61"/>
  <c r="O303" i="61" s="1"/>
  <c r="Z303" i="61"/>
  <c r="K303" i="61"/>
  <c r="AA303" i="61"/>
  <c r="U303" i="61"/>
  <c r="AB303" i="61"/>
  <c r="M303" i="61"/>
  <c r="AD303" i="61"/>
  <c r="W303" i="61"/>
  <c r="AE303" i="61"/>
  <c r="X303" i="61"/>
  <c r="Y350" i="61"/>
  <c r="J333" i="61"/>
  <c r="O333" i="61" s="1"/>
  <c r="Z333" i="61"/>
  <c r="M333" i="61"/>
  <c r="AD362" i="61"/>
  <c r="AA361" i="61"/>
  <c r="K361" i="61"/>
  <c r="M356" i="61"/>
  <c r="AE354" i="61"/>
  <c r="W354" i="61"/>
  <c r="AB353" i="61"/>
  <c r="U353" i="61"/>
  <c r="AA350" i="61"/>
  <c r="K350" i="61"/>
  <c r="AE346" i="61"/>
  <c r="W346" i="61"/>
  <c r="AB345" i="61"/>
  <c r="U345" i="61"/>
  <c r="AD340" i="61"/>
  <c r="AA339" i="61"/>
  <c r="K339" i="61"/>
  <c r="M337" i="61"/>
  <c r="W335" i="61"/>
  <c r="AD333" i="61"/>
  <c r="U333" i="61"/>
  <c r="W332" i="61"/>
  <c r="AE332" i="61"/>
  <c r="J332" i="61"/>
  <c r="O332" i="61" s="1"/>
  <c r="Z332" i="61"/>
  <c r="K332" i="61"/>
  <c r="AA332" i="61"/>
  <c r="M325" i="61"/>
  <c r="J273" i="61"/>
  <c r="O273" i="61" s="1"/>
  <c r="Z273" i="61"/>
  <c r="K273" i="61"/>
  <c r="AA273" i="61"/>
  <c r="U273" i="61"/>
  <c r="AB273" i="61"/>
  <c r="M273" i="61"/>
  <c r="AD273" i="61"/>
  <c r="W273" i="61"/>
  <c r="AE273" i="61"/>
  <c r="X273" i="61"/>
  <c r="AB333" i="61"/>
  <c r="Z361" i="61"/>
  <c r="AE360" i="61"/>
  <c r="AB356" i="61"/>
  <c r="AD354" i="61"/>
  <c r="AA353" i="61"/>
  <c r="Z350" i="61"/>
  <c r="AD346" i="61"/>
  <c r="AA345" i="61"/>
  <c r="Z339" i="61"/>
  <c r="AB337" i="61"/>
  <c r="M334" i="61"/>
  <c r="X334" i="61"/>
  <c r="K333" i="61"/>
  <c r="AA331" i="61"/>
  <c r="J325" i="61"/>
  <c r="O325" i="61" s="1"/>
  <c r="J292" i="61"/>
  <c r="O292" i="61" s="1"/>
  <c r="Z292" i="61"/>
  <c r="K292" i="61"/>
  <c r="AA292" i="61"/>
  <c r="U292" i="61"/>
  <c r="AB292" i="61"/>
  <c r="M292" i="61"/>
  <c r="AD292" i="61"/>
  <c r="W292" i="61"/>
  <c r="AE292" i="61"/>
  <c r="X292" i="61"/>
  <c r="Z260" i="61"/>
  <c r="J260" i="61"/>
  <c r="O260" i="61" s="1"/>
  <c r="AB321" i="61"/>
  <c r="U321" i="61"/>
  <c r="X306" i="61"/>
  <c r="X295" i="61"/>
  <c r="X287" i="61"/>
  <c r="X276" i="61"/>
  <c r="AB324" i="61"/>
  <c r="U324" i="61"/>
  <c r="AA321" i="61"/>
  <c r="K321" i="61"/>
  <c r="X320" i="61"/>
  <c r="AA310" i="61"/>
  <c r="K310" i="61"/>
  <c r="X309" i="61"/>
  <c r="AE306" i="61"/>
  <c r="W306" i="61"/>
  <c r="AB305" i="61"/>
  <c r="U305" i="61"/>
  <c r="AA302" i="61"/>
  <c r="K302" i="61"/>
  <c r="X301" i="61"/>
  <c r="AE295" i="61"/>
  <c r="W295" i="61"/>
  <c r="AB294" i="61"/>
  <c r="U294" i="61"/>
  <c r="AA291" i="61"/>
  <c r="K291" i="61"/>
  <c r="X290" i="61"/>
  <c r="J288" i="61"/>
  <c r="O288" i="61" s="1"/>
  <c r="AE287" i="61"/>
  <c r="W287" i="61"/>
  <c r="AB286" i="61"/>
  <c r="AA280" i="61"/>
  <c r="K280" i="61"/>
  <c r="X279" i="61"/>
  <c r="M278" i="61"/>
  <c r="Z277" i="61"/>
  <c r="J277" i="61"/>
  <c r="O277" i="61" s="1"/>
  <c r="AE276" i="61"/>
  <c r="W276" i="61"/>
  <c r="AA272" i="61"/>
  <c r="K272" i="61"/>
  <c r="X271" i="61"/>
  <c r="M270" i="61"/>
  <c r="Z266" i="61"/>
  <c r="J266" i="61"/>
  <c r="O266" i="61" s="1"/>
  <c r="AE265" i="61"/>
  <c r="W265" i="61"/>
  <c r="X260" i="61"/>
  <c r="M259" i="61"/>
  <c r="AE257" i="61"/>
  <c r="W257" i="61"/>
  <c r="AA324" i="61"/>
  <c r="K324" i="61"/>
  <c r="X323" i="61"/>
  <c r="Z321" i="61"/>
  <c r="J321" i="61"/>
  <c r="O321" i="61" s="1"/>
  <c r="AE320" i="61"/>
  <c r="W320" i="61"/>
  <c r="AB319" i="61"/>
  <c r="Z310" i="61"/>
  <c r="J310" i="61"/>
  <c r="O310" i="61" s="1"/>
  <c r="AE309" i="61"/>
  <c r="W309" i="61"/>
  <c r="AD306" i="61"/>
  <c r="AA305" i="61"/>
  <c r="K305" i="61"/>
  <c r="X304" i="61"/>
  <c r="Z302" i="61"/>
  <c r="J302" i="61"/>
  <c r="O302" i="61" s="1"/>
  <c r="AE301" i="61"/>
  <c r="W301" i="61"/>
  <c r="AD295" i="61"/>
  <c r="AA294" i="61"/>
  <c r="K294" i="61"/>
  <c r="X293" i="61"/>
  <c r="Z291" i="61"/>
  <c r="J291" i="61"/>
  <c r="O291" i="61" s="1"/>
  <c r="AE290" i="61"/>
  <c r="W290" i="61"/>
  <c r="AD287" i="61"/>
  <c r="Z280" i="61"/>
  <c r="J280" i="61"/>
  <c r="O280" i="61" s="1"/>
  <c r="AE279" i="61"/>
  <c r="W279" i="61"/>
  <c r="AD276" i="61"/>
  <c r="Z272" i="61"/>
  <c r="J272" i="61"/>
  <c r="O272" i="61" s="1"/>
  <c r="AE271" i="61"/>
  <c r="W271" i="61"/>
  <c r="AD265" i="61"/>
  <c r="AE260" i="61"/>
  <c r="W260" i="61"/>
  <c r="U259" i="61"/>
  <c r="AD257" i="61"/>
  <c r="AD309" i="61"/>
  <c r="M306" i="61"/>
  <c r="AD301" i="61"/>
  <c r="M295" i="61"/>
  <c r="AD290" i="61"/>
  <c r="M287" i="61"/>
  <c r="AD279" i="61"/>
  <c r="M276" i="61"/>
  <c r="AD271" i="61"/>
  <c r="M265" i="61"/>
  <c r="AD260" i="61"/>
  <c r="K259" i="61"/>
  <c r="M257" i="61"/>
  <c r="X321" i="61"/>
  <c r="M320" i="61"/>
  <c r="X310" i="61"/>
  <c r="M309" i="61"/>
  <c r="AB306" i="61"/>
  <c r="U306" i="61"/>
  <c r="X302" i="61"/>
  <c r="M301" i="61"/>
  <c r="AB295" i="61"/>
  <c r="U295" i="61"/>
  <c r="X291" i="61"/>
  <c r="M290" i="61"/>
  <c r="AB287" i="61"/>
  <c r="U287" i="61"/>
  <c r="X280" i="61"/>
  <c r="M279" i="61"/>
  <c r="Z278" i="61"/>
  <c r="AE277" i="61"/>
  <c r="W277" i="61"/>
  <c r="AB276" i="61"/>
  <c r="U276" i="61"/>
  <c r="X272" i="61"/>
  <c r="M271" i="61"/>
  <c r="W266" i="61"/>
  <c r="AB265" i="61"/>
  <c r="U265" i="61"/>
  <c r="M260" i="61"/>
  <c r="AB257" i="61"/>
  <c r="U257" i="61"/>
  <c r="AE321" i="61"/>
  <c r="AB320" i="61"/>
  <c r="AE310" i="61"/>
  <c r="AB309" i="61"/>
  <c r="AA306" i="61"/>
  <c r="AE302" i="61"/>
  <c r="AB301" i="61"/>
  <c r="AA295" i="61"/>
  <c r="AE291" i="61"/>
  <c r="AB290" i="61"/>
  <c r="AD288" i="61"/>
  <c r="AA287" i="61"/>
  <c r="AE280" i="61"/>
  <c r="AB279" i="61"/>
  <c r="AD277" i="61"/>
  <c r="AA276" i="61"/>
  <c r="AB271" i="61"/>
  <c r="AA265" i="61"/>
  <c r="AB260" i="61"/>
  <c r="AA257" i="61"/>
  <c r="AB255" i="61"/>
  <c r="Z255" i="61"/>
  <c r="X255" i="61"/>
  <c r="Y255" i="61"/>
  <c r="AE256" i="61"/>
  <c r="M255" i="61"/>
  <c r="U255" i="61"/>
  <c r="Y256" i="61"/>
  <c r="M256" i="61"/>
  <c r="AA255" i="61"/>
  <c r="AE255" i="61"/>
  <c r="U256" i="61"/>
  <c r="AB256" i="61"/>
  <c r="AA256" i="61"/>
  <c r="K256" i="61"/>
  <c r="AD255" i="61"/>
  <c r="Z256" i="61"/>
  <c r="J256" i="61"/>
  <c r="O256" i="61" s="1"/>
  <c r="X256" i="61"/>
  <c r="K255" i="61"/>
  <c r="W256" i="61"/>
  <c r="AD256" i="61"/>
  <c r="Q352" i="61" l="1"/>
  <c r="S352" i="61"/>
  <c r="Q458" i="61"/>
  <c r="S458" i="61"/>
  <c r="Q285" i="61"/>
  <c r="S285" i="61"/>
  <c r="S454" i="61"/>
  <c r="Q454" i="61"/>
  <c r="Q243" i="61"/>
  <c r="S243" i="61"/>
  <c r="Q333" i="61"/>
  <c r="S333" i="61"/>
  <c r="Q362" i="61"/>
  <c r="S362" i="61"/>
  <c r="Q384" i="61"/>
  <c r="S384" i="61"/>
  <c r="Q420" i="61"/>
  <c r="S420" i="61"/>
  <c r="Q431" i="61"/>
  <c r="S431" i="61"/>
  <c r="Q257" i="61"/>
  <c r="S257" i="61"/>
  <c r="Q305" i="61"/>
  <c r="S305" i="61"/>
  <c r="Q307" i="61"/>
  <c r="S307" i="61"/>
  <c r="Q416" i="61"/>
  <c r="S416" i="61"/>
  <c r="Q301" i="61"/>
  <c r="S301" i="61"/>
  <c r="Q258" i="61"/>
  <c r="S258" i="61"/>
  <c r="Q290" i="61"/>
  <c r="S290" i="61"/>
  <c r="Q355" i="61"/>
  <c r="S355" i="61"/>
  <c r="Q246" i="61"/>
  <c r="S246" i="61"/>
  <c r="Q381" i="61"/>
  <c r="S381" i="61"/>
  <c r="Q438" i="61"/>
  <c r="S438" i="61"/>
  <c r="Q265" i="61"/>
  <c r="S265" i="61"/>
  <c r="Q275" i="61"/>
  <c r="S275" i="61"/>
  <c r="Q446" i="61"/>
  <c r="S446" i="61"/>
  <c r="Q264" i="61"/>
  <c r="S264" i="61"/>
  <c r="Q321" i="61"/>
  <c r="S321" i="61"/>
  <c r="Q273" i="61"/>
  <c r="S273" i="61"/>
  <c r="Q340" i="61"/>
  <c r="S340" i="61"/>
  <c r="Q356" i="61"/>
  <c r="S356" i="61"/>
  <c r="Q398" i="61"/>
  <c r="S398" i="61"/>
  <c r="Q457" i="61"/>
  <c r="S457" i="61"/>
  <c r="S375" i="61"/>
  <c r="Q375" i="61"/>
  <c r="S334" i="61"/>
  <c r="Q334" i="61"/>
  <c r="Q393" i="61"/>
  <c r="S393" i="61"/>
  <c r="Q396" i="61"/>
  <c r="S396" i="61"/>
  <c r="Q461" i="61"/>
  <c r="S461" i="61"/>
  <c r="Q401" i="61"/>
  <c r="S401" i="61"/>
  <c r="S323" i="61"/>
  <c r="Q323" i="61"/>
  <c r="Q436" i="61"/>
  <c r="S436" i="61"/>
  <c r="Q241" i="61"/>
  <c r="S241" i="61"/>
  <c r="Q249" i="61"/>
  <c r="S249" i="61"/>
  <c r="Q235" i="61"/>
  <c r="S235" i="61"/>
  <c r="Q287" i="61"/>
  <c r="S287" i="61"/>
  <c r="Q363" i="61"/>
  <c r="S363" i="61"/>
  <c r="Q395" i="61"/>
  <c r="S395" i="61"/>
  <c r="Q276" i="61"/>
  <c r="S276" i="61"/>
  <c r="Q360" i="61"/>
  <c r="S360" i="61"/>
  <c r="Q385" i="61"/>
  <c r="S385" i="61"/>
  <c r="Q256" i="61"/>
  <c r="S256" i="61"/>
  <c r="Q345" i="61"/>
  <c r="S345" i="61"/>
  <c r="Q392" i="61"/>
  <c r="S392" i="61"/>
  <c r="Q251" i="61"/>
  <c r="S251" i="61"/>
  <c r="Q291" i="61"/>
  <c r="S291" i="61"/>
  <c r="Q302" i="61"/>
  <c r="S302" i="61"/>
  <c r="Q310" i="61"/>
  <c r="S310" i="61"/>
  <c r="Q266" i="61"/>
  <c r="S266" i="61"/>
  <c r="Q277" i="61"/>
  <c r="S277" i="61"/>
  <c r="Q303" i="61"/>
  <c r="S303" i="61"/>
  <c r="Q281" i="61"/>
  <c r="S281" i="61"/>
  <c r="Q346" i="61"/>
  <c r="S346" i="61"/>
  <c r="Q311" i="61"/>
  <c r="S311" i="61"/>
  <c r="Q368" i="61"/>
  <c r="S368" i="61"/>
  <c r="Q409" i="61"/>
  <c r="S409" i="61"/>
  <c r="Q406" i="61"/>
  <c r="S406" i="61"/>
  <c r="Q428" i="61"/>
  <c r="S428" i="61"/>
  <c r="Q439" i="61"/>
  <c r="S439" i="61"/>
  <c r="Q423" i="61"/>
  <c r="S423" i="61"/>
  <c r="Q320" i="61"/>
  <c r="S320" i="61"/>
  <c r="Q422" i="61"/>
  <c r="S422" i="61"/>
  <c r="Q367" i="61"/>
  <c r="S367" i="61"/>
  <c r="Q279" i="61"/>
  <c r="S279" i="61"/>
  <c r="Q348" i="61"/>
  <c r="S348" i="61"/>
  <c r="Q326" i="61"/>
  <c r="S326" i="61"/>
  <c r="Q382" i="61"/>
  <c r="S382" i="61"/>
  <c r="Q426" i="61"/>
  <c r="S426" i="61"/>
  <c r="Q400" i="61"/>
  <c r="S400" i="61"/>
  <c r="Q349" i="61"/>
  <c r="S349" i="61"/>
  <c r="Q300" i="61"/>
  <c r="S300" i="61"/>
  <c r="Q407" i="61"/>
  <c r="S407" i="61"/>
  <c r="Q379" i="61"/>
  <c r="S379" i="61"/>
  <c r="Q260" i="61"/>
  <c r="S260" i="61"/>
  <c r="Q460" i="61"/>
  <c r="S460" i="61"/>
  <c r="Q335" i="61"/>
  <c r="S335" i="61"/>
  <c r="Q412" i="61"/>
  <c r="S412" i="61"/>
  <c r="S405" i="61"/>
  <c r="Q405" i="61"/>
  <c r="Q242" i="61"/>
  <c r="S242" i="61"/>
  <c r="Q408" i="61"/>
  <c r="S408" i="61"/>
  <c r="S413" i="61"/>
  <c r="Q413" i="61"/>
  <c r="Q288" i="61"/>
  <c r="S288" i="61"/>
  <c r="Q262" i="61"/>
  <c r="S262" i="61"/>
  <c r="Q429" i="61"/>
  <c r="S429" i="61"/>
  <c r="Q271" i="61"/>
  <c r="S271" i="61"/>
  <c r="Q427" i="61"/>
  <c r="S427" i="61"/>
  <c r="Q369" i="61"/>
  <c r="S369" i="61"/>
  <c r="Q353" i="61"/>
  <c r="S353" i="61"/>
  <c r="Q386" i="61"/>
  <c r="S386" i="61"/>
  <c r="Q415" i="61"/>
  <c r="S415" i="61"/>
  <c r="Q295" i="61"/>
  <c r="S295" i="61"/>
  <c r="Q331" i="61"/>
  <c r="S331" i="61"/>
  <c r="Q371" i="61"/>
  <c r="S371" i="61"/>
  <c r="Q308" i="61"/>
  <c r="S308" i="61"/>
  <c r="Q294" i="61"/>
  <c r="S294" i="61"/>
  <c r="Q240" i="61"/>
  <c r="S240" i="61"/>
  <c r="S244" i="61"/>
  <c r="Q244" i="61"/>
  <c r="Q245" i="61"/>
  <c r="S245" i="61"/>
  <c r="Q337" i="61"/>
  <c r="S337" i="61"/>
  <c r="Q272" i="61"/>
  <c r="S272" i="61"/>
  <c r="Q354" i="61"/>
  <c r="S354" i="61"/>
  <c r="S394" i="61"/>
  <c r="Q394" i="61"/>
  <c r="Q330" i="61"/>
  <c r="S330" i="61"/>
  <c r="Q455" i="61"/>
  <c r="S455" i="61"/>
  <c r="S304" i="61"/>
  <c r="Q304" i="61"/>
  <c r="Q248" i="61"/>
  <c r="S248" i="61"/>
  <c r="Q292" i="61"/>
  <c r="S292" i="61"/>
  <c r="Q332" i="61"/>
  <c r="S332" i="61"/>
  <c r="Q322" i="61"/>
  <c r="S322" i="61"/>
  <c r="Q376" i="61"/>
  <c r="S376" i="61"/>
  <c r="Q270" i="61"/>
  <c r="S270" i="61"/>
  <c r="Q296" i="61"/>
  <c r="S296" i="61"/>
  <c r="Q324" i="61"/>
  <c r="S324" i="61"/>
  <c r="Q261" i="61"/>
  <c r="S261" i="61"/>
  <c r="Q351" i="61"/>
  <c r="S351" i="61"/>
  <c r="Q425" i="61"/>
  <c r="S425" i="61"/>
  <c r="Q286" i="61"/>
  <c r="S286" i="61"/>
  <c r="Q442" i="61"/>
  <c r="S442" i="61"/>
  <c r="Q263" i="61"/>
  <c r="S263" i="61"/>
  <c r="Q318" i="61"/>
  <c r="S318" i="61"/>
  <c r="Q414" i="61"/>
  <c r="S414" i="61"/>
  <c r="Q437" i="61"/>
  <c r="S437" i="61"/>
  <c r="Q319" i="61"/>
  <c r="S319" i="61"/>
  <c r="Q250" i="61"/>
  <c r="S250" i="61"/>
  <c r="Q306" i="61"/>
  <c r="S306" i="61"/>
  <c r="Q378" i="61"/>
  <c r="S378" i="61"/>
  <c r="Q338" i="61"/>
  <c r="S338" i="61"/>
  <c r="Q424" i="61"/>
  <c r="S424" i="61"/>
  <c r="Q421" i="61"/>
  <c r="S421" i="61"/>
  <c r="Q440" i="61"/>
  <c r="S440" i="61"/>
  <c r="Q309" i="61"/>
  <c r="S309" i="61"/>
  <c r="Q280" i="61"/>
  <c r="S280" i="61"/>
  <c r="Q325" i="61"/>
  <c r="S325" i="61"/>
  <c r="Q390" i="61"/>
  <c r="S390" i="61"/>
  <c r="Q365" i="61"/>
  <c r="S365" i="61"/>
  <c r="Q435" i="61"/>
  <c r="S435" i="61"/>
  <c r="Q444" i="61"/>
  <c r="S444" i="61"/>
  <c r="Q452" i="61"/>
  <c r="S452" i="61"/>
  <c r="Q370" i="61"/>
  <c r="S370" i="61"/>
  <c r="Q341" i="61"/>
  <c r="S341" i="61"/>
  <c r="Q366" i="61"/>
  <c r="S366" i="61"/>
  <c r="S293" i="61"/>
  <c r="Q293" i="61"/>
  <c r="Q247" i="61"/>
  <c r="S247" i="61"/>
  <c r="Q377" i="61"/>
  <c r="S377" i="61"/>
  <c r="Q450" i="61"/>
  <c r="S450" i="61"/>
  <c r="E283" i="61"/>
  <c r="A37" i="46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Z2" i="62" l="1"/>
  <c r="D405" i="62"/>
  <c r="D406" i="62" s="1"/>
  <c r="D407" i="62" s="1"/>
  <c r="D408" i="62" s="1"/>
  <c r="D409" i="62" s="1"/>
  <c r="D410" i="62" s="1"/>
  <c r="D411" i="62" s="1"/>
  <c r="D412" i="62" s="1"/>
  <c r="D413" i="62" s="1"/>
  <c r="D414" i="62" s="1"/>
  <c r="D415" i="62" s="1"/>
  <c r="D416" i="62" s="1"/>
  <c r="D417" i="62" s="1"/>
  <c r="D418" i="62" s="1"/>
  <c r="D419" i="62" s="1"/>
  <c r="D420" i="62" s="1"/>
  <c r="D421" i="62" s="1"/>
  <c r="D422" i="62" s="1"/>
  <c r="D423" i="62" s="1"/>
  <c r="D424" i="62" s="1"/>
  <c r="D425" i="62" s="1"/>
  <c r="D426" i="62" s="1"/>
  <c r="D427" i="62" s="1"/>
  <c r="D428" i="62" s="1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419" i="62"/>
  <c r="B420" i="62"/>
  <c r="B421" i="62"/>
  <c r="B422" i="62"/>
  <c r="B423" i="62"/>
  <c r="B424" i="62"/>
  <c r="B425" i="62"/>
  <c r="B426" i="62"/>
  <c r="B427" i="62"/>
  <c r="B428" i="62"/>
  <c r="C405" i="62"/>
  <c r="E405" i="62"/>
  <c r="F405" i="62"/>
  <c r="I405" i="62"/>
  <c r="V405" i="62" s="1"/>
  <c r="C406" i="62"/>
  <c r="E406" i="62"/>
  <c r="F406" i="62"/>
  <c r="I406" i="62"/>
  <c r="R406" i="62" s="1"/>
  <c r="C407" i="62"/>
  <c r="E407" i="62"/>
  <c r="F407" i="62"/>
  <c r="I407" i="62"/>
  <c r="X407" i="62" s="1"/>
  <c r="C408" i="62"/>
  <c r="E408" i="62"/>
  <c r="F408" i="62"/>
  <c r="I408" i="62"/>
  <c r="L408" i="62" s="1"/>
  <c r="C409" i="62"/>
  <c r="E409" i="62"/>
  <c r="F409" i="62"/>
  <c r="I409" i="62"/>
  <c r="H409" i="62" s="1"/>
  <c r="C410" i="62"/>
  <c r="E410" i="62"/>
  <c r="F410" i="62"/>
  <c r="I410" i="62"/>
  <c r="R410" i="62" s="1"/>
  <c r="C411" i="62"/>
  <c r="E411" i="62"/>
  <c r="F411" i="62"/>
  <c r="I411" i="62"/>
  <c r="J411" i="62" s="1"/>
  <c r="N411" i="62" s="1"/>
  <c r="C412" i="62"/>
  <c r="E412" i="62"/>
  <c r="F412" i="62"/>
  <c r="I412" i="62"/>
  <c r="Y412" i="62" s="1"/>
  <c r="C413" i="62"/>
  <c r="E413" i="62"/>
  <c r="F413" i="62"/>
  <c r="I413" i="62"/>
  <c r="V413" i="62" s="1"/>
  <c r="C414" i="62"/>
  <c r="E414" i="62"/>
  <c r="F414" i="62"/>
  <c r="I414" i="62"/>
  <c r="V414" i="62" s="1"/>
  <c r="C415" i="62"/>
  <c r="E415" i="62"/>
  <c r="F415" i="62"/>
  <c r="I415" i="62"/>
  <c r="X415" i="62" s="1"/>
  <c r="C416" i="62"/>
  <c r="E416" i="62"/>
  <c r="F416" i="62"/>
  <c r="I416" i="62"/>
  <c r="L416" i="62" s="1"/>
  <c r="C417" i="62"/>
  <c r="E417" i="62"/>
  <c r="F417" i="62"/>
  <c r="I417" i="62"/>
  <c r="H417" i="62" s="1"/>
  <c r="C418" i="62"/>
  <c r="E418" i="62"/>
  <c r="F418" i="62"/>
  <c r="I418" i="62"/>
  <c r="R418" i="62" s="1"/>
  <c r="C419" i="62"/>
  <c r="E419" i="62"/>
  <c r="F419" i="62"/>
  <c r="I419" i="62"/>
  <c r="J419" i="62" s="1"/>
  <c r="N419" i="62" s="1"/>
  <c r="C420" i="62"/>
  <c r="E420" i="62"/>
  <c r="F420" i="62"/>
  <c r="I420" i="62"/>
  <c r="Y420" i="62" s="1"/>
  <c r="C421" i="62"/>
  <c r="E421" i="62"/>
  <c r="F421" i="62"/>
  <c r="I421" i="62"/>
  <c r="V421" i="62" s="1"/>
  <c r="C422" i="62"/>
  <c r="E422" i="62"/>
  <c r="F422" i="62"/>
  <c r="I422" i="62"/>
  <c r="H422" i="62" s="1"/>
  <c r="C423" i="62"/>
  <c r="E423" i="62"/>
  <c r="F423" i="62"/>
  <c r="I423" i="62"/>
  <c r="X423" i="62" s="1"/>
  <c r="C424" i="62"/>
  <c r="E424" i="62"/>
  <c r="F424" i="62"/>
  <c r="I424" i="62"/>
  <c r="L424" i="62" s="1"/>
  <c r="C425" i="62"/>
  <c r="E425" i="62"/>
  <c r="F425" i="62"/>
  <c r="I425" i="62"/>
  <c r="H425" i="62" s="1"/>
  <c r="C426" i="62"/>
  <c r="E426" i="62"/>
  <c r="F426" i="62"/>
  <c r="I426" i="62"/>
  <c r="R426" i="62" s="1"/>
  <c r="C427" i="62"/>
  <c r="E427" i="62"/>
  <c r="F427" i="62"/>
  <c r="I427" i="62"/>
  <c r="J427" i="62" s="1"/>
  <c r="N427" i="62" s="1"/>
  <c r="C428" i="62"/>
  <c r="E428" i="62"/>
  <c r="F428" i="62"/>
  <c r="I428" i="62"/>
  <c r="Y428" i="62" s="1"/>
  <c r="I404" i="62"/>
  <c r="AD404" i="62" s="1"/>
  <c r="F404" i="62"/>
  <c r="E404" i="62"/>
  <c r="C404" i="62"/>
  <c r="B404" i="62"/>
  <c r="D377" i="62"/>
  <c r="D378" i="62" s="1"/>
  <c r="D379" i="62" s="1"/>
  <c r="D380" i="62" s="1"/>
  <c r="D381" i="62" s="1"/>
  <c r="D382" i="62" s="1"/>
  <c r="D383" i="62" s="1"/>
  <c r="D384" i="62" s="1"/>
  <c r="D385" i="62" s="1"/>
  <c r="D386" i="62" s="1"/>
  <c r="D387" i="62" s="1"/>
  <c r="D388" i="62" s="1"/>
  <c r="D389" i="62" s="1"/>
  <c r="D390" i="62" s="1"/>
  <c r="D391" i="62" s="1"/>
  <c r="D392" i="62" s="1"/>
  <c r="D393" i="62" s="1"/>
  <c r="D394" i="62" s="1"/>
  <c r="D395" i="62" s="1"/>
  <c r="D396" i="62" s="1"/>
  <c r="D397" i="62" s="1"/>
  <c r="D398" i="62" s="1"/>
  <c r="D399" i="62" s="1"/>
  <c r="D400" i="62" s="1"/>
  <c r="B377" i="62"/>
  <c r="C377" i="62"/>
  <c r="E377" i="62"/>
  <c r="F377" i="62"/>
  <c r="I377" i="62"/>
  <c r="L377" i="62" s="1"/>
  <c r="B378" i="62"/>
  <c r="C378" i="62"/>
  <c r="E378" i="62"/>
  <c r="F378" i="62"/>
  <c r="I378" i="62"/>
  <c r="H378" i="62" s="1"/>
  <c r="B379" i="62"/>
  <c r="C379" i="62"/>
  <c r="E379" i="62"/>
  <c r="F379" i="62"/>
  <c r="I379" i="62"/>
  <c r="L379" i="62" s="1"/>
  <c r="B380" i="62"/>
  <c r="C380" i="62"/>
  <c r="E380" i="62"/>
  <c r="F380" i="62"/>
  <c r="I380" i="62"/>
  <c r="H380" i="62" s="1"/>
  <c r="B381" i="62"/>
  <c r="C381" i="62"/>
  <c r="E381" i="62"/>
  <c r="F381" i="62"/>
  <c r="I381" i="62"/>
  <c r="L381" i="62" s="1"/>
  <c r="B382" i="62"/>
  <c r="C382" i="62"/>
  <c r="E382" i="62"/>
  <c r="F382" i="62"/>
  <c r="I382" i="62"/>
  <c r="H382" i="62" s="1"/>
  <c r="B383" i="62"/>
  <c r="C383" i="62"/>
  <c r="E383" i="62"/>
  <c r="F383" i="62"/>
  <c r="I383" i="62"/>
  <c r="L383" i="62" s="1"/>
  <c r="B384" i="62"/>
  <c r="C384" i="62"/>
  <c r="E384" i="62"/>
  <c r="F384" i="62"/>
  <c r="I384" i="62"/>
  <c r="H384" i="62" s="1"/>
  <c r="B385" i="62"/>
  <c r="C385" i="62"/>
  <c r="E385" i="62"/>
  <c r="F385" i="62"/>
  <c r="I385" i="62"/>
  <c r="L385" i="62" s="1"/>
  <c r="B386" i="62"/>
  <c r="C386" i="62"/>
  <c r="E386" i="62"/>
  <c r="F386" i="62"/>
  <c r="I386" i="62"/>
  <c r="H386" i="62" s="1"/>
  <c r="B387" i="62"/>
  <c r="C387" i="62"/>
  <c r="E387" i="62"/>
  <c r="F387" i="62"/>
  <c r="I387" i="62"/>
  <c r="L387" i="62" s="1"/>
  <c r="B388" i="62"/>
  <c r="C388" i="62"/>
  <c r="E388" i="62"/>
  <c r="F388" i="62"/>
  <c r="I388" i="62"/>
  <c r="H388" i="62" s="1"/>
  <c r="B389" i="62"/>
  <c r="C389" i="62"/>
  <c r="E389" i="62"/>
  <c r="F389" i="62"/>
  <c r="I389" i="62"/>
  <c r="L389" i="62" s="1"/>
  <c r="B390" i="62"/>
  <c r="C390" i="62"/>
  <c r="E390" i="62"/>
  <c r="F390" i="62"/>
  <c r="I390" i="62"/>
  <c r="H390" i="62" s="1"/>
  <c r="B391" i="62"/>
  <c r="C391" i="62"/>
  <c r="E391" i="62"/>
  <c r="F391" i="62"/>
  <c r="I391" i="62"/>
  <c r="L391" i="62" s="1"/>
  <c r="B392" i="62"/>
  <c r="C392" i="62"/>
  <c r="E392" i="62"/>
  <c r="F392" i="62"/>
  <c r="I392" i="62"/>
  <c r="H392" i="62" s="1"/>
  <c r="B393" i="62"/>
  <c r="C393" i="62"/>
  <c r="E393" i="62"/>
  <c r="F393" i="62"/>
  <c r="I393" i="62"/>
  <c r="L393" i="62" s="1"/>
  <c r="B394" i="62"/>
  <c r="C394" i="62"/>
  <c r="E394" i="62"/>
  <c r="F394" i="62"/>
  <c r="I394" i="62"/>
  <c r="H394" i="62" s="1"/>
  <c r="B395" i="62"/>
  <c r="C395" i="62"/>
  <c r="E395" i="62"/>
  <c r="F395" i="62"/>
  <c r="I395" i="62"/>
  <c r="L395" i="62" s="1"/>
  <c r="B396" i="62"/>
  <c r="C396" i="62"/>
  <c r="E396" i="62"/>
  <c r="F396" i="62"/>
  <c r="I396" i="62"/>
  <c r="H396" i="62" s="1"/>
  <c r="B397" i="62"/>
  <c r="C397" i="62"/>
  <c r="E397" i="62"/>
  <c r="F397" i="62"/>
  <c r="I397" i="62"/>
  <c r="L397" i="62" s="1"/>
  <c r="B398" i="62"/>
  <c r="C398" i="62"/>
  <c r="E398" i="62"/>
  <c r="F398" i="62"/>
  <c r="I398" i="62"/>
  <c r="H398" i="62" s="1"/>
  <c r="B399" i="62"/>
  <c r="C399" i="62"/>
  <c r="E399" i="62"/>
  <c r="F399" i="62"/>
  <c r="I399" i="62"/>
  <c r="L399" i="62" s="1"/>
  <c r="B400" i="62"/>
  <c r="C400" i="62"/>
  <c r="E400" i="62"/>
  <c r="F400" i="62"/>
  <c r="I400" i="62"/>
  <c r="H400" i="62" s="1"/>
  <c r="I376" i="62"/>
  <c r="AC376" i="62" s="1"/>
  <c r="F376" i="62"/>
  <c r="E376" i="62"/>
  <c r="C376" i="62"/>
  <c r="B376" i="62"/>
  <c r="B349" i="62"/>
  <c r="C349" i="62"/>
  <c r="E349" i="62"/>
  <c r="F349" i="62"/>
  <c r="I349" i="62"/>
  <c r="L349" i="62" s="1"/>
  <c r="B350" i="62"/>
  <c r="C350" i="62"/>
  <c r="E350" i="62"/>
  <c r="F350" i="62"/>
  <c r="I350" i="62"/>
  <c r="H350" i="62" s="1"/>
  <c r="B351" i="62"/>
  <c r="C351" i="62"/>
  <c r="E351" i="62"/>
  <c r="F351" i="62"/>
  <c r="I351" i="62"/>
  <c r="L351" i="62" s="1"/>
  <c r="B352" i="62"/>
  <c r="C352" i="62"/>
  <c r="E352" i="62"/>
  <c r="F352" i="62"/>
  <c r="I352" i="62"/>
  <c r="H352" i="62" s="1"/>
  <c r="AF352" i="62" s="1"/>
  <c r="B353" i="62"/>
  <c r="C353" i="62"/>
  <c r="E353" i="62"/>
  <c r="F353" i="62"/>
  <c r="I353" i="62"/>
  <c r="L353" i="62" s="1"/>
  <c r="B354" i="62"/>
  <c r="C354" i="62"/>
  <c r="E354" i="62"/>
  <c r="F354" i="62"/>
  <c r="I354" i="62"/>
  <c r="H354" i="62" s="1"/>
  <c r="B355" i="62"/>
  <c r="C355" i="62"/>
  <c r="E355" i="62"/>
  <c r="F355" i="62"/>
  <c r="I355" i="62"/>
  <c r="L355" i="62" s="1"/>
  <c r="B356" i="62"/>
  <c r="C356" i="62"/>
  <c r="E356" i="62"/>
  <c r="F356" i="62"/>
  <c r="I356" i="62"/>
  <c r="H356" i="62" s="1"/>
  <c r="AF356" i="62" s="1"/>
  <c r="B357" i="62"/>
  <c r="C357" i="62"/>
  <c r="E357" i="62"/>
  <c r="F357" i="62"/>
  <c r="I357" i="62"/>
  <c r="L357" i="62" s="1"/>
  <c r="B358" i="62"/>
  <c r="C358" i="62"/>
  <c r="E358" i="62"/>
  <c r="F358" i="62"/>
  <c r="I358" i="62"/>
  <c r="H358" i="62" s="1"/>
  <c r="B359" i="62"/>
  <c r="C359" i="62"/>
  <c r="E359" i="62"/>
  <c r="F359" i="62"/>
  <c r="I359" i="62"/>
  <c r="L359" i="62" s="1"/>
  <c r="B360" i="62"/>
  <c r="C360" i="62"/>
  <c r="E360" i="62"/>
  <c r="F360" i="62"/>
  <c r="I360" i="62"/>
  <c r="H360" i="62" s="1"/>
  <c r="B361" i="62"/>
  <c r="C361" i="62"/>
  <c r="E361" i="62"/>
  <c r="F361" i="62"/>
  <c r="I361" i="62"/>
  <c r="L361" i="62" s="1"/>
  <c r="B362" i="62"/>
  <c r="C362" i="62"/>
  <c r="E362" i="62"/>
  <c r="F362" i="62"/>
  <c r="I362" i="62"/>
  <c r="H362" i="62" s="1"/>
  <c r="B363" i="62"/>
  <c r="C363" i="62"/>
  <c r="E363" i="62"/>
  <c r="F363" i="62"/>
  <c r="I363" i="62"/>
  <c r="L363" i="62" s="1"/>
  <c r="B364" i="62"/>
  <c r="C364" i="62"/>
  <c r="E364" i="62"/>
  <c r="F364" i="62"/>
  <c r="I364" i="62"/>
  <c r="H364" i="62" s="1"/>
  <c r="B365" i="62"/>
  <c r="C365" i="62"/>
  <c r="E365" i="62"/>
  <c r="F365" i="62"/>
  <c r="I365" i="62"/>
  <c r="L365" i="62" s="1"/>
  <c r="B366" i="62"/>
  <c r="C366" i="62"/>
  <c r="E366" i="62"/>
  <c r="F366" i="62"/>
  <c r="I366" i="62"/>
  <c r="H366" i="62" s="1"/>
  <c r="B367" i="62"/>
  <c r="C367" i="62"/>
  <c r="E367" i="62"/>
  <c r="F367" i="62"/>
  <c r="I367" i="62"/>
  <c r="L367" i="62" s="1"/>
  <c r="B368" i="62"/>
  <c r="C368" i="62"/>
  <c r="E368" i="62"/>
  <c r="F368" i="62"/>
  <c r="I368" i="62"/>
  <c r="H368" i="62" s="1"/>
  <c r="B369" i="62"/>
  <c r="C369" i="62"/>
  <c r="E369" i="62"/>
  <c r="F369" i="62"/>
  <c r="I369" i="62"/>
  <c r="L369" i="62" s="1"/>
  <c r="B370" i="62"/>
  <c r="C370" i="62"/>
  <c r="E370" i="62"/>
  <c r="F370" i="62"/>
  <c r="I370" i="62"/>
  <c r="H370" i="62" s="1"/>
  <c r="B371" i="62"/>
  <c r="C371" i="62"/>
  <c r="E371" i="62"/>
  <c r="F371" i="62"/>
  <c r="I371" i="62"/>
  <c r="L371" i="62" s="1"/>
  <c r="B372" i="62"/>
  <c r="C372" i="62"/>
  <c r="E372" i="62"/>
  <c r="F372" i="62"/>
  <c r="I372" i="62"/>
  <c r="H372" i="62" s="1"/>
  <c r="I348" i="62"/>
  <c r="AD348" i="62" s="1"/>
  <c r="F348" i="62"/>
  <c r="E348" i="62"/>
  <c r="C348" i="62"/>
  <c r="B348" i="62"/>
  <c r="B321" i="62"/>
  <c r="C321" i="62"/>
  <c r="E321" i="62"/>
  <c r="F321" i="62"/>
  <c r="I321" i="62"/>
  <c r="L321" i="62" s="1"/>
  <c r="B322" i="62"/>
  <c r="C322" i="62"/>
  <c r="E322" i="62"/>
  <c r="F322" i="62"/>
  <c r="I322" i="62"/>
  <c r="H322" i="62" s="1"/>
  <c r="AF322" i="62" s="1"/>
  <c r="B323" i="62"/>
  <c r="C323" i="62"/>
  <c r="E323" i="62"/>
  <c r="F323" i="62"/>
  <c r="I323" i="62"/>
  <c r="L323" i="62" s="1"/>
  <c r="B324" i="62"/>
  <c r="C324" i="62"/>
  <c r="E324" i="62"/>
  <c r="F324" i="62"/>
  <c r="I324" i="62"/>
  <c r="H324" i="62" s="1"/>
  <c r="AF324" i="62" s="1"/>
  <c r="B325" i="62"/>
  <c r="C325" i="62"/>
  <c r="E325" i="62"/>
  <c r="F325" i="62"/>
  <c r="I325" i="62"/>
  <c r="L325" i="62" s="1"/>
  <c r="B326" i="62"/>
  <c r="C326" i="62"/>
  <c r="E326" i="62"/>
  <c r="F326" i="62"/>
  <c r="I326" i="62"/>
  <c r="H326" i="62" s="1"/>
  <c r="AF326" i="62" s="1"/>
  <c r="B327" i="62"/>
  <c r="C327" i="62"/>
  <c r="E327" i="62"/>
  <c r="F327" i="62"/>
  <c r="I327" i="62"/>
  <c r="L327" i="62" s="1"/>
  <c r="B328" i="62"/>
  <c r="C328" i="62"/>
  <c r="E328" i="62"/>
  <c r="F328" i="62"/>
  <c r="I328" i="62"/>
  <c r="H328" i="62" s="1"/>
  <c r="AF328" i="62" s="1"/>
  <c r="B329" i="62"/>
  <c r="C329" i="62"/>
  <c r="E329" i="62"/>
  <c r="F329" i="62"/>
  <c r="I329" i="62"/>
  <c r="L329" i="62" s="1"/>
  <c r="B330" i="62"/>
  <c r="C330" i="62"/>
  <c r="E330" i="62"/>
  <c r="F330" i="62"/>
  <c r="I330" i="62"/>
  <c r="H330" i="62" s="1"/>
  <c r="AF330" i="62" s="1"/>
  <c r="B331" i="62"/>
  <c r="C331" i="62"/>
  <c r="E331" i="62"/>
  <c r="F331" i="62"/>
  <c r="I331" i="62"/>
  <c r="L331" i="62" s="1"/>
  <c r="B332" i="62"/>
  <c r="C332" i="62"/>
  <c r="E332" i="62"/>
  <c r="F332" i="62"/>
  <c r="I332" i="62"/>
  <c r="H332" i="62" s="1"/>
  <c r="AF332" i="62" s="1"/>
  <c r="B333" i="62"/>
  <c r="C333" i="62"/>
  <c r="E333" i="62"/>
  <c r="F333" i="62"/>
  <c r="I333" i="62"/>
  <c r="L333" i="62" s="1"/>
  <c r="B334" i="62"/>
  <c r="C334" i="62"/>
  <c r="E334" i="62"/>
  <c r="F334" i="62"/>
  <c r="I334" i="62"/>
  <c r="H334" i="62" s="1"/>
  <c r="AF334" i="62" s="1"/>
  <c r="B335" i="62"/>
  <c r="C335" i="62"/>
  <c r="E335" i="62"/>
  <c r="F335" i="62"/>
  <c r="I335" i="62"/>
  <c r="L335" i="62" s="1"/>
  <c r="B336" i="62"/>
  <c r="C336" i="62"/>
  <c r="E336" i="62"/>
  <c r="F336" i="62"/>
  <c r="I336" i="62"/>
  <c r="H336" i="62" s="1"/>
  <c r="B337" i="62"/>
  <c r="C337" i="62"/>
  <c r="E337" i="62"/>
  <c r="F337" i="62"/>
  <c r="I337" i="62"/>
  <c r="L337" i="62" s="1"/>
  <c r="B338" i="62"/>
  <c r="C338" i="62"/>
  <c r="E338" i="62"/>
  <c r="F338" i="62"/>
  <c r="I338" i="62"/>
  <c r="H338" i="62" s="1"/>
  <c r="B339" i="62"/>
  <c r="C339" i="62"/>
  <c r="E339" i="62"/>
  <c r="F339" i="62"/>
  <c r="I339" i="62"/>
  <c r="L339" i="62" s="1"/>
  <c r="B340" i="62"/>
  <c r="C340" i="62"/>
  <c r="E340" i="62"/>
  <c r="F340" i="62"/>
  <c r="I340" i="62"/>
  <c r="H340" i="62" s="1"/>
  <c r="B341" i="62"/>
  <c r="C341" i="62"/>
  <c r="E341" i="62"/>
  <c r="F341" i="62"/>
  <c r="I341" i="62"/>
  <c r="L341" i="62" s="1"/>
  <c r="B342" i="62"/>
  <c r="C342" i="62"/>
  <c r="E342" i="62"/>
  <c r="F342" i="62"/>
  <c r="I342" i="62"/>
  <c r="H342" i="62" s="1"/>
  <c r="AF342" i="62" s="1"/>
  <c r="B343" i="62"/>
  <c r="C343" i="62"/>
  <c r="E343" i="62"/>
  <c r="F343" i="62"/>
  <c r="I343" i="62"/>
  <c r="L343" i="62" s="1"/>
  <c r="B344" i="62"/>
  <c r="C344" i="62"/>
  <c r="E344" i="62"/>
  <c r="F344" i="62"/>
  <c r="I344" i="62"/>
  <c r="H344" i="62" s="1"/>
  <c r="AF344" i="62" s="1"/>
  <c r="I320" i="62"/>
  <c r="AD320" i="62" s="1"/>
  <c r="F320" i="62"/>
  <c r="E320" i="62"/>
  <c r="C320" i="62"/>
  <c r="B320" i="62"/>
  <c r="B293" i="62"/>
  <c r="C293" i="62"/>
  <c r="E293" i="62"/>
  <c r="F293" i="62"/>
  <c r="G293" i="62" s="1"/>
  <c r="G321" i="62" s="1"/>
  <c r="G349" i="62" s="1"/>
  <c r="G377" i="62" s="1"/>
  <c r="G405" i="62" s="1"/>
  <c r="I293" i="62"/>
  <c r="L293" i="62" s="1"/>
  <c r="B294" i="62"/>
  <c r="C294" i="62"/>
  <c r="E294" i="62"/>
  <c r="F294" i="62"/>
  <c r="G294" i="62" s="1"/>
  <c r="G322" i="62" s="1"/>
  <c r="G350" i="62" s="1"/>
  <c r="G378" i="62" s="1"/>
  <c r="G406" i="62" s="1"/>
  <c r="I294" i="62"/>
  <c r="Y294" i="62" s="1"/>
  <c r="B295" i="62"/>
  <c r="C295" i="62"/>
  <c r="E295" i="62"/>
  <c r="F295" i="62"/>
  <c r="G295" i="62" s="1"/>
  <c r="G323" i="62" s="1"/>
  <c r="G351" i="62" s="1"/>
  <c r="G379" i="62" s="1"/>
  <c r="G407" i="62" s="1"/>
  <c r="I295" i="62"/>
  <c r="L295" i="62" s="1"/>
  <c r="B296" i="62"/>
  <c r="C296" i="62"/>
  <c r="E296" i="62"/>
  <c r="F296" i="62"/>
  <c r="G296" i="62" s="1"/>
  <c r="G324" i="62" s="1"/>
  <c r="G352" i="62" s="1"/>
  <c r="G380" i="62" s="1"/>
  <c r="G408" i="62" s="1"/>
  <c r="I296" i="62"/>
  <c r="Y296" i="62" s="1"/>
  <c r="B297" i="62"/>
  <c r="C297" i="62"/>
  <c r="E297" i="62"/>
  <c r="F297" i="62"/>
  <c r="G297" i="62" s="1"/>
  <c r="G325" i="62" s="1"/>
  <c r="G353" i="62" s="1"/>
  <c r="G381" i="62" s="1"/>
  <c r="G409" i="62" s="1"/>
  <c r="I297" i="62"/>
  <c r="L297" i="62" s="1"/>
  <c r="B298" i="62"/>
  <c r="C298" i="62"/>
  <c r="E298" i="62"/>
  <c r="F298" i="62"/>
  <c r="G298" i="62" s="1"/>
  <c r="G326" i="62" s="1"/>
  <c r="G354" i="62" s="1"/>
  <c r="G382" i="62" s="1"/>
  <c r="G410" i="62" s="1"/>
  <c r="I298" i="62"/>
  <c r="Y298" i="62" s="1"/>
  <c r="B299" i="62"/>
  <c r="C299" i="62"/>
  <c r="E299" i="62"/>
  <c r="F299" i="62"/>
  <c r="G299" i="62" s="1"/>
  <c r="G327" i="62" s="1"/>
  <c r="G355" i="62" s="1"/>
  <c r="G383" i="62" s="1"/>
  <c r="G411" i="62" s="1"/>
  <c r="I299" i="62"/>
  <c r="L299" i="62" s="1"/>
  <c r="B300" i="62"/>
  <c r="C300" i="62"/>
  <c r="E300" i="62"/>
  <c r="F300" i="62"/>
  <c r="G300" i="62" s="1"/>
  <c r="G328" i="62" s="1"/>
  <c r="G356" i="62" s="1"/>
  <c r="G384" i="62" s="1"/>
  <c r="G412" i="62" s="1"/>
  <c r="I300" i="62"/>
  <c r="Y300" i="62" s="1"/>
  <c r="B301" i="62"/>
  <c r="C301" i="62"/>
  <c r="E301" i="62"/>
  <c r="F301" i="62"/>
  <c r="G301" i="62" s="1"/>
  <c r="G329" i="62" s="1"/>
  <c r="G357" i="62" s="1"/>
  <c r="G385" i="62" s="1"/>
  <c r="G413" i="62" s="1"/>
  <c r="I301" i="62"/>
  <c r="L301" i="62" s="1"/>
  <c r="B302" i="62"/>
  <c r="C302" i="62"/>
  <c r="E302" i="62"/>
  <c r="F302" i="62"/>
  <c r="G302" i="62" s="1"/>
  <c r="G330" i="62" s="1"/>
  <c r="G358" i="62" s="1"/>
  <c r="G386" i="62" s="1"/>
  <c r="G414" i="62" s="1"/>
  <c r="I302" i="62"/>
  <c r="Y302" i="62" s="1"/>
  <c r="B303" i="62"/>
  <c r="C303" i="62"/>
  <c r="E303" i="62"/>
  <c r="F303" i="62"/>
  <c r="G303" i="62" s="1"/>
  <c r="G331" i="62" s="1"/>
  <c r="G359" i="62" s="1"/>
  <c r="G387" i="62" s="1"/>
  <c r="G415" i="62" s="1"/>
  <c r="I303" i="62"/>
  <c r="L303" i="62" s="1"/>
  <c r="B304" i="62"/>
  <c r="C304" i="62"/>
  <c r="E304" i="62"/>
  <c r="F304" i="62"/>
  <c r="G304" i="62" s="1"/>
  <c r="G332" i="62" s="1"/>
  <c r="G360" i="62" s="1"/>
  <c r="G388" i="62" s="1"/>
  <c r="G416" i="62" s="1"/>
  <c r="I304" i="62"/>
  <c r="Y304" i="62" s="1"/>
  <c r="B305" i="62"/>
  <c r="C305" i="62"/>
  <c r="E305" i="62"/>
  <c r="F305" i="62"/>
  <c r="G305" i="62" s="1"/>
  <c r="G333" i="62" s="1"/>
  <c r="G361" i="62" s="1"/>
  <c r="G389" i="62" s="1"/>
  <c r="G417" i="62" s="1"/>
  <c r="I305" i="62"/>
  <c r="L305" i="62" s="1"/>
  <c r="B306" i="62"/>
  <c r="C306" i="62"/>
  <c r="E306" i="62"/>
  <c r="F306" i="62"/>
  <c r="G306" i="62" s="1"/>
  <c r="G334" i="62" s="1"/>
  <c r="G362" i="62" s="1"/>
  <c r="G390" i="62" s="1"/>
  <c r="G418" i="62" s="1"/>
  <c r="I306" i="62"/>
  <c r="Y306" i="62" s="1"/>
  <c r="B307" i="62"/>
  <c r="C307" i="62"/>
  <c r="E307" i="62"/>
  <c r="F307" i="62"/>
  <c r="G307" i="62" s="1"/>
  <c r="G335" i="62" s="1"/>
  <c r="G363" i="62" s="1"/>
  <c r="G391" i="62" s="1"/>
  <c r="G419" i="62" s="1"/>
  <c r="I307" i="62"/>
  <c r="L307" i="62" s="1"/>
  <c r="B308" i="62"/>
  <c r="C308" i="62"/>
  <c r="E308" i="62"/>
  <c r="F308" i="62"/>
  <c r="G308" i="62" s="1"/>
  <c r="G336" i="62" s="1"/>
  <c r="G364" i="62" s="1"/>
  <c r="G392" i="62" s="1"/>
  <c r="G420" i="62" s="1"/>
  <c r="I308" i="62"/>
  <c r="Y308" i="62" s="1"/>
  <c r="B309" i="62"/>
  <c r="C309" i="62"/>
  <c r="E309" i="62"/>
  <c r="F309" i="62"/>
  <c r="G309" i="62" s="1"/>
  <c r="G337" i="62" s="1"/>
  <c r="G365" i="62" s="1"/>
  <c r="G393" i="62" s="1"/>
  <c r="G421" i="62" s="1"/>
  <c r="I309" i="62"/>
  <c r="L309" i="62" s="1"/>
  <c r="B310" i="62"/>
  <c r="C310" i="62"/>
  <c r="E310" i="62"/>
  <c r="F310" i="62"/>
  <c r="G310" i="62" s="1"/>
  <c r="G338" i="62" s="1"/>
  <c r="G366" i="62" s="1"/>
  <c r="G394" i="62" s="1"/>
  <c r="G422" i="62" s="1"/>
  <c r="I310" i="62"/>
  <c r="Y310" i="62" s="1"/>
  <c r="B311" i="62"/>
  <c r="C311" i="62"/>
  <c r="E311" i="62"/>
  <c r="F311" i="62"/>
  <c r="G311" i="62" s="1"/>
  <c r="G339" i="62" s="1"/>
  <c r="G367" i="62" s="1"/>
  <c r="G395" i="62" s="1"/>
  <c r="G423" i="62" s="1"/>
  <c r="I311" i="62"/>
  <c r="L311" i="62" s="1"/>
  <c r="B312" i="62"/>
  <c r="C312" i="62"/>
  <c r="E312" i="62"/>
  <c r="F312" i="62"/>
  <c r="G312" i="62" s="1"/>
  <c r="G340" i="62" s="1"/>
  <c r="G368" i="62" s="1"/>
  <c r="G396" i="62" s="1"/>
  <c r="G424" i="62" s="1"/>
  <c r="I312" i="62"/>
  <c r="Y312" i="62" s="1"/>
  <c r="B313" i="62"/>
  <c r="C313" i="62"/>
  <c r="E313" i="62"/>
  <c r="F313" i="62"/>
  <c r="G313" i="62" s="1"/>
  <c r="G341" i="62" s="1"/>
  <c r="G369" i="62" s="1"/>
  <c r="G397" i="62" s="1"/>
  <c r="G425" i="62" s="1"/>
  <c r="I313" i="62"/>
  <c r="L313" i="62" s="1"/>
  <c r="B314" i="62"/>
  <c r="C314" i="62"/>
  <c r="E314" i="62"/>
  <c r="F314" i="62"/>
  <c r="G314" i="62" s="1"/>
  <c r="G342" i="62" s="1"/>
  <c r="G370" i="62" s="1"/>
  <c r="G398" i="62" s="1"/>
  <c r="G426" i="62" s="1"/>
  <c r="I314" i="62"/>
  <c r="Y314" i="62" s="1"/>
  <c r="B315" i="62"/>
  <c r="C315" i="62"/>
  <c r="E315" i="62"/>
  <c r="F315" i="62"/>
  <c r="G315" i="62" s="1"/>
  <c r="G343" i="62" s="1"/>
  <c r="G371" i="62" s="1"/>
  <c r="G399" i="62" s="1"/>
  <c r="G427" i="62" s="1"/>
  <c r="I315" i="62"/>
  <c r="L315" i="62" s="1"/>
  <c r="B316" i="62"/>
  <c r="C316" i="62"/>
  <c r="E316" i="62"/>
  <c r="F316" i="62"/>
  <c r="G316" i="62" s="1"/>
  <c r="G344" i="62" s="1"/>
  <c r="G372" i="62" s="1"/>
  <c r="G400" i="62" s="1"/>
  <c r="G428" i="62" s="1"/>
  <c r="I316" i="62"/>
  <c r="Y316" i="62" s="1"/>
  <c r="I292" i="62"/>
  <c r="AD292" i="62" s="1"/>
  <c r="F292" i="62"/>
  <c r="G292" i="62" s="1"/>
  <c r="E292" i="62"/>
  <c r="C292" i="62"/>
  <c r="B292" i="62"/>
  <c r="D265" i="62"/>
  <c r="D266" i="62" s="1"/>
  <c r="D267" i="62" s="1"/>
  <c r="D268" i="62" s="1"/>
  <c r="D269" i="62" s="1"/>
  <c r="D270" i="62" s="1"/>
  <c r="D271" i="62" s="1"/>
  <c r="D272" i="62" s="1"/>
  <c r="D273" i="62" s="1"/>
  <c r="D274" i="62" s="1"/>
  <c r="D275" i="62" s="1"/>
  <c r="D276" i="62" s="1"/>
  <c r="D277" i="62" s="1"/>
  <c r="D278" i="62" s="1"/>
  <c r="D279" i="62" s="1"/>
  <c r="D280" i="62" s="1"/>
  <c r="D281" i="62" s="1"/>
  <c r="D282" i="62" s="1"/>
  <c r="D283" i="62" s="1"/>
  <c r="D284" i="62" s="1"/>
  <c r="D285" i="62" s="1"/>
  <c r="D286" i="62" s="1"/>
  <c r="D287" i="62" s="1"/>
  <c r="D288" i="62" s="1"/>
  <c r="D262" i="62" s="1"/>
  <c r="B281" i="62"/>
  <c r="C281" i="62"/>
  <c r="E281" i="62"/>
  <c r="F281" i="62"/>
  <c r="G281" i="62" s="1"/>
  <c r="I281" i="62"/>
  <c r="L281" i="62" s="1"/>
  <c r="B282" i="62"/>
  <c r="C282" i="62"/>
  <c r="E282" i="62"/>
  <c r="F282" i="62"/>
  <c r="G282" i="62" s="1"/>
  <c r="I282" i="62"/>
  <c r="Y282" i="62" s="1"/>
  <c r="B283" i="62"/>
  <c r="C283" i="62"/>
  <c r="E283" i="62"/>
  <c r="F283" i="62"/>
  <c r="G283" i="62" s="1"/>
  <c r="I283" i="62"/>
  <c r="L283" i="62" s="1"/>
  <c r="B284" i="62"/>
  <c r="C284" i="62"/>
  <c r="E284" i="62"/>
  <c r="F284" i="62"/>
  <c r="G284" i="62" s="1"/>
  <c r="I284" i="62"/>
  <c r="Y284" i="62" s="1"/>
  <c r="B285" i="62"/>
  <c r="C285" i="62"/>
  <c r="E285" i="62"/>
  <c r="F285" i="62"/>
  <c r="G285" i="62" s="1"/>
  <c r="I285" i="62"/>
  <c r="L285" i="62" s="1"/>
  <c r="B286" i="62"/>
  <c r="C286" i="62"/>
  <c r="E286" i="62"/>
  <c r="F286" i="62"/>
  <c r="G286" i="62" s="1"/>
  <c r="I286" i="62"/>
  <c r="Y286" i="62" s="1"/>
  <c r="B287" i="62"/>
  <c r="C287" i="62"/>
  <c r="E287" i="62"/>
  <c r="F287" i="62"/>
  <c r="G287" i="62" s="1"/>
  <c r="I287" i="62"/>
  <c r="L287" i="62" s="1"/>
  <c r="B288" i="62"/>
  <c r="C288" i="62"/>
  <c r="E288" i="62"/>
  <c r="F288" i="62"/>
  <c r="G288" i="62" s="1"/>
  <c r="I288" i="62"/>
  <c r="Y288" i="62" s="1"/>
  <c r="B269" i="62"/>
  <c r="C269" i="62"/>
  <c r="E269" i="62"/>
  <c r="F269" i="62"/>
  <c r="G269" i="62" s="1"/>
  <c r="I269" i="62"/>
  <c r="L269" i="62" s="1"/>
  <c r="B270" i="62"/>
  <c r="C270" i="62"/>
  <c r="E270" i="62"/>
  <c r="F270" i="62"/>
  <c r="G270" i="62" s="1"/>
  <c r="I270" i="62"/>
  <c r="Y270" i="62" s="1"/>
  <c r="B271" i="62"/>
  <c r="C271" i="62"/>
  <c r="E271" i="62"/>
  <c r="F271" i="62"/>
  <c r="G271" i="62" s="1"/>
  <c r="I271" i="62"/>
  <c r="L271" i="62" s="1"/>
  <c r="B272" i="62"/>
  <c r="C272" i="62"/>
  <c r="E272" i="62"/>
  <c r="F272" i="62"/>
  <c r="G272" i="62" s="1"/>
  <c r="I272" i="62"/>
  <c r="Y272" i="62" s="1"/>
  <c r="B273" i="62"/>
  <c r="C273" i="62"/>
  <c r="E273" i="62"/>
  <c r="F273" i="62"/>
  <c r="G273" i="62" s="1"/>
  <c r="I273" i="62"/>
  <c r="L273" i="62" s="1"/>
  <c r="B274" i="62"/>
  <c r="C274" i="62"/>
  <c r="E274" i="62"/>
  <c r="F274" i="62"/>
  <c r="G274" i="62" s="1"/>
  <c r="I274" i="62"/>
  <c r="Y274" i="62" s="1"/>
  <c r="B275" i="62"/>
  <c r="C275" i="62"/>
  <c r="E275" i="62"/>
  <c r="F275" i="62"/>
  <c r="G275" i="62" s="1"/>
  <c r="I275" i="62"/>
  <c r="L275" i="62" s="1"/>
  <c r="B276" i="62"/>
  <c r="C276" i="62"/>
  <c r="E276" i="62"/>
  <c r="F276" i="62"/>
  <c r="G276" i="62" s="1"/>
  <c r="I276" i="62"/>
  <c r="Y276" i="62" s="1"/>
  <c r="B277" i="62"/>
  <c r="C277" i="62"/>
  <c r="E277" i="62"/>
  <c r="F277" i="62"/>
  <c r="G277" i="62" s="1"/>
  <c r="I277" i="62"/>
  <c r="L277" i="62" s="1"/>
  <c r="B278" i="62"/>
  <c r="C278" i="62"/>
  <c r="E278" i="62"/>
  <c r="F278" i="62"/>
  <c r="G278" i="62" s="1"/>
  <c r="I278" i="62"/>
  <c r="Y278" i="62" s="1"/>
  <c r="B279" i="62"/>
  <c r="C279" i="62"/>
  <c r="E279" i="62"/>
  <c r="F279" i="62"/>
  <c r="G279" i="62" s="1"/>
  <c r="I279" i="62"/>
  <c r="L279" i="62" s="1"/>
  <c r="B280" i="62"/>
  <c r="C280" i="62"/>
  <c r="E280" i="62"/>
  <c r="F280" i="62"/>
  <c r="G280" i="62" s="1"/>
  <c r="I280" i="62"/>
  <c r="Y280" i="62" s="1"/>
  <c r="B265" i="62"/>
  <c r="C265" i="62"/>
  <c r="E265" i="62"/>
  <c r="F265" i="62"/>
  <c r="G265" i="62" s="1"/>
  <c r="I265" i="62"/>
  <c r="L265" i="62" s="1"/>
  <c r="B266" i="62"/>
  <c r="C266" i="62"/>
  <c r="E266" i="62"/>
  <c r="F266" i="62"/>
  <c r="G266" i="62" s="1"/>
  <c r="I266" i="62"/>
  <c r="H266" i="62" s="1"/>
  <c r="B267" i="62"/>
  <c r="C267" i="62"/>
  <c r="E267" i="62"/>
  <c r="F267" i="62"/>
  <c r="G267" i="62" s="1"/>
  <c r="I267" i="62"/>
  <c r="L267" i="62" s="1"/>
  <c r="B268" i="62"/>
  <c r="C268" i="62"/>
  <c r="E268" i="62"/>
  <c r="F268" i="62"/>
  <c r="G268" i="62" s="1"/>
  <c r="I268" i="62"/>
  <c r="H268" i="62" s="1"/>
  <c r="D237" i="62"/>
  <c r="D238" i="62" s="1"/>
  <c r="D239" i="62" s="1"/>
  <c r="D240" i="62" s="1"/>
  <c r="D241" i="62" s="1"/>
  <c r="D242" i="62" s="1"/>
  <c r="D243" i="62" s="1"/>
  <c r="D244" i="62" s="1"/>
  <c r="D245" i="62" s="1"/>
  <c r="D246" i="62" s="1"/>
  <c r="D247" i="62" s="1"/>
  <c r="D248" i="62" s="1"/>
  <c r="D249" i="62" s="1"/>
  <c r="D250" i="62" s="1"/>
  <c r="D251" i="62" s="1"/>
  <c r="D252" i="62" s="1"/>
  <c r="D253" i="62" s="1"/>
  <c r="D254" i="62" s="1"/>
  <c r="D255" i="62" s="1"/>
  <c r="D256" i="62" s="1"/>
  <c r="D257" i="62" s="1"/>
  <c r="D258" i="62" s="1"/>
  <c r="D259" i="62" s="1"/>
  <c r="D260" i="62" s="1"/>
  <c r="B237" i="62"/>
  <c r="C237" i="62"/>
  <c r="E237" i="62"/>
  <c r="F237" i="62"/>
  <c r="G237" i="62" s="1"/>
  <c r="I237" i="62"/>
  <c r="Y237" i="62" s="1"/>
  <c r="B238" i="62"/>
  <c r="C238" i="62"/>
  <c r="E238" i="62"/>
  <c r="F238" i="62"/>
  <c r="G238" i="62" s="1"/>
  <c r="I238" i="62"/>
  <c r="H238" i="62" s="1"/>
  <c r="AF238" i="62" s="1"/>
  <c r="B239" i="62"/>
  <c r="C239" i="62"/>
  <c r="E239" i="62"/>
  <c r="F239" i="62"/>
  <c r="G239" i="62" s="1"/>
  <c r="I239" i="62"/>
  <c r="Y239" i="62" s="1"/>
  <c r="B240" i="62"/>
  <c r="C240" i="62"/>
  <c r="E240" i="62"/>
  <c r="F240" i="62"/>
  <c r="G240" i="62" s="1"/>
  <c r="I240" i="62"/>
  <c r="H240" i="62" s="1"/>
  <c r="AF240" i="62" s="1"/>
  <c r="B241" i="62"/>
  <c r="C241" i="62"/>
  <c r="E241" i="62"/>
  <c r="F241" i="62"/>
  <c r="G241" i="62" s="1"/>
  <c r="I241" i="62"/>
  <c r="Y241" i="62" s="1"/>
  <c r="B242" i="62"/>
  <c r="C242" i="62"/>
  <c r="E242" i="62"/>
  <c r="F242" i="62"/>
  <c r="G242" i="62" s="1"/>
  <c r="I242" i="62"/>
  <c r="Y242" i="62" s="1"/>
  <c r="B243" i="62"/>
  <c r="C243" i="62"/>
  <c r="E243" i="62"/>
  <c r="F243" i="62"/>
  <c r="G243" i="62" s="1"/>
  <c r="I243" i="62"/>
  <c r="Y243" i="62" s="1"/>
  <c r="B244" i="62"/>
  <c r="C244" i="62"/>
  <c r="E244" i="62"/>
  <c r="F244" i="62"/>
  <c r="G244" i="62" s="1"/>
  <c r="I244" i="62"/>
  <c r="Y244" i="62" s="1"/>
  <c r="B245" i="62"/>
  <c r="C245" i="62"/>
  <c r="E245" i="62"/>
  <c r="F245" i="62"/>
  <c r="G245" i="62" s="1"/>
  <c r="I245" i="62"/>
  <c r="Y245" i="62" s="1"/>
  <c r="B246" i="62"/>
  <c r="C246" i="62"/>
  <c r="E246" i="62"/>
  <c r="F246" i="62"/>
  <c r="G246" i="62" s="1"/>
  <c r="I246" i="62"/>
  <c r="Y246" i="62" s="1"/>
  <c r="B247" i="62"/>
  <c r="C247" i="62"/>
  <c r="E247" i="62"/>
  <c r="F247" i="62"/>
  <c r="G247" i="62" s="1"/>
  <c r="I247" i="62"/>
  <c r="Y247" i="62" s="1"/>
  <c r="B248" i="62"/>
  <c r="C248" i="62"/>
  <c r="E248" i="62"/>
  <c r="F248" i="62"/>
  <c r="G248" i="62" s="1"/>
  <c r="I248" i="62"/>
  <c r="Y248" i="62" s="1"/>
  <c r="B249" i="62"/>
  <c r="C249" i="62"/>
  <c r="E249" i="62"/>
  <c r="F249" i="62"/>
  <c r="G249" i="62" s="1"/>
  <c r="I249" i="62"/>
  <c r="Y249" i="62" s="1"/>
  <c r="B250" i="62"/>
  <c r="C250" i="62"/>
  <c r="E250" i="62"/>
  <c r="F250" i="62"/>
  <c r="G250" i="62" s="1"/>
  <c r="I250" i="62"/>
  <c r="Y250" i="62" s="1"/>
  <c r="B251" i="62"/>
  <c r="C251" i="62"/>
  <c r="E251" i="62"/>
  <c r="F251" i="62"/>
  <c r="G251" i="62" s="1"/>
  <c r="I251" i="62"/>
  <c r="Y251" i="62" s="1"/>
  <c r="B252" i="62"/>
  <c r="C252" i="62"/>
  <c r="E252" i="62"/>
  <c r="F252" i="62"/>
  <c r="G252" i="62" s="1"/>
  <c r="I252" i="62"/>
  <c r="Y252" i="62" s="1"/>
  <c r="B253" i="62"/>
  <c r="C253" i="62"/>
  <c r="E253" i="62"/>
  <c r="F253" i="62"/>
  <c r="G253" i="62" s="1"/>
  <c r="I253" i="62"/>
  <c r="Y253" i="62" s="1"/>
  <c r="B254" i="62"/>
  <c r="C254" i="62"/>
  <c r="E254" i="62"/>
  <c r="F254" i="62"/>
  <c r="G254" i="62" s="1"/>
  <c r="I254" i="62"/>
  <c r="Y254" i="62" s="1"/>
  <c r="B255" i="62"/>
  <c r="C255" i="62"/>
  <c r="E255" i="62"/>
  <c r="F255" i="62"/>
  <c r="G255" i="62" s="1"/>
  <c r="I255" i="62"/>
  <c r="Y255" i="62" s="1"/>
  <c r="B256" i="62"/>
  <c r="C256" i="62"/>
  <c r="E256" i="62"/>
  <c r="F256" i="62"/>
  <c r="G256" i="62" s="1"/>
  <c r="I256" i="62"/>
  <c r="Y256" i="62" s="1"/>
  <c r="B257" i="62"/>
  <c r="C257" i="62"/>
  <c r="E257" i="62"/>
  <c r="F257" i="62"/>
  <c r="G257" i="62" s="1"/>
  <c r="I257" i="62"/>
  <c r="L257" i="62" s="1"/>
  <c r="B258" i="62"/>
  <c r="C258" i="62"/>
  <c r="E258" i="62"/>
  <c r="F258" i="62"/>
  <c r="G258" i="62" s="1"/>
  <c r="I258" i="62"/>
  <c r="Y258" i="62" s="1"/>
  <c r="B259" i="62"/>
  <c r="C259" i="62"/>
  <c r="E259" i="62"/>
  <c r="F259" i="62"/>
  <c r="G259" i="62" s="1"/>
  <c r="I259" i="62"/>
  <c r="L259" i="62" s="1"/>
  <c r="B260" i="62"/>
  <c r="C260" i="62"/>
  <c r="E260" i="62"/>
  <c r="F260" i="62"/>
  <c r="G260" i="62" s="1"/>
  <c r="I260" i="62"/>
  <c r="Y260" i="62" s="1"/>
  <c r="B264" i="62"/>
  <c r="C264" i="62"/>
  <c r="E264" i="62"/>
  <c r="F264" i="62"/>
  <c r="G264" i="62" s="1"/>
  <c r="I264" i="62"/>
  <c r="B236" i="62"/>
  <c r="B225" i="62"/>
  <c r="C225" i="62"/>
  <c r="E225" i="62"/>
  <c r="F225" i="62"/>
  <c r="G225" i="62" s="1"/>
  <c r="I225" i="62"/>
  <c r="X225" i="62" s="1"/>
  <c r="B226" i="62"/>
  <c r="C226" i="62"/>
  <c r="E226" i="62"/>
  <c r="F226" i="62"/>
  <c r="G226" i="62" s="1"/>
  <c r="I226" i="62"/>
  <c r="J226" i="62" s="1"/>
  <c r="N226" i="62" s="1"/>
  <c r="B227" i="62"/>
  <c r="C227" i="62"/>
  <c r="E227" i="62"/>
  <c r="F227" i="62"/>
  <c r="G227" i="62" s="1"/>
  <c r="I227" i="62"/>
  <c r="X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X229" i="62" s="1"/>
  <c r="B230" i="62"/>
  <c r="C230" i="62"/>
  <c r="E230" i="62"/>
  <c r="F230" i="62"/>
  <c r="G230" i="62" s="1"/>
  <c r="I230" i="62"/>
  <c r="H230" i="62" s="1"/>
  <c r="B231" i="62"/>
  <c r="C231" i="62"/>
  <c r="E231" i="62"/>
  <c r="F231" i="62"/>
  <c r="G231" i="62" s="1"/>
  <c r="I231" i="62"/>
  <c r="X231" i="62" s="1"/>
  <c r="B232" i="62"/>
  <c r="C232" i="62"/>
  <c r="E232" i="62"/>
  <c r="F232" i="62"/>
  <c r="G232" i="62" s="1"/>
  <c r="I232" i="62"/>
  <c r="Z232" i="62" s="1"/>
  <c r="B216" i="62"/>
  <c r="C216" i="62"/>
  <c r="E216" i="62"/>
  <c r="F216" i="62"/>
  <c r="G216" i="62" s="1"/>
  <c r="I216" i="62"/>
  <c r="V216" i="62" s="1"/>
  <c r="B217" i="62"/>
  <c r="C217" i="62"/>
  <c r="E217" i="62"/>
  <c r="F217" i="62"/>
  <c r="G217" i="62" s="1"/>
  <c r="I217" i="62"/>
  <c r="Y217" i="62" s="1"/>
  <c r="B218" i="62"/>
  <c r="C218" i="62"/>
  <c r="E218" i="62"/>
  <c r="F218" i="62"/>
  <c r="G218" i="62" s="1"/>
  <c r="I218" i="62"/>
  <c r="AC218" i="62" s="1"/>
  <c r="B219" i="62"/>
  <c r="C219" i="62"/>
  <c r="E219" i="62"/>
  <c r="F219" i="62"/>
  <c r="G219" i="62" s="1"/>
  <c r="I219" i="62"/>
  <c r="Y219" i="62" s="1"/>
  <c r="B220" i="62"/>
  <c r="C220" i="62"/>
  <c r="E220" i="62"/>
  <c r="F220" i="62"/>
  <c r="G220" i="62" s="1"/>
  <c r="I220" i="62"/>
  <c r="L220" i="62" s="1"/>
  <c r="B221" i="62"/>
  <c r="C221" i="62"/>
  <c r="E221" i="62"/>
  <c r="F221" i="62"/>
  <c r="G221" i="62" s="1"/>
  <c r="I221" i="62"/>
  <c r="Z221" i="62" s="1"/>
  <c r="B222" i="62"/>
  <c r="C222" i="62"/>
  <c r="E222" i="62"/>
  <c r="F222" i="62"/>
  <c r="G222" i="62" s="1"/>
  <c r="I222" i="62"/>
  <c r="V222" i="62" s="1"/>
  <c r="B223" i="62"/>
  <c r="C223" i="62"/>
  <c r="E223" i="62"/>
  <c r="F223" i="62"/>
  <c r="G223" i="62" s="1"/>
  <c r="I223" i="62"/>
  <c r="Y223" i="62" s="1"/>
  <c r="B224" i="62"/>
  <c r="C224" i="62"/>
  <c r="E224" i="62"/>
  <c r="F224" i="62"/>
  <c r="G224" i="62" s="1"/>
  <c r="I224" i="62"/>
  <c r="L224" i="62" s="1"/>
  <c r="B209" i="62"/>
  <c r="C209" i="62"/>
  <c r="E209" i="62"/>
  <c r="F209" i="62"/>
  <c r="G209" i="62" s="1"/>
  <c r="I209" i="62"/>
  <c r="R209" i="62" s="1"/>
  <c r="B210" i="62"/>
  <c r="C210" i="62"/>
  <c r="E210" i="62"/>
  <c r="F210" i="62"/>
  <c r="G210" i="62" s="1"/>
  <c r="I210" i="62"/>
  <c r="J210" i="62" s="1"/>
  <c r="N210" i="62" s="1"/>
  <c r="B211" i="62"/>
  <c r="C211" i="62"/>
  <c r="E211" i="62"/>
  <c r="F211" i="62"/>
  <c r="G211" i="62" s="1"/>
  <c r="I211" i="62"/>
  <c r="R211" i="62" s="1"/>
  <c r="B212" i="62"/>
  <c r="C212" i="62"/>
  <c r="E212" i="62"/>
  <c r="F212" i="62"/>
  <c r="G212" i="62" s="1"/>
  <c r="I212" i="62"/>
  <c r="V212" i="62" s="1"/>
  <c r="B213" i="62"/>
  <c r="C213" i="62"/>
  <c r="E213" i="62"/>
  <c r="F213" i="62"/>
  <c r="G213" i="62" s="1"/>
  <c r="I213" i="62"/>
  <c r="R213" i="62" s="1"/>
  <c r="B214" i="62"/>
  <c r="C214" i="62"/>
  <c r="E214" i="62"/>
  <c r="F214" i="62"/>
  <c r="G214" i="62" s="1"/>
  <c r="I214" i="62"/>
  <c r="V214" i="62" s="1"/>
  <c r="B215" i="62"/>
  <c r="C215" i="62"/>
  <c r="E215" i="62"/>
  <c r="F215" i="62"/>
  <c r="G215" i="62" s="1"/>
  <c r="I215" i="62"/>
  <c r="R215" i="62" s="1"/>
  <c r="B208" i="62"/>
  <c r="I208" i="62"/>
  <c r="F208" i="62"/>
  <c r="G208" i="62" s="1"/>
  <c r="E208" i="62"/>
  <c r="C208" i="62"/>
  <c r="AC208" i="62" l="1"/>
  <c r="I206" i="62"/>
  <c r="L264" i="62"/>
  <c r="I262" i="62"/>
  <c r="T226" i="62"/>
  <c r="P226" i="62"/>
  <c r="P427" i="62"/>
  <c r="T427" i="62"/>
  <c r="P419" i="62"/>
  <c r="T419" i="62"/>
  <c r="P411" i="62"/>
  <c r="T411" i="62"/>
  <c r="T210" i="62"/>
  <c r="P210" i="62"/>
  <c r="AF405" i="62"/>
  <c r="AD405" i="62"/>
  <c r="AC405" i="62"/>
  <c r="AD428" i="62"/>
  <c r="AB405" i="62"/>
  <c r="Y405" i="62"/>
  <c r="X394" i="62"/>
  <c r="V425" i="62"/>
  <c r="AF396" i="62"/>
  <c r="R396" i="62"/>
  <c r="AA422" i="62"/>
  <c r="AD425" i="62"/>
  <c r="R425" i="62"/>
  <c r="H406" i="62"/>
  <c r="X427" i="62"/>
  <c r="AD409" i="62"/>
  <c r="AA397" i="62"/>
  <c r="L396" i="62"/>
  <c r="L382" i="62"/>
  <c r="H427" i="62"/>
  <c r="AF425" i="62"/>
  <c r="AB422" i="62"/>
  <c r="AD417" i="62"/>
  <c r="AF427" i="62"/>
  <c r="AD415" i="62"/>
  <c r="AB427" i="62"/>
  <c r="Z422" i="62"/>
  <c r="AA415" i="62"/>
  <c r="V406" i="62"/>
  <c r="AA427" i="62"/>
  <c r="AC423" i="62"/>
  <c r="J422" i="62"/>
  <c r="N422" i="62" s="1"/>
  <c r="Z415" i="62"/>
  <c r="Z427" i="62"/>
  <c r="J415" i="62"/>
  <c r="N415" i="62" s="1"/>
  <c r="AC428" i="62"/>
  <c r="AE427" i="62"/>
  <c r="R427" i="62"/>
  <c r="AB425" i="62"/>
  <c r="L418" i="62"/>
  <c r="AC417" i="62"/>
  <c r="AC415" i="62"/>
  <c r="AF411" i="62"/>
  <c r="AA409" i="62"/>
  <c r="AF406" i="62"/>
  <c r="AA428" i="62"/>
  <c r="AD427" i="62"/>
  <c r="V427" i="62"/>
  <c r="AA425" i="62"/>
  <c r="AB417" i="62"/>
  <c r="AB415" i="62"/>
  <c r="AD411" i="62"/>
  <c r="L410" i="62"/>
  <c r="Y409" i="62"/>
  <c r="AE406" i="62"/>
  <c r="R428" i="62"/>
  <c r="AC427" i="62"/>
  <c r="L427" i="62"/>
  <c r="X425" i="62"/>
  <c r="AB421" i="62"/>
  <c r="AA417" i="62"/>
  <c r="AC411" i="62"/>
  <c r="X409" i="62"/>
  <c r="AA406" i="62"/>
  <c r="AD419" i="62"/>
  <c r="Y417" i="62"/>
  <c r="AA412" i="62"/>
  <c r="L411" i="62"/>
  <c r="V409" i="62"/>
  <c r="AD378" i="62"/>
  <c r="X417" i="62"/>
  <c r="AF417" i="62"/>
  <c r="V417" i="62"/>
  <c r="H411" i="62"/>
  <c r="R352" i="62"/>
  <c r="AE352" i="62" s="1"/>
  <c r="AE428" i="62"/>
  <c r="Y427" i="62"/>
  <c r="AE425" i="62"/>
  <c r="AE417" i="62"/>
  <c r="J417" i="62"/>
  <c r="N417" i="62" s="1"/>
  <c r="H415" i="62"/>
  <c r="Z413" i="62"/>
  <c r="AF409" i="62"/>
  <c r="Y422" i="62"/>
  <c r="L420" i="62"/>
  <c r="AC419" i="62"/>
  <c r="AA416" i="62"/>
  <c r="AA411" i="62"/>
  <c r="AD406" i="62"/>
  <c r="AA405" i="62"/>
  <c r="AF384" i="62"/>
  <c r="AF382" i="62"/>
  <c r="AF422" i="62"/>
  <c r="X422" i="62"/>
  <c r="AA419" i="62"/>
  <c r="AE414" i="62"/>
  <c r="AE413" i="62"/>
  <c r="Z411" i="62"/>
  <c r="AB406" i="62"/>
  <c r="Z405" i="62"/>
  <c r="Y332" i="62"/>
  <c r="AE384" i="62"/>
  <c r="AE382" i="62"/>
  <c r="AE422" i="62"/>
  <c r="R422" i="62"/>
  <c r="Z419" i="62"/>
  <c r="AC414" i="62"/>
  <c r="Y411" i="62"/>
  <c r="AC384" i="62"/>
  <c r="AC382" i="62"/>
  <c r="AD422" i="62"/>
  <c r="V422" i="62"/>
  <c r="AA421" i="62"/>
  <c r="Y419" i="62"/>
  <c r="AC418" i="62"/>
  <c r="AA414" i="62"/>
  <c r="X411" i="62"/>
  <c r="AC410" i="62"/>
  <c r="Z406" i="62"/>
  <c r="AF398" i="62"/>
  <c r="L388" i="62"/>
  <c r="AA384" i="62"/>
  <c r="AA382" i="62"/>
  <c r="AC422" i="62"/>
  <c r="L422" i="62"/>
  <c r="R419" i="62"/>
  <c r="AA418" i="62"/>
  <c r="L414" i="62"/>
  <c r="V411" i="62"/>
  <c r="AA410" i="62"/>
  <c r="AA408" i="62"/>
  <c r="Y406" i="62"/>
  <c r="AE405" i="62"/>
  <c r="AA294" i="62"/>
  <c r="Y384" i="62"/>
  <c r="AF419" i="62"/>
  <c r="V419" i="62"/>
  <c r="X294" i="62"/>
  <c r="L384" i="62"/>
  <c r="AE419" i="62"/>
  <c r="L419" i="62"/>
  <c r="AB407" i="62"/>
  <c r="AB423" i="62"/>
  <c r="Y415" i="62"/>
  <c r="Y414" i="62"/>
  <c r="X413" i="62"/>
  <c r="AA407" i="62"/>
  <c r="H407" i="62"/>
  <c r="AC406" i="62"/>
  <c r="L406" i="62"/>
  <c r="J405" i="62"/>
  <c r="N405" i="62" s="1"/>
  <c r="AC378" i="62"/>
  <c r="AB428" i="62"/>
  <c r="AA423" i="62"/>
  <c r="Z421" i="62"/>
  <c r="AE420" i="62"/>
  <c r="H419" i="62"/>
  <c r="V415" i="62"/>
  <c r="X414" i="62"/>
  <c r="R413" i="62"/>
  <c r="AE412" i="62"/>
  <c r="Z407" i="62"/>
  <c r="J406" i="62"/>
  <c r="N406" i="62" s="1"/>
  <c r="AD368" i="62"/>
  <c r="X384" i="62"/>
  <c r="X382" i="62"/>
  <c r="L378" i="62"/>
  <c r="Z423" i="62"/>
  <c r="J421" i="62"/>
  <c r="N421" i="62" s="1"/>
  <c r="AD420" i="62"/>
  <c r="L415" i="62"/>
  <c r="AF414" i="62"/>
  <c r="R414" i="62"/>
  <c r="AF413" i="62"/>
  <c r="J413" i="62"/>
  <c r="N413" i="62" s="1"/>
  <c r="AC412" i="62"/>
  <c r="Y407" i="62"/>
  <c r="H405" i="62"/>
  <c r="Y423" i="62"/>
  <c r="AC420" i="62"/>
  <c r="AF407" i="62"/>
  <c r="R407" i="62"/>
  <c r="R404" i="62"/>
  <c r="L428" i="62"/>
  <c r="AC426" i="62"/>
  <c r="V423" i="62"/>
  <c r="H421" i="62"/>
  <c r="AA420" i="62"/>
  <c r="X419" i="62"/>
  <c r="AD414" i="62"/>
  <c r="J414" i="62"/>
  <c r="N414" i="62" s="1"/>
  <c r="AD413" i="62"/>
  <c r="H413" i="62"/>
  <c r="R412" i="62"/>
  <c r="AE407" i="62"/>
  <c r="V407" i="62"/>
  <c r="X404" i="62"/>
  <c r="AA426" i="62"/>
  <c r="L423" i="62"/>
  <c r="R420" i="62"/>
  <c r="AB413" i="62"/>
  <c r="L412" i="62"/>
  <c r="AD407" i="62"/>
  <c r="L407" i="62"/>
  <c r="X406" i="62"/>
  <c r="L426" i="62"/>
  <c r="AD423" i="62"/>
  <c r="J423" i="62"/>
  <c r="N423" i="62" s="1"/>
  <c r="V420" i="62"/>
  <c r="AB414" i="62"/>
  <c r="AA413" i="62"/>
  <c r="AC407" i="62"/>
  <c r="J407" i="62"/>
  <c r="N407" i="62" s="1"/>
  <c r="AA424" i="62"/>
  <c r="AF428" i="62"/>
  <c r="X428" i="62"/>
  <c r="AD426" i="62"/>
  <c r="V426" i="62"/>
  <c r="Y425" i="62"/>
  <c r="AB424" i="62"/>
  <c r="J424" i="62"/>
  <c r="N424" i="62" s="1"/>
  <c r="AE423" i="62"/>
  <c r="R423" i="62"/>
  <c r="AC421" i="62"/>
  <c r="L421" i="62"/>
  <c r="AF420" i="62"/>
  <c r="X420" i="62"/>
  <c r="AD418" i="62"/>
  <c r="V418" i="62"/>
  <c r="AB416" i="62"/>
  <c r="J416" i="62"/>
  <c r="N416" i="62" s="1"/>
  <c r="AE415" i="62"/>
  <c r="R415" i="62"/>
  <c r="Z414" i="62"/>
  <c r="H414" i="62"/>
  <c r="AC413" i="62"/>
  <c r="L413" i="62"/>
  <c r="AF412" i="62"/>
  <c r="X412" i="62"/>
  <c r="AD410" i="62"/>
  <c r="V410" i="62"/>
  <c r="AB408" i="62"/>
  <c r="J408" i="62"/>
  <c r="N408" i="62" s="1"/>
  <c r="L405" i="62"/>
  <c r="V428" i="62"/>
  <c r="AB426" i="62"/>
  <c r="J426" i="62"/>
  <c r="N426" i="62" s="1"/>
  <c r="Z424" i="62"/>
  <c r="H424" i="62"/>
  <c r="AB418" i="62"/>
  <c r="J418" i="62"/>
  <c r="N418" i="62" s="1"/>
  <c r="R417" i="62"/>
  <c r="Z416" i="62"/>
  <c r="H416" i="62"/>
  <c r="AD412" i="62"/>
  <c r="V412" i="62"/>
  <c r="AB410" i="62"/>
  <c r="J410" i="62"/>
  <c r="N410" i="62" s="1"/>
  <c r="R409" i="62"/>
  <c r="AE409" i="62" s="1"/>
  <c r="Z408" i="62"/>
  <c r="H408" i="62"/>
  <c r="Y424" i="62"/>
  <c r="Y416" i="62"/>
  <c r="Y408" i="62"/>
  <c r="J428" i="62"/>
  <c r="N428" i="62" s="1"/>
  <c r="Z426" i="62"/>
  <c r="H426" i="62"/>
  <c r="AC425" i="62"/>
  <c r="L425" i="62"/>
  <c r="AF424" i="62"/>
  <c r="X424" i="62"/>
  <c r="Y421" i="62"/>
  <c r="AB420" i="62"/>
  <c r="J420" i="62"/>
  <c r="N420" i="62" s="1"/>
  <c r="Z418" i="62"/>
  <c r="H418" i="62"/>
  <c r="L417" i="62"/>
  <c r="AF416" i="62"/>
  <c r="X416" i="62"/>
  <c r="Y413" i="62"/>
  <c r="AB412" i="62"/>
  <c r="J412" i="62"/>
  <c r="N412" i="62" s="1"/>
  <c r="AE411" i="62"/>
  <c r="R411" i="62"/>
  <c r="Z410" i="62"/>
  <c r="H410" i="62"/>
  <c r="AC409" i="62"/>
  <c r="L409" i="62"/>
  <c r="AF408" i="62"/>
  <c r="X408" i="62"/>
  <c r="Y426" i="62"/>
  <c r="J425" i="62"/>
  <c r="N425" i="62" s="1"/>
  <c r="AE424" i="62"/>
  <c r="R424" i="62"/>
  <c r="H423" i="62"/>
  <c r="AF421" i="62"/>
  <c r="X421" i="62"/>
  <c r="Y418" i="62"/>
  <c r="AE416" i="62"/>
  <c r="R416" i="62"/>
  <c r="Y410" i="62"/>
  <c r="AB409" i="62"/>
  <c r="J409" i="62"/>
  <c r="N409" i="62" s="1"/>
  <c r="AE408" i="62"/>
  <c r="R408" i="62"/>
  <c r="X405" i="62"/>
  <c r="Z428" i="62"/>
  <c r="H428" i="62"/>
  <c r="AF426" i="62"/>
  <c r="X426" i="62"/>
  <c r="AD424" i="62"/>
  <c r="V424" i="62"/>
  <c r="AE421" i="62"/>
  <c r="R421" i="62"/>
  <c r="Z420" i="62"/>
  <c r="H420" i="62"/>
  <c r="AF418" i="62"/>
  <c r="X418" i="62"/>
  <c r="AD416" i="62"/>
  <c r="V416" i="62"/>
  <c r="Z412" i="62"/>
  <c r="H412" i="62"/>
  <c r="AF410" i="62"/>
  <c r="X410" i="62"/>
  <c r="AD408" i="62"/>
  <c r="V408" i="62"/>
  <c r="R405" i="62"/>
  <c r="AE426" i="62"/>
  <c r="Z425" i="62"/>
  <c r="AC424" i="62"/>
  <c r="AF423" i="62"/>
  <c r="AD421" i="62"/>
  <c r="AB419" i="62"/>
  <c r="AE418" i="62"/>
  <c r="Z417" i="62"/>
  <c r="AC416" i="62"/>
  <c r="AF415" i="62"/>
  <c r="AB411" i="62"/>
  <c r="AE410" i="62"/>
  <c r="Z409" i="62"/>
  <c r="AC408" i="62"/>
  <c r="Y404" i="62"/>
  <c r="H404" i="62"/>
  <c r="Z404" i="62"/>
  <c r="AA404" i="62"/>
  <c r="J404" i="62"/>
  <c r="N404" i="62" s="1"/>
  <c r="AB404" i="62"/>
  <c r="L404" i="62"/>
  <c r="AC404" i="62"/>
  <c r="V404" i="62"/>
  <c r="X368" i="62"/>
  <c r="AB378" i="62"/>
  <c r="R368" i="62"/>
  <c r="AE368" i="62" s="1"/>
  <c r="AE398" i="62"/>
  <c r="AA378" i="62"/>
  <c r="Y322" i="62"/>
  <c r="AF372" i="62"/>
  <c r="Y378" i="62"/>
  <c r="X378" i="62"/>
  <c r="Y400" i="62"/>
  <c r="AF378" i="62"/>
  <c r="R378" i="62"/>
  <c r="X400" i="62"/>
  <c r="AF386" i="62"/>
  <c r="AE378" i="62"/>
  <c r="V378" i="62"/>
  <c r="AE396" i="62"/>
  <c r="AC396" i="62"/>
  <c r="AA396" i="62"/>
  <c r="AF394" i="62"/>
  <c r="R384" i="62"/>
  <c r="AF400" i="62"/>
  <c r="Y396" i="62"/>
  <c r="AE394" i="62"/>
  <c r="AC332" i="62"/>
  <c r="AD364" i="62"/>
  <c r="AC400" i="62"/>
  <c r="AA399" i="62"/>
  <c r="X396" i="62"/>
  <c r="AA395" i="62"/>
  <c r="AC394" i="62"/>
  <c r="Y390" i="62"/>
  <c r="R334" i="62"/>
  <c r="AE334" i="62" s="1"/>
  <c r="AF368" i="62"/>
  <c r="V368" i="62"/>
  <c r="AA400" i="62"/>
  <c r="AC398" i="62"/>
  <c r="AA394" i="62"/>
  <c r="AC386" i="62"/>
  <c r="L368" i="62"/>
  <c r="AA398" i="62"/>
  <c r="Y394" i="62"/>
  <c r="AF388" i="62"/>
  <c r="AA386" i="62"/>
  <c r="AF370" i="62"/>
  <c r="Y398" i="62"/>
  <c r="Y386" i="62"/>
  <c r="AD370" i="62"/>
  <c r="AC368" i="62"/>
  <c r="X398" i="62"/>
  <c r="R394" i="62"/>
  <c r="X386" i="62"/>
  <c r="AF380" i="62"/>
  <c r="AA379" i="62"/>
  <c r="Y336" i="62"/>
  <c r="Y370" i="62"/>
  <c r="AA368" i="62"/>
  <c r="AD366" i="62"/>
  <c r="R398" i="62"/>
  <c r="L394" i="62"/>
  <c r="AF390" i="62"/>
  <c r="R386" i="62"/>
  <c r="AE386" i="62" s="1"/>
  <c r="X380" i="62"/>
  <c r="L336" i="62"/>
  <c r="V370" i="62"/>
  <c r="Y368" i="62"/>
  <c r="L398" i="62"/>
  <c r="AA391" i="62"/>
  <c r="AA390" i="62"/>
  <c r="L386" i="62"/>
  <c r="R380" i="62"/>
  <c r="AE380" i="62" s="1"/>
  <c r="AB322" i="62"/>
  <c r="L372" i="62"/>
  <c r="AA367" i="62"/>
  <c r="X352" i="62"/>
  <c r="V350" i="62"/>
  <c r="H376" i="62"/>
  <c r="L392" i="62"/>
  <c r="AC390" i="62"/>
  <c r="R388" i="62"/>
  <c r="AA387" i="62"/>
  <c r="Y380" i="62"/>
  <c r="AE372" i="62"/>
  <c r="V376" i="62"/>
  <c r="AE392" i="62"/>
  <c r="AD372" i="62"/>
  <c r="AF358" i="62"/>
  <c r="R376" i="62"/>
  <c r="AC392" i="62"/>
  <c r="X390" i="62"/>
  <c r="AE388" i="62"/>
  <c r="Y382" i="62"/>
  <c r="L380" i="62"/>
  <c r="AC372" i="62"/>
  <c r="AF350" i="62"/>
  <c r="Z376" i="62"/>
  <c r="R400" i="62"/>
  <c r="AA392" i="62"/>
  <c r="R390" i="62"/>
  <c r="AC388" i="62"/>
  <c r="AA372" i="62"/>
  <c r="AD362" i="62"/>
  <c r="AA359" i="62"/>
  <c r="AD358" i="62"/>
  <c r="AC352" i="62"/>
  <c r="AD376" i="62"/>
  <c r="L400" i="62"/>
  <c r="Y392" i="62"/>
  <c r="L390" i="62"/>
  <c r="AA388" i="62"/>
  <c r="R382" i="62"/>
  <c r="AA381" i="62"/>
  <c r="X372" i="62"/>
  <c r="R358" i="62"/>
  <c r="AE358" i="62" s="1"/>
  <c r="AA352" i="62"/>
  <c r="AD350" i="62"/>
  <c r="AA349" i="62"/>
  <c r="X392" i="62"/>
  <c r="Y388" i="62"/>
  <c r="AC380" i="62"/>
  <c r="AF392" i="62"/>
  <c r="R372" i="62"/>
  <c r="X366" i="62"/>
  <c r="Y352" i="62"/>
  <c r="R350" i="62"/>
  <c r="AE350" i="62" s="1"/>
  <c r="AE400" i="62"/>
  <c r="R392" i="62"/>
  <c r="AE390" i="62"/>
  <c r="X388" i="62"/>
  <c r="AA380" i="62"/>
  <c r="AA393" i="62"/>
  <c r="AB399" i="62"/>
  <c r="J399" i="62"/>
  <c r="N399" i="62" s="1"/>
  <c r="AB397" i="62"/>
  <c r="J397" i="62"/>
  <c r="N397" i="62" s="1"/>
  <c r="AB395" i="62"/>
  <c r="J395" i="62"/>
  <c r="N395" i="62" s="1"/>
  <c r="AB393" i="62"/>
  <c r="J393" i="62"/>
  <c r="N393" i="62" s="1"/>
  <c r="AB391" i="62"/>
  <c r="J391" i="62"/>
  <c r="N391" i="62" s="1"/>
  <c r="AB389" i="62"/>
  <c r="J389" i="62"/>
  <c r="N389" i="62" s="1"/>
  <c r="AB387" i="62"/>
  <c r="J387" i="62"/>
  <c r="N387" i="62" s="1"/>
  <c r="AB385" i="62"/>
  <c r="J385" i="62"/>
  <c r="N385" i="62" s="1"/>
  <c r="AB383" i="62"/>
  <c r="J383" i="62"/>
  <c r="N383" i="62" s="1"/>
  <c r="AB381" i="62"/>
  <c r="J381" i="62"/>
  <c r="N381" i="62" s="1"/>
  <c r="AB379" i="62"/>
  <c r="J379" i="62"/>
  <c r="N379" i="62" s="1"/>
  <c r="AB377" i="62"/>
  <c r="J377" i="62"/>
  <c r="N377" i="62" s="1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F383" i="62" s="1"/>
  <c r="AD382" i="62"/>
  <c r="V382" i="62"/>
  <c r="Z381" i="62"/>
  <c r="H381" i="62"/>
  <c r="AF381" i="62" s="1"/>
  <c r="AD380" i="62"/>
  <c r="V380" i="62"/>
  <c r="Z379" i="62"/>
  <c r="H379" i="62"/>
  <c r="AF379" i="62" s="1"/>
  <c r="Z377" i="62"/>
  <c r="H377" i="62"/>
  <c r="AF377" i="62" s="1"/>
  <c r="AA389" i="62"/>
  <c r="AA383" i="62"/>
  <c r="AA377" i="62"/>
  <c r="Y399" i="62"/>
  <c r="Y397" i="62"/>
  <c r="Y395" i="62"/>
  <c r="Y393" i="62"/>
  <c r="Y391" i="62"/>
  <c r="Y389" i="62"/>
  <c r="Y387" i="62"/>
  <c r="Y385" i="62"/>
  <c r="Y383" i="62"/>
  <c r="Y381" i="62"/>
  <c r="Y379" i="62"/>
  <c r="Y377" i="62"/>
  <c r="AB400" i="62"/>
  <c r="J400" i="62"/>
  <c r="N400" i="62" s="1"/>
  <c r="AF399" i="62"/>
  <c r="X399" i="62"/>
  <c r="AB398" i="62"/>
  <c r="J398" i="62"/>
  <c r="N398" i="62" s="1"/>
  <c r="AF397" i="62"/>
  <c r="X397" i="62"/>
  <c r="AB396" i="62"/>
  <c r="J396" i="62"/>
  <c r="N396" i="62" s="1"/>
  <c r="AF395" i="62"/>
  <c r="X395" i="62"/>
  <c r="AB394" i="62"/>
  <c r="J394" i="62"/>
  <c r="N394" i="62" s="1"/>
  <c r="AF393" i="62"/>
  <c r="X393" i="62"/>
  <c r="AB392" i="62"/>
  <c r="J392" i="62"/>
  <c r="N392" i="62" s="1"/>
  <c r="AF391" i="62"/>
  <c r="X391" i="62"/>
  <c r="AB390" i="62"/>
  <c r="J390" i="62"/>
  <c r="N390" i="62" s="1"/>
  <c r="AF389" i="62"/>
  <c r="X389" i="62"/>
  <c r="AB388" i="62"/>
  <c r="J388" i="62"/>
  <c r="N388" i="62" s="1"/>
  <c r="AF387" i="62"/>
  <c r="X387" i="62"/>
  <c r="AB386" i="62"/>
  <c r="J386" i="62"/>
  <c r="N386" i="62" s="1"/>
  <c r="AF385" i="62"/>
  <c r="X385" i="62"/>
  <c r="AB384" i="62"/>
  <c r="J384" i="62"/>
  <c r="N384" i="62" s="1"/>
  <c r="X383" i="62"/>
  <c r="AB382" i="62"/>
  <c r="J382" i="62"/>
  <c r="N382" i="62" s="1"/>
  <c r="X381" i="62"/>
  <c r="AB380" i="62"/>
  <c r="J380" i="62"/>
  <c r="N380" i="62" s="1"/>
  <c r="X379" i="62"/>
  <c r="J378" i="62"/>
  <c r="N378" i="62" s="1"/>
  <c r="X377" i="62"/>
  <c r="AE399" i="62"/>
  <c r="R399" i="62"/>
  <c r="AE397" i="62"/>
  <c r="R397" i="62"/>
  <c r="AE395" i="62"/>
  <c r="R395" i="62"/>
  <c r="AE393" i="62"/>
  <c r="R393" i="62"/>
  <c r="AE391" i="62"/>
  <c r="R391" i="62"/>
  <c r="AE389" i="62"/>
  <c r="R389" i="62"/>
  <c r="AE387" i="62"/>
  <c r="R387" i="62"/>
  <c r="AE385" i="62"/>
  <c r="R385" i="62"/>
  <c r="R383" i="62"/>
  <c r="AE383" i="62" s="1"/>
  <c r="R381" i="62"/>
  <c r="AE381" i="62" s="1"/>
  <c r="R379" i="62"/>
  <c r="AE379" i="62" s="1"/>
  <c r="R377" i="62"/>
  <c r="AE377" i="62" s="1"/>
  <c r="Z400" i="62"/>
  <c r="AD399" i="62"/>
  <c r="V399" i="62"/>
  <c r="Z398" i="62"/>
  <c r="AD397" i="62"/>
  <c r="V397" i="62"/>
  <c r="Z396" i="62"/>
  <c r="AD395" i="62"/>
  <c r="V395" i="62"/>
  <c r="Z394" i="62"/>
  <c r="AD393" i="62"/>
  <c r="V393" i="62"/>
  <c r="Z392" i="62"/>
  <c r="AD391" i="62"/>
  <c r="V391" i="62"/>
  <c r="Z390" i="62"/>
  <c r="AD389" i="62"/>
  <c r="V389" i="62"/>
  <c r="Z388" i="62"/>
  <c r="AD387" i="62"/>
  <c r="V387" i="62"/>
  <c r="Z386" i="62"/>
  <c r="AD385" i="62"/>
  <c r="V385" i="62"/>
  <c r="Z384" i="62"/>
  <c r="AD383" i="62"/>
  <c r="V383" i="62"/>
  <c r="Z382" i="62"/>
  <c r="AD381" i="62"/>
  <c r="V381" i="62"/>
  <c r="Z380" i="62"/>
  <c r="AD379" i="62"/>
  <c r="V379" i="62"/>
  <c r="Z378" i="62"/>
  <c r="AD377" i="62"/>
  <c r="V377" i="62"/>
  <c r="AA385" i="62"/>
  <c r="AC399" i="62"/>
  <c r="AC397" i="62"/>
  <c r="AC395" i="62"/>
  <c r="AC393" i="62"/>
  <c r="AC391" i="62"/>
  <c r="AC389" i="62"/>
  <c r="AC387" i="62"/>
  <c r="AC385" i="62"/>
  <c r="AC383" i="62"/>
  <c r="AC381" i="62"/>
  <c r="AC379" i="62"/>
  <c r="AC377" i="62"/>
  <c r="X376" i="62"/>
  <c r="Y376" i="62"/>
  <c r="J376" i="62"/>
  <c r="N376" i="62" s="1"/>
  <c r="AB376" i="62"/>
  <c r="AA376" i="62"/>
  <c r="L376" i="62"/>
  <c r="AA322" i="62"/>
  <c r="Y372" i="62"/>
  <c r="AE370" i="62"/>
  <c r="L370" i="62"/>
  <c r="X362" i="62"/>
  <c r="L356" i="62"/>
  <c r="R322" i="62"/>
  <c r="AE322" i="62" s="1"/>
  <c r="AC370" i="62"/>
  <c r="Y358" i="62"/>
  <c r="V322" i="62"/>
  <c r="V372" i="62"/>
  <c r="AA370" i="62"/>
  <c r="AD360" i="62"/>
  <c r="X358" i="62"/>
  <c r="AD354" i="62"/>
  <c r="V352" i="62"/>
  <c r="L350" i="62"/>
  <c r="AC344" i="62"/>
  <c r="AD328" i="62"/>
  <c r="AD322" i="62"/>
  <c r="X370" i="62"/>
  <c r="V358" i="62"/>
  <c r="X344" i="62"/>
  <c r="AC328" i="62"/>
  <c r="AC322" i="62"/>
  <c r="R370" i="62"/>
  <c r="AD326" i="62"/>
  <c r="R366" i="62"/>
  <c r="R362" i="62"/>
  <c r="AC360" i="62"/>
  <c r="AC326" i="62"/>
  <c r="AF366" i="62"/>
  <c r="V366" i="62"/>
  <c r="AF362" i="62"/>
  <c r="V362" i="62"/>
  <c r="AA360" i="62"/>
  <c r="AE366" i="62"/>
  <c r="L366" i="62"/>
  <c r="AE362" i="62"/>
  <c r="L362" i="62"/>
  <c r="Y360" i="62"/>
  <c r="X360" i="62"/>
  <c r="L358" i="62"/>
  <c r="AC366" i="62"/>
  <c r="AC362" i="62"/>
  <c r="R360" i="62"/>
  <c r="AA366" i="62"/>
  <c r="AA362" i="62"/>
  <c r="AF360" i="62"/>
  <c r="V360" i="62"/>
  <c r="AC358" i="62"/>
  <c r="AD352" i="62"/>
  <c r="Y366" i="62"/>
  <c r="Y362" i="62"/>
  <c r="AE360" i="62"/>
  <c r="L360" i="62"/>
  <c r="AA358" i="62"/>
  <c r="AD356" i="62"/>
  <c r="AA309" i="62"/>
  <c r="AE364" i="62"/>
  <c r="L364" i="62"/>
  <c r="V356" i="62"/>
  <c r="AA355" i="62"/>
  <c r="L354" i="62"/>
  <c r="L332" i="62"/>
  <c r="AA329" i="62"/>
  <c r="V328" i="62"/>
  <c r="AB324" i="62"/>
  <c r="X322" i="62"/>
  <c r="AC364" i="62"/>
  <c r="AC354" i="62"/>
  <c r="AA351" i="62"/>
  <c r="AA364" i="62"/>
  <c r="AC356" i="62"/>
  <c r="AA354" i="62"/>
  <c r="AD334" i="62"/>
  <c r="Y364" i="62"/>
  <c r="AA356" i="62"/>
  <c r="Y354" i="62"/>
  <c r="AC350" i="62"/>
  <c r="L322" i="62"/>
  <c r="AA371" i="62"/>
  <c r="X364" i="62"/>
  <c r="Y356" i="62"/>
  <c r="X354" i="62"/>
  <c r="AA350" i="62"/>
  <c r="R364" i="62"/>
  <c r="X356" i="62"/>
  <c r="R354" i="62"/>
  <c r="AE354" i="62" s="1"/>
  <c r="Y350" i="62"/>
  <c r="AB326" i="62"/>
  <c r="AF364" i="62"/>
  <c r="V364" i="62"/>
  <c r="AA363" i="62"/>
  <c r="R356" i="62"/>
  <c r="AE356" i="62" s="1"/>
  <c r="AF354" i="62"/>
  <c r="V354" i="62"/>
  <c r="X350" i="62"/>
  <c r="AA365" i="62"/>
  <c r="AA361" i="62"/>
  <c r="AB371" i="62"/>
  <c r="J371" i="62"/>
  <c r="N371" i="62" s="1"/>
  <c r="AB369" i="62"/>
  <c r="J369" i="62"/>
  <c r="N369" i="62" s="1"/>
  <c r="AB367" i="62"/>
  <c r="J367" i="62"/>
  <c r="N367" i="62" s="1"/>
  <c r="AB365" i="62"/>
  <c r="J365" i="62"/>
  <c r="N365" i="62" s="1"/>
  <c r="AB363" i="62"/>
  <c r="J363" i="62"/>
  <c r="N363" i="62" s="1"/>
  <c r="AB361" i="62"/>
  <c r="J361" i="62"/>
  <c r="N361" i="62" s="1"/>
  <c r="AB359" i="62"/>
  <c r="J359" i="62"/>
  <c r="N359" i="62" s="1"/>
  <c r="AB357" i="62"/>
  <c r="J357" i="62"/>
  <c r="N357" i="62" s="1"/>
  <c r="AB355" i="62"/>
  <c r="J355" i="62"/>
  <c r="N355" i="62" s="1"/>
  <c r="AB353" i="62"/>
  <c r="J353" i="62"/>
  <c r="N353" i="62" s="1"/>
  <c r="AB351" i="62"/>
  <c r="J351" i="62"/>
  <c r="N351" i="62" s="1"/>
  <c r="AB349" i="62"/>
  <c r="J349" i="62"/>
  <c r="N349" i="62" s="1"/>
  <c r="AA369" i="62"/>
  <c r="Z371" i="62"/>
  <c r="H371" i="62"/>
  <c r="Z369" i="62"/>
  <c r="H369" i="62"/>
  <c r="Z367" i="62"/>
  <c r="H367" i="62"/>
  <c r="AF367" i="62" s="1"/>
  <c r="Z365" i="62"/>
  <c r="H365" i="62"/>
  <c r="Z363" i="62"/>
  <c r="H363" i="62"/>
  <c r="Z361" i="62"/>
  <c r="H361" i="62"/>
  <c r="Z359" i="62"/>
  <c r="H359" i="62"/>
  <c r="AF359" i="62" s="1"/>
  <c r="Z357" i="62"/>
  <c r="H357" i="62"/>
  <c r="Z355" i="62"/>
  <c r="H355" i="62"/>
  <c r="AF355" i="62" s="1"/>
  <c r="Z353" i="62"/>
  <c r="H353" i="62"/>
  <c r="AF353" i="62" s="1"/>
  <c r="Z351" i="62"/>
  <c r="H351" i="62"/>
  <c r="AF351" i="62" s="1"/>
  <c r="Z349" i="62"/>
  <c r="H349" i="62"/>
  <c r="AF349" i="62" s="1"/>
  <c r="Y371" i="62"/>
  <c r="Y369" i="62"/>
  <c r="Y367" i="62"/>
  <c r="Y365" i="62"/>
  <c r="Y363" i="62"/>
  <c r="Y361" i="62"/>
  <c r="Y359" i="62"/>
  <c r="Y357" i="62"/>
  <c r="Y355" i="62"/>
  <c r="Y353" i="62"/>
  <c r="L352" i="62"/>
  <c r="Y351" i="62"/>
  <c r="Y349" i="62"/>
  <c r="AB372" i="62"/>
  <c r="J372" i="62"/>
  <c r="N372" i="62" s="1"/>
  <c r="AF371" i="62"/>
  <c r="X371" i="62"/>
  <c r="AB370" i="62"/>
  <c r="J370" i="62"/>
  <c r="N370" i="62" s="1"/>
  <c r="AF369" i="62"/>
  <c r="X369" i="62"/>
  <c r="AB368" i="62"/>
  <c r="J368" i="62"/>
  <c r="N368" i="62" s="1"/>
  <c r="X367" i="62"/>
  <c r="AB366" i="62"/>
  <c r="J366" i="62"/>
  <c r="N366" i="62" s="1"/>
  <c r="AF365" i="62"/>
  <c r="X365" i="62"/>
  <c r="AB364" i="62"/>
  <c r="J364" i="62"/>
  <c r="N364" i="62" s="1"/>
  <c r="AF363" i="62"/>
  <c r="X363" i="62"/>
  <c r="AB362" i="62"/>
  <c r="J362" i="62"/>
  <c r="N362" i="62" s="1"/>
  <c r="AF361" i="62"/>
  <c r="X361" i="62"/>
  <c r="AB360" i="62"/>
  <c r="J360" i="62"/>
  <c r="N360" i="62" s="1"/>
  <c r="X359" i="62"/>
  <c r="AB358" i="62"/>
  <c r="J358" i="62"/>
  <c r="N358" i="62" s="1"/>
  <c r="AF357" i="62"/>
  <c r="X357" i="62"/>
  <c r="AB356" i="62"/>
  <c r="J356" i="62"/>
  <c r="N356" i="62" s="1"/>
  <c r="X355" i="62"/>
  <c r="AB354" i="62"/>
  <c r="J354" i="62"/>
  <c r="N354" i="62" s="1"/>
  <c r="X353" i="62"/>
  <c r="AB352" i="62"/>
  <c r="J352" i="62"/>
  <c r="N352" i="62" s="1"/>
  <c r="X351" i="62"/>
  <c r="AB350" i="62"/>
  <c r="J350" i="62"/>
  <c r="N350" i="62" s="1"/>
  <c r="X349" i="62"/>
  <c r="AE371" i="62"/>
  <c r="R371" i="62"/>
  <c r="AE369" i="62"/>
  <c r="R369" i="62"/>
  <c r="R367" i="62"/>
  <c r="AE367" i="62" s="1"/>
  <c r="AE365" i="62"/>
  <c r="R365" i="62"/>
  <c r="AE363" i="62"/>
  <c r="R363" i="62"/>
  <c r="AE361" i="62"/>
  <c r="R361" i="62"/>
  <c r="R359" i="62"/>
  <c r="AE359" i="62" s="1"/>
  <c r="AE357" i="62"/>
  <c r="R357" i="62"/>
  <c r="R355" i="62"/>
  <c r="AE355" i="62" s="1"/>
  <c r="R353" i="62"/>
  <c r="AE353" i="62" s="1"/>
  <c r="R351" i="62"/>
  <c r="AE351" i="62" s="1"/>
  <c r="R349" i="62"/>
  <c r="AE349" i="62" s="1"/>
  <c r="Z372" i="62"/>
  <c r="AD371" i="62"/>
  <c r="V371" i="62"/>
  <c r="Z370" i="62"/>
  <c r="AD369" i="62"/>
  <c r="V369" i="62"/>
  <c r="Z368" i="62"/>
  <c r="AD367" i="62"/>
  <c r="V367" i="62"/>
  <c r="Z366" i="62"/>
  <c r="AD365" i="62"/>
  <c r="V365" i="62"/>
  <c r="Z364" i="62"/>
  <c r="AD363" i="62"/>
  <c r="V363" i="62"/>
  <c r="Z362" i="62"/>
  <c r="AD361" i="62"/>
  <c r="V361" i="62"/>
  <c r="Z360" i="62"/>
  <c r="AD359" i="62"/>
  <c r="V359" i="62"/>
  <c r="Z358" i="62"/>
  <c r="AD357" i="62"/>
  <c r="V357" i="62"/>
  <c r="Z356" i="62"/>
  <c r="AD355" i="62"/>
  <c r="V355" i="62"/>
  <c r="Z354" i="62"/>
  <c r="AD353" i="62"/>
  <c r="V353" i="62"/>
  <c r="Z352" i="62"/>
  <c r="AD351" i="62"/>
  <c r="V351" i="62"/>
  <c r="Z350" i="62"/>
  <c r="AD349" i="62"/>
  <c r="V349" i="62"/>
  <c r="AA357" i="62"/>
  <c r="AA353" i="62"/>
  <c r="AC371" i="62"/>
  <c r="AC369" i="62"/>
  <c r="AC367" i="62"/>
  <c r="AC365" i="62"/>
  <c r="AC363" i="62"/>
  <c r="AC361" i="62"/>
  <c r="AC359" i="62"/>
  <c r="AC357" i="62"/>
  <c r="AC355" i="62"/>
  <c r="AC353" i="62"/>
  <c r="AC351" i="62"/>
  <c r="AC349" i="62"/>
  <c r="AC348" i="62"/>
  <c r="R348" i="62"/>
  <c r="Y348" i="62"/>
  <c r="X348" i="62"/>
  <c r="H348" i="62"/>
  <c r="Z348" i="62"/>
  <c r="AA348" i="62"/>
  <c r="J348" i="62"/>
  <c r="N348" i="62" s="1"/>
  <c r="AB348" i="62"/>
  <c r="L348" i="62"/>
  <c r="V348" i="62"/>
  <c r="R344" i="62"/>
  <c r="AE344" i="62" s="1"/>
  <c r="AC336" i="62"/>
  <c r="AC334" i="62"/>
  <c r="AB332" i="62"/>
  <c r="L324" i="62"/>
  <c r="X340" i="62"/>
  <c r="AA336" i="62"/>
  <c r="Y334" i="62"/>
  <c r="AA332" i="62"/>
  <c r="AA313" i="62"/>
  <c r="Y326" i="62"/>
  <c r="R336" i="62"/>
  <c r="AE336" i="62" s="1"/>
  <c r="L334" i="62"/>
  <c r="R332" i="62"/>
  <c r="AE332" i="62" s="1"/>
  <c r="L326" i="62"/>
  <c r="AC342" i="62"/>
  <c r="AA308" i="62"/>
  <c r="AA342" i="62"/>
  <c r="AA344" i="62"/>
  <c r="AA343" i="62"/>
  <c r="R342" i="62"/>
  <c r="AE342" i="62" s="1"/>
  <c r="AF336" i="62"/>
  <c r="AD332" i="62"/>
  <c r="AD324" i="62"/>
  <c r="J282" i="62"/>
  <c r="N282" i="62" s="1"/>
  <c r="L306" i="62"/>
  <c r="AA340" i="62"/>
  <c r="AA339" i="62"/>
  <c r="V324" i="62"/>
  <c r="R340" i="62"/>
  <c r="AE340" i="62" s="1"/>
  <c r="AA328" i="62"/>
  <c r="AA327" i="62"/>
  <c r="AA325" i="62"/>
  <c r="AC324" i="62"/>
  <c r="J324" i="62"/>
  <c r="N324" i="62" s="1"/>
  <c r="L328" i="62"/>
  <c r="AA324" i="62"/>
  <c r="R308" i="62"/>
  <c r="AE308" i="62" s="1"/>
  <c r="AF340" i="62"/>
  <c r="Y324" i="62"/>
  <c r="X324" i="62"/>
  <c r="R294" i="62"/>
  <c r="AE294" i="62" s="1"/>
  <c r="X320" i="62"/>
  <c r="AA341" i="62"/>
  <c r="AC340" i="62"/>
  <c r="R324" i="62"/>
  <c r="AE324" i="62" s="1"/>
  <c r="L310" i="62"/>
  <c r="AC294" i="62"/>
  <c r="Y344" i="62"/>
  <c r="Y340" i="62"/>
  <c r="L338" i="62"/>
  <c r="AD330" i="62"/>
  <c r="L330" i="62"/>
  <c r="AB328" i="62"/>
  <c r="AA326" i="62"/>
  <c r="AF310" i="62"/>
  <c r="AE338" i="62"/>
  <c r="AB330" i="62"/>
  <c r="Y328" i="62"/>
  <c r="X326" i="62"/>
  <c r="AF338" i="62"/>
  <c r="AE310" i="62"/>
  <c r="L344" i="62"/>
  <c r="Y342" i="62"/>
  <c r="L340" i="62"/>
  <c r="AC338" i="62"/>
  <c r="AB334" i="62"/>
  <c r="AA330" i="62"/>
  <c r="X328" i="62"/>
  <c r="R326" i="62"/>
  <c r="AE326" i="62" s="1"/>
  <c r="AC310" i="62"/>
  <c r="AC304" i="62"/>
  <c r="L294" i="62"/>
  <c r="X342" i="62"/>
  <c r="AA338" i="62"/>
  <c r="AA334" i="62"/>
  <c r="Y330" i="62"/>
  <c r="R328" i="62"/>
  <c r="AE328" i="62" s="1"/>
  <c r="V326" i="62"/>
  <c r="AA310" i="62"/>
  <c r="AC296" i="62"/>
  <c r="Y338" i="62"/>
  <c r="X330" i="62"/>
  <c r="X310" i="62"/>
  <c r="L342" i="62"/>
  <c r="X338" i="62"/>
  <c r="R330" i="62"/>
  <c r="AE330" i="62" s="1"/>
  <c r="J326" i="62"/>
  <c r="N326" i="62" s="1"/>
  <c r="AC330" i="62"/>
  <c r="R310" i="62"/>
  <c r="R338" i="62"/>
  <c r="V330" i="62"/>
  <c r="AA337" i="62"/>
  <c r="AA335" i="62"/>
  <c r="AB343" i="62"/>
  <c r="J343" i="62"/>
  <c r="N343" i="62" s="1"/>
  <c r="AB341" i="62"/>
  <c r="J341" i="62"/>
  <c r="N341" i="62" s="1"/>
  <c r="AB339" i="62"/>
  <c r="J339" i="62"/>
  <c r="N339" i="62" s="1"/>
  <c r="AB337" i="62"/>
  <c r="J337" i="62"/>
  <c r="N337" i="62" s="1"/>
  <c r="X336" i="62"/>
  <c r="AB335" i="62"/>
  <c r="J335" i="62"/>
  <c r="N335" i="62" s="1"/>
  <c r="X334" i="62"/>
  <c r="AB333" i="62"/>
  <c r="J333" i="62"/>
  <c r="N333" i="62" s="1"/>
  <c r="X332" i="62"/>
  <c r="AB331" i="62"/>
  <c r="J331" i="62"/>
  <c r="N331" i="62" s="1"/>
  <c r="AB329" i="62"/>
  <c r="J329" i="62"/>
  <c r="N329" i="62" s="1"/>
  <c r="AB327" i="62"/>
  <c r="J327" i="62"/>
  <c r="N327" i="62" s="1"/>
  <c r="AB325" i="62"/>
  <c r="J325" i="62"/>
  <c r="N325" i="62" s="1"/>
  <c r="AB323" i="62"/>
  <c r="J323" i="62"/>
  <c r="N323" i="62" s="1"/>
  <c r="AB321" i="62"/>
  <c r="J321" i="62"/>
  <c r="N321" i="62" s="1"/>
  <c r="AA333" i="62"/>
  <c r="AD344" i="62"/>
  <c r="V344" i="62"/>
  <c r="Z343" i="62"/>
  <c r="H343" i="62"/>
  <c r="AD342" i="62"/>
  <c r="V342" i="62"/>
  <c r="Z341" i="62"/>
  <c r="H341" i="62"/>
  <c r="AD340" i="62"/>
  <c r="V340" i="62"/>
  <c r="Z339" i="62"/>
  <c r="H339" i="62"/>
  <c r="AF339" i="62" s="1"/>
  <c r="AD338" i="62"/>
  <c r="V338" i="62"/>
  <c r="Z337" i="62"/>
  <c r="H337" i="62"/>
  <c r="AD336" i="62"/>
  <c r="V336" i="62"/>
  <c r="Z335" i="62"/>
  <c r="H335" i="62"/>
  <c r="V334" i="62"/>
  <c r="Z333" i="62"/>
  <c r="H333" i="62"/>
  <c r="AF333" i="62" s="1"/>
  <c r="V332" i="62"/>
  <c r="Z331" i="62"/>
  <c r="H331" i="62"/>
  <c r="AF331" i="62" s="1"/>
  <c r="Z329" i="62"/>
  <c r="H329" i="62"/>
  <c r="AF329" i="62" s="1"/>
  <c r="Z327" i="62"/>
  <c r="H327" i="62"/>
  <c r="AF327" i="62" s="1"/>
  <c r="Z325" i="62"/>
  <c r="H325" i="62"/>
  <c r="AF325" i="62" s="1"/>
  <c r="Z323" i="62"/>
  <c r="H323" i="62"/>
  <c r="AF323" i="62" s="1"/>
  <c r="Z321" i="62"/>
  <c r="H321" i="62"/>
  <c r="AF321" i="62" s="1"/>
  <c r="AA331" i="62"/>
  <c r="AA321" i="62"/>
  <c r="Y343" i="62"/>
  <c r="Y341" i="62"/>
  <c r="Y339" i="62"/>
  <c r="Y337" i="62"/>
  <c r="Y335" i="62"/>
  <c r="Y333" i="62"/>
  <c r="Y331" i="62"/>
  <c r="Y329" i="62"/>
  <c r="Y327" i="62"/>
  <c r="Y325" i="62"/>
  <c r="Y323" i="62"/>
  <c r="Y321" i="62"/>
  <c r="AB344" i="62"/>
  <c r="J344" i="62"/>
  <c r="N344" i="62" s="1"/>
  <c r="AF343" i="62"/>
  <c r="X343" i="62"/>
  <c r="AB342" i="62"/>
  <c r="J342" i="62"/>
  <c r="N342" i="62" s="1"/>
  <c r="AF341" i="62"/>
  <c r="X341" i="62"/>
  <c r="AB340" i="62"/>
  <c r="J340" i="62"/>
  <c r="N340" i="62" s="1"/>
  <c r="X339" i="62"/>
  <c r="AB338" i="62"/>
  <c r="J338" i="62"/>
  <c r="N338" i="62" s="1"/>
  <c r="AF337" i="62"/>
  <c r="X337" i="62"/>
  <c r="AB336" i="62"/>
  <c r="J336" i="62"/>
  <c r="N336" i="62" s="1"/>
  <c r="AF335" i="62"/>
  <c r="X335" i="62"/>
  <c r="J334" i="62"/>
  <c r="N334" i="62" s="1"/>
  <c r="X333" i="62"/>
  <c r="J332" i="62"/>
  <c r="N332" i="62" s="1"/>
  <c r="X331" i="62"/>
  <c r="J330" i="62"/>
  <c r="N330" i="62" s="1"/>
  <c r="X329" i="62"/>
  <c r="J328" i="62"/>
  <c r="N328" i="62" s="1"/>
  <c r="X327" i="62"/>
  <c r="X325" i="62"/>
  <c r="X323" i="62"/>
  <c r="J322" i="62"/>
  <c r="N322" i="62" s="1"/>
  <c r="X321" i="62"/>
  <c r="AE343" i="62"/>
  <c r="R343" i="62"/>
  <c r="AE341" i="62"/>
  <c r="R341" i="62"/>
  <c r="R339" i="62"/>
  <c r="AE339" i="62" s="1"/>
  <c r="AE337" i="62"/>
  <c r="R337" i="62"/>
  <c r="AE335" i="62"/>
  <c r="R335" i="62"/>
  <c r="R333" i="62"/>
  <c r="AE333" i="62" s="1"/>
  <c r="R331" i="62"/>
  <c r="AE331" i="62" s="1"/>
  <c r="R329" i="62"/>
  <c r="AE329" i="62" s="1"/>
  <c r="R327" i="62"/>
  <c r="AE327" i="62" s="1"/>
  <c r="R325" i="62"/>
  <c r="AE325" i="62" s="1"/>
  <c r="R323" i="62"/>
  <c r="AE323" i="62" s="1"/>
  <c r="R321" i="62"/>
  <c r="AE321" i="62" s="1"/>
  <c r="Z344" i="62"/>
  <c r="AD343" i="62"/>
  <c r="V343" i="62"/>
  <c r="Z342" i="62"/>
  <c r="AD341" i="62"/>
  <c r="V341" i="62"/>
  <c r="Z340" i="62"/>
  <c r="AD339" i="62"/>
  <c r="V339" i="62"/>
  <c r="Z338" i="62"/>
  <c r="AD337" i="62"/>
  <c r="V337" i="62"/>
  <c r="Z336" i="62"/>
  <c r="AD335" i="62"/>
  <c r="V335" i="62"/>
  <c r="Z334" i="62"/>
  <c r="AD333" i="62"/>
  <c r="V333" i="62"/>
  <c r="Z332" i="62"/>
  <c r="AD331" i="62"/>
  <c r="V331" i="62"/>
  <c r="Z330" i="62"/>
  <c r="AD329" i="62"/>
  <c r="V329" i="62"/>
  <c r="Z328" i="62"/>
  <c r="AD327" i="62"/>
  <c r="V327" i="62"/>
  <c r="Z326" i="62"/>
  <c r="AD325" i="62"/>
  <c r="V325" i="62"/>
  <c r="Z324" i="62"/>
  <c r="AD323" i="62"/>
  <c r="V323" i="62"/>
  <c r="Z322" i="62"/>
  <c r="AD321" i="62"/>
  <c r="V321" i="62"/>
  <c r="AA323" i="62"/>
  <c r="AC343" i="62"/>
  <c r="AC341" i="62"/>
  <c r="AC339" i="62"/>
  <c r="AC337" i="62"/>
  <c r="AC335" i="62"/>
  <c r="AC333" i="62"/>
  <c r="AC331" i="62"/>
  <c r="AC329" i="62"/>
  <c r="AC327" i="62"/>
  <c r="AC325" i="62"/>
  <c r="AC323" i="62"/>
  <c r="AC321" i="62"/>
  <c r="R320" i="62"/>
  <c r="Y320" i="62"/>
  <c r="H320" i="62"/>
  <c r="Z320" i="62"/>
  <c r="AA320" i="62"/>
  <c r="J320" i="62"/>
  <c r="N320" i="62" s="1"/>
  <c r="AB320" i="62"/>
  <c r="L320" i="62"/>
  <c r="AC320" i="62"/>
  <c r="V320" i="62"/>
  <c r="AA246" i="62"/>
  <c r="AC314" i="62"/>
  <c r="AC306" i="62"/>
  <c r="L304" i="62"/>
  <c r="AA298" i="62"/>
  <c r="AA314" i="62"/>
  <c r="AA306" i="62"/>
  <c r="L298" i="62"/>
  <c r="L314" i="62"/>
  <c r="X306" i="62"/>
  <c r="AD282" i="62"/>
  <c r="R306" i="62"/>
  <c r="AE306" i="62" s="1"/>
  <c r="X302" i="62"/>
  <c r="AA295" i="62"/>
  <c r="L288" i="62"/>
  <c r="X314" i="62"/>
  <c r="R312" i="62"/>
  <c r="AE312" i="62" s="1"/>
  <c r="AA302" i="62"/>
  <c r="AC298" i="62"/>
  <c r="AB242" i="62"/>
  <c r="X304" i="62"/>
  <c r="R302" i="62"/>
  <c r="AE302" i="62" s="1"/>
  <c r="X298" i="62"/>
  <c r="AA297" i="62"/>
  <c r="X296" i="62"/>
  <c r="AA293" i="62"/>
  <c r="AA242" i="62"/>
  <c r="X239" i="62"/>
  <c r="R316" i="62"/>
  <c r="AE316" i="62" s="1"/>
  <c r="R304" i="62"/>
  <c r="AE304" i="62" s="1"/>
  <c r="L302" i="62"/>
  <c r="R298" i="62"/>
  <c r="AE298" i="62" s="1"/>
  <c r="L296" i="62"/>
  <c r="R222" i="62"/>
  <c r="AE222" i="62" s="1"/>
  <c r="AC288" i="62"/>
  <c r="AC284" i="62"/>
  <c r="AB288" i="62"/>
  <c r="AA288" i="62"/>
  <c r="AA312" i="62"/>
  <c r="AC302" i="62"/>
  <c r="X288" i="62"/>
  <c r="AC316" i="62"/>
  <c r="L312" i="62"/>
  <c r="AC308" i="62"/>
  <c r="R296" i="62"/>
  <c r="AE296" i="62" s="1"/>
  <c r="AA221" i="62"/>
  <c r="AA218" i="62"/>
  <c r="AA316" i="62"/>
  <c r="AA247" i="62"/>
  <c r="X316" i="62"/>
  <c r="AA315" i="62"/>
  <c r="X308" i="62"/>
  <c r="AA307" i="62"/>
  <c r="AA304" i="62"/>
  <c r="AC300" i="62"/>
  <c r="V227" i="62"/>
  <c r="AA300" i="62"/>
  <c r="AA266" i="62"/>
  <c r="AD286" i="62"/>
  <c r="R292" i="62"/>
  <c r="L316" i="62"/>
  <c r="R314" i="62"/>
  <c r="AE314" i="62" s="1"/>
  <c r="AC312" i="62"/>
  <c r="L308" i="62"/>
  <c r="X300" i="62"/>
  <c r="AA299" i="62"/>
  <c r="R266" i="62"/>
  <c r="AE266" i="62" s="1"/>
  <c r="X292" i="62"/>
  <c r="R300" i="62"/>
  <c r="AE300" i="62" s="1"/>
  <c r="AA231" i="62"/>
  <c r="AC245" i="62"/>
  <c r="AA267" i="62"/>
  <c r="Y292" i="62"/>
  <c r="X312" i="62"/>
  <c r="AA311" i="62"/>
  <c r="L300" i="62"/>
  <c r="AA296" i="62"/>
  <c r="AB315" i="62"/>
  <c r="J315" i="62"/>
  <c r="N315" i="62" s="1"/>
  <c r="AB313" i="62"/>
  <c r="J313" i="62"/>
  <c r="N313" i="62" s="1"/>
  <c r="AB311" i="62"/>
  <c r="J311" i="62"/>
  <c r="N311" i="62" s="1"/>
  <c r="AB309" i="62"/>
  <c r="J309" i="62"/>
  <c r="N309" i="62" s="1"/>
  <c r="AB307" i="62"/>
  <c r="J307" i="62"/>
  <c r="N307" i="62" s="1"/>
  <c r="AB305" i="62"/>
  <c r="J305" i="62"/>
  <c r="N305" i="62" s="1"/>
  <c r="AB303" i="62"/>
  <c r="J303" i="62"/>
  <c r="N303" i="62" s="1"/>
  <c r="AB301" i="62"/>
  <c r="J301" i="62"/>
  <c r="N301" i="62" s="1"/>
  <c r="AB299" i="62"/>
  <c r="J299" i="62"/>
  <c r="N299" i="62" s="1"/>
  <c r="AB297" i="62"/>
  <c r="J297" i="62"/>
  <c r="N297" i="62" s="1"/>
  <c r="AB295" i="62"/>
  <c r="J295" i="62"/>
  <c r="N295" i="62" s="1"/>
  <c r="AB293" i="62"/>
  <c r="J293" i="62"/>
  <c r="N293" i="62" s="1"/>
  <c r="AA305" i="62"/>
  <c r="AA301" i="62"/>
  <c r="AD316" i="62"/>
  <c r="V316" i="62"/>
  <c r="Z315" i="62"/>
  <c r="H315" i="62"/>
  <c r="AD314" i="62"/>
  <c r="V314" i="62"/>
  <c r="Z313" i="62"/>
  <c r="H313" i="62"/>
  <c r="AF313" i="62" s="1"/>
  <c r="AD312" i="62"/>
  <c r="V312" i="62"/>
  <c r="Z311" i="62"/>
  <c r="H311" i="62"/>
  <c r="AF311" i="62" s="1"/>
  <c r="AD310" i="62"/>
  <c r="V310" i="62"/>
  <c r="Z309" i="62"/>
  <c r="H309" i="62"/>
  <c r="AD308" i="62"/>
  <c r="V308" i="62"/>
  <c r="Z307" i="62"/>
  <c r="H307" i="62"/>
  <c r="AF307" i="62" s="1"/>
  <c r="AD306" i="62"/>
  <c r="V306" i="62"/>
  <c r="Z305" i="62"/>
  <c r="H305" i="62"/>
  <c r="AF305" i="62" s="1"/>
  <c r="AD304" i="62"/>
  <c r="V304" i="62"/>
  <c r="Z303" i="62"/>
  <c r="H303" i="62"/>
  <c r="AF303" i="62" s="1"/>
  <c r="AD302" i="62"/>
  <c r="V302" i="62"/>
  <c r="Z301" i="62"/>
  <c r="H301" i="62"/>
  <c r="AF301" i="62" s="1"/>
  <c r="AD300" i="62"/>
  <c r="V300" i="62"/>
  <c r="Z299" i="62"/>
  <c r="H299" i="62"/>
  <c r="AF299" i="62" s="1"/>
  <c r="AD298" i="62"/>
  <c r="V298" i="62"/>
  <c r="Z297" i="62"/>
  <c r="H297" i="62"/>
  <c r="AF297" i="62" s="1"/>
  <c r="AD296" i="62"/>
  <c r="V296" i="62"/>
  <c r="Z295" i="62"/>
  <c r="H295" i="62"/>
  <c r="AF295" i="62" s="1"/>
  <c r="AD294" i="62"/>
  <c r="V294" i="62"/>
  <c r="Z293" i="62"/>
  <c r="H293" i="62"/>
  <c r="AF293" i="62" s="1"/>
  <c r="AA303" i="62"/>
  <c r="Y309" i="62"/>
  <c r="Y307" i="62"/>
  <c r="Y305" i="62"/>
  <c r="Y303" i="62"/>
  <c r="Y301" i="62"/>
  <c r="Y299" i="62"/>
  <c r="Y297" i="62"/>
  <c r="Y295" i="62"/>
  <c r="Y293" i="62"/>
  <c r="AB316" i="62"/>
  <c r="J316" i="62"/>
  <c r="N316" i="62" s="1"/>
  <c r="AF315" i="62"/>
  <c r="X315" i="62"/>
  <c r="AB314" i="62"/>
  <c r="J314" i="62"/>
  <c r="N314" i="62" s="1"/>
  <c r="X313" i="62"/>
  <c r="AB312" i="62"/>
  <c r="J312" i="62"/>
  <c r="N312" i="62" s="1"/>
  <c r="X311" i="62"/>
  <c r="AB310" i="62"/>
  <c r="J310" i="62"/>
  <c r="N310" i="62" s="1"/>
  <c r="AF309" i="62"/>
  <c r="X309" i="62"/>
  <c r="AB308" i="62"/>
  <c r="J308" i="62"/>
  <c r="N308" i="62" s="1"/>
  <c r="X307" i="62"/>
  <c r="AB306" i="62"/>
  <c r="J306" i="62"/>
  <c r="N306" i="62" s="1"/>
  <c r="X305" i="62"/>
  <c r="AB304" i="62"/>
  <c r="J304" i="62"/>
  <c r="N304" i="62" s="1"/>
  <c r="X303" i="62"/>
  <c r="AB302" i="62"/>
  <c r="J302" i="62"/>
  <c r="N302" i="62" s="1"/>
  <c r="X301" i="62"/>
  <c r="AB300" i="62"/>
  <c r="J300" i="62"/>
  <c r="N300" i="62" s="1"/>
  <c r="X299" i="62"/>
  <c r="AB298" i="62"/>
  <c r="J298" i="62"/>
  <c r="N298" i="62" s="1"/>
  <c r="X297" i="62"/>
  <c r="AB296" i="62"/>
  <c r="J296" i="62"/>
  <c r="N296" i="62" s="1"/>
  <c r="X295" i="62"/>
  <c r="AB294" i="62"/>
  <c r="J294" i="62"/>
  <c r="N294" i="62" s="1"/>
  <c r="X293" i="62"/>
  <c r="Y315" i="62"/>
  <c r="Y311" i="62"/>
  <c r="AE315" i="62"/>
  <c r="R315" i="62"/>
  <c r="R313" i="62"/>
  <c r="AE313" i="62" s="1"/>
  <c r="R311" i="62"/>
  <c r="AE311" i="62" s="1"/>
  <c r="AE309" i="62"/>
  <c r="R309" i="62"/>
  <c r="R307" i="62"/>
  <c r="AE307" i="62" s="1"/>
  <c r="R305" i="62"/>
  <c r="AE305" i="62" s="1"/>
  <c r="R303" i="62"/>
  <c r="AE303" i="62" s="1"/>
  <c r="R301" i="62"/>
  <c r="AE301" i="62" s="1"/>
  <c r="R299" i="62"/>
  <c r="AE299" i="62" s="1"/>
  <c r="R297" i="62"/>
  <c r="AE297" i="62" s="1"/>
  <c r="R295" i="62"/>
  <c r="AE295" i="62" s="1"/>
  <c r="R293" i="62"/>
  <c r="AE293" i="62" s="1"/>
  <c r="Y313" i="62"/>
  <c r="Z316" i="62"/>
  <c r="H316" i="62"/>
  <c r="AF316" i="62" s="1"/>
  <c r="AD315" i="62"/>
  <c r="V315" i="62"/>
  <c r="Z314" i="62"/>
  <c r="H314" i="62"/>
  <c r="AF314" i="62" s="1"/>
  <c r="AD313" i="62"/>
  <c r="V313" i="62"/>
  <c r="Z312" i="62"/>
  <c r="H312" i="62"/>
  <c r="AF312" i="62" s="1"/>
  <c r="AD311" i="62"/>
  <c r="V311" i="62"/>
  <c r="Z310" i="62"/>
  <c r="H310" i="62"/>
  <c r="AD309" i="62"/>
  <c r="V309" i="62"/>
  <c r="Z308" i="62"/>
  <c r="H308" i="62"/>
  <c r="AF308" i="62" s="1"/>
  <c r="AD307" i="62"/>
  <c r="V307" i="62"/>
  <c r="Z306" i="62"/>
  <c r="H306" i="62"/>
  <c r="AF306" i="62" s="1"/>
  <c r="AD305" i="62"/>
  <c r="V305" i="62"/>
  <c r="Z304" i="62"/>
  <c r="H304" i="62"/>
  <c r="AF304" i="62" s="1"/>
  <c r="AD303" i="62"/>
  <c r="V303" i="62"/>
  <c r="Z302" i="62"/>
  <c r="H302" i="62"/>
  <c r="AF302" i="62" s="1"/>
  <c r="AD301" i="62"/>
  <c r="V301" i="62"/>
  <c r="Z300" i="62"/>
  <c r="H300" i="62"/>
  <c r="AF300" i="62" s="1"/>
  <c r="AD299" i="62"/>
  <c r="V299" i="62"/>
  <c r="Z298" i="62"/>
  <c r="H298" i="62"/>
  <c r="AF298" i="62" s="1"/>
  <c r="AD297" i="62"/>
  <c r="V297" i="62"/>
  <c r="Z296" i="62"/>
  <c r="H296" i="62"/>
  <c r="AF296" i="62" s="1"/>
  <c r="AD295" i="62"/>
  <c r="V295" i="62"/>
  <c r="Z294" i="62"/>
  <c r="H294" i="62"/>
  <c r="AF294" i="62" s="1"/>
  <c r="AD293" i="62"/>
  <c r="V293" i="62"/>
  <c r="AC315" i="62"/>
  <c r="AC313" i="62"/>
  <c r="AC311" i="62"/>
  <c r="AC309" i="62"/>
  <c r="AC307" i="62"/>
  <c r="AC305" i="62"/>
  <c r="AC303" i="62"/>
  <c r="AC301" i="62"/>
  <c r="AC299" i="62"/>
  <c r="AC297" i="62"/>
  <c r="AC295" i="62"/>
  <c r="AC293" i="62"/>
  <c r="H292" i="62"/>
  <c r="Z292" i="62"/>
  <c r="AA292" i="62"/>
  <c r="J292" i="62"/>
  <c r="N292" i="62" s="1"/>
  <c r="AB292" i="62"/>
  <c r="L292" i="62"/>
  <c r="AC292" i="62"/>
  <c r="V292" i="62"/>
  <c r="AA254" i="62"/>
  <c r="R247" i="62"/>
  <c r="AE247" i="62" s="1"/>
  <c r="AC243" i="62"/>
  <c r="AC286" i="62"/>
  <c r="AB284" i="62"/>
  <c r="X254" i="62"/>
  <c r="L251" i="62"/>
  <c r="R243" i="62"/>
  <c r="AE243" i="62" s="1"/>
  <c r="AB239" i="62"/>
  <c r="J238" i="62"/>
  <c r="N238" i="62" s="1"/>
  <c r="AB286" i="62"/>
  <c r="AA284" i="62"/>
  <c r="AC212" i="62"/>
  <c r="R239" i="62"/>
  <c r="AE239" i="62" s="1"/>
  <c r="Y266" i="62"/>
  <c r="R288" i="62"/>
  <c r="AE288" i="62" s="1"/>
  <c r="R284" i="62"/>
  <c r="AE284" i="62" s="1"/>
  <c r="V284" i="62"/>
  <c r="X284" i="62"/>
  <c r="AA274" i="62"/>
  <c r="L284" i="62"/>
  <c r="AE231" i="62"/>
  <c r="AC247" i="62"/>
  <c r="AB246" i="62"/>
  <c r="AD241" i="62"/>
  <c r="R274" i="62"/>
  <c r="AE274" i="62" s="1"/>
  <c r="AD288" i="62"/>
  <c r="AD284" i="62"/>
  <c r="J284" i="62"/>
  <c r="N284" i="62" s="1"/>
  <c r="J258" i="62"/>
  <c r="N258" i="62" s="1"/>
  <c r="L255" i="62"/>
  <c r="AA286" i="62"/>
  <c r="AB282" i="62"/>
  <c r="V243" i="62"/>
  <c r="J288" i="62"/>
  <c r="N288" i="62" s="1"/>
  <c r="X286" i="62"/>
  <c r="AA282" i="62"/>
  <c r="AC214" i="62"/>
  <c r="V249" i="62"/>
  <c r="L243" i="62"/>
  <c r="AC237" i="62"/>
  <c r="AA276" i="62"/>
  <c r="AA269" i="62"/>
  <c r="R286" i="62"/>
  <c r="AE286" i="62" s="1"/>
  <c r="X282" i="62"/>
  <c r="AC282" i="62"/>
  <c r="AC239" i="62"/>
  <c r="AA270" i="62"/>
  <c r="L286" i="62"/>
  <c r="R282" i="62"/>
  <c r="R270" i="62"/>
  <c r="AE270" i="62" s="1"/>
  <c r="J286" i="62"/>
  <c r="N286" i="62" s="1"/>
  <c r="AF282" i="62"/>
  <c r="V282" i="62"/>
  <c r="R216" i="62"/>
  <c r="AE216" i="62" s="1"/>
  <c r="R260" i="62"/>
  <c r="AE260" i="62" s="1"/>
  <c r="AA240" i="62"/>
  <c r="AE282" i="62"/>
  <c r="L282" i="62"/>
  <c r="AB287" i="62"/>
  <c r="J287" i="62"/>
  <c r="N287" i="62" s="1"/>
  <c r="AB285" i="62"/>
  <c r="J285" i="62"/>
  <c r="N285" i="62" s="1"/>
  <c r="AB283" i="62"/>
  <c r="J283" i="62"/>
  <c r="N283" i="62" s="1"/>
  <c r="AB281" i="62"/>
  <c r="J281" i="62"/>
  <c r="N281" i="62" s="1"/>
  <c r="AA287" i="62"/>
  <c r="AA283" i="62"/>
  <c r="V288" i="62"/>
  <c r="Z287" i="62"/>
  <c r="H287" i="62"/>
  <c r="V286" i="62"/>
  <c r="Z285" i="62"/>
  <c r="H285" i="62"/>
  <c r="Z283" i="62"/>
  <c r="H283" i="62"/>
  <c r="AF283" i="62" s="1"/>
  <c r="Z281" i="62"/>
  <c r="H281" i="62"/>
  <c r="AA281" i="62"/>
  <c r="Y287" i="62"/>
  <c r="Y285" i="62"/>
  <c r="Y283" i="62"/>
  <c r="Y281" i="62"/>
  <c r="AF287" i="62"/>
  <c r="X287" i="62"/>
  <c r="AF285" i="62"/>
  <c r="X285" i="62"/>
  <c r="X283" i="62"/>
  <c r="AF281" i="62"/>
  <c r="X281" i="62"/>
  <c r="AA285" i="62"/>
  <c r="AE287" i="62"/>
  <c r="R287" i="62"/>
  <c r="AE285" i="62"/>
  <c r="R285" i="62"/>
  <c r="R283" i="62"/>
  <c r="AE283" i="62" s="1"/>
  <c r="AE281" i="62"/>
  <c r="R281" i="62"/>
  <c r="Z288" i="62"/>
  <c r="H288" i="62"/>
  <c r="AF288" i="62" s="1"/>
  <c r="AD287" i="62"/>
  <c r="V287" i="62"/>
  <c r="Z286" i="62"/>
  <c r="H286" i="62"/>
  <c r="AF286" i="62" s="1"/>
  <c r="AD285" i="62"/>
  <c r="V285" i="62"/>
  <c r="Z284" i="62"/>
  <c r="H284" i="62"/>
  <c r="AF284" i="62" s="1"/>
  <c r="AD283" i="62"/>
  <c r="V283" i="62"/>
  <c r="Z282" i="62"/>
  <c r="H282" i="62"/>
  <c r="AD281" i="62"/>
  <c r="V281" i="62"/>
  <c r="AC287" i="62"/>
  <c r="AC285" i="62"/>
  <c r="AC283" i="62"/>
  <c r="AC281" i="62"/>
  <c r="L215" i="62"/>
  <c r="R224" i="62"/>
  <c r="AE224" i="62" s="1"/>
  <c r="J259" i="62"/>
  <c r="N259" i="62" s="1"/>
  <c r="X247" i="62"/>
  <c r="AD245" i="62"/>
  <c r="AA239" i="62"/>
  <c r="L280" i="62"/>
  <c r="L278" i="62"/>
  <c r="AA273" i="62"/>
  <c r="R272" i="62"/>
  <c r="AE272" i="62" s="1"/>
  <c r="Z212" i="62"/>
  <c r="AA209" i="62"/>
  <c r="V247" i="62"/>
  <c r="AB245" i="62"/>
  <c r="AA228" i="62"/>
  <c r="L249" i="62"/>
  <c r="L247" i="62"/>
  <c r="AA245" i="62"/>
  <c r="AB244" i="62"/>
  <c r="J239" i="62"/>
  <c r="N239" i="62" s="1"/>
  <c r="AA275" i="62"/>
  <c r="X257" i="62"/>
  <c r="AE253" i="62"/>
  <c r="R245" i="62"/>
  <c r="AE245" i="62" s="1"/>
  <c r="V229" i="62"/>
  <c r="V225" i="62"/>
  <c r="L245" i="62"/>
  <c r="AD239" i="62"/>
  <c r="AC280" i="62"/>
  <c r="AC278" i="62"/>
  <c r="R276" i="62"/>
  <c r="AE276" i="62" s="1"/>
  <c r="AA280" i="62"/>
  <c r="AA279" i="62"/>
  <c r="AA278" i="62"/>
  <c r="R280" i="62"/>
  <c r="AE280" i="62" s="1"/>
  <c r="R278" i="62"/>
  <c r="AE278" i="62" s="1"/>
  <c r="AA272" i="62"/>
  <c r="AA277" i="62"/>
  <c r="X280" i="62"/>
  <c r="AB279" i="62"/>
  <c r="J279" i="62"/>
  <c r="N279" i="62" s="1"/>
  <c r="X278" i="62"/>
  <c r="AB277" i="62"/>
  <c r="J277" i="62"/>
  <c r="N277" i="62" s="1"/>
  <c r="X276" i="62"/>
  <c r="AB275" i="62"/>
  <c r="J275" i="62"/>
  <c r="N275" i="62" s="1"/>
  <c r="X274" i="62"/>
  <c r="AB273" i="62"/>
  <c r="J273" i="62"/>
  <c r="N273" i="62" s="1"/>
  <c r="X272" i="62"/>
  <c r="AB271" i="62"/>
  <c r="J271" i="62"/>
  <c r="N271" i="62" s="1"/>
  <c r="X270" i="62"/>
  <c r="AB269" i="62"/>
  <c r="J269" i="62"/>
  <c r="N269" i="62" s="1"/>
  <c r="AA271" i="62"/>
  <c r="AD280" i="62"/>
  <c r="V280" i="62"/>
  <c r="Z279" i="62"/>
  <c r="H279" i="62"/>
  <c r="AF279" i="62" s="1"/>
  <c r="AD278" i="62"/>
  <c r="V278" i="62"/>
  <c r="Z277" i="62"/>
  <c r="H277" i="62"/>
  <c r="AF277" i="62" s="1"/>
  <c r="AD276" i="62"/>
  <c r="V276" i="62"/>
  <c r="Z275" i="62"/>
  <c r="H275" i="62"/>
  <c r="AF275" i="62" s="1"/>
  <c r="AD274" i="62"/>
  <c r="V274" i="62"/>
  <c r="Z273" i="62"/>
  <c r="H273" i="62"/>
  <c r="AF273" i="62" s="1"/>
  <c r="AD272" i="62"/>
  <c r="V272" i="62"/>
  <c r="Z271" i="62"/>
  <c r="H271" i="62"/>
  <c r="AF271" i="62" s="1"/>
  <c r="AD270" i="62"/>
  <c r="V270" i="62"/>
  <c r="Z269" i="62"/>
  <c r="H269" i="62"/>
  <c r="AF269" i="62" s="1"/>
  <c r="Y279" i="62"/>
  <c r="Y277" i="62"/>
  <c r="AC276" i="62"/>
  <c r="L276" i="62"/>
  <c r="Y275" i="62"/>
  <c r="AC274" i="62"/>
  <c r="L274" i="62"/>
  <c r="Y273" i="62"/>
  <c r="AC272" i="62"/>
  <c r="L272" i="62"/>
  <c r="Y271" i="62"/>
  <c r="AC270" i="62"/>
  <c r="L270" i="62"/>
  <c r="Y269" i="62"/>
  <c r="AB280" i="62"/>
  <c r="J280" i="62"/>
  <c r="N280" i="62" s="1"/>
  <c r="X279" i="62"/>
  <c r="AB278" i="62"/>
  <c r="J278" i="62"/>
  <c r="N278" i="62" s="1"/>
  <c r="X277" i="62"/>
  <c r="AB276" i="62"/>
  <c r="J276" i="62"/>
  <c r="N276" i="62" s="1"/>
  <c r="X275" i="62"/>
  <c r="AB274" i="62"/>
  <c r="J274" i="62"/>
  <c r="N274" i="62" s="1"/>
  <c r="X273" i="62"/>
  <c r="AB272" i="62"/>
  <c r="J272" i="62"/>
  <c r="N272" i="62" s="1"/>
  <c r="X271" i="62"/>
  <c r="AB270" i="62"/>
  <c r="J270" i="62"/>
  <c r="N270" i="62" s="1"/>
  <c r="X269" i="62"/>
  <c r="R279" i="62"/>
  <c r="AE279" i="62" s="1"/>
  <c r="R277" i="62"/>
  <c r="AE277" i="62" s="1"/>
  <c r="R275" i="62"/>
  <c r="AE275" i="62" s="1"/>
  <c r="R273" i="62"/>
  <c r="AE273" i="62" s="1"/>
  <c r="R271" i="62"/>
  <c r="AE271" i="62" s="1"/>
  <c r="R269" i="62"/>
  <c r="AE269" i="62" s="1"/>
  <c r="Z280" i="62"/>
  <c r="H280" i="62"/>
  <c r="AF280" i="62" s="1"/>
  <c r="AD279" i="62"/>
  <c r="V279" i="62"/>
  <c r="Z278" i="62"/>
  <c r="H278" i="62"/>
  <c r="AF278" i="62" s="1"/>
  <c r="AD277" i="62"/>
  <c r="V277" i="62"/>
  <c r="Z276" i="62"/>
  <c r="H276" i="62"/>
  <c r="AF276" i="62" s="1"/>
  <c r="AD275" i="62"/>
  <c r="V275" i="62"/>
  <c r="Z274" i="62"/>
  <c r="H274" i="62"/>
  <c r="AF274" i="62" s="1"/>
  <c r="AD273" i="62"/>
  <c r="V273" i="62"/>
  <c r="Z272" i="62"/>
  <c r="H272" i="62"/>
  <c r="AF272" i="62" s="1"/>
  <c r="AD271" i="62"/>
  <c r="V271" i="62"/>
  <c r="Z270" i="62"/>
  <c r="H270" i="62"/>
  <c r="AF270" i="62" s="1"/>
  <c r="AD269" i="62"/>
  <c r="V269" i="62"/>
  <c r="AC279" i="62"/>
  <c r="AC277" i="62"/>
  <c r="AC275" i="62"/>
  <c r="AC273" i="62"/>
  <c r="AC271" i="62"/>
  <c r="AC269" i="62"/>
  <c r="AA253" i="62"/>
  <c r="AB251" i="62"/>
  <c r="AC249" i="62"/>
  <c r="X245" i="62"/>
  <c r="AD243" i="62"/>
  <c r="J243" i="62"/>
  <c r="N243" i="62" s="1"/>
  <c r="AA241" i="62"/>
  <c r="AA268" i="62"/>
  <c r="AE225" i="62"/>
  <c r="AB256" i="62"/>
  <c r="X253" i="62"/>
  <c r="AA251" i="62"/>
  <c r="AB249" i="62"/>
  <c r="X241" i="62"/>
  <c r="Y268" i="62"/>
  <c r="AC241" i="62"/>
  <c r="AB253" i="62"/>
  <c r="AD227" i="62"/>
  <c r="AA225" i="62"/>
  <c r="AB260" i="62"/>
  <c r="AA256" i="62"/>
  <c r="AD255" i="62"/>
  <c r="R253" i="62"/>
  <c r="X251" i="62"/>
  <c r="AA249" i="62"/>
  <c r="AB247" i="62"/>
  <c r="V245" i="62"/>
  <c r="AA244" i="62"/>
  <c r="AB243" i="62"/>
  <c r="R241" i="62"/>
  <c r="AE241" i="62" s="1"/>
  <c r="AB240" i="62"/>
  <c r="R268" i="62"/>
  <c r="AE268" i="62" s="1"/>
  <c r="AC251" i="62"/>
  <c r="AB241" i="62"/>
  <c r="AD215" i="62"/>
  <c r="AC227" i="62"/>
  <c r="AB264" i="62"/>
  <c r="AA260" i="62"/>
  <c r="AF259" i="62"/>
  <c r="AA258" i="62"/>
  <c r="X256" i="62"/>
  <c r="AC255" i="62"/>
  <c r="AF254" i="62"/>
  <c r="V253" i="62"/>
  <c r="R251" i="62"/>
  <c r="AE251" i="62" s="1"/>
  <c r="X249" i="62"/>
  <c r="AA243" i="62"/>
  <c r="V241" i="62"/>
  <c r="AC253" i="62"/>
  <c r="AA215" i="62"/>
  <c r="AA229" i="62"/>
  <c r="AA227" i="62"/>
  <c r="J264" i="62"/>
  <c r="N264" i="62" s="1"/>
  <c r="X260" i="62"/>
  <c r="AB259" i="62"/>
  <c r="X258" i="62"/>
  <c r="J256" i="62"/>
  <c r="N256" i="62" s="1"/>
  <c r="X255" i="62"/>
  <c r="AB254" i="62"/>
  <c r="AF253" i="62"/>
  <c r="L253" i="62"/>
  <c r="V251" i="62"/>
  <c r="R249" i="62"/>
  <c r="AE249" i="62" s="1"/>
  <c r="X243" i="62"/>
  <c r="L241" i="62"/>
  <c r="AF268" i="62"/>
  <c r="X268" i="62"/>
  <c r="AB267" i="62"/>
  <c r="J267" i="62"/>
  <c r="N267" i="62" s="1"/>
  <c r="AF266" i="62"/>
  <c r="X266" i="62"/>
  <c r="AB265" i="62"/>
  <c r="J265" i="62"/>
  <c r="N265" i="62" s="1"/>
  <c r="AD268" i="62"/>
  <c r="V268" i="62"/>
  <c r="Z267" i="62"/>
  <c r="H267" i="62"/>
  <c r="AF267" i="62" s="1"/>
  <c r="AD266" i="62"/>
  <c r="V266" i="62"/>
  <c r="Z265" i="62"/>
  <c r="H265" i="62"/>
  <c r="AF265" i="62" s="1"/>
  <c r="AA265" i="62"/>
  <c r="AC268" i="62"/>
  <c r="L268" i="62"/>
  <c r="Y267" i="62"/>
  <c r="AC266" i="62"/>
  <c r="L266" i="62"/>
  <c r="Y265" i="62"/>
  <c r="AB268" i="62"/>
  <c r="J268" i="62"/>
  <c r="N268" i="62" s="1"/>
  <c r="X267" i="62"/>
  <c r="AB266" i="62"/>
  <c r="J266" i="62"/>
  <c r="N266" i="62" s="1"/>
  <c r="X265" i="62"/>
  <c r="R267" i="62"/>
  <c r="AE267" i="62" s="1"/>
  <c r="R265" i="62"/>
  <c r="AE265" i="62" s="1"/>
  <c r="Z268" i="62"/>
  <c r="AD267" i="62"/>
  <c r="V267" i="62"/>
  <c r="Z266" i="62"/>
  <c r="AD265" i="62"/>
  <c r="V265" i="62"/>
  <c r="AC267" i="62"/>
  <c r="AC265" i="62"/>
  <c r="Y214" i="62"/>
  <c r="Y212" i="62"/>
  <c r="AB210" i="62"/>
  <c r="Y231" i="62"/>
  <c r="L229" i="62"/>
  <c r="J257" i="62"/>
  <c r="N257" i="62" s="1"/>
  <c r="J255" i="62"/>
  <c r="N255" i="62" s="1"/>
  <c r="AB252" i="62"/>
  <c r="AB250" i="62"/>
  <c r="AB248" i="62"/>
  <c r="AB237" i="62"/>
  <c r="R231" i="62"/>
  <c r="AA252" i="62"/>
  <c r="AA250" i="62"/>
  <c r="AA248" i="62"/>
  <c r="AA237" i="62"/>
  <c r="L212" i="62"/>
  <c r="V211" i="62"/>
  <c r="H210" i="62"/>
  <c r="AF210" i="62" s="1"/>
  <c r="V231" i="62"/>
  <c r="AA230" i="62"/>
  <c r="AD229" i="62"/>
  <c r="Y227" i="62"/>
  <c r="AD225" i="62"/>
  <c r="J260" i="62"/>
  <c r="N260" i="62" s="1"/>
  <c r="AA259" i="62"/>
  <c r="AB255" i="62"/>
  <c r="J254" i="62"/>
  <c r="N254" i="62" s="1"/>
  <c r="AD253" i="62"/>
  <c r="J253" i="62"/>
  <c r="N253" i="62" s="1"/>
  <c r="X252" i="62"/>
  <c r="AD251" i="62"/>
  <c r="J251" i="62"/>
  <c r="N251" i="62" s="1"/>
  <c r="X250" i="62"/>
  <c r="AD249" i="62"/>
  <c r="J249" i="62"/>
  <c r="N249" i="62" s="1"/>
  <c r="X248" i="62"/>
  <c r="AD247" i="62"/>
  <c r="J247" i="62"/>
  <c r="N247" i="62" s="1"/>
  <c r="X246" i="62"/>
  <c r="J245" i="62"/>
  <c r="N245" i="62" s="1"/>
  <c r="X244" i="62"/>
  <c r="X242" i="62"/>
  <c r="J241" i="62"/>
  <c r="N241" i="62" s="1"/>
  <c r="Z240" i="62"/>
  <c r="V239" i="62"/>
  <c r="AB238" i="62"/>
  <c r="X237" i="62"/>
  <c r="R212" i="62"/>
  <c r="AE212" i="62" s="1"/>
  <c r="J212" i="62"/>
  <c r="N212" i="62" s="1"/>
  <c r="AA223" i="62"/>
  <c r="L231" i="62"/>
  <c r="AC229" i="62"/>
  <c r="R227" i="62"/>
  <c r="AE227" i="62" s="1"/>
  <c r="AC225" i="62"/>
  <c r="X259" i="62"/>
  <c r="AB258" i="62"/>
  <c r="AA255" i="62"/>
  <c r="J252" i="62"/>
  <c r="N252" i="62" s="1"/>
  <c r="J250" i="62"/>
  <c r="N250" i="62" s="1"/>
  <c r="J248" i="62"/>
  <c r="N248" i="62" s="1"/>
  <c r="J246" i="62"/>
  <c r="N246" i="62" s="1"/>
  <c r="J244" i="62"/>
  <c r="N244" i="62" s="1"/>
  <c r="J242" i="62"/>
  <c r="N242" i="62" s="1"/>
  <c r="Y240" i="62"/>
  <c r="L239" i="62"/>
  <c r="AA238" i="62"/>
  <c r="R237" i="62"/>
  <c r="AE237" i="62" s="1"/>
  <c r="X240" i="62"/>
  <c r="Z238" i="62"/>
  <c r="V237" i="62"/>
  <c r="AB212" i="62"/>
  <c r="H212" i="62"/>
  <c r="AF212" i="62" s="1"/>
  <c r="AA232" i="62"/>
  <c r="AD231" i="62"/>
  <c r="Y229" i="62"/>
  <c r="Y225" i="62"/>
  <c r="AA264" i="62"/>
  <c r="R255" i="62"/>
  <c r="AE255" i="62" s="1"/>
  <c r="J240" i="62"/>
  <c r="N240" i="62" s="1"/>
  <c r="Y238" i="62"/>
  <c r="L237" i="62"/>
  <c r="AA212" i="62"/>
  <c r="R220" i="62"/>
  <c r="AE220" i="62" s="1"/>
  <c r="AC231" i="62"/>
  <c r="R229" i="62"/>
  <c r="AE229" i="62" s="1"/>
  <c r="R225" i="62"/>
  <c r="X264" i="62"/>
  <c r="R258" i="62"/>
  <c r="AE258" i="62" s="1"/>
  <c r="AB257" i="62"/>
  <c r="V255" i="62"/>
  <c r="X238" i="62"/>
  <c r="AD237" i="62"/>
  <c r="J237" i="62"/>
  <c r="N237" i="62" s="1"/>
  <c r="R256" i="62"/>
  <c r="AE256" i="62" s="1"/>
  <c r="AE254" i="62"/>
  <c r="R254" i="62"/>
  <c r="R252" i="62"/>
  <c r="AE252" i="62" s="1"/>
  <c r="R250" i="62"/>
  <c r="AE250" i="62" s="1"/>
  <c r="R248" i="62"/>
  <c r="AE248" i="62" s="1"/>
  <c r="R246" i="62"/>
  <c r="AE246" i="62" s="1"/>
  <c r="R244" i="62"/>
  <c r="AE244" i="62" s="1"/>
  <c r="R242" i="62"/>
  <c r="AE242" i="62" s="1"/>
  <c r="R240" i="62"/>
  <c r="AE240" i="62" s="1"/>
  <c r="R238" i="62"/>
  <c r="AE238" i="62" s="1"/>
  <c r="Z264" i="62"/>
  <c r="H264" i="62"/>
  <c r="AF264" i="62" s="1"/>
  <c r="AD260" i="62"/>
  <c r="V260" i="62"/>
  <c r="Z259" i="62"/>
  <c r="H259" i="62"/>
  <c r="AD258" i="62"/>
  <c r="V258" i="62"/>
  <c r="Z257" i="62"/>
  <c r="H257" i="62"/>
  <c r="AF257" i="62" s="1"/>
  <c r="AD256" i="62"/>
  <c r="V256" i="62"/>
  <c r="Z255" i="62"/>
  <c r="H255" i="62"/>
  <c r="AF255" i="62" s="1"/>
  <c r="AD254" i="62"/>
  <c r="V254" i="62"/>
  <c r="Z253" i="62"/>
  <c r="H253" i="62"/>
  <c r="AD252" i="62"/>
  <c r="V252" i="62"/>
  <c r="Z251" i="62"/>
  <c r="H251" i="62"/>
  <c r="AF251" i="62" s="1"/>
  <c r="AD250" i="62"/>
  <c r="V250" i="62"/>
  <c r="Z249" i="62"/>
  <c r="H249" i="62"/>
  <c r="AF249" i="62" s="1"/>
  <c r="AD248" i="62"/>
  <c r="V248" i="62"/>
  <c r="Z247" i="62"/>
  <c r="H247" i="62"/>
  <c r="AF247" i="62" s="1"/>
  <c r="AD246" i="62"/>
  <c r="V246" i="62"/>
  <c r="Z245" i="62"/>
  <c r="H245" i="62"/>
  <c r="AF245" i="62" s="1"/>
  <c r="AD244" i="62"/>
  <c r="V244" i="62"/>
  <c r="Z243" i="62"/>
  <c r="H243" i="62"/>
  <c r="AF243" i="62" s="1"/>
  <c r="AD242" i="62"/>
  <c r="V242" i="62"/>
  <c r="Z241" i="62"/>
  <c r="H241" i="62"/>
  <c r="AF241" i="62" s="1"/>
  <c r="AD240" i="62"/>
  <c r="V240" i="62"/>
  <c r="Z239" i="62"/>
  <c r="H239" i="62"/>
  <c r="AF239" i="62" s="1"/>
  <c r="AD238" i="62"/>
  <c r="V238" i="62"/>
  <c r="Z237" i="62"/>
  <c r="H237" i="62"/>
  <c r="AF237" i="62" s="1"/>
  <c r="AA257" i="62"/>
  <c r="Y264" i="62"/>
  <c r="AC260" i="62"/>
  <c r="L260" i="62"/>
  <c r="Y259" i="62"/>
  <c r="AC258" i="62"/>
  <c r="L258" i="62"/>
  <c r="Y257" i="62"/>
  <c r="AC256" i="62"/>
  <c r="L256" i="62"/>
  <c r="AC254" i="62"/>
  <c r="L254" i="62"/>
  <c r="AC252" i="62"/>
  <c r="L252" i="62"/>
  <c r="AC250" i="62"/>
  <c r="L250" i="62"/>
  <c r="AC248" i="62"/>
  <c r="L248" i="62"/>
  <c r="AC246" i="62"/>
  <c r="L246" i="62"/>
  <c r="AC244" i="62"/>
  <c r="L244" i="62"/>
  <c r="AC242" i="62"/>
  <c r="L242" i="62"/>
  <c r="AC240" i="62"/>
  <c r="L240" i="62"/>
  <c r="AC238" i="62"/>
  <c r="L238" i="62"/>
  <c r="R264" i="62"/>
  <c r="AE264" i="62" s="1"/>
  <c r="AE259" i="62"/>
  <c r="R259" i="62"/>
  <c r="R257" i="62"/>
  <c r="AE257" i="62" s="1"/>
  <c r="AD264" i="62"/>
  <c r="V264" i="62"/>
  <c r="Z260" i="62"/>
  <c r="H260" i="62"/>
  <c r="AF260" i="62" s="1"/>
  <c r="AD259" i="62"/>
  <c r="V259" i="62"/>
  <c r="Z258" i="62"/>
  <c r="H258" i="62"/>
  <c r="AF258" i="62" s="1"/>
  <c r="AD257" i="62"/>
  <c r="V257" i="62"/>
  <c r="Z256" i="62"/>
  <c r="H256" i="62"/>
  <c r="AF256" i="62" s="1"/>
  <c r="Z254" i="62"/>
  <c r="H254" i="62"/>
  <c r="Z252" i="62"/>
  <c r="H252" i="62"/>
  <c r="AF252" i="62" s="1"/>
  <c r="Z250" i="62"/>
  <c r="H250" i="62"/>
  <c r="AF250" i="62" s="1"/>
  <c r="Z248" i="62"/>
  <c r="H248" i="62"/>
  <c r="AF248" i="62" s="1"/>
  <c r="Z246" i="62"/>
  <c r="H246" i="62"/>
  <c r="AF246" i="62" s="1"/>
  <c r="Z244" i="62"/>
  <c r="H244" i="62"/>
  <c r="AF244" i="62" s="1"/>
  <c r="Z242" i="62"/>
  <c r="H242" i="62"/>
  <c r="AF242" i="62" s="1"/>
  <c r="AC264" i="62"/>
  <c r="AC259" i="62"/>
  <c r="AC257" i="62"/>
  <c r="Z230" i="62"/>
  <c r="Z228" i="62"/>
  <c r="Z226" i="62"/>
  <c r="H226" i="62"/>
  <c r="AF226" i="62" s="1"/>
  <c r="Y232" i="62"/>
  <c r="Y230" i="62"/>
  <c r="Y228" i="62"/>
  <c r="L227" i="62"/>
  <c r="Y226" i="62"/>
  <c r="L225" i="62"/>
  <c r="X232" i="62"/>
  <c r="AB231" i="62"/>
  <c r="J231" i="62"/>
  <c r="N231" i="62" s="1"/>
  <c r="AF230" i="62"/>
  <c r="X230" i="62"/>
  <c r="AB229" i="62"/>
  <c r="J229" i="62"/>
  <c r="N229" i="62" s="1"/>
  <c r="AF228" i="62"/>
  <c r="X228" i="62"/>
  <c r="AB227" i="62"/>
  <c r="J227" i="62"/>
  <c r="N227" i="62" s="1"/>
  <c r="X226" i="62"/>
  <c r="AB225" i="62"/>
  <c r="J225" i="62"/>
  <c r="N225" i="62" s="1"/>
  <c r="H232" i="62"/>
  <c r="AF232" i="62" s="1"/>
  <c r="R232" i="62"/>
  <c r="AE232" i="62" s="1"/>
  <c r="R230" i="62"/>
  <c r="AE230" i="62" s="1"/>
  <c r="R228" i="62"/>
  <c r="AE228" i="62" s="1"/>
  <c r="R226" i="62"/>
  <c r="AE226" i="62" s="1"/>
  <c r="AD232" i="62"/>
  <c r="V232" i="62"/>
  <c r="Z231" i="62"/>
  <c r="H231" i="62"/>
  <c r="AD230" i="62"/>
  <c r="V230" i="62"/>
  <c r="Z229" i="62"/>
  <c r="H229" i="62"/>
  <c r="AF229" i="62" s="1"/>
  <c r="AD228" i="62"/>
  <c r="V228" i="62"/>
  <c r="Z227" i="62"/>
  <c r="H227" i="62"/>
  <c r="AF227" i="62" s="1"/>
  <c r="AD226" i="62"/>
  <c r="V226" i="62"/>
  <c r="Z225" i="62"/>
  <c r="H225" i="62"/>
  <c r="L232" i="62"/>
  <c r="AC230" i="62"/>
  <c r="L230" i="62"/>
  <c r="AC226" i="62"/>
  <c r="L226" i="62"/>
  <c r="AA226" i="62"/>
  <c r="AC232" i="62"/>
  <c r="AC228" i="62"/>
  <c r="L228" i="62"/>
  <c r="AB232" i="62"/>
  <c r="J232" i="62"/>
  <c r="N232" i="62" s="1"/>
  <c r="AF231" i="62"/>
  <c r="AB230" i="62"/>
  <c r="J230" i="62"/>
  <c r="N230" i="62" s="1"/>
  <c r="AB228" i="62"/>
  <c r="J228" i="62"/>
  <c r="N228" i="62" s="1"/>
  <c r="AB226" i="62"/>
  <c r="AF225" i="62"/>
  <c r="V215" i="62"/>
  <c r="AA214" i="62"/>
  <c r="L211" i="62"/>
  <c r="V209" i="62"/>
  <c r="AA219" i="62"/>
  <c r="R218" i="62"/>
  <c r="AE218" i="62" s="1"/>
  <c r="R214" i="62"/>
  <c r="AE214" i="62" s="1"/>
  <c r="L214" i="62"/>
  <c r="J214" i="62"/>
  <c r="N214" i="62" s="1"/>
  <c r="AA222" i="62"/>
  <c r="AA216" i="62"/>
  <c r="AC215" i="62"/>
  <c r="AA211" i="62"/>
  <c r="AC210" i="62"/>
  <c r="AD209" i="62"/>
  <c r="AA217" i="62"/>
  <c r="V224" i="62"/>
  <c r="Z223" i="62"/>
  <c r="AD222" i="62"/>
  <c r="H221" i="62"/>
  <c r="AF221" i="62" s="1"/>
  <c r="V220" i="62"/>
  <c r="H219" i="62"/>
  <c r="AF219" i="62" s="1"/>
  <c r="AD218" i="62"/>
  <c r="V218" i="62"/>
  <c r="Z217" i="62"/>
  <c r="H217" i="62"/>
  <c r="AF217" i="62" s="1"/>
  <c r="AD216" i="62"/>
  <c r="AC222" i="62"/>
  <c r="L222" i="62"/>
  <c r="Y221" i="62"/>
  <c r="AC220" i="62"/>
  <c r="L218" i="62"/>
  <c r="AC216" i="62"/>
  <c r="L216" i="62"/>
  <c r="AB224" i="62"/>
  <c r="J224" i="62"/>
  <c r="N224" i="62" s="1"/>
  <c r="X223" i="62"/>
  <c r="AB222" i="62"/>
  <c r="J222" i="62"/>
  <c r="N222" i="62" s="1"/>
  <c r="X221" i="62"/>
  <c r="AB220" i="62"/>
  <c r="J220" i="62"/>
  <c r="N220" i="62" s="1"/>
  <c r="X219" i="62"/>
  <c r="AB218" i="62"/>
  <c r="J218" i="62"/>
  <c r="N218" i="62" s="1"/>
  <c r="X217" i="62"/>
  <c r="AB216" i="62"/>
  <c r="J216" i="62"/>
  <c r="N216" i="62" s="1"/>
  <c r="AA224" i="62"/>
  <c r="R223" i="62"/>
  <c r="AE223" i="62" s="1"/>
  <c r="R221" i="62"/>
  <c r="AE221" i="62" s="1"/>
  <c r="H224" i="62"/>
  <c r="AF224" i="62" s="1"/>
  <c r="AD223" i="62"/>
  <c r="H222" i="62"/>
  <c r="AF222" i="62" s="1"/>
  <c r="AD219" i="62"/>
  <c r="Z216" i="62"/>
  <c r="Y224" i="62"/>
  <c r="Y220" i="62"/>
  <c r="L219" i="62"/>
  <c r="AA220" i="62"/>
  <c r="R219" i="62"/>
  <c r="AE219" i="62" s="1"/>
  <c r="R217" i="62"/>
  <c r="AE217" i="62" s="1"/>
  <c r="Z224" i="62"/>
  <c r="V223" i="62"/>
  <c r="Z222" i="62"/>
  <c r="AD221" i="62"/>
  <c r="V221" i="62"/>
  <c r="Z220" i="62"/>
  <c r="H220" i="62"/>
  <c r="AF220" i="62" s="1"/>
  <c r="V219" i="62"/>
  <c r="Z218" i="62"/>
  <c r="H218" i="62"/>
  <c r="AF218" i="62" s="1"/>
  <c r="AD217" i="62"/>
  <c r="V217" i="62"/>
  <c r="H216" i="62"/>
  <c r="AF216" i="62" s="1"/>
  <c r="AC223" i="62"/>
  <c r="L223" i="62"/>
  <c r="Y222" i="62"/>
  <c r="AC221" i="62"/>
  <c r="L221" i="62"/>
  <c r="AC219" i="62"/>
  <c r="Y218" i="62"/>
  <c r="AC217" i="62"/>
  <c r="L217" i="62"/>
  <c r="Y216" i="62"/>
  <c r="X224" i="62"/>
  <c r="AB223" i="62"/>
  <c r="J223" i="62"/>
  <c r="N223" i="62" s="1"/>
  <c r="X222" i="62"/>
  <c r="AB221" i="62"/>
  <c r="J221" i="62"/>
  <c r="N221" i="62" s="1"/>
  <c r="X220" i="62"/>
  <c r="AB219" i="62"/>
  <c r="J219" i="62"/>
  <c r="N219" i="62" s="1"/>
  <c r="X218" i="62"/>
  <c r="AB217" i="62"/>
  <c r="J217" i="62"/>
  <c r="N217" i="62" s="1"/>
  <c r="X216" i="62"/>
  <c r="AD224" i="62"/>
  <c r="H223" i="62"/>
  <c r="AF223" i="62" s="1"/>
  <c r="AD220" i="62"/>
  <c r="Z219" i="62"/>
  <c r="AC224" i="62"/>
  <c r="AD213" i="62"/>
  <c r="AC213" i="62"/>
  <c r="AA210" i="62"/>
  <c r="AB214" i="62"/>
  <c r="H214" i="62"/>
  <c r="AF214" i="62" s="1"/>
  <c r="AA213" i="62"/>
  <c r="Z210" i="62"/>
  <c r="V213" i="62"/>
  <c r="AD211" i="62"/>
  <c r="Y210" i="62"/>
  <c r="Z214" i="62"/>
  <c r="L213" i="62"/>
  <c r="AC211" i="62"/>
  <c r="R210" i="62"/>
  <c r="AE210" i="62" s="1"/>
  <c r="AD208" i="62"/>
  <c r="L210" i="62"/>
  <c r="AC209" i="62"/>
  <c r="L209" i="62"/>
  <c r="AB215" i="62"/>
  <c r="J215" i="62"/>
  <c r="N215" i="62" s="1"/>
  <c r="X214" i="62"/>
  <c r="AB213" i="62"/>
  <c r="J213" i="62"/>
  <c r="N213" i="62" s="1"/>
  <c r="X212" i="62"/>
  <c r="AB211" i="62"/>
  <c r="J211" i="62"/>
  <c r="N211" i="62" s="1"/>
  <c r="X210" i="62"/>
  <c r="AB209" i="62"/>
  <c r="J209" i="62"/>
  <c r="N209" i="62" s="1"/>
  <c r="Z215" i="62"/>
  <c r="H215" i="62"/>
  <c r="AF215" i="62" s="1"/>
  <c r="AD214" i="62"/>
  <c r="Z213" i="62"/>
  <c r="H213" i="62"/>
  <c r="AF213" i="62" s="1"/>
  <c r="AD212" i="62"/>
  <c r="Z211" i="62"/>
  <c r="H211" i="62"/>
  <c r="AF211" i="62" s="1"/>
  <c r="AD210" i="62"/>
  <c r="V210" i="62"/>
  <c r="Z209" i="62"/>
  <c r="H209" i="62"/>
  <c r="AF209" i="62" s="1"/>
  <c r="Y215" i="62"/>
  <c r="Y213" i="62"/>
  <c r="Y211" i="62"/>
  <c r="Y209" i="62"/>
  <c r="X215" i="62"/>
  <c r="X213" i="62"/>
  <c r="X211" i="62"/>
  <c r="X209" i="62"/>
  <c r="AE215" i="62"/>
  <c r="AE213" i="62"/>
  <c r="AE211" i="62"/>
  <c r="AE209" i="62"/>
  <c r="V208" i="62"/>
  <c r="R208" i="62"/>
  <c r="X208" i="62"/>
  <c r="AA208" i="62"/>
  <c r="J208" i="62"/>
  <c r="N208" i="62" s="1"/>
  <c r="AB208" i="62"/>
  <c r="Y208" i="62"/>
  <c r="H208" i="62"/>
  <c r="Z208" i="62"/>
  <c r="L208" i="62"/>
  <c r="M42" i="16"/>
  <c r="T221" i="62" l="1"/>
  <c r="P221" i="62"/>
  <c r="P257" i="62"/>
  <c r="T257" i="62"/>
  <c r="P243" i="62"/>
  <c r="T243" i="62"/>
  <c r="P311" i="62"/>
  <c r="T311" i="62"/>
  <c r="P323" i="62"/>
  <c r="T323" i="62"/>
  <c r="P356" i="62"/>
  <c r="T356" i="62"/>
  <c r="P357" i="62"/>
  <c r="T357" i="62"/>
  <c r="P220" i="62"/>
  <c r="T220" i="62"/>
  <c r="P250" i="62"/>
  <c r="T250" i="62"/>
  <c r="P266" i="62"/>
  <c r="T266" i="62"/>
  <c r="T267" i="62"/>
  <c r="P267" i="62"/>
  <c r="T264" i="62"/>
  <c r="P264" i="62"/>
  <c r="P274" i="62"/>
  <c r="T274" i="62"/>
  <c r="T273" i="62"/>
  <c r="P273" i="62"/>
  <c r="T283" i="62"/>
  <c r="P283" i="62"/>
  <c r="T238" i="62"/>
  <c r="P238" i="62"/>
  <c r="T298" i="62"/>
  <c r="P298" i="62"/>
  <c r="T308" i="62"/>
  <c r="P308" i="62"/>
  <c r="P340" i="62"/>
  <c r="T340" i="62"/>
  <c r="P344" i="62"/>
  <c r="T344" i="62"/>
  <c r="T337" i="62"/>
  <c r="P337" i="62"/>
  <c r="P376" i="62"/>
  <c r="T376" i="62"/>
  <c r="T381" i="62"/>
  <c r="P381" i="62"/>
  <c r="T389" i="62"/>
  <c r="P389" i="62"/>
  <c r="T397" i="62"/>
  <c r="P397" i="62"/>
  <c r="P404" i="62"/>
  <c r="T404" i="62"/>
  <c r="P412" i="62"/>
  <c r="T412" i="62"/>
  <c r="P420" i="62"/>
  <c r="T420" i="62"/>
  <c r="P418" i="62"/>
  <c r="T418" i="62"/>
  <c r="T408" i="62"/>
  <c r="P408" i="62"/>
  <c r="T292" i="62"/>
  <c r="P292" i="62"/>
  <c r="P331" i="62"/>
  <c r="T331" i="62"/>
  <c r="T368" i="62"/>
  <c r="P368" i="62"/>
  <c r="P208" i="62"/>
  <c r="T208" i="62"/>
  <c r="T211" i="62"/>
  <c r="P211" i="62"/>
  <c r="T217" i="62"/>
  <c r="P217" i="62"/>
  <c r="P214" i="62"/>
  <c r="T214" i="62"/>
  <c r="P232" i="62"/>
  <c r="T232" i="62"/>
  <c r="T252" i="62"/>
  <c r="P252" i="62"/>
  <c r="P241" i="62"/>
  <c r="T241" i="62"/>
  <c r="P249" i="62"/>
  <c r="T249" i="62"/>
  <c r="T254" i="62"/>
  <c r="P254" i="62"/>
  <c r="T280" i="62"/>
  <c r="P280" i="62"/>
  <c r="T279" i="62"/>
  <c r="P279" i="62"/>
  <c r="P304" i="62"/>
  <c r="T304" i="62"/>
  <c r="P297" i="62"/>
  <c r="T297" i="62"/>
  <c r="P305" i="62"/>
  <c r="T305" i="62"/>
  <c r="P313" i="62"/>
  <c r="T313" i="62"/>
  <c r="P336" i="62"/>
  <c r="T336" i="62"/>
  <c r="T325" i="62"/>
  <c r="P325" i="62"/>
  <c r="P351" i="62"/>
  <c r="T351" i="62"/>
  <c r="P359" i="62"/>
  <c r="T359" i="62"/>
  <c r="P367" i="62"/>
  <c r="T367" i="62"/>
  <c r="P386" i="62"/>
  <c r="T386" i="62"/>
  <c r="P390" i="62"/>
  <c r="T390" i="62"/>
  <c r="P394" i="62"/>
  <c r="T394" i="62"/>
  <c r="P398" i="62"/>
  <c r="T398" i="62"/>
  <c r="P428" i="62"/>
  <c r="T428" i="62"/>
  <c r="P410" i="62"/>
  <c r="T410" i="62"/>
  <c r="T406" i="62"/>
  <c r="P406" i="62"/>
  <c r="T415" i="62"/>
  <c r="P415" i="62"/>
  <c r="T209" i="62"/>
  <c r="P209" i="62"/>
  <c r="P224" i="62"/>
  <c r="T224" i="62"/>
  <c r="P231" i="62"/>
  <c r="T231" i="62"/>
  <c r="P255" i="62"/>
  <c r="T255" i="62"/>
  <c r="P215" i="62"/>
  <c r="T215" i="62"/>
  <c r="P312" i="62"/>
  <c r="T312" i="62"/>
  <c r="T360" i="62"/>
  <c r="P360" i="62"/>
  <c r="P365" i="62"/>
  <c r="T365" i="62"/>
  <c r="P223" i="62"/>
  <c r="T223" i="62"/>
  <c r="P216" i="62"/>
  <c r="T216" i="62"/>
  <c r="T225" i="62"/>
  <c r="P225" i="62"/>
  <c r="T229" i="62"/>
  <c r="P229" i="62"/>
  <c r="P270" i="62"/>
  <c r="T270" i="62"/>
  <c r="P269" i="62"/>
  <c r="T269" i="62"/>
  <c r="P285" i="62"/>
  <c r="T285" i="62"/>
  <c r="T294" i="62"/>
  <c r="P294" i="62"/>
  <c r="P320" i="62"/>
  <c r="T320" i="62"/>
  <c r="P330" i="62"/>
  <c r="T330" i="62"/>
  <c r="T333" i="62"/>
  <c r="P333" i="62"/>
  <c r="P339" i="62"/>
  <c r="T339" i="62"/>
  <c r="P348" i="62"/>
  <c r="T348" i="62"/>
  <c r="P382" i="62"/>
  <c r="T382" i="62"/>
  <c r="P383" i="62"/>
  <c r="T383" i="62"/>
  <c r="P391" i="62"/>
  <c r="T391" i="62"/>
  <c r="P399" i="62"/>
  <c r="T399" i="62"/>
  <c r="P421" i="62"/>
  <c r="T421" i="62"/>
  <c r="T237" i="62"/>
  <c r="P237" i="62"/>
  <c r="P247" i="62"/>
  <c r="T247" i="62"/>
  <c r="P239" i="62"/>
  <c r="T239" i="62"/>
  <c r="T380" i="62"/>
  <c r="P380" i="62"/>
  <c r="T379" i="62"/>
  <c r="P379" i="62"/>
  <c r="T248" i="62"/>
  <c r="P248" i="62"/>
  <c r="T316" i="62"/>
  <c r="P316" i="62"/>
  <c r="P328" i="62"/>
  <c r="T328" i="62"/>
  <c r="P372" i="62"/>
  <c r="T372" i="62"/>
  <c r="P222" i="62"/>
  <c r="T222" i="62"/>
  <c r="P212" i="62"/>
  <c r="T212" i="62"/>
  <c r="P268" i="62"/>
  <c r="T268" i="62"/>
  <c r="P276" i="62"/>
  <c r="T276" i="62"/>
  <c r="P275" i="62"/>
  <c r="T275" i="62"/>
  <c r="T300" i="62"/>
  <c r="P300" i="62"/>
  <c r="T314" i="62"/>
  <c r="P314" i="62"/>
  <c r="T299" i="62"/>
  <c r="P299" i="62"/>
  <c r="T307" i="62"/>
  <c r="P307" i="62"/>
  <c r="T315" i="62"/>
  <c r="P315" i="62"/>
  <c r="P322" i="62"/>
  <c r="T322" i="62"/>
  <c r="T327" i="62"/>
  <c r="P327" i="62"/>
  <c r="P350" i="62"/>
  <c r="T350" i="62"/>
  <c r="T354" i="62"/>
  <c r="P354" i="62"/>
  <c r="P358" i="62"/>
  <c r="T358" i="62"/>
  <c r="T362" i="62"/>
  <c r="P362" i="62"/>
  <c r="P366" i="62"/>
  <c r="T366" i="62"/>
  <c r="T370" i="62"/>
  <c r="P370" i="62"/>
  <c r="T353" i="62"/>
  <c r="P353" i="62"/>
  <c r="T361" i="62"/>
  <c r="P361" i="62"/>
  <c r="T369" i="62"/>
  <c r="P369" i="62"/>
  <c r="P378" i="62"/>
  <c r="T378" i="62"/>
  <c r="P409" i="62"/>
  <c r="T409" i="62"/>
  <c r="T423" i="62"/>
  <c r="P423" i="62"/>
  <c r="P230" i="62"/>
  <c r="T230" i="62"/>
  <c r="T246" i="62"/>
  <c r="P246" i="62"/>
  <c r="T288" i="62"/>
  <c r="P288" i="62"/>
  <c r="T343" i="62"/>
  <c r="P343" i="62"/>
  <c r="T395" i="62"/>
  <c r="P395" i="62"/>
  <c r="P425" i="62"/>
  <c r="T425" i="62"/>
  <c r="T424" i="62"/>
  <c r="P424" i="62"/>
  <c r="P303" i="62"/>
  <c r="T303" i="62"/>
  <c r="P364" i="62"/>
  <c r="T364" i="62"/>
  <c r="T213" i="62"/>
  <c r="P213" i="62"/>
  <c r="T219" i="62"/>
  <c r="P219" i="62"/>
  <c r="P228" i="62"/>
  <c r="T228" i="62"/>
  <c r="P240" i="62"/>
  <c r="T240" i="62"/>
  <c r="P242" i="62"/>
  <c r="T242" i="62"/>
  <c r="T245" i="62"/>
  <c r="P245" i="62"/>
  <c r="P251" i="62"/>
  <c r="T251" i="62"/>
  <c r="T260" i="62"/>
  <c r="P260" i="62"/>
  <c r="T265" i="62"/>
  <c r="P265" i="62"/>
  <c r="T256" i="62"/>
  <c r="P256" i="62"/>
  <c r="T287" i="62"/>
  <c r="P287" i="62"/>
  <c r="P258" i="62"/>
  <c r="T258" i="62"/>
  <c r="T306" i="62"/>
  <c r="P306" i="62"/>
  <c r="P310" i="62"/>
  <c r="T310" i="62"/>
  <c r="P332" i="62"/>
  <c r="T332" i="62"/>
  <c r="T342" i="62"/>
  <c r="P342" i="62"/>
  <c r="T341" i="62"/>
  <c r="P341" i="62"/>
  <c r="P324" i="62"/>
  <c r="T324" i="62"/>
  <c r="P377" i="62"/>
  <c r="T377" i="62"/>
  <c r="P385" i="62"/>
  <c r="T385" i="62"/>
  <c r="P393" i="62"/>
  <c r="T393" i="62"/>
  <c r="P426" i="62"/>
  <c r="T426" i="62"/>
  <c r="T416" i="62"/>
  <c r="P416" i="62"/>
  <c r="T414" i="62"/>
  <c r="P414" i="62"/>
  <c r="P413" i="62"/>
  <c r="T413" i="62"/>
  <c r="P417" i="62"/>
  <c r="T417" i="62"/>
  <c r="T422" i="62"/>
  <c r="P422" i="62"/>
  <c r="T227" i="62"/>
  <c r="P227" i="62"/>
  <c r="P278" i="62"/>
  <c r="T278" i="62"/>
  <c r="P277" i="62"/>
  <c r="T277" i="62"/>
  <c r="T281" i="62"/>
  <c r="P281" i="62"/>
  <c r="T302" i="62"/>
  <c r="P302" i="62"/>
  <c r="T334" i="62"/>
  <c r="P334" i="62"/>
  <c r="T326" i="62"/>
  <c r="P326" i="62"/>
  <c r="P282" i="62"/>
  <c r="T282" i="62"/>
  <c r="T387" i="62"/>
  <c r="P387" i="62"/>
  <c r="T407" i="62"/>
  <c r="P407" i="62"/>
  <c r="T253" i="62"/>
  <c r="P253" i="62"/>
  <c r="P259" i="62"/>
  <c r="T259" i="62"/>
  <c r="P295" i="62"/>
  <c r="T295" i="62"/>
  <c r="T352" i="62"/>
  <c r="P352" i="62"/>
  <c r="P349" i="62"/>
  <c r="T349" i="62"/>
  <c r="T218" i="62"/>
  <c r="P218" i="62"/>
  <c r="T244" i="62"/>
  <c r="P244" i="62"/>
  <c r="T272" i="62"/>
  <c r="P272" i="62"/>
  <c r="T271" i="62"/>
  <c r="P271" i="62"/>
  <c r="P286" i="62"/>
  <c r="T286" i="62"/>
  <c r="P284" i="62"/>
  <c r="T284" i="62"/>
  <c r="P296" i="62"/>
  <c r="T296" i="62"/>
  <c r="P293" i="62"/>
  <c r="T293" i="62"/>
  <c r="P301" i="62"/>
  <c r="T301" i="62"/>
  <c r="P309" i="62"/>
  <c r="T309" i="62"/>
  <c r="P338" i="62"/>
  <c r="T338" i="62"/>
  <c r="T321" i="62"/>
  <c r="P321" i="62"/>
  <c r="T329" i="62"/>
  <c r="P329" i="62"/>
  <c r="T335" i="62"/>
  <c r="P335" i="62"/>
  <c r="P355" i="62"/>
  <c r="T355" i="62"/>
  <c r="P363" i="62"/>
  <c r="T363" i="62"/>
  <c r="P371" i="62"/>
  <c r="T371" i="62"/>
  <c r="P384" i="62"/>
  <c r="T384" i="62"/>
  <c r="T388" i="62"/>
  <c r="P388" i="62"/>
  <c r="P392" i="62"/>
  <c r="T392" i="62"/>
  <c r="T396" i="62"/>
  <c r="P396" i="62"/>
  <c r="P400" i="62"/>
  <c r="T400" i="62"/>
  <c r="P405" i="62"/>
  <c r="T405" i="62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9" i="46"/>
  <c r="R58" i="46" l="1"/>
  <c r="T58" i="46"/>
  <c r="R50" i="46"/>
  <c r="T50" i="46"/>
  <c r="R42" i="46"/>
  <c r="T42" i="46"/>
  <c r="R40" i="46"/>
  <c r="T40" i="46"/>
  <c r="T55" i="46"/>
  <c r="R55" i="46"/>
  <c r="T47" i="46"/>
  <c r="R47" i="46"/>
  <c r="T39" i="46"/>
  <c r="R39" i="46"/>
  <c r="T41" i="46"/>
  <c r="R41" i="46"/>
  <c r="R54" i="46"/>
  <c r="T54" i="46"/>
  <c r="R46" i="46"/>
  <c r="T46" i="46"/>
  <c r="R38" i="46"/>
  <c r="T38" i="46"/>
  <c r="R48" i="46"/>
  <c r="T48" i="46"/>
  <c r="R53" i="46"/>
  <c r="T53" i="46"/>
  <c r="T45" i="46"/>
  <c r="R45" i="46"/>
  <c r="R37" i="46"/>
  <c r="T37" i="46"/>
  <c r="T49" i="46"/>
  <c r="R49" i="46"/>
  <c r="R56" i="46"/>
  <c r="T56" i="46"/>
  <c r="R52" i="46"/>
  <c r="T52" i="46"/>
  <c r="R44" i="46"/>
  <c r="T44" i="46"/>
  <c r="R36" i="46"/>
  <c r="T36" i="46"/>
  <c r="T57" i="46"/>
  <c r="R57" i="46"/>
  <c r="T59" i="46"/>
  <c r="R59" i="46"/>
  <c r="T51" i="46"/>
  <c r="R51" i="46"/>
  <c r="T43" i="46"/>
  <c r="R43" i="46"/>
  <c r="T35" i="46"/>
  <c r="R35" i="46"/>
  <c r="T9" i="46"/>
  <c r="R9" i="46"/>
  <c r="T26" i="46"/>
  <c r="R26" i="46"/>
  <c r="T18" i="46"/>
  <c r="R18" i="46"/>
  <c r="T10" i="46"/>
  <c r="R10" i="46"/>
  <c r="T33" i="46"/>
  <c r="R33" i="46"/>
  <c r="T25" i="46"/>
  <c r="R25" i="46"/>
  <c r="R17" i="46"/>
  <c r="T17" i="46"/>
  <c r="R27" i="46"/>
  <c r="T27" i="46"/>
  <c r="R32" i="46"/>
  <c r="T32" i="46"/>
  <c r="R15" i="46"/>
  <c r="T15" i="46"/>
  <c r="R30" i="46"/>
  <c r="T30" i="46"/>
  <c r="T22" i="46"/>
  <c r="R22" i="46"/>
  <c r="T14" i="46"/>
  <c r="R14" i="46"/>
  <c r="R19" i="46"/>
  <c r="T19" i="46"/>
  <c r="R24" i="46"/>
  <c r="T24" i="46"/>
  <c r="T23" i="46"/>
  <c r="R23" i="46"/>
  <c r="R29" i="46"/>
  <c r="T29" i="46"/>
  <c r="R21" i="46"/>
  <c r="T21" i="46"/>
  <c r="R13" i="46"/>
  <c r="T13" i="46"/>
  <c r="R11" i="46"/>
  <c r="T11" i="46"/>
  <c r="R16" i="46"/>
  <c r="T16" i="46"/>
  <c r="R31" i="46"/>
  <c r="T31" i="46"/>
  <c r="R28" i="46"/>
  <c r="T28" i="46"/>
  <c r="R20" i="46"/>
  <c r="T20" i="46"/>
  <c r="R12" i="46"/>
  <c r="T12" i="46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P40" i="48" l="1"/>
  <c r="P36" i="48"/>
  <c r="P32" i="48"/>
  <c r="R39" i="48"/>
  <c r="R35" i="48"/>
  <c r="R31" i="48"/>
  <c r="R42" i="48"/>
  <c r="R38" i="48"/>
  <c r="R34" i="48"/>
  <c r="R30" i="48"/>
  <c r="R41" i="48"/>
  <c r="R37" i="48"/>
  <c r="R33" i="48"/>
  <c r="R29" i="48"/>
  <c r="B182" i="62"/>
  <c r="C182" i="62"/>
  <c r="E182" i="62"/>
  <c r="F182" i="62"/>
  <c r="G182" i="62" s="1"/>
  <c r="I182" i="62"/>
  <c r="H182" i="62" s="1"/>
  <c r="AF182" i="62" s="1"/>
  <c r="B183" i="62"/>
  <c r="C183" i="62"/>
  <c r="E183" i="62"/>
  <c r="F183" i="62"/>
  <c r="G183" i="62" s="1"/>
  <c r="I183" i="62"/>
  <c r="H183" i="62" s="1"/>
  <c r="AF183" i="62" s="1"/>
  <c r="B184" i="62"/>
  <c r="C184" i="62"/>
  <c r="E184" i="62"/>
  <c r="F184" i="62"/>
  <c r="G184" i="62" s="1"/>
  <c r="I184" i="62"/>
  <c r="H184" i="62" s="1"/>
  <c r="AF184" i="62" s="1"/>
  <c r="B185" i="62"/>
  <c r="C185" i="62"/>
  <c r="E185" i="62"/>
  <c r="F185" i="62"/>
  <c r="G185" i="62" s="1"/>
  <c r="I185" i="62"/>
  <c r="H185" i="62" s="1"/>
  <c r="AF185" i="62" s="1"/>
  <c r="B186" i="62"/>
  <c r="C186" i="62"/>
  <c r="E186" i="62"/>
  <c r="F186" i="62"/>
  <c r="G186" i="62" s="1"/>
  <c r="I186" i="62"/>
  <c r="V186" i="62" s="1"/>
  <c r="B187" i="62"/>
  <c r="C187" i="62"/>
  <c r="E187" i="62"/>
  <c r="F187" i="62"/>
  <c r="G187" i="62" s="1"/>
  <c r="I187" i="62"/>
  <c r="H187" i="62" s="1"/>
  <c r="AF187" i="62" s="1"/>
  <c r="B188" i="62"/>
  <c r="C188" i="62"/>
  <c r="E188" i="62"/>
  <c r="F188" i="62"/>
  <c r="G188" i="62" s="1"/>
  <c r="I188" i="62"/>
  <c r="H188" i="62" s="1"/>
  <c r="AF188" i="62" s="1"/>
  <c r="B189" i="62"/>
  <c r="C189" i="62"/>
  <c r="E189" i="62"/>
  <c r="F189" i="62"/>
  <c r="G189" i="62" s="1"/>
  <c r="I189" i="62"/>
  <c r="H189" i="62" s="1"/>
  <c r="B190" i="62"/>
  <c r="C190" i="62"/>
  <c r="E190" i="62"/>
  <c r="F190" i="62"/>
  <c r="G190" i="62" s="1"/>
  <c r="I190" i="62"/>
  <c r="V190" i="62" s="1"/>
  <c r="B191" i="62"/>
  <c r="C191" i="62"/>
  <c r="E191" i="62"/>
  <c r="F191" i="62"/>
  <c r="G191" i="62" s="1"/>
  <c r="I191" i="62"/>
  <c r="H191" i="62" s="1"/>
  <c r="AF191" i="62" s="1"/>
  <c r="B192" i="62"/>
  <c r="C192" i="62"/>
  <c r="E192" i="62"/>
  <c r="F192" i="62"/>
  <c r="G192" i="62" s="1"/>
  <c r="I192" i="62"/>
  <c r="V192" i="62" s="1"/>
  <c r="B193" i="62"/>
  <c r="C193" i="62"/>
  <c r="E193" i="62"/>
  <c r="F193" i="62"/>
  <c r="G193" i="62" s="1"/>
  <c r="I193" i="62"/>
  <c r="H193" i="62" s="1"/>
  <c r="AF193" i="62" s="1"/>
  <c r="B194" i="62"/>
  <c r="C194" i="62"/>
  <c r="E194" i="62"/>
  <c r="F194" i="62"/>
  <c r="G194" i="62" s="1"/>
  <c r="I194" i="62"/>
  <c r="H194" i="62" s="1"/>
  <c r="AF194" i="62" s="1"/>
  <c r="B195" i="62"/>
  <c r="C195" i="62"/>
  <c r="E195" i="62"/>
  <c r="F195" i="62"/>
  <c r="G195" i="62" s="1"/>
  <c r="I195" i="62"/>
  <c r="H195" i="62" s="1"/>
  <c r="AF195" i="62" s="1"/>
  <c r="B196" i="62"/>
  <c r="C196" i="62"/>
  <c r="E196" i="62"/>
  <c r="F196" i="62"/>
  <c r="G196" i="62" s="1"/>
  <c r="I196" i="62"/>
  <c r="H196" i="62" s="1"/>
  <c r="AF196" i="62" s="1"/>
  <c r="B197" i="62"/>
  <c r="C197" i="62"/>
  <c r="E197" i="62"/>
  <c r="F197" i="62"/>
  <c r="G197" i="62" s="1"/>
  <c r="I197" i="62"/>
  <c r="H197" i="62" s="1"/>
  <c r="AF197" i="62" s="1"/>
  <c r="B198" i="62"/>
  <c r="C198" i="62"/>
  <c r="E198" i="62"/>
  <c r="F198" i="62"/>
  <c r="G198" i="62" s="1"/>
  <c r="I198" i="62"/>
  <c r="R198" i="62" s="1"/>
  <c r="B199" i="62"/>
  <c r="C199" i="62"/>
  <c r="E199" i="62"/>
  <c r="F199" i="62"/>
  <c r="G199" i="62" s="1"/>
  <c r="I199" i="62"/>
  <c r="H199" i="62" s="1"/>
  <c r="B200" i="62"/>
  <c r="C200" i="62"/>
  <c r="E200" i="62"/>
  <c r="F200" i="62"/>
  <c r="G200" i="62" s="1"/>
  <c r="I200" i="62"/>
  <c r="J200" i="62" s="1"/>
  <c r="N200" i="62" s="1"/>
  <c r="B201" i="62"/>
  <c r="C201" i="62"/>
  <c r="E201" i="62"/>
  <c r="F201" i="62"/>
  <c r="G201" i="62" s="1"/>
  <c r="I201" i="62"/>
  <c r="H201" i="62" s="1"/>
  <c r="B202" i="62"/>
  <c r="C202" i="62"/>
  <c r="E202" i="62"/>
  <c r="F202" i="62"/>
  <c r="G202" i="62" s="1"/>
  <c r="I202" i="62"/>
  <c r="Y202" i="62" s="1"/>
  <c r="B203" i="62"/>
  <c r="C203" i="62"/>
  <c r="E203" i="62"/>
  <c r="F203" i="62"/>
  <c r="G203" i="62" s="1"/>
  <c r="I203" i="62"/>
  <c r="H203" i="62" s="1"/>
  <c r="B204" i="62"/>
  <c r="C204" i="62"/>
  <c r="E204" i="62"/>
  <c r="F204" i="62"/>
  <c r="G204" i="62" s="1"/>
  <c r="I204" i="62"/>
  <c r="H204" i="62" s="1"/>
  <c r="I181" i="62"/>
  <c r="AD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H154" i="62" s="1"/>
  <c r="B155" i="62"/>
  <c r="C155" i="62"/>
  <c r="E155" i="62"/>
  <c r="F155" i="62"/>
  <c r="G155" i="62" s="1"/>
  <c r="I155" i="62"/>
  <c r="H155" i="62" s="1"/>
  <c r="B156" i="62"/>
  <c r="C156" i="62"/>
  <c r="E156" i="62"/>
  <c r="F156" i="62"/>
  <c r="G156" i="62" s="1"/>
  <c r="I156" i="62"/>
  <c r="Y156" i="62" s="1"/>
  <c r="B157" i="62"/>
  <c r="C157" i="62"/>
  <c r="E157" i="62"/>
  <c r="F157" i="62"/>
  <c r="G157" i="62" s="1"/>
  <c r="I157" i="62"/>
  <c r="H157" i="62" s="1"/>
  <c r="B158" i="62"/>
  <c r="C158" i="62"/>
  <c r="E158" i="62"/>
  <c r="F158" i="62"/>
  <c r="G158" i="62" s="1"/>
  <c r="I158" i="62"/>
  <c r="Y158" i="62" s="1"/>
  <c r="B159" i="62"/>
  <c r="C159" i="62"/>
  <c r="E159" i="62"/>
  <c r="F159" i="62"/>
  <c r="G159" i="62" s="1"/>
  <c r="I159" i="62"/>
  <c r="H159" i="62" s="1"/>
  <c r="B160" i="62"/>
  <c r="C160" i="62"/>
  <c r="E160" i="62"/>
  <c r="F160" i="62"/>
  <c r="G160" i="62" s="1"/>
  <c r="I160" i="62"/>
  <c r="Y160" i="62" s="1"/>
  <c r="B161" i="62"/>
  <c r="C161" i="62"/>
  <c r="E161" i="62"/>
  <c r="F161" i="62"/>
  <c r="G161" i="62" s="1"/>
  <c r="I161" i="62"/>
  <c r="H161" i="62" s="1"/>
  <c r="B162" i="62"/>
  <c r="C162" i="62"/>
  <c r="E162" i="62"/>
  <c r="F162" i="62"/>
  <c r="G162" i="62" s="1"/>
  <c r="I162" i="62"/>
  <c r="Y162" i="62" s="1"/>
  <c r="B163" i="62"/>
  <c r="C163" i="62"/>
  <c r="E163" i="62"/>
  <c r="F163" i="62"/>
  <c r="G163" i="62" s="1"/>
  <c r="I163" i="62"/>
  <c r="H163" i="62" s="1"/>
  <c r="B164" i="62"/>
  <c r="C164" i="62"/>
  <c r="E164" i="62"/>
  <c r="F164" i="62"/>
  <c r="G164" i="62" s="1"/>
  <c r="I164" i="62"/>
  <c r="Y164" i="62" s="1"/>
  <c r="B165" i="62"/>
  <c r="C165" i="62"/>
  <c r="E165" i="62"/>
  <c r="F165" i="62"/>
  <c r="G165" i="62" s="1"/>
  <c r="I165" i="62"/>
  <c r="H165" i="62" s="1"/>
  <c r="B166" i="62"/>
  <c r="C166" i="62"/>
  <c r="E166" i="62"/>
  <c r="F166" i="62"/>
  <c r="G166" i="62" s="1"/>
  <c r="I166" i="62"/>
  <c r="Y166" i="62" s="1"/>
  <c r="B167" i="62"/>
  <c r="C167" i="62"/>
  <c r="E167" i="62"/>
  <c r="F167" i="62"/>
  <c r="G167" i="62" s="1"/>
  <c r="I167" i="62"/>
  <c r="H167" i="62" s="1"/>
  <c r="B168" i="62"/>
  <c r="C168" i="62"/>
  <c r="E168" i="62"/>
  <c r="F168" i="62"/>
  <c r="G168" i="62" s="1"/>
  <c r="I168" i="62"/>
  <c r="Y168" i="62" s="1"/>
  <c r="B169" i="62"/>
  <c r="C169" i="62"/>
  <c r="E169" i="62"/>
  <c r="F169" i="62"/>
  <c r="G169" i="62" s="1"/>
  <c r="I169" i="62"/>
  <c r="H169" i="62" s="1"/>
  <c r="B170" i="62"/>
  <c r="C170" i="62"/>
  <c r="E170" i="62"/>
  <c r="F170" i="62"/>
  <c r="G170" i="62" s="1"/>
  <c r="I170" i="62"/>
  <c r="Y170" i="62" s="1"/>
  <c r="B171" i="62"/>
  <c r="C171" i="62"/>
  <c r="E171" i="62"/>
  <c r="F171" i="62"/>
  <c r="G171" i="62" s="1"/>
  <c r="I171" i="62"/>
  <c r="H171" i="62" s="1"/>
  <c r="B172" i="62"/>
  <c r="C172" i="62"/>
  <c r="E172" i="62"/>
  <c r="F172" i="62"/>
  <c r="G172" i="62" s="1"/>
  <c r="I172" i="62"/>
  <c r="H172" i="62" s="1"/>
  <c r="AF172" i="62" s="1"/>
  <c r="B173" i="62"/>
  <c r="C173" i="62"/>
  <c r="E173" i="62"/>
  <c r="F173" i="62"/>
  <c r="G173" i="62" s="1"/>
  <c r="I173" i="62"/>
  <c r="H173" i="62" s="1"/>
  <c r="B174" i="62"/>
  <c r="C174" i="62"/>
  <c r="E174" i="62"/>
  <c r="F174" i="62"/>
  <c r="G174" i="62" s="1"/>
  <c r="I174" i="62"/>
  <c r="H174" i="62" s="1"/>
  <c r="B175" i="62"/>
  <c r="C175" i="62"/>
  <c r="E175" i="62"/>
  <c r="F175" i="62"/>
  <c r="G175" i="62" s="1"/>
  <c r="I175" i="62"/>
  <c r="H175" i="62" s="1"/>
  <c r="B176" i="62"/>
  <c r="C176" i="62"/>
  <c r="E176" i="62"/>
  <c r="F176" i="62"/>
  <c r="G176" i="62" s="1"/>
  <c r="I176" i="62"/>
  <c r="H176" i="62" s="1"/>
  <c r="B177" i="62"/>
  <c r="C177" i="62"/>
  <c r="E177" i="62"/>
  <c r="F177" i="62"/>
  <c r="G177" i="62" s="1"/>
  <c r="I177" i="62"/>
  <c r="H177" i="62" s="1"/>
  <c r="I153" i="62"/>
  <c r="AC153" i="62" s="1"/>
  <c r="F153" i="62"/>
  <c r="G153" i="62" s="1"/>
  <c r="E153" i="62"/>
  <c r="C153" i="62"/>
  <c r="B153" i="62"/>
  <c r="B126" i="62"/>
  <c r="C126" i="62"/>
  <c r="E126" i="62"/>
  <c r="F126" i="62"/>
  <c r="I126" i="62"/>
  <c r="L126" i="62" s="1"/>
  <c r="B127" i="62"/>
  <c r="C127" i="62"/>
  <c r="E127" i="62"/>
  <c r="F127" i="62"/>
  <c r="I127" i="62"/>
  <c r="H127" i="62" s="1"/>
  <c r="AF127" i="62" s="1"/>
  <c r="B128" i="62"/>
  <c r="C128" i="62"/>
  <c r="E128" i="62"/>
  <c r="F128" i="62"/>
  <c r="I128" i="62"/>
  <c r="L128" i="62" s="1"/>
  <c r="B129" i="62"/>
  <c r="C129" i="62"/>
  <c r="E129" i="62"/>
  <c r="F129" i="62"/>
  <c r="I129" i="62"/>
  <c r="Y129" i="62" s="1"/>
  <c r="B130" i="62"/>
  <c r="C130" i="62"/>
  <c r="E130" i="62"/>
  <c r="F130" i="62"/>
  <c r="I130" i="62"/>
  <c r="L130" i="62" s="1"/>
  <c r="B131" i="62"/>
  <c r="C131" i="62"/>
  <c r="E131" i="62"/>
  <c r="F131" i="62"/>
  <c r="I131" i="62"/>
  <c r="Y131" i="62" s="1"/>
  <c r="B132" i="62"/>
  <c r="C132" i="62"/>
  <c r="E132" i="62"/>
  <c r="F132" i="62"/>
  <c r="I132" i="62"/>
  <c r="L132" i="62" s="1"/>
  <c r="B133" i="62"/>
  <c r="C133" i="62"/>
  <c r="E133" i="62"/>
  <c r="F133" i="62"/>
  <c r="I133" i="62"/>
  <c r="Y133" i="62" s="1"/>
  <c r="B134" i="62"/>
  <c r="C134" i="62"/>
  <c r="E134" i="62"/>
  <c r="F134" i="62"/>
  <c r="I134" i="62"/>
  <c r="L134" i="62" s="1"/>
  <c r="B135" i="62"/>
  <c r="C135" i="62"/>
  <c r="E135" i="62"/>
  <c r="F135" i="62"/>
  <c r="I135" i="62"/>
  <c r="Y135" i="62" s="1"/>
  <c r="B136" i="62"/>
  <c r="C136" i="62"/>
  <c r="E136" i="62"/>
  <c r="F136" i="62"/>
  <c r="I136" i="62"/>
  <c r="L136" i="62" s="1"/>
  <c r="B137" i="62"/>
  <c r="C137" i="62"/>
  <c r="E137" i="62"/>
  <c r="F137" i="62"/>
  <c r="I137" i="62"/>
  <c r="Y137" i="62" s="1"/>
  <c r="B138" i="62"/>
  <c r="C138" i="62"/>
  <c r="E138" i="62"/>
  <c r="F138" i="62"/>
  <c r="I138" i="62"/>
  <c r="L138" i="62" s="1"/>
  <c r="B139" i="62"/>
  <c r="C139" i="62"/>
  <c r="E139" i="62"/>
  <c r="F139" i="62"/>
  <c r="I139" i="62"/>
  <c r="Y139" i="62" s="1"/>
  <c r="B140" i="62"/>
  <c r="C140" i="62"/>
  <c r="E140" i="62"/>
  <c r="F140" i="62"/>
  <c r="I140" i="62"/>
  <c r="L140" i="62" s="1"/>
  <c r="B141" i="62"/>
  <c r="C141" i="62"/>
  <c r="E141" i="62"/>
  <c r="F141" i="62"/>
  <c r="I141" i="62"/>
  <c r="Y141" i="62" s="1"/>
  <c r="B142" i="62"/>
  <c r="C142" i="62"/>
  <c r="E142" i="62"/>
  <c r="F142" i="62"/>
  <c r="I142" i="62"/>
  <c r="L142" i="62" s="1"/>
  <c r="B143" i="62"/>
  <c r="C143" i="62"/>
  <c r="E143" i="62"/>
  <c r="F143" i="62"/>
  <c r="I143" i="62"/>
  <c r="Y143" i="62" s="1"/>
  <c r="B144" i="62"/>
  <c r="C144" i="62"/>
  <c r="E144" i="62"/>
  <c r="F144" i="62"/>
  <c r="I144" i="62"/>
  <c r="L144" i="62" s="1"/>
  <c r="B145" i="62"/>
  <c r="C145" i="62"/>
  <c r="E145" i="62"/>
  <c r="F145" i="62"/>
  <c r="I145" i="62"/>
  <c r="Y145" i="62" s="1"/>
  <c r="B146" i="62"/>
  <c r="C146" i="62"/>
  <c r="E146" i="62"/>
  <c r="F146" i="62"/>
  <c r="I146" i="62"/>
  <c r="L146" i="62" s="1"/>
  <c r="B147" i="62"/>
  <c r="C147" i="62"/>
  <c r="E147" i="62"/>
  <c r="F147" i="62"/>
  <c r="I147" i="62"/>
  <c r="Y147" i="62" s="1"/>
  <c r="B148" i="62"/>
  <c r="C148" i="62"/>
  <c r="E148" i="62"/>
  <c r="F148" i="62"/>
  <c r="I148" i="62"/>
  <c r="L148" i="62" s="1"/>
  <c r="B149" i="62"/>
  <c r="C149" i="62"/>
  <c r="E149" i="62"/>
  <c r="F149" i="62"/>
  <c r="I149" i="62"/>
  <c r="Y149" i="62" s="1"/>
  <c r="I125" i="62"/>
  <c r="AC125" i="62" s="1"/>
  <c r="F125" i="62"/>
  <c r="E125" i="62"/>
  <c r="C125" i="62"/>
  <c r="B125" i="62"/>
  <c r="B98" i="62"/>
  <c r="C98" i="62"/>
  <c r="E98" i="62"/>
  <c r="F98" i="62"/>
  <c r="I98" i="62"/>
  <c r="L98" i="62" s="1"/>
  <c r="B99" i="62"/>
  <c r="C99" i="62"/>
  <c r="E99" i="62"/>
  <c r="F99" i="62"/>
  <c r="I99" i="62"/>
  <c r="H99" i="62" s="1"/>
  <c r="B100" i="62"/>
  <c r="C100" i="62"/>
  <c r="E100" i="62"/>
  <c r="F100" i="62"/>
  <c r="I100" i="62"/>
  <c r="L100" i="62" s="1"/>
  <c r="B101" i="62"/>
  <c r="C101" i="62"/>
  <c r="E101" i="62"/>
  <c r="F101" i="62"/>
  <c r="I101" i="62"/>
  <c r="H101" i="62" s="1"/>
  <c r="B102" i="62"/>
  <c r="C102" i="62"/>
  <c r="E102" i="62"/>
  <c r="F102" i="62"/>
  <c r="I102" i="62"/>
  <c r="L102" i="62" s="1"/>
  <c r="B103" i="62"/>
  <c r="C103" i="62"/>
  <c r="E103" i="62"/>
  <c r="F103" i="62"/>
  <c r="I103" i="62"/>
  <c r="H103" i="62" s="1"/>
  <c r="B104" i="62"/>
  <c r="C104" i="62"/>
  <c r="E104" i="62"/>
  <c r="F104" i="62"/>
  <c r="I104" i="62"/>
  <c r="L104" i="62" s="1"/>
  <c r="B105" i="62"/>
  <c r="C105" i="62"/>
  <c r="E105" i="62"/>
  <c r="F105" i="62"/>
  <c r="I105" i="62"/>
  <c r="H105" i="62" s="1"/>
  <c r="B106" i="62"/>
  <c r="C106" i="62"/>
  <c r="E106" i="62"/>
  <c r="F106" i="62"/>
  <c r="I106" i="62"/>
  <c r="L106" i="62" s="1"/>
  <c r="B107" i="62"/>
  <c r="C107" i="62"/>
  <c r="E107" i="62"/>
  <c r="F107" i="62"/>
  <c r="I107" i="62"/>
  <c r="H107" i="62" s="1"/>
  <c r="B108" i="62"/>
  <c r="C108" i="62"/>
  <c r="E108" i="62"/>
  <c r="F108" i="62"/>
  <c r="I108" i="62"/>
  <c r="L108" i="62" s="1"/>
  <c r="B109" i="62"/>
  <c r="C109" i="62"/>
  <c r="E109" i="62"/>
  <c r="F109" i="62"/>
  <c r="I109" i="62"/>
  <c r="H109" i="62" s="1"/>
  <c r="B110" i="62"/>
  <c r="C110" i="62"/>
  <c r="E110" i="62"/>
  <c r="F110" i="62"/>
  <c r="I110" i="62"/>
  <c r="L110" i="62" s="1"/>
  <c r="B111" i="62"/>
  <c r="C111" i="62"/>
  <c r="E111" i="62"/>
  <c r="F111" i="62"/>
  <c r="I111" i="62"/>
  <c r="H111" i="62" s="1"/>
  <c r="B112" i="62"/>
  <c r="C112" i="62"/>
  <c r="E112" i="62"/>
  <c r="F112" i="62"/>
  <c r="I112" i="62"/>
  <c r="V112" i="62" s="1"/>
  <c r="B113" i="62"/>
  <c r="C113" i="62"/>
  <c r="E113" i="62"/>
  <c r="F113" i="62"/>
  <c r="I113" i="62"/>
  <c r="H113" i="62" s="1"/>
  <c r="AF113" i="62" s="1"/>
  <c r="B114" i="62"/>
  <c r="C114" i="62"/>
  <c r="E114" i="62"/>
  <c r="F114" i="62"/>
  <c r="I114" i="62"/>
  <c r="L114" i="62" s="1"/>
  <c r="B115" i="62"/>
  <c r="C115" i="62"/>
  <c r="E115" i="62"/>
  <c r="F115" i="62"/>
  <c r="I115" i="62"/>
  <c r="H115" i="62" s="1"/>
  <c r="B116" i="62"/>
  <c r="C116" i="62"/>
  <c r="E116" i="62"/>
  <c r="F116" i="62"/>
  <c r="I116" i="62"/>
  <c r="AC116" i="62" s="1"/>
  <c r="B117" i="62"/>
  <c r="C117" i="62"/>
  <c r="E117" i="62"/>
  <c r="F117" i="62"/>
  <c r="I117" i="62"/>
  <c r="H117" i="62" s="1"/>
  <c r="B118" i="62"/>
  <c r="C118" i="62"/>
  <c r="E118" i="62"/>
  <c r="F118" i="62"/>
  <c r="I118" i="62"/>
  <c r="L118" i="62" s="1"/>
  <c r="B119" i="62"/>
  <c r="C119" i="62"/>
  <c r="E119" i="62"/>
  <c r="F119" i="62"/>
  <c r="I119" i="62"/>
  <c r="H119" i="62" s="1"/>
  <c r="AF119" i="62" s="1"/>
  <c r="B120" i="62"/>
  <c r="C120" i="62"/>
  <c r="E120" i="62"/>
  <c r="F120" i="62"/>
  <c r="I120" i="62"/>
  <c r="L120" i="62" s="1"/>
  <c r="B121" i="62"/>
  <c r="C121" i="62"/>
  <c r="E121" i="62"/>
  <c r="F121" i="62"/>
  <c r="I121" i="62"/>
  <c r="H121" i="62" s="1"/>
  <c r="I97" i="62"/>
  <c r="AC97" i="62" s="1"/>
  <c r="F97" i="62"/>
  <c r="E97" i="62"/>
  <c r="C97" i="62"/>
  <c r="B97" i="62"/>
  <c r="B70" i="62"/>
  <c r="C70" i="62"/>
  <c r="E70" i="62"/>
  <c r="F70" i="62"/>
  <c r="I70" i="62"/>
  <c r="L70" i="62" s="1"/>
  <c r="B71" i="62"/>
  <c r="C71" i="62"/>
  <c r="E71" i="62"/>
  <c r="F71" i="62"/>
  <c r="I71" i="62"/>
  <c r="H71" i="62" s="1"/>
  <c r="B72" i="62"/>
  <c r="C72" i="62"/>
  <c r="E72" i="62"/>
  <c r="F72" i="62"/>
  <c r="I72" i="62"/>
  <c r="L72" i="62" s="1"/>
  <c r="B73" i="62"/>
  <c r="C73" i="62"/>
  <c r="E73" i="62"/>
  <c r="F73" i="62"/>
  <c r="I73" i="62"/>
  <c r="H73" i="62" s="1"/>
  <c r="B74" i="62"/>
  <c r="C74" i="62"/>
  <c r="E74" i="62"/>
  <c r="F74" i="62"/>
  <c r="I74" i="62"/>
  <c r="L74" i="62" s="1"/>
  <c r="B75" i="62"/>
  <c r="C75" i="62"/>
  <c r="E75" i="62"/>
  <c r="F75" i="62"/>
  <c r="I75" i="62"/>
  <c r="H75" i="62" s="1"/>
  <c r="B76" i="62"/>
  <c r="C76" i="62"/>
  <c r="E76" i="62"/>
  <c r="F76" i="62"/>
  <c r="I76" i="62"/>
  <c r="L76" i="62" s="1"/>
  <c r="B77" i="62"/>
  <c r="C77" i="62"/>
  <c r="E77" i="62"/>
  <c r="F77" i="62"/>
  <c r="I77" i="62"/>
  <c r="H77" i="62" s="1"/>
  <c r="B78" i="62"/>
  <c r="C78" i="62"/>
  <c r="E78" i="62"/>
  <c r="F78" i="62"/>
  <c r="I78" i="62"/>
  <c r="L78" i="62" s="1"/>
  <c r="B79" i="62"/>
  <c r="C79" i="62"/>
  <c r="E79" i="62"/>
  <c r="F79" i="62"/>
  <c r="I79" i="62"/>
  <c r="H79" i="62" s="1"/>
  <c r="B80" i="62"/>
  <c r="C80" i="62"/>
  <c r="E80" i="62"/>
  <c r="F80" i="62"/>
  <c r="I80" i="62"/>
  <c r="L80" i="62" s="1"/>
  <c r="B81" i="62"/>
  <c r="C81" i="62"/>
  <c r="E81" i="62"/>
  <c r="F81" i="62"/>
  <c r="I81" i="62"/>
  <c r="H81" i="62" s="1"/>
  <c r="B82" i="62"/>
  <c r="C82" i="62"/>
  <c r="E82" i="62"/>
  <c r="F82" i="62"/>
  <c r="I82" i="62"/>
  <c r="L82" i="62" s="1"/>
  <c r="B83" i="62"/>
  <c r="C83" i="62"/>
  <c r="E83" i="62"/>
  <c r="F83" i="62"/>
  <c r="I83" i="62"/>
  <c r="H83" i="62" s="1"/>
  <c r="B84" i="62"/>
  <c r="C84" i="62"/>
  <c r="E84" i="62"/>
  <c r="F84" i="62"/>
  <c r="I84" i="62"/>
  <c r="L84" i="62" s="1"/>
  <c r="B85" i="62"/>
  <c r="C85" i="62"/>
  <c r="E85" i="62"/>
  <c r="F85" i="62"/>
  <c r="I85" i="62"/>
  <c r="H85" i="62" s="1"/>
  <c r="B86" i="62"/>
  <c r="C86" i="62"/>
  <c r="E86" i="62"/>
  <c r="F86" i="62"/>
  <c r="I86" i="62"/>
  <c r="L86" i="62" s="1"/>
  <c r="B87" i="62"/>
  <c r="C87" i="62"/>
  <c r="E87" i="62"/>
  <c r="F87" i="62"/>
  <c r="I87" i="62"/>
  <c r="H87" i="62" s="1"/>
  <c r="B88" i="62"/>
  <c r="C88" i="62"/>
  <c r="E88" i="62"/>
  <c r="F88" i="62"/>
  <c r="I88" i="62"/>
  <c r="L88" i="62" s="1"/>
  <c r="B89" i="62"/>
  <c r="C89" i="62"/>
  <c r="E89" i="62"/>
  <c r="F89" i="62"/>
  <c r="I89" i="62"/>
  <c r="H89" i="62" s="1"/>
  <c r="B90" i="62"/>
  <c r="C90" i="62"/>
  <c r="E90" i="62"/>
  <c r="F90" i="62"/>
  <c r="I90" i="62"/>
  <c r="L90" i="62" s="1"/>
  <c r="B91" i="62"/>
  <c r="C91" i="62"/>
  <c r="E91" i="62"/>
  <c r="F91" i="62"/>
  <c r="I91" i="62"/>
  <c r="H91" i="62" s="1"/>
  <c r="B92" i="62"/>
  <c r="C92" i="62"/>
  <c r="E92" i="62"/>
  <c r="F92" i="62"/>
  <c r="I92" i="62"/>
  <c r="L92" i="62" s="1"/>
  <c r="B93" i="62"/>
  <c r="C93" i="62"/>
  <c r="E93" i="62"/>
  <c r="F93" i="62"/>
  <c r="I93" i="62"/>
  <c r="H93" i="62" s="1"/>
  <c r="I69" i="62"/>
  <c r="AD69" i="62" s="1"/>
  <c r="F69" i="62"/>
  <c r="E69" i="62"/>
  <c r="C69" i="62"/>
  <c r="B69" i="62"/>
  <c r="B42" i="62"/>
  <c r="C42" i="62"/>
  <c r="E42" i="62"/>
  <c r="F42" i="62"/>
  <c r="I42" i="62"/>
  <c r="Z42" i="62" s="1"/>
  <c r="B43" i="62"/>
  <c r="C43" i="62"/>
  <c r="E43" i="62"/>
  <c r="F43" i="62"/>
  <c r="I43" i="62"/>
  <c r="H43" i="62" s="1"/>
  <c r="AF43" i="62" s="1"/>
  <c r="B44" i="62"/>
  <c r="C44" i="62"/>
  <c r="E44" i="62"/>
  <c r="F44" i="62"/>
  <c r="I44" i="62"/>
  <c r="V44" i="62" s="1"/>
  <c r="B45" i="62"/>
  <c r="C45" i="62"/>
  <c r="E45" i="62"/>
  <c r="F45" i="62"/>
  <c r="I45" i="62"/>
  <c r="R45" i="62" s="1"/>
  <c r="B46" i="62"/>
  <c r="C46" i="62"/>
  <c r="E46" i="62"/>
  <c r="F46" i="62"/>
  <c r="I46" i="62"/>
  <c r="H46" i="62" s="1"/>
  <c r="B47" i="62"/>
  <c r="C47" i="62"/>
  <c r="E47" i="62"/>
  <c r="F47" i="62"/>
  <c r="I47" i="62"/>
  <c r="J47" i="62" s="1"/>
  <c r="N47" i="62" s="1"/>
  <c r="B48" i="62"/>
  <c r="C48" i="62"/>
  <c r="E48" i="62"/>
  <c r="F48" i="62"/>
  <c r="I48" i="62"/>
  <c r="V48" i="62" s="1"/>
  <c r="B49" i="62"/>
  <c r="C49" i="62"/>
  <c r="E49" i="62"/>
  <c r="F49" i="62"/>
  <c r="I49" i="62"/>
  <c r="J49" i="62" s="1"/>
  <c r="N49" i="62" s="1"/>
  <c r="B50" i="62"/>
  <c r="C50" i="62"/>
  <c r="E50" i="62"/>
  <c r="F50" i="62"/>
  <c r="I50" i="62"/>
  <c r="J50" i="62" s="1"/>
  <c r="N50" i="62" s="1"/>
  <c r="B51" i="62"/>
  <c r="C51" i="62"/>
  <c r="E51" i="62"/>
  <c r="F51" i="62"/>
  <c r="I51" i="62"/>
  <c r="H51" i="62" s="1"/>
  <c r="B52" i="62"/>
  <c r="C52" i="62"/>
  <c r="E52" i="62"/>
  <c r="F52" i="62"/>
  <c r="I52" i="62"/>
  <c r="X52" i="62" s="1"/>
  <c r="B53" i="62"/>
  <c r="C53" i="62"/>
  <c r="E53" i="62"/>
  <c r="F53" i="62"/>
  <c r="I53" i="62"/>
  <c r="L53" i="62" s="1"/>
  <c r="B54" i="62"/>
  <c r="C54" i="62"/>
  <c r="E54" i="62"/>
  <c r="F54" i="62"/>
  <c r="I54" i="62"/>
  <c r="J54" i="62" s="1"/>
  <c r="N54" i="62" s="1"/>
  <c r="B55" i="62"/>
  <c r="C55" i="62"/>
  <c r="E55" i="62"/>
  <c r="F55" i="62"/>
  <c r="I55" i="62"/>
  <c r="J55" i="62" s="1"/>
  <c r="N55" i="62" s="1"/>
  <c r="B56" i="62"/>
  <c r="C56" i="62"/>
  <c r="E56" i="62"/>
  <c r="F56" i="62"/>
  <c r="I56" i="62"/>
  <c r="V56" i="62" s="1"/>
  <c r="B57" i="62"/>
  <c r="C57" i="62"/>
  <c r="E57" i="62"/>
  <c r="F57" i="62"/>
  <c r="I57" i="62"/>
  <c r="H57" i="62" s="1"/>
  <c r="B58" i="62"/>
  <c r="C58" i="62"/>
  <c r="E58" i="62"/>
  <c r="F58" i="62"/>
  <c r="I58" i="62"/>
  <c r="H58" i="62" s="1"/>
  <c r="B59" i="62"/>
  <c r="C59" i="62"/>
  <c r="E59" i="62"/>
  <c r="F59" i="62"/>
  <c r="I59" i="62"/>
  <c r="L59" i="62" s="1"/>
  <c r="B60" i="62"/>
  <c r="C60" i="62"/>
  <c r="E60" i="62"/>
  <c r="F60" i="62"/>
  <c r="I60" i="62"/>
  <c r="L60" i="62" s="1"/>
  <c r="B61" i="62"/>
  <c r="C61" i="62"/>
  <c r="E61" i="62"/>
  <c r="F61" i="62"/>
  <c r="I61" i="62"/>
  <c r="L61" i="62" s="1"/>
  <c r="B62" i="62"/>
  <c r="C62" i="62"/>
  <c r="E62" i="62"/>
  <c r="F62" i="62"/>
  <c r="I62" i="62"/>
  <c r="X62" i="62" s="1"/>
  <c r="B63" i="62"/>
  <c r="C63" i="62"/>
  <c r="E63" i="62"/>
  <c r="F63" i="62"/>
  <c r="I63" i="62"/>
  <c r="J63" i="62" s="1"/>
  <c r="N63" i="62" s="1"/>
  <c r="B64" i="62"/>
  <c r="C64" i="62"/>
  <c r="E64" i="62"/>
  <c r="F64" i="62"/>
  <c r="I64" i="62"/>
  <c r="V64" i="62" s="1"/>
  <c r="B65" i="62"/>
  <c r="C65" i="62"/>
  <c r="E65" i="62"/>
  <c r="F65" i="62"/>
  <c r="I65" i="62"/>
  <c r="H65" i="62" s="1"/>
  <c r="I41" i="62"/>
  <c r="AC41" i="62" s="1"/>
  <c r="F41" i="62"/>
  <c r="E41" i="62"/>
  <c r="C41" i="62"/>
  <c r="B41" i="62"/>
  <c r="P50" i="62" l="1"/>
  <c r="T50" i="62"/>
  <c r="T200" i="62"/>
  <c r="P200" i="62"/>
  <c r="T54" i="62"/>
  <c r="P54" i="62"/>
  <c r="P49" i="62"/>
  <c r="T49" i="62"/>
  <c r="T63" i="62"/>
  <c r="P63" i="62"/>
  <c r="T55" i="62"/>
  <c r="P55" i="62"/>
  <c r="T47" i="62"/>
  <c r="P47" i="62"/>
  <c r="J192" i="62"/>
  <c r="N192" i="62" s="1"/>
  <c r="V198" i="62"/>
  <c r="L195" i="62"/>
  <c r="AC192" i="62"/>
  <c r="V182" i="62"/>
  <c r="AD204" i="62"/>
  <c r="AA145" i="62"/>
  <c r="AC204" i="62"/>
  <c r="AB186" i="62"/>
  <c r="V202" i="62"/>
  <c r="AC182" i="62"/>
  <c r="Y201" i="62"/>
  <c r="Y198" i="62"/>
  <c r="L166" i="62"/>
  <c r="AA155" i="62"/>
  <c r="X201" i="62"/>
  <c r="AE174" i="62"/>
  <c r="AD174" i="62"/>
  <c r="AB204" i="62"/>
  <c r="AB192" i="62"/>
  <c r="AC174" i="62"/>
  <c r="AA204" i="62"/>
  <c r="AA192" i="62"/>
  <c r="AA174" i="62"/>
  <c r="R204" i="62"/>
  <c r="AE204" i="62" s="1"/>
  <c r="Y192" i="62"/>
  <c r="AC188" i="62"/>
  <c r="AD145" i="62"/>
  <c r="X174" i="62"/>
  <c r="AC201" i="62"/>
  <c r="R192" i="62"/>
  <c r="AE192" i="62" s="1"/>
  <c r="AB188" i="62"/>
  <c r="AB145" i="62"/>
  <c r="AE176" i="62"/>
  <c r="L174" i="62"/>
  <c r="Z201" i="62"/>
  <c r="L192" i="62"/>
  <c r="L188" i="62"/>
  <c r="AD182" i="62"/>
  <c r="L182" i="62"/>
  <c r="Y204" i="62"/>
  <c r="AF203" i="62"/>
  <c r="L198" i="62"/>
  <c r="AA188" i="62"/>
  <c r="AC187" i="62"/>
  <c r="AB183" i="62"/>
  <c r="AB182" i="62"/>
  <c r="J182" i="62"/>
  <c r="N182" i="62" s="1"/>
  <c r="V204" i="62"/>
  <c r="AD198" i="62"/>
  <c r="AC195" i="62"/>
  <c r="J188" i="62"/>
  <c r="N188" i="62" s="1"/>
  <c r="J184" i="62"/>
  <c r="N184" i="62" s="1"/>
  <c r="Z182" i="62"/>
  <c r="AE198" i="62"/>
  <c r="AA182" i="62"/>
  <c r="AB199" i="62"/>
  <c r="AC198" i="62"/>
  <c r="AD196" i="62"/>
  <c r="AB195" i="62"/>
  <c r="AA193" i="62"/>
  <c r="Y182" i="62"/>
  <c r="AB198" i="62"/>
  <c r="J196" i="62"/>
  <c r="N196" i="62" s="1"/>
  <c r="AA195" i="62"/>
  <c r="AB194" i="62"/>
  <c r="Y193" i="62"/>
  <c r="AB185" i="62"/>
  <c r="X182" i="62"/>
  <c r="Z200" i="62"/>
  <c r="AA198" i="62"/>
  <c r="Y195" i="62"/>
  <c r="AA194" i="62"/>
  <c r="X193" i="62"/>
  <c r="R182" i="62"/>
  <c r="AE182" i="62" s="1"/>
  <c r="R166" i="62"/>
  <c r="AE166" i="62" s="1"/>
  <c r="R202" i="62"/>
  <c r="AE202" i="62" s="1"/>
  <c r="AA200" i="62"/>
  <c r="AC199" i="62"/>
  <c r="L196" i="62"/>
  <c r="AC189" i="62"/>
  <c r="AD187" i="62"/>
  <c r="L184" i="62"/>
  <c r="AC183" i="62"/>
  <c r="X181" i="62"/>
  <c r="L204" i="62"/>
  <c r="AC203" i="62"/>
  <c r="H200" i="62"/>
  <c r="AF200" i="62" s="1"/>
  <c r="AC196" i="62"/>
  <c r="L156" i="62"/>
  <c r="J204" i="62"/>
  <c r="N204" i="62" s="1"/>
  <c r="L203" i="62"/>
  <c r="AB196" i="62"/>
  <c r="X192" i="62"/>
  <c r="AD184" i="62"/>
  <c r="R103" i="62"/>
  <c r="AE103" i="62" s="1"/>
  <c r="J203" i="62"/>
  <c r="N203" i="62" s="1"/>
  <c r="AD202" i="62"/>
  <c r="AA196" i="62"/>
  <c r="AC185" i="62"/>
  <c r="AC184" i="62"/>
  <c r="AA202" i="62"/>
  <c r="X196" i="62"/>
  <c r="AB184" i="62"/>
  <c r="AD176" i="62"/>
  <c r="X202" i="62"/>
  <c r="J198" i="62"/>
  <c r="N198" i="62" s="1"/>
  <c r="V196" i="62"/>
  <c r="AA184" i="62"/>
  <c r="AD183" i="62"/>
  <c r="L172" i="62"/>
  <c r="L160" i="62"/>
  <c r="J197" i="62"/>
  <c r="N197" i="62" s="1"/>
  <c r="J191" i="62"/>
  <c r="N191" i="62" s="1"/>
  <c r="J190" i="62"/>
  <c r="N190" i="62" s="1"/>
  <c r="AC186" i="62"/>
  <c r="J186" i="62"/>
  <c r="N186" i="62" s="1"/>
  <c r="Y200" i="62"/>
  <c r="AA199" i="62"/>
  <c r="AC197" i="62"/>
  <c r="Y194" i="62"/>
  <c r="AC191" i="62"/>
  <c r="AB190" i="62"/>
  <c r="AB189" i="62"/>
  <c r="AB187" i="62"/>
  <c r="AA186" i="62"/>
  <c r="AA185" i="62"/>
  <c r="AC190" i="62"/>
  <c r="AD153" i="62"/>
  <c r="AB203" i="62"/>
  <c r="AC202" i="62"/>
  <c r="L202" i="62"/>
  <c r="L201" i="62"/>
  <c r="X200" i="62"/>
  <c r="Z199" i="62"/>
  <c r="AB197" i="62"/>
  <c r="X194" i="62"/>
  <c r="L193" i="62"/>
  <c r="AB191" i="62"/>
  <c r="AA190" i="62"/>
  <c r="AA189" i="62"/>
  <c r="Z188" i="62"/>
  <c r="AA187" i="62"/>
  <c r="Z186" i="62"/>
  <c r="Z185" i="62"/>
  <c r="Z184" i="62"/>
  <c r="AA183" i="62"/>
  <c r="AA177" i="62"/>
  <c r="L176" i="62"/>
  <c r="R174" i="62"/>
  <c r="Z155" i="62"/>
  <c r="R181" i="62"/>
  <c r="Z204" i="62"/>
  <c r="AA203" i="62"/>
  <c r="AB202" i="62"/>
  <c r="J202" i="62"/>
  <c r="N202" i="62" s="1"/>
  <c r="AF201" i="62"/>
  <c r="J201" i="62"/>
  <c r="N201" i="62" s="1"/>
  <c r="R200" i="62"/>
  <c r="AE200" i="62" s="1"/>
  <c r="Y199" i="62"/>
  <c r="Z198" i="62"/>
  <c r="H198" i="62"/>
  <c r="AA197" i="62"/>
  <c r="Y196" i="62"/>
  <c r="X195" i="62"/>
  <c r="R194" i="62"/>
  <c r="AE194" i="62" s="1"/>
  <c r="J193" i="62"/>
  <c r="N193" i="62" s="1"/>
  <c r="AA191" i="62"/>
  <c r="Y190" i="62"/>
  <c r="Y189" i="62"/>
  <c r="Y188" i="62"/>
  <c r="Y187" i="62"/>
  <c r="Y186" i="62"/>
  <c r="Y185" i="62"/>
  <c r="Y184" i="62"/>
  <c r="Z183" i="62"/>
  <c r="Z203" i="62"/>
  <c r="AD200" i="62"/>
  <c r="V200" i="62"/>
  <c r="X199" i="62"/>
  <c r="Y197" i="62"/>
  <c r="V194" i="62"/>
  <c r="Y191" i="62"/>
  <c r="X190" i="62"/>
  <c r="X189" i="62"/>
  <c r="X188" i="62"/>
  <c r="X187" i="62"/>
  <c r="X186" i="62"/>
  <c r="X185" i="62"/>
  <c r="X184" i="62"/>
  <c r="Y183" i="62"/>
  <c r="AF204" i="62"/>
  <c r="X204" i="62"/>
  <c r="Y203" i="62"/>
  <c r="Z202" i="62"/>
  <c r="H202" i="62"/>
  <c r="AF202" i="62" s="1"/>
  <c r="AB201" i="62"/>
  <c r="AC200" i="62"/>
  <c r="L200" i="62"/>
  <c r="L199" i="62"/>
  <c r="AF198" i="62"/>
  <c r="X198" i="62"/>
  <c r="X197" i="62"/>
  <c r="R196" i="62"/>
  <c r="AE196" i="62" s="1"/>
  <c r="J195" i="62"/>
  <c r="N195" i="62" s="1"/>
  <c r="AD194" i="62"/>
  <c r="L194" i="62"/>
  <c r="AC193" i="62"/>
  <c r="X191" i="62"/>
  <c r="R190" i="62"/>
  <c r="AE190" i="62" s="1"/>
  <c r="L189" i="62"/>
  <c r="R188" i="62"/>
  <c r="AE188" i="62" s="1"/>
  <c r="L187" i="62"/>
  <c r="R186" i="62"/>
  <c r="AE186" i="62" s="1"/>
  <c r="L185" i="62"/>
  <c r="R184" i="62"/>
  <c r="AE184" i="62" s="1"/>
  <c r="X183" i="62"/>
  <c r="X166" i="62"/>
  <c r="X203" i="62"/>
  <c r="AA201" i="62"/>
  <c r="AB200" i="62"/>
  <c r="AF199" i="62"/>
  <c r="J199" i="62"/>
  <c r="N199" i="62" s="1"/>
  <c r="L197" i="62"/>
  <c r="AC194" i="62"/>
  <c r="J194" i="62"/>
  <c r="N194" i="62" s="1"/>
  <c r="AB193" i="62"/>
  <c r="L191" i="62"/>
  <c r="L190" i="62"/>
  <c r="AF189" i="62"/>
  <c r="J189" i="62"/>
  <c r="N189" i="62" s="1"/>
  <c r="AD188" i="62"/>
  <c r="V188" i="62"/>
  <c r="J187" i="62"/>
  <c r="N187" i="62" s="1"/>
  <c r="AD186" i="62"/>
  <c r="L186" i="62"/>
  <c r="AD185" i="62"/>
  <c r="J185" i="62"/>
  <c r="N185" i="62" s="1"/>
  <c r="V184" i="62"/>
  <c r="J183" i="62"/>
  <c r="N183" i="62" s="1"/>
  <c r="AE203" i="62"/>
  <c r="R203" i="62"/>
  <c r="R201" i="62"/>
  <c r="AE201" i="62" s="1"/>
  <c r="R199" i="62"/>
  <c r="AE199" i="62" s="1"/>
  <c r="R197" i="62"/>
  <c r="AE197" i="62" s="1"/>
  <c r="R195" i="62"/>
  <c r="AE195" i="62" s="1"/>
  <c r="R193" i="62"/>
  <c r="AE193" i="62" s="1"/>
  <c r="R191" i="62"/>
  <c r="AE191" i="62" s="1"/>
  <c r="R189" i="62"/>
  <c r="AE189" i="62" s="1"/>
  <c r="R187" i="62"/>
  <c r="AE187" i="62" s="1"/>
  <c r="R185" i="62"/>
  <c r="AE185" i="62" s="1"/>
  <c r="R183" i="62"/>
  <c r="AE183" i="62" s="1"/>
  <c r="AD203" i="62"/>
  <c r="V203" i="62"/>
  <c r="AD201" i="62"/>
  <c r="V201" i="62"/>
  <c r="AD199" i="62"/>
  <c r="V199" i="62"/>
  <c r="AD197" i="62"/>
  <c r="V197" i="62"/>
  <c r="Z196" i="62"/>
  <c r="AD195" i="62"/>
  <c r="V195" i="62"/>
  <c r="Z194" i="62"/>
  <c r="AD193" i="62"/>
  <c r="V193" i="62"/>
  <c r="Z192" i="62"/>
  <c r="H192" i="62"/>
  <c r="AF192" i="62" s="1"/>
  <c r="AD191" i="62"/>
  <c r="V191" i="62"/>
  <c r="Z190" i="62"/>
  <c r="H190" i="62"/>
  <c r="AF190" i="62" s="1"/>
  <c r="AD189" i="62"/>
  <c r="V189" i="62"/>
  <c r="V187" i="62"/>
  <c r="H186" i="62"/>
  <c r="AF186" i="62" s="1"/>
  <c r="V185" i="62"/>
  <c r="V183" i="62"/>
  <c r="L183" i="62"/>
  <c r="Z197" i="62"/>
  <c r="Z195" i="62"/>
  <c r="Z193" i="62"/>
  <c r="AD192" i="62"/>
  <c r="Z191" i="62"/>
  <c r="AD190" i="62"/>
  <c r="Z189" i="62"/>
  <c r="Z187" i="62"/>
  <c r="Y181" i="62"/>
  <c r="H181" i="62"/>
  <c r="Z181" i="62"/>
  <c r="AA181" i="62"/>
  <c r="J181" i="62"/>
  <c r="N181" i="62" s="1"/>
  <c r="AB181" i="62"/>
  <c r="L181" i="62"/>
  <c r="AC181" i="62"/>
  <c r="V181" i="62"/>
  <c r="L127" i="62"/>
  <c r="V153" i="62"/>
  <c r="Y161" i="62"/>
  <c r="Y157" i="62"/>
  <c r="L158" i="62"/>
  <c r="Y177" i="62"/>
  <c r="AA176" i="62"/>
  <c r="AA173" i="62"/>
  <c r="Y163" i="62"/>
  <c r="Y159" i="62"/>
  <c r="L168" i="62"/>
  <c r="L164" i="62"/>
  <c r="AA161" i="62"/>
  <c r="AB165" i="62"/>
  <c r="R154" i="62"/>
  <c r="AE154" i="62" s="1"/>
  <c r="X154" i="62"/>
  <c r="AC176" i="62"/>
  <c r="Y174" i="62"/>
  <c r="V166" i="62"/>
  <c r="AA165" i="62"/>
  <c r="AA159" i="62"/>
  <c r="V154" i="62"/>
  <c r="Y176" i="62"/>
  <c r="AD172" i="62"/>
  <c r="AD154" i="62"/>
  <c r="AF154" i="62"/>
  <c r="X176" i="62"/>
  <c r="AF174" i="62"/>
  <c r="V174" i="62"/>
  <c r="Y173" i="62"/>
  <c r="AA172" i="62"/>
  <c r="AE170" i="62"/>
  <c r="AA169" i="62"/>
  <c r="AD166" i="62"/>
  <c r="AC154" i="62"/>
  <c r="R176" i="62"/>
  <c r="AA175" i="62"/>
  <c r="Y172" i="62"/>
  <c r="AA171" i="62"/>
  <c r="AA170" i="62"/>
  <c r="Y169" i="62"/>
  <c r="X168" i="62"/>
  <c r="Y167" i="62"/>
  <c r="AC166" i="62"/>
  <c r="AB163" i="62"/>
  <c r="AA154" i="62"/>
  <c r="AF176" i="62"/>
  <c r="V176" i="62"/>
  <c r="Y175" i="62"/>
  <c r="R172" i="62"/>
  <c r="AE172" i="62" s="1"/>
  <c r="Y171" i="62"/>
  <c r="X170" i="62"/>
  <c r="R168" i="62"/>
  <c r="AE168" i="62" s="1"/>
  <c r="AA166" i="62"/>
  <c r="AA163" i="62"/>
  <c r="L162" i="62"/>
  <c r="AA157" i="62"/>
  <c r="Y154" i="62"/>
  <c r="AC127" i="62"/>
  <c r="X172" i="62"/>
  <c r="R170" i="62"/>
  <c r="V168" i="62"/>
  <c r="AA167" i="62"/>
  <c r="Y165" i="62"/>
  <c r="AD164" i="62"/>
  <c r="AD162" i="62"/>
  <c r="J161" i="62"/>
  <c r="N161" i="62" s="1"/>
  <c r="AD160" i="62"/>
  <c r="J159" i="62"/>
  <c r="N159" i="62" s="1"/>
  <c r="AD158" i="62"/>
  <c r="J157" i="62"/>
  <c r="N157" i="62" s="1"/>
  <c r="AD156" i="62"/>
  <c r="Y155" i="62"/>
  <c r="L154" i="62"/>
  <c r="V170" i="62"/>
  <c r="AC164" i="62"/>
  <c r="AC162" i="62"/>
  <c r="AC160" i="62"/>
  <c r="AC158" i="62"/>
  <c r="AC156" i="62"/>
  <c r="J131" i="62"/>
  <c r="N131" i="62" s="1"/>
  <c r="AA128" i="62"/>
  <c r="V172" i="62"/>
  <c r="AF170" i="62"/>
  <c r="L170" i="62"/>
  <c r="AA164" i="62"/>
  <c r="AA162" i="62"/>
  <c r="AA160" i="62"/>
  <c r="AA158" i="62"/>
  <c r="AA156" i="62"/>
  <c r="AD168" i="62"/>
  <c r="X164" i="62"/>
  <c r="X162" i="62"/>
  <c r="X160" i="62"/>
  <c r="X158" i="62"/>
  <c r="X156" i="62"/>
  <c r="AD170" i="62"/>
  <c r="AC168" i="62"/>
  <c r="R164" i="62"/>
  <c r="AE164" i="62" s="1"/>
  <c r="R162" i="62"/>
  <c r="AE162" i="62" s="1"/>
  <c r="R160" i="62"/>
  <c r="AE160" i="62" s="1"/>
  <c r="R158" i="62"/>
  <c r="AE158" i="62" s="1"/>
  <c r="R156" i="62"/>
  <c r="AE156" i="62" s="1"/>
  <c r="R119" i="62"/>
  <c r="AE119" i="62" s="1"/>
  <c r="AC133" i="62"/>
  <c r="AC172" i="62"/>
  <c r="AC170" i="62"/>
  <c r="AA168" i="62"/>
  <c r="V164" i="62"/>
  <c r="V162" i="62"/>
  <c r="AB161" i="62"/>
  <c r="V160" i="62"/>
  <c r="AB159" i="62"/>
  <c r="V158" i="62"/>
  <c r="AB157" i="62"/>
  <c r="V156" i="62"/>
  <c r="AB155" i="62"/>
  <c r="AF177" i="62"/>
  <c r="X177" i="62"/>
  <c r="AB176" i="62"/>
  <c r="J176" i="62"/>
  <c r="N176" i="62" s="1"/>
  <c r="AF175" i="62"/>
  <c r="X175" i="62"/>
  <c r="AB174" i="62"/>
  <c r="J174" i="62"/>
  <c r="N174" i="62" s="1"/>
  <c r="AF173" i="62"/>
  <c r="X173" i="62"/>
  <c r="AB172" i="62"/>
  <c r="J172" i="62"/>
  <c r="N172" i="62" s="1"/>
  <c r="AF171" i="62"/>
  <c r="X171" i="62"/>
  <c r="AB170" i="62"/>
  <c r="J170" i="62"/>
  <c r="N170" i="62" s="1"/>
  <c r="AF169" i="62"/>
  <c r="X169" i="62"/>
  <c r="AB168" i="62"/>
  <c r="J168" i="62"/>
  <c r="N168" i="62" s="1"/>
  <c r="AF167" i="62"/>
  <c r="X167" i="62"/>
  <c r="AB166" i="62"/>
  <c r="J166" i="62"/>
  <c r="N166" i="62" s="1"/>
  <c r="AF165" i="62"/>
  <c r="X165" i="62"/>
  <c r="AB164" i="62"/>
  <c r="J164" i="62"/>
  <c r="N164" i="62" s="1"/>
  <c r="AF163" i="62"/>
  <c r="X163" i="62"/>
  <c r="AB162" i="62"/>
  <c r="J162" i="62"/>
  <c r="N162" i="62" s="1"/>
  <c r="AF161" i="62"/>
  <c r="X161" i="62"/>
  <c r="AB160" i="62"/>
  <c r="J160" i="62"/>
  <c r="N160" i="62" s="1"/>
  <c r="AF159" i="62"/>
  <c r="X159" i="62"/>
  <c r="AB158" i="62"/>
  <c r="J158" i="62"/>
  <c r="N158" i="62" s="1"/>
  <c r="AF157" i="62"/>
  <c r="X157" i="62"/>
  <c r="AB156" i="62"/>
  <c r="J156" i="62"/>
  <c r="N156" i="62" s="1"/>
  <c r="AF155" i="62"/>
  <c r="X155" i="62"/>
  <c r="AB154" i="62"/>
  <c r="J154" i="62"/>
  <c r="N154" i="62" s="1"/>
  <c r="R177" i="62"/>
  <c r="AE177" i="62" s="1"/>
  <c r="R175" i="62"/>
  <c r="AE175" i="62" s="1"/>
  <c r="R173" i="62"/>
  <c r="AE173" i="62" s="1"/>
  <c r="R171" i="62"/>
  <c r="AE171" i="62" s="1"/>
  <c r="R169" i="62"/>
  <c r="AE169" i="62" s="1"/>
  <c r="R167" i="62"/>
  <c r="AE167" i="62" s="1"/>
  <c r="R165" i="62"/>
  <c r="AE165" i="62" s="1"/>
  <c r="R163" i="62"/>
  <c r="AE163" i="62" s="1"/>
  <c r="R161" i="62"/>
  <c r="AE161" i="62" s="1"/>
  <c r="R159" i="62"/>
  <c r="AE159" i="62" s="1"/>
  <c r="R157" i="62"/>
  <c r="AE157" i="62" s="1"/>
  <c r="R155" i="62"/>
  <c r="AE155" i="62" s="1"/>
  <c r="AD177" i="62"/>
  <c r="V177" i="62"/>
  <c r="Z176" i="62"/>
  <c r="AD175" i="62"/>
  <c r="V175" i="62"/>
  <c r="Z174" i="62"/>
  <c r="AD173" i="62"/>
  <c r="V173" i="62"/>
  <c r="Z172" i="62"/>
  <c r="AD171" i="62"/>
  <c r="V171" i="62"/>
  <c r="Z170" i="62"/>
  <c r="H170" i="62"/>
  <c r="AD169" i="62"/>
  <c r="V169" i="62"/>
  <c r="Z168" i="62"/>
  <c r="H168" i="62"/>
  <c r="AF168" i="62" s="1"/>
  <c r="AD167" i="62"/>
  <c r="V167" i="62"/>
  <c r="Z166" i="62"/>
  <c r="H166" i="62"/>
  <c r="AF166" i="62" s="1"/>
  <c r="AD165" i="62"/>
  <c r="V165" i="62"/>
  <c r="Z164" i="62"/>
  <c r="H164" i="62"/>
  <c r="AF164" i="62" s="1"/>
  <c r="AD163" i="62"/>
  <c r="V163" i="62"/>
  <c r="Z162" i="62"/>
  <c r="H162" i="62"/>
  <c r="AF162" i="62" s="1"/>
  <c r="AD161" i="62"/>
  <c r="V161" i="62"/>
  <c r="Z160" i="62"/>
  <c r="H160" i="62"/>
  <c r="AF160" i="62" s="1"/>
  <c r="AD159" i="62"/>
  <c r="V159" i="62"/>
  <c r="Z158" i="62"/>
  <c r="H158" i="62"/>
  <c r="AF158" i="62" s="1"/>
  <c r="AD157" i="62"/>
  <c r="V157" i="62"/>
  <c r="Z156" i="62"/>
  <c r="H156" i="62"/>
  <c r="AF156" i="62" s="1"/>
  <c r="AD155" i="62"/>
  <c r="V155" i="62"/>
  <c r="Z154" i="62"/>
  <c r="AC177" i="62"/>
  <c r="L177" i="62"/>
  <c r="AC175" i="62"/>
  <c r="L175" i="62"/>
  <c r="AC173" i="62"/>
  <c r="L173" i="62"/>
  <c r="AC171" i="62"/>
  <c r="L171" i="62"/>
  <c r="AC169" i="62"/>
  <c r="L169" i="62"/>
  <c r="AC167" i="62"/>
  <c r="L167" i="62"/>
  <c r="AC165" i="62"/>
  <c r="L165" i="62"/>
  <c r="AC163" i="62"/>
  <c r="L163" i="62"/>
  <c r="AC161" i="62"/>
  <c r="L161" i="62"/>
  <c r="AC159" i="62"/>
  <c r="L159" i="62"/>
  <c r="AC157" i="62"/>
  <c r="L157" i="62"/>
  <c r="AC155" i="62"/>
  <c r="L155" i="62"/>
  <c r="AB177" i="62"/>
  <c r="J177" i="62"/>
  <c r="N177" i="62" s="1"/>
  <c r="AB175" i="62"/>
  <c r="J175" i="62"/>
  <c r="N175" i="62" s="1"/>
  <c r="AB173" i="62"/>
  <c r="J173" i="62"/>
  <c r="N173" i="62" s="1"/>
  <c r="AB171" i="62"/>
  <c r="J171" i="62"/>
  <c r="N171" i="62" s="1"/>
  <c r="AB169" i="62"/>
  <c r="J169" i="62"/>
  <c r="N169" i="62" s="1"/>
  <c r="AB167" i="62"/>
  <c r="J167" i="62"/>
  <c r="N167" i="62" s="1"/>
  <c r="J165" i="62"/>
  <c r="N165" i="62" s="1"/>
  <c r="J163" i="62"/>
  <c r="N163" i="62" s="1"/>
  <c r="J155" i="62"/>
  <c r="N155" i="62" s="1"/>
  <c r="Z177" i="62"/>
  <c r="Z175" i="62"/>
  <c r="Z173" i="62"/>
  <c r="Z171" i="62"/>
  <c r="Z169" i="62"/>
  <c r="Z167" i="62"/>
  <c r="Z165" i="62"/>
  <c r="Z163" i="62"/>
  <c r="Z161" i="62"/>
  <c r="Z159" i="62"/>
  <c r="Z157" i="62"/>
  <c r="R153" i="62"/>
  <c r="X153" i="62"/>
  <c r="Y153" i="62"/>
  <c r="H153" i="62"/>
  <c r="Z153" i="62"/>
  <c r="AA153" i="62"/>
  <c r="J153" i="62"/>
  <c r="N153" i="62" s="1"/>
  <c r="AB153" i="62"/>
  <c r="L153" i="62"/>
  <c r="Y89" i="62"/>
  <c r="Y119" i="62"/>
  <c r="J149" i="62"/>
  <c r="N149" i="62" s="1"/>
  <c r="V119" i="62"/>
  <c r="R143" i="62"/>
  <c r="AE143" i="62" s="1"/>
  <c r="AD71" i="62"/>
  <c r="L119" i="62"/>
  <c r="AB140" i="62"/>
  <c r="J137" i="62"/>
  <c r="N137" i="62" s="1"/>
  <c r="AD119" i="62"/>
  <c r="AC119" i="62"/>
  <c r="AA119" i="62"/>
  <c r="V145" i="62"/>
  <c r="AB134" i="62"/>
  <c r="AB133" i="62"/>
  <c r="AD131" i="62"/>
  <c r="X133" i="62"/>
  <c r="AC131" i="62"/>
  <c r="X121" i="62"/>
  <c r="AC135" i="62"/>
  <c r="R133" i="62"/>
  <c r="AE133" i="62" s="1"/>
  <c r="AB131" i="62"/>
  <c r="R121" i="62"/>
  <c r="R99" i="62"/>
  <c r="AE99" i="62" s="1"/>
  <c r="AD125" i="62"/>
  <c r="AC143" i="62"/>
  <c r="V133" i="62"/>
  <c r="X131" i="62"/>
  <c r="AA143" i="62"/>
  <c r="AA103" i="62"/>
  <c r="AD149" i="62"/>
  <c r="AC145" i="62"/>
  <c r="X143" i="62"/>
  <c r="AB146" i="62"/>
  <c r="X141" i="62"/>
  <c r="AF89" i="62"/>
  <c r="AD99" i="62"/>
  <c r="L147" i="62"/>
  <c r="AA146" i="62"/>
  <c r="L145" i="62"/>
  <c r="L141" i="62"/>
  <c r="J140" i="62"/>
  <c r="N140" i="62" s="1"/>
  <c r="AA136" i="62"/>
  <c r="L135" i="62"/>
  <c r="AA134" i="62"/>
  <c r="J128" i="62"/>
  <c r="N128" i="62" s="1"/>
  <c r="AB127" i="62"/>
  <c r="AB126" i="62"/>
  <c r="R147" i="62"/>
  <c r="AE147" i="62" s="1"/>
  <c r="V135" i="62"/>
  <c r="AC103" i="62"/>
  <c r="X99" i="62"/>
  <c r="J147" i="62"/>
  <c r="N147" i="62" s="1"/>
  <c r="J146" i="62"/>
  <c r="N146" i="62" s="1"/>
  <c r="J141" i="62"/>
  <c r="N141" i="62" s="1"/>
  <c r="AD137" i="62"/>
  <c r="J136" i="62"/>
  <c r="N136" i="62" s="1"/>
  <c r="AD135" i="62"/>
  <c r="J135" i="62"/>
  <c r="N135" i="62" s="1"/>
  <c r="J132" i="62"/>
  <c r="N132" i="62" s="1"/>
  <c r="V127" i="62"/>
  <c r="J126" i="62"/>
  <c r="N126" i="62" s="1"/>
  <c r="AD141" i="62"/>
  <c r="AB135" i="62"/>
  <c r="AA135" i="62"/>
  <c r="AA131" i="62"/>
  <c r="AC141" i="62"/>
  <c r="AD121" i="62"/>
  <c r="AC149" i="62"/>
  <c r="AB148" i="62"/>
  <c r="AD147" i="62"/>
  <c r="X145" i="62"/>
  <c r="AB141" i="62"/>
  <c r="X135" i="62"/>
  <c r="L149" i="62"/>
  <c r="J148" i="62"/>
  <c r="N148" i="62" s="1"/>
  <c r="AC147" i="62"/>
  <c r="R145" i="62"/>
  <c r="AE145" i="62" s="1"/>
  <c r="AB144" i="62"/>
  <c r="AA141" i="62"/>
  <c r="AC139" i="62"/>
  <c r="R135" i="62"/>
  <c r="AE135" i="62" s="1"/>
  <c r="R131" i="62"/>
  <c r="AE131" i="62" s="1"/>
  <c r="AD127" i="62"/>
  <c r="AB139" i="62"/>
  <c r="AA139" i="62"/>
  <c r="AB137" i="62"/>
  <c r="AB129" i="62"/>
  <c r="AD129" i="62"/>
  <c r="Y50" i="62"/>
  <c r="AB149" i="62"/>
  <c r="AB147" i="62"/>
  <c r="J145" i="62"/>
  <c r="N145" i="62" s="1"/>
  <c r="AA144" i="62"/>
  <c r="V143" i="62"/>
  <c r="R141" i="62"/>
  <c r="AE141" i="62" s="1"/>
  <c r="X139" i="62"/>
  <c r="AA137" i="62"/>
  <c r="J134" i="62"/>
  <c r="N134" i="62" s="1"/>
  <c r="L133" i="62"/>
  <c r="AB132" i="62"/>
  <c r="AA129" i="62"/>
  <c r="AA127" i="62"/>
  <c r="AC137" i="62"/>
  <c r="X50" i="62"/>
  <c r="AC105" i="62"/>
  <c r="V125" i="62"/>
  <c r="AA149" i="62"/>
  <c r="AA147" i="62"/>
  <c r="J144" i="62"/>
  <c r="N144" i="62" s="1"/>
  <c r="L143" i="62"/>
  <c r="AB142" i="62"/>
  <c r="V141" i="62"/>
  <c r="R139" i="62"/>
  <c r="AE139" i="62" s="1"/>
  <c r="X137" i="62"/>
  <c r="AD133" i="62"/>
  <c r="J133" i="62"/>
  <c r="N133" i="62" s="1"/>
  <c r="AA132" i="62"/>
  <c r="V131" i="62"/>
  <c r="X129" i="62"/>
  <c r="Z127" i="62"/>
  <c r="AF101" i="62"/>
  <c r="R125" i="62"/>
  <c r="X149" i="62"/>
  <c r="X147" i="62"/>
  <c r="AD143" i="62"/>
  <c r="J143" i="62"/>
  <c r="N143" i="62" s="1"/>
  <c r="J142" i="62"/>
  <c r="N142" i="62" s="1"/>
  <c r="V139" i="62"/>
  <c r="R137" i="62"/>
  <c r="L131" i="62"/>
  <c r="AB130" i="62"/>
  <c r="R129" i="62"/>
  <c r="AE129" i="62" s="1"/>
  <c r="Y127" i="62"/>
  <c r="R149" i="62"/>
  <c r="AE149" i="62" s="1"/>
  <c r="L139" i="62"/>
  <c r="AB138" i="62"/>
  <c r="AF137" i="62"/>
  <c r="V137" i="62"/>
  <c r="AA130" i="62"/>
  <c r="V129" i="62"/>
  <c r="X127" i="62"/>
  <c r="J129" i="62"/>
  <c r="N129" i="62" s="1"/>
  <c r="AC129" i="62"/>
  <c r="AD93" i="62"/>
  <c r="AD109" i="62"/>
  <c r="AF103" i="62"/>
  <c r="V101" i="62"/>
  <c r="V149" i="62"/>
  <c r="V147" i="62"/>
  <c r="AB143" i="62"/>
  <c r="AD139" i="62"/>
  <c r="J139" i="62"/>
  <c r="N139" i="62" s="1"/>
  <c r="J138" i="62"/>
  <c r="N138" i="62" s="1"/>
  <c r="AE137" i="62"/>
  <c r="L137" i="62"/>
  <c r="AB136" i="62"/>
  <c r="AA133" i="62"/>
  <c r="J130" i="62"/>
  <c r="N130" i="62" s="1"/>
  <c r="L129" i="62"/>
  <c r="AB128" i="62"/>
  <c r="R127" i="62"/>
  <c r="AE127" i="62" s="1"/>
  <c r="Z142" i="62"/>
  <c r="Y146" i="62"/>
  <c r="Y142" i="62"/>
  <c r="AF148" i="62"/>
  <c r="X148" i="62"/>
  <c r="AF146" i="62"/>
  <c r="X146" i="62"/>
  <c r="X144" i="62"/>
  <c r="AF142" i="62"/>
  <c r="X142" i="62"/>
  <c r="X140" i="62"/>
  <c r="X138" i="62"/>
  <c r="X136" i="62"/>
  <c r="X134" i="62"/>
  <c r="X132" i="62"/>
  <c r="X130" i="62"/>
  <c r="X128" i="62"/>
  <c r="J127" i="62"/>
  <c r="N127" i="62" s="1"/>
  <c r="X126" i="62"/>
  <c r="AA148" i="62"/>
  <c r="AA142" i="62"/>
  <c r="AA140" i="62"/>
  <c r="AA138" i="62"/>
  <c r="AA126" i="62"/>
  <c r="Z146" i="62"/>
  <c r="H142" i="62"/>
  <c r="Z140" i="62"/>
  <c r="Z138" i="62"/>
  <c r="H138" i="62"/>
  <c r="AF138" i="62" s="1"/>
  <c r="Z136" i="62"/>
  <c r="Z134" i="62"/>
  <c r="H134" i="62"/>
  <c r="AF134" i="62" s="1"/>
  <c r="H132" i="62"/>
  <c r="AF132" i="62" s="1"/>
  <c r="Z130" i="62"/>
  <c r="H130" i="62"/>
  <c r="AF130" i="62" s="1"/>
  <c r="Z126" i="62"/>
  <c r="Y144" i="62"/>
  <c r="Y132" i="62"/>
  <c r="Y128" i="62"/>
  <c r="Y126" i="62"/>
  <c r="AE148" i="62"/>
  <c r="AE146" i="62"/>
  <c r="R146" i="62"/>
  <c r="R144" i="62"/>
  <c r="AE144" i="62" s="1"/>
  <c r="AE142" i="62"/>
  <c r="R142" i="62"/>
  <c r="R140" i="62"/>
  <c r="AE140" i="62" s="1"/>
  <c r="R138" i="62"/>
  <c r="AE138" i="62" s="1"/>
  <c r="R136" i="62"/>
  <c r="AE136" i="62" s="1"/>
  <c r="R134" i="62"/>
  <c r="AE134" i="62" s="1"/>
  <c r="R132" i="62"/>
  <c r="AE132" i="62" s="1"/>
  <c r="R130" i="62"/>
  <c r="AE130" i="62" s="1"/>
  <c r="R128" i="62"/>
  <c r="AE128" i="62" s="1"/>
  <c r="R126" i="62"/>
  <c r="AE126" i="62" s="1"/>
  <c r="Z148" i="62"/>
  <c r="H144" i="62"/>
  <c r="AF144" i="62" s="1"/>
  <c r="H140" i="62"/>
  <c r="AF140" i="62" s="1"/>
  <c r="Y140" i="62"/>
  <c r="Z149" i="62"/>
  <c r="H149" i="62"/>
  <c r="AF149" i="62" s="1"/>
  <c r="AD148" i="62"/>
  <c r="V148" i="62"/>
  <c r="Z147" i="62"/>
  <c r="H147" i="62"/>
  <c r="AF147" i="62" s="1"/>
  <c r="AD146" i="62"/>
  <c r="V146" i="62"/>
  <c r="Z145" i="62"/>
  <c r="H145" i="62"/>
  <c r="AF145" i="62" s="1"/>
  <c r="AD144" i="62"/>
  <c r="V144" i="62"/>
  <c r="Z143" i="62"/>
  <c r="H143" i="62"/>
  <c r="AF143" i="62" s="1"/>
  <c r="AD142" i="62"/>
  <c r="V142" i="62"/>
  <c r="Z141" i="62"/>
  <c r="H141" i="62"/>
  <c r="AF141" i="62" s="1"/>
  <c r="AD140" i="62"/>
  <c r="V140" i="62"/>
  <c r="Z139" i="62"/>
  <c r="H139" i="62"/>
  <c r="AF139" i="62" s="1"/>
  <c r="AD138" i="62"/>
  <c r="V138" i="62"/>
  <c r="Z137" i="62"/>
  <c r="H137" i="62"/>
  <c r="AD136" i="62"/>
  <c r="V136" i="62"/>
  <c r="Z135" i="62"/>
  <c r="H135" i="62"/>
  <c r="AF135" i="62" s="1"/>
  <c r="AD134" i="62"/>
  <c r="V134" i="62"/>
  <c r="Z133" i="62"/>
  <c r="H133" i="62"/>
  <c r="AF133" i="62" s="1"/>
  <c r="AD132" i="62"/>
  <c r="V132" i="62"/>
  <c r="Z131" i="62"/>
  <c r="H131" i="62"/>
  <c r="AF131" i="62" s="1"/>
  <c r="AD130" i="62"/>
  <c r="V130" i="62"/>
  <c r="Z129" i="62"/>
  <c r="H129" i="62"/>
  <c r="AF129" i="62" s="1"/>
  <c r="AD128" i="62"/>
  <c r="V128" i="62"/>
  <c r="AD126" i="62"/>
  <c r="V126" i="62"/>
  <c r="H148" i="62"/>
  <c r="H146" i="62"/>
  <c r="Z144" i="62"/>
  <c r="H136" i="62"/>
  <c r="AF136" i="62" s="1"/>
  <c r="Z132" i="62"/>
  <c r="Z128" i="62"/>
  <c r="H128" i="62"/>
  <c r="AF128" i="62" s="1"/>
  <c r="H126" i="62"/>
  <c r="AF126" i="62" s="1"/>
  <c r="Y148" i="62"/>
  <c r="Y138" i="62"/>
  <c r="Y136" i="62"/>
  <c r="Y134" i="62"/>
  <c r="Y130" i="62"/>
  <c r="R148" i="62"/>
  <c r="AC148" i="62"/>
  <c r="AC146" i="62"/>
  <c r="AC144" i="62"/>
  <c r="AC142" i="62"/>
  <c r="AC140" i="62"/>
  <c r="AC138" i="62"/>
  <c r="AC136" i="62"/>
  <c r="AC134" i="62"/>
  <c r="AC132" i="62"/>
  <c r="AC130" i="62"/>
  <c r="AC128" i="62"/>
  <c r="AC126" i="62"/>
  <c r="X125" i="62"/>
  <c r="Y125" i="62"/>
  <c r="H125" i="62"/>
  <c r="Z125" i="62"/>
  <c r="AA125" i="62"/>
  <c r="J125" i="62"/>
  <c r="N125" i="62" s="1"/>
  <c r="AB125" i="62"/>
  <c r="L125" i="62"/>
  <c r="AA93" i="62"/>
  <c r="R93" i="62"/>
  <c r="AE93" i="62" s="1"/>
  <c r="AA70" i="62"/>
  <c r="L113" i="62"/>
  <c r="AF109" i="62"/>
  <c r="AD105" i="62"/>
  <c r="X103" i="62"/>
  <c r="AC109" i="62"/>
  <c r="J97" i="62"/>
  <c r="N97" i="62" s="1"/>
  <c r="AD111" i="62"/>
  <c r="R109" i="62"/>
  <c r="AE109" i="62" s="1"/>
  <c r="AF93" i="62"/>
  <c r="AD115" i="62"/>
  <c r="X111" i="62"/>
  <c r="AC115" i="62"/>
  <c r="R111" i="62"/>
  <c r="AE111" i="62" s="1"/>
  <c r="AD103" i="62"/>
  <c r="AC52" i="62"/>
  <c r="L83" i="62"/>
  <c r="AF73" i="62"/>
  <c r="AC71" i="62"/>
  <c r="AA102" i="62"/>
  <c r="AD101" i="62"/>
  <c r="AD52" i="62"/>
  <c r="AC101" i="62"/>
  <c r="AB52" i="62"/>
  <c r="AA73" i="62"/>
  <c r="V97" i="62"/>
  <c r="AD113" i="62"/>
  <c r="V109" i="62"/>
  <c r="V103" i="62"/>
  <c r="AA101" i="62"/>
  <c r="R52" i="62"/>
  <c r="AE52" i="62" s="1"/>
  <c r="AD45" i="62"/>
  <c r="AD75" i="62"/>
  <c r="X73" i="62"/>
  <c r="AB97" i="62"/>
  <c r="Y113" i="62"/>
  <c r="Y101" i="62"/>
  <c r="AF75" i="62"/>
  <c r="AA52" i="62"/>
  <c r="V52" i="62"/>
  <c r="Z45" i="62"/>
  <c r="AC75" i="62"/>
  <c r="L73" i="62"/>
  <c r="AD97" i="62"/>
  <c r="X113" i="62"/>
  <c r="X101" i="62"/>
  <c r="J52" i="62"/>
  <c r="N52" i="62" s="1"/>
  <c r="X75" i="62"/>
  <c r="V113" i="62"/>
  <c r="AD107" i="62"/>
  <c r="R101" i="62"/>
  <c r="AE101" i="62" s="1"/>
  <c r="AA92" i="62"/>
  <c r="AC87" i="62"/>
  <c r="AA118" i="62"/>
  <c r="L117" i="62"/>
  <c r="L107" i="62"/>
  <c r="V93" i="62"/>
  <c r="AD89" i="62"/>
  <c r="AD77" i="62"/>
  <c r="R73" i="62"/>
  <c r="AE73" i="62" s="1"/>
  <c r="X71" i="62"/>
  <c r="AF121" i="62"/>
  <c r="V121" i="62"/>
  <c r="AA120" i="62"/>
  <c r="AC117" i="62"/>
  <c r="AA115" i="62"/>
  <c r="R113" i="62"/>
  <c r="AE113" i="62" s="1"/>
  <c r="AF111" i="62"/>
  <c r="V111" i="62"/>
  <c r="AA110" i="62"/>
  <c r="L109" i="62"/>
  <c r="AC107" i="62"/>
  <c r="AA105" i="62"/>
  <c r="Y103" i="62"/>
  <c r="AF99" i="62"/>
  <c r="V99" i="62"/>
  <c r="AA89" i="62"/>
  <c r="AD79" i="62"/>
  <c r="V73" i="62"/>
  <c r="V71" i="62"/>
  <c r="AE121" i="62"/>
  <c r="L121" i="62"/>
  <c r="AA117" i="62"/>
  <c r="Y115" i="62"/>
  <c r="AA112" i="62"/>
  <c r="L111" i="62"/>
  <c r="AA107" i="62"/>
  <c r="Y105" i="62"/>
  <c r="L99" i="62"/>
  <c r="AB79" i="62"/>
  <c r="Y117" i="62"/>
  <c r="X115" i="62"/>
  <c r="Y107" i="62"/>
  <c r="X105" i="62"/>
  <c r="Y79" i="62"/>
  <c r="AC121" i="62"/>
  <c r="X117" i="62"/>
  <c r="R115" i="62"/>
  <c r="AE115" i="62" s="1"/>
  <c r="AC111" i="62"/>
  <c r="AA109" i="62"/>
  <c r="X107" i="62"/>
  <c r="R105" i="62"/>
  <c r="AE105" i="62" s="1"/>
  <c r="L101" i="62"/>
  <c r="AC99" i="62"/>
  <c r="AC93" i="62"/>
  <c r="R79" i="62"/>
  <c r="AE79" i="62" s="1"/>
  <c r="AD73" i="62"/>
  <c r="R97" i="62"/>
  <c r="AA121" i="62"/>
  <c r="X119" i="62"/>
  <c r="R117" i="62"/>
  <c r="AE117" i="62" s="1"/>
  <c r="AF115" i="62"/>
  <c r="V115" i="62"/>
  <c r="AA114" i="62"/>
  <c r="AC113" i="62"/>
  <c r="AA111" i="62"/>
  <c r="Y109" i="62"/>
  <c r="R107" i="62"/>
  <c r="AE107" i="62" s="1"/>
  <c r="AF105" i="62"/>
  <c r="V105" i="62"/>
  <c r="AA104" i="62"/>
  <c r="L103" i="62"/>
  <c r="AA99" i="62"/>
  <c r="AD117" i="62"/>
  <c r="AB93" i="62"/>
  <c r="AD87" i="62"/>
  <c r="V79" i="62"/>
  <c r="AC73" i="62"/>
  <c r="AF71" i="62"/>
  <c r="X97" i="62"/>
  <c r="Y121" i="62"/>
  <c r="AF117" i="62"/>
  <c r="V117" i="62"/>
  <c r="AA116" i="62"/>
  <c r="L115" i="62"/>
  <c r="AA113" i="62"/>
  <c r="Y111" i="62"/>
  <c r="X109" i="62"/>
  <c r="AF107" i="62"/>
  <c r="V107" i="62"/>
  <c r="AA106" i="62"/>
  <c r="L105" i="62"/>
  <c r="Y99" i="62"/>
  <c r="AC120" i="62"/>
  <c r="AC118" i="62"/>
  <c r="L116" i="62"/>
  <c r="AC114" i="62"/>
  <c r="AC112" i="62"/>
  <c r="L112" i="62"/>
  <c r="AC110" i="62"/>
  <c r="AC108" i="62"/>
  <c r="AC106" i="62"/>
  <c r="AC104" i="62"/>
  <c r="AB120" i="62"/>
  <c r="J120" i="62"/>
  <c r="N120" i="62" s="1"/>
  <c r="AB118" i="62"/>
  <c r="J118" i="62"/>
  <c r="N118" i="62" s="1"/>
  <c r="AB116" i="62"/>
  <c r="J116" i="62"/>
  <c r="N116" i="62" s="1"/>
  <c r="AB114" i="62"/>
  <c r="J114" i="62"/>
  <c r="N114" i="62" s="1"/>
  <c r="AB112" i="62"/>
  <c r="J112" i="62"/>
  <c r="N112" i="62" s="1"/>
  <c r="AB110" i="62"/>
  <c r="J110" i="62"/>
  <c r="N110" i="62" s="1"/>
  <c r="AB108" i="62"/>
  <c r="J108" i="62"/>
  <c r="N108" i="62" s="1"/>
  <c r="AB106" i="62"/>
  <c r="J106" i="62"/>
  <c r="N106" i="62" s="1"/>
  <c r="AB104" i="62"/>
  <c r="J104" i="62"/>
  <c r="N104" i="62" s="1"/>
  <c r="AB102" i="62"/>
  <c r="J102" i="62"/>
  <c r="N102" i="62" s="1"/>
  <c r="AB100" i="62"/>
  <c r="J100" i="62"/>
  <c r="N100" i="62" s="1"/>
  <c r="AB98" i="62"/>
  <c r="J98" i="62"/>
  <c r="N98" i="62" s="1"/>
  <c r="H116" i="62"/>
  <c r="AF116" i="62" s="1"/>
  <c r="H106" i="62"/>
  <c r="AF106" i="62" s="1"/>
  <c r="Z104" i="62"/>
  <c r="Z102" i="62"/>
  <c r="H102" i="62"/>
  <c r="AF102" i="62" s="1"/>
  <c r="Z98" i="62"/>
  <c r="H98" i="62"/>
  <c r="AF98" i="62" s="1"/>
  <c r="AA100" i="62"/>
  <c r="Z120" i="62"/>
  <c r="H118" i="62"/>
  <c r="Z116" i="62"/>
  <c r="H114" i="62"/>
  <c r="H112" i="62"/>
  <c r="Z108" i="62"/>
  <c r="Z106" i="62"/>
  <c r="H104" i="62"/>
  <c r="AF104" i="62" s="1"/>
  <c r="Z100" i="62"/>
  <c r="Y120" i="62"/>
  <c r="Y118" i="62"/>
  <c r="Y116" i="62"/>
  <c r="Y114" i="62"/>
  <c r="Y112" i="62"/>
  <c r="Y110" i="62"/>
  <c r="Y108" i="62"/>
  <c r="Y106" i="62"/>
  <c r="Y104" i="62"/>
  <c r="Y102" i="62"/>
  <c r="Y100" i="62"/>
  <c r="Y98" i="62"/>
  <c r="AA98" i="62"/>
  <c r="Z110" i="62"/>
  <c r="AB121" i="62"/>
  <c r="J121" i="62"/>
  <c r="N121" i="62" s="1"/>
  <c r="AF120" i="62"/>
  <c r="X120" i="62"/>
  <c r="AB119" i="62"/>
  <c r="J119" i="62"/>
  <c r="N119" i="62" s="1"/>
  <c r="AF118" i="62"/>
  <c r="X118" i="62"/>
  <c r="AB117" i="62"/>
  <c r="J117" i="62"/>
  <c r="N117" i="62" s="1"/>
  <c r="X116" i="62"/>
  <c r="AB115" i="62"/>
  <c r="J115" i="62"/>
  <c r="N115" i="62" s="1"/>
  <c r="AF114" i="62"/>
  <c r="X114" i="62"/>
  <c r="AB113" i="62"/>
  <c r="J113" i="62"/>
  <c r="N113" i="62" s="1"/>
  <c r="AF112" i="62"/>
  <c r="X112" i="62"/>
  <c r="AB111" i="62"/>
  <c r="J111" i="62"/>
  <c r="N111" i="62" s="1"/>
  <c r="X110" i="62"/>
  <c r="AB109" i="62"/>
  <c r="J109" i="62"/>
  <c r="N109" i="62" s="1"/>
  <c r="X108" i="62"/>
  <c r="AB107" i="62"/>
  <c r="J107" i="62"/>
  <c r="N107" i="62" s="1"/>
  <c r="X106" i="62"/>
  <c r="AB105" i="62"/>
  <c r="J105" i="62"/>
  <c r="N105" i="62" s="1"/>
  <c r="X104" i="62"/>
  <c r="AB103" i="62"/>
  <c r="J103" i="62"/>
  <c r="N103" i="62" s="1"/>
  <c r="X102" i="62"/>
  <c r="AB101" i="62"/>
  <c r="J101" i="62"/>
  <c r="N101" i="62" s="1"/>
  <c r="X100" i="62"/>
  <c r="AB99" i="62"/>
  <c r="J99" i="62"/>
  <c r="N99" i="62" s="1"/>
  <c r="X98" i="62"/>
  <c r="AA108" i="62"/>
  <c r="Z114" i="62"/>
  <c r="H108" i="62"/>
  <c r="AF108" i="62" s="1"/>
  <c r="AE120" i="62"/>
  <c r="R120" i="62"/>
  <c r="AE118" i="62"/>
  <c r="R118" i="62"/>
  <c r="R116" i="62"/>
  <c r="AE116" i="62" s="1"/>
  <c r="AE114" i="62"/>
  <c r="R114" i="62"/>
  <c r="AE112" i="62"/>
  <c r="R112" i="62"/>
  <c r="R110" i="62"/>
  <c r="AE110" i="62" s="1"/>
  <c r="R108" i="62"/>
  <c r="AE108" i="62" s="1"/>
  <c r="R106" i="62"/>
  <c r="AE106" i="62" s="1"/>
  <c r="R104" i="62"/>
  <c r="AE104" i="62" s="1"/>
  <c r="R102" i="62"/>
  <c r="AE102" i="62" s="1"/>
  <c r="R100" i="62"/>
  <c r="AE100" i="62" s="1"/>
  <c r="R98" i="62"/>
  <c r="AE98" i="62" s="1"/>
  <c r="H120" i="62"/>
  <c r="Z118" i="62"/>
  <c r="Z112" i="62"/>
  <c r="H110" i="62"/>
  <c r="AF110" i="62" s="1"/>
  <c r="H100" i="62"/>
  <c r="AF100" i="62" s="1"/>
  <c r="Z121" i="62"/>
  <c r="AD120" i="62"/>
  <c r="V120" i="62"/>
  <c r="Z119" i="62"/>
  <c r="AD118" i="62"/>
  <c r="V118" i="62"/>
  <c r="Z117" i="62"/>
  <c r="AD116" i="62"/>
  <c r="V116" i="62"/>
  <c r="Z115" i="62"/>
  <c r="AD114" i="62"/>
  <c r="V114" i="62"/>
  <c r="Z113" i="62"/>
  <c r="AD112" i="62"/>
  <c r="Z111" i="62"/>
  <c r="AD110" i="62"/>
  <c r="V110" i="62"/>
  <c r="Z109" i="62"/>
  <c r="AD108" i="62"/>
  <c r="V108" i="62"/>
  <c r="Z107" i="62"/>
  <c r="AD106" i="62"/>
  <c r="V106" i="62"/>
  <c r="Z105" i="62"/>
  <c r="AD104" i="62"/>
  <c r="V104" i="62"/>
  <c r="Z103" i="62"/>
  <c r="AD102" i="62"/>
  <c r="V102" i="62"/>
  <c r="Z101" i="62"/>
  <c r="AD100" i="62"/>
  <c r="V100" i="62"/>
  <c r="Z99" i="62"/>
  <c r="AD98" i="62"/>
  <c r="V98" i="62"/>
  <c r="AC102" i="62"/>
  <c r="AC100" i="62"/>
  <c r="AC98" i="62"/>
  <c r="Y97" i="62"/>
  <c r="H97" i="62"/>
  <c r="Z97" i="62"/>
  <c r="AA97" i="62"/>
  <c r="L97" i="62"/>
  <c r="Z93" i="62"/>
  <c r="R75" i="62"/>
  <c r="AE75" i="62" s="1"/>
  <c r="H52" i="62"/>
  <c r="AF52" i="62" s="1"/>
  <c r="Y93" i="62"/>
  <c r="AC79" i="62"/>
  <c r="L79" i="62"/>
  <c r="V75" i="62"/>
  <c r="X43" i="62"/>
  <c r="L87" i="62"/>
  <c r="AE81" i="62"/>
  <c r="AA79" i="62"/>
  <c r="AB75" i="62"/>
  <c r="Z79" i="62"/>
  <c r="AA75" i="62"/>
  <c r="V85" i="62"/>
  <c r="Z75" i="62"/>
  <c r="AF79" i="62"/>
  <c r="X79" i="62"/>
  <c r="Y75" i="62"/>
  <c r="AC89" i="62"/>
  <c r="V87" i="62"/>
  <c r="R85" i="62"/>
  <c r="AE85" i="62" s="1"/>
  <c r="AF81" i="62"/>
  <c r="L81" i="62"/>
  <c r="AD81" i="62"/>
  <c r="R89" i="62"/>
  <c r="AE89" i="62" s="1"/>
  <c r="AA87" i="62"/>
  <c r="AC81" i="62"/>
  <c r="Y58" i="62"/>
  <c r="V89" i="62"/>
  <c r="Z87" i="62"/>
  <c r="AF85" i="62"/>
  <c r="AF83" i="62"/>
  <c r="AB81" i="62"/>
  <c r="AA74" i="62"/>
  <c r="L71" i="62"/>
  <c r="Y87" i="62"/>
  <c r="Z81" i="62"/>
  <c r="X87" i="62"/>
  <c r="AD85" i="62"/>
  <c r="X81" i="62"/>
  <c r="L93" i="62"/>
  <c r="AF87" i="62"/>
  <c r="R87" i="62"/>
  <c r="AE87" i="62" s="1"/>
  <c r="Z85" i="62"/>
  <c r="V81" i="62"/>
  <c r="Y73" i="62"/>
  <c r="AB60" i="62"/>
  <c r="AB54" i="62"/>
  <c r="AA43" i="62"/>
  <c r="V91" i="62"/>
  <c r="V83" i="62"/>
  <c r="V77" i="62"/>
  <c r="AC77" i="62"/>
  <c r="J79" i="62"/>
  <c r="N79" i="62" s="1"/>
  <c r="AB77" i="62"/>
  <c r="AD83" i="62"/>
  <c r="AA77" i="62"/>
  <c r="AC83" i="62"/>
  <c r="Z77" i="62"/>
  <c r="AC43" i="62"/>
  <c r="AB83" i="62"/>
  <c r="X77" i="62"/>
  <c r="L75" i="62"/>
  <c r="Z47" i="62"/>
  <c r="AB43" i="62"/>
  <c r="Y91" i="62"/>
  <c r="X83" i="62"/>
  <c r="AF77" i="62"/>
  <c r="R77" i="62"/>
  <c r="AE77" i="62" s="1"/>
  <c r="J51" i="62"/>
  <c r="N51" i="62" s="1"/>
  <c r="R91" i="62"/>
  <c r="AE91" i="62" s="1"/>
  <c r="Y85" i="62"/>
  <c r="R83" i="62"/>
  <c r="AE83" i="62" s="1"/>
  <c r="R81" i="62"/>
  <c r="Y77" i="62"/>
  <c r="R71" i="62"/>
  <c r="AE71" i="62" s="1"/>
  <c r="Z54" i="62"/>
  <c r="Z52" i="62"/>
  <c r="AA58" i="62"/>
  <c r="Y52" i="62"/>
  <c r="AD91" i="62"/>
  <c r="AC85" i="62"/>
  <c r="AA83" i="62"/>
  <c r="AA81" i="62"/>
  <c r="L77" i="62"/>
  <c r="AB71" i="62"/>
  <c r="AF46" i="62"/>
  <c r="AC91" i="62"/>
  <c r="AB85" i="62"/>
  <c r="Z83" i="62"/>
  <c r="AA71" i="62"/>
  <c r="AF51" i="62"/>
  <c r="AA46" i="62"/>
  <c r="AA91" i="62"/>
  <c r="AA85" i="62"/>
  <c r="Y83" i="62"/>
  <c r="Y81" i="62"/>
  <c r="Y71" i="62"/>
  <c r="V51" i="62"/>
  <c r="AA90" i="62"/>
  <c r="X93" i="62"/>
  <c r="AB92" i="62"/>
  <c r="J92" i="62"/>
  <c r="N92" i="62" s="1"/>
  <c r="AF91" i="62"/>
  <c r="X91" i="62"/>
  <c r="AB90" i="62"/>
  <c r="J90" i="62"/>
  <c r="N90" i="62" s="1"/>
  <c r="X89" i="62"/>
  <c r="AB88" i="62"/>
  <c r="J88" i="62"/>
  <c r="N88" i="62" s="1"/>
  <c r="AB86" i="62"/>
  <c r="J86" i="62"/>
  <c r="N86" i="62" s="1"/>
  <c r="X85" i="62"/>
  <c r="AB84" i="62"/>
  <c r="J84" i="62"/>
  <c r="N84" i="62" s="1"/>
  <c r="AB82" i="62"/>
  <c r="J82" i="62"/>
  <c r="N82" i="62" s="1"/>
  <c r="AB80" i="62"/>
  <c r="J80" i="62"/>
  <c r="N80" i="62" s="1"/>
  <c r="AB78" i="62"/>
  <c r="J78" i="62"/>
  <c r="N78" i="62" s="1"/>
  <c r="AB76" i="62"/>
  <c r="J76" i="62"/>
  <c r="N76" i="62" s="1"/>
  <c r="AB74" i="62"/>
  <c r="J74" i="62"/>
  <c r="N74" i="62" s="1"/>
  <c r="AB72" i="62"/>
  <c r="J72" i="62"/>
  <c r="N72" i="62" s="1"/>
  <c r="AB70" i="62"/>
  <c r="J70" i="62"/>
  <c r="N70" i="62" s="1"/>
  <c r="AA82" i="62"/>
  <c r="AA80" i="62"/>
  <c r="AA76" i="62"/>
  <c r="Z92" i="62"/>
  <c r="H92" i="62"/>
  <c r="Z90" i="62"/>
  <c r="H90" i="62"/>
  <c r="Z88" i="62"/>
  <c r="H88" i="62"/>
  <c r="AF88" i="62" s="1"/>
  <c r="Z86" i="62"/>
  <c r="H86" i="62"/>
  <c r="Z84" i="62"/>
  <c r="H84" i="62"/>
  <c r="Z82" i="62"/>
  <c r="H82" i="62"/>
  <c r="AF82" i="62" s="1"/>
  <c r="Z80" i="62"/>
  <c r="H80" i="62"/>
  <c r="AF80" i="62" s="1"/>
  <c r="Z78" i="62"/>
  <c r="H78" i="62"/>
  <c r="Z76" i="62"/>
  <c r="H76" i="62"/>
  <c r="AF76" i="62" s="1"/>
  <c r="Z74" i="62"/>
  <c r="H74" i="62"/>
  <c r="AF74" i="62" s="1"/>
  <c r="Z72" i="62"/>
  <c r="H72" i="62"/>
  <c r="AF72" i="62" s="1"/>
  <c r="Z70" i="62"/>
  <c r="H70" i="62"/>
  <c r="AF70" i="62" s="1"/>
  <c r="Y92" i="62"/>
  <c r="L91" i="62"/>
  <c r="Y90" i="62"/>
  <c r="L89" i="62"/>
  <c r="Y88" i="62"/>
  <c r="Y86" i="62"/>
  <c r="L85" i="62"/>
  <c r="Y84" i="62"/>
  <c r="Y82" i="62"/>
  <c r="Y80" i="62"/>
  <c r="Y78" i="62"/>
  <c r="Y76" i="62"/>
  <c r="Y74" i="62"/>
  <c r="Y72" i="62"/>
  <c r="Y70" i="62"/>
  <c r="AA84" i="62"/>
  <c r="J93" i="62"/>
  <c r="N93" i="62" s="1"/>
  <c r="AF92" i="62"/>
  <c r="X92" i="62"/>
  <c r="AB91" i="62"/>
  <c r="J91" i="62"/>
  <c r="N91" i="62" s="1"/>
  <c r="AF90" i="62"/>
  <c r="X90" i="62"/>
  <c r="AB89" i="62"/>
  <c r="J89" i="62"/>
  <c r="N89" i="62" s="1"/>
  <c r="X88" i="62"/>
  <c r="AB87" i="62"/>
  <c r="J87" i="62"/>
  <c r="N87" i="62" s="1"/>
  <c r="AF86" i="62"/>
  <c r="X86" i="62"/>
  <c r="J85" i="62"/>
  <c r="N85" i="62" s="1"/>
  <c r="AF84" i="62"/>
  <c r="X84" i="62"/>
  <c r="J83" i="62"/>
  <c r="N83" i="62" s="1"/>
  <c r="X82" i="62"/>
  <c r="J81" i="62"/>
  <c r="N81" i="62" s="1"/>
  <c r="X80" i="62"/>
  <c r="AF78" i="62"/>
  <c r="X78" i="62"/>
  <c r="J77" i="62"/>
  <c r="N77" i="62" s="1"/>
  <c r="X76" i="62"/>
  <c r="J75" i="62"/>
  <c r="N75" i="62" s="1"/>
  <c r="X74" i="62"/>
  <c r="AB73" i="62"/>
  <c r="J73" i="62"/>
  <c r="N73" i="62" s="1"/>
  <c r="X72" i="62"/>
  <c r="J71" i="62"/>
  <c r="N71" i="62" s="1"/>
  <c r="X70" i="62"/>
  <c r="AE92" i="62"/>
  <c r="R92" i="62"/>
  <c r="AE90" i="62"/>
  <c r="R90" i="62"/>
  <c r="R88" i="62"/>
  <c r="AE88" i="62" s="1"/>
  <c r="AE86" i="62"/>
  <c r="R86" i="62"/>
  <c r="AE84" i="62"/>
  <c r="R84" i="62"/>
  <c r="R82" i="62"/>
  <c r="AE82" i="62" s="1"/>
  <c r="R80" i="62"/>
  <c r="AE80" i="62" s="1"/>
  <c r="AE78" i="62"/>
  <c r="R78" i="62"/>
  <c r="R76" i="62"/>
  <c r="AE76" i="62" s="1"/>
  <c r="R74" i="62"/>
  <c r="AE74" i="62" s="1"/>
  <c r="R72" i="62"/>
  <c r="AE72" i="62" s="1"/>
  <c r="R70" i="62"/>
  <c r="AE70" i="62" s="1"/>
  <c r="AA88" i="62"/>
  <c r="AA86" i="62"/>
  <c r="AD92" i="62"/>
  <c r="V92" i="62"/>
  <c r="Z91" i="62"/>
  <c r="AD90" i="62"/>
  <c r="V90" i="62"/>
  <c r="Z89" i="62"/>
  <c r="AD88" i="62"/>
  <c r="V88" i="62"/>
  <c r="AD86" i="62"/>
  <c r="V86" i="62"/>
  <c r="AD84" i="62"/>
  <c r="V84" i="62"/>
  <c r="AD82" i="62"/>
  <c r="V82" i="62"/>
  <c r="AD80" i="62"/>
  <c r="V80" i="62"/>
  <c r="AD78" i="62"/>
  <c r="V78" i="62"/>
  <c r="AD76" i="62"/>
  <c r="V76" i="62"/>
  <c r="AD74" i="62"/>
  <c r="V74" i="62"/>
  <c r="Z73" i="62"/>
  <c r="AD72" i="62"/>
  <c r="V72" i="62"/>
  <c r="Z71" i="62"/>
  <c r="AD70" i="62"/>
  <c r="V70" i="62"/>
  <c r="AA78" i="62"/>
  <c r="AA72" i="62"/>
  <c r="AC92" i="62"/>
  <c r="AC90" i="62"/>
  <c r="AC88" i="62"/>
  <c r="AC86" i="62"/>
  <c r="AC84" i="62"/>
  <c r="AC82" i="62"/>
  <c r="AC80" i="62"/>
  <c r="AC78" i="62"/>
  <c r="AC76" i="62"/>
  <c r="AC74" i="62"/>
  <c r="AC72" i="62"/>
  <c r="AC70" i="62"/>
  <c r="R69" i="62"/>
  <c r="X69" i="62"/>
  <c r="Y69" i="62"/>
  <c r="H69" i="62"/>
  <c r="Z69" i="62"/>
  <c r="AA69" i="62"/>
  <c r="J69" i="62"/>
  <c r="N69" i="62" s="1"/>
  <c r="AB69" i="62"/>
  <c r="L69" i="62"/>
  <c r="AC69" i="62"/>
  <c r="V69" i="62"/>
  <c r="AB59" i="62"/>
  <c r="AD60" i="62"/>
  <c r="J59" i="62"/>
  <c r="N59" i="62" s="1"/>
  <c r="AC49" i="62"/>
  <c r="AE62" i="62"/>
  <c r="AA61" i="62"/>
  <c r="AA60" i="62"/>
  <c r="L58" i="62"/>
  <c r="R54" i="62"/>
  <c r="AE54" i="62" s="1"/>
  <c r="AB62" i="62"/>
  <c r="X60" i="62"/>
  <c r="R62" i="62"/>
  <c r="J60" i="62"/>
  <c r="N60" i="62" s="1"/>
  <c r="AD46" i="62"/>
  <c r="J44" i="62"/>
  <c r="N44" i="62" s="1"/>
  <c r="AC64" i="62"/>
  <c r="H60" i="62"/>
  <c r="AF60" i="62" s="1"/>
  <c r="Z59" i="62"/>
  <c r="AF58" i="62"/>
  <c r="AE51" i="62"/>
  <c r="AC48" i="62"/>
  <c r="Y46" i="62"/>
  <c r="Z64" i="62"/>
  <c r="X59" i="62"/>
  <c r="AC58" i="62"/>
  <c r="AA51" i="62"/>
  <c r="AA50" i="62"/>
  <c r="AE49" i="62"/>
  <c r="L48" i="62"/>
  <c r="V46" i="62"/>
  <c r="AB49" i="62"/>
  <c r="AF44" i="62"/>
  <c r="H44" i="62"/>
  <c r="Z62" i="62"/>
  <c r="Z60" i="62"/>
  <c r="V59" i="62"/>
  <c r="X54" i="62"/>
  <c r="AD51" i="62"/>
  <c r="L49" i="62"/>
  <c r="R46" i="62"/>
  <c r="AE46" i="62" s="1"/>
  <c r="AB45" i="62"/>
  <c r="AD44" i="62"/>
  <c r="Z43" i="62"/>
  <c r="J42" i="62"/>
  <c r="N42" i="62" s="1"/>
  <c r="AD57" i="62"/>
  <c r="Z51" i="62"/>
  <c r="Z44" i="62"/>
  <c r="R43" i="62"/>
  <c r="AE43" i="62" s="1"/>
  <c r="AC65" i="62"/>
  <c r="L64" i="62"/>
  <c r="AD59" i="62"/>
  <c r="AB57" i="62"/>
  <c r="X51" i="62"/>
  <c r="Y44" i="62"/>
  <c r="AF57" i="62"/>
  <c r="AA44" i="62"/>
  <c r="AC59" i="62"/>
  <c r="Z57" i="62"/>
  <c r="R51" i="62"/>
  <c r="AF50" i="62"/>
  <c r="X44" i="62"/>
  <c r="AD43" i="62"/>
  <c r="AF65" i="62"/>
  <c r="AB61" i="62"/>
  <c r="J61" i="62"/>
  <c r="N61" i="62" s="1"/>
  <c r="R59" i="62"/>
  <c r="AE59" i="62" s="1"/>
  <c r="Z58" i="62"/>
  <c r="AC57" i="62"/>
  <c r="Y54" i="62"/>
  <c r="AB53" i="62"/>
  <c r="J53" i="62"/>
  <c r="N53" i="62" s="1"/>
  <c r="Z50" i="62"/>
  <c r="H50" i="62"/>
  <c r="AD49" i="62"/>
  <c r="V49" i="62"/>
  <c r="X46" i="62"/>
  <c r="AA45" i="62"/>
  <c r="H45" i="62"/>
  <c r="AF45" i="62" s="1"/>
  <c r="X42" i="62"/>
  <c r="AA53" i="62"/>
  <c r="Z61" i="62"/>
  <c r="H61" i="62"/>
  <c r="X58" i="62"/>
  <c r="Z53" i="62"/>
  <c r="H53" i="62"/>
  <c r="Y45" i="62"/>
  <c r="Z65" i="62"/>
  <c r="X65" i="62"/>
  <c r="Y61" i="62"/>
  <c r="AE58" i="62"/>
  <c r="R58" i="62"/>
  <c r="X57" i="62"/>
  <c r="AC56" i="62"/>
  <c r="AD54" i="62"/>
  <c r="V54" i="62"/>
  <c r="Y53" i="62"/>
  <c r="AE50" i="62"/>
  <c r="R50" i="62"/>
  <c r="AA49" i="62"/>
  <c r="H49" i="62"/>
  <c r="AC46" i="62"/>
  <c r="L46" i="62"/>
  <c r="X45" i="62"/>
  <c r="L65" i="62"/>
  <c r="AF61" i="62"/>
  <c r="X61" i="62"/>
  <c r="Y60" i="62"/>
  <c r="AA59" i="62"/>
  <c r="H59" i="62"/>
  <c r="AF59" i="62" s="1"/>
  <c r="AD58" i="62"/>
  <c r="V58" i="62"/>
  <c r="L57" i="62"/>
  <c r="L56" i="62"/>
  <c r="AC54" i="62"/>
  <c r="L54" i="62"/>
  <c r="AF53" i="62"/>
  <c r="X53" i="62"/>
  <c r="AD50" i="62"/>
  <c r="V50" i="62"/>
  <c r="Z49" i="62"/>
  <c r="AB46" i="62"/>
  <c r="J46" i="62"/>
  <c r="N46" i="62" s="1"/>
  <c r="V45" i="62"/>
  <c r="V43" i="62"/>
  <c r="AE61" i="62"/>
  <c r="R61" i="62"/>
  <c r="AE53" i="62"/>
  <c r="R53" i="62"/>
  <c r="AC50" i="62"/>
  <c r="L50" i="62"/>
  <c r="Y49" i="62"/>
  <c r="L45" i="62"/>
  <c r="L43" i="62"/>
  <c r="AF42" i="62"/>
  <c r="AD61" i="62"/>
  <c r="V61" i="62"/>
  <c r="V60" i="62"/>
  <c r="Y59" i="62"/>
  <c r="AB58" i="62"/>
  <c r="J58" i="62"/>
  <c r="N58" i="62" s="1"/>
  <c r="AE57" i="62"/>
  <c r="AA54" i="62"/>
  <c r="H54" i="62"/>
  <c r="AF54" i="62" s="1"/>
  <c r="AD53" i="62"/>
  <c r="V53" i="62"/>
  <c r="AB50" i="62"/>
  <c r="AF49" i="62"/>
  <c r="X49" i="62"/>
  <c r="Z46" i="62"/>
  <c r="AC45" i="62"/>
  <c r="J45" i="62"/>
  <c r="N45" i="62" s="1"/>
  <c r="J43" i="62"/>
  <c r="N43" i="62" s="1"/>
  <c r="AA42" i="62"/>
  <c r="AC61" i="62"/>
  <c r="AC53" i="62"/>
  <c r="R49" i="62"/>
  <c r="Z63" i="62"/>
  <c r="Z55" i="62"/>
  <c r="R65" i="62"/>
  <c r="AE65" i="62" s="1"/>
  <c r="AB64" i="62"/>
  <c r="Y63" i="62"/>
  <c r="H63" i="62"/>
  <c r="AF63" i="62" s="1"/>
  <c r="AD62" i="62"/>
  <c r="V62" i="62"/>
  <c r="R57" i="62"/>
  <c r="AB56" i="62"/>
  <c r="Y55" i="62"/>
  <c r="H55" i="62"/>
  <c r="AF55" i="62" s="1"/>
  <c r="AC51" i="62"/>
  <c r="L51" i="62"/>
  <c r="AB48" i="62"/>
  <c r="Y47" i="62"/>
  <c r="H47" i="62"/>
  <c r="AD65" i="62"/>
  <c r="V65" i="62"/>
  <c r="AA64" i="62"/>
  <c r="J64" i="62"/>
  <c r="N64" i="62" s="1"/>
  <c r="X63" i="62"/>
  <c r="AC62" i="62"/>
  <c r="L62" i="62"/>
  <c r="R60" i="62"/>
  <c r="AE60" i="62" s="1"/>
  <c r="V57" i="62"/>
  <c r="AA56" i="62"/>
  <c r="J56" i="62"/>
  <c r="N56" i="62" s="1"/>
  <c r="X55" i="62"/>
  <c r="AB51" i="62"/>
  <c r="AA48" i="62"/>
  <c r="J48" i="62"/>
  <c r="N48" i="62" s="1"/>
  <c r="AF47" i="62"/>
  <c r="X47" i="62"/>
  <c r="AE44" i="62"/>
  <c r="R44" i="62"/>
  <c r="Y42" i="62"/>
  <c r="H42" i="62"/>
  <c r="R47" i="62"/>
  <c r="AB65" i="62"/>
  <c r="Y64" i="62"/>
  <c r="H64" i="62"/>
  <c r="AD63" i="62"/>
  <c r="V63" i="62"/>
  <c r="AA62" i="62"/>
  <c r="J62" i="62"/>
  <c r="N62" i="62" s="1"/>
  <c r="AC60" i="62"/>
  <c r="Y56" i="62"/>
  <c r="H56" i="62"/>
  <c r="AD55" i="62"/>
  <c r="V55" i="62"/>
  <c r="L52" i="62"/>
  <c r="Y48" i="62"/>
  <c r="H48" i="62"/>
  <c r="AD47" i="62"/>
  <c r="V47" i="62"/>
  <c r="AC44" i="62"/>
  <c r="L44" i="62"/>
  <c r="AE42" i="62"/>
  <c r="R42" i="62"/>
  <c r="Z56" i="62"/>
  <c r="R55" i="62"/>
  <c r="AE55" i="62" s="1"/>
  <c r="Z48" i="62"/>
  <c r="AE47" i="62"/>
  <c r="AA65" i="62"/>
  <c r="J65" i="62"/>
  <c r="N65" i="62" s="1"/>
  <c r="AF64" i="62"/>
  <c r="X64" i="62"/>
  <c r="AC63" i="62"/>
  <c r="L63" i="62"/>
  <c r="AA57" i="62"/>
  <c r="J57" i="62"/>
  <c r="N57" i="62" s="1"/>
  <c r="AF56" i="62"/>
  <c r="X56" i="62"/>
  <c r="AC55" i="62"/>
  <c r="L55" i="62"/>
  <c r="Y51" i="62"/>
  <c r="AF48" i="62"/>
  <c r="X48" i="62"/>
  <c r="AC47" i="62"/>
  <c r="L47" i="62"/>
  <c r="AE45" i="62"/>
  <c r="AB44" i="62"/>
  <c r="Y43" i="62"/>
  <c r="AD42" i="62"/>
  <c r="V42" i="62"/>
  <c r="AE64" i="62"/>
  <c r="R64" i="62"/>
  <c r="AB63" i="62"/>
  <c r="Y62" i="62"/>
  <c r="H62" i="62"/>
  <c r="AE56" i="62"/>
  <c r="R56" i="62"/>
  <c r="AB55" i="62"/>
  <c r="AE48" i="62"/>
  <c r="R48" i="62"/>
  <c r="AB47" i="62"/>
  <c r="AC42" i="62"/>
  <c r="L42" i="62"/>
  <c r="R63" i="62"/>
  <c r="AE63" i="62" s="1"/>
  <c r="Y65" i="62"/>
  <c r="AD64" i="62"/>
  <c r="AA63" i="62"/>
  <c r="AF62" i="62"/>
  <c r="Y57" i="62"/>
  <c r="AD56" i="62"/>
  <c r="AA55" i="62"/>
  <c r="AD48" i="62"/>
  <c r="AA47" i="62"/>
  <c r="AB42" i="62"/>
  <c r="V41" i="62"/>
  <c r="AD41" i="62"/>
  <c r="X41" i="62"/>
  <c r="Y41" i="62"/>
  <c r="AA41" i="62"/>
  <c r="J41" i="62"/>
  <c r="N41" i="62" s="1"/>
  <c r="AB41" i="62"/>
  <c r="R41" i="62"/>
  <c r="H41" i="62"/>
  <c r="Z41" i="62"/>
  <c r="L41" i="62"/>
  <c r="N34" i="2"/>
  <c r="L34" i="2"/>
  <c r="J34" i="2"/>
  <c r="K12" i="48"/>
  <c r="R12" i="48" s="1"/>
  <c r="V39" i="62" s="1"/>
  <c r="K13" i="48"/>
  <c r="P13" i="48" s="1"/>
  <c r="K14" i="48"/>
  <c r="P14" i="48" s="1"/>
  <c r="K15" i="48"/>
  <c r="P15" i="48" s="1"/>
  <c r="K16" i="48"/>
  <c r="P16" i="48" s="1"/>
  <c r="K17" i="48"/>
  <c r="P17" i="48" s="1"/>
  <c r="K18" i="48"/>
  <c r="P18" i="48" s="1"/>
  <c r="K19" i="48"/>
  <c r="P19" i="48" s="1"/>
  <c r="K20" i="48"/>
  <c r="R20" i="48" s="1"/>
  <c r="K21" i="48"/>
  <c r="P21" i="48" s="1"/>
  <c r="K22" i="48"/>
  <c r="P22" i="48" s="1"/>
  <c r="K23" i="48"/>
  <c r="P23" i="48" s="1"/>
  <c r="K11" i="48"/>
  <c r="P11" i="48" s="1"/>
  <c r="T73" i="62" l="1"/>
  <c r="P73" i="62"/>
  <c r="T121" i="62"/>
  <c r="P121" i="62"/>
  <c r="T172" i="62"/>
  <c r="P172" i="62"/>
  <c r="T45" i="62"/>
  <c r="P45" i="62"/>
  <c r="P126" i="62"/>
  <c r="T126" i="62"/>
  <c r="T146" i="62"/>
  <c r="P146" i="62"/>
  <c r="T128" i="62"/>
  <c r="P128" i="62"/>
  <c r="P169" i="62"/>
  <c r="T169" i="62"/>
  <c r="P177" i="62"/>
  <c r="T177" i="62"/>
  <c r="P197" i="62"/>
  <c r="T197" i="62"/>
  <c r="P203" i="62"/>
  <c r="T203" i="62"/>
  <c r="T192" i="62"/>
  <c r="P192" i="62"/>
  <c r="P160" i="62"/>
  <c r="T160" i="62"/>
  <c r="T57" i="62"/>
  <c r="P57" i="62"/>
  <c r="T53" i="62"/>
  <c r="P53" i="62"/>
  <c r="P78" i="62"/>
  <c r="T78" i="62"/>
  <c r="P147" i="62"/>
  <c r="T147" i="62"/>
  <c r="P153" i="62"/>
  <c r="T153" i="62"/>
  <c r="T157" i="62"/>
  <c r="P157" i="62"/>
  <c r="T183" i="62"/>
  <c r="P183" i="62"/>
  <c r="P196" i="62"/>
  <c r="T196" i="62"/>
  <c r="T182" i="62"/>
  <c r="P182" i="62"/>
  <c r="T90" i="62"/>
  <c r="P90" i="62"/>
  <c r="P141" i="62"/>
  <c r="T141" i="62"/>
  <c r="P168" i="62"/>
  <c r="T168" i="62"/>
  <c r="P187" i="62"/>
  <c r="T187" i="62"/>
  <c r="T113" i="62"/>
  <c r="P113" i="62"/>
  <c r="P114" i="62"/>
  <c r="T114" i="62"/>
  <c r="P125" i="62"/>
  <c r="T125" i="62"/>
  <c r="T138" i="62"/>
  <c r="P138" i="62"/>
  <c r="T81" i="62"/>
  <c r="P81" i="62"/>
  <c r="P87" i="62"/>
  <c r="T87" i="62"/>
  <c r="T86" i="62"/>
  <c r="P86" i="62"/>
  <c r="P99" i="62"/>
  <c r="T99" i="62"/>
  <c r="P100" i="62"/>
  <c r="T100" i="62"/>
  <c r="P108" i="62"/>
  <c r="T108" i="62"/>
  <c r="P116" i="62"/>
  <c r="T116" i="62"/>
  <c r="P139" i="62"/>
  <c r="T139" i="62"/>
  <c r="P134" i="62"/>
  <c r="T134" i="62"/>
  <c r="T148" i="62"/>
  <c r="P148" i="62"/>
  <c r="P132" i="62"/>
  <c r="T132" i="62"/>
  <c r="T171" i="62"/>
  <c r="P171" i="62"/>
  <c r="P189" i="62"/>
  <c r="T189" i="62"/>
  <c r="T199" i="62"/>
  <c r="P199" i="62"/>
  <c r="P193" i="62"/>
  <c r="T193" i="62"/>
  <c r="P59" i="62"/>
  <c r="T59" i="62"/>
  <c r="T117" i="62"/>
  <c r="P117" i="62"/>
  <c r="T191" i="62"/>
  <c r="P191" i="62"/>
  <c r="T103" i="62"/>
  <c r="P103" i="62"/>
  <c r="P98" i="62"/>
  <c r="T98" i="62"/>
  <c r="T48" i="62"/>
  <c r="P48" i="62"/>
  <c r="T91" i="62"/>
  <c r="P91" i="62"/>
  <c r="T109" i="62"/>
  <c r="P109" i="62"/>
  <c r="P41" i="62"/>
  <c r="T41" i="62"/>
  <c r="T62" i="62"/>
  <c r="P62" i="62"/>
  <c r="T58" i="62"/>
  <c r="P58" i="62"/>
  <c r="T75" i="62"/>
  <c r="P75" i="62"/>
  <c r="T72" i="62"/>
  <c r="P72" i="62"/>
  <c r="T80" i="62"/>
  <c r="P80" i="62"/>
  <c r="T92" i="62"/>
  <c r="P92" i="62"/>
  <c r="T105" i="62"/>
  <c r="P105" i="62"/>
  <c r="T119" i="62"/>
  <c r="P119" i="62"/>
  <c r="P135" i="62"/>
  <c r="T135" i="62"/>
  <c r="T155" i="62"/>
  <c r="P155" i="62"/>
  <c r="P154" i="62"/>
  <c r="T154" i="62"/>
  <c r="P158" i="62"/>
  <c r="T158" i="62"/>
  <c r="P162" i="62"/>
  <c r="T162" i="62"/>
  <c r="P166" i="62"/>
  <c r="T166" i="62"/>
  <c r="P170" i="62"/>
  <c r="T170" i="62"/>
  <c r="P174" i="62"/>
  <c r="T174" i="62"/>
  <c r="T159" i="62"/>
  <c r="P159" i="62"/>
  <c r="P185" i="62"/>
  <c r="T185" i="62"/>
  <c r="P201" i="62"/>
  <c r="T201" i="62"/>
  <c r="T76" i="62"/>
  <c r="P76" i="62"/>
  <c r="P127" i="62"/>
  <c r="T127" i="62"/>
  <c r="P133" i="62"/>
  <c r="T133" i="62"/>
  <c r="T164" i="62"/>
  <c r="P164" i="62"/>
  <c r="P131" i="62"/>
  <c r="T131" i="62"/>
  <c r="T145" i="62"/>
  <c r="P145" i="62"/>
  <c r="P42" i="62"/>
  <c r="T42" i="62"/>
  <c r="T60" i="62"/>
  <c r="P60" i="62"/>
  <c r="T83" i="62"/>
  <c r="P83" i="62"/>
  <c r="P88" i="62"/>
  <c r="T88" i="62"/>
  <c r="P51" i="62"/>
  <c r="T51" i="62"/>
  <c r="T79" i="62"/>
  <c r="P79" i="62"/>
  <c r="T111" i="62"/>
  <c r="P111" i="62"/>
  <c r="P115" i="62"/>
  <c r="T115" i="62"/>
  <c r="T102" i="62"/>
  <c r="P102" i="62"/>
  <c r="T110" i="62"/>
  <c r="P110" i="62"/>
  <c r="T118" i="62"/>
  <c r="P118" i="62"/>
  <c r="T52" i="62"/>
  <c r="P52" i="62"/>
  <c r="T130" i="62"/>
  <c r="P130" i="62"/>
  <c r="P142" i="62"/>
  <c r="T142" i="62"/>
  <c r="T140" i="62"/>
  <c r="P140" i="62"/>
  <c r="P149" i="62"/>
  <c r="T149" i="62"/>
  <c r="T163" i="62"/>
  <c r="P163" i="62"/>
  <c r="T173" i="62"/>
  <c r="P173" i="62"/>
  <c r="P181" i="62"/>
  <c r="T181" i="62"/>
  <c r="P195" i="62"/>
  <c r="T195" i="62"/>
  <c r="T186" i="62"/>
  <c r="P186" i="62"/>
  <c r="T184" i="62"/>
  <c r="P184" i="62"/>
  <c r="P43" i="62"/>
  <c r="T43" i="62"/>
  <c r="T144" i="62"/>
  <c r="P144" i="62"/>
  <c r="T156" i="62"/>
  <c r="P156" i="62"/>
  <c r="T194" i="62"/>
  <c r="P194" i="62"/>
  <c r="P106" i="62"/>
  <c r="T106" i="62"/>
  <c r="T44" i="62"/>
  <c r="P44" i="62"/>
  <c r="P70" i="62"/>
  <c r="T70" i="62"/>
  <c r="T46" i="62"/>
  <c r="P46" i="62"/>
  <c r="T71" i="62"/>
  <c r="P71" i="62"/>
  <c r="P89" i="62"/>
  <c r="T89" i="62"/>
  <c r="P93" i="62"/>
  <c r="T93" i="62"/>
  <c r="T74" i="62"/>
  <c r="P74" i="62"/>
  <c r="T82" i="62"/>
  <c r="P82" i="62"/>
  <c r="T101" i="62"/>
  <c r="P101" i="62"/>
  <c r="T129" i="62"/>
  <c r="P129" i="62"/>
  <c r="P143" i="62"/>
  <c r="T143" i="62"/>
  <c r="T136" i="62"/>
  <c r="P136" i="62"/>
  <c r="T165" i="62"/>
  <c r="P165" i="62"/>
  <c r="P161" i="62"/>
  <c r="T161" i="62"/>
  <c r="P202" i="62"/>
  <c r="T202" i="62"/>
  <c r="P188" i="62"/>
  <c r="T188" i="62"/>
  <c r="T85" i="62"/>
  <c r="P85" i="62"/>
  <c r="T84" i="62"/>
  <c r="P84" i="62"/>
  <c r="P176" i="62"/>
  <c r="T176" i="62"/>
  <c r="P65" i="62"/>
  <c r="T65" i="62"/>
  <c r="T56" i="62"/>
  <c r="P56" i="62"/>
  <c r="T64" i="62"/>
  <c r="P64" i="62"/>
  <c r="T61" i="62"/>
  <c r="P61" i="62"/>
  <c r="P69" i="62"/>
  <c r="T69" i="62"/>
  <c r="P77" i="62"/>
  <c r="T77" i="62"/>
  <c r="P107" i="62"/>
  <c r="T107" i="62"/>
  <c r="P104" i="62"/>
  <c r="T104" i="62"/>
  <c r="P112" i="62"/>
  <c r="T112" i="62"/>
  <c r="P120" i="62"/>
  <c r="T120" i="62"/>
  <c r="P97" i="62"/>
  <c r="T97" i="62"/>
  <c r="T137" i="62"/>
  <c r="P137" i="62"/>
  <c r="P167" i="62"/>
  <c r="T167" i="62"/>
  <c r="T175" i="62"/>
  <c r="P175" i="62"/>
  <c r="T190" i="62"/>
  <c r="P190" i="62"/>
  <c r="T198" i="62"/>
  <c r="P198" i="62"/>
  <c r="P204" i="62"/>
  <c r="T204" i="62"/>
  <c r="P20" i="48"/>
  <c r="P12" i="48"/>
  <c r="T39" i="62" s="1"/>
  <c r="R19" i="48"/>
  <c r="R11" i="48"/>
  <c r="R18" i="48"/>
  <c r="R17" i="48"/>
  <c r="R16" i="48"/>
  <c r="R23" i="48"/>
  <c r="R15" i="48"/>
  <c r="R22" i="48"/>
  <c r="R14" i="48"/>
  <c r="R21" i="48"/>
  <c r="R13" i="48"/>
  <c r="B35" i="46"/>
  <c r="C35" i="46"/>
  <c r="D35" i="46" s="1"/>
  <c r="G35" i="46"/>
  <c r="E35" i="46" s="1"/>
  <c r="K35" i="46"/>
  <c r="O35" i="46"/>
  <c r="V35" i="46"/>
  <c r="X35" i="46"/>
  <c r="B36" i="46"/>
  <c r="C36" i="46"/>
  <c r="D36" i="46" s="1"/>
  <c r="G36" i="46"/>
  <c r="AI36" i="46" s="1"/>
  <c r="K36" i="46"/>
  <c r="O36" i="46"/>
  <c r="V36" i="46"/>
  <c r="X36" i="46"/>
  <c r="B37" i="46"/>
  <c r="C37" i="46"/>
  <c r="D37" i="46" s="1"/>
  <c r="G37" i="46"/>
  <c r="AA37" i="46" s="1"/>
  <c r="K37" i="46"/>
  <c r="O37" i="46"/>
  <c r="V37" i="46"/>
  <c r="X37" i="46"/>
  <c r="B38" i="46"/>
  <c r="C38" i="46"/>
  <c r="D38" i="46" s="1"/>
  <c r="G38" i="46"/>
  <c r="AA38" i="46" s="1"/>
  <c r="K38" i="46"/>
  <c r="O38" i="46"/>
  <c r="V38" i="46"/>
  <c r="X38" i="46"/>
  <c r="AD35" i="46" l="1"/>
  <c r="AI35" i="46"/>
  <c r="AH35" i="46"/>
  <c r="AG35" i="46"/>
  <c r="AL35" i="46"/>
  <c r="AK35" i="46"/>
  <c r="AH36" i="46"/>
  <c r="AK38" i="46"/>
  <c r="AG36" i="46"/>
  <c r="AE36" i="46"/>
  <c r="I36" i="46"/>
  <c r="AC38" i="46"/>
  <c r="AK36" i="46"/>
  <c r="E38" i="46"/>
  <c r="AL38" i="46" s="1"/>
  <c r="AD38" i="46"/>
  <c r="AE38" i="46"/>
  <c r="AI38" i="46"/>
  <c r="AH38" i="46"/>
  <c r="AD36" i="46"/>
  <c r="E36" i="46"/>
  <c r="AL36" i="46" s="1"/>
  <c r="AG38" i="46"/>
  <c r="I38" i="46"/>
  <c r="AC36" i="46"/>
  <c r="AA35" i="46"/>
  <c r="AK37" i="46"/>
  <c r="E37" i="46"/>
  <c r="AL37" i="46" s="1"/>
  <c r="AH37" i="46"/>
  <c r="AA36" i="46"/>
  <c r="AE35" i="46"/>
  <c r="I35" i="46"/>
  <c r="AI37" i="46"/>
  <c r="AG37" i="46"/>
  <c r="AE37" i="46"/>
  <c r="I37" i="46"/>
  <c r="AC35" i="46"/>
  <c r="AD37" i="46"/>
  <c r="AC37" i="46"/>
  <c r="B70" i="16" l="1"/>
  <c r="C70" i="16"/>
  <c r="E70" i="16"/>
  <c r="G70" i="16"/>
  <c r="I70" i="16"/>
  <c r="K70" i="16"/>
  <c r="Q70" i="16"/>
  <c r="U70" i="16"/>
  <c r="W70" i="16"/>
  <c r="Y70" i="16"/>
  <c r="Z70" i="16"/>
  <c r="AA70" i="16"/>
  <c r="AB70" i="16"/>
  <c r="AC70" i="16"/>
  <c r="AD70" i="16"/>
  <c r="AE70" i="16"/>
  <c r="AF70" i="16"/>
  <c r="AG70" i="16"/>
  <c r="AH70" i="16"/>
  <c r="B71" i="16"/>
  <c r="C71" i="16"/>
  <c r="E71" i="16"/>
  <c r="F72" i="16" s="1"/>
  <c r="G71" i="16"/>
  <c r="H72" i="16" s="1"/>
  <c r="I71" i="16"/>
  <c r="J72" i="16" s="1"/>
  <c r="K71" i="16"/>
  <c r="Q71" i="16"/>
  <c r="R72" i="16" s="1"/>
  <c r="U71" i="16"/>
  <c r="V72" i="16" s="1"/>
  <c r="W71" i="16"/>
  <c r="X72" i="16" s="1"/>
  <c r="Y71" i="16"/>
  <c r="Z71" i="16"/>
  <c r="AA71" i="16"/>
  <c r="AB71" i="16"/>
  <c r="AC71" i="16"/>
  <c r="AD71" i="16"/>
  <c r="AE71" i="16"/>
  <c r="AF71" i="16"/>
  <c r="AG71" i="16"/>
  <c r="AH71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U42" i="16"/>
  <c r="V43" i="16" s="1"/>
  <c r="W42" i="16"/>
  <c r="X43" i="16" s="1"/>
  <c r="Y42" i="16"/>
  <c r="Z42" i="16"/>
  <c r="AA42" i="16"/>
  <c r="AB42" i="16"/>
  <c r="AC42" i="16"/>
  <c r="AD42" i="16"/>
  <c r="AE42" i="16"/>
  <c r="AF42" i="16"/>
  <c r="AG42" i="16"/>
  <c r="AH42" i="16"/>
  <c r="B34" i="2"/>
  <c r="G34" i="2"/>
  <c r="H35" i="2" s="1"/>
  <c r="P34" i="2"/>
  <c r="Q35" i="2" s="1"/>
  <c r="S34" i="2"/>
  <c r="T35" i="2" s="1"/>
  <c r="U34" i="2"/>
  <c r="Y34" i="2"/>
  <c r="Z34" i="2"/>
  <c r="AA34" i="2"/>
  <c r="AB34" i="2"/>
  <c r="AC35" i="2" s="1"/>
  <c r="AF34" i="2"/>
  <c r="C41" i="2" l="1"/>
  <c r="C35" i="2"/>
  <c r="E35" i="2"/>
  <c r="AJ70" i="16"/>
  <c r="X71" i="16"/>
  <c r="H71" i="16"/>
  <c r="AJ71" i="16"/>
  <c r="R71" i="16"/>
  <c r="AD34" i="2"/>
  <c r="F71" i="16"/>
  <c r="AE34" i="2"/>
  <c r="V71" i="16"/>
  <c r="AI71" i="16"/>
  <c r="J71" i="16"/>
  <c r="AI70" i="16"/>
  <c r="AJ42" i="16"/>
  <c r="AI42" i="16"/>
  <c r="AG34" i="2"/>
  <c r="AH35" i="2" s="1"/>
  <c r="B150" i="60"/>
  <c r="B151" i="60"/>
  <c r="B152" i="60"/>
  <c r="B153" i="60"/>
  <c r="B154" i="60"/>
  <c r="B155" i="60"/>
  <c r="B156" i="60"/>
  <c r="B157" i="60"/>
  <c r="B158" i="60"/>
  <c r="B159" i="60"/>
  <c r="B160" i="60"/>
  <c r="B149" i="60"/>
  <c r="K4" i="46" l="1"/>
  <c r="B460" i="60" l="1"/>
  <c r="C460" i="60"/>
  <c r="D460" i="60"/>
  <c r="E460" i="60"/>
  <c r="G460" i="60"/>
  <c r="H460" i="60"/>
  <c r="S460" i="60" s="1"/>
  <c r="B461" i="60"/>
  <c r="C461" i="60"/>
  <c r="D461" i="60"/>
  <c r="E461" i="60"/>
  <c r="G461" i="60"/>
  <c r="H461" i="60"/>
  <c r="V461" i="60" s="1"/>
  <c r="B450" i="60"/>
  <c r="C450" i="60"/>
  <c r="D450" i="60"/>
  <c r="E450" i="60"/>
  <c r="G450" i="60"/>
  <c r="H450" i="60"/>
  <c r="J450" i="60" s="1"/>
  <c r="B451" i="60"/>
  <c r="C451" i="60"/>
  <c r="D451" i="60"/>
  <c r="E451" i="60"/>
  <c r="G451" i="60"/>
  <c r="H451" i="60"/>
  <c r="J451" i="60" s="1"/>
  <c r="B452" i="60"/>
  <c r="C452" i="60"/>
  <c r="D452" i="60"/>
  <c r="E452" i="60"/>
  <c r="G452" i="60"/>
  <c r="H452" i="60"/>
  <c r="I452" i="60" s="1"/>
  <c r="L452" i="60" s="1"/>
  <c r="B453" i="60"/>
  <c r="C453" i="60"/>
  <c r="D453" i="60"/>
  <c r="E453" i="60"/>
  <c r="G453" i="60"/>
  <c r="H453" i="60"/>
  <c r="T453" i="60" s="1"/>
  <c r="B330" i="60"/>
  <c r="C330" i="60"/>
  <c r="D330" i="60"/>
  <c r="E328" i="60" s="1"/>
  <c r="E330" i="60"/>
  <c r="G330" i="60"/>
  <c r="H330" i="60"/>
  <c r="S330" i="60" s="1"/>
  <c r="B331" i="60"/>
  <c r="C331" i="60"/>
  <c r="D331" i="60"/>
  <c r="E331" i="60"/>
  <c r="G331" i="60"/>
  <c r="H331" i="60"/>
  <c r="V331" i="60" s="1"/>
  <c r="B332" i="60"/>
  <c r="C332" i="60"/>
  <c r="D332" i="60"/>
  <c r="E332" i="60"/>
  <c r="G332" i="60"/>
  <c r="H332" i="60"/>
  <c r="J332" i="60" s="1"/>
  <c r="B333" i="60"/>
  <c r="C333" i="60"/>
  <c r="D333" i="60"/>
  <c r="E333" i="60"/>
  <c r="G333" i="60"/>
  <c r="H333" i="60"/>
  <c r="T333" i="60" s="1"/>
  <c r="B334" i="60"/>
  <c r="C334" i="60"/>
  <c r="D334" i="60"/>
  <c r="E334" i="60"/>
  <c r="G334" i="60"/>
  <c r="H334" i="60"/>
  <c r="R334" i="60" s="1"/>
  <c r="B335" i="60"/>
  <c r="C335" i="60"/>
  <c r="D335" i="60"/>
  <c r="E335" i="60"/>
  <c r="G335" i="60"/>
  <c r="H335" i="60"/>
  <c r="R335" i="60" s="1"/>
  <c r="B336" i="60"/>
  <c r="C336" i="60"/>
  <c r="D336" i="60"/>
  <c r="E336" i="60"/>
  <c r="G336" i="60"/>
  <c r="H336" i="60"/>
  <c r="I336" i="60" s="1"/>
  <c r="L336" i="60" s="1"/>
  <c r="B337" i="60"/>
  <c r="C337" i="60"/>
  <c r="D337" i="60"/>
  <c r="E337" i="60"/>
  <c r="G337" i="60"/>
  <c r="H337" i="60"/>
  <c r="U337" i="60" s="1"/>
  <c r="B338" i="60"/>
  <c r="C338" i="60"/>
  <c r="D338" i="60"/>
  <c r="E338" i="60"/>
  <c r="G338" i="60"/>
  <c r="H338" i="60"/>
  <c r="I338" i="60" s="1"/>
  <c r="L338" i="60" s="1"/>
  <c r="B339" i="60"/>
  <c r="C339" i="60"/>
  <c r="D339" i="60"/>
  <c r="E339" i="60"/>
  <c r="G339" i="60"/>
  <c r="H339" i="60"/>
  <c r="S339" i="60" s="1"/>
  <c r="B340" i="60"/>
  <c r="C340" i="60"/>
  <c r="D340" i="60"/>
  <c r="E340" i="60"/>
  <c r="G340" i="60"/>
  <c r="H340" i="60"/>
  <c r="J340" i="60" s="1"/>
  <c r="B341" i="60"/>
  <c r="C341" i="60"/>
  <c r="D341" i="60"/>
  <c r="E341" i="60"/>
  <c r="G341" i="60"/>
  <c r="H341" i="60"/>
  <c r="I341" i="60" s="1"/>
  <c r="L341" i="60" s="1"/>
  <c r="B316" i="60"/>
  <c r="C316" i="60"/>
  <c r="D316" i="60"/>
  <c r="E316" i="60"/>
  <c r="G316" i="60"/>
  <c r="H316" i="60"/>
  <c r="J316" i="60" s="1"/>
  <c r="B317" i="60"/>
  <c r="C317" i="60"/>
  <c r="D317" i="60"/>
  <c r="E317" i="60"/>
  <c r="G317" i="60"/>
  <c r="H317" i="60"/>
  <c r="I317" i="60" s="1"/>
  <c r="L317" i="60" s="1"/>
  <c r="B318" i="60"/>
  <c r="C318" i="60"/>
  <c r="D318" i="60"/>
  <c r="E318" i="60"/>
  <c r="G318" i="60"/>
  <c r="H318" i="60"/>
  <c r="J318" i="60" s="1"/>
  <c r="B319" i="60"/>
  <c r="C319" i="60"/>
  <c r="D319" i="60"/>
  <c r="E319" i="60"/>
  <c r="G319" i="60"/>
  <c r="H319" i="60"/>
  <c r="R319" i="60" s="1"/>
  <c r="B320" i="60"/>
  <c r="C320" i="60"/>
  <c r="D320" i="60"/>
  <c r="E320" i="60"/>
  <c r="G320" i="60"/>
  <c r="H320" i="60"/>
  <c r="T320" i="60" s="1"/>
  <c r="B321" i="60"/>
  <c r="C321" i="60"/>
  <c r="D321" i="60"/>
  <c r="E321" i="60"/>
  <c r="G321" i="60"/>
  <c r="H321" i="60"/>
  <c r="T321" i="60" s="1"/>
  <c r="B322" i="60"/>
  <c r="C322" i="60"/>
  <c r="D322" i="60"/>
  <c r="E322" i="60"/>
  <c r="G322" i="60"/>
  <c r="H322" i="60"/>
  <c r="R322" i="60" s="1"/>
  <c r="B323" i="60"/>
  <c r="C323" i="60"/>
  <c r="D323" i="60"/>
  <c r="E323" i="60"/>
  <c r="G323" i="60"/>
  <c r="H323" i="60"/>
  <c r="I323" i="60" s="1"/>
  <c r="L323" i="60" s="1"/>
  <c r="B324" i="60"/>
  <c r="C324" i="60"/>
  <c r="D324" i="60"/>
  <c r="D325" i="60" s="1"/>
  <c r="D326" i="60" s="1"/>
  <c r="E324" i="60"/>
  <c r="G324" i="60"/>
  <c r="H324" i="60"/>
  <c r="J324" i="60" s="1"/>
  <c r="B325" i="60"/>
  <c r="C325" i="60"/>
  <c r="E325" i="60"/>
  <c r="G325" i="60"/>
  <c r="H325" i="60"/>
  <c r="T325" i="60" s="1"/>
  <c r="B326" i="60"/>
  <c r="C326" i="60"/>
  <c r="E326" i="60"/>
  <c r="G326" i="60"/>
  <c r="H326" i="60"/>
  <c r="I326" i="60" s="1"/>
  <c r="L326" i="60" s="1"/>
  <c r="H315" i="60"/>
  <c r="Y315" i="60" s="1"/>
  <c r="G315" i="60"/>
  <c r="E315" i="60"/>
  <c r="C315" i="60"/>
  <c r="B315" i="60"/>
  <c r="B310" i="60"/>
  <c r="C310" i="60"/>
  <c r="E310" i="60"/>
  <c r="G310" i="60"/>
  <c r="H310" i="60"/>
  <c r="J310" i="60" s="1"/>
  <c r="B311" i="60"/>
  <c r="C311" i="60"/>
  <c r="E311" i="60"/>
  <c r="G311" i="60"/>
  <c r="H311" i="60"/>
  <c r="T311" i="60" s="1"/>
  <c r="B301" i="60"/>
  <c r="C301" i="60"/>
  <c r="D301" i="60"/>
  <c r="E301" i="60"/>
  <c r="G301" i="60"/>
  <c r="H301" i="60"/>
  <c r="J301" i="60" s="1"/>
  <c r="B302" i="60"/>
  <c r="C302" i="60"/>
  <c r="D302" i="60"/>
  <c r="E302" i="60"/>
  <c r="G302" i="60"/>
  <c r="H302" i="60"/>
  <c r="V302" i="60" s="1"/>
  <c r="B303" i="60"/>
  <c r="C303" i="60"/>
  <c r="D303" i="60"/>
  <c r="E303" i="60"/>
  <c r="G303" i="60"/>
  <c r="H303" i="60"/>
  <c r="I303" i="60" s="1"/>
  <c r="L303" i="60" s="1"/>
  <c r="B304" i="60"/>
  <c r="C304" i="60"/>
  <c r="D304" i="60"/>
  <c r="E304" i="60"/>
  <c r="G304" i="60"/>
  <c r="H304" i="60"/>
  <c r="R304" i="60" s="1"/>
  <c r="B305" i="60"/>
  <c r="C305" i="60"/>
  <c r="D305" i="60"/>
  <c r="E305" i="60"/>
  <c r="G305" i="60"/>
  <c r="H305" i="60"/>
  <c r="I305" i="60" s="1"/>
  <c r="L305" i="60" s="1"/>
  <c r="B306" i="60"/>
  <c r="C306" i="60"/>
  <c r="D306" i="60"/>
  <c r="E306" i="60"/>
  <c r="G306" i="60"/>
  <c r="H306" i="60"/>
  <c r="J306" i="60" s="1"/>
  <c r="B307" i="60"/>
  <c r="C307" i="60"/>
  <c r="D307" i="60"/>
  <c r="D308" i="60" s="1"/>
  <c r="D309" i="60" s="1"/>
  <c r="D310" i="60" s="1"/>
  <c r="D311" i="60" s="1"/>
  <c r="E307" i="60"/>
  <c r="G307" i="60"/>
  <c r="H307" i="60"/>
  <c r="I307" i="60" s="1"/>
  <c r="L307" i="60" s="1"/>
  <c r="B308" i="60"/>
  <c r="C308" i="60"/>
  <c r="E308" i="60"/>
  <c r="G308" i="60"/>
  <c r="H308" i="60"/>
  <c r="I308" i="60" s="1"/>
  <c r="L308" i="60" s="1"/>
  <c r="B309" i="60"/>
  <c r="C309" i="60"/>
  <c r="E309" i="60"/>
  <c r="G309" i="60"/>
  <c r="H309" i="60"/>
  <c r="R309" i="60" s="1"/>
  <c r="H300" i="60"/>
  <c r="Y300" i="60" s="1"/>
  <c r="G300" i="60"/>
  <c r="E300" i="60"/>
  <c r="C300" i="60"/>
  <c r="B300" i="60"/>
  <c r="D192" i="60"/>
  <c r="B295" i="60"/>
  <c r="C295" i="60"/>
  <c r="D295" i="60"/>
  <c r="D296" i="60" s="1"/>
  <c r="E295" i="60"/>
  <c r="G295" i="60"/>
  <c r="H295" i="60"/>
  <c r="J295" i="60" s="1"/>
  <c r="B296" i="60"/>
  <c r="C296" i="60"/>
  <c r="E296" i="60"/>
  <c r="G296" i="60"/>
  <c r="H296" i="60"/>
  <c r="R296" i="60" s="1"/>
  <c r="P336" i="60" l="1"/>
  <c r="N336" i="60"/>
  <c r="P452" i="60"/>
  <c r="N452" i="60"/>
  <c r="P307" i="60"/>
  <c r="N307" i="60"/>
  <c r="P303" i="60"/>
  <c r="N303" i="60"/>
  <c r="P326" i="60"/>
  <c r="N326" i="60"/>
  <c r="P323" i="60"/>
  <c r="N323" i="60"/>
  <c r="P341" i="60"/>
  <c r="N341" i="60"/>
  <c r="P308" i="60"/>
  <c r="N308" i="60"/>
  <c r="P338" i="60"/>
  <c r="N338" i="60"/>
  <c r="P317" i="60"/>
  <c r="N317" i="60"/>
  <c r="P305" i="60"/>
  <c r="N305" i="60"/>
  <c r="U461" i="60"/>
  <c r="U452" i="60"/>
  <c r="V452" i="60"/>
  <c r="W451" i="60"/>
  <c r="W461" i="60"/>
  <c r="AB461" i="60"/>
  <c r="AB452" i="60"/>
  <c r="Z461" i="60"/>
  <c r="W452" i="60"/>
  <c r="Y461" i="60"/>
  <c r="AC452" i="60"/>
  <c r="X334" i="60"/>
  <c r="Y451" i="60"/>
  <c r="X451" i="60"/>
  <c r="I451" i="60"/>
  <c r="L451" i="60" s="1"/>
  <c r="R460" i="60"/>
  <c r="V451" i="60"/>
  <c r="AC451" i="60"/>
  <c r="U451" i="60"/>
  <c r="T461" i="60"/>
  <c r="R461" i="60"/>
  <c r="AA451" i="60"/>
  <c r="S451" i="60"/>
  <c r="AC461" i="60"/>
  <c r="J461" i="60"/>
  <c r="AB460" i="60"/>
  <c r="AB451" i="60"/>
  <c r="T451" i="60"/>
  <c r="Z451" i="60"/>
  <c r="R451" i="60"/>
  <c r="Z460" i="60"/>
  <c r="W460" i="60"/>
  <c r="Y460" i="60"/>
  <c r="J460" i="60"/>
  <c r="AA461" i="60"/>
  <c r="S461" i="60"/>
  <c r="X460" i="60"/>
  <c r="I460" i="60"/>
  <c r="L460" i="60" s="1"/>
  <c r="V460" i="60"/>
  <c r="X461" i="60"/>
  <c r="I461" i="60"/>
  <c r="L461" i="60" s="1"/>
  <c r="AC460" i="60"/>
  <c r="U460" i="60"/>
  <c r="T460" i="60"/>
  <c r="AA460" i="60"/>
  <c r="Z453" i="60"/>
  <c r="I453" i="60"/>
  <c r="L453" i="60" s="1"/>
  <c r="X453" i="60"/>
  <c r="W453" i="60"/>
  <c r="U453" i="60"/>
  <c r="Y453" i="60"/>
  <c r="S453" i="60"/>
  <c r="AB453" i="60" s="1"/>
  <c r="AC453" i="60"/>
  <c r="R453" i="60"/>
  <c r="AA453" i="60"/>
  <c r="J453" i="60"/>
  <c r="X450" i="60"/>
  <c r="I450" i="60"/>
  <c r="L450" i="60" s="1"/>
  <c r="T452" i="60"/>
  <c r="V450" i="60"/>
  <c r="W450" i="60"/>
  <c r="V453" i="60"/>
  <c r="AA452" i="60"/>
  <c r="S452" i="60"/>
  <c r="AC450" i="60"/>
  <c r="U450" i="60"/>
  <c r="Z452" i="60"/>
  <c r="R452" i="60"/>
  <c r="AB450" i="60"/>
  <c r="T450" i="60"/>
  <c r="Y452" i="60"/>
  <c r="J452" i="60"/>
  <c r="AA450" i="60"/>
  <c r="S450" i="60"/>
  <c r="X452" i="60"/>
  <c r="Z450" i="60"/>
  <c r="R450" i="60"/>
  <c r="Y450" i="60"/>
  <c r="U333" i="60"/>
  <c r="X333" i="60"/>
  <c r="W333" i="60"/>
  <c r="R333" i="60"/>
  <c r="V338" i="60"/>
  <c r="S334" i="60"/>
  <c r="AB334" i="60" s="1"/>
  <c r="S333" i="60"/>
  <c r="AB333" i="60" s="1"/>
  <c r="AC332" i="60"/>
  <c r="Z332" i="60"/>
  <c r="X332" i="60"/>
  <c r="AA333" i="60"/>
  <c r="AC333" i="60"/>
  <c r="W332" i="60"/>
  <c r="Z333" i="60"/>
  <c r="U332" i="60"/>
  <c r="Z330" i="60"/>
  <c r="R332" i="60"/>
  <c r="R331" i="60"/>
  <c r="W330" i="60"/>
  <c r="AA334" i="60"/>
  <c r="I332" i="60"/>
  <c r="L332" i="60" s="1"/>
  <c r="R330" i="60"/>
  <c r="AC331" i="60"/>
  <c r="Z331" i="60"/>
  <c r="I333" i="60"/>
  <c r="L333" i="60" s="1"/>
  <c r="W331" i="60"/>
  <c r="U331" i="60"/>
  <c r="R302" i="60"/>
  <c r="T338" i="60"/>
  <c r="T331" i="60"/>
  <c r="Y330" i="60"/>
  <c r="J330" i="60"/>
  <c r="Y333" i="60"/>
  <c r="J333" i="60"/>
  <c r="V332" i="60"/>
  <c r="AA331" i="60"/>
  <c r="S331" i="60"/>
  <c r="AB331" i="60" s="1"/>
  <c r="X330" i="60"/>
  <c r="I330" i="60"/>
  <c r="L330" i="60" s="1"/>
  <c r="T332" i="60"/>
  <c r="Y331" i="60"/>
  <c r="J331" i="60"/>
  <c r="V330" i="60"/>
  <c r="V333" i="60"/>
  <c r="AA332" i="60"/>
  <c r="S332" i="60"/>
  <c r="AB332" i="60" s="1"/>
  <c r="X331" i="60"/>
  <c r="I331" i="60"/>
  <c r="L331" i="60" s="1"/>
  <c r="AC330" i="60"/>
  <c r="U330" i="60"/>
  <c r="AB330" i="60"/>
  <c r="T330" i="60"/>
  <c r="Y332" i="60"/>
  <c r="AA330" i="60"/>
  <c r="W317" i="60"/>
  <c r="U338" i="60"/>
  <c r="T337" i="60"/>
  <c r="X304" i="60"/>
  <c r="S337" i="60"/>
  <c r="AB337" i="60" s="1"/>
  <c r="V321" i="60"/>
  <c r="Y335" i="60"/>
  <c r="I321" i="60"/>
  <c r="L321" i="60" s="1"/>
  <c r="I320" i="60"/>
  <c r="L320" i="60" s="1"/>
  <c r="I319" i="60"/>
  <c r="L319" i="60" s="1"/>
  <c r="Z318" i="60"/>
  <c r="V340" i="60"/>
  <c r="W335" i="60"/>
  <c r="U334" i="60"/>
  <c r="U340" i="60"/>
  <c r="AA321" i="60"/>
  <c r="AC340" i="60"/>
  <c r="T340" i="60"/>
  <c r="U335" i="60"/>
  <c r="J334" i="60"/>
  <c r="S315" i="60"/>
  <c r="Z321" i="60"/>
  <c r="S340" i="60"/>
  <c r="AB340" i="60" s="1"/>
  <c r="W338" i="60"/>
  <c r="T335" i="60"/>
  <c r="I334" i="60"/>
  <c r="L334" i="60" s="1"/>
  <c r="V335" i="60"/>
  <c r="AA323" i="60"/>
  <c r="Y321" i="60"/>
  <c r="AA340" i="60"/>
  <c r="R340" i="60"/>
  <c r="S335" i="60"/>
  <c r="AB335" i="60" s="1"/>
  <c r="X323" i="60"/>
  <c r="W321" i="60"/>
  <c r="Z340" i="60"/>
  <c r="I340" i="60"/>
  <c r="L340" i="60" s="1"/>
  <c r="AA335" i="60"/>
  <c r="I335" i="60"/>
  <c r="L335" i="60" s="1"/>
  <c r="Y334" i="60"/>
  <c r="X340" i="60"/>
  <c r="J321" i="60"/>
  <c r="Y320" i="60"/>
  <c r="X319" i="60"/>
  <c r="AC318" i="60"/>
  <c r="W340" i="60"/>
  <c r="X335" i="60"/>
  <c r="AC335" i="60"/>
  <c r="W334" i="60"/>
  <c r="U318" i="60"/>
  <c r="Z339" i="60"/>
  <c r="R337" i="60"/>
  <c r="R315" i="60"/>
  <c r="X321" i="60"/>
  <c r="T318" i="60"/>
  <c r="Y339" i="60"/>
  <c r="J337" i="60"/>
  <c r="W336" i="60"/>
  <c r="V334" i="60"/>
  <c r="AC334" i="60"/>
  <c r="X339" i="60"/>
  <c r="Z326" i="60"/>
  <c r="R339" i="60"/>
  <c r="AA337" i="60"/>
  <c r="J335" i="60"/>
  <c r="T334" i="60"/>
  <c r="W326" i="60"/>
  <c r="AC321" i="60"/>
  <c r="U321" i="60"/>
  <c r="J339" i="60"/>
  <c r="Z337" i="60"/>
  <c r="R326" i="60"/>
  <c r="S321" i="60"/>
  <c r="AB321" i="60" s="1"/>
  <c r="W341" i="60"/>
  <c r="I339" i="60"/>
  <c r="L339" i="60" s="1"/>
  <c r="AC338" i="60"/>
  <c r="Y337" i="60"/>
  <c r="Z334" i="60"/>
  <c r="V341" i="60"/>
  <c r="W339" i="60"/>
  <c r="T341" i="60"/>
  <c r="Y340" i="60"/>
  <c r="V339" i="60"/>
  <c r="AA338" i="60"/>
  <c r="S338" i="60"/>
  <c r="AB338" i="60" s="1"/>
  <c r="X337" i="60"/>
  <c r="I337" i="60"/>
  <c r="L337" i="60" s="1"/>
  <c r="AC336" i="60"/>
  <c r="U336" i="60"/>
  <c r="Z335" i="60"/>
  <c r="U341" i="60"/>
  <c r="Z338" i="60"/>
  <c r="R338" i="60"/>
  <c r="W337" i="60"/>
  <c r="Z341" i="60"/>
  <c r="R341" i="60"/>
  <c r="AB339" i="60"/>
  <c r="T339" i="60"/>
  <c r="Y338" i="60"/>
  <c r="J338" i="60"/>
  <c r="V337" i="60"/>
  <c r="AA336" i="60"/>
  <c r="S336" i="60"/>
  <c r="AB336" i="60" s="1"/>
  <c r="AC341" i="60"/>
  <c r="V336" i="60"/>
  <c r="AA341" i="60"/>
  <c r="S341" i="60"/>
  <c r="AB341" i="60" s="1"/>
  <c r="AC339" i="60"/>
  <c r="U339" i="60"/>
  <c r="T336" i="60"/>
  <c r="Y341" i="60"/>
  <c r="J341" i="60"/>
  <c r="AA339" i="60"/>
  <c r="X338" i="60"/>
  <c r="AC337" i="60"/>
  <c r="Z336" i="60"/>
  <c r="R336" i="60"/>
  <c r="X341" i="60"/>
  <c r="Y336" i="60"/>
  <c r="J336" i="60"/>
  <c r="X336" i="60"/>
  <c r="V305" i="60"/>
  <c r="U305" i="60"/>
  <c r="Y323" i="60"/>
  <c r="R321" i="60"/>
  <c r="AC305" i="60"/>
  <c r="V323" i="60"/>
  <c r="T323" i="60"/>
  <c r="AC296" i="60"/>
  <c r="S323" i="60"/>
  <c r="AB323" i="60" s="1"/>
  <c r="Y322" i="60"/>
  <c r="W323" i="60"/>
  <c r="J323" i="60"/>
  <c r="I322" i="60"/>
  <c r="L322" i="60" s="1"/>
  <c r="X320" i="60"/>
  <c r="U326" i="60"/>
  <c r="W322" i="60"/>
  <c r="W320" i="60"/>
  <c r="S318" i="60"/>
  <c r="AB318" i="60" s="1"/>
  <c r="U317" i="60"/>
  <c r="W296" i="60"/>
  <c r="T326" i="60"/>
  <c r="Z325" i="60"/>
  <c r="V322" i="60"/>
  <c r="V320" i="60"/>
  <c r="AA318" i="60"/>
  <c r="I318" i="60"/>
  <c r="L318" i="60" s="1"/>
  <c r="AC317" i="60"/>
  <c r="T317" i="60"/>
  <c r="V317" i="60"/>
  <c r="Z296" i="60"/>
  <c r="J296" i="60"/>
  <c r="Y325" i="60"/>
  <c r="U322" i="60"/>
  <c r="U320" i="60"/>
  <c r="AA317" i="60"/>
  <c r="S317" i="60"/>
  <c r="AB317" i="60" s="1"/>
  <c r="J308" i="60"/>
  <c r="W325" i="60"/>
  <c r="AC322" i="60"/>
  <c r="T322" i="60"/>
  <c r="AC320" i="60"/>
  <c r="S320" i="60"/>
  <c r="AB320" i="60" s="1"/>
  <c r="Y318" i="60"/>
  <c r="Z317" i="60"/>
  <c r="R317" i="60"/>
  <c r="AC326" i="60"/>
  <c r="R325" i="60"/>
  <c r="S322" i="60"/>
  <c r="AB322" i="60" s="1"/>
  <c r="AA320" i="60"/>
  <c r="R320" i="60"/>
  <c r="X318" i="60"/>
  <c r="Y317" i="60"/>
  <c r="J317" i="60"/>
  <c r="X322" i="60"/>
  <c r="W305" i="60"/>
  <c r="U303" i="60"/>
  <c r="J325" i="60"/>
  <c r="AA322" i="60"/>
  <c r="J322" i="60"/>
  <c r="Z320" i="60"/>
  <c r="J320" i="60"/>
  <c r="W318" i="60"/>
  <c r="X317" i="60"/>
  <c r="W324" i="60"/>
  <c r="V316" i="60"/>
  <c r="V326" i="60"/>
  <c r="AA325" i="60"/>
  <c r="S325" i="60"/>
  <c r="AB325" i="60" s="1"/>
  <c r="X324" i="60"/>
  <c r="I324" i="60"/>
  <c r="L324" i="60" s="1"/>
  <c r="AC323" i="60"/>
  <c r="U323" i="60"/>
  <c r="Z322" i="60"/>
  <c r="Y319" i="60"/>
  <c r="J319" i="60"/>
  <c r="V318" i="60"/>
  <c r="X316" i="60"/>
  <c r="I316" i="60"/>
  <c r="L316" i="60" s="1"/>
  <c r="AA326" i="60"/>
  <c r="S326" i="60"/>
  <c r="AB326" i="60" s="1"/>
  <c r="X325" i="60"/>
  <c r="I325" i="60"/>
  <c r="L325" i="60" s="1"/>
  <c r="AC324" i="60"/>
  <c r="U324" i="60"/>
  <c r="Z323" i="60"/>
  <c r="R323" i="60"/>
  <c r="V319" i="60"/>
  <c r="AC316" i="60"/>
  <c r="U316" i="60"/>
  <c r="T324" i="60"/>
  <c r="AC319" i="60"/>
  <c r="U319" i="60"/>
  <c r="R318" i="60"/>
  <c r="T316" i="60"/>
  <c r="W316" i="60"/>
  <c r="Y326" i="60"/>
  <c r="J326" i="60"/>
  <c r="V325" i="60"/>
  <c r="AA324" i="60"/>
  <c r="S324" i="60"/>
  <c r="AB324" i="60" s="1"/>
  <c r="T319" i="60"/>
  <c r="AA316" i="60"/>
  <c r="S316" i="60"/>
  <c r="AB316" i="60" s="1"/>
  <c r="X326" i="60"/>
  <c r="AC325" i="60"/>
  <c r="U325" i="60"/>
  <c r="Z324" i="60"/>
  <c r="R324" i="60"/>
  <c r="AA319" i="60"/>
  <c r="S319" i="60"/>
  <c r="AB319" i="60" s="1"/>
  <c r="Z316" i="60"/>
  <c r="R316" i="60"/>
  <c r="V324" i="60"/>
  <c r="W319" i="60"/>
  <c r="Y324" i="60"/>
  <c r="Z319" i="60"/>
  <c r="Y316" i="60"/>
  <c r="S308" i="60"/>
  <c r="AB308" i="60" s="1"/>
  <c r="S302" i="60"/>
  <c r="AB302" i="60" s="1"/>
  <c r="S300" i="60"/>
  <c r="Z300" i="60"/>
  <c r="T305" i="60"/>
  <c r="U315" i="60"/>
  <c r="W309" i="60"/>
  <c r="AA308" i="60"/>
  <c r="AA305" i="60"/>
  <c r="S305" i="60"/>
  <c r="AB305" i="60" s="1"/>
  <c r="AA302" i="60"/>
  <c r="V315" i="60"/>
  <c r="AC308" i="60"/>
  <c r="Y308" i="60"/>
  <c r="Z305" i="60"/>
  <c r="R305" i="60"/>
  <c r="Z302" i="60"/>
  <c r="Z315" i="60"/>
  <c r="W308" i="60"/>
  <c r="Y305" i="60"/>
  <c r="J305" i="60"/>
  <c r="W302" i="60"/>
  <c r="X311" i="60"/>
  <c r="AA315" i="60"/>
  <c r="U308" i="60"/>
  <c r="W307" i="60"/>
  <c r="X305" i="60"/>
  <c r="U302" i="60"/>
  <c r="V311" i="60"/>
  <c r="T315" i="60"/>
  <c r="W315" i="60"/>
  <c r="I315" i="60"/>
  <c r="L315" i="60" s="1"/>
  <c r="X315" i="60"/>
  <c r="J315" i="60"/>
  <c r="AA300" i="60"/>
  <c r="T308" i="60"/>
  <c r="V307" i="60"/>
  <c r="Y306" i="60"/>
  <c r="T303" i="60"/>
  <c r="AC302" i="60"/>
  <c r="T302" i="60"/>
  <c r="W311" i="60"/>
  <c r="W306" i="60"/>
  <c r="AA307" i="60"/>
  <c r="S307" i="60"/>
  <c r="AB307" i="60" s="1"/>
  <c r="V306" i="60"/>
  <c r="W304" i="60"/>
  <c r="Y302" i="60"/>
  <c r="J302" i="60"/>
  <c r="AC311" i="60"/>
  <c r="S311" i="60"/>
  <c r="AB311" i="60" s="1"/>
  <c r="AC307" i="60"/>
  <c r="U296" i="60"/>
  <c r="R300" i="60"/>
  <c r="X308" i="60"/>
  <c r="Z307" i="60"/>
  <c r="R307" i="60"/>
  <c r="U306" i="60"/>
  <c r="I304" i="60"/>
  <c r="L304" i="60" s="1"/>
  <c r="AC303" i="60"/>
  <c r="X302" i="60"/>
  <c r="I302" i="60"/>
  <c r="L302" i="60" s="1"/>
  <c r="AA311" i="60"/>
  <c r="R311" i="60"/>
  <c r="Y307" i="60"/>
  <c r="J307" i="60"/>
  <c r="S306" i="60"/>
  <c r="AB306" i="60" s="1"/>
  <c r="X303" i="60"/>
  <c r="Z311" i="60"/>
  <c r="J311" i="60"/>
  <c r="AA306" i="60"/>
  <c r="U307" i="60"/>
  <c r="X306" i="60"/>
  <c r="T307" i="60"/>
  <c r="U311" i="60"/>
  <c r="U300" i="60"/>
  <c r="V308" i="60"/>
  <c r="X307" i="60"/>
  <c r="AC306" i="60"/>
  <c r="I306" i="60"/>
  <c r="L306" i="60" s="1"/>
  <c r="W303" i="60"/>
  <c r="Y311" i="60"/>
  <c r="I311" i="60"/>
  <c r="L311" i="60" s="1"/>
  <c r="W310" i="60"/>
  <c r="V310" i="60"/>
  <c r="X310" i="60"/>
  <c r="I310" i="60"/>
  <c r="L310" i="60" s="1"/>
  <c r="AC310" i="60"/>
  <c r="U310" i="60"/>
  <c r="T310" i="60"/>
  <c r="AA310" i="60"/>
  <c r="S310" i="60"/>
  <c r="AB310" i="60" s="1"/>
  <c r="Z310" i="60"/>
  <c r="R310" i="60"/>
  <c r="Y310" i="60"/>
  <c r="V309" i="60"/>
  <c r="Y309" i="60"/>
  <c r="J309" i="60"/>
  <c r="X309" i="60"/>
  <c r="I309" i="60"/>
  <c r="L309" i="60" s="1"/>
  <c r="Y304" i="60"/>
  <c r="J304" i="60"/>
  <c r="V303" i="60"/>
  <c r="X301" i="60"/>
  <c r="I301" i="60"/>
  <c r="L301" i="60" s="1"/>
  <c r="V301" i="60"/>
  <c r="AC309" i="60"/>
  <c r="U309" i="60"/>
  <c r="Z308" i="60"/>
  <c r="R308" i="60"/>
  <c r="T306" i="60"/>
  <c r="V304" i="60"/>
  <c r="AA303" i="60"/>
  <c r="S303" i="60"/>
  <c r="AB303" i="60" s="1"/>
  <c r="AC301" i="60"/>
  <c r="U301" i="60"/>
  <c r="AC304" i="60"/>
  <c r="U304" i="60"/>
  <c r="Z303" i="60"/>
  <c r="R303" i="60"/>
  <c r="T301" i="60"/>
  <c r="T309" i="60"/>
  <c r="AA309" i="60"/>
  <c r="S309" i="60"/>
  <c r="AB309" i="60" s="1"/>
  <c r="Z306" i="60"/>
  <c r="R306" i="60"/>
  <c r="T304" i="60"/>
  <c r="Y303" i="60"/>
  <c r="J303" i="60"/>
  <c r="AA301" i="60"/>
  <c r="S301" i="60"/>
  <c r="AB301" i="60" s="1"/>
  <c r="W301" i="60"/>
  <c r="Z309" i="60"/>
  <c r="AA304" i="60"/>
  <c r="S304" i="60"/>
  <c r="AB304" i="60" s="1"/>
  <c r="Z301" i="60"/>
  <c r="R301" i="60"/>
  <c r="Z304" i="60"/>
  <c r="Y301" i="60"/>
  <c r="T300" i="60"/>
  <c r="W300" i="60"/>
  <c r="V300" i="60"/>
  <c r="I300" i="60"/>
  <c r="L300" i="60" s="1"/>
  <c r="X300" i="60"/>
  <c r="H298" i="60"/>
  <c r="J300" i="60"/>
  <c r="AA296" i="60"/>
  <c r="Y296" i="60"/>
  <c r="X296" i="60"/>
  <c r="I296" i="60"/>
  <c r="L296" i="60" s="1"/>
  <c r="V296" i="60"/>
  <c r="T296" i="60"/>
  <c r="S296" i="60"/>
  <c r="AB296" i="60" s="1"/>
  <c r="W295" i="60"/>
  <c r="X295" i="60"/>
  <c r="I295" i="60"/>
  <c r="L295" i="60" s="1"/>
  <c r="V295" i="60"/>
  <c r="AC295" i="60"/>
  <c r="U295" i="60"/>
  <c r="T295" i="60"/>
  <c r="AA295" i="60"/>
  <c r="S295" i="60"/>
  <c r="AB295" i="60" s="1"/>
  <c r="Z295" i="60"/>
  <c r="R295" i="60"/>
  <c r="Y295" i="60"/>
  <c r="C234" i="60"/>
  <c r="E234" i="60"/>
  <c r="G234" i="60"/>
  <c r="H234" i="60"/>
  <c r="R234" i="60" s="1"/>
  <c r="C235" i="60"/>
  <c r="E235" i="60"/>
  <c r="G235" i="60"/>
  <c r="H235" i="60"/>
  <c r="I235" i="60" s="1"/>
  <c r="L235" i="60" s="1"/>
  <c r="D222" i="60"/>
  <c r="BH221" i="60"/>
  <c r="BI221" i="60" s="1"/>
  <c r="BJ221" i="60" s="1"/>
  <c r="BK221" i="60" s="1"/>
  <c r="BL221" i="60" s="1"/>
  <c r="BM221" i="60" s="1"/>
  <c r="BN221" i="60" s="1"/>
  <c r="BO221" i="60" s="1"/>
  <c r="BP221" i="60" s="1"/>
  <c r="BQ221" i="60" s="1"/>
  <c r="BR221" i="60" s="1"/>
  <c r="BF221" i="60"/>
  <c r="D207" i="60"/>
  <c r="BH206" i="60"/>
  <c r="BI206" i="60" s="1"/>
  <c r="BJ206" i="60" s="1"/>
  <c r="BK206" i="60" s="1"/>
  <c r="BL206" i="60" s="1"/>
  <c r="BM206" i="60" s="1"/>
  <c r="BN206" i="60" s="1"/>
  <c r="BO206" i="60" s="1"/>
  <c r="BP206" i="60" s="1"/>
  <c r="BQ206" i="60" s="1"/>
  <c r="BR206" i="60" s="1"/>
  <c r="BF206" i="60"/>
  <c r="C189" i="60"/>
  <c r="E189" i="60"/>
  <c r="G189" i="60"/>
  <c r="H189" i="60"/>
  <c r="R189" i="60" s="1"/>
  <c r="C190" i="60"/>
  <c r="E190" i="60"/>
  <c r="G190" i="60"/>
  <c r="H190" i="60"/>
  <c r="I190" i="60" s="1"/>
  <c r="L190" i="60" s="1"/>
  <c r="BH191" i="60"/>
  <c r="BI191" i="60" s="1"/>
  <c r="BJ191" i="60" s="1"/>
  <c r="BK191" i="60" s="1"/>
  <c r="BL191" i="60" s="1"/>
  <c r="BM191" i="60" s="1"/>
  <c r="BN191" i="60" s="1"/>
  <c r="BO191" i="60" s="1"/>
  <c r="BP191" i="60" s="1"/>
  <c r="BQ191" i="60" s="1"/>
  <c r="BR191" i="60" s="1"/>
  <c r="BF191" i="60"/>
  <c r="D177" i="60"/>
  <c r="BH176" i="60"/>
  <c r="BI176" i="60" s="1"/>
  <c r="BJ176" i="60" s="1"/>
  <c r="BK176" i="60" s="1"/>
  <c r="BL176" i="60" s="1"/>
  <c r="BM176" i="60" s="1"/>
  <c r="BN176" i="60" s="1"/>
  <c r="BO176" i="60" s="1"/>
  <c r="BP176" i="60" s="1"/>
  <c r="BQ176" i="60" s="1"/>
  <c r="BR176" i="60" s="1"/>
  <c r="BF176" i="60"/>
  <c r="E117" i="60"/>
  <c r="H5" i="60"/>
  <c r="D162" i="60"/>
  <c r="BH161" i="60"/>
  <c r="BI161" i="60" s="1"/>
  <c r="BJ161" i="60" s="1"/>
  <c r="BK161" i="60" s="1"/>
  <c r="BL161" i="60" s="1"/>
  <c r="BM161" i="60" s="1"/>
  <c r="BN161" i="60" s="1"/>
  <c r="BO161" i="60" s="1"/>
  <c r="BP161" i="60" s="1"/>
  <c r="BQ161" i="60" s="1"/>
  <c r="BR161" i="60" s="1"/>
  <c r="BF161" i="60"/>
  <c r="D147" i="60"/>
  <c r="D132" i="60"/>
  <c r="BH146" i="60"/>
  <c r="BI146" i="60" s="1"/>
  <c r="BJ146" i="60" s="1"/>
  <c r="BK146" i="60" s="1"/>
  <c r="BL146" i="60" s="1"/>
  <c r="BM146" i="60" s="1"/>
  <c r="BN146" i="60" s="1"/>
  <c r="BO146" i="60" s="1"/>
  <c r="BP146" i="60" s="1"/>
  <c r="BQ146" i="60" s="1"/>
  <c r="BR146" i="60" s="1"/>
  <c r="BF146" i="60"/>
  <c r="B135" i="60"/>
  <c r="B136" i="60"/>
  <c r="B137" i="60"/>
  <c r="B138" i="60"/>
  <c r="B139" i="60"/>
  <c r="B140" i="60"/>
  <c r="B141" i="60"/>
  <c r="B142" i="60"/>
  <c r="B143" i="60"/>
  <c r="B144" i="60"/>
  <c r="B145" i="60"/>
  <c r="B13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H131" i="60"/>
  <c r="BI131" i="60" s="1"/>
  <c r="BJ131" i="60" s="1"/>
  <c r="BK131" i="60" s="1"/>
  <c r="BL131" i="60" s="1"/>
  <c r="BM131" i="60" s="1"/>
  <c r="BN131" i="60" s="1"/>
  <c r="BO131" i="60" s="1"/>
  <c r="BP131" i="60" s="1"/>
  <c r="BQ131" i="60" s="1"/>
  <c r="BR131" i="60" s="1"/>
  <c r="BF131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BH116" i="60"/>
  <c r="BI116" i="60" s="1"/>
  <c r="BJ116" i="60" s="1"/>
  <c r="BK116" i="60" s="1"/>
  <c r="BL116" i="60" s="1"/>
  <c r="BM116" i="60" s="1"/>
  <c r="BN116" i="60" s="1"/>
  <c r="BO116" i="60" s="1"/>
  <c r="BP116" i="60" s="1"/>
  <c r="BQ116" i="60" s="1"/>
  <c r="BR116" i="60" s="1"/>
  <c r="BF116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E102" i="60"/>
  <c r="E87" i="60"/>
  <c r="B99" i="60"/>
  <c r="C99" i="60"/>
  <c r="E99" i="60"/>
  <c r="G99" i="60"/>
  <c r="H99" i="60"/>
  <c r="V99" i="60" s="1"/>
  <c r="B100" i="60"/>
  <c r="C100" i="60"/>
  <c r="E100" i="60"/>
  <c r="G100" i="60"/>
  <c r="H100" i="60"/>
  <c r="R100" i="60" s="1"/>
  <c r="P306" i="60" l="1"/>
  <c r="N306" i="60"/>
  <c r="P300" i="60"/>
  <c r="N300" i="60"/>
  <c r="P310" i="60"/>
  <c r="N310" i="60"/>
  <c r="P340" i="60"/>
  <c r="N340" i="60"/>
  <c r="P335" i="60"/>
  <c r="N335" i="60"/>
  <c r="P315" i="60"/>
  <c r="N315" i="60"/>
  <c r="P322" i="60"/>
  <c r="N322" i="60"/>
  <c r="P461" i="60"/>
  <c r="N461" i="60"/>
  <c r="P296" i="60"/>
  <c r="N296" i="60"/>
  <c r="P302" i="60"/>
  <c r="N302" i="60"/>
  <c r="P333" i="60"/>
  <c r="N333" i="60"/>
  <c r="P453" i="60"/>
  <c r="N453" i="60"/>
  <c r="P451" i="60"/>
  <c r="N451" i="60"/>
  <c r="P301" i="60"/>
  <c r="N301" i="60"/>
  <c r="P324" i="60"/>
  <c r="N324" i="60"/>
  <c r="P235" i="60"/>
  <c r="N235" i="60"/>
  <c r="P334" i="60"/>
  <c r="N334" i="60"/>
  <c r="P331" i="60"/>
  <c r="N331" i="60"/>
  <c r="P295" i="60"/>
  <c r="N295" i="60"/>
  <c r="P309" i="60"/>
  <c r="N309" i="60"/>
  <c r="P320" i="60"/>
  <c r="N320" i="60"/>
  <c r="P330" i="60"/>
  <c r="N330" i="60"/>
  <c r="P316" i="60"/>
  <c r="N316" i="60"/>
  <c r="P325" i="60"/>
  <c r="N325" i="60"/>
  <c r="P318" i="60"/>
  <c r="N318" i="60"/>
  <c r="P190" i="60"/>
  <c r="N190" i="60"/>
  <c r="P311" i="60"/>
  <c r="N311" i="60"/>
  <c r="P304" i="60"/>
  <c r="N304" i="60"/>
  <c r="P321" i="60"/>
  <c r="N321" i="60"/>
  <c r="P337" i="60"/>
  <c r="N337" i="60"/>
  <c r="P450" i="60"/>
  <c r="N450" i="60"/>
  <c r="P339" i="60"/>
  <c r="N339" i="60"/>
  <c r="P319" i="60"/>
  <c r="N319" i="60"/>
  <c r="P460" i="60"/>
  <c r="N460" i="60"/>
  <c r="P332" i="60"/>
  <c r="N332" i="60"/>
  <c r="AC235" i="60"/>
  <c r="U235" i="60"/>
  <c r="AB235" i="60"/>
  <c r="Z235" i="60"/>
  <c r="X234" i="60"/>
  <c r="S235" i="60"/>
  <c r="V235" i="60"/>
  <c r="R235" i="60"/>
  <c r="AA235" i="60"/>
  <c r="Y235" i="60"/>
  <c r="W235" i="60"/>
  <c r="W234" i="60"/>
  <c r="V234" i="60"/>
  <c r="AC234" i="60"/>
  <c r="J235" i="60"/>
  <c r="AB234" i="60"/>
  <c r="S234" i="60"/>
  <c r="X235" i="60"/>
  <c r="AA234" i="60"/>
  <c r="J234" i="60"/>
  <c r="U234" i="60"/>
  <c r="Y234" i="60"/>
  <c r="I234" i="60"/>
  <c r="L234" i="60" s="1"/>
  <c r="Z234" i="60"/>
  <c r="U189" i="60"/>
  <c r="W190" i="60"/>
  <c r="V190" i="60"/>
  <c r="S189" i="60"/>
  <c r="AB189" i="60" s="1"/>
  <c r="AC190" i="60"/>
  <c r="AC189" i="60"/>
  <c r="S190" i="60"/>
  <c r="AB190" i="60" s="1"/>
  <c r="Y190" i="60"/>
  <c r="U190" i="60"/>
  <c r="AA190" i="60"/>
  <c r="R190" i="60"/>
  <c r="X189" i="60"/>
  <c r="Z190" i="60"/>
  <c r="J190" i="60"/>
  <c r="W189" i="60"/>
  <c r="X190" i="60"/>
  <c r="AA189" i="60"/>
  <c r="J189" i="60"/>
  <c r="Y189" i="60"/>
  <c r="I189" i="60"/>
  <c r="L189" i="60" s="1"/>
  <c r="V189" i="60"/>
  <c r="Z189" i="60"/>
  <c r="AA99" i="60"/>
  <c r="I99" i="60"/>
  <c r="L99" i="60" s="1"/>
  <c r="W100" i="60"/>
  <c r="Z99" i="60"/>
  <c r="X99" i="60"/>
  <c r="W99" i="60"/>
  <c r="U99" i="60"/>
  <c r="AC99" i="60"/>
  <c r="S99" i="60"/>
  <c r="AB99" i="60" s="1"/>
  <c r="J100" i="60"/>
  <c r="I100" i="60"/>
  <c r="L100" i="60" s="1"/>
  <c r="R99" i="60"/>
  <c r="Y100" i="60"/>
  <c r="X100" i="60"/>
  <c r="V100" i="60"/>
  <c r="AC100" i="60"/>
  <c r="U100" i="60"/>
  <c r="Y99" i="60"/>
  <c r="J99" i="60"/>
  <c r="AA100" i="60"/>
  <c r="S100" i="60"/>
  <c r="AB100" i="60" s="1"/>
  <c r="Z100" i="60"/>
  <c r="E286" i="60"/>
  <c r="G286" i="60"/>
  <c r="H286" i="60"/>
  <c r="I286" i="60" s="1"/>
  <c r="L286" i="60" s="1"/>
  <c r="E287" i="60"/>
  <c r="G287" i="60"/>
  <c r="H287" i="60"/>
  <c r="J287" i="60" s="1"/>
  <c r="E288" i="60"/>
  <c r="G288" i="60"/>
  <c r="H288" i="60"/>
  <c r="I288" i="60" s="1"/>
  <c r="L288" i="60" s="1"/>
  <c r="E289" i="60"/>
  <c r="G289" i="60"/>
  <c r="H289" i="60"/>
  <c r="I289" i="60" s="1"/>
  <c r="L289" i="60" s="1"/>
  <c r="E290" i="60"/>
  <c r="G290" i="60"/>
  <c r="H290" i="60"/>
  <c r="T290" i="60" s="1"/>
  <c r="E291" i="60"/>
  <c r="G291" i="60"/>
  <c r="H291" i="60"/>
  <c r="V291" i="60" s="1"/>
  <c r="E292" i="60"/>
  <c r="G292" i="60"/>
  <c r="H292" i="60"/>
  <c r="J292" i="60" s="1"/>
  <c r="E293" i="60"/>
  <c r="G293" i="60"/>
  <c r="H293" i="60"/>
  <c r="R293" i="60" s="1"/>
  <c r="E294" i="60"/>
  <c r="G294" i="60"/>
  <c r="H294" i="60"/>
  <c r="T294" i="60" s="1"/>
  <c r="C271" i="60"/>
  <c r="C272" i="60"/>
  <c r="C273" i="60"/>
  <c r="C274" i="60"/>
  <c r="C275" i="60"/>
  <c r="C276" i="60"/>
  <c r="C277" i="60"/>
  <c r="C278" i="60"/>
  <c r="C279" i="60"/>
  <c r="C280" i="60"/>
  <c r="C281" i="60"/>
  <c r="E271" i="60"/>
  <c r="G271" i="60"/>
  <c r="H271" i="60"/>
  <c r="I271" i="60" s="1"/>
  <c r="L271" i="60" s="1"/>
  <c r="E272" i="60"/>
  <c r="G272" i="60"/>
  <c r="H272" i="60"/>
  <c r="T272" i="60" s="1"/>
  <c r="E273" i="60"/>
  <c r="G273" i="60"/>
  <c r="H273" i="60"/>
  <c r="I273" i="60" s="1"/>
  <c r="L273" i="60" s="1"/>
  <c r="E274" i="60"/>
  <c r="G274" i="60"/>
  <c r="H274" i="60"/>
  <c r="R274" i="60" s="1"/>
  <c r="E275" i="60"/>
  <c r="G275" i="60"/>
  <c r="H275" i="60"/>
  <c r="I275" i="60" s="1"/>
  <c r="L275" i="60" s="1"/>
  <c r="E276" i="60"/>
  <c r="G276" i="60"/>
  <c r="H276" i="60"/>
  <c r="R276" i="60" s="1"/>
  <c r="E277" i="60"/>
  <c r="G277" i="60"/>
  <c r="H277" i="60"/>
  <c r="I277" i="60" s="1"/>
  <c r="L277" i="60" s="1"/>
  <c r="E278" i="60"/>
  <c r="G278" i="60"/>
  <c r="H278" i="60"/>
  <c r="R278" i="60" s="1"/>
  <c r="E279" i="60"/>
  <c r="G279" i="60"/>
  <c r="H279" i="60"/>
  <c r="U279" i="60" s="1"/>
  <c r="E280" i="60"/>
  <c r="G280" i="60"/>
  <c r="H280" i="60"/>
  <c r="R280" i="60" s="1"/>
  <c r="E281" i="60"/>
  <c r="G281" i="60"/>
  <c r="H281" i="60"/>
  <c r="I281" i="60" s="1"/>
  <c r="L281" i="60" s="1"/>
  <c r="P281" i="60" l="1"/>
  <c r="N281" i="60"/>
  <c r="P234" i="60"/>
  <c r="N234" i="60"/>
  <c r="P189" i="60"/>
  <c r="N189" i="60"/>
  <c r="P273" i="60"/>
  <c r="N273" i="60"/>
  <c r="P275" i="60"/>
  <c r="N275" i="60"/>
  <c r="P100" i="60"/>
  <c r="N100" i="60"/>
  <c r="P99" i="60"/>
  <c r="N99" i="60"/>
  <c r="P289" i="60"/>
  <c r="N289" i="60"/>
  <c r="P277" i="60"/>
  <c r="N277" i="60"/>
  <c r="P286" i="60"/>
  <c r="N286" i="60"/>
  <c r="P271" i="60"/>
  <c r="N271" i="60"/>
  <c r="P288" i="60"/>
  <c r="N288" i="60"/>
  <c r="AA274" i="60"/>
  <c r="AA271" i="60"/>
  <c r="AC271" i="60"/>
  <c r="T286" i="60"/>
  <c r="V279" i="60"/>
  <c r="I292" i="60"/>
  <c r="L292" i="60" s="1"/>
  <c r="X287" i="60"/>
  <c r="W287" i="60"/>
  <c r="R277" i="60"/>
  <c r="W273" i="60"/>
  <c r="U286" i="60"/>
  <c r="I274" i="60"/>
  <c r="L274" i="60" s="1"/>
  <c r="W293" i="60"/>
  <c r="AC286" i="60"/>
  <c r="Z273" i="60"/>
  <c r="V286" i="60"/>
  <c r="V293" i="60"/>
  <c r="R294" i="60"/>
  <c r="W277" i="60"/>
  <c r="AA273" i="60"/>
  <c r="U273" i="60"/>
  <c r="W288" i="60"/>
  <c r="R286" i="60"/>
  <c r="Z291" i="60"/>
  <c r="W294" i="60"/>
  <c r="Y293" i="60"/>
  <c r="X292" i="60"/>
  <c r="X291" i="60"/>
  <c r="V294" i="60"/>
  <c r="X293" i="60"/>
  <c r="W292" i="60"/>
  <c r="W286" i="60"/>
  <c r="U292" i="60"/>
  <c r="U291" i="60"/>
  <c r="Y289" i="60"/>
  <c r="U288" i="60"/>
  <c r="V287" i="60"/>
  <c r="Z271" i="60"/>
  <c r="T293" i="60"/>
  <c r="T292" i="60"/>
  <c r="T291" i="60"/>
  <c r="Z290" i="60"/>
  <c r="X289" i="60"/>
  <c r="T288" i="60"/>
  <c r="U287" i="60"/>
  <c r="V288" i="60"/>
  <c r="AC292" i="60"/>
  <c r="Y271" i="60"/>
  <c r="J293" i="60"/>
  <c r="AA292" i="60"/>
  <c r="S292" i="60"/>
  <c r="AC291" i="60"/>
  <c r="S291" i="60"/>
  <c r="W290" i="60"/>
  <c r="W289" i="60"/>
  <c r="AA288" i="60"/>
  <c r="S288" i="60"/>
  <c r="AC287" i="60"/>
  <c r="T287" i="60"/>
  <c r="W271" i="60"/>
  <c r="I293" i="60"/>
  <c r="L293" i="60" s="1"/>
  <c r="Z292" i="60"/>
  <c r="R292" i="60"/>
  <c r="R291" i="60"/>
  <c r="R290" i="60"/>
  <c r="V289" i="60"/>
  <c r="Z288" i="60"/>
  <c r="R288" i="60"/>
  <c r="S287" i="60"/>
  <c r="Z286" i="60"/>
  <c r="V292" i="60"/>
  <c r="W291" i="60"/>
  <c r="AC288" i="60"/>
  <c r="Z277" i="60"/>
  <c r="U272" i="60"/>
  <c r="Z294" i="60"/>
  <c r="Y292" i="60"/>
  <c r="AA291" i="60"/>
  <c r="I291" i="60"/>
  <c r="L291" i="60" s="1"/>
  <c r="T289" i="60"/>
  <c r="Y288" i="60"/>
  <c r="J288" i="60"/>
  <c r="AA287" i="60"/>
  <c r="R287" i="60"/>
  <c r="J289" i="60"/>
  <c r="X288" i="60"/>
  <c r="Z287" i="60"/>
  <c r="I287" i="60"/>
  <c r="L287" i="60" s="1"/>
  <c r="AA294" i="60"/>
  <c r="S294" i="60"/>
  <c r="AC293" i="60"/>
  <c r="U293" i="60"/>
  <c r="Y291" i="60"/>
  <c r="J291" i="60"/>
  <c r="AA290" i="60"/>
  <c r="S290" i="60"/>
  <c r="AC289" i="60"/>
  <c r="U289" i="60"/>
  <c r="Y287" i="60"/>
  <c r="AA286" i="60"/>
  <c r="S286" i="60"/>
  <c r="Y294" i="60"/>
  <c r="J294" i="60"/>
  <c r="AA293" i="60"/>
  <c r="S293" i="60"/>
  <c r="Y290" i="60"/>
  <c r="J290" i="60"/>
  <c r="AA289" i="60"/>
  <c r="S289" i="60"/>
  <c r="Y286" i="60"/>
  <c r="J286" i="60"/>
  <c r="X294" i="60"/>
  <c r="I294" i="60"/>
  <c r="L294" i="60" s="1"/>
  <c r="Z293" i="60"/>
  <c r="X290" i="60"/>
  <c r="I290" i="60"/>
  <c r="L290" i="60" s="1"/>
  <c r="Z289" i="60"/>
  <c r="R289" i="60"/>
  <c r="X286" i="60"/>
  <c r="V290" i="60"/>
  <c r="AC294" i="60"/>
  <c r="U294" i="60"/>
  <c r="AC290" i="60"/>
  <c r="U290" i="60"/>
  <c r="R273" i="60"/>
  <c r="Z279" i="60"/>
  <c r="AC277" i="60"/>
  <c r="AC274" i="60"/>
  <c r="AC273" i="60"/>
  <c r="V277" i="60"/>
  <c r="Y274" i="60"/>
  <c r="Y273" i="60"/>
  <c r="U277" i="60"/>
  <c r="S275" i="60"/>
  <c r="AB275" i="60" s="1"/>
  <c r="V274" i="60"/>
  <c r="X273" i="60"/>
  <c r="J275" i="60"/>
  <c r="X274" i="60"/>
  <c r="R272" i="60"/>
  <c r="X271" i="60"/>
  <c r="T274" i="60"/>
  <c r="V271" i="60"/>
  <c r="AC275" i="60"/>
  <c r="X280" i="60"/>
  <c r="X276" i="60"/>
  <c r="AA275" i="60"/>
  <c r="S274" i="60"/>
  <c r="AB274" i="60" s="1"/>
  <c r="Z272" i="60"/>
  <c r="U271" i="60"/>
  <c r="W280" i="60"/>
  <c r="W276" i="60"/>
  <c r="Z275" i="60"/>
  <c r="J274" i="60"/>
  <c r="Y272" i="60"/>
  <c r="S271" i="60"/>
  <c r="I280" i="60"/>
  <c r="L280" i="60" s="1"/>
  <c r="I276" i="60"/>
  <c r="L276" i="60" s="1"/>
  <c r="Y275" i="60"/>
  <c r="X272" i="60"/>
  <c r="U278" i="60"/>
  <c r="V275" i="60"/>
  <c r="W272" i="60"/>
  <c r="X278" i="60"/>
  <c r="U281" i="60"/>
  <c r="W279" i="60"/>
  <c r="V278" i="60"/>
  <c r="W275" i="60"/>
  <c r="W274" i="60"/>
  <c r="V273" i="60"/>
  <c r="AC272" i="60"/>
  <c r="S272" i="60"/>
  <c r="T271" i="60"/>
  <c r="T279" i="60"/>
  <c r="AC278" i="60"/>
  <c r="T278" i="60"/>
  <c r="U275" i="60"/>
  <c r="U274" i="60"/>
  <c r="S273" i="60"/>
  <c r="AA272" i="60"/>
  <c r="I272" i="60"/>
  <c r="L272" i="60" s="1"/>
  <c r="R271" i="60"/>
  <c r="S279" i="60"/>
  <c r="AB279" i="60" s="1"/>
  <c r="S278" i="60"/>
  <c r="AB278" i="60" s="1"/>
  <c r="T275" i="60"/>
  <c r="J271" i="60"/>
  <c r="R279" i="60"/>
  <c r="AA278" i="60"/>
  <c r="J278" i="60"/>
  <c r="AC281" i="60"/>
  <c r="AA279" i="60"/>
  <c r="J279" i="60"/>
  <c r="Y278" i="60"/>
  <c r="I278" i="60"/>
  <c r="L278" i="60" s="1"/>
  <c r="R275" i="60"/>
  <c r="W281" i="60"/>
  <c r="V281" i="60"/>
  <c r="Y279" i="60"/>
  <c r="W278" i="60"/>
  <c r="Y280" i="60"/>
  <c r="J280" i="60"/>
  <c r="Y276" i="60"/>
  <c r="J276" i="60"/>
  <c r="J272" i="60"/>
  <c r="T281" i="60"/>
  <c r="V280" i="60"/>
  <c r="X279" i="60"/>
  <c r="I279" i="60"/>
  <c r="L279" i="60" s="1"/>
  <c r="Z278" i="60"/>
  <c r="T277" i="60"/>
  <c r="V276" i="60"/>
  <c r="X275" i="60"/>
  <c r="Z274" i="60"/>
  <c r="T273" i="60"/>
  <c r="V272" i="60"/>
  <c r="AA281" i="60"/>
  <c r="S281" i="60"/>
  <c r="AB281" i="60" s="1"/>
  <c r="AC280" i="60"/>
  <c r="U280" i="60"/>
  <c r="AA277" i="60"/>
  <c r="S277" i="60"/>
  <c r="AB277" i="60" s="1"/>
  <c r="AC276" i="60"/>
  <c r="U276" i="60"/>
  <c r="R281" i="60"/>
  <c r="T280" i="60"/>
  <c r="T276" i="60"/>
  <c r="Z281" i="60"/>
  <c r="Y281" i="60"/>
  <c r="J281" i="60"/>
  <c r="AA280" i="60"/>
  <c r="S280" i="60"/>
  <c r="AB280" i="60" s="1"/>
  <c r="AC279" i="60"/>
  <c r="Y277" i="60"/>
  <c r="J277" i="60"/>
  <c r="AA276" i="60"/>
  <c r="S276" i="60"/>
  <c r="AB276" i="60" s="1"/>
  <c r="J273" i="60"/>
  <c r="X281" i="60"/>
  <c r="Z280" i="60"/>
  <c r="X277" i="60"/>
  <c r="Z276" i="60"/>
  <c r="BH103" i="60"/>
  <c r="BI103" i="60" s="1"/>
  <c r="BJ103" i="60" s="1"/>
  <c r="BK103" i="60" s="1"/>
  <c r="BL103" i="60" s="1"/>
  <c r="BM103" i="60" s="1"/>
  <c r="BN103" i="60" s="1"/>
  <c r="BO103" i="60" s="1"/>
  <c r="BP103" i="60" s="1"/>
  <c r="BQ103" i="60" s="1"/>
  <c r="BR103" i="60" s="1"/>
  <c r="BF103" i="60"/>
  <c r="B89" i="60"/>
  <c r="B90" i="60"/>
  <c r="B91" i="60"/>
  <c r="B92" i="60"/>
  <c r="B93" i="60"/>
  <c r="B94" i="60"/>
  <c r="B95" i="60"/>
  <c r="B96" i="60"/>
  <c r="B97" i="60"/>
  <c r="B98" i="60"/>
  <c r="P279" i="60" l="1"/>
  <c r="N279" i="60"/>
  <c r="P292" i="60"/>
  <c r="N292" i="60"/>
  <c r="P287" i="60"/>
  <c r="N287" i="60"/>
  <c r="P291" i="60"/>
  <c r="N291" i="60"/>
  <c r="P276" i="60"/>
  <c r="N276" i="60"/>
  <c r="P293" i="60"/>
  <c r="N293" i="60"/>
  <c r="P280" i="60"/>
  <c r="N280" i="60"/>
  <c r="P290" i="60"/>
  <c r="N290" i="60"/>
  <c r="P272" i="60"/>
  <c r="N272" i="60"/>
  <c r="P274" i="60"/>
  <c r="N274" i="60"/>
  <c r="P278" i="60"/>
  <c r="N278" i="60"/>
  <c r="P294" i="60"/>
  <c r="N294" i="60"/>
  <c r="I5" i="61"/>
  <c r="A36" i="46" l="1"/>
  <c r="B68" i="16" l="1"/>
  <c r="C68" i="16"/>
  <c r="E68" i="16"/>
  <c r="G68" i="16"/>
  <c r="I68" i="16"/>
  <c r="K68" i="16"/>
  <c r="Q68" i="16"/>
  <c r="U68" i="16"/>
  <c r="W68" i="16"/>
  <c r="Y68" i="16"/>
  <c r="Z68" i="16"/>
  <c r="AA68" i="16"/>
  <c r="AB68" i="16"/>
  <c r="AC68" i="16"/>
  <c r="AD68" i="16"/>
  <c r="AE68" i="16"/>
  <c r="AF68" i="16"/>
  <c r="AG68" i="16"/>
  <c r="AH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U69" i="16"/>
  <c r="V70" i="16" s="1"/>
  <c r="W69" i="16"/>
  <c r="X70" i="16" s="1"/>
  <c r="Y69" i="16"/>
  <c r="Z69" i="16"/>
  <c r="AA69" i="16"/>
  <c r="AB69" i="16"/>
  <c r="AC69" i="16"/>
  <c r="AD69" i="16"/>
  <c r="AE69" i="16"/>
  <c r="AF69" i="16"/>
  <c r="AG69" i="16"/>
  <c r="AH69" i="16"/>
  <c r="B41" i="16"/>
  <c r="C41" i="16"/>
  <c r="E41" i="16"/>
  <c r="F42" i="16" s="1"/>
  <c r="G41" i="16"/>
  <c r="H42" i="16" s="1"/>
  <c r="I41" i="16"/>
  <c r="J42" i="16" s="1"/>
  <c r="K41" i="16"/>
  <c r="Q41" i="16"/>
  <c r="R42" i="16" s="1"/>
  <c r="U41" i="16"/>
  <c r="V42" i="16" s="1"/>
  <c r="W41" i="16"/>
  <c r="X42" i="16" s="1"/>
  <c r="Y41" i="16"/>
  <c r="Z41" i="16"/>
  <c r="AA41" i="16"/>
  <c r="AB41" i="16"/>
  <c r="AC41" i="16"/>
  <c r="AD41" i="16"/>
  <c r="AE41" i="16"/>
  <c r="AF41" i="16"/>
  <c r="AG41" i="16"/>
  <c r="AH41" i="16"/>
  <c r="B33" i="2"/>
  <c r="G33" i="2"/>
  <c r="H34" i="2" s="1"/>
  <c r="P33" i="2"/>
  <c r="Q34" i="2" s="1"/>
  <c r="S33" i="2"/>
  <c r="T34" i="2" s="1"/>
  <c r="U33" i="2"/>
  <c r="Y33" i="2"/>
  <c r="Z33" i="2"/>
  <c r="AA33" i="2"/>
  <c r="AB33" i="2"/>
  <c r="AF33" i="2"/>
  <c r="AD33" i="2" l="1"/>
  <c r="AC34" i="2"/>
  <c r="E34" i="2"/>
  <c r="C34" i="2"/>
  <c r="H69" i="16"/>
  <c r="AI41" i="16"/>
  <c r="AG33" i="2"/>
  <c r="AH34" i="2" s="1"/>
  <c r="AJ68" i="16"/>
  <c r="V69" i="16"/>
  <c r="AJ41" i="16"/>
  <c r="AE33" i="2"/>
  <c r="F69" i="16"/>
  <c r="AI69" i="16"/>
  <c r="J69" i="16"/>
  <c r="AI68" i="16"/>
  <c r="AJ69" i="16"/>
  <c r="R69" i="16"/>
  <c r="X69" i="16"/>
  <c r="B57" i="46"/>
  <c r="C57" i="46"/>
  <c r="D57" i="46" s="1"/>
  <c r="G57" i="46"/>
  <c r="E57" i="46" s="1"/>
  <c r="K57" i="46"/>
  <c r="O57" i="46"/>
  <c r="V57" i="46"/>
  <c r="X57" i="46"/>
  <c r="B29" i="46"/>
  <c r="C29" i="46"/>
  <c r="D29" i="46" s="1"/>
  <c r="G29" i="46"/>
  <c r="N29" i="46" s="1"/>
  <c r="K29" i="46"/>
  <c r="AE57" i="46" l="1"/>
  <c r="AI57" i="46"/>
  <c r="AH57" i="46"/>
  <c r="AK57" i="46"/>
  <c r="AH29" i="46"/>
  <c r="AA29" i="46"/>
  <c r="AG57" i="46"/>
  <c r="X29" i="46"/>
  <c r="I57" i="46"/>
  <c r="AD57" i="46"/>
  <c r="AC57" i="46"/>
  <c r="AI29" i="46"/>
  <c r="AL57" i="46"/>
  <c r="AA57" i="46"/>
  <c r="I29" i="46"/>
  <c r="AE29" i="46"/>
  <c r="AD29" i="46"/>
  <c r="AG29" i="46"/>
  <c r="V29" i="46"/>
  <c r="AC29" i="46"/>
  <c r="O29" i="46"/>
  <c r="E29" i="46"/>
  <c r="AL29" i="46" s="1"/>
  <c r="B15" i="61"/>
  <c r="B16" i="61"/>
  <c r="B17" i="61"/>
  <c r="B18" i="61"/>
  <c r="B19" i="61"/>
  <c r="B20" i="61"/>
  <c r="B21" i="61"/>
  <c r="B22" i="61"/>
  <c r="B23" i="61"/>
  <c r="B24" i="61"/>
  <c r="B25" i="61"/>
  <c r="B14" i="61"/>
  <c r="AK29" i="46" l="1"/>
  <c r="BH88" i="60" l="1"/>
  <c r="BI88" i="60" s="1"/>
  <c r="BJ88" i="60" s="1"/>
  <c r="BK88" i="60" s="1"/>
  <c r="BL88" i="60" s="1"/>
  <c r="BM88" i="60" s="1"/>
  <c r="BN88" i="60" s="1"/>
  <c r="BO88" i="60" s="1"/>
  <c r="BP88" i="60" s="1"/>
  <c r="BQ88" i="60" s="1"/>
  <c r="BR88" i="60" s="1"/>
  <c r="BF88" i="60"/>
  <c r="B75" i="60"/>
  <c r="C75" i="60"/>
  <c r="E75" i="60"/>
  <c r="G75" i="60"/>
  <c r="H75" i="60"/>
  <c r="R75" i="60" s="1"/>
  <c r="B76" i="60"/>
  <c r="C76" i="60"/>
  <c r="E76" i="60"/>
  <c r="G76" i="60"/>
  <c r="H76" i="60"/>
  <c r="V76" i="60" s="1"/>
  <c r="B77" i="60"/>
  <c r="C77" i="60"/>
  <c r="E77" i="60"/>
  <c r="G77" i="60"/>
  <c r="H77" i="60"/>
  <c r="R77" i="60" s="1"/>
  <c r="B78" i="60"/>
  <c r="C78" i="60"/>
  <c r="E78" i="60"/>
  <c r="G78" i="60"/>
  <c r="H78" i="60"/>
  <c r="V78" i="60" s="1"/>
  <c r="B79" i="60"/>
  <c r="C79" i="60"/>
  <c r="E79" i="60"/>
  <c r="G79" i="60"/>
  <c r="H79" i="60"/>
  <c r="R79" i="60" s="1"/>
  <c r="B80" i="60"/>
  <c r="C80" i="60"/>
  <c r="E80" i="60"/>
  <c r="G80" i="60"/>
  <c r="H80" i="60"/>
  <c r="V80" i="60" s="1"/>
  <c r="B81" i="60"/>
  <c r="C81" i="60"/>
  <c r="E81" i="60"/>
  <c r="G81" i="60"/>
  <c r="H81" i="60"/>
  <c r="R81" i="60" s="1"/>
  <c r="B82" i="60"/>
  <c r="C82" i="60"/>
  <c r="E82" i="60"/>
  <c r="G82" i="60"/>
  <c r="H82" i="60"/>
  <c r="V82" i="60" s="1"/>
  <c r="B83" i="60"/>
  <c r="C83" i="60"/>
  <c r="E83" i="60"/>
  <c r="G83" i="60"/>
  <c r="H83" i="60"/>
  <c r="R83" i="60" s="1"/>
  <c r="B84" i="60"/>
  <c r="C84" i="60"/>
  <c r="E84" i="60"/>
  <c r="G84" i="60"/>
  <c r="H84" i="60"/>
  <c r="V84" i="60" s="1"/>
  <c r="B85" i="60"/>
  <c r="C85" i="60"/>
  <c r="E85" i="60"/>
  <c r="G85" i="60"/>
  <c r="H85" i="60"/>
  <c r="R85" i="60" s="1"/>
  <c r="B74" i="60"/>
  <c r="H74" i="60"/>
  <c r="AA74" i="60" s="1"/>
  <c r="G74" i="60"/>
  <c r="E74" i="60"/>
  <c r="C74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C60" i="60"/>
  <c r="E60" i="60"/>
  <c r="G60" i="60"/>
  <c r="H60" i="60"/>
  <c r="S60" i="60" s="1"/>
  <c r="C61" i="60"/>
  <c r="E61" i="60"/>
  <c r="G61" i="60"/>
  <c r="H61" i="60"/>
  <c r="I61" i="60" s="1"/>
  <c r="L61" i="60" s="1"/>
  <c r="C62" i="60"/>
  <c r="E62" i="60"/>
  <c r="G62" i="60"/>
  <c r="H62" i="60"/>
  <c r="I62" i="60" s="1"/>
  <c r="L62" i="60" s="1"/>
  <c r="C63" i="60"/>
  <c r="E63" i="60"/>
  <c r="G63" i="60"/>
  <c r="H63" i="60"/>
  <c r="R63" i="60" s="1"/>
  <c r="C64" i="60"/>
  <c r="E64" i="60"/>
  <c r="G64" i="60"/>
  <c r="H64" i="60"/>
  <c r="I64" i="60" s="1"/>
  <c r="L64" i="60" s="1"/>
  <c r="C65" i="60"/>
  <c r="E65" i="60"/>
  <c r="G65" i="60"/>
  <c r="H65" i="60"/>
  <c r="R65" i="60" s="1"/>
  <c r="C66" i="60"/>
  <c r="E66" i="60"/>
  <c r="G66" i="60"/>
  <c r="H66" i="60"/>
  <c r="J66" i="60" s="1"/>
  <c r="C67" i="60"/>
  <c r="E67" i="60"/>
  <c r="G67" i="60"/>
  <c r="H67" i="60"/>
  <c r="I67" i="60" s="1"/>
  <c r="L67" i="60" s="1"/>
  <c r="C68" i="60"/>
  <c r="E68" i="60"/>
  <c r="G68" i="60"/>
  <c r="H68" i="60"/>
  <c r="S68" i="60" s="1"/>
  <c r="C69" i="60"/>
  <c r="E69" i="60"/>
  <c r="G69" i="60"/>
  <c r="H69" i="60"/>
  <c r="I69" i="60" s="1"/>
  <c r="L69" i="60" s="1"/>
  <c r="C70" i="60"/>
  <c r="E70" i="60"/>
  <c r="G70" i="60"/>
  <c r="H70" i="60"/>
  <c r="V70" i="60" s="1"/>
  <c r="H59" i="60"/>
  <c r="X59" i="60" s="1"/>
  <c r="G59" i="60"/>
  <c r="E59" i="60"/>
  <c r="C59" i="60"/>
  <c r="BH73" i="60"/>
  <c r="BI73" i="60" s="1"/>
  <c r="BJ73" i="60" s="1"/>
  <c r="BK73" i="60" s="1"/>
  <c r="BL73" i="60" s="1"/>
  <c r="BM73" i="60" s="1"/>
  <c r="BN73" i="60" s="1"/>
  <c r="BO73" i="60" s="1"/>
  <c r="BP73" i="60" s="1"/>
  <c r="BQ73" i="60" s="1"/>
  <c r="BR73" i="60" s="1"/>
  <c r="BF73" i="60"/>
  <c r="E72" i="60"/>
  <c r="E268" i="60"/>
  <c r="BH269" i="60"/>
  <c r="BI269" i="60" s="1"/>
  <c r="BJ269" i="60" s="1"/>
  <c r="BK269" i="60" s="1"/>
  <c r="BL269" i="60" s="1"/>
  <c r="BM269" i="60" s="1"/>
  <c r="BN269" i="60" s="1"/>
  <c r="BO269" i="60" s="1"/>
  <c r="BP269" i="60" s="1"/>
  <c r="BQ269" i="60" s="1"/>
  <c r="BR269" i="60" s="1"/>
  <c r="BF269" i="60"/>
  <c r="B256" i="60"/>
  <c r="C256" i="60"/>
  <c r="D256" i="60"/>
  <c r="E256" i="60"/>
  <c r="G256" i="60"/>
  <c r="H256" i="60"/>
  <c r="R256" i="60" s="1"/>
  <c r="B257" i="60"/>
  <c r="C257" i="60"/>
  <c r="D257" i="60"/>
  <c r="E257" i="60"/>
  <c r="G257" i="60"/>
  <c r="H257" i="60"/>
  <c r="I257" i="60" s="1"/>
  <c r="L257" i="60" s="1"/>
  <c r="B258" i="60"/>
  <c r="C258" i="60"/>
  <c r="D258" i="60"/>
  <c r="E258" i="60"/>
  <c r="G258" i="60"/>
  <c r="H258" i="60"/>
  <c r="I258" i="60" s="1"/>
  <c r="L258" i="60" s="1"/>
  <c r="B259" i="60"/>
  <c r="C259" i="60"/>
  <c r="D259" i="60"/>
  <c r="E259" i="60"/>
  <c r="G259" i="60"/>
  <c r="H259" i="60"/>
  <c r="S259" i="60" s="1"/>
  <c r="B260" i="60"/>
  <c r="C260" i="60"/>
  <c r="D260" i="60"/>
  <c r="E260" i="60"/>
  <c r="G260" i="60"/>
  <c r="H260" i="60"/>
  <c r="J260" i="60" s="1"/>
  <c r="B261" i="60"/>
  <c r="C261" i="60"/>
  <c r="D261" i="60"/>
  <c r="E261" i="60"/>
  <c r="G261" i="60"/>
  <c r="H261" i="60"/>
  <c r="J261" i="60" s="1"/>
  <c r="B262" i="60"/>
  <c r="C262" i="60"/>
  <c r="D262" i="60"/>
  <c r="E262" i="60"/>
  <c r="G262" i="60"/>
  <c r="H262" i="60"/>
  <c r="T262" i="60" s="1"/>
  <c r="B263" i="60"/>
  <c r="C263" i="60"/>
  <c r="D263" i="60"/>
  <c r="E263" i="60"/>
  <c r="G263" i="60"/>
  <c r="H263" i="60"/>
  <c r="R263" i="60" s="1"/>
  <c r="B264" i="60"/>
  <c r="C264" i="60"/>
  <c r="D264" i="60"/>
  <c r="E264" i="60"/>
  <c r="G264" i="60"/>
  <c r="H264" i="60"/>
  <c r="R264" i="60" s="1"/>
  <c r="B265" i="60"/>
  <c r="C265" i="60"/>
  <c r="D265" i="60"/>
  <c r="E265" i="60"/>
  <c r="G265" i="60"/>
  <c r="H265" i="60"/>
  <c r="U265" i="60" s="1"/>
  <c r="B266" i="60"/>
  <c r="C266" i="60"/>
  <c r="D266" i="60"/>
  <c r="E266" i="60"/>
  <c r="G266" i="60"/>
  <c r="H266" i="60"/>
  <c r="I266" i="60" s="1"/>
  <c r="L266" i="60" s="1"/>
  <c r="B270" i="60"/>
  <c r="C270" i="60"/>
  <c r="E270" i="60"/>
  <c r="G270" i="60"/>
  <c r="H270" i="60"/>
  <c r="S270" i="60" s="1"/>
  <c r="H255" i="60"/>
  <c r="AA255" i="60" s="1"/>
  <c r="G255" i="60"/>
  <c r="E255" i="60"/>
  <c r="C255" i="60"/>
  <c r="B255" i="60"/>
  <c r="BH254" i="60"/>
  <c r="BI254" i="60" s="1"/>
  <c r="BJ254" i="60" s="1"/>
  <c r="BK254" i="60" s="1"/>
  <c r="BL254" i="60" s="1"/>
  <c r="BM254" i="60" s="1"/>
  <c r="BN254" i="60" s="1"/>
  <c r="BO254" i="60" s="1"/>
  <c r="BP254" i="60" s="1"/>
  <c r="BQ254" i="60" s="1"/>
  <c r="BR254" i="60" s="1"/>
  <c r="BF254" i="60"/>
  <c r="B241" i="60"/>
  <c r="B242" i="60"/>
  <c r="B243" i="60"/>
  <c r="B244" i="60"/>
  <c r="B245" i="60"/>
  <c r="B246" i="60"/>
  <c r="B247" i="60"/>
  <c r="B248" i="60"/>
  <c r="B249" i="60"/>
  <c r="B250" i="60"/>
  <c r="B251" i="60"/>
  <c r="B240" i="60"/>
  <c r="C241" i="60"/>
  <c r="D241" i="60"/>
  <c r="E241" i="60"/>
  <c r="G241" i="60"/>
  <c r="H241" i="60"/>
  <c r="S241" i="60" s="1"/>
  <c r="C242" i="60"/>
  <c r="D242" i="60"/>
  <c r="E242" i="60"/>
  <c r="G242" i="60"/>
  <c r="H242" i="60"/>
  <c r="J242" i="60" s="1"/>
  <c r="C243" i="60"/>
  <c r="D243" i="60"/>
  <c r="E243" i="60"/>
  <c r="G243" i="60"/>
  <c r="H243" i="60"/>
  <c r="S243" i="60" s="1"/>
  <c r="C244" i="60"/>
  <c r="D244" i="60"/>
  <c r="E244" i="60"/>
  <c r="G244" i="60"/>
  <c r="H244" i="60"/>
  <c r="J244" i="60" s="1"/>
  <c r="C245" i="60"/>
  <c r="D245" i="60"/>
  <c r="E245" i="60"/>
  <c r="G245" i="60"/>
  <c r="H245" i="60"/>
  <c r="S245" i="60" s="1"/>
  <c r="C246" i="60"/>
  <c r="D246" i="60"/>
  <c r="E246" i="60"/>
  <c r="G246" i="60"/>
  <c r="H246" i="60"/>
  <c r="J246" i="60" s="1"/>
  <c r="C247" i="60"/>
  <c r="D247" i="60"/>
  <c r="E247" i="60"/>
  <c r="G247" i="60"/>
  <c r="H247" i="60"/>
  <c r="S247" i="60" s="1"/>
  <c r="C248" i="60"/>
  <c r="D248" i="60"/>
  <c r="E248" i="60"/>
  <c r="G248" i="60"/>
  <c r="H248" i="60"/>
  <c r="J248" i="60" s="1"/>
  <c r="C249" i="60"/>
  <c r="D249" i="60"/>
  <c r="E249" i="60"/>
  <c r="G249" i="60"/>
  <c r="H249" i="60"/>
  <c r="S249" i="60" s="1"/>
  <c r="C250" i="60"/>
  <c r="D250" i="60"/>
  <c r="E250" i="60"/>
  <c r="G250" i="60"/>
  <c r="H250" i="60"/>
  <c r="R250" i="60" s="1"/>
  <c r="C251" i="60"/>
  <c r="D251" i="60"/>
  <c r="E251" i="60"/>
  <c r="G251" i="60"/>
  <c r="H251" i="60"/>
  <c r="S251" i="60" s="1"/>
  <c r="H240" i="60"/>
  <c r="Z240" i="60" s="1"/>
  <c r="G240" i="60"/>
  <c r="E240" i="60"/>
  <c r="C240" i="60"/>
  <c r="BH239" i="60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R239" i="60" s="1"/>
  <c r="BF239" i="60"/>
  <c r="B45" i="60"/>
  <c r="C45" i="60"/>
  <c r="E45" i="60"/>
  <c r="G45" i="60"/>
  <c r="H45" i="60"/>
  <c r="I45" i="60" s="1"/>
  <c r="L45" i="60" s="1"/>
  <c r="B46" i="60"/>
  <c r="C46" i="60"/>
  <c r="E46" i="60"/>
  <c r="G46" i="60"/>
  <c r="H46" i="60"/>
  <c r="S46" i="60" s="1"/>
  <c r="B47" i="60"/>
  <c r="C47" i="60"/>
  <c r="E47" i="60"/>
  <c r="G47" i="60"/>
  <c r="H47" i="60"/>
  <c r="S47" i="60" s="1"/>
  <c r="B48" i="60"/>
  <c r="C48" i="60"/>
  <c r="E48" i="60"/>
  <c r="G48" i="60"/>
  <c r="H48" i="60"/>
  <c r="B49" i="60"/>
  <c r="C49" i="60"/>
  <c r="E49" i="60"/>
  <c r="G49" i="60"/>
  <c r="H49" i="60"/>
  <c r="I49" i="60" s="1"/>
  <c r="L49" i="60" s="1"/>
  <c r="B50" i="60"/>
  <c r="C50" i="60"/>
  <c r="E50" i="60"/>
  <c r="G50" i="60"/>
  <c r="H50" i="60"/>
  <c r="S50" i="60" s="1"/>
  <c r="B51" i="60"/>
  <c r="C51" i="60"/>
  <c r="E51" i="60"/>
  <c r="G51" i="60"/>
  <c r="H51" i="60"/>
  <c r="V51" i="60" s="1"/>
  <c r="B52" i="60"/>
  <c r="C52" i="60"/>
  <c r="E52" i="60"/>
  <c r="G52" i="60"/>
  <c r="H52" i="60"/>
  <c r="S52" i="60" s="1"/>
  <c r="B53" i="60"/>
  <c r="C53" i="60"/>
  <c r="E53" i="60"/>
  <c r="G53" i="60"/>
  <c r="H53" i="60"/>
  <c r="R53" i="60" s="1"/>
  <c r="B54" i="60"/>
  <c r="C54" i="60"/>
  <c r="E54" i="60"/>
  <c r="G54" i="60"/>
  <c r="H54" i="60"/>
  <c r="S54" i="60" s="1"/>
  <c r="B55" i="60"/>
  <c r="C55" i="60"/>
  <c r="E55" i="60"/>
  <c r="G55" i="60"/>
  <c r="H55" i="60"/>
  <c r="Z55" i="60" s="1"/>
  <c r="B44" i="60"/>
  <c r="H44" i="60"/>
  <c r="Z44" i="60" s="1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F331" i="60" s="1"/>
  <c r="F346" i="60" s="1"/>
  <c r="G30" i="60"/>
  <c r="H30" i="60"/>
  <c r="J30" i="60" s="1"/>
  <c r="B31" i="60"/>
  <c r="C31" i="60"/>
  <c r="E31" i="60"/>
  <c r="F31" i="60"/>
  <c r="F46" i="60" s="1"/>
  <c r="F61" i="60" s="1"/>
  <c r="F76" i="60" s="1"/>
  <c r="F91" i="60" s="1"/>
  <c r="F106" i="60" s="1"/>
  <c r="F332" i="60" s="1"/>
  <c r="F347" i="60" s="1"/>
  <c r="G31" i="60"/>
  <c r="H31" i="60"/>
  <c r="R31" i="60" s="1"/>
  <c r="B32" i="60"/>
  <c r="C32" i="60"/>
  <c r="E32" i="60"/>
  <c r="F32" i="60"/>
  <c r="F47" i="60" s="1"/>
  <c r="F62" i="60" s="1"/>
  <c r="F77" i="60" s="1"/>
  <c r="F92" i="60" s="1"/>
  <c r="F107" i="60" s="1"/>
  <c r="F333" i="60" s="1"/>
  <c r="F348" i="60" s="1"/>
  <c r="G32" i="60"/>
  <c r="H32" i="60"/>
  <c r="V32" i="60" s="1"/>
  <c r="B33" i="60"/>
  <c r="C33" i="60"/>
  <c r="E33" i="60"/>
  <c r="F33" i="60"/>
  <c r="F48" i="60" s="1"/>
  <c r="F63" i="60" s="1"/>
  <c r="F78" i="60" s="1"/>
  <c r="F93" i="60" s="1"/>
  <c r="F108" i="60" s="1"/>
  <c r="F334" i="60" s="1"/>
  <c r="F349" i="60" s="1"/>
  <c r="G33" i="60"/>
  <c r="H33" i="60"/>
  <c r="R33" i="60" s="1"/>
  <c r="B34" i="60"/>
  <c r="C34" i="60"/>
  <c r="E34" i="60"/>
  <c r="F34" i="60"/>
  <c r="F49" i="60" s="1"/>
  <c r="F64" i="60" s="1"/>
  <c r="F79" i="60" s="1"/>
  <c r="F94" i="60" s="1"/>
  <c r="F109" i="60" s="1"/>
  <c r="F335" i="60" s="1"/>
  <c r="F350" i="60" s="1"/>
  <c r="G34" i="60"/>
  <c r="H34" i="60"/>
  <c r="S34" i="60" s="1"/>
  <c r="B35" i="60"/>
  <c r="C35" i="60"/>
  <c r="E35" i="60"/>
  <c r="F35" i="60"/>
  <c r="F50" i="60" s="1"/>
  <c r="F65" i="60" s="1"/>
  <c r="F80" i="60" s="1"/>
  <c r="F95" i="60" s="1"/>
  <c r="F110" i="60" s="1"/>
  <c r="F336" i="60" s="1"/>
  <c r="F351" i="60" s="1"/>
  <c r="G35" i="60"/>
  <c r="H35" i="60"/>
  <c r="R35" i="60" s="1"/>
  <c r="B36" i="60"/>
  <c r="C36" i="60"/>
  <c r="E36" i="60"/>
  <c r="F36" i="60"/>
  <c r="F51" i="60" s="1"/>
  <c r="F66" i="60" s="1"/>
  <c r="F81" i="60" s="1"/>
  <c r="F96" i="60" s="1"/>
  <c r="F111" i="60" s="1"/>
  <c r="F337" i="60" s="1"/>
  <c r="F352" i="60" s="1"/>
  <c r="G36" i="60"/>
  <c r="H36" i="60"/>
  <c r="V36" i="60" s="1"/>
  <c r="B37" i="60"/>
  <c r="C37" i="60"/>
  <c r="E37" i="60"/>
  <c r="F37" i="60"/>
  <c r="F52" i="60" s="1"/>
  <c r="F67" i="60" s="1"/>
  <c r="F82" i="60" s="1"/>
  <c r="F97" i="60" s="1"/>
  <c r="F112" i="60" s="1"/>
  <c r="F338" i="60" s="1"/>
  <c r="F353" i="60" s="1"/>
  <c r="G37" i="60"/>
  <c r="H37" i="60"/>
  <c r="R37" i="60" s="1"/>
  <c r="B38" i="60"/>
  <c r="C38" i="60"/>
  <c r="E38" i="60"/>
  <c r="F38" i="60"/>
  <c r="F53" i="60" s="1"/>
  <c r="F68" i="60" s="1"/>
  <c r="F83" i="60" s="1"/>
  <c r="F98" i="60" s="1"/>
  <c r="F113" i="60" s="1"/>
  <c r="F339" i="60" s="1"/>
  <c r="F354" i="60" s="1"/>
  <c r="G38" i="60"/>
  <c r="H38" i="60"/>
  <c r="V38" i="60" s="1"/>
  <c r="B39" i="60"/>
  <c r="C39" i="60"/>
  <c r="E39" i="60"/>
  <c r="F39" i="60"/>
  <c r="F54" i="60" s="1"/>
  <c r="F69" i="60" s="1"/>
  <c r="F84" i="60" s="1"/>
  <c r="F99" i="60" s="1"/>
  <c r="F114" i="60" s="1"/>
  <c r="F340" i="60" s="1"/>
  <c r="F355" i="60" s="1"/>
  <c r="G39" i="60"/>
  <c r="H39" i="60"/>
  <c r="R39" i="60" s="1"/>
  <c r="B40" i="60"/>
  <c r="C40" i="60"/>
  <c r="E40" i="60"/>
  <c r="F40" i="60"/>
  <c r="F55" i="60" s="1"/>
  <c r="F70" i="60" s="1"/>
  <c r="F85" i="60" s="1"/>
  <c r="F100" i="60" s="1"/>
  <c r="F115" i="60" s="1"/>
  <c r="F341" i="60" s="1"/>
  <c r="F356" i="60" s="1"/>
  <c r="G40" i="60"/>
  <c r="H40" i="60"/>
  <c r="V40" i="60" s="1"/>
  <c r="H29" i="60"/>
  <c r="AA29" i="60" s="1"/>
  <c r="G29" i="60"/>
  <c r="E29" i="60"/>
  <c r="C29" i="60"/>
  <c r="B29" i="60"/>
  <c r="B15" i="60"/>
  <c r="C15" i="60"/>
  <c r="E15" i="60"/>
  <c r="G15" i="60"/>
  <c r="H15" i="60"/>
  <c r="I15" i="60" s="1"/>
  <c r="L15" i="60" s="1"/>
  <c r="B16" i="60"/>
  <c r="C16" i="60"/>
  <c r="E16" i="60"/>
  <c r="G16" i="60"/>
  <c r="H16" i="60"/>
  <c r="I16" i="60" s="1"/>
  <c r="L16" i="60" s="1"/>
  <c r="B17" i="60"/>
  <c r="C17" i="60"/>
  <c r="E17" i="60"/>
  <c r="G17" i="60"/>
  <c r="H17" i="60"/>
  <c r="U17" i="60" s="1"/>
  <c r="B18" i="60"/>
  <c r="C18" i="60"/>
  <c r="E18" i="60"/>
  <c r="G18" i="60"/>
  <c r="H18" i="60"/>
  <c r="B19" i="60"/>
  <c r="C19" i="60"/>
  <c r="E19" i="60"/>
  <c r="G19" i="60"/>
  <c r="H19" i="60"/>
  <c r="I19" i="60" s="1"/>
  <c r="L19" i="60" s="1"/>
  <c r="B20" i="60"/>
  <c r="C20" i="60"/>
  <c r="E20" i="60"/>
  <c r="G20" i="60"/>
  <c r="H20" i="60"/>
  <c r="B21" i="60"/>
  <c r="C21" i="60"/>
  <c r="E21" i="60"/>
  <c r="G21" i="60"/>
  <c r="H21" i="60"/>
  <c r="J21" i="60" s="1"/>
  <c r="B22" i="60"/>
  <c r="C22" i="60"/>
  <c r="E22" i="60"/>
  <c r="G22" i="60"/>
  <c r="H22" i="60"/>
  <c r="R22" i="60" s="1"/>
  <c r="B23" i="60"/>
  <c r="C23" i="60"/>
  <c r="E23" i="60"/>
  <c r="G23" i="60"/>
  <c r="H23" i="60"/>
  <c r="S23" i="60" s="1"/>
  <c r="B24" i="60"/>
  <c r="C24" i="60"/>
  <c r="E24" i="60"/>
  <c r="G24" i="60"/>
  <c r="H24" i="60"/>
  <c r="I24" i="60" s="1"/>
  <c r="L24" i="60" s="1"/>
  <c r="B25" i="60"/>
  <c r="C25" i="60"/>
  <c r="E25" i="60"/>
  <c r="G25" i="60"/>
  <c r="H25" i="60"/>
  <c r="U25" i="60" s="1"/>
  <c r="H14" i="60"/>
  <c r="AA14" i="60" s="1"/>
  <c r="G14" i="60"/>
  <c r="E14" i="60"/>
  <c r="C14" i="60"/>
  <c r="B14" i="60"/>
  <c r="P49" i="60" l="1"/>
  <c r="N49" i="60"/>
  <c r="P62" i="60"/>
  <c r="N62" i="60"/>
  <c r="P24" i="60"/>
  <c r="N24" i="60"/>
  <c r="P16" i="60"/>
  <c r="N16" i="60"/>
  <c r="P45" i="60"/>
  <c r="N45" i="60"/>
  <c r="P257" i="60"/>
  <c r="N257" i="60"/>
  <c r="P64" i="60"/>
  <c r="N64" i="60"/>
  <c r="P19" i="60"/>
  <c r="N19" i="60"/>
  <c r="P266" i="60"/>
  <c r="N266" i="60"/>
  <c r="P258" i="60"/>
  <c r="N258" i="60"/>
  <c r="P69" i="60"/>
  <c r="N69" i="60"/>
  <c r="P67" i="60"/>
  <c r="N67" i="60"/>
  <c r="P61" i="60"/>
  <c r="N61" i="60"/>
  <c r="P15" i="60"/>
  <c r="N15" i="60"/>
  <c r="AB47" i="60"/>
  <c r="J257" i="60"/>
  <c r="S20" i="60"/>
  <c r="I65" i="60"/>
  <c r="L65" i="60" s="1"/>
  <c r="S59" i="60"/>
  <c r="I85" i="60"/>
  <c r="L85" i="60" s="1"/>
  <c r="AC65" i="60"/>
  <c r="V64" i="60"/>
  <c r="U64" i="60"/>
  <c r="AA59" i="60"/>
  <c r="T265" i="60"/>
  <c r="I84" i="60"/>
  <c r="L84" i="60" s="1"/>
  <c r="I81" i="60"/>
  <c r="L81" i="60" s="1"/>
  <c r="W78" i="60"/>
  <c r="R67" i="60"/>
  <c r="W82" i="60"/>
  <c r="I76" i="60"/>
  <c r="L76" i="60" s="1"/>
  <c r="AA83" i="60"/>
  <c r="T244" i="60"/>
  <c r="Y241" i="60"/>
  <c r="U260" i="60"/>
  <c r="I259" i="60"/>
  <c r="L259" i="60" s="1"/>
  <c r="AC258" i="60"/>
  <c r="AA257" i="60"/>
  <c r="X83" i="60"/>
  <c r="AC38" i="60"/>
  <c r="Z257" i="60"/>
  <c r="Z67" i="60"/>
  <c r="S83" i="60"/>
  <c r="AB83" i="60" s="1"/>
  <c r="W75" i="60"/>
  <c r="R262" i="60"/>
  <c r="R257" i="60"/>
  <c r="Y67" i="60"/>
  <c r="I83" i="60"/>
  <c r="L83" i="60" s="1"/>
  <c r="X80" i="60"/>
  <c r="W80" i="60"/>
  <c r="W257" i="60"/>
  <c r="AC70" i="60"/>
  <c r="Y65" i="60"/>
  <c r="Y74" i="60"/>
  <c r="S75" i="60"/>
  <c r="AB75" i="60" s="1"/>
  <c r="U242" i="60"/>
  <c r="W266" i="60"/>
  <c r="V257" i="60"/>
  <c r="Z70" i="60"/>
  <c r="W66" i="60"/>
  <c r="X65" i="60"/>
  <c r="S64" i="60"/>
  <c r="AB64" i="60" s="1"/>
  <c r="Z74" i="60"/>
  <c r="I79" i="60"/>
  <c r="L79" i="60" s="1"/>
  <c r="I78" i="60"/>
  <c r="L78" i="60" s="1"/>
  <c r="I75" i="60"/>
  <c r="L75" i="60" s="1"/>
  <c r="Y70" i="60"/>
  <c r="W65" i="60"/>
  <c r="AA244" i="60"/>
  <c r="Z261" i="60"/>
  <c r="U70" i="60"/>
  <c r="U65" i="60"/>
  <c r="AC64" i="60"/>
  <c r="J60" i="60"/>
  <c r="AA85" i="60"/>
  <c r="X244" i="60"/>
  <c r="U261" i="60"/>
  <c r="AA64" i="60"/>
  <c r="X85" i="60"/>
  <c r="X76" i="60"/>
  <c r="AA75" i="60"/>
  <c r="W244" i="60"/>
  <c r="AA263" i="60"/>
  <c r="I261" i="60"/>
  <c r="L261" i="60" s="1"/>
  <c r="V260" i="60"/>
  <c r="R59" i="60"/>
  <c r="J70" i="60"/>
  <c r="J65" i="60"/>
  <c r="W64" i="60"/>
  <c r="S85" i="60"/>
  <c r="AB85" i="60" s="1"/>
  <c r="X84" i="60"/>
  <c r="X82" i="60"/>
  <c r="X75" i="60"/>
  <c r="AC52" i="60"/>
  <c r="W62" i="60"/>
  <c r="X52" i="60"/>
  <c r="U263" i="60"/>
  <c r="Z262" i="60"/>
  <c r="S70" i="60"/>
  <c r="AB70" i="60" s="1"/>
  <c r="AC69" i="60"/>
  <c r="X67" i="60"/>
  <c r="V62" i="60"/>
  <c r="AC61" i="60"/>
  <c r="W84" i="60"/>
  <c r="AA77" i="60"/>
  <c r="Y62" i="60"/>
  <c r="Z52" i="60"/>
  <c r="W52" i="60"/>
  <c r="I263" i="60"/>
  <c r="L263" i="60" s="1"/>
  <c r="W262" i="60"/>
  <c r="AA261" i="60"/>
  <c r="AC260" i="60"/>
  <c r="Y257" i="60"/>
  <c r="AC257" i="60"/>
  <c r="J59" i="60"/>
  <c r="AA70" i="60"/>
  <c r="R70" i="60"/>
  <c r="W67" i="60"/>
  <c r="V65" i="60"/>
  <c r="U62" i="60"/>
  <c r="I82" i="60"/>
  <c r="L82" i="60" s="1"/>
  <c r="AA81" i="60"/>
  <c r="I80" i="60"/>
  <c r="L80" i="60" s="1"/>
  <c r="AA79" i="60"/>
  <c r="X77" i="60"/>
  <c r="V52" i="60"/>
  <c r="W69" i="60"/>
  <c r="V67" i="60"/>
  <c r="X63" i="60"/>
  <c r="X81" i="60"/>
  <c r="X79" i="60"/>
  <c r="W77" i="60"/>
  <c r="U52" i="60"/>
  <c r="V69" i="60"/>
  <c r="Y68" i="60"/>
  <c r="AC67" i="60"/>
  <c r="U67" i="60"/>
  <c r="W63" i="60"/>
  <c r="AC62" i="60"/>
  <c r="S62" i="60"/>
  <c r="AB62" i="60" s="1"/>
  <c r="W61" i="60"/>
  <c r="W81" i="60"/>
  <c r="W79" i="60"/>
  <c r="AA260" i="60"/>
  <c r="T257" i="60"/>
  <c r="Y59" i="60"/>
  <c r="X70" i="60"/>
  <c r="U69" i="60"/>
  <c r="W68" i="60"/>
  <c r="AA65" i="60"/>
  <c r="S65" i="60"/>
  <c r="AB65" i="60" s="1"/>
  <c r="V63" i="60"/>
  <c r="AA62" i="60"/>
  <c r="R62" i="60"/>
  <c r="V61" i="60"/>
  <c r="Y60" i="60"/>
  <c r="J74" i="60"/>
  <c r="W85" i="60"/>
  <c r="W83" i="60"/>
  <c r="S77" i="60"/>
  <c r="AB77" i="60" s="1"/>
  <c r="R52" i="60"/>
  <c r="W270" i="60"/>
  <c r="Z260" i="60"/>
  <c r="S257" i="60"/>
  <c r="AB257" i="60" s="1"/>
  <c r="Z59" i="60"/>
  <c r="W70" i="60"/>
  <c r="J68" i="60"/>
  <c r="AA67" i="60"/>
  <c r="S67" i="60"/>
  <c r="AB67" i="60" s="1"/>
  <c r="Z65" i="60"/>
  <c r="I63" i="60"/>
  <c r="L63" i="60" s="1"/>
  <c r="Z62" i="60"/>
  <c r="J62" i="60"/>
  <c r="U61" i="60"/>
  <c r="W60" i="60"/>
  <c r="R74" i="60"/>
  <c r="S81" i="60"/>
  <c r="AB81" i="60" s="1"/>
  <c r="S79" i="60"/>
  <c r="AB79" i="60" s="1"/>
  <c r="X78" i="60"/>
  <c r="I77" i="60"/>
  <c r="L77" i="60" s="1"/>
  <c r="W76" i="60"/>
  <c r="Y85" i="60"/>
  <c r="J85" i="60"/>
  <c r="AC84" i="60"/>
  <c r="U84" i="60"/>
  <c r="Y83" i="60"/>
  <c r="J83" i="60"/>
  <c r="AC82" i="60"/>
  <c r="U82" i="60"/>
  <c r="Y81" i="60"/>
  <c r="J81" i="60"/>
  <c r="AC80" i="60"/>
  <c r="U80" i="60"/>
  <c r="Y79" i="60"/>
  <c r="J79" i="60"/>
  <c r="AC78" i="60"/>
  <c r="U78" i="60"/>
  <c r="Y77" i="60"/>
  <c r="J77" i="60"/>
  <c r="AC76" i="60"/>
  <c r="U76" i="60"/>
  <c r="Y75" i="60"/>
  <c r="J75" i="60"/>
  <c r="AA84" i="60"/>
  <c r="S84" i="60"/>
  <c r="AB84" i="60" s="1"/>
  <c r="AA82" i="60"/>
  <c r="S82" i="60"/>
  <c r="AB82" i="60" s="1"/>
  <c r="AA80" i="60"/>
  <c r="S80" i="60"/>
  <c r="AB80" i="60" s="1"/>
  <c r="AA78" i="60"/>
  <c r="S78" i="60"/>
  <c r="AB78" i="60" s="1"/>
  <c r="AA76" i="60"/>
  <c r="S76" i="60"/>
  <c r="AB76" i="60" s="1"/>
  <c r="V85" i="60"/>
  <c r="Z84" i="60"/>
  <c r="R84" i="60"/>
  <c r="V83" i="60"/>
  <c r="Z82" i="60"/>
  <c r="R82" i="60"/>
  <c r="V81" i="60"/>
  <c r="Z80" i="60"/>
  <c r="R80" i="60"/>
  <c r="V79" i="60"/>
  <c r="Z78" i="60"/>
  <c r="R78" i="60"/>
  <c r="V77" i="60"/>
  <c r="Z76" i="60"/>
  <c r="R76" i="60"/>
  <c r="V75" i="60"/>
  <c r="AC85" i="60"/>
  <c r="U85" i="60"/>
  <c r="Y84" i="60"/>
  <c r="J84" i="60"/>
  <c r="AC83" i="60"/>
  <c r="U83" i="60"/>
  <c r="Y82" i="60"/>
  <c r="J82" i="60"/>
  <c r="AC81" i="60"/>
  <c r="U81" i="60"/>
  <c r="Y80" i="60"/>
  <c r="J80" i="60"/>
  <c r="AC79" i="60"/>
  <c r="U79" i="60"/>
  <c r="Y78" i="60"/>
  <c r="J78" i="60"/>
  <c r="AC77" i="60"/>
  <c r="U77" i="60"/>
  <c r="Y76" i="60"/>
  <c r="J76" i="60"/>
  <c r="AC75" i="60"/>
  <c r="U75" i="60"/>
  <c r="Z85" i="60"/>
  <c r="Z83" i="60"/>
  <c r="Z81" i="60"/>
  <c r="Z79" i="60"/>
  <c r="Z77" i="60"/>
  <c r="Z75" i="60"/>
  <c r="S74" i="60"/>
  <c r="U74" i="60"/>
  <c r="V74" i="60"/>
  <c r="W74" i="60"/>
  <c r="I74" i="60"/>
  <c r="L74" i="60" s="1"/>
  <c r="X74" i="60"/>
  <c r="Z68" i="60"/>
  <c r="R68" i="60"/>
  <c r="X66" i="60"/>
  <c r="I66" i="60"/>
  <c r="L66" i="60" s="1"/>
  <c r="Y63" i="60"/>
  <c r="J63" i="60"/>
  <c r="Z60" i="60"/>
  <c r="R60" i="60"/>
  <c r="X68" i="60"/>
  <c r="I68" i="60"/>
  <c r="L68" i="60" s="1"/>
  <c r="V66" i="60"/>
  <c r="X60" i="60"/>
  <c r="I60" i="60"/>
  <c r="L60" i="60" s="1"/>
  <c r="AC66" i="60"/>
  <c r="U66" i="60"/>
  <c r="I70" i="60"/>
  <c r="L70" i="60" s="1"/>
  <c r="AA69" i="60"/>
  <c r="S69" i="60"/>
  <c r="AB69" i="60" s="1"/>
  <c r="V68" i="60"/>
  <c r="J67" i="60"/>
  <c r="Z64" i="60"/>
  <c r="R64" i="60"/>
  <c r="AC63" i="60"/>
  <c r="U63" i="60"/>
  <c r="X62" i="60"/>
  <c r="AA61" i="60"/>
  <c r="S61" i="60"/>
  <c r="AB61" i="60" s="1"/>
  <c r="V60" i="60"/>
  <c r="Z69" i="60"/>
  <c r="R69" i="60"/>
  <c r="AC68" i="60"/>
  <c r="U68" i="60"/>
  <c r="AA66" i="60"/>
  <c r="S66" i="60"/>
  <c r="AB66" i="60" s="1"/>
  <c r="Y64" i="60"/>
  <c r="J64" i="60"/>
  <c r="Z61" i="60"/>
  <c r="R61" i="60"/>
  <c r="AC60" i="60"/>
  <c r="U60" i="60"/>
  <c r="Y69" i="60"/>
  <c r="J69" i="60"/>
  <c r="AB68" i="60"/>
  <c r="Z66" i="60"/>
  <c r="R66" i="60"/>
  <c r="X64" i="60"/>
  <c r="AA63" i="60"/>
  <c r="S63" i="60"/>
  <c r="AB63" i="60" s="1"/>
  <c r="Y61" i="60"/>
  <c r="J61" i="60"/>
  <c r="AB60" i="60"/>
  <c r="X69" i="60"/>
  <c r="AA68" i="60"/>
  <c r="Y66" i="60"/>
  <c r="Z63" i="60"/>
  <c r="X61" i="60"/>
  <c r="AA60" i="60"/>
  <c r="U59" i="60"/>
  <c r="V59" i="60"/>
  <c r="W59" i="60"/>
  <c r="I59" i="60"/>
  <c r="L59" i="60" s="1"/>
  <c r="Y263" i="60"/>
  <c r="AA20" i="60"/>
  <c r="V39" i="60"/>
  <c r="I38" i="60"/>
  <c r="L38" i="60" s="1"/>
  <c r="V255" i="60"/>
  <c r="X263" i="60"/>
  <c r="Y261" i="60"/>
  <c r="R260" i="60"/>
  <c r="Z259" i="60"/>
  <c r="U257" i="60"/>
  <c r="AA240" i="60"/>
  <c r="R255" i="60"/>
  <c r="V20" i="60"/>
  <c r="AA246" i="60"/>
  <c r="Z241" i="60"/>
  <c r="Z255" i="60"/>
  <c r="V263" i="60"/>
  <c r="V261" i="60"/>
  <c r="X259" i="60"/>
  <c r="AB17" i="60"/>
  <c r="T263" i="60"/>
  <c r="AC17" i="60"/>
  <c r="AA17" i="60"/>
  <c r="I35" i="60"/>
  <c r="L35" i="60" s="1"/>
  <c r="AC263" i="60"/>
  <c r="S263" i="60"/>
  <c r="AB263" i="60" s="1"/>
  <c r="V17" i="60"/>
  <c r="I243" i="60"/>
  <c r="L243" i="60" s="1"/>
  <c r="J263" i="60"/>
  <c r="I18" i="60"/>
  <c r="L18" i="60" s="1"/>
  <c r="Z54" i="60"/>
  <c r="S53" i="60"/>
  <c r="AB53" i="60" s="1"/>
  <c r="I50" i="60"/>
  <c r="L50" i="60" s="1"/>
  <c r="J243" i="60"/>
  <c r="I255" i="60"/>
  <c r="L255" i="60" s="1"/>
  <c r="X270" i="60"/>
  <c r="W265" i="60"/>
  <c r="W263" i="60"/>
  <c r="AA262" i="60"/>
  <c r="S262" i="60"/>
  <c r="AB262" i="60" s="1"/>
  <c r="W261" i="60"/>
  <c r="W260" i="60"/>
  <c r="R259" i="60"/>
  <c r="Z20" i="60"/>
  <c r="Y51" i="60"/>
  <c r="S242" i="60"/>
  <c r="AB242" i="60" s="1"/>
  <c r="S255" i="60"/>
  <c r="R270" i="60"/>
  <c r="R265" i="60"/>
  <c r="Y262" i="60"/>
  <c r="J262" i="60"/>
  <c r="W258" i="60"/>
  <c r="X20" i="60"/>
  <c r="W45" i="60"/>
  <c r="J240" i="60"/>
  <c r="AA250" i="60"/>
  <c r="Z247" i="60"/>
  <c r="I242" i="60"/>
  <c r="L242" i="60" s="1"/>
  <c r="U255" i="60"/>
  <c r="I270" i="60"/>
  <c r="L270" i="60" s="1"/>
  <c r="AC266" i="60"/>
  <c r="J265" i="60"/>
  <c r="W264" i="60"/>
  <c r="X262" i="60"/>
  <c r="I262" i="60"/>
  <c r="L262" i="60" s="1"/>
  <c r="AC261" i="60"/>
  <c r="S261" i="60"/>
  <c r="S260" i="60"/>
  <c r="AB260" i="60" s="1"/>
  <c r="U258" i="60"/>
  <c r="J39" i="60"/>
  <c r="AA36" i="60"/>
  <c r="Y251" i="60"/>
  <c r="Z243" i="60"/>
  <c r="X255" i="60"/>
  <c r="U266" i="60"/>
  <c r="V262" i="60"/>
  <c r="I260" i="60"/>
  <c r="L260" i="60" s="1"/>
  <c r="I39" i="60"/>
  <c r="L39" i="60" s="1"/>
  <c r="I37" i="60"/>
  <c r="L37" i="60" s="1"/>
  <c r="I36" i="60"/>
  <c r="L36" i="60" s="1"/>
  <c r="J35" i="60"/>
  <c r="AC34" i="60"/>
  <c r="Y243" i="60"/>
  <c r="Z265" i="60"/>
  <c r="AC262" i="60"/>
  <c r="U262" i="60"/>
  <c r="AB54" i="60"/>
  <c r="V53" i="60"/>
  <c r="W243" i="60"/>
  <c r="AC242" i="60"/>
  <c r="Z270" i="60"/>
  <c r="Y265" i="60"/>
  <c r="X261" i="60"/>
  <c r="X260" i="60"/>
  <c r="W259" i="60"/>
  <c r="Y264" i="60"/>
  <c r="J264" i="60"/>
  <c r="Y256" i="60"/>
  <c r="J256" i="60"/>
  <c r="Y270" i="60"/>
  <c r="J270" i="60"/>
  <c r="V266" i="60"/>
  <c r="AA265" i="60"/>
  <c r="S265" i="60"/>
  <c r="AB265" i="60" s="1"/>
  <c r="X264" i="60"/>
  <c r="I264" i="60"/>
  <c r="L264" i="60" s="1"/>
  <c r="T260" i="60"/>
  <c r="Y259" i="60"/>
  <c r="J259" i="60"/>
  <c r="V258" i="60"/>
  <c r="X256" i="60"/>
  <c r="I256" i="60"/>
  <c r="L256" i="60" s="1"/>
  <c r="V264" i="60"/>
  <c r="T258" i="60"/>
  <c r="V270" i="60"/>
  <c r="AA266" i="60"/>
  <c r="S266" i="60"/>
  <c r="AB266" i="60" s="1"/>
  <c r="X265" i="60"/>
  <c r="I265" i="60"/>
  <c r="L265" i="60" s="1"/>
  <c r="AC264" i="60"/>
  <c r="U264" i="60"/>
  <c r="Z263" i="60"/>
  <c r="AB261" i="60"/>
  <c r="T261" i="60"/>
  <c r="Y260" i="60"/>
  <c r="V259" i="60"/>
  <c r="AA258" i="60"/>
  <c r="S258" i="60"/>
  <c r="AB258" i="60" s="1"/>
  <c r="X257" i="60"/>
  <c r="AC256" i="60"/>
  <c r="U256" i="60"/>
  <c r="T266" i="60"/>
  <c r="V256" i="60"/>
  <c r="AC270" i="60"/>
  <c r="U270" i="60"/>
  <c r="Z266" i="60"/>
  <c r="R266" i="60"/>
  <c r="T264" i="60"/>
  <c r="AC259" i="60"/>
  <c r="U259" i="60"/>
  <c r="Z258" i="60"/>
  <c r="R258" i="60"/>
  <c r="T256" i="60"/>
  <c r="W256" i="60"/>
  <c r="AB270" i="60"/>
  <c r="T270" i="60"/>
  <c r="Y266" i="60"/>
  <c r="J266" i="60"/>
  <c r="V265" i="60"/>
  <c r="AA264" i="60"/>
  <c r="S264" i="60"/>
  <c r="AB264" i="60" s="1"/>
  <c r="R261" i="60"/>
  <c r="AB259" i="60"/>
  <c r="T259" i="60"/>
  <c r="Y258" i="60"/>
  <c r="J258" i="60"/>
  <c r="AA256" i="60"/>
  <c r="S256" i="60"/>
  <c r="AB256" i="60" s="1"/>
  <c r="AA270" i="60"/>
  <c r="X266" i="60"/>
  <c r="AC265" i="60"/>
  <c r="Z264" i="60"/>
  <c r="AA259" i="60"/>
  <c r="X258" i="60"/>
  <c r="Z256" i="60"/>
  <c r="T255" i="60"/>
  <c r="W255" i="60"/>
  <c r="J255" i="60"/>
  <c r="Y255" i="60"/>
  <c r="Y250" i="60"/>
  <c r="AB34" i="60"/>
  <c r="X54" i="60"/>
  <c r="X53" i="60"/>
  <c r="J52" i="60"/>
  <c r="W250" i="60"/>
  <c r="Y245" i="60"/>
  <c r="X242" i="60"/>
  <c r="W241" i="60"/>
  <c r="Z245" i="60"/>
  <c r="AA242" i="60"/>
  <c r="X241" i="60"/>
  <c r="X19" i="60"/>
  <c r="I34" i="60"/>
  <c r="L34" i="60" s="1"/>
  <c r="J33" i="60"/>
  <c r="AC32" i="60"/>
  <c r="J54" i="60"/>
  <c r="W53" i="60"/>
  <c r="X48" i="60"/>
  <c r="V250" i="60"/>
  <c r="X245" i="60"/>
  <c r="AB243" i="60"/>
  <c r="W242" i="60"/>
  <c r="T241" i="60"/>
  <c r="X250" i="60"/>
  <c r="I33" i="60"/>
  <c r="L33" i="60" s="1"/>
  <c r="S250" i="60"/>
  <c r="AB250" i="60" s="1"/>
  <c r="AB249" i="60"/>
  <c r="AB248" i="60"/>
  <c r="R245" i="60"/>
  <c r="V242" i="60"/>
  <c r="R241" i="60"/>
  <c r="AA248" i="60"/>
  <c r="J241" i="60"/>
  <c r="AC15" i="60"/>
  <c r="J250" i="60"/>
  <c r="W249" i="60"/>
  <c r="AB25" i="60"/>
  <c r="X22" i="60"/>
  <c r="X15" i="60"/>
  <c r="Z50" i="60"/>
  <c r="U46" i="60"/>
  <c r="S240" i="60"/>
  <c r="I250" i="60"/>
  <c r="L250" i="60" s="1"/>
  <c r="I249" i="60"/>
  <c r="L249" i="60" s="1"/>
  <c r="V248" i="60"/>
  <c r="X243" i="60"/>
  <c r="T242" i="60"/>
  <c r="AB241" i="60"/>
  <c r="I241" i="60"/>
  <c r="L241" i="60" s="1"/>
  <c r="I248" i="60"/>
  <c r="L248" i="60" s="1"/>
  <c r="AC30" i="60"/>
  <c r="Z249" i="60"/>
  <c r="Y23" i="60"/>
  <c r="AC21" i="60"/>
  <c r="J19" i="60"/>
  <c r="W17" i="60"/>
  <c r="R38" i="60"/>
  <c r="AA37" i="60"/>
  <c r="R34" i="60"/>
  <c r="Z30" i="60"/>
  <c r="AC53" i="60"/>
  <c r="AC51" i="60"/>
  <c r="Y48" i="60"/>
  <c r="Y240" i="60"/>
  <c r="U251" i="60"/>
  <c r="X249" i="60"/>
  <c r="W248" i="60"/>
  <c r="W247" i="60"/>
  <c r="V246" i="60"/>
  <c r="T245" i="60"/>
  <c r="U244" i="60"/>
  <c r="R243" i="60"/>
  <c r="W23" i="60"/>
  <c r="T247" i="60"/>
  <c r="U246" i="60"/>
  <c r="U23" i="60"/>
  <c r="W21" i="60"/>
  <c r="Z36" i="60"/>
  <c r="I54" i="60"/>
  <c r="L54" i="60" s="1"/>
  <c r="AA53" i="60"/>
  <c r="J53" i="60"/>
  <c r="Y52" i="60"/>
  <c r="I52" i="60"/>
  <c r="L52" i="60" s="1"/>
  <c r="S48" i="60"/>
  <c r="AB48" i="60" s="1"/>
  <c r="AC251" i="60"/>
  <c r="R251" i="60"/>
  <c r="U250" i="60"/>
  <c r="T249" i="60"/>
  <c r="U248" i="60"/>
  <c r="R247" i="60"/>
  <c r="T246" i="60"/>
  <c r="J245" i="60"/>
  <c r="AC244" i="60"/>
  <c r="S244" i="60"/>
  <c r="AB244" i="60" s="1"/>
  <c r="X30" i="60"/>
  <c r="T251" i="60"/>
  <c r="S25" i="60"/>
  <c r="R23" i="60"/>
  <c r="U21" i="60"/>
  <c r="S17" i="60"/>
  <c r="AA40" i="60"/>
  <c r="R30" i="60"/>
  <c r="Y53" i="60"/>
  <c r="I53" i="60"/>
  <c r="L53" i="60" s="1"/>
  <c r="R51" i="60"/>
  <c r="AB50" i="60"/>
  <c r="J48" i="60"/>
  <c r="AB251" i="60"/>
  <c r="J251" i="60"/>
  <c r="AC250" i="60"/>
  <c r="T250" i="60"/>
  <c r="R249" i="60"/>
  <c r="T248" i="60"/>
  <c r="J247" i="60"/>
  <c r="AC246" i="60"/>
  <c r="S246" i="60"/>
  <c r="AB245" i="60"/>
  <c r="I245" i="60"/>
  <c r="L245" i="60" s="1"/>
  <c r="I244" i="60"/>
  <c r="L244" i="60" s="1"/>
  <c r="X21" i="60"/>
  <c r="J23" i="60"/>
  <c r="I21" i="60"/>
  <c r="L21" i="60" s="1"/>
  <c r="AB19" i="60"/>
  <c r="I40" i="60"/>
  <c r="L40" i="60" s="1"/>
  <c r="R36" i="60"/>
  <c r="I30" i="60"/>
  <c r="L30" i="60" s="1"/>
  <c r="Z251" i="60"/>
  <c r="I251" i="60"/>
  <c r="L251" i="60" s="1"/>
  <c r="J249" i="60"/>
  <c r="AC248" i="60"/>
  <c r="S248" i="60"/>
  <c r="AB247" i="60"/>
  <c r="I247" i="60"/>
  <c r="L247" i="60" s="1"/>
  <c r="AB246" i="60"/>
  <c r="I246" i="60"/>
  <c r="L246" i="60" s="1"/>
  <c r="X251" i="60"/>
  <c r="Y247" i="60"/>
  <c r="AC23" i="60"/>
  <c r="W19" i="60"/>
  <c r="X246" i="60"/>
  <c r="Z23" i="60"/>
  <c r="V19" i="60"/>
  <c r="X17" i="60"/>
  <c r="Z38" i="60"/>
  <c r="AA34" i="60"/>
  <c r="AA30" i="60"/>
  <c r="AA44" i="60"/>
  <c r="U53" i="60"/>
  <c r="AA48" i="60"/>
  <c r="AC45" i="60"/>
  <c r="U240" i="60"/>
  <c r="W251" i="60"/>
  <c r="Y249" i="60"/>
  <c r="X248" i="60"/>
  <c r="X247" i="60"/>
  <c r="W246" i="60"/>
  <c r="W245" i="60"/>
  <c r="V244" i="60"/>
  <c r="T243" i="60"/>
  <c r="V251" i="60"/>
  <c r="Z250" i="60"/>
  <c r="V249" i="60"/>
  <c r="Z248" i="60"/>
  <c r="R248" i="60"/>
  <c r="V247" i="60"/>
  <c r="Z246" i="60"/>
  <c r="R246" i="60"/>
  <c r="V245" i="60"/>
  <c r="Z244" i="60"/>
  <c r="R244" i="60"/>
  <c r="V243" i="60"/>
  <c r="Z242" i="60"/>
  <c r="R242" i="60"/>
  <c r="V241" i="60"/>
  <c r="AC249" i="60"/>
  <c r="U249" i="60"/>
  <c r="Y248" i="60"/>
  <c r="AC247" i="60"/>
  <c r="U247" i="60"/>
  <c r="Y246" i="60"/>
  <c r="AC245" i="60"/>
  <c r="U245" i="60"/>
  <c r="Y244" i="60"/>
  <c r="AC243" i="60"/>
  <c r="U243" i="60"/>
  <c r="Y242" i="60"/>
  <c r="AC241" i="60"/>
  <c r="U241" i="60"/>
  <c r="AA251" i="60"/>
  <c r="AA249" i="60"/>
  <c r="AA247" i="60"/>
  <c r="AA245" i="60"/>
  <c r="AA243" i="60"/>
  <c r="AA241" i="60"/>
  <c r="T240" i="60"/>
  <c r="V240" i="60"/>
  <c r="W240" i="60"/>
  <c r="I240" i="60"/>
  <c r="L240" i="60" s="1"/>
  <c r="X240" i="60"/>
  <c r="R240" i="60"/>
  <c r="V22" i="60"/>
  <c r="V15" i="60"/>
  <c r="Z40" i="60"/>
  <c r="Z32" i="60"/>
  <c r="U22" i="60"/>
  <c r="S21" i="60"/>
  <c r="R19" i="60"/>
  <c r="Y18" i="60"/>
  <c r="U15" i="60"/>
  <c r="X40" i="60"/>
  <c r="AA38" i="60"/>
  <c r="U34" i="60"/>
  <c r="W32" i="60"/>
  <c r="I55" i="60"/>
  <c r="L55" i="60" s="1"/>
  <c r="Y54" i="60"/>
  <c r="Z51" i="60"/>
  <c r="I51" i="60"/>
  <c r="L51" i="60" s="1"/>
  <c r="X50" i="60"/>
  <c r="W48" i="60"/>
  <c r="I46" i="60"/>
  <c r="L46" i="60" s="1"/>
  <c r="Z45" i="60"/>
  <c r="AC22" i="60"/>
  <c r="X18" i="60"/>
  <c r="W38" i="60"/>
  <c r="S44" i="60"/>
  <c r="V54" i="60"/>
  <c r="X51" i="60"/>
  <c r="U50" i="60"/>
  <c r="Y47" i="60"/>
  <c r="Z46" i="60"/>
  <c r="V45" i="60"/>
  <c r="U32" i="60"/>
  <c r="V50" i="60"/>
  <c r="Z47" i="60"/>
  <c r="AB22" i="60"/>
  <c r="S22" i="60"/>
  <c r="AA35" i="60"/>
  <c r="AA33" i="60"/>
  <c r="S32" i="60"/>
  <c r="AB32" i="60" s="1"/>
  <c r="AA22" i="60"/>
  <c r="J22" i="60"/>
  <c r="AB21" i="60"/>
  <c r="Z19" i="60"/>
  <c r="S18" i="60"/>
  <c r="AB18" i="60" s="1"/>
  <c r="S40" i="60"/>
  <c r="AB40" i="60" s="1"/>
  <c r="U38" i="60"/>
  <c r="Y35" i="60"/>
  <c r="Y33" i="60"/>
  <c r="R32" i="60"/>
  <c r="U54" i="60"/>
  <c r="W51" i="60"/>
  <c r="R50" i="60"/>
  <c r="W49" i="60"/>
  <c r="I48" i="60"/>
  <c r="L48" i="60" s="1"/>
  <c r="R47" i="60"/>
  <c r="Y46" i="60"/>
  <c r="W22" i="60"/>
  <c r="W40" i="60"/>
  <c r="AA19" i="60"/>
  <c r="W18" i="60"/>
  <c r="Y22" i="60"/>
  <c r="I22" i="60"/>
  <c r="L22" i="60" s="1"/>
  <c r="AA21" i="60"/>
  <c r="Y19" i="60"/>
  <c r="J18" i="60"/>
  <c r="AC40" i="60"/>
  <c r="R40" i="60"/>
  <c r="S38" i="60"/>
  <c r="AB38" i="60" s="1"/>
  <c r="I32" i="60"/>
  <c r="L32" i="60" s="1"/>
  <c r="Y44" i="60"/>
  <c r="R54" i="60"/>
  <c r="U51" i="60"/>
  <c r="J50" i="60"/>
  <c r="U49" i="60"/>
  <c r="I47" i="60"/>
  <c r="L47" i="60" s="1"/>
  <c r="X46" i="60"/>
  <c r="S45" i="60"/>
  <c r="AB45" i="60" s="1"/>
  <c r="AA32" i="60"/>
  <c r="AA18" i="60"/>
  <c r="X55" i="60"/>
  <c r="J51" i="60"/>
  <c r="Y50" i="60"/>
  <c r="J46" i="60"/>
  <c r="AA45" i="60"/>
  <c r="R55" i="60"/>
  <c r="AA25" i="60"/>
  <c r="W24" i="60"/>
  <c r="Z18" i="60"/>
  <c r="R18" i="60"/>
  <c r="W15" i="60"/>
  <c r="U40" i="60"/>
  <c r="J37" i="60"/>
  <c r="AC36" i="60"/>
  <c r="S36" i="60"/>
  <c r="AB36" i="60" s="1"/>
  <c r="S35" i="60"/>
  <c r="AB35" i="60" s="1"/>
  <c r="S33" i="60"/>
  <c r="AB33" i="60" s="1"/>
  <c r="I31" i="60"/>
  <c r="L31" i="60" s="1"/>
  <c r="S30" i="60"/>
  <c r="AB30" i="60" s="1"/>
  <c r="U44" i="60"/>
  <c r="Y55" i="60"/>
  <c r="J55" i="60"/>
  <c r="AC54" i="60"/>
  <c r="AB52" i="60"/>
  <c r="AA51" i="60"/>
  <c r="S51" i="60"/>
  <c r="AB51" i="60" s="1"/>
  <c r="V49" i="60"/>
  <c r="AC49" i="60"/>
  <c r="Z48" i="60"/>
  <c r="R48" i="60"/>
  <c r="J47" i="60"/>
  <c r="AA46" i="60"/>
  <c r="R46" i="60"/>
  <c r="U45" i="60"/>
  <c r="Y31" i="60"/>
  <c r="W55" i="60"/>
  <c r="AB15" i="60"/>
  <c r="Y37" i="60"/>
  <c r="X31" i="60"/>
  <c r="V55" i="60"/>
  <c r="AA49" i="60"/>
  <c r="S49" i="60"/>
  <c r="AB49" i="60" s="1"/>
  <c r="X47" i="60"/>
  <c r="AC47" i="60"/>
  <c r="AB46" i="60"/>
  <c r="R45" i="60"/>
  <c r="J14" i="60"/>
  <c r="R14" i="60"/>
  <c r="V18" i="60"/>
  <c r="AA15" i="60"/>
  <c r="S15" i="60"/>
  <c r="Y39" i="60"/>
  <c r="X37" i="60"/>
  <c r="X36" i="60"/>
  <c r="X35" i="60"/>
  <c r="Z34" i="60"/>
  <c r="X33" i="60"/>
  <c r="W31" i="60"/>
  <c r="W30" i="60"/>
  <c r="AC55" i="60"/>
  <c r="U55" i="60"/>
  <c r="Z49" i="60"/>
  <c r="R49" i="60"/>
  <c r="V48" i="60"/>
  <c r="W47" i="60"/>
  <c r="W46" i="60"/>
  <c r="AC46" i="60"/>
  <c r="Y45" i="60"/>
  <c r="J45" i="60"/>
  <c r="Y14" i="60"/>
  <c r="Z22" i="60"/>
  <c r="W20" i="60"/>
  <c r="AC19" i="60"/>
  <c r="U19" i="60"/>
  <c r="AC18" i="60"/>
  <c r="U18" i="60"/>
  <c r="Z15" i="60"/>
  <c r="R15" i="60"/>
  <c r="X39" i="60"/>
  <c r="X38" i="60"/>
  <c r="W37" i="60"/>
  <c r="W36" i="60"/>
  <c r="W35" i="60"/>
  <c r="X34" i="60"/>
  <c r="W33" i="60"/>
  <c r="X32" i="60"/>
  <c r="V31" i="60"/>
  <c r="V30" i="60"/>
  <c r="J44" i="60"/>
  <c r="W54" i="60"/>
  <c r="Z53" i="60"/>
  <c r="W50" i="60"/>
  <c r="AC50" i="60"/>
  <c r="Y49" i="60"/>
  <c r="J49" i="60"/>
  <c r="AC48" i="60"/>
  <c r="U48" i="60"/>
  <c r="V47" i="60"/>
  <c r="V46" i="60"/>
  <c r="X45" i="60"/>
  <c r="Z14" i="60"/>
  <c r="Y15" i="60"/>
  <c r="J15" i="60"/>
  <c r="W39" i="60"/>
  <c r="V37" i="60"/>
  <c r="U36" i="60"/>
  <c r="V35" i="60"/>
  <c r="W34" i="60"/>
  <c r="V33" i="60"/>
  <c r="U30" i="60"/>
  <c r="AA55" i="60"/>
  <c r="S55" i="60"/>
  <c r="AB55" i="60" s="1"/>
  <c r="X49" i="60"/>
  <c r="U47" i="60"/>
  <c r="J31" i="60"/>
  <c r="AA54" i="60"/>
  <c r="AA52" i="60"/>
  <c r="AA50" i="60"/>
  <c r="AA47" i="60"/>
  <c r="V44" i="60"/>
  <c r="W44" i="60"/>
  <c r="I44" i="60"/>
  <c r="L44" i="60" s="1"/>
  <c r="X44" i="60"/>
  <c r="R44" i="60"/>
  <c r="Y40" i="60"/>
  <c r="J40" i="60"/>
  <c r="AC39" i="60"/>
  <c r="U39" i="60"/>
  <c r="Y38" i="60"/>
  <c r="J38" i="60"/>
  <c r="AC37" i="60"/>
  <c r="U37" i="60"/>
  <c r="Y36" i="60"/>
  <c r="J36" i="60"/>
  <c r="AC35" i="60"/>
  <c r="U35" i="60"/>
  <c r="Y34" i="60"/>
  <c r="J34" i="60"/>
  <c r="AC33" i="60"/>
  <c r="U33" i="60"/>
  <c r="Y32" i="60"/>
  <c r="J32" i="60"/>
  <c r="AC31" i="60"/>
  <c r="U31" i="60"/>
  <c r="Y30" i="60"/>
  <c r="AA39" i="60"/>
  <c r="S37" i="60"/>
  <c r="AB37" i="60" s="1"/>
  <c r="AA31" i="60"/>
  <c r="S31" i="60"/>
  <c r="AB31" i="60" s="1"/>
  <c r="S39" i="60"/>
  <c r="AB39" i="60" s="1"/>
  <c r="Z39" i="60"/>
  <c r="Z37" i="60"/>
  <c r="Z35" i="60"/>
  <c r="V34" i="60"/>
  <c r="Z33" i="60"/>
  <c r="Z31" i="60"/>
  <c r="U29" i="60"/>
  <c r="V29" i="60"/>
  <c r="W29" i="60"/>
  <c r="I29" i="60"/>
  <c r="L29" i="60" s="1"/>
  <c r="X29" i="60"/>
  <c r="J29" i="60"/>
  <c r="Y29" i="60"/>
  <c r="R29" i="60"/>
  <c r="Z29" i="60"/>
  <c r="S29" i="60"/>
  <c r="V24" i="60"/>
  <c r="R20" i="60"/>
  <c r="V16" i="60"/>
  <c r="Z25" i="60"/>
  <c r="R25" i="60"/>
  <c r="AC24" i="60"/>
  <c r="U24" i="60"/>
  <c r="X23" i="60"/>
  <c r="I23" i="60"/>
  <c r="L23" i="60" s="1"/>
  <c r="V21" i="60"/>
  <c r="Y20" i="60"/>
  <c r="J20" i="60"/>
  <c r="Z17" i="60"/>
  <c r="R17" i="60"/>
  <c r="AC16" i="60"/>
  <c r="U16" i="60"/>
  <c r="Y25" i="60"/>
  <c r="J25" i="60"/>
  <c r="I20" i="60"/>
  <c r="L20" i="60" s="1"/>
  <c r="S19" i="60"/>
  <c r="Y17" i="60"/>
  <c r="J17" i="60"/>
  <c r="X25" i="60"/>
  <c r="I25" i="60"/>
  <c r="L25" i="60" s="1"/>
  <c r="AA24" i="60"/>
  <c r="S24" i="60"/>
  <c r="AB24" i="60" s="1"/>
  <c r="V23" i="60"/>
  <c r="I17" i="60"/>
  <c r="L17" i="60" s="1"/>
  <c r="AA16" i="60"/>
  <c r="S16" i="60"/>
  <c r="AB16" i="60" s="1"/>
  <c r="Z16" i="60"/>
  <c r="R16" i="60"/>
  <c r="R24" i="60"/>
  <c r="V25" i="60"/>
  <c r="Y24" i="60"/>
  <c r="J24" i="60"/>
  <c r="AB23" i="60"/>
  <c r="Z21" i="60"/>
  <c r="R21" i="60"/>
  <c r="AC20" i="60"/>
  <c r="U20" i="60"/>
  <c r="Y16" i="60"/>
  <c r="J16" i="60"/>
  <c r="W16" i="60"/>
  <c r="W25" i="60"/>
  <c r="Z24" i="60"/>
  <c r="AC25" i="60"/>
  <c r="X24" i="60"/>
  <c r="AA23" i="60"/>
  <c r="Y21" i="60"/>
  <c r="AB20" i="60"/>
  <c r="X16" i="60"/>
  <c r="U14" i="60"/>
  <c r="V14" i="60"/>
  <c r="W14" i="60"/>
  <c r="I14" i="60"/>
  <c r="L14" i="60" s="1"/>
  <c r="X14" i="60"/>
  <c r="S14" i="60"/>
  <c r="P244" i="60" l="1"/>
  <c r="N244" i="60"/>
  <c r="P55" i="60"/>
  <c r="N55" i="60"/>
  <c r="P30" i="60"/>
  <c r="N30" i="60"/>
  <c r="P242" i="60"/>
  <c r="N242" i="60"/>
  <c r="P66" i="60"/>
  <c r="N66" i="60"/>
  <c r="P83" i="60"/>
  <c r="N83" i="60"/>
  <c r="P31" i="60"/>
  <c r="N31" i="60"/>
  <c r="P247" i="60"/>
  <c r="N247" i="60"/>
  <c r="P54" i="60"/>
  <c r="N54" i="60"/>
  <c r="P249" i="60"/>
  <c r="N249" i="60"/>
  <c r="P34" i="60"/>
  <c r="N34" i="60"/>
  <c r="P256" i="60"/>
  <c r="N256" i="60"/>
  <c r="P262" i="60"/>
  <c r="N262" i="60"/>
  <c r="P50" i="60"/>
  <c r="N50" i="60"/>
  <c r="P76" i="60"/>
  <c r="N76" i="60"/>
  <c r="P65" i="60"/>
  <c r="N65" i="60"/>
  <c r="P14" i="60"/>
  <c r="N14" i="60"/>
  <c r="P240" i="60"/>
  <c r="N240" i="60"/>
  <c r="P245" i="60"/>
  <c r="N245" i="60"/>
  <c r="P77" i="60"/>
  <c r="N77" i="60"/>
  <c r="P20" i="60"/>
  <c r="N20" i="60"/>
  <c r="P44" i="60"/>
  <c r="N44" i="60"/>
  <c r="P32" i="60"/>
  <c r="N32" i="60"/>
  <c r="P46" i="60"/>
  <c r="N46" i="60"/>
  <c r="P40" i="60"/>
  <c r="N40" i="60"/>
  <c r="P250" i="60"/>
  <c r="N250" i="60"/>
  <c r="P265" i="60"/>
  <c r="N265" i="60"/>
  <c r="P36" i="60"/>
  <c r="N36" i="60"/>
  <c r="P35" i="60"/>
  <c r="N35" i="60"/>
  <c r="P59" i="60"/>
  <c r="N59" i="60"/>
  <c r="P68" i="60"/>
  <c r="N68" i="60"/>
  <c r="P263" i="60"/>
  <c r="N263" i="60"/>
  <c r="P264" i="60"/>
  <c r="N264" i="60"/>
  <c r="P255" i="60"/>
  <c r="N255" i="60"/>
  <c r="P63" i="60"/>
  <c r="N63" i="60"/>
  <c r="P29" i="60"/>
  <c r="N29" i="60"/>
  <c r="P47" i="60"/>
  <c r="N47" i="60"/>
  <c r="P48" i="60"/>
  <c r="N48" i="60"/>
  <c r="P21" i="60"/>
  <c r="N21" i="60"/>
  <c r="P241" i="60"/>
  <c r="N241" i="60"/>
  <c r="P39" i="60"/>
  <c r="N39" i="60"/>
  <c r="P18" i="60"/>
  <c r="N18" i="60"/>
  <c r="P70" i="60"/>
  <c r="N70" i="60"/>
  <c r="P78" i="60"/>
  <c r="N78" i="60"/>
  <c r="P259" i="60"/>
  <c r="N259" i="60"/>
  <c r="P246" i="60"/>
  <c r="N246" i="60"/>
  <c r="P37" i="60"/>
  <c r="N37" i="60"/>
  <c r="P75" i="60"/>
  <c r="N75" i="60"/>
  <c r="P23" i="60"/>
  <c r="N23" i="60"/>
  <c r="P51" i="60"/>
  <c r="N51" i="60"/>
  <c r="P52" i="60"/>
  <c r="N52" i="60"/>
  <c r="P33" i="60"/>
  <c r="N33" i="60"/>
  <c r="P260" i="60"/>
  <c r="N260" i="60"/>
  <c r="P74" i="60"/>
  <c r="N74" i="60"/>
  <c r="P82" i="60"/>
  <c r="N82" i="60"/>
  <c r="P79" i="60"/>
  <c r="N79" i="60"/>
  <c r="P81" i="60"/>
  <c r="N81" i="60"/>
  <c r="P85" i="60"/>
  <c r="N85" i="60"/>
  <c r="P60" i="60"/>
  <c r="N60" i="60"/>
  <c r="P25" i="60"/>
  <c r="N25" i="60"/>
  <c r="P22" i="60"/>
  <c r="N22" i="60"/>
  <c r="P248" i="60"/>
  <c r="N248" i="60"/>
  <c r="P80" i="60"/>
  <c r="N80" i="60"/>
  <c r="P17" i="60"/>
  <c r="N17" i="60"/>
  <c r="P251" i="60"/>
  <c r="N251" i="60"/>
  <c r="P53" i="60"/>
  <c r="N53" i="60"/>
  <c r="P270" i="60"/>
  <c r="N270" i="60"/>
  <c r="P243" i="60"/>
  <c r="N243" i="60"/>
  <c r="P38" i="60"/>
  <c r="N38" i="60"/>
  <c r="P261" i="60"/>
  <c r="N261" i="60"/>
  <c r="P84" i="60"/>
  <c r="N84" i="60"/>
  <c r="B32" i="2"/>
  <c r="G32" i="2"/>
  <c r="H33" i="2" s="1"/>
  <c r="P32" i="2"/>
  <c r="Q33" i="2" s="1"/>
  <c r="S32" i="2"/>
  <c r="T33" i="2" s="1"/>
  <c r="U32" i="2"/>
  <c r="Y32" i="2"/>
  <c r="Z32" i="2"/>
  <c r="AA32" i="2"/>
  <c r="AB32" i="2"/>
  <c r="AC33" i="2" s="1"/>
  <c r="AF32" i="2"/>
  <c r="Y25" i="64"/>
  <c r="Y48" i="64"/>
  <c r="W82" i="64"/>
  <c r="C33" i="2" l="1"/>
  <c r="E33" i="2"/>
  <c r="AD32" i="2"/>
  <c r="W194" i="64"/>
  <c r="AG32" i="2"/>
  <c r="AH33" i="2" s="1"/>
  <c r="AE32" i="2"/>
  <c r="B40" i="16"/>
  <c r="C40" i="16"/>
  <c r="E40" i="16"/>
  <c r="F41" i="16" s="1"/>
  <c r="G40" i="16"/>
  <c r="H41" i="16" s="1"/>
  <c r="I40" i="16"/>
  <c r="J41" i="16" s="1"/>
  <c r="K40" i="16"/>
  <c r="Q40" i="16"/>
  <c r="R41" i="16" s="1"/>
  <c r="U40" i="16"/>
  <c r="V41" i="16" s="1"/>
  <c r="W40" i="16"/>
  <c r="X41" i="16" s="1"/>
  <c r="Y40" i="16"/>
  <c r="Z40" i="16"/>
  <c r="AA40" i="16"/>
  <c r="AB40" i="16"/>
  <c r="AC40" i="16"/>
  <c r="AD40" i="16"/>
  <c r="AE40" i="16"/>
  <c r="AF40" i="16"/>
  <c r="AG40" i="16"/>
  <c r="AH40" i="16"/>
  <c r="B66" i="16"/>
  <c r="C66" i="16"/>
  <c r="E66" i="16"/>
  <c r="G66" i="16"/>
  <c r="I66" i="16"/>
  <c r="K66" i="16"/>
  <c r="Q66" i="16"/>
  <c r="U66" i="16"/>
  <c r="W66" i="16"/>
  <c r="Y66" i="16"/>
  <c r="Z66" i="16"/>
  <c r="AA66" i="16"/>
  <c r="AB66" i="16"/>
  <c r="AC66" i="16"/>
  <c r="AD66" i="16"/>
  <c r="AE66" i="16"/>
  <c r="AF66" i="16"/>
  <c r="AG66" i="16"/>
  <c r="AH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U67" i="16"/>
  <c r="V68" i="16" s="1"/>
  <c r="W67" i="16"/>
  <c r="X68" i="16" s="1"/>
  <c r="Y67" i="16"/>
  <c r="Z67" i="16"/>
  <c r="AA67" i="16"/>
  <c r="AB67" i="16"/>
  <c r="AC67" i="16"/>
  <c r="AD67" i="16"/>
  <c r="AE67" i="16"/>
  <c r="AF67" i="16"/>
  <c r="AG67" i="16"/>
  <c r="AH67" i="16"/>
  <c r="AI40" i="16" l="1"/>
  <c r="AJ40" i="16"/>
  <c r="F67" i="16"/>
  <c r="AI66" i="16"/>
  <c r="AJ66" i="16"/>
  <c r="J67" i="16"/>
  <c r="H67" i="16"/>
  <c r="X67" i="16"/>
  <c r="V67" i="16"/>
  <c r="AI67" i="16"/>
  <c r="R67" i="16"/>
  <c r="AJ67" i="16"/>
  <c r="Y11" i="73"/>
  <c r="Y12" i="73"/>
  <c r="Y13" i="73"/>
  <c r="Y14" i="73"/>
  <c r="Y15" i="73"/>
  <c r="Y16" i="73"/>
  <c r="Y17" i="73"/>
  <c r="Y18" i="73"/>
  <c r="Y19" i="73"/>
  <c r="Y20" i="73"/>
  <c r="Y21" i="73"/>
  <c r="Y22" i="73"/>
  <c r="Y23" i="73"/>
  <c r="Y24" i="73"/>
  <c r="Y25" i="73"/>
  <c r="Y27" i="73"/>
  <c r="Y28" i="73"/>
  <c r="Y29" i="73"/>
  <c r="Y30" i="73"/>
  <c r="Y31" i="73"/>
  <c r="Y32" i="73"/>
  <c r="Y33" i="73"/>
  <c r="Y34" i="73"/>
  <c r="Y35" i="73"/>
  <c r="Y36" i="73"/>
  <c r="Y37" i="73"/>
  <c r="Y38" i="73"/>
  <c r="Y39" i="73"/>
  <c r="Y40" i="73"/>
  <c r="Y41" i="73"/>
  <c r="Y42" i="73"/>
  <c r="Y43" i="73"/>
  <c r="Y44" i="73"/>
  <c r="Y45" i="73"/>
  <c r="Y46" i="73"/>
  <c r="Y47" i="73"/>
  <c r="Y48" i="73"/>
  <c r="Y49" i="73"/>
  <c r="Y50" i="73"/>
  <c r="Y51" i="73"/>
  <c r="Y52" i="73"/>
  <c r="Y53" i="73"/>
  <c r="Y54" i="73"/>
  <c r="Y55" i="73"/>
  <c r="Y56" i="73"/>
  <c r="Y57" i="73"/>
  <c r="Y58" i="73"/>
  <c r="Y59" i="73"/>
  <c r="Y60" i="73"/>
  <c r="Y61" i="73"/>
  <c r="Y62" i="73"/>
  <c r="Y63" i="73"/>
  <c r="Y64" i="73"/>
  <c r="Y65" i="73"/>
  <c r="Y66" i="73"/>
  <c r="Y67" i="73"/>
  <c r="Y68" i="73"/>
  <c r="Y69" i="73"/>
  <c r="Y70" i="73"/>
  <c r="Y71" i="73"/>
  <c r="Y72" i="73"/>
  <c r="Y73" i="73"/>
  <c r="Y74" i="73"/>
  <c r="Y75" i="73"/>
  <c r="Y76" i="73"/>
  <c r="Y77" i="73"/>
  <c r="Y78" i="73"/>
  <c r="Y79" i="73"/>
  <c r="Y80" i="73"/>
  <c r="Y81" i="73"/>
  <c r="Y82" i="73"/>
  <c r="Y83" i="73"/>
  <c r="Y84" i="73"/>
  <c r="Y85" i="73"/>
  <c r="Y86" i="73"/>
  <c r="Y87" i="73"/>
  <c r="Y88" i="73"/>
  <c r="Y89" i="73"/>
  <c r="Y90" i="73"/>
  <c r="Y91" i="73"/>
  <c r="Y92" i="73"/>
  <c r="Y93" i="73"/>
  <c r="Y94" i="73"/>
  <c r="Y95" i="73"/>
  <c r="Y96" i="73"/>
  <c r="Y97" i="73"/>
  <c r="Y98" i="73"/>
  <c r="Y99" i="73"/>
  <c r="Y100" i="73"/>
  <c r="Y101" i="73"/>
  <c r="Y102" i="73"/>
  <c r="Y103" i="73"/>
  <c r="Y104" i="73"/>
  <c r="Y105" i="73"/>
  <c r="Y106" i="73"/>
  <c r="Y107" i="73"/>
  <c r="Y108" i="73"/>
  <c r="Y109" i="73"/>
  <c r="Y110" i="73"/>
  <c r="Y111" i="73"/>
  <c r="Y112" i="73"/>
  <c r="Y113" i="73"/>
  <c r="Y114" i="73"/>
  <c r="Y115" i="73"/>
  <c r="Y116" i="73"/>
  <c r="Y117" i="73"/>
  <c r="Y118" i="73"/>
  <c r="Y119" i="73"/>
  <c r="Y120" i="73"/>
  <c r="Y121" i="73"/>
  <c r="Y122" i="73"/>
  <c r="Y123" i="73"/>
  <c r="Y124" i="73"/>
  <c r="Y125" i="73"/>
  <c r="Y126" i="73"/>
  <c r="Y127" i="73"/>
  <c r="Y128" i="73"/>
  <c r="Y129" i="73"/>
  <c r="Y130" i="73"/>
  <c r="Y131" i="73"/>
  <c r="Y132" i="73"/>
  <c r="Y133" i="73"/>
  <c r="Y134" i="73"/>
  <c r="Y135" i="73"/>
  <c r="Y136" i="73"/>
  <c r="Y137" i="73"/>
  <c r="Y138" i="73"/>
  <c r="Y139" i="73"/>
  <c r="Y140" i="73"/>
  <c r="Y141" i="73"/>
  <c r="Y142" i="73"/>
  <c r="Y143" i="73"/>
  <c r="Y144" i="73"/>
  <c r="Y145" i="73"/>
  <c r="Y146" i="73"/>
  <c r="Y147" i="73"/>
  <c r="Y148" i="73"/>
  <c r="Y149" i="73"/>
  <c r="Y150" i="73"/>
  <c r="Y151" i="73"/>
  <c r="Y152" i="73"/>
  <c r="Y153" i="73"/>
  <c r="Y154" i="73"/>
  <c r="Y155" i="73"/>
  <c r="Y156" i="73"/>
  <c r="Y157" i="73"/>
  <c r="Y158" i="73"/>
  <c r="Y159" i="73"/>
  <c r="Y160" i="73"/>
  <c r="Y161" i="73"/>
  <c r="Y162" i="73"/>
  <c r="Y163" i="73"/>
  <c r="Y164" i="73"/>
  <c r="Y165" i="73"/>
  <c r="Y166" i="73"/>
  <c r="Y167" i="73"/>
  <c r="Y168" i="73"/>
  <c r="Y169" i="73"/>
  <c r="Y170" i="73"/>
  <c r="Y171" i="73"/>
  <c r="Y172" i="73"/>
  <c r="Y173" i="73"/>
  <c r="Y174" i="73"/>
  <c r="Y175" i="73"/>
  <c r="Y176" i="73"/>
  <c r="Y177" i="73"/>
  <c r="Y178" i="73"/>
  <c r="Y179" i="73"/>
  <c r="Y180" i="73"/>
  <c r="Y181" i="73"/>
  <c r="Y182" i="73"/>
  <c r="Y183" i="73"/>
  <c r="Y184" i="73"/>
  <c r="Y185" i="73"/>
  <c r="Y186" i="73"/>
  <c r="Y187" i="73"/>
  <c r="Y188" i="73"/>
  <c r="Y189" i="73"/>
  <c r="Y190" i="73"/>
  <c r="Y191" i="73"/>
  <c r="Y192" i="73"/>
  <c r="Y193" i="73"/>
  <c r="Y194" i="73"/>
  <c r="Y195" i="73"/>
  <c r="Y196" i="73"/>
  <c r="Y197" i="73"/>
  <c r="Y198" i="73"/>
  <c r="Y199" i="73"/>
  <c r="Y200" i="73"/>
  <c r="Y201" i="73"/>
  <c r="Y202" i="73"/>
  <c r="Y203" i="73"/>
  <c r="Y204" i="73"/>
  <c r="Y205" i="73"/>
  <c r="Y206" i="73"/>
  <c r="Y207" i="73"/>
  <c r="Y208" i="73"/>
  <c r="Y209" i="73"/>
  <c r="Y210" i="73"/>
  <c r="Y211" i="73"/>
  <c r="Y212" i="73"/>
  <c r="Y213" i="73"/>
  <c r="Y214" i="73"/>
  <c r="Y215" i="73"/>
  <c r="Y216" i="73"/>
  <c r="Y217" i="73"/>
  <c r="Y218" i="73"/>
  <c r="Y219" i="73"/>
  <c r="Y220" i="73"/>
  <c r="Y221" i="73"/>
  <c r="Y222" i="73"/>
  <c r="Y223" i="73"/>
  <c r="Y224" i="73"/>
  <c r="Y225" i="73"/>
  <c r="Y226" i="73"/>
  <c r="Y227" i="73"/>
  <c r="Y228" i="73"/>
  <c r="Y229" i="73"/>
  <c r="Y230" i="73"/>
  <c r="Y231" i="73"/>
  <c r="Y232" i="73"/>
  <c r="Y233" i="73"/>
  <c r="Y234" i="73"/>
  <c r="Y235" i="73"/>
  <c r="Y236" i="73"/>
  <c r="Y237" i="73"/>
  <c r="Y238" i="73"/>
  <c r="Y239" i="73"/>
  <c r="Y240" i="73"/>
  <c r="Y241" i="73"/>
  <c r="Y242" i="73"/>
  <c r="Y243" i="73"/>
  <c r="Y244" i="73"/>
  <c r="Y245" i="73"/>
  <c r="Y246" i="73"/>
  <c r="Y247" i="73"/>
  <c r="Y248" i="73"/>
  <c r="Y249" i="73"/>
  <c r="Y250" i="73"/>
  <c r="Y251" i="73"/>
  <c r="Y252" i="73"/>
  <c r="Y253" i="73"/>
  <c r="Y254" i="73"/>
  <c r="Y255" i="73"/>
  <c r="Y256" i="73"/>
  <c r="Y257" i="73"/>
  <c r="Y258" i="73"/>
  <c r="Y259" i="73"/>
  <c r="Y260" i="73"/>
  <c r="Y261" i="73"/>
  <c r="Y262" i="73"/>
  <c r="Y263" i="73"/>
  <c r="Y264" i="73"/>
  <c r="Y265" i="73"/>
  <c r="Y266" i="73"/>
  <c r="Y267" i="73"/>
  <c r="Y268" i="73"/>
  <c r="Y269" i="73"/>
  <c r="Y270" i="73"/>
  <c r="Y271" i="73"/>
  <c r="Y272" i="73"/>
  <c r="Y273" i="73"/>
  <c r="Y274" i="73"/>
  <c r="Y275" i="73"/>
  <c r="Y276" i="73"/>
  <c r="Y277" i="73"/>
  <c r="Y278" i="73"/>
  <c r="Y279" i="73"/>
  <c r="Y280" i="73"/>
  <c r="Y281" i="73"/>
  <c r="Y282" i="73"/>
  <c r="Y283" i="73"/>
  <c r="Y284" i="73"/>
  <c r="Y285" i="73"/>
  <c r="Y286" i="73"/>
  <c r="Y287" i="73"/>
  <c r="Y288" i="73"/>
  <c r="Y289" i="73"/>
  <c r="Y290" i="73"/>
  <c r="Y291" i="73"/>
  <c r="Y292" i="73"/>
  <c r="Y293" i="73"/>
  <c r="Y294" i="73"/>
  <c r="Y295" i="73"/>
  <c r="Y296" i="73"/>
  <c r="Y297" i="73"/>
  <c r="Y298" i="73"/>
  <c r="Y299" i="73"/>
  <c r="Y300" i="73"/>
  <c r="Y301" i="73"/>
  <c r="Y302" i="73"/>
  <c r="Y303" i="73"/>
  <c r="Y304" i="73"/>
  <c r="Y305" i="73"/>
  <c r="Y306" i="73"/>
  <c r="Y307" i="73"/>
  <c r="Y308" i="73"/>
  <c r="Y309" i="73"/>
  <c r="Y310" i="73"/>
  <c r="Y311" i="73"/>
  <c r="J2" i="46"/>
  <c r="K2" i="16"/>
  <c r="V2" i="35"/>
  <c r="X2" i="1"/>
  <c r="H2" i="6"/>
  <c r="B50" i="47" l="1"/>
  <c r="C50" i="47"/>
  <c r="D50" i="47" s="1"/>
  <c r="F50" i="47"/>
  <c r="G50" i="47" s="1"/>
  <c r="B51" i="47"/>
  <c r="C51" i="47"/>
  <c r="D51" i="47" s="1"/>
  <c r="F51" i="47"/>
  <c r="E51" i="47" s="1"/>
  <c r="AA51" i="47" s="1"/>
  <c r="B52" i="47"/>
  <c r="C52" i="47"/>
  <c r="D52" i="47" s="1"/>
  <c r="F52" i="47"/>
  <c r="G52" i="47" s="1"/>
  <c r="B53" i="47"/>
  <c r="C53" i="47"/>
  <c r="D53" i="47" s="1"/>
  <c r="F53" i="47"/>
  <c r="E53" i="47" s="1"/>
  <c r="W53" i="47" l="1"/>
  <c r="Y52" i="47"/>
  <c r="Q52" i="47"/>
  <c r="Y51" i="47"/>
  <c r="Q51" i="47"/>
  <c r="W51" i="47"/>
  <c r="O51" i="47"/>
  <c r="U51" i="47"/>
  <c r="M51" i="47"/>
  <c r="U52" i="47"/>
  <c r="S51" i="47"/>
  <c r="I51" i="47"/>
  <c r="Y50" i="47"/>
  <c r="Y53" i="47"/>
  <c r="I53" i="47"/>
  <c r="M50" i="47"/>
  <c r="S53" i="47"/>
  <c r="U50" i="47"/>
  <c r="AA53" i="47"/>
  <c r="O53" i="47"/>
  <c r="Q50" i="47"/>
  <c r="V53" i="47"/>
  <c r="R53" i="47"/>
  <c r="N53" i="47"/>
  <c r="G53" i="47"/>
  <c r="X52" i="47"/>
  <c r="T52" i="47"/>
  <c r="P52" i="47"/>
  <c r="K52" i="47"/>
  <c r="E52" i="47"/>
  <c r="V51" i="47"/>
  <c r="R51" i="47"/>
  <c r="N51" i="47"/>
  <c r="G51" i="47"/>
  <c r="X50" i="47"/>
  <c r="T50" i="47"/>
  <c r="P50" i="47"/>
  <c r="K50" i="47"/>
  <c r="E50" i="47"/>
  <c r="W52" i="47"/>
  <c r="O52" i="47"/>
  <c r="AA50" i="47"/>
  <c r="W50" i="47"/>
  <c r="S50" i="47"/>
  <c r="O50" i="47"/>
  <c r="I50" i="47"/>
  <c r="M52" i="47"/>
  <c r="U53" i="47"/>
  <c r="Q53" i="47"/>
  <c r="M53" i="47"/>
  <c r="AA52" i="47"/>
  <c r="S52" i="47"/>
  <c r="I52" i="47"/>
  <c r="X53" i="47"/>
  <c r="T53" i="47"/>
  <c r="P53" i="47"/>
  <c r="K53" i="47"/>
  <c r="Z52" i="47"/>
  <c r="V52" i="47"/>
  <c r="R52" i="47"/>
  <c r="N52" i="47"/>
  <c r="X51" i="47"/>
  <c r="T51" i="47"/>
  <c r="P51" i="47"/>
  <c r="K51" i="47"/>
  <c r="Z51" i="47" s="1"/>
  <c r="Z50" i="47"/>
  <c r="V50" i="47"/>
  <c r="R50" i="47"/>
  <c r="N50" i="47"/>
  <c r="S12" i="51"/>
  <c r="S13" i="51"/>
  <c r="S14" i="51"/>
  <c r="S15" i="51"/>
  <c r="S16" i="51"/>
  <c r="Z53" i="47" l="1"/>
  <c r="B29" i="51"/>
  <c r="B30" i="51"/>
  <c r="B31" i="51"/>
  <c r="B41" i="51"/>
  <c r="B42" i="51"/>
  <c r="B43" i="51"/>
  <c r="B58" i="16"/>
  <c r="C58" i="16"/>
  <c r="E58" i="16"/>
  <c r="G58" i="16"/>
  <c r="I58" i="16"/>
  <c r="K58" i="16"/>
  <c r="Q58" i="16"/>
  <c r="U58" i="16"/>
  <c r="W58" i="16"/>
  <c r="Y58" i="16"/>
  <c r="Z58" i="16"/>
  <c r="AA58" i="16"/>
  <c r="AB58" i="16"/>
  <c r="AC58" i="16"/>
  <c r="AD58" i="16"/>
  <c r="AE58" i="16"/>
  <c r="AF58" i="16"/>
  <c r="AG58" i="16"/>
  <c r="AH58" i="16"/>
  <c r="B59" i="16"/>
  <c r="C59" i="16"/>
  <c r="E59" i="16"/>
  <c r="G59" i="16"/>
  <c r="I59" i="16"/>
  <c r="K59" i="16"/>
  <c r="Q59" i="16"/>
  <c r="U59" i="16"/>
  <c r="W59" i="16"/>
  <c r="Y59" i="16"/>
  <c r="Z59" i="16"/>
  <c r="AA59" i="16"/>
  <c r="AB59" i="16"/>
  <c r="AC59" i="16"/>
  <c r="AD59" i="16"/>
  <c r="AE59" i="16"/>
  <c r="AF59" i="16"/>
  <c r="AG59" i="16"/>
  <c r="AH59" i="16"/>
  <c r="B60" i="16"/>
  <c r="C60" i="16"/>
  <c r="E60" i="16"/>
  <c r="G60" i="16"/>
  <c r="I60" i="16"/>
  <c r="K60" i="16"/>
  <c r="Q60" i="16"/>
  <c r="U60" i="16"/>
  <c r="W60" i="16"/>
  <c r="Y60" i="16"/>
  <c r="Z60" i="16"/>
  <c r="AA60" i="16"/>
  <c r="AB60" i="16"/>
  <c r="AC60" i="16"/>
  <c r="AD60" i="16"/>
  <c r="AE60" i="16"/>
  <c r="AF60" i="16"/>
  <c r="AG60" i="16"/>
  <c r="AH60" i="16"/>
  <c r="B61" i="16"/>
  <c r="C61" i="16"/>
  <c r="E61" i="16"/>
  <c r="G61" i="16"/>
  <c r="I61" i="16"/>
  <c r="K61" i="16"/>
  <c r="Q61" i="16"/>
  <c r="U61" i="16"/>
  <c r="W61" i="16"/>
  <c r="Y61" i="16"/>
  <c r="Z61" i="16"/>
  <c r="AA61" i="16"/>
  <c r="AB61" i="16"/>
  <c r="AC61" i="16"/>
  <c r="AD61" i="16"/>
  <c r="AE61" i="16"/>
  <c r="AF61" i="16"/>
  <c r="AG61" i="16"/>
  <c r="AH61" i="16"/>
  <c r="B62" i="16"/>
  <c r="C62" i="16"/>
  <c r="E62" i="16"/>
  <c r="G62" i="16"/>
  <c r="I62" i="16"/>
  <c r="K62" i="16"/>
  <c r="Q62" i="16"/>
  <c r="U62" i="16"/>
  <c r="W62" i="16"/>
  <c r="Y62" i="16"/>
  <c r="Z62" i="16"/>
  <c r="AA62" i="16"/>
  <c r="AB62" i="16"/>
  <c r="AC62" i="16"/>
  <c r="AD62" i="16"/>
  <c r="AE62" i="16"/>
  <c r="AF62" i="16"/>
  <c r="AG62" i="16"/>
  <c r="AH62" i="16"/>
  <c r="B63" i="16"/>
  <c r="C63" i="16"/>
  <c r="E63" i="16"/>
  <c r="G63" i="16"/>
  <c r="I63" i="16"/>
  <c r="K63" i="16"/>
  <c r="Q63" i="16"/>
  <c r="U63" i="16"/>
  <c r="W63" i="16"/>
  <c r="Y63" i="16"/>
  <c r="Z63" i="16"/>
  <c r="AA63" i="16"/>
  <c r="AB63" i="16"/>
  <c r="AC63" i="16"/>
  <c r="AD63" i="16"/>
  <c r="AE63" i="16"/>
  <c r="AF63" i="16"/>
  <c r="AG63" i="16"/>
  <c r="AH63" i="16"/>
  <c r="B64" i="16"/>
  <c r="C64" i="16"/>
  <c r="E64" i="16"/>
  <c r="G64" i="16"/>
  <c r="I64" i="16"/>
  <c r="K64" i="16"/>
  <c r="Q64" i="16"/>
  <c r="U64" i="16"/>
  <c r="W64" i="16"/>
  <c r="Y64" i="16"/>
  <c r="Z64" i="16"/>
  <c r="AA64" i="16"/>
  <c r="AB64" i="16"/>
  <c r="AC64" i="16"/>
  <c r="AD64" i="16"/>
  <c r="AE64" i="16"/>
  <c r="AF64" i="16"/>
  <c r="AG64" i="16"/>
  <c r="AH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U65" i="16"/>
  <c r="V66" i="16" s="1"/>
  <c r="W65" i="16"/>
  <c r="X66" i="16" s="1"/>
  <c r="Y65" i="16"/>
  <c r="Z65" i="16"/>
  <c r="AA65" i="16"/>
  <c r="AB65" i="16"/>
  <c r="AC65" i="16"/>
  <c r="AD65" i="16"/>
  <c r="AE65" i="16"/>
  <c r="AF65" i="16"/>
  <c r="AG65" i="16"/>
  <c r="AH65" i="16"/>
  <c r="B48" i="16"/>
  <c r="C48" i="16"/>
  <c r="E48" i="16"/>
  <c r="G48" i="16"/>
  <c r="I48" i="16"/>
  <c r="K48" i="16"/>
  <c r="Q48" i="16"/>
  <c r="U48" i="16"/>
  <c r="W48" i="16"/>
  <c r="Y48" i="16"/>
  <c r="Z48" i="16"/>
  <c r="AA48" i="16"/>
  <c r="AB48" i="16"/>
  <c r="AC48" i="16"/>
  <c r="AD48" i="16"/>
  <c r="AE48" i="16"/>
  <c r="AF48" i="16"/>
  <c r="AG48" i="16"/>
  <c r="AH48" i="16"/>
  <c r="B49" i="16"/>
  <c r="C49" i="16"/>
  <c r="E49" i="16"/>
  <c r="G49" i="16"/>
  <c r="I49" i="16"/>
  <c r="K49" i="16"/>
  <c r="Q49" i="16"/>
  <c r="U49" i="16"/>
  <c r="W49" i="16"/>
  <c r="Y49" i="16"/>
  <c r="Z49" i="16"/>
  <c r="AA49" i="16"/>
  <c r="AB49" i="16"/>
  <c r="AC49" i="16"/>
  <c r="AD49" i="16"/>
  <c r="AE49" i="16"/>
  <c r="AF49" i="16"/>
  <c r="AG49" i="16"/>
  <c r="AH49" i="16"/>
  <c r="B50" i="16"/>
  <c r="C50" i="16"/>
  <c r="E50" i="16"/>
  <c r="G50" i="16"/>
  <c r="I50" i="16"/>
  <c r="K50" i="16"/>
  <c r="Q50" i="16"/>
  <c r="U50" i="16"/>
  <c r="W50" i="16"/>
  <c r="Y50" i="16"/>
  <c r="Z50" i="16"/>
  <c r="AA50" i="16"/>
  <c r="AB50" i="16"/>
  <c r="AC50" i="16"/>
  <c r="AD50" i="16"/>
  <c r="AE50" i="16"/>
  <c r="AF50" i="16"/>
  <c r="AG50" i="16"/>
  <c r="AH50" i="16"/>
  <c r="B51" i="16"/>
  <c r="C51" i="16"/>
  <c r="E51" i="16"/>
  <c r="G51" i="16"/>
  <c r="I51" i="16"/>
  <c r="K51" i="16"/>
  <c r="Q51" i="16"/>
  <c r="U51" i="16"/>
  <c r="W51" i="16"/>
  <c r="Y51" i="16"/>
  <c r="Z51" i="16"/>
  <c r="AA51" i="16"/>
  <c r="AB51" i="16"/>
  <c r="AC51" i="16"/>
  <c r="AD51" i="16"/>
  <c r="AE51" i="16"/>
  <c r="AF51" i="16"/>
  <c r="AG51" i="16"/>
  <c r="AH51" i="16"/>
  <c r="B52" i="16"/>
  <c r="C52" i="16"/>
  <c r="E52" i="16"/>
  <c r="G52" i="16"/>
  <c r="I52" i="16"/>
  <c r="K52" i="16"/>
  <c r="Q52" i="16"/>
  <c r="U52" i="16"/>
  <c r="W52" i="16"/>
  <c r="Y52" i="16"/>
  <c r="Z52" i="16"/>
  <c r="AA52" i="16"/>
  <c r="AB52" i="16"/>
  <c r="AC52" i="16"/>
  <c r="AD52" i="16"/>
  <c r="AE52" i="16"/>
  <c r="AF52" i="16"/>
  <c r="AG52" i="16"/>
  <c r="AH52" i="16"/>
  <c r="B53" i="16"/>
  <c r="C53" i="16"/>
  <c r="E53" i="16"/>
  <c r="G53" i="16"/>
  <c r="I53" i="16"/>
  <c r="K53" i="16"/>
  <c r="Q53" i="16"/>
  <c r="U53" i="16"/>
  <c r="W53" i="16"/>
  <c r="Y53" i="16"/>
  <c r="Z53" i="16"/>
  <c r="AA53" i="16"/>
  <c r="AB53" i="16"/>
  <c r="AC53" i="16"/>
  <c r="AD53" i="16"/>
  <c r="AE53" i="16"/>
  <c r="AF53" i="16"/>
  <c r="AG53" i="16"/>
  <c r="AH53" i="16"/>
  <c r="B54" i="16"/>
  <c r="C54" i="16"/>
  <c r="E54" i="16"/>
  <c r="G54" i="16"/>
  <c r="I54" i="16"/>
  <c r="K54" i="16"/>
  <c r="Q54" i="16"/>
  <c r="U54" i="16"/>
  <c r="W54" i="16"/>
  <c r="Y54" i="16"/>
  <c r="Z54" i="16"/>
  <c r="AA54" i="16"/>
  <c r="AB54" i="16"/>
  <c r="AC54" i="16"/>
  <c r="AD54" i="16"/>
  <c r="AE54" i="16"/>
  <c r="AF54" i="16"/>
  <c r="AG54" i="16"/>
  <c r="AH54" i="16"/>
  <c r="B55" i="16"/>
  <c r="C55" i="16"/>
  <c r="E55" i="16"/>
  <c r="G55" i="16"/>
  <c r="I55" i="16"/>
  <c r="K55" i="16"/>
  <c r="Q55" i="16"/>
  <c r="U55" i="16"/>
  <c r="W55" i="16"/>
  <c r="Y55" i="16"/>
  <c r="Z55" i="16"/>
  <c r="AA55" i="16"/>
  <c r="AB55" i="16"/>
  <c r="AC55" i="16"/>
  <c r="AD55" i="16"/>
  <c r="AE55" i="16"/>
  <c r="AF55" i="16"/>
  <c r="AG55" i="16"/>
  <c r="AH55" i="16"/>
  <c r="B56" i="16"/>
  <c r="C56" i="16"/>
  <c r="E56" i="16"/>
  <c r="G56" i="16"/>
  <c r="I56" i="16"/>
  <c r="K56" i="16"/>
  <c r="Q56" i="16"/>
  <c r="U56" i="16"/>
  <c r="W56" i="16"/>
  <c r="Y56" i="16"/>
  <c r="Z56" i="16"/>
  <c r="AA56" i="16"/>
  <c r="AB56" i="16"/>
  <c r="AC56" i="16"/>
  <c r="AD56" i="16"/>
  <c r="AE56" i="16"/>
  <c r="AF56" i="16"/>
  <c r="AG56" i="16"/>
  <c r="AH56" i="16"/>
  <c r="B57" i="16"/>
  <c r="C57" i="16"/>
  <c r="E57" i="16"/>
  <c r="G57" i="16"/>
  <c r="I57" i="16"/>
  <c r="K57" i="16"/>
  <c r="Q57" i="16"/>
  <c r="U57" i="16"/>
  <c r="W57" i="16"/>
  <c r="Y57" i="16"/>
  <c r="Z57" i="16"/>
  <c r="AA57" i="16"/>
  <c r="AB57" i="16"/>
  <c r="AC57" i="16"/>
  <c r="AD57" i="16"/>
  <c r="AE57" i="16"/>
  <c r="AF57" i="16"/>
  <c r="AG57" i="16"/>
  <c r="AH57" i="16"/>
  <c r="B36" i="16"/>
  <c r="C36" i="16"/>
  <c r="E36" i="16"/>
  <c r="G36" i="16"/>
  <c r="I36" i="16"/>
  <c r="K36" i="16"/>
  <c r="Q36" i="16"/>
  <c r="U36" i="16"/>
  <c r="W36" i="16"/>
  <c r="Y36" i="16"/>
  <c r="Z36" i="16"/>
  <c r="AA36" i="16"/>
  <c r="AB36" i="16"/>
  <c r="AC36" i="16"/>
  <c r="AD36" i="16"/>
  <c r="AE36" i="16"/>
  <c r="AF36" i="16"/>
  <c r="AG36" i="16"/>
  <c r="AH36" i="16"/>
  <c r="B37" i="16"/>
  <c r="C37" i="16"/>
  <c r="E37" i="16"/>
  <c r="G37" i="16"/>
  <c r="I37" i="16"/>
  <c r="K37" i="16"/>
  <c r="Q37" i="16"/>
  <c r="U37" i="16"/>
  <c r="W37" i="16"/>
  <c r="Y37" i="16"/>
  <c r="Z37" i="16"/>
  <c r="AA37" i="16"/>
  <c r="AB37" i="16"/>
  <c r="AC37" i="16"/>
  <c r="AD37" i="16"/>
  <c r="AE37" i="16"/>
  <c r="AF37" i="16"/>
  <c r="AG37" i="16"/>
  <c r="AH37" i="16"/>
  <c r="B38" i="16"/>
  <c r="C38" i="16"/>
  <c r="E38" i="16"/>
  <c r="G38" i="16"/>
  <c r="I38" i="16"/>
  <c r="K38" i="16"/>
  <c r="Q38" i="16"/>
  <c r="U38" i="16"/>
  <c r="W38" i="16"/>
  <c r="Y38" i="16"/>
  <c r="Z38" i="16"/>
  <c r="AA38" i="16"/>
  <c r="AB38" i="16"/>
  <c r="AC38" i="16"/>
  <c r="AD38" i="16"/>
  <c r="AE38" i="16"/>
  <c r="AF38" i="16"/>
  <c r="AG38" i="16"/>
  <c r="AH38" i="16"/>
  <c r="B39" i="16"/>
  <c r="C39" i="16"/>
  <c r="E39" i="16"/>
  <c r="F40" i="16" s="1"/>
  <c r="G39" i="16"/>
  <c r="H40" i="16" s="1"/>
  <c r="I39" i="16"/>
  <c r="J40" i="16" s="1"/>
  <c r="K39" i="16"/>
  <c r="Q39" i="16"/>
  <c r="R40" i="16" s="1"/>
  <c r="U39" i="16"/>
  <c r="V40" i="16" s="1"/>
  <c r="W39" i="16"/>
  <c r="X40" i="16" s="1"/>
  <c r="Y39" i="16"/>
  <c r="Z39" i="16"/>
  <c r="AA39" i="16"/>
  <c r="AB39" i="16"/>
  <c r="AC39" i="16"/>
  <c r="AD39" i="16"/>
  <c r="AE39" i="16"/>
  <c r="AF39" i="16"/>
  <c r="AG39" i="16"/>
  <c r="AH39" i="16"/>
  <c r="B109" i="6"/>
  <c r="C109" i="6"/>
  <c r="D109" i="6" s="1"/>
  <c r="E109" i="6"/>
  <c r="G109" i="6"/>
  <c r="I109" i="6"/>
  <c r="K109" i="6"/>
  <c r="Q109" i="6"/>
  <c r="W109" i="6"/>
  <c r="Y109" i="6"/>
  <c r="AA109" i="6"/>
  <c r="AC109" i="6"/>
  <c r="AD109" i="6"/>
  <c r="AE109" i="6"/>
  <c r="AF109" i="6"/>
  <c r="AG109" i="6"/>
  <c r="AH109" i="6"/>
  <c r="B110" i="6"/>
  <c r="C110" i="6"/>
  <c r="D110" i="6" s="1"/>
  <c r="E110" i="6"/>
  <c r="G110" i="6"/>
  <c r="I110" i="6"/>
  <c r="K110" i="6"/>
  <c r="Q110" i="6"/>
  <c r="W110" i="6"/>
  <c r="Y110" i="6"/>
  <c r="AA110" i="6"/>
  <c r="AC110" i="6"/>
  <c r="AD110" i="6"/>
  <c r="AE110" i="6"/>
  <c r="AF110" i="6"/>
  <c r="AG110" i="6"/>
  <c r="AH110" i="6"/>
  <c r="B112" i="6"/>
  <c r="C112" i="6"/>
  <c r="D112" i="6" s="1"/>
  <c r="E112" i="6"/>
  <c r="G112" i="6"/>
  <c r="I112" i="6"/>
  <c r="K112" i="6"/>
  <c r="Q112" i="6"/>
  <c r="W112" i="6"/>
  <c r="Y112" i="6"/>
  <c r="AA112" i="6"/>
  <c r="AC112" i="6"/>
  <c r="AD112" i="6"/>
  <c r="AE112" i="6"/>
  <c r="AF112" i="6"/>
  <c r="AG112" i="6"/>
  <c r="AH112" i="6"/>
  <c r="B113" i="6"/>
  <c r="C113" i="6"/>
  <c r="D113" i="6" s="1"/>
  <c r="E113" i="6"/>
  <c r="G113" i="6"/>
  <c r="I113" i="6"/>
  <c r="K113" i="6"/>
  <c r="Q113" i="6"/>
  <c r="W113" i="6"/>
  <c r="Y113" i="6"/>
  <c r="AA113" i="6"/>
  <c r="AC113" i="6"/>
  <c r="AD113" i="6"/>
  <c r="AE113" i="6"/>
  <c r="AF113" i="6"/>
  <c r="AG113" i="6"/>
  <c r="AH113" i="6"/>
  <c r="B114" i="6"/>
  <c r="C114" i="6"/>
  <c r="D114" i="6" s="1"/>
  <c r="E114" i="6"/>
  <c r="G114" i="6"/>
  <c r="I114" i="6"/>
  <c r="K114" i="6"/>
  <c r="Q114" i="6"/>
  <c r="W114" i="6"/>
  <c r="Y114" i="6"/>
  <c r="AA114" i="6"/>
  <c r="AC114" i="6"/>
  <c r="AD114" i="6"/>
  <c r="AE114" i="6"/>
  <c r="AF114" i="6"/>
  <c r="AG114" i="6"/>
  <c r="AH114" i="6"/>
  <c r="B115" i="6"/>
  <c r="C115" i="6"/>
  <c r="D115" i="6" s="1"/>
  <c r="E115" i="6"/>
  <c r="F115" i="6" s="1"/>
  <c r="G115" i="6"/>
  <c r="I115" i="6"/>
  <c r="J115" i="6" s="1"/>
  <c r="K115" i="6"/>
  <c r="Q115" i="6"/>
  <c r="R115" i="6" s="1"/>
  <c r="W115" i="6"/>
  <c r="Y115" i="6"/>
  <c r="Z115" i="6" s="1"/>
  <c r="AA115" i="6"/>
  <c r="AC115" i="6"/>
  <c r="AD115" i="6"/>
  <c r="AE115" i="6"/>
  <c r="AF115" i="6"/>
  <c r="AG115" i="6"/>
  <c r="AH115" i="6"/>
  <c r="B117" i="6"/>
  <c r="C117" i="6"/>
  <c r="D117" i="6" s="1"/>
  <c r="E117" i="6"/>
  <c r="G117" i="6"/>
  <c r="H110" i="6" s="1"/>
  <c r="I117" i="6"/>
  <c r="J110" i="6" s="1"/>
  <c r="K117" i="6"/>
  <c r="Q117" i="6"/>
  <c r="R110" i="6" s="1"/>
  <c r="W117" i="6"/>
  <c r="X110" i="6" s="1"/>
  <c r="Y117" i="6"/>
  <c r="AA117" i="6"/>
  <c r="AC117" i="6"/>
  <c r="AD117" i="6"/>
  <c r="AE117" i="6"/>
  <c r="AF117" i="6"/>
  <c r="AG117" i="6"/>
  <c r="AH117" i="6"/>
  <c r="B118" i="6"/>
  <c r="C118" i="6"/>
  <c r="D118" i="6" s="1"/>
  <c r="E118" i="6"/>
  <c r="G118" i="6"/>
  <c r="I118" i="6"/>
  <c r="J118" i="6" s="1"/>
  <c r="K118" i="6"/>
  <c r="Q118" i="6"/>
  <c r="W118" i="6"/>
  <c r="Y118" i="6"/>
  <c r="AA118" i="6"/>
  <c r="AC118" i="6"/>
  <c r="AD118" i="6"/>
  <c r="AE118" i="6"/>
  <c r="AF118" i="6"/>
  <c r="AG118" i="6"/>
  <c r="AH118" i="6"/>
  <c r="B119" i="6"/>
  <c r="C119" i="6"/>
  <c r="D119" i="6" s="1"/>
  <c r="E119" i="6"/>
  <c r="G119" i="6"/>
  <c r="I119" i="6"/>
  <c r="K119" i="6"/>
  <c r="Q119" i="6"/>
  <c r="R113" i="6" s="1"/>
  <c r="W119" i="6"/>
  <c r="Y119" i="6"/>
  <c r="AA119" i="6"/>
  <c r="AC119" i="6"/>
  <c r="AD119" i="6"/>
  <c r="AE119" i="6"/>
  <c r="AF119" i="6"/>
  <c r="AG119" i="6"/>
  <c r="AH119" i="6"/>
  <c r="B120" i="6"/>
  <c r="C120" i="6"/>
  <c r="D120" i="6" s="1"/>
  <c r="E120" i="6"/>
  <c r="F114" i="6" s="1"/>
  <c r="G120" i="6"/>
  <c r="I120" i="6"/>
  <c r="K120" i="6"/>
  <c r="Q120" i="6"/>
  <c r="W120" i="6"/>
  <c r="Y120" i="6"/>
  <c r="Z120" i="6" s="1"/>
  <c r="AA120" i="6"/>
  <c r="AC120" i="6"/>
  <c r="AD120" i="6"/>
  <c r="AE120" i="6"/>
  <c r="AF120" i="6"/>
  <c r="AG120" i="6"/>
  <c r="AH120" i="6"/>
  <c r="B11" i="6"/>
  <c r="C11" i="6"/>
  <c r="D11" i="6" s="1"/>
  <c r="E11" i="6"/>
  <c r="G11" i="6"/>
  <c r="O11" i="6" s="1"/>
  <c r="I11" i="6"/>
  <c r="K11" i="6"/>
  <c r="Q11" i="6"/>
  <c r="W11" i="6"/>
  <c r="Y11" i="6"/>
  <c r="AA11" i="6"/>
  <c r="AC11" i="6"/>
  <c r="AD11" i="6"/>
  <c r="AE11" i="6"/>
  <c r="AF11" i="6"/>
  <c r="AG11" i="6"/>
  <c r="AH11" i="6"/>
  <c r="B12" i="6"/>
  <c r="C12" i="6"/>
  <c r="D12" i="6" s="1"/>
  <c r="E12" i="6"/>
  <c r="G12" i="6"/>
  <c r="O12" i="6" s="1"/>
  <c r="I12" i="6"/>
  <c r="K12" i="6"/>
  <c r="Q12" i="6"/>
  <c r="W12" i="6"/>
  <c r="Y12" i="6"/>
  <c r="AA12" i="6"/>
  <c r="AC12" i="6"/>
  <c r="AD12" i="6"/>
  <c r="AE12" i="6"/>
  <c r="AF12" i="6"/>
  <c r="AG12" i="6"/>
  <c r="AH12" i="6"/>
  <c r="B13" i="6"/>
  <c r="C13" i="6"/>
  <c r="D13" i="6" s="1"/>
  <c r="E13" i="6"/>
  <c r="G13" i="6"/>
  <c r="O13" i="6" s="1"/>
  <c r="I13" i="6"/>
  <c r="K13" i="6"/>
  <c r="Q13" i="6"/>
  <c r="W13" i="6"/>
  <c r="Y13" i="6"/>
  <c r="AA13" i="6"/>
  <c r="AC13" i="6"/>
  <c r="AD13" i="6"/>
  <c r="AE13" i="6"/>
  <c r="AF13" i="6"/>
  <c r="AG13" i="6"/>
  <c r="AH13" i="6"/>
  <c r="B15" i="6"/>
  <c r="C15" i="6"/>
  <c r="D15" i="6" s="1"/>
  <c r="E15" i="6"/>
  <c r="G15" i="6"/>
  <c r="O15" i="6" s="1"/>
  <c r="I15" i="6"/>
  <c r="K15" i="6"/>
  <c r="Q15" i="6"/>
  <c r="W15" i="6"/>
  <c r="Y15" i="6"/>
  <c r="AA15" i="6"/>
  <c r="AC15" i="6"/>
  <c r="AD15" i="6"/>
  <c r="AE15" i="6"/>
  <c r="AF15" i="6"/>
  <c r="AG15" i="6"/>
  <c r="AH15" i="6"/>
  <c r="B16" i="6"/>
  <c r="C16" i="6"/>
  <c r="D16" i="6" s="1"/>
  <c r="E16" i="6"/>
  <c r="G16" i="6"/>
  <c r="O16" i="6" s="1"/>
  <c r="I16" i="6"/>
  <c r="K16" i="6"/>
  <c r="Q16" i="6"/>
  <c r="W16" i="6"/>
  <c r="Y16" i="6"/>
  <c r="AA16" i="6"/>
  <c r="AC16" i="6"/>
  <c r="AD16" i="6"/>
  <c r="AE16" i="6"/>
  <c r="AF16" i="6"/>
  <c r="AG16" i="6"/>
  <c r="AH16" i="6"/>
  <c r="B17" i="6"/>
  <c r="C17" i="6"/>
  <c r="D17" i="6" s="1"/>
  <c r="E17" i="6"/>
  <c r="G17" i="6"/>
  <c r="I17" i="6"/>
  <c r="K17" i="6"/>
  <c r="Q17" i="6"/>
  <c r="W17" i="6"/>
  <c r="X11" i="6" s="1"/>
  <c r="Y17" i="6"/>
  <c r="AA17" i="6"/>
  <c r="AC17" i="6"/>
  <c r="AD17" i="6"/>
  <c r="AE17" i="6"/>
  <c r="AF17" i="6"/>
  <c r="AG17" i="6"/>
  <c r="AH17" i="6"/>
  <c r="B18" i="6"/>
  <c r="C18" i="6"/>
  <c r="D18" i="6" s="1"/>
  <c r="E18" i="6"/>
  <c r="G18" i="6"/>
  <c r="O18" i="6" s="1"/>
  <c r="I18" i="6"/>
  <c r="J12" i="6" s="1"/>
  <c r="K18" i="6"/>
  <c r="Q18" i="6"/>
  <c r="W18" i="6"/>
  <c r="Y18" i="6"/>
  <c r="Z12" i="6" s="1"/>
  <c r="AA18" i="6"/>
  <c r="AC18" i="6"/>
  <c r="AD18" i="6"/>
  <c r="AE18" i="6"/>
  <c r="AF18" i="6"/>
  <c r="AG18" i="6"/>
  <c r="AH18" i="6"/>
  <c r="B20" i="6"/>
  <c r="C20" i="6"/>
  <c r="D20" i="6" s="1"/>
  <c r="E20" i="6"/>
  <c r="G20" i="6"/>
  <c r="I20" i="6"/>
  <c r="J13" i="6" s="1"/>
  <c r="K20" i="6"/>
  <c r="Q20" i="6"/>
  <c r="W20" i="6"/>
  <c r="Y20" i="6"/>
  <c r="Z13" i="6" s="1"/>
  <c r="AA20" i="6"/>
  <c r="AC20" i="6"/>
  <c r="AD20" i="6"/>
  <c r="AE20" i="6"/>
  <c r="AF20" i="6"/>
  <c r="AG20" i="6"/>
  <c r="AH20" i="6"/>
  <c r="B21" i="6"/>
  <c r="C21" i="6"/>
  <c r="D21" i="6" s="1"/>
  <c r="E21" i="6"/>
  <c r="G21" i="6"/>
  <c r="I21" i="6"/>
  <c r="J15" i="6" s="1"/>
  <c r="K21" i="6"/>
  <c r="Q21" i="6"/>
  <c r="W21" i="6"/>
  <c r="Y21" i="6"/>
  <c r="AA21" i="6"/>
  <c r="AC21" i="6"/>
  <c r="AD21" i="6"/>
  <c r="AE21" i="6"/>
  <c r="AF21" i="6"/>
  <c r="AG21" i="6"/>
  <c r="AH21" i="6"/>
  <c r="B22" i="6"/>
  <c r="C22" i="6"/>
  <c r="D22" i="6" s="1"/>
  <c r="E22" i="6"/>
  <c r="G22" i="6"/>
  <c r="I22" i="6"/>
  <c r="K22" i="6"/>
  <c r="Q22" i="6"/>
  <c r="W22" i="6"/>
  <c r="Y22" i="6"/>
  <c r="AA22" i="6"/>
  <c r="AC22" i="6"/>
  <c r="AD22" i="6"/>
  <c r="AE22" i="6"/>
  <c r="AF22" i="6"/>
  <c r="AG22" i="6"/>
  <c r="AH22" i="6"/>
  <c r="B23" i="6"/>
  <c r="C23" i="6"/>
  <c r="D23" i="6" s="1"/>
  <c r="E23" i="6"/>
  <c r="G23" i="6"/>
  <c r="I23" i="6"/>
  <c r="J17" i="6" s="1"/>
  <c r="K23" i="6"/>
  <c r="Q23" i="6"/>
  <c r="W23" i="6"/>
  <c r="Y23" i="6"/>
  <c r="Z17" i="6" s="1"/>
  <c r="AA23" i="6"/>
  <c r="AC23" i="6"/>
  <c r="AD23" i="6"/>
  <c r="AE23" i="6"/>
  <c r="AF23" i="6"/>
  <c r="AG23" i="6"/>
  <c r="AH23" i="6"/>
  <c r="B25" i="6"/>
  <c r="C25" i="6"/>
  <c r="D25" i="6" s="1"/>
  <c r="E25" i="6"/>
  <c r="G25" i="6"/>
  <c r="I25" i="6"/>
  <c r="K25" i="6"/>
  <c r="Q25" i="6"/>
  <c r="W25" i="6"/>
  <c r="Y25" i="6"/>
  <c r="AA25" i="6"/>
  <c r="AC25" i="6"/>
  <c r="AD25" i="6"/>
  <c r="AE25" i="6"/>
  <c r="AF25" i="6"/>
  <c r="AG25" i="6"/>
  <c r="AH25" i="6"/>
  <c r="B26" i="6"/>
  <c r="C26" i="6"/>
  <c r="D26" i="6" s="1"/>
  <c r="E26" i="6"/>
  <c r="G26" i="6"/>
  <c r="I26" i="6"/>
  <c r="K26" i="6"/>
  <c r="Q26" i="6"/>
  <c r="W26" i="6"/>
  <c r="Y26" i="6"/>
  <c r="Z20" i="6" s="1"/>
  <c r="AA26" i="6"/>
  <c r="AC26" i="6"/>
  <c r="AD26" i="6"/>
  <c r="AE26" i="6"/>
  <c r="AF26" i="6"/>
  <c r="AG26" i="6"/>
  <c r="AH26" i="6"/>
  <c r="B27" i="6"/>
  <c r="C27" i="6"/>
  <c r="D27" i="6" s="1"/>
  <c r="E27" i="6"/>
  <c r="G27" i="6"/>
  <c r="H21" i="6" s="1"/>
  <c r="I27" i="6"/>
  <c r="K27" i="6"/>
  <c r="Q27" i="6"/>
  <c r="W27" i="6"/>
  <c r="X21" i="6" s="1"/>
  <c r="Y27" i="6"/>
  <c r="AA27" i="6"/>
  <c r="AC27" i="6"/>
  <c r="AD27" i="6"/>
  <c r="AE27" i="6"/>
  <c r="AF27" i="6"/>
  <c r="AG27" i="6"/>
  <c r="AH27" i="6"/>
  <c r="B28" i="6"/>
  <c r="C28" i="6"/>
  <c r="D28" i="6" s="1"/>
  <c r="E28" i="6"/>
  <c r="G28" i="6"/>
  <c r="I28" i="6"/>
  <c r="K28" i="6"/>
  <c r="Q28" i="6"/>
  <c r="W28" i="6"/>
  <c r="Y28" i="6"/>
  <c r="Z22" i="6" s="1"/>
  <c r="AA28" i="6"/>
  <c r="AC28" i="6"/>
  <c r="AD28" i="6"/>
  <c r="AE28" i="6"/>
  <c r="AF28" i="6"/>
  <c r="AG28" i="6"/>
  <c r="AH28" i="6"/>
  <c r="B30" i="6"/>
  <c r="C30" i="6"/>
  <c r="D30" i="6" s="1"/>
  <c r="E30" i="6"/>
  <c r="G30" i="6"/>
  <c r="I30" i="6"/>
  <c r="K30" i="6"/>
  <c r="Q30" i="6"/>
  <c r="W30" i="6"/>
  <c r="Y30" i="6"/>
  <c r="AA30" i="6"/>
  <c r="AC30" i="6"/>
  <c r="AD30" i="6"/>
  <c r="AE30" i="6"/>
  <c r="AF30" i="6"/>
  <c r="AG30" i="6"/>
  <c r="AH30" i="6"/>
  <c r="B31" i="6"/>
  <c r="C31" i="6"/>
  <c r="D31" i="6" s="1"/>
  <c r="E31" i="6"/>
  <c r="G31" i="6"/>
  <c r="I31" i="6"/>
  <c r="K31" i="6"/>
  <c r="Q31" i="6"/>
  <c r="W31" i="6"/>
  <c r="Y31" i="6"/>
  <c r="AA31" i="6"/>
  <c r="AC31" i="6"/>
  <c r="AD31" i="6"/>
  <c r="AE31" i="6"/>
  <c r="AF31" i="6"/>
  <c r="AG31" i="6"/>
  <c r="AH31" i="6"/>
  <c r="B32" i="6"/>
  <c r="C32" i="6"/>
  <c r="D32" i="6" s="1"/>
  <c r="E32" i="6"/>
  <c r="G32" i="6"/>
  <c r="I32" i="6"/>
  <c r="K32" i="6"/>
  <c r="Q32" i="6"/>
  <c r="W32" i="6"/>
  <c r="Y32" i="6"/>
  <c r="AA32" i="6"/>
  <c r="AC32" i="6"/>
  <c r="AD32" i="6"/>
  <c r="AE32" i="6"/>
  <c r="AF32" i="6"/>
  <c r="AG32" i="6"/>
  <c r="AH32" i="6"/>
  <c r="B33" i="6"/>
  <c r="C33" i="6"/>
  <c r="D33" i="6" s="1"/>
  <c r="E33" i="6"/>
  <c r="G33" i="6"/>
  <c r="I33" i="6"/>
  <c r="K33" i="6"/>
  <c r="Q33" i="6"/>
  <c r="W33" i="6"/>
  <c r="Y33" i="6"/>
  <c r="AA33" i="6"/>
  <c r="AC33" i="6"/>
  <c r="AD33" i="6"/>
  <c r="AE33" i="6"/>
  <c r="AF33" i="6"/>
  <c r="AG33" i="6"/>
  <c r="AH33" i="6"/>
  <c r="B35" i="6"/>
  <c r="C35" i="6"/>
  <c r="D35" i="6" s="1"/>
  <c r="E35" i="6"/>
  <c r="G35" i="6"/>
  <c r="I35" i="6"/>
  <c r="K35" i="6"/>
  <c r="Q35" i="6"/>
  <c r="W35" i="6"/>
  <c r="Y35" i="6"/>
  <c r="AA35" i="6"/>
  <c r="AC35" i="6"/>
  <c r="AD35" i="6"/>
  <c r="AE35" i="6"/>
  <c r="AF35" i="6"/>
  <c r="AG35" i="6"/>
  <c r="AH35" i="6"/>
  <c r="B36" i="6"/>
  <c r="C36" i="6"/>
  <c r="D36" i="6" s="1"/>
  <c r="E36" i="6"/>
  <c r="G36" i="6"/>
  <c r="I36" i="6"/>
  <c r="K36" i="6"/>
  <c r="Q36" i="6"/>
  <c r="W36" i="6"/>
  <c r="Y36" i="6"/>
  <c r="AA36" i="6"/>
  <c r="AC36" i="6"/>
  <c r="AD36" i="6"/>
  <c r="AE36" i="6"/>
  <c r="AF36" i="6"/>
  <c r="AG36" i="6"/>
  <c r="AH36" i="6"/>
  <c r="B37" i="6"/>
  <c r="C37" i="6"/>
  <c r="D37" i="6" s="1"/>
  <c r="E37" i="6"/>
  <c r="F31" i="6" s="1"/>
  <c r="G37" i="6"/>
  <c r="I37" i="6"/>
  <c r="K37" i="6"/>
  <c r="Q37" i="6"/>
  <c r="R31" i="6" s="1"/>
  <c r="W37" i="6"/>
  <c r="Y37" i="6"/>
  <c r="AA37" i="6"/>
  <c r="AC37" i="6"/>
  <c r="AD37" i="6"/>
  <c r="AE37" i="6"/>
  <c r="AF37" i="6"/>
  <c r="AG37" i="6"/>
  <c r="AH37" i="6"/>
  <c r="B38" i="6"/>
  <c r="C38" i="6"/>
  <c r="D38" i="6" s="1"/>
  <c r="E38" i="6"/>
  <c r="G38" i="6"/>
  <c r="I38" i="6"/>
  <c r="K38" i="6"/>
  <c r="Q38" i="6"/>
  <c r="W38" i="6"/>
  <c r="Y38" i="6"/>
  <c r="AA38" i="6"/>
  <c r="AC38" i="6"/>
  <c r="AD38" i="6"/>
  <c r="AE38" i="6"/>
  <c r="AF38" i="6"/>
  <c r="AG38" i="6"/>
  <c r="AH38" i="6"/>
  <c r="B40" i="6"/>
  <c r="C40" i="6"/>
  <c r="D40" i="6" s="1"/>
  <c r="E40" i="6"/>
  <c r="G40" i="6"/>
  <c r="I40" i="6"/>
  <c r="K40" i="6"/>
  <c r="Q40" i="6"/>
  <c r="W40" i="6"/>
  <c r="Y40" i="6"/>
  <c r="AA40" i="6"/>
  <c r="AC40" i="6"/>
  <c r="AD40" i="6"/>
  <c r="AE40" i="6"/>
  <c r="AF40" i="6"/>
  <c r="AG40" i="6"/>
  <c r="AH40" i="6"/>
  <c r="B41" i="6"/>
  <c r="C41" i="6"/>
  <c r="D41" i="6" s="1"/>
  <c r="E41" i="6"/>
  <c r="G41" i="6"/>
  <c r="I41" i="6"/>
  <c r="K41" i="6"/>
  <c r="Q41" i="6"/>
  <c r="W41" i="6"/>
  <c r="Y41" i="6"/>
  <c r="AA41" i="6"/>
  <c r="AC41" i="6"/>
  <c r="AD41" i="6"/>
  <c r="AE41" i="6"/>
  <c r="AF41" i="6"/>
  <c r="AG41" i="6"/>
  <c r="AH41" i="6"/>
  <c r="B42" i="6"/>
  <c r="C42" i="6"/>
  <c r="D42" i="6" s="1"/>
  <c r="E42" i="6"/>
  <c r="G42" i="6"/>
  <c r="H36" i="6" s="1"/>
  <c r="I42" i="6"/>
  <c r="K42" i="6"/>
  <c r="Q42" i="6"/>
  <c r="W42" i="6"/>
  <c r="Y42" i="6"/>
  <c r="AA42" i="6"/>
  <c r="AC42" i="6"/>
  <c r="AD42" i="6"/>
  <c r="AE42" i="6"/>
  <c r="AF42" i="6"/>
  <c r="AG42" i="6"/>
  <c r="AH42" i="6"/>
  <c r="B43" i="6"/>
  <c r="C43" i="6"/>
  <c r="D43" i="6" s="1"/>
  <c r="E43" i="6"/>
  <c r="F37" i="6" s="1"/>
  <c r="G43" i="6"/>
  <c r="I43" i="6"/>
  <c r="J37" i="6" s="1"/>
  <c r="K43" i="6"/>
  <c r="Q43" i="6"/>
  <c r="R37" i="6" s="1"/>
  <c r="W43" i="6"/>
  <c r="Y43" i="6"/>
  <c r="Z37" i="6" s="1"/>
  <c r="AA43" i="6"/>
  <c r="AC43" i="6"/>
  <c r="AD43" i="6"/>
  <c r="AE43" i="6"/>
  <c r="AF43" i="6"/>
  <c r="AG43" i="6"/>
  <c r="AH43" i="6"/>
  <c r="B45" i="6"/>
  <c r="C45" i="6"/>
  <c r="D45" i="6" s="1"/>
  <c r="E45" i="6"/>
  <c r="G45" i="6"/>
  <c r="H38" i="6" s="1"/>
  <c r="I45" i="6"/>
  <c r="K45" i="6"/>
  <c r="Q45" i="6"/>
  <c r="W45" i="6"/>
  <c r="X38" i="6" s="1"/>
  <c r="Y45" i="6"/>
  <c r="AA45" i="6"/>
  <c r="AC45" i="6"/>
  <c r="AD45" i="6"/>
  <c r="AE45" i="6"/>
  <c r="AF45" i="6"/>
  <c r="AG45" i="6"/>
  <c r="AH45" i="6"/>
  <c r="B46" i="6"/>
  <c r="C46" i="6"/>
  <c r="D46" i="6" s="1"/>
  <c r="E46" i="6"/>
  <c r="G46" i="6"/>
  <c r="I46" i="6"/>
  <c r="K46" i="6"/>
  <c r="Q46" i="6"/>
  <c r="W46" i="6"/>
  <c r="Y46" i="6"/>
  <c r="AA46" i="6"/>
  <c r="AC46" i="6"/>
  <c r="AD46" i="6"/>
  <c r="AE46" i="6"/>
  <c r="AF46" i="6"/>
  <c r="AG46" i="6"/>
  <c r="AH46" i="6"/>
  <c r="B47" i="6"/>
  <c r="C47" i="6"/>
  <c r="D47" i="6" s="1"/>
  <c r="E47" i="6"/>
  <c r="G47" i="6"/>
  <c r="I47" i="6"/>
  <c r="K47" i="6"/>
  <c r="Q47" i="6"/>
  <c r="W47" i="6"/>
  <c r="Y47" i="6"/>
  <c r="AA47" i="6"/>
  <c r="AC47" i="6"/>
  <c r="AD47" i="6"/>
  <c r="AE47" i="6"/>
  <c r="AF47" i="6"/>
  <c r="AG47" i="6"/>
  <c r="AH47" i="6"/>
  <c r="B48" i="6"/>
  <c r="C48" i="6"/>
  <c r="D48" i="6" s="1"/>
  <c r="E48" i="6"/>
  <c r="G48" i="6"/>
  <c r="I48" i="6"/>
  <c r="K48" i="6"/>
  <c r="Q48" i="6"/>
  <c r="W48" i="6"/>
  <c r="Y48" i="6"/>
  <c r="AA48" i="6"/>
  <c r="AC48" i="6"/>
  <c r="AD48" i="6"/>
  <c r="AE48" i="6"/>
  <c r="AF48" i="6"/>
  <c r="AG48" i="6"/>
  <c r="AH48" i="6"/>
  <c r="B49" i="6"/>
  <c r="C49" i="6"/>
  <c r="D49" i="6" s="1"/>
  <c r="E49" i="6"/>
  <c r="G49" i="6"/>
  <c r="I49" i="6"/>
  <c r="K49" i="6"/>
  <c r="Q49" i="6"/>
  <c r="W49" i="6"/>
  <c r="Y49" i="6"/>
  <c r="AA49" i="6"/>
  <c r="AC49" i="6"/>
  <c r="AD49" i="6"/>
  <c r="AE49" i="6"/>
  <c r="AF49" i="6"/>
  <c r="AG49" i="6"/>
  <c r="AH49" i="6"/>
  <c r="B50" i="6"/>
  <c r="C50" i="6"/>
  <c r="D50" i="6" s="1"/>
  <c r="E50" i="6"/>
  <c r="F45" i="6" s="1"/>
  <c r="G50" i="6"/>
  <c r="I50" i="6"/>
  <c r="K50" i="6"/>
  <c r="Q50" i="6"/>
  <c r="R45" i="6" s="1"/>
  <c r="W50" i="6"/>
  <c r="Y50" i="6"/>
  <c r="AA50" i="6"/>
  <c r="AC50" i="6"/>
  <c r="AD50" i="6"/>
  <c r="AE50" i="6"/>
  <c r="AF50" i="6"/>
  <c r="AG50" i="6"/>
  <c r="AH50" i="6"/>
  <c r="B51" i="6"/>
  <c r="C51" i="6"/>
  <c r="D51" i="6" s="1"/>
  <c r="E51" i="6"/>
  <c r="G51" i="6"/>
  <c r="I51" i="6"/>
  <c r="K51" i="6"/>
  <c r="Q51" i="6"/>
  <c r="W51" i="6"/>
  <c r="Y51" i="6"/>
  <c r="AA51" i="6"/>
  <c r="AC51" i="6"/>
  <c r="AD51" i="6"/>
  <c r="AE51" i="6"/>
  <c r="AF51" i="6"/>
  <c r="AG51" i="6"/>
  <c r="AH51" i="6"/>
  <c r="B52" i="6"/>
  <c r="C52" i="6"/>
  <c r="D52" i="6" s="1"/>
  <c r="E52" i="6"/>
  <c r="G52" i="6"/>
  <c r="I52" i="6"/>
  <c r="K52" i="6"/>
  <c r="Q52" i="6"/>
  <c r="W52" i="6"/>
  <c r="Y52" i="6"/>
  <c r="AA52" i="6"/>
  <c r="AC52" i="6"/>
  <c r="AD52" i="6"/>
  <c r="AE52" i="6"/>
  <c r="AF52" i="6"/>
  <c r="AG52" i="6"/>
  <c r="AH52" i="6"/>
  <c r="B53" i="6"/>
  <c r="C53" i="6"/>
  <c r="D53" i="6" s="1"/>
  <c r="E53" i="6"/>
  <c r="G53" i="6"/>
  <c r="I53" i="6"/>
  <c r="K53" i="6"/>
  <c r="Q53" i="6"/>
  <c r="W53" i="6"/>
  <c r="Y53" i="6"/>
  <c r="AA53" i="6"/>
  <c r="AC53" i="6"/>
  <c r="AD53" i="6"/>
  <c r="AE53" i="6"/>
  <c r="AF53" i="6"/>
  <c r="AG53" i="6"/>
  <c r="AH53" i="6"/>
  <c r="B54" i="6"/>
  <c r="C54" i="6"/>
  <c r="D54" i="6" s="1"/>
  <c r="E54" i="6"/>
  <c r="G54" i="6"/>
  <c r="I54" i="6"/>
  <c r="J49" i="6" s="1"/>
  <c r="K54" i="6"/>
  <c r="Q54" i="6"/>
  <c r="W54" i="6"/>
  <c r="Y54" i="6"/>
  <c r="AA54" i="6"/>
  <c r="AC54" i="6"/>
  <c r="AD54" i="6"/>
  <c r="AE54" i="6"/>
  <c r="AF54" i="6"/>
  <c r="AG54" i="6"/>
  <c r="AH54" i="6"/>
  <c r="B55" i="6"/>
  <c r="C55" i="6"/>
  <c r="D55" i="6" s="1"/>
  <c r="E55" i="6"/>
  <c r="G55" i="6"/>
  <c r="I55" i="6"/>
  <c r="K55" i="6"/>
  <c r="Q55" i="6"/>
  <c r="W55" i="6"/>
  <c r="Y55" i="6"/>
  <c r="AA55" i="6"/>
  <c r="AC55" i="6"/>
  <c r="AD55" i="6"/>
  <c r="AE55" i="6"/>
  <c r="AF55" i="6"/>
  <c r="AG55" i="6"/>
  <c r="AH55" i="6"/>
  <c r="B56" i="6"/>
  <c r="C56" i="6"/>
  <c r="D56" i="6" s="1"/>
  <c r="E56" i="6"/>
  <c r="G56" i="6"/>
  <c r="I56" i="6"/>
  <c r="K56" i="6"/>
  <c r="Q56" i="6"/>
  <c r="W56" i="6"/>
  <c r="Y56" i="6"/>
  <c r="AA56" i="6"/>
  <c r="AC56" i="6"/>
  <c r="AD56" i="6"/>
  <c r="AE56" i="6"/>
  <c r="AF56" i="6"/>
  <c r="AG56" i="6"/>
  <c r="AH56" i="6"/>
  <c r="B57" i="6"/>
  <c r="C57" i="6"/>
  <c r="D57" i="6" s="1"/>
  <c r="E57" i="6"/>
  <c r="G57" i="6"/>
  <c r="I57" i="6"/>
  <c r="K57" i="6"/>
  <c r="Q57" i="6"/>
  <c r="W57" i="6"/>
  <c r="Y57" i="6"/>
  <c r="AA57" i="6"/>
  <c r="AC57" i="6"/>
  <c r="AD57" i="6"/>
  <c r="AE57" i="6"/>
  <c r="AF57" i="6"/>
  <c r="AG57" i="6"/>
  <c r="AH57" i="6"/>
  <c r="B58" i="6"/>
  <c r="C58" i="6"/>
  <c r="D58" i="6" s="1"/>
  <c r="E58" i="6"/>
  <c r="G58" i="6"/>
  <c r="I58" i="6"/>
  <c r="K58" i="6"/>
  <c r="Q58" i="6"/>
  <c r="W58" i="6"/>
  <c r="Y58" i="6"/>
  <c r="AA58" i="6"/>
  <c r="AC58" i="6"/>
  <c r="AD58" i="6"/>
  <c r="AE58" i="6"/>
  <c r="AF58" i="6"/>
  <c r="AG58" i="6"/>
  <c r="AH58" i="6"/>
  <c r="B59" i="6"/>
  <c r="C59" i="6"/>
  <c r="D59" i="6" s="1"/>
  <c r="E59" i="6"/>
  <c r="G59" i="6"/>
  <c r="I59" i="6"/>
  <c r="K59" i="6"/>
  <c r="Q59" i="6"/>
  <c r="W59" i="6"/>
  <c r="Y59" i="6"/>
  <c r="AA59" i="6"/>
  <c r="AC59" i="6"/>
  <c r="AD59" i="6"/>
  <c r="AE59" i="6"/>
  <c r="AF59" i="6"/>
  <c r="AG59" i="6"/>
  <c r="AH59" i="6"/>
  <c r="B60" i="6"/>
  <c r="C60" i="6"/>
  <c r="D60" i="6" s="1"/>
  <c r="E60" i="6"/>
  <c r="G60" i="6"/>
  <c r="I60" i="6"/>
  <c r="K60" i="6"/>
  <c r="Q60" i="6"/>
  <c r="W60" i="6"/>
  <c r="Y60" i="6"/>
  <c r="AA60" i="6"/>
  <c r="AC60" i="6"/>
  <c r="AD60" i="6"/>
  <c r="AE60" i="6"/>
  <c r="AF60" i="6"/>
  <c r="AG60" i="6"/>
  <c r="AH60" i="6"/>
  <c r="B61" i="6"/>
  <c r="C61" i="6"/>
  <c r="D61" i="6" s="1"/>
  <c r="E61" i="6"/>
  <c r="G61" i="6"/>
  <c r="I61" i="6"/>
  <c r="K61" i="6"/>
  <c r="Q61" i="6"/>
  <c r="W61" i="6"/>
  <c r="Y61" i="6"/>
  <c r="AA61" i="6"/>
  <c r="AC61" i="6"/>
  <c r="AD61" i="6"/>
  <c r="AE61" i="6"/>
  <c r="AF61" i="6"/>
  <c r="AG61" i="6"/>
  <c r="AH61" i="6"/>
  <c r="B62" i="6"/>
  <c r="C62" i="6"/>
  <c r="D62" i="6" s="1"/>
  <c r="E62" i="6"/>
  <c r="G62" i="6"/>
  <c r="I62" i="6"/>
  <c r="K62" i="6"/>
  <c r="Q62" i="6"/>
  <c r="W62" i="6"/>
  <c r="Y62" i="6"/>
  <c r="AA62" i="6"/>
  <c r="AC62" i="6"/>
  <c r="AD62" i="6"/>
  <c r="AE62" i="6"/>
  <c r="AF62" i="6"/>
  <c r="AG62" i="6"/>
  <c r="AH62" i="6"/>
  <c r="B63" i="6"/>
  <c r="C63" i="6"/>
  <c r="D63" i="6" s="1"/>
  <c r="E63" i="6"/>
  <c r="G63" i="6"/>
  <c r="I63" i="6"/>
  <c r="K63" i="6"/>
  <c r="Q63" i="6"/>
  <c r="W63" i="6"/>
  <c r="Y63" i="6"/>
  <c r="AA63" i="6"/>
  <c r="AC63" i="6"/>
  <c r="AD63" i="6"/>
  <c r="AE63" i="6"/>
  <c r="AF63" i="6"/>
  <c r="AG63" i="6"/>
  <c r="AH63" i="6"/>
  <c r="B64" i="6"/>
  <c r="C64" i="6"/>
  <c r="D64" i="6" s="1"/>
  <c r="E64" i="6"/>
  <c r="G64" i="6"/>
  <c r="H59" i="6" s="1"/>
  <c r="I64" i="6"/>
  <c r="K64" i="6"/>
  <c r="Q64" i="6"/>
  <c r="W64" i="6"/>
  <c r="X59" i="6" s="1"/>
  <c r="Y64" i="6"/>
  <c r="AA64" i="6"/>
  <c r="AC64" i="6"/>
  <c r="AD64" i="6"/>
  <c r="AE64" i="6"/>
  <c r="AF64" i="6"/>
  <c r="AG64" i="6"/>
  <c r="AH64" i="6"/>
  <c r="B65" i="6"/>
  <c r="C65" i="6"/>
  <c r="D65" i="6" s="1"/>
  <c r="E65" i="6"/>
  <c r="G65" i="6"/>
  <c r="I65" i="6"/>
  <c r="K65" i="6"/>
  <c r="Q65" i="6"/>
  <c r="W65" i="6"/>
  <c r="Y65" i="6"/>
  <c r="AA65" i="6"/>
  <c r="AC65" i="6"/>
  <c r="AD65" i="6"/>
  <c r="AE65" i="6"/>
  <c r="AF65" i="6"/>
  <c r="AG65" i="6"/>
  <c r="AH65" i="6"/>
  <c r="B66" i="6"/>
  <c r="C66" i="6"/>
  <c r="D66" i="6" s="1"/>
  <c r="E66" i="6"/>
  <c r="G66" i="6"/>
  <c r="H61" i="6" s="1"/>
  <c r="I66" i="6"/>
  <c r="K66" i="6"/>
  <c r="Q66" i="6"/>
  <c r="W66" i="6"/>
  <c r="X61" i="6" s="1"/>
  <c r="Y66" i="6"/>
  <c r="AA66" i="6"/>
  <c r="AC66" i="6"/>
  <c r="AD66" i="6"/>
  <c r="AE66" i="6"/>
  <c r="AF66" i="6"/>
  <c r="AG66" i="6"/>
  <c r="AH66" i="6"/>
  <c r="B67" i="6"/>
  <c r="C67" i="6"/>
  <c r="D67" i="6" s="1"/>
  <c r="E67" i="6"/>
  <c r="G67" i="6"/>
  <c r="H62" i="6" s="1"/>
  <c r="I67" i="6"/>
  <c r="J62" i="6" s="1"/>
  <c r="K67" i="6"/>
  <c r="Q67" i="6"/>
  <c r="W67" i="6"/>
  <c r="Y67" i="6"/>
  <c r="AA67" i="6"/>
  <c r="AC67" i="6"/>
  <c r="AD67" i="6"/>
  <c r="AE67" i="6"/>
  <c r="AF67" i="6"/>
  <c r="AG67" i="6"/>
  <c r="AH67" i="6"/>
  <c r="B68" i="6"/>
  <c r="C68" i="6"/>
  <c r="D68" i="6" s="1"/>
  <c r="E68" i="6"/>
  <c r="G68" i="6"/>
  <c r="I68" i="6"/>
  <c r="K68" i="6"/>
  <c r="Q68" i="6"/>
  <c r="W68" i="6"/>
  <c r="Y68" i="6"/>
  <c r="AA68" i="6"/>
  <c r="AC68" i="6"/>
  <c r="AD68" i="6"/>
  <c r="AE68" i="6"/>
  <c r="AF68" i="6"/>
  <c r="AG68" i="6"/>
  <c r="AH68" i="6"/>
  <c r="B69" i="6"/>
  <c r="C69" i="6"/>
  <c r="D69" i="6" s="1"/>
  <c r="E69" i="6"/>
  <c r="F64" i="6" s="1"/>
  <c r="G69" i="6"/>
  <c r="I69" i="6"/>
  <c r="K69" i="6"/>
  <c r="Q69" i="6"/>
  <c r="W69" i="6"/>
  <c r="Y69" i="6"/>
  <c r="AA69" i="6"/>
  <c r="AC69" i="6"/>
  <c r="AD69" i="6"/>
  <c r="AE69" i="6"/>
  <c r="AF69" i="6"/>
  <c r="AG69" i="6"/>
  <c r="AH69" i="6"/>
  <c r="B70" i="6"/>
  <c r="C70" i="6"/>
  <c r="D70" i="6" s="1"/>
  <c r="E70" i="6"/>
  <c r="G70" i="6"/>
  <c r="H65" i="6" s="1"/>
  <c r="I70" i="6"/>
  <c r="K70" i="6"/>
  <c r="Q70" i="6"/>
  <c r="W70" i="6"/>
  <c r="X65" i="6" s="1"/>
  <c r="Y70" i="6"/>
  <c r="AA70" i="6"/>
  <c r="AC70" i="6"/>
  <c r="AD70" i="6"/>
  <c r="AE70" i="6"/>
  <c r="AF70" i="6"/>
  <c r="AG70" i="6"/>
  <c r="AH70" i="6"/>
  <c r="B71" i="6"/>
  <c r="C71" i="6"/>
  <c r="D71" i="6" s="1"/>
  <c r="E71" i="6"/>
  <c r="G71" i="6"/>
  <c r="I71" i="6"/>
  <c r="K71" i="6"/>
  <c r="Q71" i="6"/>
  <c r="W71" i="6"/>
  <c r="Y71" i="6"/>
  <c r="AA71" i="6"/>
  <c r="AC71" i="6"/>
  <c r="AD71" i="6"/>
  <c r="AE71" i="6"/>
  <c r="AF71" i="6"/>
  <c r="AG71" i="6"/>
  <c r="AH71" i="6"/>
  <c r="B72" i="6"/>
  <c r="C72" i="6"/>
  <c r="D72" i="6" s="1"/>
  <c r="E72" i="6"/>
  <c r="G72" i="6"/>
  <c r="I72" i="6"/>
  <c r="K72" i="6"/>
  <c r="Q72" i="6"/>
  <c r="W72" i="6"/>
  <c r="Y72" i="6"/>
  <c r="AA72" i="6"/>
  <c r="AC72" i="6"/>
  <c r="AD72" i="6"/>
  <c r="AE72" i="6"/>
  <c r="AF72" i="6"/>
  <c r="AG72" i="6"/>
  <c r="AH72" i="6"/>
  <c r="B73" i="6"/>
  <c r="C73" i="6"/>
  <c r="D73" i="6" s="1"/>
  <c r="E73" i="6"/>
  <c r="G73" i="6"/>
  <c r="I73" i="6"/>
  <c r="K73" i="6"/>
  <c r="Q73" i="6"/>
  <c r="W73" i="6"/>
  <c r="Y73" i="6"/>
  <c r="AA73" i="6"/>
  <c r="AC73" i="6"/>
  <c r="AD73" i="6"/>
  <c r="AE73" i="6"/>
  <c r="AF73" i="6"/>
  <c r="AG73" i="6"/>
  <c r="AH73" i="6"/>
  <c r="B74" i="6"/>
  <c r="C74" i="6"/>
  <c r="D74" i="6" s="1"/>
  <c r="E74" i="6"/>
  <c r="G74" i="6"/>
  <c r="I74" i="6"/>
  <c r="K74" i="6"/>
  <c r="Q74" i="6"/>
  <c r="W74" i="6"/>
  <c r="Y74" i="6"/>
  <c r="AA74" i="6"/>
  <c r="AC74" i="6"/>
  <c r="AD74" i="6"/>
  <c r="AE74" i="6"/>
  <c r="AF74" i="6"/>
  <c r="AG74" i="6"/>
  <c r="AH74" i="6"/>
  <c r="B75" i="6"/>
  <c r="C75" i="6"/>
  <c r="D75" i="6" s="1"/>
  <c r="E75" i="6"/>
  <c r="G75" i="6"/>
  <c r="I75" i="6"/>
  <c r="K75" i="6"/>
  <c r="Q75" i="6"/>
  <c r="W75" i="6"/>
  <c r="Y75" i="6"/>
  <c r="AA75" i="6"/>
  <c r="AC75" i="6"/>
  <c r="AD75" i="6"/>
  <c r="AE75" i="6"/>
  <c r="AF75" i="6"/>
  <c r="AG75" i="6"/>
  <c r="AH75" i="6"/>
  <c r="B76" i="6"/>
  <c r="C76" i="6"/>
  <c r="D76" i="6" s="1"/>
  <c r="E76" i="6"/>
  <c r="G76" i="6"/>
  <c r="I76" i="6"/>
  <c r="K76" i="6"/>
  <c r="Q76" i="6"/>
  <c r="W76" i="6"/>
  <c r="Y76" i="6"/>
  <c r="AA76" i="6"/>
  <c r="AC76" i="6"/>
  <c r="AD76" i="6"/>
  <c r="AE76" i="6"/>
  <c r="AF76" i="6"/>
  <c r="AG76" i="6"/>
  <c r="AH76" i="6"/>
  <c r="B78" i="6"/>
  <c r="C78" i="6"/>
  <c r="D78" i="6" s="1"/>
  <c r="E78" i="6"/>
  <c r="G78" i="6"/>
  <c r="I78" i="6"/>
  <c r="K78" i="6"/>
  <c r="Q78" i="6"/>
  <c r="W78" i="6"/>
  <c r="Y78" i="6"/>
  <c r="AA78" i="6"/>
  <c r="AC78" i="6"/>
  <c r="AD78" i="6"/>
  <c r="AE78" i="6"/>
  <c r="AF78" i="6"/>
  <c r="AG78" i="6"/>
  <c r="AH78" i="6"/>
  <c r="B79" i="6"/>
  <c r="C79" i="6"/>
  <c r="D79" i="6" s="1"/>
  <c r="E79" i="6"/>
  <c r="G79" i="6"/>
  <c r="I79" i="6"/>
  <c r="J73" i="6" s="1"/>
  <c r="K79" i="6"/>
  <c r="Q79" i="6"/>
  <c r="W79" i="6"/>
  <c r="Y79" i="6"/>
  <c r="Z73" i="6" s="1"/>
  <c r="AA79" i="6"/>
  <c r="AC79" i="6"/>
  <c r="AD79" i="6"/>
  <c r="AE79" i="6"/>
  <c r="AF79" i="6"/>
  <c r="AG79" i="6"/>
  <c r="AH79" i="6"/>
  <c r="B80" i="6"/>
  <c r="C80" i="6"/>
  <c r="D80" i="6" s="1"/>
  <c r="E80" i="6"/>
  <c r="G80" i="6"/>
  <c r="I80" i="6"/>
  <c r="J74" i="6" s="1"/>
  <c r="K80" i="6"/>
  <c r="Q80" i="6"/>
  <c r="W80" i="6"/>
  <c r="X74" i="6" s="1"/>
  <c r="Y80" i="6"/>
  <c r="AA80" i="6"/>
  <c r="AC80" i="6"/>
  <c r="AD80" i="6"/>
  <c r="AE80" i="6"/>
  <c r="AF80" i="6"/>
  <c r="AG80" i="6"/>
  <c r="AH80" i="6"/>
  <c r="B81" i="6"/>
  <c r="C81" i="6"/>
  <c r="D81" i="6" s="1"/>
  <c r="E81" i="6"/>
  <c r="G81" i="6"/>
  <c r="H75" i="6" s="1"/>
  <c r="I81" i="6"/>
  <c r="K81" i="6"/>
  <c r="Q81" i="6"/>
  <c r="W81" i="6"/>
  <c r="X75" i="6" s="1"/>
  <c r="Y81" i="6"/>
  <c r="AA81" i="6"/>
  <c r="AC81" i="6"/>
  <c r="AD81" i="6"/>
  <c r="AE81" i="6"/>
  <c r="AF81" i="6"/>
  <c r="AG81" i="6"/>
  <c r="AH81" i="6"/>
  <c r="B83" i="6"/>
  <c r="C83" i="6"/>
  <c r="D83" i="6" s="1"/>
  <c r="E83" i="6"/>
  <c r="G83" i="6"/>
  <c r="I83" i="6"/>
  <c r="K83" i="6"/>
  <c r="Q83" i="6"/>
  <c r="W83" i="6"/>
  <c r="Y83" i="6"/>
  <c r="AA83" i="6"/>
  <c r="AC83" i="6"/>
  <c r="AD83" i="6"/>
  <c r="AE83" i="6"/>
  <c r="AF83" i="6"/>
  <c r="AG83" i="6"/>
  <c r="AH83" i="6"/>
  <c r="B84" i="6"/>
  <c r="C84" i="6"/>
  <c r="D84" i="6" s="1"/>
  <c r="E84" i="6"/>
  <c r="G84" i="6"/>
  <c r="I84" i="6"/>
  <c r="K84" i="6"/>
  <c r="Q84" i="6"/>
  <c r="W84" i="6"/>
  <c r="Y84" i="6"/>
  <c r="AA84" i="6"/>
  <c r="AC84" i="6"/>
  <c r="AD84" i="6"/>
  <c r="AE84" i="6"/>
  <c r="AF84" i="6"/>
  <c r="AG84" i="6"/>
  <c r="AH84" i="6"/>
  <c r="B85" i="6"/>
  <c r="C85" i="6"/>
  <c r="D85" i="6" s="1"/>
  <c r="E85" i="6"/>
  <c r="G85" i="6"/>
  <c r="I85" i="6"/>
  <c r="K85" i="6"/>
  <c r="Q85" i="6"/>
  <c r="W85" i="6"/>
  <c r="Y85" i="6"/>
  <c r="AA85" i="6"/>
  <c r="AC85" i="6"/>
  <c r="AD85" i="6"/>
  <c r="AE85" i="6"/>
  <c r="AF85" i="6"/>
  <c r="AG85" i="6"/>
  <c r="AH85" i="6"/>
  <c r="B86" i="6"/>
  <c r="C86" i="6"/>
  <c r="D86" i="6" s="1"/>
  <c r="E86" i="6"/>
  <c r="G86" i="6"/>
  <c r="I86" i="6"/>
  <c r="K86" i="6"/>
  <c r="Q86" i="6"/>
  <c r="W86" i="6"/>
  <c r="Y86" i="6"/>
  <c r="AA86" i="6"/>
  <c r="AC86" i="6"/>
  <c r="AD86" i="6"/>
  <c r="AE86" i="6"/>
  <c r="AF86" i="6"/>
  <c r="AG86" i="6"/>
  <c r="AH86" i="6"/>
  <c r="B87" i="6"/>
  <c r="C87" i="6"/>
  <c r="D87" i="6" s="1"/>
  <c r="E87" i="6"/>
  <c r="G87" i="6"/>
  <c r="I87" i="6"/>
  <c r="K87" i="6"/>
  <c r="Q87" i="6"/>
  <c r="W87" i="6"/>
  <c r="Y87" i="6"/>
  <c r="AA87" i="6"/>
  <c r="AC87" i="6"/>
  <c r="AD87" i="6"/>
  <c r="AE87" i="6"/>
  <c r="AF87" i="6"/>
  <c r="AG87" i="6"/>
  <c r="AH87" i="6"/>
  <c r="B88" i="6"/>
  <c r="C88" i="6"/>
  <c r="D88" i="6" s="1"/>
  <c r="E88" i="6"/>
  <c r="G88" i="6"/>
  <c r="I88" i="6"/>
  <c r="K88" i="6"/>
  <c r="Q88" i="6"/>
  <c r="W88" i="6"/>
  <c r="Y88" i="6"/>
  <c r="AA88" i="6"/>
  <c r="AC88" i="6"/>
  <c r="AD88" i="6"/>
  <c r="AE88" i="6"/>
  <c r="AF88" i="6"/>
  <c r="AG88" i="6"/>
  <c r="AH88" i="6"/>
  <c r="B89" i="6"/>
  <c r="C89" i="6"/>
  <c r="D89" i="6" s="1"/>
  <c r="E89" i="6"/>
  <c r="G89" i="6"/>
  <c r="H84" i="6" s="1"/>
  <c r="I89" i="6"/>
  <c r="J84" i="6" s="1"/>
  <c r="K89" i="6"/>
  <c r="Q89" i="6"/>
  <c r="W89" i="6"/>
  <c r="X84" i="6" s="1"/>
  <c r="Y89" i="6"/>
  <c r="Z84" i="6" s="1"/>
  <c r="AA89" i="6"/>
  <c r="AC89" i="6"/>
  <c r="AD89" i="6"/>
  <c r="AE89" i="6"/>
  <c r="AF89" i="6"/>
  <c r="AG89" i="6"/>
  <c r="AH89" i="6"/>
  <c r="B90" i="6"/>
  <c r="C90" i="6"/>
  <c r="D90" i="6" s="1"/>
  <c r="E90" i="6"/>
  <c r="G90" i="6"/>
  <c r="H85" i="6" s="1"/>
  <c r="I90" i="6"/>
  <c r="K90" i="6"/>
  <c r="Q90" i="6"/>
  <c r="W90" i="6"/>
  <c r="X85" i="6" s="1"/>
  <c r="Y90" i="6"/>
  <c r="AA90" i="6"/>
  <c r="AC90" i="6"/>
  <c r="AD90" i="6"/>
  <c r="AE90" i="6"/>
  <c r="AF90" i="6"/>
  <c r="AG90" i="6"/>
  <c r="AH90" i="6"/>
  <c r="B91" i="6"/>
  <c r="C91" i="6"/>
  <c r="D91" i="6" s="1"/>
  <c r="E91" i="6"/>
  <c r="G91" i="6"/>
  <c r="I91" i="6"/>
  <c r="K91" i="6"/>
  <c r="Q91" i="6"/>
  <c r="W91" i="6"/>
  <c r="Y91" i="6"/>
  <c r="AA91" i="6"/>
  <c r="AC91" i="6"/>
  <c r="AD91" i="6"/>
  <c r="AE91" i="6"/>
  <c r="AF91" i="6"/>
  <c r="AG91" i="6"/>
  <c r="AH91" i="6"/>
  <c r="B92" i="6"/>
  <c r="C92" i="6"/>
  <c r="D92" i="6" s="1"/>
  <c r="E92" i="6"/>
  <c r="F87" i="6" s="1"/>
  <c r="G92" i="6"/>
  <c r="I92" i="6"/>
  <c r="K92" i="6"/>
  <c r="Q92" i="6"/>
  <c r="R87" i="6" s="1"/>
  <c r="W92" i="6"/>
  <c r="Y92" i="6"/>
  <c r="AA92" i="6"/>
  <c r="AC92" i="6"/>
  <c r="AD92" i="6"/>
  <c r="AE92" i="6"/>
  <c r="AF92" i="6"/>
  <c r="AG92" i="6"/>
  <c r="AH92" i="6"/>
  <c r="B93" i="6"/>
  <c r="C93" i="6"/>
  <c r="D93" i="6" s="1"/>
  <c r="E93" i="6"/>
  <c r="G93" i="6"/>
  <c r="I93" i="6"/>
  <c r="K93" i="6"/>
  <c r="Q93" i="6"/>
  <c r="W93" i="6"/>
  <c r="Y93" i="6"/>
  <c r="AA93" i="6"/>
  <c r="AC93" i="6"/>
  <c r="AD93" i="6"/>
  <c r="AE93" i="6"/>
  <c r="AF93" i="6"/>
  <c r="AG93" i="6"/>
  <c r="AH93" i="6"/>
  <c r="B94" i="6"/>
  <c r="C94" i="6"/>
  <c r="D94" i="6" s="1"/>
  <c r="E94" i="6"/>
  <c r="F89" i="6" s="1"/>
  <c r="G94" i="6"/>
  <c r="I94" i="6"/>
  <c r="K94" i="6"/>
  <c r="Q94" i="6"/>
  <c r="W94" i="6"/>
  <c r="Y94" i="6"/>
  <c r="AA94" i="6"/>
  <c r="AC94" i="6"/>
  <c r="AD94" i="6"/>
  <c r="AE94" i="6"/>
  <c r="AF94" i="6"/>
  <c r="AG94" i="6"/>
  <c r="AH94" i="6"/>
  <c r="B95" i="6"/>
  <c r="C95" i="6"/>
  <c r="D95" i="6" s="1"/>
  <c r="E95" i="6"/>
  <c r="G95" i="6"/>
  <c r="I95" i="6"/>
  <c r="J90" i="6" s="1"/>
  <c r="K95" i="6"/>
  <c r="Q95" i="6"/>
  <c r="W95" i="6"/>
  <c r="Y95" i="6"/>
  <c r="Z90" i="6" s="1"/>
  <c r="AA95" i="6"/>
  <c r="AC95" i="6"/>
  <c r="AD95" i="6"/>
  <c r="AE95" i="6"/>
  <c r="AF95" i="6"/>
  <c r="AG95" i="6"/>
  <c r="AH95" i="6"/>
  <c r="B96" i="6"/>
  <c r="C96" i="6"/>
  <c r="D96" i="6" s="1"/>
  <c r="E96" i="6"/>
  <c r="G96" i="6"/>
  <c r="I96" i="6"/>
  <c r="K96" i="6"/>
  <c r="Q96" i="6"/>
  <c r="W96" i="6"/>
  <c r="Y96" i="6"/>
  <c r="AA96" i="6"/>
  <c r="AC96" i="6"/>
  <c r="AD96" i="6"/>
  <c r="AE96" i="6"/>
  <c r="AF96" i="6"/>
  <c r="AG96" i="6"/>
  <c r="AH96" i="6"/>
  <c r="B97" i="6"/>
  <c r="C97" i="6"/>
  <c r="D97" i="6" s="1"/>
  <c r="E97" i="6"/>
  <c r="G97" i="6"/>
  <c r="I97" i="6"/>
  <c r="J92" i="6" s="1"/>
  <c r="K97" i="6"/>
  <c r="Q97" i="6"/>
  <c r="W97" i="6"/>
  <c r="Y97" i="6"/>
  <c r="Z92" i="6" s="1"/>
  <c r="AA97" i="6"/>
  <c r="AC97" i="6"/>
  <c r="AD97" i="6"/>
  <c r="AE97" i="6"/>
  <c r="AF97" i="6"/>
  <c r="AG97" i="6"/>
  <c r="AH97" i="6"/>
  <c r="B98" i="6"/>
  <c r="C98" i="6"/>
  <c r="D98" i="6" s="1"/>
  <c r="E98" i="6"/>
  <c r="G98" i="6"/>
  <c r="I98" i="6"/>
  <c r="J93" i="6" s="1"/>
  <c r="K98" i="6"/>
  <c r="Q98" i="6"/>
  <c r="W98" i="6"/>
  <c r="Y98" i="6"/>
  <c r="Z93" i="6" s="1"/>
  <c r="AA98" i="6"/>
  <c r="AC98" i="6"/>
  <c r="AD98" i="6"/>
  <c r="AE98" i="6"/>
  <c r="AF98" i="6"/>
  <c r="AG98" i="6"/>
  <c r="AH98" i="6"/>
  <c r="B99" i="6"/>
  <c r="C99" i="6"/>
  <c r="D99" i="6" s="1"/>
  <c r="E99" i="6"/>
  <c r="G99" i="6"/>
  <c r="I99" i="6"/>
  <c r="J94" i="6" s="1"/>
  <c r="K99" i="6"/>
  <c r="Q99" i="6"/>
  <c r="W99" i="6"/>
  <c r="Y99" i="6"/>
  <c r="AA99" i="6"/>
  <c r="AC99" i="6"/>
  <c r="AD99" i="6"/>
  <c r="AE99" i="6"/>
  <c r="AF99" i="6"/>
  <c r="AG99" i="6"/>
  <c r="AH99" i="6"/>
  <c r="B100" i="6"/>
  <c r="C100" i="6"/>
  <c r="D100" i="6" s="1"/>
  <c r="E100" i="6"/>
  <c r="G100" i="6"/>
  <c r="I100" i="6"/>
  <c r="K100" i="6"/>
  <c r="Q100" i="6"/>
  <c r="W100" i="6"/>
  <c r="Y100" i="6"/>
  <c r="AA100" i="6"/>
  <c r="AC100" i="6"/>
  <c r="AD100" i="6"/>
  <c r="AE100" i="6"/>
  <c r="AF100" i="6"/>
  <c r="AG100" i="6"/>
  <c r="AH100" i="6"/>
  <c r="B101" i="6"/>
  <c r="C101" i="6"/>
  <c r="D101" i="6" s="1"/>
  <c r="E101" i="6"/>
  <c r="G101" i="6"/>
  <c r="I101" i="6"/>
  <c r="K101" i="6"/>
  <c r="Q101" i="6"/>
  <c r="W101" i="6"/>
  <c r="Y101" i="6"/>
  <c r="AA101" i="6"/>
  <c r="AC101" i="6"/>
  <c r="AD101" i="6"/>
  <c r="AE101" i="6"/>
  <c r="AF101" i="6"/>
  <c r="AG101" i="6"/>
  <c r="AH101" i="6"/>
  <c r="B102" i="6"/>
  <c r="C102" i="6"/>
  <c r="D102" i="6" s="1"/>
  <c r="E102" i="6"/>
  <c r="G102" i="6"/>
  <c r="I102" i="6"/>
  <c r="K102" i="6"/>
  <c r="Q102" i="6"/>
  <c r="W102" i="6"/>
  <c r="Y102" i="6"/>
  <c r="AA102" i="6"/>
  <c r="AC102" i="6"/>
  <c r="AD102" i="6"/>
  <c r="AE102" i="6"/>
  <c r="AF102" i="6"/>
  <c r="AG102" i="6"/>
  <c r="AH102" i="6"/>
  <c r="B103" i="6"/>
  <c r="C103" i="6"/>
  <c r="D103" i="6" s="1"/>
  <c r="E103" i="6"/>
  <c r="G103" i="6"/>
  <c r="I103" i="6"/>
  <c r="K103" i="6"/>
  <c r="Q103" i="6"/>
  <c r="W103" i="6"/>
  <c r="Y103" i="6"/>
  <c r="AA103" i="6"/>
  <c r="AC103" i="6"/>
  <c r="AD103" i="6"/>
  <c r="AE103" i="6"/>
  <c r="AF103" i="6"/>
  <c r="AG103" i="6"/>
  <c r="AH103" i="6"/>
  <c r="B104" i="6"/>
  <c r="C104" i="6"/>
  <c r="D104" i="6" s="1"/>
  <c r="E104" i="6"/>
  <c r="G104" i="6"/>
  <c r="I104" i="6"/>
  <c r="K104" i="6"/>
  <c r="Q104" i="6"/>
  <c r="W104" i="6"/>
  <c r="Y104" i="6"/>
  <c r="AA104" i="6"/>
  <c r="AC104" i="6"/>
  <c r="AD104" i="6"/>
  <c r="AE104" i="6"/>
  <c r="AF104" i="6"/>
  <c r="AG104" i="6"/>
  <c r="AH104" i="6"/>
  <c r="B105" i="6"/>
  <c r="C105" i="6"/>
  <c r="D105" i="6" s="1"/>
  <c r="E105" i="6"/>
  <c r="G105" i="6"/>
  <c r="I105" i="6"/>
  <c r="K105" i="6"/>
  <c r="Q105" i="6"/>
  <c r="W105" i="6"/>
  <c r="Y105" i="6"/>
  <c r="AA105" i="6"/>
  <c r="AC105" i="6"/>
  <c r="AD105" i="6"/>
  <c r="AE105" i="6"/>
  <c r="AF105" i="6"/>
  <c r="AG105" i="6"/>
  <c r="AH105" i="6"/>
  <c r="B106" i="6"/>
  <c r="C106" i="6"/>
  <c r="D106" i="6" s="1"/>
  <c r="E106" i="6"/>
  <c r="G106" i="6"/>
  <c r="I106" i="6"/>
  <c r="K106" i="6"/>
  <c r="Q106" i="6"/>
  <c r="W106" i="6"/>
  <c r="Y106" i="6"/>
  <c r="AA106" i="6"/>
  <c r="AC106" i="6"/>
  <c r="AD106" i="6"/>
  <c r="AE106" i="6"/>
  <c r="AF106" i="6"/>
  <c r="AG106" i="6"/>
  <c r="AH106" i="6"/>
  <c r="B107" i="6"/>
  <c r="C107" i="6"/>
  <c r="D107" i="6" s="1"/>
  <c r="E107" i="6"/>
  <c r="G107" i="6"/>
  <c r="I107" i="6"/>
  <c r="K107" i="6"/>
  <c r="Q107" i="6"/>
  <c r="W107" i="6"/>
  <c r="Y107" i="6"/>
  <c r="AA107" i="6"/>
  <c r="AC107" i="6"/>
  <c r="AD107" i="6"/>
  <c r="AE107" i="6"/>
  <c r="AF107" i="6"/>
  <c r="AG107" i="6"/>
  <c r="AH107" i="6"/>
  <c r="B108" i="6"/>
  <c r="C108" i="6"/>
  <c r="D108" i="6" s="1"/>
  <c r="E108" i="6"/>
  <c r="G108" i="6"/>
  <c r="I108" i="6"/>
  <c r="K108" i="6"/>
  <c r="Q108" i="6"/>
  <c r="W108" i="6"/>
  <c r="Y108" i="6"/>
  <c r="AA108" i="6"/>
  <c r="AC108" i="6"/>
  <c r="AD108" i="6"/>
  <c r="AE108" i="6"/>
  <c r="AF108" i="6"/>
  <c r="AG108" i="6"/>
  <c r="AH108" i="6"/>
  <c r="AH10" i="6"/>
  <c r="AG10" i="6"/>
  <c r="AF10" i="6"/>
  <c r="AE10" i="6"/>
  <c r="AD10" i="6"/>
  <c r="AC10" i="6"/>
  <c r="AA10" i="6"/>
  <c r="Y10" i="6"/>
  <c r="W10" i="6"/>
  <c r="Q10" i="6"/>
  <c r="K10" i="6"/>
  <c r="I10" i="6"/>
  <c r="G10" i="6"/>
  <c r="O10" i="6" s="1"/>
  <c r="E10" i="6"/>
  <c r="C10" i="6"/>
  <c r="D10" i="6" s="1"/>
  <c r="B10" i="6"/>
  <c r="AF31" i="2"/>
  <c r="AB31" i="2"/>
  <c r="AC32" i="2" s="1"/>
  <c r="AA31" i="2"/>
  <c r="Z31" i="2"/>
  <c r="Y31" i="2"/>
  <c r="U31" i="2"/>
  <c r="S31" i="2"/>
  <c r="T32" i="2" s="1"/>
  <c r="P31" i="2"/>
  <c r="Q32" i="2" s="1"/>
  <c r="G31" i="2"/>
  <c r="H32" i="2" s="1"/>
  <c r="B31" i="2"/>
  <c r="AF30" i="2"/>
  <c r="AB30" i="2"/>
  <c r="AA30" i="2"/>
  <c r="Z30" i="2"/>
  <c r="Y30" i="2"/>
  <c r="U30" i="2"/>
  <c r="S30" i="2"/>
  <c r="P30" i="2"/>
  <c r="G30" i="2"/>
  <c r="B30" i="2"/>
  <c r="AF29" i="2"/>
  <c r="AB29" i="2"/>
  <c r="AA29" i="2"/>
  <c r="Z29" i="2"/>
  <c r="Y29" i="2"/>
  <c r="U29" i="2"/>
  <c r="S29" i="2"/>
  <c r="P29" i="2"/>
  <c r="G29" i="2"/>
  <c r="B29" i="2"/>
  <c r="AF28" i="2"/>
  <c r="AB28" i="2"/>
  <c r="AA28" i="2"/>
  <c r="Z28" i="2"/>
  <c r="Y28" i="2"/>
  <c r="U28" i="2"/>
  <c r="S28" i="2"/>
  <c r="P28" i="2"/>
  <c r="G28" i="2"/>
  <c r="B28" i="2"/>
  <c r="R89" i="6" l="1"/>
  <c r="F113" i="6"/>
  <c r="F110" i="6"/>
  <c r="Z60" i="6"/>
  <c r="Z62" i="6"/>
  <c r="X49" i="6"/>
  <c r="H11" i="6"/>
  <c r="O17" i="6"/>
  <c r="H49" i="6"/>
  <c r="R64" i="6"/>
  <c r="Z15" i="6"/>
  <c r="AD28" i="2"/>
  <c r="H74" i="6"/>
  <c r="R112" i="6"/>
  <c r="J22" i="6"/>
  <c r="X30" i="6"/>
  <c r="Z110" i="6"/>
  <c r="J60" i="6"/>
  <c r="F61" i="16"/>
  <c r="X36" i="6"/>
  <c r="J20" i="6"/>
  <c r="Z74" i="6"/>
  <c r="AJ58" i="16"/>
  <c r="R61" i="16"/>
  <c r="V59" i="16"/>
  <c r="H61" i="16"/>
  <c r="AJ60" i="16"/>
  <c r="E32" i="2"/>
  <c r="C32" i="2"/>
  <c r="V52" i="16"/>
  <c r="V60" i="16"/>
  <c r="H60" i="16"/>
  <c r="R52" i="16"/>
  <c r="R114" i="6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R53" i="16"/>
  <c r="F53" i="16"/>
  <c r="R60" i="16"/>
  <c r="R55" i="16"/>
  <c r="F55" i="16"/>
  <c r="X53" i="16"/>
  <c r="J52" i="16"/>
  <c r="V51" i="16"/>
  <c r="R50" i="16"/>
  <c r="V63" i="16"/>
  <c r="AJ62" i="16"/>
  <c r="AJ56" i="16"/>
  <c r="J54" i="16"/>
  <c r="R117" i="6"/>
  <c r="R57" i="16"/>
  <c r="F57" i="16"/>
  <c r="H57" i="16"/>
  <c r="X54" i="16"/>
  <c r="H52" i="16"/>
  <c r="J65" i="16"/>
  <c r="R108" i="6"/>
  <c r="F108" i="6"/>
  <c r="R107" i="6"/>
  <c r="F107" i="6"/>
  <c r="R106" i="6"/>
  <c r="F106" i="6"/>
  <c r="R105" i="6"/>
  <c r="F105" i="6"/>
  <c r="R104" i="6"/>
  <c r="F104" i="6"/>
  <c r="AI28" i="6"/>
  <c r="AJ113" i="6"/>
  <c r="AJ112" i="6"/>
  <c r="AJ110" i="6"/>
  <c r="AJ109" i="6"/>
  <c r="AI52" i="16"/>
  <c r="F49" i="16"/>
  <c r="J63" i="16"/>
  <c r="V62" i="16"/>
  <c r="Z108" i="6"/>
  <c r="J108" i="6"/>
  <c r="J107" i="6"/>
  <c r="Z106" i="6"/>
  <c r="J106" i="6"/>
  <c r="J105" i="6"/>
  <c r="Z104" i="6"/>
  <c r="J104" i="6"/>
  <c r="AJ120" i="6"/>
  <c r="V54" i="16"/>
  <c r="F28" i="6"/>
  <c r="AI49" i="16"/>
  <c r="X58" i="16"/>
  <c r="F117" i="6"/>
  <c r="AJ20" i="6"/>
  <c r="AJ11" i="6"/>
  <c r="X56" i="16"/>
  <c r="J56" i="16"/>
  <c r="H55" i="16"/>
  <c r="AJ54" i="16"/>
  <c r="J50" i="16"/>
  <c r="R49" i="16"/>
  <c r="AJ48" i="16"/>
  <c r="T30" i="2"/>
  <c r="X50" i="16"/>
  <c r="AJ12" i="6"/>
  <c r="AI55" i="16"/>
  <c r="X51" i="16"/>
  <c r="J51" i="16"/>
  <c r="V50" i="16"/>
  <c r="AI48" i="16"/>
  <c r="J49" i="16"/>
  <c r="AI64" i="16"/>
  <c r="J62" i="16"/>
  <c r="F52" i="16"/>
  <c r="AI11" i="6"/>
  <c r="F50" i="16"/>
  <c r="R63" i="16"/>
  <c r="AI120" i="6"/>
  <c r="J39" i="16"/>
  <c r="R37" i="16"/>
  <c r="AI56" i="16"/>
  <c r="AI54" i="16"/>
  <c r="AI51" i="16"/>
  <c r="J59" i="16"/>
  <c r="AG29" i="2"/>
  <c r="AJ61" i="6"/>
  <c r="AJ59" i="6"/>
  <c r="AI53" i="6"/>
  <c r="V39" i="16"/>
  <c r="H39" i="16"/>
  <c r="F38" i="16"/>
  <c r="X57" i="16"/>
  <c r="R56" i="16"/>
  <c r="V55" i="16"/>
  <c r="J55" i="16"/>
  <c r="F54" i="16"/>
  <c r="AJ53" i="16"/>
  <c r="J53" i="16"/>
  <c r="R51" i="16"/>
  <c r="AI50" i="16"/>
  <c r="V65" i="16"/>
  <c r="AD29" i="2"/>
  <c r="AI83" i="6"/>
  <c r="AI71" i="6"/>
  <c r="AJ63" i="6"/>
  <c r="AJ62" i="6"/>
  <c r="AI57" i="6"/>
  <c r="AI55" i="6"/>
  <c r="AI46" i="6"/>
  <c r="H56" i="16"/>
  <c r="AC30" i="2"/>
  <c r="R11" i="6"/>
  <c r="AI117" i="6"/>
  <c r="R39" i="16"/>
  <c r="X37" i="16"/>
  <c r="J37" i="16"/>
  <c r="AJ57" i="16"/>
  <c r="V53" i="16"/>
  <c r="H53" i="16"/>
  <c r="AJ52" i="16"/>
  <c r="X52" i="16"/>
  <c r="F51" i="16"/>
  <c r="V49" i="16"/>
  <c r="F59" i="16"/>
  <c r="AE30" i="2"/>
  <c r="T31" i="2"/>
  <c r="Z81" i="6"/>
  <c r="J81" i="6"/>
  <c r="AJ21" i="6"/>
  <c r="AI15" i="6"/>
  <c r="AI13" i="6"/>
  <c r="AI57" i="16"/>
  <c r="AI53" i="16"/>
  <c r="X49" i="16"/>
  <c r="X65" i="16"/>
  <c r="V64" i="16"/>
  <c r="F63" i="16"/>
  <c r="V61" i="16"/>
  <c r="AI58" i="16"/>
  <c r="X108" i="6"/>
  <c r="H108" i="6"/>
  <c r="X107" i="6"/>
  <c r="H107" i="6"/>
  <c r="X106" i="6"/>
  <c r="H106" i="6"/>
  <c r="X105" i="6"/>
  <c r="H105" i="6"/>
  <c r="X114" i="6"/>
  <c r="H114" i="6"/>
  <c r="X113" i="6"/>
  <c r="X112" i="6"/>
  <c r="H112" i="6"/>
  <c r="AJ117" i="6"/>
  <c r="J57" i="16"/>
  <c r="F56" i="16"/>
  <c r="AJ55" i="16"/>
  <c r="X55" i="16"/>
  <c r="R54" i="16"/>
  <c r="R62" i="16"/>
  <c r="J61" i="16"/>
  <c r="R58" i="16"/>
  <c r="Q29" i="2"/>
  <c r="R83" i="6"/>
  <c r="F83" i="6"/>
  <c r="X26" i="6"/>
  <c r="H26" i="6"/>
  <c r="X23" i="6"/>
  <c r="H23" i="6"/>
  <c r="R64" i="16"/>
  <c r="AJ64" i="16"/>
  <c r="F62" i="16"/>
  <c r="H49" i="16"/>
  <c r="AJ49" i="16"/>
  <c r="X62" i="16"/>
  <c r="AI62" i="16"/>
  <c r="X38" i="16"/>
  <c r="H51" i="16"/>
  <c r="AJ51" i="16"/>
  <c r="H50" i="16"/>
  <c r="AJ50" i="16"/>
  <c r="AJ63" i="16"/>
  <c r="H63" i="16"/>
  <c r="AE28" i="2"/>
  <c r="Q30" i="2"/>
  <c r="H113" i="6"/>
  <c r="AJ119" i="6"/>
  <c r="V57" i="16"/>
  <c r="V58" i="16"/>
  <c r="X63" i="16"/>
  <c r="AI63" i="16"/>
  <c r="X61" i="16"/>
  <c r="AI61" i="16"/>
  <c r="X59" i="16"/>
  <c r="AI59" i="16"/>
  <c r="AD31" i="2"/>
  <c r="C31" i="2"/>
  <c r="X60" i="16"/>
  <c r="AI60" i="16"/>
  <c r="H58" i="16"/>
  <c r="R15" i="6"/>
  <c r="AI21" i="6"/>
  <c r="V37" i="16"/>
  <c r="AG30" i="2"/>
  <c r="F112" i="6"/>
  <c r="F118" i="6"/>
  <c r="V56" i="16"/>
  <c r="H54" i="16"/>
  <c r="H64" i="16"/>
  <c r="H62" i="16"/>
  <c r="AJ61" i="16"/>
  <c r="AJ59" i="16"/>
  <c r="C30" i="2"/>
  <c r="AC31" i="2"/>
  <c r="R20" i="6"/>
  <c r="F20" i="6"/>
  <c r="R17" i="6"/>
  <c r="F17" i="6"/>
  <c r="J114" i="6"/>
  <c r="AI65" i="16"/>
  <c r="H65" i="16"/>
  <c r="F64" i="16"/>
  <c r="J60" i="16"/>
  <c r="H59" i="16"/>
  <c r="F58" i="16"/>
  <c r="X64" i="16"/>
  <c r="F60" i="16"/>
  <c r="E29" i="2"/>
  <c r="AC29" i="2"/>
  <c r="E30" i="2"/>
  <c r="AE31" i="2"/>
  <c r="R71" i="6"/>
  <c r="F71" i="6"/>
  <c r="AJ68" i="6"/>
  <c r="AJ53" i="6"/>
  <c r="X45" i="6"/>
  <c r="H45" i="6"/>
  <c r="X43" i="6"/>
  <c r="H43" i="6"/>
  <c r="Z113" i="6"/>
  <c r="J113" i="6"/>
  <c r="AI109" i="6"/>
  <c r="R65" i="16"/>
  <c r="F65" i="16"/>
  <c r="J64" i="16"/>
  <c r="R59" i="16"/>
  <c r="J58" i="16"/>
  <c r="AJ65" i="16"/>
  <c r="AJ39" i="16"/>
  <c r="J38" i="16"/>
  <c r="F37" i="16"/>
  <c r="V38" i="16"/>
  <c r="H37" i="16"/>
  <c r="R38" i="16"/>
  <c r="AJ38" i="16"/>
  <c r="AJ37" i="16"/>
  <c r="AJ36" i="16"/>
  <c r="X39" i="16"/>
  <c r="AI37" i="16"/>
  <c r="AI39" i="16"/>
  <c r="F39" i="16"/>
  <c r="AI38" i="16"/>
  <c r="AI36" i="16"/>
  <c r="H38" i="16"/>
  <c r="AI95" i="6"/>
  <c r="R120" i="6"/>
  <c r="AI63" i="6"/>
  <c r="AI25" i="6"/>
  <c r="AI80" i="6"/>
  <c r="AI75" i="6"/>
  <c r="AJ74" i="6"/>
  <c r="AI73" i="6"/>
  <c r="AJ52" i="6"/>
  <c r="AI49" i="6"/>
  <c r="AI47" i="6"/>
  <c r="X15" i="6"/>
  <c r="H15" i="6"/>
  <c r="AJ16" i="6"/>
  <c r="R60" i="6"/>
  <c r="R59" i="6"/>
  <c r="F59" i="6"/>
  <c r="AJ38" i="6"/>
  <c r="AI36" i="6"/>
  <c r="R25" i="6"/>
  <c r="F25" i="6"/>
  <c r="AJ26" i="6"/>
  <c r="F15" i="6"/>
  <c r="X13" i="6"/>
  <c r="H13" i="6"/>
  <c r="X12" i="6"/>
  <c r="H12" i="6"/>
  <c r="AJ17" i="6"/>
  <c r="R118" i="6"/>
  <c r="Z117" i="6"/>
  <c r="J117" i="6"/>
  <c r="AJ118" i="6"/>
  <c r="X109" i="6"/>
  <c r="H109" i="6"/>
  <c r="X104" i="6"/>
  <c r="H104" i="6"/>
  <c r="X79" i="6"/>
  <c r="H79" i="6"/>
  <c r="X78" i="6"/>
  <c r="H78" i="6"/>
  <c r="Z71" i="6"/>
  <c r="J71" i="6"/>
  <c r="J69" i="6"/>
  <c r="X53" i="6"/>
  <c r="H53" i="6"/>
  <c r="Z43" i="6"/>
  <c r="J43" i="6"/>
  <c r="X16" i="6"/>
  <c r="H16" i="6"/>
  <c r="R12" i="6"/>
  <c r="F12" i="6"/>
  <c r="AI17" i="6"/>
  <c r="Z11" i="6"/>
  <c r="X117" i="6"/>
  <c r="H117" i="6"/>
  <c r="X115" i="6"/>
  <c r="H115" i="6"/>
  <c r="Z114" i="6"/>
  <c r="AI118" i="6"/>
  <c r="Z112" i="6"/>
  <c r="J112" i="6"/>
  <c r="AI115" i="6"/>
  <c r="AJ115" i="6"/>
  <c r="AI114" i="6"/>
  <c r="AI112" i="6"/>
  <c r="AJ87" i="6"/>
  <c r="AI56" i="6"/>
  <c r="AI45" i="6"/>
  <c r="R93" i="6"/>
  <c r="F93" i="6"/>
  <c r="F91" i="6"/>
  <c r="X89" i="6"/>
  <c r="H89" i="6"/>
  <c r="X87" i="6"/>
  <c r="H87" i="6"/>
  <c r="X86" i="6"/>
  <c r="H86" i="6"/>
  <c r="AJ89" i="6"/>
  <c r="AJ40" i="6"/>
  <c r="AJ13" i="6"/>
  <c r="AI106" i="6"/>
  <c r="AI100" i="6"/>
  <c r="AI99" i="6"/>
  <c r="AI89" i="6"/>
  <c r="AI87" i="6"/>
  <c r="R80" i="6"/>
  <c r="F80" i="6"/>
  <c r="AI85" i="6"/>
  <c r="R78" i="6"/>
  <c r="F78" i="6"/>
  <c r="AJ60" i="6"/>
  <c r="X54" i="6"/>
  <c r="H54" i="6"/>
  <c r="R49" i="6"/>
  <c r="F49" i="6"/>
  <c r="X93" i="6"/>
  <c r="H93" i="6"/>
  <c r="Z88" i="6"/>
  <c r="J88" i="6"/>
  <c r="Z86" i="6"/>
  <c r="J86" i="6"/>
  <c r="X70" i="6"/>
  <c r="H70" i="6"/>
  <c r="X68" i="6"/>
  <c r="H68" i="6"/>
  <c r="AJ72" i="6"/>
  <c r="AI59" i="6"/>
  <c r="AJ36" i="6"/>
  <c r="AJ30" i="6"/>
  <c r="AI22" i="6"/>
  <c r="AI113" i="6"/>
  <c r="AJ93" i="6"/>
  <c r="AI91" i="6"/>
  <c r="AJ65" i="6"/>
  <c r="Z54" i="6"/>
  <c r="J54" i="6"/>
  <c r="AI38" i="6"/>
  <c r="AI97" i="6"/>
  <c r="R91" i="6"/>
  <c r="AJ95" i="6"/>
  <c r="AJ91" i="6"/>
  <c r="X83" i="6"/>
  <c r="H83" i="6"/>
  <c r="X81" i="6"/>
  <c r="H81" i="6"/>
  <c r="Z79" i="6"/>
  <c r="J79" i="6"/>
  <c r="R73" i="6"/>
  <c r="F73" i="6"/>
  <c r="AI78" i="6"/>
  <c r="R58" i="6"/>
  <c r="F58" i="6"/>
  <c r="X57" i="6"/>
  <c r="H57" i="6"/>
  <c r="Z56" i="6"/>
  <c r="J56" i="6"/>
  <c r="AI52" i="6"/>
  <c r="R48" i="6"/>
  <c r="F48" i="6"/>
  <c r="AI40" i="6"/>
  <c r="X119" i="6"/>
  <c r="AI105" i="6"/>
  <c r="AI93" i="6"/>
  <c r="Z76" i="6"/>
  <c r="J76" i="6"/>
  <c r="AJ49" i="6"/>
  <c r="R33" i="6"/>
  <c r="AJ15" i="6"/>
  <c r="AI61" i="6"/>
  <c r="R51" i="6"/>
  <c r="F51" i="6"/>
  <c r="Z36" i="6"/>
  <c r="J36" i="6"/>
  <c r="X91" i="6"/>
  <c r="H91" i="6"/>
  <c r="R85" i="6"/>
  <c r="F85" i="6"/>
  <c r="R75" i="6"/>
  <c r="F75" i="6"/>
  <c r="X72" i="6"/>
  <c r="H72" i="6"/>
  <c r="AJ75" i="6"/>
  <c r="X47" i="6"/>
  <c r="H47" i="6"/>
  <c r="Z46" i="6"/>
  <c r="J46" i="6"/>
  <c r="AJ35" i="6"/>
  <c r="AI35" i="6"/>
  <c r="AI119" i="6"/>
  <c r="AJ78" i="6"/>
  <c r="AI74" i="6"/>
  <c r="AI65" i="6"/>
  <c r="AJ58" i="6"/>
  <c r="AI58" i="6"/>
  <c r="J58" i="6"/>
  <c r="R56" i="6"/>
  <c r="F56" i="6"/>
  <c r="X55" i="6"/>
  <c r="H55" i="6"/>
  <c r="AJ54" i="6"/>
  <c r="AI54" i="6"/>
  <c r="X52" i="6"/>
  <c r="H52" i="6"/>
  <c r="AI51" i="6"/>
  <c r="Z51" i="6"/>
  <c r="J51" i="6"/>
  <c r="AJ48" i="6"/>
  <c r="AI48" i="6"/>
  <c r="J48" i="6"/>
  <c r="R46" i="6"/>
  <c r="F46" i="6"/>
  <c r="AJ45" i="6"/>
  <c r="AI43" i="6"/>
  <c r="F33" i="6"/>
  <c r="X32" i="6"/>
  <c r="H32" i="6"/>
  <c r="AJ37" i="6"/>
  <c r="AI37" i="6"/>
  <c r="R36" i="6"/>
  <c r="F36" i="6"/>
  <c r="X35" i="6"/>
  <c r="H35" i="6"/>
  <c r="AI33" i="6"/>
  <c r="J33" i="6"/>
  <c r="AJ27" i="6"/>
  <c r="AI23" i="6"/>
  <c r="AJ18" i="6"/>
  <c r="AI16" i="6"/>
  <c r="AJ114" i="6"/>
  <c r="X101" i="6"/>
  <c r="H101" i="6"/>
  <c r="R74" i="6"/>
  <c r="F74" i="6"/>
  <c r="Z72" i="6"/>
  <c r="AI67" i="6"/>
  <c r="X60" i="6"/>
  <c r="H60" i="6"/>
  <c r="AJ64" i="6"/>
  <c r="AI64" i="6"/>
  <c r="AI60" i="6"/>
  <c r="R54" i="6"/>
  <c r="F54" i="6"/>
  <c r="Z57" i="6"/>
  <c r="J57" i="6"/>
  <c r="R55" i="6"/>
  <c r="F55" i="6"/>
  <c r="R52" i="6"/>
  <c r="F52" i="6"/>
  <c r="X51" i="6"/>
  <c r="H51" i="6"/>
  <c r="AJ50" i="6"/>
  <c r="AI50" i="6"/>
  <c r="J45" i="6"/>
  <c r="R43" i="6"/>
  <c r="F43" i="6"/>
  <c r="X48" i="6"/>
  <c r="H48" i="6"/>
  <c r="Z47" i="6"/>
  <c r="J47" i="6"/>
  <c r="AJ42" i="6"/>
  <c r="AI42" i="6"/>
  <c r="J42" i="6"/>
  <c r="Z41" i="6"/>
  <c r="J41" i="6"/>
  <c r="R38" i="6"/>
  <c r="F38" i="6"/>
  <c r="X37" i="6"/>
  <c r="H37" i="6"/>
  <c r="AJ32" i="6"/>
  <c r="Z25" i="6"/>
  <c r="J25" i="6"/>
  <c r="R22" i="6"/>
  <c r="F22" i="6"/>
  <c r="R13" i="6"/>
  <c r="F13" i="6"/>
  <c r="AI18" i="6"/>
  <c r="AI12" i="6"/>
  <c r="AI110" i="6"/>
  <c r="R103" i="6"/>
  <c r="F103" i="6"/>
  <c r="R102" i="6"/>
  <c r="F102" i="6"/>
  <c r="R101" i="6"/>
  <c r="F101" i="6"/>
  <c r="X95" i="6"/>
  <c r="H95" i="6"/>
  <c r="X99" i="6"/>
  <c r="H99" i="6"/>
  <c r="AI98" i="6"/>
  <c r="X41" i="6"/>
  <c r="H41" i="6"/>
  <c r="AI108" i="6"/>
  <c r="AI107" i="6"/>
  <c r="X76" i="6"/>
  <c r="H76" i="6"/>
  <c r="Z63" i="6"/>
  <c r="R57" i="6"/>
  <c r="F57" i="6"/>
  <c r="X56" i="6"/>
  <c r="H56" i="6"/>
  <c r="Z55" i="6"/>
  <c r="J55" i="6"/>
  <c r="J52" i="6"/>
  <c r="R47" i="6"/>
  <c r="F47" i="6"/>
  <c r="X46" i="6"/>
  <c r="H46" i="6"/>
  <c r="AJ43" i="6"/>
  <c r="R42" i="6"/>
  <c r="F42" i="6"/>
  <c r="R41" i="6"/>
  <c r="AJ41" i="6"/>
  <c r="X40" i="6"/>
  <c r="H40" i="6"/>
  <c r="J38" i="6"/>
  <c r="X18" i="6"/>
  <c r="H18" i="6"/>
  <c r="AJ23" i="6"/>
  <c r="AI104" i="6"/>
  <c r="AI103" i="6"/>
  <c r="J103" i="6"/>
  <c r="R100" i="6"/>
  <c r="F100" i="6"/>
  <c r="R94" i="6"/>
  <c r="F94" i="6"/>
  <c r="X90" i="6"/>
  <c r="H90" i="6"/>
  <c r="AJ94" i="6"/>
  <c r="X88" i="6"/>
  <c r="H88" i="6"/>
  <c r="AJ92" i="6"/>
  <c r="AJ90" i="6"/>
  <c r="AJ88" i="6"/>
  <c r="AJ86" i="6"/>
  <c r="AJ84" i="6"/>
  <c r="AJ81" i="6"/>
  <c r="AJ79" i="6"/>
  <c r="AJ76" i="6"/>
  <c r="R66" i="6"/>
  <c r="F66" i="6"/>
  <c r="J64" i="6"/>
  <c r="R62" i="6"/>
  <c r="F62" i="6"/>
  <c r="X103" i="6"/>
  <c r="H103" i="6"/>
  <c r="AI102" i="6"/>
  <c r="Z102" i="6"/>
  <c r="J102" i="6"/>
  <c r="AI101" i="6"/>
  <c r="J101" i="6"/>
  <c r="X92" i="6"/>
  <c r="H92" i="6"/>
  <c r="AI96" i="6"/>
  <c r="Z91" i="6"/>
  <c r="J91" i="6"/>
  <c r="R90" i="6"/>
  <c r="F90" i="6"/>
  <c r="AI94" i="6"/>
  <c r="Z89" i="6"/>
  <c r="J89" i="6"/>
  <c r="R88" i="6"/>
  <c r="F88" i="6"/>
  <c r="AI92" i="6"/>
  <c r="Z87" i="6"/>
  <c r="J87" i="6"/>
  <c r="R86" i="6"/>
  <c r="F86" i="6"/>
  <c r="AI90" i="6"/>
  <c r="Z85" i="6"/>
  <c r="J85" i="6"/>
  <c r="R84" i="6"/>
  <c r="F84" i="6"/>
  <c r="AI88" i="6"/>
  <c r="Z83" i="6"/>
  <c r="J83" i="6"/>
  <c r="R81" i="6"/>
  <c r="F81" i="6"/>
  <c r="AI86" i="6"/>
  <c r="Z80" i="6"/>
  <c r="J80" i="6"/>
  <c r="R79" i="6"/>
  <c r="F79" i="6"/>
  <c r="AI84" i="6"/>
  <c r="Z78" i="6"/>
  <c r="J78" i="6"/>
  <c r="R76" i="6"/>
  <c r="F76" i="6"/>
  <c r="AI81" i="6"/>
  <c r="Z75" i="6"/>
  <c r="J75" i="6"/>
  <c r="AI79" i="6"/>
  <c r="AI76" i="6"/>
  <c r="AJ73" i="6"/>
  <c r="X71" i="6"/>
  <c r="AI69" i="6"/>
  <c r="X102" i="6"/>
  <c r="H102" i="6"/>
  <c r="Z100" i="6"/>
  <c r="J100" i="6"/>
  <c r="R92" i="6"/>
  <c r="F92" i="6"/>
  <c r="X80" i="6"/>
  <c r="H80" i="6"/>
  <c r="AJ85" i="6"/>
  <c r="AJ83" i="6"/>
  <c r="AJ80" i="6"/>
  <c r="X73" i="6"/>
  <c r="H73" i="6"/>
  <c r="R69" i="6"/>
  <c r="F69" i="6"/>
  <c r="R70" i="6"/>
  <c r="X63" i="6"/>
  <c r="H63" i="6"/>
  <c r="F60" i="6"/>
  <c r="Z53" i="6"/>
  <c r="R53" i="6"/>
  <c r="J53" i="6"/>
  <c r="F53" i="6"/>
  <c r="Z50" i="6"/>
  <c r="R50" i="6"/>
  <c r="J50" i="6"/>
  <c r="F50" i="6"/>
  <c r="Z45" i="6"/>
  <c r="AI41" i="6"/>
  <c r="Z38" i="6"/>
  <c r="Z35" i="6"/>
  <c r="R35" i="6"/>
  <c r="J35" i="6"/>
  <c r="F35" i="6"/>
  <c r="Z33" i="6"/>
  <c r="H33" i="6"/>
  <c r="J32" i="6"/>
  <c r="X31" i="6"/>
  <c r="J31" i="6"/>
  <c r="Z30" i="6"/>
  <c r="Z28" i="6"/>
  <c r="H28" i="6"/>
  <c r="J27" i="6"/>
  <c r="F11" i="6"/>
  <c r="F120" i="6"/>
  <c r="F70" i="6"/>
  <c r="X69" i="6"/>
  <c r="J68" i="6"/>
  <c r="Z64" i="6"/>
  <c r="AI62" i="6"/>
  <c r="X58" i="6"/>
  <c r="H58" i="6"/>
  <c r="AJ56" i="6"/>
  <c r="Z52" i="6"/>
  <c r="AJ51" i="6"/>
  <c r="AJ46" i="6"/>
  <c r="X42" i="6"/>
  <c r="H42" i="6"/>
  <c r="F41" i="6"/>
  <c r="R32" i="6"/>
  <c r="F30" i="6"/>
  <c r="R27" i="6"/>
  <c r="R16" i="6"/>
  <c r="F16" i="6"/>
  <c r="J120" i="6"/>
  <c r="H119" i="6"/>
  <c r="R109" i="6"/>
  <c r="F109" i="6"/>
  <c r="J66" i="6"/>
  <c r="Z59" i="6"/>
  <c r="J59" i="6"/>
  <c r="X50" i="6"/>
  <c r="H50" i="6"/>
  <c r="Z49" i="6"/>
  <c r="Z40" i="6"/>
  <c r="R40" i="6"/>
  <c r="J40" i="6"/>
  <c r="F40" i="6"/>
  <c r="X33" i="6"/>
  <c r="Z32" i="6"/>
  <c r="AI31" i="6"/>
  <c r="Z31" i="6"/>
  <c r="H31" i="6"/>
  <c r="J30" i="6"/>
  <c r="X28" i="6"/>
  <c r="J28" i="6"/>
  <c r="Z27" i="6"/>
  <c r="F27" i="6"/>
  <c r="AI26" i="6"/>
  <c r="AI20" i="6"/>
  <c r="J11" i="6"/>
  <c r="J70" i="6"/>
  <c r="R68" i="6"/>
  <c r="F68" i="6"/>
  <c r="X67" i="6"/>
  <c r="Z58" i="6"/>
  <c r="AJ57" i="6"/>
  <c r="AJ55" i="6"/>
  <c r="Z48" i="6"/>
  <c r="AJ47" i="6"/>
  <c r="Z42" i="6"/>
  <c r="F32" i="6"/>
  <c r="R30" i="6"/>
  <c r="H30" i="6"/>
  <c r="R28" i="6"/>
  <c r="X27" i="6"/>
  <c r="J16" i="6"/>
  <c r="Z109" i="6"/>
  <c r="J109" i="6"/>
  <c r="X120" i="6"/>
  <c r="H120" i="6"/>
  <c r="Z119" i="6"/>
  <c r="R119" i="6"/>
  <c r="J119" i="6"/>
  <c r="F119" i="6"/>
  <c r="X118" i="6"/>
  <c r="H118" i="6"/>
  <c r="Z118" i="6"/>
  <c r="AJ108" i="6"/>
  <c r="Z107" i="6"/>
  <c r="AJ106" i="6"/>
  <c r="Z105" i="6"/>
  <c r="AJ104" i="6"/>
  <c r="Z103" i="6"/>
  <c r="AJ102" i="6"/>
  <c r="Z101" i="6"/>
  <c r="AJ100" i="6"/>
  <c r="X100" i="6"/>
  <c r="H100" i="6"/>
  <c r="Z99" i="6"/>
  <c r="R99" i="6"/>
  <c r="J99" i="6"/>
  <c r="F99" i="6"/>
  <c r="AJ98" i="6"/>
  <c r="X98" i="6"/>
  <c r="H98" i="6"/>
  <c r="Z97" i="6"/>
  <c r="R97" i="6"/>
  <c r="J97" i="6"/>
  <c r="F97" i="6"/>
  <c r="AJ96" i="6"/>
  <c r="X96" i="6"/>
  <c r="H96" i="6"/>
  <c r="Z95" i="6"/>
  <c r="R95" i="6"/>
  <c r="J95" i="6"/>
  <c r="F95" i="6"/>
  <c r="X94" i="6"/>
  <c r="H94" i="6"/>
  <c r="AJ107" i="6"/>
  <c r="AJ105" i="6"/>
  <c r="AJ103" i="6"/>
  <c r="AJ101" i="6"/>
  <c r="AJ99" i="6"/>
  <c r="Z98" i="6"/>
  <c r="R98" i="6"/>
  <c r="J98" i="6"/>
  <c r="F98" i="6"/>
  <c r="AJ97" i="6"/>
  <c r="X97" i="6"/>
  <c r="H97" i="6"/>
  <c r="Z96" i="6"/>
  <c r="R96" i="6"/>
  <c r="J96" i="6"/>
  <c r="F96" i="6"/>
  <c r="Z94" i="6"/>
  <c r="J72" i="6"/>
  <c r="AI70" i="6"/>
  <c r="Z70" i="6"/>
  <c r="Z69" i="6"/>
  <c r="H69" i="6"/>
  <c r="AJ69" i="6"/>
  <c r="J67" i="6"/>
  <c r="AI66" i="6"/>
  <c r="Z66" i="6"/>
  <c r="X62" i="6"/>
  <c r="Z61" i="6"/>
  <c r="R61" i="6"/>
  <c r="J61" i="6"/>
  <c r="F61" i="6"/>
  <c r="R72" i="6"/>
  <c r="R67" i="6"/>
  <c r="X66" i="6"/>
  <c r="X64" i="6"/>
  <c r="H64" i="6"/>
  <c r="R63" i="6"/>
  <c r="J63" i="6"/>
  <c r="F63" i="6"/>
  <c r="AI72" i="6"/>
  <c r="H71" i="6"/>
  <c r="AJ71" i="6"/>
  <c r="AI68" i="6"/>
  <c r="Z68" i="6"/>
  <c r="Z67" i="6"/>
  <c r="H67" i="6"/>
  <c r="AJ67" i="6"/>
  <c r="Z65" i="6"/>
  <c r="R65" i="6"/>
  <c r="J65" i="6"/>
  <c r="F65" i="6"/>
  <c r="F72" i="6"/>
  <c r="AJ70" i="6"/>
  <c r="F67" i="6"/>
  <c r="AJ66" i="6"/>
  <c r="H66" i="6"/>
  <c r="H27" i="6"/>
  <c r="Z26" i="6"/>
  <c r="R26" i="6"/>
  <c r="J26" i="6"/>
  <c r="F26" i="6"/>
  <c r="AJ25" i="6"/>
  <c r="X25" i="6"/>
  <c r="H25" i="6"/>
  <c r="Z23" i="6"/>
  <c r="R23" i="6"/>
  <c r="J23" i="6"/>
  <c r="F23" i="6"/>
  <c r="AJ22" i="6"/>
  <c r="X22" i="6"/>
  <c r="H22" i="6"/>
  <c r="Z21" i="6"/>
  <c r="R21" i="6"/>
  <c r="J21" i="6"/>
  <c r="F21" i="6"/>
  <c r="X20" i="6"/>
  <c r="H20" i="6"/>
  <c r="Z18" i="6"/>
  <c r="R18" i="6"/>
  <c r="J18" i="6"/>
  <c r="F18" i="6"/>
  <c r="X17" i="6"/>
  <c r="H17" i="6"/>
  <c r="Z16" i="6"/>
  <c r="AI32" i="6"/>
  <c r="AI30" i="6"/>
  <c r="AI27" i="6"/>
  <c r="AJ33" i="6"/>
  <c r="AJ31" i="6"/>
  <c r="AJ28" i="6"/>
  <c r="H29" i="2"/>
  <c r="T29" i="2"/>
  <c r="AE29" i="2"/>
  <c r="AD30" i="2"/>
  <c r="E31" i="2"/>
  <c r="Q31" i="2"/>
  <c r="AG31" i="2"/>
  <c r="AH32" i="2" s="1"/>
  <c r="AG28" i="2"/>
  <c r="C29" i="2"/>
  <c r="H30" i="2"/>
  <c r="H31" i="2"/>
  <c r="AH30" i="2" l="1"/>
  <c r="AH31" i="2"/>
  <c r="AH29" i="2"/>
  <c r="B115" i="1" l="1"/>
  <c r="C115" i="1"/>
  <c r="F115" i="1"/>
  <c r="L115" i="1" s="1"/>
  <c r="J115" i="1" l="1"/>
  <c r="S115" i="1"/>
  <c r="U115" i="1"/>
  <c r="AF115" i="1"/>
  <c r="AD115" i="1"/>
  <c r="AA115" i="1"/>
  <c r="W115" i="1"/>
  <c r="I115" i="1"/>
  <c r="E115" i="1"/>
  <c r="AH115" i="1"/>
  <c r="AE115" i="1"/>
  <c r="AC115" i="1"/>
  <c r="Y115" i="1"/>
  <c r="P115" i="1"/>
  <c r="AG115" i="1"/>
  <c r="X115" i="1"/>
  <c r="AI115" i="1"/>
  <c r="Z115" i="1"/>
  <c r="Q115" i="1"/>
  <c r="H115" i="1"/>
  <c r="D115" i="1"/>
  <c r="G115" i="1"/>
  <c r="B11" i="16" l="1"/>
  <c r="C11" i="16"/>
  <c r="E11" i="16"/>
  <c r="G11" i="16"/>
  <c r="I11" i="16"/>
  <c r="K11" i="16"/>
  <c r="Q11" i="16"/>
  <c r="U11" i="16"/>
  <c r="W11" i="16"/>
  <c r="Y11" i="16"/>
  <c r="Z11" i="16"/>
  <c r="AA11" i="16"/>
  <c r="AB11" i="16"/>
  <c r="AC11" i="16"/>
  <c r="AD11" i="16"/>
  <c r="AE11" i="16"/>
  <c r="AF11" i="16"/>
  <c r="AG11" i="16"/>
  <c r="AH11" i="16"/>
  <c r="B10" i="16"/>
  <c r="C10" i="16"/>
  <c r="E10" i="16"/>
  <c r="G10" i="16"/>
  <c r="I10" i="16"/>
  <c r="K10" i="16"/>
  <c r="Q10" i="16"/>
  <c r="U10" i="16"/>
  <c r="W10" i="16"/>
  <c r="AI11" i="16" l="1"/>
  <c r="AD5" i="16"/>
  <c r="X10" i="16"/>
  <c r="AJ11" i="16"/>
  <c r="H11" i="16"/>
  <c r="M11" i="16"/>
  <c r="O11" i="16" s="1"/>
  <c r="F10" i="16"/>
  <c r="V11" i="16"/>
  <c r="J10" i="16"/>
  <c r="X11" i="16"/>
  <c r="R11" i="16"/>
  <c r="J11" i="16"/>
  <c r="F11" i="16"/>
  <c r="R10" i="16"/>
  <c r="V10" i="16"/>
  <c r="M10" i="16"/>
  <c r="O10" i="16" s="1"/>
  <c r="H10" i="16"/>
  <c r="F53" i="1" l="1"/>
  <c r="F54" i="1"/>
  <c r="F55" i="1"/>
  <c r="F56" i="1"/>
  <c r="AF55" i="1" l="1"/>
  <c r="AG55" i="1"/>
  <c r="AH55" i="1"/>
  <c r="AG56" i="1"/>
  <c r="AH56" i="1"/>
  <c r="AF56" i="1"/>
  <c r="L56" i="1"/>
  <c r="N56" i="1" s="1"/>
  <c r="P56" i="1"/>
  <c r="L55" i="1"/>
  <c r="N55" i="1" s="1"/>
  <c r="P55" i="1"/>
  <c r="AF54" i="1"/>
  <c r="AH54" i="1"/>
  <c r="AG54" i="1"/>
  <c r="L54" i="1"/>
  <c r="N54" i="1" s="1"/>
  <c r="AH53" i="1"/>
  <c r="AG53" i="1"/>
  <c r="AF53" i="1"/>
  <c r="L53" i="1"/>
  <c r="N53" i="1" s="1"/>
  <c r="Y55" i="1"/>
  <c r="S55" i="1"/>
  <c r="U55" i="1"/>
  <c r="Y54" i="1"/>
  <c r="S54" i="1"/>
  <c r="U54" i="1"/>
  <c r="Y56" i="1"/>
  <c r="S56" i="1"/>
  <c r="U56" i="1"/>
  <c r="Y53" i="1"/>
  <c r="S53" i="1"/>
  <c r="U53" i="1"/>
  <c r="P54" i="1"/>
  <c r="P53" i="1"/>
  <c r="D300" i="60" l="1"/>
  <c r="E298" i="60" s="1"/>
  <c r="D315" i="60"/>
  <c r="E313" i="60" s="1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5" i="60"/>
  <c r="D390" i="60"/>
  <c r="D405" i="60"/>
  <c r="D420" i="60"/>
  <c r="D435" i="60"/>
  <c r="E433" i="60" s="1"/>
  <c r="D436" i="60"/>
  <c r="D437" i="60"/>
  <c r="D438" i="60"/>
  <c r="D439" i="60"/>
  <c r="D440" i="60"/>
  <c r="D441" i="60"/>
  <c r="D442" i="60"/>
  <c r="D443" i="60"/>
  <c r="D444" i="60"/>
  <c r="D445" i="60"/>
  <c r="D446" i="60"/>
  <c r="E448" i="60"/>
  <c r="D454" i="60"/>
  <c r="D455" i="60"/>
  <c r="D456" i="60"/>
  <c r="D457" i="60"/>
  <c r="D458" i="60"/>
  <c r="D459" i="60"/>
  <c r="D285" i="60"/>
  <c r="E283" i="60" s="1"/>
  <c r="D286" i="60"/>
  <c r="D287" i="60"/>
  <c r="D288" i="60"/>
  <c r="D289" i="60"/>
  <c r="D290" i="60"/>
  <c r="D291" i="60"/>
  <c r="D292" i="60"/>
  <c r="D293" i="60"/>
  <c r="D294" i="60"/>
  <c r="D271" i="60"/>
  <c r="D272" i="60"/>
  <c r="D273" i="60"/>
  <c r="D274" i="60"/>
  <c r="D275" i="60"/>
  <c r="D276" i="60"/>
  <c r="D277" i="60"/>
  <c r="D278" i="60"/>
  <c r="D279" i="60"/>
  <c r="D280" i="60"/>
  <c r="D281" i="60"/>
  <c r="D255" i="60"/>
  <c r="E253" i="60" s="1"/>
  <c r="B454" i="60"/>
  <c r="C454" i="60"/>
  <c r="E454" i="60"/>
  <c r="G454" i="60"/>
  <c r="H454" i="60"/>
  <c r="J454" i="60" s="1"/>
  <c r="B455" i="60"/>
  <c r="C455" i="60"/>
  <c r="E455" i="60"/>
  <c r="G455" i="60"/>
  <c r="H455" i="60"/>
  <c r="AC455" i="60" s="1"/>
  <c r="B456" i="60"/>
  <c r="C456" i="60"/>
  <c r="E456" i="60"/>
  <c r="G456" i="60"/>
  <c r="H456" i="60"/>
  <c r="J456" i="60" s="1"/>
  <c r="B457" i="60"/>
  <c r="C457" i="60"/>
  <c r="E457" i="60"/>
  <c r="G457" i="60"/>
  <c r="H457" i="60"/>
  <c r="B458" i="60"/>
  <c r="C458" i="60"/>
  <c r="E458" i="60"/>
  <c r="G458" i="60"/>
  <c r="H458" i="60"/>
  <c r="T458" i="60" s="1"/>
  <c r="B459" i="60"/>
  <c r="C459" i="60"/>
  <c r="E459" i="60"/>
  <c r="G459" i="60"/>
  <c r="H459" i="60"/>
  <c r="U459" i="60" s="1"/>
  <c r="B437" i="60"/>
  <c r="C437" i="60"/>
  <c r="E437" i="60"/>
  <c r="G437" i="60"/>
  <c r="H437" i="60"/>
  <c r="B438" i="60"/>
  <c r="C438" i="60"/>
  <c r="E438" i="60"/>
  <c r="G438" i="60"/>
  <c r="H438" i="60"/>
  <c r="S438" i="60" s="1"/>
  <c r="B439" i="60"/>
  <c r="C439" i="60"/>
  <c r="E439" i="60"/>
  <c r="G439" i="60"/>
  <c r="H439" i="60"/>
  <c r="W439" i="60" s="1"/>
  <c r="B440" i="60"/>
  <c r="C440" i="60"/>
  <c r="E440" i="60"/>
  <c r="G440" i="60"/>
  <c r="H440" i="60"/>
  <c r="B441" i="60"/>
  <c r="C441" i="60"/>
  <c r="E441" i="60"/>
  <c r="G441" i="60"/>
  <c r="H441" i="60"/>
  <c r="B442" i="60"/>
  <c r="C442" i="60"/>
  <c r="E442" i="60"/>
  <c r="G442" i="60"/>
  <c r="H442" i="60"/>
  <c r="R442" i="60" s="1"/>
  <c r="B443" i="60"/>
  <c r="C443" i="60"/>
  <c r="E443" i="60"/>
  <c r="G443" i="60"/>
  <c r="H443" i="60"/>
  <c r="I443" i="60" s="1"/>
  <c r="L443" i="60" s="1"/>
  <c r="B444" i="60"/>
  <c r="C444" i="60"/>
  <c r="E444" i="60"/>
  <c r="G444" i="60"/>
  <c r="H444" i="60"/>
  <c r="I444" i="60" s="1"/>
  <c r="L444" i="60" s="1"/>
  <c r="B445" i="60"/>
  <c r="C445" i="60"/>
  <c r="E445" i="60"/>
  <c r="G445" i="60"/>
  <c r="H445" i="60"/>
  <c r="J445" i="60" s="1"/>
  <c r="B446" i="60"/>
  <c r="C446" i="60"/>
  <c r="E446" i="60"/>
  <c r="G446" i="60"/>
  <c r="H446" i="60"/>
  <c r="J446" i="60" s="1"/>
  <c r="B405" i="60"/>
  <c r="C405" i="60"/>
  <c r="E405" i="60"/>
  <c r="G405" i="60"/>
  <c r="H405" i="60"/>
  <c r="B406" i="60"/>
  <c r="C406" i="60"/>
  <c r="E406" i="60"/>
  <c r="G406" i="60"/>
  <c r="H406" i="60"/>
  <c r="J406" i="60" s="1"/>
  <c r="B407" i="60"/>
  <c r="C407" i="60"/>
  <c r="E407" i="60"/>
  <c r="G407" i="60"/>
  <c r="H407" i="60"/>
  <c r="W407" i="60" s="1"/>
  <c r="B408" i="60"/>
  <c r="C408" i="60"/>
  <c r="E408" i="60"/>
  <c r="G408" i="60"/>
  <c r="H408" i="60"/>
  <c r="I408" i="60" s="1"/>
  <c r="L408" i="60" s="1"/>
  <c r="B409" i="60"/>
  <c r="C409" i="60"/>
  <c r="E409" i="60"/>
  <c r="G409" i="60"/>
  <c r="H409" i="60"/>
  <c r="Y409" i="60" s="1"/>
  <c r="B410" i="60"/>
  <c r="C410" i="60"/>
  <c r="E410" i="60"/>
  <c r="G410" i="60"/>
  <c r="H410" i="60"/>
  <c r="W410" i="60" s="1"/>
  <c r="B411" i="60"/>
  <c r="C411" i="60"/>
  <c r="E411" i="60"/>
  <c r="G411" i="60"/>
  <c r="H411" i="60"/>
  <c r="B412" i="60"/>
  <c r="C412" i="60"/>
  <c r="E412" i="60"/>
  <c r="G412" i="60"/>
  <c r="H412" i="60"/>
  <c r="T412" i="60" s="1"/>
  <c r="B413" i="60"/>
  <c r="C413" i="60"/>
  <c r="E413" i="60"/>
  <c r="G413" i="60"/>
  <c r="H413" i="60"/>
  <c r="B414" i="60"/>
  <c r="C414" i="60"/>
  <c r="E414" i="60"/>
  <c r="G414" i="60"/>
  <c r="H414" i="60"/>
  <c r="B415" i="60"/>
  <c r="C415" i="60"/>
  <c r="E415" i="60"/>
  <c r="G415" i="60"/>
  <c r="H415" i="60"/>
  <c r="W415" i="60" s="1"/>
  <c r="B416" i="60"/>
  <c r="C416" i="60"/>
  <c r="E416" i="60"/>
  <c r="G416" i="60"/>
  <c r="H416" i="60"/>
  <c r="Y416" i="60" s="1"/>
  <c r="B420" i="60"/>
  <c r="C420" i="60"/>
  <c r="E420" i="60"/>
  <c r="G420" i="60"/>
  <c r="H420" i="60"/>
  <c r="B421" i="60"/>
  <c r="C421" i="60"/>
  <c r="E421" i="60"/>
  <c r="G421" i="60"/>
  <c r="H421" i="60"/>
  <c r="AA421" i="60" s="1"/>
  <c r="B422" i="60"/>
  <c r="C422" i="60"/>
  <c r="E422" i="60"/>
  <c r="G422" i="60"/>
  <c r="H422" i="60"/>
  <c r="B423" i="60"/>
  <c r="C423" i="60"/>
  <c r="E423" i="60"/>
  <c r="G423" i="60"/>
  <c r="H423" i="60"/>
  <c r="R423" i="60" s="1"/>
  <c r="B424" i="60"/>
  <c r="C424" i="60"/>
  <c r="E424" i="60"/>
  <c r="G424" i="60"/>
  <c r="H424" i="60"/>
  <c r="B425" i="60"/>
  <c r="C425" i="60"/>
  <c r="E425" i="60"/>
  <c r="G425" i="60"/>
  <c r="H425" i="60"/>
  <c r="J425" i="60" s="1"/>
  <c r="B426" i="60"/>
  <c r="C426" i="60"/>
  <c r="E426" i="60"/>
  <c r="G426" i="60"/>
  <c r="H426" i="60"/>
  <c r="B427" i="60"/>
  <c r="C427" i="60"/>
  <c r="E427" i="60"/>
  <c r="G427" i="60"/>
  <c r="H427" i="60"/>
  <c r="I427" i="60" s="1"/>
  <c r="L427" i="60" s="1"/>
  <c r="B428" i="60"/>
  <c r="C428" i="60"/>
  <c r="E428" i="60"/>
  <c r="G428" i="60"/>
  <c r="H428" i="60"/>
  <c r="I428" i="60" s="1"/>
  <c r="L428" i="60" s="1"/>
  <c r="B429" i="60"/>
  <c r="C429" i="60"/>
  <c r="E429" i="60"/>
  <c r="G429" i="60"/>
  <c r="H429" i="60"/>
  <c r="J429" i="60" s="1"/>
  <c r="B430" i="60"/>
  <c r="C430" i="60"/>
  <c r="E430" i="60"/>
  <c r="G430" i="60"/>
  <c r="H430" i="60"/>
  <c r="B431" i="60"/>
  <c r="C431" i="60"/>
  <c r="E431" i="60"/>
  <c r="G431" i="60"/>
  <c r="H431" i="60"/>
  <c r="W431" i="60" s="1"/>
  <c r="B435" i="60"/>
  <c r="C435" i="60"/>
  <c r="E435" i="60"/>
  <c r="G435" i="60"/>
  <c r="H435" i="60"/>
  <c r="B436" i="60"/>
  <c r="C436" i="60"/>
  <c r="E436" i="60"/>
  <c r="G436" i="60"/>
  <c r="H436" i="60"/>
  <c r="W436" i="60" s="1"/>
  <c r="B351" i="60"/>
  <c r="C351" i="60"/>
  <c r="E351" i="60"/>
  <c r="G351" i="60"/>
  <c r="H351" i="60"/>
  <c r="R351" i="60" s="1"/>
  <c r="B352" i="60"/>
  <c r="C352" i="60"/>
  <c r="E352" i="60"/>
  <c r="G352" i="60"/>
  <c r="H352" i="60"/>
  <c r="W352" i="60" s="1"/>
  <c r="B353" i="60"/>
  <c r="C353" i="60"/>
  <c r="E353" i="60"/>
  <c r="G353" i="60"/>
  <c r="H353" i="60"/>
  <c r="I353" i="60" s="1"/>
  <c r="L353" i="60" s="1"/>
  <c r="B354" i="60"/>
  <c r="C354" i="60"/>
  <c r="E354" i="60"/>
  <c r="G354" i="60"/>
  <c r="H354" i="60"/>
  <c r="J354" i="60" s="1"/>
  <c r="B355" i="60"/>
  <c r="C355" i="60"/>
  <c r="E355" i="60"/>
  <c r="G355" i="60"/>
  <c r="H355" i="60"/>
  <c r="R355" i="60" s="1"/>
  <c r="B356" i="60"/>
  <c r="C356" i="60"/>
  <c r="E356" i="60"/>
  <c r="G356" i="60"/>
  <c r="H356" i="60"/>
  <c r="T356" i="60" s="1"/>
  <c r="B360" i="60"/>
  <c r="C360" i="60"/>
  <c r="E360" i="60"/>
  <c r="G360" i="60"/>
  <c r="H360" i="60"/>
  <c r="B361" i="60"/>
  <c r="C361" i="60"/>
  <c r="E361" i="60"/>
  <c r="G361" i="60"/>
  <c r="H361" i="60"/>
  <c r="W361" i="60" s="1"/>
  <c r="B362" i="60"/>
  <c r="C362" i="60"/>
  <c r="E362" i="60"/>
  <c r="G362" i="60"/>
  <c r="H362" i="60"/>
  <c r="B363" i="60"/>
  <c r="C363" i="60"/>
  <c r="E363" i="60"/>
  <c r="G363" i="60"/>
  <c r="H363" i="60"/>
  <c r="T363" i="60" s="1"/>
  <c r="B364" i="60"/>
  <c r="C364" i="60"/>
  <c r="E364" i="60"/>
  <c r="G364" i="60"/>
  <c r="H364" i="60"/>
  <c r="B365" i="60"/>
  <c r="C365" i="60"/>
  <c r="E365" i="60"/>
  <c r="G365" i="60"/>
  <c r="H365" i="60"/>
  <c r="R365" i="60" s="1"/>
  <c r="B366" i="60"/>
  <c r="C366" i="60"/>
  <c r="E366" i="60"/>
  <c r="G366" i="60"/>
  <c r="H366" i="60"/>
  <c r="R366" i="60" s="1"/>
  <c r="B367" i="60"/>
  <c r="C367" i="60"/>
  <c r="E367" i="60"/>
  <c r="G367" i="60"/>
  <c r="H367" i="60"/>
  <c r="Z367" i="60" s="1"/>
  <c r="B368" i="60"/>
  <c r="C368" i="60"/>
  <c r="E368" i="60"/>
  <c r="G368" i="60"/>
  <c r="H368" i="60"/>
  <c r="I368" i="60" s="1"/>
  <c r="L368" i="60" s="1"/>
  <c r="B369" i="60"/>
  <c r="C369" i="60"/>
  <c r="E369" i="60"/>
  <c r="G369" i="60"/>
  <c r="H369" i="60"/>
  <c r="J369" i="60" s="1"/>
  <c r="B370" i="60"/>
  <c r="C370" i="60"/>
  <c r="E370" i="60"/>
  <c r="G370" i="60"/>
  <c r="H370" i="60"/>
  <c r="T370" i="60" s="1"/>
  <c r="B371" i="60"/>
  <c r="C371" i="60"/>
  <c r="E371" i="60"/>
  <c r="G371" i="60"/>
  <c r="H371" i="60"/>
  <c r="W371" i="60" s="1"/>
  <c r="B375" i="60"/>
  <c r="C375" i="60"/>
  <c r="E375" i="60"/>
  <c r="G375" i="60"/>
  <c r="H375" i="60"/>
  <c r="B376" i="60"/>
  <c r="C376" i="60"/>
  <c r="E376" i="60"/>
  <c r="G376" i="60"/>
  <c r="H376" i="60"/>
  <c r="J376" i="60" s="1"/>
  <c r="B377" i="60"/>
  <c r="C377" i="60"/>
  <c r="E377" i="60"/>
  <c r="G377" i="60"/>
  <c r="H377" i="60"/>
  <c r="R377" i="60" s="1"/>
  <c r="B378" i="60"/>
  <c r="C378" i="60"/>
  <c r="E378" i="60"/>
  <c r="G378" i="60"/>
  <c r="H378" i="60"/>
  <c r="J378" i="60" s="1"/>
  <c r="B379" i="60"/>
  <c r="C379" i="60"/>
  <c r="E379" i="60"/>
  <c r="G379" i="60"/>
  <c r="H379" i="60"/>
  <c r="B380" i="60"/>
  <c r="C380" i="60"/>
  <c r="E380" i="60"/>
  <c r="G380" i="60"/>
  <c r="H380" i="60"/>
  <c r="Z380" i="60" s="1"/>
  <c r="B381" i="60"/>
  <c r="C381" i="60"/>
  <c r="E381" i="60"/>
  <c r="G381" i="60"/>
  <c r="H381" i="60"/>
  <c r="B382" i="60"/>
  <c r="C382" i="60"/>
  <c r="E382" i="60"/>
  <c r="G382" i="60"/>
  <c r="H382" i="60"/>
  <c r="W382" i="60" s="1"/>
  <c r="B383" i="60"/>
  <c r="C383" i="60"/>
  <c r="E383" i="60"/>
  <c r="G383" i="60"/>
  <c r="H383" i="60"/>
  <c r="S383" i="60" s="1"/>
  <c r="B384" i="60"/>
  <c r="C384" i="60"/>
  <c r="E384" i="60"/>
  <c r="G384" i="60"/>
  <c r="H384" i="60"/>
  <c r="I384" i="60" s="1"/>
  <c r="L384" i="60" s="1"/>
  <c r="B385" i="60"/>
  <c r="C385" i="60"/>
  <c r="E385" i="60"/>
  <c r="G385" i="60"/>
  <c r="H385" i="60"/>
  <c r="U385" i="60" s="1"/>
  <c r="B386" i="60"/>
  <c r="C386" i="60"/>
  <c r="E386" i="60"/>
  <c r="G386" i="60"/>
  <c r="H386" i="60"/>
  <c r="I386" i="60" s="1"/>
  <c r="L386" i="60" s="1"/>
  <c r="B390" i="60"/>
  <c r="C390" i="60"/>
  <c r="E390" i="60"/>
  <c r="G390" i="60"/>
  <c r="H390" i="60"/>
  <c r="B391" i="60"/>
  <c r="C391" i="60"/>
  <c r="E391" i="60"/>
  <c r="G391" i="60"/>
  <c r="H391" i="60"/>
  <c r="R391" i="60" s="1"/>
  <c r="B392" i="60"/>
  <c r="C392" i="60"/>
  <c r="E392" i="60"/>
  <c r="G392" i="60"/>
  <c r="H392" i="60"/>
  <c r="T392" i="60" s="1"/>
  <c r="B393" i="60"/>
  <c r="C393" i="60"/>
  <c r="E393" i="60"/>
  <c r="G393" i="60"/>
  <c r="H393" i="60"/>
  <c r="B394" i="60"/>
  <c r="C394" i="60"/>
  <c r="E394" i="60"/>
  <c r="G394" i="60"/>
  <c r="H394" i="60"/>
  <c r="R394" i="60" s="1"/>
  <c r="B395" i="60"/>
  <c r="C395" i="60"/>
  <c r="E395" i="60"/>
  <c r="G395" i="60"/>
  <c r="H395" i="60"/>
  <c r="W395" i="60" s="1"/>
  <c r="B396" i="60"/>
  <c r="C396" i="60"/>
  <c r="E396" i="60"/>
  <c r="G396" i="60"/>
  <c r="H396" i="60"/>
  <c r="J396" i="60" s="1"/>
  <c r="B397" i="60"/>
  <c r="C397" i="60"/>
  <c r="E397" i="60"/>
  <c r="G397" i="60"/>
  <c r="H397" i="60"/>
  <c r="I397" i="60" s="1"/>
  <c r="L397" i="60" s="1"/>
  <c r="B398" i="60"/>
  <c r="C398" i="60"/>
  <c r="E398" i="60"/>
  <c r="G398" i="60"/>
  <c r="H398" i="60"/>
  <c r="V398" i="60" s="1"/>
  <c r="B399" i="60"/>
  <c r="C399" i="60"/>
  <c r="E399" i="60"/>
  <c r="G399" i="60"/>
  <c r="H399" i="60"/>
  <c r="R399" i="60" s="1"/>
  <c r="B400" i="60"/>
  <c r="C400" i="60"/>
  <c r="E400" i="60"/>
  <c r="G400" i="60"/>
  <c r="H400" i="60"/>
  <c r="B401" i="60"/>
  <c r="C401" i="60"/>
  <c r="E401" i="60"/>
  <c r="G401" i="60"/>
  <c r="H401" i="60"/>
  <c r="I401" i="60" s="1"/>
  <c r="L401" i="60" s="1"/>
  <c r="B271" i="60"/>
  <c r="AB271" i="60"/>
  <c r="B272" i="60"/>
  <c r="AB272" i="60"/>
  <c r="B273" i="60"/>
  <c r="AB273" i="60"/>
  <c r="B274" i="60"/>
  <c r="B275" i="60"/>
  <c r="B276" i="60"/>
  <c r="B277" i="60"/>
  <c r="B278" i="60"/>
  <c r="B279" i="60"/>
  <c r="B280" i="60"/>
  <c r="B281" i="60"/>
  <c r="B285" i="60"/>
  <c r="C285" i="60"/>
  <c r="E285" i="60"/>
  <c r="G285" i="60"/>
  <c r="H285" i="60"/>
  <c r="B286" i="60"/>
  <c r="C286" i="60"/>
  <c r="AB286" i="60" s="1"/>
  <c r="B287" i="60"/>
  <c r="C287" i="60"/>
  <c r="AB287" i="60" s="1"/>
  <c r="B288" i="60"/>
  <c r="C288" i="60"/>
  <c r="AB288" i="60" s="1"/>
  <c r="B289" i="60"/>
  <c r="C289" i="60"/>
  <c r="AB289" i="60" s="1"/>
  <c r="B290" i="60"/>
  <c r="C290" i="60"/>
  <c r="AB290" i="60" s="1"/>
  <c r="B291" i="60"/>
  <c r="C291" i="60"/>
  <c r="AB291" i="60" s="1"/>
  <c r="B292" i="60"/>
  <c r="C292" i="60"/>
  <c r="AB292" i="60" s="1"/>
  <c r="B293" i="60"/>
  <c r="C293" i="60"/>
  <c r="AB293" i="60" s="1"/>
  <c r="B294" i="60"/>
  <c r="C294" i="60"/>
  <c r="AB294" i="60" s="1"/>
  <c r="B345" i="60"/>
  <c r="C345" i="60"/>
  <c r="E345" i="60"/>
  <c r="G345" i="60"/>
  <c r="H345" i="60"/>
  <c r="B346" i="60"/>
  <c r="C346" i="60"/>
  <c r="E346" i="60"/>
  <c r="G346" i="60"/>
  <c r="H346" i="60"/>
  <c r="J346" i="60" s="1"/>
  <c r="B347" i="60"/>
  <c r="C347" i="60"/>
  <c r="E347" i="60"/>
  <c r="G347" i="60"/>
  <c r="H347" i="60"/>
  <c r="W347" i="60" s="1"/>
  <c r="B348" i="60"/>
  <c r="C348" i="60"/>
  <c r="E348" i="60"/>
  <c r="G348" i="60"/>
  <c r="H348" i="60"/>
  <c r="I348" i="60" s="1"/>
  <c r="L348" i="60" s="1"/>
  <c r="B349" i="60"/>
  <c r="C349" i="60"/>
  <c r="E349" i="60"/>
  <c r="G349" i="60"/>
  <c r="H349" i="60"/>
  <c r="R349" i="60" s="1"/>
  <c r="B350" i="60"/>
  <c r="C350" i="60"/>
  <c r="E350" i="60"/>
  <c r="G350" i="60"/>
  <c r="H350" i="60"/>
  <c r="T350" i="60" s="1"/>
  <c r="D240" i="60"/>
  <c r="E238" i="60" s="1"/>
  <c r="D52" i="44"/>
  <c r="D61" i="44" s="1"/>
  <c r="D69" i="44" s="1"/>
  <c r="D59" i="44"/>
  <c r="D58" i="44"/>
  <c r="D67" i="44" s="1"/>
  <c r="D75" i="44" s="1"/>
  <c r="D57" i="44"/>
  <c r="D66" i="44" s="1"/>
  <c r="D74" i="44" s="1"/>
  <c r="D56" i="44"/>
  <c r="D65" i="44" s="1"/>
  <c r="D73" i="44" s="1"/>
  <c r="D55" i="44"/>
  <c r="D64" i="44" s="1"/>
  <c r="D72" i="44" s="1"/>
  <c r="D54" i="44"/>
  <c r="D63" i="44" s="1"/>
  <c r="D71" i="44" s="1"/>
  <c r="D53" i="44"/>
  <c r="D62" i="44" s="1"/>
  <c r="D70" i="44" s="1"/>
  <c r="D60" i="44"/>
  <c r="D68" i="44" s="1"/>
  <c r="P443" i="60" l="1"/>
  <c r="N443" i="60"/>
  <c r="P397" i="60"/>
  <c r="N397" i="60"/>
  <c r="P384" i="60"/>
  <c r="N384" i="60"/>
  <c r="P444" i="60"/>
  <c r="N444" i="60"/>
  <c r="P428" i="60"/>
  <c r="N428" i="60"/>
  <c r="P386" i="60"/>
  <c r="N386" i="60"/>
  <c r="P348" i="60"/>
  <c r="N348" i="60"/>
  <c r="P368" i="60"/>
  <c r="N368" i="60"/>
  <c r="P427" i="60"/>
  <c r="N427" i="60"/>
  <c r="P408" i="60"/>
  <c r="N408" i="60"/>
  <c r="P401" i="60"/>
  <c r="N401" i="60"/>
  <c r="P353" i="60"/>
  <c r="N353" i="60"/>
  <c r="H448" i="60"/>
  <c r="H433" i="60" s="1"/>
  <c r="H418" i="60" s="1"/>
  <c r="H403" i="60" s="1"/>
  <c r="H388" i="60" s="1"/>
  <c r="H373" i="60" s="1"/>
  <c r="H358" i="60" s="1"/>
  <c r="H343" i="60" s="1"/>
  <c r="H328" i="60" s="1"/>
  <c r="H313" i="60" s="1"/>
  <c r="E418" i="60"/>
  <c r="D421" i="60"/>
  <c r="D422" i="60" s="1"/>
  <c r="D423" i="60" s="1"/>
  <c r="D424" i="60" s="1"/>
  <c r="D425" i="60" s="1"/>
  <c r="D426" i="60" s="1"/>
  <c r="D427" i="60" s="1"/>
  <c r="D428" i="60" s="1"/>
  <c r="D429" i="60" s="1"/>
  <c r="D430" i="60" s="1"/>
  <c r="D431" i="60" s="1"/>
  <c r="D406" i="60"/>
  <c r="D407" i="60" s="1"/>
  <c r="D408" i="60" s="1"/>
  <c r="D409" i="60" s="1"/>
  <c r="D410" i="60" s="1"/>
  <c r="D411" i="60" s="1"/>
  <c r="D412" i="60" s="1"/>
  <c r="D413" i="60" s="1"/>
  <c r="D414" i="60" s="1"/>
  <c r="D415" i="60" s="1"/>
  <c r="D416" i="60" s="1"/>
  <c r="E403" i="60"/>
  <c r="D391" i="60"/>
  <c r="D392" i="60" s="1"/>
  <c r="D393" i="60" s="1"/>
  <c r="D394" i="60" s="1"/>
  <c r="D395" i="60" s="1"/>
  <c r="D396" i="60" s="1"/>
  <c r="D397" i="60" s="1"/>
  <c r="D398" i="60" s="1"/>
  <c r="D399" i="60" s="1"/>
  <c r="D400" i="60" s="1"/>
  <c r="D401" i="60" s="1"/>
  <c r="E388" i="60"/>
  <c r="D376" i="60"/>
  <c r="D377" i="60" s="1"/>
  <c r="D378" i="60" s="1"/>
  <c r="D379" i="60" s="1"/>
  <c r="D380" i="60" s="1"/>
  <c r="D381" i="60" s="1"/>
  <c r="D382" i="60" s="1"/>
  <c r="D383" i="60" s="1"/>
  <c r="D384" i="60" s="1"/>
  <c r="D385" i="60" s="1"/>
  <c r="D386" i="60" s="1"/>
  <c r="E373" i="60"/>
  <c r="R405" i="60"/>
  <c r="R390" i="60"/>
  <c r="W375" i="60"/>
  <c r="R345" i="60"/>
  <c r="I360" i="60"/>
  <c r="L360" i="60" s="1"/>
  <c r="I285" i="60"/>
  <c r="L285" i="60" s="1"/>
  <c r="H283" i="60"/>
  <c r="H268" i="60"/>
  <c r="H253" i="60"/>
  <c r="H238" i="60"/>
  <c r="AC400" i="60"/>
  <c r="AC413" i="60"/>
  <c r="AA438" i="60"/>
  <c r="Y455" i="60"/>
  <c r="J408" i="60"/>
  <c r="AA428" i="60"/>
  <c r="X456" i="60"/>
  <c r="AA423" i="60"/>
  <c r="Y423" i="60"/>
  <c r="X377" i="60"/>
  <c r="U428" i="60"/>
  <c r="AA412" i="60"/>
  <c r="W412" i="60"/>
  <c r="R412" i="60"/>
  <c r="Z392" i="60"/>
  <c r="X378" i="60"/>
  <c r="W377" i="60"/>
  <c r="U423" i="60"/>
  <c r="Z412" i="60"/>
  <c r="I412" i="60"/>
  <c r="L412" i="60" s="1"/>
  <c r="X406" i="60"/>
  <c r="Z444" i="60"/>
  <c r="AA425" i="60"/>
  <c r="W346" i="60"/>
  <c r="AC392" i="60"/>
  <c r="AA377" i="60"/>
  <c r="AC377" i="60"/>
  <c r="W425" i="60"/>
  <c r="Z423" i="60"/>
  <c r="AA415" i="60"/>
  <c r="V412" i="60"/>
  <c r="AA427" i="60"/>
  <c r="AC240" i="60"/>
  <c r="W427" i="60"/>
  <c r="S423" i="60"/>
  <c r="AB423" i="60" s="1"/>
  <c r="AA346" i="60"/>
  <c r="AA397" i="60"/>
  <c r="AA369" i="60"/>
  <c r="V423" i="60"/>
  <c r="AC384" i="60"/>
  <c r="X369" i="60"/>
  <c r="Z445" i="60"/>
  <c r="Y384" i="60"/>
  <c r="V369" i="60"/>
  <c r="AC353" i="60"/>
  <c r="S425" i="60"/>
  <c r="AB425" i="60" s="1"/>
  <c r="AA407" i="60"/>
  <c r="Y446" i="60"/>
  <c r="X445" i="60"/>
  <c r="AB300" i="60"/>
  <c r="Y401" i="60"/>
  <c r="W385" i="60"/>
  <c r="U384" i="60"/>
  <c r="S369" i="60"/>
  <c r="AB369" i="60" s="1"/>
  <c r="Y366" i="60"/>
  <c r="Y353" i="60"/>
  <c r="W446" i="60"/>
  <c r="R445" i="60"/>
  <c r="AA348" i="60"/>
  <c r="AC348" i="60"/>
  <c r="S346" i="60"/>
  <c r="AB346" i="60" s="1"/>
  <c r="W401" i="60"/>
  <c r="Y397" i="60"/>
  <c r="AC396" i="60"/>
  <c r="X384" i="60"/>
  <c r="T384" i="60"/>
  <c r="W378" i="60"/>
  <c r="W369" i="60"/>
  <c r="R369" i="60"/>
  <c r="AC366" i="60"/>
  <c r="W366" i="60"/>
  <c r="Z427" i="60"/>
  <c r="V427" i="60"/>
  <c r="V406" i="60"/>
  <c r="W444" i="60"/>
  <c r="R458" i="60"/>
  <c r="AA384" i="60"/>
  <c r="W384" i="60"/>
  <c r="U366" i="60"/>
  <c r="AA354" i="60"/>
  <c r="AA351" i="60"/>
  <c r="AC427" i="60"/>
  <c r="Y427" i="60"/>
  <c r="U427" i="60"/>
  <c r="AA406" i="60"/>
  <c r="T406" i="60"/>
  <c r="Z442" i="60"/>
  <c r="Y349" i="60"/>
  <c r="W348" i="60"/>
  <c r="AC401" i="60"/>
  <c r="U401" i="60"/>
  <c r="W397" i="60"/>
  <c r="AA396" i="60"/>
  <c r="X349" i="60"/>
  <c r="U348" i="60"/>
  <c r="X346" i="60"/>
  <c r="AA401" i="60"/>
  <c r="S401" i="60"/>
  <c r="AB401" i="60" s="1"/>
  <c r="S397" i="60"/>
  <c r="AB397" i="60" s="1"/>
  <c r="Z396" i="60"/>
  <c r="AC391" i="60"/>
  <c r="Z384" i="60"/>
  <c r="V384" i="60"/>
  <c r="W370" i="60"/>
  <c r="Z369" i="60"/>
  <c r="T369" i="60"/>
  <c r="AA366" i="60"/>
  <c r="S366" i="60"/>
  <c r="AB366" i="60" s="1"/>
  <c r="X354" i="60"/>
  <c r="W351" i="60"/>
  <c r="X428" i="60"/>
  <c r="X427" i="60"/>
  <c r="T427" i="60"/>
  <c r="Z406" i="60"/>
  <c r="S406" i="60"/>
  <c r="AB406" i="60" s="1"/>
  <c r="AA443" i="60"/>
  <c r="S442" i="60"/>
  <c r="AB442" i="60" s="1"/>
  <c r="W349" i="60"/>
  <c r="Z348" i="60"/>
  <c r="S348" i="60"/>
  <c r="AB348" i="60" s="1"/>
  <c r="S384" i="60"/>
  <c r="AB384" i="60" s="1"/>
  <c r="AA383" i="60"/>
  <c r="S427" i="60"/>
  <c r="AB427" i="60" s="1"/>
  <c r="AA349" i="60"/>
  <c r="T349" i="60"/>
  <c r="Y348" i="60"/>
  <c r="J348" i="60"/>
  <c r="Z345" i="60"/>
  <c r="R384" i="60"/>
  <c r="T380" i="60"/>
  <c r="W354" i="60"/>
  <c r="J427" i="60"/>
  <c r="AC423" i="60"/>
  <c r="Y394" i="60"/>
  <c r="J384" i="60"/>
  <c r="AA361" i="60"/>
  <c r="Z356" i="60"/>
  <c r="V354" i="60"/>
  <c r="Y408" i="60"/>
  <c r="V445" i="60"/>
  <c r="AC444" i="60"/>
  <c r="V444" i="60"/>
  <c r="S443" i="60"/>
  <c r="AB443" i="60" s="1"/>
  <c r="X442" i="60"/>
  <c r="Z458" i="60"/>
  <c r="U377" i="60"/>
  <c r="S361" i="60"/>
  <c r="AB361" i="60" s="1"/>
  <c r="R354" i="60"/>
  <c r="J423" i="60"/>
  <c r="U408" i="60"/>
  <c r="AA405" i="60"/>
  <c r="T445" i="60"/>
  <c r="AA444" i="60"/>
  <c r="S444" i="60"/>
  <c r="AB444" i="60" s="1"/>
  <c r="U442" i="60"/>
  <c r="V458" i="60"/>
  <c r="Z456" i="60"/>
  <c r="V396" i="60"/>
  <c r="X392" i="60"/>
  <c r="X391" i="60"/>
  <c r="I385" i="60"/>
  <c r="L385" i="60" s="1"/>
  <c r="S377" i="60"/>
  <c r="AB377" i="60" s="1"/>
  <c r="Z363" i="60"/>
  <c r="AA360" i="60"/>
  <c r="AC349" i="60"/>
  <c r="W391" i="60"/>
  <c r="J377" i="60"/>
  <c r="AA371" i="60"/>
  <c r="W368" i="60"/>
  <c r="AA365" i="60"/>
  <c r="S360" i="60"/>
  <c r="AB360" i="60" s="1"/>
  <c r="Z354" i="60"/>
  <c r="T354" i="60"/>
  <c r="AA353" i="60"/>
  <c r="T446" i="60"/>
  <c r="S349" i="60"/>
  <c r="AB349" i="60" s="1"/>
  <c r="R427" i="60"/>
  <c r="T456" i="60"/>
  <c r="J349" i="60"/>
  <c r="W396" i="60"/>
  <c r="Y392" i="60"/>
  <c r="Y391" i="60"/>
  <c r="T378" i="60"/>
  <c r="Y377" i="60"/>
  <c r="T377" i="60"/>
  <c r="Y370" i="60"/>
  <c r="I369" i="60"/>
  <c r="L369" i="60" s="1"/>
  <c r="J366" i="60"/>
  <c r="AC360" i="60"/>
  <c r="X458" i="60"/>
  <c r="S456" i="60"/>
  <c r="AB456" i="60" s="1"/>
  <c r="W454" i="60"/>
  <c r="U345" i="60"/>
  <c r="R435" i="60"/>
  <c r="Y435" i="60"/>
  <c r="J435" i="60"/>
  <c r="T435" i="60"/>
  <c r="J420" i="60"/>
  <c r="U420" i="60"/>
  <c r="I420" i="60"/>
  <c r="L420" i="60" s="1"/>
  <c r="AA420" i="60"/>
  <c r="T420" i="60"/>
  <c r="U424" i="60"/>
  <c r="AC424" i="60"/>
  <c r="W414" i="60"/>
  <c r="I414" i="60"/>
  <c r="L414" i="60" s="1"/>
  <c r="AA414" i="60"/>
  <c r="S414" i="60"/>
  <c r="AB414" i="60" s="1"/>
  <c r="S441" i="60"/>
  <c r="AB441" i="60" s="1"/>
  <c r="W441" i="60"/>
  <c r="J441" i="60"/>
  <c r="AC441" i="60"/>
  <c r="U441" i="60"/>
  <c r="Y345" i="60"/>
  <c r="T345" i="60"/>
  <c r="AB255" i="60"/>
  <c r="I379" i="60"/>
  <c r="L379" i="60" s="1"/>
  <c r="W379" i="60"/>
  <c r="AA379" i="60"/>
  <c r="J363" i="60"/>
  <c r="S363" i="60"/>
  <c r="AB363" i="60" s="1"/>
  <c r="X363" i="60"/>
  <c r="I363" i="60"/>
  <c r="L363" i="60" s="1"/>
  <c r="V363" i="60"/>
  <c r="AA363" i="60"/>
  <c r="R363" i="60"/>
  <c r="W363" i="60"/>
  <c r="I430" i="60"/>
  <c r="L430" i="60" s="1"/>
  <c r="S430" i="60"/>
  <c r="AB430" i="60" s="1"/>
  <c r="AA430" i="60"/>
  <c r="R438" i="60"/>
  <c r="V438" i="60"/>
  <c r="Z438" i="60"/>
  <c r="I438" i="60"/>
  <c r="L438" i="60" s="1"/>
  <c r="T438" i="60"/>
  <c r="X438" i="60"/>
  <c r="AB438" i="60"/>
  <c r="J438" i="60"/>
  <c r="U438" i="60"/>
  <c r="Y438" i="60"/>
  <c r="J345" i="60"/>
  <c r="J400" i="60"/>
  <c r="Z400" i="60"/>
  <c r="U400" i="60"/>
  <c r="W400" i="60"/>
  <c r="J393" i="60"/>
  <c r="AA393" i="60"/>
  <c r="S393" i="60"/>
  <c r="AB393" i="60" s="1"/>
  <c r="Y393" i="60"/>
  <c r="J367" i="60"/>
  <c r="W367" i="60"/>
  <c r="R367" i="60"/>
  <c r="T367" i="60"/>
  <c r="I411" i="60"/>
  <c r="L411" i="60" s="1"/>
  <c r="W411" i="60"/>
  <c r="X345" i="60"/>
  <c r="X350" i="60"/>
  <c r="AC345" i="60"/>
  <c r="V345" i="60"/>
  <c r="I345" i="60"/>
  <c r="L345" i="60" s="1"/>
  <c r="J381" i="60"/>
  <c r="Y381" i="60"/>
  <c r="J380" i="60"/>
  <c r="S380" i="60"/>
  <c r="AB380" i="60" s="1"/>
  <c r="X380" i="60"/>
  <c r="I380" i="60"/>
  <c r="L380" i="60" s="1"/>
  <c r="V380" i="60"/>
  <c r="AA380" i="60"/>
  <c r="R380" i="60"/>
  <c r="W380" i="60"/>
  <c r="R362" i="60"/>
  <c r="U362" i="60"/>
  <c r="Y362" i="60"/>
  <c r="I431" i="60"/>
  <c r="L431" i="60" s="1"/>
  <c r="V431" i="60"/>
  <c r="R431" i="60"/>
  <c r="Z431" i="60"/>
  <c r="S431" i="60"/>
  <c r="AB431" i="60" s="1"/>
  <c r="AA431" i="60"/>
  <c r="W420" i="60"/>
  <c r="X414" i="60"/>
  <c r="Y441" i="60"/>
  <c r="W438" i="60"/>
  <c r="R437" i="60"/>
  <c r="U437" i="60"/>
  <c r="Y437" i="60"/>
  <c r="T285" i="60"/>
  <c r="R396" i="60"/>
  <c r="S395" i="60"/>
  <c r="AB395" i="60" s="1"/>
  <c r="W394" i="60"/>
  <c r="U392" i="60"/>
  <c r="S365" i="60"/>
  <c r="AB365" i="60" s="1"/>
  <c r="W429" i="60"/>
  <c r="W413" i="60"/>
  <c r="S405" i="60"/>
  <c r="AB405" i="60" s="1"/>
  <c r="S440" i="60"/>
  <c r="AB440" i="60" s="1"/>
  <c r="AA456" i="60"/>
  <c r="V456" i="60"/>
  <c r="I456" i="60"/>
  <c r="L456" i="60" s="1"/>
  <c r="Z285" i="60"/>
  <c r="J401" i="60"/>
  <c r="U396" i="60"/>
  <c r="I378" i="60"/>
  <c r="L378" i="60" s="1"/>
  <c r="I377" i="60"/>
  <c r="L377" i="60" s="1"/>
  <c r="W365" i="60"/>
  <c r="AC431" i="60"/>
  <c r="AC428" i="60"/>
  <c r="J428" i="60"/>
  <c r="I406" i="60"/>
  <c r="L406" i="60" s="1"/>
  <c r="W405" i="60"/>
  <c r="R444" i="60"/>
  <c r="AC438" i="60"/>
  <c r="W456" i="60"/>
  <c r="R456" i="60"/>
  <c r="I350" i="60"/>
  <c r="L350" i="60" s="1"/>
  <c r="V348" i="60"/>
  <c r="R348" i="60"/>
  <c r="I346" i="60"/>
  <c r="L346" i="60" s="1"/>
  <c r="J392" i="60"/>
  <c r="S391" i="60"/>
  <c r="AB391" i="60" s="1"/>
  <c r="Z390" i="60"/>
  <c r="W386" i="60"/>
  <c r="AA368" i="60"/>
  <c r="Y365" i="60"/>
  <c r="J365" i="60"/>
  <c r="AC362" i="60"/>
  <c r="J362" i="60"/>
  <c r="AA355" i="60"/>
  <c r="S354" i="60"/>
  <c r="AB354" i="60" s="1"/>
  <c r="S353" i="60"/>
  <c r="AB353" i="60" s="1"/>
  <c r="S351" i="60"/>
  <c r="AB351" i="60" s="1"/>
  <c r="X429" i="60"/>
  <c r="I429" i="60"/>
  <c r="L429" i="60" s="1"/>
  <c r="T425" i="60"/>
  <c r="S411" i="60"/>
  <c r="AB411" i="60" s="1"/>
  <c r="AA408" i="60"/>
  <c r="T408" i="60"/>
  <c r="Y405" i="60"/>
  <c r="J405" i="60"/>
  <c r="AA445" i="60"/>
  <c r="W445" i="60"/>
  <c r="S445" i="60"/>
  <c r="AB445" i="60" s="1"/>
  <c r="AA442" i="60"/>
  <c r="W442" i="60"/>
  <c r="I442" i="60"/>
  <c r="L442" i="60" s="1"/>
  <c r="AA441" i="60"/>
  <c r="W437" i="60"/>
  <c r="U455" i="60"/>
  <c r="U454" i="60"/>
  <c r="AC397" i="60"/>
  <c r="U397" i="60"/>
  <c r="S394" i="60"/>
  <c r="AB394" i="60" s="1"/>
  <c r="V392" i="60"/>
  <c r="I392" i="60"/>
  <c r="L392" i="60" s="1"/>
  <c r="T386" i="60"/>
  <c r="S379" i="60"/>
  <c r="AB379" i="60" s="1"/>
  <c r="W355" i="60"/>
  <c r="AB240" i="60"/>
  <c r="X348" i="60"/>
  <c r="T348" i="60"/>
  <c r="T346" i="60"/>
  <c r="AC300" i="60"/>
  <c r="R400" i="60"/>
  <c r="W376" i="60"/>
  <c r="S368" i="60"/>
  <c r="AB368" i="60" s="1"/>
  <c r="AC365" i="60"/>
  <c r="U365" i="60"/>
  <c r="W362" i="60"/>
  <c r="S355" i="60"/>
  <c r="AB355" i="60" s="1"/>
  <c r="I354" i="60"/>
  <c r="L354" i="60" s="1"/>
  <c r="Y431" i="60"/>
  <c r="U431" i="60"/>
  <c r="J431" i="60"/>
  <c r="T429" i="60"/>
  <c r="X425" i="60"/>
  <c r="I425" i="60"/>
  <c r="L425" i="60" s="1"/>
  <c r="AA411" i="60"/>
  <c r="W408" i="60"/>
  <c r="AC405" i="60"/>
  <c r="U405" i="60"/>
  <c r="AC445" i="60"/>
  <c r="Y445" i="60"/>
  <c r="U445" i="60"/>
  <c r="I445" i="60"/>
  <c r="L445" i="60" s="1"/>
  <c r="AC442" i="60"/>
  <c r="Y442" i="60"/>
  <c r="T442" i="60"/>
  <c r="AC437" i="60"/>
  <c r="J437" i="60"/>
  <c r="J397" i="60"/>
  <c r="W435" i="60"/>
  <c r="X431" i="60"/>
  <c r="T431" i="60"/>
  <c r="AA429" i="60"/>
  <c r="S429" i="60"/>
  <c r="AB429" i="60" s="1"/>
  <c r="AA345" i="60"/>
  <c r="W345" i="60"/>
  <c r="S345" i="60"/>
  <c r="AB345" i="60" s="1"/>
  <c r="AC398" i="60"/>
  <c r="J398" i="60"/>
  <c r="R398" i="60"/>
  <c r="W398" i="60"/>
  <c r="I398" i="60"/>
  <c r="L398" i="60" s="1"/>
  <c r="X398" i="60"/>
  <c r="S398" i="60"/>
  <c r="AB398" i="60" s="1"/>
  <c r="Z398" i="60"/>
  <c r="T398" i="60"/>
  <c r="AA398" i="60"/>
  <c r="U349" i="60"/>
  <c r="I349" i="60"/>
  <c r="L349" i="60" s="1"/>
  <c r="AA376" i="60"/>
  <c r="S376" i="60"/>
  <c r="AB376" i="60" s="1"/>
  <c r="J371" i="60"/>
  <c r="I371" i="60"/>
  <c r="L371" i="60" s="1"/>
  <c r="X371" i="60"/>
  <c r="T371" i="60"/>
  <c r="R370" i="60"/>
  <c r="S370" i="60"/>
  <c r="AB370" i="60" s="1"/>
  <c r="X370" i="60"/>
  <c r="AC370" i="60"/>
  <c r="I370" i="60"/>
  <c r="L370" i="60" s="1"/>
  <c r="U370" i="60"/>
  <c r="AA370" i="60"/>
  <c r="I364" i="60"/>
  <c r="L364" i="60" s="1"/>
  <c r="S364" i="60"/>
  <c r="AB364" i="60" s="1"/>
  <c r="W364" i="60"/>
  <c r="AA364" i="60"/>
  <c r="I352" i="60"/>
  <c r="L352" i="60" s="1"/>
  <c r="T352" i="60"/>
  <c r="X352" i="60"/>
  <c r="J352" i="60"/>
  <c r="U352" i="60"/>
  <c r="Y352" i="60"/>
  <c r="AC352" i="60"/>
  <c r="R352" i="60"/>
  <c r="V352" i="60"/>
  <c r="Z352" i="60"/>
  <c r="R416" i="60"/>
  <c r="V416" i="60"/>
  <c r="Z416" i="60"/>
  <c r="I416" i="60"/>
  <c r="L416" i="60" s="1"/>
  <c r="U416" i="60"/>
  <c r="AA416" i="60"/>
  <c r="J416" i="60"/>
  <c r="W416" i="60"/>
  <c r="AC416" i="60"/>
  <c r="S416" i="60"/>
  <c r="AB416" i="60" s="1"/>
  <c r="X416" i="60"/>
  <c r="R457" i="60"/>
  <c r="J457" i="60"/>
  <c r="Y457" i="60"/>
  <c r="U457" i="60"/>
  <c r="AC457" i="60"/>
  <c r="S457" i="60"/>
  <c r="AB457" i="60" s="1"/>
  <c r="W457" i="60"/>
  <c r="AA457" i="60"/>
  <c r="AA400" i="60"/>
  <c r="V400" i="60"/>
  <c r="X394" i="60"/>
  <c r="S390" i="60"/>
  <c r="AB390" i="60" s="1"/>
  <c r="AA390" i="60"/>
  <c r="R385" i="60"/>
  <c r="S385" i="60"/>
  <c r="AB385" i="60" s="1"/>
  <c r="X385" i="60"/>
  <c r="AC385" i="60"/>
  <c r="I383" i="60"/>
  <c r="L383" i="60" s="1"/>
  <c r="R383" i="60"/>
  <c r="Z383" i="60"/>
  <c r="I382" i="60"/>
  <c r="L382" i="60" s="1"/>
  <c r="S382" i="60"/>
  <c r="AB382" i="60" s="1"/>
  <c r="AA382" i="60"/>
  <c r="R381" i="60"/>
  <c r="S381" i="60"/>
  <c r="AB381" i="60" s="1"/>
  <c r="X381" i="60"/>
  <c r="AC381" i="60"/>
  <c r="I381" i="60"/>
  <c r="L381" i="60" s="1"/>
  <c r="U381" i="60"/>
  <c r="AA381" i="60"/>
  <c r="Y376" i="60"/>
  <c r="AA352" i="60"/>
  <c r="J436" i="60"/>
  <c r="I436" i="60"/>
  <c r="L436" i="60" s="1"/>
  <c r="X436" i="60"/>
  <c r="S436" i="60"/>
  <c r="AB436" i="60" s="1"/>
  <c r="AA436" i="60"/>
  <c r="T436" i="60"/>
  <c r="J421" i="60"/>
  <c r="I421" i="60"/>
  <c r="L421" i="60" s="1"/>
  <c r="X421" i="60"/>
  <c r="S421" i="60"/>
  <c r="AB421" i="60" s="1"/>
  <c r="T421" i="60"/>
  <c r="W421" i="60"/>
  <c r="R409" i="60"/>
  <c r="U409" i="60"/>
  <c r="AC409" i="60"/>
  <c r="J409" i="60"/>
  <c r="AA409" i="60"/>
  <c r="S409" i="60"/>
  <c r="AB409" i="60" s="1"/>
  <c r="W409" i="60"/>
  <c r="I400" i="60"/>
  <c r="L400" i="60" s="1"/>
  <c r="T400" i="60"/>
  <c r="X400" i="60"/>
  <c r="I396" i="60"/>
  <c r="L396" i="60" s="1"/>
  <c r="T396" i="60"/>
  <c r="X396" i="60"/>
  <c r="J394" i="60"/>
  <c r="I394" i="60"/>
  <c r="L394" i="60" s="1"/>
  <c r="V394" i="60"/>
  <c r="Z394" i="60"/>
  <c r="I393" i="60"/>
  <c r="L393" i="60" s="1"/>
  <c r="U393" i="60"/>
  <c r="AC393" i="60"/>
  <c r="I391" i="60"/>
  <c r="L391" i="60" s="1"/>
  <c r="J391" i="60"/>
  <c r="V391" i="60"/>
  <c r="Z391" i="60"/>
  <c r="W390" i="60"/>
  <c r="AA385" i="60"/>
  <c r="T385" i="60"/>
  <c r="W383" i="60"/>
  <c r="W381" i="60"/>
  <c r="I376" i="60"/>
  <c r="L376" i="60" s="1"/>
  <c r="T376" i="60"/>
  <c r="X376" i="60"/>
  <c r="R376" i="60"/>
  <c r="V376" i="60"/>
  <c r="Z376" i="60"/>
  <c r="I375" i="60"/>
  <c r="L375" i="60" s="1"/>
  <c r="AA375" i="60"/>
  <c r="S375" i="60"/>
  <c r="AB375" i="60" s="1"/>
  <c r="I426" i="60"/>
  <c r="L426" i="60" s="1"/>
  <c r="W426" i="60"/>
  <c r="S426" i="60"/>
  <c r="AB426" i="60" s="1"/>
  <c r="AA426" i="60"/>
  <c r="I422" i="60"/>
  <c r="L422" i="60" s="1"/>
  <c r="AA422" i="60"/>
  <c r="S422" i="60"/>
  <c r="AB422" i="60" s="1"/>
  <c r="W422" i="60"/>
  <c r="J410" i="60"/>
  <c r="I410" i="60"/>
  <c r="L410" i="60" s="1"/>
  <c r="V410" i="60"/>
  <c r="AA410" i="60"/>
  <c r="R410" i="60"/>
  <c r="X410" i="60"/>
  <c r="S410" i="60"/>
  <c r="AB410" i="60" s="1"/>
  <c r="Z410" i="60"/>
  <c r="T410" i="60"/>
  <c r="Y400" i="60"/>
  <c r="S400" i="60"/>
  <c r="AB400" i="60" s="1"/>
  <c r="Y396" i="60"/>
  <c r="S396" i="60"/>
  <c r="AB396" i="60" s="1"/>
  <c r="R395" i="60"/>
  <c r="AA395" i="60"/>
  <c r="AA394" i="60"/>
  <c r="T394" i="60"/>
  <c r="AC394" i="60"/>
  <c r="W393" i="60"/>
  <c r="R392" i="60"/>
  <c r="S392" i="60"/>
  <c r="AB392" i="60" s="1"/>
  <c r="W392" i="60"/>
  <c r="AA392" i="60"/>
  <c r="AA391" i="60"/>
  <c r="U391" i="60"/>
  <c r="V390" i="60"/>
  <c r="X386" i="60"/>
  <c r="Y385" i="60"/>
  <c r="J385" i="60"/>
  <c r="V383" i="60"/>
  <c r="T381" i="60"/>
  <c r="U376" i="60"/>
  <c r="S371" i="60"/>
  <c r="AB371" i="60" s="1"/>
  <c r="J370" i="60"/>
  <c r="I361" i="60"/>
  <c r="L361" i="60" s="1"/>
  <c r="T361" i="60"/>
  <c r="X361" i="60"/>
  <c r="J361" i="60"/>
  <c r="U361" i="60"/>
  <c r="Y361" i="60"/>
  <c r="AC361" i="60"/>
  <c r="R361" i="60"/>
  <c r="V361" i="60"/>
  <c r="Z361" i="60"/>
  <c r="J356" i="60"/>
  <c r="I356" i="60"/>
  <c r="L356" i="60" s="1"/>
  <c r="V356" i="60"/>
  <c r="AA356" i="60"/>
  <c r="R356" i="60"/>
  <c r="W356" i="60"/>
  <c r="S356" i="60"/>
  <c r="AB356" i="60" s="1"/>
  <c r="X356" i="60"/>
  <c r="S352" i="60"/>
  <c r="AB352" i="60" s="1"/>
  <c r="R424" i="60"/>
  <c r="J424" i="60"/>
  <c r="W424" i="60"/>
  <c r="I424" i="60"/>
  <c r="L424" i="60" s="1"/>
  <c r="X424" i="60"/>
  <c r="S424" i="60"/>
  <c r="AB424" i="60" s="1"/>
  <c r="Y424" i="60"/>
  <c r="T424" i="60"/>
  <c r="AA424" i="60"/>
  <c r="T416" i="60"/>
  <c r="R413" i="60"/>
  <c r="I413" i="60"/>
  <c r="L413" i="60" s="1"/>
  <c r="U413" i="60"/>
  <c r="AA413" i="60"/>
  <c r="J413" i="60"/>
  <c r="X413" i="60"/>
  <c r="S413" i="60"/>
  <c r="AB413" i="60" s="1"/>
  <c r="Y413" i="60"/>
  <c r="T413" i="60"/>
  <c r="AC380" i="60"/>
  <c r="Y380" i="60"/>
  <c r="U380" i="60"/>
  <c r="AA378" i="60"/>
  <c r="S378" i="60"/>
  <c r="AB378" i="60" s="1"/>
  <c r="AC376" i="60"/>
  <c r="AC369" i="60"/>
  <c r="Y369" i="60"/>
  <c r="U369" i="60"/>
  <c r="AA367" i="60"/>
  <c r="V367" i="60"/>
  <c r="I367" i="60"/>
  <c r="L367" i="60" s="1"/>
  <c r="X365" i="60"/>
  <c r="T365" i="60"/>
  <c r="I365" i="60"/>
  <c r="L365" i="60" s="1"/>
  <c r="AA362" i="60"/>
  <c r="S362" i="60"/>
  <c r="AB362" i="60" s="1"/>
  <c r="W360" i="60"/>
  <c r="AC356" i="60"/>
  <c r="Y355" i="60"/>
  <c r="J355" i="60"/>
  <c r="AC354" i="60"/>
  <c r="Y354" i="60"/>
  <c r="U354" i="60"/>
  <c r="W353" i="60"/>
  <c r="Y351" i="60"/>
  <c r="J351" i="60"/>
  <c r="AA435" i="60"/>
  <c r="U435" i="60"/>
  <c r="I435" i="60"/>
  <c r="L435" i="60" s="1"/>
  <c r="W430" i="60"/>
  <c r="W428" i="60"/>
  <c r="W423" i="60"/>
  <c r="Y420" i="60"/>
  <c r="I415" i="60"/>
  <c r="L415" i="60" s="1"/>
  <c r="S415" i="60"/>
  <c r="AB415" i="60" s="1"/>
  <c r="J414" i="60"/>
  <c r="T414" i="60"/>
  <c r="J412" i="60"/>
  <c r="U412" i="60"/>
  <c r="Y412" i="60"/>
  <c r="AC412" i="60"/>
  <c r="R408" i="60"/>
  <c r="V408" i="60"/>
  <c r="Z408" i="60"/>
  <c r="I440" i="60"/>
  <c r="L440" i="60" s="1"/>
  <c r="R440" i="60"/>
  <c r="Y440" i="60"/>
  <c r="AC440" i="60"/>
  <c r="V440" i="60"/>
  <c r="AA440" i="60"/>
  <c r="I439" i="60"/>
  <c r="L439" i="60" s="1"/>
  <c r="AA439" i="60"/>
  <c r="S439" i="60"/>
  <c r="AB439" i="60" s="1"/>
  <c r="I459" i="60"/>
  <c r="L459" i="60" s="1"/>
  <c r="W459" i="60"/>
  <c r="S459" i="60"/>
  <c r="AB459" i="60" s="1"/>
  <c r="AA459" i="60"/>
  <c r="AA454" i="60"/>
  <c r="S454" i="60"/>
  <c r="AB454" i="60" s="1"/>
  <c r="R428" i="60"/>
  <c r="S428" i="60"/>
  <c r="AB428" i="60" s="1"/>
  <c r="X412" i="60"/>
  <c r="S412" i="60"/>
  <c r="AB412" i="60" s="1"/>
  <c r="X408" i="60"/>
  <c r="S408" i="60"/>
  <c r="AB408" i="60" s="1"/>
  <c r="I407" i="60"/>
  <c r="L407" i="60" s="1"/>
  <c r="S407" i="60"/>
  <c r="AB407" i="60" s="1"/>
  <c r="I441" i="60"/>
  <c r="L441" i="60" s="1"/>
  <c r="T441" i="60"/>
  <c r="X441" i="60"/>
  <c r="R441" i="60"/>
  <c r="V441" i="60"/>
  <c r="Z441" i="60"/>
  <c r="Z440" i="60"/>
  <c r="AC459" i="60"/>
  <c r="J458" i="60"/>
  <c r="S458" i="60"/>
  <c r="AB458" i="60" s="1"/>
  <c r="W458" i="60"/>
  <c r="AA458" i="60"/>
  <c r="I458" i="60"/>
  <c r="L458" i="60" s="1"/>
  <c r="U458" i="60"/>
  <c r="Y458" i="60"/>
  <c r="AC458" i="60"/>
  <c r="I455" i="60"/>
  <c r="L455" i="60" s="1"/>
  <c r="W455" i="60"/>
  <c r="S455" i="60"/>
  <c r="AA455" i="60"/>
  <c r="Y454" i="60"/>
  <c r="X367" i="60"/>
  <c r="S367" i="60"/>
  <c r="AB367" i="60" s="1"/>
  <c r="Z365" i="60"/>
  <c r="V365" i="60"/>
  <c r="AC355" i="60"/>
  <c r="U355" i="60"/>
  <c r="AC351" i="60"/>
  <c r="U351" i="60"/>
  <c r="AC435" i="60"/>
  <c r="X435" i="60"/>
  <c r="S435" i="60"/>
  <c r="AB435" i="60" s="1"/>
  <c r="Y428" i="60"/>
  <c r="T428" i="60"/>
  <c r="I423" i="60"/>
  <c r="L423" i="60" s="1"/>
  <c r="T423" i="60"/>
  <c r="X423" i="60"/>
  <c r="R420" i="60"/>
  <c r="S420" i="60"/>
  <c r="AB420" i="60" s="1"/>
  <c r="X420" i="60"/>
  <c r="AC420" i="60"/>
  <c r="R446" i="60"/>
  <c r="S446" i="60"/>
  <c r="AB446" i="60" s="1"/>
  <c r="X446" i="60"/>
  <c r="AC446" i="60"/>
  <c r="I446" i="60"/>
  <c r="L446" i="60" s="1"/>
  <c r="U446" i="60"/>
  <c r="AA446" i="60"/>
  <c r="W440" i="60"/>
  <c r="Y459" i="60"/>
  <c r="R454" i="60"/>
  <c r="V454" i="60"/>
  <c r="Z454" i="60"/>
  <c r="I454" i="60"/>
  <c r="L454" i="60" s="1"/>
  <c r="T454" i="60"/>
  <c r="X454" i="60"/>
  <c r="AC408" i="60"/>
  <c r="W406" i="60"/>
  <c r="R406" i="60"/>
  <c r="W443" i="60"/>
  <c r="V442" i="60"/>
  <c r="J442" i="60"/>
  <c r="AA437" i="60"/>
  <c r="S437" i="60"/>
  <c r="AB437" i="60" s="1"/>
  <c r="AC456" i="60"/>
  <c r="Y456" i="60"/>
  <c r="U456" i="60"/>
  <c r="AC454" i="60"/>
  <c r="Z459" i="60"/>
  <c r="V459" i="60"/>
  <c r="R459" i="60"/>
  <c r="X457" i="60"/>
  <c r="T457" i="60"/>
  <c r="I457" i="60"/>
  <c r="L457" i="60" s="1"/>
  <c r="Z455" i="60"/>
  <c r="V455" i="60"/>
  <c r="R455" i="60"/>
  <c r="J459" i="60"/>
  <c r="J455" i="60"/>
  <c r="X459" i="60"/>
  <c r="T459" i="60"/>
  <c r="Z457" i="60"/>
  <c r="V457" i="60"/>
  <c r="AB455" i="60"/>
  <c r="X455" i="60"/>
  <c r="T455" i="60"/>
  <c r="Y444" i="60"/>
  <c r="U444" i="60"/>
  <c r="J444" i="60"/>
  <c r="Z443" i="60"/>
  <c r="V443" i="60"/>
  <c r="R443" i="60"/>
  <c r="U440" i="60"/>
  <c r="J440" i="60"/>
  <c r="Z439" i="60"/>
  <c r="V439" i="60"/>
  <c r="R439" i="60"/>
  <c r="X437" i="60"/>
  <c r="T437" i="60"/>
  <c r="I437" i="60"/>
  <c r="L437" i="60" s="1"/>
  <c r="Z446" i="60"/>
  <c r="V446" i="60"/>
  <c r="X444" i="60"/>
  <c r="T444" i="60"/>
  <c r="AC443" i="60"/>
  <c r="Y443" i="60"/>
  <c r="U443" i="60"/>
  <c r="J443" i="60"/>
  <c r="X440" i="60"/>
  <c r="T440" i="60"/>
  <c r="AC439" i="60"/>
  <c r="Y439" i="60"/>
  <c r="U439" i="60"/>
  <c r="J439" i="60"/>
  <c r="X443" i="60"/>
  <c r="T443" i="60"/>
  <c r="X439" i="60"/>
  <c r="T439" i="60"/>
  <c r="Z437" i="60"/>
  <c r="V437" i="60"/>
  <c r="Z430" i="60"/>
  <c r="V430" i="60"/>
  <c r="R430" i="60"/>
  <c r="Z426" i="60"/>
  <c r="V426" i="60"/>
  <c r="R426" i="60"/>
  <c r="Z422" i="60"/>
  <c r="V422" i="60"/>
  <c r="R422" i="60"/>
  <c r="Z415" i="60"/>
  <c r="V415" i="60"/>
  <c r="R415" i="60"/>
  <c r="Z411" i="60"/>
  <c r="V411" i="60"/>
  <c r="R411" i="60"/>
  <c r="X409" i="60"/>
  <c r="T409" i="60"/>
  <c r="I409" i="60"/>
  <c r="L409" i="60" s="1"/>
  <c r="Z407" i="60"/>
  <c r="V407" i="60"/>
  <c r="R407" i="60"/>
  <c r="X405" i="60"/>
  <c r="T405" i="60"/>
  <c r="I405" i="60"/>
  <c r="L405" i="60" s="1"/>
  <c r="Z436" i="60"/>
  <c r="V436" i="60"/>
  <c r="R436" i="60"/>
  <c r="AC430" i="60"/>
  <c r="Y430" i="60"/>
  <c r="U430" i="60"/>
  <c r="J430" i="60"/>
  <c r="Z429" i="60"/>
  <c r="V429" i="60"/>
  <c r="R429" i="60"/>
  <c r="AC426" i="60"/>
  <c r="Y426" i="60"/>
  <c r="U426" i="60"/>
  <c r="J426" i="60"/>
  <c r="Z425" i="60"/>
  <c r="V425" i="60"/>
  <c r="R425" i="60"/>
  <c r="AC422" i="60"/>
  <c r="Y422" i="60"/>
  <c r="U422" i="60"/>
  <c r="J422" i="60"/>
  <c r="Z421" i="60"/>
  <c r="V421" i="60"/>
  <c r="R421" i="60"/>
  <c r="AC415" i="60"/>
  <c r="Y415" i="60"/>
  <c r="U415" i="60"/>
  <c r="J415" i="60"/>
  <c r="Z414" i="60"/>
  <c r="V414" i="60"/>
  <c r="R414" i="60"/>
  <c r="AC411" i="60"/>
  <c r="Y411" i="60"/>
  <c r="U411" i="60"/>
  <c r="J411" i="60"/>
  <c r="AC407" i="60"/>
  <c r="Y407" i="60"/>
  <c r="U407" i="60"/>
  <c r="J407" i="60"/>
  <c r="AC436" i="60"/>
  <c r="Y436" i="60"/>
  <c r="U436" i="60"/>
  <c r="Z435" i="60"/>
  <c r="V435" i="60"/>
  <c r="X430" i="60"/>
  <c r="T430" i="60"/>
  <c r="AC429" i="60"/>
  <c r="Y429" i="60"/>
  <c r="U429" i="60"/>
  <c r="Z428" i="60"/>
  <c r="V428" i="60"/>
  <c r="X426" i="60"/>
  <c r="T426" i="60"/>
  <c r="AC425" i="60"/>
  <c r="Y425" i="60"/>
  <c r="U425" i="60"/>
  <c r="Z424" i="60"/>
  <c r="V424" i="60"/>
  <c r="X422" i="60"/>
  <c r="T422" i="60"/>
  <c r="AC421" i="60"/>
  <c r="Y421" i="60"/>
  <c r="U421" i="60"/>
  <c r="Z420" i="60"/>
  <c r="V420" i="60"/>
  <c r="X415" i="60"/>
  <c r="T415" i="60"/>
  <c r="AC414" i="60"/>
  <c r="Y414" i="60"/>
  <c r="U414" i="60"/>
  <c r="Z413" i="60"/>
  <c r="V413" i="60"/>
  <c r="X411" i="60"/>
  <c r="T411" i="60"/>
  <c r="AC410" i="60"/>
  <c r="Y410" i="60"/>
  <c r="U410" i="60"/>
  <c r="Z409" i="60"/>
  <c r="V409" i="60"/>
  <c r="X407" i="60"/>
  <c r="T407" i="60"/>
  <c r="AC406" i="60"/>
  <c r="Y406" i="60"/>
  <c r="U406" i="60"/>
  <c r="Z405" i="60"/>
  <c r="V405" i="60"/>
  <c r="AC399" i="60"/>
  <c r="Y399" i="60"/>
  <c r="U399" i="60"/>
  <c r="J399" i="60"/>
  <c r="AC395" i="60"/>
  <c r="Y395" i="60"/>
  <c r="U395" i="60"/>
  <c r="J395" i="60"/>
  <c r="AA399" i="60"/>
  <c r="S399" i="60"/>
  <c r="AB399" i="60" s="1"/>
  <c r="Z401" i="60"/>
  <c r="V401" i="60"/>
  <c r="R401" i="60"/>
  <c r="X399" i="60"/>
  <c r="T399" i="60"/>
  <c r="I399" i="60"/>
  <c r="L399" i="60" s="1"/>
  <c r="Y398" i="60"/>
  <c r="U398" i="60"/>
  <c r="Z397" i="60"/>
  <c r="V397" i="60"/>
  <c r="R397" i="60"/>
  <c r="X395" i="60"/>
  <c r="T395" i="60"/>
  <c r="I395" i="60"/>
  <c r="L395" i="60" s="1"/>
  <c r="U394" i="60"/>
  <c r="Z393" i="60"/>
  <c r="V393" i="60"/>
  <c r="R393" i="60"/>
  <c r="J386" i="60"/>
  <c r="U386" i="60"/>
  <c r="Y386" i="60"/>
  <c r="AC386" i="60"/>
  <c r="R386" i="60"/>
  <c r="V386" i="60"/>
  <c r="Z386" i="60"/>
  <c r="W399" i="60"/>
  <c r="X401" i="60"/>
  <c r="T401" i="60"/>
  <c r="Z399" i="60"/>
  <c r="V399" i="60"/>
  <c r="X397" i="60"/>
  <c r="T397" i="60"/>
  <c r="Z395" i="60"/>
  <c r="V395" i="60"/>
  <c r="X393" i="60"/>
  <c r="T393" i="60"/>
  <c r="I390" i="60"/>
  <c r="L390" i="60" s="1"/>
  <c r="T390" i="60"/>
  <c r="X390" i="60"/>
  <c r="J390" i="60"/>
  <c r="U390" i="60"/>
  <c r="Y390" i="60"/>
  <c r="AC390" i="60"/>
  <c r="AA386" i="60"/>
  <c r="S386" i="60"/>
  <c r="AB386" i="60" s="1"/>
  <c r="Z379" i="60"/>
  <c r="V379" i="60"/>
  <c r="R379" i="60"/>
  <c r="Z375" i="60"/>
  <c r="V375" i="60"/>
  <c r="R375" i="60"/>
  <c r="Z368" i="60"/>
  <c r="V368" i="60"/>
  <c r="R368" i="60"/>
  <c r="X366" i="60"/>
  <c r="T366" i="60"/>
  <c r="I366" i="60"/>
  <c r="L366" i="60" s="1"/>
  <c r="Z364" i="60"/>
  <c r="V364" i="60"/>
  <c r="R364" i="60"/>
  <c r="X362" i="60"/>
  <c r="T362" i="60"/>
  <c r="I362" i="60"/>
  <c r="L362" i="60" s="1"/>
  <c r="Z360" i="60"/>
  <c r="V360" i="60"/>
  <c r="R360" i="60"/>
  <c r="X355" i="60"/>
  <c r="T355" i="60"/>
  <c r="I355" i="60"/>
  <c r="L355" i="60" s="1"/>
  <c r="Z353" i="60"/>
  <c r="V353" i="60"/>
  <c r="R353" i="60"/>
  <c r="X351" i="60"/>
  <c r="T351" i="60"/>
  <c r="I351" i="60"/>
  <c r="L351" i="60" s="1"/>
  <c r="T391" i="60"/>
  <c r="AC383" i="60"/>
  <c r="Y383" i="60"/>
  <c r="U383" i="60"/>
  <c r="J383" i="60"/>
  <c r="Z382" i="60"/>
  <c r="V382" i="60"/>
  <c r="R382" i="60"/>
  <c r="AC379" i="60"/>
  <c r="Y379" i="60"/>
  <c r="U379" i="60"/>
  <c r="J379" i="60"/>
  <c r="Z378" i="60"/>
  <c r="V378" i="60"/>
  <c r="R378" i="60"/>
  <c r="AC375" i="60"/>
  <c r="Y375" i="60"/>
  <c r="U375" i="60"/>
  <c r="J375" i="60"/>
  <c r="Z371" i="60"/>
  <c r="V371" i="60"/>
  <c r="R371" i="60"/>
  <c r="AC368" i="60"/>
  <c r="Y368" i="60"/>
  <c r="U368" i="60"/>
  <c r="J368" i="60"/>
  <c r="AC364" i="60"/>
  <c r="Y364" i="60"/>
  <c r="U364" i="60"/>
  <c r="J364" i="60"/>
  <c r="Y360" i="60"/>
  <c r="U360" i="60"/>
  <c r="J360" i="60"/>
  <c r="U353" i="60"/>
  <c r="J353" i="60"/>
  <c r="Z385" i="60"/>
  <c r="V385" i="60"/>
  <c r="AB383" i="60"/>
  <c r="X383" i="60"/>
  <c r="T383" i="60"/>
  <c r="AC382" i="60"/>
  <c r="Y382" i="60"/>
  <c r="U382" i="60"/>
  <c r="J382" i="60"/>
  <c r="Z381" i="60"/>
  <c r="V381" i="60"/>
  <c r="X379" i="60"/>
  <c r="T379" i="60"/>
  <c r="AC378" i="60"/>
  <c r="Y378" i="60"/>
  <c r="U378" i="60"/>
  <c r="Z377" i="60"/>
  <c r="V377" i="60"/>
  <c r="X375" i="60"/>
  <c r="T375" i="60"/>
  <c r="AC371" i="60"/>
  <c r="Y371" i="60"/>
  <c r="U371" i="60"/>
  <c r="Z370" i="60"/>
  <c r="V370" i="60"/>
  <c r="X368" i="60"/>
  <c r="T368" i="60"/>
  <c r="AC367" i="60"/>
  <c r="Y367" i="60"/>
  <c r="U367" i="60"/>
  <c r="Z366" i="60"/>
  <c r="V366" i="60"/>
  <c r="X364" i="60"/>
  <c r="T364" i="60"/>
  <c r="AC363" i="60"/>
  <c r="Y363" i="60"/>
  <c r="U363" i="60"/>
  <c r="Z362" i="60"/>
  <c r="V362" i="60"/>
  <c r="X360" i="60"/>
  <c r="T360" i="60"/>
  <c r="Y356" i="60"/>
  <c r="U356" i="60"/>
  <c r="Z355" i="60"/>
  <c r="V355" i="60"/>
  <c r="X353" i="60"/>
  <c r="T353" i="60"/>
  <c r="Z351" i="60"/>
  <c r="V351" i="60"/>
  <c r="X382" i="60"/>
  <c r="T382" i="60"/>
  <c r="W350" i="60"/>
  <c r="I347" i="60"/>
  <c r="L347" i="60" s="1"/>
  <c r="T347" i="60"/>
  <c r="X347" i="60"/>
  <c r="V347" i="60"/>
  <c r="J347" i="60"/>
  <c r="U347" i="60"/>
  <c r="Y347" i="60"/>
  <c r="AC347" i="60"/>
  <c r="R347" i="60"/>
  <c r="Z347" i="60"/>
  <c r="J350" i="60"/>
  <c r="U350" i="60"/>
  <c r="Y350" i="60"/>
  <c r="AC350" i="60"/>
  <c r="R350" i="60"/>
  <c r="V350" i="60"/>
  <c r="Z350" i="60"/>
  <c r="AA347" i="60"/>
  <c r="AA350" i="60"/>
  <c r="S350" i="60"/>
  <c r="AB350" i="60" s="1"/>
  <c r="S347" i="60"/>
  <c r="AB347" i="60" s="1"/>
  <c r="Z346" i="60"/>
  <c r="V346" i="60"/>
  <c r="R346" i="60"/>
  <c r="AC315" i="60"/>
  <c r="Z349" i="60"/>
  <c r="V349" i="60"/>
  <c r="AC346" i="60"/>
  <c r="Y346" i="60"/>
  <c r="U346" i="60"/>
  <c r="AB315" i="60"/>
  <c r="W285" i="60"/>
  <c r="R285" i="60"/>
  <c r="AA285" i="60"/>
  <c r="V285" i="60"/>
  <c r="J285" i="60"/>
  <c r="U285" i="60"/>
  <c r="Y285" i="60"/>
  <c r="AC285" i="60"/>
  <c r="X285" i="60"/>
  <c r="S285" i="60"/>
  <c r="AB285" i="60" s="1"/>
  <c r="AC255" i="60"/>
  <c r="AI130" i="75"/>
  <c r="AH130" i="75"/>
  <c r="AG130" i="75"/>
  <c r="AF130" i="75"/>
  <c r="AE130" i="75"/>
  <c r="AD130" i="75"/>
  <c r="AC130" i="75"/>
  <c r="AB130" i="75"/>
  <c r="Y130" i="75"/>
  <c r="X130" i="75"/>
  <c r="AI129" i="75"/>
  <c r="AH129" i="75"/>
  <c r="AG129" i="75"/>
  <c r="AF129" i="75"/>
  <c r="AE129" i="75"/>
  <c r="AD129" i="75"/>
  <c r="AC129" i="75"/>
  <c r="AB129" i="75"/>
  <c r="Y129" i="75"/>
  <c r="X129" i="75"/>
  <c r="AI128" i="75"/>
  <c r="AH128" i="75"/>
  <c r="AG128" i="75"/>
  <c r="AF128" i="75"/>
  <c r="AE128" i="75"/>
  <c r="AD128" i="75"/>
  <c r="AC128" i="75"/>
  <c r="AB128" i="75"/>
  <c r="Y128" i="75"/>
  <c r="X128" i="75"/>
  <c r="AI127" i="75"/>
  <c r="AH127" i="75"/>
  <c r="AG127" i="75"/>
  <c r="AF127" i="75"/>
  <c r="AE127" i="75"/>
  <c r="AD127" i="75"/>
  <c r="AC127" i="75"/>
  <c r="AB127" i="75"/>
  <c r="Y127" i="75"/>
  <c r="X127" i="75"/>
  <c r="AI126" i="75"/>
  <c r="AH126" i="75"/>
  <c r="AG126" i="75"/>
  <c r="AF126" i="75"/>
  <c r="AE126" i="75"/>
  <c r="AD126" i="75"/>
  <c r="AC126" i="75"/>
  <c r="AB126" i="75"/>
  <c r="Y126" i="75"/>
  <c r="X126" i="75"/>
  <c r="AI125" i="75"/>
  <c r="AH125" i="75"/>
  <c r="AG125" i="75"/>
  <c r="AF125" i="75"/>
  <c r="AE125" i="75"/>
  <c r="AD125" i="75"/>
  <c r="AC125" i="75"/>
  <c r="AB125" i="75"/>
  <c r="Y125" i="75"/>
  <c r="X125" i="75"/>
  <c r="AI124" i="75"/>
  <c r="AH124" i="75"/>
  <c r="AG124" i="75"/>
  <c r="AF124" i="75"/>
  <c r="AE124" i="75"/>
  <c r="AD124" i="75"/>
  <c r="AC124" i="75"/>
  <c r="AB124" i="75"/>
  <c r="Y124" i="75"/>
  <c r="X124" i="75"/>
  <c r="AI123" i="75"/>
  <c r="AH123" i="75"/>
  <c r="AG123" i="75"/>
  <c r="AF123" i="75"/>
  <c r="AE123" i="75"/>
  <c r="AD123" i="75"/>
  <c r="AC123" i="75"/>
  <c r="AB123" i="75"/>
  <c r="Y123" i="75"/>
  <c r="X123" i="75"/>
  <c r="AI122" i="75"/>
  <c r="AH122" i="75"/>
  <c r="AG122" i="75"/>
  <c r="AF122" i="75"/>
  <c r="AE122" i="75"/>
  <c r="AD122" i="75"/>
  <c r="AC122" i="75"/>
  <c r="AB122" i="75"/>
  <c r="Y122" i="75"/>
  <c r="X122" i="75"/>
  <c r="AI121" i="75"/>
  <c r="AH121" i="75"/>
  <c r="AG121" i="75"/>
  <c r="AF121" i="75"/>
  <c r="AE121" i="75"/>
  <c r="AD121" i="75"/>
  <c r="AC121" i="75"/>
  <c r="AB121" i="75"/>
  <c r="Y121" i="75"/>
  <c r="X121" i="75"/>
  <c r="AI120" i="75"/>
  <c r="AH120" i="75"/>
  <c r="AG120" i="75"/>
  <c r="AF120" i="75"/>
  <c r="AE120" i="75"/>
  <c r="AD120" i="75"/>
  <c r="AC120" i="75"/>
  <c r="AB120" i="75"/>
  <c r="Y120" i="75"/>
  <c r="X120" i="75"/>
  <c r="AI119" i="75"/>
  <c r="AH119" i="75"/>
  <c r="AG119" i="75"/>
  <c r="AF119" i="75"/>
  <c r="AE119" i="75"/>
  <c r="AD119" i="75"/>
  <c r="AC119" i="75"/>
  <c r="AB119" i="75"/>
  <c r="Y119" i="75"/>
  <c r="X119" i="75"/>
  <c r="AI118" i="75"/>
  <c r="AH118" i="75"/>
  <c r="AG118" i="75"/>
  <c r="AF118" i="75"/>
  <c r="AE118" i="75"/>
  <c r="AD118" i="75"/>
  <c r="AC118" i="75"/>
  <c r="AB118" i="75"/>
  <c r="Y118" i="75"/>
  <c r="X118" i="75"/>
  <c r="AI117" i="75"/>
  <c r="AH117" i="75"/>
  <c r="AG117" i="75"/>
  <c r="AF117" i="75"/>
  <c r="AE117" i="75"/>
  <c r="AD117" i="75"/>
  <c r="AC117" i="75"/>
  <c r="AB117" i="75"/>
  <c r="Y117" i="75"/>
  <c r="X117" i="75"/>
  <c r="AI116" i="75"/>
  <c r="AH116" i="75"/>
  <c r="AG116" i="75"/>
  <c r="AF116" i="75"/>
  <c r="AE116" i="75"/>
  <c r="AD116" i="75"/>
  <c r="AC116" i="75"/>
  <c r="AB116" i="75"/>
  <c r="Y116" i="75"/>
  <c r="X116" i="75"/>
  <c r="AI115" i="75"/>
  <c r="AH115" i="75"/>
  <c r="AG115" i="75"/>
  <c r="AF115" i="75"/>
  <c r="AE115" i="75"/>
  <c r="AD115" i="75"/>
  <c r="AC115" i="75"/>
  <c r="AB115" i="75"/>
  <c r="Y115" i="75"/>
  <c r="X115" i="75"/>
  <c r="AI114" i="75"/>
  <c r="AH114" i="75"/>
  <c r="AG114" i="75"/>
  <c r="AF114" i="75"/>
  <c r="AE114" i="75"/>
  <c r="AD114" i="75"/>
  <c r="AC114" i="75"/>
  <c r="AB114" i="75"/>
  <c r="Y114" i="75"/>
  <c r="X114" i="75"/>
  <c r="AI113" i="75"/>
  <c r="AH113" i="75"/>
  <c r="AG113" i="75"/>
  <c r="AF113" i="75"/>
  <c r="AE113" i="75"/>
  <c r="AD113" i="75"/>
  <c r="AC113" i="75"/>
  <c r="AB113" i="75"/>
  <c r="Y113" i="75"/>
  <c r="X113" i="75"/>
  <c r="AI112" i="75"/>
  <c r="AH112" i="75"/>
  <c r="AG112" i="75"/>
  <c r="AF112" i="75"/>
  <c r="AE112" i="75"/>
  <c r="AD112" i="75"/>
  <c r="AC112" i="75"/>
  <c r="AB112" i="75"/>
  <c r="Y112" i="75"/>
  <c r="X112" i="75"/>
  <c r="AI111" i="75"/>
  <c r="AH111" i="75"/>
  <c r="AG111" i="75"/>
  <c r="AF111" i="75"/>
  <c r="AE111" i="75"/>
  <c r="AD111" i="75"/>
  <c r="AC111" i="75"/>
  <c r="AB111" i="75"/>
  <c r="Y111" i="75"/>
  <c r="X111" i="75"/>
  <c r="AI110" i="75"/>
  <c r="AH110" i="75"/>
  <c r="AG110" i="75"/>
  <c r="AF110" i="75"/>
  <c r="AE110" i="75"/>
  <c r="AD110" i="75"/>
  <c r="AC110" i="75"/>
  <c r="AB110" i="75"/>
  <c r="Y110" i="75"/>
  <c r="X110" i="75"/>
  <c r="AI109" i="75"/>
  <c r="AH109" i="75"/>
  <c r="AG109" i="75"/>
  <c r="AF109" i="75"/>
  <c r="AE109" i="75"/>
  <c r="AD109" i="75"/>
  <c r="AC109" i="75"/>
  <c r="AB109" i="75"/>
  <c r="Y109" i="75"/>
  <c r="X109" i="75"/>
  <c r="AI108" i="75"/>
  <c r="AH108" i="75"/>
  <c r="AG108" i="75"/>
  <c r="AF108" i="75"/>
  <c r="AE108" i="75"/>
  <c r="AD108" i="75"/>
  <c r="AC108" i="75"/>
  <c r="AB108" i="75"/>
  <c r="Y108" i="75"/>
  <c r="X108" i="75"/>
  <c r="AI107" i="75"/>
  <c r="AH107" i="75"/>
  <c r="AG107" i="75"/>
  <c r="AF107" i="75"/>
  <c r="AE107" i="75"/>
  <c r="AD107" i="75"/>
  <c r="AC107" i="75"/>
  <c r="AB107" i="75"/>
  <c r="Y107" i="75"/>
  <c r="X107" i="75"/>
  <c r="AI106" i="75"/>
  <c r="AH106" i="75"/>
  <c r="AG106" i="75"/>
  <c r="AF106" i="75"/>
  <c r="AE106" i="75"/>
  <c r="AD106" i="75"/>
  <c r="AC106" i="75"/>
  <c r="AB106" i="75"/>
  <c r="Y106" i="75"/>
  <c r="X106" i="75"/>
  <c r="AI105" i="75"/>
  <c r="AH105" i="75"/>
  <c r="AG105" i="75"/>
  <c r="AF105" i="75"/>
  <c r="AE105" i="75"/>
  <c r="AD105" i="75"/>
  <c r="AC105" i="75"/>
  <c r="AB105" i="75"/>
  <c r="Y105" i="75"/>
  <c r="X105" i="75"/>
  <c r="AI104" i="75"/>
  <c r="AH104" i="75"/>
  <c r="AG104" i="75"/>
  <c r="AF104" i="75"/>
  <c r="AE104" i="75"/>
  <c r="AD104" i="75"/>
  <c r="AC104" i="75"/>
  <c r="AB104" i="75"/>
  <c r="Y104" i="75"/>
  <c r="X104" i="75"/>
  <c r="AI103" i="75"/>
  <c r="AH103" i="75"/>
  <c r="AG103" i="75"/>
  <c r="AF103" i="75"/>
  <c r="AE103" i="75"/>
  <c r="AD103" i="75"/>
  <c r="AC103" i="75"/>
  <c r="AB103" i="75"/>
  <c r="Y103" i="75"/>
  <c r="X103" i="75"/>
  <c r="AI102" i="75"/>
  <c r="AH102" i="75"/>
  <c r="AG102" i="75"/>
  <c r="AF102" i="75"/>
  <c r="AE102" i="75"/>
  <c r="AD102" i="75"/>
  <c r="AC102" i="75"/>
  <c r="AB102" i="75"/>
  <c r="Y102" i="75"/>
  <c r="X102" i="75"/>
  <c r="AI101" i="75"/>
  <c r="AH101" i="75"/>
  <c r="AG101" i="75"/>
  <c r="AF101" i="75"/>
  <c r="AE101" i="75"/>
  <c r="AD101" i="75"/>
  <c r="AC101" i="75"/>
  <c r="AB101" i="75"/>
  <c r="Y101" i="75"/>
  <c r="X101" i="75"/>
  <c r="AI100" i="75"/>
  <c r="AH100" i="75"/>
  <c r="AG100" i="75"/>
  <c r="AF100" i="75"/>
  <c r="AE100" i="75"/>
  <c r="AD100" i="75"/>
  <c r="AC100" i="75"/>
  <c r="AB100" i="75"/>
  <c r="Y100" i="75"/>
  <c r="X100" i="75"/>
  <c r="AI99" i="75"/>
  <c r="AH99" i="75"/>
  <c r="AG99" i="75"/>
  <c r="AF99" i="75"/>
  <c r="AE99" i="75"/>
  <c r="AD99" i="75"/>
  <c r="AC99" i="75"/>
  <c r="AB99" i="75"/>
  <c r="Y99" i="75"/>
  <c r="X99" i="75"/>
  <c r="AI98" i="75"/>
  <c r="AH98" i="75"/>
  <c r="AG98" i="75"/>
  <c r="AF98" i="75"/>
  <c r="AE98" i="75"/>
  <c r="AD98" i="75"/>
  <c r="AC98" i="75"/>
  <c r="AB98" i="75"/>
  <c r="Y98" i="75"/>
  <c r="X98" i="75"/>
  <c r="AI97" i="75"/>
  <c r="AH97" i="75"/>
  <c r="AG97" i="75"/>
  <c r="AF97" i="75"/>
  <c r="AE97" i="75"/>
  <c r="AD97" i="75"/>
  <c r="AC97" i="75"/>
  <c r="AB97" i="75"/>
  <c r="Y97" i="75"/>
  <c r="X97" i="75"/>
  <c r="AI96" i="75"/>
  <c r="AH96" i="75"/>
  <c r="AG96" i="75"/>
  <c r="AF96" i="75"/>
  <c r="AE96" i="75"/>
  <c r="AD96" i="75"/>
  <c r="AC96" i="75"/>
  <c r="AB96" i="75"/>
  <c r="Y96" i="75"/>
  <c r="X96" i="75"/>
  <c r="AI95" i="75"/>
  <c r="AH95" i="75"/>
  <c r="AG95" i="75"/>
  <c r="AF95" i="75"/>
  <c r="AE95" i="75"/>
  <c r="AD95" i="75"/>
  <c r="AC95" i="75"/>
  <c r="AB95" i="75"/>
  <c r="Y95" i="75"/>
  <c r="X95" i="75"/>
  <c r="AI94" i="75"/>
  <c r="AH94" i="75"/>
  <c r="AG94" i="75"/>
  <c r="AF94" i="75"/>
  <c r="AE94" i="75"/>
  <c r="AD94" i="75"/>
  <c r="AC94" i="75"/>
  <c r="AB94" i="75"/>
  <c r="Y94" i="75"/>
  <c r="X94" i="75"/>
  <c r="AI93" i="75"/>
  <c r="AH93" i="75"/>
  <c r="AG93" i="75"/>
  <c r="AF93" i="75"/>
  <c r="AE93" i="75"/>
  <c r="AD93" i="75"/>
  <c r="AC93" i="75"/>
  <c r="AB93" i="75"/>
  <c r="Y93" i="75"/>
  <c r="X93" i="75"/>
  <c r="AI92" i="75"/>
  <c r="AH92" i="75"/>
  <c r="AG92" i="75"/>
  <c r="AF92" i="75"/>
  <c r="AE92" i="75"/>
  <c r="AD92" i="75"/>
  <c r="AC92" i="75"/>
  <c r="AB92" i="75"/>
  <c r="Y92" i="75"/>
  <c r="X92" i="75"/>
  <c r="AI91" i="75"/>
  <c r="AH91" i="75"/>
  <c r="AG91" i="75"/>
  <c r="AF91" i="75"/>
  <c r="AE91" i="75"/>
  <c r="AD91" i="75"/>
  <c r="AC91" i="75"/>
  <c r="AB91" i="75"/>
  <c r="Y91" i="75"/>
  <c r="X91" i="75"/>
  <c r="AI90" i="75"/>
  <c r="AH90" i="75"/>
  <c r="AG90" i="75"/>
  <c r="AF90" i="75"/>
  <c r="AE90" i="75"/>
  <c r="AD90" i="75"/>
  <c r="AC90" i="75"/>
  <c r="AB90" i="75"/>
  <c r="Y90" i="75"/>
  <c r="X90" i="75"/>
  <c r="AI89" i="75"/>
  <c r="AH89" i="75"/>
  <c r="AG89" i="75"/>
  <c r="AF89" i="75"/>
  <c r="AE89" i="75"/>
  <c r="AD89" i="75"/>
  <c r="AC89" i="75"/>
  <c r="AB89" i="75"/>
  <c r="Y89" i="75"/>
  <c r="X89" i="75"/>
  <c r="AI88" i="75"/>
  <c r="AH88" i="75"/>
  <c r="AG88" i="75"/>
  <c r="AF88" i="75"/>
  <c r="AE88" i="75"/>
  <c r="AD88" i="75"/>
  <c r="AC88" i="75"/>
  <c r="AB88" i="75"/>
  <c r="Y88" i="75"/>
  <c r="X88" i="75"/>
  <c r="AI87" i="75"/>
  <c r="AH87" i="75"/>
  <c r="AG87" i="75"/>
  <c r="AF87" i="75"/>
  <c r="AE87" i="75"/>
  <c r="AD87" i="75"/>
  <c r="AC87" i="75"/>
  <c r="AB87" i="75"/>
  <c r="Y87" i="75"/>
  <c r="X87" i="75"/>
  <c r="AI86" i="75"/>
  <c r="AH86" i="75"/>
  <c r="AG86" i="75"/>
  <c r="AF86" i="75"/>
  <c r="AE86" i="75"/>
  <c r="AD86" i="75"/>
  <c r="AC86" i="75"/>
  <c r="AB86" i="75"/>
  <c r="Y86" i="75"/>
  <c r="X86" i="75"/>
  <c r="AI85" i="75"/>
  <c r="AH85" i="75"/>
  <c r="AG85" i="75"/>
  <c r="AF85" i="75"/>
  <c r="AE85" i="75"/>
  <c r="AD85" i="75"/>
  <c r="AC85" i="75"/>
  <c r="AB85" i="75"/>
  <c r="Y85" i="75"/>
  <c r="X85" i="75"/>
  <c r="AI84" i="75"/>
  <c r="AH84" i="75"/>
  <c r="AG84" i="75"/>
  <c r="AF84" i="75"/>
  <c r="AE84" i="75"/>
  <c r="AD84" i="75"/>
  <c r="AC84" i="75"/>
  <c r="AB84" i="75"/>
  <c r="Y84" i="75"/>
  <c r="X84" i="75"/>
  <c r="AI83" i="75"/>
  <c r="AH83" i="75"/>
  <c r="AG83" i="75"/>
  <c r="AF83" i="75"/>
  <c r="AE83" i="75"/>
  <c r="AD83" i="75"/>
  <c r="AC83" i="75"/>
  <c r="AB83" i="75"/>
  <c r="Y83" i="75"/>
  <c r="X83" i="75"/>
  <c r="AI82" i="75"/>
  <c r="AH82" i="75"/>
  <c r="AG82" i="75"/>
  <c r="AF82" i="75"/>
  <c r="AE82" i="75"/>
  <c r="AD82" i="75"/>
  <c r="AC82" i="75"/>
  <c r="AB82" i="75"/>
  <c r="Y82" i="75"/>
  <c r="X82" i="75"/>
  <c r="AI81" i="75"/>
  <c r="AH81" i="75"/>
  <c r="AG81" i="75"/>
  <c r="AF81" i="75"/>
  <c r="AE81" i="75"/>
  <c r="AD81" i="75"/>
  <c r="AC81" i="75"/>
  <c r="AB81" i="75"/>
  <c r="Y81" i="75"/>
  <c r="X81" i="75"/>
  <c r="AI80" i="75"/>
  <c r="AH80" i="75"/>
  <c r="AG80" i="75"/>
  <c r="AF80" i="75"/>
  <c r="AE80" i="75"/>
  <c r="AD80" i="75"/>
  <c r="AC80" i="75"/>
  <c r="AB80" i="75"/>
  <c r="Y80" i="75"/>
  <c r="X80" i="75"/>
  <c r="AI79" i="75"/>
  <c r="AH79" i="75"/>
  <c r="AG79" i="75"/>
  <c r="AF79" i="75"/>
  <c r="AE79" i="75"/>
  <c r="AD79" i="75"/>
  <c r="AC79" i="75"/>
  <c r="AB79" i="75"/>
  <c r="Y79" i="75"/>
  <c r="X79" i="75"/>
  <c r="AI78" i="75"/>
  <c r="AH78" i="75"/>
  <c r="AG78" i="75"/>
  <c r="AF78" i="75"/>
  <c r="AE78" i="75"/>
  <c r="AD78" i="75"/>
  <c r="AC78" i="75"/>
  <c r="AB78" i="75"/>
  <c r="Y78" i="75"/>
  <c r="X78" i="75"/>
  <c r="AI77" i="75"/>
  <c r="AH77" i="75"/>
  <c r="AG77" i="75"/>
  <c r="AF77" i="75"/>
  <c r="AE77" i="75"/>
  <c r="AD77" i="75"/>
  <c r="AC77" i="75"/>
  <c r="AB77" i="75"/>
  <c r="Y77" i="75"/>
  <c r="X77" i="75"/>
  <c r="AI76" i="75"/>
  <c r="AH76" i="75"/>
  <c r="AG76" i="75"/>
  <c r="AF76" i="75"/>
  <c r="AE76" i="75"/>
  <c r="AD76" i="75"/>
  <c r="AC76" i="75"/>
  <c r="AB76" i="75"/>
  <c r="Y76" i="75"/>
  <c r="X76" i="75"/>
  <c r="AI75" i="75"/>
  <c r="AH75" i="75"/>
  <c r="AG75" i="75"/>
  <c r="AF75" i="75"/>
  <c r="AE75" i="75"/>
  <c r="AD75" i="75"/>
  <c r="AC75" i="75"/>
  <c r="AB75" i="75"/>
  <c r="Y75" i="75"/>
  <c r="X75" i="75"/>
  <c r="AI74" i="75"/>
  <c r="AH74" i="75"/>
  <c r="AG74" i="75"/>
  <c r="AF74" i="75"/>
  <c r="AE74" i="75"/>
  <c r="AD74" i="75"/>
  <c r="AC74" i="75"/>
  <c r="AB74" i="75"/>
  <c r="Y74" i="75"/>
  <c r="X74" i="75"/>
  <c r="AI73" i="75"/>
  <c r="AH73" i="75"/>
  <c r="AG73" i="75"/>
  <c r="AF73" i="75"/>
  <c r="AE73" i="75"/>
  <c r="AD73" i="75"/>
  <c r="AC73" i="75"/>
  <c r="AB73" i="75"/>
  <c r="Y73" i="75"/>
  <c r="X73" i="75"/>
  <c r="AI72" i="75"/>
  <c r="AH72" i="75"/>
  <c r="AG72" i="75"/>
  <c r="AF72" i="75"/>
  <c r="AE72" i="75"/>
  <c r="AD72" i="75"/>
  <c r="AC72" i="75"/>
  <c r="AB72" i="75"/>
  <c r="Y72" i="75"/>
  <c r="X72" i="75"/>
  <c r="AI71" i="75"/>
  <c r="AH71" i="75"/>
  <c r="AG71" i="75"/>
  <c r="AF71" i="75"/>
  <c r="AE71" i="75"/>
  <c r="AD71" i="75"/>
  <c r="AC71" i="75"/>
  <c r="AB71" i="75"/>
  <c r="Y71" i="75"/>
  <c r="X71" i="75"/>
  <c r="AI70" i="75"/>
  <c r="AH70" i="75"/>
  <c r="AG70" i="75"/>
  <c r="AF70" i="75"/>
  <c r="AE70" i="75"/>
  <c r="AD70" i="75"/>
  <c r="AC70" i="75"/>
  <c r="AB70" i="75"/>
  <c r="Y70" i="75"/>
  <c r="X70" i="75"/>
  <c r="AI69" i="75"/>
  <c r="AH69" i="75"/>
  <c r="AG69" i="75"/>
  <c r="AF69" i="75"/>
  <c r="AE69" i="75"/>
  <c r="AD69" i="75"/>
  <c r="AC69" i="75"/>
  <c r="AB69" i="75"/>
  <c r="Y69" i="75"/>
  <c r="X69" i="75"/>
  <c r="AI68" i="75"/>
  <c r="AH68" i="75"/>
  <c r="AG68" i="75"/>
  <c r="AF68" i="75"/>
  <c r="AE68" i="75"/>
  <c r="AD68" i="75"/>
  <c r="AC68" i="75"/>
  <c r="AB68" i="75"/>
  <c r="Y68" i="75"/>
  <c r="X68" i="75"/>
  <c r="AI67" i="75"/>
  <c r="AH67" i="75"/>
  <c r="AG67" i="75"/>
  <c r="AF67" i="75"/>
  <c r="AE67" i="75"/>
  <c r="AD67" i="75"/>
  <c r="AC67" i="75"/>
  <c r="AB67" i="75"/>
  <c r="Y67" i="75"/>
  <c r="X67" i="75"/>
  <c r="AI66" i="75"/>
  <c r="AH66" i="75"/>
  <c r="AG66" i="75"/>
  <c r="AF66" i="75"/>
  <c r="AE66" i="75"/>
  <c r="AD66" i="75"/>
  <c r="AC66" i="75"/>
  <c r="AB66" i="75"/>
  <c r="Y66" i="75"/>
  <c r="X66" i="75"/>
  <c r="AI65" i="75"/>
  <c r="AH65" i="75"/>
  <c r="AG65" i="75"/>
  <c r="AF65" i="75"/>
  <c r="AE65" i="75"/>
  <c r="AD65" i="75"/>
  <c r="AC65" i="75"/>
  <c r="AB65" i="75"/>
  <c r="Y65" i="75"/>
  <c r="X65" i="75"/>
  <c r="AI64" i="75"/>
  <c r="AH64" i="75"/>
  <c r="AG64" i="75"/>
  <c r="AF64" i="75"/>
  <c r="AE64" i="75"/>
  <c r="AD64" i="75"/>
  <c r="AC64" i="75"/>
  <c r="AB64" i="75"/>
  <c r="Y64" i="75"/>
  <c r="X64" i="75"/>
  <c r="AI63" i="75"/>
  <c r="AH63" i="75"/>
  <c r="AG63" i="75"/>
  <c r="AF63" i="75"/>
  <c r="AE63" i="75"/>
  <c r="AD63" i="75"/>
  <c r="AC63" i="75"/>
  <c r="AB63" i="75"/>
  <c r="Y63" i="75"/>
  <c r="X63" i="75"/>
  <c r="AI62" i="75"/>
  <c r="AH62" i="75"/>
  <c r="AG62" i="75"/>
  <c r="AF62" i="75"/>
  <c r="AE62" i="75"/>
  <c r="AD62" i="75"/>
  <c r="AC62" i="75"/>
  <c r="AB62" i="75"/>
  <c r="Y62" i="75"/>
  <c r="X62" i="75"/>
  <c r="AI61" i="75"/>
  <c r="AH61" i="75"/>
  <c r="AG61" i="75"/>
  <c r="AF61" i="75"/>
  <c r="AE61" i="75"/>
  <c r="AD61" i="75"/>
  <c r="AC61" i="75"/>
  <c r="AB61" i="75"/>
  <c r="Y61" i="75"/>
  <c r="X61" i="75"/>
  <c r="AI60" i="75"/>
  <c r="AH60" i="75"/>
  <c r="AG60" i="75"/>
  <c r="AF60" i="75"/>
  <c r="AE60" i="75"/>
  <c r="AD60" i="75"/>
  <c r="AC60" i="75"/>
  <c r="AB60" i="75"/>
  <c r="Y60" i="75"/>
  <c r="X60" i="75"/>
  <c r="AI59" i="75"/>
  <c r="AH59" i="75"/>
  <c r="AG59" i="75"/>
  <c r="AF59" i="75"/>
  <c r="AE59" i="75"/>
  <c r="AD59" i="75"/>
  <c r="AC59" i="75"/>
  <c r="AB59" i="75"/>
  <c r="Y59" i="75"/>
  <c r="X59" i="75"/>
  <c r="AI58" i="75"/>
  <c r="AH58" i="75"/>
  <c r="AG58" i="75"/>
  <c r="AF58" i="75"/>
  <c r="AE58" i="75"/>
  <c r="AD58" i="75"/>
  <c r="AC58" i="75"/>
  <c r="AB58" i="75"/>
  <c r="Y58" i="75"/>
  <c r="X58" i="75"/>
  <c r="AI57" i="75"/>
  <c r="AH57" i="75"/>
  <c r="AG57" i="75"/>
  <c r="AF57" i="75"/>
  <c r="AE57" i="75"/>
  <c r="AD57" i="75"/>
  <c r="AC57" i="75"/>
  <c r="AB57" i="75"/>
  <c r="Y57" i="75"/>
  <c r="X57" i="75"/>
  <c r="AI56" i="75"/>
  <c r="AH56" i="75"/>
  <c r="AG56" i="75"/>
  <c r="AF56" i="75"/>
  <c r="AE56" i="75"/>
  <c r="AD56" i="75"/>
  <c r="AC56" i="75"/>
  <c r="AB56" i="75"/>
  <c r="Y56" i="75"/>
  <c r="X56" i="75"/>
  <c r="AI55" i="75"/>
  <c r="AH55" i="75"/>
  <c r="AG55" i="75"/>
  <c r="AF55" i="75"/>
  <c r="AE55" i="75"/>
  <c r="AD55" i="75"/>
  <c r="AC55" i="75"/>
  <c r="AB55" i="75"/>
  <c r="Y55" i="75"/>
  <c r="X55" i="75"/>
  <c r="AI54" i="75"/>
  <c r="AH54" i="75"/>
  <c r="AG54" i="75"/>
  <c r="AF54" i="75"/>
  <c r="AE54" i="75"/>
  <c r="AD54" i="75"/>
  <c r="AC54" i="75"/>
  <c r="AB54" i="75"/>
  <c r="Y54" i="75"/>
  <c r="X54" i="75"/>
  <c r="AI53" i="75"/>
  <c r="AH53" i="75"/>
  <c r="AG53" i="75"/>
  <c r="AF53" i="75"/>
  <c r="AE53" i="75"/>
  <c r="AD53" i="75"/>
  <c r="AC53" i="75"/>
  <c r="AB53" i="75"/>
  <c r="Y53" i="75"/>
  <c r="X53" i="75"/>
  <c r="AI52" i="75"/>
  <c r="AH52" i="75"/>
  <c r="AG52" i="75"/>
  <c r="AF52" i="75"/>
  <c r="AE52" i="75"/>
  <c r="AD52" i="75"/>
  <c r="AC52" i="75"/>
  <c r="AB52" i="75"/>
  <c r="Y52" i="75"/>
  <c r="X52" i="75"/>
  <c r="AI51" i="75"/>
  <c r="AH51" i="75"/>
  <c r="AG51" i="75"/>
  <c r="AF51" i="75"/>
  <c r="AE51" i="75"/>
  <c r="AD51" i="75"/>
  <c r="AC51" i="75"/>
  <c r="AB51" i="75"/>
  <c r="Y51" i="75"/>
  <c r="X51" i="75"/>
  <c r="AI50" i="75"/>
  <c r="AH50" i="75"/>
  <c r="AG50" i="75"/>
  <c r="AF50" i="75"/>
  <c r="AE50" i="75"/>
  <c r="AD50" i="75"/>
  <c r="AC50" i="75"/>
  <c r="AB50" i="75"/>
  <c r="Y50" i="75"/>
  <c r="X50" i="75"/>
  <c r="AI49" i="75"/>
  <c r="AH49" i="75"/>
  <c r="AG49" i="75"/>
  <c r="AF49" i="75"/>
  <c r="AE49" i="75"/>
  <c r="AD49" i="75"/>
  <c r="AC49" i="75"/>
  <c r="AB49" i="75"/>
  <c r="Y49" i="75"/>
  <c r="X49" i="75"/>
  <c r="AI48" i="75"/>
  <c r="AH48" i="75"/>
  <c r="AG48" i="75"/>
  <c r="AF48" i="75"/>
  <c r="AE48" i="75"/>
  <c r="AD48" i="75"/>
  <c r="AC48" i="75"/>
  <c r="AB48" i="75"/>
  <c r="Y48" i="75"/>
  <c r="X48" i="75"/>
  <c r="AI47" i="75"/>
  <c r="AH47" i="75"/>
  <c r="AG47" i="75"/>
  <c r="AF47" i="75"/>
  <c r="AE47" i="75"/>
  <c r="AD47" i="75"/>
  <c r="AC47" i="75"/>
  <c r="AB47" i="75"/>
  <c r="Y47" i="75"/>
  <c r="X47" i="75"/>
  <c r="AI46" i="75"/>
  <c r="AH46" i="75"/>
  <c r="AG46" i="75"/>
  <c r="AF46" i="75"/>
  <c r="AE46" i="75"/>
  <c r="AD46" i="75"/>
  <c r="AC46" i="75"/>
  <c r="AB46" i="75"/>
  <c r="Y46" i="75"/>
  <c r="X46" i="75"/>
  <c r="AI45" i="75"/>
  <c r="AH45" i="75"/>
  <c r="AG45" i="75"/>
  <c r="AF45" i="75"/>
  <c r="AE45" i="75"/>
  <c r="AD45" i="75"/>
  <c r="AC45" i="75"/>
  <c r="AB45" i="75"/>
  <c r="Y45" i="75"/>
  <c r="X45" i="75"/>
  <c r="AI44" i="75"/>
  <c r="AH44" i="75"/>
  <c r="AG44" i="75"/>
  <c r="AF44" i="75"/>
  <c r="AE44" i="75"/>
  <c r="AD44" i="75"/>
  <c r="AC44" i="75"/>
  <c r="AB44" i="75"/>
  <c r="Y44" i="75"/>
  <c r="X44" i="75"/>
  <c r="AI43" i="75"/>
  <c r="AH43" i="75"/>
  <c r="AG43" i="75"/>
  <c r="AF43" i="75"/>
  <c r="AE43" i="75"/>
  <c r="AD43" i="75"/>
  <c r="AC43" i="75"/>
  <c r="AB43" i="75"/>
  <c r="Y43" i="75"/>
  <c r="X43" i="75"/>
  <c r="AI42" i="75"/>
  <c r="AH42" i="75"/>
  <c r="AG42" i="75"/>
  <c r="AF42" i="75"/>
  <c r="AE42" i="75"/>
  <c r="AD42" i="75"/>
  <c r="AC42" i="75"/>
  <c r="AB42" i="75"/>
  <c r="Y42" i="75"/>
  <c r="X42" i="75"/>
  <c r="AI41" i="75"/>
  <c r="AH41" i="75"/>
  <c r="AG41" i="75"/>
  <c r="AF41" i="75"/>
  <c r="AE41" i="75"/>
  <c r="AD41" i="75"/>
  <c r="AC41" i="75"/>
  <c r="AB41" i="75"/>
  <c r="Y41" i="75"/>
  <c r="X41" i="75"/>
  <c r="AI40" i="75"/>
  <c r="AH40" i="75"/>
  <c r="AG40" i="75"/>
  <c r="AF40" i="75"/>
  <c r="AE40" i="75"/>
  <c r="AD40" i="75"/>
  <c r="AC40" i="75"/>
  <c r="AB40" i="75"/>
  <c r="Y40" i="75"/>
  <c r="X40" i="75"/>
  <c r="AI39" i="75"/>
  <c r="AH39" i="75"/>
  <c r="AG39" i="75"/>
  <c r="AF39" i="75"/>
  <c r="AE39" i="75"/>
  <c r="AD39" i="75"/>
  <c r="AC39" i="75"/>
  <c r="AB39" i="75"/>
  <c r="Y39" i="75"/>
  <c r="X39" i="75"/>
  <c r="AI38" i="75"/>
  <c r="AH38" i="75"/>
  <c r="AG38" i="75"/>
  <c r="AF38" i="75"/>
  <c r="AE38" i="75"/>
  <c r="AD38" i="75"/>
  <c r="AC38" i="75"/>
  <c r="AB38" i="75"/>
  <c r="Y38" i="75"/>
  <c r="X38" i="75"/>
  <c r="AI37" i="75"/>
  <c r="AH37" i="75"/>
  <c r="AG37" i="75"/>
  <c r="AF37" i="75"/>
  <c r="AE37" i="75"/>
  <c r="AD37" i="75"/>
  <c r="AC37" i="75"/>
  <c r="AB37" i="75"/>
  <c r="Y37" i="75"/>
  <c r="X37" i="75"/>
  <c r="AI36" i="75"/>
  <c r="AH36" i="75"/>
  <c r="AG36" i="75"/>
  <c r="AF36" i="75"/>
  <c r="AE36" i="75"/>
  <c r="AD36" i="75"/>
  <c r="AC36" i="75"/>
  <c r="AB36" i="75"/>
  <c r="Y36" i="75"/>
  <c r="X36" i="75"/>
  <c r="AI35" i="75"/>
  <c r="AH35" i="75"/>
  <c r="AG35" i="75"/>
  <c r="AF35" i="75"/>
  <c r="AE35" i="75"/>
  <c r="AD35" i="75"/>
  <c r="AC35" i="75"/>
  <c r="AB35" i="75"/>
  <c r="Y35" i="75"/>
  <c r="X35" i="75"/>
  <c r="AI34" i="75"/>
  <c r="AH34" i="75"/>
  <c r="AG34" i="75"/>
  <c r="AF34" i="75"/>
  <c r="AE34" i="75"/>
  <c r="AD34" i="75"/>
  <c r="AC34" i="75"/>
  <c r="AB34" i="75"/>
  <c r="Y34" i="75"/>
  <c r="X34" i="75"/>
  <c r="AI33" i="75"/>
  <c r="AH33" i="75"/>
  <c r="AG33" i="75"/>
  <c r="AF33" i="75"/>
  <c r="AE33" i="75"/>
  <c r="AD33" i="75"/>
  <c r="AC33" i="75"/>
  <c r="AB33" i="75"/>
  <c r="Y33" i="75"/>
  <c r="X33" i="75"/>
  <c r="AI32" i="75"/>
  <c r="AH32" i="75"/>
  <c r="AG32" i="75"/>
  <c r="AF32" i="75"/>
  <c r="AE32" i="75"/>
  <c r="AD32" i="75"/>
  <c r="AC32" i="75"/>
  <c r="AB32" i="75"/>
  <c r="Y32" i="75"/>
  <c r="X32" i="75"/>
  <c r="AI31" i="75"/>
  <c r="AH31" i="75"/>
  <c r="AG31" i="75"/>
  <c r="AF31" i="75"/>
  <c r="AE31" i="75"/>
  <c r="AD31" i="75"/>
  <c r="AC31" i="75"/>
  <c r="AB31" i="75"/>
  <c r="Y31" i="75"/>
  <c r="X31" i="75"/>
  <c r="AI30" i="75"/>
  <c r="AH30" i="75"/>
  <c r="AG30" i="75"/>
  <c r="AF30" i="75"/>
  <c r="AE30" i="75"/>
  <c r="AD30" i="75"/>
  <c r="AC30" i="75"/>
  <c r="AB30" i="75"/>
  <c r="Y30" i="75"/>
  <c r="X30" i="75"/>
  <c r="AI29" i="75"/>
  <c r="AH29" i="75"/>
  <c r="AG29" i="75"/>
  <c r="AF29" i="75"/>
  <c r="AE29" i="75"/>
  <c r="AD29" i="75"/>
  <c r="AC29" i="75"/>
  <c r="AB29" i="75"/>
  <c r="Y29" i="75"/>
  <c r="X29" i="75"/>
  <c r="AI28" i="75"/>
  <c r="AH28" i="75"/>
  <c r="AG28" i="75"/>
  <c r="AF28" i="75"/>
  <c r="AE28" i="75"/>
  <c r="AD28" i="75"/>
  <c r="AC28" i="75"/>
  <c r="AB28" i="75"/>
  <c r="Y28" i="75"/>
  <c r="X28" i="75"/>
  <c r="AI27" i="75"/>
  <c r="AH27" i="75"/>
  <c r="AG27" i="75"/>
  <c r="AF27" i="75"/>
  <c r="AE27" i="75"/>
  <c r="AD27" i="75"/>
  <c r="AC27" i="75"/>
  <c r="AB27" i="75"/>
  <c r="Y27" i="75"/>
  <c r="X27" i="75"/>
  <c r="AI26" i="75"/>
  <c r="AH26" i="75"/>
  <c r="AG26" i="75"/>
  <c r="AF26" i="75"/>
  <c r="AE26" i="75"/>
  <c r="AD26" i="75"/>
  <c r="AC26" i="75"/>
  <c r="AB26" i="75"/>
  <c r="Y26" i="75"/>
  <c r="X26" i="75"/>
  <c r="AI25" i="75"/>
  <c r="AH25" i="75"/>
  <c r="AG25" i="75"/>
  <c r="AF25" i="75"/>
  <c r="AE25" i="75"/>
  <c r="AD25" i="75"/>
  <c r="AC25" i="75"/>
  <c r="AB25" i="75"/>
  <c r="Y25" i="75"/>
  <c r="X25" i="75"/>
  <c r="AI24" i="75"/>
  <c r="AH24" i="75"/>
  <c r="AG24" i="75"/>
  <c r="AF24" i="75"/>
  <c r="AE24" i="75"/>
  <c r="AD24" i="75"/>
  <c r="AC24" i="75"/>
  <c r="AB24" i="75"/>
  <c r="Y24" i="75"/>
  <c r="X24" i="75"/>
  <c r="AI23" i="75"/>
  <c r="AH23" i="75"/>
  <c r="AG23" i="75"/>
  <c r="AF23" i="75"/>
  <c r="AE23" i="75"/>
  <c r="AD23" i="75"/>
  <c r="AC23" i="75"/>
  <c r="AB23" i="75"/>
  <c r="Y23" i="75"/>
  <c r="X23" i="75"/>
  <c r="AI22" i="75"/>
  <c r="AH22" i="75"/>
  <c r="AG22" i="75"/>
  <c r="AF22" i="75"/>
  <c r="AE22" i="75"/>
  <c r="AD22" i="75"/>
  <c r="AC22" i="75"/>
  <c r="AB22" i="75"/>
  <c r="Y22" i="75"/>
  <c r="X22" i="75"/>
  <c r="AI21" i="75"/>
  <c r="AH21" i="75"/>
  <c r="AG21" i="75"/>
  <c r="AF21" i="75"/>
  <c r="AE21" i="75"/>
  <c r="AD21" i="75"/>
  <c r="AC21" i="75"/>
  <c r="AB21" i="75"/>
  <c r="Y21" i="75"/>
  <c r="X21" i="75"/>
  <c r="AI20" i="75"/>
  <c r="AH20" i="75"/>
  <c r="AG20" i="75"/>
  <c r="AF20" i="75"/>
  <c r="AE20" i="75"/>
  <c r="AD20" i="75"/>
  <c r="AC20" i="75"/>
  <c r="AB20" i="75"/>
  <c r="Y20" i="75"/>
  <c r="X20" i="75"/>
  <c r="AI19" i="75"/>
  <c r="AH19" i="75"/>
  <c r="AG19" i="75"/>
  <c r="AF19" i="75"/>
  <c r="AE19" i="75"/>
  <c r="AD19" i="75"/>
  <c r="AC19" i="75"/>
  <c r="AB19" i="75"/>
  <c r="Y19" i="75"/>
  <c r="X19" i="75"/>
  <c r="AI18" i="75"/>
  <c r="AH18" i="75"/>
  <c r="AG18" i="75"/>
  <c r="AF18" i="75"/>
  <c r="AE18" i="75"/>
  <c r="AD18" i="75"/>
  <c r="AC18" i="75"/>
  <c r="AB18" i="75"/>
  <c r="Y18" i="75"/>
  <c r="X18" i="75"/>
  <c r="AI17" i="75"/>
  <c r="AH17" i="75"/>
  <c r="AG17" i="75"/>
  <c r="AF17" i="75"/>
  <c r="AE17" i="75"/>
  <c r="AD17" i="75"/>
  <c r="AC17" i="75"/>
  <c r="AB17" i="75"/>
  <c r="Y17" i="75"/>
  <c r="X17" i="75"/>
  <c r="AI16" i="75"/>
  <c r="AH16" i="75"/>
  <c r="AG16" i="75"/>
  <c r="AF16" i="75"/>
  <c r="AE16" i="75"/>
  <c r="AD16" i="75"/>
  <c r="AC16" i="75"/>
  <c r="AB16" i="75"/>
  <c r="Y16" i="75"/>
  <c r="X16" i="75"/>
  <c r="AI15" i="75"/>
  <c r="AH15" i="75"/>
  <c r="AG15" i="75"/>
  <c r="AF15" i="75"/>
  <c r="AE15" i="75"/>
  <c r="AD15" i="75"/>
  <c r="AC15" i="75"/>
  <c r="AB15" i="75"/>
  <c r="Y15" i="75"/>
  <c r="X15" i="75"/>
  <c r="AI14" i="75"/>
  <c r="AH14" i="75"/>
  <c r="AG14" i="75"/>
  <c r="AF14" i="75"/>
  <c r="AE14" i="75"/>
  <c r="AD14" i="75"/>
  <c r="AC14" i="75"/>
  <c r="AB14" i="75"/>
  <c r="Y14" i="75"/>
  <c r="X14" i="75"/>
  <c r="AI13" i="75"/>
  <c r="AH13" i="75"/>
  <c r="AG13" i="75"/>
  <c r="AF13" i="75"/>
  <c r="AE13" i="75"/>
  <c r="AD13" i="75"/>
  <c r="AC13" i="75"/>
  <c r="AB13" i="75"/>
  <c r="Y13" i="75"/>
  <c r="X13" i="75"/>
  <c r="AI12" i="75"/>
  <c r="AH12" i="75"/>
  <c r="AG12" i="75"/>
  <c r="AF12" i="75"/>
  <c r="AE12" i="75"/>
  <c r="AD12" i="75"/>
  <c r="AC12" i="75"/>
  <c r="AB12" i="75"/>
  <c r="Y12" i="75"/>
  <c r="X12" i="75"/>
  <c r="AI11" i="75"/>
  <c r="AH11" i="75"/>
  <c r="AG11" i="75"/>
  <c r="AF11" i="75"/>
  <c r="AE11" i="75"/>
  <c r="AD11" i="75"/>
  <c r="AC11" i="75"/>
  <c r="AB11" i="75"/>
  <c r="Y11" i="75"/>
  <c r="X11" i="75"/>
  <c r="AB5" i="75"/>
  <c r="AL171" i="74"/>
  <c r="AJ171" i="74"/>
  <c r="AI171" i="74"/>
  <c r="AH171" i="74"/>
  <c r="AG171" i="74"/>
  <c r="AF171" i="74"/>
  <c r="AE171" i="74"/>
  <c r="AD171" i="74"/>
  <c r="AC171" i="74"/>
  <c r="AA171" i="74"/>
  <c r="Z171" i="74"/>
  <c r="Y171" i="74"/>
  <c r="X171" i="74"/>
  <c r="AL170" i="74"/>
  <c r="AJ170" i="74"/>
  <c r="AI170" i="74"/>
  <c r="AH170" i="74"/>
  <c r="AG170" i="74"/>
  <c r="AF170" i="74"/>
  <c r="AE170" i="74"/>
  <c r="AD170" i="74"/>
  <c r="AC170" i="74"/>
  <c r="AA170" i="74"/>
  <c r="Z170" i="74"/>
  <c r="Y170" i="74"/>
  <c r="X170" i="74"/>
  <c r="AL169" i="74"/>
  <c r="AJ169" i="74"/>
  <c r="AI169" i="74"/>
  <c r="AH169" i="74"/>
  <c r="AG169" i="74"/>
  <c r="AF169" i="74"/>
  <c r="AE169" i="74"/>
  <c r="AD169" i="74"/>
  <c r="AC169" i="74"/>
  <c r="AA169" i="74"/>
  <c r="Z169" i="74"/>
  <c r="Y169" i="74"/>
  <c r="X169" i="74"/>
  <c r="AL168" i="74"/>
  <c r="AJ168" i="74"/>
  <c r="AI168" i="74"/>
  <c r="AH168" i="74"/>
  <c r="AG168" i="74"/>
  <c r="AF168" i="74"/>
  <c r="AE168" i="74"/>
  <c r="AD168" i="74"/>
  <c r="AC168" i="74"/>
  <c r="AA168" i="74"/>
  <c r="Z168" i="74"/>
  <c r="Y168" i="74"/>
  <c r="X168" i="74"/>
  <c r="AL167" i="74"/>
  <c r="AJ167" i="74"/>
  <c r="AI167" i="74"/>
  <c r="AH167" i="74"/>
  <c r="AG167" i="74"/>
  <c r="AF167" i="74"/>
  <c r="AE167" i="74"/>
  <c r="AD167" i="74"/>
  <c r="AC167" i="74"/>
  <c r="AA167" i="74"/>
  <c r="Z167" i="74"/>
  <c r="Y167" i="74"/>
  <c r="X167" i="74"/>
  <c r="AL166" i="74"/>
  <c r="AJ166" i="74"/>
  <c r="AI166" i="74"/>
  <c r="AH166" i="74"/>
  <c r="AG166" i="74"/>
  <c r="AF166" i="74"/>
  <c r="AE166" i="74"/>
  <c r="AD166" i="74"/>
  <c r="AC166" i="74"/>
  <c r="AA166" i="74"/>
  <c r="Z166" i="74"/>
  <c r="Y166" i="74"/>
  <c r="X166" i="74"/>
  <c r="AL165" i="74"/>
  <c r="AJ165" i="74"/>
  <c r="AI165" i="74"/>
  <c r="AH165" i="74"/>
  <c r="AG165" i="74"/>
  <c r="AF165" i="74"/>
  <c r="AE165" i="74"/>
  <c r="AD165" i="74"/>
  <c r="AC165" i="74"/>
  <c r="AA165" i="74"/>
  <c r="Z165" i="74"/>
  <c r="Y165" i="74"/>
  <c r="X165" i="74"/>
  <c r="AL164" i="74"/>
  <c r="AJ164" i="74"/>
  <c r="AI164" i="74"/>
  <c r="AH164" i="74"/>
  <c r="AG164" i="74"/>
  <c r="AF164" i="74"/>
  <c r="AE164" i="74"/>
  <c r="AD164" i="74"/>
  <c r="AC164" i="74"/>
  <c r="AA164" i="74"/>
  <c r="Z164" i="74"/>
  <c r="Y164" i="74"/>
  <c r="X164" i="74"/>
  <c r="AL163" i="74"/>
  <c r="AJ163" i="74"/>
  <c r="AI163" i="74"/>
  <c r="AH163" i="74"/>
  <c r="AG163" i="74"/>
  <c r="AF163" i="74"/>
  <c r="AE163" i="74"/>
  <c r="AD163" i="74"/>
  <c r="AC163" i="74"/>
  <c r="AA163" i="74"/>
  <c r="Z163" i="74"/>
  <c r="Y163" i="74"/>
  <c r="X163" i="74"/>
  <c r="AL162" i="74"/>
  <c r="AJ162" i="74"/>
  <c r="AI162" i="74"/>
  <c r="AH162" i="74"/>
  <c r="AG162" i="74"/>
  <c r="AF162" i="74"/>
  <c r="AE162" i="74"/>
  <c r="AD162" i="74"/>
  <c r="AC162" i="74"/>
  <c r="AA162" i="74"/>
  <c r="Z162" i="74"/>
  <c r="Y162" i="74"/>
  <c r="X162" i="74"/>
  <c r="AL161" i="74"/>
  <c r="AJ161" i="74"/>
  <c r="AI161" i="74"/>
  <c r="AH161" i="74"/>
  <c r="AG161" i="74"/>
  <c r="AF161" i="74"/>
  <c r="AE161" i="74"/>
  <c r="AD161" i="74"/>
  <c r="AC161" i="74"/>
  <c r="AA161" i="74"/>
  <c r="Z161" i="74"/>
  <c r="Y161" i="74"/>
  <c r="X161" i="74"/>
  <c r="AL160" i="74"/>
  <c r="AJ160" i="74"/>
  <c r="AI160" i="74"/>
  <c r="AH160" i="74"/>
  <c r="AG160" i="74"/>
  <c r="AF160" i="74"/>
  <c r="AE160" i="74"/>
  <c r="AD160" i="74"/>
  <c r="AC160" i="74"/>
  <c r="AA160" i="74"/>
  <c r="Z160" i="74"/>
  <c r="Y160" i="74"/>
  <c r="X160" i="74"/>
  <c r="AL159" i="74"/>
  <c r="AJ159" i="74"/>
  <c r="AI159" i="74"/>
  <c r="AH159" i="74"/>
  <c r="AG159" i="74"/>
  <c r="AF159" i="74"/>
  <c r="AE159" i="74"/>
  <c r="AD159" i="74"/>
  <c r="AC159" i="74"/>
  <c r="AA159" i="74"/>
  <c r="Z159" i="74"/>
  <c r="Y159" i="74"/>
  <c r="X159" i="74"/>
  <c r="AL158" i="74"/>
  <c r="AJ158" i="74"/>
  <c r="AI158" i="74"/>
  <c r="AH158" i="74"/>
  <c r="AG158" i="74"/>
  <c r="AF158" i="74"/>
  <c r="AE158" i="74"/>
  <c r="AD158" i="74"/>
  <c r="AC158" i="74"/>
  <c r="AA158" i="74"/>
  <c r="Z158" i="74"/>
  <c r="Y158" i="74"/>
  <c r="X158" i="74"/>
  <c r="AL157" i="74"/>
  <c r="AJ157" i="74"/>
  <c r="AI157" i="74"/>
  <c r="AH157" i="74"/>
  <c r="AG157" i="74"/>
  <c r="AF157" i="74"/>
  <c r="AE157" i="74"/>
  <c r="AD157" i="74"/>
  <c r="AC157" i="74"/>
  <c r="AA157" i="74"/>
  <c r="Z157" i="74"/>
  <c r="Y157" i="74"/>
  <c r="X157" i="74"/>
  <c r="AL156" i="74"/>
  <c r="AJ156" i="74"/>
  <c r="AI156" i="74"/>
  <c r="AH156" i="74"/>
  <c r="AG156" i="74"/>
  <c r="AF156" i="74"/>
  <c r="AE156" i="74"/>
  <c r="AD156" i="74"/>
  <c r="AC156" i="74"/>
  <c r="AA156" i="74"/>
  <c r="Z156" i="74"/>
  <c r="Y156" i="74"/>
  <c r="X156" i="74"/>
  <c r="AL155" i="74"/>
  <c r="AJ155" i="74"/>
  <c r="AI155" i="74"/>
  <c r="AH155" i="74"/>
  <c r="AG155" i="74"/>
  <c r="AF155" i="74"/>
  <c r="AE155" i="74"/>
  <c r="AD155" i="74"/>
  <c r="AC155" i="74"/>
  <c r="AA155" i="74"/>
  <c r="Z155" i="74"/>
  <c r="Y155" i="74"/>
  <c r="X155" i="74"/>
  <c r="AL154" i="74"/>
  <c r="AJ154" i="74"/>
  <c r="AI154" i="74"/>
  <c r="AH154" i="74"/>
  <c r="AG154" i="74"/>
  <c r="AF154" i="74"/>
  <c r="AE154" i="74"/>
  <c r="AD154" i="74"/>
  <c r="AC154" i="74"/>
  <c r="AA154" i="74"/>
  <c r="Z154" i="74"/>
  <c r="Y154" i="74"/>
  <c r="X154" i="74"/>
  <c r="AL153" i="74"/>
  <c r="AJ153" i="74"/>
  <c r="AI153" i="74"/>
  <c r="AH153" i="74"/>
  <c r="AG153" i="74"/>
  <c r="AF153" i="74"/>
  <c r="AE153" i="74"/>
  <c r="AD153" i="74"/>
  <c r="AC153" i="74"/>
  <c r="AA153" i="74"/>
  <c r="Z153" i="74"/>
  <c r="Y153" i="74"/>
  <c r="X153" i="74"/>
  <c r="AL152" i="74"/>
  <c r="AJ152" i="74"/>
  <c r="AI152" i="74"/>
  <c r="AH152" i="74"/>
  <c r="AG152" i="74"/>
  <c r="AF152" i="74"/>
  <c r="AE152" i="74"/>
  <c r="AD152" i="74"/>
  <c r="AC152" i="74"/>
  <c r="AA152" i="74"/>
  <c r="Z152" i="74"/>
  <c r="Y152" i="74"/>
  <c r="X152" i="74"/>
  <c r="AL151" i="74"/>
  <c r="AJ151" i="74"/>
  <c r="AI151" i="74"/>
  <c r="AH151" i="74"/>
  <c r="AG151" i="74"/>
  <c r="AF151" i="74"/>
  <c r="AE151" i="74"/>
  <c r="AD151" i="74"/>
  <c r="AC151" i="74"/>
  <c r="AA151" i="74"/>
  <c r="Z151" i="74"/>
  <c r="Y151" i="74"/>
  <c r="X151" i="74"/>
  <c r="AL150" i="74"/>
  <c r="AJ150" i="74"/>
  <c r="AI150" i="74"/>
  <c r="AH150" i="74"/>
  <c r="AG150" i="74"/>
  <c r="AF150" i="74"/>
  <c r="AE150" i="74"/>
  <c r="AD150" i="74"/>
  <c r="AC150" i="74"/>
  <c r="AA150" i="74"/>
  <c r="Z150" i="74"/>
  <c r="Y150" i="74"/>
  <c r="X150" i="74"/>
  <c r="AL149" i="74"/>
  <c r="AJ149" i="74"/>
  <c r="AI149" i="74"/>
  <c r="AH149" i="74"/>
  <c r="AG149" i="74"/>
  <c r="AF149" i="74"/>
  <c r="AE149" i="74"/>
  <c r="AD149" i="74"/>
  <c r="AC149" i="74"/>
  <c r="AA149" i="74"/>
  <c r="Z149" i="74"/>
  <c r="Y149" i="74"/>
  <c r="X149" i="74"/>
  <c r="AL148" i="74"/>
  <c r="AJ148" i="74"/>
  <c r="AI148" i="74"/>
  <c r="AH148" i="74"/>
  <c r="AG148" i="74"/>
  <c r="AF148" i="74"/>
  <c r="AE148" i="74"/>
  <c r="AD148" i="74"/>
  <c r="AC148" i="74"/>
  <c r="AA148" i="74"/>
  <c r="Z148" i="74"/>
  <c r="Y148" i="74"/>
  <c r="X148" i="74"/>
  <c r="AL147" i="74"/>
  <c r="AJ147" i="74"/>
  <c r="AI147" i="74"/>
  <c r="AH147" i="74"/>
  <c r="AG147" i="74"/>
  <c r="AF147" i="74"/>
  <c r="AE147" i="74"/>
  <c r="AD147" i="74"/>
  <c r="AC147" i="74"/>
  <c r="AA147" i="74"/>
  <c r="Z147" i="74"/>
  <c r="Y147" i="74"/>
  <c r="X147" i="74"/>
  <c r="AL146" i="74"/>
  <c r="AJ146" i="74"/>
  <c r="AI146" i="74"/>
  <c r="AH146" i="74"/>
  <c r="AG146" i="74"/>
  <c r="AF146" i="74"/>
  <c r="AE146" i="74"/>
  <c r="AD146" i="74"/>
  <c r="AC146" i="74"/>
  <c r="AA146" i="74"/>
  <c r="Z146" i="74"/>
  <c r="Y146" i="74"/>
  <c r="X146" i="74"/>
  <c r="AL145" i="74"/>
  <c r="AJ145" i="74"/>
  <c r="AI145" i="74"/>
  <c r="AH145" i="74"/>
  <c r="AG145" i="74"/>
  <c r="AF145" i="74"/>
  <c r="AE145" i="74"/>
  <c r="AD145" i="74"/>
  <c r="AC145" i="74"/>
  <c r="AA145" i="74"/>
  <c r="Z145" i="74"/>
  <c r="Y145" i="74"/>
  <c r="X145" i="74"/>
  <c r="AL144" i="74"/>
  <c r="AJ144" i="74"/>
  <c r="AI144" i="74"/>
  <c r="AH144" i="74"/>
  <c r="AG144" i="74"/>
  <c r="AF144" i="74"/>
  <c r="AE144" i="74"/>
  <c r="AD144" i="74"/>
  <c r="AC144" i="74"/>
  <c r="AA144" i="74"/>
  <c r="Z144" i="74"/>
  <c r="Y144" i="74"/>
  <c r="X144" i="74"/>
  <c r="AL143" i="74"/>
  <c r="AJ143" i="74"/>
  <c r="AI143" i="74"/>
  <c r="AH143" i="74"/>
  <c r="AG143" i="74"/>
  <c r="AF143" i="74"/>
  <c r="AE143" i="74"/>
  <c r="AD143" i="74"/>
  <c r="AC143" i="74"/>
  <c r="AA143" i="74"/>
  <c r="Z143" i="74"/>
  <c r="Y143" i="74"/>
  <c r="X143" i="74"/>
  <c r="AL142" i="74"/>
  <c r="AJ142" i="74"/>
  <c r="AI142" i="74"/>
  <c r="AH142" i="74"/>
  <c r="AG142" i="74"/>
  <c r="AF142" i="74"/>
  <c r="AE142" i="74"/>
  <c r="AD142" i="74"/>
  <c r="AC142" i="74"/>
  <c r="AA142" i="74"/>
  <c r="Z142" i="74"/>
  <c r="Y142" i="74"/>
  <c r="X142" i="74"/>
  <c r="AL141" i="74"/>
  <c r="AJ141" i="74"/>
  <c r="AI141" i="74"/>
  <c r="AH141" i="74"/>
  <c r="AG141" i="74"/>
  <c r="AF141" i="74"/>
  <c r="AE141" i="74"/>
  <c r="AD141" i="74"/>
  <c r="AC141" i="74"/>
  <c r="AA141" i="74"/>
  <c r="Z141" i="74"/>
  <c r="Y141" i="74"/>
  <c r="X141" i="74"/>
  <c r="AL140" i="74"/>
  <c r="AJ140" i="74"/>
  <c r="AI140" i="74"/>
  <c r="AH140" i="74"/>
  <c r="AG140" i="74"/>
  <c r="AF140" i="74"/>
  <c r="AE140" i="74"/>
  <c r="AD140" i="74"/>
  <c r="AC140" i="74"/>
  <c r="AA140" i="74"/>
  <c r="Z140" i="74"/>
  <c r="Y140" i="74"/>
  <c r="X140" i="74"/>
  <c r="AL139" i="74"/>
  <c r="AJ139" i="74"/>
  <c r="AI139" i="74"/>
  <c r="AH139" i="74"/>
  <c r="AG139" i="74"/>
  <c r="AF139" i="74"/>
  <c r="AE139" i="74"/>
  <c r="AD139" i="74"/>
  <c r="AC139" i="74"/>
  <c r="AA139" i="74"/>
  <c r="Z139" i="74"/>
  <c r="Y139" i="74"/>
  <c r="X139" i="74"/>
  <c r="AL138" i="74"/>
  <c r="AJ138" i="74"/>
  <c r="AI138" i="74"/>
  <c r="AH138" i="74"/>
  <c r="AG138" i="74"/>
  <c r="AF138" i="74"/>
  <c r="AE138" i="74"/>
  <c r="AD138" i="74"/>
  <c r="AC138" i="74"/>
  <c r="AA138" i="74"/>
  <c r="Z138" i="74"/>
  <c r="Y138" i="74"/>
  <c r="X138" i="74"/>
  <c r="AL137" i="74"/>
  <c r="AJ137" i="74"/>
  <c r="AI137" i="74"/>
  <c r="AH137" i="74"/>
  <c r="AG137" i="74"/>
  <c r="AF137" i="74"/>
  <c r="AE137" i="74"/>
  <c r="AD137" i="74"/>
  <c r="AC137" i="74"/>
  <c r="AA137" i="74"/>
  <c r="Z137" i="74"/>
  <c r="Y137" i="74"/>
  <c r="X137" i="74"/>
  <c r="AL136" i="74"/>
  <c r="AJ136" i="74"/>
  <c r="AI136" i="74"/>
  <c r="AH136" i="74"/>
  <c r="AG136" i="74"/>
  <c r="AF136" i="74"/>
  <c r="AE136" i="74"/>
  <c r="AD136" i="74"/>
  <c r="AC136" i="74"/>
  <c r="AA136" i="74"/>
  <c r="Z136" i="74"/>
  <c r="Y136" i="74"/>
  <c r="X136" i="74"/>
  <c r="AL135" i="74"/>
  <c r="AJ135" i="74"/>
  <c r="AI135" i="74"/>
  <c r="AH135" i="74"/>
  <c r="AG135" i="74"/>
  <c r="AF135" i="74"/>
  <c r="AE135" i="74"/>
  <c r="AD135" i="74"/>
  <c r="AC135" i="74"/>
  <c r="AA135" i="74"/>
  <c r="Z135" i="74"/>
  <c r="Y135" i="74"/>
  <c r="X135" i="74"/>
  <c r="AL134" i="74"/>
  <c r="AJ134" i="74"/>
  <c r="AI134" i="74"/>
  <c r="AH134" i="74"/>
  <c r="AG134" i="74"/>
  <c r="AF134" i="74"/>
  <c r="AE134" i="74"/>
  <c r="AD134" i="74"/>
  <c r="AC134" i="74"/>
  <c r="AA134" i="74"/>
  <c r="Z134" i="74"/>
  <c r="Y134" i="74"/>
  <c r="X134" i="74"/>
  <c r="AL133" i="74"/>
  <c r="AJ133" i="74"/>
  <c r="AI133" i="74"/>
  <c r="AH133" i="74"/>
  <c r="AG133" i="74"/>
  <c r="AF133" i="74"/>
  <c r="AE133" i="74"/>
  <c r="AD133" i="74"/>
  <c r="AC133" i="74"/>
  <c r="AA133" i="74"/>
  <c r="Z133" i="74"/>
  <c r="Y133" i="74"/>
  <c r="X133" i="74"/>
  <c r="AL132" i="74"/>
  <c r="AJ132" i="74"/>
  <c r="AI132" i="74"/>
  <c r="AH132" i="74"/>
  <c r="AG132" i="74"/>
  <c r="AF132" i="74"/>
  <c r="AE132" i="74"/>
  <c r="AD132" i="74"/>
  <c r="AC132" i="74"/>
  <c r="AA132" i="74"/>
  <c r="Z132" i="74"/>
  <c r="Y132" i="74"/>
  <c r="X132" i="74"/>
  <c r="AL131" i="74"/>
  <c r="AJ131" i="74"/>
  <c r="AI131" i="74"/>
  <c r="AH131" i="74"/>
  <c r="AG131" i="74"/>
  <c r="AF131" i="74"/>
  <c r="AE131" i="74"/>
  <c r="AD131" i="74"/>
  <c r="AC131" i="74"/>
  <c r="AA131" i="74"/>
  <c r="Z131" i="74"/>
  <c r="Y131" i="74"/>
  <c r="X131" i="74"/>
  <c r="AL130" i="74"/>
  <c r="AJ130" i="74"/>
  <c r="AI130" i="74"/>
  <c r="AH130" i="74"/>
  <c r="AG130" i="74"/>
  <c r="AF130" i="74"/>
  <c r="AE130" i="74"/>
  <c r="AD130" i="74"/>
  <c r="AC130" i="74"/>
  <c r="AA130" i="74"/>
  <c r="Z130" i="74"/>
  <c r="Y130" i="74"/>
  <c r="X130" i="74"/>
  <c r="AL129" i="74"/>
  <c r="AJ129" i="74"/>
  <c r="AI129" i="74"/>
  <c r="AH129" i="74"/>
  <c r="AG129" i="74"/>
  <c r="AF129" i="74"/>
  <c r="AE129" i="74"/>
  <c r="AD129" i="74"/>
  <c r="AC129" i="74"/>
  <c r="AA129" i="74"/>
  <c r="Z129" i="74"/>
  <c r="Y129" i="74"/>
  <c r="X129" i="74"/>
  <c r="AL128" i="74"/>
  <c r="AJ128" i="74"/>
  <c r="AI128" i="74"/>
  <c r="AH128" i="74"/>
  <c r="AG128" i="74"/>
  <c r="AF128" i="74"/>
  <c r="AE128" i="74"/>
  <c r="AD128" i="74"/>
  <c r="AC128" i="74"/>
  <c r="AA128" i="74"/>
  <c r="Z128" i="74"/>
  <c r="Y128" i="74"/>
  <c r="X128" i="74"/>
  <c r="AL127" i="74"/>
  <c r="AJ127" i="74"/>
  <c r="AI127" i="74"/>
  <c r="AH127" i="74"/>
  <c r="AG127" i="74"/>
  <c r="AF127" i="74"/>
  <c r="AE127" i="74"/>
  <c r="AD127" i="74"/>
  <c r="AC127" i="74"/>
  <c r="AA127" i="74"/>
  <c r="Z127" i="74"/>
  <c r="Y127" i="74"/>
  <c r="X127" i="74"/>
  <c r="AL126" i="74"/>
  <c r="AJ126" i="74"/>
  <c r="AI126" i="74"/>
  <c r="AH126" i="74"/>
  <c r="AG126" i="74"/>
  <c r="AF126" i="74"/>
  <c r="AE126" i="74"/>
  <c r="AD126" i="74"/>
  <c r="AC126" i="74"/>
  <c r="AA126" i="74"/>
  <c r="Z126" i="74"/>
  <c r="Y126" i="74"/>
  <c r="X126" i="74"/>
  <c r="AL125" i="74"/>
  <c r="AJ125" i="74"/>
  <c r="AI125" i="74"/>
  <c r="AH125" i="74"/>
  <c r="AG125" i="74"/>
  <c r="AF125" i="74"/>
  <c r="AE125" i="74"/>
  <c r="AD125" i="74"/>
  <c r="AC125" i="74"/>
  <c r="AA125" i="74"/>
  <c r="Z125" i="74"/>
  <c r="Y125" i="74"/>
  <c r="X125" i="74"/>
  <c r="AL124" i="74"/>
  <c r="AJ124" i="74"/>
  <c r="AI124" i="74"/>
  <c r="AH124" i="74"/>
  <c r="AG124" i="74"/>
  <c r="AF124" i="74"/>
  <c r="AE124" i="74"/>
  <c r="AD124" i="74"/>
  <c r="AC124" i="74"/>
  <c r="AA124" i="74"/>
  <c r="Z124" i="74"/>
  <c r="Y124" i="74"/>
  <c r="X124" i="74"/>
  <c r="AL123" i="74"/>
  <c r="AJ123" i="74"/>
  <c r="AI123" i="74"/>
  <c r="AH123" i="74"/>
  <c r="AG123" i="74"/>
  <c r="AF123" i="74"/>
  <c r="AE123" i="74"/>
  <c r="AD123" i="74"/>
  <c r="AC123" i="74"/>
  <c r="AA123" i="74"/>
  <c r="Z123" i="74"/>
  <c r="Y123" i="74"/>
  <c r="X123" i="74"/>
  <c r="AL122" i="74"/>
  <c r="AJ122" i="74"/>
  <c r="AI122" i="74"/>
  <c r="AH122" i="74"/>
  <c r="AG122" i="74"/>
  <c r="AF122" i="74"/>
  <c r="AE122" i="74"/>
  <c r="AD122" i="74"/>
  <c r="AC122" i="74"/>
  <c r="AA122" i="74"/>
  <c r="Z122" i="74"/>
  <c r="Y122" i="74"/>
  <c r="X122" i="74"/>
  <c r="AL121" i="74"/>
  <c r="AJ121" i="74"/>
  <c r="AI121" i="74"/>
  <c r="AH121" i="74"/>
  <c r="AG121" i="74"/>
  <c r="AF121" i="74"/>
  <c r="AE121" i="74"/>
  <c r="AD121" i="74"/>
  <c r="AC121" i="74"/>
  <c r="AA121" i="74"/>
  <c r="Z121" i="74"/>
  <c r="Y121" i="74"/>
  <c r="X121" i="74"/>
  <c r="AL120" i="74"/>
  <c r="AJ120" i="74"/>
  <c r="AI120" i="74"/>
  <c r="AH120" i="74"/>
  <c r="AG120" i="74"/>
  <c r="AF120" i="74"/>
  <c r="AE120" i="74"/>
  <c r="AD120" i="74"/>
  <c r="AC120" i="74"/>
  <c r="AA120" i="74"/>
  <c r="Z120" i="74"/>
  <c r="Y120" i="74"/>
  <c r="X120" i="74"/>
  <c r="AL119" i="74"/>
  <c r="AJ119" i="74"/>
  <c r="AI119" i="74"/>
  <c r="AH119" i="74"/>
  <c r="AG119" i="74"/>
  <c r="AF119" i="74"/>
  <c r="AE119" i="74"/>
  <c r="AD119" i="74"/>
  <c r="AC119" i="74"/>
  <c r="AA119" i="74"/>
  <c r="Z119" i="74"/>
  <c r="Y119" i="74"/>
  <c r="X119" i="74"/>
  <c r="AL118" i="74"/>
  <c r="AJ118" i="74"/>
  <c r="AI118" i="74"/>
  <c r="AH118" i="74"/>
  <c r="AG118" i="74"/>
  <c r="AF118" i="74"/>
  <c r="AE118" i="74"/>
  <c r="AD118" i="74"/>
  <c r="AC118" i="74"/>
  <c r="AA118" i="74"/>
  <c r="Z118" i="74"/>
  <c r="Y118" i="74"/>
  <c r="X118" i="74"/>
  <c r="AL117" i="74"/>
  <c r="AJ117" i="74"/>
  <c r="AI117" i="74"/>
  <c r="AH117" i="74"/>
  <c r="AG117" i="74"/>
  <c r="AF117" i="74"/>
  <c r="AE117" i="74"/>
  <c r="AD117" i="74"/>
  <c r="AC117" i="74"/>
  <c r="AA117" i="74"/>
  <c r="Z117" i="74"/>
  <c r="Y117" i="74"/>
  <c r="X117" i="74"/>
  <c r="AL116" i="74"/>
  <c r="AJ116" i="74"/>
  <c r="AI116" i="74"/>
  <c r="AH116" i="74"/>
  <c r="AG116" i="74"/>
  <c r="AF116" i="74"/>
  <c r="AE116" i="74"/>
  <c r="AD116" i="74"/>
  <c r="AC116" i="74"/>
  <c r="AA116" i="74"/>
  <c r="Z116" i="74"/>
  <c r="Y116" i="74"/>
  <c r="X116" i="74"/>
  <c r="AL115" i="74"/>
  <c r="AJ115" i="74"/>
  <c r="AI115" i="74"/>
  <c r="AH115" i="74"/>
  <c r="AG115" i="74"/>
  <c r="AF115" i="74"/>
  <c r="AE115" i="74"/>
  <c r="AD115" i="74"/>
  <c r="AC115" i="74"/>
  <c r="AA115" i="74"/>
  <c r="Z115" i="74"/>
  <c r="Y115" i="74"/>
  <c r="X115" i="74"/>
  <c r="AL114" i="74"/>
  <c r="AJ114" i="74"/>
  <c r="AI114" i="74"/>
  <c r="AH114" i="74"/>
  <c r="AG114" i="74"/>
  <c r="AF114" i="74"/>
  <c r="AE114" i="74"/>
  <c r="AD114" i="74"/>
  <c r="AC114" i="74"/>
  <c r="AA114" i="74"/>
  <c r="Z114" i="74"/>
  <c r="Y114" i="74"/>
  <c r="X114" i="74"/>
  <c r="AL113" i="74"/>
  <c r="AJ113" i="74"/>
  <c r="AI113" i="74"/>
  <c r="AH113" i="74"/>
  <c r="AG113" i="74"/>
  <c r="AF113" i="74"/>
  <c r="AE113" i="74"/>
  <c r="AD113" i="74"/>
  <c r="AC113" i="74"/>
  <c r="AA113" i="74"/>
  <c r="Z113" i="74"/>
  <c r="Y113" i="74"/>
  <c r="X113" i="74"/>
  <c r="AL112" i="74"/>
  <c r="AJ112" i="74"/>
  <c r="AI112" i="74"/>
  <c r="AH112" i="74"/>
  <c r="AG112" i="74"/>
  <c r="AF112" i="74"/>
  <c r="AE112" i="74"/>
  <c r="AD112" i="74"/>
  <c r="AC112" i="74"/>
  <c r="AA112" i="74"/>
  <c r="Z112" i="74"/>
  <c r="Y112" i="74"/>
  <c r="X112" i="74"/>
  <c r="AL111" i="74"/>
  <c r="AJ111" i="74"/>
  <c r="AI111" i="74"/>
  <c r="AH111" i="74"/>
  <c r="AG111" i="74"/>
  <c r="AF111" i="74"/>
  <c r="AE111" i="74"/>
  <c r="AD111" i="74"/>
  <c r="AC111" i="74"/>
  <c r="AA111" i="74"/>
  <c r="Z111" i="74"/>
  <c r="Y111" i="74"/>
  <c r="X111" i="74"/>
  <c r="AL110" i="74"/>
  <c r="AJ110" i="74"/>
  <c r="AI110" i="74"/>
  <c r="AH110" i="74"/>
  <c r="AG110" i="74"/>
  <c r="AF110" i="74"/>
  <c r="AE110" i="74"/>
  <c r="AD110" i="74"/>
  <c r="AC110" i="74"/>
  <c r="AA110" i="74"/>
  <c r="Z110" i="74"/>
  <c r="Y110" i="74"/>
  <c r="X110" i="74"/>
  <c r="AL109" i="74"/>
  <c r="AJ109" i="74"/>
  <c r="AI109" i="74"/>
  <c r="AH109" i="74"/>
  <c r="AG109" i="74"/>
  <c r="AF109" i="74"/>
  <c r="AE109" i="74"/>
  <c r="AD109" i="74"/>
  <c r="AC109" i="74"/>
  <c r="AA109" i="74"/>
  <c r="Z109" i="74"/>
  <c r="Y109" i="74"/>
  <c r="X109" i="74"/>
  <c r="AL108" i="74"/>
  <c r="AJ108" i="74"/>
  <c r="AI108" i="74"/>
  <c r="AH108" i="74"/>
  <c r="AG108" i="74"/>
  <c r="AF108" i="74"/>
  <c r="AE108" i="74"/>
  <c r="AD108" i="74"/>
  <c r="AC108" i="74"/>
  <c r="AA108" i="74"/>
  <c r="Z108" i="74"/>
  <c r="Y108" i="74"/>
  <c r="X108" i="74"/>
  <c r="AL107" i="74"/>
  <c r="AJ107" i="74"/>
  <c r="AI107" i="74"/>
  <c r="AH107" i="74"/>
  <c r="AG107" i="74"/>
  <c r="AF107" i="74"/>
  <c r="AE107" i="74"/>
  <c r="AD107" i="74"/>
  <c r="AC107" i="74"/>
  <c r="AA107" i="74"/>
  <c r="Z107" i="74"/>
  <c r="Y107" i="74"/>
  <c r="X107" i="74"/>
  <c r="AL106" i="74"/>
  <c r="AJ106" i="74"/>
  <c r="AI106" i="74"/>
  <c r="AH106" i="74"/>
  <c r="AG106" i="74"/>
  <c r="AF106" i="74"/>
  <c r="AE106" i="74"/>
  <c r="AD106" i="74"/>
  <c r="AC106" i="74"/>
  <c r="AA106" i="74"/>
  <c r="Z106" i="74"/>
  <c r="Y106" i="74"/>
  <c r="X106" i="74"/>
  <c r="AL105" i="74"/>
  <c r="AJ105" i="74"/>
  <c r="AI105" i="74"/>
  <c r="AH105" i="74"/>
  <c r="AG105" i="74"/>
  <c r="AF105" i="74"/>
  <c r="AE105" i="74"/>
  <c r="AD105" i="74"/>
  <c r="AC105" i="74"/>
  <c r="AA105" i="74"/>
  <c r="Z105" i="74"/>
  <c r="Y105" i="74"/>
  <c r="X105" i="74"/>
  <c r="AL104" i="74"/>
  <c r="AJ104" i="74"/>
  <c r="AI104" i="74"/>
  <c r="AH104" i="74"/>
  <c r="AG104" i="74"/>
  <c r="AF104" i="74"/>
  <c r="AE104" i="74"/>
  <c r="AD104" i="74"/>
  <c r="AC104" i="74"/>
  <c r="AA104" i="74"/>
  <c r="Z104" i="74"/>
  <c r="Y104" i="74"/>
  <c r="X104" i="74"/>
  <c r="AL103" i="74"/>
  <c r="AJ103" i="74"/>
  <c r="AI103" i="74"/>
  <c r="AH103" i="74"/>
  <c r="AG103" i="74"/>
  <c r="AF103" i="74"/>
  <c r="AE103" i="74"/>
  <c r="AD103" i="74"/>
  <c r="AC103" i="74"/>
  <c r="AA103" i="74"/>
  <c r="Z103" i="74"/>
  <c r="Y103" i="74"/>
  <c r="X103" i="74"/>
  <c r="AL102" i="74"/>
  <c r="AJ102" i="74"/>
  <c r="AI102" i="74"/>
  <c r="AH102" i="74"/>
  <c r="AG102" i="74"/>
  <c r="AF102" i="74"/>
  <c r="AE102" i="74"/>
  <c r="AD102" i="74"/>
  <c r="AC102" i="74"/>
  <c r="AA102" i="74"/>
  <c r="Z102" i="74"/>
  <c r="Y102" i="74"/>
  <c r="X102" i="74"/>
  <c r="AL101" i="74"/>
  <c r="AJ101" i="74"/>
  <c r="AI101" i="74"/>
  <c r="AH101" i="74"/>
  <c r="AG101" i="74"/>
  <c r="AF101" i="74"/>
  <c r="AE101" i="74"/>
  <c r="AD101" i="74"/>
  <c r="AC101" i="74"/>
  <c r="AA101" i="74"/>
  <c r="Z101" i="74"/>
  <c r="Y101" i="74"/>
  <c r="X101" i="74"/>
  <c r="AL100" i="74"/>
  <c r="AJ100" i="74"/>
  <c r="AI100" i="74"/>
  <c r="AH100" i="74"/>
  <c r="AG100" i="74"/>
  <c r="AF100" i="74"/>
  <c r="AE100" i="74"/>
  <c r="AD100" i="74"/>
  <c r="AC100" i="74"/>
  <c r="AA100" i="74"/>
  <c r="Z100" i="74"/>
  <c r="Y100" i="74"/>
  <c r="X100" i="74"/>
  <c r="AL99" i="74"/>
  <c r="AJ99" i="74"/>
  <c r="AI99" i="74"/>
  <c r="AH99" i="74"/>
  <c r="AG99" i="74"/>
  <c r="AF99" i="74"/>
  <c r="AE99" i="74"/>
  <c r="AD99" i="74"/>
  <c r="AC99" i="74"/>
  <c r="AA99" i="74"/>
  <c r="Z99" i="74"/>
  <c r="Y99" i="74"/>
  <c r="X99" i="74"/>
  <c r="AL98" i="74"/>
  <c r="AJ98" i="74"/>
  <c r="AI98" i="74"/>
  <c r="AH98" i="74"/>
  <c r="AG98" i="74"/>
  <c r="AF98" i="74"/>
  <c r="AE98" i="74"/>
  <c r="AD98" i="74"/>
  <c r="AC98" i="74"/>
  <c r="AA98" i="74"/>
  <c r="Z98" i="74"/>
  <c r="Y98" i="74"/>
  <c r="X98" i="74"/>
  <c r="AL97" i="74"/>
  <c r="AJ97" i="74"/>
  <c r="AI97" i="74"/>
  <c r="AH97" i="74"/>
  <c r="AG97" i="74"/>
  <c r="AF97" i="74"/>
  <c r="AE97" i="74"/>
  <c r="AD97" i="74"/>
  <c r="AC97" i="74"/>
  <c r="AA97" i="74"/>
  <c r="Z97" i="74"/>
  <c r="Y97" i="74"/>
  <c r="X97" i="74"/>
  <c r="AL96" i="74"/>
  <c r="AJ96" i="74"/>
  <c r="AI96" i="74"/>
  <c r="AH96" i="74"/>
  <c r="AG96" i="74"/>
  <c r="AF96" i="74"/>
  <c r="AE96" i="74"/>
  <c r="AD96" i="74"/>
  <c r="AC96" i="74"/>
  <c r="AA96" i="74"/>
  <c r="Z96" i="74"/>
  <c r="Y96" i="74"/>
  <c r="X96" i="74"/>
  <c r="AL95" i="74"/>
  <c r="AJ95" i="74"/>
  <c r="AI95" i="74"/>
  <c r="AH95" i="74"/>
  <c r="AG95" i="74"/>
  <c r="AF95" i="74"/>
  <c r="AE95" i="74"/>
  <c r="AD95" i="74"/>
  <c r="AC95" i="74"/>
  <c r="AA95" i="74"/>
  <c r="Z95" i="74"/>
  <c r="Y95" i="74"/>
  <c r="X95" i="74"/>
  <c r="AL94" i="74"/>
  <c r="AJ94" i="74"/>
  <c r="AI94" i="74"/>
  <c r="AH94" i="74"/>
  <c r="AG94" i="74"/>
  <c r="AF94" i="74"/>
  <c r="AE94" i="74"/>
  <c r="AD94" i="74"/>
  <c r="AC94" i="74"/>
  <c r="AA94" i="74"/>
  <c r="Z94" i="74"/>
  <c r="Y94" i="74"/>
  <c r="X94" i="74"/>
  <c r="AL93" i="74"/>
  <c r="AJ93" i="74"/>
  <c r="AI93" i="74"/>
  <c r="AH93" i="74"/>
  <c r="AG93" i="74"/>
  <c r="AF93" i="74"/>
  <c r="AE93" i="74"/>
  <c r="AD93" i="74"/>
  <c r="AC93" i="74"/>
  <c r="AA93" i="74"/>
  <c r="Z93" i="74"/>
  <c r="Y93" i="74"/>
  <c r="X93" i="74"/>
  <c r="AL92" i="74"/>
  <c r="AJ92" i="74"/>
  <c r="AI92" i="74"/>
  <c r="AH92" i="74"/>
  <c r="AG92" i="74"/>
  <c r="AF92" i="74"/>
  <c r="AE92" i="74"/>
  <c r="AD92" i="74"/>
  <c r="AC92" i="74"/>
  <c r="AA92" i="74"/>
  <c r="Z92" i="74"/>
  <c r="Y92" i="74"/>
  <c r="X92" i="74"/>
  <c r="AL91" i="74"/>
  <c r="AJ91" i="74"/>
  <c r="AI91" i="74"/>
  <c r="AH91" i="74"/>
  <c r="AG91" i="74"/>
  <c r="AF91" i="74"/>
  <c r="AE91" i="74"/>
  <c r="AD91" i="74"/>
  <c r="AC91" i="74"/>
  <c r="AA91" i="74"/>
  <c r="Z91" i="74"/>
  <c r="Y91" i="74"/>
  <c r="X91" i="74"/>
  <c r="AL90" i="74"/>
  <c r="AJ90" i="74"/>
  <c r="AI90" i="74"/>
  <c r="AH90" i="74"/>
  <c r="AG90" i="74"/>
  <c r="AF90" i="74"/>
  <c r="AE90" i="74"/>
  <c r="AD90" i="74"/>
  <c r="AC90" i="74"/>
  <c r="AA90" i="74"/>
  <c r="Z90" i="74"/>
  <c r="Y90" i="74"/>
  <c r="X90" i="74"/>
  <c r="AL89" i="74"/>
  <c r="AJ89" i="74"/>
  <c r="AI89" i="74"/>
  <c r="AH89" i="74"/>
  <c r="AG89" i="74"/>
  <c r="AF89" i="74"/>
  <c r="AE89" i="74"/>
  <c r="AD89" i="74"/>
  <c r="AC89" i="74"/>
  <c r="AA89" i="74"/>
  <c r="Z89" i="74"/>
  <c r="Y89" i="74"/>
  <c r="X89" i="74"/>
  <c r="AL88" i="74"/>
  <c r="AJ88" i="74"/>
  <c r="AI88" i="74"/>
  <c r="AH88" i="74"/>
  <c r="AG88" i="74"/>
  <c r="AF88" i="74"/>
  <c r="AE88" i="74"/>
  <c r="AD88" i="74"/>
  <c r="AC88" i="74"/>
  <c r="AA88" i="74"/>
  <c r="Z88" i="74"/>
  <c r="Y88" i="74"/>
  <c r="X88" i="74"/>
  <c r="AL87" i="74"/>
  <c r="AJ87" i="74"/>
  <c r="AI87" i="74"/>
  <c r="AH87" i="74"/>
  <c r="AG87" i="74"/>
  <c r="AF87" i="74"/>
  <c r="AE87" i="74"/>
  <c r="AD87" i="74"/>
  <c r="AC87" i="74"/>
  <c r="AA87" i="74"/>
  <c r="Z87" i="74"/>
  <c r="Y87" i="74"/>
  <c r="X87" i="74"/>
  <c r="AL86" i="74"/>
  <c r="AJ86" i="74"/>
  <c r="AI86" i="74"/>
  <c r="AH86" i="74"/>
  <c r="AG86" i="74"/>
  <c r="AF86" i="74"/>
  <c r="AE86" i="74"/>
  <c r="AD86" i="74"/>
  <c r="AC86" i="74"/>
  <c r="AA86" i="74"/>
  <c r="Z86" i="74"/>
  <c r="Y86" i="74"/>
  <c r="X86" i="74"/>
  <c r="AL85" i="74"/>
  <c r="AJ85" i="74"/>
  <c r="AI85" i="74"/>
  <c r="AH85" i="74"/>
  <c r="AG85" i="74"/>
  <c r="AF85" i="74"/>
  <c r="AE85" i="74"/>
  <c r="AD85" i="74"/>
  <c r="AC85" i="74"/>
  <c r="AA85" i="74"/>
  <c r="Z85" i="74"/>
  <c r="Y85" i="74"/>
  <c r="X85" i="74"/>
  <c r="AL84" i="74"/>
  <c r="AJ84" i="74"/>
  <c r="AI84" i="74"/>
  <c r="AH84" i="74"/>
  <c r="AG84" i="74"/>
  <c r="AF84" i="74"/>
  <c r="AE84" i="74"/>
  <c r="AD84" i="74"/>
  <c r="AC84" i="74"/>
  <c r="AA84" i="74"/>
  <c r="Z84" i="74"/>
  <c r="Y84" i="74"/>
  <c r="X84" i="74"/>
  <c r="AL83" i="74"/>
  <c r="AJ83" i="74"/>
  <c r="AI83" i="74"/>
  <c r="AH83" i="74"/>
  <c r="AG83" i="74"/>
  <c r="AF83" i="74"/>
  <c r="AE83" i="74"/>
  <c r="AD83" i="74"/>
  <c r="AC83" i="74"/>
  <c r="AA83" i="74"/>
  <c r="Z83" i="74"/>
  <c r="Y83" i="74"/>
  <c r="X83" i="74"/>
  <c r="AL82" i="74"/>
  <c r="AJ82" i="74"/>
  <c r="AI82" i="74"/>
  <c r="AH82" i="74"/>
  <c r="AG82" i="74"/>
  <c r="AF82" i="74"/>
  <c r="AE82" i="74"/>
  <c r="AD82" i="74"/>
  <c r="AC82" i="74"/>
  <c r="AA82" i="74"/>
  <c r="Z82" i="74"/>
  <c r="Y82" i="74"/>
  <c r="X82" i="74"/>
  <c r="AL81" i="74"/>
  <c r="AJ81" i="74"/>
  <c r="AI81" i="74"/>
  <c r="AH81" i="74"/>
  <c r="AG81" i="74"/>
  <c r="AF81" i="74"/>
  <c r="AE81" i="74"/>
  <c r="AD81" i="74"/>
  <c r="AC81" i="74"/>
  <c r="AA81" i="74"/>
  <c r="Z81" i="74"/>
  <c r="Y81" i="74"/>
  <c r="X81" i="74"/>
  <c r="AL80" i="74"/>
  <c r="AJ80" i="74"/>
  <c r="AI80" i="74"/>
  <c r="AH80" i="74"/>
  <c r="AG80" i="74"/>
  <c r="AF80" i="74"/>
  <c r="AE80" i="74"/>
  <c r="AD80" i="74"/>
  <c r="AC80" i="74"/>
  <c r="AA80" i="74"/>
  <c r="Z80" i="74"/>
  <c r="Y80" i="74"/>
  <c r="X80" i="74"/>
  <c r="AL79" i="74"/>
  <c r="AJ79" i="74"/>
  <c r="AI79" i="74"/>
  <c r="AH79" i="74"/>
  <c r="AG79" i="74"/>
  <c r="AF79" i="74"/>
  <c r="AE79" i="74"/>
  <c r="AD79" i="74"/>
  <c r="AC79" i="74"/>
  <c r="AA79" i="74"/>
  <c r="Z79" i="74"/>
  <c r="Y79" i="74"/>
  <c r="X79" i="74"/>
  <c r="AL78" i="74"/>
  <c r="AJ78" i="74"/>
  <c r="AI78" i="74"/>
  <c r="AH78" i="74"/>
  <c r="AG78" i="74"/>
  <c r="AF78" i="74"/>
  <c r="AE78" i="74"/>
  <c r="AD78" i="74"/>
  <c r="AC78" i="74"/>
  <c r="AA78" i="74"/>
  <c r="Z78" i="74"/>
  <c r="Y78" i="74"/>
  <c r="X78" i="74"/>
  <c r="AL77" i="74"/>
  <c r="AJ77" i="74"/>
  <c r="AI77" i="74"/>
  <c r="AH77" i="74"/>
  <c r="AG77" i="74"/>
  <c r="AF77" i="74"/>
  <c r="AE77" i="74"/>
  <c r="AD77" i="74"/>
  <c r="AC77" i="74"/>
  <c r="AA77" i="74"/>
  <c r="Z77" i="74"/>
  <c r="Y77" i="74"/>
  <c r="X77" i="74"/>
  <c r="AL76" i="74"/>
  <c r="AJ76" i="74"/>
  <c r="AI76" i="74"/>
  <c r="AH76" i="74"/>
  <c r="AG76" i="74"/>
  <c r="AF76" i="74"/>
  <c r="AE76" i="74"/>
  <c r="AD76" i="74"/>
  <c r="AC76" i="74"/>
  <c r="AA76" i="74"/>
  <c r="Z76" i="74"/>
  <c r="Y76" i="74"/>
  <c r="X76" i="74"/>
  <c r="AL75" i="74"/>
  <c r="AJ75" i="74"/>
  <c r="AI75" i="74"/>
  <c r="AH75" i="74"/>
  <c r="AG75" i="74"/>
  <c r="AF75" i="74"/>
  <c r="AE75" i="74"/>
  <c r="AD75" i="74"/>
  <c r="AC75" i="74"/>
  <c r="AA75" i="74"/>
  <c r="Z75" i="74"/>
  <c r="Y75" i="74"/>
  <c r="X75" i="74"/>
  <c r="AL74" i="74"/>
  <c r="AJ74" i="74"/>
  <c r="AI74" i="74"/>
  <c r="AH74" i="74"/>
  <c r="AG74" i="74"/>
  <c r="AF74" i="74"/>
  <c r="AE74" i="74"/>
  <c r="AD74" i="74"/>
  <c r="AC74" i="74"/>
  <c r="AA74" i="74"/>
  <c r="Z74" i="74"/>
  <c r="Y74" i="74"/>
  <c r="X74" i="74"/>
  <c r="AL73" i="74"/>
  <c r="AJ73" i="74"/>
  <c r="AI73" i="74"/>
  <c r="AH73" i="74"/>
  <c r="AG73" i="74"/>
  <c r="AF73" i="74"/>
  <c r="AE73" i="74"/>
  <c r="AD73" i="74"/>
  <c r="AC73" i="74"/>
  <c r="AA73" i="74"/>
  <c r="Z73" i="74"/>
  <c r="Y73" i="74"/>
  <c r="X73" i="74"/>
  <c r="AL72" i="74"/>
  <c r="AJ72" i="74"/>
  <c r="AI72" i="74"/>
  <c r="AH72" i="74"/>
  <c r="AG72" i="74"/>
  <c r="AF72" i="74"/>
  <c r="AE72" i="74"/>
  <c r="AD72" i="74"/>
  <c r="AC72" i="74"/>
  <c r="AA72" i="74"/>
  <c r="Z72" i="74"/>
  <c r="Y72" i="74"/>
  <c r="X72" i="74"/>
  <c r="AL71" i="74"/>
  <c r="AJ71" i="74"/>
  <c r="AI71" i="74"/>
  <c r="AH71" i="74"/>
  <c r="AG71" i="74"/>
  <c r="AF71" i="74"/>
  <c r="AE71" i="74"/>
  <c r="AD71" i="74"/>
  <c r="AC71" i="74"/>
  <c r="AA71" i="74"/>
  <c r="Z71" i="74"/>
  <c r="Y71" i="74"/>
  <c r="X71" i="74"/>
  <c r="AL70" i="74"/>
  <c r="AJ70" i="74"/>
  <c r="AI70" i="74"/>
  <c r="AH70" i="74"/>
  <c r="AG70" i="74"/>
  <c r="AF70" i="74"/>
  <c r="AE70" i="74"/>
  <c r="AD70" i="74"/>
  <c r="AC70" i="74"/>
  <c r="AA70" i="74"/>
  <c r="Z70" i="74"/>
  <c r="Y70" i="74"/>
  <c r="X70" i="74"/>
  <c r="AL69" i="74"/>
  <c r="AJ69" i="74"/>
  <c r="AI69" i="74"/>
  <c r="AH69" i="74"/>
  <c r="AG69" i="74"/>
  <c r="AF69" i="74"/>
  <c r="AE69" i="74"/>
  <c r="AD69" i="74"/>
  <c r="AC69" i="74"/>
  <c r="AA69" i="74"/>
  <c r="Z69" i="74"/>
  <c r="Y69" i="74"/>
  <c r="X69" i="74"/>
  <c r="AL68" i="74"/>
  <c r="AJ68" i="74"/>
  <c r="AI68" i="74"/>
  <c r="AH68" i="74"/>
  <c r="AG68" i="74"/>
  <c r="AF68" i="74"/>
  <c r="AE68" i="74"/>
  <c r="AD68" i="74"/>
  <c r="AC68" i="74"/>
  <c r="AA68" i="74"/>
  <c r="Z68" i="74"/>
  <c r="Y68" i="74"/>
  <c r="X68" i="74"/>
  <c r="AL67" i="74"/>
  <c r="AJ67" i="74"/>
  <c r="AI67" i="74"/>
  <c r="AH67" i="74"/>
  <c r="AG67" i="74"/>
  <c r="AF67" i="74"/>
  <c r="AE67" i="74"/>
  <c r="AD67" i="74"/>
  <c r="AC67" i="74"/>
  <c r="AA67" i="74"/>
  <c r="Z67" i="74"/>
  <c r="Y67" i="74"/>
  <c r="X67" i="74"/>
  <c r="AL66" i="74"/>
  <c r="AJ66" i="74"/>
  <c r="AI66" i="74"/>
  <c r="AH66" i="74"/>
  <c r="AG66" i="74"/>
  <c r="AF66" i="74"/>
  <c r="AE66" i="74"/>
  <c r="AD66" i="74"/>
  <c r="AC66" i="74"/>
  <c r="AA66" i="74"/>
  <c r="Z66" i="74"/>
  <c r="Y66" i="74"/>
  <c r="X66" i="74"/>
  <c r="AL65" i="74"/>
  <c r="AJ65" i="74"/>
  <c r="AI65" i="74"/>
  <c r="AH65" i="74"/>
  <c r="AG65" i="74"/>
  <c r="AF65" i="74"/>
  <c r="AE65" i="74"/>
  <c r="AD65" i="74"/>
  <c r="AC65" i="74"/>
  <c r="AA65" i="74"/>
  <c r="Z65" i="74"/>
  <c r="Y65" i="74"/>
  <c r="X65" i="74"/>
  <c r="AL64" i="74"/>
  <c r="AJ64" i="74"/>
  <c r="AI64" i="74"/>
  <c r="AH64" i="74"/>
  <c r="AG64" i="74"/>
  <c r="AF64" i="74"/>
  <c r="AE64" i="74"/>
  <c r="AD64" i="74"/>
  <c r="AC64" i="74"/>
  <c r="AA64" i="74"/>
  <c r="Z64" i="74"/>
  <c r="Y64" i="74"/>
  <c r="X64" i="74"/>
  <c r="AL63" i="74"/>
  <c r="AJ63" i="74"/>
  <c r="AI63" i="74"/>
  <c r="AH63" i="74"/>
  <c r="AG63" i="74"/>
  <c r="AF63" i="74"/>
  <c r="AE63" i="74"/>
  <c r="AD63" i="74"/>
  <c r="AC63" i="74"/>
  <c r="AA63" i="74"/>
  <c r="Z63" i="74"/>
  <c r="Y63" i="74"/>
  <c r="X63" i="74"/>
  <c r="AL62" i="74"/>
  <c r="AJ62" i="74"/>
  <c r="AI62" i="74"/>
  <c r="AH62" i="74"/>
  <c r="AG62" i="74"/>
  <c r="AF62" i="74"/>
  <c r="AE62" i="74"/>
  <c r="AD62" i="74"/>
  <c r="AC62" i="74"/>
  <c r="AA62" i="74"/>
  <c r="Z62" i="74"/>
  <c r="Y62" i="74"/>
  <c r="X62" i="74"/>
  <c r="AL61" i="74"/>
  <c r="AJ61" i="74"/>
  <c r="AI61" i="74"/>
  <c r="AH61" i="74"/>
  <c r="AG61" i="74"/>
  <c r="AF61" i="74"/>
  <c r="AE61" i="74"/>
  <c r="AD61" i="74"/>
  <c r="AC61" i="74"/>
  <c r="AA61" i="74"/>
  <c r="Z61" i="74"/>
  <c r="Y61" i="74"/>
  <c r="X61" i="74"/>
  <c r="AL60" i="74"/>
  <c r="AJ60" i="74"/>
  <c r="AI60" i="74"/>
  <c r="AH60" i="74"/>
  <c r="AG60" i="74"/>
  <c r="AF60" i="74"/>
  <c r="AE60" i="74"/>
  <c r="AD60" i="74"/>
  <c r="AC60" i="74"/>
  <c r="AA60" i="74"/>
  <c r="Z60" i="74"/>
  <c r="Y60" i="74"/>
  <c r="X60" i="74"/>
  <c r="AL59" i="74"/>
  <c r="AJ59" i="74"/>
  <c r="AI59" i="74"/>
  <c r="AH59" i="74"/>
  <c r="AG59" i="74"/>
  <c r="AF59" i="74"/>
  <c r="AE59" i="74"/>
  <c r="AD59" i="74"/>
  <c r="AC59" i="74"/>
  <c r="AA59" i="74"/>
  <c r="Z59" i="74"/>
  <c r="Y59" i="74"/>
  <c r="X59" i="74"/>
  <c r="AL58" i="74"/>
  <c r="AJ58" i="74"/>
  <c r="AI58" i="74"/>
  <c r="AH58" i="74"/>
  <c r="AG58" i="74"/>
  <c r="AF58" i="74"/>
  <c r="AE58" i="74"/>
  <c r="AD58" i="74"/>
  <c r="AC58" i="74"/>
  <c r="AA58" i="74"/>
  <c r="Z58" i="74"/>
  <c r="Y58" i="74"/>
  <c r="X58" i="74"/>
  <c r="AL57" i="74"/>
  <c r="AJ57" i="74"/>
  <c r="AI57" i="74"/>
  <c r="AH57" i="74"/>
  <c r="AG57" i="74"/>
  <c r="AF57" i="74"/>
  <c r="AE57" i="74"/>
  <c r="AD57" i="74"/>
  <c r="AC57" i="74"/>
  <c r="AA57" i="74"/>
  <c r="Z57" i="74"/>
  <c r="Y57" i="74"/>
  <c r="X57" i="74"/>
  <c r="AL56" i="74"/>
  <c r="AJ56" i="74"/>
  <c r="AI56" i="74"/>
  <c r="AH56" i="74"/>
  <c r="AG56" i="74"/>
  <c r="AF56" i="74"/>
  <c r="AE56" i="74"/>
  <c r="AD56" i="74"/>
  <c r="AC56" i="74"/>
  <c r="AA56" i="74"/>
  <c r="Z56" i="74"/>
  <c r="Y56" i="74"/>
  <c r="X56" i="74"/>
  <c r="AL55" i="74"/>
  <c r="AJ55" i="74"/>
  <c r="AI55" i="74"/>
  <c r="AH55" i="74"/>
  <c r="AG55" i="74"/>
  <c r="AF55" i="74"/>
  <c r="AE55" i="74"/>
  <c r="AD55" i="74"/>
  <c r="AC55" i="74"/>
  <c r="AA55" i="74"/>
  <c r="Z55" i="74"/>
  <c r="Y55" i="74"/>
  <c r="X55" i="74"/>
  <c r="AL54" i="74"/>
  <c r="AJ54" i="74"/>
  <c r="AI54" i="74"/>
  <c r="AH54" i="74"/>
  <c r="AG54" i="74"/>
  <c r="AF54" i="74"/>
  <c r="AE54" i="74"/>
  <c r="AD54" i="74"/>
  <c r="AC54" i="74"/>
  <c r="AA54" i="74"/>
  <c r="Z54" i="74"/>
  <c r="Y54" i="74"/>
  <c r="X54" i="74"/>
  <c r="AL53" i="74"/>
  <c r="AJ53" i="74"/>
  <c r="AI53" i="74"/>
  <c r="AH53" i="74"/>
  <c r="AG53" i="74"/>
  <c r="AF53" i="74"/>
  <c r="AE53" i="74"/>
  <c r="AD53" i="74"/>
  <c r="AC53" i="74"/>
  <c r="AA53" i="74"/>
  <c r="Z53" i="74"/>
  <c r="Y53" i="74"/>
  <c r="X53" i="74"/>
  <c r="AL52" i="74"/>
  <c r="AJ52" i="74"/>
  <c r="AI52" i="74"/>
  <c r="AH52" i="74"/>
  <c r="AG52" i="74"/>
  <c r="AF52" i="74"/>
  <c r="AE52" i="74"/>
  <c r="AD52" i="74"/>
  <c r="AC52" i="74"/>
  <c r="AA52" i="74"/>
  <c r="Z52" i="74"/>
  <c r="Y52" i="74"/>
  <c r="X52" i="74"/>
  <c r="AL51" i="74"/>
  <c r="AJ51" i="74"/>
  <c r="AI51" i="74"/>
  <c r="AH51" i="74"/>
  <c r="AG51" i="74"/>
  <c r="AF51" i="74"/>
  <c r="AE51" i="74"/>
  <c r="AD51" i="74"/>
  <c r="AC51" i="74"/>
  <c r="AA51" i="74"/>
  <c r="Z51" i="74"/>
  <c r="Y51" i="74"/>
  <c r="X51" i="74"/>
  <c r="AL50" i="74"/>
  <c r="AJ50" i="74"/>
  <c r="AI50" i="74"/>
  <c r="AH50" i="74"/>
  <c r="AG50" i="74"/>
  <c r="AF50" i="74"/>
  <c r="AE50" i="74"/>
  <c r="AD50" i="74"/>
  <c r="AC50" i="74"/>
  <c r="AA50" i="74"/>
  <c r="Z50" i="74"/>
  <c r="Y50" i="74"/>
  <c r="X50" i="74"/>
  <c r="AL49" i="74"/>
  <c r="AJ49" i="74"/>
  <c r="AI49" i="74"/>
  <c r="AH49" i="74"/>
  <c r="AG49" i="74"/>
  <c r="AF49" i="74"/>
  <c r="AE49" i="74"/>
  <c r="AD49" i="74"/>
  <c r="AC49" i="74"/>
  <c r="AA49" i="74"/>
  <c r="Z49" i="74"/>
  <c r="Y49" i="74"/>
  <c r="X49" i="74"/>
  <c r="AL48" i="74"/>
  <c r="AJ48" i="74"/>
  <c r="AI48" i="74"/>
  <c r="AH48" i="74"/>
  <c r="AG48" i="74"/>
  <c r="AF48" i="74"/>
  <c r="AE48" i="74"/>
  <c r="AD48" i="74"/>
  <c r="AC48" i="74"/>
  <c r="AA48" i="74"/>
  <c r="Z48" i="74"/>
  <c r="Y48" i="74"/>
  <c r="X48" i="74"/>
  <c r="AL47" i="74"/>
  <c r="AJ47" i="74"/>
  <c r="AI47" i="74"/>
  <c r="AH47" i="74"/>
  <c r="AG47" i="74"/>
  <c r="AF47" i="74"/>
  <c r="AE47" i="74"/>
  <c r="AD47" i="74"/>
  <c r="AC47" i="74"/>
  <c r="AA47" i="74"/>
  <c r="Z47" i="74"/>
  <c r="Y47" i="74"/>
  <c r="X47" i="74"/>
  <c r="AL46" i="74"/>
  <c r="AJ46" i="74"/>
  <c r="AI46" i="74"/>
  <c r="AH46" i="74"/>
  <c r="AG46" i="74"/>
  <c r="AF46" i="74"/>
  <c r="AE46" i="74"/>
  <c r="AD46" i="74"/>
  <c r="AC46" i="74"/>
  <c r="AA46" i="74"/>
  <c r="Z46" i="74"/>
  <c r="Y46" i="74"/>
  <c r="X46" i="74"/>
  <c r="AL45" i="74"/>
  <c r="AJ45" i="74"/>
  <c r="AI45" i="74"/>
  <c r="AH45" i="74"/>
  <c r="AG45" i="74"/>
  <c r="AF45" i="74"/>
  <c r="AE45" i="74"/>
  <c r="AD45" i="74"/>
  <c r="AC45" i="74"/>
  <c r="AA45" i="74"/>
  <c r="Z45" i="74"/>
  <c r="Y45" i="74"/>
  <c r="X45" i="74"/>
  <c r="AL44" i="74"/>
  <c r="AJ44" i="74"/>
  <c r="AI44" i="74"/>
  <c r="AH44" i="74"/>
  <c r="AG44" i="74"/>
  <c r="AF44" i="74"/>
  <c r="AE44" i="74"/>
  <c r="AD44" i="74"/>
  <c r="AC44" i="74"/>
  <c r="AA44" i="74"/>
  <c r="Z44" i="74"/>
  <c r="Y44" i="74"/>
  <c r="X44" i="74"/>
  <c r="AL43" i="74"/>
  <c r="AJ43" i="74"/>
  <c r="AI43" i="74"/>
  <c r="AH43" i="74"/>
  <c r="AG43" i="74"/>
  <c r="AF43" i="74"/>
  <c r="AE43" i="74"/>
  <c r="AD43" i="74"/>
  <c r="AC43" i="74"/>
  <c r="AA43" i="74"/>
  <c r="Y43" i="74"/>
  <c r="X43" i="74"/>
  <c r="AL42" i="74"/>
  <c r="AJ42" i="74"/>
  <c r="AI42" i="74"/>
  <c r="AH42" i="74"/>
  <c r="AG42" i="74"/>
  <c r="AF42" i="74"/>
  <c r="AE42" i="74"/>
  <c r="AD42" i="74"/>
  <c r="AC42" i="74"/>
  <c r="AA42" i="74"/>
  <c r="Y42" i="74"/>
  <c r="X42" i="74"/>
  <c r="AL41" i="74"/>
  <c r="AJ41" i="74"/>
  <c r="AI41" i="74"/>
  <c r="AH41" i="74"/>
  <c r="AG41" i="74"/>
  <c r="AF41" i="74"/>
  <c r="AE41" i="74"/>
  <c r="AD41" i="74"/>
  <c r="AC41" i="74"/>
  <c r="AA41" i="74"/>
  <c r="Y41" i="74"/>
  <c r="X41" i="74"/>
  <c r="AL40" i="74"/>
  <c r="AJ40" i="74"/>
  <c r="AI40" i="74"/>
  <c r="AH40" i="74"/>
  <c r="AG40" i="74"/>
  <c r="AF40" i="74"/>
  <c r="AE40" i="74"/>
  <c r="AD40" i="74"/>
  <c r="AC40" i="74"/>
  <c r="AA40" i="74"/>
  <c r="Y40" i="74"/>
  <c r="X40" i="74"/>
  <c r="AL39" i="74"/>
  <c r="AJ39" i="74"/>
  <c r="AI39" i="74"/>
  <c r="AH39" i="74"/>
  <c r="AG39" i="74"/>
  <c r="AF39" i="74"/>
  <c r="AE39" i="74"/>
  <c r="AD39" i="74"/>
  <c r="AC39" i="74"/>
  <c r="AA39" i="74"/>
  <c r="Y39" i="74"/>
  <c r="X39" i="74"/>
  <c r="AL38" i="74"/>
  <c r="AJ38" i="74"/>
  <c r="AI38" i="74"/>
  <c r="AH38" i="74"/>
  <c r="AG38" i="74"/>
  <c r="AF38" i="74"/>
  <c r="AE38" i="74"/>
  <c r="AD38" i="74"/>
  <c r="AC38" i="74"/>
  <c r="AA38" i="74"/>
  <c r="Y38" i="74"/>
  <c r="X38" i="74"/>
  <c r="AL37" i="74"/>
  <c r="AJ37" i="74"/>
  <c r="AI37" i="74"/>
  <c r="AH37" i="74"/>
  <c r="AG37" i="74"/>
  <c r="AF37" i="74"/>
  <c r="AE37" i="74"/>
  <c r="AD37" i="74"/>
  <c r="AC37" i="74"/>
  <c r="AA37" i="74"/>
  <c r="Y37" i="74"/>
  <c r="X37" i="74"/>
  <c r="AL36" i="74"/>
  <c r="AJ36" i="74"/>
  <c r="AI36" i="74"/>
  <c r="AH36" i="74"/>
  <c r="AG36" i="74"/>
  <c r="AF36" i="74"/>
  <c r="AE36" i="74"/>
  <c r="AD36" i="74"/>
  <c r="AC36" i="74"/>
  <c r="AA36" i="74"/>
  <c r="Y36" i="74"/>
  <c r="X36" i="74"/>
  <c r="AL35" i="74"/>
  <c r="AJ35" i="74"/>
  <c r="AI35" i="74"/>
  <c r="AH35" i="74"/>
  <c r="AG35" i="74"/>
  <c r="AF35" i="74"/>
  <c r="AE35" i="74"/>
  <c r="AD35" i="74"/>
  <c r="AC35" i="74"/>
  <c r="AA35" i="74"/>
  <c r="Y35" i="74"/>
  <c r="X35" i="74"/>
  <c r="AL34" i="74"/>
  <c r="AJ34" i="74"/>
  <c r="AI34" i="74"/>
  <c r="AH34" i="74"/>
  <c r="AG34" i="74"/>
  <c r="AF34" i="74"/>
  <c r="AE34" i="74"/>
  <c r="AD34" i="74"/>
  <c r="AC34" i="74"/>
  <c r="AA34" i="74"/>
  <c r="Y34" i="74"/>
  <c r="X34" i="74"/>
  <c r="AL33" i="74"/>
  <c r="AJ33" i="74"/>
  <c r="AI33" i="74"/>
  <c r="AH33" i="74"/>
  <c r="AG33" i="74"/>
  <c r="AF33" i="74"/>
  <c r="AE33" i="74"/>
  <c r="AD33" i="74"/>
  <c r="AC33" i="74"/>
  <c r="AA33" i="74"/>
  <c r="Y33" i="74"/>
  <c r="X33" i="74"/>
  <c r="AL32" i="74"/>
  <c r="AJ32" i="74"/>
  <c r="AI32" i="74"/>
  <c r="AH32" i="74"/>
  <c r="AG32" i="74"/>
  <c r="AF32" i="74"/>
  <c r="AE32" i="74"/>
  <c r="AD32" i="74"/>
  <c r="AC32" i="74"/>
  <c r="AA32" i="74"/>
  <c r="Y32" i="74"/>
  <c r="X32" i="74"/>
  <c r="AL31" i="74"/>
  <c r="AJ31" i="74"/>
  <c r="AI31" i="74"/>
  <c r="AH31" i="74"/>
  <c r="AG31" i="74"/>
  <c r="AF31" i="74"/>
  <c r="AE31" i="74"/>
  <c r="AD31" i="74"/>
  <c r="AC31" i="74"/>
  <c r="AA31" i="74"/>
  <c r="Y31" i="74"/>
  <c r="X31" i="74"/>
  <c r="AL30" i="74"/>
  <c r="AJ30" i="74"/>
  <c r="AI30" i="74"/>
  <c r="AH30" i="74"/>
  <c r="AG30" i="74"/>
  <c r="AF30" i="74"/>
  <c r="AE30" i="74"/>
  <c r="AD30" i="74"/>
  <c r="AC30" i="74"/>
  <c r="AA30" i="74"/>
  <c r="Y30" i="74"/>
  <c r="X30" i="74"/>
  <c r="AL29" i="74"/>
  <c r="AJ29" i="74"/>
  <c r="AI29" i="74"/>
  <c r="AH29" i="74"/>
  <c r="AG29" i="74"/>
  <c r="AF29" i="74"/>
  <c r="AE29" i="74"/>
  <c r="AD29" i="74"/>
  <c r="AC29" i="74"/>
  <c r="AA29" i="74"/>
  <c r="Y29" i="74"/>
  <c r="X29" i="74"/>
  <c r="AL28" i="74"/>
  <c r="AJ28" i="74"/>
  <c r="AI28" i="74"/>
  <c r="AH28" i="74"/>
  <c r="AG28" i="74"/>
  <c r="AF28" i="74"/>
  <c r="AE28" i="74"/>
  <c r="AD28" i="74"/>
  <c r="AC28" i="74"/>
  <c r="AA28" i="74"/>
  <c r="Y28" i="74"/>
  <c r="X28" i="74"/>
  <c r="AL26" i="74"/>
  <c r="AJ26" i="74"/>
  <c r="AI26" i="74"/>
  <c r="AH26" i="74"/>
  <c r="AG26" i="74"/>
  <c r="AF26" i="74"/>
  <c r="AE26" i="74"/>
  <c r="AD26" i="74"/>
  <c r="AC26" i="74"/>
  <c r="AA26" i="74"/>
  <c r="Z26" i="74"/>
  <c r="Z35" i="74" s="1"/>
  <c r="Z43" i="74" s="1"/>
  <c r="Y26" i="74"/>
  <c r="X26" i="74"/>
  <c r="AL25" i="74"/>
  <c r="AJ25" i="74"/>
  <c r="AI25" i="74"/>
  <c r="AH25" i="74"/>
  <c r="AG25" i="74"/>
  <c r="AF25" i="74"/>
  <c r="AE25" i="74"/>
  <c r="AD25" i="74"/>
  <c r="AC25" i="74"/>
  <c r="AA25" i="74"/>
  <c r="Z25" i="74"/>
  <c r="Z34" i="74" s="1"/>
  <c r="Z42" i="74" s="1"/>
  <c r="Y25" i="74"/>
  <c r="X25" i="74"/>
  <c r="AL24" i="74"/>
  <c r="AJ24" i="74"/>
  <c r="AI24" i="74"/>
  <c r="AH24" i="74"/>
  <c r="AG24" i="74"/>
  <c r="AF24" i="74"/>
  <c r="AE24" i="74"/>
  <c r="AD24" i="74"/>
  <c r="AC24" i="74"/>
  <c r="AA24" i="74"/>
  <c r="Z24" i="74"/>
  <c r="Z33" i="74" s="1"/>
  <c r="Z41" i="74" s="1"/>
  <c r="Y24" i="74"/>
  <c r="X24" i="74"/>
  <c r="AL23" i="74"/>
  <c r="AJ23" i="74"/>
  <c r="AI23" i="74"/>
  <c r="AH23" i="74"/>
  <c r="AG23" i="74"/>
  <c r="AF23" i="74"/>
  <c r="AE23" i="74"/>
  <c r="AD23" i="74"/>
  <c r="AC23" i="74"/>
  <c r="AA23" i="74"/>
  <c r="Z23" i="74"/>
  <c r="Z32" i="74" s="1"/>
  <c r="Z40" i="74" s="1"/>
  <c r="Y23" i="74"/>
  <c r="X23" i="74"/>
  <c r="AL22" i="74"/>
  <c r="AJ22" i="74"/>
  <c r="AI22" i="74"/>
  <c r="AH22" i="74"/>
  <c r="AG22" i="74"/>
  <c r="AF22" i="74"/>
  <c r="AE22" i="74"/>
  <c r="AD22" i="74"/>
  <c r="AC22" i="74"/>
  <c r="AA22" i="74"/>
  <c r="Z22" i="74"/>
  <c r="Z31" i="74" s="1"/>
  <c r="Z39" i="74" s="1"/>
  <c r="Y22" i="74"/>
  <c r="X22" i="74"/>
  <c r="AL21" i="74"/>
  <c r="AJ21" i="74"/>
  <c r="AI21" i="74"/>
  <c r="AH21" i="74"/>
  <c r="AG21" i="74"/>
  <c r="AF21" i="74"/>
  <c r="AE21" i="74"/>
  <c r="AD21" i="74"/>
  <c r="AC21" i="74"/>
  <c r="AA21" i="74"/>
  <c r="Z21" i="74"/>
  <c r="Z30" i="74" s="1"/>
  <c r="Z38" i="74" s="1"/>
  <c r="Y21" i="74"/>
  <c r="X21" i="74"/>
  <c r="AL20" i="74"/>
  <c r="AJ20" i="74"/>
  <c r="AI20" i="74"/>
  <c r="AH20" i="74"/>
  <c r="AG20" i="74"/>
  <c r="AF20" i="74"/>
  <c r="AE20" i="74"/>
  <c r="AD20" i="74"/>
  <c r="AC20" i="74"/>
  <c r="AA20" i="74"/>
  <c r="Z20" i="74"/>
  <c r="Z29" i="74" s="1"/>
  <c r="Z37" i="74" s="1"/>
  <c r="Y20" i="74"/>
  <c r="X20" i="74"/>
  <c r="AL19" i="74"/>
  <c r="AJ19" i="74"/>
  <c r="AI19" i="74"/>
  <c r="AH19" i="74"/>
  <c r="AG19" i="74"/>
  <c r="AF19" i="74"/>
  <c r="AE19" i="74"/>
  <c r="AD19" i="74"/>
  <c r="AC19" i="74"/>
  <c r="AA19" i="74"/>
  <c r="Z19" i="74"/>
  <c r="Z28" i="74" s="1"/>
  <c r="Z36" i="74" s="1"/>
  <c r="Y19" i="74"/>
  <c r="X19" i="74"/>
  <c r="AL17" i="74"/>
  <c r="AJ17" i="74"/>
  <c r="AI17" i="74"/>
  <c r="AH17" i="74"/>
  <c r="AG17" i="74"/>
  <c r="AF17" i="74"/>
  <c r="AE17" i="74"/>
  <c r="AD17" i="74"/>
  <c r="AC17" i="74"/>
  <c r="AA17" i="74"/>
  <c r="Y17" i="74"/>
  <c r="X17" i="74"/>
  <c r="AL16" i="74"/>
  <c r="AJ16" i="74"/>
  <c r="AI16" i="74"/>
  <c r="AH16" i="74"/>
  <c r="AG16" i="74"/>
  <c r="AF16" i="74"/>
  <c r="AE16" i="74"/>
  <c r="AD16" i="74"/>
  <c r="AC16" i="74"/>
  <c r="AA16" i="74"/>
  <c r="Y16" i="74"/>
  <c r="X16" i="74"/>
  <c r="AL15" i="74"/>
  <c r="AJ15" i="74"/>
  <c r="AI15" i="74"/>
  <c r="AH15" i="74"/>
  <c r="AG15" i="74"/>
  <c r="AF15" i="74"/>
  <c r="AE15" i="74"/>
  <c r="AD15" i="74"/>
  <c r="AC15" i="74"/>
  <c r="AA15" i="74"/>
  <c r="Y15" i="74"/>
  <c r="X15" i="74"/>
  <c r="AL14" i="74"/>
  <c r="AJ14" i="74"/>
  <c r="AI14" i="74"/>
  <c r="AH14" i="74"/>
  <c r="AG14" i="74"/>
  <c r="AF14" i="74"/>
  <c r="AE14" i="74"/>
  <c r="AD14" i="74"/>
  <c r="AC14" i="74"/>
  <c r="AA14" i="74"/>
  <c r="Y14" i="74"/>
  <c r="X14" i="74"/>
  <c r="AL13" i="74"/>
  <c r="AJ13" i="74"/>
  <c r="AI13" i="74"/>
  <c r="AH13" i="74"/>
  <c r="AG13" i="74"/>
  <c r="AF13" i="74"/>
  <c r="AE13" i="74"/>
  <c r="AD13" i="74"/>
  <c r="AC13" i="74"/>
  <c r="AA13" i="74"/>
  <c r="Y13" i="74"/>
  <c r="X13" i="74"/>
  <c r="AL12" i="74"/>
  <c r="AJ12" i="74"/>
  <c r="AI12" i="74"/>
  <c r="AH12" i="74"/>
  <c r="AG12" i="74"/>
  <c r="AF12" i="74"/>
  <c r="AE12" i="74"/>
  <c r="AD12" i="74"/>
  <c r="AC12" i="74"/>
  <c r="AA12" i="74"/>
  <c r="Y12" i="74"/>
  <c r="X12" i="74"/>
  <c r="AL11" i="74"/>
  <c r="AJ11" i="74"/>
  <c r="AI11" i="74"/>
  <c r="AH11" i="74"/>
  <c r="AG11" i="74"/>
  <c r="AF11" i="74"/>
  <c r="AE11" i="74"/>
  <c r="AD11" i="74"/>
  <c r="AC11" i="74"/>
  <c r="AA11" i="74"/>
  <c r="Y11" i="74"/>
  <c r="X11" i="74"/>
  <c r="AL10" i="74"/>
  <c r="AJ10" i="74"/>
  <c r="AI10" i="74"/>
  <c r="AH10" i="74"/>
  <c r="AG10" i="74"/>
  <c r="AF10" i="74"/>
  <c r="AE10" i="74"/>
  <c r="AD10" i="74"/>
  <c r="AC10" i="74"/>
  <c r="AA10" i="74"/>
  <c r="Y10" i="74"/>
  <c r="X10" i="74"/>
  <c r="AC5" i="74"/>
  <c r="P415" i="60" l="1"/>
  <c r="N415" i="60"/>
  <c r="P361" i="60"/>
  <c r="N361" i="60"/>
  <c r="P395" i="60"/>
  <c r="N395" i="60"/>
  <c r="P454" i="60"/>
  <c r="N454" i="60"/>
  <c r="P400" i="60"/>
  <c r="N400" i="60"/>
  <c r="P352" i="60"/>
  <c r="N352" i="60"/>
  <c r="P345" i="60"/>
  <c r="N345" i="60"/>
  <c r="P412" i="60"/>
  <c r="N412" i="60"/>
  <c r="P355" i="60"/>
  <c r="N355" i="60"/>
  <c r="P390" i="60"/>
  <c r="N390" i="60"/>
  <c r="P458" i="60"/>
  <c r="N458" i="60"/>
  <c r="P413" i="60"/>
  <c r="N413" i="60"/>
  <c r="P424" i="60"/>
  <c r="N424" i="60"/>
  <c r="P426" i="60"/>
  <c r="N426" i="60"/>
  <c r="P394" i="60"/>
  <c r="N394" i="60"/>
  <c r="P398" i="60"/>
  <c r="N398" i="60"/>
  <c r="P350" i="60"/>
  <c r="N350" i="60"/>
  <c r="P456" i="60"/>
  <c r="N456" i="60"/>
  <c r="P369" i="60"/>
  <c r="N369" i="60"/>
  <c r="P360" i="60"/>
  <c r="N360" i="60"/>
  <c r="P362" i="60"/>
  <c r="N362" i="60"/>
  <c r="P407" i="60"/>
  <c r="N407" i="60"/>
  <c r="P382" i="60"/>
  <c r="N382" i="60"/>
  <c r="P399" i="60"/>
  <c r="N399" i="60"/>
  <c r="P446" i="60"/>
  <c r="N446" i="60"/>
  <c r="P410" i="60"/>
  <c r="N410" i="60"/>
  <c r="P381" i="60"/>
  <c r="N381" i="60"/>
  <c r="P430" i="60"/>
  <c r="N430" i="60"/>
  <c r="P285" i="60"/>
  <c r="N285" i="60"/>
  <c r="P437" i="60"/>
  <c r="N437" i="60"/>
  <c r="P376" i="60"/>
  <c r="N376" i="60"/>
  <c r="P436" i="60"/>
  <c r="N436" i="60"/>
  <c r="P383" i="60"/>
  <c r="N383" i="60"/>
  <c r="P349" i="60"/>
  <c r="N349" i="60"/>
  <c r="P354" i="60"/>
  <c r="N354" i="60"/>
  <c r="P392" i="60"/>
  <c r="N392" i="60"/>
  <c r="P431" i="60"/>
  <c r="N431" i="60"/>
  <c r="P380" i="60"/>
  <c r="N380" i="60"/>
  <c r="P438" i="60"/>
  <c r="N438" i="60"/>
  <c r="P406" i="60"/>
  <c r="N406" i="60"/>
  <c r="P347" i="60"/>
  <c r="N347" i="60"/>
  <c r="P423" i="60"/>
  <c r="N423" i="60"/>
  <c r="P459" i="60"/>
  <c r="N459" i="60"/>
  <c r="P365" i="60"/>
  <c r="N365" i="60"/>
  <c r="P416" i="60"/>
  <c r="N416" i="60"/>
  <c r="P442" i="60"/>
  <c r="N442" i="60"/>
  <c r="P409" i="60"/>
  <c r="N409" i="60"/>
  <c r="P457" i="60"/>
  <c r="N457" i="60"/>
  <c r="P440" i="60"/>
  <c r="N440" i="60"/>
  <c r="P435" i="60"/>
  <c r="N435" i="60"/>
  <c r="P356" i="60"/>
  <c r="N356" i="60"/>
  <c r="P375" i="60"/>
  <c r="N375" i="60"/>
  <c r="P421" i="60"/>
  <c r="N421" i="60"/>
  <c r="P364" i="60"/>
  <c r="N364" i="60"/>
  <c r="P445" i="60"/>
  <c r="N445" i="60"/>
  <c r="P425" i="60"/>
  <c r="N425" i="60"/>
  <c r="P377" i="60"/>
  <c r="N377" i="60"/>
  <c r="P420" i="60"/>
  <c r="N420" i="60"/>
  <c r="P366" i="60"/>
  <c r="N366" i="60"/>
  <c r="P455" i="60"/>
  <c r="N455" i="60"/>
  <c r="P441" i="60"/>
  <c r="N441" i="60"/>
  <c r="P422" i="60"/>
  <c r="N422" i="60"/>
  <c r="P396" i="60"/>
  <c r="N396" i="60"/>
  <c r="P378" i="60"/>
  <c r="N378" i="60"/>
  <c r="P363" i="60"/>
  <c r="N363" i="60"/>
  <c r="P370" i="60"/>
  <c r="N370" i="60"/>
  <c r="P429" i="60"/>
  <c r="N429" i="60"/>
  <c r="P351" i="60"/>
  <c r="N351" i="60"/>
  <c r="P391" i="60"/>
  <c r="N391" i="60"/>
  <c r="P379" i="60"/>
  <c r="N379" i="60"/>
  <c r="P385" i="60"/>
  <c r="N385" i="60"/>
  <c r="P405" i="60"/>
  <c r="N405" i="60"/>
  <c r="P439" i="60"/>
  <c r="N439" i="60"/>
  <c r="P367" i="60"/>
  <c r="N367" i="60"/>
  <c r="P393" i="60"/>
  <c r="N393" i="60"/>
  <c r="P371" i="60"/>
  <c r="N371" i="60"/>
  <c r="P346" i="60"/>
  <c r="N346" i="60"/>
  <c r="P411" i="60"/>
  <c r="N411" i="60"/>
  <c r="P414" i="60"/>
  <c r="N414" i="60"/>
  <c r="AK100" i="74"/>
  <c r="AG5" i="75"/>
  <c r="AK87" i="74"/>
  <c r="AK81" i="74"/>
  <c r="AK85" i="74"/>
  <c r="AK89" i="74"/>
  <c r="AK93" i="74"/>
  <c r="AK97" i="74"/>
  <c r="AK98" i="74"/>
  <c r="AK101" i="74"/>
  <c r="AK121" i="74"/>
  <c r="AK125" i="74"/>
  <c r="AK129" i="74"/>
  <c r="AK133" i="74"/>
  <c r="AK86" i="74"/>
  <c r="AK10" i="74"/>
  <c r="AK22" i="74"/>
  <c r="AK91" i="74"/>
  <c r="AK95" i="74"/>
  <c r="AK99" i="74"/>
  <c r="AK119" i="74"/>
  <c r="AK149" i="74"/>
  <c r="AK153" i="74"/>
  <c r="AK157" i="74"/>
  <c r="AK161" i="74"/>
  <c r="AK165" i="74"/>
  <c r="AK169" i="74"/>
  <c r="AK88" i="74"/>
  <c r="AK102" i="74"/>
  <c r="AK112" i="74"/>
  <c r="AK114" i="74"/>
  <c r="AK116" i="74"/>
  <c r="AK128" i="74"/>
  <c r="AK152" i="74"/>
  <c r="AK160" i="74"/>
  <c r="AK82" i="74"/>
  <c r="AK94" i="74"/>
  <c r="AK118" i="74"/>
  <c r="AK83" i="74"/>
  <c r="AK92" i="74"/>
  <c r="AK96" i="74"/>
  <c r="AK115" i="74"/>
  <c r="AK26" i="74"/>
  <c r="AK34" i="74"/>
  <c r="AK38" i="74"/>
  <c r="AK77" i="74"/>
  <c r="AK84" i="74"/>
  <c r="AK90" i="74"/>
  <c r="AK25" i="74"/>
  <c r="AK46" i="74"/>
  <c r="AK50" i="74"/>
  <c r="AK54" i="74"/>
  <c r="AK74" i="74"/>
  <c r="AK76" i="74"/>
  <c r="AK109" i="74"/>
  <c r="AK117" i="74"/>
  <c r="AK24" i="74"/>
  <c r="AK43" i="74"/>
  <c r="AK47" i="74"/>
  <c r="AK49" i="74"/>
  <c r="AK51" i="74"/>
  <c r="AK55" i="74"/>
  <c r="AK59" i="74"/>
  <c r="AK63" i="74"/>
  <c r="AK67" i="74"/>
  <c r="AK71" i="74"/>
  <c r="AK106" i="74"/>
  <c r="AK108" i="74"/>
  <c r="AK111" i="74"/>
  <c r="AK113" i="74"/>
  <c r="AK122" i="74"/>
  <c r="AK135" i="74"/>
  <c r="AK139" i="74"/>
  <c r="AK143" i="74"/>
  <c r="AK147" i="74"/>
  <c r="AK151" i="74"/>
  <c r="AK155" i="74"/>
  <c r="AK159" i="74"/>
  <c r="AK163" i="74"/>
  <c r="AK20" i="74"/>
  <c r="AK48" i="74"/>
  <c r="AK60" i="74"/>
  <c r="AK103" i="74"/>
  <c r="AK107" i="74"/>
  <c r="AK110" i="74"/>
  <c r="AK120" i="74"/>
  <c r="AK123" i="74"/>
  <c r="AK127" i="74"/>
  <c r="AK131" i="74"/>
  <c r="AK134" i="74"/>
  <c r="AK138" i="74"/>
  <c r="AK142" i="74"/>
  <c r="AK150" i="74"/>
  <c r="AK154" i="74"/>
  <c r="AK162" i="74"/>
  <c r="AK166" i="74"/>
  <c r="AK170" i="74"/>
  <c r="AK167" i="74"/>
  <c r="AK23" i="74"/>
  <c r="AK75" i="74"/>
  <c r="AK79" i="74"/>
  <c r="AK105" i="74"/>
  <c r="AK126" i="74"/>
  <c r="AK146" i="74"/>
  <c r="AK158" i="74"/>
  <c r="AK12" i="74"/>
  <c r="AK44" i="74"/>
  <c r="AK52" i="74"/>
  <c r="AK56" i="74"/>
  <c r="AK62" i="74"/>
  <c r="AK64" i="74"/>
  <c r="AK68" i="74"/>
  <c r="AK80" i="74"/>
  <c r="AK124" i="74"/>
  <c r="AK132" i="74"/>
  <c r="AK137" i="74"/>
  <c r="AK141" i="74"/>
  <c r="AK145" i="74"/>
  <c r="AK15" i="74"/>
  <c r="AK16" i="74"/>
  <c r="AK17" i="74"/>
  <c r="AK45" i="74"/>
  <c r="AK53" i="74"/>
  <c r="AK130" i="74"/>
  <c r="AK136" i="74"/>
  <c r="AK140" i="74"/>
  <c r="AK144" i="74"/>
  <c r="AK148" i="74"/>
  <c r="AK156" i="74"/>
  <c r="AK164" i="74"/>
  <c r="AK168" i="74"/>
  <c r="AK13" i="74"/>
  <c r="AK19" i="74"/>
  <c r="AK28" i="74"/>
  <c r="AK29" i="74"/>
  <c r="AK30" i="74"/>
  <c r="AK31" i="74"/>
  <c r="AK32" i="74"/>
  <c r="AK35" i="74"/>
  <c r="AK41" i="74"/>
  <c r="AK42" i="74"/>
  <c r="AK57" i="74"/>
  <c r="AK61" i="74"/>
  <c r="AK65" i="74"/>
  <c r="AK69" i="74"/>
  <c r="AK72" i="74"/>
  <c r="AK171" i="74"/>
  <c r="AK58" i="74"/>
  <c r="AK66" i="74"/>
  <c r="AK70" i="74"/>
  <c r="AK73" i="74"/>
  <c r="AK78" i="74"/>
  <c r="AK104" i="74"/>
  <c r="AK33" i="74"/>
  <c r="AK36" i="74"/>
  <c r="AK37" i="74"/>
  <c r="AK39" i="74"/>
  <c r="AK40" i="74"/>
  <c r="AK11" i="74"/>
  <c r="AK14" i="74"/>
  <c r="AK21" i="74"/>
  <c r="D20" i="44"/>
  <c r="D29" i="44" s="1"/>
  <c r="D37" i="44" s="1"/>
  <c r="D21" i="44"/>
  <c r="D30" i="44" s="1"/>
  <c r="D38" i="44" s="1"/>
  <c r="D22" i="44"/>
  <c r="D31" i="44" s="1"/>
  <c r="D39" i="44" s="1"/>
  <c r="D23" i="44"/>
  <c r="D32" i="44" s="1"/>
  <c r="D40" i="44" s="1"/>
  <c r="D24" i="44"/>
  <c r="D33" i="44" s="1"/>
  <c r="D41" i="44" s="1"/>
  <c r="D25" i="44"/>
  <c r="D34" i="44" s="1"/>
  <c r="D42" i="44" s="1"/>
  <c r="D26" i="44"/>
  <c r="D35" i="44" s="1"/>
  <c r="D43" i="44" s="1"/>
  <c r="D19" i="44"/>
  <c r="D28" i="44" s="1"/>
  <c r="D36" i="44" s="1"/>
  <c r="AB311" i="73" l="1"/>
  <c r="AA311" i="73"/>
  <c r="Z311" i="73"/>
  <c r="X311" i="73"/>
  <c r="W311" i="73"/>
  <c r="V311" i="73"/>
  <c r="T311" i="73"/>
  <c r="S311" i="73"/>
  <c r="AB310" i="73"/>
  <c r="AA310" i="73"/>
  <c r="Z310" i="73"/>
  <c r="X310" i="73"/>
  <c r="W310" i="73"/>
  <c r="V310" i="73"/>
  <c r="T310" i="73"/>
  <c r="S310" i="73"/>
  <c r="AB309" i="73"/>
  <c r="AA309" i="73"/>
  <c r="Z309" i="73"/>
  <c r="X309" i="73"/>
  <c r="W309" i="73"/>
  <c r="V309" i="73"/>
  <c r="T309" i="73"/>
  <c r="S309" i="73"/>
  <c r="AB308" i="73"/>
  <c r="AA308" i="73"/>
  <c r="Z308" i="73"/>
  <c r="X308" i="73"/>
  <c r="W308" i="73"/>
  <c r="V308" i="73"/>
  <c r="T308" i="73"/>
  <c r="S308" i="73"/>
  <c r="AB307" i="73"/>
  <c r="AA307" i="73"/>
  <c r="Z307" i="73"/>
  <c r="X307" i="73"/>
  <c r="W307" i="73"/>
  <c r="V307" i="73"/>
  <c r="T307" i="73"/>
  <c r="S307" i="73"/>
  <c r="AB306" i="73"/>
  <c r="AA306" i="73"/>
  <c r="Z306" i="73"/>
  <c r="X306" i="73"/>
  <c r="W306" i="73"/>
  <c r="V306" i="73"/>
  <c r="T306" i="73"/>
  <c r="S306" i="73"/>
  <c r="AB305" i="73"/>
  <c r="AA305" i="73"/>
  <c r="Z305" i="73"/>
  <c r="X305" i="73"/>
  <c r="W305" i="73"/>
  <c r="V305" i="73"/>
  <c r="T305" i="73"/>
  <c r="S305" i="73"/>
  <c r="AB304" i="73"/>
  <c r="AA304" i="73"/>
  <c r="Z304" i="73"/>
  <c r="X304" i="73"/>
  <c r="W304" i="73"/>
  <c r="V304" i="73"/>
  <c r="T304" i="73"/>
  <c r="S304" i="73"/>
  <c r="AB303" i="73"/>
  <c r="AA303" i="73"/>
  <c r="Z303" i="73"/>
  <c r="X303" i="73"/>
  <c r="W303" i="73"/>
  <c r="V303" i="73"/>
  <c r="T303" i="73"/>
  <c r="S303" i="73"/>
  <c r="AB302" i="73"/>
  <c r="AA302" i="73"/>
  <c r="Z302" i="73"/>
  <c r="X302" i="73"/>
  <c r="W302" i="73"/>
  <c r="V302" i="73"/>
  <c r="T302" i="73"/>
  <c r="S302" i="73"/>
  <c r="AB301" i="73"/>
  <c r="AA301" i="73"/>
  <c r="Z301" i="73"/>
  <c r="X301" i="73"/>
  <c r="W301" i="73"/>
  <c r="V301" i="73"/>
  <c r="T301" i="73"/>
  <c r="S301" i="73"/>
  <c r="AB300" i="73"/>
  <c r="AA300" i="73"/>
  <c r="Z300" i="73"/>
  <c r="X300" i="73"/>
  <c r="W300" i="73"/>
  <c r="V300" i="73"/>
  <c r="T300" i="73"/>
  <c r="S300" i="73"/>
  <c r="AB299" i="73"/>
  <c r="AA299" i="73"/>
  <c r="Z299" i="73"/>
  <c r="X299" i="73"/>
  <c r="W299" i="73"/>
  <c r="V299" i="73"/>
  <c r="T299" i="73"/>
  <c r="S299" i="73"/>
  <c r="AB298" i="73"/>
  <c r="AA298" i="73"/>
  <c r="Z298" i="73"/>
  <c r="X298" i="73"/>
  <c r="W298" i="73"/>
  <c r="V298" i="73"/>
  <c r="T298" i="73"/>
  <c r="S298" i="73"/>
  <c r="AB297" i="73"/>
  <c r="AA297" i="73"/>
  <c r="Z297" i="73"/>
  <c r="X297" i="73"/>
  <c r="W297" i="73"/>
  <c r="V297" i="73"/>
  <c r="T297" i="73"/>
  <c r="S297" i="73"/>
  <c r="AB296" i="73"/>
  <c r="AA296" i="73"/>
  <c r="Z296" i="73"/>
  <c r="X296" i="73"/>
  <c r="W296" i="73"/>
  <c r="V296" i="73"/>
  <c r="T296" i="73"/>
  <c r="S296" i="73"/>
  <c r="AB295" i="73"/>
  <c r="AA295" i="73"/>
  <c r="Z295" i="73"/>
  <c r="X295" i="73"/>
  <c r="W295" i="73"/>
  <c r="V295" i="73"/>
  <c r="T295" i="73"/>
  <c r="S295" i="73"/>
  <c r="AB294" i="73"/>
  <c r="AA294" i="73"/>
  <c r="Z294" i="73"/>
  <c r="X294" i="73"/>
  <c r="W294" i="73"/>
  <c r="V294" i="73"/>
  <c r="T294" i="73"/>
  <c r="S294" i="73"/>
  <c r="AB293" i="73"/>
  <c r="AA293" i="73"/>
  <c r="Z293" i="73"/>
  <c r="X293" i="73"/>
  <c r="W293" i="73"/>
  <c r="V293" i="73"/>
  <c r="T293" i="73"/>
  <c r="S293" i="73"/>
  <c r="AB292" i="73"/>
  <c r="AA292" i="73"/>
  <c r="Z292" i="73"/>
  <c r="X292" i="73"/>
  <c r="W292" i="73"/>
  <c r="V292" i="73"/>
  <c r="T292" i="73"/>
  <c r="S292" i="73"/>
  <c r="AB291" i="73"/>
  <c r="AA291" i="73"/>
  <c r="Z291" i="73"/>
  <c r="X291" i="73"/>
  <c r="W291" i="73"/>
  <c r="V291" i="73"/>
  <c r="T291" i="73"/>
  <c r="S291" i="73"/>
  <c r="AB290" i="73"/>
  <c r="AA290" i="73"/>
  <c r="Z290" i="73"/>
  <c r="X290" i="73"/>
  <c r="W290" i="73"/>
  <c r="V290" i="73"/>
  <c r="T290" i="73"/>
  <c r="S290" i="73"/>
  <c r="AB289" i="73"/>
  <c r="AA289" i="73"/>
  <c r="Z289" i="73"/>
  <c r="X289" i="73"/>
  <c r="W289" i="73"/>
  <c r="V289" i="73"/>
  <c r="T289" i="73"/>
  <c r="S289" i="73"/>
  <c r="AB288" i="73"/>
  <c r="AA288" i="73"/>
  <c r="Z288" i="73"/>
  <c r="X288" i="73"/>
  <c r="W288" i="73"/>
  <c r="V288" i="73"/>
  <c r="T288" i="73"/>
  <c r="S288" i="73"/>
  <c r="AB287" i="73"/>
  <c r="AA287" i="73"/>
  <c r="Z287" i="73"/>
  <c r="X287" i="73"/>
  <c r="W287" i="73"/>
  <c r="V287" i="73"/>
  <c r="T287" i="73"/>
  <c r="S287" i="73"/>
  <c r="AB286" i="73"/>
  <c r="AA286" i="73"/>
  <c r="Z286" i="73"/>
  <c r="X286" i="73"/>
  <c r="W286" i="73"/>
  <c r="V286" i="73"/>
  <c r="T286" i="73"/>
  <c r="S286" i="73"/>
  <c r="AB285" i="73"/>
  <c r="AA285" i="73"/>
  <c r="Z285" i="73"/>
  <c r="X285" i="73"/>
  <c r="W285" i="73"/>
  <c r="V285" i="73"/>
  <c r="T285" i="73"/>
  <c r="S285" i="73"/>
  <c r="AB284" i="73"/>
  <c r="AA284" i="73"/>
  <c r="Z284" i="73"/>
  <c r="X284" i="73"/>
  <c r="W284" i="73"/>
  <c r="V284" i="73"/>
  <c r="T284" i="73"/>
  <c r="S284" i="73"/>
  <c r="AB283" i="73"/>
  <c r="AA283" i="73"/>
  <c r="Z283" i="73"/>
  <c r="X283" i="73"/>
  <c r="W283" i="73"/>
  <c r="V283" i="73"/>
  <c r="T283" i="73"/>
  <c r="S283" i="73"/>
  <c r="AB282" i="73"/>
  <c r="AA282" i="73"/>
  <c r="Z282" i="73"/>
  <c r="X282" i="73"/>
  <c r="W282" i="73"/>
  <c r="V282" i="73"/>
  <c r="T282" i="73"/>
  <c r="S282" i="73"/>
  <c r="AB281" i="73"/>
  <c r="AA281" i="73"/>
  <c r="Z281" i="73"/>
  <c r="X281" i="73"/>
  <c r="W281" i="73"/>
  <c r="V281" i="73"/>
  <c r="T281" i="73"/>
  <c r="S281" i="73"/>
  <c r="AB280" i="73"/>
  <c r="AA280" i="73"/>
  <c r="Z280" i="73"/>
  <c r="X280" i="73"/>
  <c r="W280" i="73"/>
  <c r="V280" i="73"/>
  <c r="T280" i="73"/>
  <c r="S280" i="73"/>
  <c r="AB279" i="73"/>
  <c r="AA279" i="73"/>
  <c r="Z279" i="73"/>
  <c r="X279" i="73"/>
  <c r="W279" i="73"/>
  <c r="V279" i="73"/>
  <c r="T279" i="73"/>
  <c r="S279" i="73"/>
  <c r="AB278" i="73"/>
  <c r="AA278" i="73"/>
  <c r="Z278" i="73"/>
  <c r="X278" i="73"/>
  <c r="W278" i="73"/>
  <c r="V278" i="73"/>
  <c r="T278" i="73"/>
  <c r="S278" i="73"/>
  <c r="AB277" i="73"/>
  <c r="AA277" i="73"/>
  <c r="Z277" i="73"/>
  <c r="X277" i="73"/>
  <c r="W277" i="73"/>
  <c r="V277" i="73"/>
  <c r="T277" i="73"/>
  <c r="S277" i="73"/>
  <c r="AB276" i="73"/>
  <c r="AA276" i="73"/>
  <c r="Z276" i="73"/>
  <c r="X276" i="73"/>
  <c r="W276" i="73"/>
  <c r="V276" i="73"/>
  <c r="T276" i="73"/>
  <c r="S276" i="73"/>
  <c r="AB275" i="73"/>
  <c r="AA275" i="73"/>
  <c r="Z275" i="73"/>
  <c r="X275" i="73"/>
  <c r="W275" i="73"/>
  <c r="V275" i="73"/>
  <c r="T275" i="73"/>
  <c r="S275" i="73"/>
  <c r="AB274" i="73"/>
  <c r="AA274" i="73"/>
  <c r="Z274" i="73"/>
  <c r="X274" i="73"/>
  <c r="W274" i="73"/>
  <c r="V274" i="73"/>
  <c r="T274" i="73"/>
  <c r="S274" i="73"/>
  <c r="AB273" i="73"/>
  <c r="AA273" i="73"/>
  <c r="Z273" i="73"/>
  <c r="X273" i="73"/>
  <c r="W273" i="73"/>
  <c r="V273" i="73"/>
  <c r="T273" i="73"/>
  <c r="S273" i="73"/>
  <c r="AB272" i="73"/>
  <c r="AA272" i="73"/>
  <c r="Z272" i="73"/>
  <c r="X272" i="73"/>
  <c r="W272" i="73"/>
  <c r="V272" i="73"/>
  <c r="T272" i="73"/>
  <c r="S272" i="73"/>
  <c r="AB271" i="73"/>
  <c r="AA271" i="73"/>
  <c r="Z271" i="73"/>
  <c r="X271" i="73"/>
  <c r="W271" i="73"/>
  <c r="V271" i="73"/>
  <c r="T271" i="73"/>
  <c r="S271" i="73"/>
  <c r="AB270" i="73"/>
  <c r="AA270" i="73"/>
  <c r="Z270" i="73"/>
  <c r="X270" i="73"/>
  <c r="W270" i="73"/>
  <c r="V270" i="73"/>
  <c r="T270" i="73"/>
  <c r="S270" i="73"/>
  <c r="AB269" i="73"/>
  <c r="AA269" i="73"/>
  <c r="Z269" i="73"/>
  <c r="X269" i="73"/>
  <c r="W269" i="73"/>
  <c r="V269" i="73"/>
  <c r="T269" i="73"/>
  <c r="S269" i="73"/>
  <c r="AB268" i="73"/>
  <c r="AA268" i="73"/>
  <c r="Z268" i="73"/>
  <c r="X268" i="73"/>
  <c r="W268" i="73"/>
  <c r="V268" i="73"/>
  <c r="T268" i="73"/>
  <c r="S268" i="73"/>
  <c r="AB267" i="73"/>
  <c r="AA267" i="73"/>
  <c r="Z267" i="73"/>
  <c r="X267" i="73"/>
  <c r="W267" i="73"/>
  <c r="V267" i="73"/>
  <c r="T267" i="73"/>
  <c r="S267" i="73"/>
  <c r="AB266" i="73"/>
  <c r="AA266" i="73"/>
  <c r="Z266" i="73"/>
  <c r="X266" i="73"/>
  <c r="W266" i="73"/>
  <c r="V266" i="73"/>
  <c r="T266" i="73"/>
  <c r="S266" i="73"/>
  <c r="AB265" i="73"/>
  <c r="AA265" i="73"/>
  <c r="Z265" i="73"/>
  <c r="X265" i="73"/>
  <c r="W265" i="73"/>
  <c r="V265" i="73"/>
  <c r="T265" i="73"/>
  <c r="S265" i="73"/>
  <c r="AB264" i="73"/>
  <c r="AA264" i="73"/>
  <c r="Z264" i="73"/>
  <c r="X264" i="73"/>
  <c r="W264" i="73"/>
  <c r="V264" i="73"/>
  <c r="T264" i="73"/>
  <c r="S264" i="73"/>
  <c r="AB263" i="73"/>
  <c r="AA263" i="73"/>
  <c r="Z263" i="73"/>
  <c r="X263" i="73"/>
  <c r="W263" i="73"/>
  <c r="V263" i="73"/>
  <c r="T263" i="73"/>
  <c r="S263" i="73"/>
  <c r="AB262" i="73"/>
  <c r="AA262" i="73"/>
  <c r="Z262" i="73"/>
  <c r="X262" i="73"/>
  <c r="W262" i="73"/>
  <c r="V262" i="73"/>
  <c r="T262" i="73"/>
  <c r="S262" i="73"/>
  <c r="AB261" i="73"/>
  <c r="AA261" i="73"/>
  <c r="Z261" i="73"/>
  <c r="X261" i="73"/>
  <c r="W261" i="73"/>
  <c r="V261" i="73"/>
  <c r="T261" i="73"/>
  <c r="S261" i="73"/>
  <c r="AB260" i="73"/>
  <c r="AA260" i="73"/>
  <c r="Z260" i="73"/>
  <c r="X260" i="73"/>
  <c r="W260" i="73"/>
  <c r="V260" i="73"/>
  <c r="T260" i="73"/>
  <c r="S260" i="73"/>
  <c r="AB259" i="73"/>
  <c r="AA259" i="73"/>
  <c r="Z259" i="73"/>
  <c r="X259" i="73"/>
  <c r="W259" i="73"/>
  <c r="V259" i="73"/>
  <c r="T259" i="73"/>
  <c r="S259" i="73"/>
  <c r="AB258" i="73"/>
  <c r="AA258" i="73"/>
  <c r="Z258" i="73"/>
  <c r="X258" i="73"/>
  <c r="W258" i="73"/>
  <c r="V258" i="73"/>
  <c r="T258" i="73"/>
  <c r="S258" i="73"/>
  <c r="AB257" i="73"/>
  <c r="AA257" i="73"/>
  <c r="Z257" i="73"/>
  <c r="X257" i="73"/>
  <c r="W257" i="73"/>
  <c r="V257" i="73"/>
  <c r="T257" i="73"/>
  <c r="S257" i="73"/>
  <c r="AB256" i="73"/>
  <c r="AA256" i="73"/>
  <c r="Z256" i="73"/>
  <c r="X256" i="73"/>
  <c r="W256" i="73"/>
  <c r="V256" i="73"/>
  <c r="T256" i="73"/>
  <c r="S256" i="73"/>
  <c r="AB255" i="73"/>
  <c r="AA255" i="73"/>
  <c r="Z255" i="73"/>
  <c r="X255" i="73"/>
  <c r="W255" i="73"/>
  <c r="V255" i="73"/>
  <c r="T255" i="73"/>
  <c r="S255" i="73"/>
  <c r="AB254" i="73"/>
  <c r="AA254" i="73"/>
  <c r="Z254" i="73"/>
  <c r="X254" i="73"/>
  <c r="W254" i="73"/>
  <c r="V254" i="73"/>
  <c r="T254" i="73"/>
  <c r="S254" i="73"/>
  <c r="AB253" i="73"/>
  <c r="AA253" i="73"/>
  <c r="Z253" i="73"/>
  <c r="X253" i="73"/>
  <c r="W253" i="73"/>
  <c r="V253" i="73"/>
  <c r="T253" i="73"/>
  <c r="S253" i="73"/>
  <c r="AB252" i="73"/>
  <c r="AA252" i="73"/>
  <c r="Z252" i="73"/>
  <c r="X252" i="73"/>
  <c r="W252" i="73"/>
  <c r="V252" i="73"/>
  <c r="T252" i="73"/>
  <c r="S252" i="73"/>
  <c r="AB251" i="73"/>
  <c r="AA251" i="73"/>
  <c r="Z251" i="73"/>
  <c r="X251" i="73"/>
  <c r="W251" i="73"/>
  <c r="V251" i="73"/>
  <c r="T251" i="73"/>
  <c r="S251" i="73"/>
  <c r="AB250" i="73"/>
  <c r="AA250" i="73"/>
  <c r="Z250" i="73"/>
  <c r="X250" i="73"/>
  <c r="W250" i="73"/>
  <c r="V250" i="73"/>
  <c r="T250" i="73"/>
  <c r="S250" i="73"/>
  <c r="AB249" i="73"/>
  <c r="AA249" i="73"/>
  <c r="Z249" i="73"/>
  <c r="X249" i="73"/>
  <c r="W249" i="73"/>
  <c r="V249" i="73"/>
  <c r="T249" i="73"/>
  <c r="S249" i="73"/>
  <c r="AB248" i="73"/>
  <c r="AA248" i="73"/>
  <c r="Z248" i="73"/>
  <c r="X248" i="73"/>
  <c r="W248" i="73"/>
  <c r="V248" i="73"/>
  <c r="T248" i="73"/>
  <c r="S248" i="73"/>
  <c r="AB247" i="73"/>
  <c r="AA247" i="73"/>
  <c r="Z247" i="73"/>
  <c r="X247" i="73"/>
  <c r="W247" i="73"/>
  <c r="V247" i="73"/>
  <c r="T247" i="73"/>
  <c r="S247" i="73"/>
  <c r="AB246" i="73"/>
  <c r="AA246" i="73"/>
  <c r="Z246" i="73"/>
  <c r="X246" i="73"/>
  <c r="W246" i="73"/>
  <c r="V246" i="73"/>
  <c r="T246" i="73"/>
  <c r="S246" i="73"/>
  <c r="AB245" i="73"/>
  <c r="AA245" i="73"/>
  <c r="Z245" i="73"/>
  <c r="X245" i="73"/>
  <c r="W245" i="73"/>
  <c r="V245" i="73"/>
  <c r="T245" i="73"/>
  <c r="S245" i="73"/>
  <c r="AB244" i="73"/>
  <c r="AA244" i="73"/>
  <c r="Z244" i="73"/>
  <c r="X244" i="73"/>
  <c r="W244" i="73"/>
  <c r="V244" i="73"/>
  <c r="T244" i="73"/>
  <c r="S244" i="73"/>
  <c r="AB243" i="73"/>
  <c r="AA243" i="73"/>
  <c r="Z243" i="73"/>
  <c r="X243" i="73"/>
  <c r="W243" i="73"/>
  <c r="V243" i="73"/>
  <c r="T243" i="73"/>
  <c r="S243" i="73"/>
  <c r="AB242" i="73"/>
  <c r="AA242" i="73"/>
  <c r="Z242" i="73"/>
  <c r="X242" i="73"/>
  <c r="W242" i="73"/>
  <c r="V242" i="73"/>
  <c r="T242" i="73"/>
  <c r="S242" i="73"/>
  <c r="AB241" i="73"/>
  <c r="AA241" i="73"/>
  <c r="Z241" i="73"/>
  <c r="X241" i="73"/>
  <c r="W241" i="73"/>
  <c r="V241" i="73"/>
  <c r="T241" i="73"/>
  <c r="S241" i="73"/>
  <c r="AB240" i="73"/>
  <c r="AA240" i="73"/>
  <c r="Z240" i="73"/>
  <c r="X240" i="73"/>
  <c r="W240" i="73"/>
  <c r="V240" i="73"/>
  <c r="T240" i="73"/>
  <c r="S240" i="73"/>
  <c r="AB239" i="73"/>
  <c r="AA239" i="73"/>
  <c r="Z239" i="73"/>
  <c r="X239" i="73"/>
  <c r="W239" i="73"/>
  <c r="V239" i="73"/>
  <c r="T239" i="73"/>
  <c r="S239" i="73"/>
  <c r="AB238" i="73"/>
  <c r="AA238" i="73"/>
  <c r="Z238" i="73"/>
  <c r="X238" i="73"/>
  <c r="W238" i="73"/>
  <c r="V238" i="73"/>
  <c r="T238" i="73"/>
  <c r="S238" i="73"/>
  <c r="AB237" i="73"/>
  <c r="AA237" i="73"/>
  <c r="Z237" i="73"/>
  <c r="X237" i="73"/>
  <c r="W237" i="73"/>
  <c r="V237" i="73"/>
  <c r="T237" i="73"/>
  <c r="S237" i="73"/>
  <c r="AB236" i="73"/>
  <c r="AA236" i="73"/>
  <c r="Z236" i="73"/>
  <c r="X236" i="73"/>
  <c r="W236" i="73"/>
  <c r="V236" i="73"/>
  <c r="T236" i="73"/>
  <c r="S236" i="73"/>
  <c r="AB235" i="73"/>
  <c r="AA235" i="73"/>
  <c r="Z235" i="73"/>
  <c r="X235" i="73"/>
  <c r="W235" i="73"/>
  <c r="V235" i="73"/>
  <c r="T235" i="73"/>
  <c r="S235" i="73"/>
  <c r="AB234" i="73"/>
  <c r="AA234" i="73"/>
  <c r="Z234" i="73"/>
  <c r="X234" i="73"/>
  <c r="W234" i="73"/>
  <c r="V234" i="73"/>
  <c r="T234" i="73"/>
  <c r="S234" i="73"/>
  <c r="AB233" i="73"/>
  <c r="AA233" i="73"/>
  <c r="Z233" i="73"/>
  <c r="X233" i="73"/>
  <c r="W233" i="73"/>
  <c r="V233" i="73"/>
  <c r="T233" i="73"/>
  <c r="S233" i="73"/>
  <c r="AB232" i="73"/>
  <c r="AA232" i="73"/>
  <c r="Z232" i="73"/>
  <c r="X232" i="73"/>
  <c r="W232" i="73"/>
  <c r="V232" i="73"/>
  <c r="T232" i="73"/>
  <c r="S232" i="73"/>
  <c r="AB231" i="73"/>
  <c r="AA231" i="73"/>
  <c r="Z231" i="73"/>
  <c r="X231" i="73"/>
  <c r="W231" i="73"/>
  <c r="V231" i="73"/>
  <c r="T231" i="73"/>
  <c r="S231" i="73"/>
  <c r="AB230" i="73"/>
  <c r="AA230" i="73"/>
  <c r="Z230" i="73"/>
  <c r="X230" i="73"/>
  <c r="W230" i="73"/>
  <c r="V230" i="73"/>
  <c r="T230" i="73"/>
  <c r="S230" i="73"/>
  <c r="AB229" i="73"/>
  <c r="AA229" i="73"/>
  <c r="Z229" i="73"/>
  <c r="X229" i="73"/>
  <c r="W229" i="73"/>
  <c r="V229" i="73"/>
  <c r="T229" i="73"/>
  <c r="S229" i="73"/>
  <c r="AB228" i="73"/>
  <c r="AA228" i="73"/>
  <c r="Z228" i="73"/>
  <c r="X228" i="73"/>
  <c r="W228" i="73"/>
  <c r="V228" i="73"/>
  <c r="T228" i="73"/>
  <c r="S228" i="73"/>
  <c r="AB227" i="73"/>
  <c r="AA227" i="73"/>
  <c r="Z227" i="73"/>
  <c r="X227" i="73"/>
  <c r="W227" i="73"/>
  <c r="V227" i="73"/>
  <c r="T227" i="73"/>
  <c r="S227" i="73"/>
  <c r="AB226" i="73"/>
  <c r="AA226" i="73"/>
  <c r="Z226" i="73"/>
  <c r="X226" i="73"/>
  <c r="W226" i="73"/>
  <c r="V226" i="73"/>
  <c r="T226" i="73"/>
  <c r="S226" i="73"/>
  <c r="AB225" i="73"/>
  <c r="AA225" i="73"/>
  <c r="Z225" i="73"/>
  <c r="X225" i="73"/>
  <c r="W225" i="73"/>
  <c r="V225" i="73"/>
  <c r="T225" i="73"/>
  <c r="S225" i="73"/>
  <c r="AB224" i="73"/>
  <c r="AA224" i="73"/>
  <c r="Z224" i="73"/>
  <c r="X224" i="73"/>
  <c r="W224" i="73"/>
  <c r="V224" i="73"/>
  <c r="T224" i="73"/>
  <c r="S224" i="73"/>
  <c r="AB223" i="73"/>
  <c r="AA223" i="73"/>
  <c r="Z223" i="73"/>
  <c r="X223" i="73"/>
  <c r="W223" i="73"/>
  <c r="V223" i="73"/>
  <c r="T223" i="73"/>
  <c r="S223" i="73"/>
  <c r="AB222" i="73"/>
  <c r="AA222" i="73"/>
  <c r="Z222" i="73"/>
  <c r="X222" i="73"/>
  <c r="W222" i="73"/>
  <c r="V222" i="73"/>
  <c r="T222" i="73"/>
  <c r="S222" i="73"/>
  <c r="AB221" i="73"/>
  <c r="AA221" i="73"/>
  <c r="Z221" i="73"/>
  <c r="X221" i="73"/>
  <c r="W221" i="73"/>
  <c r="V221" i="73"/>
  <c r="T221" i="73"/>
  <c r="S221" i="73"/>
  <c r="AB220" i="73"/>
  <c r="AA220" i="73"/>
  <c r="Z220" i="73"/>
  <c r="X220" i="73"/>
  <c r="W220" i="73"/>
  <c r="V220" i="73"/>
  <c r="T220" i="73"/>
  <c r="S220" i="73"/>
  <c r="AB219" i="73"/>
  <c r="AA219" i="73"/>
  <c r="Z219" i="73"/>
  <c r="X219" i="73"/>
  <c r="W219" i="73"/>
  <c r="V219" i="73"/>
  <c r="T219" i="73"/>
  <c r="S219" i="73"/>
  <c r="AB218" i="73"/>
  <c r="AA218" i="73"/>
  <c r="Z218" i="73"/>
  <c r="X218" i="73"/>
  <c r="W218" i="73"/>
  <c r="V218" i="73"/>
  <c r="T218" i="73"/>
  <c r="S218" i="73"/>
  <c r="AB217" i="73"/>
  <c r="AA217" i="73"/>
  <c r="Z217" i="73"/>
  <c r="X217" i="73"/>
  <c r="W217" i="73"/>
  <c r="V217" i="73"/>
  <c r="T217" i="73"/>
  <c r="S217" i="73"/>
  <c r="AB216" i="73"/>
  <c r="AA216" i="73"/>
  <c r="Z216" i="73"/>
  <c r="X216" i="73"/>
  <c r="W216" i="73"/>
  <c r="V216" i="73"/>
  <c r="T216" i="73"/>
  <c r="S216" i="73"/>
  <c r="AB215" i="73"/>
  <c r="AA215" i="73"/>
  <c r="Z215" i="73"/>
  <c r="X215" i="73"/>
  <c r="W215" i="73"/>
  <c r="V215" i="73"/>
  <c r="T215" i="73"/>
  <c r="S215" i="73"/>
  <c r="AB214" i="73"/>
  <c r="AA214" i="73"/>
  <c r="Z214" i="73"/>
  <c r="X214" i="73"/>
  <c r="W214" i="73"/>
  <c r="V214" i="73"/>
  <c r="T214" i="73"/>
  <c r="S214" i="73"/>
  <c r="AB213" i="73"/>
  <c r="AA213" i="73"/>
  <c r="Z213" i="73"/>
  <c r="X213" i="73"/>
  <c r="W213" i="73"/>
  <c r="V213" i="73"/>
  <c r="T213" i="73"/>
  <c r="S213" i="73"/>
  <c r="AB212" i="73"/>
  <c r="AA212" i="73"/>
  <c r="Z212" i="73"/>
  <c r="X212" i="73"/>
  <c r="W212" i="73"/>
  <c r="V212" i="73"/>
  <c r="T212" i="73"/>
  <c r="S212" i="73"/>
  <c r="AB211" i="73"/>
  <c r="AA211" i="73"/>
  <c r="Z211" i="73"/>
  <c r="X211" i="73"/>
  <c r="W211" i="73"/>
  <c r="V211" i="73"/>
  <c r="T211" i="73"/>
  <c r="S211" i="73"/>
  <c r="AB210" i="73"/>
  <c r="AA210" i="73"/>
  <c r="Z210" i="73"/>
  <c r="X210" i="73"/>
  <c r="W210" i="73"/>
  <c r="V210" i="73"/>
  <c r="T210" i="73"/>
  <c r="S210" i="73"/>
  <c r="AB209" i="73"/>
  <c r="AA209" i="73"/>
  <c r="Z209" i="73"/>
  <c r="X209" i="73"/>
  <c r="W209" i="73"/>
  <c r="V209" i="73"/>
  <c r="T209" i="73"/>
  <c r="S209" i="73"/>
  <c r="AB208" i="73"/>
  <c r="AA208" i="73"/>
  <c r="Z208" i="73"/>
  <c r="X208" i="73"/>
  <c r="W208" i="73"/>
  <c r="V208" i="73"/>
  <c r="T208" i="73"/>
  <c r="S208" i="73"/>
  <c r="AB207" i="73"/>
  <c r="AA207" i="73"/>
  <c r="Z207" i="73"/>
  <c r="X207" i="73"/>
  <c r="W207" i="73"/>
  <c r="V207" i="73"/>
  <c r="T207" i="73"/>
  <c r="S207" i="73"/>
  <c r="AB206" i="73"/>
  <c r="AA206" i="73"/>
  <c r="Z206" i="73"/>
  <c r="X206" i="73"/>
  <c r="W206" i="73"/>
  <c r="V206" i="73"/>
  <c r="T206" i="73"/>
  <c r="S206" i="73"/>
  <c r="AB205" i="73"/>
  <c r="AA205" i="73"/>
  <c r="Z205" i="73"/>
  <c r="X205" i="73"/>
  <c r="W205" i="73"/>
  <c r="V205" i="73"/>
  <c r="T205" i="73"/>
  <c r="S205" i="73"/>
  <c r="AB204" i="73"/>
  <c r="AA204" i="73"/>
  <c r="Z204" i="73"/>
  <c r="X204" i="73"/>
  <c r="W204" i="73"/>
  <c r="V204" i="73"/>
  <c r="T204" i="73"/>
  <c r="S204" i="73"/>
  <c r="AB203" i="73"/>
  <c r="AA203" i="73"/>
  <c r="Z203" i="73"/>
  <c r="X203" i="73"/>
  <c r="W203" i="73"/>
  <c r="V203" i="73"/>
  <c r="T203" i="73"/>
  <c r="S203" i="73"/>
  <c r="AB202" i="73"/>
  <c r="AA202" i="73"/>
  <c r="Z202" i="73"/>
  <c r="X202" i="73"/>
  <c r="W202" i="73"/>
  <c r="V202" i="73"/>
  <c r="T202" i="73"/>
  <c r="S202" i="73"/>
  <c r="AB201" i="73"/>
  <c r="AA201" i="73"/>
  <c r="Z201" i="73"/>
  <c r="X201" i="73"/>
  <c r="W201" i="73"/>
  <c r="V201" i="73"/>
  <c r="T201" i="73"/>
  <c r="S201" i="73"/>
  <c r="AB200" i="73"/>
  <c r="AA200" i="73"/>
  <c r="Z200" i="73"/>
  <c r="X200" i="73"/>
  <c r="W200" i="73"/>
  <c r="V200" i="73"/>
  <c r="T200" i="73"/>
  <c r="S200" i="73"/>
  <c r="AB199" i="73"/>
  <c r="AA199" i="73"/>
  <c r="Z199" i="73"/>
  <c r="X199" i="73"/>
  <c r="W199" i="73"/>
  <c r="V199" i="73"/>
  <c r="T199" i="73"/>
  <c r="S199" i="73"/>
  <c r="AB198" i="73"/>
  <c r="AA198" i="73"/>
  <c r="Z198" i="73"/>
  <c r="X198" i="73"/>
  <c r="W198" i="73"/>
  <c r="V198" i="73"/>
  <c r="T198" i="73"/>
  <c r="S198" i="73"/>
  <c r="AB197" i="73"/>
  <c r="AA197" i="73"/>
  <c r="Z197" i="73"/>
  <c r="X197" i="73"/>
  <c r="W197" i="73"/>
  <c r="V197" i="73"/>
  <c r="T197" i="73"/>
  <c r="S197" i="73"/>
  <c r="AB196" i="73"/>
  <c r="AA196" i="73"/>
  <c r="Z196" i="73"/>
  <c r="X196" i="73"/>
  <c r="W196" i="73"/>
  <c r="V196" i="73"/>
  <c r="T196" i="73"/>
  <c r="S196" i="73"/>
  <c r="AB195" i="73"/>
  <c r="AA195" i="73"/>
  <c r="Z195" i="73"/>
  <c r="X195" i="73"/>
  <c r="W195" i="73"/>
  <c r="V195" i="73"/>
  <c r="T195" i="73"/>
  <c r="S195" i="73"/>
  <c r="AB194" i="73"/>
  <c r="AA194" i="73"/>
  <c r="Z194" i="73"/>
  <c r="X194" i="73"/>
  <c r="W194" i="73"/>
  <c r="V194" i="73"/>
  <c r="T194" i="73"/>
  <c r="S194" i="73"/>
  <c r="AB193" i="73"/>
  <c r="AA193" i="73"/>
  <c r="Z193" i="73"/>
  <c r="X193" i="73"/>
  <c r="W193" i="73"/>
  <c r="V193" i="73"/>
  <c r="T193" i="73"/>
  <c r="S193" i="73"/>
  <c r="AB192" i="73"/>
  <c r="AA192" i="73"/>
  <c r="Z192" i="73"/>
  <c r="X192" i="73"/>
  <c r="W192" i="73"/>
  <c r="V192" i="73"/>
  <c r="T192" i="73"/>
  <c r="S192" i="73"/>
  <c r="AB191" i="73"/>
  <c r="AA191" i="73"/>
  <c r="Z191" i="73"/>
  <c r="X191" i="73"/>
  <c r="W191" i="73"/>
  <c r="V191" i="73"/>
  <c r="T191" i="73"/>
  <c r="S191" i="73"/>
  <c r="AB190" i="73"/>
  <c r="AA190" i="73"/>
  <c r="Z190" i="73"/>
  <c r="X190" i="73"/>
  <c r="W190" i="73"/>
  <c r="V190" i="73"/>
  <c r="T190" i="73"/>
  <c r="S190" i="73"/>
  <c r="AB189" i="73"/>
  <c r="AA189" i="73"/>
  <c r="Z189" i="73"/>
  <c r="X189" i="73"/>
  <c r="W189" i="73"/>
  <c r="V189" i="73"/>
  <c r="T189" i="73"/>
  <c r="S189" i="73"/>
  <c r="AB188" i="73"/>
  <c r="AA188" i="73"/>
  <c r="Z188" i="73"/>
  <c r="X188" i="73"/>
  <c r="W188" i="73"/>
  <c r="V188" i="73"/>
  <c r="T188" i="73"/>
  <c r="S188" i="73"/>
  <c r="AB187" i="73"/>
  <c r="AA187" i="73"/>
  <c r="Z187" i="73"/>
  <c r="X187" i="73"/>
  <c r="W187" i="73"/>
  <c r="V187" i="73"/>
  <c r="T187" i="73"/>
  <c r="S187" i="73"/>
  <c r="AB186" i="73"/>
  <c r="AA186" i="73"/>
  <c r="Z186" i="73"/>
  <c r="X186" i="73"/>
  <c r="W186" i="73"/>
  <c r="V186" i="73"/>
  <c r="T186" i="73"/>
  <c r="S186" i="73"/>
  <c r="AB185" i="73"/>
  <c r="AA185" i="73"/>
  <c r="Z185" i="73"/>
  <c r="X185" i="73"/>
  <c r="W185" i="73"/>
  <c r="V185" i="73"/>
  <c r="T185" i="73"/>
  <c r="S185" i="73"/>
  <c r="AB184" i="73"/>
  <c r="AA184" i="73"/>
  <c r="Z184" i="73"/>
  <c r="X184" i="73"/>
  <c r="W184" i="73"/>
  <c r="V184" i="73"/>
  <c r="T184" i="73"/>
  <c r="S184" i="73"/>
  <c r="AB183" i="73"/>
  <c r="AA183" i="73"/>
  <c r="Z183" i="73"/>
  <c r="X183" i="73"/>
  <c r="W183" i="73"/>
  <c r="V183" i="73"/>
  <c r="T183" i="73"/>
  <c r="S183" i="73"/>
  <c r="AB182" i="73"/>
  <c r="AA182" i="73"/>
  <c r="Z182" i="73"/>
  <c r="X182" i="73"/>
  <c r="W182" i="73"/>
  <c r="V182" i="73"/>
  <c r="T182" i="73"/>
  <c r="S182" i="73"/>
  <c r="AB181" i="73"/>
  <c r="AA181" i="73"/>
  <c r="Z181" i="73"/>
  <c r="X181" i="73"/>
  <c r="W181" i="73"/>
  <c r="V181" i="73"/>
  <c r="T181" i="73"/>
  <c r="S181" i="73"/>
  <c r="AB180" i="73"/>
  <c r="AA180" i="73"/>
  <c r="Z180" i="73"/>
  <c r="X180" i="73"/>
  <c r="W180" i="73"/>
  <c r="V180" i="73"/>
  <c r="T180" i="73"/>
  <c r="S180" i="73"/>
  <c r="AB179" i="73"/>
  <c r="AA179" i="73"/>
  <c r="Z179" i="73"/>
  <c r="X179" i="73"/>
  <c r="W179" i="73"/>
  <c r="V179" i="73"/>
  <c r="T179" i="73"/>
  <c r="S179" i="73"/>
  <c r="AB178" i="73"/>
  <c r="AA178" i="73"/>
  <c r="Z178" i="73"/>
  <c r="X178" i="73"/>
  <c r="W178" i="73"/>
  <c r="V178" i="73"/>
  <c r="T178" i="73"/>
  <c r="S178" i="73"/>
  <c r="AB177" i="73"/>
  <c r="AA177" i="73"/>
  <c r="Z177" i="73"/>
  <c r="X177" i="73"/>
  <c r="W177" i="73"/>
  <c r="V177" i="73"/>
  <c r="T177" i="73"/>
  <c r="S177" i="73"/>
  <c r="AB176" i="73"/>
  <c r="AA176" i="73"/>
  <c r="Z176" i="73"/>
  <c r="X176" i="73"/>
  <c r="W176" i="73"/>
  <c r="V176" i="73"/>
  <c r="T176" i="73"/>
  <c r="S176" i="73"/>
  <c r="AB175" i="73"/>
  <c r="AA175" i="73"/>
  <c r="Z175" i="73"/>
  <c r="X175" i="73"/>
  <c r="W175" i="73"/>
  <c r="V175" i="73"/>
  <c r="T175" i="73"/>
  <c r="S175" i="73"/>
  <c r="AB174" i="73"/>
  <c r="AA174" i="73"/>
  <c r="Z174" i="73"/>
  <c r="X174" i="73"/>
  <c r="W174" i="73"/>
  <c r="V174" i="73"/>
  <c r="T174" i="73"/>
  <c r="S174" i="73"/>
  <c r="AB173" i="73"/>
  <c r="AA173" i="73"/>
  <c r="Z173" i="73"/>
  <c r="X173" i="73"/>
  <c r="W173" i="73"/>
  <c r="V173" i="73"/>
  <c r="T173" i="73"/>
  <c r="S173" i="73"/>
  <c r="AB172" i="73"/>
  <c r="AA172" i="73"/>
  <c r="Z172" i="73"/>
  <c r="X172" i="73"/>
  <c r="W172" i="73"/>
  <c r="V172" i="73"/>
  <c r="T172" i="73"/>
  <c r="S172" i="73"/>
  <c r="AB171" i="73"/>
  <c r="AA171" i="73"/>
  <c r="Z171" i="73"/>
  <c r="X171" i="73"/>
  <c r="W171" i="73"/>
  <c r="V171" i="73"/>
  <c r="T171" i="73"/>
  <c r="S171" i="73"/>
  <c r="AB170" i="73"/>
  <c r="AA170" i="73"/>
  <c r="Z170" i="73"/>
  <c r="X170" i="73"/>
  <c r="W170" i="73"/>
  <c r="V170" i="73"/>
  <c r="T170" i="73"/>
  <c r="S170" i="73"/>
  <c r="AB169" i="73"/>
  <c r="AA169" i="73"/>
  <c r="Z169" i="73"/>
  <c r="X169" i="73"/>
  <c r="W169" i="73"/>
  <c r="V169" i="73"/>
  <c r="T169" i="73"/>
  <c r="S169" i="73"/>
  <c r="AB168" i="73"/>
  <c r="AA168" i="73"/>
  <c r="Z168" i="73"/>
  <c r="X168" i="73"/>
  <c r="W168" i="73"/>
  <c r="V168" i="73"/>
  <c r="T168" i="73"/>
  <c r="S168" i="73"/>
  <c r="AB167" i="73"/>
  <c r="AA167" i="73"/>
  <c r="Z167" i="73"/>
  <c r="X167" i="73"/>
  <c r="W167" i="73"/>
  <c r="V167" i="73"/>
  <c r="T167" i="73"/>
  <c r="S167" i="73"/>
  <c r="AB166" i="73"/>
  <c r="AA166" i="73"/>
  <c r="Z166" i="73"/>
  <c r="X166" i="73"/>
  <c r="W166" i="73"/>
  <c r="V166" i="73"/>
  <c r="T166" i="73"/>
  <c r="S166" i="73"/>
  <c r="AB165" i="73"/>
  <c r="AA165" i="73"/>
  <c r="Z165" i="73"/>
  <c r="X165" i="73"/>
  <c r="W165" i="73"/>
  <c r="V165" i="73"/>
  <c r="T165" i="73"/>
  <c r="S165" i="73"/>
  <c r="AB164" i="73"/>
  <c r="AA164" i="73"/>
  <c r="Z164" i="73"/>
  <c r="X164" i="73"/>
  <c r="W164" i="73"/>
  <c r="V164" i="73"/>
  <c r="T164" i="73"/>
  <c r="S164" i="73"/>
  <c r="AB163" i="73"/>
  <c r="AA163" i="73"/>
  <c r="Z163" i="73"/>
  <c r="X163" i="73"/>
  <c r="W163" i="73"/>
  <c r="V163" i="73"/>
  <c r="T163" i="73"/>
  <c r="S163" i="73"/>
  <c r="AB162" i="73"/>
  <c r="AA162" i="73"/>
  <c r="Z162" i="73"/>
  <c r="X162" i="73"/>
  <c r="W162" i="73"/>
  <c r="V162" i="73"/>
  <c r="T162" i="73"/>
  <c r="S162" i="73"/>
  <c r="AB161" i="73"/>
  <c r="AA161" i="73"/>
  <c r="Z161" i="73"/>
  <c r="X161" i="73"/>
  <c r="W161" i="73"/>
  <c r="V161" i="73"/>
  <c r="T161" i="73"/>
  <c r="S161" i="73"/>
  <c r="AB160" i="73"/>
  <c r="AA160" i="73"/>
  <c r="Z160" i="73"/>
  <c r="X160" i="73"/>
  <c r="W160" i="73"/>
  <c r="V160" i="73"/>
  <c r="T160" i="73"/>
  <c r="S160" i="73"/>
  <c r="AB159" i="73"/>
  <c r="AA159" i="73"/>
  <c r="Z159" i="73"/>
  <c r="X159" i="73"/>
  <c r="W159" i="73"/>
  <c r="V159" i="73"/>
  <c r="T159" i="73"/>
  <c r="S159" i="73"/>
  <c r="AB158" i="73"/>
  <c r="AA158" i="73"/>
  <c r="Z158" i="73"/>
  <c r="X158" i="73"/>
  <c r="W158" i="73"/>
  <c r="V158" i="73"/>
  <c r="T158" i="73"/>
  <c r="S158" i="73"/>
  <c r="AB157" i="73"/>
  <c r="AA157" i="73"/>
  <c r="Z157" i="73"/>
  <c r="X157" i="73"/>
  <c r="W157" i="73"/>
  <c r="V157" i="73"/>
  <c r="T157" i="73"/>
  <c r="S157" i="73"/>
  <c r="AB156" i="73"/>
  <c r="AA156" i="73"/>
  <c r="Z156" i="73"/>
  <c r="X156" i="73"/>
  <c r="W156" i="73"/>
  <c r="V156" i="73"/>
  <c r="T156" i="73"/>
  <c r="S156" i="73"/>
  <c r="AB155" i="73"/>
  <c r="AA155" i="73"/>
  <c r="Z155" i="73"/>
  <c r="X155" i="73"/>
  <c r="W155" i="73"/>
  <c r="V155" i="73"/>
  <c r="T155" i="73"/>
  <c r="S155" i="73"/>
  <c r="AB154" i="73"/>
  <c r="AA154" i="73"/>
  <c r="Z154" i="73"/>
  <c r="X154" i="73"/>
  <c r="W154" i="73"/>
  <c r="V154" i="73"/>
  <c r="T154" i="73"/>
  <c r="S154" i="73"/>
  <c r="AB153" i="73"/>
  <c r="AA153" i="73"/>
  <c r="Z153" i="73"/>
  <c r="X153" i="73"/>
  <c r="W153" i="73"/>
  <c r="V153" i="73"/>
  <c r="T153" i="73"/>
  <c r="S153" i="73"/>
  <c r="AB152" i="73"/>
  <c r="AA152" i="73"/>
  <c r="Z152" i="73"/>
  <c r="X152" i="73"/>
  <c r="W152" i="73"/>
  <c r="V152" i="73"/>
  <c r="T152" i="73"/>
  <c r="S152" i="73"/>
  <c r="AB151" i="73"/>
  <c r="AA151" i="73"/>
  <c r="Z151" i="73"/>
  <c r="X151" i="73"/>
  <c r="W151" i="73"/>
  <c r="V151" i="73"/>
  <c r="T151" i="73"/>
  <c r="S151" i="73"/>
  <c r="AB150" i="73"/>
  <c r="AA150" i="73"/>
  <c r="Z150" i="73"/>
  <c r="X150" i="73"/>
  <c r="W150" i="73"/>
  <c r="V150" i="73"/>
  <c r="T150" i="73"/>
  <c r="S150" i="73"/>
  <c r="AB149" i="73"/>
  <c r="AA149" i="73"/>
  <c r="Z149" i="73"/>
  <c r="X149" i="73"/>
  <c r="W149" i="73"/>
  <c r="V149" i="73"/>
  <c r="T149" i="73"/>
  <c r="S149" i="73"/>
  <c r="AB148" i="73"/>
  <c r="AA148" i="73"/>
  <c r="Z148" i="73"/>
  <c r="X148" i="73"/>
  <c r="W148" i="73"/>
  <c r="V148" i="73"/>
  <c r="T148" i="73"/>
  <c r="S148" i="73"/>
  <c r="AB147" i="73"/>
  <c r="AA147" i="73"/>
  <c r="Z147" i="73"/>
  <c r="X147" i="73"/>
  <c r="W147" i="73"/>
  <c r="V147" i="73"/>
  <c r="T147" i="73"/>
  <c r="S147" i="73"/>
  <c r="AB146" i="73"/>
  <c r="AA146" i="73"/>
  <c r="Z146" i="73"/>
  <c r="X146" i="73"/>
  <c r="W146" i="73"/>
  <c r="V146" i="73"/>
  <c r="T146" i="73"/>
  <c r="S146" i="73"/>
  <c r="AB145" i="73"/>
  <c r="AA145" i="73"/>
  <c r="Z145" i="73"/>
  <c r="X145" i="73"/>
  <c r="W145" i="73"/>
  <c r="V145" i="73"/>
  <c r="T145" i="73"/>
  <c r="S145" i="73"/>
  <c r="AB144" i="73"/>
  <c r="AA144" i="73"/>
  <c r="Z144" i="73"/>
  <c r="X144" i="73"/>
  <c r="W144" i="73"/>
  <c r="V144" i="73"/>
  <c r="T144" i="73"/>
  <c r="S144" i="73"/>
  <c r="AB143" i="73"/>
  <c r="AA143" i="73"/>
  <c r="Z143" i="73"/>
  <c r="X143" i="73"/>
  <c r="W143" i="73"/>
  <c r="V143" i="73"/>
  <c r="T143" i="73"/>
  <c r="S143" i="73"/>
  <c r="AB142" i="73"/>
  <c r="AA142" i="73"/>
  <c r="Z142" i="73"/>
  <c r="X142" i="73"/>
  <c r="W142" i="73"/>
  <c r="V142" i="73"/>
  <c r="T142" i="73"/>
  <c r="S142" i="73"/>
  <c r="AB141" i="73"/>
  <c r="AA141" i="73"/>
  <c r="Z141" i="73"/>
  <c r="X141" i="73"/>
  <c r="W141" i="73"/>
  <c r="V141" i="73"/>
  <c r="T141" i="73"/>
  <c r="S141" i="73"/>
  <c r="AB140" i="73"/>
  <c r="AA140" i="73"/>
  <c r="Z140" i="73"/>
  <c r="X140" i="73"/>
  <c r="W140" i="73"/>
  <c r="V140" i="73"/>
  <c r="T140" i="73"/>
  <c r="S140" i="73"/>
  <c r="AB139" i="73"/>
  <c r="AA139" i="73"/>
  <c r="Z139" i="73"/>
  <c r="X139" i="73"/>
  <c r="W139" i="73"/>
  <c r="V139" i="73"/>
  <c r="T139" i="73"/>
  <c r="S139" i="73"/>
  <c r="AB138" i="73"/>
  <c r="AA138" i="73"/>
  <c r="Z138" i="73"/>
  <c r="X138" i="73"/>
  <c r="W138" i="73"/>
  <c r="V138" i="73"/>
  <c r="T138" i="73"/>
  <c r="S138" i="73"/>
  <c r="AB137" i="73"/>
  <c r="AA137" i="73"/>
  <c r="Z137" i="73"/>
  <c r="X137" i="73"/>
  <c r="W137" i="73"/>
  <c r="V137" i="73"/>
  <c r="T137" i="73"/>
  <c r="S137" i="73"/>
  <c r="AB136" i="73"/>
  <c r="AA136" i="73"/>
  <c r="Z136" i="73"/>
  <c r="X136" i="73"/>
  <c r="W136" i="73"/>
  <c r="V136" i="73"/>
  <c r="T136" i="73"/>
  <c r="S136" i="73"/>
  <c r="AB135" i="73"/>
  <c r="AA135" i="73"/>
  <c r="Z135" i="73"/>
  <c r="X135" i="73"/>
  <c r="W135" i="73"/>
  <c r="V135" i="73"/>
  <c r="T135" i="73"/>
  <c r="S135" i="73"/>
  <c r="AB134" i="73"/>
  <c r="AA134" i="73"/>
  <c r="Z134" i="73"/>
  <c r="X134" i="73"/>
  <c r="W134" i="73"/>
  <c r="V134" i="73"/>
  <c r="T134" i="73"/>
  <c r="S134" i="73"/>
  <c r="AB133" i="73"/>
  <c r="AA133" i="73"/>
  <c r="Z133" i="73"/>
  <c r="X133" i="73"/>
  <c r="W133" i="73"/>
  <c r="V133" i="73"/>
  <c r="T133" i="73"/>
  <c r="S133" i="73"/>
  <c r="AB132" i="73"/>
  <c r="AA132" i="73"/>
  <c r="Z132" i="73"/>
  <c r="X132" i="73"/>
  <c r="W132" i="73"/>
  <c r="V132" i="73"/>
  <c r="T132" i="73"/>
  <c r="S132" i="73"/>
  <c r="AB131" i="73"/>
  <c r="AA131" i="73"/>
  <c r="Z131" i="73"/>
  <c r="X131" i="73"/>
  <c r="W131" i="73"/>
  <c r="V131" i="73"/>
  <c r="T131" i="73"/>
  <c r="S131" i="73"/>
  <c r="AB130" i="73"/>
  <c r="AA130" i="73"/>
  <c r="Z130" i="73"/>
  <c r="X130" i="73"/>
  <c r="W130" i="73"/>
  <c r="V130" i="73"/>
  <c r="T130" i="73"/>
  <c r="S130" i="73"/>
  <c r="AB129" i="73"/>
  <c r="AA129" i="73"/>
  <c r="Z129" i="73"/>
  <c r="X129" i="73"/>
  <c r="W129" i="73"/>
  <c r="V129" i="73"/>
  <c r="T129" i="73"/>
  <c r="S129" i="73"/>
  <c r="AB128" i="73"/>
  <c r="AA128" i="73"/>
  <c r="Z128" i="73"/>
  <c r="X128" i="73"/>
  <c r="W128" i="73"/>
  <c r="V128" i="73"/>
  <c r="T128" i="73"/>
  <c r="S128" i="73"/>
  <c r="AB127" i="73"/>
  <c r="AA127" i="73"/>
  <c r="Z127" i="73"/>
  <c r="X127" i="73"/>
  <c r="W127" i="73"/>
  <c r="V127" i="73"/>
  <c r="T127" i="73"/>
  <c r="S127" i="73"/>
  <c r="AB126" i="73"/>
  <c r="AA126" i="73"/>
  <c r="Z126" i="73"/>
  <c r="X126" i="73"/>
  <c r="W126" i="73"/>
  <c r="V126" i="73"/>
  <c r="T126" i="73"/>
  <c r="S126" i="73"/>
  <c r="AB125" i="73"/>
  <c r="AA125" i="73"/>
  <c r="Z125" i="73"/>
  <c r="X125" i="73"/>
  <c r="W125" i="73"/>
  <c r="V125" i="73"/>
  <c r="T125" i="73"/>
  <c r="S125" i="73"/>
  <c r="AB124" i="73"/>
  <c r="AA124" i="73"/>
  <c r="Z124" i="73"/>
  <c r="X124" i="73"/>
  <c r="W124" i="73"/>
  <c r="V124" i="73"/>
  <c r="T124" i="73"/>
  <c r="S124" i="73"/>
  <c r="AB123" i="73"/>
  <c r="AA123" i="73"/>
  <c r="Z123" i="73"/>
  <c r="X123" i="73"/>
  <c r="W123" i="73"/>
  <c r="V123" i="73"/>
  <c r="T123" i="73"/>
  <c r="S123" i="73"/>
  <c r="AB122" i="73"/>
  <c r="AA122" i="73"/>
  <c r="Z122" i="73"/>
  <c r="X122" i="73"/>
  <c r="W122" i="73"/>
  <c r="V122" i="73"/>
  <c r="T122" i="73"/>
  <c r="S122" i="73"/>
  <c r="AB121" i="73"/>
  <c r="AA121" i="73"/>
  <c r="Z121" i="73"/>
  <c r="X121" i="73"/>
  <c r="W121" i="73"/>
  <c r="V121" i="73"/>
  <c r="T121" i="73"/>
  <c r="S121" i="73"/>
  <c r="AB120" i="73"/>
  <c r="AA120" i="73"/>
  <c r="Z120" i="73"/>
  <c r="X120" i="73"/>
  <c r="W120" i="73"/>
  <c r="V120" i="73"/>
  <c r="T120" i="73"/>
  <c r="S120" i="73"/>
  <c r="AB119" i="73"/>
  <c r="AA119" i="73"/>
  <c r="Z119" i="73"/>
  <c r="X119" i="73"/>
  <c r="W119" i="73"/>
  <c r="V119" i="73"/>
  <c r="T119" i="73"/>
  <c r="S119" i="73"/>
  <c r="AB118" i="73"/>
  <c r="AA118" i="73"/>
  <c r="Z118" i="73"/>
  <c r="X118" i="73"/>
  <c r="W118" i="73"/>
  <c r="V118" i="73"/>
  <c r="T118" i="73"/>
  <c r="S118" i="73"/>
  <c r="AB117" i="73"/>
  <c r="AA117" i="73"/>
  <c r="Z117" i="73"/>
  <c r="X117" i="73"/>
  <c r="W117" i="73"/>
  <c r="V117" i="73"/>
  <c r="T117" i="73"/>
  <c r="S117" i="73"/>
  <c r="AB116" i="73"/>
  <c r="AA116" i="73"/>
  <c r="Z116" i="73"/>
  <c r="X116" i="73"/>
  <c r="W116" i="73"/>
  <c r="V116" i="73"/>
  <c r="T116" i="73"/>
  <c r="S116" i="73"/>
  <c r="AB115" i="73"/>
  <c r="AA115" i="73"/>
  <c r="Z115" i="73"/>
  <c r="X115" i="73"/>
  <c r="W115" i="73"/>
  <c r="V115" i="73"/>
  <c r="T115" i="73"/>
  <c r="S115" i="73"/>
  <c r="AB114" i="73"/>
  <c r="AA114" i="73"/>
  <c r="Z114" i="73"/>
  <c r="X114" i="73"/>
  <c r="W114" i="73"/>
  <c r="V114" i="73"/>
  <c r="T114" i="73"/>
  <c r="S114" i="73"/>
  <c r="AB113" i="73"/>
  <c r="AA113" i="73"/>
  <c r="Z113" i="73"/>
  <c r="X113" i="73"/>
  <c r="W113" i="73"/>
  <c r="V113" i="73"/>
  <c r="T113" i="73"/>
  <c r="S113" i="73"/>
  <c r="AB112" i="73"/>
  <c r="AA112" i="73"/>
  <c r="Z112" i="73"/>
  <c r="X112" i="73"/>
  <c r="W112" i="73"/>
  <c r="V112" i="73"/>
  <c r="T112" i="73"/>
  <c r="S112" i="73"/>
  <c r="AB111" i="73"/>
  <c r="AA111" i="73"/>
  <c r="Z111" i="73"/>
  <c r="X111" i="73"/>
  <c r="W111" i="73"/>
  <c r="V111" i="73"/>
  <c r="T111" i="73"/>
  <c r="S111" i="73"/>
  <c r="AB110" i="73"/>
  <c r="AA110" i="73"/>
  <c r="Z110" i="73"/>
  <c r="X110" i="73"/>
  <c r="W110" i="73"/>
  <c r="V110" i="73"/>
  <c r="T110" i="73"/>
  <c r="S110" i="73"/>
  <c r="AB109" i="73"/>
  <c r="AA109" i="73"/>
  <c r="Z109" i="73"/>
  <c r="X109" i="73"/>
  <c r="W109" i="73"/>
  <c r="V109" i="73"/>
  <c r="T109" i="73"/>
  <c r="S109" i="73"/>
  <c r="AB108" i="73"/>
  <c r="AA108" i="73"/>
  <c r="Z108" i="73"/>
  <c r="X108" i="73"/>
  <c r="W108" i="73"/>
  <c r="V108" i="73"/>
  <c r="T108" i="73"/>
  <c r="S108" i="73"/>
  <c r="AB107" i="73"/>
  <c r="AA107" i="73"/>
  <c r="Z107" i="73"/>
  <c r="X107" i="73"/>
  <c r="W107" i="73"/>
  <c r="V107" i="73"/>
  <c r="T107" i="73"/>
  <c r="S107" i="73"/>
  <c r="AB106" i="73"/>
  <c r="AA106" i="73"/>
  <c r="Z106" i="73"/>
  <c r="X106" i="73"/>
  <c r="W106" i="73"/>
  <c r="V106" i="73"/>
  <c r="T106" i="73"/>
  <c r="S106" i="73"/>
  <c r="AB105" i="73"/>
  <c r="AA105" i="73"/>
  <c r="Z105" i="73"/>
  <c r="X105" i="73"/>
  <c r="W105" i="73"/>
  <c r="V105" i="73"/>
  <c r="T105" i="73"/>
  <c r="S105" i="73"/>
  <c r="AB104" i="73"/>
  <c r="AA104" i="73"/>
  <c r="Z104" i="73"/>
  <c r="X104" i="73"/>
  <c r="W104" i="73"/>
  <c r="V104" i="73"/>
  <c r="T104" i="73"/>
  <c r="S104" i="73"/>
  <c r="AB103" i="73"/>
  <c r="AA103" i="73"/>
  <c r="Z103" i="73"/>
  <c r="X103" i="73"/>
  <c r="W103" i="73"/>
  <c r="V103" i="73"/>
  <c r="T103" i="73"/>
  <c r="S103" i="73"/>
  <c r="AB102" i="73"/>
  <c r="AA102" i="73"/>
  <c r="Z102" i="73"/>
  <c r="X102" i="73"/>
  <c r="W102" i="73"/>
  <c r="V102" i="73"/>
  <c r="T102" i="73"/>
  <c r="S102" i="73"/>
  <c r="AB101" i="73"/>
  <c r="AA101" i="73"/>
  <c r="Z101" i="73"/>
  <c r="X101" i="73"/>
  <c r="W101" i="73"/>
  <c r="V101" i="73"/>
  <c r="T101" i="73"/>
  <c r="S101" i="73"/>
  <c r="AB100" i="73"/>
  <c r="AA100" i="73"/>
  <c r="Z100" i="73"/>
  <c r="X100" i="73"/>
  <c r="W100" i="73"/>
  <c r="V100" i="73"/>
  <c r="T100" i="73"/>
  <c r="S100" i="73"/>
  <c r="AB99" i="73"/>
  <c r="AA99" i="73"/>
  <c r="Z99" i="73"/>
  <c r="X99" i="73"/>
  <c r="W99" i="73"/>
  <c r="V99" i="73"/>
  <c r="T99" i="73"/>
  <c r="S99" i="73"/>
  <c r="AB98" i="73"/>
  <c r="AA98" i="73"/>
  <c r="Z98" i="73"/>
  <c r="X98" i="73"/>
  <c r="W98" i="73"/>
  <c r="V98" i="73"/>
  <c r="T98" i="73"/>
  <c r="S98" i="73"/>
  <c r="AB97" i="73"/>
  <c r="AA97" i="73"/>
  <c r="Z97" i="73"/>
  <c r="X97" i="73"/>
  <c r="W97" i="73"/>
  <c r="V97" i="73"/>
  <c r="T97" i="73"/>
  <c r="S97" i="73"/>
  <c r="AB96" i="73"/>
  <c r="AA96" i="73"/>
  <c r="Z96" i="73"/>
  <c r="X96" i="73"/>
  <c r="W96" i="73"/>
  <c r="V96" i="73"/>
  <c r="T96" i="73"/>
  <c r="S96" i="73"/>
  <c r="AB95" i="73"/>
  <c r="AA95" i="73"/>
  <c r="Z95" i="73"/>
  <c r="X95" i="73"/>
  <c r="W95" i="73"/>
  <c r="V95" i="73"/>
  <c r="T95" i="73"/>
  <c r="S95" i="73"/>
  <c r="AB94" i="73"/>
  <c r="AA94" i="73"/>
  <c r="Z94" i="73"/>
  <c r="X94" i="73"/>
  <c r="W94" i="73"/>
  <c r="V94" i="73"/>
  <c r="T94" i="73"/>
  <c r="S94" i="73"/>
  <c r="AB93" i="73"/>
  <c r="AA93" i="73"/>
  <c r="Z93" i="73"/>
  <c r="X93" i="73"/>
  <c r="W93" i="73"/>
  <c r="V93" i="73"/>
  <c r="T93" i="73"/>
  <c r="S93" i="73"/>
  <c r="AB92" i="73"/>
  <c r="AA92" i="73"/>
  <c r="Z92" i="73"/>
  <c r="X92" i="73"/>
  <c r="W92" i="73"/>
  <c r="V92" i="73"/>
  <c r="T92" i="73"/>
  <c r="S92" i="73"/>
  <c r="AB91" i="73"/>
  <c r="AA91" i="73"/>
  <c r="Z91" i="73"/>
  <c r="X91" i="73"/>
  <c r="W91" i="73"/>
  <c r="V91" i="73"/>
  <c r="T91" i="73"/>
  <c r="S91" i="73"/>
  <c r="AB90" i="73"/>
  <c r="AA90" i="73"/>
  <c r="Z90" i="73"/>
  <c r="X90" i="73"/>
  <c r="W90" i="73"/>
  <c r="V90" i="73"/>
  <c r="T90" i="73"/>
  <c r="S90" i="73"/>
  <c r="AB89" i="73"/>
  <c r="AA89" i="73"/>
  <c r="Z89" i="73"/>
  <c r="X89" i="73"/>
  <c r="W89" i="73"/>
  <c r="V89" i="73"/>
  <c r="T89" i="73"/>
  <c r="S89" i="73"/>
  <c r="AB88" i="73"/>
  <c r="AA88" i="73"/>
  <c r="Z88" i="73"/>
  <c r="X88" i="73"/>
  <c r="W88" i="73"/>
  <c r="V88" i="73"/>
  <c r="T88" i="73"/>
  <c r="S88" i="73"/>
  <c r="AB87" i="73"/>
  <c r="AA87" i="73"/>
  <c r="Z87" i="73"/>
  <c r="X87" i="73"/>
  <c r="W87" i="73"/>
  <c r="V87" i="73"/>
  <c r="T87" i="73"/>
  <c r="S87" i="73"/>
  <c r="AB86" i="73"/>
  <c r="AA86" i="73"/>
  <c r="Z86" i="73"/>
  <c r="X86" i="73"/>
  <c r="W86" i="73"/>
  <c r="V86" i="73"/>
  <c r="T86" i="73"/>
  <c r="S86" i="73"/>
  <c r="AB85" i="73"/>
  <c r="AA85" i="73"/>
  <c r="Z85" i="73"/>
  <c r="X85" i="73"/>
  <c r="W85" i="73"/>
  <c r="V85" i="73"/>
  <c r="T85" i="73"/>
  <c r="S85" i="73"/>
  <c r="AB84" i="73"/>
  <c r="AA84" i="73"/>
  <c r="Z84" i="73"/>
  <c r="X84" i="73"/>
  <c r="W84" i="73"/>
  <c r="V84" i="73"/>
  <c r="T84" i="73"/>
  <c r="S84" i="73"/>
  <c r="AB83" i="73"/>
  <c r="AA83" i="73"/>
  <c r="Z83" i="73"/>
  <c r="X83" i="73"/>
  <c r="W83" i="73"/>
  <c r="V83" i="73"/>
  <c r="T83" i="73"/>
  <c r="S83" i="73"/>
  <c r="AB82" i="73"/>
  <c r="AA82" i="73"/>
  <c r="Z82" i="73"/>
  <c r="X82" i="73"/>
  <c r="W82" i="73"/>
  <c r="V82" i="73"/>
  <c r="T82" i="73"/>
  <c r="S82" i="73"/>
  <c r="AB81" i="73"/>
  <c r="AA81" i="73"/>
  <c r="Z81" i="73"/>
  <c r="X81" i="73"/>
  <c r="W81" i="73"/>
  <c r="V81" i="73"/>
  <c r="T81" i="73"/>
  <c r="S81" i="73"/>
  <c r="AB80" i="73"/>
  <c r="AA80" i="73"/>
  <c r="Z80" i="73"/>
  <c r="X80" i="73"/>
  <c r="W80" i="73"/>
  <c r="V80" i="73"/>
  <c r="T80" i="73"/>
  <c r="S80" i="73"/>
  <c r="AB79" i="73"/>
  <c r="AA79" i="73"/>
  <c r="Z79" i="73"/>
  <c r="X79" i="73"/>
  <c r="W79" i="73"/>
  <c r="V79" i="73"/>
  <c r="T79" i="73"/>
  <c r="S79" i="73"/>
  <c r="AB78" i="73"/>
  <c r="AA78" i="73"/>
  <c r="Z78" i="73"/>
  <c r="X78" i="73"/>
  <c r="W78" i="73"/>
  <c r="V78" i="73"/>
  <c r="T78" i="73"/>
  <c r="S78" i="73"/>
  <c r="AB77" i="73"/>
  <c r="AA77" i="73"/>
  <c r="Z77" i="73"/>
  <c r="X77" i="73"/>
  <c r="W77" i="73"/>
  <c r="V77" i="73"/>
  <c r="T77" i="73"/>
  <c r="S77" i="73"/>
  <c r="AB76" i="73"/>
  <c r="AA76" i="73"/>
  <c r="Z76" i="73"/>
  <c r="X76" i="73"/>
  <c r="W76" i="73"/>
  <c r="V76" i="73"/>
  <c r="T76" i="73"/>
  <c r="S76" i="73"/>
  <c r="AB75" i="73"/>
  <c r="AA75" i="73"/>
  <c r="Z75" i="73"/>
  <c r="X75" i="73"/>
  <c r="W75" i="73"/>
  <c r="V75" i="73"/>
  <c r="T75" i="73"/>
  <c r="S75" i="73"/>
  <c r="AB74" i="73"/>
  <c r="AA74" i="73"/>
  <c r="Z74" i="73"/>
  <c r="X74" i="73"/>
  <c r="W74" i="73"/>
  <c r="V74" i="73"/>
  <c r="T74" i="73"/>
  <c r="S74" i="73"/>
  <c r="AB73" i="73"/>
  <c r="AA73" i="73"/>
  <c r="Z73" i="73"/>
  <c r="X73" i="73"/>
  <c r="W73" i="73"/>
  <c r="V73" i="73"/>
  <c r="T73" i="73"/>
  <c r="S73" i="73"/>
  <c r="AB72" i="73"/>
  <c r="AA72" i="73"/>
  <c r="Z72" i="73"/>
  <c r="X72" i="73"/>
  <c r="W72" i="73"/>
  <c r="V72" i="73"/>
  <c r="T72" i="73"/>
  <c r="S72" i="73"/>
  <c r="AB71" i="73"/>
  <c r="AA71" i="73"/>
  <c r="Z71" i="73"/>
  <c r="X71" i="73"/>
  <c r="W71" i="73"/>
  <c r="V71" i="73"/>
  <c r="T71" i="73"/>
  <c r="S71" i="73"/>
  <c r="AB70" i="73"/>
  <c r="AA70" i="73"/>
  <c r="Z70" i="73"/>
  <c r="X70" i="73"/>
  <c r="W70" i="73"/>
  <c r="V70" i="73"/>
  <c r="T70" i="73"/>
  <c r="S70" i="73"/>
  <c r="AB69" i="73"/>
  <c r="AA69" i="73"/>
  <c r="Z69" i="73"/>
  <c r="X69" i="73"/>
  <c r="W69" i="73"/>
  <c r="V69" i="73"/>
  <c r="T69" i="73"/>
  <c r="S69" i="73"/>
  <c r="AB68" i="73"/>
  <c r="AA68" i="73"/>
  <c r="Z68" i="73"/>
  <c r="X68" i="73"/>
  <c r="W68" i="73"/>
  <c r="V68" i="73"/>
  <c r="T68" i="73"/>
  <c r="S68" i="73"/>
  <c r="AB67" i="73"/>
  <c r="AA67" i="73"/>
  <c r="Z67" i="73"/>
  <c r="X67" i="73"/>
  <c r="W67" i="73"/>
  <c r="V67" i="73"/>
  <c r="T67" i="73"/>
  <c r="S67" i="73"/>
  <c r="AB66" i="73"/>
  <c r="AA66" i="73"/>
  <c r="Z66" i="73"/>
  <c r="X66" i="73"/>
  <c r="W66" i="73"/>
  <c r="V66" i="73"/>
  <c r="T66" i="73"/>
  <c r="S66" i="73"/>
  <c r="AB65" i="73"/>
  <c r="AA65" i="73"/>
  <c r="Z65" i="73"/>
  <c r="X65" i="73"/>
  <c r="W65" i="73"/>
  <c r="V65" i="73"/>
  <c r="T65" i="73"/>
  <c r="S65" i="73"/>
  <c r="AB64" i="73"/>
  <c r="AA64" i="73"/>
  <c r="Z64" i="73"/>
  <c r="X64" i="73"/>
  <c r="W64" i="73"/>
  <c r="V64" i="73"/>
  <c r="T64" i="73"/>
  <c r="S64" i="73"/>
  <c r="AB63" i="73"/>
  <c r="AA63" i="73"/>
  <c r="Z63" i="73"/>
  <c r="X63" i="73"/>
  <c r="W63" i="73"/>
  <c r="V63" i="73"/>
  <c r="T63" i="73"/>
  <c r="S63" i="73"/>
  <c r="AB62" i="73"/>
  <c r="AA62" i="73"/>
  <c r="Z62" i="73"/>
  <c r="X62" i="73"/>
  <c r="W62" i="73"/>
  <c r="V62" i="73"/>
  <c r="T62" i="73"/>
  <c r="S62" i="73"/>
  <c r="AB61" i="73"/>
  <c r="AA61" i="73"/>
  <c r="Z61" i="73"/>
  <c r="X61" i="73"/>
  <c r="W61" i="73"/>
  <c r="V61" i="73"/>
  <c r="T61" i="73"/>
  <c r="S61" i="73"/>
  <c r="AB60" i="73"/>
  <c r="AA60" i="73"/>
  <c r="Z60" i="73"/>
  <c r="X60" i="73"/>
  <c r="W60" i="73"/>
  <c r="V60" i="73"/>
  <c r="T60" i="73"/>
  <c r="S60" i="73"/>
  <c r="AB59" i="73"/>
  <c r="AA59" i="73"/>
  <c r="Z59" i="73"/>
  <c r="X59" i="73"/>
  <c r="W59" i="73"/>
  <c r="V59" i="73"/>
  <c r="T59" i="73"/>
  <c r="S59" i="73"/>
  <c r="AB58" i="73"/>
  <c r="AA58" i="73"/>
  <c r="Z58" i="73"/>
  <c r="X58" i="73"/>
  <c r="W58" i="73"/>
  <c r="V58" i="73"/>
  <c r="T58" i="73"/>
  <c r="S58" i="73"/>
  <c r="AB57" i="73"/>
  <c r="AA57" i="73"/>
  <c r="Z57" i="73"/>
  <c r="X57" i="73"/>
  <c r="W57" i="73"/>
  <c r="V57" i="73"/>
  <c r="T57" i="73"/>
  <c r="S57" i="73"/>
  <c r="AB56" i="73"/>
  <c r="AA56" i="73"/>
  <c r="Z56" i="73"/>
  <c r="X56" i="73"/>
  <c r="W56" i="73"/>
  <c r="V56" i="73"/>
  <c r="T56" i="73"/>
  <c r="S56" i="73"/>
  <c r="AB55" i="73"/>
  <c r="AA55" i="73"/>
  <c r="Z55" i="73"/>
  <c r="X55" i="73"/>
  <c r="W55" i="73"/>
  <c r="V55" i="73"/>
  <c r="T55" i="73"/>
  <c r="S55" i="73"/>
  <c r="AB54" i="73"/>
  <c r="AA54" i="73"/>
  <c r="Z54" i="73"/>
  <c r="X54" i="73"/>
  <c r="W54" i="73"/>
  <c r="V54" i="73"/>
  <c r="T54" i="73"/>
  <c r="S54" i="73"/>
  <c r="AB53" i="73"/>
  <c r="AA53" i="73"/>
  <c r="Z53" i="73"/>
  <c r="X53" i="73"/>
  <c r="W53" i="73"/>
  <c r="V53" i="73"/>
  <c r="T53" i="73"/>
  <c r="S53" i="73"/>
  <c r="AB52" i="73"/>
  <c r="AA52" i="73"/>
  <c r="Z52" i="73"/>
  <c r="X52" i="73"/>
  <c r="W52" i="73"/>
  <c r="V52" i="73"/>
  <c r="T52" i="73"/>
  <c r="S52" i="73"/>
  <c r="AB51" i="73"/>
  <c r="AA51" i="73"/>
  <c r="Z51" i="73"/>
  <c r="X51" i="73"/>
  <c r="W51" i="73"/>
  <c r="V51" i="73"/>
  <c r="T51" i="73"/>
  <c r="S51" i="73"/>
  <c r="AB50" i="73"/>
  <c r="AA50" i="73"/>
  <c r="Z50" i="73"/>
  <c r="X50" i="73"/>
  <c r="W50" i="73"/>
  <c r="V50" i="73"/>
  <c r="T50" i="73"/>
  <c r="S50" i="73"/>
  <c r="AB49" i="73"/>
  <c r="AA49" i="73"/>
  <c r="Z49" i="73"/>
  <c r="X49" i="73"/>
  <c r="W49" i="73"/>
  <c r="V49" i="73"/>
  <c r="T49" i="73"/>
  <c r="S49" i="73"/>
  <c r="AB48" i="73"/>
  <c r="AA48" i="73"/>
  <c r="Z48" i="73"/>
  <c r="X48" i="73"/>
  <c r="W48" i="73"/>
  <c r="V48" i="73"/>
  <c r="T48" i="73"/>
  <c r="S48" i="73"/>
  <c r="AB47" i="73"/>
  <c r="AA47" i="73"/>
  <c r="Z47" i="73"/>
  <c r="X47" i="73"/>
  <c r="W47" i="73"/>
  <c r="V47" i="73"/>
  <c r="T47" i="73"/>
  <c r="S47" i="73"/>
  <c r="AB46" i="73"/>
  <c r="AA46" i="73"/>
  <c r="Z46" i="73"/>
  <c r="X46" i="73"/>
  <c r="W46" i="73"/>
  <c r="V46" i="73"/>
  <c r="T46" i="73"/>
  <c r="S46" i="73"/>
  <c r="AB45" i="73"/>
  <c r="AA45" i="73"/>
  <c r="Z45" i="73"/>
  <c r="X45" i="73"/>
  <c r="W45" i="73"/>
  <c r="V45" i="73"/>
  <c r="T45" i="73"/>
  <c r="S45" i="73"/>
  <c r="AB44" i="73"/>
  <c r="AA44" i="73"/>
  <c r="Z44" i="73"/>
  <c r="X44" i="73"/>
  <c r="W44" i="73"/>
  <c r="V44" i="73"/>
  <c r="T44" i="73"/>
  <c r="S44" i="73"/>
  <c r="AB43" i="73"/>
  <c r="AA43" i="73"/>
  <c r="Z43" i="73"/>
  <c r="X43" i="73"/>
  <c r="W43" i="73"/>
  <c r="V43" i="73"/>
  <c r="T43" i="73"/>
  <c r="S43" i="73"/>
  <c r="AB42" i="73"/>
  <c r="AA42" i="73"/>
  <c r="Z42" i="73"/>
  <c r="X42" i="73"/>
  <c r="W42" i="73"/>
  <c r="V42" i="73"/>
  <c r="T42" i="73"/>
  <c r="S42" i="73"/>
  <c r="AB41" i="73"/>
  <c r="AA41" i="73"/>
  <c r="Z41" i="73"/>
  <c r="X41" i="73"/>
  <c r="W41" i="73"/>
  <c r="V41" i="73"/>
  <c r="T41" i="73"/>
  <c r="S41" i="73"/>
  <c r="AB40" i="73"/>
  <c r="AA40" i="73"/>
  <c r="Z40" i="73"/>
  <c r="X40" i="73"/>
  <c r="W40" i="73"/>
  <c r="V40" i="73"/>
  <c r="T40" i="73"/>
  <c r="S40" i="73"/>
  <c r="AB39" i="73"/>
  <c r="AA39" i="73"/>
  <c r="Z39" i="73"/>
  <c r="X39" i="73"/>
  <c r="W39" i="73"/>
  <c r="V39" i="73"/>
  <c r="T39" i="73"/>
  <c r="S39" i="73"/>
  <c r="AB38" i="73"/>
  <c r="AA38" i="73"/>
  <c r="Z38" i="73"/>
  <c r="X38" i="73"/>
  <c r="W38" i="73"/>
  <c r="V38" i="73"/>
  <c r="T38" i="73"/>
  <c r="S38" i="73"/>
  <c r="AB37" i="73"/>
  <c r="AA37" i="73"/>
  <c r="Z37" i="73"/>
  <c r="X37" i="73"/>
  <c r="W37" i="73"/>
  <c r="V37" i="73"/>
  <c r="T37" i="73"/>
  <c r="S37" i="73"/>
  <c r="AB36" i="73"/>
  <c r="AA36" i="73"/>
  <c r="Z36" i="73"/>
  <c r="X36" i="73"/>
  <c r="W36" i="73"/>
  <c r="V36" i="73"/>
  <c r="T36" i="73"/>
  <c r="S36" i="73"/>
  <c r="AB35" i="73"/>
  <c r="AA35" i="73"/>
  <c r="Z35" i="73"/>
  <c r="X35" i="73"/>
  <c r="W35" i="73"/>
  <c r="V35" i="73"/>
  <c r="T35" i="73"/>
  <c r="S35" i="73"/>
  <c r="AB34" i="73"/>
  <c r="AA34" i="73"/>
  <c r="Z34" i="73"/>
  <c r="X34" i="73"/>
  <c r="W34" i="73"/>
  <c r="V34" i="73"/>
  <c r="T34" i="73"/>
  <c r="S34" i="73"/>
  <c r="AB33" i="73"/>
  <c r="AA33" i="73"/>
  <c r="Z33" i="73"/>
  <c r="X33" i="73"/>
  <c r="W33" i="73"/>
  <c r="V33" i="73"/>
  <c r="T33" i="73"/>
  <c r="S33" i="73"/>
  <c r="AB32" i="73"/>
  <c r="AA32" i="73"/>
  <c r="Z32" i="73"/>
  <c r="X32" i="73"/>
  <c r="W32" i="73"/>
  <c r="V32" i="73"/>
  <c r="T32" i="73"/>
  <c r="S32" i="73"/>
  <c r="AB31" i="73"/>
  <c r="AA31" i="73"/>
  <c r="Z31" i="73"/>
  <c r="X31" i="73"/>
  <c r="W31" i="73"/>
  <c r="V31" i="73"/>
  <c r="T31" i="73"/>
  <c r="S31" i="73"/>
  <c r="AB30" i="73"/>
  <c r="AA30" i="73"/>
  <c r="Z30" i="73"/>
  <c r="X30" i="73"/>
  <c r="W30" i="73"/>
  <c r="V30" i="73"/>
  <c r="T30" i="73"/>
  <c r="S30" i="73"/>
  <c r="AB29" i="73"/>
  <c r="AA29" i="73"/>
  <c r="Z29" i="73"/>
  <c r="X29" i="73"/>
  <c r="W29" i="73"/>
  <c r="V29" i="73"/>
  <c r="T29" i="73"/>
  <c r="S29" i="73"/>
  <c r="AB28" i="73"/>
  <c r="AA28" i="73"/>
  <c r="Z28" i="73"/>
  <c r="X28" i="73"/>
  <c r="W28" i="73"/>
  <c r="V28" i="73"/>
  <c r="T28" i="73"/>
  <c r="S28" i="73"/>
  <c r="AB27" i="73"/>
  <c r="AA27" i="73"/>
  <c r="Z27" i="73"/>
  <c r="X27" i="73"/>
  <c r="W27" i="73"/>
  <c r="V27" i="73"/>
  <c r="T27" i="73"/>
  <c r="S27" i="73"/>
  <c r="AB25" i="73"/>
  <c r="AA25" i="73"/>
  <c r="Z25" i="73"/>
  <c r="X25" i="73"/>
  <c r="W25" i="73"/>
  <c r="V25" i="73"/>
  <c r="T25" i="73"/>
  <c r="S25" i="73"/>
  <c r="AB24" i="73"/>
  <c r="AA24" i="73"/>
  <c r="Z24" i="73"/>
  <c r="X24" i="73"/>
  <c r="W24" i="73"/>
  <c r="V24" i="73"/>
  <c r="T24" i="73"/>
  <c r="S24" i="73"/>
  <c r="AB23" i="73"/>
  <c r="AA23" i="73"/>
  <c r="Z23" i="73"/>
  <c r="X23" i="73"/>
  <c r="W23" i="73"/>
  <c r="V23" i="73"/>
  <c r="T23" i="73"/>
  <c r="S23" i="73"/>
  <c r="AB22" i="73"/>
  <c r="AA22" i="73"/>
  <c r="Z22" i="73"/>
  <c r="X22" i="73"/>
  <c r="W22" i="73"/>
  <c r="V22" i="73"/>
  <c r="T22" i="73"/>
  <c r="S22" i="73"/>
  <c r="AB21" i="73"/>
  <c r="AA21" i="73"/>
  <c r="Z21" i="73"/>
  <c r="X21" i="73"/>
  <c r="W21" i="73"/>
  <c r="V21" i="73"/>
  <c r="T21" i="73"/>
  <c r="S21" i="73"/>
  <c r="AB20" i="73"/>
  <c r="AA20" i="73"/>
  <c r="Z20" i="73"/>
  <c r="X20" i="73"/>
  <c r="W20" i="73"/>
  <c r="V20" i="73"/>
  <c r="T20" i="73"/>
  <c r="S20" i="73"/>
  <c r="AB19" i="73"/>
  <c r="AA19" i="73"/>
  <c r="Z19" i="73"/>
  <c r="X19" i="73"/>
  <c r="W19" i="73"/>
  <c r="V19" i="73"/>
  <c r="T19" i="73"/>
  <c r="S19" i="73"/>
  <c r="AB18" i="73"/>
  <c r="AA18" i="73"/>
  <c r="Z18" i="73"/>
  <c r="X18" i="73"/>
  <c r="W18" i="73"/>
  <c r="V18" i="73"/>
  <c r="T18" i="73"/>
  <c r="S18" i="73"/>
  <c r="AB17" i="73"/>
  <c r="AA17" i="73"/>
  <c r="Z17" i="73"/>
  <c r="X17" i="73"/>
  <c r="W17" i="73"/>
  <c r="V17" i="73"/>
  <c r="T17" i="73"/>
  <c r="S17" i="73"/>
  <c r="AB16" i="73"/>
  <c r="AA16" i="73"/>
  <c r="Z16" i="73"/>
  <c r="X16" i="73"/>
  <c r="W16" i="73"/>
  <c r="V16" i="73"/>
  <c r="T16" i="73"/>
  <c r="S16" i="73"/>
  <c r="AB15" i="73"/>
  <c r="AA15" i="73"/>
  <c r="Z15" i="73"/>
  <c r="X15" i="73"/>
  <c r="W15" i="73"/>
  <c r="V15" i="73"/>
  <c r="T15" i="73"/>
  <c r="S15" i="73"/>
  <c r="AB14" i="73"/>
  <c r="AA14" i="73"/>
  <c r="Z14" i="73"/>
  <c r="X14" i="73"/>
  <c r="W14" i="73"/>
  <c r="V14" i="73"/>
  <c r="T14" i="73"/>
  <c r="S14" i="73"/>
  <c r="AB13" i="73"/>
  <c r="AA13" i="73"/>
  <c r="Z13" i="73"/>
  <c r="X13" i="73"/>
  <c r="W13" i="73"/>
  <c r="V13" i="73"/>
  <c r="T13" i="73"/>
  <c r="S13" i="73"/>
  <c r="AB12" i="73"/>
  <c r="AA12" i="73"/>
  <c r="Z12" i="73"/>
  <c r="X12" i="73"/>
  <c r="W12" i="73"/>
  <c r="V12" i="73"/>
  <c r="T12" i="73"/>
  <c r="S12" i="73"/>
  <c r="AB11" i="73"/>
  <c r="AA11" i="73"/>
  <c r="Z11" i="73"/>
  <c r="X11" i="73"/>
  <c r="W11" i="73"/>
  <c r="V11" i="73"/>
  <c r="T11" i="73"/>
  <c r="S11" i="73"/>
  <c r="B37" i="62" l="1"/>
  <c r="C37" i="62"/>
  <c r="E37" i="62"/>
  <c r="F37" i="62"/>
  <c r="G37" i="62" s="1"/>
  <c r="I37" i="62"/>
  <c r="L37" i="62" s="1"/>
  <c r="G10" i="46"/>
  <c r="N10" i="46" s="1"/>
  <c r="K10" i="46"/>
  <c r="G11" i="46"/>
  <c r="N11" i="46" s="1"/>
  <c r="K11" i="46"/>
  <c r="G12" i="46"/>
  <c r="N12" i="46" s="1"/>
  <c r="K12" i="46"/>
  <c r="G13" i="46"/>
  <c r="N13" i="46" s="1"/>
  <c r="K13" i="46"/>
  <c r="G14" i="46"/>
  <c r="N14" i="46" s="1"/>
  <c r="K14" i="46"/>
  <c r="G15" i="46"/>
  <c r="N15" i="46" s="1"/>
  <c r="K15" i="46"/>
  <c r="G16" i="46"/>
  <c r="N16" i="46" s="1"/>
  <c r="K16" i="46"/>
  <c r="G17" i="46"/>
  <c r="N17" i="46" s="1"/>
  <c r="K17" i="46"/>
  <c r="G18" i="46"/>
  <c r="N18" i="46" s="1"/>
  <c r="K18" i="46"/>
  <c r="G19" i="46"/>
  <c r="N19" i="46" s="1"/>
  <c r="K19" i="46"/>
  <c r="G20" i="46"/>
  <c r="N20" i="46" s="1"/>
  <c r="K20" i="46"/>
  <c r="G21" i="46"/>
  <c r="N21" i="46" s="1"/>
  <c r="K21" i="46"/>
  <c r="G22" i="46"/>
  <c r="N22" i="46" s="1"/>
  <c r="K22" i="46"/>
  <c r="G23" i="46"/>
  <c r="N23" i="46" s="1"/>
  <c r="K23" i="46"/>
  <c r="G24" i="46"/>
  <c r="N24" i="46" s="1"/>
  <c r="K24" i="46"/>
  <c r="G25" i="46"/>
  <c r="N25" i="46" s="1"/>
  <c r="K25" i="46"/>
  <c r="G26" i="46"/>
  <c r="N26" i="46" s="1"/>
  <c r="K26" i="46"/>
  <c r="G27" i="46"/>
  <c r="N27" i="46" s="1"/>
  <c r="K27" i="46"/>
  <c r="G28" i="46"/>
  <c r="N28" i="46" s="1"/>
  <c r="K28" i="46"/>
  <c r="G30" i="46"/>
  <c r="N30" i="46" s="1"/>
  <c r="K30" i="46"/>
  <c r="G31" i="46"/>
  <c r="N31" i="46" s="1"/>
  <c r="K31" i="46"/>
  <c r="G32" i="46"/>
  <c r="N32" i="46" s="1"/>
  <c r="K32" i="46"/>
  <c r="G33" i="46"/>
  <c r="N33" i="46" s="1"/>
  <c r="K33" i="46"/>
  <c r="B32" i="46"/>
  <c r="C32" i="46"/>
  <c r="D32" i="46" s="1"/>
  <c r="B33" i="46"/>
  <c r="C33" i="46"/>
  <c r="D33" i="46" s="1"/>
  <c r="H31" i="46" l="1"/>
  <c r="H10" i="46"/>
  <c r="W26" i="46"/>
  <c r="F26" i="46"/>
  <c r="P26" i="46"/>
  <c r="J26" i="46"/>
  <c r="Y26" i="46"/>
  <c r="H12" i="46"/>
  <c r="W32" i="46"/>
  <c r="Y32" i="46"/>
  <c r="P32" i="46"/>
  <c r="J32" i="46"/>
  <c r="F32" i="46"/>
  <c r="H11" i="46"/>
  <c r="G65" i="62"/>
  <c r="I33" i="46"/>
  <c r="X33" i="46"/>
  <c r="V33" i="46"/>
  <c r="O33" i="46"/>
  <c r="E26" i="46"/>
  <c r="AL26" i="46" s="1"/>
  <c r="X26" i="46"/>
  <c r="V26" i="46"/>
  <c r="O26" i="46"/>
  <c r="I24" i="46"/>
  <c r="X24" i="46"/>
  <c r="V24" i="46"/>
  <c r="O24" i="46"/>
  <c r="X20" i="46"/>
  <c r="V20" i="46"/>
  <c r="O20" i="46"/>
  <c r="X16" i="46"/>
  <c r="V16" i="46"/>
  <c r="O16" i="46"/>
  <c r="X14" i="46"/>
  <c r="V14" i="46"/>
  <c r="O14" i="46"/>
  <c r="X12" i="46"/>
  <c r="Y12" i="46" s="1"/>
  <c r="V12" i="46"/>
  <c r="W12" i="46" s="1"/>
  <c r="O12" i="46"/>
  <c r="P12" i="46" s="1"/>
  <c r="E10" i="46"/>
  <c r="AL10" i="46" s="1"/>
  <c r="X10" i="46"/>
  <c r="Y10" i="46" s="1"/>
  <c r="V10" i="46"/>
  <c r="W10" i="46" s="1"/>
  <c r="O10" i="46"/>
  <c r="P10" i="46" s="1"/>
  <c r="E32" i="46"/>
  <c r="AL32" i="46" s="1"/>
  <c r="O32" i="46"/>
  <c r="X32" i="46"/>
  <c r="V32" i="46"/>
  <c r="E30" i="46"/>
  <c r="AL30" i="46" s="1"/>
  <c r="O30" i="46"/>
  <c r="X30" i="46"/>
  <c r="V30" i="46"/>
  <c r="E27" i="46"/>
  <c r="AL27" i="46" s="1"/>
  <c r="V27" i="46"/>
  <c r="X27" i="46"/>
  <c r="O27" i="46"/>
  <c r="E25" i="46"/>
  <c r="AL25" i="46" s="1"/>
  <c r="O25" i="46"/>
  <c r="X25" i="46"/>
  <c r="V25" i="46"/>
  <c r="E23" i="46"/>
  <c r="AL23" i="46" s="1"/>
  <c r="O23" i="46"/>
  <c r="X23" i="46"/>
  <c r="V23" i="46"/>
  <c r="E21" i="46"/>
  <c r="AL21" i="46" s="1"/>
  <c r="O21" i="46"/>
  <c r="X21" i="46"/>
  <c r="V21" i="46"/>
  <c r="AE19" i="46"/>
  <c r="X19" i="46"/>
  <c r="V19" i="46"/>
  <c r="O19" i="46"/>
  <c r="E17" i="46"/>
  <c r="AL17" i="46" s="1"/>
  <c r="O17" i="46"/>
  <c r="X17" i="46"/>
  <c r="V17" i="46"/>
  <c r="E15" i="46"/>
  <c r="AL15" i="46" s="1"/>
  <c r="V15" i="46"/>
  <c r="O15" i="46"/>
  <c r="X15" i="46"/>
  <c r="I13" i="46"/>
  <c r="O13" i="46"/>
  <c r="X13" i="46"/>
  <c r="V13" i="46"/>
  <c r="E11" i="46"/>
  <c r="AL11" i="46" s="1"/>
  <c r="X11" i="46"/>
  <c r="Y11" i="46" s="1"/>
  <c r="V11" i="46"/>
  <c r="W11" i="46" s="1"/>
  <c r="O11" i="46"/>
  <c r="P11" i="46" s="1"/>
  <c r="X31" i="46"/>
  <c r="Y31" i="46" s="1"/>
  <c r="V31" i="46"/>
  <c r="W31" i="46" s="1"/>
  <c r="O31" i="46"/>
  <c r="P31" i="46" s="1"/>
  <c r="E28" i="46"/>
  <c r="AL28" i="46" s="1"/>
  <c r="X28" i="46"/>
  <c r="V28" i="46"/>
  <c r="O28" i="46"/>
  <c r="I22" i="46"/>
  <c r="X22" i="46"/>
  <c r="V22" i="46"/>
  <c r="O22" i="46"/>
  <c r="I18" i="46"/>
  <c r="X18" i="46"/>
  <c r="V18" i="46"/>
  <c r="O18" i="46"/>
  <c r="AI13" i="46"/>
  <c r="AG11" i="46"/>
  <c r="AH13" i="46"/>
  <c r="AI31" i="46"/>
  <c r="AE31" i="46"/>
  <c r="AG17" i="46"/>
  <c r="AE13" i="46"/>
  <c r="AG25" i="46"/>
  <c r="AC13" i="46"/>
  <c r="AA21" i="46"/>
  <c r="AH15" i="46"/>
  <c r="AC15" i="46"/>
  <c r="AG15" i="46"/>
  <c r="AA15" i="46"/>
  <c r="AE15" i="46"/>
  <c r="AI15" i="46"/>
  <c r="AD15" i="46"/>
  <c r="I15" i="46"/>
  <c r="AG33" i="46"/>
  <c r="AI21" i="46"/>
  <c r="AD33" i="46"/>
  <c r="AI30" i="46"/>
  <c r="AE28" i="46"/>
  <c r="AD21" i="46"/>
  <c r="AE21" i="46"/>
  <c r="AI17" i="46"/>
  <c r="E13" i="46"/>
  <c r="AL13" i="46" s="1"/>
  <c r="AE27" i="46"/>
  <c r="AE18" i="46"/>
  <c r="E18" i="46"/>
  <c r="AL18" i="46" s="1"/>
  <c r="AD17" i="46"/>
  <c r="AH10" i="46"/>
  <c r="AC18" i="46"/>
  <c r="AA17" i="46"/>
  <c r="AE10" i="46"/>
  <c r="AI33" i="46"/>
  <c r="AC33" i="46"/>
  <c r="AE30" i="46"/>
  <c r="AD28" i="46"/>
  <c r="AE22" i="46"/>
  <c r="AE11" i="46"/>
  <c r="AH33" i="46"/>
  <c r="AA33" i="46"/>
  <c r="AD30" i="46"/>
  <c r="AA11" i="46"/>
  <c r="AC30" i="46"/>
  <c r="AE23" i="46"/>
  <c r="AH11" i="46"/>
  <c r="AH30" i="46"/>
  <c r="I28" i="46"/>
  <c r="AD25" i="46"/>
  <c r="AE24" i="46"/>
  <c r="AD23" i="46"/>
  <c r="AC22" i="46"/>
  <c r="E22" i="46"/>
  <c r="AL22" i="46" s="1"/>
  <c r="AG21" i="46"/>
  <c r="AD13" i="46"/>
  <c r="AI23" i="46"/>
  <c r="AA23" i="46"/>
  <c r="AG23" i="46"/>
  <c r="AH22" i="46"/>
  <c r="AE16" i="46"/>
  <c r="Z37" i="62"/>
  <c r="AD37" i="62"/>
  <c r="R37" i="62"/>
  <c r="AE37" i="62" s="1"/>
  <c r="AA37" i="62"/>
  <c r="J37" i="62"/>
  <c r="N37" i="62" s="1"/>
  <c r="AC37" i="62"/>
  <c r="Y37" i="62"/>
  <c r="V37" i="62"/>
  <c r="H37" i="62"/>
  <c r="AF37" i="62"/>
  <c r="AB37" i="62"/>
  <c r="X37" i="62"/>
  <c r="AC32" i="46"/>
  <c r="AD27" i="46"/>
  <c r="AE32" i="46"/>
  <c r="AH32" i="46"/>
  <c r="AA32" i="46"/>
  <c r="AI27" i="46"/>
  <c r="AA27" i="46"/>
  <c r="AE26" i="46"/>
  <c r="AG32" i="46"/>
  <c r="AG27" i="46"/>
  <c r="AE12" i="46"/>
  <c r="AE33" i="46"/>
  <c r="AE20" i="46"/>
  <c r="AA19" i="46"/>
  <c r="AG19" i="46"/>
  <c r="E19" i="46"/>
  <c r="AL19" i="46" s="1"/>
  <c r="I19" i="46"/>
  <c r="AC19" i="46"/>
  <c r="AH19" i="46"/>
  <c r="AD19" i="46"/>
  <c r="AI19" i="46"/>
  <c r="I14" i="46"/>
  <c r="AH14" i="46"/>
  <c r="E14" i="46"/>
  <c r="AL14" i="46" s="1"/>
  <c r="AC14" i="46"/>
  <c r="E33" i="46"/>
  <c r="AL33" i="46" s="1"/>
  <c r="AE14" i="46"/>
  <c r="AH28" i="46"/>
  <c r="AH27" i="46"/>
  <c r="AC27" i="46"/>
  <c r="I27" i="46"/>
  <c r="AH26" i="46"/>
  <c r="I26" i="46"/>
  <c r="AE25" i="46"/>
  <c r="AH24" i="46"/>
  <c r="AH23" i="46"/>
  <c r="AC23" i="46"/>
  <c r="I23" i="46"/>
  <c r="AH18" i="46"/>
  <c r="AE17" i="46"/>
  <c r="AG13" i="46"/>
  <c r="AA13" i="46"/>
  <c r="AI11" i="46"/>
  <c r="AD11" i="46"/>
  <c r="AC10" i="46"/>
  <c r="AC11" i="46"/>
  <c r="AC26" i="46"/>
  <c r="AI25" i="46"/>
  <c r="AA25" i="46"/>
  <c r="AI32" i="46"/>
  <c r="AD32" i="46"/>
  <c r="AH31" i="46"/>
  <c r="AC31" i="46"/>
  <c r="I31" i="46"/>
  <c r="J31" i="46" s="1"/>
  <c r="E31" i="46"/>
  <c r="AL31" i="46" s="1"/>
  <c r="AG30" i="46"/>
  <c r="AA30" i="46"/>
  <c r="AI28" i="46"/>
  <c r="AC28" i="46"/>
  <c r="I32" i="46"/>
  <c r="AG31" i="46"/>
  <c r="AA31" i="46"/>
  <c r="AA16" i="46"/>
  <c r="AG16" i="46"/>
  <c r="E16" i="46"/>
  <c r="AL16" i="46" s="1"/>
  <c r="I16" i="46"/>
  <c r="AC16" i="46"/>
  <c r="AH16" i="46"/>
  <c r="AD16" i="46"/>
  <c r="AI16" i="46"/>
  <c r="AA28" i="46"/>
  <c r="AG28" i="46"/>
  <c r="AA24" i="46"/>
  <c r="AG24" i="46"/>
  <c r="AD24" i="46"/>
  <c r="AI24" i="46"/>
  <c r="AA20" i="46"/>
  <c r="AG20" i="46"/>
  <c r="E20" i="46"/>
  <c r="AL20" i="46" s="1"/>
  <c r="I20" i="46"/>
  <c r="AC20" i="46"/>
  <c r="AH20" i="46"/>
  <c r="AD20" i="46"/>
  <c r="AI20" i="46"/>
  <c r="AD31" i="46"/>
  <c r="I30" i="46"/>
  <c r="AD26" i="46"/>
  <c r="AI26" i="46"/>
  <c r="AA26" i="46"/>
  <c r="AG26" i="46"/>
  <c r="AC24" i="46"/>
  <c r="E24" i="46"/>
  <c r="AL24" i="46" s="1"/>
  <c r="AG22" i="46"/>
  <c r="AA22" i="46"/>
  <c r="AG18" i="46"/>
  <c r="AA18" i="46"/>
  <c r="AG14" i="46"/>
  <c r="AA14" i="46"/>
  <c r="AI12" i="46"/>
  <c r="AD12" i="46"/>
  <c r="I11" i="46"/>
  <c r="J11" i="46" s="1"/>
  <c r="AG10" i="46"/>
  <c r="AA10" i="46"/>
  <c r="AH12" i="46"/>
  <c r="AC12" i="46"/>
  <c r="I12" i="46"/>
  <c r="J12" i="46" s="1"/>
  <c r="E12" i="46"/>
  <c r="AL12" i="46" s="1"/>
  <c r="AH25" i="46"/>
  <c r="AC25" i="46"/>
  <c r="I25" i="46"/>
  <c r="AI22" i="46"/>
  <c r="AD22" i="46"/>
  <c r="AH21" i="46"/>
  <c r="AC21" i="46"/>
  <c r="I21" i="46"/>
  <c r="AI18" i="46"/>
  <c r="AD18" i="46"/>
  <c r="AH17" i="46"/>
  <c r="AC17" i="46"/>
  <c r="I17" i="46"/>
  <c r="AI14" i="46"/>
  <c r="AD14" i="46"/>
  <c r="AG12" i="46"/>
  <c r="AA12" i="46"/>
  <c r="AI10" i="46"/>
  <c r="AD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J225" i="61" s="1"/>
  <c r="O225" i="61" s="1"/>
  <c r="AC225" i="61"/>
  <c r="H226" i="61"/>
  <c r="I226" i="61"/>
  <c r="J226" i="61" s="1"/>
  <c r="O226" i="61" s="1"/>
  <c r="AC226" i="61"/>
  <c r="H227" i="61"/>
  <c r="I227" i="61"/>
  <c r="J227" i="61" s="1"/>
  <c r="O227" i="61" s="1"/>
  <c r="AC227" i="61"/>
  <c r="H228" i="61"/>
  <c r="I228" i="61"/>
  <c r="J228" i="61" s="1"/>
  <c r="O228" i="61" s="1"/>
  <c r="AC228" i="61"/>
  <c r="H229" i="61"/>
  <c r="I229" i="61"/>
  <c r="J229" i="61" s="1"/>
  <c r="O229" i="61" s="1"/>
  <c r="AC229" i="61"/>
  <c r="H230" i="61"/>
  <c r="I230" i="61"/>
  <c r="J230" i="61" s="1"/>
  <c r="O230" i="61" s="1"/>
  <c r="AC230" i="61"/>
  <c r="H231" i="61"/>
  <c r="I231" i="61"/>
  <c r="J231" i="61" s="1"/>
  <c r="O231" i="61" s="1"/>
  <c r="AC231" i="61"/>
  <c r="H232" i="61"/>
  <c r="I232" i="61"/>
  <c r="J232" i="61" s="1"/>
  <c r="O232" i="61" s="1"/>
  <c r="AC232" i="61"/>
  <c r="H233" i="61"/>
  <c r="I233" i="61"/>
  <c r="J233" i="61" s="1"/>
  <c r="O233" i="61" s="1"/>
  <c r="AC233" i="61"/>
  <c r="H234" i="61"/>
  <c r="I234" i="61"/>
  <c r="J234" i="61" s="1"/>
  <c r="O234" i="61" s="1"/>
  <c r="AC234" i="61"/>
  <c r="AC224" i="61"/>
  <c r="I224" i="61"/>
  <c r="AA224" i="61" s="1"/>
  <c r="H224" i="61"/>
  <c r="D225" i="61"/>
  <c r="F225" i="61"/>
  <c r="G225" i="61" s="1"/>
  <c r="D226" i="61"/>
  <c r="F226" i="61"/>
  <c r="G226" i="61" s="1"/>
  <c r="D227" i="61"/>
  <c r="F227" i="61"/>
  <c r="G227" i="61" s="1"/>
  <c r="D228" i="61"/>
  <c r="F228" i="61"/>
  <c r="G228" i="61" s="1"/>
  <c r="D229" i="61"/>
  <c r="F229" i="61"/>
  <c r="G229" i="61" s="1"/>
  <c r="D230" i="61"/>
  <c r="F230" i="61"/>
  <c r="G230" i="61" s="1"/>
  <c r="D231" i="61"/>
  <c r="F231" i="61"/>
  <c r="G231" i="61" s="1"/>
  <c r="D232" i="61"/>
  <c r="F232" i="61"/>
  <c r="G232" i="61" s="1"/>
  <c r="D233" i="61"/>
  <c r="F233" i="61"/>
  <c r="G233" i="61" s="1"/>
  <c r="D234" i="61"/>
  <c r="F234" i="61"/>
  <c r="G234" i="61" s="1"/>
  <c r="G235" i="61"/>
  <c r="F224" i="61"/>
  <c r="G224" i="61" s="1"/>
  <c r="E222" i="61"/>
  <c r="H210" i="61"/>
  <c r="I210" i="61"/>
  <c r="J210" i="61" s="1"/>
  <c r="O210" i="61" s="1"/>
  <c r="AC210" i="61"/>
  <c r="H211" i="61"/>
  <c r="I211" i="61"/>
  <c r="J211" i="61" s="1"/>
  <c r="O211" i="61" s="1"/>
  <c r="AC211" i="61"/>
  <c r="H212" i="61"/>
  <c r="I212" i="61"/>
  <c r="J212" i="61" s="1"/>
  <c r="O212" i="61" s="1"/>
  <c r="AC212" i="61"/>
  <c r="H213" i="61"/>
  <c r="I213" i="61"/>
  <c r="J213" i="61" s="1"/>
  <c r="O213" i="61" s="1"/>
  <c r="AC213" i="61"/>
  <c r="H214" i="61"/>
  <c r="I214" i="61"/>
  <c r="X214" i="61" s="1"/>
  <c r="AC214" i="61"/>
  <c r="H215" i="61"/>
  <c r="I215" i="61"/>
  <c r="U215" i="61" s="1"/>
  <c r="AC215" i="61"/>
  <c r="H216" i="61"/>
  <c r="I216" i="61"/>
  <c r="U216" i="61" s="1"/>
  <c r="AC216" i="61"/>
  <c r="H217" i="61"/>
  <c r="I217" i="61"/>
  <c r="M217" i="61" s="1"/>
  <c r="AC217" i="61"/>
  <c r="H218" i="61"/>
  <c r="I218" i="61"/>
  <c r="X218" i="61" s="1"/>
  <c r="AC218" i="61"/>
  <c r="H219" i="61"/>
  <c r="I219" i="61"/>
  <c r="U219" i="61" s="1"/>
  <c r="AC219" i="61"/>
  <c r="H220" i="61"/>
  <c r="I220" i="61"/>
  <c r="X220" i="61" s="1"/>
  <c r="AC220" i="61"/>
  <c r="AC209" i="61"/>
  <c r="I209" i="61"/>
  <c r="AA209" i="61" s="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J195" i="61" s="1"/>
  <c r="O195" i="61" s="1"/>
  <c r="AC195" i="61"/>
  <c r="H196" i="61"/>
  <c r="I196" i="61"/>
  <c r="J196" i="61" s="1"/>
  <c r="O196" i="61" s="1"/>
  <c r="AC196" i="61"/>
  <c r="H197" i="61"/>
  <c r="I197" i="61"/>
  <c r="J197" i="61" s="1"/>
  <c r="O197" i="61" s="1"/>
  <c r="AC197" i="61"/>
  <c r="H198" i="61"/>
  <c r="I198" i="61"/>
  <c r="J198" i="61" s="1"/>
  <c r="O198" i="61" s="1"/>
  <c r="AC198" i="61"/>
  <c r="H199" i="61"/>
  <c r="I199" i="61"/>
  <c r="J199" i="61" s="1"/>
  <c r="O199" i="61" s="1"/>
  <c r="AC199" i="61"/>
  <c r="H200" i="61"/>
  <c r="I200" i="61"/>
  <c r="U200" i="61" s="1"/>
  <c r="AC200" i="61"/>
  <c r="H201" i="61"/>
  <c r="I201" i="61"/>
  <c r="J201" i="61" s="1"/>
  <c r="O201" i="61" s="1"/>
  <c r="AC201" i="61"/>
  <c r="H202" i="61"/>
  <c r="I202" i="61"/>
  <c r="M202" i="61" s="1"/>
  <c r="AC202" i="61"/>
  <c r="H203" i="61"/>
  <c r="I203" i="61"/>
  <c r="X203" i="61" s="1"/>
  <c r="AC203" i="61"/>
  <c r="H204" i="61"/>
  <c r="I204" i="61"/>
  <c r="U204" i="61" s="1"/>
  <c r="AC204" i="61"/>
  <c r="H205" i="61"/>
  <c r="I205" i="61"/>
  <c r="X205" i="61" s="1"/>
  <c r="AC205" i="61"/>
  <c r="AC194" i="61"/>
  <c r="I194" i="61"/>
  <c r="AB194" i="61" s="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T37" i="62" l="1"/>
  <c r="P37" i="62"/>
  <c r="Q199" i="61"/>
  <c r="S199" i="61"/>
  <c r="Q210" i="61"/>
  <c r="S210" i="61"/>
  <c r="Q233" i="61"/>
  <c r="S233" i="61"/>
  <c r="Q225" i="61"/>
  <c r="S225" i="61"/>
  <c r="Q230" i="61"/>
  <c r="S230" i="61"/>
  <c r="Q231" i="61"/>
  <c r="S231" i="61"/>
  <c r="Q228" i="61"/>
  <c r="S228" i="61"/>
  <c r="Q201" i="61"/>
  <c r="S201" i="61"/>
  <c r="Q212" i="61"/>
  <c r="S212" i="61"/>
  <c r="Q227" i="61"/>
  <c r="S227" i="61"/>
  <c r="S213" i="61"/>
  <c r="Q213" i="61"/>
  <c r="Q196" i="61"/>
  <c r="S196" i="61"/>
  <c r="Q198" i="61"/>
  <c r="S198" i="61"/>
  <c r="S232" i="61"/>
  <c r="Q232" i="61"/>
  <c r="Q195" i="61"/>
  <c r="S195" i="61"/>
  <c r="Q229" i="61"/>
  <c r="S229" i="61"/>
  <c r="Q197" i="61"/>
  <c r="S197" i="61"/>
  <c r="Q211" i="61"/>
  <c r="S211" i="61"/>
  <c r="Q234" i="61"/>
  <c r="S234" i="61"/>
  <c r="Q226" i="61"/>
  <c r="S226" i="61"/>
  <c r="F11" i="46"/>
  <c r="F12" i="46"/>
  <c r="F31" i="46"/>
  <c r="F10" i="46"/>
  <c r="G93" i="62"/>
  <c r="AK14" i="46"/>
  <c r="AK11" i="46"/>
  <c r="AK28" i="46"/>
  <c r="AK23" i="46"/>
  <c r="AK20" i="46"/>
  <c r="AK10" i="46"/>
  <c r="AK26" i="46"/>
  <c r="AK33" i="46"/>
  <c r="AK12" i="46"/>
  <c r="AK25" i="46"/>
  <c r="AK30" i="46"/>
  <c r="AK22" i="46"/>
  <c r="AK31" i="46"/>
  <c r="AK32" i="46"/>
  <c r="AK19" i="46"/>
  <c r="AK15" i="46"/>
  <c r="AK17" i="46"/>
  <c r="AK21" i="46"/>
  <c r="AK27" i="46"/>
  <c r="AK16" i="46"/>
  <c r="AK24" i="46"/>
  <c r="AK13" i="46"/>
  <c r="AK18" i="46"/>
  <c r="U224" i="61"/>
  <c r="Y215" i="61"/>
  <c r="Y220" i="61"/>
  <c r="Y232" i="61"/>
  <c r="Y197" i="61"/>
  <c r="AB210" i="61"/>
  <c r="Y199" i="61"/>
  <c r="M197" i="61"/>
  <c r="AB196" i="61"/>
  <c r="Y230" i="61"/>
  <c r="Y200" i="61"/>
  <c r="Y210" i="61"/>
  <c r="M232" i="61"/>
  <c r="Y231" i="61"/>
  <c r="M231" i="61"/>
  <c r="M225" i="61"/>
  <c r="U209" i="61"/>
  <c r="M215" i="61"/>
  <c r="AB214" i="61"/>
  <c r="Y213" i="61"/>
  <c r="AB212" i="61"/>
  <c r="X210" i="61"/>
  <c r="X224" i="61"/>
  <c r="Y234" i="61"/>
  <c r="Y195" i="61"/>
  <c r="Y212" i="61"/>
  <c r="AB211" i="61"/>
  <c r="U210" i="61"/>
  <c r="AB224" i="61"/>
  <c r="M234" i="61"/>
  <c r="Y233" i="61"/>
  <c r="M230" i="61"/>
  <c r="Y229" i="61"/>
  <c r="Y226" i="61"/>
  <c r="M203" i="61"/>
  <c r="Y202" i="61"/>
  <c r="X195" i="61"/>
  <c r="Y211" i="61"/>
  <c r="M233" i="61"/>
  <c r="M229" i="61"/>
  <c r="Y228" i="61"/>
  <c r="M226" i="61"/>
  <c r="Y225" i="61"/>
  <c r="AB234" i="61"/>
  <c r="X233" i="61"/>
  <c r="X232" i="61"/>
  <c r="U232" i="61"/>
  <c r="AB231" i="61"/>
  <c r="X231" i="61"/>
  <c r="U231" i="61"/>
  <c r="AB230" i="61"/>
  <c r="X230" i="61"/>
  <c r="U230" i="61"/>
  <c r="AB229" i="61"/>
  <c r="U229" i="61"/>
  <c r="U226" i="61"/>
  <c r="AE235" i="61"/>
  <c r="AE234" i="61"/>
  <c r="AA234" i="61"/>
  <c r="W234" i="61"/>
  <c r="K234" i="61"/>
  <c r="AE233" i="61"/>
  <c r="AA233" i="61"/>
  <c r="W233" i="61"/>
  <c r="K233" i="61"/>
  <c r="AE232" i="61"/>
  <c r="AA232" i="61"/>
  <c r="W232" i="61"/>
  <c r="K232" i="61"/>
  <c r="AE231" i="61"/>
  <c r="AA231" i="61"/>
  <c r="W231" i="61"/>
  <c r="K231" i="61"/>
  <c r="AE230" i="61"/>
  <c r="AA230" i="61"/>
  <c r="W230" i="61"/>
  <c r="K230" i="61"/>
  <c r="AE229" i="61"/>
  <c r="AA229" i="61"/>
  <c r="W229" i="61"/>
  <c r="K229" i="61"/>
  <c r="AE228" i="61"/>
  <c r="AA228" i="61"/>
  <c r="W228" i="61"/>
  <c r="K228" i="61"/>
  <c r="AE227" i="61"/>
  <c r="AA227" i="61"/>
  <c r="W227" i="61"/>
  <c r="K227" i="61"/>
  <c r="AE226" i="61"/>
  <c r="AA226" i="61"/>
  <c r="W226" i="61"/>
  <c r="K226" i="61"/>
  <c r="AE225" i="61"/>
  <c r="AA225" i="61"/>
  <c r="W225" i="61"/>
  <c r="K225" i="61"/>
  <c r="M228" i="61"/>
  <c r="Y227" i="61"/>
  <c r="M227" i="61"/>
  <c r="X234" i="61"/>
  <c r="U234" i="61"/>
  <c r="AB233" i="61"/>
  <c r="U233" i="61"/>
  <c r="AB232" i="61"/>
  <c r="X229" i="61"/>
  <c r="AB228" i="61"/>
  <c r="X228" i="61"/>
  <c r="U228" i="61"/>
  <c r="AB227" i="61"/>
  <c r="X227" i="61"/>
  <c r="U227" i="61"/>
  <c r="AB226" i="61"/>
  <c r="X226" i="61"/>
  <c r="AB225" i="61"/>
  <c r="X225" i="61"/>
  <c r="U225" i="61"/>
  <c r="AD235" i="61"/>
  <c r="AD234" i="61"/>
  <c r="Z234" i="61"/>
  <c r="AD233" i="61"/>
  <c r="Z233" i="61"/>
  <c r="AD232" i="61"/>
  <c r="Z232" i="61"/>
  <c r="AD231" i="61"/>
  <c r="Z231" i="61"/>
  <c r="AD230" i="61"/>
  <c r="Z230" i="61"/>
  <c r="AD229" i="61"/>
  <c r="Z229" i="61"/>
  <c r="AD228" i="61"/>
  <c r="Z228" i="61"/>
  <c r="AD227" i="61"/>
  <c r="Z227" i="61"/>
  <c r="AD226" i="61"/>
  <c r="Z226" i="61"/>
  <c r="AD225" i="61"/>
  <c r="Z225" i="61"/>
  <c r="M224" i="61"/>
  <c r="Y224" i="61"/>
  <c r="J224" i="61"/>
  <c r="O224" i="61" s="1"/>
  <c r="Z224" i="61"/>
  <c r="K224" i="61"/>
  <c r="W224" i="61"/>
  <c r="M198" i="61"/>
  <c r="AB197" i="61"/>
  <c r="M196" i="61"/>
  <c r="AB195" i="61"/>
  <c r="U195" i="61"/>
  <c r="AB209" i="61"/>
  <c r="M220" i="61"/>
  <c r="Y219" i="61"/>
  <c r="Y216" i="61"/>
  <c r="M214" i="61"/>
  <c r="M213" i="61"/>
  <c r="M212" i="61"/>
  <c r="M211" i="61"/>
  <c r="M210" i="61"/>
  <c r="M219" i="61"/>
  <c r="Y218" i="61"/>
  <c r="M216" i="61"/>
  <c r="U214" i="61"/>
  <c r="AB213" i="61"/>
  <c r="U213" i="61"/>
  <c r="U212" i="61"/>
  <c r="U211" i="61"/>
  <c r="M200" i="61"/>
  <c r="Y198" i="61"/>
  <c r="Y196" i="61"/>
  <c r="M195" i="61"/>
  <c r="X209" i="61"/>
  <c r="Y214" i="61"/>
  <c r="X213" i="61"/>
  <c r="X212" i="61"/>
  <c r="X211" i="61"/>
  <c r="AB220" i="61"/>
  <c r="U220" i="61"/>
  <c r="X217" i="61"/>
  <c r="U217" i="61"/>
  <c r="X215" i="61"/>
  <c r="AE220" i="61"/>
  <c r="AA220" i="61"/>
  <c r="W220" i="61"/>
  <c r="K220" i="61"/>
  <c r="AE219" i="61"/>
  <c r="AA219" i="61"/>
  <c r="W219" i="61"/>
  <c r="K219" i="61"/>
  <c r="AE218" i="61"/>
  <c r="AA218" i="61"/>
  <c r="W218" i="61"/>
  <c r="K218" i="61"/>
  <c r="AE217" i="61"/>
  <c r="AA217" i="61"/>
  <c r="W217" i="61"/>
  <c r="K217" i="61"/>
  <c r="AE216" i="61"/>
  <c r="AA216" i="61"/>
  <c r="W216" i="61"/>
  <c r="K216" i="61"/>
  <c r="AE215" i="61"/>
  <c r="AA215" i="61"/>
  <c r="W215" i="61"/>
  <c r="K215" i="61"/>
  <c r="AE214" i="61"/>
  <c r="AA214" i="61"/>
  <c r="W214" i="61"/>
  <c r="K214" i="61"/>
  <c r="AE213" i="61"/>
  <c r="AA213" i="61"/>
  <c r="W213" i="61"/>
  <c r="K213" i="61"/>
  <c r="AE212" i="61"/>
  <c r="AA212" i="61"/>
  <c r="W212" i="61"/>
  <c r="K212" i="61"/>
  <c r="AE211" i="61"/>
  <c r="AA211" i="61"/>
  <c r="W211" i="61"/>
  <c r="K211" i="61"/>
  <c r="AE210" i="61"/>
  <c r="AA210" i="61"/>
  <c r="W210" i="61"/>
  <c r="K210" i="61"/>
  <c r="X219" i="61"/>
  <c r="AB218" i="61"/>
  <c r="U218" i="61"/>
  <c r="AB217" i="61"/>
  <c r="AB216" i="61"/>
  <c r="AD220" i="61"/>
  <c r="Z220" i="61"/>
  <c r="J220" i="61"/>
  <c r="O220" i="61" s="1"/>
  <c r="AD219" i="61"/>
  <c r="Z219" i="61"/>
  <c r="J219" i="61"/>
  <c r="O219" i="61" s="1"/>
  <c r="AD218" i="61"/>
  <c r="Z218" i="61"/>
  <c r="J218" i="61"/>
  <c r="O218" i="61" s="1"/>
  <c r="AD217" i="61"/>
  <c r="Z217" i="61"/>
  <c r="J217" i="61"/>
  <c r="O217" i="61" s="1"/>
  <c r="AD216" i="61"/>
  <c r="Z216" i="61"/>
  <c r="J216" i="61"/>
  <c r="O216" i="61" s="1"/>
  <c r="AD215" i="61"/>
  <c r="Z215" i="61"/>
  <c r="J215" i="61"/>
  <c r="O215" i="61" s="1"/>
  <c r="AD214" i="61"/>
  <c r="Z214" i="61"/>
  <c r="J214" i="61"/>
  <c r="O214" i="61" s="1"/>
  <c r="AD213" i="61"/>
  <c r="Z213" i="61"/>
  <c r="AD212" i="61"/>
  <c r="Z212" i="61"/>
  <c r="AD211" i="61"/>
  <c r="Z211" i="61"/>
  <c r="AD210" i="61"/>
  <c r="Z210" i="61"/>
  <c r="Y217" i="61"/>
  <c r="M218" i="61"/>
  <c r="AB219" i="61"/>
  <c r="X216" i="61"/>
  <c r="AB215" i="61"/>
  <c r="J209" i="61"/>
  <c r="O209" i="61" s="1"/>
  <c r="Z209" i="61"/>
  <c r="M209" i="61"/>
  <c r="Y209" i="61"/>
  <c r="K209" i="61"/>
  <c r="W209" i="61"/>
  <c r="Y204" i="61"/>
  <c r="Y203" i="61"/>
  <c r="M199" i="61"/>
  <c r="AB198" i="61"/>
  <c r="U198" i="61"/>
  <c r="U197" i="61"/>
  <c r="U196" i="61"/>
  <c r="Y201" i="61"/>
  <c r="M201" i="61"/>
  <c r="X198" i="61"/>
  <c r="X197" i="61"/>
  <c r="X196" i="61"/>
  <c r="Y205" i="61"/>
  <c r="M205" i="61"/>
  <c r="AB205" i="61"/>
  <c r="U205" i="61"/>
  <c r="X202" i="61"/>
  <c r="U202" i="61"/>
  <c r="AB201" i="61"/>
  <c r="U201" i="61"/>
  <c r="AB200" i="61"/>
  <c r="X200" i="61"/>
  <c r="AB199" i="61"/>
  <c r="AE205" i="61"/>
  <c r="AA205" i="61"/>
  <c r="W205" i="61"/>
  <c r="K205" i="61"/>
  <c r="AE204" i="61"/>
  <c r="AA204" i="61"/>
  <c r="W204" i="61"/>
  <c r="K204" i="61"/>
  <c r="AE203" i="61"/>
  <c r="AA203" i="61"/>
  <c r="W203" i="61"/>
  <c r="K203" i="61"/>
  <c r="AE202" i="61"/>
  <c r="AA202" i="61"/>
  <c r="W202" i="61"/>
  <c r="K202" i="61"/>
  <c r="AE201" i="61"/>
  <c r="AA201" i="61"/>
  <c r="W201" i="61"/>
  <c r="K201" i="61"/>
  <c r="AE200" i="61"/>
  <c r="AA200" i="61"/>
  <c r="W200" i="61"/>
  <c r="K200" i="61"/>
  <c r="AE199" i="61"/>
  <c r="AA199" i="61"/>
  <c r="W199" i="61"/>
  <c r="K199" i="61"/>
  <c r="AE198" i="61"/>
  <c r="AA198" i="61"/>
  <c r="W198" i="61"/>
  <c r="K198" i="61"/>
  <c r="AE197" i="61"/>
  <c r="AA197" i="61"/>
  <c r="W197" i="61"/>
  <c r="K197" i="61"/>
  <c r="AE196" i="61"/>
  <c r="AA196" i="61"/>
  <c r="W196" i="61"/>
  <c r="K196" i="61"/>
  <c r="AE195" i="61"/>
  <c r="AA195" i="61"/>
  <c r="W195" i="61"/>
  <c r="K195" i="61"/>
  <c r="M204" i="61"/>
  <c r="X204" i="61"/>
  <c r="AB203" i="61"/>
  <c r="U203" i="61"/>
  <c r="AB202" i="61"/>
  <c r="X201" i="61"/>
  <c r="X199" i="61"/>
  <c r="U199" i="61"/>
  <c r="AD205" i="61"/>
  <c r="Z205" i="61"/>
  <c r="J205" i="61"/>
  <c r="O205" i="61" s="1"/>
  <c r="AD204" i="61"/>
  <c r="Z204" i="61"/>
  <c r="J204" i="61"/>
  <c r="O204" i="61" s="1"/>
  <c r="AD203" i="61"/>
  <c r="Z203" i="61"/>
  <c r="J203" i="61"/>
  <c r="O203" i="61" s="1"/>
  <c r="AD202" i="61"/>
  <c r="Z202" i="61"/>
  <c r="J202" i="61"/>
  <c r="O202" i="61" s="1"/>
  <c r="AD201" i="61"/>
  <c r="Z201" i="61"/>
  <c r="AD200" i="61"/>
  <c r="Z200" i="61"/>
  <c r="J200" i="61"/>
  <c r="O200" i="61" s="1"/>
  <c r="AD199" i="61"/>
  <c r="Z199" i="61"/>
  <c r="AD198" i="61"/>
  <c r="Z198" i="61"/>
  <c r="AD197" i="61"/>
  <c r="Z197" i="61"/>
  <c r="AD196" i="61"/>
  <c r="Z196" i="61"/>
  <c r="AD195" i="61"/>
  <c r="Z195" i="61"/>
  <c r="AB204" i="61"/>
  <c r="Y194" i="61"/>
  <c r="J194" i="61"/>
  <c r="O194" i="61" s="1"/>
  <c r="Z194" i="61"/>
  <c r="M194" i="61"/>
  <c r="K194" i="61"/>
  <c r="W194" i="61"/>
  <c r="AA194" i="61"/>
  <c r="U194" i="61"/>
  <c r="X194" i="61"/>
  <c r="E42" i="61"/>
  <c r="E27" i="61"/>
  <c r="Y47" i="16"/>
  <c r="Z47" i="16"/>
  <c r="AA47" i="16"/>
  <c r="AB47" i="16"/>
  <c r="AC47" i="16"/>
  <c r="AD47" i="16"/>
  <c r="AE47" i="16"/>
  <c r="AF47" i="16"/>
  <c r="AG47" i="16"/>
  <c r="AH47" i="16"/>
  <c r="AH10" i="16"/>
  <c r="AG10" i="16"/>
  <c r="AF10" i="16"/>
  <c r="AE10" i="16"/>
  <c r="AD10" i="16"/>
  <c r="AC10" i="16"/>
  <c r="AB10" i="16"/>
  <c r="AA10" i="16"/>
  <c r="Z10" i="16"/>
  <c r="Y10" i="16"/>
  <c r="Y17" i="16"/>
  <c r="Z17" i="16"/>
  <c r="AA17" i="16"/>
  <c r="AB17" i="16"/>
  <c r="AC17" i="16"/>
  <c r="AD17" i="16"/>
  <c r="AE17" i="16"/>
  <c r="AF17" i="16"/>
  <c r="AG17" i="16"/>
  <c r="AH17" i="16"/>
  <c r="Y18" i="16"/>
  <c r="Z18" i="16"/>
  <c r="AA18" i="16"/>
  <c r="AB18" i="16"/>
  <c r="AC18" i="16"/>
  <c r="AD18" i="16"/>
  <c r="AE18" i="16"/>
  <c r="AF18" i="16"/>
  <c r="AG18" i="16"/>
  <c r="AH18" i="16"/>
  <c r="Y19" i="16"/>
  <c r="Z19" i="16"/>
  <c r="AA19" i="16"/>
  <c r="AB19" i="16"/>
  <c r="AC19" i="16"/>
  <c r="AD19" i="16"/>
  <c r="AE19" i="16"/>
  <c r="AF19" i="16"/>
  <c r="AG19" i="16"/>
  <c r="AH19" i="16"/>
  <c r="Y20" i="16"/>
  <c r="Z20" i="16"/>
  <c r="AA20" i="16"/>
  <c r="AB20" i="16"/>
  <c r="AC20" i="16"/>
  <c r="AD20" i="16"/>
  <c r="AE20" i="16"/>
  <c r="AF20" i="16"/>
  <c r="AG20" i="16"/>
  <c r="AH20" i="16"/>
  <c r="Y21" i="16"/>
  <c r="Z21" i="16"/>
  <c r="AA21" i="16"/>
  <c r="AB21" i="16"/>
  <c r="AC21" i="16"/>
  <c r="AD21" i="16"/>
  <c r="AE21" i="16"/>
  <c r="AF21" i="16"/>
  <c r="AG21" i="16"/>
  <c r="AH21" i="16"/>
  <c r="Y22" i="16"/>
  <c r="Z22" i="16"/>
  <c r="AA22" i="16"/>
  <c r="AB22" i="16"/>
  <c r="AC22" i="16"/>
  <c r="AD22" i="16"/>
  <c r="AE22" i="16"/>
  <c r="AF22" i="16"/>
  <c r="AG22" i="16"/>
  <c r="AH22" i="16"/>
  <c r="Y23" i="16"/>
  <c r="Z23" i="16"/>
  <c r="AA23" i="16"/>
  <c r="AB23" i="16"/>
  <c r="AC23" i="16"/>
  <c r="AD23" i="16"/>
  <c r="AE23" i="16"/>
  <c r="AF23" i="16"/>
  <c r="AG23" i="16"/>
  <c r="AH23" i="16"/>
  <c r="Y24" i="16"/>
  <c r="Z24" i="16"/>
  <c r="AA24" i="16"/>
  <c r="AB24" i="16"/>
  <c r="AC24" i="16"/>
  <c r="AD24" i="16"/>
  <c r="AE24" i="16"/>
  <c r="AF24" i="16"/>
  <c r="AG24" i="16"/>
  <c r="AH24" i="16"/>
  <c r="Y25" i="16"/>
  <c r="Z25" i="16"/>
  <c r="AA25" i="16"/>
  <c r="AB25" i="16"/>
  <c r="AC25" i="16"/>
  <c r="AD25" i="16"/>
  <c r="AE25" i="16"/>
  <c r="AF25" i="16"/>
  <c r="AG25" i="16"/>
  <c r="AH25" i="16"/>
  <c r="Y26" i="16"/>
  <c r="Z26" i="16"/>
  <c r="AA26" i="16"/>
  <c r="AB26" i="16"/>
  <c r="AC26" i="16"/>
  <c r="AD26" i="16"/>
  <c r="AE26" i="16"/>
  <c r="AF26" i="16"/>
  <c r="AG26" i="16"/>
  <c r="AH26" i="16"/>
  <c r="Y27" i="16"/>
  <c r="Z27" i="16"/>
  <c r="AA27" i="16"/>
  <c r="AB27" i="16"/>
  <c r="AC27" i="16"/>
  <c r="AD27" i="16"/>
  <c r="AE27" i="16"/>
  <c r="AF27" i="16"/>
  <c r="AG27" i="16"/>
  <c r="AH27" i="16"/>
  <c r="Y28" i="16"/>
  <c r="Z28" i="16"/>
  <c r="AA28" i="16"/>
  <c r="AB28" i="16"/>
  <c r="AC28" i="16"/>
  <c r="AD28" i="16"/>
  <c r="AE28" i="16"/>
  <c r="AF28" i="16"/>
  <c r="AG28" i="16"/>
  <c r="AH28" i="16"/>
  <c r="Y29" i="16"/>
  <c r="Z29" i="16"/>
  <c r="AA29" i="16"/>
  <c r="AB29" i="16"/>
  <c r="AC29" i="16"/>
  <c r="AD29" i="16"/>
  <c r="AE29" i="16"/>
  <c r="AF29" i="16"/>
  <c r="AG29" i="16"/>
  <c r="AH29" i="16"/>
  <c r="Y30" i="16"/>
  <c r="Z30" i="16"/>
  <c r="AA30" i="16"/>
  <c r="AB30" i="16"/>
  <c r="AC30" i="16"/>
  <c r="AD30" i="16"/>
  <c r="AE30" i="16"/>
  <c r="AF30" i="16"/>
  <c r="AG30" i="16"/>
  <c r="AH30" i="16"/>
  <c r="Y31" i="16"/>
  <c r="Z31" i="16"/>
  <c r="AA31" i="16"/>
  <c r="AB31" i="16"/>
  <c r="AC31" i="16"/>
  <c r="AD31" i="16"/>
  <c r="AE31" i="16"/>
  <c r="AF31" i="16"/>
  <c r="AG31" i="16"/>
  <c r="AH31" i="16"/>
  <c r="Y32" i="16"/>
  <c r="Z32" i="16"/>
  <c r="AA32" i="16"/>
  <c r="AB32" i="16"/>
  <c r="AC32" i="16"/>
  <c r="AD32" i="16"/>
  <c r="AE32" i="16"/>
  <c r="AF32" i="16"/>
  <c r="AG32" i="16"/>
  <c r="AH32" i="16"/>
  <c r="Y33" i="16"/>
  <c r="Z33" i="16"/>
  <c r="AA33" i="16"/>
  <c r="AB33" i="16"/>
  <c r="AC33" i="16"/>
  <c r="AD33" i="16"/>
  <c r="AE33" i="16"/>
  <c r="AF33" i="16"/>
  <c r="AG33" i="16"/>
  <c r="AH33" i="16"/>
  <c r="Y34" i="16"/>
  <c r="Z34" i="16"/>
  <c r="AA34" i="16"/>
  <c r="AB34" i="16"/>
  <c r="AC34" i="16"/>
  <c r="AD34" i="16"/>
  <c r="AE34" i="16"/>
  <c r="AF34" i="16"/>
  <c r="AG34" i="16"/>
  <c r="AH34" i="16"/>
  <c r="Y35" i="16"/>
  <c r="Z35" i="16"/>
  <c r="AA35" i="16"/>
  <c r="AB35" i="16"/>
  <c r="AC35" i="16"/>
  <c r="AD35" i="16"/>
  <c r="AE35" i="16"/>
  <c r="AF35" i="16"/>
  <c r="AG35" i="16"/>
  <c r="AH35" i="16"/>
  <c r="AH16" i="16"/>
  <c r="AG16" i="16"/>
  <c r="AF16" i="16"/>
  <c r="AE16" i="16"/>
  <c r="AD16" i="16"/>
  <c r="AC16" i="16"/>
  <c r="AB16" i="16"/>
  <c r="AA16" i="16"/>
  <c r="Z16" i="16"/>
  <c r="Y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X36" i="16" s="1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V36" i="16" s="1"/>
  <c r="W16" i="16"/>
  <c r="U16" i="16"/>
  <c r="W47" i="16"/>
  <c r="X48" i="16" s="1"/>
  <c r="U47" i="16"/>
  <c r="V48" i="16" s="1"/>
  <c r="Q219" i="61" l="1"/>
  <c r="S219" i="61"/>
  <c r="Q216" i="61"/>
  <c r="S216" i="61"/>
  <c r="Q220" i="61"/>
  <c r="S220" i="61"/>
  <c r="Q202" i="61"/>
  <c r="S202" i="61"/>
  <c r="Q200" i="61"/>
  <c r="S200" i="61"/>
  <c r="Q209" i="61"/>
  <c r="S209" i="61"/>
  <c r="Q215" i="61"/>
  <c r="S215" i="61"/>
  <c r="Q214" i="61"/>
  <c r="S214" i="61"/>
  <c r="Q217" i="61"/>
  <c r="S217" i="61"/>
  <c r="Q194" i="61"/>
  <c r="S194" i="61"/>
  <c r="Q204" i="61"/>
  <c r="S204" i="61"/>
  <c r="Q218" i="61"/>
  <c r="S218" i="61"/>
  <c r="Q205" i="61"/>
  <c r="S205" i="61"/>
  <c r="Q203" i="61"/>
  <c r="S203" i="61"/>
  <c r="S224" i="61"/>
  <c r="Q224" i="61"/>
  <c r="G121" i="62"/>
  <c r="D319" i="48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G149" i="62" l="1"/>
  <c r="B175" i="47"/>
  <c r="C175" i="47"/>
  <c r="D175" i="47" s="1"/>
  <c r="F175" i="47"/>
  <c r="E175" i="47" s="1"/>
  <c r="AA175" i="47" s="1"/>
  <c r="B176" i="47"/>
  <c r="C176" i="47"/>
  <c r="D176" i="47" s="1"/>
  <c r="F176" i="47"/>
  <c r="G176" i="47" s="1"/>
  <c r="B169" i="47"/>
  <c r="C169" i="47"/>
  <c r="D169" i="47" s="1"/>
  <c r="F169" i="47"/>
  <c r="G169" i="47" s="1"/>
  <c r="B170" i="47"/>
  <c r="C170" i="47"/>
  <c r="D170" i="47" s="1"/>
  <c r="F170" i="47"/>
  <c r="G170" i="47" s="1"/>
  <c r="B171" i="47"/>
  <c r="C171" i="47"/>
  <c r="D171" i="47" s="1"/>
  <c r="F171" i="47"/>
  <c r="G171" i="47" s="1"/>
  <c r="B172" i="47"/>
  <c r="C172" i="47"/>
  <c r="D172" i="47" s="1"/>
  <c r="F172" i="47"/>
  <c r="G172" i="47" s="1"/>
  <c r="B173" i="47"/>
  <c r="C173" i="47"/>
  <c r="D173" i="47" s="1"/>
  <c r="F173" i="47"/>
  <c r="G173" i="47" s="1"/>
  <c r="B174" i="47"/>
  <c r="C174" i="47"/>
  <c r="D174" i="47" s="1"/>
  <c r="F174" i="47"/>
  <c r="I174" i="47" s="1"/>
  <c r="B163" i="47"/>
  <c r="C163" i="47"/>
  <c r="D163" i="47" s="1"/>
  <c r="F163" i="47"/>
  <c r="G163" i="47" s="1"/>
  <c r="B164" i="47"/>
  <c r="C164" i="47"/>
  <c r="D164" i="47" s="1"/>
  <c r="F164" i="47"/>
  <c r="G164" i="47" s="1"/>
  <c r="B165" i="47"/>
  <c r="C165" i="47"/>
  <c r="D165" i="47" s="1"/>
  <c r="F165" i="47"/>
  <c r="G165" i="47" s="1"/>
  <c r="B166" i="47"/>
  <c r="C166" i="47"/>
  <c r="D166" i="47" s="1"/>
  <c r="F166" i="47"/>
  <c r="E166" i="47" s="1"/>
  <c r="B167" i="47"/>
  <c r="C167" i="47"/>
  <c r="D167" i="47" s="1"/>
  <c r="F167" i="47"/>
  <c r="I167" i="47" s="1"/>
  <c r="B168" i="47"/>
  <c r="C168" i="47"/>
  <c r="D168" i="47" s="1"/>
  <c r="F168" i="47"/>
  <c r="I168" i="47" s="1"/>
  <c r="F158" i="47"/>
  <c r="E158" i="47" s="1"/>
  <c r="F159" i="47"/>
  <c r="E159" i="47" s="1"/>
  <c r="F160" i="47"/>
  <c r="E160" i="47" s="1"/>
  <c r="F161" i="47"/>
  <c r="E161" i="47" s="1"/>
  <c r="F162" i="47"/>
  <c r="E162" i="47" s="1"/>
  <c r="B158" i="47"/>
  <c r="C158" i="47"/>
  <c r="D158" i="47" s="1"/>
  <c r="B159" i="47"/>
  <c r="C159" i="47"/>
  <c r="D159" i="47" s="1"/>
  <c r="B160" i="47"/>
  <c r="C160" i="47"/>
  <c r="D160" i="47" s="1"/>
  <c r="B161" i="47"/>
  <c r="C161" i="47"/>
  <c r="D161" i="47" s="1"/>
  <c r="B162" i="47"/>
  <c r="C162" i="47"/>
  <c r="D162" i="47" s="1"/>
  <c r="V176" i="47" l="1"/>
  <c r="Q176" i="47"/>
  <c r="R170" i="47"/>
  <c r="W163" i="47"/>
  <c r="Q163" i="47"/>
  <c r="E174" i="47"/>
  <c r="AA174" i="47" s="1"/>
  <c r="U176" i="47"/>
  <c r="P176" i="47"/>
  <c r="E176" i="47"/>
  <c r="AA176" i="47" s="1"/>
  <c r="Y174" i="47"/>
  <c r="W169" i="47"/>
  <c r="Y176" i="47"/>
  <c r="T176" i="47"/>
  <c r="M176" i="47"/>
  <c r="Q174" i="47"/>
  <c r="R169" i="47"/>
  <c r="X176" i="47"/>
  <c r="R176" i="47"/>
  <c r="K176" i="47"/>
  <c r="R163" i="47"/>
  <c r="R174" i="47"/>
  <c r="V170" i="47"/>
  <c r="Q169" i="47"/>
  <c r="Y175" i="47"/>
  <c r="U169" i="47"/>
  <c r="S175" i="47"/>
  <c r="Q165" i="47"/>
  <c r="V163" i="47"/>
  <c r="O163" i="47"/>
  <c r="V174" i="47"/>
  <c r="N174" i="47"/>
  <c r="Y170" i="47"/>
  <c r="U170" i="47"/>
  <c r="Q170" i="47"/>
  <c r="M170" i="47"/>
  <c r="E170" i="47"/>
  <c r="AA170" i="47" s="1"/>
  <c r="V169" i="47"/>
  <c r="M169" i="47"/>
  <c r="W176" i="47"/>
  <c r="S176" i="47"/>
  <c r="O176" i="47"/>
  <c r="I176" i="47"/>
  <c r="W175" i="47"/>
  <c r="R175" i="47"/>
  <c r="M175" i="47"/>
  <c r="Y168" i="47"/>
  <c r="U163" i="47"/>
  <c r="I163" i="47"/>
  <c r="U174" i="47"/>
  <c r="M174" i="47"/>
  <c r="X170" i="47"/>
  <c r="T170" i="47"/>
  <c r="P170" i="47"/>
  <c r="K170" i="47"/>
  <c r="N176" i="47"/>
  <c r="V175" i="47"/>
  <c r="Q175" i="47"/>
  <c r="I175" i="47"/>
  <c r="N170" i="47"/>
  <c r="N175" i="47"/>
  <c r="M168" i="47"/>
  <c r="Q173" i="47"/>
  <c r="Y172" i="47"/>
  <c r="Y171" i="47"/>
  <c r="W170" i="47"/>
  <c r="S170" i="47"/>
  <c r="O170" i="47"/>
  <c r="I170" i="47"/>
  <c r="U175" i="47"/>
  <c r="O175" i="47"/>
  <c r="G175" i="47"/>
  <c r="X175" i="47"/>
  <c r="T175" i="47"/>
  <c r="P175" i="47"/>
  <c r="K175" i="47"/>
  <c r="W171" i="47"/>
  <c r="Y173" i="47"/>
  <c r="U168" i="47"/>
  <c r="X165" i="47"/>
  <c r="X174" i="47"/>
  <c r="T174" i="47"/>
  <c r="P174" i="47"/>
  <c r="K174" i="47"/>
  <c r="U172" i="47"/>
  <c r="T171" i="47"/>
  <c r="Y169" i="47"/>
  <c r="S169" i="47"/>
  <c r="I169" i="47"/>
  <c r="Q168" i="47"/>
  <c r="T165" i="47"/>
  <c r="W174" i="47"/>
  <c r="S174" i="47"/>
  <c r="O174" i="47"/>
  <c r="G174" i="47"/>
  <c r="Q172" i="47"/>
  <c r="Q171" i="47"/>
  <c r="M172" i="47"/>
  <c r="O171" i="47"/>
  <c r="K171" i="47"/>
  <c r="W165" i="47"/>
  <c r="M165" i="47"/>
  <c r="M163" i="47"/>
  <c r="U173" i="47"/>
  <c r="X172" i="47"/>
  <c r="P172" i="47"/>
  <c r="E172" i="47"/>
  <c r="AA172" i="47" s="1"/>
  <c r="U171" i="47"/>
  <c r="P171" i="47"/>
  <c r="I171" i="47"/>
  <c r="O169" i="47"/>
  <c r="Y167" i="47"/>
  <c r="V164" i="47"/>
  <c r="Q167" i="47"/>
  <c r="U166" i="47"/>
  <c r="Y165" i="47"/>
  <c r="S165" i="47"/>
  <c r="Q164" i="47"/>
  <c r="M173" i="47"/>
  <c r="T172" i="47"/>
  <c r="K172" i="47"/>
  <c r="X171" i="47"/>
  <c r="S171" i="47"/>
  <c r="M171" i="47"/>
  <c r="E171" i="47"/>
  <c r="AA171" i="47" s="1"/>
  <c r="X173" i="47"/>
  <c r="T173" i="47"/>
  <c r="P173" i="47"/>
  <c r="K173" i="47"/>
  <c r="E173" i="47"/>
  <c r="AA173" i="47" s="1"/>
  <c r="W172" i="47"/>
  <c r="S172" i="47"/>
  <c r="O172" i="47"/>
  <c r="I172" i="47"/>
  <c r="V171" i="47"/>
  <c r="R171" i="47"/>
  <c r="N171" i="47"/>
  <c r="X169" i="47"/>
  <c r="T169" i="47"/>
  <c r="P169" i="47"/>
  <c r="K169" i="47"/>
  <c r="E169" i="47"/>
  <c r="AA169" i="47" s="1"/>
  <c r="W173" i="47"/>
  <c r="S173" i="47"/>
  <c r="O173" i="47"/>
  <c r="I173" i="47"/>
  <c r="V172" i="47"/>
  <c r="R172" i="47"/>
  <c r="N172" i="47"/>
  <c r="V173" i="47"/>
  <c r="R173" i="47"/>
  <c r="N173" i="47"/>
  <c r="N169" i="47"/>
  <c r="V168" i="47"/>
  <c r="R168" i="47"/>
  <c r="N168" i="47"/>
  <c r="G168" i="47"/>
  <c r="R167" i="47"/>
  <c r="G167" i="47"/>
  <c r="Y166" i="47"/>
  <c r="O165" i="47"/>
  <c r="W164" i="47"/>
  <c r="R164" i="47"/>
  <c r="M164" i="47"/>
  <c r="X168" i="47"/>
  <c r="T168" i="47"/>
  <c r="P168" i="47"/>
  <c r="K168" i="47"/>
  <c r="E168" i="47"/>
  <c r="AA168" i="47" s="1"/>
  <c r="V167" i="47"/>
  <c r="N167" i="47"/>
  <c r="T166" i="47"/>
  <c r="U164" i="47"/>
  <c r="O164" i="47"/>
  <c r="W168" i="47"/>
  <c r="S168" i="47"/>
  <c r="O168" i="47"/>
  <c r="U167" i="47"/>
  <c r="M167" i="47"/>
  <c r="Y164" i="47"/>
  <c r="S164" i="47"/>
  <c r="N164" i="47"/>
  <c r="P166" i="47"/>
  <c r="K165" i="47"/>
  <c r="U160" i="47"/>
  <c r="X166" i="47"/>
  <c r="M166" i="47"/>
  <c r="U165" i="47"/>
  <c r="P165" i="47"/>
  <c r="I165" i="47"/>
  <c r="X164" i="47"/>
  <c r="T164" i="47"/>
  <c r="P164" i="47"/>
  <c r="I164" i="47"/>
  <c r="Y163" i="47"/>
  <c r="S163" i="47"/>
  <c r="N163" i="47"/>
  <c r="E165" i="47"/>
  <c r="AA165" i="47" s="1"/>
  <c r="Y161" i="47"/>
  <c r="Q161" i="47"/>
  <c r="Q160" i="47"/>
  <c r="Q166" i="47"/>
  <c r="K164" i="47"/>
  <c r="E164" i="47"/>
  <c r="AA164" i="47" s="1"/>
  <c r="M161" i="47"/>
  <c r="X167" i="47"/>
  <c r="T167" i="47"/>
  <c r="P167" i="47"/>
  <c r="K167" i="47"/>
  <c r="E167" i="47"/>
  <c r="AA167" i="47" s="1"/>
  <c r="AA166" i="47"/>
  <c r="W166" i="47"/>
  <c r="S166" i="47"/>
  <c r="O166" i="47"/>
  <c r="I166" i="47"/>
  <c r="V165" i="47"/>
  <c r="R165" i="47"/>
  <c r="N165" i="47"/>
  <c r="X163" i="47"/>
  <c r="T163" i="47"/>
  <c r="P163" i="47"/>
  <c r="K163" i="47"/>
  <c r="E163" i="47"/>
  <c r="AA163" i="47" s="1"/>
  <c r="W167" i="47"/>
  <c r="S167" i="47"/>
  <c r="O167" i="47"/>
  <c r="V166" i="47"/>
  <c r="R166" i="47"/>
  <c r="N166" i="47"/>
  <c r="G166" i="47"/>
  <c r="K166" i="47"/>
  <c r="U159" i="47"/>
  <c r="Y158" i="47"/>
  <c r="U161" i="47"/>
  <c r="Y160" i="47"/>
  <c r="Y159" i="47"/>
  <c r="U158" i="47"/>
  <c r="M160" i="47"/>
  <c r="Q159" i="47"/>
  <c r="Q158" i="47"/>
  <c r="Y162" i="47"/>
  <c r="M158" i="47"/>
  <c r="U162" i="47"/>
  <c r="M159" i="47"/>
  <c r="AA162" i="47"/>
  <c r="W162" i="47"/>
  <c r="S162" i="47"/>
  <c r="O162" i="47"/>
  <c r="I162" i="47"/>
  <c r="AA161" i="47"/>
  <c r="W161" i="47"/>
  <c r="S161" i="47"/>
  <c r="O161" i="47"/>
  <c r="I161" i="47"/>
  <c r="AA160" i="47"/>
  <c r="W160" i="47"/>
  <c r="S160" i="47"/>
  <c r="O160" i="47"/>
  <c r="I160" i="47"/>
  <c r="AA159" i="47"/>
  <c r="W159" i="47"/>
  <c r="S159" i="47"/>
  <c r="O159" i="47"/>
  <c r="I159" i="47"/>
  <c r="AA158" i="47"/>
  <c r="W158" i="47"/>
  <c r="S158" i="47"/>
  <c r="O158" i="47"/>
  <c r="I158" i="47"/>
  <c r="V162" i="47"/>
  <c r="R162" i="47"/>
  <c r="N162" i="47"/>
  <c r="G162" i="47"/>
  <c r="V161" i="47"/>
  <c r="R161" i="47"/>
  <c r="N161" i="47"/>
  <c r="G161" i="47"/>
  <c r="V160" i="47"/>
  <c r="R160" i="47"/>
  <c r="N160" i="47"/>
  <c r="G160" i="47"/>
  <c r="V159" i="47"/>
  <c r="R159" i="47"/>
  <c r="N159" i="47"/>
  <c r="G159" i="47"/>
  <c r="V158" i="47"/>
  <c r="R158" i="47"/>
  <c r="N158" i="47"/>
  <c r="G158" i="47"/>
  <c r="M162" i="47"/>
  <c r="Q162" i="47"/>
  <c r="X162" i="47"/>
  <c r="T162" i="47"/>
  <c r="P162" i="47"/>
  <c r="K162" i="47"/>
  <c r="X161" i="47"/>
  <c r="T161" i="47"/>
  <c r="P161" i="47"/>
  <c r="K161" i="47"/>
  <c r="X160" i="47"/>
  <c r="T160" i="47"/>
  <c r="P160" i="47"/>
  <c r="K160" i="47"/>
  <c r="X159" i="47"/>
  <c r="T159" i="47"/>
  <c r="P159" i="47"/>
  <c r="K159" i="47"/>
  <c r="X158" i="47"/>
  <c r="T158" i="47"/>
  <c r="P158" i="47"/>
  <c r="K158" i="47"/>
  <c r="Z176" i="47" l="1"/>
  <c r="Z175" i="47"/>
  <c r="Z165" i="47"/>
  <c r="Z170" i="47"/>
  <c r="Z164" i="47"/>
  <c r="Z167" i="47"/>
  <c r="Z168" i="47"/>
  <c r="Z158" i="47"/>
  <c r="Z162" i="47"/>
  <c r="Z171" i="47"/>
  <c r="Z174" i="47"/>
  <c r="Z173" i="47"/>
  <c r="Z163" i="47"/>
  <c r="Z169" i="47"/>
  <c r="Z172" i="47"/>
  <c r="Z166" i="47"/>
  <c r="Z161" i="47"/>
  <c r="Z159" i="47"/>
  <c r="Z160" i="47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H58" i="60" l="1"/>
  <c r="BI58" i="60" s="1"/>
  <c r="BJ58" i="60" s="1"/>
  <c r="BK58" i="60" s="1"/>
  <c r="BL58" i="60" s="1"/>
  <c r="BM58" i="60" s="1"/>
  <c r="BN58" i="60" s="1"/>
  <c r="BO58" i="60" s="1"/>
  <c r="BP58" i="60" s="1"/>
  <c r="BQ58" i="60" s="1"/>
  <c r="BR58" i="60" s="1"/>
  <c r="BF58" i="60"/>
  <c r="E57" i="60"/>
  <c r="AB59" i="60" l="1"/>
  <c r="AC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30" i="46"/>
  <c r="D30" i="46" s="1"/>
  <c r="C31" i="46"/>
  <c r="D31" i="46" s="1"/>
  <c r="C9" i="46"/>
  <c r="D9" i="46" s="1"/>
  <c r="AE310" i="70" l="1"/>
  <c r="AD310" i="70"/>
  <c r="AC310" i="70"/>
  <c r="AB310" i="70"/>
  <c r="AA310" i="70"/>
  <c r="Y310" i="70"/>
  <c r="X310" i="70"/>
  <c r="AE309" i="70"/>
  <c r="AD309" i="70"/>
  <c r="AC309" i="70"/>
  <c r="AB309" i="70"/>
  <c r="AA309" i="70"/>
  <c r="Y309" i="70"/>
  <c r="X309" i="70"/>
  <c r="AE308" i="70"/>
  <c r="AD308" i="70"/>
  <c r="AC308" i="70"/>
  <c r="AB308" i="70"/>
  <c r="AA308" i="70"/>
  <c r="Y308" i="70"/>
  <c r="X308" i="70"/>
  <c r="AE307" i="70"/>
  <c r="AD307" i="70"/>
  <c r="AC307" i="70"/>
  <c r="AB307" i="70"/>
  <c r="AA307" i="70"/>
  <c r="Y307" i="70"/>
  <c r="X307" i="70"/>
  <c r="AE306" i="70"/>
  <c r="AD306" i="70"/>
  <c r="AC306" i="70"/>
  <c r="AB306" i="70"/>
  <c r="AA306" i="70"/>
  <c r="Y306" i="70"/>
  <c r="X306" i="70"/>
  <c r="AE305" i="70"/>
  <c r="AD305" i="70"/>
  <c r="AC305" i="70"/>
  <c r="AB305" i="70"/>
  <c r="AA305" i="70"/>
  <c r="Y305" i="70"/>
  <c r="X305" i="70"/>
  <c r="AE304" i="70"/>
  <c r="AD304" i="70"/>
  <c r="AC304" i="70"/>
  <c r="AB304" i="70"/>
  <c r="AA304" i="70"/>
  <c r="Y304" i="70"/>
  <c r="X304" i="70"/>
  <c r="AE303" i="70"/>
  <c r="AD303" i="70"/>
  <c r="AC303" i="70"/>
  <c r="AB303" i="70"/>
  <c r="AA303" i="70"/>
  <c r="Y303" i="70"/>
  <c r="X303" i="70"/>
  <c r="AE302" i="70"/>
  <c r="AD302" i="70"/>
  <c r="AC302" i="70"/>
  <c r="AB302" i="70"/>
  <c r="AA302" i="70"/>
  <c r="Y302" i="70"/>
  <c r="X302" i="70"/>
  <c r="AE301" i="70"/>
  <c r="AD301" i="70"/>
  <c r="AC301" i="70"/>
  <c r="AB301" i="70"/>
  <c r="AA301" i="70"/>
  <c r="Y301" i="70"/>
  <c r="X301" i="70"/>
  <c r="AE300" i="70"/>
  <c r="AD300" i="70"/>
  <c r="AC300" i="70"/>
  <c r="AB300" i="70"/>
  <c r="AA300" i="70"/>
  <c r="Y300" i="70"/>
  <c r="X300" i="70"/>
  <c r="AE299" i="70"/>
  <c r="AD299" i="70"/>
  <c r="AC299" i="70"/>
  <c r="AB299" i="70"/>
  <c r="AA299" i="70"/>
  <c r="Y299" i="70"/>
  <c r="X299" i="70"/>
  <c r="AE298" i="70"/>
  <c r="AD298" i="70"/>
  <c r="AC298" i="70"/>
  <c r="AB298" i="70"/>
  <c r="AA298" i="70"/>
  <c r="Y298" i="70"/>
  <c r="X298" i="70"/>
  <c r="AE297" i="70"/>
  <c r="AD297" i="70"/>
  <c r="AC297" i="70"/>
  <c r="AB297" i="70"/>
  <c r="AA297" i="70"/>
  <c r="Y297" i="70"/>
  <c r="X297" i="70"/>
  <c r="AE296" i="70"/>
  <c r="AD296" i="70"/>
  <c r="AC296" i="70"/>
  <c r="AB296" i="70"/>
  <c r="AA296" i="70"/>
  <c r="Y296" i="70"/>
  <c r="X296" i="70"/>
  <c r="AE295" i="70"/>
  <c r="AD295" i="70"/>
  <c r="AC295" i="70"/>
  <c r="AB295" i="70"/>
  <c r="AA295" i="70"/>
  <c r="Y295" i="70"/>
  <c r="X295" i="70"/>
  <c r="AE294" i="70"/>
  <c r="AD294" i="70"/>
  <c r="AC294" i="70"/>
  <c r="AB294" i="70"/>
  <c r="AA294" i="70"/>
  <c r="Y294" i="70"/>
  <c r="X294" i="70"/>
  <c r="AE293" i="70"/>
  <c r="AD293" i="70"/>
  <c r="AC293" i="70"/>
  <c r="AB293" i="70"/>
  <c r="AA293" i="70"/>
  <c r="Y293" i="70"/>
  <c r="X293" i="70"/>
  <c r="AE292" i="70"/>
  <c r="AD292" i="70"/>
  <c r="AC292" i="70"/>
  <c r="AB292" i="70"/>
  <c r="AA292" i="70"/>
  <c r="Y292" i="70"/>
  <c r="X292" i="70"/>
  <c r="AE291" i="70"/>
  <c r="AD291" i="70"/>
  <c r="AC291" i="70"/>
  <c r="AB291" i="70"/>
  <c r="AA291" i="70"/>
  <c r="Y291" i="70"/>
  <c r="X291" i="70"/>
  <c r="AE290" i="70"/>
  <c r="AD290" i="70"/>
  <c r="AC290" i="70"/>
  <c r="AB290" i="70"/>
  <c r="AA290" i="70"/>
  <c r="Y290" i="70"/>
  <c r="X290" i="70"/>
  <c r="AE289" i="70"/>
  <c r="AD289" i="70"/>
  <c r="AC289" i="70"/>
  <c r="AB289" i="70"/>
  <c r="AA289" i="70"/>
  <c r="Y289" i="70"/>
  <c r="X289" i="70"/>
  <c r="AE288" i="70"/>
  <c r="AD288" i="70"/>
  <c r="AC288" i="70"/>
  <c r="AB288" i="70"/>
  <c r="AA288" i="70"/>
  <c r="Y288" i="70"/>
  <c r="X288" i="70"/>
  <c r="AE287" i="70"/>
  <c r="AD287" i="70"/>
  <c r="AC287" i="70"/>
  <c r="AB287" i="70"/>
  <c r="AA287" i="70"/>
  <c r="Y287" i="70"/>
  <c r="X287" i="70"/>
  <c r="AE286" i="70"/>
  <c r="AD286" i="70"/>
  <c r="AC286" i="70"/>
  <c r="AB286" i="70"/>
  <c r="AA286" i="70"/>
  <c r="Y286" i="70"/>
  <c r="X286" i="70"/>
  <c r="AE285" i="70"/>
  <c r="AD285" i="70"/>
  <c r="AC285" i="70"/>
  <c r="AB285" i="70"/>
  <c r="AA285" i="70"/>
  <c r="Y285" i="70"/>
  <c r="X285" i="70"/>
  <c r="AE284" i="70"/>
  <c r="AD284" i="70"/>
  <c r="AC284" i="70"/>
  <c r="AB284" i="70"/>
  <c r="AA284" i="70"/>
  <c r="Y284" i="70"/>
  <c r="X284" i="70"/>
  <c r="AE283" i="70"/>
  <c r="AD283" i="70"/>
  <c r="AC283" i="70"/>
  <c r="AB283" i="70"/>
  <c r="AA283" i="70"/>
  <c r="Y283" i="70"/>
  <c r="X283" i="70"/>
  <c r="AE282" i="70"/>
  <c r="AD282" i="70"/>
  <c r="AC282" i="70"/>
  <c r="AB282" i="70"/>
  <c r="AA282" i="70"/>
  <c r="Y282" i="70"/>
  <c r="X282" i="70"/>
  <c r="AE281" i="70"/>
  <c r="AD281" i="70"/>
  <c r="AC281" i="70"/>
  <c r="AB281" i="70"/>
  <c r="AA281" i="70"/>
  <c r="Y281" i="70"/>
  <c r="X281" i="70"/>
  <c r="AE280" i="70"/>
  <c r="AD280" i="70"/>
  <c r="AC280" i="70"/>
  <c r="AB280" i="70"/>
  <c r="AA280" i="70"/>
  <c r="Y280" i="70"/>
  <c r="X280" i="70"/>
  <c r="AE279" i="70"/>
  <c r="AD279" i="70"/>
  <c r="AC279" i="70"/>
  <c r="AB279" i="70"/>
  <c r="AA279" i="70"/>
  <c r="Y279" i="70"/>
  <c r="X279" i="70"/>
  <c r="AE278" i="70"/>
  <c r="AD278" i="70"/>
  <c r="AC278" i="70"/>
  <c r="AB278" i="70"/>
  <c r="AA278" i="70"/>
  <c r="Y278" i="70"/>
  <c r="X278" i="70"/>
  <c r="AE277" i="70"/>
  <c r="AD277" i="70"/>
  <c r="AC277" i="70"/>
  <c r="AB277" i="70"/>
  <c r="AA277" i="70"/>
  <c r="Y277" i="70"/>
  <c r="X277" i="70"/>
  <c r="AE276" i="70"/>
  <c r="AD276" i="70"/>
  <c r="AC276" i="70"/>
  <c r="AB276" i="70"/>
  <c r="AA276" i="70"/>
  <c r="Y276" i="70"/>
  <c r="X276" i="70"/>
  <c r="AE275" i="70"/>
  <c r="AD275" i="70"/>
  <c r="AC275" i="70"/>
  <c r="AB275" i="70"/>
  <c r="AA275" i="70"/>
  <c r="Y275" i="70"/>
  <c r="X275" i="70"/>
  <c r="AE274" i="70"/>
  <c r="AD274" i="70"/>
  <c r="AC274" i="70"/>
  <c r="AB274" i="70"/>
  <c r="AA274" i="70"/>
  <c r="Y274" i="70"/>
  <c r="X274" i="70"/>
  <c r="AE273" i="70"/>
  <c r="AD273" i="70"/>
  <c r="AC273" i="70"/>
  <c r="AB273" i="70"/>
  <c r="AA273" i="70"/>
  <c r="Y273" i="70"/>
  <c r="X273" i="70"/>
  <c r="AE272" i="70"/>
  <c r="AD272" i="70"/>
  <c r="AC272" i="70"/>
  <c r="AB272" i="70"/>
  <c r="AA272" i="70"/>
  <c r="Y272" i="70"/>
  <c r="X272" i="70"/>
  <c r="AE271" i="70"/>
  <c r="AD271" i="70"/>
  <c r="AC271" i="70"/>
  <c r="AB271" i="70"/>
  <c r="AA271" i="70"/>
  <c r="Y271" i="70"/>
  <c r="X271" i="70"/>
  <c r="AE270" i="70"/>
  <c r="AD270" i="70"/>
  <c r="AC270" i="70"/>
  <c r="AB270" i="70"/>
  <c r="AA270" i="70"/>
  <c r="Y270" i="70"/>
  <c r="X270" i="70"/>
  <c r="AE269" i="70"/>
  <c r="AD269" i="70"/>
  <c r="AC269" i="70"/>
  <c r="AB269" i="70"/>
  <c r="AA269" i="70"/>
  <c r="Y269" i="70"/>
  <c r="X269" i="70"/>
  <c r="AE268" i="70"/>
  <c r="AD268" i="70"/>
  <c r="AC268" i="70"/>
  <c r="AB268" i="70"/>
  <c r="AA268" i="70"/>
  <c r="Y268" i="70"/>
  <c r="X268" i="70"/>
  <c r="AE267" i="70"/>
  <c r="AD267" i="70"/>
  <c r="AC267" i="70"/>
  <c r="AB267" i="70"/>
  <c r="AA267" i="70"/>
  <c r="Y267" i="70"/>
  <c r="X267" i="70"/>
  <c r="AE266" i="70"/>
  <c r="AD266" i="70"/>
  <c r="AC266" i="70"/>
  <c r="AB266" i="70"/>
  <c r="AA266" i="70"/>
  <c r="Y266" i="70"/>
  <c r="X266" i="70"/>
  <c r="AE265" i="70"/>
  <c r="AD265" i="70"/>
  <c r="AC265" i="70"/>
  <c r="AB265" i="70"/>
  <c r="AA265" i="70"/>
  <c r="Y265" i="70"/>
  <c r="X265" i="70"/>
  <c r="AE264" i="70"/>
  <c r="AD264" i="70"/>
  <c r="AC264" i="70"/>
  <c r="AB264" i="70"/>
  <c r="AA264" i="70"/>
  <c r="Y264" i="70"/>
  <c r="X264" i="70"/>
  <c r="AE263" i="70"/>
  <c r="AD263" i="70"/>
  <c r="AC263" i="70"/>
  <c r="AB263" i="70"/>
  <c r="AA263" i="70"/>
  <c r="Y263" i="70"/>
  <c r="X263" i="70"/>
  <c r="AE262" i="70"/>
  <c r="AD262" i="70"/>
  <c r="AC262" i="70"/>
  <c r="AB262" i="70"/>
  <c r="AA262" i="70"/>
  <c r="Y262" i="70"/>
  <c r="X262" i="70"/>
  <c r="AE261" i="70"/>
  <c r="AD261" i="70"/>
  <c r="AC261" i="70"/>
  <c r="AB261" i="70"/>
  <c r="AA261" i="70"/>
  <c r="Y261" i="70"/>
  <c r="X261" i="70"/>
  <c r="AE260" i="70"/>
  <c r="AD260" i="70"/>
  <c r="AC260" i="70"/>
  <c r="AB260" i="70"/>
  <c r="AA260" i="70"/>
  <c r="Y260" i="70"/>
  <c r="X260" i="70"/>
  <c r="AE259" i="70"/>
  <c r="AD259" i="70"/>
  <c r="AC259" i="70"/>
  <c r="AB259" i="70"/>
  <c r="AA259" i="70"/>
  <c r="Y259" i="70"/>
  <c r="X259" i="70"/>
  <c r="AE258" i="70"/>
  <c r="AD258" i="70"/>
  <c r="AC258" i="70"/>
  <c r="AB258" i="70"/>
  <c r="AA258" i="70"/>
  <c r="Y258" i="70"/>
  <c r="X258" i="70"/>
  <c r="AE257" i="70"/>
  <c r="AD257" i="70"/>
  <c r="AC257" i="70"/>
  <c r="AB257" i="70"/>
  <c r="AA257" i="70"/>
  <c r="Y257" i="70"/>
  <c r="X257" i="70"/>
  <c r="AE256" i="70"/>
  <c r="AD256" i="70"/>
  <c r="AC256" i="70"/>
  <c r="AB256" i="70"/>
  <c r="AA256" i="70"/>
  <c r="Y256" i="70"/>
  <c r="X256" i="70"/>
  <c r="AE255" i="70"/>
  <c r="AD255" i="70"/>
  <c r="AC255" i="70"/>
  <c r="AB255" i="70"/>
  <c r="AA255" i="70"/>
  <c r="Y255" i="70"/>
  <c r="X255" i="70"/>
  <c r="AE254" i="70"/>
  <c r="AD254" i="70"/>
  <c r="AC254" i="70"/>
  <c r="AB254" i="70"/>
  <c r="AA254" i="70"/>
  <c r="Y254" i="70"/>
  <c r="X254" i="70"/>
  <c r="AE253" i="70"/>
  <c r="AD253" i="70"/>
  <c r="AC253" i="70"/>
  <c r="AB253" i="70"/>
  <c r="AA253" i="70"/>
  <c r="Y253" i="70"/>
  <c r="X253" i="70"/>
  <c r="AE252" i="70"/>
  <c r="AD252" i="70"/>
  <c r="AC252" i="70"/>
  <c r="AB252" i="70"/>
  <c r="AA252" i="70"/>
  <c r="Y252" i="70"/>
  <c r="X252" i="70"/>
  <c r="AE251" i="70"/>
  <c r="AD251" i="70"/>
  <c r="AC251" i="70"/>
  <c r="AB251" i="70"/>
  <c r="AA251" i="70"/>
  <c r="Y251" i="70"/>
  <c r="X251" i="70"/>
  <c r="AE250" i="70"/>
  <c r="AD250" i="70"/>
  <c r="AC250" i="70"/>
  <c r="AB250" i="70"/>
  <c r="AA250" i="70"/>
  <c r="Y250" i="70"/>
  <c r="X250" i="70"/>
  <c r="AE249" i="70"/>
  <c r="AD249" i="70"/>
  <c r="AC249" i="70"/>
  <c r="AB249" i="70"/>
  <c r="AA249" i="70"/>
  <c r="Y249" i="70"/>
  <c r="X249" i="70"/>
  <c r="AE248" i="70"/>
  <c r="AD248" i="70"/>
  <c r="AC248" i="70"/>
  <c r="AB248" i="70"/>
  <c r="AA248" i="70"/>
  <c r="Y248" i="70"/>
  <c r="X248" i="70"/>
  <c r="AE247" i="70"/>
  <c r="AD247" i="70"/>
  <c r="AC247" i="70"/>
  <c r="AB247" i="70"/>
  <c r="AA247" i="70"/>
  <c r="Y247" i="70"/>
  <c r="X247" i="70"/>
  <c r="AE246" i="70"/>
  <c r="AD246" i="70"/>
  <c r="AC246" i="70"/>
  <c r="AB246" i="70"/>
  <c r="AA246" i="70"/>
  <c r="Y246" i="70"/>
  <c r="X246" i="70"/>
  <c r="AE245" i="70"/>
  <c r="AD245" i="70"/>
  <c r="AC245" i="70"/>
  <c r="AB245" i="70"/>
  <c r="AA245" i="70"/>
  <c r="Y245" i="70"/>
  <c r="X245" i="70"/>
  <c r="AE244" i="70"/>
  <c r="AD244" i="70"/>
  <c r="AC244" i="70"/>
  <c r="AB244" i="70"/>
  <c r="AA244" i="70"/>
  <c r="Y244" i="70"/>
  <c r="X244" i="70"/>
  <c r="AE243" i="70"/>
  <c r="AD243" i="70"/>
  <c r="AC243" i="70"/>
  <c r="AB243" i="70"/>
  <c r="AA243" i="70"/>
  <c r="Y243" i="70"/>
  <c r="X243" i="70"/>
  <c r="AE242" i="70"/>
  <c r="AD242" i="70"/>
  <c r="AC242" i="70"/>
  <c r="AB242" i="70"/>
  <c r="AA242" i="70"/>
  <c r="Y242" i="70"/>
  <c r="X242" i="70"/>
  <c r="AE241" i="70"/>
  <c r="AD241" i="70"/>
  <c r="AC241" i="70"/>
  <c r="AB241" i="70"/>
  <c r="AA241" i="70"/>
  <c r="Y241" i="70"/>
  <c r="X241" i="70"/>
  <c r="AE240" i="70"/>
  <c r="AD240" i="70"/>
  <c r="AC240" i="70"/>
  <c r="AB240" i="70"/>
  <c r="AA240" i="70"/>
  <c r="Y240" i="70"/>
  <c r="X240" i="70"/>
  <c r="AE239" i="70"/>
  <c r="AD239" i="70"/>
  <c r="AC239" i="70"/>
  <c r="AB239" i="70"/>
  <c r="AA239" i="70"/>
  <c r="Y239" i="70"/>
  <c r="X239" i="70"/>
  <c r="AE238" i="70"/>
  <c r="AD238" i="70"/>
  <c r="AC238" i="70"/>
  <c r="AB238" i="70"/>
  <c r="AA238" i="70"/>
  <c r="Y238" i="70"/>
  <c r="X238" i="70"/>
  <c r="AE237" i="70"/>
  <c r="AD237" i="70"/>
  <c r="AC237" i="70"/>
  <c r="AB237" i="70"/>
  <c r="AA237" i="70"/>
  <c r="Y237" i="70"/>
  <c r="X237" i="70"/>
  <c r="AE236" i="70"/>
  <c r="AD236" i="70"/>
  <c r="AC236" i="70"/>
  <c r="AB236" i="70"/>
  <c r="AA236" i="70"/>
  <c r="Y236" i="70"/>
  <c r="X236" i="70"/>
  <c r="AE235" i="70"/>
  <c r="AD235" i="70"/>
  <c r="AC235" i="70"/>
  <c r="AB235" i="70"/>
  <c r="AA235" i="70"/>
  <c r="Y235" i="70"/>
  <c r="X235" i="70"/>
  <c r="AE234" i="70"/>
  <c r="AD234" i="70"/>
  <c r="AC234" i="70"/>
  <c r="AB234" i="70"/>
  <c r="AA234" i="70"/>
  <c r="Y234" i="70"/>
  <c r="X234" i="70"/>
  <c r="AE233" i="70"/>
  <c r="AD233" i="70"/>
  <c r="AC233" i="70"/>
  <c r="AB233" i="70"/>
  <c r="AA233" i="70"/>
  <c r="Y233" i="70"/>
  <c r="X233" i="70"/>
  <c r="AE232" i="70"/>
  <c r="AD232" i="70"/>
  <c r="AC232" i="70"/>
  <c r="AB232" i="70"/>
  <c r="AA232" i="70"/>
  <c r="Y232" i="70"/>
  <c r="X232" i="70"/>
  <c r="AE231" i="70"/>
  <c r="AD231" i="70"/>
  <c r="AC231" i="70"/>
  <c r="AB231" i="70"/>
  <c r="AA231" i="70"/>
  <c r="Y231" i="70"/>
  <c r="X231" i="70"/>
  <c r="AE230" i="70"/>
  <c r="AD230" i="70"/>
  <c r="AC230" i="70"/>
  <c r="AB230" i="70"/>
  <c r="AA230" i="70"/>
  <c r="Y230" i="70"/>
  <c r="X230" i="70"/>
  <c r="AE229" i="70"/>
  <c r="AD229" i="70"/>
  <c r="AC229" i="70"/>
  <c r="AB229" i="70"/>
  <c r="AA229" i="70"/>
  <c r="Y229" i="70"/>
  <c r="X229" i="70"/>
  <c r="AE228" i="70"/>
  <c r="AD228" i="70"/>
  <c r="AC228" i="70"/>
  <c r="AB228" i="70"/>
  <c r="AA228" i="70"/>
  <c r="Y228" i="70"/>
  <c r="X228" i="70"/>
  <c r="AE227" i="70"/>
  <c r="AD227" i="70"/>
  <c r="AC227" i="70"/>
  <c r="AB227" i="70"/>
  <c r="AA227" i="70"/>
  <c r="Y227" i="70"/>
  <c r="X227" i="70"/>
  <c r="AE226" i="70"/>
  <c r="AD226" i="70"/>
  <c r="AC226" i="70"/>
  <c r="AB226" i="70"/>
  <c r="AA226" i="70"/>
  <c r="Y226" i="70"/>
  <c r="X226" i="70"/>
  <c r="AE225" i="70"/>
  <c r="AD225" i="70"/>
  <c r="AC225" i="70"/>
  <c r="AB225" i="70"/>
  <c r="AA225" i="70"/>
  <c r="Y225" i="70"/>
  <c r="X225" i="70"/>
  <c r="AE224" i="70"/>
  <c r="AD224" i="70"/>
  <c r="AC224" i="70"/>
  <c r="AB224" i="70"/>
  <c r="AA224" i="70"/>
  <c r="Y224" i="70"/>
  <c r="X224" i="70"/>
  <c r="AE223" i="70"/>
  <c r="AD223" i="70"/>
  <c r="AC223" i="70"/>
  <c r="AB223" i="70"/>
  <c r="AA223" i="70"/>
  <c r="Y223" i="70"/>
  <c r="X223" i="70"/>
  <c r="AE222" i="70"/>
  <c r="AD222" i="70"/>
  <c r="AC222" i="70"/>
  <c r="AB222" i="70"/>
  <c r="AA222" i="70"/>
  <c r="Y222" i="70"/>
  <c r="X222" i="70"/>
  <c r="AE221" i="70"/>
  <c r="AD221" i="70"/>
  <c r="AC221" i="70"/>
  <c r="AB221" i="70"/>
  <c r="AA221" i="70"/>
  <c r="Y221" i="70"/>
  <c r="X221" i="70"/>
  <c r="AE220" i="70"/>
  <c r="AD220" i="70"/>
  <c r="AC220" i="70"/>
  <c r="AB220" i="70"/>
  <c r="AA220" i="70"/>
  <c r="Y220" i="70"/>
  <c r="X220" i="70"/>
  <c r="AE219" i="70"/>
  <c r="AD219" i="70"/>
  <c r="AC219" i="70"/>
  <c r="AB219" i="70"/>
  <c r="AA219" i="70"/>
  <c r="Y219" i="70"/>
  <c r="X219" i="70"/>
  <c r="AE218" i="70"/>
  <c r="AD218" i="70"/>
  <c r="AC218" i="70"/>
  <c r="AB218" i="70"/>
  <c r="AA218" i="70"/>
  <c r="Y218" i="70"/>
  <c r="X218" i="70"/>
  <c r="AE217" i="70"/>
  <c r="AD217" i="70"/>
  <c r="AC217" i="70"/>
  <c r="AB217" i="70"/>
  <c r="AA217" i="70"/>
  <c r="Y217" i="70"/>
  <c r="X217" i="70"/>
  <c r="AE216" i="70"/>
  <c r="AD216" i="70"/>
  <c r="AC216" i="70"/>
  <c r="AB216" i="70"/>
  <c r="AA216" i="70"/>
  <c r="Y216" i="70"/>
  <c r="X216" i="70"/>
  <c r="AE215" i="70"/>
  <c r="AD215" i="70"/>
  <c r="AC215" i="70"/>
  <c r="AB215" i="70"/>
  <c r="AA215" i="70"/>
  <c r="Y215" i="70"/>
  <c r="X215" i="70"/>
  <c r="AE214" i="70"/>
  <c r="AD214" i="70"/>
  <c r="AC214" i="70"/>
  <c r="AB214" i="70"/>
  <c r="AA214" i="70"/>
  <c r="Y214" i="70"/>
  <c r="X214" i="70"/>
  <c r="AE213" i="70"/>
  <c r="AD213" i="70"/>
  <c r="AC213" i="70"/>
  <c r="AB213" i="70"/>
  <c r="AA213" i="70"/>
  <c r="Y213" i="70"/>
  <c r="X213" i="70"/>
  <c r="AE212" i="70"/>
  <c r="AD212" i="70"/>
  <c r="AC212" i="70"/>
  <c r="AB212" i="70"/>
  <c r="AA212" i="70"/>
  <c r="Y212" i="70"/>
  <c r="X212" i="70"/>
  <c r="AE211" i="70"/>
  <c r="AD211" i="70"/>
  <c r="AC211" i="70"/>
  <c r="AB211" i="70"/>
  <c r="AA211" i="70"/>
  <c r="Y211" i="70"/>
  <c r="X211" i="70"/>
  <c r="AE210" i="70"/>
  <c r="AD210" i="70"/>
  <c r="AC210" i="70"/>
  <c r="AB210" i="70"/>
  <c r="AA210" i="70"/>
  <c r="Y210" i="70"/>
  <c r="X210" i="70"/>
  <c r="AE209" i="70"/>
  <c r="AD209" i="70"/>
  <c r="AC209" i="70"/>
  <c r="AB209" i="70"/>
  <c r="AA209" i="70"/>
  <c r="Y209" i="70"/>
  <c r="X209" i="70"/>
  <c r="AE208" i="70"/>
  <c r="AD208" i="70"/>
  <c r="AC208" i="70"/>
  <c r="AB208" i="70"/>
  <c r="AA208" i="70"/>
  <c r="Y208" i="70"/>
  <c r="X208" i="70"/>
  <c r="AE207" i="70"/>
  <c r="AD207" i="70"/>
  <c r="AC207" i="70"/>
  <c r="AB207" i="70"/>
  <c r="AA207" i="70"/>
  <c r="Y207" i="70"/>
  <c r="X207" i="70"/>
  <c r="AE206" i="70"/>
  <c r="AD206" i="70"/>
  <c r="AC206" i="70"/>
  <c r="AB206" i="70"/>
  <c r="AA206" i="70"/>
  <c r="Y206" i="70"/>
  <c r="X206" i="70"/>
  <c r="AE205" i="70"/>
  <c r="AD205" i="70"/>
  <c r="AC205" i="70"/>
  <c r="AB205" i="70"/>
  <c r="AA205" i="70"/>
  <c r="Y205" i="70"/>
  <c r="X205" i="70"/>
  <c r="AE204" i="70"/>
  <c r="AD204" i="70"/>
  <c r="AC204" i="70"/>
  <c r="AB204" i="70"/>
  <c r="AA204" i="70"/>
  <c r="Y204" i="70"/>
  <c r="X204" i="70"/>
  <c r="AE203" i="70"/>
  <c r="AD203" i="70"/>
  <c r="AC203" i="70"/>
  <c r="AB203" i="70"/>
  <c r="AA203" i="70"/>
  <c r="Y203" i="70"/>
  <c r="X203" i="70"/>
  <c r="AE202" i="70"/>
  <c r="AD202" i="70"/>
  <c r="AC202" i="70"/>
  <c r="AB202" i="70"/>
  <c r="AA202" i="70"/>
  <c r="Y202" i="70"/>
  <c r="X202" i="70"/>
  <c r="AE201" i="70"/>
  <c r="AD201" i="70"/>
  <c r="AC201" i="70"/>
  <c r="AB201" i="70"/>
  <c r="AA201" i="70"/>
  <c r="Y201" i="70"/>
  <c r="X201" i="70"/>
  <c r="AE200" i="70"/>
  <c r="AD200" i="70"/>
  <c r="AC200" i="70"/>
  <c r="AB200" i="70"/>
  <c r="AA200" i="70"/>
  <c r="Y200" i="70"/>
  <c r="X200" i="70"/>
  <c r="AE199" i="70"/>
  <c r="AD199" i="70"/>
  <c r="AC199" i="70"/>
  <c r="AB199" i="70"/>
  <c r="AA199" i="70"/>
  <c r="Y199" i="70"/>
  <c r="X199" i="70"/>
  <c r="AE198" i="70"/>
  <c r="AD198" i="70"/>
  <c r="AC198" i="70"/>
  <c r="AB198" i="70"/>
  <c r="AA198" i="70"/>
  <c r="Y198" i="70"/>
  <c r="X198" i="70"/>
  <c r="AE197" i="70"/>
  <c r="AD197" i="70"/>
  <c r="AC197" i="70"/>
  <c r="AB197" i="70"/>
  <c r="AA197" i="70"/>
  <c r="Y197" i="70"/>
  <c r="X197" i="70"/>
  <c r="AE196" i="70"/>
  <c r="AD196" i="70"/>
  <c r="AC196" i="70"/>
  <c r="AB196" i="70"/>
  <c r="AA196" i="70"/>
  <c r="Y196" i="70"/>
  <c r="X196" i="70"/>
  <c r="AE195" i="70"/>
  <c r="AD195" i="70"/>
  <c r="AC195" i="70"/>
  <c r="AB195" i="70"/>
  <c r="AA195" i="70"/>
  <c r="Y195" i="70"/>
  <c r="X195" i="70"/>
  <c r="AE194" i="70"/>
  <c r="AD194" i="70"/>
  <c r="AC194" i="70"/>
  <c r="AB194" i="70"/>
  <c r="AA194" i="70"/>
  <c r="Y194" i="70"/>
  <c r="X194" i="70"/>
  <c r="AE193" i="70"/>
  <c r="AD193" i="70"/>
  <c r="AC193" i="70"/>
  <c r="AB193" i="70"/>
  <c r="AA193" i="70"/>
  <c r="Y193" i="70"/>
  <c r="X193" i="70"/>
  <c r="AE192" i="70"/>
  <c r="AD192" i="70"/>
  <c r="AC192" i="70"/>
  <c r="AB192" i="70"/>
  <c r="AA192" i="70"/>
  <c r="Y192" i="70"/>
  <c r="X192" i="70"/>
  <c r="AE191" i="70"/>
  <c r="AD191" i="70"/>
  <c r="AC191" i="70"/>
  <c r="AB191" i="70"/>
  <c r="AA191" i="70"/>
  <c r="Y191" i="70"/>
  <c r="X191" i="70"/>
  <c r="AE190" i="70"/>
  <c r="AD190" i="70"/>
  <c r="AC190" i="70"/>
  <c r="AB190" i="70"/>
  <c r="AA190" i="70"/>
  <c r="Y190" i="70"/>
  <c r="X190" i="70"/>
  <c r="AE189" i="70"/>
  <c r="AD189" i="70"/>
  <c r="AC189" i="70"/>
  <c r="AB189" i="70"/>
  <c r="AA189" i="70"/>
  <c r="Y189" i="70"/>
  <c r="X189" i="70"/>
  <c r="AE188" i="70"/>
  <c r="AD188" i="70"/>
  <c r="AC188" i="70"/>
  <c r="AB188" i="70"/>
  <c r="AA188" i="70"/>
  <c r="Y188" i="70"/>
  <c r="X188" i="70"/>
  <c r="AE187" i="70"/>
  <c r="AD187" i="70"/>
  <c r="AC187" i="70"/>
  <c r="AB187" i="70"/>
  <c r="AA187" i="70"/>
  <c r="Y187" i="70"/>
  <c r="X187" i="70"/>
  <c r="AE186" i="70"/>
  <c r="AD186" i="70"/>
  <c r="AC186" i="70"/>
  <c r="AB186" i="70"/>
  <c r="AA186" i="70"/>
  <c r="Y186" i="70"/>
  <c r="X186" i="70"/>
  <c r="AE185" i="70"/>
  <c r="AD185" i="70"/>
  <c r="AC185" i="70"/>
  <c r="AB185" i="70"/>
  <c r="AA185" i="70"/>
  <c r="Y185" i="70"/>
  <c r="X185" i="70"/>
  <c r="AE184" i="70"/>
  <c r="AD184" i="70"/>
  <c r="AC184" i="70"/>
  <c r="AB184" i="70"/>
  <c r="AA184" i="70"/>
  <c r="Y184" i="70"/>
  <c r="X184" i="70"/>
  <c r="AE183" i="70"/>
  <c r="AD183" i="70"/>
  <c r="AC183" i="70"/>
  <c r="AB183" i="70"/>
  <c r="AA183" i="70"/>
  <c r="Y183" i="70"/>
  <c r="X183" i="70"/>
  <c r="AE182" i="70"/>
  <c r="AD182" i="70"/>
  <c r="AC182" i="70"/>
  <c r="AB182" i="70"/>
  <c r="AA182" i="70"/>
  <c r="Y182" i="70"/>
  <c r="X182" i="70"/>
  <c r="AE181" i="70"/>
  <c r="AD181" i="70"/>
  <c r="AC181" i="70"/>
  <c r="AB181" i="70"/>
  <c r="AA181" i="70"/>
  <c r="Y181" i="70"/>
  <c r="X181" i="70"/>
  <c r="AE180" i="70"/>
  <c r="AD180" i="70"/>
  <c r="AC180" i="70"/>
  <c r="AB180" i="70"/>
  <c r="AA180" i="70"/>
  <c r="Y180" i="70"/>
  <c r="X180" i="70"/>
  <c r="AE179" i="70"/>
  <c r="AD179" i="70"/>
  <c r="AC179" i="70"/>
  <c r="AB179" i="70"/>
  <c r="AA179" i="70"/>
  <c r="Y179" i="70"/>
  <c r="X179" i="70"/>
  <c r="AE178" i="70"/>
  <c r="AD178" i="70"/>
  <c r="AC178" i="70"/>
  <c r="AB178" i="70"/>
  <c r="AA178" i="70"/>
  <c r="Y178" i="70"/>
  <c r="X178" i="70"/>
  <c r="AE177" i="70"/>
  <c r="AD177" i="70"/>
  <c r="AC177" i="70"/>
  <c r="AB177" i="70"/>
  <c r="AA177" i="70"/>
  <c r="Y177" i="70"/>
  <c r="X177" i="70"/>
  <c r="AE176" i="70"/>
  <c r="AD176" i="70"/>
  <c r="AC176" i="70"/>
  <c r="AB176" i="70"/>
  <c r="AA176" i="70"/>
  <c r="Y176" i="70"/>
  <c r="X176" i="70"/>
  <c r="AE175" i="70"/>
  <c r="AD175" i="70"/>
  <c r="AC175" i="70"/>
  <c r="AB175" i="70"/>
  <c r="AA175" i="70"/>
  <c r="Y175" i="70"/>
  <c r="X175" i="70"/>
  <c r="AE174" i="70"/>
  <c r="AD174" i="70"/>
  <c r="AC174" i="70"/>
  <c r="AB174" i="70"/>
  <c r="AA174" i="70"/>
  <c r="Y174" i="70"/>
  <c r="X174" i="70"/>
  <c r="AE173" i="70"/>
  <c r="AD173" i="70"/>
  <c r="AC173" i="70"/>
  <c r="AB173" i="70"/>
  <c r="AA173" i="70"/>
  <c r="Y173" i="70"/>
  <c r="X173" i="70"/>
  <c r="AE172" i="70"/>
  <c r="AD172" i="70"/>
  <c r="AC172" i="70"/>
  <c r="AB172" i="70"/>
  <c r="AA172" i="70"/>
  <c r="Y172" i="70"/>
  <c r="X172" i="70"/>
  <c r="AE171" i="70"/>
  <c r="AD171" i="70"/>
  <c r="AC171" i="70"/>
  <c r="AB171" i="70"/>
  <c r="AA171" i="70"/>
  <c r="Y171" i="70"/>
  <c r="X171" i="70"/>
  <c r="AE170" i="70"/>
  <c r="AD170" i="70"/>
  <c r="AC170" i="70"/>
  <c r="AB170" i="70"/>
  <c r="AA170" i="70"/>
  <c r="Y170" i="70"/>
  <c r="X170" i="70"/>
  <c r="AE169" i="70"/>
  <c r="AD169" i="70"/>
  <c r="AC169" i="70"/>
  <c r="AB169" i="70"/>
  <c r="AA169" i="70"/>
  <c r="Y169" i="70"/>
  <c r="X169" i="70"/>
  <c r="AE168" i="70"/>
  <c r="AD168" i="70"/>
  <c r="AC168" i="70"/>
  <c r="AB168" i="70"/>
  <c r="AA168" i="70"/>
  <c r="Y168" i="70"/>
  <c r="X168" i="70"/>
  <c r="AE167" i="70"/>
  <c r="AD167" i="70"/>
  <c r="AC167" i="70"/>
  <c r="AB167" i="70"/>
  <c r="AA167" i="70"/>
  <c r="Y167" i="70"/>
  <c r="X167" i="70"/>
  <c r="AE166" i="70"/>
  <c r="AD166" i="70"/>
  <c r="AC166" i="70"/>
  <c r="AB166" i="70"/>
  <c r="AA166" i="70"/>
  <c r="Y166" i="70"/>
  <c r="X166" i="70"/>
  <c r="AE165" i="70"/>
  <c r="AD165" i="70"/>
  <c r="AC165" i="70"/>
  <c r="AB165" i="70"/>
  <c r="AA165" i="70"/>
  <c r="Y165" i="70"/>
  <c r="X165" i="70"/>
  <c r="AE164" i="70"/>
  <c r="AD164" i="70"/>
  <c r="AC164" i="70"/>
  <c r="AB164" i="70"/>
  <c r="AA164" i="70"/>
  <c r="Y164" i="70"/>
  <c r="X164" i="70"/>
  <c r="AE163" i="70"/>
  <c r="AD163" i="70"/>
  <c r="AC163" i="70"/>
  <c r="AB163" i="70"/>
  <c r="AA163" i="70"/>
  <c r="Y163" i="70"/>
  <c r="X163" i="70"/>
  <c r="AE162" i="70"/>
  <c r="AD162" i="70"/>
  <c r="AC162" i="70"/>
  <c r="AB162" i="70"/>
  <c r="AA162" i="70"/>
  <c r="Y162" i="70"/>
  <c r="X162" i="70"/>
  <c r="AE161" i="70"/>
  <c r="AD161" i="70"/>
  <c r="AC161" i="70"/>
  <c r="AB161" i="70"/>
  <c r="AA161" i="70"/>
  <c r="Y161" i="70"/>
  <c r="X161" i="70"/>
  <c r="AE160" i="70"/>
  <c r="AD160" i="70"/>
  <c r="AC160" i="70"/>
  <c r="AB160" i="70"/>
  <c r="AA160" i="70"/>
  <c r="Y160" i="70"/>
  <c r="X160" i="70"/>
  <c r="AE159" i="70"/>
  <c r="AD159" i="70"/>
  <c r="AC159" i="70"/>
  <c r="AB159" i="70"/>
  <c r="AA159" i="70"/>
  <c r="Y159" i="70"/>
  <c r="X159" i="70"/>
  <c r="AE158" i="70"/>
  <c r="AD158" i="70"/>
  <c r="AC158" i="70"/>
  <c r="AB158" i="70"/>
  <c r="AA158" i="70"/>
  <c r="Y158" i="70"/>
  <c r="X158" i="70"/>
  <c r="AE157" i="70"/>
  <c r="AD157" i="70"/>
  <c r="AC157" i="70"/>
  <c r="AB157" i="70"/>
  <c r="AA157" i="70"/>
  <c r="Y157" i="70"/>
  <c r="X157" i="70"/>
  <c r="AE156" i="70"/>
  <c r="AD156" i="70"/>
  <c r="AC156" i="70"/>
  <c r="AB156" i="70"/>
  <c r="AA156" i="70"/>
  <c r="Y156" i="70"/>
  <c r="X156" i="70"/>
  <c r="AE155" i="70"/>
  <c r="AD155" i="70"/>
  <c r="AC155" i="70"/>
  <c r="AB155" i="70"/>
  <c r="AA155" i="70"/>
  <c r="Y155" i="70"/>
  <c r="X155" i="70"/>
  <c r="AE154" i="70"/>
  <c r="AD154" i="70"/>
  <c r="AC154" i="70"/>
  <c r="AB154" i="70"/>
  <c r="AA154" i="70"/>
  <c r="Y154" i="70"/>
  <c r="X154" i="70"/>
  <c r="AE153" i="70"/>
  <c r="AD153" i="70"/>
  <c r="AC153" i="70"/>
  <c r="AB153" i="70"/>
  <c r="AA153" i="70"/>
  <c r="Y153" i="70"/>
  <c r="X153" i="70"/>
  <c r="AE152" i="70"/>
  <c r="AD152" i="70"/>
  <c r="AC152" i="70"/>
  <c r="AB152" i="70"/>
  <c r="AA152" i="70"/>
  <c r="Y152" i="70"/>
  <c r="X152" i="70"/>
  <c r="AE151" i="70"/>
  <c r="AD151" i="70"/>
  <c r="AC151" i="70"/>
  <c r="AB151" i="70"/>
  <c r="AA151" i="70"/>
  <c r="Y151" i="70"/>
  <c r="X151" i="70"/>
  <c r="AE150" i="70"/>
  <c r="AD150" i="70"/>
  <c r="AC150" i="70"/>
  <c r="AB150" i="70"/>
  <c r="AA150" i="70"/>
  <c r="Y150" i="70"/>
  <c r="X150" i="70"/>
  <c r="AE149" i="70"/>
  <c r="AD149" i="70"/>
  <c r="AC149" i="70"/>
  <c r="AB149" i="70"/>
  <c r="AA149" i="70"/>
  <c r="Y149" i="70"/>
  <c r="X149" i="70"/>
  <c r="AE148" i="70"/>
  <c r="AD148" i="70"/>
  <c r="AC148" i="70"/>
  <c r="AB148" i="70"/>
  <c r="AA148" i="70"/>
  <c r="Y148" i="70"/>
  <c r="X148" i="70"/>
  <c r="AE147" i="70"/>
  <c r="AD147" i="70"/>
  <c r="AC147" i="70"/>
  <c r="AB147" i="70"/>
  <c r="AA147" i="70"/>
  <c r="Y147" i="70"/>
  <c r="X147" i="70"/>
  <c r="AE146" i="70"/>
  <c r="AD146" i="70"/>
  <c r="AC146" i="70"/>
  <c r="AB146" i="70"/>
  <c r="AA146" i="70"/>
  <c r="Y146" i="70"/>
  <c r="X146" i="70"/>
  <c r="AE145" i="70"/>
  <c r="AD145" i="70"/>
  <c r="AC145" i="70"/>
  <c r="AB145" i="70"/>
  <c r="AA145" i="70"/>
  <c r="Y145" i="70"/>
  <c r="X145" i="70"/>
  <c r="AE144" i="70"/>
  <c r="AD144" i="70"/>
  <c r="AC144" i="70"/>
  <c r="AB144" i="70"/>
  <c r="AA144" i="70"/>
  <c r="Y144" i="70"/>
  <c r="X144" i="70"/>
  <c r="AE143" i="70"/>
  <c r="AD143" i="70"/>
  <c r="AC143" i="70"/>
  <c r="AB143" i="70"/>
  <c r="AA143" i="70"/>
  <c r="Y143" i="70"/>
  <c r="X143" i="70"/>
  <c r="AE142" i="70"/>
  <c r="AD142" i="70"/>
  <c r="AC142" i="70"/>
  <c r="AB142" i="70"/>
  <c r="AA142" i="70"/>
  <c r="Y142" i="70"/>
  <c r="X142" i="70"/>
  <c r="AE141" i="70"/>
  <c r="AD141" i="70"/>
  <c r="AC141" i="70"/>
  <c r="AB141" i="70"/>
  <c r="AA141" i="70"/>
  <c r="Y141" i="70"/>
  <c r="X141" i="70"/>
  <c r="AE140" i="70"/>
  <c r="AD140" i="70"/>
  <c r="AC140" i="70"/>
  <c r="AB140" i="70"/>
  <c r="AA140" i="70"/>
  <c r="Y140" i="70"/>
  <c r="X140" i="70"/>
  <c r="AE139" i="70"/>
  <c r="AD139" i="70"/>
  <c r="AC139" i="70"/>
  <c r="AB139" i="70"/>
  <c r="AA139" i="70"/>
  <c r="Y139" i="70"/>
  <c r="X139" i="70"/>
  <c r="AE138" i="70"/>
  <c r="AD138" i="70"/>
  <c r="AC138" i="70"/>
  <c r="AB138" i="70"/>
  <c r="AA138" i="70"/>
  <c r="Y138" i="70"/>
  <c r="X138" i="70"/>
  <c r="AE137" i="70"/>
  <c r="AD137" i="70"/>
  <c r="AC137" i="70"/>
  <c r="AB137" i="70"/>
  <c r="AA137" i="70"/>
  <c r="Y137" i="70"/>
  <c r="X137" i="70"/>
  <c r="AE136" i="70"/>
  <c r="AD136" i="70"/>
  <c r="AC136" i="70"/>
  <c r="AB136" i="70"/>
  <c r="AA136" i="70"/>
  <c r="Y136" i="70"/>
  <c r="X136" i="70"/>
  <c r="AE135" i="70"/>
  <c r="AD135" i="70"/>
  <c r="AC135" i="70"/>
  <c r="AB135" i="70"/>
  <c r="AA135" i="70"/>
  <c r="Y135" i="70"/>
  <c r="X135" i="70"/>
  <c r="AE134" i="70"/>
  <c r="AD134" i="70"/>
  <c r="AC134" i="70"/>
  <c r="AB134" i="70"/>
  <c r="AA134" i="70"/>
  <c r="Y134" i="70"/>
  <c r="X134" i="70"/>
  <c r="AE133" i="70"/>
  <c r="AD133" i="70"/>
  <c r="AC133" i="70"/>
  <c r="AB133" i="70"/>
  <c r="AA133" i="70"/>
  <c r="Y133" i="70"/>
  <c r="X133" i="70"/>
  <c r="AE132" i="70"/>
  <c r="AD132" i="70"/>
  <c r="AC132" i="70"/>
  <c r="AB132" i="70"/>
  <c r="AA132" i="70"/>
  <c r="Y132" i="70"/>
  <c r="X132" i="70"/>
  <c r="AE131" i="70"/>
  <c r="AD131" i="70"/>
  <c r="AC131" i="70"/>
  <c r="AB131" i="70"/>
  <c r="AA131" i="70"/>
  <c r="Y131" i="70"/>
  <c r="X131" i="70"/>
  <c r="AE130" i="70"/>
  <c r="AD130" i="70"/>
  <c r="AC130" i="70"/>
  <c r="AB130" i="70"/>
  <c r="AA130" i="70"/>
  <c r="Y130" i="70"/>
  <c r="X130" i="70"/>
  <c r="AE129" i="70"/>
  <c r="AD129" i="70"/>
  <c r="AC129" i="70"/>
  <c r="AB129" i="70"/>
  <c r="AA129" i="70"/>
  <c r="Y129" i="70"/>
  <c r="X129" i="70"/>
  <c r="AE128" i="70"/>
  <c r="AD128" i="70"/>
  <c r="AC128" i="70"/>
  <c r="AB128" i="70"/>
  <c r="AA128" i="70"/>
  <c r="Y128" i="70"/>
  <c r="X128" i="70"/>
  <c r="AE127" i="70"/>
  <c r="AD127" i="70"/>
  <c r="AC127" i="70"/>
  <c r="AB127" i="70"/>
  <c r="AA127" i="70"/>
  <c r="Y127" i="70"/>
  <c r="X127" i="70"/>
  <c r="AE126" i="70"/>
  <c r="AD126" i="70"/>
  <c r="AC126" i="70"/>
  <c r="AB126" i="70"/>
  <c r="AA126" i="70"/>
  <c r="Y126" i="70"/>
  <c r="X126" i="70"/>
  <c r="AE125" i="70"/>
  <c r="AD125" i="70"/>
  <c r="AC125" i="70"/>
  <c r="AB125" i="70"/>
  <c r="AA125" i="70"/>
  <c r="Y125" i="70"/>
  <c r="X125" i="70"/>
  <c r="AE124" i="70"/>
  <c r="AD124" i="70"/>
  <c r="AC124" i="70"/>
  <c r="AB124" i="70"/>
  <c r="AA124" i="70"/>
  <c r="Y124" i="70"/>
  <c r="X124" i="70"/>
  <c r="AE123" i="70"/>
  <c r="AD123" i="70"/>
  <c r="AC123" i="70"/>
  <c r="AB123" i="70"/>
  <c r="AA123" i="70"/>
  <c r="Y123" i="70"/>
  <c r="X123" i="70"/>
  <c r="AE122" i="70"/>
  <c r="AD122" i="70"/>
  <c r="AC122" i="70"/>
  <c r="AB122" i="70"/>
  <c r="AA122" i="70"/>
  <c r="Y122" i="70"/>
  <c r="X122" i="70"/>
  <c r="AE121" i="70"/>
  <c r="AD121" i="70"/>
  <c r="AC121" i="70"/>
  <c r="AB121" i="70"/>
  <c r="AA121" i="70"/>
  <c r="Y121" i="70"/>
  <c r="X121" i="70"/>
  <c r="AE120" i="70"/>
  <c r="AD120" i="70"/>
  <c r="AC120" i="70"/>
  <c r="AB120" i="70"/>
  <c r="AA120" i="70"/>
  <c r="Y120" i="70"/>
  <c r="X120" i="70"/>
  <c r="AE119" i="70"/>
  <c r="AD119" i="70"/>
  <c r="AC119" i="70"/>
  <c r="AB119" i="70"/>
  <c r="AA119" i="70"/>
  <c r="Y119" i="70"/>
  <c r="X119" i="70"/>
  <c r="AE118" i="70"/>
  <c r="AD118" i="70"/>
  <c r="AC118" i="70"/>
  <c r="AB118" i="70"/>
  <c r="AA118" i="70"/>
  <c r="Y118" i="70"/>
  <c r="X118" i="70"/>
  <c r="AE117" i="70"/>
  <c r="AD117" i="70"/>
  <c r="AC117" i="70"/>
  <c r="AB117" i="70"/>
  <c r="AA117" i="70"/>
  <c r="Y117" i="70"/>
  <c r="X117" i="70"/>
  <c r="AE116" i="70"/>
  <c r="AD116" i="70"/>
  <c r="AC116" i="70"/>
  <c r="AB116" i="70"/>
  <c r="AA116" i="70"/>
  <c r="Y116" i="70"/>
  <c r="X116" i="70"/>
  <c r="AE115" i="70"/>
  <c r="AD115" i="70"/>
  <c r="AC115" i="70"/>
  <c r="AB115" i="70"/>
  <c r="AA115" i="70"/>
  <c r="Y115" i="70"/>
  <c r="X115" i="70"/>
  <c r="AE114" i="70"/>
  <c r="AD114" i="70"/>
  <c r="AC114" i="70"/>
  <c r="AB114" i="70"/>
  <c r="AA114" i="70"/>
  <c r="Y114" i="70"/>
  <c r="X114" i="70"/>
  <c r="AE113" i="70"/>
  <c r="AD113" i="70"/>
  <c r="AC113" i="70"/>
  <c r="AB113" i="70"/>
  <c r="AA113" i="70"/>
  <c r="Y113" i="70"/>
  <c r="X113" i="70"/>
  <c r="AE112" i="70"/>
  <c r="AD112" i="70"/>
  <c r="AC112" i="70"/>
  <c r="AB112" i="70"/>
  <c r="AA112" i="70"/>
  <c r="Y112" i="70"/>
  <c r="X112" i="70"/>
  <c r="AE111" i="70"/>
  <c r="AD111" i="70"/>
  <c r="AC111" i="70"/>
  <c r="AB111" i="70"/>
  <c r="AA111" i="70"/>
  <c r="Y111" i="70"/>
  <c r="X111" i="70"/>
  <c r="AE110" i="70"/>
  <c r="AD110" i="70"/>
  <c r="AC110" i="70"/>
  <c r="AB110" i="70"/>
  <c r="AA110" i="70"/>
  <c r="Y110" i="70"/>
  <c r="X110" i="70"/>
  <c r="AE109" i="70"/>
  <c r="AD109" i="70"/>
  <c r="AC109" i="70"/>
  <c r="AB109" i="70"/>
  <c r="AA109" i="70"/>
  <c r="Y109" i="70"/>
  <c r="X109" i="70"/>
  <c r="AE108" i="70"/>
  <c r="AD108" i="70"/>
  <c r="AC108" i="70"/>
  <c r="AB108" i="70"/>
  <c r="AA108" i="70"/>
  <c r="Y108" i="70"/>
  <c r="X108" i="70"/>
  <c r="AE107" i="70"/>
  <c r="AD107" i="70"/>
  <c r="AC107" i="70"/>
  <c r="AB107" i="70"/>
  <c r="AA107" i="70"/>
  <c r="Y107" i="70"/>
  <c r="X107" i="70"/>
  <c r="AE106" i="70"/>
  <c r="AD106" i="70"/>
  <c r="AC106" i="70"/>
  <c r="AB106" i="70"/>
  <c r="AA106" i="70"/>
  <c r="Y106" i="70"/>
  <c r="X106" i="70"/>
  <c r="AE105" i="70"/>
  <c r="AD105" i="70"/>
  <c r="AC105" i="70"/>
  <c r="AB105" i="70"/>
  <c r="AA105" i="70"/>
  <c r="Y105" i="70"/>
  <c r="X105" i="70"/>
  <c r="AE104" i="70"/>
  <c r="AD104" i="70"/>
  <c r="AC104" i="70"/>
  <c r="AB104" i="70"/>
  <c r="AA104" i="70"/>
  <c r="Y104" i="70"/>
  <c r="X104" i="70"/>
  <c r="AE103" i="70"/>
  <c r="AD103" i="70"/>
  <c r="AC103" i="70"/>
  <c r="AB103" i="70"/>
  <c r="AA103" i="70"/>
  <c r="Y103" i="70"/>
  <c r="X103" i="70"/>
  <c r="AE102" i="70"/>
  <c r="AD102" i="70"/>
  <c r="AC102" i="70"/>
  <c r="AB102" i="70"/>
  <c r="AA102" i="70"/>
  <c r="Y102" i="70"/>
  <c r="X102" i="70"/>
  <c r="AE101" i="70"/>
  <c r="AD101" i="70"/>
  <c r="AC101" i="70"/>
  <c r="AB101" i="70"/>
  <c r="AA101" i="70"/>
  <c r="Y101" i="70"/>
  <c r="X101" i="70"/>
  <c r="AE100" i="70"/>
  <c r="AD100" i="70"/>
  <c r="AC100" i="70"/>
  <c r="AB100" i="70"/>
  <c r="AA100" i="70"/>
  <c r="Y100" i="70"/>
  <c r="X100" i="70"/>
  <c r="AE99" i="70"/>
  <c r="AD99" i="70"/>
  <c r="AC99" i="70"/>
  <c r="AB99" i="70"/>
  <c r="AA99" i="70"/>
  <c r="Y99" i="70"/>
  <c r="X99" i="70"/>
  <c r="AE98" i="70"/>
  <c r="AD98" i="70"/>
  <c r="AC98" i="70"/>
  <c r="AB98" i="70"/>
  <c r="AA98" i="70"/>
  <c r="Y98" i="70"/>
  <c r="X98" i="70"/>
  <c r="AE97" i="70"/>
  <c r="AD97" i="70"/>
  <c r="AC97" i="70"/>
  <c r="AB97" i="70"/>
  <c r="AA97" i="70"/>
  <c r="Y97" i="70"/>
  <c r="X97" i="70"/>
  <c r="AE96" i="70"/>
  <c r="AD96" i="70"/>
  <c r="AC96" i="70"/>
  <c r="AB96" i="70"/>
  <c r="AA96" i="70"/>
  <c r="Y96" i="70"/>
  <c r="X96" i="70"/>
  <c r="AE95" i="70"/>
  <c r="AD95" i="70"/>
  <c r="AC95" i="70"/>
  <c r="AB95" i="70"/>
  <c r="AA95" i="70"/>
  <c r="Y95" i="70"/>
  <c r="X95" i="70"/>
  <c r="AE94" i="70"/>
  <c r="AD94" i="70"/>
  <c r="AC94" i="70"/>
  <c r="AB94" i="70"/>
  <c r="AA94" i="70"/>
  <c r="Y94" i="70"/>
  <c r="X94" i="70"/>
  <c r="AE93" i="70"/>
  <c r="AD93" i="70"/>
  <c r="AC93" i="70"/>
  <c r="AB93" i="70"/>
  <c r="AA93" i="70"/>
  <c r="Y93" i="70"/>
  <c r="X93" i="70"/>
  <c r="AE92" i="70"/>
  <c r="AD92" i="70"/>
  <c r="AC92" i="70"/>
  <c r="AB92" i="70"/>
  <c r="AA92" i="70"/>
  <c r="Y92" i="70"/>
  <c r="X92" i="70"/>
  <c r="AE91" i="70"/>
  <c r="AD91" i="70"/>
  <c r="AC91" i="70"/>
  <c r="AB91" i="70"/>
  <c r="AA91" i="70"/>
  <c r="Y91" i="70"/>
  <c r="X91" i="70"/>
  <c r="AE90" i="70"/>
  <c r="AD90" i="70"/>
  <c r="AC90" i="70"/>
  <c r="AB90" i="70"/>
  <c r="AA90" i="70"/>
  <c r="Y90" i="70"/>
  <c r="X90" i="70"/>
  <c r="AE89" i="70"/>
  <c r="AD89" i="70"/>
  <c r="AC89" i="70"/>
  <c r="AB89" i="70"/>
  <c r="AA89" i="70"/>
  <c r="Y89" i="70"/>
  <c r="X89" i="70"/>
  <c r="AE88" i="70"/>
  <c r="AD88" i="70"/>
  <c r="AC88" i="70"/>
  <c r="AB88" i="70"/>
  <c r="AA88" i="70"/>
  <c r="Y88" i="70"/>
  <c r="X88" i="70"/>
  <c r="AE87" i="70"/>
  <c r="AD87" i="70"/>
  <c r="AC87" i="70"/>
  <c r="AB87" i="70"/>
  <c r="AA87" i="70"/>
  <c r="Y87" i="70"/>
  <c r="X87" i="70"/>
  <c r="AE86" i="70"/>
  <c r="AD86" i="70"/>
  <c r="AC86" i="70"/>
  <c r="AB86" i="70"/>
  <c r="AA86" i="70"/>
  <c r="Y86" i="70"/>
  <c r="X86" i="70"/>
  <c r="AE85" i="70"/>
  <c r="AD85" i="70"/>
  <c r="AC85" i="70"/>
  <c r="AB85" i="70"/>
  <c r="AA85" i="70"/>
  <c r="Y85" i="70"/>
  <c r="X85" i="70"/>
  <c r="AE84" i="70"/>
  <c r="AD84" i="70"/>
  <c r="AC84" i="70"/>
  <c r="AB84" i="70"/>
  <c r="AA84" i="70"/>
  <c r="Y84" i="70"/>
  <c r="X84" i="70"/>
  <c r="AE83" i="70"/>
  <c r="AD83" i="70"/>
  <c r="AC83" i="70"/>
  <c r="AB83" i="70"/>
  <c r="AA83" i="70"/>
  <c r="Y83" i="70"/>
  <c r="X83" i="70"/>
  <c r="AE82" i="70"/>
  <c r="AD82" i="70"/>
  <c r="AC82" i="70"/>
  <c r="AB82" i="70"/>
  <c r="AA82" i="70"/>
  <c r="Y82" i="70"/>
  <c r="X82" i="70"/>
  <c r="AE81" i="70"/>
  <c r="AD81" i="70"/>
  <c r="AC81" i="70"/>
  <c r="AB81" i="70"/>
  <c r="AA81" i="70"/>
  <c r="Y81" i="70"/>
  <c r="X81" i="70"/>
  <c r="AE80" i="70"/>
  <c r="AD80" i="70"/>
  <c r="AC80" i="70"/>
  <c r="AB80" i="70"/>
  <c r="AA80" i="70"/>
  <c r="Y80" i="70"/>
  <c r="X80" i="70"/>
  <c r="AE79" i="70"/>
  <c r="AD79" i="70"/>
  <c r="AC79" i="70"/>
  <c r="AB79" i="70"/>
  <c r="AA79" i="70"/>
  <c r="Y79" i="70"/>
  <c r="X79" i="70"/>
  <c r="AE78" i="70"/>
  <c r="AD78" i="70"/>
  <c r="AC78" i="70"/>
  <c r="AB78" i="70"/>
  <c r="AA78" i="70"/>
  <c r="Y78" i="70"/>
  <c r="X78" i="70"/>
  <c r="AE77" i="70"/>
  <c r="AD77" i="70"/>
  <c r="AC77" i="70"/>
  <c r="AB77" i="70"/>
  <c r="AA77" i="70"/>
  <c r="Y77" i="70"/>
  <c r="X77" i="70"/>
  <c r="AE76" i="70"/>
  <c r="AD76" i="70"/>
  <c r="AC76" i="70"/>
  <c r="AB76" i="70"/>
  <c r="AA76" i="70"/>
  <c r="Y76" i="70"/>
  <c r="X76" i="70"/>
  <c r="AE75" i="70"/>
  <c r="AD75" i="70"/>
  <c r="AC75" i="70"/>
  <c r="AB75" i="70"/>
  <c r="AA75" i="70"/>
  <c r="Y75" i="70"/>
  <c r="X75" i="70"/>
  <c r="AE74" i="70"/>
  <c r="AD74" i="70"/>
  <c r="AC74" i="70"/>
  <c r="AB74" i="70"/>
  <c r="AA74" i="70"/>
  <c r="Y74" i="70"/>
  <c r="X74" i="70"/>
  <c r="AE73" i="70"/>
  <c r="AD73" i="70"/>
  <c r="AC73" i="70"/>
  <c r="AB73" i="70"/>
  <c r="AA73" i="70"/>
  <c r="Y73" i="70"/>
  <c r="X73" i="70"/>
  <c r="AE72" i="70"/>
  <c r="AD72" i="70"/>
  <c r="AC72" i="70"/>
  <c r="AB72" i="70"/>
  <c r="AA72" i="70"/>
  <c r="Y72" i="70"/>
  <c r="X72" i="70"/>
  <c r="AE71" i="70"/>
  <c r="AD71" i="70"/>
  <c r="AC71" i="70"/>
  <c r="AB71" i="70"/>
  <c r="AA71" i="70"/>
  <c r="Y71" i="70"/>
  <c r="X71" i="70"/>
  <c r="AE70" i="70"/>
  <c r="AD70" i="70"/>
  <c r="AC70" i="70"/>
  <c r="AB70" i="70"/>
  <c r="AA70" i="70"/>
  <c r="Y70" i="70"/>
  <c r="X70" i="70"/>
  <c r="AE69" i="70"/>
  <c r="AD69" i="70"/>
  <c r="AC69" i="70"/>
  <c r="AB69" i="70"/>
  <c r="AA69" i="70"/>
  <c r="Y69" i="70"/>
  <c r="X69" i="70"/>
  <c r="AE68" i="70"/>
  <c r="AD68" i="70"/>
  <c r="AC68" i="70"/>
  <c r="AB68" i="70"/>
  <c r="AA68" i="70"/>
  <c r="Y68" i="70"/>
  <c r="X68" i="70"/>
  <c r="AE67" i="70"/>
  <c r="AD67" i="70"/>
  <c r="AC67" i="70"/>
  <c r="AB67" i="70"/>
  <c r="AA67" i="70"/>
  <c r="Y67" i="70"/>
  <c r="X67" i="70"/>
  <c r="AE66" i="70"/>
  <c r="AD66" i="70"/>
  <c r="AC66" i="70"/>
  <c r="AB66" i="70"/>
  <c r="AA66" i="70"/>
  <c r="Y66" i="70"/>
  <c r="X66" i="70"/>
  <c r="AE65" i="70"/>
  <c r="AD65" i="70"/>
  <c r="AC65" i="70"/>
  <c r="AB65" i="70"/>
  <c r="AA65" i="70"/>
  <c r="Y65" i="70"/>
  <c r="X65" i="70"/>
  <c r="AE64" i="70"/>
  <c r="AD64" i="70"/>
  <c r="AC64" i="70"/>
  <c r="AB64" i="70"/>
  <c r="AA64" i="70"/>
  <c r="Y64" i="70"/>
  <c r="X64" i="70"/>
  <c r="AE63" i="70"/>
  <c r="AD63" i="70"/>
  <c r="AC63" i="70"/>
  <c r="AB63" i="70"/>
  <c r="AA63" i="70"/>
  <c r="Y63" i="70"/>
  <c r="X63" i="70"/>
  <c r="AE62" i="70"/>
  <c r="AD62" i="70"/>
  <c r="AC62" i="70"/>
  <c r="AB62" i="70"/>
  <c r="AA62" i="70"/>
  <c r="Y62" i="70"/>
  <c r="X62" i="70"/>
  <c r="AE61" i="70"/>
  <c r="AD61" i="70"/>
  <c r="AC61" i="70"/>
  <c r="AB61" i="70"/>
  <c r="AA61" i="70"/>
  <c r="Y61" i="70"/>
  <c r="X61" i="70"/>
  <c r="AE60" i="70"/>
  <c r="AD60" i="70"/>
  <c r="AC60" i="70"/>
  <c r="AB60" i="70"/>
  <c r="AA60" i="70"/>
  <c r="Y60" i="70"/>
  <c r="X60" i="70"/>
  <c r="AE59" i="70"/>
  <c r="AD59" i="70"/>
  <c r="AC59" i="70"/>
  <c r="AB59" i="70"/>
  <c r="AA59" i="70"/>
  <c r="Y59" i="70"/>
  <c r="X59" i="70"/>
  <c r="AE58" i="70"/>
  <c r="AD58" i="70"/>
  <c r="AC58" i="70"/>
  <c r="AB58" i="70"/>
  <c r="AA58" i="70"/>
  <c r="Y58" i="70"/>
  <c r="X58" i="70"/>
  <c r="AE57" i="70"/>
  <c r="AD57" i="70"/>
  <c r="AC57" i="70"/>
  <c r="AB57" i="70"/>
  <c r="AA57" i="70"/>
  <c r="Y57" i="70"/>
  <c r="X57" i="70"/>
  <c r="AE56" i="70"/>
  <c r="AD56" i="70"/>
  <c r="AC56" i="70"/>
  <c r="AB56" i="70"/>
  <c r="AA56" i="70"/>
  <c r="Y56" i="70"/>
  <c r="X56" i="70"/>
  <c r="AE55" i="70"/>
  <c r="AD55" i="70"/>
  <c r="AC55" i="70"/>
  <c r="AB55" i="70"/>
  <c r="AA55" i="70"/>
  <c r="Y55" i="70"/>
  <c r="X55" i="70"/>
  <c r="AE54" i="70"/>
  <c r="AD54" i="70"/>
  <c r="AC54" i="70"/>
  <c r="AB54" i="70"/>
  <c r="AA54" i="70"/>
  <c r="Y54" i="70"/>
  <c r="X54" i="70"/>
  <c r="AE53" i="70"/>
  <c r="AD53" i="70"/>
  <c r="AC53" i="70"/>
  <c r="AB53" i="70"/>
  <c r="AA53" i="70"/>
  <c r="Y53" i="70"/>
  <c r="X53" i="70"/>
  <c r="AE52" i="70"/>
  <c r="AD52" i="70"/>
  <c r="AC52" i="70"/>
  <c r="AB52" i="70"/>
  <c r="AA52" i="70"/>
  <c r="Y52" i="70"/>
  <c r="X52" i="70"/>
  <c r="AE51" i="70"/>
  <c r="AD51" i="70"/>
  <c r="AC51" i="70"/>
  <c r="AB51" i="70"/>
  <c r="AA51" i="70"/>
  <c r="Y51" i="70"/>
  <c r="X51" i="70"/>
  <c r="AE50" i="70"/>
  <c r="AD50" i="70"/>
  <c r="AC50" i="70"/>
  <c r="AB50" i="70"/>
  <c r="AA50" i="70"/>
  <c r="Y50" i="70"/>
  <c r="X50" i="70"/>
  <c r="AE49" i="70"/>
  <c r="AD49" i="70"/>
  <c r="AC49" i="70"/>
  <c r="AB49" i="70"/>
  <c r="AA49" i="70"/>
  <c r="Y49" i="70"/>
  <c r="X49" i="70"/>
  <c r="AE48" i="70"/>
  <c r="AD48" i="70"/>
  <c r="AC48" i="70"/>
  <c r="AB48" i="70"/>
  <c r="AA48" i="70"/>
  <c r="Y48" i="70"/>
  <c r="X48" i="70"/>
  <c r="AE47" i="70"/>
  <c r="AD47" i="70"/>
  <c r="AC47" i="70"/>
  <c r="AB47" i="70"/>
  <c r="AA47" i="70"/>
  <c r="Y47" i="70"/>
  <c r="X47" i="70"/>
  <c r="AE46" i="70"/>
  <c r="AD46" i="70"/>
  <c r="AC46" i="70"/>
  <c r="AB46" i="70"/>
  <c r="AA46" i="70"/>
  <c r="Y46" i="70"/>
  <c r="X46" i="70"/>
  <c r="AE45" i="70"/>
  <c r="AD45" i="70"/>
  <c r="AC45" i="70"/>
  <c r="AB45" i="70"/>
  <c r="AA45" i="70"/>
  <c r="Y45" i="70"/>
  <c r="X45" i="70"/>
  <c r="AE44" i="70"/>
  <c r="AD44" i="70"/>
  <c r="AC44" i="70"/>
  <c r="AB44" i="70"/>
  <c r="AA44" i="70"/>
  <c r="Y44" i="70"/>
  <c r="X44" i="70"/>
  <c r="AE43" i="70"/>
  <c r="AD43" i="70"/>
  <c r="AC43" i="70"/>
  <c r="AB43" i="70"/>
  <c r="AA43" i="70"/>
  <c r="Y43" i="70"/>
  <c r="X43" i="70"/>
  <c r="AE42" i="70"/>
  <c r="AD42" i="70"/>
  <c r="AC42" i="70"/>
  <c r="AB42" i="70"/>
  <c r="AA42" i="70"/>
  <c r="Y42" i="70"/>
  <c r="X42" i="70"/>
  <c r="AE41" i="70"/>
  <c r="AD41" i="70"/>
  <c r="AC41" i="70"/>
  <c r="AB41" i="70"/>
  <c r="AA41" i="70"/>
  <c r="Y41" i="70"/>
  <c r="X41" i="70"/>
  <c r="AE40" i="70"/>
  <c r="AD40" i="70"/>
  <c r="AC40" i="70"/>
  <c r="AB40" i="70"/>
  <c r="AA40" i="70"/>
  <c r="Y40" i="70"/>
  <c r="X40" i="70"/>
  <c r="AE39" i="70"/>
  <c r="AD39" i="70"/>
  <c r="AC39" i="70"/>
  <c r="AB39" i="70"/>
  <c r="AA39" i="70"/>
  <c r="Y39" i="70"/>
  <c r="X39" i="70"/>
  <c r="AE38" i="70"/>
  <c r="AD38" i="70"/>
  <c r="AC38" i="70"/>
  <c r="AB38" i="70"/>
  <c r="AA38" i="70"/>
  <c r="Y38" i="70"/>
  <c r="X38" i="70"/>
  <c r="AE37" i="70"/>
  <c r="AD37" i="70"/>
  <c r="AC37" i="70"/>
  <c r="AB37" i="70"/>
  <c r="AA37" i="70"/>
  <c r="Y37" i="70"/>
  <c r="X37" i="70"/>
  <c r="AE36" i="70"/>
  <c r="AD36" i="70"/>
  <c r="AC36" i="70"/>
  <c r="AB36" i="70"/>
  <c r="AA36" i="70"/>
  <c r="Y36" i="70"/>
  <c r="X36" i="70"/>
  <c r="AE35" i="70"/>
  <c r="AD35" i="70"/>
  <c r="AC35" i="70"/>
  <c r="AB35" i="70"/>
  <c r="AA35" i="70"/>
  <c r="Y35" i="70"/>
  <c r="X35" i="70"/>
  <c r="AE34" i="70"/>
  <c r="AD34" i="70"/>
  <c r="AC34" i="70"/>
  <c r="AB34" i="70"/>
  <c r="AA34" i="70"/>
  <c r="Y34" i="70"/>
  <c r="X34" i="70"/>
  <c r="AE33" i="70"/>
  <c r="AD33" i="70"/>
  <c r="AC33" i="70"/>
  <c r="AB33" i="70"/>
  <c r="AA33" i="70"/>
  <c r="Y33" i="70"/>
  <c r="X33" i="70"/>
  <c r="AE32" i="70"/>
  <c r="AD32" i="70"/>
  <c r="AC32" i="70"/>
  <c r="AB32" i="70"/>
  <c r="AA32" i="70"/>
  <c r="Y32" i="70"/>
  <c r="X32" i="70"/>
  <c r="AE31" i="70"/>
  <c r="AD31" i="70"/>
  <c r="AC31" i="70"/>
  <c r="AB31" i="70"/>
  <c r="AA31" i="70"/>
  <c r="Y31" i="70"/>
  <c r="X31" i="70"/>
  <c r="AE30" i="70"/>
  <c r="AD30" i="70"/>
  <c r="AC30" i="70"/>
  <c r="AB30" i="70"/>
  <c r="AA30" i="70"/>
  <c r="Y30" i="70"/>
  <c r="X30" i="70"/>
  <c r="AE29" i="70"/>
  <c r="AD29" i="70"/>
  <c r="AC29" i="70"/>
  <c r="AB29" i="70"/>
  <c r="AA29" i="70"/>
  <c r="Y29" i="70"/>
  <c r="X29" i="70"/>
  <c r="AE28" i="70"/>
  <c r="AD28" i="70"/>
  <c r="AC28" i="70"/>
  <c r="AB28" i="70"/>
  <c r="AA28" i="70"/>
  <c r="Y28" i="70"/>
  <c r="X28" i="70"/>
  <c r="AE27" i="70"/>
  <c r="AD27" i="70"/>
  <c r="AC27" i="70"/>
  <c r="AB27" i="70"/>
  <c r="AA27" i="70"/>
  <c r="Y27" i="70"/>
  <c r="X27" i="70"/>
  <c r="AE26" i="70"/>
  <c r="AD26" i="70"/>
  <c r="AC26" i="70"/>
  <c r="AB26" i="70"/>
  <c r="AA26" i="70"/>
  <c r="Y26" i="70"/>
  <c r="X26" i="70"/>
  <c r="AE25" i="70"/>
  <c r="AD25" i="70"/>
  <c r="AC25" i="70"/>
  <c r="AB25" i="70"/>
  <c r="AA25" i="70"/>
  <c r="Y25" i="70"/>
  <c r="X25" i="70"/>
  <c r="AE24" i="70"/>
  <c r="AD24" i="70"/>
  <c r="AC24" i="70"/>
  <c r="AB24" i="70"/>
  <c r="AA24" i="70"/>
  <c r="Y24" i="70"/>
  <c r="X24" i="70"/>
  <c r="AE23" i="70"/>
  <c r="AD23" i="70"/>
  <c r="AC23" i="70"/>
  <c r="AB23" i="70"/>
  <c r="AA23" i="70"/>
  <c r="Y23" i="70"/>
  <c r="X23" i="70"/>
  <c r="AE22" i="70"/>
  <c r="AD22" i="70"/>
  <c r="AC22" i="70"/>
  <c r="AB22" i="70"/>
  <c r="AA22" i="70"/>
  <c r="Y22" i="70"/>
  <c r="X22" i="70"/>
  <c r="AE21" i="70"/>
  <c r="AD21" i="70"/>
  <c r="AC21" i="70"/>
  <c r="AB21" i="70"/>
  <c r="AA21" i="70"/>
  <c r="Y21" i="70"/>
  <c r="X21" i="70"/>
  <c r="AE20" i="70"/>
  <c r="AD20" i="70"/>
  <c r="AC20" i="70"/>
  <c r="AB20" i="70"/>
  <c r="AA20" i="70"/>
  <c r="Y20" i="70"/>
  <c r="X20" i="70"/>
  <c r="AE19" i="70"/>
  <c r="AD19" i="70"/>
  <c r="AC19" i="70"/>
  <c r="AB19" i="70"/>
  <c r="AA19" i="70"/>
  <c r="Y19" i="70"/>
  <c r="X19" i="70"/>
  <c r="AE18" i="70"/>
  <c r="AD18" i="70"/>
  <c r="AC18" i="70"/>
  <c r="AB18" i="70"/>
  <c r="AA18" i="70"/>
  <c r="Y18" i="70"/>
  <c r="X18" i="70"/>
  <c r="AE17" i="70"/>
  <c r="AD17" i="70"/>
  <c r="AC17" i="70"/>
  <c r="AB17" i="70"/>
  <c r="AA17" i="70"/>
  <c r="Y17" i="70"/>
  <c r="X17" i="70"/>
  <c r="AE16" i="70"/>
  <c r="AD16" i="70"/>
  <c r="AC16" i="70"/>
  <c r="AB16" i="70"/>
  <c r="AA16" i="70"/>
  <c r="Y16" i="70"/>
  <c r="X16" i="70"/>
  <c r="AE15" i="70"/>
  <c r="AD15" i="70"/>
  <c r="AC15" i="70"/>
  <c r="AB15" i="70"/>
  <c r="AA15" i="70"/>
  <c r="Y15" i="70"/>
  <c r="X15" i="70"/>
  <c r="AE14" i="70"/>
  <c r="AD14" i="70"/>
  <c r="AC14" i="70"/>
  <c r="AB14" i="70"/>
  <c r="AA14" i="70"/>
  <c r="Y14" i="70"/>
  <c r="X14" i="70"/>
  <c r="AE13" i="70"/>
  <c r="AD13" i="70"/>
  <c r="AC13" i="70"/>
  <c r="AB13" i="70"/>
  <c r="AA13" i="70"/>
  <c r="Y13" i="70"/>
  <c r="X13" i="70"/>
  <c r="AE12" i="70"/>
  <c r="AD12" i="70"/>
  <c r="AC12" i="70"/>
  <c r="AB12" i="70"/>
  <c r="AA12" i="70"/>
  <c r="Y12" i="70"/>
  <c r="X12" i="70"/>
  <c r="AE11" i="70"/>
  <c r="AD11" i="70"/>
  <c r="AC11" i="70"/>
  <c r="AB11" i="70"/>
  <c r="AA11" i="70"/>
  <c r="Y11" i="70"/>
  <c r="X11" i="70"/>
  <c r="AA5" i="70"/>
  <c r="AC2" i="70"/>
  <c r="D224" i="61" l="1"/>
  <c r="D209" i="61"/>
  <c r="D194" i="61"/>
  <c r="AC190" i="61"/>
  <c r="I190" i="61"/>
  <c r="H190" i="61"/>
  <c r="F190" i="61"/>
  <c r="D190" i="61"/>
  <c r="AC189" i="61"/>
  <c r="I189" i="61"/>
  <c r="Y189" i="61" s="1"/>
  <c r="H189" i="61"/>
  <c r="F189" i="61"/>
  <c r="D189" i="61"/>
  <c r="AC188" i="61"/>
  <c r="I188" i="61"/>
  <c r="H188" i="61"/>
  <c r="F188" i="61"/>
  <c r="D188" i="61"/>
  <c r="AC187" i="61"/>
  <c r="I187" i="61"/>
  <c r="H187" i="61"/>
  <c r="F187" i="61"/>
  <c r="D187" i="61"/>
  <c r="AC186" i="61"/>
  <c r="I186" i="61"/>
  <c r="H186" i="61"/>
  <c r="F186" i="61"/>
  <c r="D186" i="61"/>
  <c r="AC185" i="61"/>
  <c r="I185" i="61"/>
  <c r="Y185" i="61" s="1"/>
  <c r="H185" i="61"/>
  <c r="F185" i="61"/>
  <c r="D185" i="61"/>
  <c r="AC184" i="61"/>
  <c r="I184" i="61"/>
  <c r="H184" i="61"/>
  <c r="F184" i="61"/>
  <c r="D184" i="61"/>
  <c r="AC183" i="61"/>
  <c r="I183" i="61"/>
  <c r="Y183" i="61" s="1"/>
  <c r="H183" i="61"/>
  <c r="F183" i="61"/>
  <c r="D183" i="61"/>
  <c r="AC182" i="61"/>
  <c r="I182" i="61"/>
  <c r="H182" i="61"/>
  <c r="F182" i="61"/>
  <c r="D182" i="61"/>
  <c r="AC181" i="61"/>
  <c r="I181" i="61"/>
  <c r="Y181" i="61" s="1"/>
  <c r="H181" i="61"/>
  <c r="F181" i="61"/>
  <c r="D181" i="61"/>
  <c r="AC180" i="61"/>
  <c r="I180" i="61"/>
  <c r="H180" i="61"/>
  <c r="F180" i="61"/>
  <c r="D180" i="61"/>
  <c r="AC179" i="61"/>
  <c r="I179" i="61"/>
  <c r="H179" i="61"/>
  <c r="F179" i="61"/>
  <c r="D179" i="61"/>
  <c r="AC175" i="61"/>
  <c r="I175" i="61"/>
  <c r="H175" i="61"/>
  <c r="F175" i="61"/>
  <c r="D175" i="61"/>
  <c r="AC174" i="61"/>
  <c r="I174" i="61"/>
  <c r="H174" i="61"/>
  <c r="F174" i="61"/>
  <c r="D174" i="61"/>
  <c r="AC173" i="61"/>
  <c r="I173" i="61"/>
  <c r="H173" i="61"/>
  <c r="F173" i="61"/>
  <c r="D173" i="61"/>
  <c r="AC172" i="61"/>
  <c r="I172" i="61"/>
  <c r="Y172" i="61" s="1"/>
  <c r="H172" i="61"/>
  <c r="F172" i="61"/>
  <c r="D172" i="61"/>
  <c r="AC171" i="61"/>
  <c r="I171" i="61"/>
  <c r="H171" i="61"/>
  <c r="F171" i="61"/>
  <c r="D171" i="61"/>
  <c r="AC170" i="61"/>
  <c r="I170" i="61"/>
  <c r="H170" i="61"/>
  <c r="F170" i="61"/>
  <c r="D170" i="61"/>
  <c r="AC169" i="61"/>
  <c r="I169" i="61"/>
  <c r="H169" i="61"/>
  <c r="F169" i="61"/>
  <c r="D169" i="61"/>
  <c r="AC168" i="61"/>
  <c r="I168" i="61"/>
  <c r="Y168" i="61" s="1"/>
  <c r="H168" i="61"/>
  <c r="F168" i="61"/>
  <c r="D168" i="61"/>
  <c r="AC167" i="61"/>
  <c r="I167" i="61"/>
  <c r="H167" i="61"/>
  <c r="F167" i="61"/>
  <c r="D167" i="61"/>
  <c r="AC166" i="61"/>
  <c r="I166" i="61"/>
  <c r="Y166" i="61" s="1"/>
  <c r="H166" i="61"/>
  <c r="F166" i="61"/>
  <c r="D166" i="61"/>
  <c r="AC165" i="61"/>
  <c r="I165" i="61"/>
  <c r="H165" i="61"/>
  <c r="F165" i="61"/>
  <c r="D165" i="61"/>
  <c r="AC164" i="61"/>
  <c r="I164" i="61"/>
  <c r="H164" i="61"/>
  <c r="F164" i="61"/>
  <c r="D164" i="61"/>
  <c r="AC160" i="61"/>
  <c r="I160" i="61"/>
  <c r="H160" i="61"/>
  <c r="F160" i="61"/>
  <c r="D160" i="61"/>
  <c r="AC159" i="61"/>
  <c r="I159" i="61"/>
  <c r="Y159" i="61" s="1"/>
  <c r="H159" i="61"/>
  <c r="F159" i="61"/>
  <c r="D159" i="61"/>
  <c r="AC158" i="61"/>
  <c r="I158" i="61"/>
  <c r="H158" i="61"/>
  <c r="F158" i="61"/>
  <c r="D158" i="61"/>
  <c r="AC157" i="61"/>
  <c r="I157" i="61"/>
  <c r="W157" i="61" s="1"/>
  <c r="H157" i="61"/>
  <c r="F157" i="61"/>
  <c r="D157" i="61"/>
  <c r="AC156" i="61"/>
  <c r="I156" i="61"/>
  <c r="H156" i="61"/>
  <c r="F156" i="61"/>
  <c r="D156" i="61"/>
  <c r="AC155" i="61"/>
  <c r="I155" i="61"/>
  <c r="Y155" i="61" s="1"/>
  <c r="H155" i="61"/>
  <c r="F155" i="61"/>
  <c r="D155" i="61"/>
  <c r="AC154" i="61"/>
  <c r="I154" i="61"/>
  <c r="H154" i="61"/>
  <c r="F154" i="61"/>
  <c r="D154" i="61"/>
  <c r="AC153" i="61"/>
  <c r="I153" i="61"/>
  <c r="Y153" i="61" s="1"/>
  <c r="H153" i="61"/>
  <c r="F153" i="61"/>
  <c r="D153" i="61"/>
  <c r="AC152" i="61"/>
  <c r="I152" i="61"/>
  <c r="H152" i="61"/>
  <c r="F152" i="61"/>
  <c r="D152" i="61"/>
  <c r="AC151" i="61"/>
  <c r="I151" i="61"/>
  <c r="Y151" i="61" s="1"/>
  <c r="H151" i="61"/>
  <c r="F151" i="61"/>
  <c r="D151" i="61"/>
  <c r="AC150" i="61"/>
  <c r="I150" i="61"/>
  <c r="AB150" i="61" s="1"/>
  <c r="H150" i="61"/>
  <c r="F150" i="61"/>
  <c r="D150" i="61"/>
  <c r="AC149" i="61"/>
  <c r="I149" i="61"/>
  <c r="H149" i="61"/>
  <c r="F149" i="61"/>
  <c r="D149" i="61"/>
  <c r="AC145" i="61"/>
  <c r="I145" i="61"/>
  <c r="H145" i="61"/>
  <c r="F145" i="61"/>
  <c r="D145" i="61"/>
  <c r="AC144" i="61"/>
  <c r="I144" i="61"/>
  <c r="W144" i="61" s="1"/>
  <c r="H144" i="61"/>
  <c r="F144" i="61"/>
  <c r="D144" i="61"/>
  <c r="AC143" i="61"/>
  <c r="I143" i="61"/>
  <c r="H143" i="61"/>
  <c r="F143" i="61"/>
  <c r="D143" i="61"/>
  <c r="AC142" i="61"/>
  <c r="I142" i="61"/>
  <c r="Y142" i="61" s="1"/>
  <c r="H142" i="61"/>
  <c r="F142" i="61"/>
  <c r="D142" i="61"/>
  <c r="AC141" i="61"/>
  <c r="I141" i="61"/>
  <c r="H141" i="61"/>
  <c r="F141" i="61"/>
  <c r="D141" i="61"/>
  <c r="AC140" i="61"/>
  <c r="I140" i="61"/>
  <c r="Y140" i="61" s="1"/>
  <c r="H140" i="61"/>
  <c r="F140" i="61"/>
  <c r="D140" i="61"/>
  <c r="AC139" i="61"/>
  <c r="I139" i="61"/>
  <c r="H139" i="61"/>
  <c r="F139" i="61"/>
  <c r="D139" i="61"/>
  <c r="AC138" i="61"/>
  <c r="I138" i="61"/>
  <c r="Y138" i="61" s="1"/>
  <c r="H138" i="61"/>
  <c r="F138" i="61"/>
  <c r="D138" i="61"/>
  <c r="AC137" i="61"/>
  <c r="I137" i="61"/>
  <c r="H137" i="61"/>
  <c r="F137" i="61"/>
  <c r="D137" i="61"/>
  <c r="AC136" i="61"/>
  <c r="I136" i="61"/>
  <c r="W136" i="61" s="1"/>
  <c r="H136" i="61"/>
  <c r="F136" i="61"/>
  <c r="D136" i="61"/>
  <c r="AC135" i="61"/>
  <c r="I135" i="61"/>
  <c r="H135" i="61"/>
  <c r="F135" i="61"/>
  <c r="D135" i="61"/>
  <c r="AC134" i="61"/>
  <c r="I134" i="61"/>
  <c r="H134" i="61"/>
  <c r="F134" i="61"/>
  <c r="D134" i="61"/>
  <c r="AC130" i="61"/>
  <c r="I130" i="61"/>
  <c r="H130" i="61"/>
  <c r="F130" i="61"/>
  <c r="D130" i="61"/>
  <c r="AC129" i="61"/>
  <c r="I129" i="61"/>
  <c r="H129" i="61"/>
  <c r="F129" i="61"/>
  <c r="D129" i="61"/>
  <c r="AC128" i="61"/>
  <c r="I128" i="61"/>
  <c r="H128" i="61"/>
  <c r="F128" i="61"/>
  <c r="D128" i="61"/>
  <c r="AC127" i="61"/>
  <c r="I127" i="61"/>
  <c r="Y127" i="61" s="1"/>
  <c r="H127" i="61"/>
  <c r="F127" i="61"/>
  <c r="D127" i="61"/>
  <c r="AC126" i="61"/>
  <c r="I126" i="61"/>
  <c r="H126" i="61"/>
  <c r="F126" i="61"/>
  <c r="D126" i="61"/>
  <c r="AC125" i="61"/>
  <c r="I125" i="61"/>
  <c r="AA125" i="61" s="1"/>
  <c r="H125" i="61"/>
  <c r="F125" i="61"/>
  <c r="D125" i="61"/>
  <c r="AC124" i="61"/>
  <c r="I124" i="61"/>
  <c r="X124" i="61" s="1"/>
  <c r="H124" i="61"/>
  <c r="F124" i="61"/>
  <c r="D124" i="61"/>
  <c r="AC123" i="61"/>
  <c r="I123" i="61"/>
  <c r="Y123" i="61" s="1"/>
  <c r="H123" i="61"/>
  <c r="F123" i="61"/>
  <c r="D123" i="61"/>
  <c r="AC122" i="61"/>
  <c r="I122" i="61"/>
  <c r="H122" i="61"/>
  <c r="F122" i="61"/>
  <c r="D122" i="61"/>
  <c r="AC121" i="61"/>
  <c r="I121" i="61"/>
  <c r="AA121" i="61" s="1"/>
  <c r="H121" i="61"/>
  <c r="F121" i="61"/>
  <c r="D121" i="61"/>
  <c r="AC120" i="61"/>
  <c r="I120" i="61"/>
  <c r="H120" i="61"/>
  <c r="F120" i="61"/>
  <c r="D120" i="61"/>
  <c r="AC119" i="61"/>
  <c r="I119" i="61"/>
  <c r="H119" i="61"/>
  <c r="F119" i="61"/>
  <c r="D119" i="61"/>
  <c r="F104" i="61"/>
  <c r="H104" i="61"/>
  <c r="I104" i="61"/>
  <c r="AC104" i="61"/>
  <c r="F105" i="61"/>
  <c r="H105" i="61"/>
  <c r="I105" i="61"/>
  <c r="J105" i="61" s="1"/>
  <c r="O105" i="61" s="1"/>
  <c r="AC105" i="61"/>
  <c r="F106" i="61"/>
  <c r="H106" i="61"/>
  <c r="I106" i="61"/>
  <c r="X106" i="61" s="1"/>
  <c r="AC106" i="61"/>
  <c r="F107" i="61"/>
  <c r="H107" i="61"/>
  <c r="I107" i="61"/>
  <c r="Z107" i="61" s="1"/>
  <c r="AC107" i="61"/>
  <c r="F108" i="61"/>
  <c r="H108" i="61"/>
  <c r="I108" i="61"/>
  <c r="Y108" i="61" s="1"/>
  <c r="AC108" i="61"/>
  <c r="F109" i="61"/>
  <c r="H109" i="61"/>
  <c r="I109" i="61"/>
  <c r="J109" i="61" s="1"/>
  <c r="O109" i="61" s="1"/>
  <c r="AC109" i="61"/>
  <c r="F110" i="61"/>
  <c r="H110" i="61"/>
  <c r="I110" i="61"/>
  <c r="J110" i="61" s="1"/>
  <c r="O110" i="61" s="1"/>
  <c r="AC110" i="61"/>
  <c r="F111" i="61"/>
  <c r="H111" i="61"/>
  <c r="I111" i="61"/>
  <c r="J111" i="61" s="1"/>
  <c r="O111" i="61" s="1"/>
  <c r="AC111" i="61"/>
  <c r="F112" i="61"/>
  <c r="H112" i="61"/>
  <c r="I112" i="61"/>
  <c r="K112" i="61" s="1"/>
  <c r="AC112" i="61"/>
  <c r="F113" i="61"/>
  <c r="H113" i="61"/>
  <c r="I113" i="61"/>
  <c r="J113" i="61" s="1"/>
  <c r="O113" i="61" s="1"/>
  <c r="AC113" i="61"/>
  <c r="F114" i="61"/>
  <c r="H114" i="61"/>
  <c r="I114" i="61"/>
  <c r="J114" i="61" s="1"/>
  <c r="O114" i="61" s="1"/>
  <c r="AC114" i="61"/>
  <c r="F115" i="61"/>
  <c r="H115" i="61"/>
  <c r="I115" i="61"/>
  <c r="Z115" i="61" s="1"/>
  <c r="AC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C100" i="61"/>
  <c r="I100" i="61"/>
  <c r="H100" i="61"/>
  <c r="F100" i="61"/>
  <c r="D100" i="61"/>
  <c r="AC99" i="61"/>
  <c r="I99" i="61"/>
  <c r="AB99" i="61" s="1"/>
  <c r="H99" i="61"/>
  <c r="F99" i="61"/>
  <c r="D99" i="61"/>
  <c r="AC98" i="61"/>
  <c r="I98" i="61"/>
  <c r="H98" i="61"/>
  <c r="F98" i="61"/>
  <c r="D98" i="61"/>
  <c r="AC97" i="61"/>
  <c r="I97" i="61"/>
  <c r="AB97" i="61" s="1"/>
  <c r="H97" i="61"/>
  <c r="F97" i="61"/>
  <c r="D97" i="61"/>
  <c r="AC96" i="61"/>
  <c r="I96" i="61"/>
  <c r="H96" i="61"/>
  <c r="F96" i="61"/>
  <c r="D96" i="61"/>
  <c r="AC95" i="61"/>
  <c r="I95" i="61"/>
  <c r="AB95" i="61" s="1"/>
  <c r="H95" i="61"/>
  <c r="F95" i="61"/>
  <c r="D95" i="61"/>
  <c r="AC94" i="61"/>
  <c r="I94" i="61"/>
  <c r="H94" i="61"/>
  <c r="F94" i="61"/>
  <c r="D94" i="61"/>
  <c r="AC93" i="61"/>
  <c r="I93" i="61"/>
  <c r="AB93" i="61" s="1"/>
  <c r="H93" i="61"/>
  <c r="F93" i="61"/>
  <c r="D93" i="61"/>
  <c r="AC92" i="61"/>
  <c r="I92" i="61"/>
  <c r="H92" i="61"/>
  <c r="F92" i="61"/>
  <c r="D92" i="61"/>
  <c r="AC91" i="61"/>
  <c r="I91" i="61"/>
  <c r="AB91" i="61" s="1"/>
  <c r="H91" i="61"/>
  <c r="F91" i="61"/>
  <c r="D91" i="61"/>
  <c r="AC90" i="61"/>
  <c r="I90" i="61"/>
  <c r="H90" i="61"/>
  <c r="F90" i="61"/>
  <c r="D90" i="61"/>
  <c r="AC89" i="61"/>
  <c r="I89" i="61"/>
  <c r="H89" i="61"/>
  <c r="F89" i="61"/>
  <c r="D89" i="61"/>
  <c r="AC85" i="61"/>
  <c r="I85" i="61"/>
  <c r="H85" i="61"/>
  <c r="F85" i="61"/>
  <c r="D85" i="61"/>
  <c r="AC84" i="61"/>
  <c r="I84" i="61"/>
  <c r="H84" i="61"/>
  <c r="F84" i="61"/>
  <c r="D84" i="61"/>
  <c r="AC83" i="61"/>
  <c r="I83" i="61"/>
  <c r="H83" i="61"/>
  <c r="F83" i="61"/>
  <c r="D83" i="61"/>
  <c r="AC82" i="61"/>
  <c r="I82" i="61"/>
  <c r="Y82" i="61" s="1"/>
  <c r="H82" i="61"/>
  <c r="F82" i="61"/>
  <c r="D82" i="61"/>
  <c r="AC81" i="61"/>
  <c r="I81" i="61"/>
  <c r="H81" i="61"/>
  <c r="F81" i="61"/>
  <c r="D81" i="61"/>
  <c r="AC80" i="61"/>
  <c r="I80" i="61"/>
  <c r="Y80" i="61" s="1"/>
  <c r="H80" i="61"/>
  <c r="F80" i="61"/>
  <c r="D80" i="61"/>
  <c r="AC79" i="61"/>
  <c r="I79" i="61"/>
  <c r="H79" i="61"/>
  <c r="F79" i="61"/>
  <c r="D79" i="61"/>
  <c r="AC78" i="61"/>
  <c r="I78" i="61"/>
  <c r="Y78" i="61" s="1"/>
  <c r="H78" i="61"/>
  <c r="F78" i="61"/>
  <c r="D78" i="61"/>
  <c r="AC77" i="61"/>
  <c r="I77" i="61"/>
  <c r="H77" i="61"/>
  <c r="F77" i="61"/>
  <c r="D77" i="61"/>
  <c r="AC76" i="61"/>
  <c r="I76" i="61"/>
  <c r="H76" i="61"/>
  <c r="F76" i="61"/>
  <c r="D76" i="61"/>
  <c r="AC75" i="61"/>
  <c r="I75" i="61"/>
  <c r="Z75" i="61" s="1"/>
  <c r="H75" i="61"/>
  <c r="F75" i="61"/>
  <c r="D75" i="61"/>
  <c r="AC74" i="61"/>
  <c r="I74" i="61"/>
  <c r="H74" i="61"/>
  <c r="F74" i="61"/>
  <c r="D74" i="61"/>
  <c r="AC70" i="61"/>
  <c r="I70" i="61"/>
  <c r="H70" i="61"/>
  <c r="F70" i="61"/>
  <c r="D70" i="61"/>
  <c r="AC69" i="61"/>
  <c r="I69" i="61"/>
  <c r="Y69" i="61" s="1"/>
  <c r="H69" i="61"/>
  <c r="F69" i="61"/>
  <c r="D69" i="61"/>
  <c r="AC68" i="61"/>
  <c r="I68" i="61"/>
  <c r="H68" i="61"/>
  <c r="F68" i="61"/>
  <c r="D68" i="61"/>
  <c r="AC67" i="61"/>
  <c r="I67" i="61"/>
  <c r="Y67" i="61" s="1"/>
  <c r="H67" i="61"/>
  <c r="F67" i="61"/>
  <c r="D67" i="61"/>
  <c r="AC66" i="61"/>
  <c r="I66" i="61"/>
  <c r="H66" i="61"/>
  <c r="F66" i="61"/>
  <c r="D66" i="61"/>
  <c r="AC65" i="61"/>
  <c r="I65" i="61"/>
  <c r="Y65" i="61" s="1"/>
  <c r="H65" i="61"/>
  <c r="F65" i="61"/>
  <c r="D65" i="61"/>
  <c r="AC64" i="61"/>
  <c r="I64" i="61"/>
  <c r="H64" i="61"/>
  <c r="F64" i="61"/>
  <c r="D64" i="61"/>
  <c r="AC63" i="61"/>
  <c r="I63" i="61"/>
  <c r="W63" i="61" s="1"/>
  <c r="H63" i="61"/>
  <c r="F63" i="61"/>
  <c r="D63" i="61"/>
  <c r="AC62" i="61"/>
  <c r="I62" i="61"/>
  <c r="H62" i="61"/>
  <c r="F62" i="61"/>
  <c r="D62" i="61"/>
  <c r="AC61" i="61"/>
  <c r="I61" i="61"/>
  <c r="Y61" i="61" s="1"/>
  <c r="H61" i="61"/>
  <c r="F61" i="61"/>
  <c r="D61" i="61"/>
  <c r="AC60" i="61"/>
  <c r="I60" i="61"/>
  <c r="X60" i="61" s="1"/>
  <c r="H60" i="61"/>
  <c r="F60" i="61"/>
  <c r="D60" i="61"/>
  <c r="AC59" i="61"/>
  <c r="I59" i="61"/>
  <c r="H59" i="61"/>
  <c r="F59" i="61"/>
  <c r="D59" i="61"/>
  <c r="AC55" i="61"/>
  <c r="I55" i="61"/>
  <c r="H55" i="61"/>
  <c r="F55" i="61"/>
  <c r="D55" i="61"/>
  <c r="AC54" i="61"/>
  <c r="I54" i="61"/>
  <c r="Y54" i="61" s="1"/>
  <c r="H54" i="61"/>
  <c r="F54" i="61"/>
  <c r="D54" i="61"/>
  <c r="AC53" i="61"/>
  <c r="I53" i="61"/>
  <c r="H53" i="61"/>
  <c r="F53" i="61"/>
  <c r="D53" i="61"/>
  <c r="AC52" i="61"/>
  <c r="I52" i="61"/>
  <c r="Y52" i="61" s="1"/>
  <c r="H52" i="61"/>
  <c r="F52" i="61"/>
  <c r="D52" i="61"/>
  <c r="AC51" i="61"/>
  <c r="I51" i="61"/>
  <c r="H51" i="61"/>
  <c r="F51" i="61"/>
  <c r="D51" i="61"/>
  <c r="AC50" i="61"/>
  <c r="I50" i="61"/>
  <c r="W50" i="61" s="1"/>
  <c r="H50" i="61"/>
  <c r="F50" i="61"/>
  <c r="D50" i="61"/>
  <c r="AC49" i="61"/>
  <c r="I49" i="61"/>
  <c r="H49" i="61"/>
  <c r="F49" i="61"/>
  <c r="D49" i="61"/>
  <c r="AC48" i="61"/>
  <c r="I48" i="61"/>
  <c r="Y48" i="61" s="1"/>
  <c r="H48" i="61"/>
  <c r="F48" i="61"/>
  <c r="D48" i="61"/>
  <c r="AC47" i="61"/>
  <c r="I47" i="61"/>
  <c r="H47" i="61"/>
  <c r="F47" i="61"/>
  <c r="D47" i="61"/>
  <c r="AC46" i="61"/>
  <c r="I46" i="61"/>
  <c r="AA46" i="61" s="1"/>
  <c r="H46" i="61"/>
  <c r="F46" i="61"/>
  <c r="D46" i="61"/>
  <c r="AC45" i="61"/>
  <c r="I45" i="61"/>
  <c r="H45" i="61"/>
  <c r="F45" i="61"/>
  <c r="D45" i="61"/>
  <c r="AC44" i="61"/>
  <c r="I44" i="61"/>
  <c r="H44" i="61"/>
  <c r="F44" i="61"/>
  <c r="D44" i="61"/>
  <c r="AC40" i="61"/>
  <c r="I40" i="61"/>
  <c r="X40" i="61" s="1"/>
  <c r="H40" i="61"/>
  <c r="F40" i="61"/>
  <c r="D40" i="61"/>
  <c r="AC39" i="61"/>
  <c r="I39" i="61"/>
  <c r="Y39" i="61" s="1"/>
  <c r="H39" i="61"/>
  <c r="F39" i="61"/>
  <c r="D39" i="61"/>
  <c r="AC38" i="61"/>
  <c r="I38" i="61"/>
  <c r="H38" i="61"/>
  <c r="F38" i="61"/>
  <c r="D38" i="61"/>
  <c r="AC37" i="61"/>
  <c r="I37" i="61"/>
  <c r="AA37" i="61" s="1"/>
  <c r="H37" i="61"/>
  <c r="F37" i="61"/>
  <c r="D37" i="61"/>
  <c r="AC36" i="61"/>
  <c r="I36" i="61"/>
  <c r="X36" i="61" s="1"/>
  <c r="H36" i="61"/>
  <c r="F36" i="61"/>
  <c r="D36" i="61"/>
  <c r="AC35" i="61"/>
  <c r="I35" i="61"/>
  <c r="Y35" i="61" s="1"/>
  <c r="H35" i="61"/>
  <c r="F35" i="61"/>
  <c r="D35" i="61"/>
  <c r="AC34" i="61"/>
  <c r="I34" i="61"/>
  <c r="H34" i="61"/>
  <c r="F34" i="61"/>
  <c r="D34" i="61"/>
  <c r="AC33" i="61"/>
  <c r="I33" i="61"/>
  <c r="AA33" i="61" s="1"/>
  <c r="H33" i="61"/>
  <c r="F33" i="61"/>
  <c r="D33" i="61"/>
  <c r="AC32" i="61"/>
  <c r="I32" i="61"/>
  <c r="H32" i="61"/>
  <c r="F32" i="61"/>
  <c r="D32" i="61"/>
  <c r="AC31" i="61"/>
  <c r="I31" i="61"/>
  <c r="Y31" i="61" s="1"/>
  <c r="H31" i="61"/>
  <c r="F31" i="61"/>
  <c r="D31" i="61"/>
  <c r="AC30" i="61"/>
  <c r="I30" i="61"/>
  <c r="AB30" i="61" s="1"/>
  <c r="H30" i="61"/>
  <c r="F30" i="61"/>
  <c r="D30" i="61"/>
  <c r="AC29" i="61"/>
  <c r="I29" i="61"/>
  <c r="H29" i="61"/>
  <c r="F29" i="61"/>
  <c r="D29" i="61"/>
  <c r="D15" i="61"/>
  <c r="F15" i="61"/>
  <c r="H15" i="61"/>
  <c r="I15" i="61"/>
  <c r="J15" i="61" s="1"/>
  <c r="O15" i="61" s="1"/>
  <c r="AC15" i="61"/>
  <c r="D16" i="61"/>
  <c r="F16" i="61"/>
  <c r="H16" i="61"/>
  <c r="I16" i="61"/>
  <c r="K16" i="61" s="1"/>
  <c r="AC16" i="61"/>
  <c r="D17" i="61"/>
  <c r="F17" i="61"/>
  <c r="H17" i="61"/>
  <c r="I17" i="61"/>
  <c r="J17" i="61" s="1"/>
  <c r="O17" i="61" s="1"/>
  <c r="AC17" i="61"/>
  <c r="D18" i="61"/>
  <c r="F18" i="61"/>
  <c r="H18" i="61"/>
  <c r="I18" i="61"/>
  <c r="U18" i="61" s="1"/>
  <c r="AC18" i="61"/>
  <c r="D19" i="61"/>
  <c r="F19" i="61"/>
  <c r="H19" i="61"/>
  <c r="I19" i="61"/>
  <c r="J19" i="61" s="1"/>
  <c r="O19" i="61" s="1"/>
  <c r="AC19" i="61"/>
  <c r="D20" i="61"/>
  <c r="F20" i="61"/>
  <c r="H20" i="61"/>
  <c r="I20" i="61"/>
  <c r="J20" i="61" s="1"/>
  <c r="O20" i="61" s="1"/>
  <c r="AC20" i="61"/>
  <c r="D21" i="61"/>
  <c r="F21" i="61"/>
  <c r="H21" i="61"/>
  <c r="I21" i="61"/>
  <c r="J21" i="61" s="1"/>
  <c r="O21" i="61" s="1"/>
  <c r="AC21" i="61"/>
  <c r="D22" i="61"/>
  <c r="F22" i="61"/>
  <c r="H22" i="61"/>
  <c r="I22" i="61"/>
  <c r="J22" i="61" s="1"/>
  <c r="O22" i="61" s="1"/>
  <c r="AC22" i="61"/>
  <c r="D23" i="61"/>
  <c r="F23" i="61"/>
  <c r="H23" i="61"/>
  <c r="I23" i="61"/>
  <c r="J23" i="61" s="1"/>
  <c r="O23" i="61" s="1"/>
  <c r="AC23" i="61"/>
  <c r="D24" i="61"/>
  <c r="F24" i="61"/>
  <c r="H24" i="61"/>
  <c r="I24" i="61"/>
  <c r="J24" i="61" s="1"/>
  <c r="O24" i="61" s="1"/>
  <c r="AC24" i="61"/>
  <c r="D25" i="61"/>
  <c r="F25" i="61"/>
  <c r="H25" i="61"/>
  <c r="I25" i="61"/>
  <c r="J25" i="61" s="1"/>
  <c r="O25" i="61" s="1"/>
  <c r="AC25" i="61"/>
  <c r="AC14" i="61"/>
  <c r="I14" i="61"/>
  <c r="H14" i="61"/>
  <c r="F14" i="61"/>
  <c r="D14" i="61"/>
  <c r="BH43" i="60"/>
  <c r="BI43" i="60" s="1"/>
  <c r="BJ43" i="60" s="1"/>
  <c r="BK43" i="60" s="1"/>
  <c r="BL43" i="60" s="1"/>
  <c r="BM43" i="60" s="1"/>
  <c r="BN43" i="60" s="1"/>
  <c r="BO43" i="60" s="1"/>
  <c r="BP43" i="60" s="1"/>
  <c r="BQ43" i="60" s="1"/>
  <c r="BR43" i="60" s="1"/>
  <c r="BF43" i="60"/>
  <c r="E42" i="60"/>
  <c r="Q19" i="61" l="1"/>
  <c r="S19" i="61"/>
  <c r="Q22" i="61"/>
  <c r="S22" i="61"/>
  <c r="Q113" i="61"/>
  <c r="S113" i="61"/>
  <c r="Q111" i="61"/>
  <c r="S111" i="61"/>
  <c r="Q109" i="61"/>
  <c r="S109" i="61"/>
  <c r="Q105" i="61"/>
  <c r="S105" i="61"/>
  <c r="Q25" i="61"/>
  <c r="S25" i="61"/>
  <c r="Q17" i="61"/>
  <c r="S17" i="61"/>
  <c r="Q20" i="61"/>
  <c r="S20" i="61"/>
  <c r="Q23" i="61"/>
  <c r="S23" i="61"/>
  <c r="Q15" i="61"/>
  <c r="S15" i="61"/>
  <c r="Q114" i="61"/>
  <c r="S114" i="61"/>
  <c r="Q110" i="61"/>
  <c r="S110" i="61"/>
  <c r="Q24" i="61"/>
  <c r="S24" i="61"/>
  <c r="Q21" i="61"/>
  <c r="S21" i="61"/>
  <c r="AD129" i="61"/>
  <c r="AE145" i="61"/>
  <c r="AE160" i="61"/>
  <c r="AE190" i="61"/>
  <c r="AE175" i="61"/>
  <c r="AE55" i="61"/>
  <c r="AE100" i="61"/>
  <c r="AE84" i="61"/>
  <c r="AE38" i="61"/>
  <c r="AE53" i="61"/>
  <c r="AE68" i="61"/>
  <c r="AE83" i="61"/>
  <c r="AD98" i="61"/>
  <c r="AE158" i="61"/>
  <c r="AE173" i="61"/>
  <c r="AE188" i="61"/>
  <c r="AD187" i="61"/>
  <c r="AE51" i="61"/>
  <c r="AE66" i="61"/>
  <c r="AE81" i="61"/>
  <c r="AD96" i="61"/>
  <c r="AE126" i="61"/>
  <c r="AE141" i="61"/>
  <c r="AD171" i="61"/>
  <c r="AE34" i="61"/>
  <c r="AE79" i="61"/>
  <c r="AE139" i="61"/>
  <c r="AE154" i="61"/>
  <c r="AE169" i="61"/>
  <c r="AE184" i="61"/>
  <c r="AE64" i="61"/>
  <c r="AE94" i="61"/>
  <c r="Y179" i="61"/>
  <c r="I177" i="61"/>
  <c r="Y164" i="61"/>
  <c r="I162" i="61"/>
  <c r="Y149" i="61"/>
  <c r="I147" i="61"/>
  <c r="W134" i="61"/>
  <c r="I132" i="61"/>
  <c r="W119" i="61"/>
  <c r="I117" i="61"/>
  <c r="M104" i="61"/>
  <c r="I102" i="61"/>
  <c r="AB89" i="61"/>
  <c r="I87" i="61"/>
  <c r="X74" i="61"/>
  <c r="I72" i="61"/>
  <c r="Y59" i="61"/>
  <c r="I57" i="61"/>
  <c r="AD92" i="61"/>
  <c r="AD167" i="61"/>
  <c r="Y14" i="61"/>
  <c r="I42" i="61"/>
  <c r="Y29" i="61"/>
  <c r="I27" i="61"/>
  <c r="AE32" i="61"/>
  <c r="AE47" i="61"/>
  <c r="AE122" i="61"/>
  <c r="AE137" i="61"/>
  <c r="AE152" i="61"/>
  <c r="AE182" i="61"/>
  <c r="AD18" i="61"/>
  <c r="AE134" i="61"/>
  <c r="U32" i="61"/>
  <c r="K35" i="61"/>
  <c r="AE76" i="61"/>
  <c r="Y24" i="61"/>
  <c r="AA18" i="61"/>
  <c r="Y16" i="61"/>
  <c r="Y18" i="61"/>
  <c r="J172" i="61"/>
  <c r="O172" i="61" s="1"/>
  <c r="K18" i="61"/>
  <c r="M16" i="61"/>
  <c r="Z59" i="61"/>
  <c r="AA92" i="61"/>
  <c r="Z172" i="61"/>
  <c r="Y114" i="61"/>
  <c r="AB112" i="61"/>
  <c r="Z179" i="61"/>
  <c r="J31" i="61"/>
  <c r="O31" i="61" s="1"/>
  <c r="J79" i="61"/>
  <c r="O79" i="61" s="1"/>
  <c r="Z112" i="61"/>
  <c r="AA31" i="61"/>
  <c r="K67" i="61"/>
  <c r="M114" i="61"/>
  <c r="AD112" i="61"/>
  <c r="Y112" i="61"/>
  <c r="AA153" i="61"/>
  <c r="U167" i="61"/>
  <c r="J52" i="61"/>
  <c r="O52" i="61" s="1"/>
  <c r="AB55" i="61"/>
  <c r="AB80" i="61"/>
  <c r="U112" i="61"/>
  <c r="K171" i="61"/>
  <c r="Y25" i="61"/>
  <c r="M108" i="61"/>
  <c r="AD107" i="61"/>
  <c r="M22" i="61"/>
  <c r="Y20" i="61"/>
  <c r="W18" i="61"/>
  <c r="J18" i="61"/>
  <c r="O18" i="61" s="1"/>
  <c r="Z16" i="61"/>
  <c r="J16" i="61"/>
  <c r="O16" i="61" s="1"/>
  <c r="X34" i="61"/>
  <c r="AA35" i="61"/>
  <c r="U38" i="61"/>
  <c r="AB68" i="61"/>
  <c r="W96" i="61"/>
  <c r="AB114" i="61"/>
  <c r="U114" i="61"/>
  <c r="W129" i="61"/>
  <c r="J185" i="61"/>
  <c r="O185" i="61" s="1"/>
  <c r="AE185" i="61"/>
  <c r="Y23" i="61"/>
  <c r="AD63" i="61"/>
  <c r="AA104" i="61"/>
  <c r="K140" i="61"/>
  <c r="AD157" i="61"/>
  <c r="K167" i="61"/>
  <c r="U184" i="61"/>
  <c r="K185" i="61"/>
  <c r="M23" i="61"/>
  <c r="Y21" i="61"/>
  <c r="AE18" i="61"/>
  <c r="Z18" i="61"/>
  <c r="M18" i="61"/>
  <c r="AD16" i="61"/>
  <c r="K31" i="61"/>
  <c r="J35" i="61"/>
  <c r="O35" i="61" s="1"/>
  <c r="AA67" i="61"/>
  <c r="X114" i="61"/>
  <c r="AA111" i="61"/>
  <c r="Y104" i="61"/>
  <c r="AA140" i="61"/>
  <c r="K153" i="61"/>
  <c r="AD165" i="61"/>
  <c r="X184" i="61"/>
  <c r="J14" i="61"/>
  <c r="O14" i="61" s="1"/>
  <c r="X24" i="61"/>
  <c r="M20" i="61"/>
  <c r="U30" i="61"/>
  <c r="AB38" i="61"/>
  <c r="Z39" i="61"/>
  <c r="U51" i="61"/>
  <c r="K52" i="61"/>
  <c r="K54" i="61"/>
  <c r="K78" i="61"/>
  <c r="Z79" i="61"/>
  <c r="AB106" i="61"/>
  <c r="Z123" i="61"/>
  <c r="K142" i="61"/>
  <c r="W171" i="61"/>
  <c r="U175" i="61"/>
  <c r="K183" i="61"/>
  <c r="AE189" i="61"/>
  <c r="Z14" i="61"/>
  <c r="M24" i="61"/>
  <c r="X30" i="61"/>
  <c r="X51" i="61"/>
  <c r="AA54" i="61"/>
  <c r="J69" i="61"/>
  <c r="O69" i="61" s="1"/>
  <c r="AE69" i="61"/>
  <c r="W78" i="61"/>
  <c r="AD115" i="61"/>
  <c r="AB110" i="61"/>
  <c r="AE106" i="61"/>
  <c r="AA106" i="61"/>
  <c r="K104" i="61"/>
  <c r="K119" i="61"/>
  <c r="X141" i="61"/>
  <c r="AE151" i="61"/>
  <c r="W167" i="61"/>
  <c r="U173" i="61"/>
  <c r="AB175" i="61"/>
  <c r="AA183" i="61"/>
  <c r="AB184" i="61"/>
  <c r="J189" i="61"/>
  <c r="O189" i="61" s="1"/>
  <c r="AE142" i="61"/>
  <c r="AB24" i="61"/>
  <c r="U24" i="61"/>
  <c r="U34" i="61"/>
  <c r="J39" i="61"/>
  <c r="O39" i="61" s="1"/>
  <c r="K46" i="61"/>
  <c r="AE52" i="61"/>
  <c r="X68" i="61"/>
  <c r="K69" i="61"/>
  <c r="U80" i="61"/>
  <c r="AD90" i="61"/>
  <c r="M112" i="61"/>
  <c r="AD106" i="61"/>
  <c r="Y106" i="61"/>
  <c r="AA119" i="61"/>
  <c r="AB122" i="61"/>
  <c r="AD136" i="61"/>
  <c r="AB141" i="61"/>
  <c r="AD144" i="61"/>
  <c r="J151" i="61"/>
  <c r="O151" i="61" s="1"/>
  <c r="AB167" i="61"/>
  <c r="AA185" i="61"/>
  <c r="Z29" i="61"/>
  <c r="K33" i="61"/>
  <c r="W37" i="61"/>
  <c r="AE44" i="61"/>
  <c r="J48" i="61"/>
  <c r="O48" i="61" s="1"/>
  <c r="AE48" i="61"/>
  <c r="J61" i="61"/>
  <c r="O61" i="61" s="1"/>
  <c r="AE61" i="61"/>
  <c r="J65" i="61"/>
  <c r="O65" i="61" s="1"/>
  <c r="AE65" i="61"/>
  <c r="AD75" i="61"/>
  <c r="J75" i="61"/>
  <c r="O75" i="61" s="1"/>
  <c r="K82" i="61"/>
  <c r="J83" i="61"/>
  <c r="O83" i="61" s="1"/>
  <c r="AD83" i="61"/>
  <c r="AA96" i="61"/>
  <c r="U98" i="61"/>
  <c r="K100" i="61"/>
  <c r="Y111" i="61"/>
  <c r="Y110" i="61"/>
  <c r="W121" i="61"/>
  <c r="K125" i="61"/>
  <c r="AD125" i="61"/>
  <c r="J127" i="61"/>
  <c r="O127" i="61" s="1"/>
  <c r="AE127" i="61"/>
  <c r="J138" i="61"/>
  <c r="O138" i="61" s="1"/>
  <c r="AE138" i="61"/>
  <c r="AD149" i="61"/>
  <c r="J149" i="61"/>
  <c r="O149" i="61" s="1"/>
  <c r="U150" i="61"/>
  <c r="X152" i="61"/>
  <c r="J155" i="61"/>
  <c r="O155" i="61" s="1"/>
  <c r="AE155" i="61"/>
  <c r="J159" i="61"/>
  <c r="O159" i="61" s="1"/>
  <c r="AE159" i="61"/>
  <c r="J168" i="61"/>
  <c r="O168" i="61" s="1"/>
  <c r="AD168" i="61"/>
  <c r="AE180" i="61"/>
  <c r="J181" i="61"/>
  <c r="O181" i="61" s="1"/>
  <c r="AE181" i="61"/>
  <c r="U188" i="61"/>
  <c r="X190" i="61"/>
  <c r="AB16" i="61"/>
  <c r="X16" i="61"/>
  <c r="U16" i="61"/>
  <c r="AD29" i="61"/>
  <c r="J29" i="61"/>
  <c r="O29" i="61" s="1"/>
  <c r="AA29" i="61"/>
  <c r="AE31" i="61"/>
  <c r="AB34" i="61"/>
  <c r="AE35" i="61"/>
  <c r="U47" i="61"/>
  <c r="AB51" i="61"/>
  <c r="X53" i="61"/>
  <c r="AD59" i="61"/>
  <c r="J59" i="61"/>
  <c r="O59" i="61" s="1"/>
  <c r="U60" i="61"/>
  <c r="U64" i="61"/>
  <c r="X66" i="61"/>
  <c r="Z69" i="61"/>
  <c r="AA78" i="61"/>
  <c r="W82" i="61"/>
  <c r="X84" i="61"/>
  <c r="U90" i="61"/>
  <c r="K92" i="61"/>
  <c r="K96" i="61"/>
  <c r="AB96" i="61"/>
  <c r="AB98" i="61"/>
  <c r="W100" i="61"/>
  <c r="X112" i="61"/>
  <c r="J112" i="61"/>
  <c r="O112" i="61" s="1"/>
  <c r="AE111" i="61"/>
  <c r="W111" i="61"/>
  <c r="X110" i="61"/>
  <c r="U106" i="61"/>
  <c r="AE104" i="61"/>
  <c r="W104" i="61"/>
  <c r="J123" i="61"/>
  <c r="O123" i="61" s="1"/>
  <c r="AE123" i="61"/>
  <c r="W125" i="61"/>
  <c r="U126" i="61"/>
  <c r="U137" i="61"/>
  <c r="X139" i="61"/>
  <c r="Z142" i="61"/>
  <c r="U145" i="61"/>
  <c r="Z151" i="61"/>
  <c r="U154" i="61"/>
  <c r="U158" i="61"/>
  <c r="X160" i="61"/>
  <c r="U165" i="61"/>
  <c r="AA167" i="61"/>
  <c r="AA171" i="61"/>
  <c r="AD179" i="61"/>
  <c r="J179" i="61"/>
  <c r="O179" i="61" s="1"/>
  <c r="U180" i="61"/>
  <c r="X182" i="61"/>
  <c r="Z185" i="61"/>
  <c r="AB188" i="61"/>
  <c r="Z189" i="61"/>
  <c r="Y22" i="61"/>
  <c r="AE16" i="61"/>
  <c r="AA16" i="61"/>
  <c r="W16" i="61"/>
  <c r="K29" i="61"/>
  <c r="Z31" i="61"/>
  <c r="AD33" i="61"/>
  <c r="Z35" i="61"/>
  <c r="AE39" i="61"/>
  <c r="AB47" i="61"/>
  <c r="Z48" i="61"/>
  <c r="Z52" i="61"/>
  <c r="U55" i="61"/>
  <c r="AB60" i="61"/>
  <c r="Z61" i="61"/>
  <c r="AB64" i="61"/>
  <c r="Z65" i="61"/>
  <c r="U68" i="61"/>
  <c r="AA69" i="61"/>
  <c r="AD79" i="61"/>
  <c r="AA82" i="61"/>
  <c r="Z83" i="61"/>
  <c r="AB90" i="61"/>
  <c r="W92" i="61"/>
  <c r="U96" i="61"/>
  <c r="AA100" i="61"/>
  <c r="U111" i="61"/>
  <c r="U110" i="61"/>
  <c r="AE119" i="61"/>
  <c r="U122" i="61"/>
  <c r="AB126" i="61"/>
  <c r="Z127" i="61"/>
  <c r="AB137" i="61"/>
  <c r="Z138" i="61"/>
  <c r="U141" i="61"/>
  <c r="J142" i="61"/>
  <c r="O142" i="61" s="1"/>
  <c r="AA142" i="61"/>
  <c r="AB145" i="61"/>
  <c r="Z149" i="61"/>
  <c r="AB154" i="61"/>
  <c r="Z155" i="61"/>
  <c r="AB158" i="61"/>
  <c r="Z159" i="61"/>
  <c r="AB165" i="61"/>
  <c r="Z168" i="61"/>
  <c r="AD172" i="61"/>
  <c r="AB180" i="61"/>
  <c r="Z181" i="61"/>
  <c r="U14" i="61"/>
  <c r="AB14" i="61"/>
  <c r="AE24" i="61"/>
  <c r="AA24" i="61"/>
  <c r="W24" i="61"/>
  <c r="K24" i="61"/>
  <c r="AB22" i="61"/>
  <c r="X22" i="61"/>
  <c r="U22" i="61"/>
  <c r="AB20" i="61"/>
  <c r="X20" i="61"/>
  <c r="U20" i="61"/>
  <c r="Y19" i="61"/>
  <c r="X32" i="61"/>
  <c r="W33" i="61"/>
  <c r="Y37" i="61"/>
  <c r="AE37" i="61"/>
  <c r="Z37" i="61"/>
  <c r="J37" i="61"/>
  <c r="O37" i="61" s="1"/>
  <c r="K44" i="61"/>
  <c r="AE45" i="61"/>
  <c r="U45" i="61"/>
  <c r="AB45" i="61"/>
  <c r="W46" i="61"/>
  <c r="AE62" i="61"/>
  <c r="AB62" i="61"/>
  <c r="X62" i="61"/>
  <c r="U62" i="61"/>
  <c r="AE70" i="61"/>
  <c r="AB70" i="61"/>
  <c r="X70" i="61"/>
  <c r="U70" i="61"/>
  <c r="Y76" i="61"/>
  <c r="W76" i="61"/>
  <c r="AB76" i="61"/>
  <c r="U76" i="61"/>
  <c r="AA76" i="61"/>
  <c r="K76" i="61"/>
  <c r="AD94" i="61"/>
  <c r="W94" i="61"/>
  <c r="AB94" i="61"/>
  <c r="U94" i="61"/>
  <c r="AA94" i="61"/>
  <c r="K94" i="61"/>
  <c r="J115" i="61"/>
  <c r="O115" i="61" s="1"/>
  <c r="K115" i="61"/>
  <c r="W115" i="61"/>
  <c r="AA115" i="61"/>
  <c r="AE115" i="61"/>
  <c r="U115" i="61"/>
  <c r="X115" i="61"/>
  <c r="AB115" i="61"/>
  <c r="M115" i="61"/>
  <c r="Y115" i="61"/>
  <c r="J107" i="61"/>
  <c r="O107" i="61" s="1"/>
  <c r="K107" i="61"/>
  <c r="W107" i="61"/>
  <c r="AA107" i="61"/>
  <c r="AE107" i="61"/>
  <c r="U107" i="61"/>
  <c r="X107" i="61"/>
  <c r="AB107" i="61"/>
  <c r="M107" i="61"/>
  <c r="Y107" i="61"/>
  <c r="Y174" i="61"/>
  <c r="Z174" i="61"/>
  <c r="AD174" i="61"/>
  <c r="J174" i="61"/>
  <c r="O174" i="61" s="1"/>
  <c r="AE186" i="61"/>
  <c r="AB186" i="61"/>
  <c r="X186" i="61"/>
  <c r="U186" i="61"/>
  <c r="Y44" i="61"/>
  <c r="Z44" i="61"/>
  <c r="J44" i="61"/>
  <c r="O44" i="61" s="1"/>
  <c r="AE77" i="61"/>
  <c r="Z77" i="61"/>
  <c r="AD77" i="61"/>
  <c r="J77" i="61"/>
  <c r="O77" i="61" s="1"/>
  <c r="AD24" i="61"/>
  <c r="Z24" i="61"/>
  <c r="AE22" i="61"/>
  <c r="AA22" i="61"/>
  <c r="W22" i="61"/>
  <c r="K22" i="61"/>
  <c r="AE20" i="61"/>
  <c r="AA20" i="61"/>
  <c r="W20" i="61"/>
  <c r="K20" i="61"/>
  <c r="M19" i="61"/>
  <c r="AB18" i="61"/>
  <c r="X18" i="61"/>
  <c r="Y17" i="61"/>
  <c r="W29" i="61"/>
  <c r="AE29" i="61"/>
  <c r="AE30" i="61"/>
  <c r="W31" i="61"/>
  <c r="AD31" i="61"/>
  <c r="AB32" i="61"/>
  <c r="K37" i="61"/>
  <c r="AD37" i="61"/>
  <c r="AE40" i="61"/>
  <c r="U40" i="61"/>
  <c r="AB40" i="61"/>
  <c r="W44" i="61"/>
  <c r="X45" i="61"/>
  <c r="Y63" i="61"/>
  <c r="AA63" i="61"/>
  <c r="K63" i="61"/>
  <c r="AE63" i="61"/>
  <c r="Z63" i="61"/>
  <c r="J63" i="61"/>
  <c r="O63" i="61" s="1"/>
  <c r="Y74" i="61"/>
  <c r="W74" i="61"/>
  <c r="AB74" i="61"/>
  <c r="U74" i="61"/>
  <c r="AA74" i="61"/>
  <c r="K74" i="61"/>
  <c r="X76" i="61"/>
  <c r="AE85" i="61"/>
  <c r="Z85" i="61"/>
  <c r="AD85" i="61"/>
  <c r="J85" i="61"/>
  <c r="O85" i="61" s="1"/>
  <c r="X94" i="61"/>
  <c r="J108" i="61"/>
  <c r="O108" i="61" s="1"/>
  <c r="Z108" i="61"/>
  <c r="AD108" i="61"/>
  <c r="K108" i="61"/>
  <c r="W108" i="61"/>
  <c r="AA108" i="61"/>
  <c r="AE108" i="61"/>
  <c r="U108" i="61"/>
  <c r="X108" i="61"/>
  <c r="AB108" i="61"/>
  <c r="Y50" i="61"/>
  <c r="AA50" i="61"/>
  <c r="K50" i="61"/>
  <c r="AE50" i="61"/>
  <c r="Z50" i="61"/>
  <c r="J50" i="61"/>
  <c r="O50" i="61" s="1"/>
  <c r="X14" i="61"/>
  <c r="AD22" i="61"/>
  <c r="Z22" i="61"/>
  <c r="AD20" i="61"/>
  <c r="Z20" i="61"/>
  <c r="M17" i="61"/>
  <c r="Y33" i="61"/>
  <c r="AE33" i="61"/>
  <c r="Z33" i="61"/>
  <c r="J33" i="61"/>
  <c r="O33" i="61" s="1"/>
  <c r="AE36" i="61"/>
  <c r="AB36" i="61"/>
  <c r="U36" i="61"/>
  <c r="AA44" i="61"/>
  <c r="Y46" i="61"/>
  <c r="AE46" i="61"/>
  <c r="Z46" i="61"/>
  <c r="J46" i="61"/>
  <c r="O46" i="61" s="1"/>
  <c r="AD46" i="61"/>
  <c r="AE49" i="61"/>
  <c r="AB49" i="61"/>
  <c r="X49" i="61"/>
  <c r="U49" i="61"/>
  <c r="AD50" i="61"/>
  <c r="Y84" i="61"/>
  <c r="W84" i="61"/>
  <c r="AB84" i="61"/>
  <c r="U84" i="61"/>
  <c r="AA84" i="61"/>
  <c r="K84" i="61"/>
  <c r="AE120" i="61"/>
  <c r="AB120" i="61"/>
  <c r="U120" i="61"/>
  <c r="X120" i="61"/>
  <c r="W39" i="61"/>
  <c r="AD39" i="61"/>
  <c r="X47" i="61"/>
  <c r="K48" i="61"/>
  <c r="AA48" i="61"/>
  <c r="W52" i="61"/>
  <c r="AD52" i="61"/>
  <c r="AB53" i="61"/>
  <c r="X55" i="61"/>
  <c r="K59" i="61"/>
  <c r="AA59" i="61"/>
  <c r="K61" i="61"/>
  <c r="AA61" i="61"/>
  <c r="W65" i="61"/>
  <c r="AD65" i="61"/>
  <c r="AB66" i="61"/>
  <c r="X78" i="61"/>
  <c r="AE78" i="61"/>
  <c r="W80" i="61"/>
  <c r="Z81" i="61"/>
  <c r="U82" i="61"/>
  <c r="AB82" i="61"/>
  <c r="W90" i="61"/>
  <c r="U92" i="61"/>
  <c r="AB92" i="61"/>
  <c r="X96" i="61"/>
  <c r="AE96" i="61"/>
  <c r="W98" i="61"/>
  <c r="U100" i="61"/>
  <c r="AB100" i="61"/>
  <c r="Y113" i="61"/>
  <c r="AE112" i="61"/>
  <c r="AA112" i="61"/>
  <c r="W112" i="61"/>
  <c r="AB111" i="61"/>
  <c r="X111" i="61"/>
  <c r="K111" i="61"/>
  <c r="M110" i="61"/>
  <c r="U104" i="61"/>
  <c r="X104" i="61"/>
  <c r="AB104" i="61"/>
  <c r="J104" i="61"/>
  <c r="O104" i="61" s="1"/>
  <c r="Z104" i="61"/>
  <c r="AD104" i="61"/>
  <c r="Y125" i="61"/>
  <c r="AE125" i="61"/>
  <c r="Z125" i="61"/>
  <c r="J125" i="61"/>
  <c r="O125" i="61" s="1"/>
  <c r="Y170" i="61"/>
  <c r="Z170" i="61"/>
  <c r="AD170" i="61"/>
  <c r="J170" i="61"/>
  <c r="O170" i="61" s="1"/>
  <c r="Y187" i="61"/>
  <c r="AA187" i="61"/>
  <c r="K187" i="61"/>
  <c r="AE187" i="61"/>
  <c r="Z187" i="61"/>
  <c r="J187" i="61"/>
  <c r="O187" i="61" s="1"/>
  <c r="W54" i="61"/>
  <c r="AD54" i="61"/>
  <c r="W67" i="61"/>
  <c r="AD67" i="61"/>
  <c r="X80" i="61"/>
  <c r="AE80" i="61"/>
  <c r="X90" i="61"/>
  <c r="AE90" i="61"/>
  <c r="X98" i="61"/>
  <c r="AE98" i="61"/>
  <c r="Y121" i="61"/>
  <c r="AE121" i="61"/>
  <c r="Z121" i="61"/>
  <c r="J121" i="61"/>
  <c r="O121" i="61" s="1"/>
  <c r="AE128" i="61"/>
  <c r="AB128" i="61"/>
  <c r="X128" i="61"/>
  <c r="U128" i="61"/>
  <c r="AE130" i="61"/>
  <c r="AB130" i="61"/>
  <c r="X130" i="61"/>
  <c r="U130" i="61"/>
  <c r="AE135" i="61"/>
  <c r="AB135" i="61"/>
  <c r="X135" i="61"/>
  <c r="U135" i="61"/>
  <c r="AE143" i="61"/>
  <c r="AB143" i="61"/>
  <c r="X143" i="61"/>
  <c r="U143" i="61"/>
  <c r="AE156" i="61"/>
  <c r="AB156" i="61"/>
  <c r="X156" i="61"/>
  <c r="U156" i="61"/>
  <c r="AD169" i="61"/>
  <c r="W169" i="61"/>
  <c r="AB169" i="61"/>
  <c r="U169" i="61"/>
  <c r="AA169" i="61"/>
  <c r="K169" i="61"/>
  <c r="W187" i="61"/>
  <c r="W35" i="61"/>
  <c r="AD35" i="61"/>
  <c r="X38" i="61"/>
  <c r="K39" i="61"/>
  <c r="AA39" i="61"/>
  <c r="AD44" i="61"/>
  <c r="W48" i="61"/>
  <c r="AD48" i="61"/>
  <c r="AA52" i="61"/>
  <c r="U53" i="61"/>
  <c r="J54" i="61"/>
  <c r="O54" i="61" s="1"/>
  <c r="Z54" i="61"/>
  <c r="AE54" i="61"/>
  <c r="W59" i="61"/>
  <c r="AE59" i="61"/>
  <c r="AE60" i="61"/>
  <c r="W61" i="61"/>
  <c r="AD61" i="61"/>
  <c r="X64" i="61"/>
  <c r="K65" i="61"/>
  <c r="AA65" i="61"/>
  <c r="U66" i="61"/>
  <c r="J67" i="61"/>
  <c r="O67" i="61" s="1"/>
  <c r="Z67" i="61"/>
  <c r="AE67" i="61"/>
  <c r="W69" i="61"/>
  <c r="AD69" i="61"/>
  <c r="AE74" i="61"/>
  <c r="AE75" i="61"/>
  <c r="U78" i="61"/>
  <c r="AB78" i="61"/>
  <c r="K80" i="61"/>
  <c r="AA80" i="61"/>
  <c r="J81" i="61"/>
  <c r="O81" i="61" s="1"/>
  <c r="AD81" i="61"/>
  <c r="X82" i="61"/>
  <c r="AE82" i="61"/>
  <c r="K90" i="61"/>
  <c r="AA90" i="61"/>
  <c r="X92" i="61"/>
  <c r="AE92" i="61"/>
  <c r="K98" i="61"/>
  <c r="AA98" i="61"/>
  <c r="X100" i="61"/>
  <c r="AD111" i="61"/>
  <c r="Z111" i="61"/>
  <c r="M111" i="61"/>
  <c r="J106" i="61"/>
  <c r="O106" i="61" s="1"/>
  <c r="M106" i="61"/>
  <c r="Y119" i="61"/>
  <c r="Z119" i="61"/>
  <c r="J119" i="61"/>
  <c r="O119" i="61" s="1"/>
  <c r="K121" i="61"/>
  <c r="AD121" i="61"/>
  <c r="AE124" i="61"/>
  <c r="U124" i="61"/>
  <c r="AB124" i="61"/>
  <c r="Y129" i="61"/>
  <c r="AA129" i="61"/>
  <c r="K129" i="61"/>
  <c r="Z129" i="61"/>
  <c r="J129" i="61"/>
  <c r="O129" i="61" s="1"/>
  <c r="Y134" i="61"/>
  <c r="AA134" i="61"/>
  <c r="K134" i="61"/>
  <c r="Z134" i="61"/>
  <c r="J134" i="61"/>
  <c r="O134" i="61" s="1"/>
  <c r="Y136" i="61"/>
  <c r="AA136" i="61"/>
  <c r="K136" i="61"/>
  <c r="AE136" i="61"/>
  <c r="Z136" i="61"/>
  <c r="J136" i="61"/>
  <c r="O136" i="61" s="1"/>
  <c r="Y144" i="61"/>
  <c r="AA144" i="61"/>
  <c r="K144" i="61"/>
  <c r="AE144" i="61"/>
  <c r="Z144" i="61"/>
  <c r="J144" i="61"/>
  <c r="O144" i="61" s="1"/>
  <c r="Y157" i="61"/>
  <c r="AA157" i="61"/>
  <c r="K157" i="61"/>
  <c r="AE157" i="61"/>
  <c r="Z157" i="61"/>
  <c r="J157" i="61"/>
  <c r="O157" i="61" s="1"/>
  <c r="X169" i="61"/>
  <c r="AD119" i="61"/>
  <c r="W123" i="61"/>
  <c r="AD123" i="61"/>
  <c r="X126" i="61"/>
  <c r="K127" i="61"/>
  <c r="AA127" i="61"/>
  <c r="AD134" i="61"/>
  <c r="W138" i="61"/>
  <c r="AD138" i="61"/>
  <c r="AB139" i="61"/>
  <c r="W149" i="61"/>
  <c r="AE149" i="61"/>
  <c r="AE150" i="61"/>
  <c r="W151" i="61"/>
  <c r="AD151" i="61"/>
  <c r="AB152" i="61"/>
  <c r="X154" i="61"/>
  <c r="K155" i="61"/>
  <c r="AA155" i="61"/>
  <c r="W159" i="61"/>
  <c r="AD159" i="61"/>
  <c r="AB160" i="61"/>
  <c r="Z164" i="61"/>
  <c r="W165" i="61"/>
  <c r="Z166" i="61"/>
  <c r="X171" i="61"/>
  <c r="AE171" i="61"/>
  <c r="W173" i="61"/>
  <c r="W179" i="61"/>
  <c r="AE179" i="61"/>
  <c r="W181" i="61"/>
  <c r="AD181" i="61"/>
  <c r="AB182" i="61"/>
  <c r="W189" i="61"/>
  <c r="AD189" i="61"/>
  <c r="AB190" i="61"/>
  <c r="W140" i="61"/>
  <c r="AD140" i="61"/>
  <c r="W153" i="61"/>
  <c r="AD153" i="61"/>
  <c r="X165" i="61"/>
  <c r="AE165" i="61"/>
  <c r="X173" i="61"/>
  <c r="W183" i="61"/>
  <c r="AD183" i="61"/>
  <c r="X122" i="61"/>
  <c r="K123" i="61"/>
  <c r="AA123" i="61"/>
  <c r="W127" i="61"/>
  <c r="AD127" i="61"/>
  <c r="X137" i="61"/>
  <c r="K138" i="61"/>
  <c r="AA138" i="61"/>
  <c r="U139" i="61"/>
  <c r="J140" i="61"/>
  <c r="O140" i="61" s="1"/>
  <c r="Z140" i="61"/>
  <c r="AE140" i="61"/>
  <c r="W142" i="61"/>
  <c r="AD142" i="61"/>
  <c r="X145" i="61"/>
  <c r="K149" i="61"/>
  <c r="AA149" i="61"/>
  <c r="X150" i="61"/>
  <c r="K151" i="61"/>
  <c r="AA151" i="61"/>
  <c r="U152" i="61"/>
  <c r="J153" i="61"/>
  <c r="O153" i="61" s="1"/>
  <c r="Z153" i="61"/>
  <c r="AE153" i="61"/>
  <c r="W155" i="61"/>
  <c r="AD155" i="61"/>
  <c r="X158" i="61"/>
  <c r="K159" i="61"/>
  <c r="AA159" i="61"/>
  <c r="U160" i="61"/>
  <c r="AD164" i="61"/>
  <c r="J164" i="61"/>
  <c r="O164" i="61" s="1"/>
  <c r="K165" i="61"/>
  <c r="AA165" i="61"/>
  <c r="J166" i="61"/>
  <c r="O166" i="61" s="1"/>
  <c r="AD166" i="61"/>
  <c r="X167" i="61"/>
  <c r="AE167" i="61"/>
  <c r="U171" i="61"/>
  <c r="AB171" i="61"/>
  <c r="K173" i="61"/>
  <c r="AB173" i="61"/>
  <c r="X175" i="61"/>
  <c r="K179" i="61"/>
  <c r="AA179" i="61"/>
  <c r="X180" i="61"/>
  <c r="K181" i="61"/>
  <c r="AA181" i="61"/>
  <c r="U182" i="61"/>
  <c r="J183" i="61"/>
  <c r="O183" i="61" s="1"/>
  <c r="Z183" i="61"/>
  <c r="AE183" i="61"/>
  <c r="W185" i="61"/>
  <c r="AD185" i="61"/>
  <c r="X188" i="61"/>
  <c r="K189" i="61"/>
  <c r="AA189" i="61"/>
  <c r="U190" i="61"/>
  <c r="M180" i="61"/>
  <c r="Y180" i="61"/>
  <c r="M182" i="61"/>
  <c r="Y182" i="61"/>
  <c r="M184" i="61"/>
  <c r="Y184" i="61"/>
  <c r="M186" i="61"/>
  <c r="Y186" i="61"/>
  <c r="M188" i="61"/>
  <c r="Y188" i="61"/>
  <c r="M190" i="61"/>
  <c r="Y190" i="61"/>
  <c r="U179" i="61"/>
  <c r="X179" i="61"/>
  <c r="AB179" i="61"/>
  <c r="J180" i="61"/>
  <c r="O180" i="61" s="1"/>
  <c r="Z180" i="61"/>
  <c r="AD180" i="61"/>
  <c r="U181" i="61"/>
  <c r="X181" i="61"/>
  <c r="AB181" i="61"/>
  <c r="J182" i="61"/>
  <c r="O182" i="61" s="1"/>
  <c r="Z182" i="61"/>
  <c r="AD182" i="61"/>
  <c r="U183" i="61"/>
  <c r="X183" i="61"/>
  <c r="AB183" i="61"/>
  <c r="J184" i="61"/>
  <c r="O184" i="61" s="1"/>
  <c r="Z184" i="61"/>
  <c r="AD184" i="61"/>
  <c r="U185" i="61"/>
  <c r="X185" i="61"/>
  <c r="AB185" i="61"/>
  <c r="J186" i="61"/>
  <c r="O186" i="61" s="1"/>
  <c r="Z186" i="61"/>
  <c r="AD186" i="61"/>
  <c r="U187" i="61"/>
  <c r="X187" i="61"/>
  <c r="AB187" i="61"/>
  <c r="J188" i="61"/>
  <c r="O188" i="61" s="1"/>
  <c r="Z188" i="61"/>
  <c r="AD188" i="61"/>
  <c r="U189" i="61"/>
  <c r="X189" i="61"/>
  <c r="AB189" i="61"/>
  <c r="J190" i="61"/>
  <c r="O190" i="61" s="1"/>
  <c r="Z190" i="61"/>
  <c r="AD190" i="61"/>
  <c r="M179" i="61"/>
  <c r="K180" i="61"/>
  <c r="W180" i="61"/>
  <c r="AA180" i="61"/>
  <c r="M181" i="61"/>
  <c r="K182" i="61"/>
  <c r="W182" i="61"/>
  <c r="AA182" i="61"/>
  <c r="M183" i="61"/>
  <c r="K184" i="61"/>
  <c r="W184" i="61"/>
  <c r="AA184" i="61"/>
  <c r="M185" i="61"/>
  <c r="K186" i="61"/>
  <c r="W186" i="61"/>
  <c r="AA186" i="61"/>
  <c r="M187" i="61"/>
  <c r="K188" i="61"/>
  <c r="W188" i="61"/>
  <c r="AA188" i="61"/>
  <c r="M189" i="61"/>
  <c r="K190" i="61"/>
  <c r="W190" i="61"/>
  <c r="AA190" i="61"/>
  <c r="K164" i="61"/>
  <c r="W164" i="61"/>
  <c r="AA164" i="61"/>
  <c r="AE164" i="61"/>
  <c r="M165" i="61"/>
  <c r="Y165" i="61"/>
  <c r="K166" i="61"/>
  <c r="W166" i="61"/>
  <c r="AA166" i="61"/>
  <c r="AE166" i="61"/>
  <c r="M167" i="61"/>
  <c r="Y167" i="61"/>
  <c r="K168" i="61"/>
  <c r="W168" i="61"/>
  <c r="AA168" i="61"/>
  <c r="AE168" i="61"/>
  <c r="M169" i="61"/>
  <c r="Y169" i="61"/>
  <c r="K170" i="61"/>
  <c r="W170" i="61"/>
  <c r="AA170" i="61"/>
  <c r="AE170" i="61"/>
  <c r="M171" i="61"/>
  <c r="Y171" i="61"/>
  <c r="K172" i="61"/>
  <c r="W172" i="61"/>
  <c r="AA172" i="61"/>
  <c r="AE172" i="61"/>
  <c r="M173" i="61"/>
  <c r="Y173" i="61"/>
  <c r="K174" i="61"/>
  <c r="W174" i="61"/>
  <c r="AA174" i="61"/>
  <c r="AE174" i="61"/>
  <c r="M175" i="61"/>
  <c r="Y175" i="61"/>
  <c r="U164" i="61"/>
  <c r="X164" i="61"/>
  <c r="AB164" i="61"/>
  <c r="J165" i="61"/>
  <c r="O165" i="61" s="1"/>
  <c r="Z165" i="61"/>
  <c r="U166" i="61"/>
  <c r="X166" i="61"/>
  <c r="AB166" i="61"/>
  <c r="J167" i="61"/>
  <c r="O167" i="61" s="1"/>
  <c r="Z167" i="61"/>
  <c r="U168" i="61"/>
  <c r="X168" i="61"/>
  <c r="AB168" i="61"/>
  <c r="J169" i="61"/>
  <c r="O169" i="61" s="1"/>
  <c r="Z169" i="61"/>
  <c r="U170" i="61"/>
  <c r="X170" i="61"/>
  <c r="AB170" i="61"/>
  <c r="J171" i="61"/>
  <c r="O171" i="61" s="1"/>
  <c r="Z171" i="61"/>
  <c r="U172" i="61"/>
  <c r="X172" i="61"/>
  <c r="AB172" i="61"/>
  <c r="J173" i="61"/>
  <c r="O173" i="61" s="1"/>
  <c r="Z173" i="61"/>
  <c r="AD173" i="61"/>
  <c r="U174" i="61"/>
  <c r="X174" i="61"/>
  <c r="AB174" i="61"/>
  <c r="J175" i="61"/>
  <c r="O175" i="61" s="1"/>
  <c r="Z175" i="61"/>
  <c r="AD175" i="61"/>
  <c r="M164" i="61"/>
  <c r="M166" i="61"/>
  <c r="M168" i="61"/>
  <c r="M170" i="61"/>
  <c r="M172" i="61"/>
  <c r="AA173" i="61"/>
  <c r="M174" i="61"/>
  <c r="K175" i="61"/>
  <c r="W175" i="61"/>
  <c r="AA175" i="61"/>
  <c r="M150" i="61"/>
  <c r="Y150" i="61"/>
  <c r="M152" i="61"/>
  <c r="Y152" i="61"/>
  <c r="M154" i="61"/>
  <c r="Y154" i="61"/>
  <c r="M156" i="61"/>
  <c r="Y156" i="61"/>
  <c r="M158" i="61"/>
  <c r="Y158" i="61"/>
  <c r="M160" i="61"/>
  <c r="Y160" i="61"/>
  <c r="U149" i="61"/>
  <c r="X149" i="61"/>
  <c r="AB149" i="61"/>
  <c r="J150" i="61"/>
  <c r="O150" i="61" s="1"/>
  <c r="Z150" i="61"/>
  <c r="AD150" i="61"/>
  <c r="U151" i="61"/>
  <c r="X151" i="61"/>
  <c r="AB151" i="61"/>
  <c r="J152" i="61"/>
  <c r="O152" i="61" s="1"/>
  <c r="Z152" i="61"/>
  <c r="AD152" i="61"/>
  <c r="U153" i="61"/>
  <c r="X153" i="61"/>
  <c r="AB153" i="61"/>
  <c r="J154" i="61"/>
  <c r="O154" i="61" s="1"/>
  <c r="Z154" i="61"/>
  <c r="AD154" i="61"/>
  <c r="U155" i="61"/>
  <c r="X155" i="61"/>
  <c r="AB155" i="61"/>
  <c r="J156" i="61"/>
  <c r="O156" i="61" s="1"/>
  <c r="Z156" i="61"/>
  <c r="AD156" i="61"/>
  <c r="U157" i="61"/>
  <c r="X157" i="61"/>
  <c r="AB157" i="61"/>
  <c r="J158" i="61"/>
  <c r="O158" i="61" s="1"/>
  <c r="Z158" i="61"/>
  <c r="AD158" i="61"/>
  <c r="U159" i="61"/>
  <c r="X159" i="61"/>
  <c r="AB159" i="61"/>
  <c r="J160" i="61"/>
  <c r="O160" i="61" s="1"/>
  <c r="Z160" i="61"/>
  <c r="AD160" i="61"/>
  <c r="M149" i="61"/>
  <c r="K150" i="61"/>
  <c r="W150" i="61"/>
  <c r="AA150" i="61"/>
  <c r="M151" i="61"/>
  <c r="K152" i="61"/>
  <c r="W152" i="61"/>
  <c r="AA152" i="61"/>
  <c r="M153" i="61"/>
  <c r="K154" i="61"/>
  <c r="W154" i="61"/>
  <c r="AA154" i="61"/>
  <c r="M155" i="61"/>
  <c r="K156" i="61"/>
  <c r="W156" i="61"/>
  <c r="AA156" i="61"/>
  <c r="M157" i="61"/>
  <c r="K158" i="61"/>
  <c r="W158" i="61"/>
  <c r="AA158" i="61"/>
  <c r="M159" i="61"/>
  <c r="K160" i="61"/>
  <c r="W160" i="61"/>
  <c r="AA160" i="61"/>
  <c r="U134" i="61"/>
  <c r="X134" i="61"/>
  <c r="AB134" i="61"/>
  <c r="J135" i="61"/>
  <c r="O135" i="61" s="1"/>
  <c r="Z135" i="61"/>
  <c r="AD135" i="61"/>
  <c r="U136" i="61"/>
  <c r="X136" i="61"/>
  <c r="AB136" i="61"/>
  <c r="J137" i="61"/>
  <c r="O137" i="61" s="1"/>
  <c r="Z137" i="61"/>
  <c r="AD137" i="61"/>
  <c r="U138" i="61"/>
  <c r="X138" i="61"/>
  <c r="AB138" i="61"/>
  <c r="J139" i="61"/>
  <c r="O139" i="61" s="1"/>
  <c r="Z139" i="61"/>
  <c r="AD139" i="61"/>
  <c r="U140" i="61"/>
  <c r="X140" i="61"/>
  <c r="AB140" i="61"/>
  <c r="J141" i="61"/>
  <c r="O141" i="61" s="1"/>
  <c r="Z141" i="61"/>
  <c r="AD141" i="61"/>
  <c r="U142" i="61"/>
  <c r="X142" i="61"/>
  <c r="AB142" i="61"/>
  <c r="J143" i="61"/>
  <c r="O143" i="61" s="1"/>
  <c r="Z143" i="61"/>
  <c r="AD143" i="61"/>
  <c r="U144" i="61"/>
  <c r="X144" i="61"/>
  <c r="AB144" i="61"/>
  <c r="J145" i="61"/>
  <c r="O145" i="61" s="1"/>
  <c r="Z145" i="61"/>
  <c r="AD145" i="61"/>
  <c r="M135" i="61"/>
  <c r="Y135" i="61"/>
  <c r="M137" i="61"/>
  <c r="Y137" i="61"/>
  <c r="M139" i="61"/>
  <c r="Y139" i="61"/>
  <c r="M141" i="61"/>
  <c r="Y141" i="61"/>
  <c r="M143" i="61"/>
  <c r="Y143" i="61"/>
  <c r="M145" i="61"/>
  <c r="Y145" i="61"/>
  <c r="M134" i="61"/>
  <c r="K135" i="61"/>
  <c r="W135" i="61"/>
  <c r="AA135" i="61"/>
  <c r="M136" i="61"/>
  <c r="K137" i="61"/>
  <c r="W137" i="61"/>
  <c r="AA137" i="61"/>
  <c r="M138" i="61"/>
  <c r="K139" i="61"/>
  <c r="W139" i="61"/>
  <c r="AA139" i="61"/>
  <c r="M140" i="61"/>
  <c r="K141" i="61"/>
  <c r="W141" i="61"/>
  <c r="AA141" i="61"/>
  <c r="M142" i="61"/>
  <c r="K143" i="61"/>
  <c r="W143" i="61"/>
  <c r="AA143" i="61"/>
  <c r="M144" i="61"/>
  <c r="K145" i="61"/>
  <c r="W145" i="61"/>
  <c r="AA145" i="61"/>
  <c r="M120" i="61"/>
  <c r="Y120" i="61"/>
  <c r="M122" i="61"/>
  <c r="Y122" i="61"/>
  <c r="M124" i="61"/>
  <c r="Y124" i="61"/>
  <c r="M126" i="61"/>
  <c r="Y126" i="61"/>
  <c r="M128" i="61"/>
  <c r="Y128" i="61"/>
  <c r="AE129" i="61"/>
  <c r="M130" i="61"/>
  <c r="Y130" i="61"/>
  <c r="U119" i="61"/>
  <c r="X119" i="61"/>
  <c r="AB119" i="61"/>
  <c r="J120" i="61"/>
  <c r="O120" i="61" s="1"/>
  <c r="Z120" i="61"/>
  <c r="AD120" i="61"/>
  <c r="U121" i="61"/>
  <c r="X121" i="61"/>
  <c r="AB121" i="61"/>
  <c r="J122" i="61"/>
  <c r="O122" i="61" s="1"/>
  <c r="Z122" i="61"/>
  <c r="AD122" i="61"/>
  <c r="U123" i="61"/>
  <c r="X123" i="61"/>
  <c r="AB123" i="61"/>
  <c r="J124" i="61"/>
  <c r="O124" i="61" s="1"/>
  <c r="Z124" i="61"/>
  <c r="AD124" i="61"/>
  <c r="U125" i="61"/>
  <c r="X125" i="61"/>
  <c r="AB125" i="61"/>
  <c r="J126" i="61"/>
  <c r="O126" i="61" s="1"/>
  <c r="Z126" i="61"/>
  <c r="AD126" i="61"/>
  <c r="U127" i="61"/>
  <c r="X127" i="61"/>
  <c r="AB127" i="61"/>
  <c r="J128" i="61"/>
  <c r="O128" i="61" s="1"/>
  <c r="Z128" i="61"/>
  <c r="AD128" i="61"/>
  <c r="U129" i="61"/>
  <c r="X129" i="61"/>
  <c r="AB129" i="61"/>
  <c r="J130" i="61"/>
  <c r="O130" i="61" s="1"/>
  <c r="Z130" i="61"/>
  <c r="AD130" i="61"/>
  <c r="M119" i="61"/>
  <c r="K120" i="61"/>
  <c r="W120" i="61"/>
  <c r="AA120" i="61"/>
  <c r="M121" i="61"/>
  <c r="K122" i="61"/>
  <c r="W122" i="61"/>
  <c r="AA122" i="61"/>
  <c r="M123" i="61"/>
  <c r="K124" i="61"/>
  <c r="W124" i="61"/>
  <c r="AA124" i="61"/>
  <c r="M125" i="61"/>
  <c r="K126" i="61"/>
  <c r="W126" i="61"/>
  <c r="AA126" i="61"/>
  <c r="M127" i="61"/>
  <c r="K128" i="61"/>
  <c r="W128" i="61"/>
  <c r="AA128" i="61"/>
  <c r="M129" i="61"/>
  <c r="K130" i="61"/>
  <c r="W130" i="61"/>
  <c r="AA130" i="61"/>
  <c r="M113" i="61"/>
  <c r="Y109" i="61"/>
  <c r="Y105" i="61"/>
  <c r="M105" i="61"/>
  <c r="AE114" i="61"/>
  <c r="AA114" i="61"/>
  <c r="W114" i="61"/>
  <c r="K114" i="61"/>
  <c r="AB113" i="61"/>
  <c r="X113" i="61"/>
  <c r="U113" i="61"/>
  <c r="AE110" i="61"/>
  <c r="AA110" i="61"/>
  <c r="W110" i="61"/>
  <c r="K110" i="61"/>
  <c r="AB109" i="61"/>
  <c r="X109" i="61"/>
  <c r="U109" i="61"/>
  <c r="W106" i="61"/>
  <c r="K106" i="61"/>
  <c r="AB105" i="61"/>
  <c r="X105" i="61"/>
  <c r="U105" i="61"/>
  <c r="M109" i="61"/>
  <c r="AD114" i="61"/>
  <c r="Z114" i="61"/>
  <c r="AE113" i="61"/>
  <c r="AA113" i="61"/>
  <c r="W113" i="61"/>
  <c r="K113" i="61"/>
  <c r="AD110" i="61"/>
  <c r="Z110" i="61"/>
  <c r="AE109" i="61"/>
  <c r="AA109" i="61"/>
  <c r="W109" i="61"/>
  <c r="K109" i="61"/>
  <c r="Z106" i="61"/>
  <c r="AE105" i="61"/>
  <c r="AA105" i="61"/>
  <c r="W105" i="61"/>
  <c r="K105" i="61"/>
  <c r="AD113" i="61"/>
  <c r="Z113" i="61"/>
  <c r="AD109" i="61"/>
  <c r="Z109" i="61"/>
  <c r="AD105" i="61"/>
  <c r="Z105" i="61"/>
  <c r="M89" i="61"/>
  <c r="M93" i="61"/>
  <c r="Y95" i="61"/>
  <c r="M97" i="61"/>
  <c r="Y97" i="61"/>
  <c r="Y99" i="61"/>
  <c r="AD89" i="61"/>
  <c r="J91" i="61"/>
  <c r="O91" i="61" s="1"/>
  <c r="Z91" i="61"/>
  <c r="AD91" i="61"/>
  <c r="AD93" i="61"/>
  <c r="J95" i="61"/>
  <c r="O95" i="61" s="1"/>
  <c r="AD97" i="61"/>
  <c r="AD99" i="61"/>
  <c r="K89" i="61"/>
  <c r="W89" i="61"/>
  <c r="AA89" i="61"/>
  <c r="AE89" i="61"/>
  <c r="M90" i="61"/>
  <c r="Y90" i="61"/>
  <c r="K91" i="61"/>
  <c r="W91" i="61"/>
  <c r="AA91" i="61"/>
  <c r="AE91" i="61"/>
  <c r="M92" i="61"/>
  <c r="Y92" i="61"/>
  <c r="K93" i="61"/>
  <c r="W93" i="61"/>
  <c r="AA93" i="61"/>
  <c r="AE93" i="61"/>
  <c r="M94" i="61"/>
  <c r="Y94" i="61"/>
  <c r="K95" i="61"/>
  <c r="W95" i="61"/>
  <c r="AA95" i="61"/>
  <c r="AE95" i="61"/>
  <c r="M96" i="61"/>
  <c r="Y96" i="61"/>
  <c r="K97" i="61"/>
  <c r="W97" i="61"/>
  <c r="AA97" i="61"/>
  <c r="AE97" i="61"/>
  <c r="M98" i="61"/>
  <c r="Y98" i="61"/>
  <c r="K99" i="61"/>
  <c r="W99" i="61"/>
  <c r="AA99" i="61"/>
  <c r="AE99" i="61"/>
  <c r="M100" i="61"/>
  <c r="Y100" i="61"/>
  <c r="Y89" i="61"/>
  <c r="M91" i="61"/>
  <c r="Y91" i="61"/>
  <c r="Y93" i="61"/>
  <c r="M95" i="61"/>
  <c r="M99" i="61"/>
  <c r="J89" i="61"/>
  <c r="O89" i="61" s="1"/>
  <c r="Z89" i="61"/>
  <c r="J93" i="61"/>
  <c r="O93" i="61" s="1"/>
  <c r="Z93" i="61"/>
  <c r="Z95" i="61"/>
  <c r="AD95" i="61"/>
  <c r="J97" i="61"/>
  <c r="O97" i="61" s="1"/>
  <c r="Z97" i="61"/>
  <c r="J99" i="61"/>
  <c r="O99" i="61" s="1"/>
  <c r="Z99" i="61"/>
  <c r="U89" i="61"/>
  <c r="X89" i="61"/>
  <c r="J90" i="61"/>
  <c r="O90" i="61" s="1"/>
  <c r="Z90" i="61"/>
  <c r="U91" i="61"/>
  <c r="X91" i="61"/>
  <c r="J92" i="61"/>
  <c r="O92" i="61" s="1"/>
  <c r="Z92" i="61"/>
  <c r="U93" i="61"/>
  <c r="X93" i="61"/>
  <c r="J94" i="61"/>
  <c r="O94" i="61" s="1"/>
  <c r="Z94" i="61"/>
  <c r="U95" i="61"/>
  <c r="X95" i="61"/>
  <c r="J96" i="61"/>
  <c r="O96" i="61" s="1"/>
  <c r="Z96" i="61"/>
  <c r="U97" i="61"/>
  <c r="X97" i="61"/>
  <c r="J98" i="61"/>
  <c r="O98" i="61" s="1"/>
  <c r="Z98" i="61"/>
  <c r="U99" i="61"/>
  <c r="X99" i="61"/>
  <c r="J100" i="61"/>
  <c r="O100" i="61" s="1"/>
  <c r="Z100" i="61"/>
  <c r="AD100" i="61"/>
  <c r="J74" i="61"/>
  <c r="O74" i="61" s="1"/>
  <c r="Z74" i="61"/>
  <c r="AD74" i="61"/>
  <c r="U75" i="61"/>
  <c r="X75" i="61"/>
  <c r="AB75" i="61"/>
  <c r="J76" i="61"/>
  <c r="O76" i="61" s="1"/>
  <c r="Z76" i="61"/>
  <c r="AD76" i="61"/>
  <c r="U77" i="61"/>
  <c r="X77" i="61"/>
  <c r="AB77" i="61"/>
  <c r="J78" i="61"/>
  <c r="O78" i="61" s="1"/>
  <c r="Z78" i="61"/>
  <c r="AD78" i="61"/>
  <c r="U79" i="61"/>
  <c r="X79" i="61"/>
  <c r="AB79" i="61"/>
  <c r="J80" i="61"/>
  <c r="O80" i="61" s="1"/>
  <c r="Z80" i="61"/>
  <c r="AD80" i="61"/>
  <c r="U81" i="61"/>
  <c r="X81" i="61"/>
  <c r="AB81" i="61"/>
  <c r="J82" i="61"/>
  <c r="O82" i="61" s="1"/>
  <c r="Z82" i="61"/>
  <c r="AD82" i="61"/>
  <c r="U83" i="61"/>
  <c r="X83" i="61"/>
  <c r="AB83" i="61"/>
  <c r="J84" i="61"/>
  <c r="O84" i="61" s="1"/>
  <c r="Z84" i="61"/>
  <c r="AD84" i="61"/>
  <c r="U85" i="61"/>
  <c r="X85" i="61"/>
  <c r="AB85" i="61"/>
  <c r="M75" i="61"/>
  <c r="Y75" i="61"/>
  <c r="M77" i="61"/>
  <c r="Y77" i="61"/>
  <c r="M79" i="61"/>
  <c r="Y79" i="61"/>
  <c r="M81" i="61"/>
  <c r="Y81" i="61"/>
  <c r="M83" i="61"/>
  <c r="Y83" i="61"/>
  <c r="M85" i="61"/>
  <c r="Y85" i="61"/>
  <c r="M74" i="61"/>
  <c r="K75" i="61"/>
  <c r="W75" i="61"/>
  <c r="AA75" i="61"/>
  <c r="M76" i="61"/>
  <c r="K77" i="61"/>
  <c r="W77" i="61"/>
  <c r="AA77" i="61"/>
  <c r="M78" i="61"/>
  <c r="K79" i="61"/>
  <c r="W79" i="61"/>
  <c r="AA79" i="61"/>
  <c r="M80" i="61"/>
  <c r="K81" i="61"/>
  <c r="W81" i="61"/>
  <c r="AA81" i="61"/>
  <c r="M82" i="61"/>
  <c r="K83" i="61"/>
  <c r="W83" i="61"/>
  <c r="AA83" i="61"/>
  <c r="M84" i="61"/>
  <c r="K85" i="61"/>
  <c r="W85" i="61"/>
  <c r="AA85" i="61"/>
  <c r="M60" i="61"/>
  <c r="Y60" i="61"/>
  <c r="M62" i="61"/>
  <c r="Y62" i="61"/>
  <c r="M64" i="61"/>
  <c r="Y64" i="61"/>
  <c r="M66" i="61"/>
  <c r="Y66" i="61"/>
  <c r="M68" i="61"/>
  <c r="Y68" i="61"/>
  <c r="M70" i="61"/>
  <c r="Y70" i="61"/>
  <c r="U59" i="61"/>
  <c r="X59" i="61"/>
  <c r="AB59" i="61"/>
  <c r="J60" i="61"/>
  <c r="O60" i="61" s="1"/>
  <c r="Z60" i="61"/>
  <c r="AD60" i="61"/>
  <c r="U61" i="61"/>
  <c r="X61" i="61"/>
  <c r="AB61" i="61"/>
  <c r="J62" i="61"/>
  <c r="O62" i="61" s="1"/>
  <c r="Z62" i="61"/>
  <c r="AD62" i="61"/>
  <c r="U63" i="61"/>
  <c r="X63" i="61"/>
  <c r="AB63" i="61"/>
  <c r="J64" i="61"/>
  <c r="O64" i="61" s="1"/>
  <c r="Z64" i="61"/>
  <c r="AD64" i="61"/>
  <c r="U65" i="61"/>
  <c r="X65" i="61"/>
  <c r="AB65" i="61"/>
  <c r="J66" i="61"/>
  <c r="O66" i="61" s="1"/>
  <c r="Z66" i="61"/>
  <c r="AD66" i="61"/>
  <c r="U67" i="61"/>
  <c r="X67" i="61"/>
  <c r="AB67" i="61"/>
  <c r="J68" i="61"/>
  <c r="O68" i="61" s="1"/>
  <c r="Z68" i="61"/>
  <c r="AD68" i="61"/>
  <c r="U69" i="61"/>
  <c r="X69" i="61"/>
  <c r="AB69" i="61"/>
  <c r="J70" i="61"/>
  <c r="O70" i="61" s="1"/>
  <c r="Z70" i="61"/>
  <c r="AD70" i="61"/>
  <c r="M59" i="61"/>
  <c r="K60" i="61"/>
  <c r="W60" i="61"/>
  <c r="AA60" i="61"/>
  <c r="M61" i="61"/>
  <c r="K62" i="61"/>
  <c r="W62" i="61"/>
  <c r="AA62" i="61"/>
  <c r="M63" i="61"/>
  <c r="K64" i="61"/>
  <c r="W64" i="61"/>
  <c r="AA64" i="61"/>
  <c r="M65" i="61"/>
  <c r="K66" i="61"/>
  <c r="W66" i="61"/>
  <c r="AA66" i="61"/>
  <c r="M67" i="61"/>
  <c r="K68" i="61"/>
  <c r="W68" i="61"/>
  <c r="AA68" i="61"/>
  <c r="M69" i="61"/>
  <c r="K70" i="61"/>
  <c r="W70" i="61"/>
  <c r="AA70" i="61"/>
  <c r="M45" i="61"/>
  <c r="Y45" i="61"/>
  <c r="M47" i="61"/>
  <c r="Y47" i="61"/>
  <c r="M49" i="61"/>
  <c r="Y49" i="61"/>
  <c r="M51" i="61"/>
  <c r="Y51" i="61"/>
  <c r="M53" i="61"/>
  <c r="Y53" i="61"/>
  <c r="M55" i="61"/>
  <c r="Y55" i="61"/>
  <c r="U44" i="61"/>
  <c r="X44" i="61"/>
  <c r="AB44" i="61"/>
  <c r="J45" i="61"/>
  <c r="O45" i="61" s="1"/>
  <c r="Z45" i="61"/>
  <c r="AD45" i="61"/>
  <c r="U46" i="61"/>
  <c r="X46" i="61"/>
  <c r="AB46" i="61"/>
  <c r="J47" i="61"/>
  <c r="O47" i="61" s="1"/>
  <c r="Z47" i="61"/>
  <c r="AD47" i="61"/>
  <c r="U48" i="61"/>
  <c r="X48" i="61"/>
  <c r="AB48" i="61"/>
  <c r="J49" i="61"/>
  <c r="O49" i="61" s="1"/>
  <c r="Z49" i="61"/>
  <c r="AD49" i="61"/>
  <c r="U50" i="61"/>
  <c r="X50" i="61"/>
  <c r="AB50" i="61"/>
  <c r="J51" i="61"/>
  <c r="O51" i="61" s="1"/>
  <c r="Z51" i="61"/>
  <c r="AD51" i="61"/>
  <c r="U52" i="61"/>
  <c r="X52" i="61"/>
  <c r="AB52" i="61"/>
  <c r="J53" i="61"/>
  <c r="O53" i="61" s="1"/>
  <c r="Z53" i="61"/>
  <c r="AD53" i="61"/>
  <c r="U54" i="61"/>
  <c r="X54" i="61"/>
  <c r="AB54" i="61"/>
  <c r="J55" i="61"/>
  <c r="O55" i="61" s="1"/>
  <c r="Z55" i="61"/>
  <c r="AD55" i="61"/>
  <c r="M44" i="61"/>
  <c r="K45" i="61"/>
  <c r="W45" i="61"/>
  <c r="AA45" i="61"/>
  <c r="M46" i="61"/>
  <c r="K47" i="61"/>
  <c r="W47" i="61"/>
  <c r="AA47" i="61"/>
  <c r="M48" i="61"/>
  <c r="K49" i="61"/>
  <c r="W49" i="61"/>
  <c r="AA49" i="61"/>
  <c r="M50" i="61"/>
  <c r="K51" i="61"/>
  <c r="W51" i="61"/>
  <c r="AA51" i="61"/>
  <c r="M52" i="61"/>
  <c r="K53" i="61"/>
  <c r="W53" i="61"/>
  <c r="AA53" i="61"/>
  <c r="M54" i="61"/>
  <c r="K55" i="61"/>
  <c r="W55" i="61"/>
  <c r="AA55" i="61"/>
  <c r="M30" i="61"/>
  <c r="M32" i="61"/>
  <c r="Y34" i="61"/>
  <c r="M36" i="61"/>
  <c r="M38" i="61"/>
  <c r="U29" i="61"/>
  <c r="X29" i="61"/>
  <c r="AB29" i="61"/>
  <c r="J30" i="61"/>
  <c r="O30" i="61" s="1"/>
  <c r="Z30" i="61"/>
  <c r="AD30" i="61"/>
  <c r="U31" i="61"/>
  <c r="X31" i="61"/>
  <c r="AB31" i="61"/>
  <c r="J32" i="61"/>
  <c r="O32" i="61" s="1"/>
  <c r="Z32" i="61"/>
  <c r="AD32" i="61"/>
  <c r="U33" i="61"/>
  <c r="X33" i="61"/>
  <c r="AB33" i="61"/>
  <c r="J34" i="61"/>
  <c r="O34" i="61" s="1"/>
  <c r="Z34" i="61"/>
  <c r="AD34" i="61"/>
  <c r="U35" i="61"/>
  <c r="X35" i="61"/>
  <c r="AB35" i="61"/>
  <c r="J36" i="61"/>
  <c r="O36" i="61" s="1"/>
  <c r="Z36" i="61"/>
  <c r="AD36" i="61"/>
  <c r="U37" i="61"/>
  <c r="X37" i="61"/>
  <c r="AB37" i="61"/>
  <c r="J38" i="61"/>
  <c r="O38" i="61" s="1"/>
  <c r="Z38" i="61"/>
  <c r="AD38" i="61"/>
  <c r="U39" i="61"/>
  <c r="X39" i="61"/>
  <c r="AB39" i="61"/>
  <c r="J40" i="61"/>
  <c r="O40" i="61" s="1"/>
  <c r="Z40" i="61"/>
  <c r="AD40" i="61"/>
  <c r="Y30" i="61"/>
  <c r="Y32" i="61"/>
  <c r="M34" i="61"/>
  <c r="Y36" i="61"/>
  <c r="Y38" i="61"/>
  <c r="M40" i="61"/>
  <c r="Y40" i="61"/>
  <c r="M29" i="61"/>
  <c r="K30" i="61"/>
  <c r="W30" i="61"/>
  <c r="AA30" i="61"/>
  <c r="M31" i="61"/>
  <c r="K32" i="61"/>
  <c r="W32" i="61"/>
  <c r="AA32" i="61"/>
  <c r="M33" i="61"/>
  <c r="K34" i="61"/>
  <c r="W34" i="61"/>
  <c r="AA34" i="61"/>
  <c r="M35" i="61"/>
  <c r="K36" i="61"/>
  <c r="W36" i="61"/>
  <c r="AA36" i="61"/>
  <c r="M37" i="61"/>
  <c r="K38" i="61"/>
  <c r="W38" i="61"/>
  <c r="AA38" i="61"/>
  <c r="M39" i="61"/>
  <c r="K40" i="61"/>
  <c r="W40" i="61"/>
  <c r="AA40" i="61"/>
  <c r="AB25" i="61"/>
  <c r="X25" i="61"/>
  <c r="U25" i="61"/>
  <c r="AB23" i="61"/>
  <c r="X23" i="61"/>
  <c r="U23" i="61"/>
  <c r="AB21" i="61"/>
  <c r="X21" i="61"/>
  <c r="U21" i="61"/>
  <c r="AB19" i="61"/>
  <c r="X19" i="61"/>
  <c r="U19" i="61"/>
  <c r="AB17" i="61"/>
  <c r="X17" i="61"/>
  <c r="U17" i="61"/>
  <c r="AB15" i="61"/>
  <c r="X15" i="61"/>
  <c r="U15" i="61"/>
  <c r="Y15" i="61"/>
  <c r="AE25" i="61"/>
  <c r="AA25" i="61"/>
  <c r="W25" i="61"/>
  <c r="K25" i="61"/>
  <c r="AE23" i="61"/>
  <c r="AA23" i="61"/>
  <c r="W23" i="61"/>
  <c r="K23" i="61"/>
  <c r="AE21" i="61"/>
  <c r="AA21" i="61"/>
  <c r="W21" i="61"/>
  <c r="K21" i="61"/>
  <c r="AE19" i="61"/>
  <c r="AA19" i="61"/>
  <c r="W19" i="61"/>
  <c r="K19" i="61"/>
  <c r="AE17" i="61"/>
  <c r="AA17" i="61"/>
  <c r="W17" i="61"/>
  <c r="K17" i="61"/>
  <c r="AE15" i="61"/>
  <c r="AA15" i="61"/>
  <c r="W15" i="61"/>
  <c r="K15" i="61"/>
  <c r="M25" i="61"/>
  <c r="M21" i="61"/>
  <c r="M15" i="61"/>
  <c r="AD25" i="61"/>
  <c r="Z25" i="61"/>
  <c r="AD23" i="61"/>
  <c r="Z23" i="61"/>
  <c r="AD21" i="61"/>
  <c r="Z21" i="61"/>
  <c r="AD19" i="61"/>
  <c r="Z19" i="61"/>
  <c r="AD17" i="61"/>
  <c r="Z17" i="61"/>
  <c r="AD15" i="61"/>
  <c r="Z15" i="61"/>
  <c r="K14" i="61"/>
  <c r="W14" i="61"/>
  <c r="AA14" i="61"/>
  <c r="M14" i="61"/>
  <c r="Q68" i="61" l="1"/>
  <c r="S68" i="61"/>
  <c r="Q159" i="61"/>
  <c r="S159" i="61"/>
  <c r="Q84" i="61"/>
  <c r="S84" i="61"/>
  <c r="Q76" i="61"/>
  <c r="S76" i="61"/>
  <c r="Q145" i="61"/>
  <c r="S145" i="61"/>
  <c r="Q137" i="61"/>
  <c r="S137" i="61"/>
  <c r="Q156" i="61"/>
  <c r="S156" i="61"/>
  <c r="Q165" i="61"/>
  <c r="S165" i="61"/>
  <c r="Q188" i="61"/>
  <c r="S188" i="61"/>
  <c r="Q180" i="61"/>
  <c r="S180" i="61"/>
  <c r="Q183" i="61"/>
  <c r="S183" i="61"/>
  <c r="Q140" i="61"/>
  <c r="S140" i="61"/>
  <c r="Q157" i="61"/>
  <c r="S157" i="61"/>
  <c r="Q121" i="61"/>
  <c r="S121" i="61"/>
  <c r="Q125" i="61"/>
  <c r="S125" i="61"/>
  <c r="Q46" i="61"/>
  <c r="S46" i="61"/>
  <c r="Q33" i="61"/>
  <c r="S33" i="61"/>
  <c r="Q65" i="61"/>
  <c r="S65" i="61"/>
  <c r="Q185" i="61"/>
  <c r="S185" i="61"/>
  <c r="Q31" i="61"/>
  <c r="S31" i="61"/>
  <c r="Q166" i="61"/>
  <c r="S166" i="61"/>
  <c r="Q77" i="61"/>
  <c r="S77" i="61"/>
  <c r="Q55" i="61"/>
  <c r="S55" i="61"/>
  <c r="Q47" i="61"/>
  <c r="S47" i="61"/>
  <c r="Q70" i="61"/>
  <c r="S70" i="61"/>
  <c r="Q62" i="61"/>
  <c r="S62" i="61"/>
  <c r="Q100" i="61"/>
  <c r="S100" i="61"/>
  <c r="Q96" i="61"/>
  <c r="S96" i="61"/>
  <c r="Q92" i="61"/>
  <c r="S92" i="61"/>
  <c r="Q99" i="61"/>
  <c r="S99" i="61"/>
  <c r="Q89" i="61"/>
  <c r="S89" i="61"/>
  <c r="Q128" i="61"/>
  <c r="S128" i="61"/>
  <c r="Q120" i="61"/>
  <c r="S120" i="61"/>
  <c r="Q171" i="61"/>
  <c r="S171" i="61"/>
  <c r="Q119" i="61"/>
  <c r="S119" i="61"/>
  <c r="Q108" i="61"/>
  <c r="S108" i="61"/>
  <c r="Q115" i="61"/>
  <c r="S115" i="61"/>
  <c r="Q59" i="61"/>
  <c r="S59" i="61"/>
  <c r="Q155" i="61"/>
  <c r="S155" i="61"/>
  <c r="Q127" i="61"/>
  <c r="S127" i="61"/>
  <c r="Q16" i="61"/>
  <c r="S16" i="61"/>
  <c r="S172" i="61"/>
  <c r="Q172" i="61"/>
  <c r="S93" i="61"/>
  <c r="Q93" i="61"/>
  <c r="Q129" i="61"/>
  <c r="S129" i="61"/>
  <c r="Q189" i="61"/>
  <c r="S189" i="61"/>
  <c r="Q34" i="61"/>
  <c r="S34" i="61"/>
  <c r="Q78" i="61"/>
  <c r="S78" i="61"/>
  <c r="Q91" i="61"/>
  <c r="S91" i="61"/>
  <c r="Q139" i="61"/>
  <c r="S139" i="61"/>
  <c r="Q158" i="61"/>
  <c r="S158" i="61"/>
  <c r="Q150" i="61"/>
  <c r="S150" i="61"/>
  <c r="Q190" i="61"/>
  <c r="S190" i="61"/>
  <c r="Q182" i="61"/>
  <c r="S182" i="61"/>
  <c r="S164" i="61"/>
  <c r="Q164" i="61"/>
  <c r="S134" i="61"/>
  <c r="Q134" i="61"/>
  <c r="Q54" i="61"/>
  <c r="S54" i="61"/>
  <c r="Q50" i="61"/>
  <c r="S50" i="61"/>
  <c r="Q174" i="61"/>
  <c r="S174" i="61"/>
  <c r="S142" i="61"/>
  <c r="Q142" i="61"/>
  <c r="Q112" i="61"/>
  <c r="S112" i="61"/>
  <c r="Q29" i="61"/>
  <c r="S29" i="61"/>
  <c r="Q181" i="61"/>
  <c r="S181" i="61"/>
  <c r="Q61" i="61"/>
  <c r="S61" i="61"/>
  <c r="Q39" i="61"/>
  <c r="S39" i="61"/>
  <c r="Q40" i="61"/>
  <c r="S40" i="61"/>
  <c r="Q49" i="61"/>
  <c r="S49" i="61"/>
  <c r="Q64" i="61"/>
  <c r="S64" i="61"/>
  <c r="Q97" i="61"/>
  <c r="S97" i="61"/>
  <c r="Q130" i="61"/>
  <c r="S130" i="61"/>
  <c r="Q122" i="61"/>
  <c r="S122" i="61"/>
  <c r="Q167" i="61"/>
  <c r="S167" i="61"/>
  <c r="Q81" i="61"/>
  <c r="S81" i="61"/>
  <c r="Q85" i="61"/>
  <c r="S85" i="61"/>
  <c r="Q44" i="61"/>
  <c r="S44" i="61"/>
  <c r="Q37" i="61"/>
  <c r="S37" i="61"/>
  <c r="Q179" i="61"/>
  <c r="S179" i="61"/>
  <c r="Q123" i="61"/>
  <c r="S123" i="61"/>
  <c r="Q83" i="61"/>
  <c r="S83" i="61"/>
  <c r="Q151" i="61"/>
  <c r="S151" i="61"/>
  <c r="Q18" i="61"/>
  <c r="S18" i="61"/>
  <c r="Q107" i="61"/>
  <c r="S107" i="61"/>
  <c r="Q138" i="61"/>
  <c r="S138" i="61"/>
  <c r="Q69" i="61"/>
  <c r="S69" i="61"/>
  <c r="Q35" i="61"/>
  <c r="S35" i="61"/>
  <c r="Q79" i="61"/>
  <c r="S79" i="61"/>
  <c r="Q32" i="61"/>
  <c r="S32" i="61"/>
  <c r="Q36" i="61"/>
  <c r="S36" i="61"/>
  <c r="Q80" i="61"/>
  <c r="S80" i="61"/>
  <c r="Q141" i="61"/>
  <c r="S141" i="61"/>
  <c r="Q160" i="61"/>
  <c r="S160" i="61"/>
  <c r="Q152" i="61"/>
  <c r="S152" i="61"/>
  <c r="Q173" i="61"/>
  <c r="S173" i="61"/>
  <c r="Q184" i="61"/>
  <c r="S184" i="61"/>
  <c r="S153" i="61"/>
  <c r="Q153" i="61"/>
  <c r="Q136" i="61"/>
  <c r="S136" i="61"/>
  <c r="Q170" i="61"/>
  <c r="S170" i="61"/>
  <c r="Q149" i="61"/>
  <c r="S149" i="61"/>
  <c r="Q48" i="61"/>
  <c r="S48" i="61"/>
  <c r="Q45" i="61"/>
  <c r="S45" i="61"/>
  <c r="Q126" i="61"/>
  <c r="S126" i="61"/>
  <c r="Q51" i="61"/>
  <c r="S51" i="61"/>
  <c r="Q66" i="61"/>
  <c r="S66" i="61"/>
  <c r="Q98" i="61"/>
  <c r="S98" i="61"/>
  <c r="Q94" i="61"/>
  <c r="S94" i="61"/>
  <c r="Q90" i="61"/>
  <c r="S90" i="61"/>
  <c r="Q124" i="61"/>
  <c r="S124" i="61"/>
  <c r="Q106" i="61"/>
  <c r="S106" i="61"/>
  <c r="Q168" i="61"/>
  <c r="S168" i="61"/>
  <c r="Q75" i="61"/>
  <c r="S75" i="61"/>
  <c r="Q53" i="61"/>
  <c r="S53" i="61"/>
  <c r="Q60" i="61"/>
  <c r="S60" i="61"/>
  <c r="Q38" i="61"/>
  <c r="S38" i="61"/>
  <c r="Q30" i="61"/>
  <c r="S30" i="61"/>
  <c r="S82" i="61"/>
  <c r="Q82" i="61"/>
  <c r="S74" i="61"/>
  <c r="Q74" i="61"/>
  <c r="Q95" i="61"/>
  <c r="S95" i="61"/>
  <c r="Q143" i="61"/>
  <c r="S143" i="61"/>
  <c r="Q135" i="61"/>
  <c r="S135" i="61"/>
  <c r="Q154" i="61"/>
  <c r="S154" i="61"/>
  <c r="Q175" i="61"/>
  <c r="S175" i="61"/>
  <c r="Q169" i="61"/>
  <c r="S169" i="61"/>
  <c r="Q186" i="61"/>
  <c r="S186" i="61"/>
  <c r="Q144" i="61"/>
  <c r="S144" i="61"/>
  <c r="Q67" i="61"/>
  <c r="S67" i="61"/>
  <c r="Q187" i="61"/>
  <c r="S187" i="61"/>
  <c r="Q104" i="61"/>
  <c r="S104" i="61"/>
  <c r="S63" i="61"/>
  <c r="Q63" i="61"/>
  <c r="Q14" i="61"/>
  <c r="S14" i="61"/>
  <c r="S52" i="61"/>
  <c r="Q52" i="61"/>
  <c r="AC192" i="51"/>
  <c r="AB192" i="51"/>
  <c r="AA192" i="51"/>
  <c r="Z192" i="51"/>
  <c r="Y192" i="51"/>
  <c r="X192" i="51"/>
  <c r="W192" i="51"/>
  <c r="V192" i="51"/>
  <c r="U192" i="51"/>
  <c r="T192" i="51"/>
  <c r="N192" i="51"/>
  <c r="S192" i="51"/>
  <c r="P192" i="51"/>
  <c r="L192" i="51"/>
  <c r="J192" i="51"/>
  <c r="H192" i="51"/>
  <c r="E192" i="51"/>
  <c r="C192" i="51"/>
  <c r="D192" i="51" s="1"/>
  <c r="B192" i="51"/>
  <c r="AC191" i="51"/>
  <c r="AB191" i="51"/>
  <c r="AA191" i="51"/>
  <c r="Z191" i="51"/>
  <c r="Y191" i="51"/>
  <c r="X191" i="51"/>
  <c r="W191" i="51"/>
  <c r="V191" i="51"/>
  <c r="U191" i="51"/>
  <c r="T191" i="51"/>
  <c r="N191" i="51"/>
  <c r="S191" i="51"/>
  <c r="P191" i="51"/>
  <c r="L191" i="51"/>
  <c r="J191" i="51"/>
  <c r="H191" i="51"/>
  <c r="E191" i="51"/>
  <c r="C191" i="51"/>
  <c r="D191" i="51" s="1"/>
  <c r="B191" i="51"/>
  <c r="AC190" i="51"/>
  <c r="AB190" i="51"/>
  <c r="AA190" i="51"/>
  <c r="Z190" i="51"/>
  <c r="Y190" i="51"/>
  <c r="X190" i="51"/>
  <c r="W190" i="51"/>
  <c r="V190" i="51"/>
  <c r="U190" i="51"/>
  <c r="T190" i="51"/>
  <c r="N190" i="51"/>
  <c r="S190" i="51"/>
  <c r="P190" i="51"/>
  <c r="L190" i="51"/>
  <c r="J190" i="51"/>
  <c r="H190" i="51"/>
  <c r="E190" i="51"/>
  <c r="C190" i="51"/>
  <c r="D190" i="51" s="1"/>
  <c r="B190" i="51"/>
  <c r="AC189" i="51"/>
  <c r="AB189" i="51"/>
  <c r="AA189" i="51"/>
  <c r="Z189" i="51"/>
  <c r="Y189" i="51"/>
  <c r="X189" i="51"/>
  <c r="W189" i="51"/>
  <c r="V189" i="51"/>
  <c r="U189" i="51"/>
  <c r="T189" i="51"/>
  <c r="N189" i="51"/>
  <c r="S189" i="51"/>
  <c r="P189" i="51"/>
  <c r="L189" i="51"/>
  <c r="J189" i="51"/>
  <c r="H189" i="51"/>
  <c r="E189" i="51"/>
  <c r="C189" i="51"/>
  <c r="D189" i="51" s="1"/>
  <c r="B189" i="51"/>
  <c r="AC188" i="51"/>
  <c r="AB188" i="51"/>
  <c r="AA188" i="51"/>
  <c r="Z188" i="51"/>
  <c r="Y188" i="51"/>
  <c r="X188" i="51"/>
  <c r="W188" i="51"/>
  <c r="V188" i="51"/>
  <c r="U188" i="51"/>
  <c r="T188" i="51"/>
  <c r="N188" i="51"/>
  <c r="S188" i="51"/>
  <c r="P188" i="51"/>
  <c r="L188" i="51"/>
  <c r="J188" i="51"/>
  <c r="H188" i="51"/>
  <c r="E188" i="51"/>
  <c r="C188" i="51"/>
  <c r="D188" i="51" s="1"/>
  <c r="B188" i="51"/>
  <c r="AC187" i="51"/>
  <c r="AB187" i="51"/>
  <c r="AA187" i="51"/>
  <c r="Z187" i="51"/>
  <c r="Y187" i="51"/>
  <c r="X187" i="51"/>
  <c r="W187" i="51"/>
  <c r="V187" i="51"/>
  <c r="U187" i="51"/>
  <c r="T187" i="51"/>
  <c r="N187" i="51"/>
  <c r="S187" i="51"/>
  <c r="P187" i="51"/>
  <c r="L187" i="51"/>
  <c r="J187" i="51"/>
  <c r="H187" i="51"/>
  <c r="E187" i="51"/>
  <c r="C187" i="51"/>
  <c r="D187" i="51" s="1"/>
  <c r="B187" i="51"/>
  <c r="AC186" i="51"/>
  <c r="AB186" i="51"/>
  <c r="AA186" i="51"/>
  <c r="Z186" i="51"/>
  <c r="Y186" i="51"/>
  <c r="X186" i="51"/>
  <c r="W186" i="51"/>
  <c r="V186" i="51"/>
  <c r="U186" i="51"/>
  <c r="T186" i="51"/>
  <c r="N186" i="51"/>
  <c r="S186" i="51"/>
  <c r="P186" i="51"/>
  <c r="L186" i="51"/>
  <c r="J186" i="51"/>
  <c r="H186" i="51"/>
  <c r="E186" i="51"/>
  <c r="C186" i="51"/>
  <c r="D186" i="51" s="1"/>
  <c r="B186" i="51"/>
  <c r="AC185" i="51"/>
  <c r="AB185" i="51"/>
  <c r="AA185" i="51"/>
  <c r="Z185" i="51"/>
  <c r="Y185" i="51"/>
  <c r="X185" i="51"/>
  <c r="W185" i="51"/>
  <c r="V185" i="51"/>
  <c r="U185" i="51"/>
  <c r="T185" i="51"/>
  <c r="N185" i="51"/>
  <c r="S185" i="51"/>
  <c r="P185" i="51"/>
  <c r="L185" i="51"/>
  <c r="J185" i="51"/>
  <c r="H185" i="51"/>
  <c r="E185" i="51"/>
  <c r="C185" i="51"/>
  <c r="D185" i="51" s="1"/>
  <c r="B185" i="51"/>
  <c r="AC184" i="51"/>
  <c r="AB184" i="51"/>
  <c r="AA184" i="51"/>
  <c r="Z184" i="51"/>
  <c r="Y184" i="51"/>
  <c r="X184" i="51"/>
  <c r="W184" i="51"/>
  <c r="V184" i="51"/>
  <c r="U184" i="51"/>
  <c r="T184" i="51"/>
  <c r="N184" i="51"/>
  <c r="S184" i="51"/>
  <c r="P184" i="51"/>
  <c r="L184" i="51"/>
  <c r="J184" i="51"/>
  <c r="H184" i="51"/>
  <c r="E184" i="51"/>
  <c r="C184" i="51"/>
  <c r="D184" i="51" s="1"/>
  <c r="B184" i="51"/>
  <c r="AC183" i="51"/>
  <c r="AB183" i="51"/>
  <c r="AA183" i="51"/>
  <c r="Z183" i="51"/>
  <c r="Y183" i="51"/>
  <c r="X183" i="51"/>
  <c r="W183" i="51"/>
  <c r="V183" i="51"/>
  <c r="U183" i="51"/>
  <c r="T183" i="51"/>
  <c r="N183" i="51"/>
  <c r="S183" i="51"/>
  <c r="P183" i="51"/>
  <c r="L183" i="51"/>
  <c r="J183" i="51"/>
  <c r="H183" i="51"/>
  <c r="E183" i="51"/>
  <c r="C183" i="51"/>
  <c r="D183" i="51" s="1"/>
  <c r="B183" i="51"/>
  <c r="AC181" i="51"/>
  <c r="AB181" i="51"/>
  <c r="AA181" i="51"/>
  <c r="Z181" i="51"/>
  <c r="Y181" i="51"/>
  <c r="X181" i="51"/>
  <c r="W181" i="51"/>
  <c r="V181" i="51"/>
  <c r="U181" i="51"/>
  <c r="T181" i="51"/>
  <c r="N181" i="51"/>
  <c r="S181" i="51"/>
  <c r="P181" i="51"/>
  <c r="L181" i="51"/>
  <c r="J181" i="51"/>
  <c r="H181" i="51"/>
  <c r="E181" i="51"/>
  <c r="C181" i="51"/>
  <c r="D181" i="51" s="1"/>
  <c r="B181" i="51"/>
  <c r="AC180" i="51"/>
  <c r="AB180" i="51"/>
  <c r="AA180" i="51"/>
  <c r="Z180" i="51"/>
  <c r="Y180" i="51"/>
  <c r="X180" i="51"/>
  <c r="W180" i="51"/>
  <c r="V180" i="51"/>
  <c r="U180" i="51"/>
  <c r="T180" i="51"/>
  <c r="N180" i="51"/>
  <c r="S180" i="51"/>
  <c r="P180" i="51"/>
  <c r="L180" i="51"/>
  <c r="J180" i="51"/>
  <c r="H180" i="51"/>
  <c r="E180" i="51"/>
  <c r="C180" i="51"/>
  <c r="D180" i="51" s="1"/>
  <c r="B180" i="51"/>
  <c r="AC179" i="51"/>
  <c r="AB179" i="51"/>
  <c r="AA179" i="51"/>
  <c r="Z179" i="51"/>
  <c r="Y179" i="51"/>
  <c r="X179" i="51"/>
  <c r="W179" i="51"/>
  <c r="V179" i="51"/>
  <c r="U179" i="51"/>
  <c r="T179" i="51"/>
  <c r="N179" i="51"/>
  <c r="S179" i="51"/>
  <c r="P179" i="51"/>
  <c r="L179" i="51"/>
  <c r="J179" i="51"/>
  <c r="H179" i="51"/>
  <c r="E179" i="51"/>
  <c r="C179" i="51"/>
  <c r="D179" i="51" s="1"/>
  <c r="B179" i="51"/>
  <c r="AC178" i="51"/>
  <c r="AB178" i="51"/>
  <c r="AA178" i="51"/>
  <c r="Z178" i="51"/>
  <c r="Y178" i="51"/>
  <c r="X178" i="51"/>
  <c r="W178" i="51"/>
  <c r="V178" i="51"/>
  <c r="U178" i="51"/>
  <c r="T178" i="51"/>
  <c r="N178" i="51"/>
  <c r="S178" i="51"/>
  <c r="P178" i="51"/>
  <c r="L178" i="51"/>
  <c r="J178" i="51"/>
  <c r="H178" i="51"/>
  <c r="E178" i="51"/>
  <c r="C178" i="51"/>
  <c r="D178" i="51" s="1"/>
  <c r="B178" i="51"/>
  <c r="AC177" i="51"/>
  <c r="AB177" i="51"/>
  <c r="AA177" i="51"/>
  <c r="Z177" i="51"/>
  <c r="Y177" i="51"/>
  <c r="X177" i="51"/>
  <c r="W177" i="51"/>
  <c r="V177" i="51"/>
  <c r="U177" i="51"/>
  <c r="T177" i="51"/>
  <c r="N177" i="51"/>
  <c r="S177" i="51"/>
  <c r="P177" i="51"/>
  <c r="L177" i="51"/>
  <c r="J177" i="51"/>
  <c r="H177" i="51"/>
  <c r="E177" i="51"/>
  <c r="C177" i="51"/>
  <c r="D177" i="51" s="1"/>
  <c r="B177" i="51"/>
  <c r="AC176" i="51"/>
  <c r="AB176" i="51"/>
  <c r="AA176" i="51"/>
  <c r="Z176" i="51"/>
  <c r="Y176" i="51"/>
  <c r="X176" i="51"/>
  <c r="W176" i="51"/>
  <c r="V176" i="51"/>
  <c r="U176" i="51"/>
  <c r="T176" i="51"/>
  <c r="N176" i="51"/>
  <c r="S176" i="51"/>
  <c r="P176" i="51"/>
  <c r="L176" i="51"/>
  <c r="J176" i="51"/>
  <c r="H176" i="51"/>
  <c r="E176" i="51"/>
  <c r="C176" i="51"/>
  <c r="D176" i="51" s="1"/>
  <c r="B176" i="51"/>
  <c r="AC175" i="51"/>
  <c r="AB175" i="51"/>
  <c r="AA175" i="51"/>
  <c r="Z175" i="51"/>
  <c r="Y175" i="51"/>
  <c r="X175" i="51"/>
  <c r="W175" i="51"/>
  <c r="V175" i="51"/>
  <c r="U175" i="51"/>
  <c r="T175" i="51"/>
  <c r="N175" i="51"/>
  <c r="S175" i="51"/>
  <c r="P175" i="51"/>
  <c r="L175" i="51"/>
  <c r="J175" i="51"/>
  <c r="H175" i="51"/>
  <c r="E175" i="51"/>
  <c r="C175" i="51"/>
  <c r="D175" i="51" s="1"/>
  <c r="B175" i="51"/>
  <c r="AC174" i="51"/>
  <c r="AB174" i="51"/>
  <c r="AA174" i="51"/>
  <c r="Z174" i="51"/>
  <c r="Y174" i="51"/>
  <c r="X174" i="51"/>
  <c r="W174" i="51"/>
  <c r="V174" i="51"/>
  <c r="U174" i="51"/>
  <c r="T174" i="51"/>
  <c r="N174" i="51"/>
  <c r="S174" i="51"/>
  <c r="P174" i="51"/>
  <c r="L174" i="51"/>
  <c r="J174" i="51"/>
  <c r="H174" i="51"/>
  <c r="E174" i="51"/>
  <c r="C174" i="51"/>
  <c r="D174" i="51" s="1"/>
  <c r="B174" i="51"/>
  <c r="AC173" i="51"/>
  <c r="AB173" i="51"/>
  <c r="AA173" i="51"/>
  <c r="Z173" i="51"/>
  <c r="Y173" i="51"/>
  <c r="X173" i="51"/>
  <c r="W173" i="51"/>
  <c r="V173" i="51"/>
  <c r="U173" i="51"/>
  <c r="T173" i="51"/>
  <c r="N173" i="51"/>
  <c r="S173" i="51"/>
  <c r="P173" i="51"/>
  <c r="L173" i="51"/>
  <c r="J173" i="51"/>
  <c r="H173" i="51"/>
  <c r="E173" i="51"/>
  <c r="C173" i="51"/>
  <c r="D173" i="51" s="1"/>
  <c r="B173" i="51"/>
  <c r="AC172" i="51"/>
  <c r="AB172" i="51"/>
  <c r="AA172" i="51"/>
  <c r="Z172" i="51"/>
  <c r="Y172" i="51"/>
  <c r="X172" i="51"/>
  <c r="W172" i="51"/>
  <c r="V172" i="51"/>
  <c r="U172" i="51"/>
  <c r="T172" i="51"/>
  <c r="N172" i="51"/>
  <c r="S172" i="51"/>
  <c r="P172" i="51"/>
  <c r="L172" i="51"/>
  <c r="J172" i="51"/>
  <c r="H172" i="51"/>
  <c r="E172" i="51"/>
  <c r="C172" i="51"/>
  <c r="D172" i="51" s="1"/>
  <c r="B172" i="51"/>
  <c r="AC170" i="51"/>
  <c r="AB170" i="51"/>
  <c r="AA170" i="51"/>
  <c r="Z170" i="51"/>
  <c r="Y170" i="51"/>
  <c r="X170" i="51"/>
  <c r="W170" i="51"/>
  <c r="V170" i="51"/>
  <c r="U170" i="51"/>
  <c r="T170" i="51"/>
  <c r="N170" i="51"/>
  <c r="S170" i="51"/>
  <c r="P170" i="51"/>
  <c r="L170" i="51"/>
  <c r="J170" i="51"/>
  <c r="H170" i="51"/>
  <c r="E170" i="51"/>
  <c r="C170" i="51"/>
  <c r="D170" i="51" s="1"/>
  <c r="B170" i="51"/>
  <c r="AC169" i="51"/>
  <c r="AB169" i="51"/>
  <c r="AA169" i="51"/>
  <c r="Z169" i="51"/>
  <c r="Y169" i="51"/>
  <c r="X169" i="51"/>
  <c r="W169" i="51"/>
  <c r="V169" i="51"/>
  <c r="U169" i="51"/>
  <c r="T169" i="51"/>
  <c r="N169" i="51"/>
  <c r="S169" i="51"/>
  <c r="P169" i="51"/>
  <c r="L169" i="51"/>
  <c r="J169" i="51"/>
  <c r="H169" i="51"/>
  <c r="E169" i="51"/>
  <c r="C169" i="51"/>
  <c r="D169" i="51" s="1"/>
  <c r="B169" i="51"/>
  <c r="AC168" i="51"/>
  <c r="AB168" i="51"/>
  <c r="AA168" i="51"/>
  <c r="Z168" i="51"/>
  <c r="Y168" i="51"/>
  <c r="X168" i="51"/>
  <c r="W168" i="51"/>
  <c r="V168" i="51"/>
  <c r="U168" i="51"/>
  <c r="T168" i="51"/>
  <c r="N168" i="51"/>
  <c r="S168" i="51"/>
  <c r="P168" i="51"/>
  <c r="L168" i="51"/>
  <c r="J168" i="51"/>
  <c r="H168" i="51"/>
  <c r="E168" i="51"/>
  <c r="C168" i="51"/>
  <c r="D168" i="51" s="1"/>
  <c r="B168" i="51"/>
  <c r="AC167" i="51"/>
  <c r="AB167" i="51"/>
  <c r="AA167" i="51"/>
  <c r="Z167" i="51"/>
  <c r="Y167" i="51"/>
  <c r="X167" i="51"/>
  <c r="W167" i="51"/>
  <c r="V167" i="51"/>
  <c r="U167" i="51"/>
  <c r="T167" i="51"/>
  <c r="N167" i="51"/>
  <c r="S167" i="51"/>
  <c r="P167" i="51"/>
  <c r="L167" i="51"/>
  <c r="J167" i="51"/>
  <c r="H167" i="51"/>
  <c r="E167" i="51"/>
  <c r="C167" i="51"/>
  <c r="D167" i="51" s="1"/>
  <c r="B167" i="51"/>
  <c r="AC166" i="51"/>
  <c r="AB166" i="51"/>
  <c r="AA166" i="51"/>
  <c r="Z166" i="51"/>
  <c r="Y166" i="51"/>
  <c r="X166" i="51"/>
  <c r="W166" i="51"/>
  <c r="V166" i="51"/>
  <c r="U166" i="51"/>
  <c r="T166" i="51"/>
  <c r="N166" i="51"/>
  <c r="S166" i="51"/>
  <c r="P166" i="51"/>
  <c r="L166" i="51"/>
  <c r="J166" i="51"/>
  <c r="H166" i="51"/>
  <c r="E166" i="51"/>
  <c r="C166" i="51"/>
  <c r="D166" i="51" s="1"/>
  <c r="B166" i="51"/>
  <c r="AC165" i="51"/>
  <c r="AB165" i="51"/>
  <c r="AA165" i="51"/>
  <c r="Z165" i="51"/>
  <c r="Y165" i="51"/>
  <c r="X165" i="51"/>
  <c r="W165" i="51"/>
  <c r="V165" i="51"/>
  <c r="U165" i="51"/>
  <c r="T165" i="51"/>
  <c r="N165" i="51"/>
  <c r="S165" i="51"/>
  <c r="P165" i="51"/>
  <c r="L165" i="51"/>
  <c r="J165" i="51"/>
  <c r="H165" i="51"/>
  <c r="E165" i="51"/>
  <c r="C165" i="51"/>
  <c r="D165" i="51" s="1"/>
  <c r="B165" i="51"/>
  <c r="AC164" i="51"/>
  <c r="AB164" i="51"/>
  <c r="AA164" i="51"/>
  <c r="Z164" i="51"/>
  <c r="Y164" i="51"/>
  <c r="X164" i="51"/>
  <c r="W164" i="51"/>
  <c r="V164" i="51"/>
  <c r="U164" i="51"/>
  <c r="T164" i="51"/>
  <c r="N164" i="51"/>
  <c r="S164" i="51"/>
  <c r="P164" i="51"/>
  <c r="L164" i="51"/>
  <c r="J164" i="51"/>
  <c r="H164" i="51"/>
  <c r="E164" i="51"/>
  <c r="C164" i="51"/>
  <c r="D164" i="51" s="1"/>
  <c r="B164" i="51"/>
  <c r="AC163" i="51"/>
  <c r="AB163" i="51"/>
  <c r="AA163" i="51"/>
  <c r="Z163" i="51"/>
  <c r="Y163" i="51"/>
  <c r="X163" i="51"/>
  <c r="W163" i="51"/>
  <c r="V163" i="51"/>
  <c r="U163" i="51"/>
  <c r="T163" i="51"/>
  <c r="N163" i="51"/>
  <c r="S163" i="51"/>
  <c r="P163" i="51"/>
  <c r="L163" i="51"/>
  <c r="J163" i="51"/>
  <c r="H163" i="51"/>
  <c r="E163" i="51"/>
  <c r="C163" i="51"/>
  <c r="D163" i="51" s="1"/>
  <c r="B163" i="51"/>
  <c r="AC162" i="51"/>
  <c r="AB162" i="51"/>
  <c r="AA162" i="51"/>
  <c r="Z162" i="51"/>
  <c r="Y162" i="51"/>
  <c r="X162" i="51"/>
  <c r="W162" i="51"/>
  <c r="V162" i="51"/>
  <c r="U162" i="51"/>
  <c r="T162" i="51"/>
  <c r="N162" i="51"/>
  <c r="S162" i="51"/>
  <c r="P162" i="51"/>
  <c r="L162" i="51"/>
  <c r="J162" i="51"/>
  <c r="H162" i="51"/>
  <c r="E162" i="51"/>
  <c r="C162" i="51"/>
  <c r="D162" i="51" s="1"/>
  <c r="B162" i="51"/>
  <c r="AC161" i="51"/>
  <c r="AB161" i="51"/>
  <c r="AA161" i="51"/>
  <c r="Z161" i="51"/>
  <c r="Y161" i="51"/>
  <c r="X161" i="51"/>
  <c r="W161" i="51"/>
  <c r="V161" i="51"/>
  <c r="U161" i="51"/>
  <c r="T161" i="51"/>
  <c r="N161" i="51"/>
  <c r="S161" i="51"/>
  <c r="P161" i="51"/>
  <c r="L161" i="51"/>
  <c r="J161" i="51"/>
  <c r="H161" i="51"/>
  <c r="E161" i="51"/>
  <c r="C161" i="51"/>
  <c r="D161" i="51" s="1"/>
  <c r="B161" i="51"/>
  <c r="AC159" i="51"/>
  <c r="AB159" i="51"/>
  <c r="AA159" i="51"/>
  <c r="Z159" i="51"/>
  <c r="Y159" i="51"/>
  <c r="X159" i="51"/>
  <c r="W159" i="51"/>
  <c r="V159" i="51"/>
  <c r="U159" i="51"/>
  <c r="T159" i="51"/>
  <c r="N159" i="51"/>
  <c r="S159" i="51"/>
  <c r="P159" i="51"/>
  <c r="L159" i="51"/>
  <c r="J159" i="51"/>
  <c r="H159" i="51"/>
  <c r="E159" i="51"/>
  <c r="C159" i="51"/>
  <c r="D159" i="51" s="1"/>
  <c r="B159" i="51"/>
  <c r="AC158" i="51"/>
  <c r="AB158" i="51"/>
  <c r="AA158" i="51"/>
  <c r="Z158" i="51"/>
  <c r="Y158" i="51"/>
  <c r="X158" i="51"/>
  <c r="W158" i="51"/>
  <c r="V158" i="51"/>
  <c r="U158" i="51"/>
  <c r="T158" i="51"/>
  <c r="N158" i="51"/>
  <c r="S158" i="51"/>
  <c r="P158" i="51"/>
  <c r="L158" i="51"/>
  <c r="J158" i="51"/>
  <c r="H158" i="51"/>
  <c r="E158" i="51"/>
  <c r="C158" i="51"/>
  <c r="D158" i="51" s="1"/>
  <c r="B158" i="51"/>
  <c r="AC157" i="51"/>
  <c r="AB157" i="51"/>
  <c r="AA157" i="51"/>
  <c r="Z157" i="51"/>
  <c r="Y157" i="51"/>
  <c r="X157" i="51"/>
  <c r="W157" i="51"/>
  <c r="V157" i="51"/>
  <c r="U157" i="51"/>
  <c r="T157" i="51"/>
  <c r="N157" i="51"/>
  <c r="S157" i="51"/>
  <c r="P157" i="51"/>
  <c r="L157" i="51"/>
  <c r="J157" i="51"/>
  <c r="H157" i="51"/>
  <c r="E157" i="51"/>
  <c r="C157" i="51"/>
  <c r="D157" i="51" s="1"/>
  <c r="B157" i="51"/>
  <c r="AC156" i="51"/>
  <c r="AB156" i="51"/>
  <c r="AA156" i="51"/>
  <c r="Z156" i="51"/>
  <c r="Y156" i="51"/>
  <c r="X156" i="51"/>
  <c r="W156" i="51"/>
  <c r="V156" i="51"/>
  <c r="U156" i="51"/>
  <c r="T156" i="51"/>
  <c r="N156" i="51"/>
  <c r="S156" i="51"/>
  <c r="P156" i="51"/>
  <c r="L156" i="51"/>
  <c r="J156" i="51"/>
  <c r="H156" i="51"/>
  <c r="E156" i="51"/>
  <c r="C156" i="51"/>
  <c r="D156" i="51" s="1"/>
  <c r="B156" i="51"/>
  <c r="AC155" i="51"/>
  <c r="AB155" i="51"/>
  <c r="AA155" i="51"/>
  <c r="Z155" i="51"/>
  <c r="Y155" i="51"/>
  <c r="X155" i="51"/>
  <c r="W155" i="51"/>
  <c r="V155" i="51"/>
  <c r="U155" i="51"/>
  <c r="T155" i="51"/>
  <c r="N155" i="51"/>
  <c r="S155" i="51"/>
  <c r="P155" i="51"/>
  <c r="L155" i="51"/>
  <c r="J155" i="51"/>
  <c r="H155" i="51"/>
  <c r="E155" i="51"/>
  <c r="C155" i="51"/>
  <c r="D155" i="51" s="1"/>
  <c r="B155" i="51"/>
  <c r="AC154" i="51"/>
  <c r="AB154" i="51"/>
  <c r="AA154" i="51"/>
  <c r="Z154" i="51"/>
  <c r="Y154" i="51"/>
  <c r="X154" i="51"/>
  <c r="W154" i="51"/>
  <c r="V154" i="51"/>
  <c r="U154" i="51"/>
  <c r="T154" i="51"/>
  <c r="N154" i="51"/>
  <c r="S154" i="51"/>
  <c r="P154" i="51"/>
  <c r="L154" i="51"/>
  <c r="J154" i="51"/>
  <c r="H154" i="51"/>
  <c r="E154" i="51"/>
  <c r="C154" i="51"/>
  <c r="D154" i="51" s="1"/>
  <c r="B154" i="51"/>
  <c r="AC153" i="51"/>
  <c r="AB153" i="51"/>
  <c r="AA153" i="51"/>
  <c r="Z153" i="51"/>
  <c r="Y153" i="51"/>
  <c r="X153" i="51"/>
  <c r="W153" i="51"/>
  <c r="V153" i="51"/>
  <c r="U153" i="51"/>
  <c r="T153" i="51"/>
  <c r="N153" i="51"/>
  <c r="S153" i="51"/>
  <c r="P153" i="51"/>
  <c r="L153" i="51"/>
  <c r="J153" i="51"/>
  <c r="H153" i="51"/>
  <c r="E153" i="51"/>
  <c r="C153" i="51"/>
  <c r="D153" i="51" s="1"/>
  <c r="B153" i="51"/>
  <c r="AC152" i="51"/>
  <c r="AB152" i="51"/>
  <c r="AA152" i="51"/>
  <c r="Z152" i="51"/>
  <c r="Y152" i="51"/>
  <c r="X152" i="51"/>
  <c r="W152" i="51"/>
  <c r="V152" i="51"/>
  <c r="U152" i="51"/>
  <c r="T152" i="51"/>
  <c r="N152" i="51"/>
  <c r="S152" i="51"/>
  <c r="P152" i="51"/>
  <c r="L152" i="51"/>
  <c r="J152" i="51"/>
  <c r="H152" i="51"/>
  <c r="E152" i="51"/>
  <c r="C152" i="51"/>
  <c r="D152" i="51" s="1"/>
  <c r="B152" i="51"/>
  <c r="AC151" i="51"/>
  <c r="AB151" i="51"/>
  <c r="AA151" i="51"/>
  <c r="Z151" i="51"/>
  <c r="Y151" i="51"/>
  <c r="X151" i="51"/>
  <c r="W151" i="51"/>
  <c r="V151" i="51"/>
  <c r="U151" i="51"/>
  <c r="T151" i="51"/>
  <c r="N151" i="51"/>
  <c r="S151" i="51"/>
  <c r="P151" i="51"/>
  <c r="L151" i="51"/>
  <c r="J151" i="51"/>
  <c r="H151" i="51"/>
  <c r="E151" i="51"/>
  <c r="C151" i="51"/>
  <c r="D151" i="51" s="1"/>
  <c r="B151" i="51"/>
  <c r="AC150" i="51"/>
  <c r="AB150" i="51"/>
  <c r="AA150" i="51"/>
  <c r="Z150" i="51"/>
  <c r="Y150" i="51"/>
  <c r="X150" i="51"/>
  <c r="W150" i="51"/>
  <c r="V150" i="51"/>
  <c r="U150" i="51"/>
  <c r="T150" i="51"/>
  <c r="N150" i="51"/>
  <c r="S150" i="51"/>
  <c r="P150" i="51"/>
  <c r="L150" i="51"/>
  <c r="J150" i="51"/>
  <c r="H150" i="51"/>
  <c r="E150" i="51"/>
  <c r="C150" i="51"/>
  <c r="D150" i="51" s="1"/>
  <c r="B150" i="51"/>
  <c r="AC148" i="51"/>
  <c r="AB148" i="51"/>
  <c r="AA148" i="51"/>
  <c r="Z148" i="51"/>
  <c r="Y148" i="51"/>
  <c r="X148" i="51"/>
  <c r="W148" i="51"/>
  <c r="V148" i="51"/>
  <c r="U148" i="51"/>
  <c r="T148" i="51"/>
  <c r="N148" i="51"/>
  <c r="S148" i="51"/>
  <c r="P148" i="51"/>
  <c r="L148" i="51"/>
  <c r="J148" i="51"/>
  <c r="H148" i="51"/>
  <c r="E148" i="51"/>
  <c r="C148" i="51"/>
  <c r="D148" i="51" s="1"/>
  <c r="B148" i="51"/>
  <c r="AC147" i="51"/>
  <c r="AB147" i="51"/>
  <c r="AA147" i="51"/>
  <c r="Z147" i="51"/>
  <c r="Y147" i="51"/>
  <c r="X147" i="51"/>
  <c r="W147" i="51"/>
  <c r="V147" i="51"/>
  <c r="U147" i="51"/>
  <c r="T147" i="51"/>
  <c r="N147" i="51"/>
  <c r="S147" i="51"/>
  <c r="P147" i="51"/>
  <c r="L147" i="51"/>
  <c r="J147" i="51"/>
  <c r="H147" i="51"/>
  <c r="E147" i="51"/>
  <c r="C147" i="51"/>
  <c r="D147" i="51" s="1"/>
  <c r="B147" i="51"/>
  <c r="AC146" i="51"/>
  <c r="AB146" i="51"/>
  <c r="AA146" i="51"/>
  <c r="Z146" i="51"/>
  <c r="Y146" i="51"/>
  <c r="X146" i="51"/>
  <c r="W146" i="51"/>
  <c r="V146" i="51"/>
  <c r="U146" i="51"/>
  <c r="T146" i="51"/>
  <c r="N146" i="51"/>
  <c r="S146" i="51"/>
  <c r="P146" i="51"/>
  <c r="L146" i="51"/>
  <c r="J146" i="51"/>
  <c r="H146" i="51"/>
  <c r="E146" i="51"/>
  <c r="C146" i="51"/>
  <c r="D146" i="51" s="1"/>
  <c r="B146" i="51"/>
  <c r="AC145" i="51"/>
  <c r="AB145" i="51"/>
  <c r="AA145" i="51"/>
  <c r="Z145" i="51"/>
  <c r="Y145" i="51"/>
  <c r="X145" i="51"/>
  <c r="W145" i="51"/>
  <c r="V145" i="51"/>
  <c r="U145" i="51"/>
  <c r="T145" i="51"/>
  <c r="N145" i="51"/>
  <c r="S145" i="51"/>
  <c r="P145" i="51"/>
  <c r="L145" i="51"/>
  <c r="J145" i="51"/>
  <c r="H145" i="51"/>
  <c r="E145" i="51"/>
  <c r="C145" i="51"/>
  <c r="D145" i="51" s="1"/>
  <c r="B145" i="51"/>
  <c r="AC144" i="51"/>
  <c r="AB144" i="51"/>
  <c r="AA144" i="51"/>
  <c r="Z144" i="51"/>
  <c r="Y144" i="51"/>
  <c r="X144" i="51"/>
  <c r="W144" i="51"/>
  <c r="V144" i="51"/>
  <c r="U144" i="51"/>
  <c r="T144" i="51"/>
  <c r="N144" i="51"/>
  <c r="S144" i="51"/>
  <c r="P144" i="51"/>
  <c r="L144" i="51"/>
  <c r="J144" i="51"/>
  <c r="H144" i="51"/>
  <c r="E144" i="51"/>
  <c r="C144" i="51"/>
  <c r="D144" i="51" s="1"/>
  <c r="B144" i="51"/>
  <c r="AC143" i="51"/>
  <c r="AB143" i="51"/>
  <c r="AA143" i="51"/>
  <c r="Z143" i="51"/>
  <c r="Y143" i="51"/>
  <c r="X143" i="51"/>
  <c r="W143" i="51"/>
  <c r="V143" i="51"/>
  <c r="U143" i="51"/>
  <c r="T143" i="51"/>
  <c r="N143" i="51"/>
  <c r="S143" i="51"/>
  <c r="P143" i="51"/>
  <c r="L143" i="51"/>
  <c r="J143" i="51"/>
  <c r="H143" i="51"/>
  <c r="E143" i="51"/>
  <c r="C143" i="51"/>
  <c r="D143" i="51" s="1"/>
  <c r="B143" i="51"/>
  <c r="AC142" i="51"/>
  <c r="AB142" i="51"/>
  <c r="AA142" i="51"/>
  <c r="Z142" i="51"/>
  <c r="Y142" i="51"/>
  <c r="X142" i="51"/>
  <c r="W142" i="51"/>
  <c r="V142" i="51"/>
  <c r="U142" i="51"/>
  <c r="T142" i="51"/>
  <c r="N142" i="51"/>
  <c r="S142" i="51"/>
  <c r="P142" i="51"/>
  <c r="L142" i="51"/>
  <c r="J142" i="51"/>
  <c r="H142" i="51"/>
  <c r="E142" i="51"/>
  <c r="C142" i="51"/>
  <c r="D142" i="51" s="1"/>
  <c r="B142" i="51"/>
  <c r="AC141" i="51"/>
  <c r="AB141" i="51"/>
  <c r="AA141" i="51"/>
  <c r="Z141" i="51"/>
  <c r="Y141" i="51"/>
  <c r="X141" i="51"/>
  <c r="W141" i="51"/>
  <c r="V141" i="51"/>
  <c r="U141" i="51"/>
  <c r="T141" i="51"/>
  <c r="N141" i="51"/>
  <c r="S141" i="51"/>
  <c r="P141" i="51"/>
  <c r="L141" i="51"/>
  <c r="J141" i="51"/>
  <c r="H141" i="51"/>
  <c r="E141" i="51"/>
  <c r="C141" i="51"/>
  <c r="D141" i="51" s="1"/>
  <c r="B141" i="51"/>
  <c r="AC140" i="51"/>
  <c r="AB140" i="51"/>
  <c r="AA140" i="51"/>
  <c r="Z140" i="51"/>
  <c r="Y140" i="51"/>
  <c r="X140" i="51"/>
  <c r="W140" i="51"/>
  <c r="V140" i="51"/>
  <c r="U140" i="51"/>
  <c r="T140" i="51"/>
  <c r="N140" i="51"/>
  <c r="S140" i="51"/>
  <c r="P140" i="51"/>
  <c r="L140" i="51"/>
  <c r="J140" i="51"/>
  <c r="H140" i="51"/>
  <c r="E140" i="51"/>
  <c r="C140" i="51"/>
  <c r="D140" i="51" s="1"/>
  <c r="B140" i="51"/>
  <c r="AC139" i="51"/>
  <c r="AB139" i="51"/>
  <c r="AA139" i="51"/>
  <c r="Z139" i="51"/>
  <c r="Y139" i="51"/>
  <c r="X139" i="51"/>
  <c r="W139" i="51"/>
  <c r="V139" i="51"/>
  <c r="U139" i="51"/>
  <c r="T139" i="51"/>
  <c r="N139" i="51"/>
  <c r="S139" i="51"/>
  <c r="P139" i="51"/>
  <c r="L139" i="51"/>
  <c r="J139" i="51"/>
  <c r="H139" i="51"/>
  <c r="E139" i="51"/>
  <c r="C139" i="51"/>
  <c r="D139" i="51" s="1"/>
  <c r="B139" i="51"/>
  <c r="AC137" i="51"/>
  <c r="AB137" i="51"/>
  <c r="AA137" i="51"/>
  <c r="Z137" i="51"/>
  <c r="Y137" i="51"/>
  <c r="X137" i="51"/>
  <c r="W137" i="51"/>
  <c r="V137" i="51"/>
  <c r="U137" i="51"/>
  <c r="T137" i="51"/>
  <c r="N137" i="51"/>
  <c r="S137" i="51"/>
  <c r="P137" i="51"/>
  <c r="L137" i="51"/>
  <c r="J137" i="51"/>
  <c r="H137" i="51"/>
  <c r="E137" i="51"/>
  <c r="C137" i="51"/>
  <c r="D137" i="51" s="1"/>
  <c r="B137" i="51"/>
  <c r="AC136" i="51"/>
  <c r="AB136" i="51"/>
  <c r="AA136" i="51"/>
  <c r="Z136" i="51"/>
  <c r="Y136" i="51"/>
  <c r="X136" i="51"/>
  <c r="W136" i="51"/>
  <c r="V136" i="51"/>
  <c r="U136" i="51"/>
  <c r="T136" i="51"/>
  <c r="N136" i="51"/>
  <c r="S136" i="51"/>
  <c r="P136" i="51"/>
  <c r="L136" i="51"/>
  <c r="J136" i="51"/>
  <c r="H136" i="51"/>
  <c r="E136" i="51"/>
  <c r="C136" i="51"/>
  <c r="D136" i="51" s="1"/>
  <c r="B136" i="51"/>
  <c r="AC135" i="51"/>
  <c r="AB135" i="51"/>
  <c r="AA135" i="51"/>
  <c r="Z135" i="51"/>
  <c r="Y135" i="51"/>
  <c r="X135" i="51"/>
  <c r="W135" i="51"/>
  <c r="V135" i="51"/>
  <c r="U135" i="51"/>
  <c r="T135" i="51"/>
  <c r="N135" i="51"/>
  <c r="S135" i="51"/>
  <c r="P135" i="51"/>
  <c r="L135" i="51"/>
  <c r="J135" i="51"/>
  <c r="H135" i="51"/>
  <c r="E135" i="51"/>
  <c r="C135" i="51"/>
  <c r="D135" i="51" s="1"/>
  <c r="B135" i="51"/>
  <c r="AC134" i="51"/>
  <c r="AB134" i="51"/>
  <c r="AA134" i="51"/>
  <c r="Z134" i="51"/>
  <c r="Y134" i="51"/>
  <c r="X134" i="51"/>
  <c r="W134" i="51"/>
  <c r="V134" i="51"/>
  <c r="U134" i="51"/>
  <c r="T134" i="51"/>
  <c r="N134" i="51"/>
  <c r="S134" i="51"/>
  <c r="P134" i="51"/>
  <c r="L134" i="51"/>
  <c r="J134" i="51"/>
  <c r="H134" i="51"/>
  <c r="E134" i="51"/>
  <c r="C134" i="51"/>
  <c r="D134" i="51" s="1"/>
  <c r="B134" i="51"/>
  <c r="AC133" i="51"/>
  <c r="AB133" i="51"/>
  <c r="AA133" i="51"/>
  <c r="Z133" i="51"/>
  <c r="Y133" i="51"/>
  <c r="X133" i="51"/>
  <c r="W133" i="51"/>
  <c r="V133" i="51"/>
  <c r="U133" i="51"/>
  <c r="T133" i="51"/>
  <c r="N133" i="51"/>
  <c r="S133" i="51"/>
  <c r="P133" i="51"/>
  <c r="L133" i="51"/>
  <c r="J133" i="51"/>
  <c r="H133" i="51"/>
  <c r="E133" i="51"/>
  <c r="C133" i="51"/>
  <c r="D133" i="51" s="1"/>
  <c r="B133" i="51"/>
  <c r="AC132" i="51"/>
  <c r="AB132" i="51"/>
  <c r="AA132" i="51"/>
  <c r="Z132" i="51"/>
  <c r="Y132" i="51"/>
  <c r="X132" i="51"/>
  <c r="W132" i="51"/>
  <c r="V132" i="51"/>
  <c r="U132" i="51"/>
  <c r="T132" i="51"/>
  <c r="N132" i="51"/>
  <c r="S132" i="51"/>
  <c r="P132" i="51"/>
  <c r="L132" i="51"/>
  <c r="J132" i="51"/>
  <c r="H132" i="51"/>
  <c r="E132" i="51"/>
  <c r="C132" i="51"/>
  <c r="D132" i="51" s="1"/>
  <c r="B132" i="51"/>
  <c r="AC131" i="51"/>
  <c r="AB131" i="51"/>
  <c r="AA131" i="51"/>
  <c r="Z131" i="51"/>
  <c r="Y131" i="51"/>
  <c r="X131" i="51"/>
  <c r="W131" i="51"/>
  <c r="V131" i="51"/>
  <c r="U131" i="51"/>
  <c r="T131" i="51"/>
  <c r="N131" i="51"/>
  <c r="S131" i="51"/>
  <c r="P131" i="51"/>
  <c r="L131" i="51"/>
  <c r="J131" i="51"/>
  <c r="H131" i="51"/>
  <c r="E131" i="51"/>
  <c r="C131" i="51"/>
  <c r="D131" i="51" s="1"/>
  <c r="B131" i="51"/>
  <c r="AC130" i="51"/>
  <c r="AB130" i="51"/>
  <c r="AA130" i="51"/>
  <c r="Z130" i="51"/>
  <c r="Y130" i="51"/>
  <c r="X130" i="51"/>
  <c r="W130" i="51"/>
  <c r="V130" i="51"/>
  <c r="U130" i="51"/>
  <c r="T130" i="51"/>
  <c r="N130" i="51"/>
  <c r="S130" i="51"/>
  <c r="P130" i="51"/>
  <c r="L130" i="51"/>
  <c r="J130" i="51"/>
  <c r="H130" i="51"/>
  <c r="E130" i="51"/>
  <c r="C130" i="51"/>
  <c r="D130" i="51" s="1"/>
  <c r="B130" i="51"/>
  <c r="AC129" i="51"/>
  <c r="AB129" i="51"/>
  <c r="AA129" i="51"/>
  <c r="Z129" i="51"/>
  <c r="Y129" i="51"/>
  <c r="X129" i="51"/>
  <c r="W129" i="51"/>
  <c r="V129" i="51"/>
  <c r="U129" i="51"/>
  <c r="T129" i="51"/>
  <c r="N129" i="51"/>
  <c r="S129" i="51"/>
  <c r="P129" i="51"/>
  <c r="L129" i="51"/>
  <c r="J129" i="51"/>
  <c r="H129" i="51"/>
  <c r="E129" i="51"/>
  <c r="C129" i="51"/>
  <c r="D129" i="51" s="1"/>
  <c r="B129" i="51"/>
  <c r="AC128" i="51"/>
  <c r="AB128" i="51"/>
  <c r="AA128" i="51"/>
  <c r="Z128" i="51"/>
  <c r="Y128" i="51"/>
  <c r="X128" i="51"/>
  <c r="W128" i="51"/>
  <c r="V128" i="51"/>
  <c r="U128" i="51"/>
  <c r="T128" i="51"/>
  <c r="N128" i="51"/>
  <c r="S128" i="51"/>
  <c r="P128" i="51"/>
  <c r="L128" i="51"/>
  <c r="J128" i="51"/>
  <c r="H128" i="51"/>
  <c r="E128" i="51"/>
  <c r="C128" i="51"/>
  <c r="D128" i="51" s="1"/>
  <c r="B128" i="51"/>
  <c r="AC126" i="51"/>
  <c r="AB126" i="51"/>
  <c r="AA126" i="51"/>
  <c r="Z126" i="51"/>
  <c r="Y126" i="51"/>
  <c r="X126" i="51"/>
  <c r="W126" i="51"/>
  <c r="V126" i="51"/>
  <c r="U126" i="51"/>
  <c r="T126" i="51"/>
  <c r="N126" i="51"/>
  <c r="S126" i="51"/>
  <c r="P126" i="51"/>
  <c r="L126" i="51"/>
  <c r="J126" i="51"/>
  <c r="H126" i="51"/>
  <c r="E126" i="51"/>
  <c r="C126" i="51"/>
  <c r="D126" i="51" s="1"/>
  <c r="B126" i="51"/>
  <c r="AC125" i="51"/>
  <c r="AB125" i="51"/>
  <c r="AA125" i="51"/>
  <c r="Z125" i="51"/>
  <c r="Y125" i="51"/>
  <c r="X125" i="51"/>
  <c r="W125" i="51"/>
  <c r="V125" i="51"/>
  <c r="U125" i="51"/>
  <c r="T125" i="51"/>
  <c r="N125" i="51"/>
  <c r="S125" i="51"/>
  <c r="P125" i="51"/>
  <c r="L125" i="51"/>
  <c r="J125" i="51"/>
  <c r="H125" i="51"/>
  <c r="E125" i="51"/>
  <c r="C125" i="51"/>
  <c r="D125" i="51" s="1"/>
  <c r="B125" i="51"/>
  <c r="AC124" i="51"/>
  <c r="AB124" i="51"/>
  <c r="AA124" i="51"/>
  <c r="Z124" i="51"/>
  <c r="Y124" i="51"/>
  <c r="X124" i="51"/>
  <c r="W124" i="51"/>
  <c r="V124" i="51"/>
  <c r="U124" i="51"/>
  <c r="T124" i="51"/>
  <c r="N124" i="51"/>
  <c r="S124" i="51"/>
  <c r="P124" i="51"/>
  <c r="L124" i="51"/>
  <c r="J124" i="51"/>
  <c r="H124" i="51"/>
  <c r="E124" i="51"/>
  <c r="C124" i="51"/>
  <c r="D124" i="51" s="1"/>
  <c r="B124" i="51"/>
  <c r="AC123" i="51"/>
  <c r="AB123" i="51"/>
  <c r="AA123" i="51"/>
  <c r="Z123" i="51"/>
  <c r="Y123" i="51"/>
  <c r="X123" i="51"/>
  <c r="W123" i="51"/>
  <c r="V123" i="51"/>
  <c r="U123" i="51"/>
  <c r="T123" i="51"/>
  <c r="N123" i="51"/>
  <c r="S123" i="51"/>
  <c r="P123" i="51"/>
  <c r="L123" i="51"/>
  <c r="J123" i="51"/>
  <c r="H123" i="51"/>
  <c r="E123" i="51"/>
  <c r="C123" i="51"/>
  <c r="D123" i="51" s="1"/>
  <c r="B123" i="51"/>
  <c r="AC122" i="51"/>
  <c r="AB122" i="51"/>
  <c r="AA122" i="51"/>
  <c r="Z122" i="51"/>
  <c r="Y122" i="51"/>
  <c r="X122" i="51"/>
  <c r="W122" i="51"/>
  <c r="V122" i="51"/>
  <c r="U122" i="51"/>
  <c r="T122" i="51"/>
  <c r="N122" i="51"/>
  <c r="S122" i="51"/>
  <c r="P122" i="51"/>
  <c r="L122" i="51"/>
  <c r="J122" i="51"/>
  <c r="H122" i="51"/>
  <c r="E122" i="51"/>
  <c r="C122" i="51"/>
  <c r="D122" i="51" s="1"/>
  <c r="B122" i="51"/>
  <c r="AC121" i="51"/>
  <c r="AB121" i="51"/>
  <c r="AA121" i="51"/>
  <c r="Z121" i="51"/>
  <c r="Y121" i="51"/>
  <c r="X121" i="51"/>
  <c r="W121" i="51"/>
  <c r="V121" i="51"/>
  <c r="U121" i="51"/>
  <c r="T121" i="51"/>
  <c r="N121" i="51"/>
  <c r="S121" i="51"/>
  <c r="P121" i="51"/>
  <c r="L121" i="51"/>
  <c r="J121" i="51"/>
  <c r="H121" i="51"/>
  <c r="E121" i="51"/>
  <c r="C121" i="51"/>
  <c r="D121" i="51" s="1"/>
  <c r="B121" i="51"/>
  <c r="AC120" i="51"/>
  <c r="AB120" i="51"/>
  <c r="AA120" i="51"/>
  <c r="Z120" i="51"/>
  <c r="Y120" i="51"/>
  <c r="X120" i="51"/>
  <c r="W120" i="51"/>
  <c r="V120" i="51"/>
  <c r="U120" i="51"/>
  <c r="T120" i="51"/>
  <c r="N120" i="51"/>
  <c r="S120" i="51"/>
  <c r="P120" i="51"/>
  <c r="L120" i="51"/>
  <c r="J120" i="51"/>
  <c r="H120" i="51"/>
  <c r="E120" i="51"/>
  <c r="C120" i="51"/>
  <c r="D120" i="51" s="1"/>
  <c r="B120" i="51"/>
  <c r="AC119" i="51"/>
  <c r="AB119" i="51"/>
  <c r="AA119" i="51"/>
  <c r="Z119" i="51"/>
  <c r="Y119" i="51"/>
  <c r="X119" i="51"/>
  <c r="W119" i="51"/>
  <c r="V119" i="51"/>
  <c r="U119" i="51"/>
  <c r="T119" i="51"/>
  <c r="N119" i="51"/>
  <c r="S119" i="51"/>
  <c r="P119" i="51"/>
  <c r="L119" i="51"/>
  <c r="J119" i="51"/>
  <c r="H119" i="51"/>
  <c r="E119" i="51"/>
  <c r="C119" i="51"/>
  <c r="D119" i="51" s="1"/>
  <c r="B119" i="51"/>
  <c r="AC118" i="51"/>
  <c r="AB118" i="51"/>
  <c r="AA118" i="51"/>
  <c r="Z118" i="51"/>
  <c r="Y118" i="51"/>
  <c r="X118" i="51"/>
  <c r="W118" i="51"/>
  <c r="V118" i="51"/>
  <c r="U118" i="51"/>
  <c r="T118" i="51"/>
  <c r="N118" i="51"/>
  <c r="S118" i="51"/>
  <c r="P118" i="51"/>
  <c r="L118" i="51"/>
  <c r="J118" i="51"/>
  <c r="H118" i="51"/>
  <c r="E118" i="51"/>
  <c r="C118" i="51"/>
  <c r="D118" i="51" s="1"/>
  <c r="B118" i="51"/>
  <c r="AC117" i="51"/>
  <c r="AB117" i="51"/>
  <c r="AA117" i="51"/>
  <c r="Z117" i="51"/>
  <c r="Y117" i="51"/>
  <c r="X117" i="51"/>
  <c r="W117" i="51"/>
  <c r="V117" i="51"/>
  <c r="U117" i="51"/>
  <c r="T117" i="51"/>
  <c r="N117" i="51"/>
  <c r="S117" i="51"/>
  <c r="P117" i="51"/>
  <c r="L117" i="51"/>
  <c r="J117" i="51"/>
  <c r="H117" i="51"/>
  <c r="E117" i="51"/>
  <c r="C117" i="51"/>
  <c r="D117" i="51" s="1"/>
  <c r="B117" i="51"/>
  <c r="AC115" i="51"/>
  <c r="AB115" i="51"/>
  <c r="AA115" i="51"/>
  <c r="Z115" i="51"/>
  <c r="Y115" i="51"/>
  <c r="X115" i="51"/>
  <c r="W115" i="51"/>
  <c r="V115" i="51"/>
  <c r="U115" i="51"/>
  <c r="T115" i="51"/>
  <c r="N115" i="51"/>
  <c r="S115" i="51"/>
  <c r="P115" i="51"/>
  <c r="L115" i="51"/>
  <c r="J115" i="51"/>
  <c r="H115" i="51"/>
  <c r="E115" i="51"/>
  <c r="C115" i="51"/>
  <c r="D115" i="51" s="1"/>
  <c r="B115" i="51"/>
  <c r="AC114" i="51"/>
  <c r="AB114" i="51"/>
  <c r="AA114" i="51"/>
  <c r="Z114" i="51"/>
  <c r="Y114" i="51"/>
  <c r="X114" i="51"/>
  <c r="W114" i="51"/>
  <c r="V114" i="51"/>
  <c r="U114" i="51"/>
  <c r="T114" i="51"/>
  <c r="N114" i="51"/>
  <c r="S114" i="51"/>
  <c r="P114" i="51"/>
  <c r="L114" i="51"/>
  <c r="J114" i="51"/>
  <c r="H114" i="51"/>
  <c r="E114" i="51"/>
  <c r="C114" i="51"/>
  <c r="D114" i="51" s="1"/>
  <c r="B114" i="51"/>
  <c r="AC113" i="51"/>
  <c r="AB113" i="51"/>
  <c r="AA113" i="51"/>
  <c r="Z113" i="51"/>
  <c r="Y113" i="51"/>
  <c r="X113" i="51"/>
  <c r="W113" i="51"/>
  <c r="V113" i="51"/>
  <c r="U113" i="51"/>
  <c r="T113" i="51"/>
  <c r="N113" i="51"/>
  <c r="S113" i="51"/>
  <c r="P113" i="51"/>
  <c r="L113" i="51"/>
  <c r="J113" i="51"/>
  <c r="H113" i="51"/>
  <c r="E113" i="51"/>
  <c r="C113" i="51"/>
  <c r="D113" i="51" s="1"/>
  <c r="B113" i="51"/>
  <c r="AC112" i="51"/>
  <c r="AB112" i="51"/>
  <c r="AA112" i="51"/>
  <c r="Z112" i="51"/>
  <c r="Y112" i="51"/>
  <c r="X112" i="51"/>
  <c r="W112" i="51"/>
  <c r="V112" i="51"/>
  <c r="U112" i="51"/>
  <c r="T112" i="51"/>
  <c r="N112" i="51"/>
  <c r="S112" i="51"/>
  <c r="P112" i="51"/>
  <c r="L112" i="51"/>
  <c r="J112" i="51"/>
  <c r="H112" i="51"/>
  <c r="E112" i="51"/>
  <c r="C112" i="51"/>
  <c r="D112" i="51" s="1"/>
  <c r="B112" i="51"/>
  <c r="AC111" i="51"/>
  <c r="AB111" i="51"/>
  <c r="AA111" i="51"/>
  <c r="Z111" i="51"/>
  <c r="Y111" i="51"/>
  <c r="X111" i="51"/>
  <c r="W111" i="51"/>
  <c r="V111" i="51"/>
  <c r="U111" i="51"/>
  <c r="T111" i="51"/>
  <c r="N111" i="51"/>
  <c r="S111" i="51"/>
  <c r="P111" i="51"/>
  <c r="L111" i="51"/>
  <c r="J111" i="51"/>
  <c r="H111" i="51"/>
  <c r="E111" i="51"/>
  <c r="C111" i="51"/>
  <c r="D111" i="51" s="1"/>
  <c r="B111" i="51"/>
  <c r="AC110" i="51"/>
  <c r="AB110" i="51"/>
  <c r="AA110" i="51"/>
  <c r="Z110" i="51"/>
  <c r="Y110" i="51"/>
  <c r="X110" i="51"/>
  <c r="W110" i="51"/>
  <c r="V110" i="51"/>
  <c r="U110" i="51"/>
  <c r="T110" i="51"/>
  <c r="N110" i="51"/>
  <c r="S110" i="51"/>
  <c r="P110" i="51"/>
  <c r="L110" i="51"/>
  <c r="J110" i="51"/>
  <c r="H110" i="51"/>
  <c r="E110" i="51"/>
  <c r="C110" i="51"/>
  <c r="D110" i="51" s="1"/>
  <c r="B110" i="51"/>
  <c r="AC109" i="51"/>
  <c r="AB109" i="51"/>
  <c r="AA109" i="51"/>
  <c r="Z109" i="51"/>
  <c r="Y109" i="51"/>
  <c r="X109" i="51"/>
  <c r="W109" i="51"/>
  <c r="V109" i="51"/>
  <c r="U109" i="51"/>
  <c r="T109" i="51"/>
  <c r="N109" i="51"/>
  <c r="S109" i="51"/>
  <c r="P109" i="51"/>
  <c r="L109" i="51"/>
  <c r="J109" i="51"/>
  <c r="H109" i="51"/>
  <c r="E109" i="51"/>
  <c r="C109" i="51"/>
  <c r="D109" i="51" s="1"/>
  <c r="B109" i="51"/>
  <c r="AC108" i="51"/>
  <c r="AB108" i="51"/>
  <c r="AA108" i="51"/>
  <c r="Z108" i="51"/>
  <c r="Y108" i="51"/>
  <c r="X108" i="51"/>
  <c r="W108" i="51"/>
  <c r="V108" i="51"/>
  <c r="U108" i="51"/>
  <c r="T108" i="51"/>
  <c r="N108" i="51"/>
  <c r="S108" i="51"/>
  <c r="P108" i="51"/>
  <c r="L108" i="51"/>
  <c r="J108" i="51"/>
  <c r="H108" i="51"/>
  <c r="E108" i="51"/>
  <c r="C108" i="51"/>
  <c r="D108" i="51" s="1"/>
  <c r="B108" i="51"/>
  <c r="AC107" i="51"/>
  <c r="AB107" i="51"/>
  <c r="AA107" i="51"/>
  <c r="Z107" i="51"/>
  <c r="Y107" i="51"/>
  <c r="X107" i="51"/>
  <c r="W107" i="51"/>
  <c r="V107" i="51"/>
  <c r="U107" i="51"/>
  <c r="T107" i="51"/>
  <c r="N107" i="51"/>
  <c r="S107" i="51"/>
  <c r="P107" i="51"/>
  <c r="L107" i="51"/>
  <c r="J107" i="51"/>
  <c r="H107" i="51"/>
  <c r="E107" i="51"/>
  <c r="C107" i="51"/>
  <c r="D107" i="51" s="1"/>
  <c r="B107" i="51"/>
  <c r="AC106" i="51"/>
  <c r="AB106" i="51"/>
  <c r="AA106" i="51"/>
  <c r="Z106" i="51"/>
  <c r="Y106" i="51"/>
  <c r="X106" i="51"/>
  <c r="W106" i="51"/>
  <c r="V106" i="51"/>
  <c r="U106" i="51"/>
  <c r="T106" i="51"/>
  <c r="N106" i="51"/>
  <c r="S106" i="51"/>
  <c r="P106" i="51"/>
  <c r="L106" i="51"/>
  <c r="J106" i="51"/>
  <c r="H106" i="51"/>
  <c r="E106" i="51"/>
  <c r="C106" i="51"/>
  <c r="D106" i="51" s="1"/>
  <c r="B106" i="51"/>
  <c r="AC104" i="51"/>
  <c r="AB104" i="51"/>
  <c r="AA104" i="51"/>
  <c r="Z104" i="51"/>
  <c r="Y104" i="51"/>
  <c r="X104" i="51"/>
  <c r="W104" i="51"/>
  <c r="V104" i="51"/>
  <c r="U104" i="51"/>
  <c r="T104" i="51"/>
  <c r="N104" i="51"/>
  <c r="S104" i="51"/>
  <c r="P104" i="51"/>
  <c r="L104" i="51"/>
  <c r="J104" i="51"/>
  <c r="H104" i="51"/>
  <c r="E104" i="51"/>
  <c r="C104" i="51"/>
  <c r="D104" i="51" s="1"/>
  <c r="B104" i="51"/>
  <c r="AC103" i="51"/>
  <c r="AB103" i="51"/>
  <c r="AA103" i="51"/>
  <c r="Z103" i="51"/>
  <c r="Y103" i="51"/>
  <c r="X103" i="51"/>
  <c r="W103" i="51"/>
  <c r="V103" i="51"/>
  <c r="U103" i="51"/>
  <c r="T103" i="51"/>
  <c r="N103" i="51"/>
  <c r="S103" i="51"/>
  <c r="P103" i="51"/>
  <c r="L103" i="51"/>
  <c r="J103" i="51"/>
  <c r="H103" i="51"/>
  <c r="E103" i="51"/>
  <c r="C103" i="51"/>
  <c r="D103" i="51" s="1"/>
  <c r="B103" i="51"/>
  <c r="AC102" i="51"/>
  <c r="AB102" i="51"/>
  <c r="AA102" i="51"/>
  <c r="Z102" i="51"/>
  <c r="Y102" i="51"/>
  <c r="X102" i="51"/>
  <c r="W102" i="51"/>
  <c r="V102" i="51"/>
  <c r="U102" i="51"/>
  <c r="T102" i="51"/>
  <c r="N102" i="51"/>
  <c r="S102" i="51"/>
  <c r="P102" i="51"/>
  <c r="L102" i="51"/>
  <c r="J102" i="51"/>
  <c r="H102" i="51"/>
  <c r="E102" i="51"/>
  <c r="C102" i="51"/>
  <c r="D102" i="51" s="1"/>
  <c r="B102" i="51"/>
  <c r="AC101" i="51"/>
  <c r="AB101" i="51"/>
  <c r="AA101" i="51"/>
  <c r="Z101" i="51"/>
  <c r="Y101" i="51"/>
  <c r="X101" i="51"/>
  <c r="W101" i="51"/>
  <c r="V101" i="51"/>
  <c r="U101" i="51"/>
  <c r="T101" i="51"/>
  <c r="N101" i="51"/>
  <c r="S101" i="51"/>
  <c r="P101" i="51"/>
  <c r="L101" i="51"/>
  <c r="J101" i="51"/>
  <c r="H101" i="51"/>
  <c r="E101" i="51"/>
  <c r="C101" i="51"/>
  <c r="D101" i="51" s="1"/>
  <c r="B101" i="51"/>
  <c r="AC100" i="51"/>
  <c r="AB100" i="51"/>
  <c r="AA100" i="51"/>
  <c r="Z100" i="51"/>
  <c r="Y100" i="51"/>
  <c r="X100" i="51"/>
  <c r="W100" i="51"/>
  <c r="V100" i="51"/>
  <c r="U100" i="51"/>
  <c r="T100" i="51"/>
  <c r="N100" i="51"/>
  <c r="S100" i="51"/>
  <c r="P100" i="51"/>
  <c r="L100" i="51"/>
  <c r="J100" i="51"/>
  <c r="H100" i="51"/>
  <c r="E100" i="51"/>
  <c r="C100" i="51"/>
  <c r="D100" i="51" s="1"/>
  <c r="B100" i="51"/>
  <c r="AC99" i="51"/>
  <c r="AB99" i="51"/>
  <c r="AA99" i="51"/>
  <c r="Z99" i="51"/>
  <c r="Y99" i="51"/>
  <c r="X99" i="51"/>
  <c r="W99" i="51"/>
  <c r="V99" i="51"/>
  <c r="U99" i="51"/>
  <c r="T99" i="51"/>
  <c r="N99" i="51"/>
  <c r="S99" i="51"/>
  <c r="P99" i="51"/>
  <c r="L99" i="51"/>
  <c r="J99" i="51"/>
  <c r="H99" i="51"/>
  <c r="E99" i="51"/>
  <c r="C99" i="51"/>
  <c r="D99" i="51" s="1"/>
  <c r="B99" i="51"/>
  <c r="AC98" i="51"/>
  <c r="AB98" i="51"/>
  <c r="AA98" i="51"/>
  <c r="Z98" i="51"/>
  <c r="Y98" i="51"/>
  <c r="X98" i="51"/>
  <c r="W98" i="51"/>
  <c r="V98" i="51"/>
  <c r="U98" i="51"/>
  <c r="T98" i="51"/>
  <c r="N98" i="51"/>
  <c r="S98" i="51"/>
  <c r="P98" i="51"/>
  <c r="L98" i="51"/>
  <c r="J98" i="51"/>
  <c r="H98" i="51"/>
  <c r="E98" i="51"/>
  <c r="C98" i="51"/>
  <c r="D98" i="51" s="1"/>
  <c r="B98" i="51"/>
  <c r="AC97" i="51"/>
  <c r="AB97" i="51"/>
  <c r="AA97" i="51"/>
  <c r="Z97" i="51"/>
  <c r="Y97" i="51"/>
  <c r="X97" i="51"/>
  <c r="W97" i="51"/>
  <c r="V97" i="51"/>
  <c r="U97" i="51"/>
  <c r="T97" i="51"/>
  <c r="N97" i="51"/>
  <c r="S97" i="51"/>
  <c r="P97" i="51"/>
  <c r="L97" i="51"/>
  <c r="J97" i="51"/>
  <c r="H97" i="51"/>
  <c r="E97" i="51"/>
  <c r="C97" i="51"/>
  <c r="D97" i="51" s="1"/>
  <c r="B97" i="51"/>
  <c r="AC96" i="51"/>
  <c r="AB96" i="51"/>
  <c r="AA96" i="51"/>
  <c r="Z96" i="51"/>
  <c r="Y96" i="51"/>
  <c r="X96" i="51"/>
  <c r="W96" i="51"/>
  <c r="V96" i="51"/>
  <c r="U96" i="51"/>
  <c r="T96" i="51"/>
  <c r="N96" i="51"/>
  <c r="S96" i="51"/>
  <c r="P96" i="51"/>
  <c r="L96" i="51"/>
  <c r="J96" i="51"/>
  <c r="H96" i="51"/>
  <c r="E96" i="51"/>
  <c r="C96" i="51"/>
  <c r="D96" i="51" s="1"/>
  <c r="B96" i="51"/>
  <c r="AC95" i="51"/>
  <c r="AB95" i="51"/>
  <c r="AA95" i="51"/>
  <c r="Z95" i="51"/>
  <c r="Y95" i="51"/>
  <c r="X95" i="51"/>
  <c r="W95" i="51"/>
  <c r="V95" i="51"/>
  <c r="U95" i="51"/>
  <c r="T95" i="51"/>
  <c r="N95" i="51"/>
  <c r="S95" i="51"/>
  <c r="P95" i="51"/>
  <c r="L95" i="51"/>
  <c r="J95" i="51"/>
  <c r="H95" i="51"/>
  <c r="E95" i="51"/>
  <c r="C95" i="51"/>
  <c r="D95" i="51" s="1"/>
  <c r="B95" i="51"/>
  <c r="AC94" i="51"/>
  <c r="AB94" i="51"/>
  <c r="AA94" i="51"/>
  <c r="Z94" i="51"/>
  <c r="Y94" i="51"/>
  <c r="X94" i="51"/>
  <c r="W94" i="51"/>
  <c r="V94" i="51"/>
  <c r="U94" i="51"/>
  <c r="T94" i="51"/>
  <c r="N94" i="51"/>
  <c r="S94" i="51"/>
  <c r="P94" i="51"/>
  <c r="L94" i="51"/>
  <c r="J94" i="51"/>
  <c r="H94" i="51"/>
  <c r="E94" i="51"/>
  <c r="C94" i="51"/>
  <c r="D94" i="51" s="1"/>
  <c r="B94" i="51"/>
  <c r="AC93" i="51"/>
  <c r="AB93" i="51"/>
  <c r="AA93" i="51"/>
  <c r="Z93" i="51"/>
  <c r="Y93" i="51"/>
  <c r="X93" i="51"/>
  <c r="W93" i="51"/>
  <c r="V93" i="51"/>
  <c r="U93" i="51"/>
  <c r="T93" i="51"/>
  <c r="N93" i="51"/>
  <c r="S93" i="51"/>
  <c r="P93" i="51"/>
  <c r="L93" i="51"/>
  <c r="J93" i="51"/>
  <c r="H93" i="51"/>
  <c r="E93" i="51"/>
  <c r="C93" i="51"/>
  <c r="D93" i="51" s="1"/>
  <c r="B93" i="51"/>
  <c r="AC92" i="51"/>
  <c r="AB92" i="51"/>
  <c r="AA92" i="51"/>
  <c r="Z92" i="51"/>
  <c r="Y92" i="51"/>
  <c r="X92" i="51"/>
  <c r="W92" i="51"/>
  <c r="V92" i="51"/>
  <c r="U92" i="51"/>
  <c r="T92" i="51"/>
  <c r="N92" i="51"/>
  <c r="S92" i="51"/>
  <c r="P92" i="51"/>
  <c r="L92" i="51"/>
  <c r="J92" i="51"/>
  <c r="H92" i="51"/>
  <c r="E92" i="51"/>
  <c r="C92" i="51"/>
  <c r="D92" i="51" s="1"/>
  <c r="B92" i="51"/>
  <c r="AC91" i="51"/>
  <c r="AB91" i="51"/>
  <c r="AA91" i="51"/>
  <c r="Z91" i="51"/>
  <c r="Y91" i="51"/>
  <c r="X91" i="51"/>
  <c r="W91" i="51"/>
  <c r="V91" i="51"/>
  <c r="U91" i="51"/>
  <c r="T91" i="51"/>
  <c r="N91" i="51"/>
  <c r="S91" i="51"/>
  <c r="P91" i="51"/>
  <c r="L91" i="51"/>
  <c r="J91" i="51"/>
  <c r="H91" i="51"/>
  <c r="E91" i="51"/>
  <c r="C91" i="51"/>
  <c r="D91" i="51" s="1"/>
  <c r="B91" i="51"/>
  <c r="AC90" i="51"/>
  <c r="AB90" i="51"/>
  <c r="AA90" i="51"/>
  <c r="Z90" i="51"/>
  <c r="Y90" i="51"/>
  <c r="X90" i="51"/>
  <c r="W90" i="51"/>
  <c r="V90" i="51"/>
  <c r="U90" i="51"/>
  <c r="T90" i="51"/>
  <c r="N90" i="51"/>
  <c r="S90" i="51"/>
  <c r="P90" i="51"/>
  <c r="L90" i="51"/>
  <c r="J90" i="51"/>
  <c r="H90" i="51"/>
  <c r="E90" i="51"/>
  <c r="C90" i="51"/>
  <c r="D90" i="51" s="1"/>
  <c r="B90" i="51"/>
  <c r="AC89" i="51"/>
  <c r="AB89" i="51"/>
  <c r="AA89" i="51"/>
  <c r="Z89" i="51"/>
  <c r="Y89" i="51"/>
  <c r="X89" i="51"/>
  <c r="W89" i="51"/>
  <c r="V89" i="51"/>
  <c r="U89" i="51"/>
  <c r="T89" i="51"/>
  <c r="N89" i="51"/>
  <c r="S89" i="51"/>
  <c r="P89" i="51"/>
  <c r="L89" i="51"/>
  <c r="J89" i="51"/>
  <c r="H89" i="51"/>
  <c r="E89" i="51"/>
  <c r="C89" i="51"/>
  <c r="D89" i="51" s="1"/>
  <c r="B89" i="51"/>
  <c r="AC83" i="51"/>
  <c r="AB83" i="51"/>
  <c r="AA83" i="51"/>
  <c r="Z83" i="51"/>
  <c r="Y83" i="51"/>
  <c r="X83" i="51"/>
  <c r="W83" i="51"/>
  <c r="V83" i="51"/>
  <c r="U83" i="51"/>
  <c r="T83" i="51"/>
  <c r="N83" i="51"/>
  <c r="S83" i="51"/>
  <c r="P83" i="51"/>
  <c r="L83" i="51"/>
  <c r="J83" i="51"/>
  <c r="H83" i="51"/>
  <c r="E83" i="51"/>
  <c r="C83" i="51"/>
  <c r="D83" i="51" s="1"/>
  <c r="B83" i="51"/>
  <c r="AC82" i="51"/>
  <c r="AB82" i="51"/>
  <c r="AA82" i="51"/>
  <c r="Z82" i="51"/>
  <c r="Y82" i="51"/>
  <c r="X82" i="51"/>
  <c r="W82" i="51"/>
  <c r="V82" i="51"/>
  <c r="U82" i="51"/>
  <c r="T82" i="51"/>
  <c r="N82" i="51"/>
  <c r="S82" i="51"/>
  <c r="P82" i="51"/>
  <c r="L82" i="51"/>
  <c r="J82" i="51"/>
  <c r="H82" i="51"/>
  <c r="E82" i="51"/>
  <c r="C82" i="51"/>
  <c r="D82" i="51" s="1"/>
  <c r="B82" i="51"/>
  <c r="AC81" i="51"/>
  <c r="AB81" i="51"/>
  <c r="AA81" i="51"/>
  <c r="Z81" i="51"/>
  <c r="Y81" i="51"/>
  <c r="X81" i="51"/>
  <c r="W81" i="51"/>
  <c r="V81" i="51"/>
  <c r="U81" i="51"/>
  <c r="T81" i="51"/>
  <c r="N81" i="51"/>
  <c r="S81" i="51"/>
  <c r="P81" i="51"/>
  <c r="L81" i="51"/>
  <c r="J81" i="51"/>
  <c r="H81" i="51"/>
  <c r="E81" i="51"/>
  <c r="C81" i="51"/>
  <c r="D81" i="51" s="1"/>
  <c r="B81" i="51"/>
  <c r="AC80" i="51"/>
  <c r="AB80" i="51"/>
  <c r="AA80" i="51"/>
  <c r="Z80" i="51"/>
  <c r="Y80" i="51"/>
  <c r="X80" i="51"/>
  <c r="W80" i="51"/>
  <c r="V80" i="51"/>
  <c r="U80" i="51"/>
  <c r="T80" i="51"/>
  <c r="N80" i="51"/>
  <c r="S80" i="51"/>
  <c r="P80" i="51"/>
  <c r="L80" i="51"/>
  <c r="J80" i="51"/>
  <c r="H80" i="51"/>
  <c r="E80" i="51"/>
  <c r="C80" i="51"/>
  <c r="D80" i="51" s="1"/>
  <c r="B80" i="51"/>
  <c r="AC79" i="51"/>
  <c r="AB79" i="51"/>
  <c r="AA79" i="51"/>
  <c r="Z79" i="51"/>
  <c r="Y79" i="51"/>
  <c r="X79" i="51"/>
  <c r="W79" i="51"/>
  <c r="V79" i="51"/>
  <c r="U79" i="51"/>
  <c r="T79" i="51"/>
  <c r="N79" i="51"/>
  <c r="S79" i="51"/>
  <c r="P79" i="51"/>
  <c r="L79" i="51"/>
  <c r="J79" i="51"/>
  <c r="H79" i="51"/>
  <c r="E79" i="51"/>
  <c r="C79" i="51"/>
  <c r="D79" i="51" s="1"/>
  <c r="B79" i="51"/>
  <c r="AC78" i="51"/>
  <c r="AB78" i="51"/>
  <c r="AA78" i="51"/>
  <c r="Z78" i="51"/>
  <c r="Y78" i="51"/>
  <c r="X78" i="51"/>
  <c r="W78" i="51"/>
  <c r="V78" i="51"/>
  <c r="U78" i="51"/>
  <c r="T78" i="51"/>
  <c r="N78" i="51"/>
  <c r="S78" i="51"/>
  <c r="P78" i="51"/>
  <c r="L78" i="51"/>
  <c r="J78" i="51"/>
  <c r="H78" i="51"/>
  <c r="E78" i="51"/>
  <c r="C78" i="51"/>
  <c r="D78" i="51" s="1"/>
  <c r="B78" i="51"/>
  <c r="AC72" i="51"/>
  <c r="AB72" i="51"/>
  <c r="AA72" i="51"/>
  <c r="Z72" i="51"/>
  <c r="Y72" i="51"/>
  <c r="X72" i="51"/>
  <c r="W72" i="51"/>
  <c r="V72" i="51"/>
  <c r="U72" i="51"/>
  <c r="T72" i="51"/>
  <c r="N72" i="51"/>
  <c r="S72" i="51"/>
  <c r="P72" i="51"/>
  <c r="L72" i="51"/>
  <c r="J72" i="51"/>
  <c r="H72" i="51"/>
  <c r="E72" i="51"/>
  <c r="C72" i="51"/>
  <c r="D72" i="51" s="1"/>
  <c r="B72" i="51"/>
  <c r="AC71" i="51"/>
  <c r="AB71" i="51"/>
  <c r="AA71" i="51"/>
  <c r="Z71" i="51"/>
  <c r="Y71" i="51"/>
  <c r="X71" i="51"/>
  <c r="W71" i="51"/>
  <c r="V71" i="51"/>
  <c r="U71" i="51"/>
  <c r="T71" i="51"/>
  <c r="N71" i="51"/>
  <c r="S71" i="51"/>
  <c r="P71" i="51"/>
  <c r="L71" i="51"/>
  <c r="J71" i="51"/>
  <c r="H71" i="51"/>
  <c r="E71" i="51"/>
  <c r="C71" i="51"/>
  <c r="D71" i="51" s="1"/>
  <c r="B71" i="51"/>
  <c r="AC70" i="51"/>
  <c r="AB70" i="51"/>
  <c r="AA70" i="51"/>
  <c r="Z70" i="51"/>
  <c r="Y70" i="51"/>
  <c r="X70" i="51"/>
  <c r="W70" i="51"/>
  <c r="V70" i="51"/>
  <c r="U70" i="51"/>
  <c r="T70" i="51"/>
  <c r="N70" i="51"/>
  <c r="S70" i="51"/>
  <c r="P70" i="51"/>
  <c r="L70" i="51"/>
  <c r="J70" i="51"/>
  <c r="H70" i="51"/>
  <c r="E70" i="51"/>
  <c r="C70" i="51"/>
  <c r="D70" i="51" s="1"/>
  <c r="B70" i="51"/>
  <c r="AC69" i="51"/>
  <c r="AB69" i="51"/>
  <c r="AA69" i="51"/>
  <c r="Z69" i="51"/>
  <c r="Y69" i="51"/>
  <c r="X69" i="51"/>
  <c r="W69" i="51"/>
  <c r="V69" i="51"/>
  <c r="U69" i="51"/>
  <c r="T69" i="51"/>
  <c r="N69" i="51"/>
  <c r="S69" i="51"/>
  <c r="P69" i="51"/>
  <c r="L69" i="51"/>
  <c r="J69" i="51"/>
  <c r="H69" i="51"/>
  <c r="E69" i="51"/>
  <c r="C69" i="51"/>
  <c r="D69" i="51" s="1"/>
  <c r="B69" i="51"/>
  <c r="AC68" i="51"/>
  <c r="AB68" i="51"/>
  <c r="AA68" i="51"/>
  <c r="Z68" i="51"/>
  <c r="Y68" i="51"/>
  <c r="X68" i="51"/>
  <c r="W68" i="51"/>
  <c r="V68" i="51"/>
  <c r="U68" i="51"/>
  <c r="T68" i="51"/>
  <c r="N68" i="51"/>
  <c r="S68" i="51"/>
  <c r="P68" i="51"/>
  <c r="L68" i="51"/>
  <c r="J68" i="51"/>
  <c r="H68" i="51"/>
  <c r="E68" i="51"/>
  <c r="C68" i="51"/>
  <c r="D68" i="51" s="1"/>
  <c r="B68" i="51"/>
  <c r="AC67" i="51"/>
  <c r="AB67" i="51"/>
  <c r="AA67" i="51"/>
  <c r="Z67" i="51"/>
  <c r="Y67" i="51"/>
  <c r="X67" i="51"/>
  <c r="W67" i="51"/>
  <c r="V67" i="51"/>
  <c r="U67" i="51"/>
  <c r="T67" i="51"/>
  <c r="N67" i="51"/>
  <c r="S67" i="51"/>
  <c r="P67" i="51"/>
  <c r="L67" i="51"/>
  <c r="J67" i="51"/>
  <c r="H67" i="51"/>
  <c r="E67" i="51"/>
  <c r="C67" i="51"/>
  <c r="D67" i="51" s="1"/>
  <c r="B67" i="51"/>
  <c r="AC61" i="51"/>
  <c r="AB61" i="51"/>
  <c r="AA61" i="51"/>
  <c r="Z61" i="51"/>
  <c r="Y61" i="51"/>
  <c r="X61" i="51"/>
  <c r="W61" i="51"/>
  <c r="V61" i="51"/>
  <c r="U61" i="51"/>
  <c r="T61" i="51"/>
  <c r="N61" i="51"/>
  <c r="S61" i="51"/>
  <c r="P61" i="51"/>
  <c r="L61" i="51"/>
  <c r="J61" i="51"/>
  <c r="H61" i="51"/>
  <c r="E61" i="51"/>
  <c r="C61" i="51"/>
  <c r="D61" i="51" s="1"/>
  <c r="B61" i="51"/>
  <c r="AC60" i="51"/>
  <c r="AB60" i="51"/>
  <c r="AA60" i="51"/>
  <c r="Z60" i="51"/>
  <c r="Y60" i="51"/>
  <c r="X60" i="51"/>
  <c r="W60" i="51"/>
  <c r="V60" i="51"/>
  <c r="U60" i="51"/>
  <c r="T60" i="51"/>
  <c r="N60" i="51"/>
  <c r="S60" i="51"/>
  <c r="P60" i="51"/>
  <c r="L60" i="51"/>
  <c r="J60" i="51"/>
  <c r="H60" i="51"/>
  <c r="E60" i="51"/>
  <c r="C60" i="51"/>
  <c r="D60" i="51" s="1"/>
  <c r="B60" i="51"/>
  <c r="AC59" i="51"/>
  <c r="AB59" i="51"/>
  <c r="AA59" i="51"/>
  <c r="Z59" i="51"/>
  <c r="Y59" i="51"/>
  <c r="X59" i="51"/>
  <c r="W59" i="51"/>
  <c r="V59" i="51"/>
  <c r="U59" i="51"/>
  <c r="T59" i="51"/>
  <c r="N59" i="51"/>
  <c r="S59" i="51"/>
  <c r="P59" i="51"/>
  <c r="L59" i="51"/>
  <c r="J59" i="51"/>
  <c r="H59" i="51"/>
  <c r="E59" i="51"/>
  <c r="C59" i="51"/>
  <c r="D59" i="51" s="1"/>
  <c r="B59" i="51"/>
  <c r="AC58" i="51"/>
  <c r="AB58" i="51"/>
  <c r="AA58" i="51"/>
  <c r="Z58" i="51"/>
  <c r="Y58" i="51"/>
  <c r="X58" i="51"/>
  <c r="W58" i="51"/>
  <c r="V58" i="51"/>
  <c r="U58" i="51"/>
  <c r="T58" i="51"/>
  <c r="N58" i="51"/>
  <c r="S58" i="51"/>
  <c r="P58" i="51"/>
  <c r="L58" i="51"/>
  <c r="J58" i="51"/>
  <c r="H58" i="51"/>
  <c r="E58" i="51"/>
  <c r="C58" i="51"/>
  <c r="D58" i="51" s="1"/>
  <c r="B58" i="51"/>
  <c r="AC57" i="51"/>
  <c r="AB57" i="51"/>
  <c r="AA57" i="51"/>
  <c r="Z57" i="51"/>
  <c r="Y57" i="51"/>
  <c r="X57" i="51"/>
  <c r="W57" i="51"/>
  <c r="V57" i="51"/>
  <c r="U57" i="51"/>
  <c r="T57" i="51"/>
  <c r="N57" i="51"/>
  <c r="S57" i="51"/>
  <c r="P57" i="51"/>
  <c r="L57" i="51"/>
  <c r="J57" i="51"/>
  <c r="H57" i="51"/>
  <c r="E57" i="51"/>
  <c r="C57" i="51"/>
  <c r="D57" i="51" s="1"/>
  <c r="B57" i="51"/>
  <c r="AC56" i="51"/>
  <c r="AB56" i="51"/>
  <c r="AA56" i="51"/>
  <c r="Z56" i="51"/>
  <c r="Y56" i="51"/>
  <c r="X56" i="51"/>
  <c r="W56" i="51"/>
  <c r="V56" i="51"/>
  <c r="U56" i="51"/>
  <c r="T56" i="51"/>
  <c r="N56" i="51"/>
  <c r="S56" i="51"/>
  <c r="P56" i="51"/>
  <c r="L56" i="51"/>
  <c r="J56" i="51"/>
  <c r="H56" i="51"/>
  <c r="E56" i="51"/>
  <c r="C56" i="51"/>
  <c r="D56" i="51" s="1"/>
  <c r="B56" i="51"/>
  <c r="AC46" i="51"/>
  <c r="AB46" i="51"/>
  <c r="AA46" i="51"/>
  <c r="Z46" i="51"/>
  <c r="Y46" i="51"/>
  <c r="X46" i="51"/>
  <c r="W46" i="51"/>
  <c r="V46" i="51"/>
  <c r="U46" i="51"/>
  <c r="T46" i="51"/>
  <c r="N46" i="51"/>
  <c r="O31" i="51" s="1"/>
  <c r="S46" i="51"/>
  <c r="P46" i="51"/>
  <c r="Q31" i="51" s="1"/>
  <c r="L46" i="51"/>
  <c r="J46" i="51"/>
  <c r="K31" i="51" s="1"/>
  <c r="H46" i="51"/>
  <c r="I31" i="51" s="1"/>
  <c r="E46" i="51"/>
  <c r="C46" i="51"/>
  <c r="D46" i="51" s="1"/>
  <c r="B46" i="51"/>
  <c r="AC45" i="51"/>
  <c r="AB45" i="51"/>
  <c r="AA45" i="51"/>
  <c r="Z45" i="51"/>
  <c r="Y45" i="51"/>
  <c r="X45" i="51"/>
  <c r="W45" i="51"/>
  <c r="V45" i="51"/>
  <c r="U45" i="51"/>
  <c r="T45" i="51"/>
  <c r="N45" i="51"/>
  <c r="O30" i="51" s="1"/>
  <c r="S45" i="51"/>
  <c r="P45" i="51"/>
  <c r="Q30" i="51" s="1"/>
  <c r="L45" i="51"/>
  <c r="J45" i="51"/>
  <c r="K30" i="51" s="1"/>
  <c r="H45" i="51"/>
  <c r="I30" i="51" s="1"/>
  <c r="E45" i="51"/>
  <c r="C45" i="51"/>
  <c r="D45" i="51" s="1"/>
  <c r="B45" i="51"/>
  <c r="AC44" i="51"/>
  <c r="AB44" i="51"/>
  <c r="AA44" i="51"/>
  <c r="Z44" i="51"/>
  <c r="Y44" i="51"/>
  <c r="X44" i="51"/>
  <c r="W44" i="51"/>
  <c r="V44" i="51"/>
  <c r="U44" i="51"/>
  <c r="T44" i="51"/>
  <c r="N44" i="51"/>
  <c r="O29" i="51" s="1"/>
  <c r="S44" i="51"/>
  <c r="P44" i="51"/>
  <c r="Q29" i="51" s="1"/>
  <c r="L44" i="51"/>
  <c r="J44" i="51"/>
  <c r="K29" i="51" s="1"/>
  <c r="H44" i="51"/>
  <c r="I29" i="51" s="1"/>
  <c r="E44" i="51"/>
  <c r="C44" i="51"/>
  <c r="D44" i="51" s="1"/>
  <c r="B44" i="51"/>
  <c r="AC43" i="51"/>
  <c r="AB43" i="51"/>
  <c r="AA43" i="51"/>
  <c r="Z43" i="51"/>
  <c r="Y43" i="51"/>
  <c r="X43" i="51"/>
  <c r="W43" i="51"/>
  <c r="V43" i="51"/>
  <c r="U43" i="51"/>
  <c r="T43" i="51"/>
  <c r="N43" i="51"/>
  <c r="O28" i="51" s="1"/>
  <c r="S43" i="51"/>
  <c r="P43" i="51"/>
  <c r="Q28" i="51" s="1"/>
  <c r="L43" i="51"/>
  <c r="J43" i="51"/>
  <c r="K28" i="51" s="1"/>
  <c r="H43" i="51"/>
  <c r="I28" i="51" s="1"/>
  <c r="E43" i="51"/>
  <c r="C43" i="51"/>
  <c r="D43" i="51" s="1"/>
  <c r="AC42" i="51"/>
  <c r="AB42" i="51"/>
  <c r="AA42" i="51"/>
  <c r="Z42" i="51"/>
  <c r="Y42" i="51"/>
  <c r="X42" i="51"/>
  <c r="W42" i="51"/>
  <c r="V42" i="51"/>
  <c r="U42" i="51"/>
  <c r="T42" i="51"/>
  <c r="N42" i="51"/>
  <c r="O27" i="51" s="1"/>
  <c r="S42" i="51"/>
  <c r="P42" i="51"/>
  <c r="Q27" i="51" s="1"/>
  <c r="L42" i="51"/>
  <c r="J42" i="51"/>
  <c r="K27" i="51" s="1"/>
  <c r="H42" i="51"/>
  <c r="I27" i="51" s="1"/>
  <c r="E42" i="51"/>
  <c r="C42" i="51"/>
  <c r="D42" i="51" s="1"/>
  <c r="AC41" i="51"/>
  <c r="AB41" i="51"/>
  <c r="AA41" i="51"/>
  <c r="Z41" i="51"/>
  <c r="Y41" i="51"/>
  <c r="X41" i="51"/>
  <c r="W41" i="51"/>
  <c r="V41" i="51"/>
  <c r="U41" i="51"/>
  <c r="T41" i="51"/>
  <c r="N41" i="51"/>
  <c r="S41" i="51"/>
  <c r="P41" i="51"/>
  <c r="L41" i="51"/>
  <c r="J41" i="51"/>
  <c r="H41" i="51"/>
  <c r="E41" i="51"/>
  <c r="C41" i="51"/>
  <c r="D41" i="51" s="1"/>
  <c r="AC31" i="51"/>
  <c r="AB31" i="51"/>
  <c r="AA31" i="51"/>
  <c r="Z31" i="51"/>
  <c r="Y31" i="51"/>
  <c r="X31" i="51"/>
  <c r="W31" i="51"/>
  <c r="V31" i="51"/>
  <c r="U31" i="51"/>
  <c r="T31" i="51"/>
  <c r="O16" i="51"/>
  <c r="S31" i="51"/>
  <c r="Q16" i="51"/>
  <c r="K16" i="51"/>
  <c r="I16" i="51"/>
  <c r="E31" i="51"/>
  <c r="C31" i="51"/>
  <c r="D31" i="51" s="1"/>
  <c r="AC30" i="51"/>
  <c r="AB30" i="51"/>
  <c r="AA30" i="51"/>
  <c r="Z30" i="51"/>
  <c r="Y30" i="51"/>
  <c r="X30" i="51"/>
  <c r="W30" i="51"/>
  <c r="V30" i="51"/>
  <c r="U30" i="51"/>
  <c r="T30" i="51"/>
  <c r="O15" i="51"/>
  <c r="S30" i="51"/>
  <c r="Q15" i="51"/>
  <c r="K15" i="51"/>
  <c r="I15" i="51"/>
  <c r="E30" i="51"/>
  <c r="C30" i="51"/>
  <c r="D30" i="51" s="1"/>
  <c r="AC29" i="51"/>
  <c r="AB29" i="51"/>
  <c r="AA29" i="51"/>
  <c r="Z29" i="51"/>
  <c r="Y29" i="51"/>
  <c r="X29" i="51"/>
  <c r="W29" i="51"/>
  <c r="V29" i="51"/>
  <c r="U29" i="51"/>
  <c r="T29" i="51"/>
  <c r="O14" i="51"/>
  <c r="S29" i="51"/>
  <c r="Q14" i="51"/>
  <c r="K14" i="51"/>
  <c r="I14" i="51"/>
  <c r="E29" i="51"/>
  <c r="C29" i="51"/>
  <c r="D29" i="51" s="1"/>
  <c r="F31" i="51" l="1"/>
  <c r="F29" i="51"/>
  <c r="F30" i="51"/>
  <c r="AD142" i="51"/>
  <c r="AD164" i="51"/>
  <c r="AE188" i="51"/>
  <c r="AD186" i="51"/>
  <c r="AD188" i="51"/>
  <c r="AD190" i="51"/>
  <c r="AD167" i="51"/>
  <c r="AE148" i="51"/>
  <c r="AD148" i="51"/>
  <c r="AE183" i="51"/>
  <c r="AE136" i="51"/>
  <c r="AE145" i="51"/>
  <c r="AE151" i="51"/>
  <c r="AE159" i="51"/>
  <c r="AD161" i="51"/>
  <c r="AD180" i="51"/>
  <c r="AD183" i="51"/>
  <c r="AD187" i="51"/>
  <c r="AD191" i="51"/>
  <c r="AE126" i="51"/>
  <c r="AD145" i="51"/>
  <c r="AD151" i="51"/>
  <c r="AD155" i="51"/>
  <c r="AD157" i="51"/>
  <c r="AD159" i="51"/>
  <c r="AE176" i="51"/>
  <c r="AD177" i="51"/>
  <c r="AE180" i="51"/>
  <c r="AE113" i="51"/>
  <c r="AD133" i="51"/>
  <c r="AD154" i="51"/>
  <c r="AE170" i="51"/>
  <c r="AD172" i="51"/>
  <c r="AE175" i="51"/>
  <c r="AD176" i="51"/>
  <c r="AD181" i="51"/>
  <c r="AE189" i="51"/>
  <c r="AE169" i="51"/>
  <c r="AD170" i="51"/>
  <c r="AD175" i="51"/>
  <c r="AD189" i="51"/>
  <c r="AE192" i="51"/>
  <c r="AD169" i="51"/>
  <c r="AD192" i="51"/>
  <c r="AE111" i="51"/>
  <c r="AE120" i="51"/>
  <c r="AE124" i="51"/>
  <c r="AE129" i="51"/>
  <c r="AE133" i="51"/>
  <c r="AD140" i="51"/>
  <c r="AE153" i="51"/>
  <c r="AE157" i="51"/>
  <c r="AE167" i="51"/>
  <c r="AE174" i="51"/>
  <c r="AE179" i="51"/>
  <c r="AE185" i="51"/>
  <c r="AE186" i="51"/>
  <c r="AE190" i="51"/>
  <c r="AD153" i="51"/>
  <c r="AE162" i="51"/>
  <c r="AD163" i="51"/>
  <c r="AE166" i="51"/>
  <c r="AD168" i="51"/>
  <c r="AE172" i="51"/>
  <c r="AD174" i="51"/>
  <c r="AE178" i="51"/>
  <c r="AD179" i="51"/>
  <c r="AE184" i="51"/>
  <c r="AD185" i="51"/>
  <c r="AE187" i="51"/>
  <c r="AE191" i="51"/>
  <c r="AE118" i="51"/>
  <c r="AD152" i="51"/>
  <c r="AD162" i="51"/>
  <c r="AD173" i="51"/>
  <c r="AD178" i="51"/>
  <c r="AD184" i="51"/>
  <c r="AE44" i="51"/>
  <c r="AE71" i="51"/>
  <c r="AD79" i="51"/>
  <c r="AD81" i="51"/>
  <c r="AE89" i="51"/>
  <c r="AD90" i="51"/>
  <c r="AD98" i="51"/>
  <c r="AD107" i="51"/>
  <c r="AD115" i="51"/>
  <c r="AD120" i="51"/>
  <c r="AD124" i="51"/>
  <c r="AD129" i="51"/>
  <c r="AD134" i="51"/>
  <c r="AD139" i="51"/>
  <c r="AE142" i="51"/>
  <c r="AD144" i="51"/>
  <c r="AE147" i="51"/>
  <c r="AD150" i="51"/>
  <c r="AE155" i="51"/>
  <c r="AD158" i="51"/>
  <c r="AE164" i="51"/>
  <c r="AD166" i="51"/>
  <c r="AE168" i="51"/>
  <c r="AE173" i="51"/>
  <c r="AE177" i="51"/>
  <c r="AE181" i="51"/>
  <c r="AD114" i="51"/>
  <c r="AD119" i="51"/>
  <c r="AD132" i="51"/>
  <c r="AD137" i="51"/>
  <c r="AD156" i="51"/>
  <c r="AD165" i="51"/>
  <c r="AE46" i="51"/>
  <c r="AE95" i="51"/>
  <c r="AE103" i="51"/>
  <c r="AD111" i="51"/>
  <c r="AD113" i="51"/>
  <c r="AD131" i="51"/>
  <c r="AD136" i="51"/>
  <c r="AE141" i="51"/>
  <c r="AD143" i="51"/>
  <c r="AE146" i="51"/>
  <c r="AD147" i="51"/>
  <c r="AE150" i="51"/>
  <c r="AE154" i="51"/>
  <c r="AE158" i="51"/>
  <c r="AE163" i="51"/>
  <c r="AD95" i="51"/>
  <c r="AD99" i="51"/>
  <c r="AD103" i="51"/>
  <c r="AD108" i="51"/>
  <c r="AD121" i="51"/>
  <c r="AD125" i="51"/>
  <c r="AD130" i="51"/>
  <c r="AD135" i="51"/>
  <c r="AD141" i="51"/>
  <c r="AD146" i="51"/>
  <c r="AE123" i="51"/>
  <c r="AE132" i="51"/>
  <c r="AE137" i="51"/>
  <c r="AE144" i="51"/>
  <c r="AE152" i="51"/>
  <c r="AE156" i="51"/>
  <c r="AE161" i="51"/>
  <c r="AE165" i="51"/>
  <c r="AE130" i="51"/>
  <c r="AE134" i="51"/>
  <c r="AE139" i="51"/>
  <c r="AE143" i="51"/>
  <c r="AE93" i="51"/>
  <c r="AD94" i="51"/>
  <c r="AE101" i="51"/>
  <c r="AD102" i="51"/>
  <c r="AE106" i="51"/>
  <c r="AE110" i="51"/>
  <c r="AD112" i="51"/>
  <c r="AE115" i="51"/>
  <c r="AD118" i="51"/>
  <c r="AE122" i="51"/>
  <c r="AD123" i="51"/>
  <c r="AE128" i="51"/>
  <c r="AE131" i="51"/>
  <c r="AE135" i="51"/>
  <c r="AE140" i="51"/>
  <c r="AD117" i="51"/>
  <c r="AD122" i="51"/>
  <c r="AD128" i="51"/>
  <c r="AD126" i="51"/>
  <c r="AE30" i="51"/>
  <c r="AE57" i="51"/>
  <c r="AE70" i="51"/>
  <c r="AE79" i="51"/>
  <c r="AD80" i="51"/>
  <c r="AE83" i="51"/>
  <c r="AD89" i="51"/>
  <c r="AE92" i="51"/>
  <c r="AD93" i="51"/>
  <c r="AD97" i="51"/>
  <c r="AD101" i="51"/>
  <c r="AD106" i="51"/>
  <c r="AE109" i="51"/>
  <c r="AD110" i="51"/>
  <c r="AE112" i="51"/>
  <c r="AE117" i="51"/>
  <c r="AE121" i="51"/>
  <c r="AE125" i="51"/>
  <c r="AD43" i="51"/>
  <c r="AD92" i="51"/>
  <c r="AD96" i="51"/>
  <c r="AD100" i="51"/>
  <c r="AD104" i="51"/>
  <c r="AD109" i="51"/>
  <c r="AE31" i="51"/>
  <c r="AE98" i="51"/>
  <c r="AE102" i="51"/>
  <c r="AE114" i="51"/>
  <c r="AE119" i="51"/>
  <c r="AE97" i="51"/>
  <c r="AE60" i="51"/>
  <c r="AE69" i="51"/>
  <c r="AE78" i="51"/>
  <c r="AE82" i="51"/>
  <c r="AD83" i="51"/>
  <c r="AE91" i="51"/>
  <c r="AE94" i="51"/>
  <c r="AE107" i="51"/>
  <c r="AD60" i="51"/>
  <c r="AD78" i="51"/>
  <c r="AD82" i="51"/>
  <c r="AD91" i="51"/>
  <c r="AE99" i="51"/>
  <c r="AE108" i="51"/>
  <c r="AE96" i="51"/>
  <c r="AE100" i="51"/>
  <c r="AE104" i="51"/>
  <c r="AE58" i="51"/>
  <c r="AE80" i="51"/>
  <c r="AD58" i="51"/>
  <c r="AD68" i="51"/>
  <c r="AD72" i="51"/>
  <c r="AE81" i="51"/>
  <c r="AE90" i="51"/>
  <c r="AE41" i="51"/>
  <c r="AD42" i="51"/>
  <c r="AE45" i="51"/>
  <c r="AD56" i="51"/>
  <c r="AE56" i="51"/>
  <c r="AD59" i="51"/>
  <c r="AE61" i="51"/>
  <c r="AD69" i="51"/>
  <c r="AE29" i="51"/>
  <c r="AD31" i="51"/>
  <c r="AE67" i="51"/>
  <c r="AE59" i="51"/>
  <c r="AE68" i="51"/>
  <c r="AE72" i="51"/>
  <c r="AD67" i="51"/>
  <c r="AD71" i="51"/>
  <c r="AD57" i="51"/>
  <c r="AD61" i="51"/>
  <c r="AD70" i="51"/>
  <c r="AE42" i="51"/>
  <c r="AD46" i="51"/>
  <c r="AD29" i="51"/>
  <c r="AD30" i="51"/>
  <c r="AE43" i="51"/>
  <c r="AD41" i="51"/>
  <c r="AD45" i="51"/>
  <c r="AD44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42" i="47" l="1"/>
  <c r="C42" i="47"/>
  <c r="D42" i="47" s="1"/>
  <c r="B42" i="47"/>
  <c r="F41" i="47"/>
  <c r="Y41" i="47" s="1"/>
  <c r="C41" i="47"/>
  <c r="D41" i="47" s="1"/>
  <c r="B41" i="47"/>
  <c r="F40" i="47"/>
  <c r="Y40" i="47" s="1"/>
  <c r="C40" i="47"/>
  <c r="D40" i="47" s="1"/>
  <c r="B40" i="47"/>
  <c r="F39" i="47"/>
  <c r="X39" i="47" s="1"/>
  <c r="C39" i="47"/>
  <c r="D39" i="47" s="1"/>
  <c r="B39" i="47"/>
  <c r="F38" i="47"/>
  <c r="X38" i="47" s="1"/>
  <c r="C38" i="47"/>
  <c r="D38" i="47" s="1"/>
  <c r="B38" i="47"/>
  <c r="F37" i="47"/>
  <c r="Y37" i="47" s="1"/>
  <c r="C37" i="47"/>
  <c r="D37" i="47" s="1"/>
  <c r="B37" i="47"/>
  <c r="F36" i="47"/>
  <c r="Y36" i="47" s="1"/>
  <c r="C36" i="47"/>
  <c r="D36" i="47" s="1"/>
  <c r="B36" i="47"/>
  <c r="F35" i="47"/>
  <c r="X35" i="47" s="1"/>
  <c r="C35" i="47"/>
  <c r="D35" i="47" s="1"/>
  <c r="B35" i="47"/>
  <c r="F34" i="47"/>
  <c r="X34" i="47" s="1"/>
  <c r="C34" i="47"/>
  <c r="D34" i="47" s="1"/>
  <c r="B34" i="47"/>
  <c r="F33" i="47"/>
  <c r="Y33" i="47" s="1"/>
  <c r="C33" i="47"/>
  <c r="D33" i="47" s="1"/>
  <c r="B33" i="47"/>
  <c r="B23" i="47"/>
  <c r="C23" i="47"/>
  <c r="D23" i="47" s="1"/>
  <c r="F23" i="47"/>
  <c r="E23" i="47" s="1"/>
  <c r="AA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A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I37" i="47" l="1"/>
  <c r="U25" i="47"/>
  <c r="Q25" i="47"/>
  <c r="Y28" i="47"/>
  <c r="S34" i="47"/>
  <c r="S23" i="47"/>
  <c r="O23" i="47"/>
  <c r="Q28" i="47"/>
  <c r="S27" i="47"/>
  <c r="T25" i="47"/>
  <c r="U23" i="47"/>
  <c r="V41" i="47"/>
  <c r="K25" i="47"/>
  <c r="Y24" i="47"/>
  <c r="G23" i="47"/>
  <c r="N33" i="47"/>
  <c r="T29" i="47"/>
  <c r="Q24" i="47"/>
  <c r="O29" i="47"/>
  <c r="R27" i="47"/>
  <c r="V24" i="47"/>
  <c r="N24" i="47"/>
  <c r="G37" i="47"/>
  <c r="N27" i="47"/>
  <c r="Y27" i="47"/>
  <c r="U24" i="47"/>
  <c r="M24" i="47"/>
  <c r="G31" i="47"/>
  <c r="Y30" i="47"/>
  <c r="Y29" i="47"/>
  <c r="W27" i="47"/>
  <c r="M27" i="47"/>
  <c r="M26" i="47"/>
  <c r="Y25" i="47"/>
  <c r="M25" i="47"/>
  <c r="R24" i="47"/>
  <c r="G24" i="47"/>
  <c r="Y23" i="47"/>
  <c r="N23" i="47"/>
  <c r="I34" i="47"/>
  <c r="N41" i="47"/>
  <c r="M29" i="47"/>
  <c r="X28" i="47"/>
  <c r="P28" i="47"/>
  <c r="E28" i="47"/>
  <c r="AA28" i="47" s="1"/>
  <c r="Y26" i="47"/>
  <c r="Y31" i="47"/>
  <c r="W29" i="47"/>
  <c r="Q29" i="47"/>
  <c r="K29" i="47"/>
  <c r="U28" i="47"/>
  <c r="M28" i="47"/>
  <c r="U26" i="47"/>
  <c r="X24" i="47"/>
  <c r="T24" i="47"/>
  <c r="P24" i="47"/>
  <c r="K24" i="47"/>
  <c r="E24" i="47"/>
  <c r="AA24" i="47" s="1"/>
  <c r="W23" i="47"/>
  <c r="R23" i="47"/>
  <c r="M23" i="47"/>
  <c r="G33" i="47"/>
  <c r="S33" i="47"/>
  <c r="G36" i="47"/>
  <c r="R37" i="47"/>
  <c r="S29" i="47"/>
  <c r="E29" i="47"/>
  <c r="AA29" i="47" s="1"/>
  <c r="R33" i="47"/>
  <c r="R31" i="47"/>
  <c r="U29" i="47"/>
  <c r="P29" i="47"/>
  <c r="I29" i="47"/>
  <c r="T28" i="47"/>
  <c r="K28" i="47"/>
  <c r="Q26" i="47"/>
  <c r="W24" i="47"/>
  <c r="S24" i="47"/>
  <c r="O24" i="47"/>
  <c r="V23" i="47"/>
  <c r="Q23" i="47"/>
  <c r="I23" i="47"/>
  <c r="I33" i="47"/>
  <c r="V33" i="47"/>
  <c r="N36" i="47"/>
  <c r="S37" i="47"/>
  <c r="X29" i="47"/>
  <c r="V31" i="47"/>
  <c r="N31" i="47"/>
  <c r="Q30" i="47"/>
  <c r="W28" i="47"/>
  <c r="S28" i="47"/>
  <c r="O28" i="47"/>
  <c r="I28" i="47"/>
  <c r="V27" i="47"/>
  <c r="Q27" i="47"/>
  <c r="I27" i="47"/>
  <c r="K34" i="47"/>
  <c r="T34" i="47"/>
  <c r="I38" i="47"/>
  <c r="S38" i="47"/>
  <c r="G40" i="47"/>
  <c r="O41" i="47"/>
  <c r="W41" i="47"/>
  <c r="K42" i="47"/>
  <c r="Q31" i="47"/>
  <c r="U30" i="47"/>
  <c r="U31" i="47"/>
  <c r="M31" i="47"/>
  <c r="M30" i="47"/>
  <c r="V28" i="47"/>
  <c r="R28" i="47"/>
  <c r="N28" i="47"/>
  <c r="Z28" i="47" s="1"/>
  <c r="U27" i="47"/>
  <c r="O27" i="47"/>
  <c r="G27" i="47"/>
  <c r="X25" i="47"/>
  <c r="P25" i="47"/>
  <c r="E25" i="47"/>
  <c r="AA25" i="47" s="1"/>
  <c r="O33" i="47"/>
  <c r="W33" i="47"/>
  <c r="E34" i="47"/>
  <c r="AA34" i="47" s="1"/>
  <c r="O34" i="47"/>
  <c r="W34" i="47"/>
  <c r="R36" i="47"/>
  <c r="N37" i="47"/>
  <c r="V37" i="47"/>
  <c r="K38" i="47"/>
  <c r="T38" i="47"/>
  <c r="N40" i="47"/>
  <c r="G41" i="47"/>
  <c r="R41" i="47"/>
  <c r="P42" i="47"/>
  <c r="P34" i="47"/>
  <c r="V36" i="47"/>
  <c r="O37" i="47"/>
  <c r="W37" i="47"/>
  <c r="E38" i="47"/>
  <c r="AA38" i="47" s="1"/>
  <c r="O38" i="47"/>
  <c r="W38" i="47"/>
  <c r="R40" i="47"/>
  <c r="I41" i="47"/>
  <c r="S41" i="47"/>
  <c r="E42" i="47"/>
  <c r="AA42" i="47" s="1"/>
  <c r="T42" i="47"/>
  <c r="P38" i="47"/>
  <c r="V40" i="47"/>
  <c r="X42" i="47"/>
  <c r="U35" i="47"/>
  <c r="Q39" i="47"/>
  <c r="E33" i="47"/>
  <c r="AA33" i="47" s="1"/>
  <c r="K33" i="47"/>
  <c r="P33" i="47"/>
  <c r="T33" i="47"/>
  <c r="X33" i="47"/>
  <c r="M34" i="47"/>
  <c r="Q34" i="47"/>
  <c r="U34" i="47"/>
  <c r="Y34" i="47"/>
  <c r="G35" i="47"/>
  <c r="N35" i="47"/>
  <c r="R35" i="47"/>
  <c r="V35" i="47"/>
  <c r="I36" i="47"/>
  <c r="O36" i="47"/>
  <c r="S36" i="47"/>
  <c r="W36" i="47"/>
  <c r="E37" i="47"/>
  <c r="AA37" i="47" s="1"/>
  <c r="K37" i="47"/>
  <c r="P37" i="47"/>
  <c r="T37" i="47"/>
  <c r="X37" i="47"/>
  <c r="M38" i="47"/>
  <c r="Q38" i="47"/>
  <c r="U38" i="47"/>
  <c r="Y38" i="47"/>
  <c r="G39" i="47"/>
  <c r="N39" i="47"/>
  <c r="R39" i="47"/>
  <c r="V39" i="47"/>
  <c r="I40" i="47"/>
  <c r="O40" i="47"/>
  <c r="S40" i="47"/>
  <c r="W40" i="47"/>
  <c r="E41" i="47"/>
  <c r="AA41" i="47" s="1"/>
  <c r="K41" i="47"/>
  <c r="P41" i="47"/>
  <c r="T41" i="47"/>
  <c r="X41" i="47"/>
  <c r="M42" i="47"/>
  <c r="Q42" i="47"/>
  <c r="U42" i="47"/>
  <c r="Y42" i="47"/>
  <c r="M35" i="47"/>
  <c r="Q35" i="47"/>
  <c r="Y35" i="47"/>
  <c r="M39" i="47"/>
  <c r="U39" i="47"/>
  <c r="Y39" i="47"/>
  <c r="M33" i="47"/>
  <c r="Q33" i="47"/>
  <c r="U33" i="47"/>
  <c r="G34" i="47"/>
  <c r="N34" i="47"/>
  <c r="R34" i="47"/>
  <c r="V34" i="47"/>
  <c r="I35" i="47"/>
  <c r="O35" i="47"/>
  <c r="S35" i="47"/>
  <c r="W35" i="47"/>
  <c r="E36" i="47"/>
  <c r="AA36" i="47" s="1"/>
  <c r="K36" i="47"/>
  <c r="P36" i="47"/>
  <c r="T36" i="47"/>
  <c r="X36" i="47"/>
  <c r="M37" i="47"/>
  <c r="Q37" i="47"/>
  <c r="U37" i="47"/>
  <c r="G38" i="47"/>
  <c r="N38" i="47"/>
  <c r="R38" i="47"/>
  <c r="V38" i="47"/>
  <c r="I39" i="47"/>
  <c r="O39" i="47"/>
  <c r="S39" i="47"/>
  <c r="W39" i="47"/>
  <c r="E40" i="47"/>
  <c r="AA40" i="47" s="1"/>
  <c r="K40" i="47"/>
  <c r="P40" i="47"/>
  <c r="T40" i="47"/>
  <c r="X40" i="47"/>
  <c r="M41" i="47"/>
  <c r="Q41" i="47"/>
  <c r="U41" i="47"/>
  <c r="G42" i="47"/>
  <c r="N42" i="47"/>
  <c r="R42" i="47"/>
  <c r="V42" i="47"/>
  <c r="E35" i="47"/>
  <c r="AA35" i="47" s="1"/>
  <c r="K35" i="47"/>
  <c r="P35" i="47"/>
  <c r="T35" i="47"/>
  <c r="M36" i="47"/>
  <c r="Q36" i="47"/>
  <c r="U36" i="47"/>
  <c r="E39" i="47"/>
  <c r="AA39" i="47" s="1"/>
  <c r="K39" i="47"/>
  <c r="P39" i="47"/>
  <c r="T39" i="47"/>
  <c r="M40" i="47"/>
  <c r="Q40" i="47"/>
  <c r="U40" i="47"/>
  <c r="I42" i="47"/>
  <c r="O42" i="47"/>
  <c r="S42" i="47"/>
  <c r="W42" i="47"/>
  <c r="X31" i="47"/>
  <c r="T31" i="47"/>
  <c r="P31" i="47"/>
  <c r="K31" i="47"/>
  <c r="E31" i="47"/>
  <c r="AA31" i="47" s="1"/>
  <c r="AA30" i="47"/>
  <c r="W30" i="47"/>
  <c r="S30" i="47"/>
  <c r="O30" i="47"/>
  <c r="I30" i="47"/>
  <c r="V29" i="47"/>
  <c r="R29" i="47"/>
  <c r="N29" i="47"/>
  <c r="X27" i="47"/>
  <c r="T27" i="47"/>
  <c r="P27" i="47"/>
  <c r="K27" i="47"/>
  <c r="AA26" i="47"/>
  <c r="W26" i="47"/>
  <c r="S26" i="47"/>
  <c r="O26" i="47"/>
  <c r="I26" i="47"/>
  <c r="V25" i="47"/>
  <c r="R25" i="47"/>
  <c r="N25" i="47"/>
  <c r="G25" i="47"/>
  <c r="X23" i="47"/>
  <c r="T23" i="47"/>
  <c r="P23" i="47"/>
  <c r="K23" i="47"/>
  <c r="W31" i="47"/>
  <c r="S31" i="47"/>
  <c r="O31" i="47"/>
  <c r="V30" i="47"/>
  <c r="R30" i="47"/>
  <c r="N30" i="47"/>
  <c r="G30" i="47"/>
  <c r="V26" i="47"/>
  <c r="R26" i="47"/>
  <c r="N26" i="47"/>
  <c r="G26" i="47"/>
  <c r="X30" i="47"/>
  <c r="T30" i="47"/>
  <c r="P30" i="47"/>
  <c r="K30" i="47"/>
  <c r="X26" i="47"/>
  <c r="T26" i="47"/>
  <c r="P26" i="47"/>
  <c r="K26" i="47"/>
  <c r="W25" i="47"/>
  <c r="S25" i="47"/>
  <c r="O25" i="47"/>
  <c r="B16" i="47"/>
  <c r="C16" i="47"/>
  <c r="D16" i="47" s="1"/>
  <c r="F16" i="47"/>
  <c r="Z24" i="47" l="1"/>
  <c r="Z42" i="47"/>
  <c r="Z40" i="47"/>
  <c r="Z39" i="47"/>
  <c r="Z29" i="47"/>
  <c r="Z37" i="47"/>
  <c r="Z27" i="47"/>
  <c r="Z38" i="47"/>
  <c r="Z36" i="47"/>
  <c r="E16" i="47"/>
  <c r="AA16" i="47" s="1"/>
  <c r="Z41" i="47"/>
  <c r="Z23" i="47"/>
  <c r="Z35" i="47"/>
  <c r="Z31" i="47"/>
  <c r="Z33" i="47"/>
  <c r="Z34" i="47"/>
  <c r="Z30" i="47"/>
  <c r="Z25" i="47"/>
  <c r="Z26" i="47"/>
  <c r="X16" i="47"/>
  <c r="R16" i="47"/>
  <c r="V16" i="47"/>
  <c r="P16" i="47"/>
  <c r="U16" i="47"/>
  <c r="N16" i="47"/>
  <c r="Y16" i="47"/>
  <c r="T16" i="47"/>
  <c r="M16" i="47"/>
  <c r="Q16" i="47"/>
  <c r="G16" i="47"/>
  <c r="H16" i="47" s="1"/>
  <c r="K16" i="47"/>
  <c r="L16" i="47" s="1"/>
  <c r="W16" i="47"/>
  <c r="S16" i="47"/>
  <c r="O16" i="47"/>
  <c r="I16" i="47"/>
  <c r="AI10" i="16" l="1"/>
  <c r="AJ10" i="16"/>
  <c r="Z16" i="47"/>
  <c r="F52" i="1" l="1"/>
  <c r="P11" i="51"/>
  <c r="AH52" i="1" l="1"/>
  <c r="AG52" i="1"/>
  <c r="AF52" i="1"/>
  <c r="L52" i="1"/>
  <c r="N52" i="1" s="1"/>
  <c r="Y52" i="1"/>
  <c r="S52" i="1"/>
  <c r="U52" i="1"/>
  <c r="P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L19" i="47"/>
  <c r="H19" i="47"/>
  <c r="E20" i="47"/>
  <c r="AA20" i="47" s="1"/>
  <c r="I18" i="47"/>
  <c r="Y17" i="47"/>
  <c r="Q17" i="47"/>
  <c r="G17" i="47"/>
  <c r="H17" i="47" s="1"/>
  <c r="R17" i="47"/>
  <c r="G18" i="47"/>
  <c r="H18" i="47" s="1"/>
  <c r="U17" i="47"/>
  <c r="M17" i="47"/>
  <c r="V17" i="47"/>
  <c r="N17" i="47"/>
  <c r="Q18" i="47"/>
  <c r="Y18" i="47"/>
  <c r="R18" i="47"/>
  <c r="U18" i="47"/>
  <c r="M18" i="47"/>
  <c r="Q20" i="47"/>
  <c r="V18" i="47"/>
  <c r="N18" i="47"/>
  <c r="Y19" i="47"/>
  <c r="X18" i="47"/>
  <c r="T18" i="47"/>
  <c r="P18" i="47"/>
  <c r="K18" i="47"/>
  <c r="L18" i="47" s="1"/>
  <c r="E18" i="47"/>
  <c r="AA18" i="47" s="1"/>
  <c r="Y20" i="47"/>
  <c r="Q19" i="47"/>
  <c r="W18" i="47"/>
  <c r="S18" i="47"/>
  <c r="O18" i="47"/>
  <c r="U20" i="47"/>
  <c r="U19" i="47"/>
  <c r="M19" i="47"/>
  <c r="W20" i="47"/>
  <c r="S20" i="47"/>
  <c r="O20" i="47"/>
  <c r="I20" i="47"/>
  <c r="V20" i="47"/>
  <c r="R20" i="47"/>
  <c r="N20" i="47"/>
  <c r="G20" i="47"/>
  <c r="H20" i="47" s="1"/>
  <c r="V19" i="47"/>
  <c r="N19" i="47"/>
  <c r="M20" i="47"/>
  <c r="X20" i="47"/>
  <c r="T20" i="47"/>
  <c r="P20" i="47"/>
  <c r="K20" i="47"/>
  <c r="L20" i="47" s="1"/>
  <c r="R19" i="47"/>
  <c r="G19" i="47"/>
  <c r="X19" i="47"/>
  <c r="T19" i="47"/>
  <c r="P19" i="47"/>
  <c r="K19" i="47"/>
  <c r="E19" i="47"/>
  <c r="AA19" i="47" s="1"/>
  <c r="X17" i="47"/>
  <c r="T17" i="47"/>
  <c r="P17" i="47"/>
  <c r="K17" i="47"/>
  <c r="L17" i="47" s="1"/>
  <c r="E17" i="47"/>
  <c r="AA17" i="47" s="1"/>
  <c r="W19" i="47"/>
  <c r="S19" i="47"/>
  <c r="O19" i="47"/>
  <c r="W17" i="47"/>
  <c r="S17" i="47"/>
  <c r="O17" i="47"/>
  <c r="BH28" i="60"/>
  <c r="BI28" i="60" s="1"/>
  <c r="BJ28" i="60" s="1"/>
  <c r="BK28" i="60" s="1"/>
  <c r="BL28" i="60" s="1"/>
  <c r="BM28" i="60" s="1"/>
  <c r="BN28" i="60" s="1"/>
  <c r="BO28" i="60" s="1"/>
  <c r="BP28" i="60" s="1"/>
  <c r="BQ28" i="60" s="1"/>
  <c r="BR28" i="60" s="1"/>
  <c r="BF28" i="60"/>
  <c r="E27" i="60"/>
  <c r="F29" i="60"/>
  <c r="E12" i="60"/>
  <c r="Z17" i="47" l="1"/>
  <c r="Z18" i="47"/>
  <c r="Z20" i="47"/>
  <c r="Z19" i="47"/>
  <c r="AB29" i="60"/>
  <c r="AC29" i="60"/>
  <c r="E12" i="61"/>
  <c r="B24" i="35"/>
  <c r="B37" i="35" s="1"/>
  <c r="B49" i="35" s="1"/>
  <c r="B61" i="35" s="1"/>
  <c r="B73" i="35" s="1"/>
  <c r="B25" i="35"/>
  <c r="B38" i="35" s="1"/>
  <c r="B50" i="35" s="1"/>
  <c r="B62" i="35" s="1"/>
  <c r="B74" i="35" s="1"/>
  <c r="B26" i="35"/>
  <c r="B39" i="35" s="1"/>
  <c r="B51" i="35" s="1"/>
  <c r="B63" i="35" s="1"/>
  <c r="B75" i="35" s="1"/>
  <c r="B27" i="35"/>
  <c r="B40" i="35" s="1"/>
  <c r="B52" i="35" s="1"/>
  <c r="B64" i="35" s="1"/>
  <c r="B76" i="35" s="1"/>
  <c r="B28" i="35"/>
  <c r="B41" i="35" s="1"/>
  <c r="B53" i="35" s="1"/>
  <c r="B65" i="35" s="1"/>
  <c r="B77" i="35" s="1"/>
  <c r="B29" i="35"/>
  <c r="B42" i="35" s="1"/>
  <c r="B54" i="35" s="1"/>
  <c r="B66" i="35" s="1"/>
  <c r="B78" i="35" s="1"/>
  <c r="B30" i="35"/>
  <c r="B43" i="35" s="1"/>
  <c r="B55" i="35" s="1"/>
  <c r="B67" i="35" s="1"/>
  <c r="B79" i="35" s="1"/>
  <c r="B31" i="35"/>
  <c r="B44" i="35" s="1"/>
  <c r="B56" i="35" s="1"/>
  <c r="B68" i="35" s="1"/>
  <c r="B80" i="35" s="1"/>
  <c r="B32" i="35"/>
  <c r="B45" i="35" s="1"/>
  <c r="B57" i="35" s="1"/>
  <c r="B69" i="35" s="1"/>
  <c r="B81" i="35" s="1"/>
  <c r="B33" i="35"/>
  <c r="B46" i="35" s="1"/>
  <c r="B58" i="35" s="1"/>
  <c r="B70" i="35" s="1"/>
  <c r="B82" i="35" s="1"/>
  <c r="B34" i="35"/>
  <c r="B47" i="35" s="1"/>
  <c r="B59" i="35" s="1"/>
  <c r="B71" i="35" s="1"/>
  <c r="B83" i="35" s="1"/>
  <c r="B23" i="35"/>
  <c r="B36" i="35" s="1"/>
  <c r="B48" i="35" s="1"/>
  <c r="B60" i="35" s="1"/>
  <c r="B72" i="35" s="1"/>
  <c r="I4" i="62" l="1"/>
  <c r="I236" i="62"/>
  <c r="F236" i="62"/>
  <c r="G236" i="62" s="1"/>
  <c r="E236" i="62"/>
  <c r="C236" i="62"/>
  <c r="AF97" i="62"/>
  <c r="I36" i="62"/>
  <c r="F36" i="62"/>
  <c r="G36" i="62" s="1"/>
  <c r="E36" i="62"/>
  <c r="C36" i="62"/>
  <c r="I35" i="62"/>
  <c r="F35" i="62"/>
  <c r="G35" i="62" s="1"/>
  <c r="E35" i="62"/>
  <c r="C35" i="62"/>
  <c r="I34" i="62"/>
  <c r="X34" i="62" s="1"/>
  <c r="F34" i="62"/>
  <c r="G34" i="62" s="1"/>
  <c r="E34" i="62"/>
  <c r="C34" i="62"/>
  <c r="I33" i="62"/>
  <c r="F33" i="62"/>
  <c r="G33" i="62" s="1"/>
  <c r="G61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AB28" i="62" s="1"/>
  <c r="F28" i="62"/>
  <c r="G28" i="62" s="1"/>
  <c r="E28" i="62"/>
  <c r="C28" i="62"/>
  <c r="I27" i="62"/>
  <c r="F27" i="62"/>
  <c r="G27" i="62" s="1"/>
  <c r="E27" i="62"/>
  <c r="C27" i="62"/>
  <c r="I26" i="62"/>
  <c r="X26" i="62" s="1"/>
  <c r="F26" i="62"/>
  <c r="G26" i="62" s="1"/>
  <c r="E26" i="62"/>
  <c r="C26" i="62"/>
  <c r="I25" i="62"/>
  <c r="F25" i="62"/>
  <c r="G25" i="62" s="1"/>
  <c r="G53" i="62" s="1"/>
  <c r="E25" i="62"/>
  <c r="C25" i="62"/>
  <c r="I24" i="62"/>
  <c r="L24" i="62" s="1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AB20" i="62" s="1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G45" i="62" s="1"/>
  <c r="G73" i="62" s="1"/>
  <c r="G101" i="62" s="1"/>
  <c r="G129" i="62" s="1"/>
  <c r="E17" i="62"/>
  <c r="C17" i="62"/>
  <c r="I16" i="62"/>
  <c r="L16" i="62" s="1"/>
  <c r="F16" i="62"/>
  <c r="G16" i="62" s="1"/>
  <c r="G44" i="62" s="1"/>
  <c r="G72" i="62" s="1"/>
  <c r="G100" i="62" s="1"/>
  <c r="G128" i="62" s="1"/>
  <c r="E16" i="62"/>
  <c r="C16" i="62"/>
  <c r="I15" i="62"/>
  <c r="F15" i="62"/>
  <c r="G15" i="62" s="1"/>
  <c r="G43" i="62" s="1"/>
  <c r="G71" i="62" s="1"/>
  <c r="G99" i="62" s="1"/>
  <c r="G127" i="62" s="1"/>
  <c r="E15" i="62"/>
  <c r="C15" i="62"/>
  <c r="I14" i="62"/>
  <c r="F14" i="62"/>
  <c r="G14" i="62" s="1"/>
  <c r="G42" i="62" s="1"/>
  <c r="G70" i="62" s="1"/>
  <c r="G98" i="62" s="1"/>
  <c r="G126" i="62" s="1"/>
  <c r="E14" i="62"/>
  <c r="C14" i="62"/>
  <c r="I13" i="62"/>
  <c r="F13" i="62"/>
  <c r="G13" i="62" s="1"/>
  <c r="E13" i="62"/>
  <c r="C13" i="62"/>
  <c r="D206" i="62"/>
  <c r="D151" i="62"/>
  <c r="D123" i="62"/>
  <c r="D95" i="62"/>
  <c r="D67" i="62"/>
  <c r="D39" i="62"/>
  <c r="D11" i="62"/>
  <c r="AB236" i="62" l="1"/>
  <c r="I234" i="62"/>
  <c r="G81" i="62"/>
  <c r="G89" i="62"/>
  <c r="G55" i="62"/>
  <c r="G63" i="62"/>
  <c r="G46" i="62"/>
  <c r="G48" i="62"/>
  <c r="G50" i="62"/>
  <c r="G52" i="62"/>
  <c r="G57" i="62"/>
  <c r="G54" i="62"/>
  <c r="G56" i="62"/>
  <c r="G58" i="62"/>
  <c r="G60" i="62"/>
  <c r="G62" i="62"/>
  <c r="G64" i="62"/>
  <c r="G59" i="62"/>
  <c r="G47" i="62"/>
  <c r="G49" i="62"/>
  <c r="G51" i="62"/>
  <c r="AB24" i="62"/>
  <c r="AB36" i="62"/>
  <c r="L32" i="62"/>
  <c r="X20" i="62"/>
  <c r="L36" i="62"/>
  <c r="L20" i="62"/>
  <c r="AF404" i="62"/>
  <c r="AC22" i="62"/>
  <c r="AA27" i="62"/>
  <c r="I179" i="62"/>
  <c r="AC18" i="62"/>
  <c r="AA23" i="62"/>
  <c r="AC16" i="62"/>
  <c r="AB16" i="62"/>
  <c r="X18" i="62"/>
  <c r="AC32" i="62"/>
  <c r="AB32" i="62"/>
  <c r="AA25" i="62"/>
  <c r="AC28" i="62"/>
  <c r="X28" i="62"/>
  <c r="L28" i="62"/>
  <c r="AC34" i="62"/>
  <c r="I123" i="62"/>
  <c r="AA13" i="62"/>
  <c r="AA29" i="62"/>
  <c r="AC14" i="62"/>
  <c r="AA19" i="62"/>
  <c r="AC24" i="62"/>
  <c r="AC26" i="62"/>
  <c r="AC30" i="62"/>
  <c r="AA35" i="62"/>
  <c r="AF181" i="62"/>
  <c r="AE348" i="62"/>
  <c r="AA15" i="62"/>
  <c r="AA17" i="62"/>
  <c r="AC20" i="62"/>
  <c r="AA21" i="62"/>
  <c r="AA31" i="62"/>
  <c r="AA33" i="62"/>
  <c r="AC36" i="62"/>
  <c r="I402" i="62"/>
  <c r="X14" i="62"/>
  <c r="X22" i="62"/>
  <c r="X30" i="62"/>
  <c r="AB14" i="62"/>
  <c r="X16" i="62"/>
  <c r="L18" i="62"/>
  <c r="AB22" i="62"/>
  <c r="X24" i="62"/>
  <c r="L26" i="62"/>
  <c r="AB30" i="62"/>
  <c r="X32" i="62"/>
  <c r="L34" i="62"/>
  <c r="AF153" i="62"/>
  <c r="AD236" i="62"/>
  <c r="AC236" i="62"/>
  <c r="X236" i="62"/>
  <c r="J236" i="62"/>
  <c r="N236" i="62" s="1"/>
  <c r="AA236" i="62"/>
  <c r="V236" i="62"/>
  <c r="H236" i="62"/>
  <c r="AF236" i="62" s="1"/>
  <c r="L236" i="62"/>
  <c r="Y236" i="62"/>
  <c r="AF18" i="62"/>
  <c r="L14" i="62"/>
  <c r="AB18" i="62"/>
  <c r="L22" i="62"/>
  <c r="AB26" i="62"/>
  <c r="L30" i="62"/>
  <c r="AB34" i="62"/>
  <c r="X36" i="62"/>
  <c r="AF125" i="62"/>
  <c r="AE320" i="62"/>
  <c r="L13" i="62"/>
  <c r="X13" i="62"/>
  <c r="AB13" i="62"/>
  <c r="R14" i="62"/>
  <c r="AE14" i="62" s="1"/>
  <c r="Z14" i="62"/>
  <c r="AD14" i="62"/>
  <c r="L15" i="62"/>
  <c r="X15" i="62"/>
  <c r="AB15" i="62"/>
  <c r="R16" i="62"/>
  <c r="AE16" i="62" s="1"/>
  <c r="Z16" i="62"/>
  <c r="AD16" i="62"/>
  <c r="L17" i="62"/>
  <c r="X17" i="62"/>
  <c r="AB17" i="62"/>
  <c r="R18" i="62"/>
  <c r="Z18" i="62"/>
  <c r="AD18" i="62"/>
  <c r="L19" i="62"/>
  <c r="X19" i="62"/>
  <c r="AB19" i="62"/>
  <c r="R20" i="62"/>
  <c r="AE20" i="62" s="1"/>
  <c r="Z20" i="62"/>
  <c r="AD20" i="62"/>
  <c r="L21" i="62"/>
  <c r="X21" i="62"/>
  <c r="AB21" i="62"/>
  <c r="R22" i="62"/>
  <c r="AE22" i="62" s="1"/>
  <c r="Z22" i="62"/>
  <c r="AD22" i="62"/>
  <c r="L23" i="62"/>
  <c r="X23" i="62"/>
  <c r="AB23" i="62"/>
  <c r="R24" i="62"/>
  <c r="AE24" i="62" s="1"/>
  <c r="Z24" i="62"/>
  <c r="AD24" i="62"/>
  <c r="L25" i="62"/>
  <c r="X25" i="62"/>
  <c r="AB25" i="62"/>
  <c r="R26" i="62"/>
  <c r="AE26" i="62" s="1"/>
  <c r="Z26" i="62"/>
  <c r="AD26" i="62"/>
  <c r="L27" i="62"/>
  <c r="X27" i="62"/>
  <c r="AB27" i="62"/>
  <c r="R28" i="62"/>
  <c r="AE28" i="62" s="1"/>
  <c r="Z28" i="62"/>
  <c r="AD28" i="62"/>
  <c r="L29" i="62"/>
  <c r="X29" i="62"/>
  <c r="AB29" i="62"/>
  <c r="R30" i="62"/>
  <c r="AE30" i="62" s="1"/>
  <c r="Z30" i="62"/>
  <c r="AD30" i="62"/>
  <c r="L31" i="62"/>
  <c r="X31" i="62"/>
  <c r="AB31" i="62"/>
  <c r="R32" i="62"/>
  <c r="AE32" i="62" s="1"/>
  <c r="Z32" i="62"/>
  <c r="AD32" i="62"/>
  <c r="L33" i="62"/>
  <c r="X33" i="62"/>
  <c r="AB33" i="62"/>
  <c r="R34" i="62"/>
  <c r="AE34" i="62" s="1"/>
  <c r="Z34" i="62"/>
  <c r="AD34" i="62"/>
  <c r="L35" i="62"/>
  <c r="X35" i="62"/>
  <c r="AB35" i="62"/>
  <c r="R36" i="62"/>
  <c r="AE36" i="62" s="1"/>
  <c r="Z36" i="62"/>
  <c r="AD36" i="62"/>
  <c r="AE41" i="62"/>
  <c r="AF208" i="62"/>
  <c r="AE18" i="62"/>
  <c r="I95" i="62"/>
  <c r="H13" i="62"/>
  <c r="AF13" i="62" s="1"/>
  <c r="V13" i="62"/>
  <c r="Y13" i="62"/>
  <c r="AC13" i="62"/>
  <c r="J14" i="62"/>
  <c r="N14" i="62" s="1"/>
  <c r="AA14" i="62"/>
  <c r="H15" i="62"/>
  <c r="AF15" i="62" s="1"/>
  <c r="V15" i="62"/>
  <c r="Y15" i="62"/>
  <c r="AC15" i="62"/>
  <c r="J16" i="62"/>
  <c r="N16" i="62" s="1"/>
  <c r="AA16" i="62"/>
  <c r="H17" i="62"/>
  <c r="AF17" i="62" s="1"/>
  <c r="V17" i="62"/>
  <c r="Y17" i="62"/>
  <c r="AC17" i="62"/>
  <c r="J18" i="62"/>
  <c r="N18" i="62" s="1"/>
  <c r="AA18" i="62"/>
  <c r="H19" i="62"/>
  <c r="AF19" i="62" s="1"/>
  <c r="V19" i="62"/>
  <c r="Y19" i="62"/>
  <c r="AC19" i="62"/>
  <c r="J20" i="62"/>
  <c r="N20" i="62" s="1"/>
  <c r="AA20" i="62"/>
  <c r="H21" i="62"/>
  <c r="AF21" i="62" s="1"/>
  <c r="V21" i="62"/>
  <c r="Y21" i="62"/>
  <c r="AC21" i="62"/>
  <c r="J22" i="62"/>
  <c r="N22" i="62" s="1"/>
  <c r="AA22" i="62"/>
  <c r="H23" i="62"/>
  <c r="AF23" i="62" s="1"/>
  <c r="V23" i="62"/>
  <c r="Y23" i="62"/>
  <c r="AC23" i="62"/>
  <c r="J24" i="62"/>
  <c r="N24" i="62" s="1"/>
  <c r="AA24" i="62"/>
  <c r="H25" i="62"/>
  <c r="AF25" i="62" s="1"/>
  <c r="V25" i="62"/>
  <c r="Y25" i="62"/>
  <c r="AC25" i="62"/>
  <c r="J26" i="62"/>
  <c r="N26" i="62" s="1"/>
  <c r="AA26" i="62"/>
  <c r="H27" i="62"/>
  <c r="AF27" i="62" s="1"/>
  <c r="V27" i="62"/>
  <c r="Y27" i="62"/>
  <c r="AC27" i="62"/>
  <c r="J28" i="62"/>
  <c r="N28" i="62" s="1"/>
  <c r="AA28" i="62"/>
  <c r="H29" i="62"/>
  <c r="AF29" i="62" s="1"/>
  <c r="V29" i="62"/>
  <c r="Y29" i="62"/>
  <c r="AC29" i="62"/>
  <c r="J30" i="62"/>
  <c r="N30" i="62" s="1"/>
  <c r="AA30" i="62"/>
  <c r="H31" i="62"/>
  <c r="AF31" i="62" s="1"/>
  <c r="V31" i="62"/>
  <c r="Y31" i="62"/>
  <c r="AC31" i="62"/>
  <c r="J32" i="62"/>
  <c r="N32" i="62" s="1"/>
  <c r="AA32" i="62"/>
  <c r="H33" i="62"/>
  <c r="AF33" i="62" s="1"/>
  <c r="V33" i="62"/>
  <c r="Y33" i="62"/>
  <c r="AC33" i="62"/>
  <c r="J34" i="62"/>
  <c r="N34" i="62" s="1"/>
  <c r="AA34" i="62"/>
  <c r="H35" i="62"/>
  <c r="AF35" i="62" s="1"/>
  <c r="V35" i="62"/>
  <c r="Y35" i="62"/>
  <c r="AC35" i="62"/>
  <c r="J36" i="62"/>
  <c r="N36" i="62" s="1"/>
  <c r="AA36" i="62"/>
  <c r="AF69" i="62"/>
  <c r="AE208" i="62"/>
  <c r="R13" i="62"/>
  <c r="AE13" i="62" s="1"/>
  <c r="Z13" i="62"/>
  <c r="AD13" i="62"/>
  <c r="R15" i="62"/>
  <c r="AE15" i="62" s="1"/>
  <c r="Z15" i="62"/>
  <c r="AD15" i="62"/>
  <c r="R17" i="62"/>
  <c r="AE17" i="62" s="1"/>
  <c r="Z17" i="62"/>
  <c r="AD17" i="62"/>
  <c r="R19" i="62"/>
  <c r="AE19" i="62" s="1"/>
  <c r="Z19" i="62"/>
  <c r="AD19" i="62"/>
  <c r="R21" i="62"/>
  <c r="AE21" i="62" s="1"/>
  <c r="Z21" i="62"/>
  <c r="AD21" i="62"/>
  <c r="R23" i="62"/>
  <c r="AE23" i="62" s="1"/>
  <c r="Z23" i="62"/>
  <c r="AD23" i="62"/>
  <c r="R25" i="62"/>
  <c r="AE25" i="62" s="1"/>
  <c r="Z25" i="62"/>
  <c r="AD25" i="62"/>
  <c r="R27" i="62"/>
  <c r="AE27" i="62" s="1"/>
  <c r="Z27" i="62"/>
  <c r="AD27" i="62"/>
  <c r="R29" i="62"/>
  <c r="AE29" i="62" s="1"/>
  <c r="Z29" i="62"/>
  <c r="AD29" i="62"/>
  <c r="R31" i="62"/>
  <c r="AE31" i="62" s="1"/>
  <c r="Z31" i="62"/>
  <c r="AD31" i="62"/>
  <c r="R33" i="62"/>
  <c r="AE33" i="62" s="1"/>
  <c r="Z33" i="62"/>
  <c r="AD33" i="62"/>
  <c r="R35" i="62"/>
  <c r="AE35" i="62" s="1"/>
  <c r="Z35" i="62"/>
  <c r="AD35" i="62"/>
  <c r="AE69" i="62"/>
  <c r="AF292" i="62"/>
  <c r="I11" i="62"/>
  <c r="J13" i="62"/>
  <c r="N13" i="62" s="1"/>
  <c r="H14" i="62"/>
  <c r="AF14" i="62" s="1"/>
  <c r="V14" i="62"/>
  <c r="Y14" i="62"/>
  <c r="J15" i="62"/>
  <c r="N15" i="62" s="1"/>
  <c r="H16" i="62"/>
  <c r="AF16" i="62" s="1"/>
  <c r="V16" i="62"/>
  <c r="Y16" i="62"/>
  <c r="J17" i="62"/>
  <c r="N17" i="62" s="1"/>
  <c r="H18" i="62"/>
  <c r="V18" i="62"/>
  <c r="Y18" i="62"/>
  <c r="J19" i="62"/>
  <c r="N19" i="62" s="1"/>
  <c r="H20" i="62"/>
  <c r="AF20" i="62" s="1"/>
  <c r="V20" i="62"/>
  <c r="Y20" i="62"/>
  <c r="J21" i="62"/>
  <c r="N21" i="62" s="1"/>
  <c r="H22" i="62"/>
  <c r="AF22" i="62" s="1"/>
  <c r="V22" i="62"/>
  <c r="Y22" i="62"/>
  <c r="J23" i="62"/>
  <c r="N23" i="62" s="1"/>
  <c r="H24" i="62"/>
  <c r="AF24" i="62" s="1"/>
  <c r="V24" i="62"/>
  <c r="Y24" i="62"/>
  <c r="J25" i="62"/>
  <c r="N25" i="62" s="1"/>
  <c r="H26" i="62"/>
  <c r="AF26" i="62" s="1"/>
  <c r="V26" i="62"/>
  <c r="Y26" i="62"/>
  <c r="J27" i="62"/>
  <c r="N27" i="62" s="1"/>
  <c r="H28" i="62"/>
  <c r="AF28" i="62" s="1"/>
  <c r="V28" i="62"/>
  <c r="Y28" i="62"/>
  <c r="J29" i="62"/>
  <c r="N29" i="62" s="1"/>
  <c r="H30" i="62"/>
  <c r="AF30" i="62" s="1"/>
  <c r="V30" i="62"/>
  <c r="Y30" i="62"/>
  <c r="J31" i="62"/>
  <c r="N31" i="62" s="1"/>
  <c r="H32" i="62"/>
  <c r="AF32" i="62" s="1"/>
  <c r="V32" i="62"/>
  <c r="Y32" i="62"/>
  <c r="J33" i="62"/>
  <c r="N33" i="62" s="1"/>
  <c r="H34" i="62"/>
  <c r="AF34" i="62" s="1"/>
  <c r="V34" i="62"/>
  <c r="Y34" i="62"/>
  <c r="J35" i="62"/>
  <c r="N35" i="62" s="1"/>
  <c r="H36" i="62"/>
  <c r="AF36" i="62" s="1"/>
  <c r="V36" i="62"/>
  <c r="Y36" i="62"/>
  <c r="AF41" i="62"/>
  <c r="AE292" i="62"/>
  <c r="AE125" i="62"/>
  <c r="AE181" i="62"/>
  <c r="AF348" i="62"/>
  <c r="AE97" i="62"/>
  <c r="AE153" i="62"/>
  <c r="AF376" i="62"/>
  <c r="R236" i="62"/>
  <c r="AE236" i="62" s="1"/>
  <c r="Z236" i="62"/>
  <c r="AF320" i="62"/>
  <c r="AE376" i="62"/>
  <c r="AE404" i="62"/>
  <c r="I39" i="62"/>
  <c r="I67" i="62"/>
  <c r="I318" i="62"/>
  <c r="I151" i="62"/>
  <c r="I290" i="62"/>
  <c r="I346" i="62"/>
  <c r="I374" i="62"/>
  <c r="I222" i="61"/>
  <c r="I207" i="61"/>
  <c r="I192" i="61"/>
  <c r="G196" i="61"/>
  <c r="G211" i="61" s="1"/>
  <c r="G205" i="61"/>
  <c r="G220" i="61" s="1"/>
  <c r="G204" i="61"/>
  <c r="G219" i="61" s="1"/>
  <c r="G203" i="61"/>
  <c r="G218" i="61" s="1"/>
  <c r="G202" i="61"/>
  <c r="G217" i="61" s="1"/>
  <c r="G201" i="61"/>
  <c r="G216" i="61" s="1"/>
  <c r="G200" i="61"/>
  <c r="G215" i="61" s="1"/>
  <c r="G199" i="61"/>
  <c r="G214" i="61" s="1"/>
  <c r="G198" i="61"/>
  <c r="G213" i="61" s="1"/>
  <c r="G197" i="61"/>
  <c r="G212" i="61" s="1"/>
  <c r="G195" i="61"/>
  <c r="G210" i="61" s="1"/>
  <c r="G194" i="61"/>
  <c r="G209" i="61" s="1"/>
  <c r="H233" i="60"/>
  <c r="X233" i="60" s="1"/>
  <c r="G233" i="60"/>
  <c r="E233" i="60"/>
  <c r="C233" i="60"/>
  <c r="H232" i="60"/>
  <c r="G232" i="60"/>
  <c r="E232" i="60"/>
  <c r="C232" i="60"/>
  <c r="H231" i="60"/>
  <c r="AA231" i="60" s="1"/>
  <c r="G231" i="60"/>
  <c r="E231" i="60"/>
  <c r="C231" i="60"/>
  <c r="H230" i="60"/>
  <c r="G230" i="60"/>
  <c r="E230" i="60"/>
  <c r="C230" i="60"/>
  <c r="H229" i="60"/>
  <c r="AB229" i="60" s="1"/>
  <c r="G229" i="60"/>
  <c r="E229" i="60"/>
  <c r="C229" i="60"/>
  <c r="H228" i="60"/>
  <c r="G228" i="60"/>
  <c r="E228" i="60"/>
  <c r="C228" i="60"/>
  <c r="H227" i="60"/>
  <c r="V227" i="60" s="1"/>
  <c r="G227" i="60"/>
  <c r="E227" i="60"/>
  <c r="C227" i="60"/>
  <c r="H226" i="60"/>
  <c r="V226" i="60" s="1"/>
  <c r="G226" i="60"/>
  <c r="E226" i="60"/>
  <c r="C226" i="60"/>
  <c r="H225" i="60"/>
  <c r="G225" i="60"/>
  <c r="E225" i="60"/>
  <c r="C225" i="60"/>
  <c r="H224" i="60"/>
  <c r="G224" i="60"/>
  <c r="E224" i="60"/>
  <c r="C224" i="60"/>
  <c r="H220" i="60"/>
  <c r="G220" i="60"/>
  <c r="E220" i="60"/>
  <c r="C220" i="60"/>
  <c r="H219" i="60"/>
  <c r="U219" i="60" s="1"/>
  <c r="G219" i="60"/>
  <c r="E219" i="60"/>
  <c r="C219" i="60"/>
  <c r="H218" i="60"/>
  <c r="G218" i="60"/>
  <c r="E218" i="60"/>
  <c r="C218" i="60"/>
  <c r="H217" i="60"/>
  <c r="U217" i="60" s="1"/>
  <c r="G217" i="60"/>
  <c r="E217" i="60"/>
  <c r="C217" i="60"/>
  <c r="H216" i="60"/>
  <c r="V216" i="60" s="1"/>
  <c r="G216" i="60"/>
  <c r="E216" i="60"/>
  <c r="C216" i="60"/>
  <c r="H215" i="60"/>
  <c r="J215" i="60" s="1"/>
  <c r="G215" i="60"/>
  <c r="E215" i="60"/>
  <c r="C215" i="60"/>
  <c r="H214" i="60"/>
  <c r="G214" i="60"/>
  <c r="E214" i="60"/>
  <c r="C214" i="60"/>
  <c r="H213" i="60"/>
  <c r="Z213" i="60" s="1"/>
  <c r="G213" i="60"/>
  <c r="E213" i="60"/>
  <c r="C213" i="60"/>
  <c r="H212" i="60"/>
  <c r="G212" i="60"/>
  <c r="E212" i="60"/>
  <c r="C212" i="60"/>
  <c r="H211" i="60"/>
  <c r="Z211" i="60" s="1"/>
  <c r="G211" i="60"/>
  <c r="E211" i="60"/>
  <c r="C211" i="60"/>
  <c r="H210" i="60"/>
  <c r="G210" i="60"/>
  <c r="E210" i="60"/>
  <c r="C210" i="60"/>
  <c r="H209" i="60"/>
  <c r="G209" i="60"/>
  <c r="E209" i="60"/>
  <c r="C209" i="60"/>
  <c r="H205" i="60"/>
  <c r="Z205" i="60" s="1"/>
  <c r="G205" i="60"/>
  <c r="E205" i="60"/>
  <c r="C205" i="60"/>
  <c r="H204" i="60"/>
  <c r="U204" i="60" s="1"/>
  <c r="G204" i="60"/>
  <c r="E204" i="60"/>
  <c r="C204" i="60"/>
  <c r="H203" i="60"/>
  <c r="Y203" i="60" s="1"/>
  <c r="G203" i="60"/>
  <c r="E203" i="60"/>
  <c r="C203" i="60"/>
  <c r="H202" i="60"/>
  <c r="Z202" i="60" s="1"/>
  <c r="G202" i="60"/>
  <c r="E202" i="60"/>
  <c r="C202" i="60"/>
  <c r="H201" i="60"/>
  <c r="V201" i="60" s="1"/>
  <c r="G201" i="60"/>
  <c r="E201" i="60"/>
  <c r="C201" i="60"/>
  <c r="H200" i="60"/>
  <c r="G200" i="60"/>
  <c r="E200" i="60"/>
  <c r="C200" i="60"/>
  <c r="H199" i="60"/>
  <c r="AA199" i="60" s="1"/>
  <c r="G199" i="60"/>
  <c r="E199" i="60"/>
  <c r="C199" i="60"/>
  <c r="H198" i="60"/>
  <c r="AA198" i="60" s="1"/>
  <c r="G198" i="60"/>
  <c r="E198" i="60"/>
  <c r="C198" i="60"/>
  <c r="H197" i="60"/>
  <c r="G197" i="60"/>
  <c r="E197" i="60"/>
  <c r="C197" i="60"/>
  <c r="H196" i="60"/>
  <c r="S196" i="60" s="1"/>
  <c r="G196" i="60"/>
  <c r="E196" i="60"/>
  <c r="C196" i="60"/>
  <c r="H195" i="60"/>
  <c r="G195" i="60"/>
  <c r="E195" i="60"/>
  <c r="C195" i="60"/>
  <c r="H194" i="60"/>
  <c r="G194" i="60"/>
  <c r="E194" i="60"/>
  <c r="C194" i="60"/>
  <c r="H188" i="60"/>
  <c r="Y188" i="60" s="1"/>
  <c r="G188" i="60"/>
  <c r="E188" i="60"/>
  <c r="C188" i="60"/>
  <c r="H187" i="60"/>
  <c r="R187" i="60" s="1"/>
  <c r="G187" i="60"/>
  <c r="E187" i="60"/>
  <c r="C187" i="60"/>
  <c r="H186" i="60"/>
  <c r="G186" i="60"/>
  <c r="E186" i="60"/>
  <c r="C186" i="60"/>
  <c r="H185" i="60"/>
  <c r="U185" i="60" s="1"/>
  <c r="G185" i="60"/>
  <c r="E185" i="60"/>
  <c r="C185" i="60"/>
  <c r="H184" i="60"/>
  <c r="J184" i="60" s="1"/>
  <c r="G184" i="60"/>
  <c r="E184" i="60"/>
  <c r="C184" i="60"/>
  <c r="H183" i="60"/>
  <c r="Y183" i="60" s="1"/>
  <c r="G183" i="60"/>
  <c r="E183" i="60"/>
  <c r="C183" i="60"/>
  <c r="H182" i="60"/>
  <c r="J182" i="60" s="1"/>
  <c r="G182" i="60"/>
  <c r="E182" i="60"/>
  <c r="C182" i="60"/>
  <c r="H181" i="60"/>
  <c r="G181" i="60"/>
  <c r="E181" i="60"/>
  <c r="C181" i="60"/>
  <c r="H180" i="60"/>
  <c r="J180" i="60" s="1"/>
  <c r="G180" i="60"/>
  <c r="E180" i="60"/>
  <c r="C180" i="60"/>
  <c r="H179" i="60"/>
  <c r="G179" i="60"/>
  <c r="E179" i="60"/>
  <c r="C179" i="60"/>
  <c r="H175" i="60"/>
  <c r="Y175" i="60" s="1"/>
  <c r="G175" i="60"/>
  <c r="E175" i="60"/>
  <c r="C175" i="60"/>
  <c r="H174" i="60"/>
  <c r="G174" i="60"/>
  <c r="E174" i="60"/>
  <c r="C174" i="60"/>
  <c r="H173" i="60"/>
  <c r="Y173" i="60" s="1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AA169" i="60" s="1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Y165" i="60" s="1"/>
  <c r="G165" i="60"/>
  <c r="E165" i="60"/>
  <c r="C165" i="60"/>
  <c r="H164" i="60"/>
  <c r="G164" i="60"/>
  <c r="E164" i="60"/>
  <c r="C164" i="60"/>
  <c r="H160" i="60"/>
  <c r="G160" i="60"/>
  <c r="E160" i="60"/>
  <c r="C160" i="60"/>
  <c r="H159" i="60"/>
  <c r="G159" i="60"/>
  <c r="E159" i="60"/>
  <c r="C159" i="60"/>
  <c r="H158" i="60"/>
  <c r="G158" i="60"/>
  <c r="E158" i="60"/>
  <c r="C158" i="60"/>
  <c r="H157" i="60"/>
  <c r="X157" i="60" s="1"/>
  <c r="G157" i="60"/>
  <c r="E157" i="60"/>
  <c r="C157" i="60"/>
  <c r="H156" i="60"/>
  <c r="G156" i="60"/>
  <c r="E156" i="60"/>
  <c r="C156" i="60"/>
  <c r="H155" i="60"/>
  <c r="G155" i="60"/>
  <c r="E155" i="60"/>
  <c r="C155" i="60"/>
  <c r="H154" i="60"/>
  <c r="Y154" i="60" s="1"/>
  <c r="G154" i="60"/>
  <c r="E154" i="60"/>
  <c r="C154" i="60"/>
  <c r="H153" i="60"/>
  <c r="X153" i="60" s="1"/>
  <c r="G153" i="60"/>
  <c r="E153" i="60"/>
  <c r="C153" i="60"/>
  <c r="H152" i="60"/>
  <c r="U152" i="60" s="1"/>
  <c r="G152" i="60"/>
  <c r="E152" i="60"/>
  <c r="C152" i="60"/>
  <c r="H151" i="60"/>
  <c r="J151" i="60" s="1"/>
  <c r="G151" i="60"/>
  <c r="E151" i="60"/>
  <c r="C151" i="60"/>
  <c r="H150" i="60"/>
  <c r="G150" i="60"/>
  <c r="E150" i="60"/>
  <c r="C150" i="60"/>
  <c r="H149" i="60"/>
  <c r="G149" i="60"/>
  <c r="E149" i="60"/>
  <c r="C149" i="60"/>
  <c r="H145" i="60"/>
  <c r="U145" i="60" s="1"/>
  <c r="G145" i="60"/>
  <c r="E145" i="60"/>
  <c r="C145" i="60"/>
  <c r="H144" i="60"/>
  <c r="G144" i="60"/>
  <c r="E144" i="60"/>
  <c r="C144" i="60"/>
  <c r="H143" i="60"/>
  <c r="G143" i="60"/>
  <c r="E143" i="60"/>
  <c r="C143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AA137" i="60" s="1"/>
  <c r="G137" i="60"/>
  <c r="E137" i="60"/>
  <c r="C137" i="60"/>
  <c r="H136" i="60"/>
  <c r="G136" i="60"/>
  <c r="E136" i="60"/>
  <c r="C136" i="60"/>
  <c r="H135" i="60"/>
  <c r="AA135" i="60" s="1"/>
  <c r="G135" i="60"/>
  <c r="E135" i="60"/>
  <c r="C135" i="60"/>
  <c r="H134" i="60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W128" i="60" s="1"/>
  <c r="G128" i="60"/>
  <c r="E128" i="60"/>
  <c r="C128" i="60"/>
  <c r="H127" i="60"/>
  <c r="AA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AA123" i="60" s="1"/>
  <c r="G123" i="60"/>
  <c r="E123" i="60"/>
  <c r="C123" i="60"/>
  <c r="H122" i="60"/>
  <c r="S122" i="60" s="1"/>
  <c r="G122" i="60"/>
  <c r="E122" i="60"/>
  <c r="C122" i="60"/>
  <c r="H121" i="60"/>
  <c r="W121" i="60" s="1"/>
  <c r="G121" i="60"/>
  <c r="E121" i="60"/>
  <c r="C121" i="60"/>
  <c r="H120" i="60"/>
  <c r="W120" i="60" s="1"/>
  <c r="G120" i="60"/>
  <c r="E120" i="60"/>
  <c r="C120" i="60"/>
  <c r="H119" i="60"/>
  <c r="G119" i="60"/>
  <c r="E119" i="60"/>
  <c r="C119" i="60"/>
  <c r="E115" i="60"/>
  <c r="C115" i="60"/>
  <c r="W114" i="60"/>
  <c r="E114" i="60"/>
  <c r="C114" i="60"/>
  <c r="AA113" i="60"/>
  <c r="E113" i="60"/>
  <c r="C113" i="60"/>
  <c r="AA112" i="60"/>
  <c r="E112" i="60"/>
  <c r="C112" i="60"/>
  <c r="W111" i="60"/>
  <c r="E111" i="60"/>
  <c r="C111" i="60"/>
  <c r="W110" i="60"/>
  <c r="E110" i="60"/>
  <c r="C110" i="60"/>
  <c r="E109" i="60"/>
  <c r="C109" i="60"/>
  <c r="AA108" i="60"/>
  <c r="E108" i="60"/>
  <c r="C108" i="60"/>
  <c r="E107" i="60"/>
  <c r="C107" i="60"/>
  <c r="W106" i="60"/>
  <c r="E106" i="60"/>
  <c r="C106" i="60"/>
  <c r="E105" i="60"/>
  <c r="C105" i="60"/>
  <c r="H104" i="60"/>
  <c r="AA104" i="60" s="1"/>
  <c r="G104" i="60"/>
  <c r="E104" i="60"/>
  <c r="C104" i="60"/>
  <c r="H98" i="60"/>
  <c r="AA98" i="60" s="1"/>
  <c r="G98" i="60"/>
  <c r="E98" i="60"/>
  <c r="C98" i="60"/>
  <c r="H97" i="60"/>
  <c r="AA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AA93" i="60" s="1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W90" i="60" s="1"/>
  <c r="G90" i="60"/>
  <c r="E90" i="60"/>
  <c r="C90" i="60"/>
  <c r="H89" i="60"/>
  <c r="AA89" i="60" s="1"/>
  <c r="G89" i="60"/>
  <c r="E89" i="60"/>
  <c r="C89" i="60"/>
  <c r="F44" i="60"/>
  <c r="BH20" i="60"/>
  <c r="BI20" i="60" s="1"/>
  <c r="BJ20" i="60" s="1"/>
  <c r="BK20" i="60" s="1"/>
  <c r="BL20" i="60" s="1"/>
  <c r="BM20" i="60" s="1"/>
  <c r="BN20" i="60" s="1"/>
  <c r="BO20" i="60" s="1"/>
  <c r="BP20" i="60" s="1"/>
  <c r="BQ20" i="60" s="1"/>
  <c r="BR20" i="60" s="1"/>
  <c r="BH19" i="60"/>
  <c r="BI19" i="60" s="1"/>
  <c r="BJ19" i="60" s="1"/>
  <c r="BK19" i="60" s="1"/>
  <c r="BL19" i="60" s="1"/>
  <c r="BM19" i="60" s="1"/>
  <c r="BN19" i="60" s="1"/>
  <c r="BO19" i="60" s="1"/>
  <c r="BP19" i="60" s="1"/>
  <c r="BQ19" i="60" s="1"/>
  <c r="BR19" i="60" s="1"/>
  <c r="BH18" i="60"/>
  <c r="BI18" i="60" s="1"/>
  <c r="BJ18" i="60" s="1"/>
  <c r="BK18" i="60" s="1"/>
  <c r="BL18" i="60" s="1"/>
  <c r="BM18" i="60" s="1"/>
  <c r="BN18" i="60" s="1"/>
  <c r="BO18" i="60" s="1"/>
  <c r="BP18" i="60" s="1"/>
  <c r="BQ18" i="60" s="1"/>
  <c r="BR18" i="60" s="1"/>
  <c r="BH17" i="60"/>
  <c r="BI17" i="60" s="1"/>
  <c r="BJ17" i="60" s="1"/>
  <c r="BK17" i="60" s="1"/>
  <c r="BL17" i="60" s="1"/>
  <c r="BM17" i="60" s="1"/>
  <c r="BN17" i="60" s="1"/>
  <c r="BO17" i="60" s="1"/>
  <c r="BP17" i="60" s="1"/>
  <c r="BQ17" i="60" s="1"/>
  <c r="BR17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0" i="60"/>
  <c r="BI10" i="60" s="1"/>
  <c r="BJ10" i="60" s="1"/>
  <c r="BK10" i="60" s="1"/>
  <c r="BL10" i="60" s="1"/>
  <c r="BM10" i="60" s="1"/>
  <c r="BN10" i="60" s="1"/>
  <c r="BO10" i="60" s="1"/>
  <c r="BP10" i="60" s="1"/>
  <c r="BQ10" i="60" s="1"/>
  <c r="BR10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F5" i="60"/>
  <c r="BF6" i="60" s="1"/>
  <c r="BF7" i="60" s="1"/>
  <c r="BF8" i="60" s="1"/>
  <c r="BF9" i="60" s="1"/>
  <c r="BF10" i="60" s="1"/>
  <c r="BF14" i="60" s="1"/>
  <c r="BF15" i="60" s="1"/>
  <c r="BF16" i="60" s="1"/>
  <c r="BF17" i="60" s="1"/>
  <c r="BF18" i="60" s="1"/>
  <c r="BF19" i="60" s="1"/>
  <c r="BF20" i="60" s="1"/>
  <c r="BH4" i="60"/>
  <c r="BI4" i="60" s="1"/>
  <c r="BJ4" i="60" s="1"/>
  <c r="BK4" i="60" s="1"/>
  <c r="BL4" i="60" s="1"/>
  <c r="BM4" i="60" s="1"/>
  <c r="BN4" i="60" s="1"/>
  <c r="BO4" i="60" s="1"/>
  <c r="BP4" i="60" s="1"/>
  <c r="BQ4" i="60" s="1"/>
  <c r="BR4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T19" i="62" l="1"/>
  <c r="P19" i="62"/>
  <c r="T35" i="62"/>
  <c r="P35" i="62"/>
  <c r="P15" i="62"/>
  <c r="T15" i="62"/>
  <c r="T36" i="62"/>
  <c r="P36" i="62"/>
  <c r="T28" i="62"/>
  <c r="P28" i="62"/>
  <c r="T20" i="62"/>
  <c r="P20" i="62"/>
  <c r="T30" i="62"/>
  <c r="P30" i="62"/>
  <c r="P22" i="62"/>
  <c r="T22" i="62"/>
  <c r="T14" i="62"/>
  <c r="P14" i="62"/>
  <c r="T236" i="62"/>
  <c r="P236" i="62"/>
  <c r="P23" i="62"/>
  <c r="T23" i="62"/>
  <c r="T27" i="62"/>
  <c r="P27" i="62"/>
  <c r="T32" i="62"/>
  <c r="P32" i="62"/>
  <c r="P24" i="62"/>
  <c r="T24" i="62"/>
  <c r="P16" i="62"/>
  <c r="T16" i="62"/>
  <c r="T33" i="62"/>
  <c r="P33" i="62"/>
  <c r="T29" i="62"/>
  <c r="P29" i="62"/>
  <c r="T25" i="62"/>
  <c r="P25" i="62"/>
  <c r="T21" i="62"/>
  <c r="P21" i="62"/>
  <c r="T17" i="62"/>
  <c r="P17" i="62"/>
  <c r="T13" i="62"/>
  <c r="P13" i="62"/>
  <c r="T31" i="62"/>
  <c r="P31" i="62"/>
  <c r="T34" i="62"/>
  <c r="P34" i="62"/>
  <c r="T26" i="62"/>
  <c r="P26" i="62"/>
  <c r="T18" i="62"/>
  <c r="P18" i="62"/>
  <c r="AA4" i="62"/>
  <c r="G117" i="62"/>
  <c r="G109" i="62"/>
  <c r="G90" i="62"/>
  <c r="G76" i="62"/>
  <c r="G74" i="62"/>
  <c r="G86" i="62"/>
  <c r="G91" i="62"/>
  <c r="G88" i="62"/>
  <c r="G79" i="62"/>
  <c r="G84" i="62"/>
  <c r="G83" i="62"/>
  <c r="G77" i="62"/>
  <c r="G82" i="62"/>
  <c r="G75" i="62"/>
  <c r="G85" i="62"/>
  <c r="G87" i="62"/>
  <c r="G80" i="62"/>
  <c r="G92" i="62"/>
  <c r="G78" i="62"/>
  <c r="K50" i="62"/>
  <c r="K58" i="62"/>
  <c r="K61" i="62"/>
  <c r="K60" i="62"/>
  <c r="K54" i="62"/>
  <c r="K62" i="62"/>
  <c r="K46" i="62"/>
  <c r="K43" i="62"/>
  <c r="K59" i="62"/>
  <c r="K45" i="62"/>
  <c r="K53" i="62"/>
  <c r="K42" i="62"/>
  <c r="K64" i="62"/>
  <c r="K49" i="62"/>
  <c r="K63" i="62"/>
  <c r="K52" i="62"/>
  <c r="K55" i="62"/>
  <c r="K44" i="62"/>
  <c r="K65" i="62"/>
  <c r="K57" i="62"/>
  <c r="K47" i="62"/>
  <c r="K56" i="62"/>
  <c r="K51" i="62"/>
  <c r="K48" i="62"/>
  <c r="H222" i="60"/>
  <c r="H207" i="60"/>
  <c r="H177" i="60"/>
  <c r="H192" i="60"/>
  <c r="H132" i="60"/>
  <c r="AA119" i="60"/>
  <c r="H117" i="60"/>
  <c r="X149" i="60"/>
  <c r="H147" i="60"/>
  <c r="U164" i="60"/>
  <c r="H162" i="60"/>
  <c r="H102" i="60"/>
  <c r="H87" i="60"/>
  <c r="H72" i="60"/>
  <c r="F126" i="60"/>
  <c r="F127" i="60"/>
  <c r="F124" i="60"/>
  <c r="F128" i="60"/>
  <c r="F125" i="60"/>
  <c r="F129" i="60"/>
  <c r="K18" i="62"/>
  <c r="K37" i="62"/>
  <c r="AC226" i="60"/>
  <c r="H57" i="60"/>
  <c r="F59" i="60"/>
  <c r="F74" i="60" s="1"/>
  <c r="F89" i="60" s="1"/>
  <c r="F104" i="60" s="1"/>
  <c r="F330" i="60" s="1"/>
  <c r="F345" i="60" s="1"/>
  <c r="AC174" i="60"/>
  <c r="AC96" i="60"/>
  <c r="AC126" i="60"/>
  <c r="AC171" i="60"/>
  <c r="AC170" i="60"/>
  <c r="AC200" i="60"/>
  <c r="AC228" i="60"/>
  <c r="AC204" i="60"/>
  <c r="U228" i="60"/>
  <c r="AC185" i="60"/>
  <c r="J204" i="60"/>
  <c r="AC153" i="60"/>
  <c r="AC173" i="60"/>
  <c r="AC217" i="60"/>
  <c r="AC145" i="60"/>
  <c r="R226" i="60"/>
  <c r="K27" i="62"/>
  <c r="U153" i="60"/>
  <c r="V211" i="60"/>
  <c r="Y149" i="60"/>
  <c r="AC195" i="60"/>
  <c r="I12" i="61"/>
  <c r="Y5" i="61" s="1"/>
  <c r="AC121" i="60"/>
  <c r="AE224" i="61"/>
  <c r="AC110" i="60"/>
  <c r="AC111" i="60"/>
  <c r="AC166" i="60"/>
  <c r="AC175" i="60"/>
  <c r="K41" i="62"/>
  <c r="S111" i="60"/>
  <c r="AB111" i="60" s="1"/>
  <c r="J175" i="60"/>
  <c r="AC213" i="60"/>
  <c r="W183" i="60"/>
  <c r="AC225" i="60"/>
  <c r="K25" i="62"/>
  <c r="AC125" i="60"/>
  <c r="S92" i="60"/>
  <c r="AB92" i="60" s="1"/>
  <c r="S130" i="60"/>
  <c r="AB130" i="60" s="1"/>
  <c r="Y157" i="60"/>
  <c r="Z185" i="60"/>
  <c r="J227" i="60"/>
  <c r="K33" i="62"/>
  <c r="K21" i="62"/>
  <c r="K17" i="62"/>
  <c r="K35" i="62"/>
  <c r="K26" i="62"/>
  <c r="K19" i="62"/>
  <c r="K13" i="62"/>
  <c r="K32" i="62"/>
  <c r="K16" i="62"/>
  <c r="K23" i="62"/>
  <c r="AA92" i="60"/>
  <c r="S198" i="60"/>
  <c r="AB198" i="60" s="1"/>
  <c r="U213" i="60"/>
  <c r="K29" i="62"/>
  <c r="K34" i="62"/>
  <c r="K28" i="62"/>
  <c r="K22" i="62"/>
  <c r="AC137" i="60"/>
  <c r="AC198" i="60"/>
  <c r="AC92" i="60"/>
  <c r="K36" i="62"/>
  <c r="K31" i="62"/>
  <c r="K20" i="62"/>
  <c r="K15" i="62"/>
  <c r="K30" i="62"/>
  <c r="K24" i="62"/>
  <c r="K14" i="62"/>
  <c r="AC224" i="60"/>
  <c r="AC233" i="60"/>
  <c r="AC181" i="60"/>
  <c r="J188" i="60"/>
  <c r="I202" i="60"/>
  <c r="L202" i="60" s="1"/>
  <c r="I231" i="60"/>
  <c r="L231" i="60" s="1"/>
  <c r="V188" i="60"/>
  <c r="J231" i="60"/>
  <c r="U149" i="60"/>
  <c r="AC151" i="60"/>
  <c r="AC152" i="60"/>
  <c r="J157" i="60"/>
  <c r="V173" i="60"/>
  <c r="AA188" i="60"/>
  <c r="U224" i="60"/>
  <c r="X156" i="60"/>
  <c r="U156" i="60"/>
  <c r="W122" i="60"/>
  <c r="AA122" i="60"/>
  <c r="S139" i="60"/>
  <c r="AB139" i="60" s="1"/>
  <c r="AA139" i="60"/>
  <c r="AA195" i="60"/>
  <c r="W195" i="60"/>
  <c r="AA211" i="60"/>
  <c r="R211" i="60"/>
  <c r="I211" i="60"/>
  <c r="L211" i="60" s="1"/>
  <c r="AA226" i="60"/>
  <c r="Z226" i="60"/>
  <c r="J226" i="60"/>
  <c r="X226" i="60"/>
  <c r="I226" i="60"/>
  <c r="L226" i="60" s="1"/>
  <c r="Z228" i="60"/>
  <c r="I228" i="60"/>
  <c r="L228" i="60" s="1"/>
  <c r="AA182" i="60"/>
  <c r="W182" i="60"/>
  <c r="AA186" i="60"/>
  <c r="V186" i="60"/>
  <c r="AA230" i="60"/>
  <c r="V230" i="60"/>
  <c r="R230" i="60"/>
  <c r="AC156" i="60"/>
  <c r="AC219" i="60"/>
  <c r="S98" i="60"/>
  <c r="AB98" i="60" s="1"/>
  <c r="J156" i="60"/>
  <c r="AA205" i="60"/>
  <c r="J205" i="60"/>
  <c r="I205" i="60"/>
  <c r="L205" i="60" s="1"/>
  <c r="V212" i="60"/>
  <c r="J212" i="60"/>
  <c r="X219" i="60"/>
  <c r="AA220" i="60"/>
  <c r="U220" i="60"/>
  <c r="I220" i="60"/>
  <c r="L220" i="60" s="1"/>
  <c r="J230" i="60"/>
  <c r="AC230" i="60"/>
  <c r="AA175" i="60"/>
  <c r="S175" i="60"/>
  <c r="AB175" i="60" s="1"/>
  <c r="R175" i="60"/>
  <c r="U205" i="60"/>
  <c r="X215" i="60"/>
  <c r="U215" i="60"/>
  <c r="Z220" i="60"/>
  <c r="AE14" i="61"/>
  <c r="AC107" i="60"/>
  <c r="AC130" i="60"/>
  <c r="AC149" i="60"/>
  <c r="U202" i="60"/>
  <c r="U231" i="60"/>
  <c r="AC122" i="60"/>
  <c r="Z231" i="60"/>
  <c r="X142" i="60"/>
  <c r="S142" i="60"/>
  <c r="AB142" i="60" s="1"/>
  <c r="AA167" i="60"/>
  <c r="W167" i="60"/>
  <c r="J167" i="60"/>
  <c r="U143" i="60"/>
  <c r="J143" i="60"/>
  <c r="X143" i="60"/>
  <c r="AC108" i="60"/>
  <c r="AC218" i="60"/>
  <c r="AA90" i="60"/>
  <c r="S90" i="60"/>
  <c r="AB90" i="60" s="1"/>
  <c r="AA143" i="60"/>
  <c r="X145" i="60"/>
  <c r="J145" i="60"/>
  <c r="Y145" i="60"/>
  <c r="X152" i="60"/>
  <c r="Y152" i="60"/>
  <c r="J152" i="60"/>
  <c r="S171" i="60"/>
  <c r="AB171" i="60" s="1"/>
  <c r="AA171" i="60"/>
  <c r="AA204" i="60"/>
  <c r="V204" i="60"/>
  <c r="I204" i="60"/>
  <c r="L204" i="60" s="1"/>
  <c r="Z204" i="60"/>
  <c r="R204" i="60"/>
  <c r="AA227" i="60"/>
  <c r="U227" i="60"/>
  <c r="Z227" i="60"/>
  <c r="I227" i="60"/>
  <c r="L227" i="60" s="1"/>
  <c r="Z232" i="60"/>
  <c r="U232" i="60"/>
  <c r="W91" i="60"/>
  <c r="AC91" i="60"/>
  <c r="AA120" i="60"/>
  <c r="S120" i="60"/>
  <c r="AB120" i="60" s="1"/>
  <c r="AA128" i="60"/>
  <c r="S128" i="60"/>
  <c r="AB128" i="60" s="1"/>
  <c r="Y179" i="60"/>
  <c r="W179" i="60"/>
  <c r="R225" i="60"/>
  <c r="X225" i="60"/>
  <c r="AC141" i="60"/>
  <c r="AA109" i="60"/>
  <c r="S109" i="60"/>
  <c r="AB109" i="60" s="1"/>
  <c r="W129" i="60"/>
  <c r="X160" i="60"/>
  <c r="J160" i="60"/>
  <c r="R167" i="60"/>
  <c r="AA201" i="60"/>
  <c r="U201" i="60"/>
  <c r="Z201" i="60"/>
  <c r="I201" i="60"/>
  <c r="L201" i="60" s="1"/>
  <c r="AC214" i="60"/>
  <c r="AA216" i="60"/>
  <c r="U216" i="60"/>
  <c r="Z216" i="60"/>
  <c r="I216" i="60"/>
  <c r="L216" i="60" s="1"/>
  <c r="X218" i="60"/>
  <c r="AA219" i="60"/>
  <c r="Z219" i="60"/>
  <c r="R219" i="60"/>
  <c r="V219" i="60"/>
  <c r="I219" i="60"/>
  <c r="L219" i="60" s="1"/>
  <c r="AC74" i="60"/>
  <c r="AC106" i="60"/>
  <c r="AC129" i="60"/>
  <c r="AC199" i="60"/>
  <c r="AC44" i="60"/>
  <c r="W109" i="60"/>
  <c r="S143" i="60"/>
  <c r="AB143" i="60" s="1"/>
  <c r="U160" i="60"/>
  <c r="X164" i="60"/>
  <c r="Y164" i="60"/>
  <c r="J164" i="60"/>
  <c r="Y167" i="60"/>
  <c r="Y168" i="60"/>
  <c r="W168" i="60"/>
  <c r="J201" i="60"/>
  <c r="X204" i="60"/>
  <c r="R210" i="60"/>
  <c r="X210" i="60"/>
  <c r="AC210" i="60"/>
  <c r="AA212" i="60"/>
  <c r="Z212" i="60"/>
  <c r="I212" i="60"/>
  <c r="L212" i="60" s="1"/>
  <c r="U212" i="60"/>
  <c r="X214" i="60"/>
  <c r="AA215" i="60"/>
  <c r="V215" i="60"/>
  <c r="I215" i="60"/>
  <c r="L215" i="60" s="1"/>
  <c r="R215" i="60"/>
  <c r="J216" i="60"/>
  <c r="J219" i="60"/>
  <c r="W98" i="60"/>
  <c r="AA111" i="60"/>
  <c r="AA130" i="60"/>
  <c r="Y153" i="60"/>
  <c r="U157" i="60"/>
  <c r="AA173" i="60"/>
  <c r="W175" i="60"/>
  <c r="R182" i="60"/>
  <c r="V205" i="60"/>
  <c r="J211" i="60"/>
  <c r="X211" i="60"/>
  <c r="J220" i="60"/>
  <c r="U226" i="60"/>
  <c r="X230" i="60"/>
  <c r="V231" i="60"/>
  <c r="Y182" i="60"/>
  <c r="U211" i="60"/>
  <c r="V220" i="60"/>
  <c r="AA209" i="60"/>
  <c r="V209" i="60"/>
  <c r="J209" i="60"/>
  <c r="X209" i="60"/>
  <c r="R209" i="60"/>
  <c r="U209" i="60"/>
  <c r="Z209" i="60"/>
  <c r="I209" i="60"/>
  <c r="L209" i="60" s="1"/>
  <c r="Y209" i="60"/>
  <c r="AA203" i="60"/>
  <c r="Z203" i="60"/>
  <c r="U203" i="60"/>
  <c r="I203" i="60"/>
  <c r="L203" i="60" s="1"/>
  <c r="V203" i="60"/>
  <c r="J203" i="60"/>
  <c r="X203" i="60"/>
  <c r="AC203" i="60"/>
  <c r="R203" i="60"/>
  <c r="X136" i="60"/>
  <c r="J136" i="60"/>
  <c r="U136" i="60"/>
  <c r="AA136" i="60"/>
  <c r="W136" i="60"/>
  <c r="I136" i="60"/>
  <c r="L136" i="60" s="1"/>
  <c r="X158" i="60"/>
  <c r="J158" i="60"/>
  <c r="U158" i="60"/>
  <c r="Y158" i="60"/>
  <c r="U170" i="60"/>
  <c r="AA229" i="60"/>
  <c r="Z229" i="60"/>
  <c r="U229" i="60"/>
  <c r="I229" i="60"/>
  <c r="L229" i="60" s="1"/>
  <c r="V229" i="60"/>
  <c r="J229" i="60"/>
  <c r="X229" i="60"/>
  <c r="AC229" i="60"/>
  <c r="R229" i="60"/>
  <c r="Y138" i="60"/>
  <c r="Y172" i="60"/>
  <c r="W172" i="60"/>
  <c r="R172" i="60"/>
  <c r="Y229" i="60"/>
  <c r="S105" i="60"/>
  <c r="AB105" i="60" s="1"/>
  <c r="W105" i="60"/>
  <c r="AA105" i="60"/>
  <c r="W126" i="60"/>
  <c r="S126" i="60"/>
  <c r="AB126" i="60" s="1"/>
  <c r="AA126" i="60"/>
  <c r="X140" i="60"/>
  <c r="J140" i="60"/>
  <c r="U140" i="60"/>
  <c r="AA140" i="60"/>
  <c r="I140" i="60"/>
  <c r="L140" i="60" s="1"/>
  <c r="W140" i="60"/>
  <c r="X166" i="60"/>
  <c r="U166" i="60"/>
  <c r="Z166" i="60"/>
  <c r="J166" i="60"/>
  <c r="S94" i="60"/>
  <c r="AB94" i="60" s="1"/>
  <c r="W94" i="60"/>
  <c r="W135" i="60"/>
  <c r="I135" i="60"/>
  <c r="L135" i="60" s="1"/>
  <c r="X135" i="60"/>
  <c r="J135" i="60"/>
  <c r="X159" i="60"/>
  <c r="U159" i="60"/>
  <c r="Y159" i="60"/>
  <c r="Y210" i="60"/>
  <c r="Y213" i="60"/>
  <c r="AA217" i="60"/>
  <c r="V217" i="60"/>
  <c r="J217" i="60"/>
  <c r="X217" i="60"/>
  <c r="R217" i="60"/>
  <c r="Y232" i="60"/>
  <c r="AC232" i="60"/>
  <c r="AA94" i="60"/>
  <c r="W107" i="60"/>
  <c r="S107" i="60"/>
  <c r="AB107" i="60" s="1"/>
  <c r="AA107" i="60"/>
  <c r="S124" i="60"/>
  <c r="AB124" i="60" s="1"/>
  <c r="W124" i="60"/>
  <c r="S135" i="60"/>
  <c r="AB135" i="60" s="1"/>
  <c r="X150" i="60"/>
  <c r="J150" i="60"/>
  <c r="U150" i="60"/>
  <c r="X155" i="60"/>
  <c r="U155" i="60"/>
  <c r="Y155" i="60"/>
  <c r="J159" i="60"/>
  <c r="Y169" i="60"/>
  <c r="S169" i="60"/>
  <c r="AB169" i="60" s="1"/>
  <c r="V169" i="60"/>
  <c r="W186" i="60"/>
  <c r="J186" i="60"/>
  <c r="Y186" i="60"/>
  <c r="R186" i="60"/>
  <c r="Z194" i="60"/>
  <c r="R194" i="60"/>
  <c r="W194" i="60"/>
  <c r="W199" i="60"/>
  <c r="S200" i="60"/>
  <c r="AB200" i="60" s="1"/>
  <c r="W200" i="60"/>
  <c r="I213" i="60"/>
  <c r="L213" i="60" s="1"/>
  <c r="AA214" i="60"/>
  <c r="Z214" i="60"/>
  <c r="U214" i="60"/>
  <c r="I214" i="60"/>
  <c r="L214" i="60" s="1"/>
  <c r="V214" i="60"/>
  <c r="J214" i="60"/>
  <c r="Y214" i="60"/>
  <c r="I217" i="60"/>
  <c r="L217" i="60" s="1"/>
  <c r="Z217" i="60"/>
  <c r="AA218" i="60"/>
  <c r="Z218" i="60"/>
  <c r="U218" i="60"/>
  <c r="I218" i="60"/>
  <c r="L218" i="60" s="1"/>
  <c r="V218" i="60"/>
  <c r="J218" i="60"/>
  <c r="Y218" i="60"/>
  <c r="AA224" i="60"/>
  <c r="V224" i="60"/>
  <c r="J224" i="60"/>
  <c r="X224" i="60"/>
  <c r="R224" i="60"/>
  <c r="Y224" i="60"/>
  <c r="I232" i="60"/>
  <c r="L232" i="60" s="1"/>
  <c r="AA233" i="60"/>
  <c r="Z233" i="60"/>
  <c r="U233" i="60"/>
  <c r="I233" i="60"/>
  <c r="L233" i="60" s="1"/>
  <c r="V233" i="60"/>
  <c r="J233" i="60"/>
  <c r="Y233" i="60"/>
  <c r="W115" i="60"/>
  <c r="S115" i="60"/>
  <c r="AB115" i="60" s="1"/>
  <c r="AA115" i="60"/>
  <c r="AC134" i="60"/>
  <c r="W139" i="60"/>
  <c r="I139" i="60"/>
  <c r="L139" i="60" s="1"/>
  <c r="X139" i="60"/>
  <c r="J139" i="60"/>
  <c r="U144" i="60"/>
  <c r="J144" i="60"/>
  <c r="S144" i="60"/>
  <c r="AB144" i="60" s="1"/>
  <c r="X154" i="60"/>
  <c r="J154" i="60"/>
  <c r="U154" i="60"/>
  <c r="W171" i="60"/>
  <c r="J171" i="60"/>
  <c r="Y171" i="60"/>
  <c r="R171" i="60"/>
  <c r="Y180" i="60"/>
  <c r="V180" i="60"/>
  <c r="AA180" i="60"/>
  <c r="Y187" i="60"/>
  <c r="W187" i="60"/>
  <c r="AA210" i="60"/>
  <c r="Z210" i="60"/>
  <c r="U210" i="60"/>
  <c r="I210" i="60"/>
  <c r="L210" i="60" s="1"/>
  <c r="V210" i="60"/>
  <c r="J210" i="60"/>
  <c r="AA213" i="60"/>
  <c r="V213" i="60"/>
  <c r="J213" i="60"/>
  <c r="X213" i="60"/>
  <c r="R213" i="60"/>
  <c r="Y217" i="60"/>
  <c r="AA232" i="60"/>
  <c r="V232" i="60"/>
  <c r="J232" i="60"/>
  <c r="X232" i="60"/>
  <c r="R232" i="60"/>
  <c r="AC115" i="60"/>
  <c r="AC144" i="60"/>
  <c r="AC159" i="60"/>
  <c r="W96" i="60"/>
  <c r="S96" i="60"/>
  <c r="AB96" i="60" s="1"/>
  <c r="AA96" i="60"/>
  <c r="S113" i="60"/>
  <c r="AB113" i="60" s="1"/>
  <c r="W113" i="60"/>
  <c r="AA124" i="60"/>
  <c r="U135" i="60"/>
  <c r="I137" i="60"/>
  <c r="L137" i="60" s="1"/>
  <c r="U137" i="60"/>
  <c r="U139" i="60"/>
  <c r="Y141" i="60"/>
  <c r="Y150" i="60"/>
  <c r="X151" i="60"/>
  <c r="U151" i="60"/>
  <c r="Y151" i="60"/>
  <c r="J155" i="60"/>
  <c r="X165" i="60"/>
  <c r="J165" i="60"/>
  <c r="U165" i="60"/>
  <c r="J169" i="60"/>
  <c r="V171" i="60"/>
  <c r="U174" i="60"/>
  <c r="Z174" i="60"/>
  <c r="Y184" i="60"/>
  <c r="V184" i="60"/>
  <c r="AA184" i="60"/>
  <c r="S186" i="60"/>
  <c r="AB186" i="60" s="1"/>
  <c r="W196" i="60"/>
  <c r="AA196" i="60"/>
  <c r="AA202" i="60"/>
  <c r="V202" i="60"/>
  <c r="J202" i="60"/>
  <c r="X202" i="60"/>
  <c r="R202" i="60"/>
  <c r="Y202" i="60"/>
  <c r="R214" i="60"/>
  <c r="R218" i="60"/>
  <c r="I224" i="60"/>
  <c r="L224" i="60" s="1"/>
  <c r="Z224" i="60"/>
  <c r="AA225" i="60"/>
  <c r="Z225" i="60"/>
  <c r="U225" i="60"/>
  <c r="I225" i="60"/>
  <c r="L225" i="60" s="1"/>
  <c r="V225" i="60"/>
  <c r="J225" i="60"/>
  <c r="Y225" i="60"/>
  <c r="AA228" i="60"/>
  <c r="V228" i="60"/>
  <c r="J228" i="60"/>
  <c r="X228" i="60"/>
  <c r="R228" i="60"/>
  <c r="Y228" i="60"/>
  <c r="R233" i="60"/>
  <c r="I143" i="60"/>
  <c r="L143" i="60" s="1"/>
  <c r="W143" i="60"/>
  <c r="J149" i="60"/>
  <c r="J153" i="60"/>
  <c r="V167" i="60"/>
  <c r="R168" i="60"/>
  <c r="J173" i="60"/>
  <c r="V175" i="60"/>
  <c r="R179" i="60"/>
  <c r="V182" i="60"/>
  <c r="R183" i="60"/>
  <c r="Y201" i="60"/>
  <c r="Y205" i="60"/>
  <c r="Y212" i="60"/>
  <c r="Z215" i="60"/>
  <c r="Y216" i="60"/>
  <c r="Y220" i="60"/>
  <c r="Y227" i="60"/>
  <c r="I230" i="60"/>
  <c r="L230" i="60" s="1"/>
  <c r="U230" i="60"/>
  <c r="Z230" i="60"/>
  <c r="Y231" i="60"/>
  <c r="Y156" i="60"/>
  <c r="Y160" i="60"/>
  <c r="S167" i="60"/>
  <c r="AB167" i="60" s="1"/>
  <c r="S182" i="60"/>
  <c r="AB182" i="60" s="1"/>
  <c r="R201" i="60"/>
  <c r="X201" i="60"/>
  <c r="Y204" i="60"/>
  <c r="R205" i="60"/>
  <c r="X205" i="60"/>
  <c r="Y211" i="60"/>
  <c r="R212" i="60"/>
  <c r="X212" i="60"/>
  <c r="Y215" i="60"/>
  <c r="R216" i="60"/>
  <c r="X216" i="60"/>
  <c r="Y219" i="60"/>
  <c r="R220" i="60"/>
  <c r="X220" i="60"/>
  <c r="Y226" i="60"/>
  <c r="R227" i="60"/>
  <c r="X227" i="60"/>
  <c r="Y230" i="60"/>
  <c r="R231" i="60"/>
  <c r="X231" i="60"/>
  <c r="AD209" i="61"/>
  <c r="AD224" i="61"/>
  <c r="AD14" i="61"/>
  <c r="AE194" i="61"/>
  <c r="AD194" i="61"/>
  <c r="AE209" i="61"/>
  <c r="AC89" i="60"/>
  <c r="AC93" i="60"/>
  <c r="W89" i="60"/>
  <c r="Z91" i="60"/>
  <c r="V91" i="60"/>
  <c r="R91" i="60"/>
  <c r="Y91" i="60"/>
  <c r="U91" i="60"/>
  <c r="J91" i="60"/>
  <c r="X91" i="60"/>
  <c r="I91" i="60"/>
  <c r="L91" i="60" s="1"/>
  <c r="W93" i="60"/>
  <c r="Z95" i="60"/>
  <c r="V95" i="60"/>
  <c r="R95" i="60"/>
  <c r="Y95" i="60"/>
  <c r="U95" i="60"/>
  <c r="J95" i="60"/>
  <c r="X95" i="60"/>
  <c r="I95" i="60"/>
  <c r="L95" i="60" s="1"/>
  <c r="W97" i="60"/>
  <c r="W104" i="60"/>
  <c r="Z106" i="60"/>
  <c r="V106" i="60"/>
  <c r="R106" i="60"/>
  <c r="Y106" i="60"/>
  <c r="U106" i="60"/>
  <c r="J106" i="60"/>
  <c r="X106" i="60"/>
  <c r="I106" i="60"/>
  <c r="L106" i="60" s="1"/>
  <c r="W108" i="60"/>
  <c r="Z110" i="60"/>
  <c r="V110" i="60"/>
  <c r="R110" i="60"/>
  <c r="Y110" i="60"/>
  <c r="U110" i="60"/>
  <c r="J110" i="60"/>
  <c r="X110" i="60"/>
  <c r="I110" i="60"/>
  <c r="L110" i="60" s="1"/>
  <c r="W112" i="60"/>
  <c r="Z114" i="60"/>
  <c r="V114" i="60"/>
  <c r="R114" i="60"/>
  <c r="Y114" i="60"/>
  <c r="U114" i="60"/>
  <c r="J114" i="60"/>
  <c r="X114" i="60"/>
  <c r="I114" i="60"/>
  <c r="L114" i="60" s="1"/>
  <c r="W119" i="60"/>
  <c r="Z121" i="60"/>
  <c r="V121" i="60"/>
  <c r="R121" i="60"/>
  <c r="Y121" i="60"/>
  <c r="U121" i="60"/>
  <c r="J121" i="60"/>
  <c r="X121" i="60"/>
  <c r="I121" i="60"/>
  <c r="L121" i="60" s="1"/>
  <c r="W123" i="60"/>
  <c r="Z125" i="60"/>
  <c r="V125" i="60"/>
  <c r="R125" i="60"/>
  <c r="Y125" i="60"/>
  <c r="U125" i="60"/>
  <c r="J125" i="60"/>
  <c r="X125" i="60"/>
  <c r="I125" i="60"/>
  <c r="L125" i="60" s="1"/>
  <c r="W127" i="60"/>
  <c r="Z129" i="60"/>
  <c r="V129" i="60"/>
  <c r="R129" i="60"/>
  <c r="Y129" i="60"/>
  <c r="U129" i="60"/>
  <c r="J129" i="60"/>
  <c r="X129" i="60"/>
  <c r="I129" i="60"/>
  <c r="L129" i="60" s="1"/>
  <c r="X134" i="60"/>
  <c r="AC14" i="60"/>
  <c r="AC127" i="60"/>
  <c r="Z90" i="60"/>
  <c r="V90" i="60"/>
  <c r="R90" i="60"/>
  <c r="Y90" i="60"/>
  <c r="U90" i="60"/>
  <c r="J90" i="60"/>
  <c r="X90" i="60"/>
  <c r="I90" i="60"/>
  <c r="L90" i="60" s="1"/>
  <c r="S91" i="60"/>
  <c r="AB91" i="60" s="1"/>
  <c r="Z94" i="60"/>
  <c r="V94" i="60"/>
  <c r="R94" i="60"/>
  <c r="Y94" i="60"/>
  <c r="U94" i="60"/>
  <c r="J94" i="60"/>
  <c r="X94" i="60"/>
  <c r="I94" i="60"/>
  <c r="L94" i="60" s="1"/>
  <c r="S95" i="60"/>
  <c r="AB95" i="60" s="1"/>
  <c r="Z98" i="60"/>
  <c r="V98" i="60"/>
  <c r="R98" i="60"/>
  <c r="Y98" i="60"/>
  <c r="U98" i="60"/>
  <c r="J98" i="60"/>
  <c r="X98" i="60"/>
  <c r="I98" i="60"/>
  <c r="L98" i="60" s="1"/>
  <c r="Z105" i="60"/>
  <c r="V105" i="60"/>
  <c r="R105" i="60"/>
  <c r="Y105" i="60"/>
  <c r="U105" i="60"/>
  <c r="J105" i="60"/>
  <c r="X105" i="60"/>
  <c r="I105" i="60"/>
  <c r="L105" i="60" s="1"/>
  <c r="S106" i="60"/>
  <c r="AB106" i="60" s="1"/>
  <c r="Z109" i="60"/>
  <c r="V109" i="60"/>
  <c r="R109" i="60"/>
  <c r="Y109" i="60"/>
  <c r="U109" i="60"/>
  <c r="J109" i="60"/>
  <c r="X109" i="60"/>
  <c r="I109" i="60"/>
  <c r="L109" i="60" s="1"/>
  <c r="S110" i="60"/>
  <c r="AB110" i="60" s="1"/>
  <c r="Z113" i="60"/>
  <c r="V113" i="60"/>
  <c r="R113" i="60"/>
  <c r="Y113" i="60"/>
  <c r="U113" i="60"/>
  <c r="J113" i="60"/>
  <c r="X113" i="60"/>
  <c r="I113" i="60"/>
  <c r="L113" i="60" s="1"/>
  <c r="S114" i="60"/>
  <c r="AB114" i="60" s="1"/>
  <c r="Z120" i="60"/>
  <c r="V120" i="60"/>
  <c r="R120" i="60"/>
  <c r="Y120" i="60"/>
  <c r="U120" i="60"/>
  <c r="J120" i="60"/>
  <c r="X120" i="60"/>
  <c r="I120" i="60"/>
  <c r="L120" i="60" s="1"/>
  <c r="S121" i="60"/>
  <c r="AB121" i="60" s="1"/>
  <c r="Z124" i="60"/>
  <c r="V124" i="60"/>
  <c r="R124" i="60"/>
  <c r="Y124" i="60"/>
  <c r="U124" i="60"/>
  <c r="J124" i="60"/>
  <c r="X124" i="60"/>
  <c r="I124" i="60"/>
  <c r="L124" i="60" s="1"/>
  <c r="S125" i="60"/>
  <c r="AB125" i="60" s="1"/>
  <c r="Z128" i="60"/>
  <c r="V128" i="60"/>
  <c r="R128" i="60"/>
  <c r="Y128" i="60"/>
  <c r="U128" i="60"/>
  <c r="J128" i="60"/>
  <c r="X128" i="60"/>
  <c r="I128" i="60"/>
  <c r="L128" i="60" s="1"/>
  <c r="S129" i="60"/>
  <c r="AB129" i="60" s="1"/>
  <c r="Z141" i="60"/>
  <c r="V141" i="60"/>
  <c r="R141" i="60"/>
  <c r="X141" i="60"/>
  <c r="S141" i="60"/>
  <c r="AB141" i="60" s="1"/>
  <c r="W141" i="60"/>
  <c r="J141" i="60"/>
  <c r="U141" i="60"/>
  <c r="AA141" i="60"/>
  <c r="I141" i="60"/>
  <c r="L141" i="60" s="1"/>
  <c r="Z89" i="60"/>
  <c r="V89" i="60"/>
  <c r="R89" i="60"/>
  <c r="Y89" i="60"/>
  <c r="U89" i="60"/>
  <c r="J89" i="60"/>
  <c r="X89" i="60"/>
  <c r="I89" i="60"/>
  <c r="L89" i="60" s="1"/>
  <c r="Z93" i="60"/>
  <c r="V93" i="60"/>
  <c r="R93" i="60"/>
  <c r="Y93" i="60"/>
  <c r="U93" i="60"/>
  <c r="J93" i="60"/>
  <c r="X93" i="60"/>
  <c r="I93" i="60"/>
  <c r="L93" i="60" s="1"/>
  <c r="Z97" i="60"/>
  <c r="V97" i="60"/>
  <c r="R97" i="60"/>
  <c r="Y97" i="60"/>
  <c r="U97" i="60"/>
  <c r="J97" i="60"/>
  <c r="X97" i="60"/>
  <c r="I97" i="60"/>
  <c r="L97" i="60" s="1"/>
  <c r="Z104" i="60"/>
  <c r="V104" i="60"/>
  <c r="R104" i="60"/>
  <c r="Y104" i="60"/>
  <c r="U104" i="60"/>
  <c r="J104" i="60"/>
  <c r="X104" i="60"/>
  <c r="I104" i="60"/>
  <c r="L104" i="60" s="1"/>
  <c r="Z108" i="60"/>
  <c r="V108" i="60"/>
  <c r="R108" i="60"/>
  <c r="Y108" i="60"/>
  <c r="U108" i="60"/>
  <c r="J108" i="60"/>
  <c r="X108" i="60"/>
  <c r="I108" i="60"/>
  <c r="L108" i="60" s="1"/>
  <c r="Z112" i="60"/>
  <c r="V112" i="60"/>
  <c r="R112" i="60"/>
  <c r="Y112" i="60"/>
  <c r="U112" i="60"/>
  <c r="J112" i="60"/>
  <c r="X112" i="60"/>
  <c r="I112" i="60"/>
  <c r="L112" i="60" s="1"/>
  <c r="Z119" i="60"/>
  <c r="V119" i="60"/>
  <c r="R119" i="60"/>
  <c r="Y119" i="60"/>
  <c r="U119" i="60"/>
  <c r="J119" i="60"/>
  <c r="X119" i="60"/>
  <c r="I119" i="60"/>
  <c r="L119" i="60" s="1"/>
  <c r="Z123" i="60"/>
  <c r="V123" i="60"/>
  <c r="R123" i="60"/>
  <c r="Y123" i="60"/>
  <c r="U123" i="60"/>
  <c r="J123" i="60"/>
  <c r="X123" i="60"/>
  <c r="I123" i="60"/>
  <c r="L123" i="60" s="1"/>
  <c r="Z127" i="60"/>
  <c r="V127" i="60"/>
  <c r="R127" i="60"/>
  <c r="Y127" i="60"/>
  <c r="U127" i="60"/>
  <c r="J127" i="60"/>
  <c r="X127" i="60"/>
  <c r="I127" i="60"/>
  <c r="L127" i="60" s="1"/>
  <c r="Z134" i="60"/>
  <c r="V134" i="60"/>
  <c r="W134" i="60"/>
  <c r="R134" i="60"/>
  <c r="AA134" i="60"/>
  <c r="U134" i="60"/>
  <c r="J134" i="60"/>
  <c r="Y134" i="60"/>
  <c r="I134" i="60"/>
  <c r="L134" i="60" s="1"/>
  <c r="AC112" i="60"/>
  <c r="AB14" i="60"/>
  <c r="AB74" i="60"/>
  <c r="S89" i="60"/>
  <c r="AB89" i="60" s="1"/>
  <c r="AA91" i="60"/>
  <c r="Z92" i="60"/>
  <c r="V92" i="60"/>
  <c r="R92" i="60"/>
  <c r="Y92" i="60"/>
  <c r="U92" i="60"/>
  <c r="J92" i="60"/>
  <c r="X92" i="60"/>
  <c r="I92" i="60"/>
  <c r="L92" i="60" s="1"/>
  <c r="S93" i="60"/>
  <c r="AB93" i="60" s="1"/>
  <c r="AA95" i="60"/>
  <c r="Z96" i="60"/>
  <c r="V96" i="60"/>
  <c r="R96" i="60"/>
  <c r="Y96" i="60"/>
  <c r="U96" i="60"/>
  <c r="J96" i="60"/>
  <c r="X96" i="60"/>
  <c r="I96" i="60"/>
  <c r="L96" i="60" s="1"/>
  <c r="S97" i="60"/>
  <c r="AB97" i="60" s="1"/>
  <c r="S104" i="60"/>
  <c r="AB104" i="60" s="1"/>
  <c r="AA106" i="60"/>
  <c r="Z107" i="60"/>
  <c r="V107" i="60"/>
  <c r="R107" i="60"/>
  <c r="Y107" i="60"/>
  <c r="U107" i="60"/>
  <c r="J107" i="60"/>
  <c r="X107" i="60"/>
  <c r="I107" i="60"/>
  <c r="L107" i="60" s="1"/>
  <c r="S108" i="60"/>
  <c r="AB108" i="60" s="1"/>
  <c r="AA110" i="60"/>
  <c r="Z111" i="60"/>
  <c r="V111" i="60"/>
  <c r="R111" i="60"/>
  <c r="Y111" i="60"/>
  <c r="U111" i="60"/>
  <c r="J111" i="60"/>
  <c r="X111" i="60"/>
  <c r="I111" i="60"/>
  <c r="L111" i="60" s="1"/>
  <c r="S112" i="60"/>
  <c r="AB112" i="60" s="1"/>
  <c r="AA114" i="60"/>
  <c r="Z115" i="60"/>
  <c r="V115" i="60"/>
  <c r="R115" i="60"/>
  <c r="Y115" i="60"/>
  <c r="U115" i="60"/>
  <c r="J115" i="60"/>
  <c r="X115" i="60"/>
  <c r="I115" i="60"/>
  <c r="L115" i="60" s="1"/>
  <c r="S119" i="60"/>
  <c r="AB119" i="60" s="1"/>
  <c r="AA121" i="60"/>
  <c r="Z122" i="60"/>
  <c r="V122" i="60"/>
  <c r="R122" i="60"/>
  <c r="Y122" i="60"/>
  <c r="U122" i="60"/>
  <c r="J122" i="60"/>
  <c r="X122" i="60"/>
  <c r="I122" i="60"/>
  <c r="L122" i="60" s="1"/>
  <c r="S123" i="60"/>
  <c r="AB123" i="60" s="1"/>
  <c r="AA125" i="60"/>
  <c r="Z126" i="60"/>
  <c r="V126" i="60"/>
  <c r="R126" i="60"/>
  <c r="Y126" i="60"/>
  <c r="U126" i="60"/>
  <c r="J126" i="60"/>
  <c r="X126" i="60"/>
  <c r="I126" i="60"/>
  <c r="L126" i="60" s="1"/>
  <c r="S127" i="60"/>
  <c r="AB127" i="60" s="1"/>
  <c r="AA129" i="60"/>
  <c r="Z130" i="60"/>
  <c r="V130" i="60"/>
  <c r="R130" i="60"/>
  <c r="Y130" i="60"/>
  <c r="U130" i="60"/>
  <c r="J130" i="60"/>
  <c r="X130" i="60"/>
  <c r="I130" i="60"/>
  <c r="L130" i="60" s="1"/>
  <c r="S134" i="60"/>
  <c r="AB134" i="60" s="1"/>
  <c r="Z138" i="60"/>
  <c r="V138" i="60"/>
  <c r="R138" i="60"/>
  <c r="W138" i="60"/>
  <c r="J138" i="60"/>
  <c r="AA138" i="60"/>
  <c r="U138" i="60"/>
  <c r="I138" i="60"/>
  <c r="L138" i="60" s="1"/>
  <c r="X138" i="60"/>
  <c r="S138" i="60"/>
  <c r="AB138" i="60" s="1"/>
  <c r="X181" i="60"/>
  <c r="I181" i="60"/>
  <c r="L181" i="60" s="1"/>
  <c r="Y181" i="60"/>
  <c r="S181" i="60"/>
  <c r="AB181" i="60" s="1"/>
  <c r="W181" i="60"/>
  <c r="R181" i="60"/>
  <c r="AA181" i="60"/>
  <c r="V181" i="60"/>
  <c r="J181" i="60"/>
  <c r="Z181" i="60"/>
  <c r="U181" i="60"/>
  <c r="AB44" i="60"/>
  <c r="Z142" i="60"/>
  <c r="V142" i="60"/>
  <c r="R142" i="60"/>
  <c r="W142" i="60"/>
  <c r="J142" i="60"/>
  <c r="AA142" i="60"/>
  <c r="U142" i="60"/>
  <c r="I142" i="60"/>
  <c r="L142" i="60" s="1"/>
  <c r="Y142" i="60"/>
  <c r="Z137" i="60"/>
  <c r="V137" i="60"/>
  <c r="R137" i="60"/>
  <c r="X137" i="60"/>
  <c r="S137" i="60"/>
  <c r="AB137" i="60" s="1"/>
  <c r="W137" i="60"/>
  <c r="J137" i="60"/>
  <c r="Y137" i="60"/>
  <c r="X170" i="60"/>
  <c r="I170" i="60"/>
  <c r="L170" i="60" s="1"/>
  <c r="Y170" i="60"/>
  <c r="S170" i="60"/>
  <c r="AB170" i="60" s="1"/>
  <c r="W170" i="60"/>
  <c r="R170" i="60"/>
  <c r="AA170" i="60"/>
  <c r="V170" i="60"/>
  <c r="J170" i="60"/>
  <c r="Z170" i="60"/>
  <c r="Z135" i="60"/>
  <c r="V135" i="60"/>
  <c r="R135" i="60"/>
  <c r="Y135" i="60"/>
  <c r="S136" i="60"/>
  <c r="AB136" i="60" s="1"/>
  <c r="Z139" i="60"/>
  <c r="V139" i="60"/>
  <c r="R139" i="60"/>
  <c r="Y139" i="60"/>
  <c r="S140" i="60"/>
  <c r="AB140" i="60" s="1"/>
  <c r="Z143" i="60"/>
  <c r="V143" i="60"/>
  <c r="R143" i="60"/>
  <c r="Y143" i="60"/>
  <c r="X174" i="60"/>
  <c r="I174" i="60"/>
  <c r="L174" i="60" s="1"/>
  <c r="Y174" i="60"/>
  <c r="S174" i="60"/>
  <c r="AB174" i="60" s="1"/>
  <c r="W174" i="60"/>
  <c r="R174" i="60"/>
  <c r="AA174" i="60"/>
  <c r="V174" i="60"/>
  <c r="J174" i="60"/>
  <c r="X185" i="60"/>
  <c r="I185" i="60"/>
  <c r="L185" i="60" s="1"/>
  <c r="Y185" i="60"/>
  <c r="S185" i="60"/>
  <c r="AB185" i="60" s="1"/>
  <c r="W185" i="60"/>
  <c r="R185" i="60"/>
  <c r="AA185" i="60"/>
  <c r="V185" i="60"/>
  <c r="J185" i="60"/>
  <c r="Z136" i="60"/>
  <c r="V136" i="60"/>
  <c r="R136" i="60"/>
  <c r="Y136" i="60"/>
  <c r="Z140" i="60"/>
  <c r="V140" i="60"/>
  <c r="R140" i="60"/>
  <c r="Y140" i="60"/>
  <c r="X144" i="60"/>
  <c r="I144" i="60"/>
  <c r="L144" i="60" s="1"/>
  <c r="AA144" i="60"/>
  <c r="W144" i="60"/>
  <c r="Z144" i="60"/>
  <c r="V144" i="60"/>
  <c r="R144" i="60"/>
  <c r="Y144" i="60"/>
  <c r="Z197" i="60"/>
  <c r="V197" i="60"/>
  <c r="R197" i="60"/>
  <c r="Y197" i="60"/>
  <c r="U197" i="60"/>
  <c r="J197" i="60"/>
  <c r="X197" i="60"/>
  <c r="I197" i="60"/>
  <c r="L197" i="60" s="1"/>
  <c r="AA197" i="60"/>
  <c r="W197" i="60"/>
  <c r="S197" i="60"/>
  <c r="AB197" i="60" s="1"/>
  <c r="R145" i="60"/>
  <c r="V145" i="60"/>
  <c r="Z145" i="60"/>
  <c r="R149" i="60"/>
  <c r="V149" i="60"/>
  <c r="Z149" i="60"/>
  <c r="R150" i="60"/>
  <c r="V150" i="60"/>
  <c r="Z150" i="60"/>
  <c r="R151" i="60"/>
  <c r="V151" i="60"/>
  <c r="Z151" i="60"/>
  <c r="R152" i="60"/>
  <c r="V152" i="60"/>
  <c r="Z152" i="60"/>
  <c r="R153" i="60"/>
  <c r="V153" i="60"/>
  <c r="Z153" i="60"/>
  <c r="R154" i="60"/>
  <c r="V154" i="60"/>
  <c r="Z154" i="60"/>
  <c r="R155" i="60"/>
  <c r="V155" i="60"/>
  <c r="Z155" i="60"/>
  <c r="R156" i="60"/>
  <c r="V156" i="60"/>
  <c r="Z156" i="60"/>
  <c r="R157" i="60"/>
  <c r="V157" i="60"/>
  <c r="Z157" i="60"/>
  <c r="R158" i="60"/>
  <c r="V158" i="60"/>
  <c r="Z158" i="60"/>
  <c r="R159" i="60"/>
  <c r="V159" i="60"/>
  <c r="Z159" i="60"/>
  <c r="R160" i="60"/>
  <c r="V160" i="60"/>
  <c r="Z160" i="60"/>
  <c r="R164" i="60"/>
  <c r="V164" i="60"/>
  <c r="Z164" i="60"/>
  <c r="R165" i="60"/>
  <c r="V165" i="60"/>
  <c r="Z165" i="60"/>
  <c r="R166" i="60"/>
  <c r="V166" i="60"/>
  <c r="AA166" i="60"/>
  <c r="X167" i="60"/>
  <c r="I167" i="60"/>
  <c r="L167" i="60" s="1"/>
  <c r="U167" i="60"/>
  <c r="Z167" i="60"/>
  <c r="S168" i="60"/>
  <c r="AB168" i="60" s="1"/>
  <c r="R169" i="60"/>
  <c r="W169" i="60"/>
  <c r="X171" i="60"/>
  <c r="I171" i="60"/>
  <c r="L171" i="60" s="1"/>
  <c r="U171" i="60"/>
  <c r="Z171" i="60"/>
  <c r="S172" i="60"/>
  <c r="AB172" i="60" s="1"/>
  <c r="R173" i="60"/>
  <c r="W173" i="60"/>
  <c r="X175" i="60"/>
  <c r="I175" i="60"/>
  <c r="L175" i="60" s="1"/>
  <c r="U175" i="60"/>
  <c r="Z175" i="60"/>
  <c r="S179" i="60"/>
  <c r="AB179" i="60" s="1"/>
  <c r="R180" i="60"/>
  <c r="W180" i="60"/>
  <c r="X182" i="60"/>
  <c r="I182" i="60"/>
  <c r="L182" i="60" s="1"/>
  <c r="U182" i="60"/>
  <c r="Z182" i="60"/>
  <c r="S183" i="60"/>
  <c r="AB183" i="60" s="1"/>
  <c r="R184" i="60"/>
  <c r="W184" i="60"/>
  <c r="X186" i="60"/>
  <c r="I186" i="60"/>
  <c r="L186" i="60" s="1"/>
  <c r="U186" i="60"/>
  <c r="Z186" i="60"/>
  <c r="S187" i="60"/>
  <c r="AB187" i="60" s="1"/>
  <c r="R188" i="60"/>
  <c r="W188" i="60"/>
  <c r="S194" i="60"/>
  <c r="AB194" i="60" s="1"/>
  <c r="Z196" i="60"/>
  <c r="V196" i="60"/>
  <c r="R196" i="60"/>
  <c r="Y196" i="60"/>
  <c r="U196" i="60"/>
  <c r="J196" i="60"/>
  <c r="X196" i="60"/>
  <c r="I196" i="60"/>
  <c r="L196" i="60" s="1"/>
  <c r="W198" i="60"/>
  <c r="AA200" i="60"/>
  <c r="Z200" i="60"/>
  <c r="V200" i="60"/>
  <c r="R200" i="60"/>
  <c r="Y200" i="60"/>
  <c r="U200" i="60"/>
  <c r="J200" i="60"/>
  <c r="X200" i="60"/>
  <c r="I200" i="60"/>
  <c r="L200" i="60" s="1"/>
  <c r="S145" i="60"/>
  <c r="AB145" i="60" s="1"/>
  <c r="W145" i="60"/>
  <c r="AA145" i="60"/>
  <c r="S149" i="60"/>
  <c r="AB149" i="60" s="1"/>
  <c r="W149" i="60"/>
  <c r="AA149" i="60"/>
  <c r="S150" i="60"/>
  <c r="AB150" i="60" s="1"/>
  <c r="W150" i="60"/>
  <c r="AA150" i="60"/>
  <c r="S151" i="60"/>
  <c r="AB151" i="60" s="1"/>
  <c r="W151" i="60"/>
  <c r="AA151" i="60"/>
  <c r="S152" i="60"/>
  <c r="AB152" i="60" s="1"/>
  <c r="W152" i="60"/>
  <c r="AA152" i="60"/>
  <c r="S153" i="60"/>
  <c r="AB153" i="60" s="1"/>
  <c r="W153" i="60"/>
  <c r="AA153" i="60"/>
  <c r="S154" i="60"/>
  <c r="AB154" i="60" s="1"/>
  <c r="W154" i="60"/>
  <c r="AA154" i="60"/>
  <c r="S155" i="60"/>
  <c r="AB155" i="60" s="1"/>
  <c r="W155" i="60"/>
  <c r="AA155" i="60"/>
  <c r="S156" i="60"/>
  <c r="AB156" i="60" s="1"/>
  <c r="W156" i="60"/>
  <c r="AA156" i="60"/>
  <c r="S157" i="60"/>
  <c r="AB157" i="60" s="1"/>
  <c r="W157" i="60"/>
  <c r="AA157" i="60"/>
  <c r="S158" i="60"/>
  <c r="AB158" i="60" s="1"/>
  <c r="W158" i="60"/>
  <c r="AA158" i="60"/>
  <c r="S159" i="60"/>
  <c r="AB159" i="60" s="1"/>
  <c r="W159" i="60"/>
  <c r="AA159" i="60"/>
  <c r="S160" i="60"/>
  <c r="AB160" i="60" s="1"/>
  <c r="W160" i="60"/>
  <c r="AA160" i="60"/>
  <c r="S164" i="60"/>
  <c r="AB164" i="60" s="1"/>
  <c r="W164" i="60"/>
  <c r="AA164" i="60"/>
  <c r="S165" i="60"/>
  <c r="AB165" i="60" s="1"/>
  <c r="W165" i="60"/>
  <c r="AA165" i="60"/>
  <c r="S166" i="60"/>
  <c r="AB166" i="60" s="1"/>
  <c r="W166" i="60"/>
  <c r="X168" i="60"/>
  <c r="I168" i="60"/>
  <c r="L168" i="60" s="1"/>
  <c r="U168" i="60"/>
  <c r="Z168" i="60"/>
  <c r="X172" i="60"/>
  <c r="I172" i="60"/>
  <c r="L172" i="60" s="1"/>
  <c r="U172" i="60"/>
  <c r="Z172" i="60"/>
  <c r="S173" i="60"/>
  <c r="AB173" i="60" s="1"/>
  <c r="X179" i="60"/>
  <c r="I179" i="60"/>
  <c r="L179" i="60" s="1"/>
  <c r="U179" i="60"/>
  <c r="Z179" i="60"/>
  <c r="S180" i="60"/>
  <c r="AB180" i="60" s="1"/>
  <c r="X183" i="60"/>
  <c r="I183" i="60"/>
  <c r="L183" i="60" s="1"/>
  <c r="U183" i="60"/>
  <c r="Z183" i="60"/>
  <c r="S184" i="60"/>
  <c r="AB184" i="60" s="1"/>
  <c r="X187" i="60"/>
  <c r="I187" i="60"/>
  <c r="L187" i="60" s="1"/>
  <c r="U187" i="60"/>
  <c r="Z187" i="60"/>
  <c r="S188" i="60"/>
  <c r="AB188" i="60" s="1"/>
  <c r="Y194" i="60"/>
  <c r="X194" i="60"/>
  <c r="I194" i="60"/>
  <c r="L194" i="60" s="1"/>
  <c r="U194" i="60"/>
  <c r="AA194" i="60"/>
  <c r="Z195" i="60"/>
  <c r="V195" i="60"/>
  <c r="R195" i="60"/>
  <c r="Y195" i="60"/>
  <c r="U195" i="60"/>
  <c r="J195" i="60"/>
  <c r="X195" i="60"/>
  <c r="I195" i="60"/>
  <c r="L195" i="60" s="1"/>
  <c r="Z199" i="60"/>
  <c r="V199" i="60"/>
  <c r="R199" i="60"/>
  <c r="Y199" i="60"/>
  <c r="U199" i="60"/>
  <c r="J199" i="60"/>
  <c r="X199" i="60"/>
  <c r="I199" i="60"/>
  <c r="L199" i="60" s="1"/>
  <c r="I145" i="60"/>
  <c r="L145" i="60" s="1"/>
  <c r="I149" i="60"/>
  <c r="L149" i="60" s="1"/>
  <c r="I150" i="60"/>
  <c r="L150" i="60" s="1"/>
  <c r="I151" i="60"/>
  <c r="L151" i="60" s="1"/>
  <c r="I152" i="60"/>
  <c r="L152" i="60" s="1"/>
  <c r="I153" i="60"/>
  <c r="L153" i="60" s="1"/>
  <c r="I154" i="60"/>
  <c r="L154" i="60" s="1"/>
  <c r="I155" i="60"/>
  <c r="L155" i="60" s="1"/>
  <c r="I156" i="60"/>
  <c r="L156" i="60" s="1"/>
  <c r="I157" i="60"/>
  <c r="L157" i="60" s="1"/>
  <c r="I158" i="60"/>
  <c r="L158" i="60" s="1"/>
  <c r="I159" i="60"/>
  <c r="L159" i="60" s="1"/>
  <c r="I160" i="60"/>
  <c r="L160" i="60" s="1"/>
  <c r="I164" i="60"/>
  <c r="L164" i="60" s="1"/>
  <c r="I165" i="60"/>
  <c r="L165" i="60" s="1"/>
  <c r="I166" i="60"/>
  <c r="L166" i="60" s="1"/>
  <c r="Y166" i="60"/>
  <c r="J168" i="60"/>
  <c r="V168" i="60"/>
  <c r="AA168" i="60"/>
  <c r="X169" i="60"/>
  <c r="I169" i="60"/>
  <c r="L169" i="60" s="1"/>
  <c r="U169" i="60"/>
  <c r="Z169" i="60"/>
  <c r="J172" i="60"/>
  <c r="V172" i="60"/>
  <c r="AA172" i="60"/>
  <c r="X173" i="60"/>
  <c r="I173" i="60"/>
  <c r="L173" i="60" s="1"/>
  <c r="U173" i="60"/>
  <c r="Z173" i="60"/>
  <c r="J179" i="60"/>
  <c r="V179" i="60"/>
  <c r="AA179" i="60"/>
  <c r="X180" i="60"/>
  <c r="I180" i="60"/>
  <c r="L180" i="60" s="1"/>
  <c r="U180" i="60"/>
  <c r="Z180" i="60"/>
  <c r="J183" i="60"/>
  <c r="V183" i="60"/>
  <c r="AA183" i="60"/>
  <c r="X184" i="60"/>
  <c r="I184" i="60"/>
  <c r="L184" i="60" s="1"/>
  <c r="U184" i="60"/>
  <c r="Z184" i="60"/>
  <c r="J187" i="60"/>
  <c r="V187" i="60"/>
  <c r="AA187" i="60"/>
  <c r="X188" i="60"/>
  <c r="I188" i="60"/>
  <c r="L188" i="60" s="1"/>
  <c r="U188" i="60"/>
  <c r="Z188" i="60"/>
  <c r="J194" i="60"/>
  <c r="V194" i="60"/>
  <c r="S195" i="60"/>
  <c r="AB195" i="60" s="1"/>
  <c r="Z198" i="60"/>
  <c r="V198" i="60"/>
  <c r="R198" i="60"/>
  <c r="Y198" i="60"/>
  <c r="U198" i="60"/>
  <c r="J198" i="60"/>
  <c r="X198" i="60"/>
  <c r="I198" i="60"/>
  <c r="L198" i="60" s="1"/>
  <c r="S199" i="60"/>
  <c r="AB199" i="60" s="1"/>
  <c r="S201" i="60"/>
  <c r="AB201" i="60" s="1"/>
  <c r="W201" i="60"/>
  <c r="S202" i="60"/>
  <c r="AB202" i="60" s="1"/>
  <c r="W202" i="60"/>
  <c r="S203" i="60"/>
  <c r="AB203" i="60" s="1"/>
  <c r="W203" i="60"/>
  <c r="S204" i="60"/>
  <c r="AB204" i="60" s="1"/>
  <c r="W204" i="60"/>
  <c r="S205" i="60"/>
  <c r="AB205" i="60" s="1"/>
  <c r="W205" i="60"/>
  <c r="S209" i="60"/>
  <c r="AB209" i="60" s="1"/>
  <c r="W209" i="60"/>
  <c r="S210" i="60"/>
  <c r="AB210" i="60" s="1"/>
  <c r="W210" i="60"/>
  <c r="S211" i="60"/>
  <c r="AB211" i="60" s="1"/>
  <c r="W211" i="60"/>
  <c r="S212" i="60"/>
  <c r="AB212" i="60" s="1"/>
  <c r="W212" i="60"/>
  <c r="S213" i="60"/>
  <c r="AB213" i="60" s="1"/>
  <c r="W213" i="60"/>
  <c r="S214" i="60"/>
  <c r="AB214" i="60" s="1"/>
  <c r="W214" i="60"/>
  <c r="S215" i="60"/>
  <c r="AB215" i="60" s="1"/>
  <c r="W215" i="60"/>
  <c r="S216" i="60"/>
  <c r="AB216" i="60" s="1"/>
  <c r="W216" i="60"/>
  <c r="S217" i="60"/>
  <c r="AB217" i="60" s="1"/>
  <c r="W217" i="60"/>
  <c r="S218" i="60"/>
  <c r="AB218" i="60" s="1"/>
  <c r="W218" i="60"/>
  <c r="S219" i="60"/>
  <c r="AB219" i="60" s="1"/>
  <c r="W219" i="60"/>
  <c r="S220" i="60"/>
  <c r="AB220" i="60" s="1"/>
  <c r="W220" i="60"/>
  <c r="S224" i="60"/>
  <c r="AB224" i="60" s="1"/>
  <c r="W224" i="60"/>
  <c r="S225" i="60"/>
  <c r="AB225" i="60" s="1"/>
  <c r="W225" i="60"/>
  <c r="S226" i="60"/>
  <c r="AB226" i="60" s="1"/>
  <c r="W226" i="60"/>
  <c r="S227" i="60"/>
  <c r="AB227" i="60" s="1"/>
  <c r="W227" i="60"/>
  <c r="S228" i="60"/>
  <c r="AB228" i="60" s="1"/>
  <c r="W228" i="60"/>
  <c r="S229" i="60"/>
  <c r="W229" i="60"/>
  <c r="S230" i="60"/>
  <c r="AB230" i="60" s="1"/>
  <c r="W230" i="60"/>
  <c r="S231" i="60"/>
  <c r="AB231" i="60" s="1"/>
  <c r="W231" i="60"/>
  <c r="S232" i="60"/>
  <c r="AB232" i="60" s="1"/>
  <c r="W232" i="60"/>
  <c r="S233" i="60"/>
  <c r="AB233" i="60" s="1"/>
  <c r="W233" i="60"/>
  <c r="AC138" i="60"/>
  <c r="AC165" i="60"/>
  <c r="AC184" i="60"/>
  <c r="AC94" i="60"/>
  <c r="AC95" i="60"/>
  <c r="AC97" i="60"/>
  <c r="AC119" i="60"/>
  <c r="AC160" i="60"/>
  <c r="AC164" i="60"/>
  <c r="AC182" i="60"/>
  <c r="AC183" i="60"/>
  <c r="AC209" i="60"/>
  <c r="AC211" i="60"/>
  <c r="AC90" i="60"/>
  <c r="AC104" i="60"/>
  <c r="AC123" i="60"/>
  <c r="AC135" i="60"/>
  <c r="AC136" i="60"/>
  <c r="AC142" i="60"/>
  <c r="AC154" i="60"/>
  <c r="AC155" i="60"/>
  <c r="AC158" i="60"/>
  <c r="AC180" i="60"/>
  <c r="AC202" i="60"/>
  <c r="AC205" i="60"/>
  <c r="AC227" i="60"/>
  <c r="AC109" i="60"/>
  <c r="AC113" i="60"/>
  <c r="AC114" i="60"/>
  <c r="AC128" i="60"/>
  <c r="AC140" i="60"/>
  <c r="AC150" i="60"/>
  <c r="AC157" i="60"/>
  <c r="AC179" i="60"/>
  <c r="AB196" i="60"/>
  <c r="AC196" i="60"/>
  <c r="AC98" i="60"/>
  <c r="AC120" i="60"/>
  <c r="AC139" i="60"/>
  <c r="AC167" i="60"/>
  <c r="AC169" i="60"/>
  <c r="AC172" i="60"/>
  <c r="AC197" i="60"/>
  <c r="AC231" i="60"/>
  <c r="AC105" i="60"/>
  <c r="AC124" i="60"/>
  <c r="AC143" i="60"/>
  <c r="AC186" i="60"/>
  <c r="AC188" i="60"/>
  <c r="AC194" i="60"/>
  <c r="AC201" i="60"/>
  <c r="AB122" i="60"/>
  <c r="AC168" i="60"/>
  <c r="AC187" i="60"/>
  <c r="AC215" i="60"/>
  <c r="AC212" i="60"/>
  <c r="AC216" i="60"/>
  <c r="AC220" i="60"/>
  <c r="P115" i="60" l="1"/>
  <c r="N115" i="60"/>
  <c r="P139" i="60"/>
  <c r="N139" i="60"/>
  <c r="P187" i="60"/>
  <c r="N187" i="60"/>
  <c r="P144" i="60"/>
  <c r="N144" i="60"/>
  <c r="P200" i="60"/>
  <c r="N200" i="60"/>
  <c r="P197" i="60"/>
  <c r="N197" i="60"/>
  <c r="P126" i="60"/>
  <c r="N126" i="60"/>
  <c r="P96" i="60"/>
  <c r="N96" i="60"/>
  <c r="P108" i="60"/>
  <c r="N108" i="60"/>
  <c r="P95" i="60"/>
  <c r="N95" i="60"/>
  <c r="P137" i="60"/>
  <c r="N137" i="60"/>
  <c r="P219" i="60"/>
  <c r="N219" i="60"/>
  <c r="P228" i="60"/>
  <c r="N228" i="60"/>
  <c r="P211" i="60"/>
  <c r="N211" i="60"/>
  <c r="P112" i="60"/>
  <c r="N112" i="60"/>
  <c r="P121" i="60"/>
  <c r="N121" i="60"/>
  <c r="P164" i="60"/>
  <c r="N164" i="60"/>
  <c r="P157" i="60"/>
  <c r="N157" i="60"/>
  <c r="P153" i="60"/>
  <c r="N153" i="60"/>
  <c r="P149" i="60"/>
  <c r="N149" i="60"/>
  <c r="P172" i="60"/>
  <c r="N172" i="60"/>
  <c r="P170" i="60"/>
  <c r="N170" i="60"/>
  <c r="P111" i="60"/>
  <c r="N111" i="60"/>
  <c r="P104" i="60"/>
  <c r="N104" i="60"/>
  <c r="P124" i="60"/>
  <c r="N124" i="60"/>
  <c r="P105" i="60"/>
  <c r="N105" i="60"/>
  <c r="P114" i="60"/>
  <c r="N114" i="60"/>
  <c r="P225" i="60"/>
  <c r="N225" i="60"/>
  <c r="P210" i="60"/>
  <c r="N210" i="60"/>
  <c r="P203" i="60"/>
  <c r="N203" i="60"/>
  <c r="P212" i="60"/>
  <c r="N212" i="60"/>
  <c r="P90" i="60"/>
  <c r="N90" i="60"/>
  <c r="P214" i="60"/>
  <c r="N214" i="60"/>
  <c r="P216" i="60"/>
  <c r="N216" i="60"/>
  <c r="P165" i="60"/>
  <c r="N165" i="60"/>
  <c r="P109" i="60"/>
  <c r="N109" i="60"/>
  <c r="P233" i="60"/>
  <c r="N233" i="60"/>
  <c r="P194" i="60"/>
  <c r="N194" i="60"/>
  <c r="P186" i="60"/>
  <c r="N186" i="60"/>
  <c r="P182" i="60"/>
  <c r="N182" i="60"/>
  <c r="P175" i="60"/>
  <c r="N175" i="60"/>
  <c r="P171" i="60"/>
  <c r="N171" i="60"/>
  <c r="P167" i="60"/>
  <c r="N167" i="60"/>
  <c r="P134" i="60"/>
  <c r="N134" i="60"/>
  <c r="P97" i="60"/>
  <c r="N97" i="60"/>
  <c r="P98" i="60"/>
  <c r="N98" i="60"/>
  <c r="P91" i="60"/>
  <c r="N91" i="60"/>
  <c r="P217" i="60"/>
  <c r="N217" i="60"/>
  <c r="P213" i="60"/>
  <c r="N213" i="60"/>
  <c r="P204" i="60"/>
  <c r="N204" i="60"/>
  <c r="P205" i="60"/>
  <c r="N205" i="60"/>
  <c r="P209" i="60"/>
  <c r="N209" i="60"/>
  <c r="P231" i="60"/>
  <c r="N231" i="60"/>
  <c r="P154" i="60"/>
  <c r="N154" i="60"/>
  <c r="P128" i="60"/>
  <c r="N128" i="60"/>
  <c r="P160" i="60"/>
  <c r="N160" i="60"/>
  <c r="P156" i="60"/>
  <c r="N156" i="60"/>
  <c r="P152" i="60"/>
  <c r="N152" i="60"/>
  <c r="P145" i="60"/>
  <c r="N145" i="60"/>
  <c r="P179" i="60"/>
  <c r="N179" i="60"/>
  <c r="P196" i="60"/>
  <c r="N196" i="60"/>
  <c r="P185" i="60"/>
  <c r="N185" i="60"/>
  <c r="P122" i="60"/>
  <c r="N122" i="60"/>
  <c r="P92" i="60"/>
  <c r="N92" i="60"/>
  <c r="P93" i="60"/>
  <c r="N93" i="60"/>
  <c r="P120" i="60"/>
  <c r="N120" i="60"/>
  <c r="P129" i="60"/>
  <c r="N129" i="60"/>
  <c r="P110" i="60"/>
  <c r="N110" i="60"/>
  <c r="P232" i="60"/>
  <c r="N232" i="60"/>
  <c r="P226" i="60"/>
  <c r="N226" i="60"/>
  <c r="P119" i="60"/>
  <c r="N119" i="60"/>
  <c r="P198" i="60"/>
  <c r="N198" i="60"/>
  <c r="P158" i="60"/>
  <c r="N158" i="60"/>
  <c r="P181" i="60"/>
  <c r="N181" i="60"/>
  <c r="P199" i="60"/>
  <c r="N199" i="60"/>
  <c r="P138" i="60"/>
  <c r="N138" i="60"/>
  <c r="P107" i="60"/>
  <c r="N107" i="60"/>
  <c r="P127" i="60"/>
  <c r="N127" i="60"/>
  <c r="P89" i="60"/>
  <c r="N89" i="60"/>
  <c r="P141" i="60"/>
  <c r="N141" i="60"/>
  <c r="P94" i="60"/>
  <c r="N94" i="60"/>
  <c r="P135" i="60"/>
  <c r="N135" i="60"/>
  <c r="P229" i="60"/>
  <c r="N229" i="60"/>
  <c r="P215" i="60"/>
  <c r="N215" i="60"/>
  <c r="P201" i="60"/>
  <c r="N201" i="60"/>
  <c r="P227" i="60"/>
  <c r="N227" i="60"/>
  <c r="P220" i="60"/>
  <c r="N220" i="60"/>
  <c r="P168" i="60"/>
  <c r="N168" i="60"/>
  <c r="P224" i="60"/>
  <c r="N224" i="60"/>
  <c r="P150" i="60"/>
  <c r="N150" i="60"/>
  <c r="P202" i="60"/>
  <c r="N202" i="60"/>
  <c r="P188" i="60"/>
  <c r="N188" i="60"/>
  <c r="P184" i="60"/>
  <c r="N184" i="60"/>
  <c r="P180" i="60"/>
  <c r="N180" i="60"/>
  <c r="P173" i="60"/>
  <c r="N173" i="60"/>
  <c r="P169" i="60"/>
  <c r="N169" i="60"/>
  <c r="P166" i="60"/>
  <c r="N166" i="60"/>
  <c r="P159" i="60"/>
  <c r="N159" i="60"/>
  <c r="P155" i="60"/>
  <c r="N155" i="60"/>
  <c r="P151" i="60"/>
  <c r="N151" i="60"/>
  <c r="P195" i="60"/>
  <c r="N195" i="60"/>
  <c r="P183" i="60"/>
  <c r="N183" i="60"/>
  <c r="P174" i="60"/>
  <c r="N174" i="60"/>
  <c r="P142" i="60"/>
  <c r="N142" i="60"/>
  <c r="P130" i="60"/>
  <c r="N130" i="60"/>
  <c r="P123" i="60"/>
  <c r="N123" i="60"/>
  <c r="P113" i="60"/>
  <c r="N113" i="60"/>
  <c r="P125" i="60"/>
  <c r="N125" i="60"/>
  <c r="P106" i="60"/>
  <c r="N106" i="60"/>
  <c r="P230" i="60"/>
  <c r="N230" i="60"/>
  <c r="P143" i="60"/>
  <c r="N143" i="60"/>
  <c r="P218" i="60"/>
  <c r="N218" i="60"/>
  <c r="P140" i="60"/>
  <c r="N140" i="60"/>
  <c r="P136" i="60"/>
  <c r="N136" i="60"/>
  <c r="G137" i="62"/>
  <c r="G145" i="62"/>
  <c r="G103" i="62"/>
  <c r="G114" i="62"/>
  <c r="G110" i="62"/>
  <c r="G105" i="62"/>
  <c r="G104" i="62"/>
  <c r="G102" i="62"/>
  <c r="G106" i="62"/>
  <c r="G111" i="62"/>
  <c r="G118" i="62"/>
  <c r="G120" i="62"/>
  <c r="G112" i="62"/>
  <c r="G108" i="62"/>
  <c r="G107" i="62"/>
  <c r="G115" i="62"/>
  <c r="G116" i="62"/>
  <c r="G113" i="62"/>
  <c r="G119" i="62"/>
  <c r="F144" i="60"/>
  <c r="F159" i="60" s="1"/>
  <c r="F174" i="60" s="1"/>
  <c r="F370" i="60"/>
  <c r="F385" i="60" s="1"/>
  <c r="F400" i="60" s="1"/>
  <c r="F415" i="60" s="1"/>
  <c r="F430" i="60" s="1"/>
  <c r="F445" i="60" s="1"/>
  <c r="F460" i="60" s="1"/>
  <c r="F143" i="60"/>
  <c r="F158" i="60" s="1"/>
  <c r="F173" i="60" s="1"/>
  <c r="F188" i="60" s="1"/>
  <c r="F369" i="60"/>
  <c r="F384" i="60" s="1"/>
  <c r="F399" i="60" s="1"/>
  <c r="F414" i="60" s="1"/>
  <c r="F429" i="60" s="1"/>
  <c r="F444" i="60" s="1"/>
  <c r="F459" i="60" s="1"/>
  <c r="F142" i="60"/>
  <c r="F157" i="60" s="1"/>
  <c r="F172" i="60" s="1"/>
  <c r="F187" i="60" s="1"/>
  <c r="F368" i="60"/>
  <c r="F383" i="60" s="1"/>
  <c r="F398" i="60" s="1"/>
  <c r="F413" i="60" s="1"/>
  <c r="F428" i="60" s="1"/>
  <c r="F443" i="60" s="1"/>
  <c r="F458" i="60" s="1"/>
  <c r="F140" i="60"/>
  <c r="F155" i="60" s="1"/>
  <c r="F170" i="60" s="1"/>
  <c r="F185" i="60" s="1"/>
  <c r="F366" i="60"/>
  <c r="F381" i="60" s="1"/>
  <c r="F396" i="60" s="1"/>
  <c r="F411" i="60" s="1"/>
  <c r="F426" i="60" s="1"/>
  <c r="F441" i="60" s="1"/>
  <c r="F456" i="60" s="1"/>
  <c r="F139" i="60"/>
  <c r="F154" i="60" s="1"/>
  <c r="F169" i="60" s="1"/>
  <c r="F184" i="60" s="1"/>
  <c r="F365" i="60"/>
  <c r="F380" i="60" s="1"/>
  <c r="F395" i="60" s="1"/>
  <c r="F410" i="60" s="1"/>
  <c r="F425" i="60" s="1"/>
  <c r="F440" i="60" s="1"/>
  <c r="F455" i="60" s="1"/>
  <c r="F141" i="60"/>
  <c r="F156" i="60" s="1"/>
  <c r="F171" i="60" s="1"/>
  <c r="F186" i="60" s="1"/>
  <c r="F367" i="60"/>
  <c r="F382" i="60" s="1"/>
  <c r="F397" i="60" s="1"/>
  <c r="F412" i="60" s="1"/>
  <c r="F427" i="60" s="1"/>
  <c r="F442" i="60" s="1"/>
  <c r="F457" i="60" s="1"/>
  <c r="F120" i="60"/>
  <c r="F122" i="60"/>
  <c r="F123" i="60"/>
  <c r="F121" i="60"/>
  <c r="F119" i="60"/>
  <c r="F114" i="1"/>
  <c r="L114" i="1" s="1"/>
  <c r="C114" i="1"/>
  <c r="B114" i="1"/>
  <c r="F113" i="1"/>
  <c r="L113" i="1" s="1"/>
  <c r="C113" i="1"/>
  <c r="B113" i="1"/>
  <c r="F112" i="1"/>
  <c r="L112" i="1" s="1"/>
  <c r="C112" i="1"/>
  <c r="B112" i="1"/>
  <c r="F111" i="1"/>
  <c r="L111" i="1" s="1"/>
  <c r="C111" i="1"/>
  <c r="B111" i="1"/>
  <c r="F110" i="1"/>
  <c r="L110" i="1" s="1"/>
  <c r="C110" i="1"/>
  <c r="B110" i="1"/>
  <c r="F109" i="1"/>
  <c r="L109" i="1" s="1"/>
  <c r="C109" i="1"/>
  <c r="B109" i="1"/>
  <c r="F108" i="1"/>
  <c r="L108" i="1" s="1"/>
  <c r="C108" i="1"/>
  <c r="B108" i="1"/>
  <c r="F107" i="1"/>
  <c r="L107" i="1" s="1"/>
  <c r="C107" i="1"/>
  <c r="B107" i="1"/>
  <c r="F106" i="1"/>
  <c r="L106" i="1" s="1"/>
  <c r="C106" i="1"/>
  <c r="B106" i="1"/>
  <c r="F105" i="1"/>
  <c r="L105" i="1" s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L100" i="1" s="1"/>
  <c r="C100" i="1"/>
  <c r="B100" i="1"/>
  <c r="F99" i="1"/>
  <c r="L99" i="1" s="1"/>
  <c r="C99" i="1"/>
  <c r="B99" i="1"/>
  <c r="F98" i="1"/>
  <c r="L98" i="1" s="1"/>
  <c r="C98" i="1"/>
  <c r="B98" i="1"/>
  <c r="F97" i="1"/>
  <c r="L97" i="1" s="1"/>
  <c r="C97" i="1"/>
  <c r="B97" i="1"/>
  <c r="F96" i="1"/>
  <c r="L96" i="1" s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L92" i="1" s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L86" i="1" s="1"/>
  <c r="C86" i="1"/>
  <c r="B86" i="1"/>
  <c r="F85" i="1"/>
  <c r="L85" i="1" s="1"/>
  <c r="C85" i="1"/>
  <c r="B85" i="1"/>
  <c r="F84" i="1"/>
  <c r="L84" i="1" s="1"/>
  <c r="C84" i="1"/>
  <c r="B84" i="1"/>
  <c r="F83" i="1"/>
  <c r="L83" i="1" s="1"/>
  <c r="C83" i="1"/>
  <c r="B83" i="1"/>
  <c r="F82" i="1"/>
  <c r="L82" i="1" s="1"/>
  <c r="C82" i="1"/>
  <c r="B82" i="1"/>
  <c r="F81" i="1"/>
  <c r="L81" i="1" s="1"/>
  <c r="C81" i="1"/>
  <c r="B81" i="1"/>
  <c r="F80" i="1"/>
  <c r="L80" i="1" s="1"/>
  <c r="C80" i="1"/>
  <c r="B80" i="1"/>
  <c r="F79" i="1"/>
  <c r="L79" i="1" s="1"/>
  <c r="C79" i="1"/>
  <c r="B79" i="1"/>
  <c r="F78" i="1"/>
  <c r="L78" i="1" s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L73" i="1" s="1"/>
  <c r="C73" i="1"/>
  <c r="B73" i="1"/>
  <c r="F72" i="1"/>
  <c r="L72" i="1" s="1"/>
  <c r="C72" i="1"/>
  <c r="B72" i="1"/>
  <c r="F71" i="1"/>
  <c r="L71" i="1" s="1"/>
  <c r="C71" i="1"/>
  <c r="B71" i="1"/>
  <c r="F70" i="1"/>
  <c r="L70" i="1" s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L66" i="1" s="1"/>
  <c r="C66" i="1"/>
  <c r="B66" i="1"/>
  <c r="F65" i="1"/>
  <c r="L65" i="1" s="1"/>
  <c r="C65" i="1"/>
  <c r="B65" i="1"/>
  <c r="F64" i="1"/>
  <c r="L64" i="1" s="1"/>
  <c r="C64" i="1"/>
  <c r="B64" i="1"/>
  <c r="F11" i="1"/>
  <c r="L11" i="1" s="1"/>
  <c r="N11" i="1" s="1"/>
  <c r="F12" i="1"/>
  <c r="L12" i="1" s="1"/>
  <c r="N12" i="1" s="1"/>
  <c r="F13" i="1"/>
  <c r="L13" i="1" s="1"/>
  <c r="N13" i="1" s="1"/>
  <c r="F14" i="1"/>
  <c r="L14" i="1" s="1"/>
  <c r="N14" i="1" s="1"/>
  <c r="F15" i="1"/>
  <c r="L15" i="1" s="1"/>
  <c r="N15" i="1" s="1"/>
  <c r="F16" i="1"/>
  <c r="L16" i="1" s="1"/>
  <c r="N16" i="1" s="1"/>
  <c r="F17" i="1"/>
  <c r="L17" i="1" s="1"/>
  <c r="N17" i="1" s="1"/>
  <c r="F18" i="1"/>
  <c r="L18" i="1" s="1"/>
  <c r="N18" i="1" s="1"/>
  <c r="F19" i="1"/>
  <c r="L19" i="1" s="1"/>
  <c r="N19" i="1" s="1"/>
  <c r="F20" i="1"/>
  <c r="L20" i="1" s="1"/>
  <c r="N20" i="1" s="1"/>
  <c r="F21" i="1"/>
  <c r="L21" i="1" s="1"/>
  <c r="N21" i="1" s="1"/>
  <c r="F22" i="1"/>
  <c r="L22" i="1" s="1"/>
  <c r="N22" i="1" s="1"/>
  <c r="F23" i="1"/>
  <c r="L23" i="1" s="1"/>
  <c r="N23" i="1" s="1"/>
  <c r="F24" i="1"/>
  <c r="L24" i="1" s="1"/>
  <c r="N24" i="1" s="1"/>
  <c r="F25" i="1"/>
  <c r="L25" i="1" s="1"/>
  <c r="N25" i="1" s="1"/>
  <c r="F26" i="1"/>
  <c r="L26" i="1" s="1"/>
  <c r="N26" i="1" s="1"/>
  <c r="F27" i="1"/>
  <c r="L27" i="1" s="1"/>
  <c r="N27" i="1" s="1"/>
  <c r="F28" i="1"/>
  <c r="L28" i="1" s="1"/>
  <c r="N28" i="1" s="1"/>
  <c r="F29" i="1"/>
  <c r="L29" i="1" s="1"/>
  <c r="N29" i="1" s="1"/>
  <c r="F30" i="1"/>
  <c r="L30" i="1" s="1"/>
  <c r="N30" i="1" s="1"/>
  <c r="F31" i="1"/>
  <c r="L31" i="1" s="1"/>
  <c r="N31" i="1" s="1"/>
  <c r="F32" i="1"/>
  <c r="L32" i="1" s="1"/>
  <c r="N32" i="1" s="1"/>
  <c r="F33" i="1"/>
  <c r="L33" i="1" s="1"/>
  <c r="N33" i="1" s="1"/>
  <c r="F34" i="1"/>
  <c r="L34" i="1" s="1"/>
  <c r="N34" i="1" s="1"/>
  <c r="F35" i="1"/>
  <c r="L35" i="1" s="1"/>
  <c r="N35" i="1" s="1"/>
  <c r="F36" i="1"/>
  <c r="L36" i="1" s="1"/>
  <c r="N36" i="1" s="1"/>
  <c r="F37" i="1"/>
  <c r="L37" i="1" s="1"/>
  <c r="N37" i="1" s="1"/>
  <c r="F38" i="1"/>
  <c r="L38" i="1" s="1"/>
  <c r="N38" i="1" s="1"/>
  <c r="F39" i="1"/>
  <c r="L39" i="1" s="1"/>
  <c r="N39" i="1" s="1"/>
  <c r="F40" i="1"/>
  <c r="L40" i="1" s="1"/>
  <c r="N40" i="1" s="1"/>
  <c r="F41" i="1"/>
  <c r="L41" i="1" s="1"/>
  <c r="N41" i="1" s="1"/>
  <c r="F42" i="1"/>
  <c r="L42" i="1" s="1"/>
  <c r="N42" i="1" s="1"/>
  <c r="F43" i="1"/>
  <c r="L43" i="1" s="1"/>
  <c r="N43" i="1" s="1"/>
  <c r="F44" i="1"/>
  <c r="L44" i="1" s="1"/>
  <c r="N44" i="1" s="1"/>
  <c r="F45" i="1"/>
  <c r="L45" i="1" s="1"/>
  <c r="N45" i="1" s="1"/>
  <c r="F46" i="1"/>
  <c r="L46" i="1" s="1"/>
  <c r="N46" i="1" s="1"/>
  <c r="F47" i="1"/>
  <c r="L47" i="1" s="1"/>
  <c r="N47" i="1" s="1"/>
  <c r="F48" i="1"/>
  <c r="L48" i="1" s="1"/>
  <c r="N48" i="1" s="1"/>
  <c r="F49" i="1"/>
  <c r="L49" i="1" s="1"/>
  <c r="N49" i="1" s="1"/>
  <c r="F50" i="1"/>
  <c r="L50" i="1" s="1"/>
  <c r="N50" i="1" s="1"/>
  <c r="F51" i="1"/>
  <c r="L51" i="1" s="1"/>
  <c r="N51" i="1" s="1"/>
  <c r="AE55" i="1"/>
  <c r="AD56" i="1"/>
  <c r="F59" i="1"/>
  <c r="F60" i="1"/>
  <c r="F61" i="1"/>
  <c r="AH61" i="1" l="1"/>
  <c r="AG61" i="1"/>
  <c r="AF61" i="1"/>
  <c r="AF60" i="1"/>
  <c r="AG60" i="1"/>
  <c r="AH60" i="1"/>
  <c r="AF59" i="1"/>
  <c r="AG59" i="1"/>
  <c r="AH59" i="1"/>
  <c r="L58" i="1"/>
  <c r="N58" i="1" s="1"/>
  <c r="P58" i="1"/>
  <c r="L57" i="1"/>
  <c r="N57" i="1" s="1"/>
  <c r="P57" i="1"/>
  <c r="AF51" i="1"/>
  <c r="AG51" i="1"/>
  <c r="AH51" i="1"/>
  <c r="AF50" i="1"/>
  <c r="AG50" i="1"/>
  <c r="AH50" i="1"/>
  <c r="U17" i="1"/>
  <c r="S17" i="1"/>
  <c r="S40" i="1"/>
  <c r="U40" i="1"/>
  <c r="S32" i="1"/>
  <c r="U32" i="1"/>
  <c r="S24" i="1"/>
  <c r="U24" i="1"/>
  <c r="S16" i="1"/>
  <c r="U16" i="1"/>
  <c r="U25" i="1"/>
  <c r="S25" i="1"/>
  <c r="S39" i="1"/>
  <c r="U39" i="1"/>
  <c r="S31" i="1"/>
  <c r="U31" i="1"/>
  <c r="S23" i="1"/>
  <c r="U23" i="1"/>
  <c r="S15" i="1"/>
  <c r="U15" i="1"/>
  <c r="S41" i="1"/>
  <c r="U41" i="1"/>
  <c r="S38" i="1"/>
  <c r="U38" i="1"/>
  <c r="S30" i="1"/>
  <c r="U30" i="1"/>
  <c r="S22" i="1"/>
  <c r="U22" i="1"/>
  <c r="S14" i="1"/>
  <c r="U14" i="1"/>
  <c r="U37" i="1"/>
  <c r="S37" i="1"/>
  <c r="U29" i="1"/>
  <c r="S29" i="1"/>
  <c r="U21" i="1"/>
  <c r="S21" i="1"/>
  <c r="U13" i="1"/>
  <c r="S13" i="1"/>
  <c r="S36" i="1"/>
  <c r="U36" i="1"/>
  <c r="S28" i="1"/>
  <c r="U28" i="1"/>
  <c r="S20" i="1"/>
  <c r="U20" i="1"/>
  <c r="S12" i="1"/>
  <c r="U12" i="1"/>
  <c r="U33" i="1"/>
  <c r="S33" i="1"/>
  <c r="S35" i="1"/>
  <c r="U35" i="1"/>
  <c r="S27" i="1"/>
  <c r="U27" i="1"/>
  <c r="S19" i="1"/>
  <c r="U19" i="1"/>
  <c r="S11" i="1"/>
  <c r="U11" i="1"/>
  <c r="S42" i="1"/>
  <c r="U42" i="1"/>
  <c r="S34" i="1"/>
  <c r="U34" i="1"/>
  <c r="S26" i="1"/>
  <c r="U26" i="1"/>
  <c r="S18" i="1"/>
  <c r="U18" i="1"/>
  <c r="AH12" i="1"/>
  <c r="AF12" i="1"/>
  <c r="AG12" i="1"/>
  <c r="AH11" i="1"/>
  <c r="AF11" i="1"/>
  <c r="AG11" i="1"/>
  <c r="AH81" i="1"/>
  <c r="S81" i="1"/>
  <c r="U81" i="1"/>
  <c r="S113" i="1"/>
  <c r="U113" i="1"/>
  <c r="S68" i="1"/>
  <c r="U68" i="1"/>
  <c r="S76" i="1"/>
  <c r="U76" i="1"/>
  <c r="S84" i="1"/>
  <c r="U84" i="1"/>
  <c r="AE92" i="1"/>
  <c r="S92" i="1"/>
  <c r="U92" i="1"/>
  <c r="S100" i="1"/>
  <c r="U100" i="1"/>
  <c r="S108" i="1"/>
  <c r="U108" i="1"/>
  <c r="S89" i="1"/>
  <c r="U89" i="1"/>
  <c r="AE105" i="1"/>
  <c r="S105" i="1"/>
  <c r="U105" i="1"/>
  <c r="AH71" i="1"/>
  <c r="S71" i="1"/>
  <c r="U71" i="1"/>
  <c r="AF79" i="1"/>
  <c r="S79" i="1"/>
  <c r="U79" i="1"/>
  <c r="AA87" i="1"/>
  <c r="S87" i="1"/>
  <c r="U87" i="1"/>
  <c r="S95" i="1"/>
  <c r="U95" i="1"/>
  <c r="S103" i="1"/>
  <c r="U103" i="1"/>
  <c r="S111" i="1"/>
  <c r="U111" i="1"/>
  <c r="S65" i="1"/>
  <c r="U65" i="1"/>
  <c r="S66" i="1"/>
  <c r="U66" i="1"/>
  <c r="AG74" i="1"/>
  <c r="S74" i="1"/>
  <c r="U74" i="1"/>
  <c r="S82" i="1"/>
  <c r="U82" i="1"/>
  <c r="S90" i="1"/>
  <c r="U90" i="1"/>
  <c r="S98" i="1"/>
  <c r="U98" i="1"/>
  <c r="AF106" i="1"/>
  <c r="S106" i="1"/>
  <c r="U106" i="1"/>
  <c r="AC114" i="1"/>
  <c r="S114" i="1"/>
  <c r="U114" i="1"/>
  <c r="S73" i="1"/>
  <c r="U73" i="1"/>
  <c r="AF97" i="1"/>
  <c r="S97" i="1"/>
  <c r="U97" i="1"/>
  <c r="S69" i="1"/>
  <c r="U69" i="1"/>
  <c r="S77" i="1"/>
  <c r="U77" i="1"/>
  <c r="AF85" i="1"/>
  <c r="S85" i="1"/>
  <c r="U85" i="1"/>
  <c r="AF93" i="1"/>
  <c r="S93" i="1"/>
  <c r="U93" i="1"/>
  <c r="AF101" i="1"/>
  <c r="S101" i="1"/>
  <c r="U101" i="1"/>
  <c r="AG109" i="1"/>
  <c r="S109" i="1"/>
  <c r="U109" i="1"/>
  <c r="D64" i="1"/>
  <c r="S64" i="1"/>
  <c r="U64" i="1"/>
  <c r="S72" i="1"/>
  <c r="U72" i="1"/>
  <c r="S80" i="1"/>
  <c r="U80" i="1"/>
  <c r="S88" i="1"/>
  <c r="U88" i="1"/>
  <c r="S96" i="1"/>
  <c r="U96" i="1"/>
  <c r="S104" i="1"/>
  <c r="U104" i="1"/>
  <c r="S112" i="1"/>
  <c r="U112" i="1"/>
  <c r="D67" i="1"/>
  <c r="S67" i="1"/>
  <c r="U67" i="1"/>
  <c r="S75" i="1"/>
  <c r="U75" i="1"/>
  <c r="AF83" i="1"/>
  <c r="S83" i="1"/>
  <c r="U83" i="1"/>
  <c r="U91" i="1"/>
  <c r="S91" i="1"/>
  <c r="AA99" i="1"/>
  <c r="U99" i="1"/>
  <c r="S99" i="1"/>
  <c r="S107" i="1"/>
  <c r="U107" i="1"/>
  <c r="S70" i="1"/>
  <c r="U70" i="1"/>
  <c r="S78" i="1"/>
  <c r="U78" i="1"/>
  <c r="S86" i="1"/>
  <c r="U86" i="1"/>
  <c r="S94" i="1"/>
  <c r="U94" i="1"/>
  <c r="S102" i="1"/>
  <c r="U102" i="1"/>
  <c r="S110" i="1"/>
  <c r="U110" i="1"/>
  <c r="S61" i="1"/>
  <c r="U61" i="1"/>
  <c r="S44" i="1"/>
  <c r="U44" i="1"/>
  <c r="W20" i="1"/>
  <c r="W12" i="1"/>
  <c r="S60" i="1"/>
  <c r="U60" i="1"/>
  <c r="S43" i="1"/>
  <c r="U43" i="1"/>
  <c r="Y11" i="1"/>
  <c r="P50" i="1"/>
  <c r="U50" i="1"/>
  <c r="S50" i="1"/>
  <c r="AE26" i="1"/>
  <c r="H59" i="1"/>
  <c r="S59" i="1"/>
  <c r="U59" i="1"/>
  <c r="S58" i="1"/>
  <c r="U58" i="1"/>
  <c r="S49" i="1"/>
  <c r="U49" i="1"/>
  <c r="S45" i="1"/>
  <c r="U45" i="1"/>
  <c r="S51" i="1"/>
  <c r="U51" i="1"/>
  <c r="S57" i="1"/>
  <c r="U57" i="1"/>
  <c r="S48" i="1"/>
  <c r="U48" i="1"/>
  <c r="W24" i="1"/>
  <c r="S47" i="1"/>
  <c r="U47" i="1"/>
  <c r="S46" i="1"/>
  <c r="U46" i="1"/>
  <c r="J22" i="1"/>
  <c r="G133" i="62"/>
  <c r="G140" i="62"/>
  <c r="G138" i="62"/>
  <c r="G136" i="62"/>
  <c r="G148" i="62"/>
  <c r="G142" i="62"/>
  <c r="G147" i="62"/>
  <c r="G146" i="62"/>
  <c r="G131" i="62"/>
  <c r="G144" i="62"/>
  <c r="G134" i="62"/>
  <c r="G141" i="62"/>
  <c r="G143" i="62"/>
  <c r="G130" i="62"/>
  <c r="G139" i="62"/>
  <c r="G135" i="62"/>
  <c r="G132" i="62"/>
  <c r="F200" i="60"/>
  <c r="F215" i="60" s="1"/>
  <c r="F230" i="60" s="1"/>
  <c r="F246" i="60" s="1"/>
  <c r="F261" i="60" s="1"/>
  <c r="F276" i="60" s="1"/>
  <c r="F291" i="60" s="1"/>
  <c r="F306" i="60" s="1"/>
  <c r="F321" i="60" s="1"/>
  <c r="F202" i="60"/>
  <c r="F217" i="60" s="1"/>
  <c r="F232" i="60" s="1"/>
  <c r="F248" i="60" s="1"/>
  <c r="F263" i="60" s="1"/>
  <c r="F278" i="60" s="1"/>
  <c r="F293" i="60" s="1"/>
  <c r="F308" i="60" s="1"/>
  <c r="F323" i="60" s="1"/>
  <c r="F201" i="60"/>
  <c r="F216" i="60" s="1"/>
  <c r="F231" i="60" s="1"/>
  <c r="F247" i="60" s="1"/>
  <c r="F262" i="60" s="1"/>
  <c r="F203" i="60"/>
  <c r="F218" i="60" s="1"/>
  <c r="F233" i="60" s="1"/>
  <c r="F249" i="60" s="1"/>
  <c r="F264" i="60" s="1"/>
  <c r="F279" i="60" s="1"/>
  <c r="F294" i="60" s="1"/>
  <c r="F309" i="60" s="1"/>
  <c r="F324" i="60" s="1"/>
  <c r="F199" i="60"/>
  <c r="F214" i="60" s="1"/>
  <c r="F229" i="60" s="1"/>
  <c r="F245" i="60" s="1"/>
  <c r="F189" i="60"/>
  <c r="F204" i="60" s="1"/>
  <c r="AA48" i="1"/>
  <c r="AF48" i="1"/>
  <c r="AC48" i="1"/>
  <c r="AG48" i="1"/>
  <c r="AD48" i="1"/>
  <c r="AH48" i="1"/>
  <c r="AE48" i="1"/>
  <c r="AE47" i="1"/>
  <c r="AA47" i="1"/>
  <c r="AF47" i="1"/>
  <c r="AC47" i="1"/>
  <c r="AG47" i="1"/>
  <c r="AD47" i="1"/>
  <c r="AH47" i="1"/>
  <c r="AD46" i="1"/>
  <c r="AH46" i="1"/>
  <c r="AE46" i="1"/>
  <c r="AA46" i="1"/>
  <c r="AF46" i="1"/>
  <c r="AC46" i="1"/>
  <c r="AG46" i="1"/>
  <c r="AC49" i="1"/>
  <c r="AG49" i="1"/>
  <c r="AD49" i="1"/>
  <c r="AH49" i="1"/>
  <c r="AE49" i="1"/>
  <c r="AA49" i="1"/>
  <c r="AF49" i="1"/>
  <c r="AA45" i="1"/>
  <c r="AC45" i="1"/>
  <c r="AG45" i="1"/>
  <c r="AD45" i="1"/>
  <c r="AH45" i="1"/>
  <c r="AE45" i="1"/>
  <c r="AF45" i="1"/>
  <c r="AC44" i="1"/>
  <c r="AG44" i="1"/>
  <c r="AA44" i="1"/>
  <c r="AD44" i="1"/>
  <c r="AH44" i="1"/>
  <c r="AE44" i="1"/>
  <c r="AF44" i="1"/>
  <c r="H40" i="1"/>
  <c r="AC40" i="1"/>
  <c r="AG40" i="1"/>
  <c r="AF40" i="1"/>
  <c r="AD40" i="1"/>
  <c r="AH40" i="1"/>
  <c r="AE40" i="1"/>
  <c r="AA40" i="1"/>
  <c r="W36" i="1"/>
  <c r="AC36" i="1"/>
  <c r="AG36" i="1"/>
  <c r="AA36" i="1"/>
  <c r="AD36" i="1"/>
  <c r="AH36" i="1"/>
  <c r="AE36" i="1"/>
  <c r="AF36" i="1"/>
  <c r="AC32" i="1"/>
  <c r="AG32" i="1"/>
  <c r="AA32" i="1"/>
  <c r="AD32" i="1"/>
  <c r="AH32" i="1"/>
  <c r="AF32" i="1"/>
  <c r="AE32" i="1"/>
  <c r="AA43" i="1"/>
  <c r="AF43" i="1"/>
  <c r="AC43" i="1"/>
  <c r="AG43" i="1"/>
  <c r="AD43" i="1"/>
  <c r="AH43" i="1"/>
  <c r="AE43" i="1"/>
  <c r="AA39" i="1"/>
  <c r="AF39" i="1"/>
  <c r="AC39" i="1"/>
  <c r="AG39" i="1"/>
  <c r="AE39" i="1"/>
  <c r="AD39" i="1"/>
  <c r="AH39" i="1"/>
  <c r="AA35" i="1"/>
  <c r="AF35" i="1"/>
  <c r="AE35" i="1"/>
  <c r="AC35" i="1"/>
  <c r="AG35" i="1"/>
  <c r="AD35" i="1"/>
  <c r="AH35" i="1"/>
  <c r="AA31" i="1"/>
  <c r="AF31" i="1"/>
  <c r="AC31" i="1"/>
  <c r="AG31" i="1"/>
  <c r="AD31" i="1"/>
  <c r="AH31" i="1"/>
  <c r="AE31" i="1"/>
  <c r="AE42" i="1"/>
  <c r="AD42" i="1"/>
  <c r="AA42" i="1"/>
  <c r="AF42" i="1"/>
  <c r="AH42" i="1"/>
  <c r="AC42" i="1"/>
  <c r="AG42" i="1"/>
  <c r="AE38" i="1"/>
  <c r="AH38" i="1"/>
  <c r="AA38" i="1"/>
  <c r="AF38" i="1"/>
  <c r="AC38" i="1"/>
  <c r="AG38" i="1"/>
  <c r="AD38" i="1"/>
  <c r="H34" i="1"/>
  <c r="AE34" i="1"/>
  <c r="AA34" i="1"/>
  <c r="AF34" i="1"/>
  <c r="AC34" i="1"/>
  <c r="AG34" i="1"/>
  <c r="AD34" i="1"/>
  <c r="AH34" i="1"/>
  <c r="AD41" i="1"/>
  <c r="AH41" i="1"/>
  <c r="AG41" i="1"/>
  <c r="AE41" i="1"/>
  <c r="AA41" i="1"/>
  <c r="AF41" i="1"/>
  <c r="AC41" i="1"/>
  <c r="AD37" i="1"/>
  <c r="AH37" i="1"/>
  <c r="AC37" i="1"/>
  <c r="AE37" i="1"/>
  <c r="AA37" i="1"/>
  <c r="AF37" i="1"/>
  <c r="AG37" i="1"/>
  <c r="AD33" i="1"/>
  <c r="AH33" i="1"/>
  <c r="AG33" i="1"/>
  <c r="AE33" i="1"/>
  <c r="AA33" i="1"/>
  <c r="AF33" i="1"/>
  <c r="AC33" i="1"/>
  <c r="AC28" i="1"/>
  <c r="AG28" i="1"/>
  <c r="AA28" i="1"/>
  <c r="AD28" i="1"/>
  <c r="AH28" i="1"/>
  <c r="AE28" i="1"/>
  <c r="AF28" i="1"/>
  <c r="Y30" i="1"/>
  <c r="AE30" i="1"/>
  <c r="AC30" i="1"/>
  <c r="AD30" i="1"/>
  <c r="AA30" i="1"/>
  <c r="AF30" i="1"/>
  <c r="AG30" i="1"/>
  <c r="AH30" i="1"/>
  <c r="AD29" i="1"/>
  <c r="AH29" i="1"/>
  <c r="AA29" i="1"/>
  <c r="AC29" i="1"/>
  <c r="AE29" i="1"/>
  <c r="AF29" i="1"/>
  <c r="AG29" i="1"/>
  <c r="F134" i="60"/>
  <c r="F149" i="60" s="1"/>
  <c r="F164" i="60" s="1"/>
  <c r="F179" i="60" s="1"/>
  <c r="F194" i="60" s="1"/>
  <c r="F209" i="60" s="1"/>
  <c r="F224" i="60" s="1"/>
  <c r="F240" i="60" s="1"/>
  <c r="F360" i="60"/>
  <c r="F375" i="60" s="1"/>
  <c r="F390" i="60" s="1"/>
  <c r="F405" i="60" s="1"/>
  <c r="F420" i="60" s="1"/>
  <c r="F435" i="60" s="1"/>
  <c r="F450" i="60" s="1"/>
  <c r="F138" i="60"/>
  <c r="F153" i="60" s="1"/>
  <c r="F168" i="60" s="1"/>
  <c r="F183" i="60" s="1"/>
  <c r="F364" i="60"/>
  <c r="F379" i="60" s="1"/>
  <c r="F394" i="60" s="1"/>
  <c r="F409" i="60" s="1"/>
  <c r="F424" i="60" s="1"/>
  <c r="F439" i="60" s="1"/>
  <c r="F454" i="60" s="1"/>
  <c r="F135" i="60"/>
  <c r="F150" i="60" s="1"/>
  <c r="F165" i="60" s="1"/>
  <c r="F180" i="60" s="1"/>
  <c r="F361" i="60"/>
  <c r="F376" i="60" s="1"/>
  <c r="F391" i="60" s="1"/>
  <c r="F406" i="60" s="1"/>
  <c r="F421" i="60" s="1"/>
  <c r="F436" i="60" s="1"/>
  <c r="F451" i="60" s="1"/>
  <c r="F136" i="60"/>
  <c r="F151" i="60" s="1"/>
  <c r="F166" i="60" s="1"/>
  <c r="F181" i="60" s="1"/>
  <c r="F362" i="60"/>
  <c r="F377" i="60" s="1"/>
  <c r="F392" i="60" s="1"/>
  <c r="F407" i="60" s="1"/>
  <c r="F422" i="60" s="1"/>
  <c r="F437" i="60" s="1"/>
  <c r="F452" i="60" s="1"/>
  <c r="F137" i="60"/>
  <c r="F152" i="60" s="1"/>
  <c r="F167" i="60" s="1"/>
  <c r="F182" i="60" s="1"/>
  <c r="F363" i="60"/>
  <c r="F378" i="60" s="1"/>
  <c r="F393" i="60" s="1"/>
  <c r="F408" i="60" s="1"/>
  <c r="F423" i="60" s="1"/>
  <c r="F438" i="60" s="1"/>
  <c r="F453" i="60" s="1"/>
  <c r="F130" i="60"/>
  <c r="F145" i="60" s="1"/>
  <c r="F160" i="60" s="1"/>
  <c r="F175" i="60" s="1"/>
  <c r="F371" i="60"/>
  <c r="F386" i="60" s="1"/>
  <c r="F401" i="60" s="1"/>
  <c r="F416" i="60" s="1"/>
  <c r="F431" i="60" s="1"/>
  <c r="F446" i="60" s="1"/>
  <c r="F461" i="60" s="1"/>
  <c r="AA91" i="1"/>
  <c r="D92" i="1"/>
  <c r="Y64" i="1"/>
  <c r="P70" i="1"/>
  <c r="J93" i="1"/>
  <c r="P48" i="1"/>
  <c r="J47" i="1"/>
  <c r="Y26" i="1"/>
  <c r="H85" i="1"/>
  <c r="P88" i="1"/>
  <c r="J106" i="1"/>
  <c r="P111" i="1"/>
  <c r="AH85" i="1"/>
  <c r="D85" i="1"/>
  <c r="D105" i="1"/>
  <c r="AC67" i="1"/>
  <c r="P74" i="1"/>
  <c r="W78" i="1"/>
  <c r="X24" i="1" s="1"/>
  <c r="J81" i="1"/>
  <c r="AA101" i="1"/>
  <c r="AG111" i="1"/>
  <c r="AC81" i="1"/>
  <c r="AC108" i="1"/>
  <c r="J31" i="1"/>
  <c r="H24" i="1"/>
  <c r="G14" i="1"/>
  <c r="J97" i="1"/>
  <c r="D108" i="1"/>
  <c r="W98" i="1"/>
  <c r="P107" i="1"/>
  <c r="AE109" i="1"/>
  <c r="J32" i="1"/>
  <c r="J18" i="1"/>
  <c r="AI52" i="1"/>
  <c r="AA55" i="1"/>
  <c r="W72" i="1"/>
  <c r="D81" i="1"/>
  <c r="P82" i="1"/>
  <c r="J83" i="1"/>
  <c r="W86" i="1"/>
  <c r="D91" i="1"/>
  <c r="P92" i="1"/>
  <c r="H100" i="1"/>
  <c r="P105" i="1"/>
  <c r="AD107" i="1"/>
  <c r="AA71" i="1"/>
  <c r="J55" i="1"/>
  <c r="H42" i="1"/>
  <c r="H20" i="1"/>
  <c r="G18" i="1"/>
  <c r="Y50" i="1"/>
  <c r="AE50" i="1"/>
  <c r="AF20" i="1"/>
  <c r="D109" i="1"/>
  <c r="P46" i="1"/>
  <c r="P68" i="1"/>
  <c r="G58" i="1"/>
  <c r="H51" i="1"/>
  <c r="H49" i="1"/>
  <c r="G36" i="1"/>
  <c r="P32" i="1"/>
  <c r="Y32" i="1"/>
  <c r="P31" i="1"/>
  <c r="W26" i="1"/>
  <c r="AE22" i="1"/>
  <c r="W22" i="1"/>
  <c r="AH22" i="1"/>
  <c r="Y12" i="1"/>
  <c r="W52" i="1"/>
  <c r="W48" i="1"/>
  <c r="W40" i="1"/>
  <c r="P18" i="1"/>
  <c r="AA52" i="1"/>
  <c r="AC22" i="1"/>
  <c r="AA60" i="1"/>
  <c r="P36" i="1"/>
  <c r="Y36" i="1"/>
  <c r="Y34" i="1"/>
  <c r="AG21" i="1"/>
  <c r="Y14" i="1"/>
  <c r="P14" i="1"/>
  <c r="G52" i="1"/>
  <c r="H50" i="1"/>
  <c r="J48" i="1"/>
  <c r="H47" i="1"/>
  <c r="G42" i="1"/>
  <c r="H35" i="1"/>
  <c r="H32" i="1"/>
  <c r="W30" i="1"/>
  <c r="J26" i="1"/>
  <c r="H22" i="1"/>
  <c r="Y58" i="1"/>
  <c r="Y46" i="1"/>
  <c r="W42" i="1"/>
  <c r="W32" i="1"/>
  <c r="P30" i="1"/>
  <c r="P26" i="1"/>
  <c r="Y22" i="1"/>
  <c r="P11" i="1"/>
  <c r="Y68" i="1"/>
  <c r="W84" i="1"/>
  <c r="AF87" i="1"/>
  <c r="AE87" i="1"/>
  <c r="H87" i="1"/>
  <c r="D87" i="1"/>
  <c r="AH87" i="1"/>
  <c r="J87" i="1"/>
  <c r="AF104" i="1"/>
  <c r="AH104" i="1"/>
  <c r="AA104" i="1"/>
  <c r="D104" i="1"/>
  <c r="AC110" i="1"/>
  <c r="AH110" i="1"/>
  <c r="J112" i="1"/>
  <c r="AC112" i="1"/>
  <c r="AH113" i="1"/>
  <c r="AC113" i="1"/>
  <c r="AD53" i="1"/>
  <c r="AE53" i="1"/>
  <c r="AC59" i="1"/>
  <c r="AD59" i="1"/>
  <c r="AA57" i="1"/>
  <c r="AC57" i="1"/>
  <c r="G48" i="1"/>
  <c r="W44" i="1"/>
  <c r="P42" i="1"/>
  <c r="Y42" i="1"/>
  <c r="H33" i="1"/>
  <c r="G32" i="1"/>
  <c r="H31" i="1"/>
  <c r="G26" i="1"/>
  <c r="G22" i="1"/>
  <c r="AE18" i="1"/>
  <c r="W18" i="1"/>
  <c r="J14" i="1"/>
  <c r="H12" i="1"/>
  <c r="W60" i="1"/>
  <c r="Y48" i="1"/>
  <c r="W46" i="1"/>
  <c r="P34" i="1"/>
  <c r="P22" i="1"/>
  <c r="Y18" i="1"/>
  <c r="W14" i="1"/>
  <c r="AD15" i="1"/>
  <c r="AF89" i="1"/>
  <c r="H89" i="1"/>
  <c r="J89" i="1"/>
  <c r="H96" i="1"/>
  <c r="W96" i="1"/>
  <c r="D96" i="1"/>
  <c r="AE96" i="1"/>
  <c r="P96" i="1"/>
  <c r="W102" i="1"/>
  <c r="Y113" i="1"/>
  <c r="AC83" i="1"/>
  <c r="AA106" i="1"/>
  <c r="AF71" i="1"/>
  <c r="W74" i="1"/>
  <c r="AG82" i="1"/>
  <c r="H83" i="1"/>
  <c r="AH83" i="1"/>
  <c r="AE85" i="1"/>
  <c r="AG88" i="1"/>
  <c r="W92" i="1"/>
  <c r="AA93" i="1"/>
  <c r="J101" i="1"/>
  <c r="W105" i="1"/>
  <c r="H106" i="1"/>
  <c r="AH108" i="1"/>
  <c r="H114" i="1"/>
  <c r="D79" i="1"/>
  <c r="AH79" i="1"/>
  <c r="AE81" i="1"/>
  <c r="AA83" i="1"/>
  <c r="AF91" i="1"/>
  <c r="AA97" i="1"/>
  <c r="Y111" i="1"/>
  <c r="D114" i="1"/>
  <c r="AE114" i="1"/>
  <c r="G43" i="1"/>
  <c r="W43" i="1"/>
  <c r="H43" i="1"/>
  <c r="P43" i="1"/>
  <c r="Y43" i="1"/>
  <c r="G61" i="1"/>
  <c r="L61" i="1" s="1"/>
  <c r="P61" i="1"/>
  <c r="Y61" i="1"/>
  <c r="W61" i="1"/>
  <c r="J56" i="1"/>
  <c r="G45" i="1"/>
  <c r="P45" i="1"/>
  <c r="Y45" i="1"/>
  <c r="W45" i="1"/>
  <c r="AA16" i="1"/>
  <c r="AG16" i="1"/>
  <c r="AE16" i="1"/>
  <c r="AH16" i="1"/>
  <c r="AC16" i="1"/>
  <c r="AF16" i="1"/>
  <c r="J16" i="1"/>
  <c r="G16" i="1"/>
  <c r="W56" i="1"/>
  <c r="P38" i="1"/>
  <c r="W16" i="1"/>
  <c r="AD61" i="1"/>
  <c r="AD16" i="1"/>
  <c r="AC60" i="1"/>
  <c r="AE60" i="1"/>
  <c r="G60" i="1"/>
  <c r="L60" i="1" s="1"/>
  <c r="AD60" i="1"/>
  <c r="AA58" i="1"/>
  <c r="AD58" i="1"/>
  <c r="H58" i="1"/>
  <c r="AC58" i="1"/>
  <c r="H56" i="1"/>
  <c r="G55" i="1"/>
  <c r="AC55" i="1"/>
  <c r="W55" i="1"/>
  <c r="H55" i="1"/>
  <c r="AD55" i="1"/>
  <c r="AA50" i="1"/>
  <c r="AD50" i="1"/>
  <c r="AC50" i="1"/>
  <c r="G50" i="1"/>
  <c r="G44" i="1"/>
  <c r="J40" i="1"/>
  <c r="G40" i="1"/>
  <c r="G29" i="1"/>
  <c r="P29" i="1"/>
  <c r="Y29" i="1"/>
  <c r="W29" i="1"/>
  <c r="AG24" i="1"/>
  <c r="AC24" i="1"/>
  <c r="AE24" i="1"/>
  <c r="AH24" i="1"/>
  <c r="AA24" i="1"/>
  <c r="J24" i="1"/>
  <c r="AF24" i="1"/>
  <c r="G24" i="1"/>
  <c r="AG20" i="1"/>
  <c r="AC20" i="1"/>
  <c r="AE20" i="1"/>
  <c r="AH20" i="1"/>
  <c r="G20" i="1"/>
  <c r="AD20" i="1"/>
  <c r="J20" i="1"/>
  <c r="AA13" i="1"/>
  <c r="AD13" i="1"/>
  <c r="AF13" i="1"/>
  <c r="AG13" i="1"/>
  <c r="AE13" i="1"/>
  <c r="P13" i="1"/>
  <c r="Y13" i="1"/>
  <c r="AH13" i="1"/>
  <c r="W13" i="1"/>
  <c r="Y60" i="1"/>
  <c r="W58" i="1"/>
  <c r="W50" i="1"/>
  <c r="Y44" i="1"/>
  <c r="P40" i="1"/>
  <c r="W34" i="1"/>
  <c r="Y28" i="1"/>
  <c r="P24" i="1"/>
  <c r="Y20" i="1"/>
  <c r="P16" i="1"/>
  <c r="AC61" i="1"/>
  <c r="AE58" i="1"/>
  <c r="AD24" i="1"/>
  <c r="AA20" i="1"/>
  <c r="AC56" i="1"/>
  <c r="AE56" i="1"/>
  <c r="G56" i="1"/>
  <c r="AA56" i="1"/>
  <c r="AA54" i="1"/>
  <c r="AD54" i="1"/>
  <c r="AC54" i="1"/>
  <c r="AE54" i="1"/>
  <c r="G28" i="1"/>
  <c r="AC17" i="1"/>
  <c r="AE17" i="1"/>
  <c r="AH17" i="1"/>
  <c r="AA17" i="1"/>
  <c r="AF17" i="1"/>
  <c r="AD17" i="1"/>
  <c r="AG17" i="1"/>
  <c r="P17" i="1"/>
  <c r="Y17" i="1"/>
  <c r="W17" i="1"/>
  <c r="Y38" i="1"/>
  <c r="W28" i="1"/>
  <c r="AA61" i="1"/>
  <c r="AG76" i="1"/>
  <c r="P76" i="1"/>
  <c r="Y76" i="1"/>
  <c r="W76" i="1"/>
  <c r="AF103" i="1"/>
  <c r="J103" i="1"/>
  <c r="AA103" i="1"/>
  <c r="G59" i="1"/>
  <c r="L59" i="1" s="1"/>
  <c r="AA59" i="1"/>
  <c r="AE59" i="1"/>
  <c r="W59" i="1"/>
  <c r="P59" i="1"/>
  <c r="Y59" i="1"/>
  <c r="G57" i="1"/>
  <c r="AD57" i="1"/>
  <c r="Y57" i="1"/>
  <c r="H57" i="1"/>
  <c r="AE57" i="1"/>
  <c r="W57" i="1"/>
  <c r="G41" i="1"/>
  <c r="P41" i="1"/>
  <c r="Y41" i="1"/>
  <c r="W41" i="1"/>
  <c r="H41" i="1"/>
  <c r="G39" i="1"/>
  <c r="W39" i="1"/>
  <c r="J39" i="1"/>
  <c r="P39" i="1"/>
  <c r="Y39" i="1"/>
  <c r="H39" i="1"/>
  <c r="G34" i="1"/>
  <c r="AC25" i="1"/>
  <c r="AE25" i="1"/>
  <c r="AH25" i="1"/>
  <c r="AA25" i="1"/>
  <c r="AF25" i="1"/>
  <c r="AD25" i="1"/>
  <c r="P25" i="1"/>
  <c r="Y25" i="1"/>
  <c r="AG25" i="1"/>
  <c r="W25" i="1"/>
  <c r="AC21" i="1"/>
  <c r="AE21" i="1"/>
  <c r="AH21" i="1"/>
  <c r="AD21" i="1"/>
  <c r="AA21" i="1"/>
  <c r="AF21" i="1"/>
  <c r="P21" i="1"/>
  <c r="Y21" i="1"/>
  <c r="W21" i="1"/>
  <c r="H16" i="1"/>
  <c r="AA12" i="1"/>
  <c r="AD12" i="1"/>
  <c r="AC12" i="1"/>
  <c r="AE12" i="1"/>
  <c r="G12" i="1"/>
  <c r="J12" i="1"/>
  <c r="P60" i="1"/>
  <c r="W54" i="1"/>
  <c r="P44" i="1"/>
  <c r="Y40" i="1"/>
  <c r="W38" i="1"/>
  <c r="P28" i="1"/>
  <c r="Y24" i="1"/>
  <c r="P20" i="1"/>
  <c r="Y16" i="1"/>
  <c r="P12" i="1"/>
  <c r="AI61" i="1"/>
  <c r="AE61" i="1"/>
  <c r="AC13" i="1"/>
  <c r="Y80" i="1"/>
  <c r="W80" i="1"/>
  <c r="AG80" i="1"/>
  <c r="P80" i="1"/>
  <c r="AC52" i="1"/>
  <c r="AE52" i="1"/>
  <c r="G49" i="1"/>
  <c r="G47" i="1"/>
  <c r="G37" i="1"/>
  <c r="G35" i="1"/>
  <c r="AA27" i="1"/>
  <c r="AD27" i="1"/>
  <c r="AF27" i="1"/>
  <c r="AG27" i="1"/>
  <c r="AC27" i="1"/>
  <c r="AH27" i="1"/>
  <c r="AE27" i="1"/>
  <c r="AA26" i="1"/>
  <c r="AD26" i="1"/>
  <c r="AF26" i="1"/>
  <c r="AG26" i="1"/>
  <c r="AA19" i="1"/>
  <c r="AD19" i="1"/>
  <c r="AF19" i="1"/>
  <c r="AG19" i="1"/>
  <c r="AC19" i="1"/>
  <c r="AH19" i="1"/>
  <c r="AE19" i="1"/>
  <c r="AA18" i="1"/>
  <c r="AD18" i="1"/>
  <c r="AF18" i="1"/>
  <c r="AG18" i="1"/>
  <c r="H14" i="1"/>
  <c r="AD11" i="1"/>
  <c r="AE11" i="1"/>
  <c r="AA11" i="1"/>
  <c r="AC11" i="1"/>
  <c r="W53" i="1"/>
  <c r="Y51" i="1"/>
  <c r="P51" i="1"/>
  <c r="W49" i="1"/>
  <c r="Y47" i="1"/>
  <c r="P47" i="1"/>
  <c r="W37" i="1"/>
  <c r="Y35" i="1"/>
  <c r="P35" i="1"/>
  <c r="W33" i="1"/>
  <c r="Y31" i="1"/>
  <c r="Y27" i="1"/>
  <c r="P27" i="1"/>
  <c r="Y23" i="1"/>
  <c r="P23" i="1"/>
  <c r="Y19" i="1"/>
  <c r="P19" i="1"/>
  <c r="Y15" i="1"/>
  <c r="P15" i="1"/>
  <c r="W11" i="1"/>
  <c r="AD52" i="1"/>
  <c r="AH26" i="1"/>
  <c r="AC18" i="1"/>
  <c r="AH75" i="1"/>
  <c r="AA75" i="1"/>
  <c r="J75" i="1"/>
  <c r="AF75" i="1"/>
  <c r="G53" i="1"/>
  <c r="AC53" i="1"/>
  <c r="AA53" i="1"/>
  <c r="G51" i="1"/>
  <c r="AA51" i="1"/>
  <c r="AD51" i="1"/>
  <c r="AC51" i="1"/>
  <c r="AE51" i="1"/>
  <c r="H48" i="1"/>
  <c r="G33" i="1"/>
  <c r="G31" i="1"/>
  <c r="H26" i="1"/>
  <c r="AA23" i="1"/>
  <c r="AD23" i="1"/>
  <c r="AF23" i="1"/>
  <c r="AG23" i="1"/>
  <c r="AE23" i="1"/>
  <c r="AC23" i="1"/>
  <c r="AH23" i="1"/>
  <c r="AA22" i="1"/>
  <c r="AD22" i="1"/>
  <c r="AF22" i="1"/>
  <c r="AG22" i="1"/>
  <c r="H18" i="1"/>
  <c r="AC15" i="1"/>
  <c r="AE15" i="1"/>
  <c r="AH15" i="1"/>
  <c r="AA15" i="1"/>
  <c r="AF15" i="1"/>
  <c r="AG15" i="1"/>
  <c r="AG14" i="1"/>
  <c r="AC14" i="1"/>
  <c r="AE14" i="1"/>
  <c r="AH14" i="1"/>
  <c r="AD14" i="1"/>
  <c r="AF14" i="1"/>
  <c r="AA14" i="1"/>
  <c r="W51" i="1"/>
  <c r="Y49" i="1"/>
  <c r="P49" i="1"/>
  <c r="W47" i="1"/>
  <c r="Y37" i="1"/>
  <c r="P37" i="1"/>
  <c r="W35" i="1"/>
  <c r="Y33" i="1"/>
  <c r="P33" i="1"/>
  <c r="W31" i="1"/>
  <c r="W27" i="1"/>
  <c r="W23" i="1"/>
  <c r="W19" i="1"/>
  <c r="W15" i="1"/>
  <c r="AC26" i="1"/>
  <c r="AH18" i="1"/>
  <c r="AC109" i="1"/>
  <c r="Y109" i="1"/>
  <c r="AH109" i="1"/>
  <c r="P109" i="1"/>
  <c r="H109" i="1"/>
  <c r="W109" i="1"/>
  <c r="AG66" i="1"/>
  <c r="P66" i="1"/>
  <c r="Y66" i="1"/>
  <c r="W66" i="1"/>
  <c r="Z61" i="1"/>
  <c r="Q61" i="1"/>
  <c r="X61" i="1"/>
  <c r="AG64" i="1"/>
  <c r="P64" i="1"/>
  <c r="H64" i="1"/>
  <c r="W68" i="1"/>
  <c r="H68" i="1"/>
  <c r="D68" i="1"/>
  <c r="AG68" i="1"/>
  <c r="Y72" i="1"/>
  <c r="D78" i="1"/>
  <c r="Y78" i="1"/>
  <c r="Y84" i="1"/>
  <c r="Y86" i="1"/>
  <c r="W64" i="1"/>
  <c r="AH67" i="1"/>
  <c r="AE67" i="1"/>
  <c r="H67" i="1"/>
  <c r="P72" i="1"/>
  <c r="AG72" i="1"/>
  <c r="Y74" i="1"/>
  <c r="P78" i="1"/>
  <c r="AG78" i="1"/>
  <c r="Y82" i="1"/>
  <c r="H82" i="1"/>
  <c r="D82" i="1"/>
  <c r="W82" i="1"/>
  <c r="P84" i="1"/>
  <c r="AG84" i="1"/>
  <c r="P86" i="1"/>
  <c r="AG86" i="1"/>
  <c r="AG94" i="1"/>
  <c r="P94" i="1"/>
  <c r="Y94" i="1"/>
  <c r="W94" i="1"/>
  <c r="AC100" i="1"/>
  <c r="Y100" i="1"/>
  <c r="AH100" i="1"/>
  <c r="AE100" i="1"/>
  <c r="W100" i="1"/>
  <c r="D100" i="1"/>
  <c r="P100" i="1"/>
  <c r="AG100" i="1"/>
  <c r="AG70" i="1"/>
  <c r="AC79" i="1"/>
  <c r="AF81" i="1"/>
  <c r="D83" i="1"/>
  <c r="AE83" i="1"/>
  <c r="AC85" i="1"/>
  <c r="AC92" i="1"/>
  <c r="Y92" i="1"/>
  <c r="AH92" i="1"/>
  <c r="AG92" i="1"/>
  <c r="AF95" i="1"/>
  <c r="J95" i="1"/>
  <c r="AG98" i="1"/>
  <c r="P98" i="1"/>
  <c r="Y98" i="1"/>
  <c r="AH105" i="1"/>
  <c r="AC105" i="1"/>
  <c r="Y105" i="1"/>
  <c r="AG105" i="1"/>
  <c r="D110" i="1"/>
  <c r="AE110" i="1"/>
  <c r="H110" i="1"/>
  <c r="Y70" i="1"/>
  <c r="J71" i="1"/>
  <c r="H79" i="1"/>
  <c r="AE79" i="1"/>
  <c r="H81" i="1"/>
  <c r="AA81" i="1"/>
  <c r="H92" i="1"/>
  <c r="AA95" i="1"/>
  <c r="AC96" i="1"/>
  <c r="Y96" i="1"/>
  <c r="AH96" i="1"/>
  <c r="AG96" i="1"/>
  <c r="AF99" i="1"/>
  <c r="J99" i="1"/>
  <c r="AG102" i="1"/>
  <c r="P102" i="1"/>
  <c r="Y102" i="1"/>
  <c r="H105" i="1"/>
  <c r="AE112" i="1"/>
  <c r="D112" i="1"/>
  <c r="AH112" i="1"/>
  <c r="AA112" i="1"/>
  <c r="H112" i="1"/>
  <c r="AF112" i="1"/>
  <c r="AC87" i="1"/>
  <c r="W88" i="1"/>
  <c r="AE88" i="1"/>
  <c r="W89" i="1"/>
  <c r="AE89" i="1"/>
  <c r="J91" i="1"/>
  <c r="AD91" i="1"/>
  <c r="J104" i="1"/>
  <c r="AC104" i="1"/>
  <c r="D106" i="1"/>
  <c r="AE106" i="1"/>
  <c r="J108" i="1"/>
  <c r="AE108" i="1"/>
  <c r="D113" i="1"/>
  <c r="H113" i="1"/>
  <c r="I59" i="1" s="1"/>
  <c r="W113" i="1"/>
  <c r="AE113" i="1"/>
  <c r="AH114" i="1"/>
  <c r="D89" i="1"/>
  <c r="AA89" i="1"/>
  <c r="Y91" i="1"/>
  <c r="Y104" i="1"/>
  <c r="W106" i="1"/>
  <c r="AC106" i="1"/>
  <c r="W111" i="1"/>
  <c r="P113" i="1"/>
  <c r="AG113" i="1"/>
  <c r="J65" i="1"/>
  <c r="AA65" i="1"/>
  <c r="AD65" i="1"/>
  <c r="AF65" i="1"/>
  <c r="J69" i="1"/>
  <c r="AA69" i="1"/>
  <c r="AD69" i="1"/>
  <c r="AF69" i="1"/>
  <c r="W73" i="1"/>
  <c r="AG73" i="1"/>
  <c r="Y73" i="1"/>
  <c r="P73" i="1"/>
  <c r="AD73" i="1"/>
  <c r="W77" i="1"/>
  <c r="AG77" i="1"/>
  <c r="Y77" i="1"/>
  <c r="P77" i="1"/>
  <c r="AD77" i="1"/>
  <c r="AH90" i="1"/>
  <c r="AE90" i="1"/>
  <c r="AC90" i="1"/>
  <c r="H90" i="1"/>
  <c r="D90" i="1"/>
  <c r="AA90" i="1"/>
  <c r="W90" i="1"/>
  <c r="AF90" i="1"/>
  <c r="Y90" i="1"/>
  <c r="J90" i="1"/>
  <c r="AG90" i="1"/>
  <c r="J64" i="1"/>
  <c r="AA64" i="1"/>
  <c r="AD64" i="1"/>
  <c r="AF64" i="1"/>
  <c r="P65" i="1"/>
  <c r="Y65" i="1"/>
  <c r="AG65" i="1"/>
  <c r="D66" i="1"/>
  <c r="H66" i="1"/>
  <c r="AC66" i="1"/>
  <c r="AE66" i="1"/>
  <c r="AH66" i="1"/>
  <c r="W67" i="1"/>
  <c r="J68" i="1"/>
  <c r="AA68" i="1"/>
  <c r="AD68" i="1"/>
  <c r="AF68" i="1"/>
  <c r="P69" i="1"/>
  <c r="Y69" i="1"/>
  <c r="AG69" i="1"/>
  <c r="D70" i="1"/>
  <c r="H70" i="1"/>
  <c r="W70" i="1"/>
  <c r="D71" i="1"/>
  <c r="AC71" i="1"/>
  <c r="H73" i="1"/>
  <c r="AE73" i="1"/>
  <c r="D75" i="1"/>
  <c r="AC75" i="1"/>
  <c r="H77" i="1"/>
  <c r="AE77" i="1"/>
  <c r="J79" i="1"/>
  <c r="AA79" i="1"/>
  <c r="W81" i="1"/>
  <c r="AG81" i="1"/>
  <c r="Y81" i="1"/>
  <c r="P81" i="1"/>
  <c r="AD81" i="1"/>
  <c r="AG83" i="1"/>
  <c r="Y83" i="1"/>
  <c r="P83" i="1"/>
  <c r="W83" i="1"/>
  <c r="AD83" i="1"/>
  <c r="J85" i="1"/>
  <c r="AA85" i="1"/>
  <c r="AG87" i="1"/>
  <c r="Y87" i="1"/>
  <c r="P87" i="1"/>
  <c r="W87" i="1"/>
  <c r="AD87" i="1"/>
  <c r="AG93" i="1"/>
  <c r="Y93" i="1"/>
  <c r="P93" i="1"/>
  <c r="W93" i="1"/>
  <c r="AE93" i="1"/>
  <c r="H93" i="1"/>
  <c r="AH93" i="1"/>
  <c r="AC93" i="1"/>
  <c r="D93" i="1"/>
  <c r="AD93" i="1"/>
  <c r="AG97" i="1"/>
  <c r="Y97" i="1"/>
  <c r="P97" i="1"/>
  <c r="W97" i="1"/>
  <c r="AE97" i="1"/>
  <c r="H97" i="1"/>
  <c r="AH97" i="1"/>
  <c r="AC97" i="1"/>
  <c r="D97" i="1"/>
  <c r="AD97" i="1"/>
  <c r="AG101" i="1"/>
  <c r="Y101" i="1"/>
  <c r="P101" i="1"/>
  <c r="W101" i="1"/>
  <c r="AE101" i="1"/>
  <c r="H101" i="1"/>
  <c r="AH101" i="1"/>
  <c r="AC101" i="1"/>
  <c r="D101" i="1"/>
  <c r="AD101" i="1"/>
  <c r="D65" i="1"/>
  <c r="H65" i="1"/>
  <c r="AC65" i="1"/>
  <c r="AE65" i="1"/>
  <c r="AH65" i="1"/>
  <c r="J67" i="1"/>
  <c r="AA67" i="1"/>
  <c r="AD67" i="1"/>
  <c r="AF67" i="1"/>
  <c r="D69" i="1"/>
  <c r="H69" i="1"/>
  <c r="AC69" i="1"/>
  <c r="AE69" i="1"/>
  <c r="AH69" i="1"/>
  <c r="AG71" i="1"/>
  <c r="Y71" i="1"/>
  <c r="P71" i="1"/>
  <c r="W71" i="1"/>
  <c r="AD71" i="1"/>
  <c r="J73" i="1"/>
  <c r="AA73" i="1"/>
  <c r="AF73" i="1"/>
  <c r="AG75" i="1"/>
  <c r="Y75" i="1"/>
  <c r="P75" i="1"/>
  <c r="W75" i="1"/>
  <c r="AD75" i="1"/>
  <c r="J77" i="1"/>
  <c r="AA77" i="1"/>
  <c r="AF77" i="1"/>
  <c r="P90" i="1"/>
  <c r="AD90" i="1"/>
  <c r="AC64" i="1"/>
  <c r="AE64" i="1"/>
  <c r="AH64" i="1"/>
  <c r="W65" i="1"/>
  <c r="J66" i="1"/>
  <c r="AA66" i="1"/>
  <c r="AD66" i="1"/>
  <c r="AF66" i="1"/>
  <c r="P67" i="1"/>
  <c r="Y67" i="1"/>
  <c r="AG67" i="1"/>
  <c r="AC68" i="1"/>
  <c r="AE68" i="1"/>
  <c r="AH68" i="1"/>
  <c r="W69" i="1"/>
  <c r="AF70" i="1"/>
  <c r="AD70" i="1"/>
  <c r="AA70" i="1"/>
  <c r="AH70" i="1"/>
  <c r="AE70" i="1"/>
  <c r="AC70" i="1"/>
  <c r="J70" i="1"/>
  <c r="H71" i="1"/>
  <c r="AE71" i="1"/>
  <c r="D73" i="1"/>
  <c r="AC73" i="1"/>
  <c r="AH73" i="1"/>
  <c r="H75" i="1"/>
  <c r="AE75" i="1"/>
  <c r="D77" i="1"/>
  <c r="AC77" i="1"/>
  <c r="AH77" i="1"/>
  <c r="AG79" i="1"/>
  <c r="Y79" i="1"/>
  <c r="P79" i="1"/>
  <c r="W79" i="1"/>
  <c r="AD79" i="1"/>
  <c r="W85" i="1"/>
  <c r="AG85" i="1"/>
  <c r="Y85" i="1"/>
  <c r="P85" i="1"/>
  <c r="AD85" i="1"/>
  <c r="W95" i="1"/>
  <c r="AG95" i="1"/>
  <c r="Y95" i="1"/>
  <c r="P95" i="1"/>
  <c r="AH95" i="1"/>
  <c r="AC95" i="1"/>
  <c r="D95" i="1"/>
  <c r="AE95" i="1"/>
  <c r="H95" i="1"/>
  <c r="AD95" i="1"/>
  <c r="W99" i="1"/>
  <c r="AG99" i="1"/>
  <c r="Y99" i="1"/>
  <c r="P99" i="1"/>
  <c r="AH99" i="1"/>
  <c r="AC99" i="1"/>
  <c r="D99" i="1"/>
  <c r="AE99" i="1"/>
  <c r="H99" i="1"/>
  <c r="AD99" i="1"/>
  <c r="W103" i="1"/>
  <c r="AG103" i="1"/>
  <c r="Y103" i="1"/>
  <c r="P103" i="1"/>
  <c r="AH103" i="1"/>
  <c r="AC103" i="1"/>
  <c r="D103" i="1"/>
  <c r="AE103" i="1"/>
  <c r="H103" i="1"/>
  <c r="AD103" i="1"/>
  <c r="AH107" i="1"/>
  <c r="AE107" i="1"/>
  <c r="AC107" i="1"/>
  <c r="H107" i="1"/>
  <c r="D107" i="1"/>
  <c r="AA107" i="1"/>
  <c r="W107" i="1"/>
  <c r="AF107" i="1"/>
  <c r="Y107" i="1"/>
  <c r="J107" i="1"/>
  <c r="AG107" i="1"/>
  <c r="J72" i="1"/>
  <c r="AA72" i="1"/>
  <c r="AD72" i="1"/>
  <c r="AF72" i="1"/>
  <c r="D74" i="1"/>
  <c r="H74" i="1"/>
  <c r="AC74" i="1"/>
  <c r="AE74" i="1"/>
  <c r="AH74" i="1"/>
  <c r="J76" i="1"/>
  <c r="AA76" i="1"/>
  <c r="AD76" i="1"/>
  <c r="AF76" i="1"/>
  <c r="H78" i="1"/>
  <c r="AC78" i="1"/>
  <c r="AE78" i="1"/>
  <c r="AH78" i="1"/>
  <c r="J80" i="1"/>
  <c r="AA80" i="1"/>
  <c r="AD80" i="1"/>
  <c r="AF80" i="1"/>
  <c r="AC82" i="1"/>
  <c r="AE82" i="1"/>
  <c r="AH82" i="1"/>
  <c r="J84" i="1"/>
  <c r="AA84" i="1"/>
  <c r="AD84" i="1"/>
  <c r="AF84" i="1"/>
  <c r="D86" i="1"/>
  <c r="H86" i="1"/>
  <c r="AC86" i="1"/>
  <c r="AE86" i="1"/>
  <c r="AH86" i="1"/>
  <c r="AF88" i="1"/>
  <c r="AD88" i="1"/>
  <c r="AA88" i="1"/>
  <c r="J88" i="1"/>
  <c r="Y88" i="1"/>
  <c r="AC88" i="1"/>
  <c r="AC89" i="1"/>
  <c r="W91" i="1"/>
  <c r="AG91" i="1"/>
  <c r="P91" i="1"/>
  <c r="AE91" i="1"/>
  <c r="D72" i="1"/>
  <c r="H72" i="1"/>
  <c r="AC72" i="1"/>
  <c r="AE72" i="1"/>
  <c r="AH72" i="1"/>
  <c r="J74" i="1"/>
  <c r="AA74" i="1"/>
  <c r="AD74" i="1"/>
  <c r="AF74" i="1"/>
  <c r="D76" i="1"/>
  <c r="H76" i="1"/>
  <c r="AC76" i="1"/>
  <c r="AE76" i="1"/>
  <c r="AH76" i="1"/>
  <c r="J78" i="1"/>
  <c r="AA78" i="1"/>
  <c r="AD78" i="1"/>
  <c r="AF78" i="1"/>
  <c r="D80" i="1"/>
  <c r="H80" i="1"/>
  <c r="AC80" i="1"/>
  <c r="AE80" i="1"/>
  <c r="AH80" i="1"/>
  <c r="J82" i="1"/>
  <c r="AA82" i="1"/>
  <c r="AD82" i="1"/>
  <c r="AF82" i="1"/>
  <c r="D84" i="1"/>
  <c r="H84" i="1"/>
  <c r="AC84" i="1"/>
  <c r="AE84" i="1"/>
  <c r="AH84" i="1"/>
  <c r="J86" i="1"/>
  <c r="AA86" i="1"/>
  <c r="AD86" i="1"/>
  <c r="AF86" i="1"/>
  <c r="D88" i="1"/>
  <c r="H88" i="1"/>
  <c r="AH88" i="1"/>
  <c r="AG89" i="1"/>
  <c r="Y89" i="1"/>
  <c r="P89" i="1"/>
  <c r="AD89" i="1"/>
  <c r="AH89" i="1"/>
  <c r="H91" i="1"/>
  <c r="AC91" i="1"/>
  <c r="AH91" i="1"/>
  <c r="J94" i="1"/>
  <c r="AA94" i="1"/>
  <c r="AD94" i="1"/>
  <c r="AF94" i="1"/>
  <c r="J98" i="1"/>
  <c r="AA98" i="1"/>
  <c r="AD98" i="1"/>
  <c r="AF98" i="1"/>
  <c r="J102" i="1"/>
  <c r="AA102" i="1"/>
  <c r="AD102" i="1"/>
  <c r="AF102" i="1"/>
  <c r="W104" i="1"/>
  <c r="P104" i="1"/>
  <c r="AD104" i="1"/>
  <c r="AG104" i="1"/>
  <c r="W108" i="1"/>
  <c r="AG108" i="1"/>
  <c r="Y108" i="1"/>
  <c r="P108" i="1"/>
  <c r="AA108" i="1"/>
  <c r="AF108" i="1"/>
  <c r="AG110" i="1"/>
  <c r="Y110" i="1"/>
  <c r="P110" i="1"/>
  <c r="W110" i="1"/>
  <c r="AD110" i="1"/>
  <c r="AG114" i="1"/>
  <c r="Y114" i="1"/>
  <c r="P114" i="1"/>
  <c r="W114" i="1"/>
  <c r="AD114" i="1"/>
  <c r="J92" i="1"/>
  <c r="AA92" i="1"/>
  <c r="AD92" i="1"/>
  <c r="AF92" i="1"/>
  <c r="D94" i="1"/>
  <c r="H94" i="1"/>
  <c r="AC94" i="1"/>
  <c r="AE94" i="1"/>
  <c r="AH94" i="1"/>
  <c r="J96" i="1"/>
  <c r="AA96" i="1"/>
  <c r="AD96" i="1"/>
  <c r="AF96" i="1"/>
  <c r="D98" i="1"/>
  <c r="H98" i="1"/>
  <c r="AC98" i="1"/>
  <c r="AE98" i="1"/>
  <c r="AH98" i="1"/>
  <c r="J100" i="1"/>
  <c r="AA100" i="1"/>
  <c r="AD100" i="1"/>
  <c r="AF100" i="1"/>
  <c r="D102" i="1"/>
  <c r="H102" i="1"/>
  <c r="AC102" i="1"/>
  <c r="AE102" i="1"/>
  <c r="AH102" i="1"/>
  <c r="H104" i="1"/>
  <c r="AE104" i="1"/>
  <c r="AG106" i="1"/>
  <c r="Y106" i="1"/>
  <c r="P106" i="1"/>
  <c r="AD106" i="1"/>
  <c r="AH106" i="1"/>
  <c r="H108" i="1"/>
  <c r="AD108" i="1"/>
  <c r="J110" i="1"/>
  <c r="AA110" i="1"/>
  <c r="AF110" i="1"/>
  <c r="W112" i="1"/>
  <c r="AG112" i="1"/>
  <c r="Y112" i="1"/>
  <c r="P112" i="1"/>
  <c r="AD112" i="1"/>
  <c r="J114" i="1"/>
  <c r="AA114" i="1"/>
  <c r="AF114" i="1"/>
  <c r="J111" i="1"/>
  <c r="AA111" i="1"/>
  <c r="AD111" i="1"/>
  <c r="AF111" i="1"/>
  <c r="J105" i="1"/>
  <c r="AA105" i="1"/>
  <c r="AD105" i="1"/>
  <c r="AF105" i="1"/>
  <c r="J109" i="1"/>
  <c r="AA109" i="1"/>
  <c r="AD109" i="1"/>
  <c r="AF109" i="1"/>
  <c r="D111" i="1"/>
  <c r="H111" i="1"/>
  <c r="AC111" i="1"/>
  <c r="AE111" i="1"/>
  <c r="AH111" i="1"/>
  <c r="J113" i="1"/>
  <c r="AA113" i="1"/>
  <c r="AD113" i="1"/>
  <c r="AF113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I61" i="1" s="1"/>
  <c r="H60" i="1"/>
  <c r="J58" i="1"/>
  <c r="J57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Z11" i="1" l="1"/>
  <c r="Q50" i="1"/>
  <c r="AI50" i="1"/>
  <c r="AI11" i="1"/>
  <c r="F198" i="60"/>
  <c r="F213" i="60" s="1"/>
  <c r="F228" i="60" s="1"/>
  <c r="F244" i="60" s="1"/>
  <c r="F259" i="60" s="1"/>
  <c r="F274" i="60" s="1"/>
  <c r="F289" i="60" s="1"/>
  <c r="F304" i="60" s="1"/>
  <c r="F319" i="60" s="1"/>
  <c r="F197" i="60"/>
  <c r="F212" i="60" s="1"/>
  <c r="F227" i="60" s="1"/>
  <c r="F243" i="60" s="1"/>
  <c r="F258" i="60" s="1"/>
  <c r="F273" i="60" s="1"/>
  <c r="F288" i="60" s="1"/>
  <c r="F303" i="60" s="1"/>
  <c r="F318" i="60" s="1"/>
  <c r="F196" i="60"/>
  <c r="F211" i="60" s="1"/>
  <c r="F226" i="60" s="1"/>
  <c r="F242" i="60" s="1"/>
  <c r="F257" i="60" s="1"/>
  <c r="F272" i="60" s="1"/>
  <c r="F287" i="60" s="1"/>
  <c r="F302" i="60" s="1"/>
  <c r="F317" i="60" s="1"/>
  <c r="F195" i="60"/>
  <c r="F210" i="60" s="1"/>
  <c r="F225" i="60" s="1"/>
  <c r="F241" i="60" s="1"/>
  <c r="F256" i="60" s="1"/>
  <c r="F271" i="60" s="1"/>
  <c r="F286" i="60" s="1"/>
  <c r="F301" i="60" s="1"/>
  <c r="F316" i="60" s="1"/>
  <c r="F277" i="60"/>
  <c r="F292" i="60" s="1"/>
  <c r="F307" i="60" s="1"/>
  <c r="F322" i="60" s="1"/>
  <c r="F190" i="60"/>
  <c r="I56" i="1"/>
  <c r="F260" i="60"/>
  <c r="F275" i="60" s="1"/>
  <c r="F290" i="60" s="1"/>
  <c r="F305" i="60" s="1"/>
  <c r="F320" i="60" s="1"/>
  <c r="I60" i="1"/>
  <c r="I40" i="1"/>
  <c r="X36" i="1"/>
  <c r="I34" i="1"/>
  <c r="Z30" i="1"/>
  <c r="AI30" i="1"/>
  <c r="I58" i="1"/>
  <c r="Q58" i="1"/>
  <c r="Z57" i="1"/>
  <c r="I53" i="1"/>
  <c r="Q57" i="1"/>
  <c r="I50" i="1"/>
  <c r="Q60" i="1"/>
  <c r="I51" i="1"/>
  <c r="AI114" i="1"/>
  <c r="AI60" i="1"/>
  <c r="Z60" i="1"/>
  <c r="X60" i="1"/>
  <c r="AI113" i="1"/>
  <c r="AI105" i="1"/>
  <c r="AI56" i="1"/>
  <c r="AI111" i="1"/>
  <c r="Z59" i="1"/>
  <c r="X55" i="1"/>
  <c r="AI110" i="1"/>
  <c r="Q59" i="1"/>
  <c r="X59" i="1"/>
  <c r="AI112" i="1"/>
  <c r="AI59" i="1"/>
  <c r="X58" i="1"/>
  <c r="AI58" i="1"/>
  <c r="I57" i="1"/>
  <c r="Z58" i="1"/>
  <c r="X57" i="1"/>
  <c r="AI57" i="1"/>
  <c r="X56" i="1"/>
  <c r="Z56" i="1"/>
  <c r="I55" i="1"/>
  <c r="Q56" i="1"/>
  <c r="Q55" i="1"/>
  <c r="AI107" i="1"/>
  <c r="X51" i="1"/>
  <c r="Z55" i="1"/>
  <c r="Q53" i="1"/>
  <c r="AI109" i="1"/>
  <c r="AI55" i="1"/>
  <c r="X54" i="1"/>
  <c r="I54" i="1"/>
  <c r="AI54" i="1"/>
  <c r="AI108" i="1"/>
  <c r="Q51" i="1"/>
  <c r="I52" i="1"/>
  <c r="X53" i="1"/>
  <c r="Q54" i="1"/>
  <c r="AI53" i="1"/>
  <c r="Z54" i="1"/>
  <c r="X46" i="1"/>
  <c r="Z53" i="1"/>
  <c r="X52" i="1"/>
  <c r="Q49" i="1"/>
  <c r="I44" i="1"/>
  <c r="AI106" i="1"/>
  <c r="Z52" i="1"/>
  <c r="Z42" i="1"/>
  <c r="AI51" i="1"/>
  <c r="Z51" i="1"/>
  <c r="Z45" i="1"/>
  <c r="Q52" i="1"/>
  <c r="I46" i="1"/>
  <c r="I48" i="1"/>
  <c r="AI103" i="1"/>
  <c r="Z50" i="1"/>
  <c r="AI102" i="1"/>
  <c r="X50" i="1"/>
  <c r="Z49" i="1"/>
  <c r="AI46" i="1"/>
  <c r="AI101" i="1"/>
  <c r="Z48" i="1"/>
  <c r="I42" i="1"/>
  <c r="AI48" i="1"/>
  <c r="AI104" i="1"/>
  <c r="I49" i="1"/>
  <c r="X49" i="1"/>
  <c r="X48" i="1"/>
  <c r="Q36" i="1"/>
  <c r="AI49" i="1"/>
  <c r="X43" i="1"/>
  <c r="Z41" i="1"/>
  <c r="I45" i="1"/>
  <c r="Q47" i="1"/>
  <c r="I43" i="1"/>
  <c r="AI98" i="1"/>
  <c r="X47" i="1"/>
  <c r="Z47" i="1"/>
  <c r="Q48" i="1"/>
  <c r="AI47" i="1"/>
  <c r="I47" i="1"/>
  <c r="X44" i="1"/>
  <c r="AI100" i="1"/>
  <c r="Q46" i="1"/>
  <c r="X32" i="1"/>
  <c r="AI88" i="1"/>
  <c r="Z46" i="1"/>
  <c r="Q45" i="1"/>
  <c r="Q43" i="1"/>
  <c r="AI45" i="1"/>
  <c r="AI43" i="1"/>
  <c r="AI99" i="1"/>
  <c r="X45" i="1"/>
  <c r="AI44" i="1"/>
  <c r="Q44" i="1"/>
  <c r="AI97" i="1"/>
  <c r="Z44" i="1"/>
  <c r="I38" i="1"/>
  <c r="AI96" i="1"/>
  <c r="Q42" i="1"/>
  <c r="X42" i="1"/>
  <c r="I35" i="1"/>
  <c r="Q39" i="1"/>
  <c r="Z43" i="1"/>
  <c r="AI42" i="1"/>
  <c r="I37" i="1"/>
  <c r="I41" i="1"/>
  <c r="Q40" i="1"/>
  <c r="X40" i="1"/>
  <c r="AI35" i="1"/>
  <c r="Q41" i="1"/>
  <c r="AI40" i="1"/>
  <c r="X41" i="1"/>
  <c r="AI95" i="1"/>
  <c r="AI93" i="1"/>
  <c r="AI94" i="1"/>
  <c r="AI39" i="1"/>
  <c r="Q38" i="1"/>
  <c r="AI89" i="1"/>
  <c r="AI37" i="1"/>
  <c r="X37" i="1"/>
  <c r="X38" i="1"/>
  <c r="X39" i="1"/>
  <c r="AI36" i="1"/>
  <c r="Z40" i="1"/>
  <c r="AI92" i="1"/>
  <c r="I39" i="1"/>
  <c r="AI41" i="1"/>
  <c r="Z38" i="1"/>
  <c r="X35" i="1"/>
  <c r="AI91" i="1"/>
  <c r="Q37" i="1"/>
  <c r="AI38" i="1"/>
  <c r="Z37" i="1"/>
  <c r="Z39" i="1"/>
  <c r="AI90" i="1"/>
  <c r="X34" i="1"/>
  <c r="I36" i="1"/>
  <c r="Z36" i="1"/>
  <c r="Q35" i="1"/>
  <c r="Q34" i="1"/>
  <c r="Z35" i="1"/>
  <c r="AI34" i="1"/>
  <c r="Z34" i="1"/>
  <c r="I30" i="1"/>
  <c r="AI86" i="1"/>
  <c r="X33" i="1"/>
  <c r="Q30" i="1"/>
  <c r="AI33" i="1"/>
  <c r="I33" i="1"/>
  <c r="Q28" i="1"/>
  <c r="I31" i="1"/>
  <c r="Q32" i="1"/>
  <c r="Q33" i="1"/>
  <c r="AI32" i="1"/>
  <c r="Z32" i="1"/>
  <c r="AI87" i="1"/>
  <c r="Z33" i="1"/>
  <c r="I32" i="1"/>
  <c r="X31" i="1"/>
  <c r="AI31" i="1"/>
  <c r="Q31" i="1"/>
  <c r="AI85" i="1"/>
  <c r="Z31" i="1"/>
  <c r="X30" i="1"/>
  <c r="I28" i="1"/>
  <c r="AI29" i="1"/>
  <c r="Q29" i="1"/>
  <c r="I29" i="1"/>
  <c r="Z29" i="1"/>
  <c r="AI84" i="1"/>
  <c r="X26" i="1"/>
  <c r="X29" i="1"/>
  <c r="AI83" i="1"/>
  <c r="Q20" i="1"/>
  <c r="I25" i="1"/>
  <c r="AI80" i="1"/>
  <c r="X28" i="1"/>
  <c r="AI28" i="1"/>
  <c r="AI75" i="1"/>
  <c r="AI81" i="1"/>
  <c r="AI25" i="1"/>
  <c r="Z28" i="1"/>
  <c r="AI82" i="1"/>
  <c r="Q22" i="1"/>
  <c r="Z26" i="1"/>
  <c r="X27" i="1"/>
  <c r="Q27" i="1"/>
  <c r="Z27" i="1"/>
  <c r="I27" i="1"/>
  <c r="AI22" i="1"/>
  <c r="AI26" i="1"/>
  <c r="X25" i="1"/>
  <c r="I26" i="1"/>
  <c r="AI78" i="1"/>
  <c r="Q26" i="1"/>
  <c r="AI27" i="1"/>
  <c r="I24" i="1"/>
  <c r="Q25" i="1"/>
  <c r="AI23" i="1"/>
  <c r="AI76" i="1"/>
  <c r="AI79" i="1"/>
  <c r="Z25" i="1"/>
  <c r="Q24" i="1"/>
  <c r="Z24" i="1"/>
  <c r="AI24" i="1"/>
  <c r="AI77" i="1"/>
  <c r="Z22" i="1"/>
  <c r="I23" i="1"/>
  <c r="X23" i="1"/>
  <c r="X22" i="1"/>
  <c r="Q23" i="1"/>
  <c r="Z23" i="1"/>
  <c r="Z21" i="1"/>
  <c r="I22" i="1"/>
  <c r="I21" i="1"/>
  <c r="AI21" i="1"/>
  <c r="X21" i="1"/>
  <c r="I19" i="1"/>
  <c r="Q21" i="1"/>
  <c r="AI20" i="1"/>
  <c r="Z20" i="1"/>
  <c r="I20" i="1"/>
  <c r="AI74" i="1"/>
  <c r="X20" i="1"/>
  <c r="AI73" i="1"/>
  <c r="X19" i="1"/>
  <c r="Z19" i="1"/>
  <c r="AI18" i="1"/>
  <c r="Q14" i="1"/>
  <c r="Q19" i="1"/>
  <c r="Q18" i="1"/>
  <c r="I18" i="1"/>
  <c r="AI72" i="1"/>
  <c r="AI19" i="1"/>
  <c r="X18" i="1"/>
  <c r="Q16" i="1"/>
  <c r="I17" i="1"/>
  <c r="I12" i="1"/>
  <c r="Z18" i="1"/>
  <c r="AI71" i="1"/>
  <c r="AI16" i="1"/>
  <c r="X17" i="1"/>
  <c r="AI17" i="1"/>
  <c r="X16" i="1"/>
  <c r="Q17" i="1"/>
  <c r="Z17" i="1"/>
  <c r="AI70" i="1"/>
  <c r="I16" i="1"/>
  <c r="Z16" i="1"/>
  <c r="AI15" i="1"/>
  <c r="I15" i="1"/>
  <c r="Q15" i="1"/>
  <c r="X15" i="1"/>
  <c r="Z15" i="1"/>
  <c r="AI64" i="1"/>
  <c r="Z14" i="1"/>
  <c r="AI68" i="1"/>
  <c r="Q12" i="1"/>
  <c r="AI69" i="1"/>
  <c r="X14" i="1"/>
  <c r="X11" i="1"/>
  <c r="AI14" i="1"/>
  <c r="I14" i="1"/>
  <c r="X13" i="1"/>
  <c r="Z12" i="1"/>
  <c r="Q13" i="1"/>
  <c r="AI12" i="1"/>
  <c r="I13" i="1"/>
  <c r="AI13" i="1"/>
  <c r="AI67" i="1"/>
  <c r="Q11" i="1"/>
  <c r="Z13" i="1"/>
  <c r="X12" i="1"/>
  <c r="AI66" i="1"/>
  <c r="AI65" i="1"/>
  <c r="I11" i="1"/>
  <c r="F219" i="60" l="1"/>
  <c r="F234" i="60" s="1"/>
  <c r="F205" i="60"/>
  <c r="F220" i="60" s="1"/>
  <c r="F235" i="60" s="1"/>
  <c r="F255" i="60"/>
  <c r="F270" i="60" s="1"/>
  <c r="F285" i="60" s="1"/>
  <c r="F300" i="60" s="1"/>
  <c r="B12" i="51"/>
  <c r="C12" i="51"/>
  <c r="D12" i="51" s="1"/>
  <c r="E12" i="51"/>
  <c r="T12" i="51"/>
  <c r="U12" i="51"/>
  <c r="V12" i="51"/>
  <c r="W12" i="51"/>
  <c r="X12" i="51"/>
  <c r="Y12" i="51"/>
  <c r="Z12" i="51"/>
  <c r="AA12" i="51"/>
  <c r="AB12" i="51"/>
  <c r="AC12" i="51"/>
  <c r="B13" i="51"/>
  <c r="C13" i="51"/>
  <c r="D13" i="51" s="1"/>
  <c r="E13" i="51"/>
  <c r="T13" i="51"/>
  <c r="U13" i="51"/>
  <c r="V13" i="51"/>
  <c r="W13" i="51"/>
  <c r="X13" i="51"/>
  <c r="Y13" i="51"/>
  <c r="Z13" i="51"/>
  <c r="AA13" i="51"/>
  <c r="AB13" i="51"/>
  <c r="AC13" i="51"/>
  <c r="B14" i="51"/>
  <c r="C14" i="51"/>
  <c r="D14" i="51" s="1"/>
  <c r="E14" i="51"/>
  <c r="F14" i="51" s="1"/>
  <c r="T14" i="51"/>
  <c r="U14" i="51"/>
  <c r="V14" i="51"/>
  <c r="W14" i="51"/>
  <c r="X14" i="51"/>
  <c r="Y14" i="51"/>
  <c r="Z14" i="51"/>
  <c r="AA14" i="51"/>
  <c r="AB14" i="51"/>
  <c r="AC14" i="51"/>
  <c r="B15" i="51"/>
  <c r="C15" i="51"/>
  <c r="D15" i="51" s="1"/>
  <c r="E15" i="51"/>
  <c r="F15" i="51" s="1"/>
  <c r="T15" i="51"/>
  <c r="U15" i="51"/>
  <c r="V15" i="51"/>
  <c r="W15" i="51"/>
  <c r="X15" i="51"/>
  <c r="Y15" i="51"/>
  <c r="Z15" i="51"/>
  <c r="AA15" i="51"/>
  <c r="AB15" i="51"/>
  <c r="AC15" i="51"/>
  <c r="B16" i="51"/>
  <c r="C16" i="51"/>
  <c r="D16" i="51" s="1"/>
  <c r="E16" i="51"/>
  <c r="F16" i="51" s="1"/>
  <c r="T16" i="51"/>
  <c r="U16" i="51"/>
  <c r="V16" i="51"/>
  <c r="W16" i="51"/>
  <c r="X16" i="51"/>
  <c r="Y16" i="51"/>
  <c r="Z16" i="51"/>
  <c r="AA16" i="51"/>
  <c r="AB16" i="51"/>
  <c r="AC16" i="51"/>
  <c r="B26" i="51"/>
  <c r="C26" i="51"/>
  <c r="D26" i="51" s="1"/>
  <c r="E26" i="51"/>
  <c r="F26" i="51" s="1"/>
  <c r="H26" i="51"/>
  <c r="I26" i="51" s="1"/>
  <c r="J26" i="51"/>
  <c r="K26" i="51" s="1"/>
  <c r="L26" i="51"/>
  <c r="P26" i="51"/>
  <c r="Q26" i="51" s="1"/>
  <c r="S26" i="51"/>
  <c r="N26" i="51"/>
  <c r="O26" i="51" s="1"/>
  <c r="T26" i="51"/>
  <c r="U26" i="51"/>
  <c r="V26" i="51"/>
  <c r="W26" i="51"/>
  <c r="X26" i="51"/>
  <c r="Y26" i="51"/>
  <c r="Z26" i="51"/>
  <c r="AA26" i="51"/>
  <c r="AB26" i="51"/>
  <c r="AC26" i="51"/>
  <c r="B27" i="51"/>
  <c r="C27" i="51"/>
  <c r="D27" i="51" s="1"/>
  <c r="E27" i="51"/>
  <c r="F27" i="51" s="1"/>
  <c r="I12" i="51"/>
  <c r="K12" i="51"/>
  <c r="Q12" i="51"/>
  <c r="S27" i="51"/>
  <c r="O12" i="51"/>
  <c r="T27" i="51"/>
  <c r="U27" i="51"/>
  <c r="V27" i="51"/>
  <c r="W27" i="51"/>
  <c r="X27" i="51"/>
  <c r="Y27" i="51"/>
  <c r="Z27" i="51"/>
  <c r="AA27" i="51"/>
  <c r="AB27" i="51"/>
  <c r="AC27" i="51"/>
  <c r="B28" i="51"/>
  <c r="C28" i="51"/>
  <c r="D28" i="51" s="1"/>
  <c r="E28" i="51"/>
  <c r="F28" i="51" s="1"/>
  <c r="I13" i="51"/>
  <c r="K13" i="51"/>
  <c r="Q13" i="51"/>
  <c r="S28" i="51"/>
  <c r="O13" i="51"/>
  <c r="T28" i="51"/>
  <c r="U28" i="51"/>
  <c r="V28" i="51"/>
  <c r="W28" i="51"/>
  <c r="X28" i="51"/>
  <c r="Y28" i="51"/>
  <c r="Z28" i="51"/>
  <c r="AA28" i="51"/>
  <c r="AB28" i="51"/>
  <c r="AC28" i="51"/>
  <c r="AC11" i="51"/>
  <c r="AB11" i="51"/>
  <c r="AA11" i="51"/>
  <c r="Z11" i="51"/>
  <c r="Y11" i="51"/>
  <c r="X11" i="51"/>
  <c r="W11" i="51"/>
  <c r="V11" i="51"/>
  <c r="U11" i="51"/>
  <c r="T11" i="51"/>
  <c r="N11" i="51"/>
  <c r="S11" i="51"/>
  <c r="L11" i="51"/>
  <c r="J11" i="51"/>
  <c r="K11" i="51" s="1"/>
  <c r="H11" i="51"/>
  <c r="E11" i="51"/>
  <c r="C11" i="51"/>
  <c r="D11" i="51" s="1"/>
  <c r="B11" i="51"/>
  <c r="F157" i="47"/>
  <c r="C157" i="47"/>
  <c r="D157" i="47" s="1"/>
  <c r="B157" i="47"/>
  <c r="F156" i="47"/>
  <c r="C156" i="47"/>
  <c r="D156" i="47" s="1"/>
  <c r="B156" i="47"/>
  <c r="F155" i="47"/>
  <c r="K155" i="47" s="1"/>
  <c r="C155" i="47"/>
  <c r="D155" i="47" s="1"/>
  <c r="B155" i="47"/>
  <c r="F154" i="47"/>
  <c r="C154" i="47"/>
  <c r="D154" i="47" s="1"/>
  <c r="B154" i="47"/>
  <c r="F153" i="47"/>
  <c r="K153" i="47" s="1"/>
  <c r="C153" i="47"/>
  <c r="D153" i="47" s="1"/>
  <c r="B153" i="47"/>
  <c r="F152" i="47"/>
  <c r="M152" i="47" s="1"/>
  <c r="C152" i="47"/>
  <c r="D152" i="47" s="1"/>
  <c r="B152" i="47"/>
  <c r="F151" i="47"/>
  <c r="O151" i="47" s="1"/>
  <c r="C151" i="47"/>
  <c r="D151" i="47" s="1"/>
  <c r="B151" i="47"/>
  <c r="F150" i="47"/>
  <c r="U150" i="47" s="1"/>
  <c r="C150" i="47"/>
  <c r="D150" i="47" s="1"/>
  <c r="B150" i="47"/>
  <c r="F149" i="47"/>
  <c r="V149" i="47" s="1"/>
  <c r="C149" i="47"/>
  <c r="D149" i="47" s="1"/>
  <c r="B149" i="47"/>
  <c r="F147" i="47"/>
  <c r="W147" i="47" s="1"/>
  <c r="C147" i="47"/>
  <c r="D147" i="47" s="1"/>
  <c r="B147" i="47"/>
  <c r="F146" i="47"/>
  <c r="C146" i="47"/>
  <c r="D146" i="47" s="1"/>
  <c r="B146" i="47"/>
  <c r="F145" i="47"/>
  <c r="C145" i="47"/>
  <c r="D145" i="47" s="1"/>
  <c r="B145" i="47"/>
  <c r="F144" i="47"/>
  <c r="M144" i="47" s="1"/>
  <c r="C144" i="47"/>
  <c r="D144" i="47" s="1"/>
  <c r="B144" i="47"/>
  <c r="F143" i="47"/>
  <c r="M143" i="47" s="1"/>
  <c r="C143" i="47"/>
  <c r="D143" i="47" s="1"/>
  <c r="B143" i="47"/>
  <c r="F142" i="47"/>
  <c r="R142" i="47" s="1"/>
  <c r="C142" i="47"/>
  <c r="D142" i="47" s="1"/>
  <c r="B142" i="47"/>
  <c r="F140" i="47"/>
  <c r="U140" i="47" s="1"/>
  <c r="C140" i="47"/>
  <c r="D140" i="47" s="1"/>
  <c r="B140" i="47"/>
  <c r="F139" i="47"/>
  <c r="T139" i="47" s="1"/>
  <c r="C139" i="47"/>
  <c r="D139" i="47" s="1"/>
  <c r="B139" i="47"/>
  <c r="F138" i="47"/>
  <c r="C138" i="47"/>
  <c r="D138" i="47" s="1"/>
  <c r="B138" i="47"/>
  <c r="F137" i="47"/>
  <c r="K137" i="47" s="1"/>
  <c r="C137" i="47"/>
  <c r="D137" i="47" s="1"/>
  <c r="B137" i="47"/>
  <c r="F136" i="47"/>
  <c r="O136" i="47" s="1"/>
  <c r="C136" i="47"/>
  <c r="D136" i="47" s="1"/>
  <c r="B136" i="47"/>
  <c r="F135" i="47"/>
  <c r="T135" i="47" s="1"/>
  <c r="C135" i="47"/>
  <c r="D135" i="47" s="1"/>
  <c r="B135" i="47"/>
  <c r="F133" i="47"/>
  <c r="C133" i="47"/>
  <c r="D133" i="47" s="1"/>
  <c r="B133" i="47"/>
  <c r="F132" i="47"/>
  <c r="C132" i="47"/>
  <c r="D132" i="47" s="1"/>
  <c r="B132" i="47"/>
  <c r="F131" i="47"/>
  <c r="Y131" i="47" s="1"/>
  <c r="C131" i="47"/>
  <c r="D131" i="47" s="1"/>
  <c r="B131" i="47"/>
  <c r="F130" i="47"/>
  <c r="Y130" i="47" s="1"/>
  <c r="C130" i="47"/>
  <c r="D130" i="47" s="1"/>
  <c r="B130" i="47"/>
  <c r="F129" i="47"/>
  <c r="O129" i="47" s="1"/>
  <c r="C129" i="47"/>
  <c r="D129" i="47" s="1"/>
  <c r="B129" i="47"/>
  <c r="F128" i="47"/>
  <c r="C128" i="47"/>
  <c r="D128" i="47" s="1"/>
  <c r="B128" i="47"/>
  <c r="F126" i="47"/>
  <c r="C126" i="47"/>
  <c r="D126" i="47" s="1"/>
  <c r="B126" i="47"/>
  <c r="F125" i="47"/>
  <c r="C125" i="47"/>
  <c r="D125" i="47" s="1"/>
  <c r="B125" i="47"/>
  <c r="F124" i="47"/>
  <c r="P124" i="47" s="1"/>
  <c r="C124" i="47"/>
  <c r="D124" i="47" s="1"/>
  <c r="B124" i="47"/>
  <c r="F123" i="47"/>
  <c r="C123" i="47"/>
  <c r="D123" i="47" s="1"/>
  <c r="B123" i="47"/>
  <c r="F122" i="47"/>
  <c r="W122" i="47" s="1"/>
  <c r="C122" i="47"/>
  <c r="D122" i="47" s="1"/>
  <c r="B122" i="47"/>
  <c r="F121" i="47"/>
  <c r="T121" i="47" s="1"/>
  <c r="C121" i="47"/>
  <c r="D121" i="47" s="1"/>
  <c r="B121" i="47"/>
  <c r="F119" i="47"/>
  <c r="X119" i="47" s="1"/>
  <c r="C119" i="47"/>
  <c r="D119" i="47" s="1"/>
  <c r="B119" i="47"/>
  <c r="F118" i="47"/>
  <c r="V118" i="47" s="1"/>
  <c r="C118" i="47"/>
  <c r="D118" i="47" s="1"/>
  <c r="B118" i="47"/>
  <c r="F117" i="47"/>
  <c r="Q117" i="47" s="1"/>
  <c r="C117" i="47"/>
  <c r="D117" i="47" s="1"/>
  <c r="B117" i="47"/>
  <c r="F116" i="47"/>
  <c r="C116" i="47"/>
  <c r="D116" i="47" s="1"/>
  <c r="B116" i="47"/>
  <c r="F115" i="47"/>
  <c r="M115" i="47" s="1"/>
  <c r="C115" i="47"/>
  <c r="D115" i="47" s="1"/>
  <c r="B115" i="47"/>
  <c r="F114" i="47"/>
  <c r="O114" i="47" s="1"/>
  <c r="C114" i="47"/>
  <c r="D114" i="47" s="1"/>
  <c r="B114" i="47"/>
  <c r="F112" i="47"/>
  <c r="G112" i="47" s="1"/>
  <c r="C112" i="47"/>
  <c r="D112" i="47" s="1"/>
  <c r="B112" i="47"/>
  <c r="F111" i="47"/>
  <c r="C111" i="47"/>
  <c r="D111" i="47" s="1"/>
  <c r="B111" i="47"/>
  <c r="F110" i="47"/>
  <c r="Y110" i="47" s="1"/>
  <c r="C110" i="47"/>
  <c r="D110" i="47" s="1"/>
  <c r="B110" i="47"/>
  <c r="F109" i="47"/>
  <c r="S109" i="47" s="1"/>
  <c r="C109" i="47"/>
  <c r="D109" i="47" s="1"/>
  <c r="B109" i="47"/>
  <c r="F108" i="47"/>
  <c r="W108" i="47" s="1"/>
  <c r="C108" i="47"/>
  <c r="D108" i="47" s="1"/>
  <c r="B108" i="47"/>
  <c r="F107" i="47"/>
  <c r="C107" i="47"/>
  <c r="D107" i="47" s="1"/>
  <c r="B107" i="47"/>
  <c r="F105" i="47"/>
  <c r="T105" i="47" s="1"/>
  <c r="C105" i="47"/>
  <c r="D105" i="47" s="1"/>
  <c r="B105" i="47"/>
  <c r="F104" i="47"/>
  <c r="K104" i="47" s="1"/>
  <c r="C104" i="47"/>
  <c r="D104" i="47" s="1"/>
  <c r="B104" i="47"/>
  <c r="F103" i="47"/>
  <c r="P103" i="47" s="1"/>
  <c r="C103" i="47"/>
  <c r="D103" i="47" s="1"/>
  <c r="B103" i="47"/>
  <c r="F102" i="47"/>
  <c r="T102" i="47" s="1"/>
  <c r="C102" i="47"/>
  <c r="D102" i="47" s="1"/>
  <c r="B102" i="47"/>
  <c r="F101" i="47"/>
  <c r="G101" i="47" s="1"/>
  <c r="C101" i="47"/>
  <c r="D101" i="47" s="1"/>
  <c r="B101" i="47"/>
  <c r="F100" i="47"/>
  <c r="C100" i="47"/>
  <c r="D100" i="47" s="1"/>
  <c r="B100" i="47"/>
  <c r="F98" i="47"/>
  <c r="G98" i="47" s="1"/>
  <c r="C98" i="47"/>
  <c r="D98" i="47" s="1"/>
  <c r="B98" i="47"/>
  <c r="F97" i="47"/>
  <c r="P97" i="47" s="1"/>
  <c r="C97" i="47"/>
  <c r="D97" i="47" s="1"/>
  <c r="B97" i="47"/>
  <c r="F96" i="47"/>
  <c r="V96" i="47" s="1"/>
  <c r="C96" i="47"/>
  <c r="D96" i="47" s="1"/>
  <c r="B96" i="47"/>
  <c r="F95" i="47"/>
  <c r="M95" i="47" s="1"/>
  <c r="C95" i="47"/>
  <c r="D95" i="47" s="1"/>
  <c r="B95" i="47"/>
  <c r="F94" i="47"/>
  <c r="C94" i="47"/>
  <c r="D94" i="47" s="1"/>
  <c r="B94" i="47"/>
  <c r="F93" i="47"/>
  <c r="C93" i="47"/>
  <c r="D93" i="47" s="1"/>
  <c r="B93" i="47"/>
  <c r="F92" i="47"/>
  <c r="O92" i="47" s="1"/>
  <c r="C92" i="47"/>
  <c r="D92" i="47" s="1"/>
  <c r="B92" i="47"/>
  <c r="F91" i="47"/>
  <c r="Y91" i="47" s="1"/>
  <c r="C91" i="47"/>
  <c r="D91" i="47" s="1"/>
  <c r="B91" i="47"/>
  <c r="F90" i="47"/>
  <c r="C90" i="47"/>
  <c r="D90" i="47" s="1"/>
  <c r="B90" i="47"/>
  <c r="F89" i="47"/>
  <c r="W89" i="47" s="1"/>
  <c r="C89" i="47"/>
  <c r="D89" i="47" s="1"/>
  <c r="B89" i="47"/>
  <c r="F78" i="47"/>
  <c r="V78" i="47" s="1"/>
  <c r="C78" i="47"/>
  <c r="D78" i="47" s="1"/>
  <c r="B78" i="47"/>
  <c r="F76" i="47"/>
  <c r="C76" i="47"/>
  <c r="D76" i="47" s="1"/>
  <c r="B76" i="47"/>
  <c r="F75" i="47"/>
  <c r="K75" i="47" s="1"/>
  <c r="C75" i="47"/>
  <c r="D75" i="47" s="1"/>
  <c r="B75" i="47"/>
  <c r="F74" i="47"/>
  <c r="C74" i="47"/>
  <c r="D74" i="47" s="1"/>
  <c r="B74" i="47"/>
  <c r="F73" i="47"/>
  <c r="V73" i="47" s="1"/>
  <c r="C73" i="47"/>
  <c r="D73" i="47" s="1"/>
  <c r="B73" i="47"/>
  <c r="F71" i="47"/>
  <c r="O71" i="47" s="1"/>
  <c r="C71" i="47"/>
  <c r="D71" i="47" s="1"/>
  <c r="B71" i="47"/>
  <c r="F70" i="47"/>
  <c r="C70" i="47"/>
  <c r="D70" i="47" s="1"/>
  <c r="B70" i="47"/>
  <c r="F69" i="47"/>
  <c r="U69" i="47" s="1"/>
  <c r="C69" i="47"/>
  <c r="D69" i="47" s="1"/>
  <c r="B69" i="47"/>
  <c r="F68" i="47"/>
  <c r="T68" i="47" s="1"/>
  <c r="C68" i="47"/>
  <c r="D68" i="47" s="1"/>
  <c r="B68" i="47"/>
  <c r="F67" i="47"/>
  <c r="W67" i="47" s="1"/>
  <c r="C67" i="47"/>
  <c r="D67" i="47" s="1"/>
  <c r="B67" i="47"/>
  <c r="F66" i="47"/>
  <c r="X66" i="47" s="1"/>
  <c r="C66" i="47"/>
  <c r="D66" i="47" s="1"/>
  <c r="B66" i="47"/>
  <c r="F64" i="47"/>
  <c r="V64" i="47" s="1"/>
  <c r="C64" i="47"/>
  <c r="D64" i="47" s="1"/>
  <c r="B64" i="47"/>
  <c r="F63" i="47"/>
  <c r="C63" i="47"/>
  <c r="D63" i="47" s="1"/>
  <c r="B63" i="47"/>
  <c r="F62" i="47"/>
  <c r="E62" i="47" s="1"/>
  <c r="C62" i="47"/>
  <c r="D62" i="47" s="1"/>
  <c r="B62" i="47"/>
  <c r="F61" i="47"/>
  <c r="X61" i="47" s="1"/>
  <c r="C61" i="47"/>
  <c r="D61" i="47" s="1"/>
  <c r="B61" i="47"/>
  <c r="F60" i="47"/>
  <c r="R60" i="47" s="1"/>
  <c r="C60" i="47"/>
  <c r="D60" i="47" s="1"/>
  <c r="B60" i="47"/>
  <c r="F59" i="47"/>
  <c r="M59" i="47" s="1"/>
  <c r="C59" i="47"/>
  <c r="D59" i="47" s="1"/>
  <c r="B59" i="47"/>
  <c r="F58" i="47"/>
  <c r="C58" i="47"/>
  <c r="D58" i="47" s="1"/>
  <c r="B58" i="47"/>
  <c r="F57" i="47"/>
  <c r="R57" i="47" s="1"/>
  <c r="C57" i="47"/>
  <c r="D57" i="47" s="1"/>
  <c r="B57" i="47"/>
  <c r="F56" i="47"/>
  <c r="M56" i="47" s="1"/>
  <c r="C56" i="47"/>
  <c r="D56" i="47" s="1"/>
  <c r="B56" i="47"/>
  <c r="F55" i="47"/>
  <c r="X55" i="47" s="1"/>
  <c r="C55" i="47"/>
  <c r="D55" i="47" s="1"/>
  <c r="B55" i="47"/>
  <c r="F49" i="47"/>
  <c r="X49" i="47" s="1"/>
  <c r="C49" i="47"/>
  <c r="D49" i="47" s="1"/>
  <c r="B49" i="47"/>
  <c r="F48" i="47"/>
  <c r="C48" i="47"/>
  <c r="D48" i="47" s="1"/>
  <c r="B48" i="47"/>
  <c r="F47" i="47"/>
  <c r="C47" i="47"/>
  <c r="D47" i="47" s="1"/>
  <c r="B47" i="47"/>
  <c r="F46" i="47"/>
  <c r="V46" i="47" s="1"/>
  <c r="C46" i="47"/>
  <c r="D46" i="47" s="1"/>
  <c r="B46" i="47"/>
  <c r="F45" i="47"/>
  <c r="C45" i="47"/>
  <c r="D45" i="47" s="1"/>
  <c r="B45" i="47"/>
  <c r="F44" i="47"/>
  <c r="N44" i="47" s="1"/>
  <c r="C44" i="47"/>
  <c r="D44" i="47" s="1"/>
  <c r="B44" i="47"/>
  <c r="F22" i="47"/>
  <c r="X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364" i="50"/>
  <c r="Y364" i="50"/>
  <c r="X364" i="50"/>
  <c r="W364" i="50"/>
  <c r="V364" i="50"/>
  <c r="U364" i="50"/>
  <c r="T364" i="50"/>
  <c r="S364" i="50"/>
  <c r="R364" i="50"/>
  <c r="Q364" i="50"/>
  <c r="I364" i="50"/>
  <c r="G364" i="50"/>
  <c r="H364" i="50" s="1"/>
  <c r="F364" i="50"/>
  <c r="E364" i="50"/>
  <c r="C364" i="50"/>
  <c r="B364" i="50"/>
  <c r="Z363" i="50"/>
  <c r="Y363" i="50"/>
  <c r="X363" i="50"/>
  <c r="W363" i="50"/>
  <c r="V363" i="50"/>
  <c r="U363" i="50"/>
  <c r="T363" i="50"/>
  <c r="S363" i="50"/>
  <c r="R363" i="50"/>
  <c r="Q363" i="50"/>
  <c r="I363" i="50"/>
  <c r="G363" i="50"/>
  <c r="H363" i="50" s="1"/>
  <c r="F363" i="50"/>
  <c r="E363" i="50"/>
  <c r="C363" i="50"/>
  <c r="B363" i="50"/>
  <c r="Z362" i="50"/>
  <c r="Y362" i="50"/>
  <c r="X362" i="50"/>
  <c r="W362" i="50"/>
  <c r="V362" i="50"/>
  <c r="U362" i="50"/>
  <c r="T362" i="50"/>
  <c r="S362" i="50"/>
  <c r="R362" i="50"/>
  <c r="Q362" i="50"/>
  <c r="I362" i="50"/>
  <c r="G362" i="50"/>
  <c r="H362" i="50" s="1"/>
  <c r="F362" i="50"/>
  <c r="E362" i="50"/>
  <c r="C362" i="50"/>
  <c r="B362" i="50"/>
  <c r="Z361" i="50"/>
  <c r="Y361" i="50"/>
  <c r="X361" i="50"/>
  <c r="W361" i="50"/>
  <c r="V361" i="50"/>
  <c r="U361" i="50"/>
  <c r="T361" i="50"/>
  <c r="S361" i="50"/>
  <c r="R361" i="50"/>
  <c r="Q361" i="50"/>
  <c r="I361" i="50"/>
  <c r="G361" i="50"/>
  <c r="H361" i="50" s="1"/>
  <c r="F361" i="50"/>
  <c r="E361" i="50"/>
  <c r="C361" i="50"/>
  <c r="B361" i="50"/>
  <c r="Z360" i="50"/>
  <c r="Y360" i="50"/>
  <c r="X360" i="50"/>
  <c r="W360" i="50"/>
  <c r="V360" i="50"/>
  <c r="U360" i="50"/>
  <c r="T360" i="50"/>
  <c r="S360" i="50"/>
  <c r="R360" i="50"/>
  <c r="Q360" i="50"/>
  <c r="I360" i="50"/>
  <c r="G360" i="50"/>
  <c r="H360" i="50" s="1"/>
  <c r="F360" i="50"/>
  <c r="E360" i="50"/>
  <c r="C360" i="50"/>
  <c r="B360" i="50"/>
  <c r="Z359" i="50"/>
  <c r="Y359" i="50"/>
  <c r="X359" i="50"/>
  <c r="W359" i="50"/>
  <c r="V359" i="50"/>
  <c r="U359" i="50"/>
  <c r="T359" i="50"/>
  <c r="S359" i="50"/>
  <c r="R359" i="50"/>
  <c r="Q359" i="50"/>
  <c r="I359" i="50"/>
  <c r="G359" i="50"/>
  <c r="H359" i="50" s="1"/>
  <c r="F359" i="50"/>
  <c r="E359" i="50"/>
  <c r="C359" i="50"/>
  <c r="B359" i="50"/>
  <c r="Z358" i="50"/>
  <c r="Y358" i="50"/>
  <c r="X358" i="50"/>
  <c r="W358" i="50"/>
  <c r="V358" i="50"/>
  <c r="U358" i="50"/>
  <c r="T358" i="50"/>
  <c r="S358" i="50"/>
  <c r="R358" i="50"/>
  <c r="Q358" i="50"/>
  <c r="I358" i="50"/>
  <c r="G358" i="50"/>
  <c r="H358" i="50" s="1"/>
  <c r="F358" i="50"/>
  <c r="E358" i="50"/>
  <c r="C358" i="50"/>
  <c r="B358" i="50"/>
  <c r="Z357" i="50"/>
  <c r="Y357" i="50"/>
  <c r="X357" i="50"/>
  <c r="W357" i="50"/>
  <c r="V357" i="50"/>
  <c r="U357" i="50"/>
  <c r="T357" i="50"/>
  <c r="S357" i="50"/>
  <c r="R357" i="50"/>
  <c r="Q357" i="50"/>
  <c r="I357" i="50"/>
  <c r="G357" i="50"/>
  <c r="H357" i="50" s="1"/>
  <c r="F357" i="50"/>
  <c r="E357" i="50"/>
  <c r="C357" i="50"/>
  <c r="B357" i="50"/>
  <c r="Z356" i="50"/>
  <c r="Y356" i="50"/>
  <c r="X356" i="50"/>
  <c r="W356" i="50"/>
  <c r="V356" i="50"/>
  <c r="U356" i="50"/>
  <c r="T356" i="50"/>
  <c r="S356" i="50"/>
  <c r="R356" i="50"/>
  <c r="Q356" i="50"/>
  <c r="I356" i="50"/>
  <c r="G356" i="50"/>
  <c r="H356" i="50" s="1"/>
  <c r="F356" i="50"/>
  <c r="E356" i="50"/>
  <c r="C356" i="50"/>
  <c r="B356" i="50"/>
  <c r="Z355" i="50"/>
  <c r="Y355" i="50"/>
  <c r="X355" i="50"/>
  <c r="W355" i="50"/>
  <c r="V355" i="50"/>
  <c r="U355" i="50"/>
  <c r="T355" i="50"/>
  <c r="S355" i="50"/>
  <c r="R355" i="50"/>
  <c r="Q355" i="50"/>
  <c r="I355" i="50"/>
  <c r="G355" i="50"/>
  <c r="H355" i="50" s="1"/>
  <c r="F355" i="50"/>
  <c r="E355" i="50"/>
  <c r="C355" i="50"/>
  <c r="B355" i="50"/>
  <c r="Z354" i="50"/>
  <c r="Y354" i="50"/>
  <c r="X354" i="50"/>
  <c r="W354" i="50"/>
  <c r="V354" i="50"/>
  <c r="U354" i="50"/>
  <c r="T354" i="50"/>
  <c r="S354" i="50"/>
  <c r="R354" i="50"/>
  <c r="Q354" i="50"/>
  <c r="I354" i="50"/>
  <c r="G354" i="50"/>
  <c r="H354" i="50" s="1"/>
  <c r="F354" i="50"/>
  <c r="E354" i="50"/>
  <c r="C354" i="50"/>
  <c r="B354" i="50"/>
  <c r="Z353" i="50"/>
  <c r="Y353" i="50"/>
  <c r="X353" i="50"/>
  <c r="W353" i="50"/>
  <c r="V353" i="50"/>
  <c r="U353" i="50"/>
  <c r="T353" i="50"/>
  <c r="S353" i="50"/>
  <c r="R353" i="50"/>
  <c r="Q353" i="50"/>
  <c r="I353" i="50"/>
  <c r="G353" i="50"/>
  <c r="H353" i="50" s="1"/>
  <c r="F353" i="50"/>
  <c r="E353" i="50"/>
  <c r="C353" i="50"/>
  <c r="B353" i="50"/>
  <c r="Z352" i="50"/>
  <c r="Y352" i="50"/>
  <c r="X352" i="50"/>
  <c r="W352" i="50"/>
  <c r="V352" i="50"/>
  <c r="U352" i="50"/>
  <c r="T352" i="50"/>
  <c r="S352" i="50"/>
  <c r="R352" i="50"/>
  <c r="Q352" i="50"/>
  <c r="I352" i="50"/>
  <c r="G352" i="50"/>
  <c r="H352" i="50" s="1"/>
  <c r="F352" i="50"/>
  <c r="E352" i="50"/>
  <c r="C352" i="50"/>
  <c r="B352" i="50"/>
  <c r="Z351" i="50"/>
  <c r="Y351" i="50"/>
  <c r="X351" i="50"/>
  <c r="W351" i="50"/>
  <c r="V351" i="50"/>
  <c r="U351" i="50"/>
  <c r="T351" i="50"/>
  <c r="S351" i="50"/>
  <c r="R351" i="50"/>
  <c r="Q351" i="50"/>
  <c r="I351" i="50"/>
  <c r="G351" i="50"/>
  <c r="H351" i="50" s="1"/>
  <c r="F351" i="50"/>
  <c r="E351" i="50"/>
  <c r="C351" i="50"/>
  <c r="B351" i="50"/>
  <c r="Z350" i="50"/>
  <c r="Y350" i="50"/>
  <c r="X350" i="50"/>
  <c r="W350" i="50"/>
  <c r="V350" i="50"/>
  <c r="U350" i="50"/>
  <c r="T350" i="50"/>
  <c r="S350" i="50"/>
  <c r="R350" i="50"/>
  <c r="Q350" i="50"/>
  <c r="I350" i="50"/>
  <c r="G350" i="50"/>
  <c r="H350" i="50" s="1"/>
  <c r="F350" i="50"/>
  <c r="E350" i="50"/>
  <c r="C350" i="50"/>
  <c r="B350" i="50"/>
  <c r="Z349" i="50"/>
  <c r="Y349" i="50"/>
  <c r="X349" i="50"/>
  <c r="W349" i="50"/>
  <c r="V349" i="50"/>
  <c r="U349" i="50"/>
  <c r="T349" i="50"/>
  <c r="S349" i="50"/>
  <c r="R349" i="50"/>
  <c r="Q349" i="50"/>
  <c r="I349" i="50"/>
  <c r="G349" i="50"/>
  <c r="H349" i="50" s="1"/>
  <c r="F349" i="50"/>
  <c r="E349" i="50"/>
  <c r="C349" i="50"/>
  <c r="B349" i="50"/>
  <c r="Z348" i="50"/>
  <c r="Y348" i="50"/>
  <c r="X348" i="50"/>
  <c r="W348" i="50"/>
  <c r="V348" i="50"/>
  <c r="U348" i="50"/>
  <c r="T348" i="50"/>
  <c r="S348" i="50"/>
  <c r="R348" i="50"/>
  <c r="Q348" i="50"/>
  <c r="I348" i="50"/>
  <c r="G348" i="50"/>
  <c r="F348" i="50"/>
  <c r="E348" i="50"/>
  <c r="C348" i="50"/>
  <c r="B348" i="50"/>
  <c r="Z347" i="50"/>
  <c r="Y347" i="50"/>
  <c r="X347" i="50"/>
  <c r="W347" i="50"/>
  <c r="V347" i="50"/>
  <c r="U347" i="50"/>
  <c r="T347" i="50"/>
  <c r="S347" i="50"/>
  <c r="R347" i="50"/>
  <c r="Q347" i="50"/>
  <c r="I347" i="50"/>
  <c r="G347" i="50"/>
  <c r="F347" i="50"/>
  <c r="E347" i="50"/>
  <c r="C347" i="50"/>
  <c r="B347" i="50"/>
  <c r="Z346" i="50"/>
  <c r="Y346" i="50"/>
  <c r="X346" i="50"/>
  <c r="W346" i="50"/>
  <c r="V346" i="50"/>
  <c r="U346" i="50"/>
  <c r="T346" i="50"/>
  <c r="S346" i="50"/>
  <c r="R346" i="50"/>
  <c r="Q346" i="50"/>
  <c r="I346" i="50"/>
  <c r="G346" i="50"/>
  <c r="F346" i="50"/>
  <c r="E346" i="50"/>
  <c r="C346" i="50"/>
  <c r="B346" i="50"/>
  <c r="Z345" i="50"/>
  <c r="Y345" i="50"/>
  <c r="X345" i="50"/>
  <c r="W345" i="50"/>
  <c r="V345" i="50"/>
  <c r="U345" i="50"/>
  <c r="T345" i="50"/>
  <c r="S345" i="50"/>
  <c r="R345" i="50"/>
  <c r="Q345" i="50"/>
  <c r="I345" i="50"/>
  <c r="G345" i="50"/>
  <c r="F345" i="50"/>
  <c r="E345" i="50"/>
  <c r="C345" i="50"/>
  <c r="B345" i="50"/>
  <c r="Z344" i="50"/>
  <c r="Y344" i="50"/>
  <c r="X344" i="50"/>
  <c r="W344" i="50"/>
  <c r="V344" i="50"/>
  <c r="U344" i="50"/>
  <c r="T344" i="50"/>
  <c r="S344" i="50"/>
  <c r="R344" i="50"/>
  <c r="Q344" i="50"/>
  <c r="I344" i="50"/>
  <c r="G344" i="50"/>
  <c r="F344" i="50"/>
  <c r="E344" i="50"/>
  <c r="C344" i="50"/>
  <c r="B344" i="50"/>
  <c r="Z343" i="50"/>
  <c r="Y343" i="50"/>
  <c r="X343" i="50"/>
  <c r="W343" i="50"/>
  <c r="V343" i="50"/>
  <c r="U343" i="50"/>
  <c r="T343" i="50"/>
  <c r="S343" i="50"/>
  <c r="R343" i="50"/>
  <c r="Q343" i="50"/>
  <c r="I343" i="50"/>
  <c r="G343" i="50"/>
  <c r="F343" i="50"/>
  <c r="E343" i="50"/>
  <c r="C343" i="50"/>
  <c r="B343" i="50"/>
  <c r="Z342" i="50"/>
  <c r="Y342" i="50"/>
  <c r="X342" i="50"/>
  <c r="W342" i="50"/>
  <c r="V342" i="50"/>
  <c r="U342" i="50"/>
  <c r="T342" i="50"/>
  <c r="S342" i="50"/>
  <c r="R342" i="50"/>
  <c r="Q342" i="50"/>
  <c r="I342" i="50"/>
  <c r="G342" i="50"/>
  <c r="H342" i="50" s="1"/>
  <c r="F342" i="50"/>
  <c r="E342" i="50"/>
  <c r="C342" i="50"/>
  <c r="B342" i="50"/>
  <c r="Z341" i="50"/>
  <c r="Y341" i="50"/>
  <c r="X341" i="50"/>
  <c r="W341" i="50"/>
  <c r="V341" i="50"/>
  <c r="U341" i="50"/>
  <c r="T341" i="50"/>
  <c r="S341" i="50"/>
  <c r="R341" i="50"/>
  <c r="Q341" i="50"/>
  <c r="I341" i="50"/>
  <c r="G341" i="50"/>
  <c r="F341" i="50"/>
  <c r="E341" i="50"/>
  <c r="C341" i="50"/>
  <c r="B341" i="50"/>
  <c r="Z340" i="50"/>
  <c r="Y340" i="50"/>
  <c r="X340" i="50"/>
  <c r="W340" i="50"/>
  <c r="V340" i="50"/>
  <c r="U340" i="50"/>
  <c r="T340" i="50"/>
  <c r="S340" i="50"/>
  <c r="R340" i="50"/>
  <c r="Q340" i="50"/>
  <c r="I340" i="50"/>
  <c r="G340" i="50"/>
  <c r="F340" i="50"/>
  <c r="E340" i="50"/>
  <c r="C340" i="50"/>
  <c r="B340" i="50"/>
  <c r="Z339" i="50"/>
  <c r="Y339" i="50"/>
  <c r="X339" i="50"/>
  <c r="W339" i="50"/>
  <c r="V339" i="50"/>
  <c r="U339" i="50"/>
  <c r="T339" i="50"/>
  <c r="S339" i="50"/>
  <c r="R339" i="50"/>
  <c r="Q339" i="50"/>
  <c r="I339" i="50"/>
  <c r="G339" i="50"/>
  <c r="F339" i="50"/>
  <c r="E339" i="50"/>
  <c r="C339" i="50"/>
  <c r="B339" i="50"/>
  <c r="Z338" i="50"/>
  <c r="Y338" i="50"/>
  <c r="X338" i="50"/>
  <c r="W338" i="50"/>
  <c r="V338" i="50"/>
  <c r="U338" i="50"/>
  <c r="T338" i="50"/>
  <c r="S338" i="50"/>
  <c r="R338" i="50"/>
  <c r="Q338" i="50"/>
  <c r="I338" i="50"/>
  <c r="G338" i="50"/>
  <c r="H338" i="50" s="1"/>
  <c r="F338" i="50"/>
  <c r="E338" i="50"/>
  <c r="C338" i="50"/>
  <c r="B338" i="50"/>
  <c r="Z337" i="50"/>
  <c r="Y337" i="50"/>
  <c r="X337" i="50"/>
  <c r="W337" i="50"/>
  <c r="V337" i="50"/>
  <c r="U337" i="50"/>
  <c r="T337" i="50"/>
  <c r="S337" i="50"/>
  <c r="R337" i="50"/>
  <c r="Q337" i="50"/>
  <c r="I337" i="50"/>
  <c r="G337" i="50"/>
  <c r="F337" i="50"/>
  <c r="E337" i="50"/>
  <c r="C337" i="50"/>
  <c r="B337" i="50"/>
  <c r="Z336" i="50"/>
  <c r="Y336" i="50"/>
  <c r="X336" i="50"/>
  <c r="W336" i="50"/>
  <c r="V336" i="50"/>
  <c r="U336" i="50"/>
  <c r="T336" i="50"/>
  <c r="S336" i="50"/>
  <c r="R336" i="50"/>
  <c r="Q336" i="50"/>
  <c r="I336" i="50"/>
  <c r="G336" i="50"/>
  <c r="H336" i="50" s="1"/>
  <c r="F336" i="50"/>
  <c r="E336" i="50"/>
  <c r="C336" i="50"/>
  <c r="B336" i="50"/>
  <c r="Z335" i="50"/>
  <c r="Y335" i="50"/>
  <c r="X335" i="50"/>
  <c r="W335" i="50"/>
  <c r="V335" i="50"/>
  <c r="U335" i="50"/>
  <c r="T335" i="50"/>
  <c r="S335" i="50"/>
  <c r="R335" i="50"/>
  <c r="Q335" i="50"/>
  <c r="I335" i="50"/>
  <c r="G335" i="50"/>
  <c r="F335" i="50"/>
  <c r="E335" i="50"/>
  <c r="C335" i="50"/>
  <c r="B335" i="50"/>
  <c r="Z334" i="50"/>
  <c r="Y334" i="50"/>
  <c r="X334" i="50"/>
  <c r="W334" i="50"/>
  <c r="V334" i="50"/>
  <c r="U334" i="50"/>
  <c r="T334" i="50"/>
  <c r="S334" i="50"/>
  <c r="R334" i="50"/>
  <c r="Q334" i="50"/>
  <c r="I334" i="50"/>
  <c r="G334" i="50"/>
  <c r="H334" i="50" s="1"/>
  <c r="F334" i="50"/>
  <c r="E334" i="50"/>
  <c r="C334" i="50"/>
  <c r="B334" i="50"/>
  <c r="Z333" i="50"/>
  <c r="Y333" i="50"/>
  <c r="X333" i="50"/>
  <c r="W333" i="50"/>
  <c r="V333" i="50"/>
  <c r="U333" i="50"/>
  <c r="T333" i="50"/>
  <c r="S333" i="50"/>
  <c r="R333" i="50"/>
  <c r="Q333" i="50"/>
  <c r="I333" i="50"/>
  <c r="G333" i="50"/>
  <c r="H333" i="50" s="1"/>
  <c r="F333" i="50"/>
  <c r="E333" i="50"/>
  <c r="C333" i="50"/>
  <c r="B333" i="50"/>
  <c r="Z332" i="50"/>
  <c r="Y332" i="50"/>
  <c r="X332" i="50"/>
  <c r="W332" i="50"/>
  <c r="V332" i="50"/>
  <c r="U332" i="50"/>
  <c r="T332" i="50"/>
  <c r="S332" i="50"/>
  <c r="R332" i="50"/>
  <c r="Q332" i="50"/>
  <c r="I332" i="50"/>
  <c r="G332" i="50"/>
  <c r="F332" i="50"/>
  <c r="E332" i="50"/>
  <c r="C332" i="50"/>
  <c r="B332" i="50"/>
  <c r="Z331" i="50"/>
  <c r="Y331" i="50"/>
  <c r="X331" i="50"/>
  <c r="W331" i="50"/>
  <c r="V331" i="50"/>
  <c r="U331" i="50"/>
  <c r="T331" i="50"/>
  <c r="S331" i="50"/>
  <c r="R331" i="50"/>
  <c r="Q331" i="50"/>
  <c r="I331" i="50"/>
  <c r="G331" i="50"/>
  <c r="H331" i="50" s="1"/>
  <c r="F331" i="50"/>
  <c r="E331" i="50"/>
  <c r="C331" i="50"/>
  <c r="B331" i="50"/>
  <c r="Z330" i="50"/>
  <c r="Y330" i="50"/>
  <c r="X330" i="50"/>
  <c r="W330" i="50"/>
  <c r="V330" i="50"/>
  <c r="U330" i="50"/>
  <c r="T330" i="50"/>
  <c r="S330" i="50"/>
  <c r="R330" i="50"/>
  <c r="Q330" i="50"/>
  <c r="I330" i="50"/>
  <c r="G330" i="50"/>
  <c r="H330" i="50" s="1"/>
  <c r="F330" i="50"/>
  <c r="E330" i="50"/>
  <c r="C330" i="50"/>
  <c r="B330" i="50"/>
  <c r="Z329" i="50"/>
  <c r="Y329" i="50"/>
  <c r="X329" i="50"/>
  <c r="W329" i="50"/>
  <c r="V329" i="50"/>
  <c r="U329" i="50"/>
  <c r="T329" i="50"/>
  <c r="S329" i="50"/>
  <c r="R329" i="50"/>
  <c r="Q329" i="50"/>
  <c r="I329" i="50"/>
  <c r="G329" i="50"/>
  <c r="H329" i="50" s="1"/>
  <c r="F329" i="50"/>
  <c r="E329" i="50"/>
  <c r="C329" i="50"/>
  <c r="B329" i="50"/>
  <c r="Z328" i="50"/>
  <c r="Y328" i="50"/>
  <c r="X328" i="50"/>
  <c r="W328" i="50"/>
  <c r="V328" i="50"/>
  <c r="U328" i="50"/>
  <c r="T328" i="50"/>
  <c r="S328" i="50"/>
  <c r="R328" i="50"/>
  <c r="Q328" i="50"/>
  <c r="I328" i="50"/>
  <c r="G328" i="50"/>
  <c r="F328" i="50"/>
  <c r="E328" i="50"/>
  <c r="C328" i="50"/>
  <c r="B328" i="50"/>
  <c r="Z327" i="50"/>
  <c r="Y327" i="50"/>
  <c r="X327" i="50"/>
  <c r="W327" i="50"/>
  <c r="V327" i="50"/>
  <c r="U327" i="50"/>
  <c r="T327" i="50"/>
  <c r="S327" i="50"/>
  <c r="R327" i="50"/>
  <c r="Q327" i="50"/>
  <c r="I327" i="50"/>
  <c r="G327" i="50"/>
  <c r="H327" i="50" s="1"/>
  <c r="F327" i="50"/>
  <c r="E327" i="50"/>
  <c r="C327" i="50"/>
  <c r="B327" i="50"/>
  <c r="Z326" i="50"/>
  <c r="Y326" i="50"/>
  <c r="X326" i="50"/>
  <c r="W326" i="50"/>
  <c r="V326" i="50"/>
  <c r="U326" i="50"/>
  <c r="T326" i="50"/>
  <c r="S326" i="50"/>
  <c r="R326" i="50"/>
  <c r="Q326" i="50"/>
  <c r="I326" i="50"/>
  <c r="G326" i="50"/>
  <c r="H326" i="50" s="1"/>
  <c r="F326" i="50"/>
  <c r="E326" i="50"/>
  <c r="C326" i="50"/>
  <c r="B326" i="50"/>
  <c r="Z325" i="50"/>
  <c r="Y325" i="50"/>
  <c r="X325" i="50"/>
  <c r="W325" i="50"/>
  <c r="V325" i="50"/>
  <c r="U325" i="50"/>
  <c r="T325" i="50"/>
  <c r="S325" i="50"/>
  <c r="R325" i="50"/>
  <c r="Q325" i="50"/>
  <c r="I325" i="50"/>
  <c r="G325" i="50"/>
  <c r="F325" i="50"/>
  <c r="E325" i="50"/>
  <c r="C325" i="50"/>
  <c r="B325" i="50"/>
  <c r="Z324" i="50"/>
  <c r="Y324" i="50"/>
  <c r="X324" i="50"/>
  <c r="W324" i="50"/>
  <c r="V324" i="50"/>
  <c r="U324" i="50"/>
  <c r="T324" i="50"/>
  <c r="S324" i="50"/>
  <c r="R324" i="50"/>
  <c r="Q324" i="50"/>
  <c r="I324" i="50"/>
  <c r="G324" i="50"/>
  <c r="F324" i="50"/>
  <c r="E324" i="50"/>
  <c r="C324" i="50"/>
  <c r="B324" i="50"/>
  <c r="Z323" i="50"/>
  <c r="Y323" i="50"/>
  <c r="X323" i="50"/>
  <c r="W323" i="50"/>
  <c r="V323" i="50"/>
  <c r="U323" i="50"/>
  <c r="T323" i="50"/>
  <c r="S323" i="50"/>
  <c r="R323" i="50"/>
  <c r="Q323" i="50"/>
  <c r="I323" i="50"/>
  <c r="G323" i="50"/>
  <c r="H323" i="50" s="1"/>
  <c r="F323" i="50"/>
  <c r="E323" i="50"/>
  <c r="C323" i="50"/>
  <c r="B323" i="50"/>
  <c r="Z322" i="50"/>
  <c r="Y322" i="50"/>
  <c r="X322" i="50"/>
  <c r="W322" i="50"/>
  <c r="V322" i="50"/>
  <c r="U322" i="50"/>
  <c r="T322" i="50"/>
  <c r="S322" i="50"/>
  <c r="R322" i="50"/>
  <c r="Q322" i="50"/>
  <c r="I322" i="50"/>
  <c r="G322" i="50"/>
  <c r="F322" i="50"/>
  <c r="E322" i="50"/>
  <c r="C322" i="50"/>
  <c r="B322" i="50"/>
  <c r="Z321" i="50"/>
  <c r="Y321" i="50"/>
  <c r="X321" i="50"/>
  <c r="W321" i="50"/>
  <c r="V321" i="50"/>
  <c r="U321" i="50"/>
  <c r="T321" i="50"/>
  <c r="S321" i="50"/>
  <c r="R321" i="50"/>
  <c r="Q321" i="50"/>
  <c r="I321" i="50"/>
  <c r="G321" i="50"/>
  <c r="H321" i="50" s="1"/>
  <c r="F321" i="50"/>
  <c r="E321" i="50"/>
  <c r="C321" i="50"/>
  <c r="B321" i="50"/>
  <c r="Z320" i="50"/>
  <c r="Y320" i="50"/>
  <c r="X320" i="50"/>
  <c r="W320" i="50"/>
  <c r="V320" i="50"/>
  <c r="U320" i="50"/>
  <c r="T320" i="50"/>
  <c r="S320" i="50"/>
  <c r="R320" i="50"/>
  <c r="Q320" i="50"/>
  <c r="I320" i="50"/>
  <c r="G320" i="50"/>
  <c r="F320" i="50"/>
  <c r="E320" i="50"/>
  <c r="C320" i="50"/>
  <c r="B320" i="50"/>
  <c r="Z319" i="50"/>
  <c r="Y319" i="50"/>
  <c r="X319" i="50"/>
  <c r="W319" i="50"/>
  <c r="V319" i="50"/>
  <c r="U319" i="50"/>
  <c r="T319" i="50"/>
  <c r="S319" i="50"/>
  <c r="R319" i="50"/>
  <c r="Q319" i="50"/>
  <c r="I319" i="50"/>
  <c r="G319" i="50"/>
  <c r="F319" i="50"/>
  <c r="E319" i="50"/>
  <c r="C319" i="50"/>
  <c r="B319" i="50"/>
  <c r="Z318" i="50"/>
  <c r="Y318" i="50"/>
  <c r="X318" i="50"/>
  <c r="W318" i="50"/>
  <c r="V318" i="50"/>
  <c r="U318" i="50"/>
  <c r="T318" i="50"/>
  <c r="S318" i="50"/>
  <c r="R318" i="50"/>
  <c r="Q318" i="50"/>
  <c r="I318" i="50"/>
  <c r="G318" i="50"/>
  <c r="H318" i="50" s="1"/>
  <c r="F318" i="50"/>
  <c r="E318" i="50"/>
  <c r="C318" i="50"/>
  <c r="B318" i="50"/>
  <c r="Z317" i="50"/>
  <c r="Y317" i="50"/>
  <c r="X317" i="50"/>
  <c r="W317" i="50"/>
  <c r="V317" i="50"/>
  <c r="U317" i="50"/>
  <c r="T317" i="50"/>
  <c r="S317" i="50"/>
  <c r="R317" i="50"/>
  <c r="Q317" i="50"/>
  <c r="I317" i="50"/>
  <c r="G317" i="50"/>
  <c r="F317" i="50"/>
  <c r="E317" i="50"/>
  <c r="C317" i="50"/>
  <c r="B317" i="50"/>
  <c r="Z316" i="50"/>
  <c r="Y316" i="50"/>
  <c r="X316" i="50"/>
  <c r="W316" i="50"/>
  <c r="V316" i="50"/>
  <c r="U316" i="50"/>
  <c r="T316" i="50"/>
  <c r="S316" i="50"/>
  <c r="R316" i="50"/>
  <c r="Q316" i="50"/>
  <c r="I316" i="50"/>
  <c r="G316" i="50"/>
  <c r="F316" i="50"/>
  <c r="E316" i="50"/>
  <c r="C316" i="50"/>
  <c r="B316" i="50"/>
  <c r="Z315" i="50"/>
  <c r="Y315" i="50"/>
  <c r="X315" i="50"/>
  <c r="W315" i="50"/>
  <c r="V315" i="50"/>
  <c r="U315" i="50"/>
  <c r="T315" i="50"/>
  <c r="S315" i="50"/>
  <c r="R315" i="50"/>
  <c r="Q315" i="50"/>
  <c r="I315" i="50"/>
  <c r="G315" i="50"/>
  <c r="H315" i="50" s="1"/>
  <c r="F315" i="50"/>
  <c r="E315" i="50"/>
  <c r="C315" i="50"/>
  <c r="B315" i="50"/>
  <c r="Z314" i="50"/>
  <c r="Y314" i="50"/>
  <c r="X314" i="50"/>
  <c r="W314" i="50"/>
  <c r="V314" i="50"/>
  <c r="U314" i="50"/>
  <c r="T314" i="50"/>
  <c r="S314" i="50"/>
  <c r="R314" i="50"/>
  <c r="Q314" i="50"/>
  <c r="I314" i="50"/>
  <c r="G314" i="50"/>
  <c r="H314" i="50" s="1"/>
  <c r="F314" i="50"/>
  <c r="E314" i="50"/>
  <c r="C314" i="50"/>
  <c r="B314" i="50"/>
  <c r="Z313" i="50"/>
  <c r="Y313" i="50"/>
  <c r="X313" i="50"/>
  <c r="W313" i="50"/>
  <c r="V313" i="50"/>
  <c r="U313" i="50"/>
  <c r="T313" i="50"/>
  <c r="S313" i="50"/>
  <c r="R313" i="50"/>
  <c r="Q313" i="50"/>
  <c r="I313" i="50"/>
  <c r="G313" i="50"/>
  <c r="H313" i="50" s="1"/>
  <c r="F313" i="50"/>
  <c r="E313" i="50"/>
  <c r="C313" i="50"/>
  <c r="B313" i="50"/>
  <c r="Z312" i="50"/>
  <c r="Y312" i="50"/>
  <c r="X312" i="50"/>
  <c r="W312" i="50"/>
  <c r="V312" i="50"/>
  <c r="U312" i="50"/>
  <c r="T312" i="50"/>
  <c r="S312" i="50"/>
  <c r="R312" i="50"/>
  <c r="Q312" i="50"/>
  <c r="I312" i="50"/>
  <c r="G312" i="50"/>
  <c r="H312" i="50" s="1"/>
  <c r="F312" i="50"/>
  <c r="E312" i="50"/>
  <c r="C312" i="50"/>
  <c r="B312" i="50"/>
  <c r="Z311" i="50"/>
  <c r="Y311" i="50"/>
  <c r="X311" i="50"/>
  <c r="W311" i="50"/>
  <c r="V311" i="50"/>
  <c r="U311" i="50"/>
  <c r="T311" i="50"/>
  <c r="S311" i="50"/>
  <c r="R311" i="50"/>
  <c r="Q311" i="50"/>
  <c r="I311" i="50"/>
  <c r="G311" i="50"/>
  <c r="F311" i="50"/>
  <c r="E311" i="50"/>
  <c r="C311" i="50"/>
  <c r="B311" i="50"/>
  <c r="Z310" i="50"/>
  <c r="Y310" i="50"/>
  <c r="X310" i="50"/>
  <c r="W310" i="50"/>
  <c r="V310" i="50"/>
  <c r="U310" i="50"/>
  <c r="T310" i="50"/>
  <c r="S310" i="50"/>
  <c r="R310" i="50"/>
  <c r="Q310" i="50"/>
  <c r="I310" i="50"/>
  <c r="G310" i="50"/>
  <c r="F310" i="50"/>
  <c r="E310" i="50"/>
  <c r="C310" i="50"/>
  <c r="B310" i="50"/>
  <c r="Z309" i="50"/>
  <c r="Y309" i="50"/>
  <c r="X309" i="50"/>
  <c r="W309" i="50"/>
  <c r="V309" i="50"/>
  <c r="U309" i="50"/>
  <c r="T309" i="50"/>
  <c r="S309" i="50"/>
  <c r="R309" i="50"/>
  <c r="Q309" i="50"/>
  <c r="I309" i="50"/>
  <c r="G309" i="50"/>
  <c r="F309" i="50"/>
  <c r="E309" i="50"/>
  <c r="C309" i="50"/>
  <c r="B309" i="50"/>
  <c r="Z308" i="50"/>
  <c r="Y308" i="50"/>
  <c r="X308" i="50"/>
  <c r="W308" i="50"/>
  <c r="V308" i="50"/>
  <c r="U308" i="50"/>
  <c r="T308" i="50"/>
  <c r="S308" i="50"/>
  <c r="R308" i="50"/>
  <c r="Q308" i="50"/>
  <c r="I308" i="50"/>
  <c r="G308" i="50"/>
  <c r="F308" i="50"/>
  <c r="E308" i="50"/>
  <c r="C308" i="50"/>
  <c r="B308" i="50"/>
  <c r="Z307" i="50"/>
  <c r="Y307" i="50"/>
  <c r="X307" i="50"/>
  <c r="W307" i="50"/>
  <c r="V307" i="50"/>
  <c r="U307" i="50"/>
  <c r="T307" i="50"/>
  <c r="S307" i="50"/>
  <c r="R307" i="50"/>
  <c r="Q307" i="50"/>
  <c r="I307" i="50"/>
  <c r="G307" i="50"/>
  <c r="F307" i="50"/>
  <c r="E307" i="50"/>
  <c r="C307" i="50"/>
  <c r="B307" i="50"/>
  <c r="Z306" i="50"/>
  <c r="Y306" i="50"/>
  <c r="X306" i="50"/>
  <c r="W306" i="50"/>
  <c r="V306" i="50"/>
  <c r="U306" i="50"/>
  <c r="T306" i="50"/>
  <c r="S306" i="50"/>
  <c r="R306" i="50"/>
  <c r="Q306" i="50"/>
  <c r="I306" i="50"/>
  <c r="G306" i="50"/>
  <c r="H306" i="50" s="1"/>
  <c r="F306" i="50"/>
  <c r="E306" i="50"/>
  <c r="C306" i="50"/>
  <c r="B306" i="50"/>
  <c r="Z305" i="50"/>
  <c r="Y305" i="50"/>
  <c r="X305" i="50"/>
  <c r="W305" i="50"/>
  <c r="V305" i="50"/>
  <c r="U305" i="50"/>
  <c r="T305" i="50"/>
  <c r="S305" i="50"/>
  <c r="R305" i="50"/>
  <c r="Q305" i="50"/>
  <c r="I305" i="50"/>
  <c r="G305" i="50"/>
  <c r="H305" i="50" s="1"/>
  <c r="F305" i="50"/>
  <c r="E305" i="50"/>
  <c r="C305" i="50"/>
  <c r="B305" i="50"/>
  <c r="Z304" i="50"/>
  <c r="Y304" i="50"/>
  <c r="X304" i="50"/>
  <c r="W304" i="50"/>
  <c r="V304" i="50"/>
  <c r="U304" i="50"/>
  <c r="T304" i="50"/>
  <c r="S304" i="50"/>
  <c r="R304" i="50"/>
  <c r="Q304" i="50"/>
  <c r="I304" i="50"/>
  <c r="G304" i="50"/>
  <c r="H304" i="50" s="1"/>
  <c r="F304" i="50"/>
  <c r="E304" i="50"/>
  <c r="C304" i="50"/>
  <c r="B304" i="50"/>
  <c r="Z303" i="50"/>
  <c r="Y303" i="50"/>
  <c r="X303" i="50"/>
  <c r="W303" i="50"/>
  <c r="V303" i="50"/>
  <c r="U303" i="50"/>
  <c r="T303" i="50"/>
  <c r="S303" i="50"/>
  <c r="R303" i="50"/>
  <c r="Q303" i="50"/>
  <c r="I303" i="50"/>
  <c r="G303" i="50"/>
  <c r="H303" i="50" s="1"/>
  <c r="F303" i="50"/>
  <c r="E303" i="50"/>
  <c r="C303" i="50"/>
  <c r="B303" i="50"/>
  <c r="Z302" i="50"/>
  <c r="Y302" i="50"/>
  <c r="X302" i="50"/>
  <c r="W302" i="50"/>
  <c r="V302" i="50"/>
  <c r="U302" i="50"/>
  <c r="T302" i="50"/>
  <c r="S302" i="50"/>
  <c r="R302" i="50"/>
  <c r="Q302" i="50"/>
  <c r="I302" i="50"/>
  <c r="G302" i="50"/>
  <c r="H302" i="50" s="1"/>
  <c r="F302" i="50"/>
  <c r="E302" i="50"/>
  <c r="C302" i="50"/>
  <c r="B302" i="50"/>
  <c r="Z301" i="50"/>
  <c r="Y301" i="50"/>
  <c r="X301" i="50"/>
  <c r="W301" i="50"/>
  <c r="V301" i="50"/>
  <c r="U301" i="50"/>
  <c r="T301" i="50"/>
  <c r="S301" i="50"/>
  <c r="R301" i="50"/>
  <c r="Q301" i="50"/>
  <c r="I301" i="50"/>
  <c r="G301" i="50"/>
  <c r="H301" i="50" s="1"/>
  <c r="F301" i="50"/>
  <c r="E301" i="50"/>
  <c r="C301" i="50"/>
  <c r="B301" i="50"/>
  <c r="Z300" i="50"/>
  <c r="Y300" i="50"/>
  <c r="X300" i="50"/>
  <c r="W300" i="50"/>
  <c r="V300" i="50"/>
  <c r="U300" i="50"/>
  <c r="T300" i="50"/>
  <c r="S300" i="50"/>
  <c r="R300" i="50"/>
  <c r="Q300" i="50"/>
  <c r="I300" i="50"/>
  <c r="G300" i="50"/>
  <c r="H300" i="50" s="1"/>
  <c r="F300" i="50"/>
  <c r="E300" i="50"/>
  <c r="C300" i="50"/>
  <c r="B300" i="50"/>
  <c r="Z299" i="50"/>
  <c r="Y299" i="50"/>
  <c r="X299" i="50"/>
  <c r="W299" i="50"/>
  <c r="V299" i="50"/>
  <c r="U299" i="50"/>
  <c r="T299" i="50"/>
  <c r="S299" i="50"/>
  <c r="R299" i="50"/>
  <c r="Q299" i="50"/>
  <c r="I299" i="50"/>
  <c r="G299" i="50"/>
  <c r="H299" i="50" s="1"/>
  <c r="F299" i="50"/>
  <c r="E299" i="50"/>
  <c r="C299" i="50"/>
  <c r="B299" i="50"/>
  <c r="Z298" i="50"/>
  <c r="Y298" i="50"/>
  <c r="X298" i="50"/>
  <c r="W298" i="50"/>
  <c r="V298" i="50"/>
  <c r="U298" i="50"/>
  <c r="T298" i="50"/>
  <c r="S298" i="50"/>
  <c r="R298" i="50"/>
  <c r="Q298" i="50"/>
  <c r="I298" i="50"/>
  <c r="G298" i="50"/>
  <c r="H298" i="50" s="1"/>
  <c r="F298" i="50"/>
  <c r="E298" i="50"/>
  <c r="C298" i="50"/>
  <c r="B298" i="50"/>
  <c r="Z297" i="50"/>
  <c r="Y297" i="50"/>
  <c r="X297" i="50"/>
  <c r="W297" i="50"/>
  <c r="V297" i="50"/>
  <c r="U297" i="50"/>
  <c r="T297" i="50"/>
  <c r="S297" i="50"/>
  <c r="R297" i="50"/>
  <c r="Q297" i="50"/>
  <c r="I297" i="50"/>
  <c r="G297" i="50"/>
  <c r="H297" i="50" s="1"/>
  <c r="F297" i="50"/>
  <c r="E297" i="50"/>
  <c r="C297" i="50"/>
  <c r="B297" i="50"/>
  <c r="Z296" i="50"/>
  <c r="Y296" i="50"/>
  <c r="X296" i="50"/>
  <c r="W296" i="50"/>
  <c r="V296" i="50"/>
  <c r="U296" i="50"/>
  <c r="T296" i="50"/>
  <c r="S296" i="50"/>
  <c r="R296" i="50"/>
  <c r="Q296" i="50"/>
  <c r="I296" i="50"/>
  <c r="G296" i="50"/>
  <c r="F296" i="50"/>
  <c r="E296" i="50"/>
  <c r="C296" i="50"/>
  <c r="B296" i="50"/>
  <c r="Z295" i="50"/>
  <c r="Y295" i="50"/>
  <c r="X295" i="50"/>
  <c r="W295" i="50"/>
  <c r="V295" i="50"/>
  <c r="U295" i="50"/>
  <c r="T295" i="50"/>
  <c r="S295" i="50"/>
  <c r="R295" i="50"/>
  <c r="Q295" i="50"/>
  <c r="I295" i="50"/>
  <c r="G295" i="50"/>
  <c r="H295" i="50" s="1"/>
  <c r="F295" i="50"/>
  <c r="E295" i="50"/>
  <c r="C295" i="50"/>
  <c r="B295" i="50"/>
  <c r="Z294" i="50"/>
  <c r="Y294" i="50"/>
  <c r="X294" i="50"/>
  <c r="W294" i="50"/>
  <c r="V294" i="50"/>
  <c r="U294" i="50"/>
  <c r="T294" i="50"/>
  <c r="S294" i="50"/>
  <c r="R294" i="50"/>
  <c r="Q294" i="50"/>
  <c r="I294" i="50"/>
  <c r="G294" i="50"/>
  <c r="F294" i="50"/>
  <c r="E294" i="50"/>
  <c r="C294" i="50"/>
  <c r="B294" i="50"/>
  <c r="Z293" i="50"/>
  <c r="Y293" i="50"/>
  <c r="X293" i="50"/>
  <c r="W293" i="50"/>
  <c r="V293" i="50"/>
  <c r="U293" i="50"/>
  <c r="T293" i="50"/>
  <c r="S293" i="50"/>
  <c r="R293" i="50"/>
  <c r="Q293" i="50"/>
  <c r="I293" i="50"/>
  <c r="G293" i="50"/>
  <c r="F293" i="50"/>
  <c r="E293" i="50"/>
  <c r="C293" i="50"/>
  <c r="B293" i="50"/>
  <c r="Z292" i="50"/>
  <c r="Y292" i="50"/>
  <c r="X292" i="50"/>
  <c r="W292" i="50"/>
  <c r="V292" i="50"/>
  <c r="U292" i="50"/>
  <c r="T292" i="50"/>
  <c r="S292" i="50"/>
  <c r="R292" i="50"/>
  <c r="Q292" i="50"/>
  <c r="I292" i="50"/>
  <c r="G292" i="50"/>
  <c r="F292" i="50"/>
  <c r="E292" i="50"/>
  <c r="C292" i="50"/>
  <c r="B292" i="50"/>
  <c r="Z291" i="50"/>
  <c r="Y291" i="50"/>
  <c r="X291" i="50"/>
  <c r="W291" i="50"/>
  <c r="V291" i="50"/>
  <c r="U291" i="50"/>
  <c r="T291" i="50"/>
  <c r="S291" i="50"/>
  <c r="R291" i="50"/>
  <c r="Q291" i="50"/>
  <c r="I291" i="50"/>
  <c r="G291" i="50"/>
  <c r="F291" i="50"/>
  <c r="E291" i="50"/>
  <c r="C291" i="50"/>
  <c r="B291" i="50"/>
  <c r="Z290" i="50"/>
  <c r="Y290" i="50"/>
  <c r="X290" i="50"/>
  <c r="W290" i="50"/>
  <c r="V290" i="50"/>
  <c r="U290" i="50"/>
  <c r="T290" i="50"/>
  <c r="S290" i="50"/>
  <c r="R290" i="50"/>
  <c r="Q290" i="50"/>
  <c r="I290" i="50"/>
  <c r="G290" i="50"/>
  <c r="F290" i="50"/>
  <c r="E290" i="50"/>
  <c r="C290" i="50"/>
  <c r="B290" i="50"/>
  <c r="Z289" i="50"/>
  <c r="Y289" i="50"/>
  <c r="X289" i="50"/>
  <c r="W289" i="50"/>
  <c r="V289" i="50"/>
  <c r="U289" i="50"/>
  <c r="T289" i="50"/>
  <c r="S289" i="50"/>
  <c r="R289" i="50"/>
  <c r="Q289" i="50"/>
  <c r="I289" i="50"/>
  <c r="G289" i="50"/>
  <c r="F289" i="50"/>
  <c r="E289" i="50"/>
  <c r="C289" i="50"/>
  <c r="B289" i="50"/>
  <c r="Z288" i="50"/>
  <c r="Y288" i="50"/>
  <c r="X288" i="50"/>
  <c r="W288" i="50"/>
  <c r="V288" i="50"/>
  <c r="U288" i="50"/>
  <c r="T288" i="50"/>
  <c r="S288" i="50"/>
  <c r="R288" i="50"/>
  <c r="Q288" i="50"/>
  <c r="I288" i="50"/>
  <c r="G288" i="50"/>
  <c r="F288" i="50"/>
  <c r="E288" i="50"/>
  <c r="C288" i="50"/>
  <c r="B288" i="50"/>
  <c r="Z287" i="50"/>
  <c r="Y287" i="50"/>
  <c r="X287" i="50"/>
  <c r="W287" i="50"/>
  <c r="V287" i="50"/>
  <c r="U287" i="50"/>
  <c r="T287" i="50"/>
  <c r="S287" i="50"/>
  <c r="R287" i="50"/>
  <c r="Q287" i="50"/>
  <c r="I287" i="50"/>
  <c r="G287" i="50"/>
  <c r="F287" i="50"/>
  <c r="E287" i="50"/>
  <c r="C287" i="50"/>
  <c r="B287" i="50"/>
  <c r="Z286" i="50"/>
  <c r="Y286" i="50"/>
  <c r="X286" i="50"/>
  <c r="W286" i="50"/>
  <c r="V286" i="50"/>
  <c r="U286" i="50"/>
  <c r="T286" i="50"/>
  <c r="S286" i="50"/>
  <c r="R286" i="50"/>
  <c r="Q286" i="50"/>
  <c r="I286" i="50"/>
  <c r="G286" i="50"/>
  <c r="F286" i="50"/>
  <c r="E286" i="50"/>
  <c r="C286" i="50"/>
  <c r="B286" i="50"/>
  <c r="Z285" i="50"/>
  <c r="Y285" i="50"/>
  <c r="X285" i="50"/>
  <c r="W285" i="50"/>
  <c r="V285" i="50"/>
  <c r="U285" i="50"/>
  <c r="T285" i="50"/>
  <c r="S285" i="50"/>
  <c r="R285" i="50"/>
  <c r="Q285" i="50"/>
  <c r="I285" i="50"/>
  <c r="G285" i="50"/>
  <c r="F285" i="50"/>
  <c r="E285" i="50"/>
  <c r="C285" i="50"/>
  <c r="B285" i="50"/>
  <c r="Z284" i="50"/>
  <c r="Y284" i="50"/>
  <c r="X284" i="50"/>
  <c r="W284" i="50"/>
  <c r="V284" i="50"/>
  <c r="U284" i="50"/>
  <c r="T284" i="50"/>
  <c r="S284" i="50"/>
  <c r="R284" i="50"/>
  <c r="Q284" i="50"/>
  <c r="I284" i="50"/>
  <c r="G284" i="50"/>
  <c r="F284" i="50"/>
  <c r="E284" i="50"/>
  <c r="C284" i="50"/>
  <c r="B284" i="50"/>
  <c r="Z283" i="50"/>
  <c r="Y283" i="50"/>
  <c r="X283" i="50"/>
  <c r="W283" i="50"/>
  <c r="V283" i="50"/>
  <c r="U283" i="50"/>
  <c r="T283" i="50"/>
  <c r="S283" i="50"/>
  <c r="R283" i="50"/>
  <c r="Q283" i="50"/>
  <c r="I283" i="50"/>
  <c r="G283" i="50"/>
  <c r="H283" i="50" s="1"/>
  <c r="F283" i="50"/>
  <c r="E283" i="50"/>
  <c r="C283" i="50"/>
  <c r="B283" i="50"/>
  <c r="Z282" i="50"/>
  <c r="Y282" i="50"/>
  <c r="X282" i="50"/>
  <c r="W282" i="50"/>
  <c r="V282" i="50"/>
  <c r="U282" i="50"/>
  <c r="T282" i="50"/>
  <c r="S282" i="50"/>
  <c r="R282" i="50"/>
  <c r="Q282" i="50"/>
  <c r="I282" i="50"/>
  <c r="G282" i="50"/>
  <c r="F282" i="50"/>
  <c r="E282" i="50"/>
  <c r="C282" i="50"/>
  <c r="B282" i="50"/>
  <c r="Z281" i="50"/>
  <c r="Y281" i="50"/>
  <c r="X281" i="50"/>
  <c r="W281" i="50"/>
  <c r="V281" i="50"/>
  <c r="U281" i="50"/>
  <c r="T281" i="50"/>
  <c r="S281" i="50"/>
  <c r="R281" i="50"/>
  <c r="Q281" i="50"/>
  <c r="I281" i="50"/>
  <c r="G281" i="50"/>
  <c r="F281" i="50"/>
  <c r="E281" i="50"/>
  <c r="C281" i="50"/>
  <c r="B281" i="50"/>
  <c r="Z280" i="50"/>
  <c r="Y280" i="50"/>
  <c r="X280" i="50"/>
  <c r="W280" i="50"/>
  <c r="V280" i="50"/>
  <c r="U280" i="50"/>
  <c r="T280" i="50"/>
  <c r="S280" i="50"/>
  <c r="R280" i="50"/>
  <c r="Q280" i="50"/>
  <c r="I280" i="50"/>
  <c r="G280" i="50"/>
  <c r="H280" i="50" s="1"/>
  <c r="F280" i="50"/>
  <c r="E280" i="50"/>
  <c r="C280" i="50"/>
  <c r="B280" i="50"/>
  <c r="Z279" i="50"/>
  <c r="Y279" i="50"/>
  <c r="X279" i="50"/>
  <c r="W279" i="50"/>
  <c r="V279" i="50"/>
  <c r="U279" i="50"/>
  <c r="T279" i="50"/>
  <c r="S279" i="50"/>
  <c r="R279" i="50"/>
  <c r="Q279" i="50"/>
  <c r="I279" i="50"/>
  <c r="G279" i="50"/>
  <c r="F279" i="50"/>
  <c r="E279" i="50"/>
  <c r="C279" i="50"/>
  <c r="B279" i="50"/>
  <c r="Z278" i="50"/>
  <c r="Y278" i="50"/>
  <c r="X278" i="50"/>
  <c r="W278" i="50"/>
  <c r="V278" i="50"/>
  <c r="U278" i="50"/>
  <c r="T278" i="50"/>
  <c r="S278" i="50"/>
  <c r="R278" i="50"/>
  <c r="Q278" i="50"/>
  <c r="I278" i="50"/>
  <c r="G278" i="50"/>
  <c r="F278" i="50"/>
  <c r="E278" i="50"/>
  <c r="C278" i="50"/>
  <c r="B278" i="50"/>
  <c r="Z277" i="50"/>
  <c r="Y277" i="50"/>
  <c r="X277" i="50"/>
  <c r="W277" i="50"/>
  <c r="V277" i="50"/>
  <c r="U277" i="50"/>
  <c r="T277" i="50"/>
  <c r="S277" i="50"/>
  <c r="R277" i="50"/>
  <c r="Q277" i="50"/>
  <c r="I277" i="50"/>
  <c r="G277" i="50"/>
  <c r="F277" i="50"/>
  <c r="E277" i="50"/>
  <c r="C277" i="50"/>
  <c r="B277" i="50"/>
  <c r="Z276" i="50"/>
  <c r="Y276" i="50"/>
  <c r="X276" i="50"/>
  <c r="W276" i="50"/>
  <c r="V276" i="50"/>
  <c r="U276" i="50"/>
  <c r="T276" i="50"/>
  <c r="S276" i="50"/>
  <c r="R276" i="50"/>
  <c r="Q276" i="50"/>
  <c r="I276" i="50"/>
  <c r="G276" i="50"/>
  <c r="F276" i="50"/>
  <c r="E276" i="50"/>
  <c r="C276" i="50"/>
  <c r="B276" i="50"/>
  <c r="Z275" i="50"/>
  <c r="Y275" i="50"/>
  <c r="X275" i="50"/>
  <c r="W275" i="50"/>
  <c r="V275" i="50"/>
  <c r="U275" i="50"/>
  <c r="T275" i="50"/>
  <c r="S275" i="50"/>
  <c r="R275" i="50"/>
  <c r="Q275" i="50"/>
  <c r="I275" i="50"/>
  <c r="G275" i="50"/>
  <c r="H275" i="50" s="1"/>
  <c r="F275" i="50"/>
  <c r="E275" i="50"/>
  <c r="C275" i="50"/>
  <c r="B275" i="50"/>
  <c r="Z274" i="50"/>
  <c r="Y274" i="50"/>
  <c r="X274" i="50"/>
  <c r="W274" i="50"/>
  <c r="V274" i="50"/>
  <c r="U274" i="50"/>
  <c r="T274" i="50"/>
  <c r="S274" i="50"/>
  <c r="R274" i="50"/>
  <c r="Q274" i="50"/>
  <c r="I274" i="50"/>
  <c r="G274" i="50"/>
  <c r="F274" i="50"/>
  <c r="E274" i="50"/>
  <c r="C274" i="50"/>
  <c r="B274" i="50"/>
  <c r="Z273" i="50"/>
  <c r="Y273" i="50"/>
  <c r="X273" i="50"/>
  <c r="W273" i="50"/>
  <c r="V273" i="50"/>
  <c r="U273" i="50"/>
  <c r="T273" i="50"/>
  <c r="S273" i="50"/>
  <c r="R273" i="50"/>
  <c r="Q273" i="50"/>
  <c r="I273" i="50"/>
  <c r="G273" i="50"/>
  <c r="F273" i="50"/>
  <c r="E273" i="50"/>
  <c r="C273" i="50"/>
  <c r="B273" i="50"/>
  <c r="Z272" i="50"/>
  <c r="Y272" i="50"/>
  <c r="X272" i="50"/>
  <c r="W272" i="50"/>
  <c r="V272" i="50"/>
  <c r="U272" i="50"/>
  <c r="T272" i="50"/>
  <c r="S272" i="50"/>
  <c r="R272" i="50"/>
  <c r="Q272" i="50"/>
  <c r="I272" i="50"/>
  <c r="G272" i="50"/>
  <c r="F272" i="50"/>
  <c r="E272" i="50"/>
  <c r="C272" i="50"/>
  <c r="B272" i="50"/>
  <c r="Z271" i="50"/>
  <c r="Y271" i="50"/>
  <c r="X271" i="50"/>
  <c r="W271" i="50"/>
  <c r="V271" i="50"/>
  <c r="U271" i="50"/>
  <c r="T271" i="50"/>
  <c r="S271" i="50"/>
  <c r="R271" i="50"/>
  <c r="Q271" i="50"/>
  <c r="I271" i="50"/>
  <c r="G271" i="50"/>
  <c r="F271" i="50"/>
  <c r="E271" i="50"/>
  <c r="C271" i="50"/>
  <c r="B271" i="50"/>
  <c r="Z270" i="50"/>
  <c r="Y270" i="50"/>
  <c r="X270" i="50"/>
  <c r="W270" i="50"/>
  <c r="V270" i="50"/>
  <c r="U270" i="50"/>
  <c r="T270" i="50"/>
  <c r="S270" i="50"/>
  <c r="R270" i="50"/>
  <c r="Q270" i="50"/>
  <c r="I270" i="50"/>
  <c r="G270" i="50"/>
  <c r="F270" i="50"/>
  <c r="E270" i="50"/>
  <c r="C270" i="50"/>
  <c r="B270" i="50"/>
  <c r="Z269" i="50"/>
  <c r="Y269" i="50"/>
  <c r="X269" i="50"/>
  <c r="W269" i="50"/>
  <c r="V269" i="50"/>
  <c r="U269" i="50"/>
  <c r="T269" i="50"/>
  <c r="S269" i="50"/>
  <c r="R269" i="50"/>
  <c r="Q269" i="50"/>
  <c r="I269" i="50"/>
  <c r="G269" i="50"/>
  <c r="F269" i="50"/>
  <c r="E269" i="50"/>
  <c r="C269" i="50"/>
  <c r="B269" i="50"/>
  <c r="Z268" i="50"/>
  <c r="Y268" i="50"/>
  <c r="X268" i="50"/>
  <c r="W268" i="50"/>
  <c r="V268" i="50"/>
  <c r="U268" i="50"/>
  <c r="T268" i="50"/>
  <c r="S268" i="50"/>
  <c r="R268" i="50"/>
  <c r="Q268" i="50"/>
  <c r="I268" i="50"/>
  <c r="G268" i="50"/>
  <c r="F268" i="50"/>
  <c r="E268" i="50"/>
  <c r="C268" i="50"/>
  <c r="B268" i="50"/>
  <c r="Z267" i="50"/>
  <c r="Y267" i="50"/>
  <c r="X267" i="50"/>
  <c r="W267" i="50"/>
  <c r="V267" i="50"/>
  <c r="U267" i="50"/>
  <c r="T267" i="50"/>
  <c r="S267" i="50"/>
  <c r="R267" i="50"/>
  <c r="Q267" i="50"/>
  <c r="I267" i="50"/>
  <c r="G267" i="50"/>
  <c r="H267" i="50" s="1"/>
  <c r="F267" i="50"/>
  <c r="E267" i="50"/>
  <c r="C267" i="50"/>
  <c r="B267" i="50"/>
  <c r="Z266" i="50"/>
  <c r="Y266" i="50"/>
  <c r="X266" i="50"/>
  <c r="W266" i="50"/>
  <c r="V266" i="50"/>
  <c r="U266" i="50"/>
  <c r="T266" i="50"/>
  <c r="S266" i="50"/>
  <c r="R266" i="50"/>
  <c r="Q266" i="50"/>
  <c r="I266" i="50"/>
  <c r="G266" i="50"/>
  <c r="F266" i="50"/>
  <c r="E266" i="50"/>
  <c r="C266" i="50"/>
  <c r="B266" i="50"/>
  <c r="Z265" i="50"/>
  <c r="Y265" i="50"/>
  <c r="X265" i="50"/>
  <c r="W265" i="50"/>
  <c r="V265" i="50"/>
  <c r="U265" i="50"/>
  <c r="T265" i="50"/>
  <c r="S265" i="50"/>
  <c r="R265" i="50"/>
  <c r="Q265" i="50"/>
  <c r="I265" i="50"/>
  <c r="G265" i="50"/>
  <c r="F265" i="50"/>
  <c r="E265" i="50"/>
  <c r="C265" i="50"/>
  <c r="B265" i="50"/>
  <c r="Z264" i="50"/>
  <c r="Y264" i="50"/>
  <c r="X264" i="50"/>
  <c r="W264" i="50"/>
  <c r="V264" i="50"/>
  <c r="U264" i="50"/>
  <c r="T264" i="50"/>
  <c r="S264" i="50"/>
  <c r="R264" i="50"/>
  <c r="Q264" i="50"/>
  <c r="I264" i="50"/>
  <c r="G264" i="50"/>
  <c r="H264" i="50" s="1"/>
  <c r="F264" i="50"/>
  <c r="E264" i="50"/>
  <c r="C264" i="50"/>
  <c r="B264" i="50"/>
  <c r="Z263" i="50"/>
  <c r="Y263" i="50"/>
  <c r="X263" i="50"/>
  <c r="W263" i="50"/>
  <c r="V263" i="50"/>
  <c r="U263" i="50"/>
  <c r="T263" i="50"/>
  <c r="S263" i="50"/>
  <c r="R263" i="50"/>
  <c r="Q263" i="50"/>
  <c r="I263" i="50"/>
  <c r="G263" i="50"/>
  <c r="F263" i="50"/>
  <c r="E263" i="50"/>
  <c r="C263" i="50"/>
  <c r="B263" i="50"/>
  <c r="Z262" i="50"/>
  <c r="Y262" i="50"/>
  <c r="X262" i="50"/>
  <c r="W262" i="50"/>
  <c r="V262" i="50"/>
  <c r="U262" i="50"/>
  <c r="T262" i="50"/>
  <c r="S262" i="50"/>
  <c r="R262" i="50"/>
  <c r="Q262" i="50"/>
  <c r="I262" i="50"/>
  <c r="G262" i="50"/>
  <c r="F262" i="50"/>
  <c r="E262" i="50"/>
  <c r="C262" i="50"/>
  <c r="B262" i="50"/>
  <c r="Z261" i="50"/>
  <c r="Y261" i="50"/>
  <c r="X261" i="50"/>
  <c r="W261" i="50"/>
  <c r="V261" i="50"/>
  <c r="U261" i="50"/>
  <c r="T261" i="50"/>
  <c r="S261" i="50"/>
  <c r="R261" i="50"/>
  <c r="Q261" i="50"/>
  <c r="I261" i="50"/>
  <c r="G261" i="50"/>
  <c r="F261" i="50"/>
  <c r="E261" i="50"/>
  <c r="C261" i="50"/>
  <c r="B261" i="50"/>
  <c r="Z260" i="50"/>
  <c r="Y260" i="50"/>
  <c r="X260" i="50"/>
  <c r="W260" i="50"/>
  <c r="V260" i="50"/>
  <c r="U260" i="50"/>
  <c r="T260" i="50"/>
  <c r="S260" i="50"/>
  <c r="R260" i="50"/>
  <c r="Q260" i="50"/>
  <c r="I260" i="50"/>
  <c r="G260" i="50"/>
  <c r="F260" i="50"/>
  <c r="E260" i="50"/>
  <c r="C260" i="50"/>
  <c r="B260" i="50"/>
  <c r="Z259" i="50"/>
  <c r="Y259" i="50"/>
  <c r="X259" i="50"/>
  <c r="W259" i="50"/>
  <c r="V259" i="50"/>
  <c r="U259" i="50"/>
  <c r="T259" i="50"/>
  <c r="S259" i="50"/>
  <c r="R259" i="50"/>
  <c r="Q259" i="50"/>
  <c r="I259" i="50"/>
  <c r="G259" i="50"/>
  <c r="F259" i="50"/>
  <c r="E259" i="50"/>
  <c r="C259" i="50"/>
  <c r="B259" i="50"/>
  <c r="Z258" i="50"/>
  <c r="Y258" i="50"/>
  <c r="X258" i="50"/>
  <c r="W258" i="50"/>
  <c r="V258" i="50"/>
  <c r="U258" i="50"/>
  <c r="T258" i="50"/>
  <c r="S258" i="50"/>
  <c r="R258" i="50"/>
  <c r="Q258" i="50"/>
  <c r="I258" i="50"/>
  <c r="G258" i="50"/>
  <c r="F258" i="50"/>
  <c r="E258" i="50"/>
  <c r="C258" i="50"/>
  <c r="B258" i="50"/>
  <c r="Z257" i="50"/>
  <c r="Y257" i="50"/>
  <c r="X257" i="50"/>
  <c r="W257" i="50"/>
  <c r="V257" i="50"/>
  <c r="U257" i="50"/>
  <c r="T257" i="50"/>
  <c r="S257" i="50"/>
  <c r="R257" i="50"/>
  <c r="Q257" i="50"/>
  <c r="I257" i="50"/>
  <c r="G257" i="50"/>
  <c r="F257" i="50"/>
  <c r="E257" i="50"/>
  <c r="C257" i="50"/>
  <c r="B257" i="50"/>
  <c r="Z256" i="50"/>
  <c r="Y256" i="50"/>
  <c r="X256" i="50"/>
  <c r="W256" i="50"/>
  <c r="V256" i="50"/>
  <c r="U256" i="50"/>
  <c r="T256" i="50"/>
  <c r="S256" i="50"/>
  <c r="R256" i="50"/>
  <c r="Q256" i="50"/>
  <c r="I256" i="50"/>
  <c r="G256" i="50"/>
  <c r="H256" i="50" s="1"/>
  <c r="F256" i="50"/>
  <c r="E256" i="50"/>
  <c r="C256" i="50"/>
  <c r="B256" i="50"/>
  <c r="Z255" i="50"/>
  <c r="Y255" i="50"/>
  <c r="X255" i="50"/>
  <c r="W255" i="50"/>
  <c r="V255" i="50"/>
  <c r="U255" i="50"/>
  <c r="T255" i="50"/>
  <c r="S255" i="50"/>
  <c r="R255" i="50"/>
  <c r="Q255" i="50"/>
  <c r="I255" i="50"/>
  <c r="G255" i="50"/>
  <c r="F255" i="50"/>
  <c r="E255" i="50"/>
  <c r="C255" i="50"/>
  <c r="B255" i="50"/>
  <c r="Z254" i="50"/>
  <c r="Y254" i="50"/>
  <c r="X254" i="50"/>
  <c r="W254" i="50"/>
  <c r="V254" i="50"/>
  <c r="U254" i="50"/>
  <c r="T254" i="50"/>
  <c r="S254" i="50"/>
  <c r="R254" i="50"/>
  <c r="Q254" i="50"/>
  <c r="I254" i="50"/>
  <c r="G254" i="50"/>
  <c r="F254" i="50"/>
  <c r="E254" i="50"/>
  <c r="C254" i="50"/>
  <c r="B254" i="50"/>
  <c r="Z253" i="50"/>
  <c r="Y253" i="50"/>
  <c r="X253" i="50"/>
  <c r="W253" i="50"/>
  <c r="V253" i="50"/>
  <c r="U253" i="50"/>
  <c r="T253" i="50"/>
  <c r="S253" i="50"/>
  <c r="R253" i="50"/>
  <c r="Q253" i="50"/>
  <c r="I253" i="50"/>
  <c r="G253" i="50"/>
  <c r="F253" i="50"/>
  <c r="E253" i="50"/>
  <c r="C253" i="50"/>
  <c r="B253" i="50"/>
  <c r="Z252" i="50"/>
  <c r="Y252" i="50"/>
  <c r="X252" i="50"/>
  <c r="W252" i="50"/>
  <c r="V252" i="50"/>
  <c r="U252" i="50"/>
  <c r="T252" i="50"/>
  <c r="S252" i="50"/>
  <c r="R252" i="50"/>
  <c r="Q252" i="50"/>
  <c r="I252" i="50"/>
  <c r="G252" i="50"/>
  <c r="F252" i="50"/>
  <c r="E252" i="50"/>
  <c r="C252" i="50"/>
  <c r="B252" i="50"/>
  <c r="Z251" i="50"/>
  <c r="Y251" i="50"/>
  <c r="X251" i="50"/>
  <c r="W251" i="50"/>
  <c r="V251" i="50"/>
  <c r="U251" i="50"/>
  <c r="T251" i="50"/>
  <c r="S251" i="50"/>
  <c r="R251" i="50"/>
  <c r="Q251" i="50"/>
  <c r="I251" i="50"/>
  <c r="G251" i="50"/>
  <c r="F251" i="50"/>
  <c r="E251" i="50"/>
  <c r="C251" i="50"/>
  <c r="B251" i="50"/>
  <c r="Z250" i="50"/>
  <c r="Y250" i="50"/>
  <c r="X250" i="50"/>
  <c r="W250" i="50"/>
  <c r="V250" i="50"/>
  <c r="U250" i="50"/>
  <c r="T250" i="50"/>
  <c r="S250" i="50"/>
  <c r="R250" i="50"/>
  <c r="Q250" i="50"/>
  <c r="I250" i="50"/>
  <c r="G250" i="50"/>
  <c r="F250" i="50"/>
  <c r="E250" i="50"/>
  <c r="C250" i="50"/>
  <c r="B250" i="50"/>
  <c r="Z249" i="50"/>
  <c r="Y249" i="50"/>
  <c r="X249" i="50"/>
  <c r="W249" i="50"/>
  <c r="V249" i="50"/>
  <c r="U249" i="50"/>
  <c r="T249" i="50"/>
  <c r="S249" i="50"/>
  <c r="R249" i="50"/>
  <c r="Q249" i="50"/>
  <c r="I249" i="50"/>
  <c r="G249" i="50"/>
  <c r="H249" i="50" s="1"/>
  <c r="F249" i="50"/>
  <c r="E249" i="50"/>
  <c r="C249" i="50"/>
  <c r="B249" i="50"/>
  <c r="Z248" i="50"/>
  <c r="Y248" i="50"/>
  <c r="X248" i="50"/>
  <c r="W248" i="50"/>
  <c r="V248" i="50"/>
  <c r="U248" i="50"/>
  <c r="T248" i="50"/>
  <c r="S248" i="50"/>
  <c r="R248" i="50"/>
  <c r="Q248" i="50"/>
  <c r="I248" i="50"/>
  <c r="G248" i="50"/>
  <c r="H248" i="50" s="1"/>
  <c r="F248" i="50"/>
  <c r="E248" i="50"/>
  <c r="C248" i="50"/>
  <c r="B248" i="50"/>
  <c r="Z247" i="50"/>
  <c r="Y247" i="50"/>
  <c r="X247" i="50"/>
  <c r="W247" i="50"/>
  <c r="V247" i="50"/>
  <c r="U247" i="50"/>
  <c r="T247" i="50"/>
  <c r="S247" i="50"/>
  <c r="R247" i="50"/>
  <c r="Q247" i="50"/>
  <c r="I247" i="50"/>
  <c r="G247" i="50"/>
  <c r="F247" i="50"/>
  <c r="E247" i="50"/>
  <c r="C247" i="50"/>
  <c r="B247" i="50"/>
  <c r="Z246" i="50"/>
  <c r="Y246" i="50"/>
  <c r="X246" i="50"/>
  <c r="W246" i="50"/>
  <c r="V246" i="50"/>
  <c r="U246" i="50"/>
  <c r="T246" i="50"/>
  <c r="S246" i="50"/>
  <c r="R246" i="50"/>
  <c r="Q246" i="50"/>
  <c r="I246" i="50"/>
  <c r="G246" i="50"/>
  <c r="H246" i="50" s="1"/>
  <c r="F246" i="50"/>
  <c r="E246" i="50"/>
  <c r="C246" i="50"/>
  <c r="B246" i="50"/>
  <c r="Z245" i="50"/>
  <c r="Y245" i="50"/>
  <c r="X245" i="50"/>
  <c r="W245" i="50"/>
  <c r="V245" i="50"/>
  <c r="U245" i="50"/>
  <c r="T245" i="50"/>
  <c r="S245" i="50"/>
  <c r="R245" i="50"/>
  <c r="Q245" i="50"/>
  <c r="I245" i="50"/>
  <c r="G245" i="50"/>
  <c r="F245" i="50"/>
  <c r="E245" i="50"/>
  <c r="C245" i="50"/>
  <c r="B245" i="50"/>
  <c r="Z244" i="50"/>
  <c r="Y244" i="50"/>
  <c r="X244" i="50"/>
  <c r="W244" i="50"/>
  <c r="V244" i="50"/>
  <c r="U244" i="50"/>
  <c r="T244" i="50"/>
  <c r="S244" i="50"/>
  <c r="R244" i="50"/>
  <c r="Q244" i="50"/>
  <c r="I244" i="50"/>
  <c r="G244" i="50"/>
  <c r="H244" i="50" s="1"/>
  <c r="F244" i="50"/>
  <c r="E244" i="50"/>
  <c r="C244" i="50"/>
  <c r="B244" i="50"/>
  <c r="Z243" i="50"/>
  <c r="Y243" i="50"/>
  <c r="X243" i="50"/>
  <c r="W243" i="50"/>
  <c r="V243" i="50"/>
  <c r="U243" i="50"/>
  <c r="T243" i="50"/>
  <c r="S243" i="50"/>
  <c r="R243" i="50"/>
  <c r="Q243" i="50"/>
  <c r="I243" i="50"/>
  <c r="G243" i="50"/>
  <c r="H243" i="50" s="1"/>
  <c r="F243" i="50"/>
  <c r="E243" i="50"/>
  <c r="C243" i="50"/>
  <c r="B243" i="50"/>
  <c r="Z242" i="50"/>
  <c r="Y242" i="50"/>
  <c r="X242" i="50"/>
  <c r="W242" i="50"/>
  <c r="V242" i="50"/>
  <c r="U242" i="50"/>
  <c r="T242" i="50"/>
  <c r="S242" i="50"/>
  <c r="R242" i="50"/>
  <c r="Q242" i="50"/>
  <c r="I242" i="50"/>
  <c r="G242" i="50"/>
  <c r="F242" i="50"/>
  <c r="E242" i="50"/>
  <c r="C242" i="50"/>
  <c r="B242" i="50"/>
  <c r="Z241" i="50"/>
  <c r="Y241" i="50"/>
  <c r="X241" i="50"/>
  <c r="W241" i="50"/>
  <c r="V241" i="50"/>
  <c r="U241" i="50"/>
  <c r="T241" i="50"/>
  <c r="S241" i="50"/>
  <c r="R241" i="50"/>
  <c r="Q241" i="50"/>
  <c r="I241" i="50"/>
  <c r="G241" i="50"/>
  <c r="F241" i="50"/>
  <c r="E241" i="50"/>
  <c r="C241" i="50"/>
  <c r="B241" i="50"/>
  <c r="Z240" i="50"/>
  <c r="Y240" i="50"/>
  <c r="X240" i="50"/>
  <c r="W240" i="50"/>
  <c r="V240" i="50"/>
  <c r="U240" i="50"/>
  <c r="T240" i="50"/>
  <c r="S240" i="50"/>
  <c r="R240" i="50"/>
  <c r="Q240" i="50"/>
  <c r="I240" i="50"/>
  <c r="G240" i="50"/>
  <c r="F240" i="50"/>
  <c r="E240" i="50"/>
  <c r="C240" i="50"/>
  <c r="B240" i="50"/>
  <c r="Z239" i="50"/>
  <c r="Y239" i="50"/>
  <c r="X239" i="50"/>
  <c r="W239" i="50"/>
  <c r="V239" i="50"/>
  <c r="U239" i="50"/>
  <c r="T239" i="50"/>
  <c r="S239" i="50"/>
  <c r="R239" i="50"/>
  <c r="Q239" i="50"/>
  <c r="I239" i="50"/>
  <c r="G239" i="50"/>
  <c r="F239" i="50"/>
  <c r="E239" i="50"/>
  <c r="C239" i="50"/>
  <c r="B239" i="50"/>
  <c r="Z238" i="50"/>
  <c r="Y238" i="50"/>
  <c r="X238" i="50"/>
  <c r="W238" i="50"/>
  <c r="V238" i="50"/>
  <c r="U238" i="50"/>
  <c r="T238" i="50"/>
  <c r="S238" i="50"/>
  <c r="R238" i="50"/>
  <c r="Q238" i="50"/>
  <c r="I238" i="50"/>
  <c r="G238" i="50"/>
  <c r="H238" i="50" s="1"/>
  <c r="F238" i="50"/>
  <c r="E238" i="50"/>
  <c r="C238" i="50"/>
  <c r="B238" i="50"/>
  <c r="Z237" i="50"/>
  <c r="Y237" i="50"/>
  <c r="X237" i="50"/>
  <c r="W237" i="50"/>
  <c r="V237" i="50"/>
  <c r="U237" i="50"/>
  <c r="T237" i="50"/>
  <c r="S237" i="50"/>
  <c r="R237" i="50"/>
  <c r="Q237" i="50"/>
  <c r="I237" i="50"/>
  <c r="G237" i="50"/>
  <c r="F237" i="50"/>
  <c r="E237" i="50"/>
  <c r="C237" i="50"/>
  <c r="B237" i="50"/>
  <c r="Z236" i="50"/>
  <c r="Y236" i="50"/>
  <c r="X236" i="50"/>
  <c r="W236" i="50"/>
  <c r="V236" i="50"/>
  <c r="U236" i="50"/>
  <c r="T236" i="50"/>
  <c r="S236" i="50"/>
  <c r="R236" i="50"/>
  <c r="Q236" i="50"/>
  <c r="I236" i="50"/>
  <c r="G236" i="50"/>
  <c r="F236" i="50"/>
  <c r="E236" i="50"/>
  <c r="C236" i="50"/>
  <c r="B236" i="50"/>
  <c r="Z235" i="50"/>
  <c r="Y235" i="50"/>
  <c r="X235" i="50"/>
  <c r="W235" i="50"/>
  <c r="V235" i="50"/>
  <c r="U235" i="50"/>
  <c r="T235" i="50"/>
  <c r="S235" i="50"/>
  <c r="R235" i="50"/>
  <c r="Q235" i="50"/>
  <c r="I235" i="50"/>
  <c r="G235" i="50"/>
  <c r="F235" i="50"/>
  <c r="E235" i="50"/>
  <c r="C235" i="50"/>
  <c r="B235" i="50"/>
  <c r="Z234" i="50"/>
  <c r="Y234" i="50"/>
  <c r="X234" i="50"/>
  <c r="W234" i="50"/>
  <c r="V234" i="50"/>
  <c r="U234" i="50"/>
  <c r="T234" i="50"/>
  <c r="S234" i="50"/>
  <c r="R234" i="50"/>
  <c r="Q234" i="50"/>
  <c r="I234" i="50"/>
  <c r="G234" i="50"/>
  <c r="F234" i="50"/>
  <c r="E234" i="50"/>
  <c r="C234" i="50"/>
  <c r="B234" i="50"/>
  <c r="Z233" i="50"/>
  <c r="Y233" i="50"/>
  <c r="X233" i="50"/>
  <c r="W233" i="50"/>
  <c r="V233" i="50"/>
  <c r="U233" i="50"/>
  <c r="T233" i="50"/>
  <c r="S233" i="50"/>
  <c r="R233" i="50"/>
  <c r="Q233" i="50"/>
  <c r="I233" i="50"/>
  <c r="G233" i="50"/>
  <c r="F233" i="50"/>
  <c r="E233" i="50"/>
  <c r="C233" i="50"/>
  <c r="B233" i="50"/>
  <c r="Z232" i="50"/>
  <c r="Y232" i="50"/>
  <c r="X232" i="50"/>
  <c r="W232" i="50"/>
  <c r="V232" i="50"/>
  <c r="U232" i="50"/>
  <c r="T232" i="50"/>
  <c r="S232" i="50"/>
  <c r="R232" i="50"/>
  <c r="Q232" i="50"/>
  <c r="I232" i="50"/>
  <c r="G232" i="50"/>
  <c r="F232" i="50"/>
  <c r="E232" i="50"/>
  <c r="C232" i="50"/>
  <c r="B232" i="50"/>
  <c r="Z231" i="50"/>
  <c r="Y231" i="50"/>
  <c r="X231" i="50"/>
  <c r="W231" i="50"/>
  <c r="V231" i="50"/>
  <c r="U231" i="50"/>
  <c r="T231" i="50"/>
  <c r="S231" i="50"/>
  <c r="R231" i="50"/>
  <c r="Q231" i="50"/>
  <c r="I231" i="50"/>
  <c r="G231" i="50"/>
  <c r="F231" i="50"/>
  <c r="E231" i="50"/>
  <c r="C231" i="50"/>
  <c r="B231" i="50"/>
  <c r="Z230" i="50"/>
  <c r="Y230" i="50"/>
  <c r="X230" i="50"/>
  <c r="W230" i="50"/>
  <c r="V230" i="50"/>
  <c r="U230" i="50"/>
  <c r="T230" i="50"/>
  <c r="S230" i="50"/>
  <c r="R230" i="50"/>
  <c r="Q230" i="50"/>
  <c r="I230" i="50"/>
  <c r="G230" i="50"/>
  <c r="F230" i="50"/>
  <c r="E230" i="50"/>
  <c r="C230" i="50"/>
  <c r="B230" i="50"/>
  <c r="Z229" i="50"/>
  <c r="Y229" i="50"/>
  <c r="X229" i="50"/>
  <c r="W229" i="50"/>
  <c r="V229" i="50"/>
  <c r="U229" i="50"/>
  <c r="T229" i="50"/>
  <c r="S229" i="50"/>
  <c r="R229" i="50"/>
  <c r="Q229" i="50"/>
  <c r="I229" i="50"/>
  <c r="G229" i="50"/>
  <c r="F229" i="50"/>
  <c r="E229" i="50"/>
  <c r="C229" i="50"/>
  <c r="B229" i="50"/>
  <c r="Z228" i="50"/>
  <c r="Y228" i="50"/>
  <c r="X228" i="50"/>
  <c r="W228" i="50"/>
  <c r="V228" i="50"/>
  <c r="U228" i="50"/>
  <c r="T228" i="50"/>
  <c r="S228" i="50"/>
  <c r="R228" i="50"/>
  <c r="Q228" i="50"/>
  <c r="I228" i="50"/>
  <c r="G228" i="50"/>
  <c r="F228" i="50"/>
  <c r="E228" i="50"/>
  <c r="C228" i="50"/>
  <c r="B228" i="50"/>
  <c r="Z227" i="50"/>
  <c r="Y227" i="50"/>
  <c r="X227" i="50"/>
  <c r="W227" i="50"/>
  <c r="V227" i="50"/>
  <c r="U227" i="50"/>
  <c r="T227" i="50"/>
  <c r="S227" i="50"/>
  <c r="R227" i="50"/>
  <c r="Q227" i="50"/>
  <c r="I227" i="50"/>
  <c r="G227" i="50"/>
  <c r="F227" i="50"/>
  <c r="E227" i="50"/>
  <c r="C227" i="50"/>
  <c r="B227" i="50"/>
  <c r="Z226" i="50"/>
  <c r="Y226" i="50"/>
  <c r="X226" i="50"/>
  <c r="W226" i="50"/>
  <c r="V226" i="50"/>
  <c r="U226" i="50"/>
  <c r="T226" i="50"/>
  <c r="S226" i="50"/>
  <c r="R226" i="50"/>
  <c r="Q226" i="50"/>
  <c r="I226" i="50"/>
  <c r="G226" i="50"/>
  <c r="H226" i="50" s="1"/>
  <c r="F226" i="50"/>
  <c r="E226" i="50"/>
  <c r="C226" i="50"/>
  <c r="B226" i="50"/>
  <c r="Z225" i="50"/>
  <c r="Y225" i="50"/>
  <c r="X225" i="50"/>
  <c r="W225" i="50"/>
  <c r="V225" i="50"/>
  <c r="U225" i="50"/>
  <c r="T225" i="50"/>
  <c r="S225" i="50"/>
  <c r="R225" i="50"/>
  <c r="Q225" i="50"/>
  <c r="I225" i="50"/>
  <c r="G225" i="50"/>
  <c r="F225" i="50"/>
  <c r="E225" i="50"/>
  <c r="C225" i="50"/>
  <c r="B225" i="50"/>
  <c r="Z224" i="50"/>
  <c r="Y224" i="50"/>
  <c r="X224" i="50"/>
  <c r="W224" i="50"/>
  <c r="V224" i="50"/>
  <c r="U224" i="50"/>
  <c r="T224" i="50"/>
  <c r="S224" i="50"/>
  <c r="R224" i="50"/>
  <c r="Q224" i="50"/>
  <c r="I224" i="50"/>
  <c r="G224" i="50"/>
  <c r="H224" i="50" s="1"/>
  <c r="F224" i="50"/>
  <c r="E224" i="50"/>
  <c r="C224" i="50"/>
  <c r="B224" i="50"/>
  <c r="Z223" i="50"/>
  <c r="Y223" i="50"/>
  <c r="X223" i="50"/>
  <c r="W223" i="50"/>
  <c r="V223" i="50"/>
  <c r="U223" i="50"/>
  <c r="T223" i="50"/>
  <c r="S223" i="50"/>
  <c r="R223" i="50"/>
  <c r="Q223" i="50"/>
  <c r="I223" i="50"/>
  <c r="G223" i="50"/>
  <c r="F223" i="50"/>
  <c r="E223" i="50"/>
  <c r="C223" i="50"/>
  <c r="B223" i="50"/>
  <c r="Z222" i="50"/>
  <c r="Y222" i="50"/>
  <c r="X222" i="50"/>
  <c r="W222" i="50"/>
  <c r="V222" i="50"/>
  <c r="U222" i="50"/>
  <c r="T222" i="50"/>
  <c r="S222" i="50"/>
  <c r="R222" i="50"/>
  <c r="Q222" i="50"/>
  <c r="I222" i="50"/>
  <c r="G222" i="50"/>
  <c r="F222" i="50"/>
  <c r="E222" i="50"/>
  <c r="C222" i="50"/>
  <c r="B222" i="50"/>
  <c r="Z221" i="50"/>
  <c r="Y221" i="50"/>
  <c r="X221" i="50"/>
  <c r="W221" i="50"/>
  <c r="V221" i="50"/>
  <c r="U221" i="50"/>
  <c r="T221" i="50"/>
  <c r="S221" i="50"/>
  <c r="R221" i="50"/>
  <c r="Q221" i="50"/>
  <c r="I221" i="50"/>
  <c r="G221" i="50"/>
  <c r="F221" i="50"/>
  <c r="E221" i="50"/>
  <c r="C221" i="50"/>
  <c r="B221" i="50"/>
  <c r="Z220" i="50"/>
  <c r="Y220" i="50"/>
  <c r="X220" i="50"/>
  <c r="W220" i="50"/>
  <c r="V220" i="50"/>
  <c r="U220" i="50"/>
  <c r="T220" i="50"/>
  <c r="S220" i="50"/>
  <c r="R220" i="50"/>
  <c r="Q220" i="50"/>
  <c r="I220" i="50"/>
  <c r="G220" i="50"/>
  <c r="H220" i="50" s="1"/>
  <c r="F220" i="50"/>
  <c r="E220" i="50"/>
  <c r="C220" i="50"/>
  <c r="B220" i="50"/>
  <c r="Z219" i="50"/>
  <c r="Y219" i="50"/>
  <c r="X219" i="50"/>
  <c r="W219" i="50"/>
  <c r="V219" i="50"/>
  <c r="U219" i="50"/>
  <c r="T219" i="50"/>
  <c r="S219" i="50"/>
  <c r="R219" i="50"/>
  <c r="Q219" i="50"/>
  <c r="I219" i="50"/>
  <c r="G219" i="50"/>
  <c r="H219" i="50" s="1"/>
  <c r="F219" i="50"/>
  <c r="E219" i="50"/>
  <c r="C219" i="50"/>
  <c r="B219" i="50"/>
  <c r="Z218" i="50"/>
  <c r="Y218" i="50"/>
  <c r="X218" i="50"/>
  <c r="W218" i="50"/>
  <c r="V218" i="50"/>
  <c r="U218" i="50"/>
  <c r="T218" i="50"/>
  <c r="S218" i="50"/>
  <c r="R218" i="50"/>
  <c r="Q218" i="50"/>
  <c r="I218" i="50"/>
  <c r="G218" i="50"/>
  <c r="F218" i="50"/>
  <c r="E218" i="50"/>
  <c r="C218" i="50"/>
  <c r="B218" i="50"/>
  <c r="Z217" i="50"/>
  <c r="Y217" i="50"/>
  <c r="X217" i="50"/>
  <c r="W217" i="50"/>
  <c r="V217" i="50"/>
  <c r="U217" i="50"/>
  <c r="T217" i="50"/>
  <c r="S217" i="50"/>
  <c r="R217" i="50"/>
  <c r="Q217" i="50"/>
  <c r="I217" i="50"/>
  <c r="G217" i="50"/>
  <c r="F217" i="50"/>
  <c r="E217" i="50"/>
  <c r="C217" i="50"/>
  <c r="B217" i="50"/>
  <c r="Z216" i="50"/>
  <c r="Y216" i="50"/>
  <c r="X216" i="50"/>
  <c r="W216" i="50"/>
  <c r="V216" i="50"/>
  <c r="U216" i="50"/>
  <c r="T216" i="50"/>
  <c r="S216" i="50"/>
  <c r="R216" i="50"/>
  <c r="Q216" i="50"/>
  <c r="I216" i="50"/>
  <c r="G216" i="50"/>
  <c r="H216" i="50" s="1"/>
  <c r="F216" i="50"/>
  <c r="E216" i="50"/>
  <c r="C216" i="50"/>
  <c r="B216" i="50"/>
  <c r="Z215" i="50"/>
  <c r="Y215" i="50"/>
  <c r="X215" i="50"/>
  <c r="W215" i="50"/>
  <c r="V215" i="50"/>
  <c r="U215" i="50"/>
  <c r="T215" i="50"/>
  <c r="S215" i="50"/>
  <c r="R215" i="50"/>
  <c r="Q215" i="50"/>
  <c r="I215" i="50"/>
  <c r="G215" i="50"/>
  <c r="F215" i="50"/>
  <c r="E215" i="50"/>
  <c r="C215" i="50"/>
  <c r="B215" i="50"/>
  <c r="Z214" i="50"/>
  <c r="Y214" i="50"/>
  <c r="X214" i="50"/>
  <c r="W214" i="50"/>
  <c r="V214" i="50"/>
  <c r="U214" i="50"/>
  <c r="T214" i="50"/>
  <c r="S214" i="50"/>
  <c r="R214" i="50"/>
  <c r="Q214" i="50"/>
  <c r="I214" i="50"/>
  <c r="G214" i="50"/>
  <c r="F214" i="50"/>
  <c r="E214" i="50"/>
  <c r="C214" i="50"/>
  <c r="B214" i="50"/>
  <c r="Z213" i="50"/>
  <c r="Y213" i="50"/>
  <c r="X213" i="50"/>
  <c r="W213" i="50"/>
  <c r="V213" i="50"/>
  <c r="U213" i="50"/>
  <c r="T213" i="50"/>
  <c r="S213" i="50"/>
  <c r="R213" i="50"/>
  <c r="Q213" i="50"/>
  <c r="I213" i="50"/>
  <c r="G213" i="50"/>
  <c r="F213" i="50"/>
  <c r="E213" i="50"/>
  <c r="C213" i="50"/>
  <c r="B213" i="50"/>
  <c r="Z212" i="50"/>
  <c r="Y212" i="50"/>
  <c r="X212" i="50"/>
  <c r="W212" i="50"/>
  <c r="V212" i="50"/>
  <c r="U212" i="50"/>
  <c r="T212" i="50"/>
  <c r="S212" i="50"/>
  <c r="R212" i="50"/>
  <c r="Q212" i="50"/>
  <c r="I212" i="50"/>
  <c r="G212" i="50"/>
  <c r="H212" i="50" s="1"/>
  <c r="F212" i="50"/>
  <c r="E212" i="50"/>
  <c r="C212" i="50"/>
  <c r="B212" i="50"/>
  <c r="Z211" i="50"/>
  <c r="Y211" i="50"/>
  <c r="X211" i="50"/>
  <c r="W211" i="50"/>
  <c r="V211" i="50"/>
  <c r="U211" i="50"/>
  <c r="T211" i="50"/>
  <c r="S211" i="50"/>
  <c r="R211" i="50"/>
  <c r="Q211" i="50"/>
  <c r="I211" i="50"/>
  <c r="G211" i="50"/>
  <c r="H211" i="50" s="1"/>
  <c r="F211" i="50"/>
  <c r="E211" i="50"/>
  <c r="C211" i="50"/>
  <c r="B211" i="50"/>
  <c r="Z210" i="50"/>
  <c r="Y210" i="50"/>
  <c r="X210" i="50"/>
  <c r="W210" i="50"/>
  <c r="V210" i="50"/>
  <c r="U210" i="50"/>
  <c r="T210" i="50"/>
  <c r="S210" i="50"/>
  <c r="R210" i="50"/>
  <c r="Q210" i="50"/>
  <c r="I210" i="50"/>
  <c r="G210" i="50"/>
  <c r="F210" i="50"/>
  <c r="E210" i="50"/>
  <c r="C210" i="50"/>
  <c r="B210" i="50"/>
  <c r="Z209" i="50"/>
  <c r="Y209" i="50"/>
  <c r="X209" i="50"/>
  <c r="W209" i="50"/>
  <c r="V209" i="50"/>
  <c r="U209" i="50"/>
  <c r="T209" i="50"/>
  <c r="S209" i="50"/>
  <c r="R209" i="50"/>
  <c r="Q209" i="50"/>
  <c r="I209" i="50"/>
  <c r="G209" i="50"/>
  <c r="F209" i="50"/>
  <c r="E209" i="50"/>
  <c r="C209" i="50"/>
  <c r="B209" i="50"/>
  <c r="Z208" i="50"/>
  <c r="Y208" i="50"/>
  <c r="X208" i="50"/>
  <c r="W208" i="50"/>
  <c r="V208" i="50"/>
  <c r="U208" i="50"/>
  <c r="T208" i="50"/>
  <c r="S208" i="50"/>
  <c r="R208" i="50"/>
  <c r="Q208" i="50"/>
  <c r="I208" i="50"/>
  <c r="G208" i="50"/>
  <c r="H208" i="50" s="1"/>
  <c r="F208" i="50"/>
  <c r="E208" i="50"/>
  <c r="C208" i="50"/>
  <c r="B208" i="50"/>
  <c r="Z207" i="50"/>
  <c r="Y207" i="50"/>
  <c r="X207" i="50"/>
  <c r="W207" i="50"/>
  <c r="V207" i="50"/>
  <c r="U207" i="50"/>
  <c r="T207" i="50"/>
  <c r="S207" i="50"/>
  <c r="R207" i="50"/>
  <c r="Q207" i="50"/>
  <c r="I207" i="50"/>
  <c r="G207" i="50"/>
  <c r="F207" i="50"/>
  <c r="E207" i="50"/>
  <c r="C207" i="50"/>
  <c r="B207" i="50"/>
  <c r="Z206" i="50"/>
  <c r="Y206" i="50"/>
  <c r="X206" i="50"/>
  <c r="W206" i="50"/>
  <c r="V206" i="50"/>
  <c r="U206" i="50"/>
  <c r="T206" i="50"/>
  <c r="S206" i="50"/>
  <c r="R206" i="50"/>
  <c r="Q206" i="50"/>
  <c r="I206" i="50"/>
  <c r="G206" i="50"/>
  <c r="F206" i="50"/>
  <c r="E206" i="50"/>
  <c r="C206" i="50"/>
  <c r="B206" i="50"/>
  <c r="Z205" i="50"/>
  <c r="Y205" i="50"/>
  <c r="X205" i="50"/>
  <c r="W205" i="50"/>
  <c r="V205" i="50"/>
  <c r="U205" i="50"/>
  <c r="T205" i="50"/>
  <c r="S205" i="50"/>
  <c r="R205" i="50"/>
  <c r="Q205" i="50"/>
  <c r="I205" i="50"/>
  <c r="G205" i="50"/>
  <c r="F205" i="50"/>
  <c r="E205" i="50"/>
  <c r="C205" i="50"/>
  <c r="B205" i="50"/>
  <c r="Z204" i="50"/>
  <c r="Y204" i="50"/>
  <c r="X204" i="50"/>
  <c r="W204" i="50"/>
  <c r="V204" i="50"/>
  <c r="U204" i="50"/>
  <c r="T204" i="50"/>
  <c r="S204" i="50"/>
  <c r="R204" i="50"/>
  <c r="Q204" i="50"/>
  <c r="I204" i="50"/>
  <c r="G204" i="50"/>
  <c r="F204" i="50"/>
  <c r="E204" i="50"/>
  <c r="C204" i="50"/>
  <c r="B204" i="50"/>
  <c r="Z203" i="50"/>
  <c r="Y203" i="50"/>
  <c r="X203" i="50"/>
  <c r="W203" i="50"/>
  <c r="V203" i="50"/>
  <c r="U203" i="50"/>
  <c r="T203" i="50"/>
  <c r="S203" i="50"/>
  <c r="R203" i="50"/>
  <c r="Q203" i="50"/>
  <c r="I203" i="50"/>
  <c r="G203" i="50"/>
  <c r="H203" i="50" s="1"/>
  <c r="F203" i="50"/>
  <c r="E203" i="50"/>
  <c r="C203" i="50"/>
  <c r="B203" i="50"/>
  <c r="Z202" i="50"/>
  <c r="Y202" i="50"/>
  <c r="X202" i="50"/>
  <c r="W202" i="50"/>
  <c r="V202" i="50"/>
  <c r="U202" i="50"/>
  <c r="T202" i="50"/>
  <c r="S202" i="50"/>
  <c r="R202" i="50"/>
  <c r="Q202" i="50"/>
  <c r="I202" i="50"/>
  <c r="G202" i="50"/>
  <c r="F202" i="50"/>
  <c r="E202" i="50"/>
  <c r="C202" i="50"/>
  <c r="B202" i="50"/>
  <c r="Z201" i="50"/>
  <c r="Y201" i="50"/>
  <c r="X201" i="50"/>
  <c r="W201" i="50"/>
  <c r="V201" i="50"/>
  <c r="U201" i="50"/>
  <c r="T201" i="50"/>
  <c r="S201" i="50"/>
  <c r="R201" i="50"/>
  <c r="Q201" i="50"/>
  <c r="I201" i="50"/>
  <c r="G201" i="50"/>
  <c r="F201" i="50"/>
  <c r="E201" i="50"/>
  <c r="C201" i="50"/>
  <c r="B201" i="50"/>
  <c r="Z200" i="50"/>
  <c r="Y200" i="50"/>
  <c r="X200" i="50"/>
  <c r="W200" i="50"/>
  <c r="V200" i="50"/>
  <c r="U200" i="50"/>
  <c r="T200" i="50"/>
  <c r="S200" i="50"/>
  <c r="R200" i="50"/>
  <c r="Q200" i="50"/>
  <c r="I200" i="50"/>
  <c r="G200" i="50"/>
  <c r="F200" i="50"/>
  <c r="E200" i="50"/>
  <c r="C200" i="50"/>
  <c r="B200" i="50"/>
  <c r="Z199" i="50"/>
  <c r="Y199" i="50"/>
  <c r="X199" i="50"/>
  <c r="W199" i="50"/>
  <c r="V199" i="50"/>
  <c r="U199" i="50"/>
  <c r="T199" i="50"/>
  <c r="S199" i="50"/>
  <c r="R199" i="50"/>
  <c r="Q199" i="50"/>
  <c r="I199" i="50"/>
  <c r="G199" i="50"/>
  <c r="H199" i="50" s="1"/>
  <c r="F199" i="50"/>
  <c r="E199" i="50"/>
  <c r="C199" i="50"/>
  <c r="B199" i="50"/>
  <c r="Z198" i="50"/>
  <c r="Y198" i="50"/>
  <c r="X198" i="50"/>
  <c r="W198" i="50"/>
  <c r="V198" i="50"/>
  <c r="U198" i="50"/>
  <c r="T198" i="50"/>
  <c r="S198" i="50"/>
  <c r="R198" i="50"/>
  <c r="Q198" i="50"/>
  <c r="I198" i="50"/>
  <c r="G198" i="50"/>
  <c r="F198" i="50"/>
  <c r="E198" i="50"/>
  <c r="C198" i="50"/>
  <c r="B198" i="50"/>
  <c r="Z197" i="50"/>
  <c r="Y197" i="50"/>
  <c r="X197" i="50"/>
  <c r="W197" i="50"/>
  <c r="V197" i="50"/>
  <c r="U197" i="50"/>
  <c r="T197" i="50"/>
  <c r="S197" i="50"/>
  <c r="R197" i="50"/>
  <c r="Q197" i="50"/>
  <c r="I197" i="50"/>
  <c r="G197" i="50"/>
  <c r="F197" i="50"/>
  <c r="E197" i="50"/>
  <c r="C197" i="50"/>
  <c r="B197" i="50"/>
  <c r="Z196" i="50"/>
  <c r="Y196" i="50"/>
  <c r="X196" i="50"/>
  <c r="W196" i="50"/>
  <c r="V196" i="50"/>
  <c r="U196" i="50"/>
  <c r="T196" i="50"/>
  <c r="S196" i="50"/>
  <c r="R196" i="50"/>
  <c r="Q196" i="50"/>
  <c r="I196" i="50"/>
  <c r="G196" i="50"/>
  <c r="F196" i="50"/>
  <c r="E196" i="50"/>
  <c r="C196" i="50"/>
  <c r="B196" i="50"/>
  <c r="Z195" i="50"/>
  <c r="Y195" i="50"/>
  <c r="X195" i="50"/>
  <c r="W195" i="50"/>
  <c r="V195" i="50"/>
  <c r="U195" i="50"/>
  <c r="T195" i="50"/>
  <c r="S195" i="50"/>
  <c r="R195" i="50"/>
  <c r="Q195" i="50"/>
  <c r="I195" i="50"/>
  <c r="G195" i="50"/>
  <c r="F195" i="50"/>
  <c r="E195" i="50"/>
  <c r="C195" i="50"/>
  <c r="B195" i="50"/>
  <c r="Z194" i="50"/>
  <c r="Y194" i="50"/>
  <c r="X194" i="50"/>
  <c r="W194" i="50"/>
  <c r="V194" i="50"/>
  <c r="U194" i="50"/>
  <c r="T194" i="50"/>
  <c r="S194" i="50"/>
  <c r="R194" i="50"/>
  <c r="Q194" i="50"/>
  <c r="I194" i="50"/>
  <c r="G194" i="50"/>
  <c r="F194" i="50"/>
  <c r="E194" i="50"/>
  <c r="C194" i="50"/>
  <c r="B194" i="50"/>
  <c r="Z193" i="50"/>
  <c r="Y193" i="50"/>
  <c r="X193" i="50"/>
  <c r="W193" i="50"/>
  <c r="V193" i="50"/>
  <c r="U193" i="50"/>
  <c r="T193" i="50"/>
  <c r="S193" i="50"/>
  <c r="R193" i="50"/>
  <c r="Q193" i="50"/>
  <c r="I193" i="50"/>
  <c r="G193" i="50"/>
  <c r="F193" i="50"/>
  <c r="E193" i="50"/>
  <c r="C193" i="50"/>
  <c r="B193" i="50"/>
  <c r="Z192" i="50"/>
  <c r="Y192" i="50"/>
  <c r="X192" i="50"/>
  <c r="W192" i="50"/>
  <c r="V192" i="50"/>
  <c r="U192" i="50"/>
  <c r="T192" i="50"/>
  <c r="S192" i="50"/>
  <c r="R192" i="50"/>
  <c r="Q192" i="50"/>
  <c r="I192" i="50"/>
  <c r="G192" i="50"/>
  <c r="F192" i="50"/>
  <c r="E192" i="50"/>
  <c r="C192" i="50"/>
  <c r="B192" i="50"/>
  <c r="Z191" i="50"/>
  <c r="Y191" i="50"/>
  <c r="X191" i="50"/>
  <c r="W191" i="50"/>
  <c r="V191" i="50"/>
  <c r="U191" i="50"/>
  <c r="T191" i="50"/>
  <c r="S191" i="50"/>
  <c r="R191" i="50"/>
  <c r="Q191" i="50"/>
  <c r="I191" i="50"/>
  <c r="G191" i="50"/>
  <c r="F191" i="50"/>
  <c r="E191" i="50"/>
  <c r="C191" i="50"/>
  <c r="B191" i="50"/>
  <c r="Z190" i="50"/>
  <c r="Y190" i="50"/>
  <c r="X190" i="50"/>
  <c r="W190" i="50"/>
  <c r="V190" i="50"/>
  <c r="U190" i="50"/>
  <c r="T190" i="50"/>
  <c r="S190" i="50"/>
  <c r="R190" i="50"/>
  <c r="Q190" i="50"/>
  <c r="I190" i="50"/>
  <c r="G190" i="50"/>
  <c r="F190" i="50"/>
  <c r="E190" i="50"/>
  <c r="C190" i="50"/>
  <c r="B190" i="50"/>
  <c r="Z189" i="50"/>
  <c r="Y189" i="50"/>
  <c r="X189" i="50"/>
  <c r="W189" i="50"/>
  <c r="V189" i="50"/>
  <c r="U189" i="50"/>
  <c r="T189" i="50"/>
  <c r="S189" i="50"/>
  <c r="R189" i="50"/>
  <c r="Q189" i="50"/>
  <c r="I189" i="50"/>
  <c r="G189" i="50"/>
  <c r="H189" i="50" s="1"/>
  <c r="F189" i="50"/>
  <c r="E189" i="50"/>
  <c r="C189" i="50"/>
  <c r="B189" i="50"/>
  <c r="Z188" i="50"/>
  <c r="Y188" i="50"/>
  <c r="X188" i="50"/>
  <c r="W188" i="50"/>
  <c r="V188" i="50"/>
  <c r="U188" i="50"/>
  <c r="T188" i="50"/>
  <c r="S188" i="50"/>
  <c r="R188" i="50"/>
  <c r="Q188" i="50"/>
  <c r="I188" i="50"/>
  <c r="G188" i="50"/>
  <c r="F188" i="50"/>
  <c r="E188" i="50"/>
  <c r="C188" i="50"/>
  <c r="B188" i="50"/>
  <c r="Z187" i="50"/>
  <c r="Y187" i="50"/>
  <c r="X187" i="50"/>
  <c r="W187" i="50"/>
  <c r="V187" i="50"/>
  <c r="U187" i="50"/>
  <c r="T187" i="50"/>
  <c r="S187" i="50"/>
  <c r="R187" i="50"/>
  <c r="Q187" i="50"/>
  <c r="I187" i="50"/>
  <c r="G187" i="50"/>
  <c r="F187" i="50"/>
  <c r="E187" i="50"/>
  <c r="C187" i="50"/>
  <c r="B187" i="50"/>
  <c r="Z186" i="50"/>
  <c r="Y186" i="50"/>
  <c r="X186" i="50"/>
  <c r="W186" i="50"/>
  <c r="V186" i="50"/>
  <c r="U186" i="50"/>
  <c r="T186" i="50"/>
  <c r="S186" i="50"/>
  <c r="R186" i="50"/>
  <c r="Q186" i="50"/>
  <c r="I186" i="50"/>
  <c r="G186" i="50"/>
  <c r="F186" i="50"/>
  <c r="E186" i="50"/>
  <c r="C186" i="50"/>
  <c r="B186" i="50"/>
  <c r="Z185" i="50"/>
  <c r="Y185" i="50"/>
  <c r="X185" i="50"/>
  <c r="W185" i="50"/>
  <c r="V185" i="50"/>
  <c r="U185" i="50"/>
  <c r="T185" i="50"/>
  <c r="S185" i="50"/>
  <c r="R185" i="50"/>
  <c r="Q185" i="50"/>
  <c r="I185" i="50"/>
  <c r="G185" i="50"/>
  <c r="F185" i="50"/>
  <c r="E185" i="50"/>
  <c r="C185" i="50"/>
  <c r="B185" i="50"/>
  <c r="Z184" i="50"/>
  <c r="Y184" i="50"/>
  <c r="X184" i="50"/>
  <c r="W184" i="50"/>
  <c r="V184" i="50"/>
  <c r="U184" i="50"/>
  <c r="T184" i="50"/>
  <c r="S184" i="50"/>
  <c r="R184" i="50"/>
  <c r="Q184" i="50"/>
  <c r="I184" i="50"/>
  <c r="G184" i="50"/>
  <c r="F184" i="50"/>
  <c r="E184" i="50"/>
  <c r="C184" i="50"/>
  <c r="B184" i="50"/>
  <c r="Z183" i="50"/>
  <c r="Y183" i="50"/>
  <c r="X183" i="50"/>
  <c r="W183" i="50"/>
  <c r="V183" i="50"/>
  <c r="U183" i="50"/>
  <c r="T183" i="50"/>
  <c r="S183" i="50"/>
  <c r="R183" i="50"/>
  <c r="Q183" i="50"/>
  <c r="I183" i="50"/>
  <c r="G183" i="50"/>
  <c r="F183" i="50"/>
  <c r="E183" i="50"/>
  <c r="C183" i="50"/>
  <c r="B183" i="50"/>
  <c r="Z182" i="50"/>
  <c r="Y182" i="50"/>
  <c r="X182" i="50"/>
  <c r="W182" i="50"/>
  <c r="V182" i="50"/>
  <c r="U182" i="50"/>
  <c r="T182" i="50"/>
  <c r="S182" i="50"/>
  <c r="R182" i="50"/>
  <c r="Q182" i="50"/>
  <c r="I182" i="50"/>
  <c r="G182" i="50"/>
  <c r="F182" i="50"/>
  <c r="E182" i="50"/>
  <c r="C182" i="50"/>
  <c r="B182" i="50"/>
  <c r="Z181" i="50"/>
  <c r="Y181" i="50"/>
  <c r="X181" i="50"/>
  <c r="W181" i="50"/>
  <c r="V181" i="50"/>
  <c r="U181" i="50"/>
  <c r="T181" i="50"/>
  <c r="S181" i="50"/>
  <c r="R181" i="50"/>
  <c r="Q181" i="50"/>
  <c r="I181" i="50"/>
  <c r="G181" i="50"/>
  <c r="F181" i="50"/>
  <c r="E181" i="50"/>
  <c r="C181" i="50"/>
  <c r="B181" i="50"/>
  <c r="Z180" i="50"/>
  <c r="Y180" i="50"/>
  <c r="X180" i="50"/>
  <c r="W180" i="50"/>
  <c r="V180" i="50"/>
  <c r="U180" i="50"/>
  <c r="T180" i="50"/>
  <c r="S180" i="50"/>
  <c r="R180" i="50"/>
  <c r="Q180" i="50"/>
  <c r="I180" i="50"/>
  <c r="G180" i="50"/>
  <c r="F180" i="50"/>
  <c r="E180" i="50"/>
  <c r="C180" i="50"/>
  <c r="B180" i="50"/>
  <c r="Z179" i="50"/>
  <c r="Y179" i="50"/>
  <c r="X179" i="50"/>
  <c r="W179" i="50"/>
  <c r="V179" i="50"/>
  <c r="U179" i="50"/>
  <c r="T179" i="50"/>
  <c r="S179" i="50"/>
  <c r="R179" i="50"/>
  <c r="Q179" i="50"/>
  <c r="I179" i="50"/>
  <c r="G179" i="50"/>
  <c r="H179" i="50" s="1"/>
  <c r="F179" i="50"/>
  <c r="E179" i="50"/>
  <c r="C179" i="50"/>
  <c r="B179" i="50"/>
  <c r="Z178" i="50"/>
  <c r="Y178" i="50"/>
  <c r="X178" i="50"/>
  <c r="W178" i="50"/>
  <c r="V178" i="50"/>
  <c r="U178" i="50"/>
  <c r="T178" i="50"/>
  <c r="S178" i="50"/>
  <c r="R178" i="50"/>
  <c r="Q178" i="50"/>
  <c r="I178" i="50"/>
  <c r="G178" i="50"/>
  <c r="F178" i="50"/>
  <c r="E178" i="50"/>
  <c r="C178" i="50"/>
  <c r="B178" i="50"/>
  <c r="Z177" i="50"/>
  <c r="Y177" i="50"/>
  <c r="X177" i="50"/>
  <c r="W177" i="50"/>
  <c r="V177" i="50"/>
  <c r="U177" i="50"/>
  <c r="T177" i="50"/>
  <c r="S177" i="50"/>
  <c r="R177" i="50"/>
  <c r="Q177" i="50"/>
  <c r="I177" i="50"/>
  <c r="G177" i="50"/>
  <c r="H177" i="50" s="1"/>
  <c r="F177" i="50"/>
  <c r="E177" i="50"/>
  <c r="C177" i="50"/>
  <c r="B177" i="50"/>
  <c r="Z176" i="50"/>
  <c r="Y176" i="50"/>
  <c r="X176" i="50"/>
  <c r="W176" i="50"/>
  <c r="V176" i="50"/>
  <c r="U176" i="50"/>
  <c r="T176" i="50"/>
  <c r="S176" i="50"/>
  <c r="R176" i="50"/>
  <c r="Q176" i="50"/>
  <c r="I176" i="50"/>
  <c r="G176" i="50"/>
  <c r="H176" i="50" s="1"/>
  <c r="F176" i="50"/>
  <c r="E176" i="50"/>
  <c r="C176" i="50"/>
  <c r="B176" i="50"/>
  <c r="Z175" i="50"/>
  <c r="Y175" i="50"/>
  <c r="X175" i="50"/>
  <c r="W175" i="50"/>
  <c r="V175" i="50"/>
  <c r="U175" i="50"/>
  <c r="T175" i="50"/>
  <c r="S175" i="50"/>
  <c r="R175" i="50"/>
  <c r="Q175" i="50"/>
  <c r="I175" i="50"/>
  <c r="G175" i="50"/>
  <c r="F175" i="50"/>
  <c r="E175" i="50"/>
  <c r="C175" i="50"/>
  <c r="B175" i="50"/>
  <c r="Z174" i="50"/>
  <c r="Y174" i="50"/>
  <c r="X174" i="50"/>
  <c r="W174" i="50"/>
  <c r="V174" i="50"/>
  <c r="U174" i="50"/>
  <c r="T174" i="50"/>
  <c r="S174" i="50"/>
  <c r="R174" i="50"/>
  <c r="Q174" i="50"/>
  <c r="I174" i="50"/>
  <c r="G174" i="50"/>
  <c r="F174" i="50"/>
  <c r="E174" i="50"/>
  <c r="C174" i="50"/>
  <c r="B174" i="50"/>
  <c r="Z173" i="50"/>
  <c r="Y173" i="50"/>
  <c r="X173" i="50"/>
  <c r="W173" i="50"/>
  <c r="V173" i="50"/>
  <c r="U173" i="50"/>
  <c r="T173" i="50"/>
  <c r="S173" i="50"/>
  <c r="R173" i="50"/>
  <c r="Q173" i="50"/>
  <c r="I173" i="50"/>
  <c r="G173" i="50"/>
  <c r="F173" i="50"/>
  <c r="E173" i="50"/>
  <c r="C173" i="50"/>
  <c r="B173" i="50"/>
  <c r="Z172" i="50"/>
  <c r="Y172" i="50"/>
  <c r="X172" i="50"/>
  <c r="W172" i="50"/>
  <c r="V172" i="50"/>
  <c r="U172" i="50"/>
  <c r="T172" i="50"/>
  <c r="S172" i="50"/>
  <c r="R172" i="50"/>
  <c r="Q172" i="50"/>
  <c r="I172" i="50"/>
  <c r="G172" i="50"/>
  <c r="H172" i="50" s="1"/>
  <c r="F172" i="50"/>
  <c r="E172" i="50"/>
  <c r="C172" i="50"/>
  <c r="B172" i="50"/>
  <c r="Z171" i="50"/>
  <c r="Y171" i="50"/>
  <c r="X171" i="50"/>
  <c r="W171" i="50"/>
  <c r="V171" i="50"/>
  <c r="U171" i="50"/>
  <c r="T171" i="50"/>
  <c r="S171" i="50"/>
  <c r="R171" i="50"/>
  <c r="Q171" i="50"/>
  <c r="I171" i="50"/>
  <c r="G171" i="50"/>
  <c r="H171" i="50" s="1"/>
  <c r="F171" i="50"/>
  <c r="E171" i="50"/>
  <c r="C171" i="50"/>
  <c r="B171" i="50"/>
  <c r="Z170" i="50"/>
  <c r="Y170" i="50"/>
  <c r="X170" i="50"/>
  <c r="W170" i="50"/>
  <c r="V170" i="50"/>
  <c r="U170" i="50"/>
  <c r="T170" i="50"/>
  <c r="S170" i="50"/>
  <c r="R170" i="50"/>
  <c r="Q170" i="50"/>
  <c r="I170" i="50"/>
  <c r="G170" i="50"/>
  <c r="F170" i="50"/>
  <c r="E170" i="50"/>
  <c r="C170" i="50"/>
  <c r="B170" i="50"/>
  <c r="Z169" i="50"/>
  <c r="Y169" i="50"/>
  <c r="X169" i="50"/>
  <c r="W169" i="50"/>
  <c r="V169" i="50"/>
  <c r="U169" i="50"/>
  <c r="T169" i="50"/>
  <c r="S169" i="50"/>
  <c r="R169" i="50"/>
  <c r="Q169" i="50"/>
  <c r="I169" i="50"/>
  <c r="G169" i="50"/>
  <c r="H169" i="50" s="1"/>
  <c r="F169" i="50"/>
  <c r="E169" i="50"/>
  <c r="C169" i="50"/>
  <c r="B169" i="50"/>
  <c r="Z168" i="50"/>
  <c r="Y168" i="50"/>
  <c r="X168" i="50"/>
  <c r="W168" i="50"/>
  <c r="V168" i="50"/>
  <c r="U168" i="50"/>
  <c r="T168" i="50"/>
  <c r="S168" i="50"/>
  <c r="R168" i="50"/>
  <c r="Q168" i="50"/>
  <c r="I168" i="50"/>
  <c r="G168" i="50"/>
  <c r="F168" i="50"/>
  <c r="E168" i="50"/>
  <c r="C168" i="50"/>
  <c r="B168" i="50"/>
  <c r="Z167" i="50"/>
  <c r="Y167" i="50"/>
  <c r="X167" i="50"/>
  <c r="W167" i="50"/>
  <c r="V167" i="50"/>
  <c r="U167" i="50"/>
  <c r="T167" i="50"/>
  <c r="S167" i="50"/>
  <c r="R167" i="50"/>
  <c r="Q167" i="50"/>
  <c r="I167" i="50"/>
  <c r="G167" i="50"/>
  <c r="F167" i="50"/>
  <c r="E167" i="50"/>
  <c r="C167" i="50"/>
  <c r="B167" i="50"/>
  <c r="Z166" i="50"/>
  <c r="Y166" i="50"/>
  <c r="X166" i="50"/>
  <c r="W166" i="50"/>
  <c r="V166" i="50"/>
  <c r="U166" i="50"/>
  <c r="T166" i="50"/>
  <c r="S166" i="50"/>
  <c r="R166" i="50"/>
  <c r="Q166" i="50"/>
  <c r="I166" i="50"/>
  <c r="G166" i="50"/>
  <c r="F166" i="50"/>
  <c r="E166" i="50"/>
  <c r="C166" i="50"/>
  <c r="B166" i="50"/>
  <c r="Z165" i="50"/>
  <c r="Y165" i="50"/>
  <c r="X165" i="50"/>
  <c r="W165" i="50"/>
  <c r="V165" i="50"/>
  <c r="U165" i="50"/>
  <c r="T165" i="50"/>
  <c r="S165" i="50"/>
  <c r="R165" i="50"/>
  <c r="Q165" i="50"/>
  <c r="I165" i="50"/>
  <c r="G165" i="50"/>
  <c r="H165" i="50" s="1"/>
  <c r="F165" i="50"/>
  <c r="E165" i="50"/>
  <c r="C165" i="50"/>
  <c r="B165" i="50"/>
  <c r="Z164" i="50"/>
  <c r="Y164" i="50"/>
  <c r="X164" i="50"/>
  <c r="W164" i="50"/>
  <c r="V164" i="50"/>
  <c r="U164" i="50"/>
  <c r="T164" i="50"/>
  <c r="S164" i="50"/>
  <c r="R164" i="50"/>
  <c r="Q164" i="50"/>
  <c r="I164" i="50"/>
  <c r="G164" i="50"/>
  <c r="F164" i="50"/>
  <c r="E164" i="50"/>
  <c r="C164" i="50"/>
  <c r="B164" i="50"/>
  <c r="Z163" i="50"/>
  <c r="Y163" i="50"/>
  <c r="X163" i="50"/>
  <c r="W163" i="50"/>
  <c r="V163" i="50"/>
  <c r="U163" i="50"/>
  <c r="T163" i="50"/>
  <c r="S163" i="50"/>
  <c r="R163" i="50"/>
  <c r="Q163" i="50"/>
  <c r="I163" i="50"/>
  <c r="G163" i="50"/>
  <c r="H163" i="50" s="1"/>
  <c r="F163" i="50"/>
  <c r="E163" i="50"/>
  <c r="C163" i="50"/>
  <c r="B163" i="50"/>
  <c r="Z162" i="50"/>
  <c r="Y162" i="50"/>
  <c r="X162" i="50"/>
  <c r="W162" i="50"/>
  <c r="V162" i="50"/>
  <c r="U162" i="50"/>
  <c r="T162" i="50"/>
  <c r="S162" i="50"/>
  <c r="R162" i="50"/>
  <c r="Q162" i="50"/>
  <c r="I162" i="50"/>
  <c r="G162" i="50"/>
  <c r="H162" i="50" s="1"/>
  <c r="F162" i="50"/>
  <c r="E162" i="50"/>
  <c r="C162" i="50"/>
  <c r="B162" i="50"/>
  <c r="Z161" i="50"/>
  <c r="Y161" i="50"/>
  <c r="X161" i="50"/>
  <c r="W161" i="50"/>
  <c r="V161" i="50"/>
  <c r="U161" i="50"/>
  <c r="T161" i="50"/>
  <c r="S161" i="50"/>
  <c r="R161" i="50"/>
  <c r="Q161" i="50"/>
  <c r="I161" i="50"/>
  <c r="G161" i="50"/>
  <c r="H161" i="50" s="1"/>
  <c r="F161" i="50"/>
  <c r="E161" i="50"/>
  <c r="C161" i="50"/>
  <c r="B161" i="50"/>
  <c r="Z160" i="50"/>
  <c r="Y160" i="50"/>
  <c r="X160" i="50"/>
  <c r="W160" i="50"/>
  <c r="V160" i="50"/>
  <c r="U160" i="50"/>
  <c r="T160" i="50"/>
  <c r="S160" i="50"/>
  <c r="R160" i="50"/>
  <c r="Q160" i="50"/>
  <c r="I160" i="50"/>
  <c r="G160" i="50"/>
  <c r="F160" i="50"/>
  <c r="E160" i="50"/>
  <c r="C160" i="50"/>
  <c r="B160" i="50"/>
  <c r="Z159" i="50"/>
  <c r="Y159" i="50"/>
  <c r="X159" i="50"/>
  <c r="W159" i="50"/>
  <c r="V159" i="50"/>
  <c r="U159" i="50"/>
  <c r="T159" i="50"/>
  <c r="S159" i="50"/>
  <c r="R159" i="50"/>
  <c r="Q159" i="50"/>
  <c r="I159" i="50"/>
  <c r="G159" i="50"/>
  <c r="H159" i="50" s="1"/>
  <c r="F159" i="50"/>
  <c r="E159" i="50"/>
  <c r="C159" i="50"/>
  <c r="B159" i="50"/>
  <c r="Z158" i="50"/>
  <c r="Y158" i="50"/>
  <c r="X158" i="50"/>
  <c r="W158" i="50"/>
  <c r="V158" i="50"/>
  <c r="U158" i="50"/>
  <c r="T158" i="50"/>
  <c r="S158" i="50"/>
  <c r="R158" i="50"/>
  <c r="Q158" i="50"/>
  <c r="I158" i="50"/>
  <c r="G158" i="50"/>
  <c r="F158" i="50"/>
  <c r="E158" i="50"/>
  <c r="C158" i="50"/>
  <c r="B158" i="50"/>
  <c r="Z157" i="50"/>
  <c r="Y157" i="50"/>
  <c r="X157" i="50"/>
  <c r="W157" i="50"/>
  <c r="V157" i="50"/>
  <c r="U157" i="50"/>
  <c r="T157" i="50"/>
  <c r="S157" i="50"/>
  <c r="R157" i="50"/>
  <c r="Q157" i="50"/>
  <c r="I157" i="50"/>
  <c r="G157" i="50"/>
  <c r="F157" i="50"/>
  <c r="E157" i="50"/>
  <c r="C157" i="50"/>
  <c r="B157" i="50"/>
  <c r="Z156" i="50"/>
  <c r="Y156" i="50"/>
  <c r="X156" i="50"/>
  <c r="W156" i="50"/>
  <c r="V156" i="50"/>
  <c r="U156" i="50"/>
  <c r="T156" i="50"/>
  <c r="S156" i="50"/>
  <c r="R156" i="50"/>
  <c r="Q156" i="50"/>
  <c r="I156" i="50"/>
  <c r="G156" i="50"/>
  <c r="F156" i="50"/>
  <c r="E156" i="50"/>
  <c r="C156" i="50"/>
  <c r="B156" i="50"/>
  <c r="Z155" i="50"/>
  <c r="Y155" i="50"/>
  <c r="X155" i="50"/>
  <c r="W155" i="50"/>
  <c r="V155" i="50"/>
  <c r="U155" i="50"/>
  <c r="T155" i="50"/>
  <c r="S155" i="50"/>
  <c r="R155" i="50"/>
  <c r="Q155" i="50"/>
  <c r="I155" i="50"/>
  <c r="G155" i="50"/>
  <c r="H155" i="50" s="1"/>
  <c r="F155" i="50"/>
  <c r="E155" i="50"/>
  <c r="C155" i="50"/>
  <c r="B155" i="50"/>
  <c r="Z154" i="50"/>
  <c r="Y154" i="50"/>
  <c r="X154" i="50"/>
  <c r="W154" i="50"/>
  <c r="V154" i="50"/>
  <c r="U154" i="50"/>
  <c r="T154" i="50"/>
  <c r="S154" i="50"/>
  <c r="R154" i="50"/>
  <c r="Q154" i="50"/>
  <c r="I154" i="50"/>
  <c r="G154" i="50"/>
  <c r="F154" i="50"/>
  <c r="E154" i="50"/>
  <c r="C154" i="50"/>
  <c r="B154" i="50"/>
  <c r="Z153" i="50"/>
  <c r="Y153" i="50"/>
  <c r="X153" i="50"/>
  <c r="W153" i="50"/>
  <c r="V153" i="50"/>
  <c r="U153" i="50"/>
  <c r="T153" i="50"/>
  <c r="S153" i="50"/>
  <c r="R153" i="50"/>
  <c r="Q153" i="50"/>
  <c r="I153" i="50"/>
  <c r="G153" i="50"/>
  <c r="F153" i="50"/>
  <c r="E153" i="50"/>
  <c r="C153" i="50"/>
  <c r="B153" i="50"/>
  <c r="Z152" i="50"/>
  <c r="Y152" i="50"/>
  <c r="X152" i="50"/>
  <c r="W152" i="50"/>
  <c r="V152" i="50"/>
  <c r="U152" i="50"/>
  <c r="T152" i="50"/>
  <c r="S152" i="50"/>
  <c r="R152" i="50"/>
  <c r="Q152" i="50"/>
  <c r="I152" i="50"/>
  <c r="G152" i="50"/>
  <c r="F152" i="50"/>
  <c r="E152" i="50"/>
  <c r="C152" i="50"/>
  <c r="B152" i="50"/>
  <c r="Z151" i="50"/>
  <c r="Y151" i="50"/>
  <c r="X151" i="50"/>
  <c r="W151" i="50"/>
  <c r="V151" i="50"/>
  <c r="U151" i="50"/>
  <c r="T151" i="50"/>
  <c r="S151" i="50"/>
  <c r="R151" i="50"/>
  <c r="Q151" i="50"/>
  <c r="I151" i="50"/>
  <c r="G151" i="50"/>
  <c r="F151" i="50"/>
  <c r="E151" i="50"/>
  <c r="C151" i="50"/>
  <c r="B151" i="50"/>
  <c r="Z150" i="50"/>
  <c r="Y150" i="50"/>
  <c r="X150" i="50"/>
  <c r="W150" i="50"/>
  <c r="V150" i="50"/>
  <c r="U150" i="50"/>
  <c r="T150" i="50"/>
  <c r="S150" i="50"/>
  <c r="R150" i="50"/>
  <c r="Q150" i="50"/>
  <c r="I150" i="50"/>
  <c r="G150" i="50"/>
  <c r="F150" i="50"/>
  <c r="E150" i="50"/>
  <c r="C150" i="50"/>
  <c r="B150" i="50"/>
  <c r="Z149" i="50"/>
  <c r="Y149" i="50"/>
  <c r="X149" i="50"/>
  <c r="W149" i="50"/>
  <c r="V149" i="50"/>
  <c r="U149" i="50"/>
  <c r="T149" i="50"/>
  <c r="S149" i="50"/>
  <c r="R149" i="50"/>
  <c r="Q149" i="50"/>
  <c r="I149" i="50"/>
  <c r="G149" i="50"/>
  <c r="F149" i="50"/>
  <c r="E149" i="50"/>
  <c r="C149" i="50"/>
  <c r="B149" i="50"/>
  <c r="Z148" i="50"/>
  <c r="Y148" i="50"/>
  <c r="X148" i="50"/>
  <c r="W148" i="50"/>
  <c r="V148" i="50"/>
  <c r="U148" i="50"/>
  <c r="T148" i="50"/>
  <c r="S148" i="50"/>
  <c r="R148" i="50"/>
  <c r="Q148" i="50"/>
  <c r="I148" i="50"/>
  <c r="G148" i="50"/>
  <c r="F148" i="50"/>
  <c r="E148" i="50"/>
  <c r="C148" i="50"/>
  <c r="B148" i="50"/>
  <c r="Z147" i="50"/>
  <c r="Y147" i="50"/>
  <c r="X147" i="50"/>
  <c r="W147" i="50"/>
  <c r="V147" i="50"/>
  <c r="U147" i="50"/>
  <c r="T147" i="50"/>
  <c r="S147" i="50"/>
  <c r="R147" i="50"/>
  <c r="Q147" i="50"/>
  <c r="I147" i="50"/>
  <c r="G147" i="50"/>
  <c r="F147" i="50"/>
  <c r="E147" i="50"/>
  <c r="C147" i="50"/>
  <c r="B147" i="50"/>
  <c r="Z146" i="50"/>
  <c r="Y146" i="50"/>
  <c r="X146" i="50"/>
  <c r="W146" i="50"/>
  <c r="V146" i="50"/>
  <c r="U146" i="50"/>
  <c r="T146" i="50"/>
  <c r="S146" i="50"/>
  <c r="R146" i="50"/>
  <c r="Q146" i="50"/>
  <c r="I146" i="50"/>
  <c r="G146" i="50"/>
  <c r="F146" i="50"/>
  <c r="E146" i="50"/>
  <c r="C146" i="50"/>
  <c r="B146" i="50"/>
  <c r="Z145" i="50"/>
  <c r="Y145" i="50"/>
  <c r="X145" i="50"/>
  <c r="W145" i="50"/>
  <c r="V145" i="50"/>
  <c r="U145" i="50"/>
  <c r="T145" i="50"/>
  <c r="S145" i="50"/>
  <c r="R145" i="50"/>
  <c r="Q145" i="50"/>
  <c r="I145" i="50"/>
  <c r="G145" i="50"/>
  <c r="H145" i="50" s="1"/>
  <c r="F145" i="50"/>
  <c r="E145" i="50"/>
  <c r="C145" i="50"/>
  <c r="B145" i="50"/>
  <c r="Z144" i="50"/>
  <c r="Y144" i="50"/>
  <c r="X144" i="50"/>
  <c r="W144" i="50"/>
  <c r="V144" i="50"/>
  <c r="U144" i="50"/>
  <c r="T144" i="50"/>
  <c r="S144" i="50"/>
  <c r="R144" i="50"/>
  <c r="Q144" i="50"/>
  <c r="I144" i="50"/>
  <c r="G144" i="50"/>
  <c r="F144" i="50"/>
  <c r="E144" i="50"/>
  <c r="C144" i="50"/>
  <c r="B144" i="50"/>
  <c r="Z143" i="50"/>
  <c r="Y143" i="50"/>
  <c r="X143" i="50"/>
  <c r="W143" i="50"/>
  <c r="V143" i="50"/>
  <c r="U143" i="50"/>
  <c r="T143" i="50"/>
  <c r="S143" i="50"/>
  <c r="R143" i="50"/>
  <c r="Q143" i="50"/>
  <c r="I143" i="50"/>
  <c r="G143" i="50"/>
  <c r="F143" i="50"/>
  <c r="E143" i="50"/>
  <c r="C143" i="50"/>
  <c r="B143" i="50"/>
  <c r="Z142" i="50"/>
  <c r="Y142" i="50"/>
  <c r="X142" i="50"/>
  <c r="W142" i="50"/>
  <c r="V142" i="50"/>
  <c r="U142" i="50"/>
  <c r="T142" i="50"/>
  <c r="S142" i="50"/>
  <c r="R142" i="50"/>
  <c r="Q142" i="50"/>
  <c r="I142" i="50"/>
  <c r="G142" i="50"/>
  <c r="F142" i="50"/>
  <c r="E142" i="50"/>
  <c r="C142" i="50"/>
  <c r="B142" i="50"/>
  <c r="Z141" i="50"/>
  <c r="Y141" i="50"/>
  <c r="X141" i="50"/>
  <c r="W141" i="50"/>
  <c r="V141" i="50"/>
  <c r="U141" i="50"/>
  <c r="T141" i="50"/>
  <c r="S141" i="50"/>
  <c r="R141" i="50"/>
  <c r="Q141" i="50"/>
  <c r="I141" i="50"/>
  <c r="G141" i="50"/>
  <c r="F141" i="50"/>
  <c r="E141" i="50"/>
  <c r="C141" i="50"/>
  <c r="B141" i="50"/>
  <c r="Z140" i="50"/>
  <c r="Y140" i="50"/>
  <c r="X140" i="50"/>
  <c r="W140" i="50"/>
  <c r="V140" i="50"/>
  <c r="U140" i="50"/>
  <c r="T140" i="50"/>
  <c r="S140" i="50"/>
  <c r="R140" i="50"/>
  <c r="Q140" i="50"/>
  <c r="I140" i="50"/>
  <c r="G140" i="50"/>
  <c r="F140" i="50"/>
  <c r="E140" i="50"/>
  <c r="C140" i="50"/>
  <c r="B140" i="50"/>
  <c r="Z139" i="50"/>
  <c r="Y139" i="50"/>
  <c r="X139" i="50"/>
  <c r="W139" i="50"/>
  <c r="V139" i="50"/>
  <c r="U139" i="50"/>
  <c r="T139" i="50"/>
  <c r="S139" i="50"/>
  <c r="R139" i="50"/>
  <c r="Q139" i="50"/>
  <c r="I139" i="50"/>
  <c r="G139" i="50"/>
  <c r="H139" i="50" s="1"/>
  <c r="F139" i="50"/>
  <c r="E139" i="50"/>
  <c r="C139" i="50"/>
  <c r="B139" i="50"/>
  <c r="Z138" i="50"/>
  <c r="Y138" i="50"/>
  <c r="X138" i="50"/>
  <c r="W138" i="50"/>
  <c r="V138" i="50"/>
  <c r="U138" i="50"/>
  <c r="T138" i="50"/>
  <c r="S138" i="50"/>
  <c r="R138" i="50"/>
  <c r="Q138" i="50"/>
  <c r="I138" i="50"/>
  <c r="G138" i="50"/>
  <c r="F138" i="50"/>
  <c r="E138" i="50"/>
  <c r="C138" i="50"/>
  <c r="B138" i="50"/>
  <c r="Z137" i="50"/>
  <c r="Y137" i="50"/>
  <c r="X137" i="50"/>
  <c r="W137" i="50"/>
  <c r="V137" i="50"/>
  <c r="U137" i="50"/>
  <c r="T137" i="50"/>
  <c r="S137" i="50"/>
  <c r="R137" i="50"/>
  <c r="Q137" i="50"/>
  <c r="I137" i="50"/>
  <c r="G137" i="50"/>
  <c r="F137" i="50"/>
  <c r="E137" i="50"/>
  <c r="C137" i="50"/>
  <c r="B137" i="50"/>
  <c r="Z136" i="50"/>
  <c r="Y136" i="50"/>
  <c r="X136" i="50"/>
  <c r="W136" i="50"/>
  <c r="V136" i="50"/>
  <c r="U136" i="50"/>
  <c r="T136" i="50"/>
  <c r="S136" i="50"/>
  <c r="R136" i="50"/>
  <c r="Q136" i="50"/>
  <c r="I136" i="50"/>
  <c r="G136" i="50"/>
  <c r="F136" i="50"/>
  <c r="E136" i="50"/>
  <c r="C136" i="50"/>
  <c r="B136" i="50"/>
  <c r="Z135" i="50"/>
  <c r="Y135" i="50"/>
  <c r="X135" i="50"/>
  <c r="W135" i="50"/>
  <c r="V135" i="50"/>
  <c r="U135" i="50"/>
  <c r="T135" i="50"/>
  <c r="S135" i="50"/>
  <c r="R135" i="50"/>
  <c r="Q135" i="50"/>
  <c r="I135" i="50"/>
  <c r="G135" i="50"/>
  <c r="H135" i="50" s="1"/>
  <c r="F135" i="50"/>
  <c r="E135" i="50"/>
  <c r="C135" i="50"/>
  <c r="B135" i="50"/>
  <c r="Z134" i="50"/>
  <c r="Y134" i="50"/>
  <c r="X134" i="50"/>
  <c r="W134" i="50"/>
  <c r="V134" i="50"/>
  <c r="U134" i="50"/>
  <c r="T134" i="50"/>
  <c r="S134" i="50"/>
  <c r="R134" i="50"/>
  <c r="Q134" i="50"/>
  <c r="I134" i="50"/>
  <c r="G134" i="50"/>
  <c r="F134" i="50"/>
  <c r="E134" i="50"/>
  <c r="C134" i="50"/>
  <c r="B134" i="50"/>
  <c r="Z133" i="50"/>
  <c r="Y133" i="50"/>
  <c r="X133" i="50"/>
  <c r="W133" i="50"/>
  <c r="V133" i="50"/>
  <c r="U133" i="50"/>
  <c r="T133" i="50"/>
  <c r="S133" i="50"/>
  <c r="R133" i="50"/>
  <c r="Q133" i="50"/>
  <c r="I133" i="50"/>
  <c r="G133" i="50"/>
  <c r="F133" i="50"/>
  <c r="E133" i="50"/>
  <c r="C133" i="50"/>
  <c r="B133" i="50"/>
  <c r="Z132" i="50"/>
  <c r="Y132" i="50"/>
  <c r="X132" i="50"/>
  <c r="W132" i="50"/>
  <c r="V132" i="50"/>
  <c r="U132" i="50"/>
  <c r="T132" i="50"/>
  <c r="S132" i="50"/>
  <c r="R132" i="50"/>
  <c r="Q132" i="50"/>
  <c r="I132" i="50"/>
  <c r="G132" i="50"/>
  <c r="F132" i="50"/>
  <c r="E132" i="50"/>
  <c r="C132" i="50"/>
  <c r="B132" i="50"/>
  <c r="Z131" i="50"/>
  <c r="Y131" i="50"/>
  <c r="X131" i="50"/>
  <c r="W131" i="50"/>
  <c r="V131" i="50"/>
  <c r="U131" i="50"/>
  <c r="T131" i="50"/>
  <c r="S131" i="50"/>
  <c r="R131" i="50"/>
  <c r="Q131" i="50"/>
  <c r="I131" i="50"/>
  <c r="G131" i="50"/>
  <c r="H131" i="50" s="1"/>
  <c r="F131" i="50"/>
  <c r="E131" i="50"/>
  <c r="C131" i="50"/>
  <c r="B131" i="50"/>
  <c r="Z130" i="50"/>
  <c r="Y130" i="50"/>
  <c r="X130" i="50"/>
  <c r="W130" i="50"/>
  <c r="V130" i="50"/>
  <c r="U130" i="50"/>
  <c r="T130" i="50"/>
  <c r="S130" i="50"/>
  <c r="R130" i="50"/>
  <c r="Q130" i="50"/>
  <c r="I130" i="50"/>
  <c r="G130" i="50"/>
  <c r="F130" i="50"/>
  <c r="E130" i="50"/>
  <c r="C130" i="50"/>
  <c r="B130" i="50"/>
  <c r="Z129" i="50"/>
  <c r="Y129" i="50"/>
  <c r="X129" i="50"/>
  <c r="W129" i="50"/>
  <c r="V129" i="50"/>
  <c r="U129" i="50"/>
  <c r="T129" i="50"/>
  <c r="S129" i="50"/>
  <c r="R129" i="50"/>
  <c r="Q129" i="50"/>
  <c r="I129" i="50"/>
  <c r="G129" i="50"/>
  <c r="H129" i="50" s="1"/>
  <c r="F129" i="50"/>
  <c r="E129" i="50"/>
  <c r="C129" i="50"/>
  <c r="B129" i="50"/>
  <c r="Z128" i="50"/>
  <c r="Y128" i="50"/>
  <c r="X128" i="50"/>
  <c r="W128" i="50"/>
  <c r="V128" i="50"/>
  <c r="U128" i="50"/>
  <c r="T128" i="50"/>
  <c r="S128" i="50"/>
  <c r="R128" i="50"/>
  <c r="Q128" i="50"/>
  <c r="I128" i="50"/>
  <c r="G128" i="50"/>
  <c r="F128" i="50"/>
  <c r="E128" i="50"/>
  <c r="C128" i="50"/>
  <c r="B128" i="50"/>
  <c r="Z127" i="50"/>
  <c r="Y127" i="50"/>
  <c r="X127" i="50"/>
  <c r="W127" i="50"/>
  <c r="V127" i="50"/>
  <c r="U127" i="50"/>
  <c r="T127" i="50"/>
  <c r="S127" i="50"/>
  <c r="R127" i="50"/>
  <c r="Q127" i="50"/>
  <c r="I127" i="50"/>
  <c r="G127" i="50"/>
  <c r="F127" i="50"/>
  <c r="E127" i="50"/>
  <c r="C127" i="50"/>
  <c r="B127" i="50"/>
  <c r="Z126" i="50"/>
  <c r="Y126" i="50"/>
  <c r="X126" i="50"/>
  <c r="W126" i="50"/>
  <c r="V126" i="50"/>
  <c r="U126" i="50"/>
  <c r="T126" i="50"/>
  <c r="S126" i="50"/>
  <c r="R126" i="50"/>
  <c r="Q126" i="50"/>
  <c r="I126" i="50"/>
  <c r="G126" i="50"/>
  <c r="H126" i="50" s="1"/>
  <c r="F126" i="50"/>
  <c r="E126" i="50"/>
  <c r="C126" i="50"/>
  <c r="B126" i="50"/>
  <c r="Z125" i="50"/>
  <c r="Y125" i="50"/>
  <c r="X125" i="50"/>
  <c r="W125" i="50"/>
  <c r="V125" i="50"/>
  <c r="U125" i="50"/>
  <c r="T125" i="50"/>
  <c r="S125" i="50"/>
  <c r="R125" i="50"/>
  <c r="Q125" i="50"/>
  <c r="I125" i="50"/>
  <c r="G125" i="50"/>
  <c r="H125" i="50" s="1"/>
  <c r="F125" i="50"/>
  <c r="E125" i="50"/>
  <c r="C125" i="50"/>
  <c r="B125" i="50"/>
  <c r="Z124" i="50"/>
  <c r="Y124" i="50"/>
  <c r="X124" i="50"/>
  <c r="W124" i="50"/>
  <c r="V124" i="50"/>
  <c r="U124" i="50"/>
  <c r="T124" i="50"/>
  <c r="S124" i="50"/>
  <c r="R124" i="50"/>
  <c r="Q124" i="50"/>
  <c r="I124" i="50"/>
  <c r="G124" i="50"/>
  <c r="F124" i="50"/>
  <c r="E124" i="50"/>
  <c r="C124" i="50"/>
  <c r="B124" i="50"/>
  <c r="Z123" i="50"/>
  <c r="Y123" i="50"/>
  <c r="X123" i="50"/>
  <c r="W123" i="50"/>
  <c r="V123" i="50"/>
  <c r="U123" i="50"/>
  <c r="T123" i="50"/>
  <c r="S123" i="50"/>
  <c r="R123" i="50"/>
  <c r="Q123" i="50"/>
  <c r="I123" i="50"/>
  <c r="G123" i="50"/>
  <c r="H123" i="50" s="1"/>
  <c r="F123" i="50"/>
  <c r="E123" i="50"/>
  <c r="C123" i="50"/>
  <c r="B123" i="50"/>
  <c r="Z122" i="50"/>
  <c r="Y122" i="50"/>
  <c r="X122" i="50"/>
  <c r="W122" i="50"/>
  <c r="V122" i="50"/>
  <c r="U122" i="50"/>
  <c r="T122" i="50"/>
  <c r="S122" i="50"/>
  <c r="R122" i="50"/>
  <c r="Q122" i="50"/>
  <c r="I122" i="50"/>
  <c r="G122" i="50"/>
  <c r="H122" i="50" s="1"/>
  <c r="F122" i="50"/>
  <c r="E122" i="50"/>
  <c r="C122" i="50"/>
  <c r="B122" i="50"/>
  <c r="Z121" i="50"/>
  <c r="Y121" i="50"/>
  <c r="X121" i="50"/>
  <c r="W121" i="50"/>
  <c r="V121" i="50"/>
  <c r="U121" i="50"/>
  <c r="T121" i="50"/>
  <c r="S121" i="50"/>
  <c r="R121" i="50"/>
  <c r="Q121" i="50"/>
  <c r="I121" i="50"/>
  <c r="G121" i="50"/>
  <c r="F121" i="50"/>
  <c r="E121" i="50"/>
  <c r="C121" i="50"/>
  <c r="B121" i="50"/>
  <c r="Z120" i="50"/>
  <c r="Y120" i="50"/>
  <c r="X120" i="50"/>
  <c r="W120" i="50"/>
  <c r="V120" i="50"/>
  <c r="U120" i="50"/>
  <c r="T120" i="50"/>
  <c r="S120" i="50"/>
  <c r="R120" i="50"/>
  <c r="Q120" i="50"/>
  <c r="I120" i="50"/>
  <c r="G120" i="50"/>
  <c r="F120" i="50"/>
  <c r="E120" i="50"/>
  <c r="C120" i="50"/>
  <c r="B120" i="50"/>
  <c r="Z119" i="50"/>
  <c r="Y119" i="50"/>
  <c r="X119" i="50"/>
  <c r="W119" i="50"/>
  <c r="V119" i="50"/>
  <c r="U119" i="50"/>
  <c r="T119" i="50"/>
  <c r="S119" i="50"/>
  <c r="R119" i="50"/>
  <c r="Q119" i="50"/>
  <c r="I119" i="50"/>
  <c r="G119" i="50"/>
  <c r="F119" i="50"/>
  <c r="E119" i="50"/>
  <c r="C119" i="50"/>
  <c r="B119" i="50"/>
  <c r="Z118" i="50"/>
  <c r="Y118" i="50"/>
  <c r="X118" i="50"/>
  <c r="W118" i="50"/>
  <c r="V118" i="50"/>
  <c r="U118" i="50"/>
  <c r="T118" i="50"/>
  <c r="S118" i="50"/>
  <c r="R118" i="50"/>
  <c r="Q118" i="50"/>
  <c r="I118" i="50"/>
  <c r="G118" i="50"/>
  <c r="H118" i="50" s="1"/>
  <c r="F118" i="50"/>
  <c r="E118" i="50"/>
  <c r="C118" i="50"/>
  <c r="B118" i="50"/>
  <c r="Z117" i="50"/>
  <c r="Y117" i="50"/>
  <c r="X117" i="50"/>
  <c r="W117" i="50"/>
  <c r="V117" i="50"/>
  <c r="U117" i="50"/>
  <c r="T117" i="50"/>
  <c r="S117" i="50"/>
  <c r="R117" i="50"/>
  <c r="Q117" i="50"/>
  <c r="I117" i="50"/>
  <c r="G117" i="50"/>
  <c r="F117" i="50"/>
  <c r="E117" i="50"/>
  <c r="C117" i="50"/>
  <c r="B117" i="50"/>
  <c r="Z116" i="50"/>
  <c r="Y116" i="50"/>
  <c r="X116" i="50"/>
  <c r="W116" i="50"/>
  <c r="V116" i="50"/>
  <c r="U116" i="50"/>
  <c r="T116" i="50"/>
  <c r="S116" i="50"/>
  <c r="R116" i="50"/>
  <c r="Q116" i="50"/>
  <c r="I116" i="50"/>
  <c r="G116" i="50"/>
  <c r="F116" i="50"/>
  <c r="E116" i="50"/>
  <c r="C116" i="50"/>
  <c r="B116" i="50"/>
  <c r="Z115" i="50"/>
  <c r="Y115" i="50"/>
  <c r="X115" i="50"/>
  <c r="W115" i="50"/>
  <c r="V115" i="50"/>
  <c r="U115" i="50"/>
  <c r="T115" i="50"/>
  <c r="S115" i="50"/>
  <c r="R115" i="50"/>
  <c r="Q115" i="50"/>
  <c r="I115" i="50"/>
  <c r="G115" i="50"/>
  <c r="F115" i="50"/>
  <c r="E115" i="50"/>
  <c r="C115" i="50"/>
  <c r="B115" i="50"/>
  <c r="Z114" i="50"/>
  <c r="Y114" i="50"/>
  <c r="X114" i="50"/>
  <c r="W114" i="50"/>
  <c r="V114" i="50"/>
  <c r="U114" i="50"/>
  <c r="T114" i="50"/>
  <c r="S114" i="50"/>
  <c r="R114" i="50"/>
  <c r="Q114" i="50"/>
  <c r="I114" i="50"/>
  <c r="G114" i="50"/>
  <c r="F114" i="50"/>
  <c r="E114" i="50"/>
  <c r="C114" i="50"/>
  <c r="B114" i="50"/>
  <c r="Z113" i="50"/>
  <c r="Y113" i="50"/>
  <c r="X113" i="50"/>
  <c r="W113" i="50"/>
  <c r="V113" i="50"/>
  <c r="U113" i="50"/>
  <c r="T113" i="50"/>
  <c r="S113" i="50"/>
  <c r="R113" i="50"/>
  <c r="Q113" i="50"/>
  <c r="I113" i="50"/>
  <c r="G113" i="50"/>
  <c r="F113" i="50"/>
  <c r="E113" i="50"/>
  <c r="C113" i="50"/>
  <c r="B113" i="50"/>
  <c r="Z112" i="50"/>
  <c r="Y112" i="50"/>
  <c r="X112" i="50"/>
  <c r="W112" i="50"/>
  <c r="V112" i="50"/>
  <c r="U112" i="50"/>
  <c r="T112" i="50"/>
  <c r="S112" i="50"/>
  <c r="R112" i="50"/>
  <c r="Q112" i="50"/>
  <c r="I112" i="50"/>
  <c r="G112" i="50"/>
  <c r="F112" i="50"/>
  <c r="E112" i="50"/>
  <c r="C112" i="50"/>
  <c r="B112" i="50"/>
  <c r="Z111" i="50"/>
  <c r="Y111" i="50"/>
  <c r="X111" i="50"/>
  <c r="W111" i="50"/>
  <c r="V111" i="50"/>
  <c r="U111" i="50"/>
  <c r="T111" i="50"/>
  <c r="S111" i="50"/>
  <c r="R111" i="50"/>
  <c r="Q111" i="50"/>
  <c r="I111" i="50"/>
  <c r="G111" i="50"/>
  <c r="F111" i="50"/>
  <c r="E111" i="50"/>
  <c r="C111" i="50"/>
  <c r="B111" i="50"/>
  <c r="Z110" i="50"/>
  <c r="Y110" i="50"/>
  <c r="X110" i="50"/>
  <c r="W110" i="50"/>
  <c r="V110" i="50"/>
  <c r="U110" i="50"/>
  <c r="T110" i="50"/>
  <c r="S110" i="50"/>
  <c r="R110" i="50"/>
  <c r="Q110" i="50"/>
  <c r="I110" i="50"/>
  <c r="G110" i="50"/>
  <c r="F110" i="50"/>
  <c r="E110" i="50"/>
  <c r="C110" i="50"/>
  <c r="B110" i="50"/>
  <c r="Z109" i="50"/>
  <c r="Y109" i="50"/>
  <c r="X109" i="50"/>
  <c r="W109" i="50"/>
  <c r="V109" i="50"/>
  <c r="U109" i="50"/>
  <c r="T109" i="50"/>
  <c r="S109" i="50"/>
  <c r="R109" i="50"/>
  <c r="Q109" i="50"/>
  <c r="I109" i="50"/>
  <c r="G109" i="50"/>
  <c r="F109" i="50"/>
  <c r="E109" i="50"/>
  <c r="C109" i="50"/>
  <c r="B109" i="50"/>
  <c r="Z108" i="50"/>
  <c r="Y108" i="50"/>
  <c r="X108" i="50"/>
  <c r="W108" i="50"/>
  <c r="V108" i="50"/>
  <c r="U108" i="50"/>
  <c r="T108" i="50"/>
  <c r="S108" i="50"/>
  <c r="R108" i="50"/>
  <c r="Q108" i="50"/>
  <c r="I108" i="50"/>
  <c r="G108" i="50"/>
  <c r="H108" i="50" s="1"/>
  <c r="F108" i="50"/>
  <c r="E108" i="50"/>
  <c r="C108" i="50"/>
  <c r="B108" i="50"/>
  <c r="Z107" i="50"/>
  <c r="Y107" i="50"/>
  <c r="X107" i="50"/>
  <c r="W107" i="50"/>
  <c r="V107" i="50"/>
  <c r="U107" i="50"/>
  <c r="T107" i="50"/>
  <c r="S107" i="50"/>
  <c r="R107" i="50"/>
  <c r="Q107" i="50"/>
  <c r="I107" i="50"/>
  <c r="G107" i="50"/>
  <c r="H107" i="50" s="1"/>
  <c r="F107" i="50"/>
  <c r="E107" i="50"/>
  <c r="C107" i="50"/>
  <c r="B107" i="50"/>
  <c r="Z106" i="50"/>
  <c r="Y106" i="50"/>
  <c r="X106" i="50"/>
  <c r="W106" i="50"/>
  <c r="V106" i="50"/>
  <c r="U106" i="50"/>
  <c r="T106" i="50"/>
  <c r="S106" i="50"/>
  <c r="R106" i="50"/>
  <c r="Q106" i="50"/>
  <c r="I106" i="50"/>
  <c r="G106" i="50"/>
  <c r="H106" i="50" s="1"/>
  <c r="F106" i="50"/>
  <c r="E106" i="50"/>
  <c r="C106" i="50"/>
  <c r="B106" i="50"/>
  <c r="Z105" i="50"/>
  <c r="Y105" i="50"/>
  <c r="X105" i="50"/>
  <c r="W105" i="50"/>
  <c r="V105" i="50"/>
  <c r="U105" i="50"/>
  <c r="T105" i="50"/>
  <c r="S105" i="50"/>
  <c r="R105" i="50"/>
  <c r="Q105" i="50"/>
  <c r="I105" i="50"/>
  <c r="G105" i="50"/>
  <c r="H105" i="50" s="1"/>
  <c r="F105" i="50"/>
  <c r="E105" i="50"/>
  <c r="C105" i="50"/>
  <c r="B105" i="50"/>
  <c r="Z104" i="50"/>
  <c r="Y104" i="50"/>
  <c r="X104" i="50"/>
  <c r="W104" i="50"/>
  <c r="V104" i="50"/>
  <c r="U104" i="50"/>
  <c r="T104" i="50"/>
  <c r="S104" i="50"/>
  <c r="R104" i="50"/>
  <c r="Q104" i="50"/>
  <c r="I104" i="50"/>
  <c r="G104" i="50"/>
  <c r="F104" i="50"/>
  <c r="E104" i="50"/>
  <c r="C104" i="50"/>
  <c r="B104" i="50"/>
  <c r="Z103" i="50"/>
  <c r="Y103" i="50"/>
  <c r="X103" i="50"/>
  <c r="W103" i="50"/>
  <c r="V103" i="50"/>
  <c r="U103" i="50"/>
  <c r="T103" i="50"/>
  <c r="S103" i="50"/>
  <c r="R103" i="50"/>
  <c r="Q103" i="50"/>
  <c r="I103" i="50"/>
  <c r="G103" i="50"/>
  <c r="F103" i="50"/>
  <c r="E103" i="50"/>
  <c r="C103" i="50"/>
  <c r="B103" i="50"/>
  <c r="Z102" i="50"/>
  <c r="Y102" i="50"/>
  <c r="X102" i="50"/>
  <c r="W102" i="50"/>
  <c r="V102" i="50"/>
  <c r="U102" i="50"/>
  <c r="T102" i="50"/>
  <c r="S102" i="50"/>
  <c r="R102" i="50"/>
  <c r="Q102" i="50"/>
  <c r="I102" i="50"/>
  <c r="G102" i="50"/>
  <c r="H102" i="50" s="1"/>
  <c r="F102" i="50"/>
  <c r="E102" i="50"/>
  <c r="C102" i="50"/>
  <c r="B102" i="50"/>
  <c r="Z101" i="50"/>
  <c r="Y101" i="50"/>
  <c r="X101" i="50"/>
  <c r="W101" i="50"/>
  <c r="V101" i="50"/>
  <c r="U101" i="50"/>
  <c r="T101" i="50"/>
  <c r="S101" i="50"/>
  <c r="R101" i="50"/>
  <c r="Q101" i="50"/>
  <c r="I101" i="50"/>
  <c r="G101" i="50"/>
  <c r="H101" i="50" s="1"/>
  <c r="F101" i="50"/>
  <c r="E101" i="50"/>
  <c r="C101" i="50"/>
  <c r="B101" i="50"/>
  <c r="Z100" i="50"/>
  <c r="Y100" i="50"/>
  <c r="X100" i="50"/>
  <c r="W100" i="50"/>
  <c r="V100" i="50"/>
  <c r="U100" i="50"/>
  <c r="T100" i="50"/>
  <c r="S100" i="50"/>
  <c r="R100" i="50"/>
  <c r="Q100" i="50"/>
  <c r="I100" i="50"/>
  <c r="G100" i="50"/>
  <c r="F100" i="50"/>
  <c r="E100" i="50"/>
  <c r="C100" i="50"/>
  <c r="B100" i="50"/>
  <c r="Z99" i="50"/>
  <c r="Y99" i="50"/>
  <c r="X99" i="50"/>
  <c r="W99" i="50"/>
  <c r="V99" i="50"/>
  <c r="U99" i="50"/>
  <c r="T99" i="50"/>
  <c r="S99" i="50"/>
  <c r="R99" i="50"/>
  <c r="Q99" i="50"/>
  <c r="I99" i="50"/>
  <c r="G99" i="50"/>
  <c r="H99" i="50" s="1"/>
  <c r="F99" i="50"/>
  <c r="E99" i="50"/>
  <c r="C99" i="50"/>
  <c r="B99" i="50"/>
  <c r="Z98" i="50"/>
  <c r="Y98" i="50"/>
  <c r="X98" i="50"/>
  <c r="W98" i="50"/>
  <c r="V98" i="50"/>
  <c r="U98" i="50"/>
  <c r="T98" i="50"/>
  <c r="S98" i="50"/>
  <c r="R98" i="50"/>
  <c r="Q98" i="50"/>
  <c r="I98" i="50"/>
  <c r="G98" i="50"/>
  <c r="H98" i="50" s="1"/>
  <c r="F98" i="50"/>
  <c r="E98" i="50"/>
  <c r="C98" i="50"/>
  <c r="B98" i="50"/>
  <c r="Z97" i="50"/>
  <c r="Y97" i="50"/>
  <c r="X97" i="50"/>
  <c r="W97" i="50"/>
  <c r="V97" i="50"/>
  <c r="U97" i="50"/>
  <c r="T97" i="50"/>
  <c r="S97" i="50"/>
  <c r="R97" i="50"/>
  <c r="Q97" i="50"/>
  <c r="I97" i="50"/>
  <c r="G97" i="50"/>
  <c r="H97" i="50" s="1"/>
  <c r="F97" i="50"/>
  <c r="E97" i="50"/>
  <c r="C97" i="50"/>
  <c r="B97" i="50"/>
  <c r="Z96" i="50"/>
  <c r="Y96" i="50"/>
  <c r="X96" i="50"/>
  <c r="W96" i="50"/>
  <c r="V96" i="50"/>
  <c r="U96" i="50"/>
  <c r="T96" i="50"/>
  <c r="S96" i="50"/>
  <c r="R96" i="50"/>
  <c r="Q96" i="50"/>
  <c r="I96" i="50"/>
  <c r="G96" i="50"/>
  <c r="H96" i="50" s="1"/>
  <c r="F96" i="50"/>
  <c r="E96" i="50"/>
  <c r="C96" i="50"/>
  <c r="B96" i="50"/>
  <c r="Z95" i="50"/>
  <c r="Y95" i="50"/>
  <c r="X95" i="50"/>
  <c r="W95" i="50"/>
  <c r="V95" i="50"/>
  <c r="U95" i="50"/>
  <c r="T95" i="50"/>
  <c r="S95" i="50"/>
  <c r="R95" i="50"/>
  <c r="Q95" i="50"/>
  <c r="I95" i="50"/>
  <c r="G95" i="50"/>
  <c r="H95" i="50" s="1"/>
  <c r="F95" i="50"/>
  <c r="E95" i="50"/>
  <c r="C95" i="50"/>
  <c r="B95" i="50"/>
  <c r="Z94" i="50"/>
  <c r="Y94" i="50"/>
  <c r="X94" i="50"/>
  <c r="W94" i="50"/>
  <c r="V94" i="50"/>
  <c r="U94" i="50"/>
  <c r="T94" i="50"/>
  <c r="S94" i="50"/>
  <c r="R94" i="50"/>
  <c r="Q94" i="50"/>
  <c r="I94" i="50"/>
  <c r="G94" i="50"/>
  <c r="F94" i="50"/>
  <c r="E94" i="50"/>
  <c r="C94" i="50"/>
  <c r="B94" i="50"/>
  <c r="Z93" i="50"/>
  <c r="Y93" i="50"/>
  <c r="X93" i="50"/>
  <c r="W93" i="50"/>
  <c r="V93" i="50"/>
  <c r="U93" i="50"/>
  <c r="T93" i="50"/>
  <c r="S93" i="50"/>
  <c r="R93" i="50"/>
  <c r="Q93" i="50"/>
  <c r="I93" i="50"/>
  <c r="G93" i="50"/>
  <c r="H93" i="50" s="1"/>
  <c r="F93" i="50"/>
  <c r="E93" i="50"/>
  <c r="C93" i="50"/>
  <c r="B93" i="50"/>
  <c r="Z92" i="50"/>
  <c r="Y92" i="50"/>
  <c r="X92" i="50"/>
  <c r="W92" i="50"/>
  <c r="V92" i="50"/>
  <c r="U92" i="50"/>
  <c r="T92" i="50"/>
  <c r="S92" i="50"/>
  <c r="R92" i="50"/>
  <c r="Q92" i="50"/>
  <c r="I92" i="50"/>
  <c r="G92" i="50"/>
  <c r="H92" i="50" s="1"/>
  <c r="F92" i="50"/>
  <c r="E92" i="50"/>
  <c r="C92" i="50"/>
  <c r="B92" i="50"/>
  <c r="Z91" i="50"/>
  <c r="Y91" i="50"/>
  <c r="X91" i="50"/>
  <c r="W91" i="50"/>
  <c r="V91" i="50"/>
  <c r="U91" i="50"/>
  <c r="T91" i="50"/>
  <c r="S91" i="50"/>
  <c r="R91" i="50"/>
  <c r="Q91" i="50"/>
  <c r="I91" i="50"/>
  <c r="G91" i="50"/>
  <c r="F91" i="50"/>
  <c r="E91" i="50"/>
  <c r="C91" i="50"/>
  <c r="B91" i="50"/>
  <c r="Z90" i="50"/>
  <c r="Y90" i="50"/>
  <c r="X90" i="50"/>
  <c r="W90" i="50"/>
  <c r="V90" i="50"/>
  <c r="U90" i="50"/>
  <c r="T90" i="50"/>
  <c r="S90" i="50"/>
  <c r="R90" i="50"/>
  <c r="Q90" i="50"/>
  <c r="I90" i="50"/>
  <c r="G90" i="50"/>
  <c r="F90" i="50"/>
  <c r="E90" i="50"/>
  <c r="C90" i="50"/>
  <c r="B90" i="50"/>
  <c r="Z89" i="50"/>
  <c r="Y89" i="50"/>
  <c r="X89" i="50"/>
  <c r="W89" i="50"/>
  <c r="V89" i="50"/>
  <c r="U89" i="50"/>
  <c r="T89" i="50"/>
  <c r="S89" i="50"/>
  <c r="R89" i="50"/>
  <c r="Q89" i="50"/>
  <c r="I89" i="50"/>
  <c r="G89" i="50"/>
  <c r="H89" i="50" s="1"/>
  <c r="F89" i="50"/>
  <c r="E89" i="50"/>
  <c r="C89" i="50"/>
  <c r="B89" i="50"/>
  <c r="Z88" i="50"/>
  <c r="Y88" i="50"/>
  <c r="X88" i="50"/>
  <c r="W88" i="50"/>
  <c r="V88" i="50"/>
  <c r="U88" i="50"/>
  <c r="T88" i="50"/>
  <c r="S88" i="50"/>
  <c r="R88" i="50"/>
  <c r="Q88" i="50"/>
  <c r="I88" i="50"/>
  <c r="G88" i="50"/>
  <c r="H88" i="50" s="1"/>
  <c r="F88" i="50"/>
  <c r="E88" i="50"/>
  <c r="C88" i="50"/>
  <c r="B88" i="50"/>
  <c r="Z87" i="50"/>
  <c r="Y87" i="50"/>
  <c r="X87" i="50"/>
  <c r="W87" i="50"/>
  <c r="V87" i="50"/>
  <c r="U87" i="50"/>
  <c r="T87" i="50"/>
  <c r="S87" i="50"/>
  <c r="R87" i="50"/>
  <c r="Q87" i="50"/>
  <c r="I87" i="50"/>
  <c r="G87" i="50"/>
  <c r="F87" i="50"/>
  <c r="E87" i="50"/>
  <c r="C87" i="50"/>
  <c r="B87" i="50"/>
  <c r="Z86" i="50"/>
  <c r="Y86" i="50"/>
  <c r="X86" i="50"/>
  <c r="W86" i="50"/>
  <c r="V86" i="50"/>
  <c r="U86" i="50"/>
  <c r="T86" i="50"/>
  <c r="S86" i="50"/>
  <c r="R86" i="50"/>
  <c r="Q86" i="50"/>
  <c r="I86" i="50"/>
  <c r="G86" i="50"/>
  <c r="F86" i="50"/>
  <c r="E86" i="50"/>
  <c r="C86" i="50"/>
  <c r="B86" i="50"/>
  <c r="Z85" i="50"/>
  <c r="Y85" i="50"/>
  <c r="X85" i="50"/>
  <c r="W85" i="50"/>
  <c r="V85" i="50"/>
  <c r="U85" i="50"/>
  <c r="T85" i="50"/>
  <c r="S85" i="50"/>
  <c r="R85" i="50"/>
  <c r="Q85" i="50"/>
  <c r="I85" i="50"/>
  <c r="G85" i="50"/>
  <c r="F85" i="50"/>
  <c r="E85" i="50"/>
  <c r="C85" i="50"/>
  <c r="B85" i="50"/>
  <c r="Z84" i="50"/>
  <c r="Y84" i="50"/>
  <c r="X84" i="50"/>
  <c r="W84" i="50"/>
  <c r="V84" i="50"/>
  <c r="U84" i="50"/>
  <c r="T84" i="50"/>
  <c r="S84" i="50"/>
  <c r="R84" i="50"/>
  <c r="Q84" i="50"/>
  <c r="I84" i="50"/>
  <c r="G84" i="50"/>
  <c r="H84" i="50" s="1"/>
  <c r="F84" i="50"/>
  <c r="E84" i="50"/>
  <c r="C84" i="50"/>
  <c r="B84" i="50"/>
  <c r="Z83" i="50"/>
  <c r="Y83" i="50"/>
  <c r="X83" i="50"/>
  <c r="W83" i="50"/>
  <c r="V83" i="50"/>
  <c r="U83" i="50"/>
  <c r="T83" i="50"/>
  <c r="S83" i="50"/>
  <c r="R83" i="50"/>
  <c r="Q83" i="50"/>
  <c r="I83" i="50"/>
  <c r="G83" i="50"/>
  <c r="H83" i="50" s="1"/>
  <c r="F83" i="50"/>
  <c r="E83" i="50"/>
  <c r="C83" i="50"/>
  <c r="B83" i="50"/>
  <c r="Z82" i="50"/>
  <c r="Y82" i="50"/>
  <c r="X82" i="50"/>
  <c r="W82" i="50"/>
  <c r="V82" i="50"/>
  <c r="U82" i="50"/>
  <c r="T82" i="50"/>
  <c r="S82" i="50"/>
  <c r="R82" i="50"/>
  <c r="Q82" i="50"/>
  <c r="I82" i="50"/>
  <c r="G82" i="50"/>
  <c r="F82" i="50"/>
  <c r="E82" i="50"/>
  <c r="C82" i="50"/>
  <c r="B82" i="50"/>
  <c r="Z81" i="50"/>
  <c r="Y81" i="50"/>
  <c r="X81" i="50"/>
  <c r="W81" i="50"/>
  <c r="V81" i="50"/>
  <c r="U81" i="50"/>
  <c r="T81" i="50"/>
  <c r="S81" i="50"/>
  <c r="R81" i="50"/>
  <c r="Q81" i="50"/>
  <c r="I81" i="50"/>
  <c r="G81" i="50"/>
  <c r="H81" i="50" s="1"/>
  <c r="F81" i="50"/>
  <c r="E81" i="50"/>
  <c r="C81" i="50"/>
  <c r="B81" i="50"/>
  <c r="Z80" i="50"/>
  <c r="Y80" i="50"/>
  <c r="X80" i="50"/>
  <c r="W80" i="50"/>
  <c r="V80" i="50"/>
  <c r="U80" i="50"/>
  <c r="T80" i="50"/>
  <c r="S80" i="50"/>
  <c r="R80" i="50"/>
  <c r="Q80" i="50"/>
  <c r="I80" i="50"/>
  <c r="G80" i="50"/>
  <c r="H80" i="50" s="1"/>
  <c r="F80" i="50"/>
  <c r="E80" i="50"/>
  <c r="C80" i="50"/>
  <c r="B80" i="50"/>
  <c r="Z79" i="50"/>
  <c r="Y79" i="50"/>
  <c r="X79" i="50"/>
  <c r="W79" i="50"/>
  <c r="V79" i="50"/>
  <c r="U79" i="50"/>
  <c r="T79" i="50"/>
  <c r="S79" i="50"/>
  <c r="R79" i="50"/>
  <c r="Q79" i="50"/>
  <c r="I79" i="50"/>
  <c r="G79" i="50"/>
  <c r="F79" i="50"/>
  <c r="E79" i="50"/>
  <c r="C79" i="50"/>
  <c r="B79" i="50"/>
  <c r="Z78" i="50"/>
  <c r="Y78" i="50"/>
  <c r="X78" i="50"/>
  <c r="W78" i="50"/>
  <c r="V78" i="50"/>
  <c r="U78" i="50"/>
  <c r="T78" i="50"/>
  <c r="S78" i="50"/>
  <c r="R78" i="50"/>
  <c r="Q78" i="50"/>
  <c r="I78" i="50"/>
  <c r="G78" i="50"/>
  <c r="F78" i="50"/>
  <c r="E78" i="50"/>
  <c r="C78" i="50"/>
  <c r="B78" i="50"/>
  <c r="Z77" i="50"/>
  <c r="Y77" i="50"/>
  <c r="X77" i="50"/>
  <c r="W77" i="50"/>
  <c r="V77" i="50"/>
  <c r="U77" i="50"/>
  <c r="T77" i="50"/>
  <c r="S77" i="50"/>
  <c r="R77" i="50"/>
  <c r="Q77" i="50"/>
  <c r="I77" i="50"/>
  <c r="G77" i="50"/>
  <c r="F77" i="50"/>
  <c r="E77" i="50"/>
  <c r="C77" i="50"/>
  <c r="B77" i="50"/>
  <c r="Z76" i="50"/>
  <c r="Y76" i="50"/>
  <c r="X76" i="50"/>
  <c r="W76" i="50"/>
  <c r="V76" i="50"/>
  <c r="U76" i="50"/>
  <c r="T76" i="50"/>
  <c r="S76" i="50"/>
  <c r="R76" i="50"/>
  <c r="Q76" i="50"/>
  <c r="I76" i="50"/>
  <c r="G76" i="50"/>
  <c r="F76" i="50"/>
  <c r="E76" i="50"/>
  <c r="C76" i="50"/>
  <c r="B76" i="50"/>
  <c r="Z75" i="50"/>
  <c r="Y75" i="50"/>
  <c r="X75" i="50"/>
  <c r="W75" i="50"/>
  <c r="V75" i="50"/>
  <c r="U75" i="50"/>
  <c r="T75" i="50"/>
  <c r="S75" i="50"/>
  <c r="R75" i="50"/>
  <c r="Q75" i="50"/>
  <c r="I75" i="50"/>
  <c r="G75" i="50"/>
  <c r="F75" i="50"/>
  <c r="E75" i="50"/>
  <c r="C75" i="50"/>
  <c r="B75" i="50"/>
  <c r="Z74" i="50"/>
  <c r="Y74" i="50"/>
  <c r="X74" i="50"/>
  <c r="W74" i="50"/>
  <c r="V74" i="50"/>
  <c r="U74" i="50"/>
  <c r="T74" i="50"/>
  <c r="S74" i="50"/>
  <c r="R74" i="50"/>
  <c r="Q74" i="50"/>
  <c r="I74" i="50"/>
  <c r="G74" i="50"/>
  <c r="F74" i="50"/>
  <c r="E74" i="50"/>
  <c r="C74" i="50"/>
  <c r="B74" i="50"/>
  <c r="Z73" i="50"/>
  <c r="Y73" i="50"/>
  <c r="X73" i="50"/>
  <c r="W73" i="50"/>
  <c r="V73" i="50"/>
  <c r="U73" i="50"/>
  <c r="T73" i="50"/>
  <c r="S73" i="50"/>
  <c r="R73" i="50"/>
  <c r="Q73" i="50"/>
  <c r="I73" i="50"/>
  <c r="G73" i="50"/>
  <c r="F73" i="50"/>
  <c r="E73" i="50"/>
  <c r="C73" i="50"/>
  <c r="B73" i="50"/>
  <c r="Z72" i="50"/>
  <c r="Y72" i="50"/>
  <c r="X72" i="50"/>
  <c r="W72" i="50"/>
  <c r="V72" i="50"/>
  <c r="U72" i="50"/>
  <c r="T72" i="50"/>
  <c r="S72" i="50"/>
  <c r="R72" i="50"/>
  <c r="Q72" i="50"/>
  <c r="I72" i="50"/>
  <c r="G72" i="50"/>
  <c r="F72" i="50"/>
  <c r="E72" i="50"/>
  <c r="C72" i="50"/>
  <c r="B72" i="50"/>
  <c r="Z71" i="50"/>
  <c r="Y71" i="50"/>
  <c r="X71" i="50"/>
  <c r="W71" i="50"/>
  <c r="V71" i="50"/>
  <c r="U71" i="50"/>
  <c r="T71" i="50"/>
  <c r="S71" i="50"/>
  <c r="R71" i="50"/>
  <c r="Q71" i="50"/>
  <c r="I71" i="50"/>
  <c r="G71" i="50"/>
  <c r="F71" i="50"/>
  <c r="E71" i="50"/>
  <c r="C71" i="50"/>
  <c r="B71" i="50"/>
  <c r="Z70" i="50"/>
  <c r="Y70" i="50"/>
  <c r="X70" i="50"/>
  <c r="W70" i="50"/>
  <c r="V70" i="50"/>
  <c r="U70" i="50"/>
  <c r="T70" i="50"/>
  <c r="S70" i="50"/>
  <c r="R70" i="50"/>
  <c r="Q70" i="50"/>
  <c r="I70" i="50"/>
  <c r="G70" i="50"/>
  <c r="F70" i="50"/>
  <c r="E70" i="50"/>
  <c r="C70" i="50"/>
  <c r="B70" i="50"/>
  <c r="Z69" i="50"/>
  <c r="Y69" i="50"/>
  <c r="X69" i="50"/>
  <c r="W69" i="50"/>
  <c r="V69" i="50"/>
  <c r="U69" i="50"/>
  <c r="T69" i="50"/>
  <c r="S69" i="50"/>
  <c r="R69" i="50"/>
  <c r="Q69" i="50"/>
  <c r="I69" i="50"/>
  <c r="G69" i="50"/>
  <c r="H69" i="50" s="1"/>
  <c r="F69" i="50"/>
  <c r="E69" i="50"/>
  <c r="C69" i="50"/>
  <c r="B69" i="50"/>
  <c r="Z68" i="50"/>
  <c r="Y68" i="50"/>
  <c r="X68" i="50"/>
  <c r="W68" i="50"/>
  <c r="V68" i="50"/>
  <c r="U68" i="50"/>
  <c r="T68" i="50"/>
  <c r="S68" i="50"/>
  <c r="R68" i="50"/>
  <c r="Q68" i="50"/>
  <c r="I68" i="50"/>
  <c r="G68" i="50"/>
  <c r="F68" i="50"/>
  <c r="E68" i="50"/>
  <c r="C68" i="50"/>
  <c r="B68" i="50"/>
  <c r="Z67" i="50"/>
  <c r="Y67" i="50"/>
  <c r="X67" i="50"/>
  <c r="W67" i="50"/>
  <c r="V67" i="50"/>
  <c r="U67" i="50"/>
  <c r="T67" i="50"/>
  <c r="S67" i="50"/>
  <c r="R67" i="50"/>
  <c r="Q67" i="50"/>
  <c r="I67" i="50"/>
  <c r="G67" i="50"/>
  <c r="F67" i="50"/>
  <c r="E67" i="50"/>
  <c r="C67" i="50"/>
  <c r="B67" i="50"/>
  <c r="Z66" i="50"/>
  <c r="Y66" i="50"/>
  <c r="X66" i="50"/>
  <c r="W66" i="50"/>
  <c r="V66" i="50"/>
  <c r="U66" i="50"/>
  <c r="T66" i="50"/>
  <c r="S66" i="50"/>
  <c r="R66" i="50"/>
  <c r="Q66" i="50"/>
  <c r="I66" i="50"/>
  <c r="G66" i="50"/>
  <c r="H66" i="50" s="1"/>
  <c r="F66" i="50"/>
  <c r="E66" i="50"/>
  <c r="C66" i="50"/>
  <c r="B66" i="50"/>
  <c r="Z65" i="50"/>
  <c r="Y65" i="50"/>
  <c r="X65" i="50"/>
  <c r="W65" i="50"/>
  <c r="V65" i="50"/>
  <c r="U65" i="50"/>
  <c r="T65" i="50"/>
  <c r="S65" i="50"/>
  <c r="R65" i="50"/>
  <c r="Q65" i="50"/>
  <c r="I65" i="50"/>
  <c r="G65" i="50"/>
  <c r="F65" i="50"/>
  <c r="E65" i="50"/>
  <c r="C65" i="50"/>
  <c r="B65" i="50"/>
  <c r="Z64" i="50"/>
  <c r="Y64" i="50"/>
  <c r="X64" i="50"/>
  <c r="W64" i="50"/>
  <c r="V64" i="50"/>
  <c r="U64" i="50"/>
  <c r="T64" i="50"/>
  <c r="S64" i="50"/>
  <c r="R64" i="50"/>
  <c r="Q64" i="50"/>
  <c r="I64" i="50"/>
  <c r="G64" i="50"/>
  <c r="F64" i="50"/>
  <c r="E64" i="50"/>
  <c r="C64" i="50"/>
  <c r="B64" i="50"/>
  <c r="Z63" i="50"/>
  <c r="Y63" i="50"/>
  <c r="X63" i="50"/>
  <c r="W63" i="50"/>
  <c r="V63" i="50"/>
  <c r="U63" i="50"/>
  <c r="T63" i="50"/>
  <c r="S63" i="50"/>
  <c r="R63" i="50"/>
  <c r="Q63" i="50"/>
  <c r="I63" i="50"/>
  <c r="G63" i="50"/>
  <c r="F63" i="50"/>
  <c r="E63" i="50"/>
  <c r="C63" i="50"/>
  <c r="B63" i="50"/>
  <c r="Z62" i="50"/>
  <c r="Y62" i="50"/>
  <c r="X62" i="50"/>
  <c r="W62" i="50"/>
  <c r="V62" i="50"/>
  <c r="U62" i="50"/>
  <c r="T62" i="50"/>
  <c r="S62" i="50"/>
  <c r="R62" i="50"/>
  <c r="Q62" i="50"/>
  <c r="I62" i="50"/>
  <c r="G62" i="50"/>
  <c r="F62" i="50"/>
  <c r="E62" i="50"/>
  <c r="C62" i="50"/>
  <c r="B62" i="50"/>
  <c r="Z61" i="50"/>
  <c r="Y61" i="50"/>
  <c r="X61" i="50"/>
  <c r="W61" i="50"/>
  <c r="V61" i="50"/>
  <c r="U61" i="50"/>
  <c r="T61" i="50"/>
  <c r="S61" i="50"/>
  <c r="R61" i="50"/>
  <c r="Q61" i="50"/>
  <c r="I61" i="50"/>
  <c r="G61" i="50"/>
  <c r="H61" i="50" s="1"/>
  <c r="F61" i="50"/>
  <c r="E61" i="50"/>
  <c r="C61" i="50"/>
  <c r="B61" i="50"/>
  <c r="Z60" i="50"/>
  <c r="Y60" i="50"/>
  <c r="X60" i="50"/>
  <c r="W60" i="50"/>
  <c r="V60" i="50"/>
  <c r="U60" i="50"/>
  <c r="T60" i="50"/>
  <c r="S60" i="50"/>
  <c r="R60" i="50"/>
  <c r="Q60" i="50"/>
  <c r="I60" i="50"/>
  <c r="G60" i="50"/>
  <c r="F60" i="50"/>
  <c r="E60" i="50"/>
  <c r="C60" i="50"/>
  <c r="B60" i="50"/>
  <c r="Z59" i="50"/>
  <c r="Y59" i="50"/>
  <c r="X59" i="50"/>
  <c r="W59" i="50"/>
  <c r="V59" i="50"/>
  <c r="U59" i="50"/>
  <c r="T59" i="50"/>
  <c r="S59" i="50"/>
  <c r="R59" i="50"/>
  <c r="Q59" i="50"/>
  <c r="I59" i="50"/>
  <c r="G59" i="50"/>
  <c r="H59" i="50" s="1"/>
  <c r="F59" i="50"/>
  <c r="E59" i="50"/>
  <c r="C59" i="50"/>
  <c r="B59" i="50"/>
  <c r="Z58" i="50"/>
  <c r="Y58" i="50"/>
  <c r="X58" i="50"/>
  <c r="W58" i="50"/>
  <c r="V58" i="50"/>
  <c r="U58" i="50"/>
  <c r="T58" i="50"/>
  <c r="S58" i="50"/>
  <c r="R58" i="50"/>
  <c r="Q58" i="50"/>
  <c r="I58" i="50"/>
  <c r="G58" i="50"/>
  <c r="F58" i="50"/>
  <c r="E58" i="50"/>
  <c r="C58" i="50"/>
  <c r="B58" i="50"/>
  <c r="Z57" i="50"/>
  <c r="Y57" i="50"/>
  <c r="X57" i="50"/>
  <c r="W57" i="50"/>
  <c r="V57" i="50"/>
  <c r="U57" i="50"/>
  <c r="T57" i="50"/>
  <c r="S57" i="50"/>
  <c r="R57" i="50"/>
  <c r="Q57" i="50"/>
  <c r="I57" i="50"/>
  <c r="G57" i="50"/>
  <c r="F57" i="50"/>
  <c r="E57" i="50"/>
  <c r="C57" i="50"/>
  <c r="B57" i="50"/>
  <c r="Z56" i="50"/>
  <c r="Y56" i="50"/>
  <c r="X56" i="50"/>
  <c r="W56" i="50"/>
  <c r="V56" i="50"/>
  <c r="U56" i="50"/>
  <c r="T56" i="50"/>
  <c r="S56" i="50"/>
  <c r="R56" i="50"/>
  <c r="Q56" i="50"/>
  <c r="I56" i="50"/>
  <c r="G56" i="50"/>
  <c r="F56" i="50"/>
  <c r="E56" i="50"/>
  <c r="C56" i="50"/>
  <c r="B56" i="50"/>
  <c r="Z55" i="50"/>
  <c r="Y55" i="50"/>
  <c r="X55" i="50"/>
  <c r="W55" i="50"/>
  <c r="V55" i="50"/>
  <c r="U55" i="50"/>
  <c r="T55" i="50"/>
  <c r="S55" i="50"/>
  <c r="R55" i="50"/>
  <c r="Q55" i="50"/>
  <c r="I55" i="50"/>
  <c r="G55" i="50"/>
  <c r="F55" i="50"/>
  <c r="E55" i="50"/>
  <c r="C55" i="50"/>
  <c r="B55" i="50"/>
  <c r="Z54" i="50"/>
  <c r="Y54" i="50"/>
  <c r="X54" i="50"/>
  <c r="W54" i="50"/>
  <c r="V54" i="50"/>
  <c r="U54" i="50"/>
  <c r="T54" i="50"/>
  <c r="S54" i="50"/>
  <c r="R54" i="50"/>
  <c r="Q54" i="50"/>
  <c r="I54" i="50"/>
  <c r="G54" i="50"/>
  <c r="H54" i="50" s="1"/>
  <c r="F54" i="50"/>
  <c r="E54" i="50"/>
  <c r="C54" i="50"/>
  <c r="B54" i="50"/>
  <c r="Z53" i="50"/>
  <c r="Y53" i="50"/>
  <c r="X53" i="50"/>
  <c r="W53" i="50"/>
  <c r="V53" i="50"/>
  <c r="U53" i="50"/>
  <c r="T53" i="50"/>
  <c r="S53" i="50"/>
  <c r="R53" i="50"/>
  <c r="Q53" i="50"/>
  <c r="I53" i="50"/>
  <c r="G53" i="50"/>
  <c r="F53" i="50"/>
  <c r="E53" i="50"/>
  <c r="C53" i="50"/>
  <c r="B53" i="50"/>
  <c r="Z52" i="50"/>
  <c r="Y52" i="50"/>
  <c r="X52" i="50"/>
  <c r="W52" i="50"/>
  <c r="V52" i="50"/>
  <c r="U52" i="50"/>
  <c r="T52" i="50"/>
  <c r="S52" i="50"/>
  <c r="R52" i="50"/>
  <c r="Q52" i="50"/>
  <c r="I52" i="50"/>
  <c r="G52" i="50"/>
  <c r="F52" i="50"/>
  <c r="E52" i="50"/>
  <c r="C52" i="50"/>
  <c r="B52" i="50"/>
  <c r="Z51" i="50"/>
  <c r="Y51" i="50"/>
  <c r="X51" i="50"/>
  <c r="W51" i="50"/>
  <c r="V51" i="50"/>
  <c r="U51" i="50"/>
  <c r="T51" i="50"/>
  <c r="S51" i="50"/>
  <c r="R51" i="50"/>
  <c r="Q51" i="50"/>
  <c r="I51" i="50"/>
  <c r="G51" i="50"/>
  <c r="F51" i="50"/>
  <c r="E51" i="50"/>
  <c r="C51" i="50"/>
  <c r="B51" i="50"/>
  <c r="Z50" i="50"/>
  <c r="Y50" i="50"/>
  <c r="X50" i="50"/>
  <c r="W50" i="50"/>
  <c r="V50" i="50"/>
  <c r="U50" i="50"/>
  <c r="T50" i="50"/>
  <c r="S50" i="50"/>
  <c r="R50" i="50"/>
  <c r="Q50" i="50"/>
  <c r="I50" i="50"/>
  <c r="G50" i="50"/>
  <c r="H50" i="50" s="1"/>
  <c r="F50" i="50"/>
  <c r="E50" i="50"/>
  <c r="C50" i="50"/>
  <c r="B50" i="50"/>
  <c r="Z49" i="50"/>
  <c r="Y49" i="50"/>
  <c r="X49" i="50"/>
  <c r="W49" i="50"/>
  <c r="V49" i="50"/>
  <c r="U49" i="50"/>
  <c r="T49" i="50"/>
  <c r="S49" i="50"/>
  <c r="R49" i="50"/>
  <c r="Q49" i="50"/>
  <c r="I49" i="50"/>
  <c r="G49" i="50"/>
  <c r="F49" i="50"/>
  <c r="E49" i="50"/>
  <c r="C49" i="50"/>
  <c r="B49" i="50"/>
  <c r="Z48" i="50"/>
  <c r="Y48" i="50"/>
  <c r="X48" i="50"/>
  <c r="W48" i="50"/>
  <c r="V48" i="50"/>
  <c r="U48" i="50"/>
  <c r="T48" i="50"/>
  <c r="S48" i="50"/>
  <c r="R48" i="50"/>
  <c r="Q48" i="50"/>
  <c r="I48" i="50"/>
  <c r="G48" i="50"/>
  <c r="F48" i="50"/>
  <c r="E48" i="50"/>
  <c r="C48" i="50"/>
  <c r="B48" i="50"/>
  <c r="Z47" i="50"/>
  <c r="Y47" i="50"/>
  <c r="X47" i="50"/>
  <c r="W47" i="50"/>
  <c r="V47" i="50"/>
  <c r="U47" i="50"/>
  <c r="T47" i="50"/>
  <c r="S47" i="50"/>
  <c r="R47" i="50"/>
  <c r="Q47" i="50"/>
  <c r="I47" i="50"/>
  <c r="G47" i="50"/>
  <c r="F47" i="50"/>
  <c r="E47" i="50"/>
  <c r="C47" i="50"/>
  <c r="B47" i="50"/>
  <c r="Z46" i="50"/>
  <c r="Y46" i="50"/>
  <c r="X46" i="50"/>
  <c r="W46" i="50"/>
  <c r="V46" i="50"/>
  <c r="U46" i="50"/>
  <c r="T46" i="50"/>
  <c r="S46" i="50"/>
  <c r="R46" i="50"/>
  <c r="Q46" i="50"/>
  <c r="I46" i="50"/>
  <c r="G46" i="50"/>
  <c r="F46" i="50"/>
  <c r="E46" i="50"/>
  <c r="C46" i="50"/>
  <c r="B46" i="50"/>
  <c r="Z45" i="50"/>
  <c r="Y45" i="50"/>
  <c r="X45" i="50"/>
  <c r="W45" i="50"/>
  <c r="V45" i="50"/>
  <c r="U45" i="50"/>
  <c r="T45" i="50"/>
  <c r="S45" i="50"/>
  <c r="R45" i="50"/>
  <c r="Q45" i="50"/>
  <c r="I45" i="50"/>
  <c r="G45" i="50"/>
  <c r="F45" i="50"/>
  <c r="E45" i="50"/>
  <c r="C45" i="50"/>
  <c r="B45" i="50"/>
  <c r="Z43" i="50"/>
  <c r="Y43" i="50"/>
  <c r="X43" i="50"/>
  <c r="W43" i="50"/>
  <c r="V43" i="50"/>
  <c r="U43" i="50"/>
  <c r="T43" i="50"/>
  <c r="S43" i="50"/>
  <c r="R43" i="50"/>
  <c r="Q43" i="50"/>
  <c r="I43" i="50"/>
  <c r="G43" i="50"/>
  <c r="H43" i="50" s="1"/>
  <c r="F43" i="50"/>
  <c r="E43" i="50"/>
  <c r="C43" i="50"/>
  <c r="B43" i="50"/>
  <c r="Z42" i="50"/>
  <c r="Y42" i="50"/>
  <c r="X42" i="50"/>
  <c r="W42" i="50"/>
  <c r="V42" i="50"/>
  <c r="U42" i="50"/>
  <c r="T42" i="50"/>
  <c r="S42" i="50"/>
  <c r="R42" i="50"/>
  <c r="Q42" i="50"/>
  <c r="I42" i="50"/>
  <c r="G42" i="50"/>
  <c r="H42" i="50" s="1"/>
  <c r="F42" i="50"/>
  <c r="E42" i="50"/>
  <c r="C42" i="50"/>
  <c r="B42" i="50"/>
  <c r="Z41" i="50"/>
  <c r="Y41" i="50"/>
  <c r="X41" i="50"/>
  <c r="W41" i="50"/>
  <c r="V41" i="50"/>
  <c r="U41" i="50"/>
  <c r="T41" i="50"/>
  <c r="S41" i="50"/>
  <c r="R41" i="50"/>
  <c r="Q41" i="50"/>
  <c r="I41" i="50"/>
  <c r="G41" i="50"/>
  <c r="H41" i="50" s="1"/>
  <c r="F41" i="50"/>
  <c r="E41" i="50"/>
  <c r="C41" i="50"/>
  <c r="B41" i="50"/>
  <c r="Z40" i="50"/>
  <c r="Y40" i="50"/>
  <c r="X40" i="50"/>
  <c r="W40" i="50"/>
  <c r="V40" i="50"/>
  <c r="U40" i="50"/>
  <c r="T40" i="50"/>
  <c r="S40" i="50"/>
  <c r="R40" i="50"/>
  <c r="Q40" i="50"/>
  <c r="I40" i="50"/>
  <c r="G40" i="50"/>
  <c r="F40" i="50"/>
  <c r="E40" i="50"/>
  <c r="C40" i="50"/>
  <c r="B40" i="50"/>
  <c r="Z39" i="50"/>
  <c r="Y39" i="50"/>
  <c r="X39" i="50"/>
  <c r="W39" i="50"/>
  <c r="V39" i="50"/>
  <c r="U39" i="50"/>
  <c r="T39" i="50"/>
  <c r="S39" i="50"/>
  <c r="R39" i="50"/>
  <c r="Q39" i="50"/>
  <c r="I39" i="50"/>
  <c r="G39" i="50"/>
  <c r="F39" i="50"/>
  <c r="E39" i="50"/>
  <c r="C39" i="50"/>
  <c r="B39" i="50"/>
  <c r="Z38" i="50"/>
  <c r="Y38" i="50"/>
  <c r="X38" i="50"/>
  <c r="W38" i="50"/>
  <c r="V38" i="50"/>
  <c r="U38" i="50"/>
  <c r="T38" i="50"/>
  <c r="S38" i="50"/>
  <c r="R38" i="50"/>
  <c r="Q38" i="50"/>
  <c r="I38" i="50"/>
  <c r="G38" i="50"/>
  <c r="H38" i="50" s="1"/>
  <c r="F38" i="50"/>
  <c r="E38" i="50"/>
  <c r="C38" i="50"/>
  <c r="B38" i="50"/>
  <c r="Z37" i="50"/>
  <c r="Y37" i="50"/>
  <c r="X37" i="50"/>
  <c r="W37" i="50"/>
  <c r="V37" i="50"/>
  <c r="U37" i="50"/>
  <c r="T37" i="50"/>
  <c r="S37" i="50"/>
  <c r="R37" i="50"/>
  <c r="Q37" i="50"/>
  <c r="I37" i="50"/>
  <c r="G37" i="50"/>
  <c r="F37" i="50"/>
  <c r="E37" i="50"/>
  <c r="C37" i="50"/>
  <c r="B37" i="50"/>
  <c r="Z36" i="50"/>
  <c r="Y36" i="50"/>
  <c r="X36" i="50"/>
  <c r="W36" i="50"/>
  <c r="V36" i="50"/>
  <c r="U36" i="50"/>
  <c r="T36" i="50"/>
  <c r="S36" i="50"/>
  <c r="R36" i="50"/>
  <c r="Q36" i="50"/>
  <c r="I36" i="50"/>
  <c r="G36" i="50"/>
  <c r="F36" i="50"/>
  <c r="E36" i="50"/>
  <c r="C36" i="50"/>
  <c r="B36" i="50"/>
  <c r="Z35" i="50"/>
  <c r="Y35" i="50"/>
  <c r="X35" i="50"/>
  <c r="W35" i="50"/>
  <c r="V35" i="50"/>
  <c r="U35" i="50"/>
  <c r="T35" i="50"/>
  <c r="S35" i="50"/>
  <c r="R35" i="50"/>
  <c r="Q35" i="50"/>
  <c r="I35" i="50"/>
  <c r="G35" i="50"/>
  <c r="F35" i="50"/>
  <c r="E35" i="50"/>
  <c r="C35" i="50"/>
  <c r="B35" i="50"/>
  <c r="Z34" i="50"/>
  <c r="Y34" i="50"/>
  <c r="X34" i="50"/>
  <c r="W34" i="50"/>
  <c r="V34" i="50"/>
  <c r="U34" i="50"/>
  <c r="T34" i="50"/>
  <c r="S34" i="50"/>
  <c r="R34" i="50"/>
  <c r="Q34" i="50"/>
  <c r="I34" i="50"/>
  <c r="G34" i="50"/>
  <c r="F34" i="50"/>
  <c r="E34" i="50"/>
  <c r="C34" i="50"/>
  <c r="B34" i="50"/>
  <c r="Z33" i="50"/>
  <c r="Y33" i="50"/>
  <c r="X33" i="50"/>
  <c r="W33" i="50"/>
  <c r="V33" i="50"/>
  <c r="U33" i="50"/>
  <c r="T33" i="50"/>
  <c r="S33" i="50"/>
  <c r="R33" i="50"/>
  <c r="Q33" i="50"/>
  <c r="I33" i="50"/>
  <c r="G33" i="50"/>
  <c r="F33" i="50"/>
  <c r="E33" i="50"/>
  <c r="C33" i="50"/>
  <c r="B33" i="50"/>
  <c r="Z32" i="50"/>
  <c r="Y32" i="50"/>
  <c r="X32" i="50"/>
  <c r="W32" i="50"/>
  <c r="V32" i="50"/>
  <c r="U32" i="50"/>
  <c r="T32" i="50"/>
  <c r="S32" i="50"/>
  <c r="R32" i="50"/>
  <c r="Q32" i="50"/>
  <c r="I32" i="50"/>
  <c r="G32" i="50"/>
  <c r="F32" i="50"/>
  <c r="E32" i="50"/>
  <c r="C32" i="50"/>
  <c r="B32" i="50"/>
  <c r="Z31" i="50"/>
  <c r="Y31" i="50"/>
  <c r="X31" i="50"/>
  <c r="W31" i="50"/>
  <c r="V31" i="50"/>
  <c r="U31" i="50"/>
  <c r="T31" i="50"/>
  <c r="S31" i="50"/>
  <c r="R31" i="50"/>
  <c r="Q31" i="50"/>
  <c r="I31" i="50"/>
  <c r="G31" i="50"/>
  <c r="F31" i="50"/>
  <c r="E31" i="50"/>
  <c r="C31" i="50"/>
  <c r="B31" i="50"/>
  <c r="Z30" i="50"/>
  <c r="Y30" i="50"/>
  <c r="X30" i="50"/>
  <c r="W30" i="50"/>
  <c r="V30" i="50"/>
  <c r="U30" i="50"/>
  <c r="T30" i="50"/>
  <c r="S30" i="50"/>
  <c r="R30" i="50"/>
  <c r="Q30" i="50"/>
  <c r="I30" i="50"/>
  <c r="G30" i="50"/>
  <c r="F30" i="50"/>
  <c r="E30" i="50"/>
  <c r="C30" i="50"/>
  <c r="B30" i="50"/>
  <c r="Z29" i="50"/>
  <c r="Y29" i="50"/>
  <c r="X29" i="50"/>
  <c r="W29" i="50"/>
  <c r="V29" i="50"/>
  <c r="U29" i="50"/>
  <c r="T29" i="50"/>
  <c r="S29" i="50"/>
  <c r="R29" i="50"/>
  <c r="Q29" i="50"/>
  <c r="I29" i="50"/>
  <c r="G29" i="50"/>
  <c r="F29" i="50"/>
  <c r="E29" i="50"/>
  <c r="C29" i="50"/>
  <c r="B29" i="50"/>
  <c r="Z28" i="50"/>
  <c r="Y28" i="50"/>
  <c r="X28" i="50"/>
  <c r="W28" i="50"/>
  <c r="V28" i="50"/>
  <c r="U28" i="50"/>
  <c r="T28" i="50"/>
  <c r="S28" i="50"/>
  <c r="R28" i="50"/>
  <c r="Q28" i="50"/>
  <c r="I28" i="50"/>
  <c r="G28" i="50"/>
  <c r="F28" i="50"/>
  <c r="E28" i="50"/>
  <c r="C28" i="50"/>
  <c r="B28" i="50"/>
  <c r="B12" i="50"/>
  <c r="C12" i="50"/>
  <c r="E12" i="50"/>
  <c r="F12" i="50"/>
  <c r="G12" i="50"/>
  <c r="I12" i="50"/>
  <c r="Q12" i="50"/>
  <c r="R12" i="50"/>
  <c r="S12" i="50"/>
  <c r="T12" i="50"/>
  <c r="U12" i="50"/>
  <c r="V12" i="50"/>
  <c r="W12" i="50"/>
  <c r="X12" i="50"/>
  <c r="Y12" i="50"/>
  <c r="Z12" i="50"/>
  <c r="B13" i="50"/>
  <c r="C13" i="50"/>
  <c r="E13" i="50"/>
  <c r="F13" i="50"/>
  <c r="G13" i="50"/>
  <c r="I13" i="50"/>
  <c r="Q13" i="50"/>
  <c r="R13" i="50"/>
  <c r="S13" i="50"/>
  <c r="T13" i="50"/>
  <c r="U13" i="50"/>
  <c r="V13" i="50"/>
  <c r="W13" i="50"/>
  <c r="X13" i="50"/>
  <c r="Y13" i="50"/>
  <c r="Z13" i="50"/>
  <c r="B14" i="50"/>
  <c r="C14" i="50"/>
  <c r="E14" i="50"/>
  <c r="F14" i="50"/>
  <c r="G14" i="50"/>
  <c r="I14" i="50"/>
  <c r="Q14" i="50"/>
  <c r="R14" i="50"/>
  <c r="S14" i="50"/>
  <c r="T14" i="50"/>
  <c r="U14" i="50"/>
  <c r="V14" i="50"/>
  <c r="W14" i="50"/>
  <c r="X14" i="50"/>
  <c r="Y14" i="50"/>
  <c r="Z14" i="50"/>
  <c r="B15" i="50"/>
  <c r="C15" i="50"/>
  <c r="E15" i="50"/>
  <c r="F15" i="50"/>
  <c r="G15" i="50"/>
  <c r="I15" i="50"/>
  <c r="Q15" i="50"/>
  <c r="R15" i="50"/>
  <c r="S15" i="50"/>
  <c r="T15" i="50"/>
  <c r="U15" i="50"/>
  <c r="V15" i="50"/>
  <c r="W15" i="50"/>
  <c r="X15" i="50"/>
  <c r="Y15" i="50"/>
  <c r="Z15" i="50"/>
  <c r="B16" i="50"/>
  <c r="C16" i="50"/>
  <c r="E16" i="50"/>
  <c r="F16" i="50"/>
  <c r="G16" i="50"/>
  <c r="I16" i="50"/>
  <c r="Q16" i="50"/>
  <c r="R16" i="50"/>
  <c r="S16" i="50"/>
  <c r="T16" i="50"/>
  <c r="U16" i="50"/>
  <c r="V16" i="50"/>
  <c r="W16" i="50"/>
  <c r="X16" i="50"/>
  <c r="Y16" i="50"/>
  <c r="Z16" i="50"/>
  <c r="B17" i="50"/>
  <c r="C17" i="50"/>
  <c r="E17" i="50"/>
  <c r="F17" i="50"/>
  <c r="G17" i="50"/>
  <c r="I17" i="50"/>
  <c r="Q17" i="50"/>
  <c r="R17" i="50"/>
  <c r="S17" i="50"/>
  <c r="T17" i="50"/>
  <c r="U17" i="50"/>
  <c r="V17" i="50"/>
  <c r="W17" i="50"/>
  <c r="X17" i="50"/>
  <c r="Y17" i="50"/>
  <c r="Z17" i="50"/>
  <c r="B18" i="50"/>
  <c r="C18" i="50"/>
  <c r="E18" i="50"/>
  <c r="F18" i="50"/>
  <c r="G18" i="50"/>
  <c r="I18" i="50"/>
  <c r="Q18" i="50"/>
  <c r="R18" i="50"/>
  <c r="S18" i="50"/>
  <c r="T18" i="50"/>
  <c r="U18" i="50"/>
  <c r="V18" i="50"/>
  <c r="W18" i="50"/>
  <c r="X18" i="50"/>
  <c r="Y18" i="50"/>
  <c r="Z18" i="50"/>
  <c r="B19" i="50"/>
  <c r="C19" i="50"/>
  <c r="E19" i="50"/>
  <c r="F19" i="50"/>
  <c r="G19" i="50"/>
  <c r="I19" i="50"/>
  <c r="Q19" i="50"/>
  <c r="R19" i="50"/>
  <c r="S19" i="50"/>
  <c r="T19" i="50"/>
  <c r="U19" i="50"/>
  <c r="V19" i="50"/>
  <c r="W19" i="50"/>
  <c r="X19" i="50"/>
  <c r="Y19" i="50"/>
  <c r="Z19" i="50"/>
  <c r="B20" i="50"/>
  <c r="C20" i="50"/>
  <c r="E20" i="50"/>
  <c r="F20" i="50"/>
  <c r="G20" i="50"/>
  <c r="I20" i="50"/>
  <c r="Q20" i="50"/>
  <c r="R20" i="50"/>
  <c r="S20" i="50"/>
  <c r="T20" i="50"/>
  <c r="U20" i="50"/>
  <c r="V20" i="50"/>
  <c r="W20" i="50"/>
  <c r="X20" i="50"/>
  <c r="Y20" i="50"/>
  <c r="Z20" i="50"/>
  <c r="B21" i="50"/>
  <c r="C21" i="50"/>
  <c r="E21" i="50"/>
  <c r="F21" i="50"/>
  <c r="G21" i="50"/>
  <c r="I21" i="50"/>
  <c r="Q21" i="50"/>
  <c r="R21" i="50"/>
  <c r="S21" i="50"/>
  <c r="T21" i="50"/>
  <c r="U21" i="50"/>
  <c r="V21" i="50"/>
  <c r="W21" i="50"/>
  <c r="X21" i="50"/>
  <c r="Y21" i="50"/>
  <c r="Z21" i="50"/>
  <c r="B22" i="50"/>
  <c r="C22" i="50"/>
  <c r="E22" i="50"/>
  <c r="F22" i="50"/>
  <c r="G22" i="50"/>
  <c r="I22" i="50"/>
  <c r="Q22" i="50"/>
  <c r="R22" i="50"/>
  <c r="S22" i="50"/>
  <c r="T22" i="50"/>
  <c r="U22" i="50"/>
  <c r="V22" i="50"/>
  <c r="W22" i="50"/>
  <c r="X22" i="50"/>
  <c r="Y22" i="50"/>
  <c r="Z22" i="50"/>
  <c r="B23" i="50"/>
  <c r="C23" i="50"/>
  <c r="E23" i="50"/>
  <c r="F23" i="50"/>
  <c r="G23" i="50"/>
  <c r="I23" i="50"/>
  <c r="Q23" i="50"/>
  <c r="R23" i="50"/>
  <c r="S23" i="50"/>
  <c r="T23" i="50"/>
  <c r="U23" i="50"/>
  <c r="V23" i="50"/>
  <c r="W23" i="50"/>
  <c r="X23" i="50"/>
  <c r="Y23" i="50"/>
  <c r="Z23" i="50"/>
  <c r="B24" i="50"/>
  <c r="C24" i="50"/>
  <c r="E24" i="50"/>
  <c r="F24" i="50"/>
  <c r="G24" i="50"/>
  <c r="I24" i="50"/>
  <c r="Q24" i="50"/>
  <c r="R24" i="50"/>
  <c r="S24" i="50"/>
  <c r="T24" i="50"/>
  <c r="U24" i="50"/>
  <c r="V24" i="50"/>
  <c r="W24" i="50"/>
  <c r="X24" i="50"/>
  <c r="Y24" i="50"/>
  <c r="Z24" i="50"/>
  <c r="B25" i="50"/>
  <c r="C25" i="50"/>
  <c r="E25" i="50"/>
  <c r="F25" i="50"/>
  <c r="G25" i="50"/>
  <c r="I25" i="50"/>
  <c r="Q25" i="50"/>
  <c r="R25" i="50"/>
  <c r="S25" i="50"/>
  <c r="T25" i="50"/>
  <c r="U25" i="50"/>
  <c r="V25" i="50"/>
  <c r="W25" i="50"/>
  <c r="X25" i="50"/>
  <c r="Y25" i="50"/>
  <c r="Z25" i="50"/>
  <c r="B26" i="50"/>
  <c r="C26" i="50"/>
  <c r="E26" i="50"/>
  <c r="F26" i="50"/>
  <c r="G26" i="50"/>
  <c r="I26" i="50"/>
  <c r="Q26" i="50"/>
  <c r="R26" i="50"/>
  <c r="S26" i="50"/>
  <c r="T26" i="50"/>
  <c r="U26" i="50"/>
  <c r="V26" i="50"/>
  <c r="W26" i="50"/>
  <c r="X26" i="50"/>
  <c r="Y26" i="50"/>
  <c r="Z26" i="50"/>
  <c r="Z11" i="50"/>
  <c r="Y11" i="50"/>
  <c r="X11" i="50"/>
  <c r="W11" i="50"/>
  <c r="V11" i="50"/>
  <c r="U11" i="50"/>
  <c r="T11" i="50"/>
  <c r="S11" i="50"/>
  <c r="R11" i="50"/>
  <c r="Q11" i="50"/>
  <c r="I11" i="50"/>
  <c r="G11" i="50"/>
  <c r="F11" i="50"/>
  <c r="E11" i="50"/>
  <c r="C11" i="50"/>
  <c r="B11" i="50"/>
  <c r="Z313" i="49"/>
  <c r="Y313" i="49"/>
  <c r="X313" i="49"/>
  <c r="W313" i="49"/>
  <c r="V313" i="49"/>
  <c r="U313" i="49"/>
  <c r="R313" i="49"/>
  <c r="P313" i="49"/>
  <c r="Q313" i="49" s="1"/>
  <c r="I313" i="49"/>
  <c r="G313" i="49"/>
  <c r="H313" i="49" s="1"/>
  <c r="F313" i="49"/>
  <c r="E313" i="49"/>
  <c r="C313" i="49"/>
  <c r="B313" i="49"/>
  <c r="Z312" i="49"/>
  <c r="Y312" i="49"/>
  <c r="X312" i="49"/>
  <c r="W312" i="49"/>
  <c r="V312" i="49"/>
  <c r="U312" i="49"/>
  <c r="R312" i="49"/>
  <c r="P312" i="49"/>
  <c r="Q312" i="49" s="1"/>
  <c r="I312" i="49"/>
  <c r="G312" i="49"/>
  <c r="H312" i="49" s="1"/>
  <c r="F312" i="49"/>
  <c r="E312" i="49"/>
  <c r="C312" i="49"/>
  <c r="B312" i="49"/>
  <c r="Z311" i="49"/>
  <c r="Y311" i="49"/>
  <c r="X311" i="49"/>
  <c r="W311" i="49"/>
  <c r="V311" i="49"/>
  <c r="U311" i="49"/>
  <c r="R311" i="49"/>
  <c r="P311" i="49"/>
  <c r="Q311" i="49" s="1"/>
  <c r="I311" i="49"/>
  <c r="G311" i="49"/>
  <c r="H311" i="49" s="1"/>
  <c r="F311" i="49"/>
  <c r="E311" i="49"/>
  <c r="C311" i="49"/>
  <c r="B311" i="49"/>
  <c r="Z310" i="49"/>
  <c r="Y310" i="49"/>
  <c r="X310" i="49"/>
  <c r="W310" i="49"/>
  <c r="V310" i="49"/>
  <c r="U310" i="49"/>
  <c r="R310" i="49"/>
  <c r="P310" i="49"/>
  <c r="Q310" i="49" s="1"/>
  <c r="I310" i="49"/>
  <c r="G310" i="49"/>
  <c r="H310" i="49" s="1"/>
  <c r="F310" i="49"/>
  <c r="E310" i="49"/>
  <c r="C310" i="49"/>
  <c r="B310" i="49"/>
  <c r="Z309" i="49"/>
  <c r="Y309" i="49"/>
  <c r="X309" i="49"/>
  <c r="W309" i="49"/>
  <c r="V309" i="49"/>
  <c r="U309" i="49"/>
  <c r="R309" i="49"/>
  <c r="P309" i="49"/>
  <c r="Q309" i="49" s="1"/>
  <c r="I309" i="49"/>
  <c r="G309" i="49"/>
  <c r="H309" i="49" s="1"/>
  <c r="F309" i="49"/>
  <c r="E309" i="49"/>
  <c r="C309" i="49"/>
  <c r="B309" i="49"/>
  <c r="Z308" i="49"/>
  <c r="Y308" i="49"/>
  <c r="X308" i="49"/>
  <c r="W308" i="49"/>
  <c r="V308" i="49"/>
  <c r="U308" i="49"/>
  <c r="R308" i="49"/>
  <c r="P308" i="49"/>
  <c r="Q308" i="49" s="1"/>
  <c r="I308" i="49"/>
  <c r="G308" i="49"/>
  <c r="H308" i="49" s="1"/>
  <c r="F308" i="49"/>
  <c r="E308" i="49"/>
  <c r="C308" i="49"/>
  <c r="B308" i="49"/>
  <c r="Z307" i="49"/>
  <c r="Y307" i="49"/>
  <c r="X307" i="49"/>
  <c r="W307" i="49"/>
  <c r="V307" i="49"/>
  <c r="U307" i="49"/>
  <c r="R307" i="49"/>
  <c r="P307" i="49"/>
  <c r="Q307" i="49" s="1"/>
  <c r="I307" i="49"/>
  <c r="G307" i="49"/>
  <c r="H307" i="49" s="1"/>
  <c r="F307" i="49"/>
  <c r="E307" i="49"/>
  <c r="C307" i="49"/>
  <c r="B307" i="49"/>
  <c r="Z306" i="49"/>
  <c r="Y306" i="49"/>
  <c r="X306" i="49"/>
  <c r="W306" i="49"/>
  <c r="V306" i="49"/>
  <c r="U306" i="49"/>
  <c r="R306" i="49"/>
  <c r="P306" i="49"/>
  <c r="Q306" i="49" s="1"/>
  <c r="I306" i="49"/>
  <c r="G306" i="49"/>
  <c r="H306" i="49" s="1"/>
  <c r="F306" i="49"/>
  <c r="E306" i="49"/>
  <c r="C306" i="49"/>
  <c r="B306" i="49"/>
  <c r="Z305" i="49"/>
  <c r="Y305" i="49"/>
  <c r="X305" i="49"/>
  <c r="W305" i="49"/>
  <c r="V305" i="49"/>
  <c r="U305" i="49"/>
  <c r="R305" i="49"/>
  <c r="P305" i="49"/>
  <c r="Q305" i="49" s="1"/>
  <c r="I305" i="49"/>
  <c r="G305" i="49"/>
  <c r="H305" i="49" s="1"/>
  <c r="F305" i="49"/>
  <c r="E305" i="49"/>
  <c r="C305" i="49"/>
  <c r="B305" i="49"/>
  <c r="Z304" i="49"/>
  <c r="Y304" i="49"/>
  <c r="X304" i="49"/>
  <c r="W304" i="49"/>
  <c r="V304" i="49"/>
  <c r="U304" i="49"/>
  <c r="R304" i="49"/>
  <c r="P304" i="49"/>
  <c r="Q304" i="49" s="1"/>
  <c r="I304" i="49"/>
  <c r="G304" i="49"/>
  <c r="H304" i="49" s="1"/>
  <c r="F304" i="49"/>
  <c r="E304" i="49"/>
  <c r="C304" i="49"/>
  <c r="B304" i="49"/>
  <c r="Z303" i="49"/>
  <c r="Y303" i="49"/>
  <c r="X303" i="49"/>
  <c r="W303" i="49"/>
  <c r="V303" i="49"/>
  <c r="U303" i="49"/>
  <c r="R303" i="49"/>
  <c r="P303" i="49"/>
  <c r="Q303" i="49" s="1"/>
  <c r="I303" i="49"/>
  <c r="G303" i="49"/>
  <c r="H303" i="49" s="1"/>
  <c r="F303" i="49"/>
  <c r="E303" i="49"/>
  <c r="C303" i="49"/>
  <c r="B303" i="49"/>
  <c r="Z302" i="49"/>
  <c r="Y302" i="49"/>
  <c r="X302" i="49"/>
  <c r="W302" i="49"/>
  <c r="V302" i="49"/>
  <c r="U302" i="49"/>
  <c r="R302" i="49"/>
  <c r="P302" i="49"/>
  <c r="Q302" i="49" s="1"/>
  <c r="I302" i="49"/>
  <c r="G302" i="49"/>
  <c r="H302" i="49" s="1"/>
  <c r="F302" i="49"/>
  <c r="E302" i="49"/>
  <c r="C302" i="49"/>
  <c r="B302" i="49"/>
  <c r="Z301" i="49"/>
  <c r="Y301" i="49"/>
  <c r="X301" i="49"/>
  <c r="W301" i="49"/>
  <c r="V301" i="49"/>
  <c r="U301" i="49"/>
  <c r="R301" i="49"/>
  <c r="P301" i="49"/>
  <c r="Q301" i="49" s="1"/>
  <c r="I301" i="49"/>
  <c r="G301" i="49"/>
  <c r="H301" i="49" s="1"/>
  <c r="F301" i="49"/>
  <c r="E301" i="49"/>
  <c r="C301" i="49"/>
  <c r="B301" i="49"/>
  <c r="Z300" i="49"/>
  <c r="Y300" i="49"/>
  <c r="X300" i="49"/>
  <c r="W300" i="49"/>
  <c r="V300" i="49"/>
  <c r="U300" i="49"/>
  <c r="R300" i="49"/>
  <c r="P300" i="49"/>
  <c r="Q300" i="49" s="1"/>
  <c r="I300" i="49"/>
  <c r="G300" i="49"/>
  <c r="H300" i="49" s="1"/>
  <c r="F300" i="49"/>
  <c r="E300" i="49"/>
  <c r="C300" i="49"/>
  <c r="B300" i="49"/>
  <c r="Z299" i="49"/>
  <c r="Y299" i="49"/>
  <c r="X299" i="49"/>
  <c r="W299" i="49"/>
  <c r="V299" i="49"/>
  <c r="U299" i="49"/>
  <c r="R299" i="49"/>
  <c r="P299" i="49"/>
  <c r="Q299" i="49" s="1"/>
  <c r="I299" i="49"/>
  <c r="G299" i="49"/>
  <c r="H299" i="49" s="1"/>
  <c r="F299" i="49"/>
  <c r="E299" i="49"/>
  <c r="C299" i="49"/>
  <c r="B299" i="49"/>
  <c r="Z298" i="49"/>
  <c r="Y298" i="49"/>
  <c r="X298" i="49"/>
  <c r="W298" i="49"/>
  <c r="V298" i="49"/>
  <c r="U298" i="49"/>
  <c r="R298" i="49"/>
  <c r="P298" i="49"/>
  <c r="I298" i="49"/>
  <c r="G298" i="49"/>
  <c r="F298" i="49"/>
  <c r="E298" i="49"/>
  <c r="C298" i="49"/>
  <c r="B298" i="49"/>
  <c r="Z297" i="49"/>
  <c r="Y297" i="49"/>
  <c r="X297" i="49"/>
  <c r="W297" i="49"/>
  <c r="V297" i="49"/>
  <c r="U297" i="49"/>
  <c r="R297" i="49"/>
  <c r="P297" i="49"/>
  <c r="I297" i="49"/>
  <c r="G297" i="49"/>
  <c r="F297" i="49"/>
  <c r="E297" i="49"/>
  <c r="C297" i="49"/>
  <c r="B297" i="49"/>
  <c r="Z296" i="49"/>
  <c r="Y296" i="49"/>
  <c r="X296" i="49"/>
  <c r="W296" i="49"/>
  <c r="V296" i="49"/>
  <c r="U296" i="49"/>
  <c r="R296" i="49"/>
  <c r="P296" i="49"/>
  <c r="I296" i="49"/>
  <c r="G296" i="49"/>
  <c r="F296" i="49"/>
  <c r="E296" i="49"/>
  <c r="C296" i="49"/>
  <c r="B296" i="49"/>
  <c r="Z295" i="49"/>
  <c r="Y295" i="49"/>
  <c r="X295" i="49"/>
  <c r="W295" i="49"/>
  <c r="V295" i="49"/>
  <c r="U295" i="49"/>
  <c r="R295" i="49"/>
  <c r="P295" i="49"/>
  <c r="I295" i="49"/>
  <c r="G295" i="49"/>
  <c r="F295" i="49"/>
  <c r="E295" i="49"/>
  <c r="C295" i="49"/>
  <c r="B295" i="49"/>
  <c r="Z294" i="49"/>
  <c r="Y294" i="49"/>
  <c r="X294" i="49"/>
  <c r="W294" i="49"/>
  <c r="V294" i="49"/>
  <c r="U294" i="49"/>
  <c r="R294" i="49"/>
  <c r="P294" i="49"/>
  <c r="I294" i="49"/>
  <c r="G294" i="49"/>
  <c r="F294" i="49"/>
  <c r="E294" i="49"/>
  <c r="C294" i="49"/>
  <c r="B294" i="49"/>
  <c r="Z293" i="49"/>
  <c r="Y293" i="49"/>
  <c r="X293" i="49"/>
  <c r="W293" i="49"/>
  <c r="V293" i="49"/>
  <c r="U293" i="49"/>
  <c r="R293" i="49"/>
  <c r="P293" i="49"/>
  <c r="I293" i="49"/>
  <c r="G293" i="49"/>
  <c r="F293" i="49"/>
  <c r="E293" i="49"/>
  <c r="C293" i="49"/>
  <c r="B293" i="49"/>
  <c r="Z292" i="49"/>
  <c r="Y292" i="49"/>
  <c r="X292" i="49"/>
  <c r="W292" i="49"/>
  <c r="V292" i="49"/>
  <c r="U292" i="49"/>
  <c r="R292" i="49"/>
  <c r="P292" i="49"/>
  <c r="I292" i="49"/>
  <c r="G292" i="49"/>
  <c r="F292" i="49"/>
  <c r="E292" i="49"/>
  <c r="C292" i="49"/>
  <c r="B292" i="49"/>
  <c r="Z291" i="49"/>
  <c r="Y291" i="49"/>
  <c r="X291" i="49"/>
  <c r="W291" i="49"/>
  <c r="V291" i="49"/>
  <c r="U291" i="49"/>
  <c r="R291" i="49"/>
  <c r="P291" i="49"/>
  <c r="I291" i="49"/>
  <c r="G291" i="49"/>
  <c r="F291" i="49"/>
  <c r="E291" i="49"/>
  <c r="C291" i="49"/>
  <c r="B291" i="49"/>
  <c r="Z290" i="49"/>
  <c r="Y290" i="49"/>
  <c r="X290" i="49"/>
  <c r="W290" i="49"/>
  <c r="V290" i="49"/>
  <c r="U290" i="49"/>
  <c r="R290" i="49"/>
  <c r="P290" i="49"/>
  <c r="I290" i="49"/>
  <c r="G290" i="49"/>
  <c r="F290" i="49"/>
  <c r="E290" i="49"/>
  <c r="C290" i="49"/>
  <c r="B290" i="49"/>
  <c r="Z289" i="49"/>
  <c r="Y289" i="49"/>
  <c r="X289" i="49"/>
  <c r="W289" i="49"/>
  <c r="V289" i="49"/>
  <c r="U289" i="49"/>
  <c r="R289" i="49"/>
  <c r="P289" i="49"/>
  <c r="I289" i="49"/>
  <c r="G289" i="49"/>
  <c r="F289" i="49"/>
  <c r="E289" i="49"/>
  <c r="C289" i="49"/>
  <c r="B289" i="49"/>
  <c r="Z288" i="49"/>
  <c r="Y288" i="49"/>
  <c r="X288" i="49"/>
  <c r="W288" i="49"/>
  <c r="V288" i="49"/>
  <c r="U288" i="49"/>
  <c r="R288" i="49"/>
  <c r="P288" i="49"/>
  <c r="I288" i="49"/>
  <c r="G288" i="49"/>
  <c r="F288" i="49"/>
  <c r="E288" i="49"/>
  <c r="C288" i="49"/>
  <c r="B288" i="49"/>
  <c r="Z287" i="49"/>
  <c r="Y287" i="49"/>
  <c r="X287" i="49"/>
  <c r="W287" i="49"/>
  <c r="V287" i="49"/>
  <c r="U287" i="49"/>
  <c r="R287" i="49"/>
  <c r="P287" i="49"/>
  <c r="I287" i="49"/>
  <c r="G287" i="49"/>
  <c r="F287" i="49"/>
  <c r="E287" i="49"/>
  <c r="C287" i="49"/>
  <c r="B287" i="49"/>
  <c r="Z286" i="49"/>
  <c r="Y286" i="49"/>
  <c r="X286" i="49"/>
  <c r="W286" i="49"/>
  <c r="V286" i="49"/>
  <c r="U286" i="49"/>
  <c r="R286" i="49"/>
  <c r="P286" i="49"/>
  <c r="I286" i="49"/>
  <c r="G286" i="49"/>
  <c r="F286" i="49"/>
  <c r="E286" i="49"/>
  <c r="C286" i="49"/>
  <c r="B286" i="49"/>
  <c r="Z285" i="49"/>
  <c r="Y285" i="49"/>
  <c r="X285" i="49"/>
  <c r="W285" i="49"/>
  <c r="V285" i="49"/>
  <c r="U285" i="49"/>
  <c r="R285" i="49"/>
  <c r="P285" i="49"/>
  <c r="I285" i="49"/>
  <c r="G285" i="49"/>
  <c r="F285" i="49"/>
  <c r="E285" i="49"/>
  <c r="C285" i="49"/>
  <c r="B285" i="49"/>
  <c r="Z284" i="49"/>
  <c r="Y284" i="49"/>
  <c r="X284" i="49"/>
  <c r="W284" i="49"/>
  <c r="V284" i="49"/>
  <c r="U284" i="49"/>
  <c r="R284" i="49"/>
  <c r="P284" i="49"/>
  <c r="I284" i="49"/>
  <c r="G284" i="49"/>
  <c r="F284" i="49"/>
  <c r="E284" i="49"/>
  <c r="C284" i="49"/>
  <c r="B284" i="49"/>
  <c r="Z283" i="49"/>
  <c r="Y283" i="49"/>
  <c r="X283" i="49"/>
  <c r="W283" i="49"/>
  <c r="V283" i="49"/>
  <c r="U283" i="49"/>
  <c r="R283" i="49"/>
  <c r="P283" i="49"/>
  <c r="I283" i="49"/>
  <c r="G283" i="49"/>
  <c r="F283" i="49"/>
  <c r="E283" i="49"/>
  <c r="C283" i="49"/>
  <c r="B283" i="49"/>
  <c r="Z282" i="49"/>
  <c r="Y282" i="49"/>
  <c r="X282" i="49"/>
  <c r="W282" i="49"/>
  <c r="V282" i="49"/>
  <c r="U282" i="49"/>
  <c r="R282" i="49"/>
  <c r="P282" i="49"/>
  <c r="I282" i="49"/>
  <c r="G282" i="49"/>
  <c r="F282" i="49"/>
  <c r="E282" i="49"/>
  <c r="C282" i="49"/>
  <c r="B282" i="49"/>
  <c r="Z281" i="49"/>
  <c r="Y281" i="49"/>
  <c r="X281" i="49"/>
  <c r="W281" i="49"/>
  <c r="V281" i="49"/>
  <c r="U281" i="49"/>
  <c r="R281" i="49"/>
  <c r="P281" i="49"/>
  <c r="I281" i="49"/>
  <c r="G281" i="49"/>
  <c r="F281" i="49"/>
  <c r="E281" i="49"/>
  <c r="C281" i="49"/>
  <c r="B281" i="49"/>
  <c r="Z280" i="49"/>
  <c r="Y280" i="49"/>
  <c r="X280" i="49"/>
  <c r="W280" i="49"/>
  <c r="V280" i="49"/>
  <c r="U280" i="49"/>
  <c r="R280" i="49"/>
  <c r="P280" i="49"/>
  <c r="I280" i="49"/>
  <c r="G280" i="49"/>
  <c r="F280" i="49"/>
  <c r="E280" i="49"/>
  <c r="C280" i="49"/>
  <c r="B280" i="49"/>
  <c r="Z279" i="49"/>
  <c r="Y279" i="49"/>
  <c r="X279" i="49"/>
  <c r="W279" i="49"/>
  <c r="V279" i="49"/>
  <c r="U279" i="49"/>
  <c r="R279" i="49"/>
  <c r="P279" i="49"/>
  <c r="I279" i="49"/>
  <c r="G279" i="49"/>
  <c r="F279" i="49"/>
  <c r="E279" i="49"/>
  <c r="C279" i="49"/>
  <c r="B279" i="49"/>
  <c r="Z278" i="49"/>
  <c r="Y278" i="49"/>
  <c r="X278" i="49"/>
  <c r="W278" i="49"/>
  <c r="V278" i="49"/>
  <c r="U278" i="49"/>
  <c r="R278" i="49"/>
  <c r="P278" i="49"/>
  <c r="I278" i="49"/>
  <c r="G278" i="49"/>
  <c r="F278" i="49"/>
  <c r="E278" i="49"/>
  <c r="C278" i="49"/>
  <c r="B278" i="49"/>
  <c r="Z277" i="49"/>
  <c r="Y277" i="49"/>
  <c r="X277" i="49"/>
  <c r="W277" i="49"/>
  <c r="V277" i="49"/>
  <c r="U277" i="49"/>
  <c r="R277" i="49"/>
  <c r="P277" i="49"/>
  <c r="I277" i="49"/>
  <c r="G277" i="49"/>
  <c r="F277" i="49"/>
  <c r="E277" i="49"/>
  <c r="C277" i="49"/>
  <c r="B277" i="49"/>
  <c r="Z276" i="49"/>
  <c r="Y276" i="49"/>
  <c r="X276" i="49"/>
  <c r="W276" i="49"/>
  <c r="V276" i="49"/>
  <c r="U276" i="49"/>
  <c r="R276" i="49"/>
  <c r="P276" i="49"/>
  <c r="I276" i="49"/>
  <c r="G276" i="49"/>
  <c r="F276" i="49"/>
  <c r="E276" i="49"/>
  <c r="C276" i="49"/>
  <c r="B276" i="49"/>
  <c r="Z275" i="49"/>
  <c r="Y275" i="49"/>
  <c r="X275" i="49"/>
  <c r="W275" i="49"/>
  <c r="V275" i="49"/>
  <c r="U275" i="49"/>
  <c r="R275" i="49"/>
  <c r="P275" i="49"/>
  <c r="I275" i="49"/>
  <c r="G275" i="49"/>
  <c r="F275" i="49"/>
  <c r="E275" i="49"/>
  <c r="C275" i="49"/>
  <c r="B275" i="49"/>
  <c r="Z274" i="49"/>
  <c r="Y274" i="49"/>
  <c r="X274" i="49"/>
  <c r="W274" i="49"/>
  <c r="V274" i="49"/>
  <c r="U274" i="49"/>
  <c r="R274" i="49"/>
  <c r="P274" i="49"/>
  <c r="I274" i="49"/>
  <c r="G274" i="49"/>
  <c r="F274" i="49"/>
  <c r="E274" i="49"/>
  <c r="C274" i="49"/>
  <c r="B274" i="49"/>
  <c r="Z273" i="49"/>
  <c r="Y273" i="49"/>
  <c r="X273" i="49"/>
  <c r="W273" i="49"/>
  <c r="V273" i="49"/>
  <c r="U273" i="49"/>
  <c r="R273" i="49"/>
  <c r="P273" i="49"/>
  <c r="I273" i="49"/>
  <c r="G273" i="49"/>
  <c r="F273" i="49"/>
  <c r="E273" i="49"/>
  <c r="C273" i="49"/>
  <c r="B273" i="49"/>
  <c r="Z272" i="49"/>
  <c r="Y272" i="49"/>
  <c r="X272" i="49"/>
  <c r="W272" i="49"/>
  <c r="V272" i="49"/>
  <c r="U272" i="49"/>
  <c r="R272" i="49"/>
  <c r="P272" i="49"/>
  <c r="I272" i="49"/>
  <c r="G272" i="49"/>
  <c r="F272" i="49"/>
  <c r="E272" i="49"/>
  <c r="C272" i="49"/>
  <c r="B272" i="49"/>
  <c r="Z271" i="49"/>
  <c r="Y271" i="49"/>
  <c r="X271" i="49"/>
  <c r="W271" i="49"/>
  <c r="V271" i="49"/>
  <c r="U271" i="49"/>
  <c r="R271" i="49"/>
  <c r="P271" i="49"/>
  <c r="I271" i="49"/>
  <c r="G271" i="49"/>
  <c r="F271" i="49"/>
  <c r="E271" i="49"/>
  <c r="C271" i="49"/>
  <c r="B271" i="49"/>
  <c r="Z270" i="49"/>
  <c r="Y270" i="49"/>
  <c r="X270" i="49"/>
  <c r="W270" i="49"/>
  <c r="V270" i="49"/>
  <c r="U270" i="49"/>
  <c r="R270" i="49"/>
  <c r="P270" i="49"/>
  <c r="I270" i="49"/>
  <c r="G270" i="49"/>
  <c r="F270" i="49"/>
  <c r="E270" i="49"/>
  <c r="C270" i="49"/>
  <c r="B270" i="49"/>
  <c r="Z269" i="49"/>
  <c r="Y269" i="49"/>
  <c r="X269" i="49"/>
  <c r="W269" i="49"/>
  <c r="V269" i="49"/>
  <c r="U269" i="49"/>
  <c r="R269" i="49"/>
  <c r="P269" i="49"/>
  <c r="I269" i="49"/>
  <c r="G269" i="49"/>
  <c r="F269" i="49"/>
  <c r="E269" i="49"/>
  <c r="C269" i="49"/>
  <c r="B269" i="49"/>
  <c r="Z268" i="49"/>
  <c r="Y268" i="49"/>
  <c r="X268" i="49"/>
  <c r="W268" i="49"/>
  <c r="V268" i="49"/>
  <c r="U268" i="49"/>
  <c r="R268" i="49"/>
  <c r="P268" i="49"/>
  <c r="I268" i="49"/>
  <c r="G268" i="49"/>
  <c r="F268" i="49"/>
  <c r="E268" i="49"/>
  <c r="C268" i="49"/>
  <c r="B268" i="49"/>
  <c r="Z267" i="49"/>
  <c r="Y267" i="49"/>
  <c r="X267" i="49"/>
  <c r="W267" i="49"/>
  <c r="V267" i="49"/>
  <c r="U267" i="49"/>
  <c r="R267" i="49"/>
  <c r="P267" i="49"/>
  <c r="I267" i="49"/>
  <c r="G267" i="49"/>
  <c r="F267" i="49"/>
  <c r="E267" i="49"/>
  <c r="C267" i="49"/>
  <c r="B267" i="49"/>
  <c r="Z266" i="49"/>
  <c r="Y266" i="49"/>
  <c r="X266" i="49"/>
  <c r="W266" i="49"/>
  <c r="V266" i="49"/>
  <c r="U266" i="49"/>
  <c r="R266" i="49"/>
  <c r="P266" i="49"/>
  <c r="I266" i="49"/>
  <c r="G266" i="49"/>
  <c r="F266" i="49"/>
  <c r="E266" i="49"/>
  <c r="C266" i="49"/>
  <c r="B266" i="49"/>
  <c r="Z265" i="49"/>
  <c r="Y265" i="49"/>
  <c r="X265" i="49"/>
  <c r="W265" i="49"/>
  <c r="V265" i="49"/>
  <c r="U265" i="49"/>
  <c r="R265" i="49"/>
  <c r="P265" i="49"/>
  <c r="I265" i="49"/>
  <c r="G265" i="49"/>
  <c r="F265" i="49"/>
  <c r="E265" i="49"/>
  <c r="C265" i="49"/>
  <c r="B265" i="49"/>
  <c r="Z264" i="49"/>
  <c r="Y264" i="49"/>
  <c r="X264" i="49"/>
  <c r="W264" i="49"/>
  <c r="V264" i="49"/>
  <c r="U264" i="49"/>
  <c r="R264" i="49"/>
  <c r="P264" i="49"/>
  <c r="I264" i="49"/>
  <c r="G264" i="49"/>
  <c r="F264" i="49"/>
  <c r="E264" i="49"/>
  <c r="C264" i="49"/>
  <c r="B264" i="49"/>
  <c r="Z263" i="49"/>
  <c r="Y263" i="49"/>
  <c r="X263" i="49"/>
  <c r="W263" i="49"/>
  <c r="V263" i="49"/>
  <c r="U263" i="49"/>
  <c r="R263" i="49"/>
  <c r="P263" i="49"/>
  <c r="I263" i="49"/>
  <c r="G263" i="49"/>
  <c r="F263" i="49"/>
  <c r="E263" i="49"/>
  <c r="C263" i="49"/>
  <c r="B263" i="49"/>
  <c r="Z262" i="49"/>
  <c r="Y262" i="49"/>
  <c r="X262" i="49"/>
  <c r="W262" i="49"/>
  <c r="V262" i="49"/>
  <c r="U262" i="49"/>
  <c r="R262" i="49"/>
  <c r="P262" i="49"/>
  <c r="I262" i="49"/>
  <c r="G262" i="49"/>
  <c r="F262" i="49"/>
  <c r="E262" i="49"/>
  <c r="C262" i="49"/>
  <c r="B262" i="49"/>
  <c r="Z261" i="49"/>
  <c r="Y261" i="49"/>
  <c r="X261" i="49"/>
  <c r="W261" i="49"/>
  <c r="V261" i="49"/>
  <c r="U261" i="49"/>
  <c r="R261" i="49"/>
  <c r="P261" i="49"/>
  <c r="I261" i="49"/>
  <c r="G261" i="49"/>
  <c r="F261" i="49"/>
  <c r="E261" i="49"/>
  <c r="C261" i="49"/>
  <c r="B261" i="49"/>
  <c r="Z260" i="49"/>
  <c r="Y260" i="49"/>
  <c r="X260" i="49"/>
  <c r="W260" i="49"/>
  <c r="V260" i="49"/>
  <c r="U260" i="49"/>
  <c r="R260" i="49"/>
  <c r="P260" i="49"/>
  <c r="I260" i="49"/>
  <c r="G260" i="49"/>
  <c r="F260" i="49"/>
  <c r="E260" i="49"/>
  <c r="C260" i="49"/>
  <c r="B260" i="49"/>
  <c r="Z259" i="49"/>
  <c r="Y259" i="49"/>
  <c r="X259" i="49"/>
  <c r="W259" i="49"/>
  <c r="V259" i="49"/>
  <c r="U259" i="49"/>
  <c r="R259" i="49"/>
  <c r="P259" i="49"/>
  <c r="I259" i="49"/>
  <c r="G259" i="49"/>
  <c r="F259" i="49"/>
  <c r="E259" i="49"/>
  <c r="C259" i="49"/>
  <c r="B259" i="49"/>
  <c r="Z258" i="49"/>
  <c r="Y258" i="49"/>
  <c r="X258" i="49"/>
  <c r="W258" i="49"/>
  <c r="V258" i="49"/>
  <c r="U258" i="49"/>
  <c r="R258" i="49"/>
  <c r="P258" i="49"/>
  <c r="I258" i="49"/>
  <c r="G258" i="49"/>
  <c r="F258" i="49"/>
  <c r="E258" i="49"/>
  <c r="C258" i="49"/>
  <c r="B258" i="49"/>
  <c r="Z257" i="49"/>
  <c r="Y257" i="49"/>
  <c r="X257" i="49"/>
  <c r="W257" i="49"/>
  <c r="V257" i="49"/>
  <c r="U257" i="49"/>
  <c r="R257" i="49"/>
  <c r="P257" i="49"/>
  <c r="I257" i="49"/>
  <c r="G257" i="49"/>
  <c r="F257" i="49"/>
  <c r="E257" i="49"/>
  <c r="C257" i="49"/>
  <c r="B257" i="49"/>
  <c r="Z256" i="49"/>
  <c r="Y256" i="49"/>
  <c r="X256" i="49"/>
  <c r="W256" i="49"/>
  <c r="V256" i="49"/>
  <c r="U256" i="49"/>
  <c r="R256" i="49"/>
  <c r="P256" i="49"/>
  <c r="I256" i="49"/>
  <c r="G256" i="49"/>
  <c r="F256" i="49"/>
  <c r="E256" i="49"/>
  <c r="C256" i="49"/>
  <c r="B256" i="49"/>
  <c r="Z255" i="49"/>
  <c r="Y255" i="49"/>
  <c r="X255" i="49"/>
  <c r="W255" i="49"/>
  <c r="V255" i="49"/>
  <c r="U255" i="49"/>
  <c r="R255" i="49"/>
  <c r="P255" i="49"/>
  <c r="I255" i="49"/>
  <c r="G255" i="49"/>
  <c r="F255" i="49"/>
  <c r="E255" i="49"/>
  <c r="C255" i="49"/>
  <c r="B255" i="49"/>
  <c r="Z254" i="49"/>
  <c r="Y254" i="49"/>
  <c r="X254" i="49"/>
  <c r="W254" i="49"/>
  <c r="V254" i="49"/>
  <c r="U254" i="49"/>
  <c r="R254" i="49"/>
  <c r="P254" i="49"/>
  <c r="I254" i="49"/>
  <c r="G254" i="49"/>
  <c r="F254" i="49"/>
  <c r="E254" i="49"/>
  <c r="C254" i="49"/>
  <c r="B254" i="49"/>
  <c r="Z252" i="49"/>
  <c r="Y252" i="49"/>
  <c r="X252" i="49"/>
  <c r="W252" i="49"/>
  <c r="V252" i="49"/>
  <c r="U252" i="49"/>
  <c r="R252" i="49"/>
  <c r="P252" i="49"/>
  <c r="I252" i="49"/>
  <c r="G252" i="49"/>
  <c r="F252" i="49"/>
  <c r="E252" i="49"/>
  <c r="C252" i="49"/>
  <c r="B252" i="49"/>
  <c r="Z251" i="49"/>
  <c r="Y251" i="49"/>
  <c r="X251" i="49"/>
  <c r="W251" i="49"/>
  <c r="V251" i="49"/>
  <c r="U251" i="49"/>
  <c r="R251" i="49"/>
  <c r="P251" i="49"/>
  <c r="I251" i="49"/>
  <c r="G251" i="49"/>
  <c r="F251" i="49"/>
  <c r="E251" i="49"/>
  <c r="C251" i="49"/>
  <c r="B251" i="49"/>
  <c r="Z250" i="49"/>
  <c r="Y250" i="49"/>
  <c r="X250" i="49"/>
  <c r="W250" i="49"/>
  <c r="V250" i="49"/>
  <c r="U250" i="49"/>
  <c r="R250" i="49"/>
  <c r="P250" i="49"/>
  <c r="I250" i="49"/>
  <c r="G250" i="49"/>
  <c r="F250" i="49"/>
  <c r="E250" i="49"/>
  <c r="C250" i="49"/>
  <c r="B250" i="49"/>
  <c r="Z249" i="49"/>
  <c r="Y249" i="49"/>
  <c r="X249" i="49"/>
  <c r="W249" i="49"/>
  <c r="V249" i="49"/>
  <c r="U249" i="49"/>
  <c r="R249" i="49"/>
  <c r="P249" i="49"/>
  <c r="I249" i="49"/>
  <c r="G249" i="49"/>
  <c r="F249" i="49"/>
  <c r="E249" i="49"/>
  <c r="C249" i="49"/>
  <c r="B249" i="49"/>
  <c r="Z248" i="49"/>
  <c r="Y248" i="49"/>
  <c r="X248" i="49"/>
  <c r="W248" i="49"/>
  <c r="V248" i="49"/>
  <c r="U248" i="49"/>
  <c r="R248" i="49"/>
  <c r="M448" i="61" s="1"/>
  <c r="P248" i="49"/>
  <c r="I248" i="49"/>
  <c r="G248" i="49"/>
  <c r="F248" i="49"/>
  <c r="E248" i="49"/>
  <c r="C248" i="49"/>
  <c r="B248" i="49"/>
  <c r="Z247" i="49"/>
  <c r="Y247" i="49"/>
  <c r="X247" i="49"/>
  <c r="W247" i="49"/>
  <c r="V247" i="49"/>
  <c r="U247" i="49"/>
  <c r="R247" i="49"/>
  <c r="P247" i="49"/>
  <c r="I247" i="49"/>
  <c r="G247" i="49"/>
  <c r="F247" i="49"/>
  <c r="E247" i="49"/>
  <c r="C247" i="49"/>
  <c r="B247" i="49"/>
  <c r="Z246" i="49"/>
  <c r="Y246" i="49"/>
  <c r="X246" i="49"/>
  <c r="W246" i="49"/>
  <c r="V246" i="49"/>
  <c r="U246" i="49"/>
  <c r="R246" i="49"/>
  <c r="P246" i="49"/>
  <c r="I246" i="49"/>
  <c r="G246" i="49"/>
  <c r="F246" i="49"/>
  <c r="E246" i="49"/>
  <c r="C246" i="49"/>
  <c r="B246" i="49"/>
  <c r="Z245" i="49"/>
  <c r="Y245" i="49"/>
  <c r="X245" i="49"/>
  <c r="W245" i="49"/>
  <c r="V245" i="49"/>
  <c r="U245" i="49"/>
  <c r="R245" i="49"/>
  <c r="P245" i="49"/>
  <c r="I245" i="49"/>
  <c r="G245" i="49"/>
  <c r="F245" i="49"/>
  <c r="E245" i="49"/>
  <c r="C245" i="49"/>
  <c r="B245" i="49"/>
  <c r="Z244" i="49"/>
  <c r="Y244" i="49"/>
  <c r="X244" i="49"/>
  <c r="W244" i="49"/>
  <c r="V244" i="49"/>
  <c r="U244" i="49"/>
  <c r="R244" i="49"/>
  <c r="P244" i="49"/>
  <c r="I244" i="49"/>
  <c r="G244" i="49"/>
  <c r="F244" i="49"/>
  <c r="E244" i="49"/>
  <c r="C244" i="49"/>
  <c r="B244" i="49"/>
  <c r="Z243" i="49"/>
  <c r="Y243" i="49"/>
  <c r="X243" i="49"/>
  <c r="W243" i="49"/>
  <c r="V243" i="49"/>
  <c r="U243" i="49"/>
  <c r="R243" i="49"/>
  <c r="P243" i="49"/>
  <c r="I243" i="49"/>
  <c r="G243" i="49"/>
  <c r="F243" i="49"/>
  <c r="E243" i="49"/>
  <c r="C243" i="49"/>
  <c r="B243" i="49"/>
  <c r="Z242" i="49"/>
  <c r="Y242" i="49"/>
  <c r="X242" i="49"/>
  <c r="W242" i="49"/>
  <c r="V242" i="49"/>
  <c r="U242" i="49"/>
  <c r="R242" i="49"/>
  <c r="P242" i="49"/>
  <c r="I242" i="49"/>
  <c r="G242" i="49"/>
  <c r="F242" i="49"/>
  <c r="E242" i="49"/>
  <c r="C242" i="49"/>
  <c r="B242" i="49"/>
  <c r="Z241" i="49"/>
  <c r="Y241" i="49"/>
  <c r="X241" i="49"/>
  <c r="W241" i="49"/>
  <c r="V241" i="49"/>
  <c r="U241" i="49"/>
  <c r="R241" i="49"/>
  <c r="P241" i="49"/>
  <c r="I241" i="49"/>
  <c r="G241" i="49"/>
  <c r="F241" i="49"/>
  <c r="E241" i="49"/>
  <c r="C241" i="49"/>
  <c r="B241" i="49"/>
  <c r="Z240" i="49"/>
  <c r="Y240" i="49"/>
  <c r="X240" i="49"/>
  <c r="W240" i="49"/>
  <c r="V240" i="49"/>
  <c r="U240" i="49"/>
  <c r="R240" i="49"/>
  <c r="P240" i="49"/>
  <c r="I240" i="49"/>
  <c r="G240" i="49"/>
  <c r="F240" i="49"/>
  <c r="E240" i="49"/>
  <c r="C240" i="49"/>
  <c r="B240" i="49"/>
  <c r="Z239" i="49"/>
  <c r="Y239" i="49"/>
  <c r="X239" i="49"/>
  <c r="W239" i="49"/>
  <c r="V239" i="49"/>
  <c r="U239" i="49"/>
  <c r="R239" i="49"/>
  <c r="P239" i="49"/>
  <c r="I239" i="49"/>
  <c r="G239" i="49"/>
  <c r="F239" i="49"/>
  <c r="E239" i="49"/>
  <c r="C239" i="49"/>
  <c r="B239" i="49"/>
  <c r="Z238" i="49"/>
  <c r="Y238" i="49"/>
  <c r="X238" i="49"/>
  <c r="W238" i="49"/>
  <c r="V238" i="49"/>
  <c r="U238" i="49"/>
  <c r="R238" i="49"/>
  <c r="P238" i="49"/>
  <c r="I238" i="49"/>
  <c r="G238" i="49"/>
  <c r="F238" i="49"/>
  <c r="E238" i="49"/>
  <c r="C238" i="49"/>
  <c r="B238" i="49"/>
  <c r="Z236" i="49"/>
  <c r="Y236" i="49"/>
  <c r="X236" i="49"/>
  <c r="W236" i="49"/>
  <c r="V236" i="49"/>
  <c r="U236" i="49"/>
  <c r="R236" i="49"/>
  <c r="P236" i="49"/>
  <c r="I236" i="49"/>
  <c r="G236" i="49"/>
  <c r="F236" i="49"/>
  <c r="E236" i="49"/>
  <c r="C236" i="49"/>
  <c r="B236" i="49"/>
  <c r="Z235" i="49"/>
  <c r="Y235" i="49"/>
  <c r="X235" i="49"/>
  <c r="W235" i="49"/>
  <c r="V235" i="49"/>
  <c r="U235" i="49"/>
  <c r="R235" i="49"/>
  <c r="P235" i="49"/>
  <c r="I235" i="49"/>
  <c r="G235" i="49"/>
  <c r="F235" i="49"/>
  <c r="E235" i="49"/>
  <c r="C235" i="49"/>
  <c r="B235" i="49"/>
  <c r="Z234" i="49"/>
  <c r="Y234" i="49"/>
  <c r="X234" i="49"/>
  <c r="W234" i="49"/>
  <c r="V234" i="49"/>
  <c r="U234" i="49"/>
  <c r="R234" i="49"/>
  <c r="P234" i="49"/>
  <c r="I234" i="49"/>
  <c r="G234" i="49"/>
  <c r="F234" i="49"/>
  <c r="E234" i="49"/>
  <c r="C234" i="49"/>
  <c r="B234" i="49"/>
  <c r="Z233" i="49"/>
  <c r="Y233" i="49"/>
  <c r="X233" i="49"/>
  <c r="W233" i="49"/>
  <c r="V233" i="49"/>
  <c r="U233" i="49"/>
  <c r="R233" i="49"/>
  <c r="M433" i="61" s="1"/>
  <c r="P233" i="49"/>
  <c r="I233" i="49"/>
  <c r="G233" i="49"/>
  <c r="F233" i="49"/>
  <c r="E233" i="49"/>
  <c r="C233" i="49"/>
  <c r="B233" i="49"/>
  <c r="Z232" i="49"/>
  <c r="Y232" i="49"/>
  <c r="X232" i="49"/>
  <c r="W232" i="49"/>
  <c r="V232" i="49"/>
  <c r="U232" i="49"/>
  <c r="R232" i="49"/>
  <c r="P232" i="49"/>
  <c r="I232" i="49"/>
  <c r="G232" i="49"/>
  <c r="F232" i="49"/>
  <c r="E232" i="49"/>
  <c r="C232" i="49"/>
  <c r="B232" i="49"/>
  <c r="Z231" i="49"/>
  <c r="Y231" i="49"/>
  <c r="X231" i="49"/>
  <c r="W231" i="49"/>
  <c r="V231" i="49"/>
  <c r="U231" i="49"/>
  <c r="R231" i="49"/>
  <c r="P231" i="49"/>
  <c r="I231" i="49"/>
  <c r="G231" i="49"/>
  <c r="F231" i="49"/>
  <c r="E231" i="49"/>
  <c r="C231" i="49"/>
  <c r="B231" i="49"/>
  <c r="Z230" i="49"/>
  <c r="Y230" i="49"/>
  <c r="X230" i="49"/>
  <c r="W230" i="49"/>
  <c r="V230" i="49"/>
  <c r="U230" i="49"/>
  <c r="R230" i="49"/>
  <c r="P230" i="49"/>
  <c r="I230" i="49"/>
  <c r="G230" i="49"/>
  <c r="F230" i="49"/>
  <c r="E230" i="49"/>
  <c r="C230" i="49"/>
  <c r="B230" i="49"/>
  <c r="Z229" i="49"/>
  <c r="Y229" i="49"/>
  <c r="X229" i="49"/>
  <c r="W229" i="49"/>
  <c r="V229" i="49"/>
  <c r="U229" i="49"/>
  <c r="R229" i="49"/>
  <c r="P229" i="49"/>
  <c r="I229" i="49"/>
  <c r="G229" i="49"/>
  <c r="F229" i="49"/>
  <c r="E229" i="49"/>
  <c r="C229" i="49"/>
  <c r="B229" i="49"/>
  <c r="Z228" i="49"/>
  <c r="Y228" i="49"/>
  <c r="X228" i="49"/>
  <c r="W228" i="49"/>
  <c r="V228" i="49"/>
  <c r="U228" i="49"/>
  <c r="R228" i="49"/>
  <c r="P228" i="49"/>
  <c r="I228" i="49"/>
  <c r="G228" i="49"/>
  <c r="F228" i="49"/>
  <c r="E228" i="49"/>
  <c r="C228" i="49"/>
  <c r="B228" i="49"/>
  <c r="Z227" i="49"/>
  <c r="Y227" i="49"/>
  <c r="X227" i="49"/>
  <c r="W227" i="49"/>
  <c r="V227" i="49"/>
  <c r="U227" i="49"/>
  <c r="R227" i="49"/>
  <c r="P227" i="49"/>
  <c r="I227" i="49"/>
  <c r="G227" i="49"/>
  <c r="F227" i="49"/>
  <c r="E227" i="49"/>
  <c r="C227" i="49"/>
  <c r="B227" i="49"/>
  <c r="Z226" i="49"/>
  <c r="Y226" i="49"/>
  <c r="X226" i="49"/>
  <c r="W226" i="49"/>
  <c r="V226" i="49"/>
  <c r="U226" i="49"/>
  <c r="R226" i="49"/>
  <c r="P226" i="49"/>
  <c r="I226" i="49"/>
  <c r="G226" i="49"/>
  <c r="F226" i="49"/>
  <c r="E226" i="49"/>
  <c r="C226" i="49"/>
  <c r="B226" i="49"/>
  <c r="Z225" i="49"/>
  <c r="Y225" i="49"/>
  <c r="X225" i="49"/>
  <c r="W225" i="49"/>
  <c r="V225" i="49"/>
  <c r="U225" i="49"/>
  <c r="R225" i="49"/>
  <c r="P225" i="49"/>
  <c r="I225" i="49"/>
  <c r="G225" i="49"/>
  <c r="F225" i="49"/>
  <c r="E225" i="49"/>
  <c r="C225" i="49"/>
  <c r="B225" i="49"/>
  <c r="Z224" i="49"/>
  <c r="Y224" i="49"/>
  <c r="X224" i="49"/>
  <c r="W224" i="49"/>
  <c r="V224" i="49"/>
  <c r="U224" i="49"/>
  <c r="R224" i="49"/>
  <c r="P224" i="49"/>
  <c r="I224" i="49"/>
  <c r="G224" i="49"/>
  <c r="F224" i="49"/>
  <c r="E224" i="49"/>
  <c r="C224" i="49"/>
  <c r="B224" i="49"/>
  <c r="Z223" i="49"/>
  <c r="Y223" i="49"/>
  <c r="X223" i="49"/>
  <c r="W223" i="49"/>
  <c r="V223" i="49"/>
  <c r="U223" i="49"/>
  <c r="R223" i="49"/>
  <c r="P223" i="49"/>
  <c r="I223" i="49"/>
  <c r="G223" i="49"/>
  <c r="F223" i="49"/>
  <c r="E223" i="49"/>
  <c r="C223" i="49"/>
  <c r="B223" i="49"/>
  <c r="Z222" i="49"/>
  <c r="Y222" i="49"/>
  <c r="X222" i="49"/>
  <c r="W222" i="49"/>
  <c r="V222" i="49"/>
  <c r="U222" i="49"/>
  <c r="R222" i="49"/>
  <c r="P222" i="49"/>
  <c r="I222" i="49"/>
  <c r="G222" i="49"/>
  <c r="F222" i="49"/>
  <c r="E222" i="49"/>
  <c r="C222" i="49"/>
  <c r="B222" i="49"/>
  <c r="Z221" i="49"/>
  <c r="Y221" i="49"/>
  <c r="X221" i="49"/>
  <c r="W221" i="49"/>
  <c r="V221" i="49"/>
  <c r="U221" i="49"/>
  <c r="R221" i="49"/>
  <c r="P221" i="49"/>
  <c r="I221" i="49"/>
  <c r="G221" i="49"/>
  <c r="F221" i="49"/>
  <c r="E221" i="49"/>
  <c r="C221" i="49"/>
  <c r="B221" i="49"/>
  <c r="Z220" i="49"/>
  <c r="Y220" i="49"/>
  <c r="X220" i="49"/>
  <c r="W220" i="49"/>
  <c r="V220" i="49"/>
  <c r="U220" i="49"/>
  <c r="R220" i="49"/>
  <c r="P220" i="49"/>
  <c r="I220" i="49"/>
  <c r="G220" i="49"/>
  <c r="F220" i="49"/>
  <c r="E220" i="49"/>
  <c r="C220" i="49"/>
  <c r="B220" i="49"/>
  <c r="Z219" i="49"/>
  <c r="Y219" i="49"/>
  <c r="X219" i="49"/>
  <c r="W219" i="49"/>
  <c r="V219" i="49"/>
  <c r="U219" i="49"/>
  <c r="R219" i="49"/>
  <c r="P219" i="49"/>
  <c r="I219" i="49"/>
  <c r="G219" i="49"/>
  <c r="F219" i="49"/>
  <c r="E219" i="49"/>
  <c r="C219" i="49"/>
  <c r="B219" i="49"/>
  <c r="Z218" i="49"/>
  <c r="Y218" i="49"/>
  <c r="X218" i="49"/>
  <c r="W218" i="49"/>
  <c r="V218" i="49"/>
  <c r="U218" i="49"/>
  <c r="R218" i="49"/>
  <c r="M418" i="61" s="1"/>
  <c r="P218" i="49"/>
  <c r="I218" i="49"/>
  <c r="G218" i="49"/>
  <c r="F218" i="49"/>
  <c r="E218" i="49"/>
  <c r="C218" i="49"/>
  <c r="B218" i="49"/>
  <c r="Z217" i="49"/>
  <c r="Y217" i="49"/>
  <c r="X217" i="49"/>
  <c r="W217" i="49"/>
  <c r="V217" i="49"/>
  <c r="U217" i="49"/>
  <c r="R217" i="49"/>
  <c r="P217" i="49"/>
  <c r="I217" i="49"/>
  <c r="G217" i="49"/>
  <c r="F217" i="49"/>
  <c r="E217" i="49"/>
  <c r="C217" i="49"/>
  <c r="B217" i="49"/>
  <c r="Z216" i="49"/>
  <c r="Y216" i="49"/>
  <c r="X216" i="49"/>
  <c r="W216" i="49"/>
  <c r="V216" i="49"/>
  <c r="U216" i="49"/>
  <c r="R216" i="49"/>
  <c r="P216" i="49"/>
  <c r="I216" i="49"/>
  <c r="G216" i="49"/>
  <c r="F216" i="49"/>
  <c r="E216" i="49"/>
  <c r="C216" i="49"/>
  <c r="B216" i="49"/>
  <c r="Z215" i="49"/>
  <c r="Y215" i="49"/>
  <c r="X215" i="49"/>
  <c r="W215" i="49"/>
  <c r="V215" i="49"/>
  <c r="U215" i="49"/>
  <c r="R215" i="49"/>
  <c r="P215" i="49"/>
  <c r="I215" i="49"/>
  <c r="G215" i="49"/>
  <c r="F215" i="49"/>
  <c r="E215" i="49"/>
  <c r="C215" i="49"/>
  <c r="B215" i="49"/>
  <c r="Z214" i="49"/>
  <c r="Y214" i="49"/>
  <c r="X214" i="49"/>
  <c r="W214" i="49"/>
  <c r="V214" i="49"/>
  <c r="U214" i="49"/>
  <c r="R214" i="49"/>
  <c r="P214" i="49"/>
  <c r="I214" i="49"/>
  <c r="G214" i="49"/>
  <c r="F214" i="49"/>
  <c r="E214" i="49"/>
  <c r="C214" i="49"/>
  <c r="B214" i="49"/>
  <c r="Z213" i="49"/>
  <c r="Y213" i="49"/>
  <c r="X213" i="49"/>
  <c r="W213" i="49"/>
  <c r="V213" i="49"/>
  <c r="U213" i="49"/>
  <c r="R213" i="49"/>
  <c r="P213" i="49"/>
  <c r="I213" i="49"/>
  <c r="G213" i="49"/>
  <c r="F213" i="49"/>
  <c r="E213" i="49"/>
  <c r="C213" i="49"/>
  <c r="B213" i="49"/>
  <c r="Z212" i="49"/>
  <c r="Y212" i="49"/>
  <c r="X212" i="49"/>
  <c r="W212" i="49"/>
  <c r="V212" i="49"/>
  <c r="U212" i="49"/>
  <c r="R212" i="49"/>
  <c r="P212" i="49"/>
  <c r="I212" i="49"/>
  <c r="G212" i="49"/>
  <c r="F212" i="49"/>
  <c r="E212" i="49"/>
  <c r="C212" i="49"/>
  <c r="B212" i="49"/>
  <c r="Z211" i="49"/>
  <c r="Y211" i="49"/>
  <c r="X211" i="49"/>
  <c r="W211" i="49"/>
  <c r="V211" i="49"/>
  <c r="U211" i="49"/>
  <c r="R211" i="49"/>
  <c r="P211" i="49"/>
  <c r="I211" i="49"/>
  <c r="G211" i="49"/>
  <c r="F211" i="49"/>
  <c r="E211" i="49"/>
  <c r="C211" i="49"/>
  <c r="B211" i="49"/>
  <c r="Z210" i="49"/>
  <c r="Y210" i="49"/>
  <c r="X210" i="49"/>
  <c r="W210" i="49"/>
  <c r="V210" i="49"/>
  <c r="U210" i="49"/>
  <c r="R210" i="49"/>
  <c r="P210" i="49"/>
  <c r="I210" i="49"/>
  <c r="G210" i="49"/>
  <c r="F210" i="49"/>
  <c r="E210" i="49"/>
  <c r="C210" i="49"/>
  <c r="B210" i="49"/>
  <c r="Z209" i="49"/>
  <c r="Y209" i="49"/>
  <c r="X209" i="49"/>
  <c r="W209" i="49"/>
  <c r="V209" i="49"/>
  <c r="U209" i="49"/>
  <c r="R209" i="49"/>
  <c r="P209" i="49"/>
  <c r="I209" i="49"/>
  <c r="G209" i="49"/>
  <c r="F209" i="49"/>
  <c r="E209" i="49"/>
  <c r="C209" i="49"/>
  <c r="B209" i="49"/>
  <c r="Z208" i="49"/>
  <c r="Y208" i="49"/>
  <c r="X208" i="49"/>
  <c r="W208" i="49"/>
  <c r="V208" i="49"/>
  <c r="U208" i="49"/>
  <c r="R208" i="49"/>
  <c r="P208" i="49"/>
  <c r="I208" i="49"/>
  <c r="G208" i="49"/>
  <c r="F208" i="49"/>
  <c r="E208" i="49"/>
  <c r="C208" i="49"/>
  <c r="B208" i="49"/>
  <c r="Z207" i="49"/>
  <c r="Y207" i="49"/>
  <c r="X207" i="49"/>
  <c r="W207" i="49"/>
  <c r="V207" i="49"/>
  <c r="U207" i="49"/>
  <c r="R207" i="49"/>
  <c r="P207" i="49"/>
  <c r="I207" i="49"/>
  <c r="G207" i="49"/>
  <c r="F207" i="49"/>
  <c r="E207" i="49"/>
  <c r="C207" i="49"/>
  <c r="B207" i="49"/>
  <c r="Z206" i="49"/>
  <c r="Y206" i="49"/>
  <c r="X206" i="49"/>
  <c r="W206" i="49"/>
  <c r="V206" i="49"/>
  <c r="U206" i="49"/>
  <c r="R206" i="49"/>
  <c r="P206" i="49"/>
  <c r="I206" i="49"/>
  <c r="G206" i="49"/>
  <c r="F206" i="49"/>
  <c r="E206" i="49"/>
  <c r="C206" i="49"/>
  <c r="B206" i="49"/>
  <c r="Z205" i="49"/>
  <c r="Y205" i="49"/>
  <c r="X205" i="49"/>
  <c r="W205" i="49"/>
  <c r="V205" i="49"/>
  <c r="U205" i="49"/>
  <c r="R205" i="49"/>
  <c r="P205" i="49"/>
  <c r="I205" i="49"/>
  <c r="G205" i="49"/>
  <c r="F205" i="49"/>
  <c r="E205" i="49"/>
  <c r="C205" i="49"/>
  <c r="B205" i="49"/>
  <c r="Z204" i="49"/>
  <c r="Y204" i="49"/>
  <c r="X204" i="49"/>
  <c r="W204" i="49"/>
  <c r="V204" i="49"/>
  <c r="U204" i="49"/>
  <c r="R204" i="49"/>
  <c r="P204" i="49"/>
  <c r="I204" i="49"/>
  <c r="G204" i="49"/>
  <c r="F204" i="49"/>
  <c r="E204" i="49"/>
  <c r="C204" i="49"/>
  <c r="B204" i="49"/>
  <c r="Z203" i="49"/>
  <c r="Y203" i="49"/>
  <c r="X203" i="49"/>
  <c r="W203" i="49"/>
  <c r="V203" i="49"/>
  <c r="U203" i="49"/>
  <c r="R203" i="49"/>
  <c r="M403" i="61" s="1"/>
  <c r="P203" i="49"/>
  <c r="I203" i="49"/>
  <c r="G203" i="49"/>
  <c r="F203" i="49"/>
  <c r="E203" i="49"/>
  <c r="C203" i="49"/>
  <c r="B203" i="49"/>
  <c r="Z202" i="49"/>
  <c r="Y202" i="49"/>
  <c r="X202" i="49"/>
  <c r="W202" i="49"/>
  <c r="V202" i="49"/>
  <c r="U202" i="49"/>
  <c r="R202" i="49"/>
  <c r="P202" i="49"/>
  <c r="I202" i="49"/>
  <c r="G202" i="49"/>
  <c r="F202" i="49"/>
  <c r="E202" i="49"/>
  <c r="C202" i="49"/>
  <c r="B202" i="49"/>
  <c r="Z201" i="49"/>
  <c r="Y201" i="49"/>
  <c r="X201" i="49"/>
  <c r="W201" i="49"/>
  <c r="V201" i="49"/>
  <c r="U201" i="49"/>
  <c r="R201" i="49"/>
  <c r="P201" i="49"/>
  <c r="I201" i="49"/>
  <c r="G201" i="49"/>
  <c r="F201" i="49"/>
  <c r="E201" i="49"/>
  <c r="C201" i="49"/>
  <c r="B201" i="49"/>
  <c r="Z200" i="49"/>
  <c r="Y200" i="49"/>
  <c r="X200" i="49"/>
  <c r="W200" i="49"/>
  <c r="V200" i="49"/>
  <c r="U200" i="49"/>
  <c r="R200" i="49"/>
  <c r="P200" i="49"/>
  <c r="I200" i="49"/>
  <c r="G200" i="49"/>
  <c r="F200" i="49"/>
  <c r="E200" i="49"/>
  <c r="C200" i="49"/>
  <c r="B200" i="49"/>
  <c r="Z199" i="49"/>
  <c r="Y199" i="49"/>
  <c r="X199" i="49"/>
  <c r="W199" i="49"/>
  <c r="V199" i="49"/>
  <c r="U199" i="49"/>
  <c r="R199" i="49"/>
  <c r="P199" i="49"/>
  <c r="I199" i="49"/>
  <c r="G199" i="49"/>
  <c r="F199" i="49"/>
  <c r="E199" i="49"/>
  <c r="C199" i="49"/>
  <c r="B199" i="49"/>
  <c r="Z198" i="49"/>
  <c r="Y198" i="49"/>
  <c r="X198" i="49"/>
  <c r="W198" i="49"/>
  <c r="V198" i="49"/>
  <c r="U198" i="49"/>
  <c r="R198" i="49"/>
  <c r="P198" i="49"/>
  <c r="I198" i="49"/>
  <c r="G198" i="49"/>
  <c r="F198" i="49"/>
  <c r="E198" i="49"/>
  <c r="C198" i="49"/>
  <c r="B198" i="49"/>
  <c r="Z197" i="49"/>
  <c r="Y197" i="49"/>
  <c r="X197" i="49"/>
  <c r="W197" i="49"/>
  <c r="V197" i="49"/>
  <c r="U197" i="49"/>
  <c r="R197" i="49"/>
  <c r="P197" i="49"/>
  <c r="I197" i="49"/>
  <c r="G197" i="49"/>
  <c r="F197" i="49"/>
  <c r="E197" i="49"/>
  <c r="C197" i="49"/>
  <c r="B197" i="49"/>
  <c r="Z196" i="49"/>
  <c r="Y196" i="49"/>
  <c r="X196" i="49"/>
  <c r="W196" i="49"/>
  <c r="V196" i="49"/>
  <c r="U196" i="49"/>
  <c r="R196" i="49"/>
  <c r="P196" i="49"/>
  <c r="I196" i="49"/>
  <c r="G196" i="49"/>
  <c r="F196" i="49"/>
  <c r="E196" i="49"/>
  <c r="C196" i="49"/>
  <c r="B196" i="49"/>
  <c r="Z195" i="49"/>
  <c r="Y195" i="49"/>
  <c r="X195" i="49"/>
  <c r="W195" i="49"/>
  <c r="V195" i="49"/>
  <c r="U195" i="49"/>
  <c r="R195" i="49"/>
  <c r="P195" i="49"/>
  <c r="I195" i="49"/>
  <c r="G195" i="49"/>
  <c r="F195" i="49"/>
  <c r="E195" i="49"/>
  <c r="C195" i="49"/>
  <c r="B195" i="49"/>
  <c r="Z194" i="49"/>
  <c r="Y194" i="49"/>
  <c r="X194" i="49"/>
  <c r="W194" i="49"/>
  <c r="V194" i="49"/>
  <c r="U194" i="49"/>
  <c r="R194" i="49"/>
  <c r="P194" i="49"/>
  <c r="I194" i="49"/>
  <c r="G194" i="49"/>
  <c r="F194" i="49"/>
  <c r="E194" i="49"/>
  <c r="C194" i="49"/>
  <c r="B194" i="49"/>
  <c r="Z193" i="49"/>
  <c r="Y193" i="49"/>
  <c r="X193" i="49"/>
  <c r="W193" i="49"/>
  <c r="V193" i="49"/>
  <c r="U193" i="49"/>
  <c r="R193" i="49"/>
  <c r="P193" i="49"/>
  <c r="I193" i="49"/>
  <c r="G193" i="49"/>
  <c r="F193" i="49"/>
  <c r="E193" i="49"/>
  <c r="C193" i="49"/>
  <c r="B193" i="49"/>
  <c r="Z192" i="49"/>
  <c r="Y192" i="49"/>
  <c r="X192" i="49"/>
  <c r="W192" i="49"/>
  <c r="V192" i="49"/>
  <c r="U192" i="49"/>
  <c r="R192" i="49"/>
  <c r="P192" i="49"/>
  <c r="I192" i="49"/>
  <c r="G192" i="49"/>
  <c r="F192" i="49"/>
  <c r="E192" i="49"/>
  <c r="C192" i="49"/>
  <c r="B192" i="49"/>
  <c r="Z191" i="49"/>
  <c r="Y191" i="49"/>
  <c r="X191" i="49"/>
  <c r="W191" i="49"/>
  <c r="V191" i="49"/>
  <c r="U191" i="49"/>
  <c r="R191" i="49"/>
  <c r="P191" i="49"/>
  <c r="I191" i="49"/>
  <c r="G191" i="49"/>
  <c r="F191" i="49"/>
  <c r="E191" i="49"/>
  <c r="C191" i="49"/>
  <c r="B191" i="49"/>
  <c r="Z190" i="49"/>
  <c r="Y190" i="49"/>
  <c r="X190" i="49"/>
  <c r="W190" i="49"/>
  <c r="V190" i="49"/>
  <c r="U190" i="49"/>
  <c r="R190" i="49"/>
  <c r="P190" i="49"/>
  <c r="I190" i="49"/>
  <c r="G190" i="49"/>
  <c r="F190" i="49"/>
  <c r="E190" i="49"/>
  <c r="C190" i="49"/>
  <c r="B190" i="49"/>
  <c r="Z189" i="49"/>
  <c r="Y189" i="49"/>
  <c r="X189" i="49"/>
  <c r="W189" i="49"/>
  <c r="V189" i="49"/>
  <c r="U189" i="49"/>
  <c r="R189" i="49"/>
  <c r="P189" i="49"/>
  <c r="I189" i="49"/>
  <c r="G189" i="49"/>
  <c r="F189" i="49"/>
  <c r="E189" i="49"/>
  <c r="C189" i="49"/>
  <c r="B189" i="49"/>
  <c r="Z188" i="49"/>
  <c r="Y188" i="49"/>
  <c r="X188" i="49"/>
  <c r="W188" i="49"/>
  <c r="V188" i="49"/>
  <c r="U188" i="49"/>
  <c r="R188" i="49"/>
  <c r="M388" i="61" s="1"/>
  <c r="P188" i="49"/>
  <c r="I188" i="49"/>
  <c r="G188" i="49"/>
  <c r="F188" i="49"/>
  <c r="E188" i="49"/>
  <c r="C188" i="49"/>
  <c r="B188" i="49"/>
  <c r="Z187" i="49"/>
  <c r="Y187" i="49"/>
  <c r="X187" i="49"/>
  <c r="W187" i="49"/>
  <c r="V187" i="49"/>
  <c r="U187" i="49"/>
  <c r="R187" i="49"/>
  <c r="P187" i="49"/>
  <c r="I187" i="49"/>
  <c r="G187" i="49"/>
  <c r="F187" i="49"/>
  <c r="E187" i="49"/>
  <c r="C187" i="49"/>
  <c r="B187" i="49"/>
  <c r="Z186" i="49"/>
  <c r="Y186" i="49"/>
  <c r="X186" i="49"/>
  <c r="W186" i="49"/>
  <c r="V186" i="49"/>
  <c r="U186" i="49"/>
  <c r="R186" i="49"/>
  <c r="P186" i="49"/>
  <c r="I186" i="49"/>
  <c r="G186" i="49"/>
  <c r="F186" i="49"/>
  <c r="E186" i="49"/>
  <c r="C186" i="49"/>
  <c r="B186" i="49"/>
  <c r="Z185" i="49"/>
  <c r="Y185" i="49"/>
  <c r="X185" i="49"/>
  <c r="W185" i="49"/>
  <c r="V185" i="49"/>
  <c r="U185" i="49"/>
  <c r="R185" i="49"/>
  <c r="P185" i="49"/>
  <c r="I185" i="49"/>
  <c r="G185" i="49"/>
  <c r="F185" i="49"/>
  <c r="E185" i="49"/>
  <c r="C185" i="49"/>
  <c r="B185" i="49"/>
  <c r="Z184" i="49"/>
  <c r="Y184" i="49"/>
  <c r="X184" i="49"/>
  <c r="W184" i="49"/>
  <c r="V184" i="49"/>
  <c r="U184" i="49"/>
  <c r="R184" i="49"/>
  <c r="P184" i="49"/>
  <c r="I184" i="49"/>
  <c r="G184" i="49"/>
  <c r="F184" i="49"/>
  <c r="E184" i="49"/>
  <c r="C184" i="49"/>
  <c r="B184" i="49"/>
  <c r="Z183" i="49"/>
  <c r="Y183" i="49"/>
  <c r="X183" i="49"/>
  <c r="W183" i="49"/>
  <c r="V183" i="49"/>
  <c r="U183" i="49"/>
  <c r="R183" i="49"/>
  <c r="P183" i="49"/>
  <c r="I183" i="49"/>
  <c r="G183" i="49"/>
  <c r="F183" i="49"/>
  <c r="E183" i="49"/>
  <c r="C183" i="49"/>
  <c r="B183" i="49"/>
  <c r="Z182" i="49"/>
  <c r="Y182" i="49"/>
  <c r="X182" i="49"/>
  <c r="W182" i="49"/>
  <c r="V182" i="49"/>
  <c r="U182" i="49"/>
  <c r="R182" i="49"/>
  <c r="P182" i="49"/>
  <c r="I182" i="49"/>
  <c r="G182" i="49"/>
  <c r="F182" i="49"/>
  <c r="E182" i="49"/>
  <c r="C182" i="49"/>
  <c r="B182" i="49"/>
  <c r="Z181" i="49"/>
  <c r="Y181" i="49"/>
  <c r="X181" i="49"/>
  <c r="W181" i="49"/>
  <c r="V181" i="49"/>
  <c r="U181" i="49"/>
  <c r="R181" i="49"/>
  <c r="P181" i="49"/>
  <c r="I181" i="49"/>
  <c r="G181" i="49"/>
  <c r="F181" i="49"/>
  <c r="E181" i="49"/>
  <c r="C181" i="49"/>
  <c r="B181" i="49"/>
  <c r="Z180" i="49"/>
  <c r="Y180" i="49"/>
  <c r="X180" i="49"/>
  <c r="W180" i="49"/>
  <c r="V180" i="49"/>
  <c r="U180" i="49"/>
  <c r="R180" i="49"/>
  <c r="P180" i="49"/>
  <c r="I180" i="49"/>
  <c r="G180" i="49"/>
  <c r="F180" i="49"/>
  <c r="E180" i="49"/>
  <c r="C180" i="49"/>
  <c r="B180" i="49"/>
  <c r="Z179" i="49"/>
  <c r="Y179" i="49"/>
  <c r="X179" i="49"/>
  <c r="W179" i="49"/>
  <c r="V179" i="49"/>
  <c r="U179" i="49"/>
  <c r="R179" i="49"/>
  <c r="P179" i="49"/>
  <c r="I179" i="49"/>
  <c r="G179" i="49"/>
  <c r="F179" i="49"/>
  <c r="E179" i="49"/>
  <c r="C179" i="49"/>
  <c r="B179" i="49"/>
  <c r="Z178" i="49"/>
  <c r="Y178" i="49"/>
  <c r="X178" i="49"/>
  <c r="W178" i="49"/>
  <c r="V178" i="49"/>
  <c r="U178" i="49"/>
  <c r="R178" i="49"/>
  <c r="P178" i="49"/>
  <c r="I178" i="49"/>
  <c r="G178" i="49"/>
  <c r="F178" i="49"/>
  <c r="E178" i="49"/>
  <c r="C178" i="49"/>
  <c r="B178" i="49"/>
  <c r="Z177" i="49"/>
  <c r="Y177" i="49"/>
  <c r="X177" i="49"/>
  <c r="W177" i="49"/>
  <c r="V177" i="49"/>
  <c r="U177" i="49"/>
  <c r="R177" i="49"/>
  <c r="P177" i="49"/>
  <c r="I177" i="49"/>
  <c r="G177" i="49"/>
  <c r="F177" i="49"/>
  <c r="E177" i="49"/>
  <c r="C177" i="49"/>
  <c r="B177" i="49"/>
  <c r="Z176" i="49"/>
  <c r="Y176" i="49"/>
  <c r="X176" i="49"/>
  <c r="W176" i="49"/>
  <c r="V176" i="49"/>
  <c r="U176" i="49"/>
  <c r="R176" i="49"/>
  <c r="P176" i="49"/>
  <c r="I176" i="49"/>
  <c r="G176" i="49"/>
  <c r="F176" i="49"/>
  <c r="E176" i="49"/>
  <c r="C176" i="49"/>
  <c r="B176" i="49"/>
  <c r="Z175" i="49"/>
  <c r="Y175" i="49"/>
  <c r="X175" i="49"/>
  <c r="W175" i="49"/>
  <c r="V175" i="49"/>
  <c r="U175" i="49"/>
  <c r="R175" i="49"/>
  <c r="P175" i="49"/>
  <c r="I175" i="49"/>
  <c r="G175" i="49"/>
  <c r="F175" i="49"/>
  <c r="E175" i="49"/>
  <c r="C175" i="49"/>
  <c r="B175" i="49"/>
  <c r="Z174" i="49"/>
  <c r="Y174" i="49"/>
  <c r="X174" i="49"/>
  <c r="W174" i="49"/>
  <c r="V174" i="49"/>
  <c r="U174" i="49"/>
  <c r="R174" i="49"/>
  <c r="P174" i="49"/>
  <c r="I174" i="49"/>
  <c r="G174" i="49"/>
  <c r="F174" i="49"/>
  <c r="E174" i="49"/>
  <c r="C174" i="49"/>
  <c r="B174" i="49"/>
  <c r="Z173" i="49"/>
  <c r="Y173" i="49"/>
  <c r="X173" i="49"/>
  <c r="W173" i="49"/>
  <c r="V173" i="49"/>
  <c r="U173" i="49"/>
  <c r="R173" i="49"/>
  <c r="M373" i="61" s="1"/>
  <c r="P173" i="49"/>
  <c r="I173" i="49"/>
  <c r="G173" i="49"/>
  <c r="F173" i="49"/>
  <c r="E173" i="49"/>
  <c r="C173" i="49"/>
  <c r="B173" i="49"/>
  <c r="Z172" i="49"/>
  <c r="Y172" i="49"/>
  <c r="X172" i="49"/>
  <c r="W172" i="49"/>
  <c r="V172" i="49"/>
  <c r="U172" i="49"/>
  <c r="R172" i="49"/>
  <c r="P172" i="49"/>
  <c r="I172" i="49"/>
  <c r="G172" i="49"/>
  <c r="F172" i="49"/>
  <c r="E172" i="49"/>
  <c r="C172" i="49"/>
  <c r="B172" i="49"/>
  <c r="Z171" i="49"/>
  <c r="Y171" i="49"/>
  <c r="X171" i="49"/>
  <c r="W171" i="49"/>
  <c r="V171" i="49"/>
  <c r="U171" i="49"/>
  <c r="R171" i="49"/>
  <c r="P171" i="49"/>
  <c r="I171" i="49"/>
  <c r="G171" i="49"/>
  <c r="F171" i="49"/>
  <c r="E171" i="49"/>
  <c r="C171" i="49"/>
  <c r="B171" i="49"/>
  <c r="Z170" i="49"/>
  <c r="Y170" i="49"/>
  <c r="X170" i="49"/>
  <c r="W170" i="49"/>
  <c r="V170" i="49"/>
  <c r="U170" i="49"/>
  <c r="R170" i="49"/>
  <c r="P170" i="49"/>
  <c r="I170" i="49"/>
  <c r="G170" i="49"/>
  <c r="F170" i="49"/>
  <c r="E170" i="49"/>
  <c r="C170" i="49"/>
  <c r="B170" i="49"/>
  <c r="Z169" i="49"/>
  <c r="Y169" i="49"/>
  <c r="X169" i="49"/>
  <c r="W169" i="49"/>
  <c r="V169" i="49"/>
  <c r="U169" i="49"/>
  <c r="R169" i="49"/>
  <c r="P169" i="49"/>
  <c r="I169" i="49"/>
  <c r="G169" i="49"/>
  <c r="F169" i="49"/>
  <c r="E169" i="49"/>
  <c r="C169" i="49"/>
  <c r="B169" i="49"/>
  <c r="Z168" i="49"/>
  <c r="Y168" i="49"/>
  <c r="X168" i="49"/>
  <c r="W168" i="49"/>
  <c r="V168" i="49"/>
  <c r="U168" i="49"/>
  <c r="R168" i="49"/>
  <c r="P168" i="49"/>
  <c r="I168" i="49"/>
  <c r="G168" i="49"/>
  <c r="F168" i="49"/>
  <c r="E168" i="49"/>
  <c r="C168" i="49"/>
  <c r="B168" i="49"/>
  <c r="Z167" i="49"/>
  <c r="Y167" i="49"/>
  <c r="X167" i="49"/>
  <c r="W167" i="49"/>
  <c r="V167" i="49"/>
  <c r="U167" i="49"/>
  <c r="R167" i="49"/>
  <c r="P167" i="49"/>
  <c r="I167" i="49"/>
  <c r="G167" i="49"/>
  <c r="F167" i="49"/>
  <c r="E167" i="49"/>
  <c r="C167" i="49"/>
  <c r="B167" i="49"/>
  <c r="Z166" i="49"/>
  <c r="Y166" i="49"/>
  <c r="X166" i="49"/>
  <c r="W166" i="49"/>
  <c r="V166" i="49"/>
  <c r="U166" i="49"/>
  <c r="R166" i="49"/>
  <c r="P166" i="49"/>
  <c r="I166" i="49"/>
  <c r="G166" i="49"/>
  <c r="F166" i="49"/>
  <c r="E166" i="49"/>
  <c r="C166" i="49"/>
  <c r="B166" i="49"/>
  <c r="Z165" i="49"/>
  <c r="Y165" i="49"/>
  <c r="X165" i="49"/>
  <c r="W165" i="49"/>
  <c r="V165" i="49"/>
  <c r="U165" i="49"/>
  <c r="R165" i="49"/>
  <c r="P165" i="49"/>
  <c r="I165" i="49"/>
  <c r="G165" i="49"/>
  <c r="F165" i="49"/>
  <c r="E165" i="49"/>
  <c r="C165" i="49"/>
  <c r="B165" i="49"/>
  <c r="Z164" i="49"/>
  <c r="Y164" i="49"/>
  <c r="X164" i="49"/>
  <c r="W164" i="49"/>
  <c r="V164" i="49"/>
  <c r="U164" i="49"/>
  <c r="R164" i="49"/>
  <c r="P164" i="49"/>
  <c r="I164" i="49"/>
  <c r="G164" i="49"/>
  <c r="F164" i="49"/>
  <c r="E164" i="49"/>
  <c r="C164" i="49"/>
  <c r="B164" i="49"/>
  <c r="Z163" i="49"/>
  <c r="Y163" i="49"/>
  <c r="X163" i="49"/>
  <c r="W163" i="49"/>
  <c r="V163" i="49"/>
  <c r="U163" i="49"/>
  <c r="R163" i="49"/>
  <c r="P163" i="49"/>
  <c r="I163" i="49"/>
  <c r="G163" i="49"/>
  <c r="F163" i="49"/>
  <c r="E163" i="49"/>
  <c r="C163" i="49"/>
  <c r="B163" i="49"/>
  <c r="Z162" i="49"/>
  <c r="Y162" i="49"/>
  <c r="X162" i="49"/>
  <c r="W162" i="49"/>
  <c r="V162" i="49"/>
  <c r="U162" i="49"/>
  <c r="R162" i="49"/>
  <c r="P162" i="49"/>
  <c r="I162" i="49"/>
  <c r="G162" i="49"/>
  <c r="F162" i="49"/>
  <c r="E162" i="49"/>
  <c r="C162" i="49"/>
  <c r="B162" i="49"/>
  <c r="Z161" i="49"/>
  <c r="Y161" i="49"/>
  <c r="X161" i="49"/>
  <c r="W161" i="49"/>
  <c r="V161" i="49"/>
  <c r="U161" i="49"/>
  <c r="R161" i="49"/>
  <c r="P161" i="49"/>
  <c r="I161" i="49"/>
  <c r="G161" i="49"/>
  <c r="F161" i="49"/>
  <c r="E161" i="49"/>
  <c r="C161" i="49"/>
  <c r="B161" i="49"/>
  <c r="Z160" i="49"/>
  <c r="Y160" i="49"/>
  <c r="X160" i="49"/>
  <c r="W160" i="49"/>
  <c r="V160" i="49"/>
  <c r="U160" i="49"/>
  <c r="R160" i="49"/>
  <c r="P160" i="49"/>
  <c r="I160" i="49"/>
  <c r="G160" i="49"/>
  <c r="F160" i="49"/>
  <c r="E160" i="49"/>
  <c r="C160" i="49"/>
  <c r="B160" i="49"/>
  <c r="Z159" i="49"/>
  <c r="Y159" i="49"/>
  <c r="X159" i="49"/>
  <c r="W159" i="49"/>
  <c r="V159" i="49"/>
  <c r="U159" i="49"/>
  <c r="R159" i="49"/>
  <c r="P159" i="49"/>
  <c r="I159" i="49"/>
  <c r="G159" i="49"/>
  <c r="F159" i="49"/>
  <c r="E159" i="49"/>
  <c r="C159" i="49"/>
  <c r="B159" i="49"/>
  <c r="Z158" i="49"/>
  <c r="Y158" i="49"/>
  <c r="X158" i="49"/>
  <c r="W158" i="49"/>
  <c r="V158" i="49"/>
  <c r="U158" i="49"/>
  <c r="R158" i="49"/>
  <c r="M358" i="61" s="1"/>
  <c r="P158" i="49"/>
  <c r="I158" i="49"/>
  <c r="G158" i="49"/>
  <c r="F158" i="49"/>
  <c r="E158" i="49"/>
  <c r="C158" i="49"/>
  <c r="B158" i="49"/>
  <c r="Z157" i="49"/>
  <c r="Y157" i="49"/>
  <c r="X157" i="49"/>
  <c r="W157" i="49"/>
  <c r="V157" i="49"/>
  <c r="U157" i="49"/>
  <c r="R157" i="49"/>
  <c r="P157" i="49"/>
  <c r="I157" i="49"/>
  <c r="G157" i="49"/>
  <c r="F157" i="49"/>
  <c r="E157" i="49"/>
  <c r="C157" i="49"/>
  <c r="B157" i="49"/>
  <c r="Z156" i="49"/>
  <c r="Y156" i="49"/>
  <c r="X156" i="49"/>
  <c r="W156" i="49"/>
  <c r="V156" i="49"/>
  <c r="U156" i="49"/>
  <c r="R156" i="49"/>
  <c r="P156" i="49"/>
  <c r="I156" i="49"/>
  <c r="G156" i="49"/>
  <c r="F156" i="49"/>
  <c r="E156" i="49"/>
  <c r="C156" i="49"/>
  <c r="B156" i="49"/>
  <c r="Z155" i="49"/>
  <c r="Y155" i="49"/>
  <c r="X155" i="49"/>
  <c r="W155" i="49"/>
  <c r="V155" i="49"/>
  <c r="U155" i="49"/>
  <c r="R155" i="49"/>
  <c r="P155" i="49"/>
  <c r="I155" i="49"/>
  <c r="G155" i="49"/>
  <c r="F155" i="49"/>
  <c r="E155" i="49"/>
  <c r="C155" i="49"/>
  <c r="B155" i="49"/>
  <c r="Z154" i="49"/>
  <c r="Y154" i="49"/>
  <c r="X154" i="49"/>
  <c r="W154" i="49"/>
  <c r="V154" i="49"/>
  <c r="U154" i="49"/>
  <c r="R154" i="49"/>
  <c r="P154" i="49"/>
  <c r="I154" i="49"/>
  <c r="G154" i="49"/>
  <c r="F154" i="49"/>
  <c r="E154" i="49"/>
  <c r="C154" i="49"/>
  <c r="B154" i="49"/>
  <c r="Z153" i="49"/>
  <c r="Y153" i="49"/>
  <c r="X153" i="49"/>
  <c r="W153" i="49"/>
  <c r="V153" i="49"/>
  <c r="U153" i="49"/>
  <c r="R153" i="49"/>
  <c r="P153" i="49"/>
  <c r="I153" i="49"/>
  <c r="G153" i="49"/>
  <c r="F153" i="49"/>
  <c r="E153" i="49"/>
  <c r="C153" i="49"/>
  <c r="B153" i="49"/>
  <c r="Z152" i="49"/>
  <c r="Y152" i="49"/>
  <c r="X152" i="49"/>
  <c r="W152" i="49"/>
  <c r="V152" i="49"/>
  <c r="U152" i="49"/>
  <c r="R152" i="49"/>
  <c r="P152" i="49"/>
  <c r="I152" i="49"/>
  <c r="G152" i="49"/>
  <c r="F152" i="49"/>
  <c r="E152" i="49"/>
  <c r="C152" i="49"/>
  <c r="B152" i="49"/>
  <c r="Z151" i="49"/>
  <c r="Y151" i="49"/>
  <c r="X151" i="49"/>
  <c r="W151" i="49"/>
  <c r="V151" i="49"/>
  <c r="U151" i="49"/>
  <c r="R151" i="49"/>
  <c r="P151" i="49"/>
  <c r="I151" i="49"/>
  <c r="G151" i="49"/>
  <c r="F151" i="49"/>
  <c r="E151" i="49"/>
  <c r="C151" i="49"/>
  <c r="B151" i="49"/>
  <c r="Z150" i="49"/>
  <c r="Y150" i="49"/>
  <c r="X150" i="49"/>
  <c r="W150" i="49"/>
  <c r="V150" i="49"/>
  <c r="U150" i="49"/>
  <c r="R150" i="49"/>
  <c r="P150" i="49"/>
  <c r="I150" i="49"/>
  <c r="G150" i="49"/>
  <c r="F150" i="49"/>
  <c r="E150" i="49"/>
  <c r="C150" i="49"/>
  <c r="B150" i="49"/>
  <c r="Z149" i="49"/>
  <c r="Y149" i="49"/>
  <c r="X149" i="49"/>
  <c r="W149" i="49"/>
  <c r="V149" i="49"/>
  <c r="U149" i="49"/>
  <c r="R149" i="49"/>
  <c r="P149" i="49"/>
  <c r="I149" i="49"/>
  <c r="G149" i="49"/>
  <c r="F149" i="49"/>
  <c r="E149" i="49"/>
  <c r="C149" i="49"/>
  <c r="B149" i="49"/>
  <c r="Z148" i="49"/>
  <c r="Y148" i="49"/>
  <c r="X148" i="49"/>
  <c r="W148" i="49"/>
  <c r="V148" i="49"/>
  <c r="U148" i="49"/>
  <c r="R148" i="49"/>
  <c r="P148" i="49"/>
  <c r="I148" i="49"/>
  <c r="G148" i="49"/>
  <c r="F148" i="49"/>
  <c r="E148" i="49"/>
  <c r="C148" i="49"/>
  <c r="B148" i="49"/>
  <c r="Z147" i="49"/>
  <c r="Y147" i="49"/>
  <c r="X147" i="49"/>
  <c r="W147" i="49"/>
  <c r="V147" i="49"/>
  <c r="U147" i="49"/>
  <c r="R147" i="49"/>
  <c r="P147" i="49"/>
  <c r="I147" i="49"/>
  <c r="G147" i="49"/>
  <c r="F147" i="49"/>
  <c r="E147" i="49"/>
  <c r="C147" i="49"/>
  <c r="B147" i="49"/>
  <c r="Z146" i="49"/>
  <c r="Y146" i="49"/>
  <c r="X146" i="49"/>
  <c r="W146" i="49"/>
  <c r="V146" i="49"/>
  <c r="U146" i="49"/>
  <c r="R146" i="49"/>
  <c r="P146" i="49"/>
  <c r="I146" i="49"/>
  <c r="G146" i="49"/>
  <c r="F146" i="49"/>
  <c r="E146" i="49"/>
  <c r="C146" i="49"/>
  <c r="B146" i="49"/>
  <c r="Z145" i="49"/>
  <c r="Y145" i="49"/>
  <c r="X145" i="49"/>
  <c r="W145" i="49"/>
  <c r="V145" i="49"/>
  <c r="U145" i="49"/>
  <c r="R145" i="49"/>
  <c r="P145" i="49"/>
  <c r="I145" i="49"/>
  <c r="G145" i="49"/>
  <c r="F145" i="49"/>
  <c r="E145" i="49"/>
  <c r="C145" i="49"/>
  <c r="B145" i="49"/>
  <c r="Z144" i="49"/>
  <c r="Y144" i="49"/>
  <c r="X144" i="49"/>
  <c r="W144" i="49"/>
  <c r="V144" i="49"/>
  <c r="U144" i="49"/>
  <c r="R144" i="49"/>
  <c r="P144" i="49"/>
  <c r="I144" i="49"/>
  <c r="G144" i="49"/>
  <c r="F144" i="49"/>
  <c r="E144" i="49"/>
  <c r="C144" i="49"/>
  <c r="B144" i="49"/>
  <c r="Z143" i="49"/>
  <c r="Y143" i="49"/>
  <c r="X143" i="49"/>
  <c r="W143" i="49"/>
  <c r="V143" i="49"/>
  <c r="U143" i="49"/>
  <c r="R143" i="49"/>
  <c r="M343" i="61" s="1"/>
  <c r="P143" i="49"/>
  <c r="I143" i="49"/>
  <c r="G143" i="49"/>
  <c r="F143" i="49"/>
  <c r="E143" i="49"/>
  <c r="C143" i="49"/>
  <c r="B143" i="49"/>
  <c r="Z142" i="49"/>
  <c r="Y142" i="49"/>
  <c r="X142" i="49"/>
  <c r="W142" i="49"/>
  <c r="V142" i="49"/>
  <c r="U142" i="49"/>
  <c r="R142" i="49"/>
  <c r="P142" i="49"/>
  <c r="I142" i="49"/>
  <c r="G142" i="49"/>
  <c r="F142" i="49"/>
  <c r="E142" i="49"/>
  <c r="C142" i="49"/>
  <c r="B142" i="49"/>
  <c r="Z141" i="49"/>
  <c r="Y141" i="49"/>
  <c r="X141" i="49"/>
  <c r="W141" i="49"/>
  <c r="V141" i="49"/>
  <c r="U141" i="49"/>
  <c r="R141" i="49"/>
  <c r="P141" i="49"/>
  <c r="I141" i="49"/>
  <c r="G141" i="49"/>
  <c r="F141" i="49"/>
  <c r="E141" i="49"/>
  <c r="C141" i="49"/>
  <c r="B141" i="49"/>
  <c r="Z140" i="49"/>
  <c r="Y140" i="49"/>
  <c r="X140" i="49"/>
  <c r="W140" i="49"/>
  <c r="V140" i="49"/>
  <c r="U140" i="49"/>
  <c r="R140" i="49"/>
  <c r="P140" i="49"/>
  <c r="I140" i="49"/>
  <c r="G140" i="49"/>
  <c r="F140" i="49"/>
  <c r="E140" i="49"/>
  <c r="C140" i="49"/>
  <c r="B140" i="49"/>
  <c r="Z139" i="49"/>
  <c r="Y139" i="49"/>
  <c r="X139" i="49"/>
  <c r="W139" i="49"/>
  <c r="V139" i="49"/>
  <c r="U139" i="49"/>
  <c r="R139" i="49"/>
  <c r="P139" i="49"/>
  <c r="I139" i="49"/>
  <c r="G139" i="49"/>
  <c r="F139" i="49"/>
  <c r="E139" i="49"/>
  <c r="C139" i="49"/>
  <c r="B139" i="49"/>
  <c r="Z138" i="49"/>
  <c r="Y138" i="49"/>
  <c r="X138" i="49"/>
  <c r="W138" i="49"/>
  <c r="V138" i="49"/>
  <c r="U138" i="49"/>
  <c r="R138" i="49"/>
  <c r="P138" i="49"/>
  <c r="I138" i="49"/>
  <c r="G138" i="49"/>
  <c r="F138" i="49"/>
  <c r="E138" i="49"/>
  <c r="C138" i="49"/>
  <c r="B138" i="49"/>
  <c r="Z137" i="49"/>
  <c r="Y137" i="49"/>
  <c r="X137" i="49"/>
  <c r="W137" i="49"/>
  <c r="V137" i="49"/>
  <c r="U137" i="49"/>
  <c r="R137" i="49"/>
  <c r="P137" i="49"/>
  <c r="I137" i="49"/>
  <c r="G137" i="49"/>
  <c r="F137" i="49"/>
  <c r="E137" i="49"/>
  <c r="C137" i="49"/>
  <c r="B137" i="49"/>
  <c r="Z136" i="49"/>
  <c r="Y136" i="49"/>
  <c r="X136" i="49"/>
  <c r="W136" i="49"/>
  <c r="V136" i="49"/>
  <c r="U136" i="49"/>
  <c r="R136" i="49"/>
  <c r="P136" i="49"/>
  <c r="I136" i="49"/>
  <c r="G136" i="49"/>
  <c r="F136" i="49"/>
  <c r="E136" i="49"/>
  <c r="C136" i="49"/>
  <c r="B136" i="49"/>
  <c r="Z135" i="49"/>
  <c r="Y135" i="49"/>
  <c r="X135" i="49"/>
  <c r="W135" i="49"/>
  <c r="V135" i="49"/>
  <c r="U135" i="49"/>
  <c r="R135" i="49"/>
  <c r="P135" i="49"/>
  <c r="I135" i="49"/>
  <c r="G135" i="49"/>
  <c r="F135" i="49"/>
  <c r="E135" i="49"/>
  <c r="C135" i="49"/>
  <c r="B135" i="49"/>
  <c r="Z134" i="49"/>
  <c r="Y134" i="49"/>
  <c r="X134" i="49"/>
  <c r="W134" i="49"/>
  <c r="V134" i="49"/>
  <c r="U134" i="49"/>
  <c r="R134" i="49"/>
  <c r="P134" i="49"/>
  <c r="I134" i="49"/>
  <c r="G134" i="49"/>
  <c r="F134" i="49"/>
  <c r="E134" i="49"/>
  <c r="C134" i="49"/>
  <c r="B134" i="49"/>
  <c r="Z133" i="49"/>
  <c r="Y133" i="49"/>
  <c r="X133" i="49"/>
  <c r="W133" i="49"/>
  <c r="V133" i="49"/>
  <c r="U133" i="49"/>
  <c r="R133" i="49"/>
  <c r="P133" i="49"/>
  <c r="I133" i="49"/>
  <c r="G133" i="49"/>
  <c r="F133" i="49"/>
  <c r="E133" i="49"/>
  <c r="C133" i="49"/>
  <c r="B133" i="49"/>
  <c r="Z132" i="49"/>
  <c r="Y132" i="49"/>
  <c r="X132" i="49"/>
  <c r="W132" i="49"/>
  <c r="V132" i="49"/>
  <c r="U132" i="49"/>
  <c r="R132" i="49"/>
  <c r="P132" i="49"/>
  <c r="I132" i="49"/>
  <c r="G132" i="49"/>
  <c r="F132" i="49"/>
  <c r="E132" i="49"/>
  <c r="C132" i="49"/>
  <c r="B132" i="49"/>
  <c r="Z131" i="49"/>
  <c r="Y131" i="49"/>
  <c r="X131" i="49"/>
  <c r="W131" i="49"/>
  <c r="V131" i="49"/>
  <c r="U131" i="49"/>
  <c r="R131" i="49"/>
  <c r="P131" i="49"/>
  <c r="I131" i="49"/>
  <c r="G131" i="49"/>
  <c r="F131" i="49"/>
  <c r="E131" i="49"/>
  <c r="C131" i="49"/>
  <c r="B131" i="49"/>
  <c r="Z130" i="49"/>
  <c r="Y130" i="49"/>
  <c r="X130" i="49"/>
  <c r="W130" i="49"/>
  <c r="V130" i="49"/>
  <c r="U130" i="49"/>
  <c r="R130" i="49"/>
  <c r="P130" i="49"/>
  <c r="I130" i="49"/>
  <c r="G130" i="49"/>
  <c r="F130" i="49"/>
  <c r="E130" i="49"/>
  <c r="C130" i="49"/>
  <c r="B130" i="49"/>
  <c r="Z129" i="49"/>
  <c r="Y129" i="49"/>
  <c r="X129" i="49"/>
  <c r="W129" i="49"/>
  <c r="V129" i="49"/>
  <c r="U129" i="49"/>
  <c r="R129" i="49"/>
  <c r="P129" i="49"/>
  <c r="I129" i="49"/>
  <c r="G129" i="49"/>
  <c r="F129" i="49"/>
  <c r="E129" i="49"/>
  <c r="C129" i="49"/>
  <c r="B129" i="49"/>
  <c r="Z128" i="49"/>
  <c r="Y128" i="49"/>
  <c r="X128" i="49"/>
  <c r="W128" i="49"/>
  <c r="V128" i="49"/>
  <c r="U128" i="49"/>
  <c r="R128" i="49"/>
  <c r="M328" i="61" s="1"/>
  <c r="P128" i="49"/>
  <c r="I128" i="49"/>
  <c r="G128" i="49"/>
  <c r="F128" i="49"/>
  <c r="E128" i="49"/>
  <c r="C128" i="49"/>
  <c r="B128" i="49"/>
  <c r="Z127" i="49"/>
  <c r="Y127" i="49"/>
  <c r="X127" i="49"/>
  <c r="W127" i="49"/>
  <c r="V127" i="49"/>
  <c r="U127" i="49"/>
  <c r="R127" i="49"/>
  <c r="P127" i="49"/>
  <c r="I127" i="49"/>
  <c r="G127" i="49"/>
  <c r="F127" i="49"/>
  <c r="E127" i="49"/>
  <c r="C127" i="49"/>
  <c r="B127" i="49"/>
  <c r="Z126" i="49"/>
  <c r="Y126" i="49"/>
  <c r="X126" i="49"/>
  <c r="W126" i="49"/>
  <c r="V126" i="49"/>
  <c r="U126" i="49"/>
  <c r="R126" i="49"/>
  <c r="P126" i="49"/>
  <c r="I126" i="49"/>
  <c r="G126" i="49"/>
  <c r="F126" i="49"/>
  <c r="E126" i="49"/>
  <c r="C126" i="49"/>
  <c r="B126" i="49"/>
  <c r="Z125" i="49"/>
  <c r="Y125" i="49"/>
  <c r="X125" i="49"/>
  <c r="W125" i="49"/>
  <c r="V125" i="49"/>
  <c r="U125" i="49"/>
  <c r="R125" i="49"/>
  <c r="P125" i="49"/>
  <c r="I125" i="49"/>
  <c r="G125" i="49"/>
  <c r="F125" i="49"/>
  <c r="E125" i="49"/>
  <c r="C125" i="49"/>
  <c r="B125" i="49"/>
  <c r="Z124" i="49"/>
  <c r="Y124" i="49"/>
  <c r="X124" i="49"/>
  <c r="W124" i="49"/>
  <c r="V124" i="49"/>
  <c r="U124" i="49"/>
  <c r="R124" i="49"/>
  <c r="P124" i="49"/>
  <c r="I124" i="49"/>
  <c r="G124" i="49"/>
  <c r="F124" i="49"/>
  <c r="E124" i="49"/>
  <c r="C124" i="49"/>
  <c r="B124" i="49"/>
  <c r="Z123" i="49"/>
  <c r="Y123" i="49"/>
  <c r="X123" i="49"/>
  <c r="W123" i="49"/>
  <c r="V123" i="49"/>
  <c r="U123" i="49"/>
  <c r="R123" i="49"/>
  <c r="P123" i="49"/>
  <c r="I123" i="49"/>
  <c r="G123" i="49"/>
  <c r="F123" i="49"/>
  <c r="E123" i="49"/>
  <c r="C123" i="49"/>
  <c r="B123" i="49"/>
  <c r="Z122" i="49"/>
  <c r="Y122" i="49"/>
  <c r="X122" i="49"/>
  <c r="W122" i="49"/>
  <c r="V122" i="49"/>
  <c r="U122" i="49"/>
  <c r="R122" i="49"/>
  <c r="P122" i="49"/>
  <c r="I122" i="49"/>
  <c r="G122" i="49"/>
  <c r="F122" i="49"/>
  <c r="E122" i="49"/>
  <c r="C122" i="49"/>
  <c r="B122" i="49"/>
  <c r="Z121" i="49"/>
  <c r="Y121" i="49"/>
  <c r="X121" i="49"/>
  <c r="W121" i="49"/>
  <c r="V121" i="49"/>
  <c r="U121" i="49"/>
  <c r="R121" i="49"/>
  <c r="P121" i="49"/>
  <c r="I121" i="49"/>
  <c r="G121" i="49"/>
  <c r="F121" i="49"/>
  <c r="E121" i="49"/>
  <c r="C121" i="49"/>
  <c r="B121" i="49"/>
  <c r="Z120" i="49"/>
  <c r="Y120" i="49"/>
  <c r="X120" i="49"/>
  <c r="W120" i="49"/>
  <c r="V120" i="49"/>
  <c r="U120" i="49"/>
  <c r="R120" i="49"/>
  <c r="P120" i="49"/>
  <c r="I120" i="49"/>
  <c r="G120" i="49"/>
  <c r="F120" i="49"/>
  <c r="E120" i="49"/>
  <c r="C120" i="49"/>
  <c r="B120" i="49"/>
  <c r="Z119" i="49"/>
  <c r="Y119" i="49"/>
  <c r="X119" i="49"/>
  <c r="W119" i="49"/>
  <c r="V119" i="49"/>
  <c r="U119" i="49"/>
  <c r="R119" i="49"/>
  <c r="P119" i="49"/>
  <c r="I119" i="49"/>
  <c r="G119" i="49"/>
  <c r="F119" i="49"/>
  <c r="E119" i="49"/>
  <c r="C119" i="49"/>
  <c r="B119" i="49"/>
  <c r="Z118" i="49"/>
  <c r="Y118" i="49"/>
  <c r="X118" i="49"/>
  <c r="W118" i="49"/>
  <c r="V118" i="49"/>
  <c r="U118" i="49"/>
  <c r="R118" i="49"/>
  <c r="P118" i="49"/>
  <c r="I118" i="49"/>
  <c r="G118" i="49"/>
  <c r="F118" i="49"/>
  <c r="E118" i="49"/>
  <c r="C118" i="49"/>
  <c r="B118" i="49"/>
  <c r="Z117" i="49"/>
  <c r="Y117" i="49"/>
  <c r="X117" i="49"/>
  <c r="W117" i="49"/>
  <c r="V117" i="49"/>
  <c r="U117" i="49"/>
  <c r="R117" i="49"/>
  <c r="P117" i="49"/>
  <c r="I117" i="49"/>
  <c r="G117" i="49"/>
  <c r="F117" i="49"/>
  <c r="E117" i="49"/>
  <c r="C117" i="49"/>
  <c r="B117" i="49"/>
  <c r="Z116" i="49"/>
  <c r="Y116" i="49"/>
  <c r="X116" i="49"/>
  <c r="W116" i="49"/>
  <c r="V116" i="49"/>
  <c r="U116" i="49"/>
  <c r="R116" i="49"/>
  <c r="P116" i="49"/>
  <c r="I116" i="49"/>
  <c r="G116" i="49"/>
  <c r="F116" i="49"/>
  <c r="E116" i="49"/>
  <c r="C116" i="49"/>
  <c r="B116" i="49"/>
  <c r="Z115" i="49"/>
  <c r="Y115" i="49"/>
  <c r="X115" i="49"/>
  <c r="W115" i="49"/>
  <c r="V115" i="49"/>
  <c r="U115" i="49"/>
  <c r="R115" i="49"/>
  <c r="P115" i="49"/>
  <c r="I115" i="49"/>
  <c r="G115" i="49"/>
  <c r="F115" i="49"/>
  <c r="E115" i="49"/>
  <c r="C115" i="49"/>
  <c r="B115" i="49"/>
  <c r="Z114" i="49"/>
  <c r="Y114" i="49"/>
  <c r="X114" i="49"/>
  <c r="W114" i="49"/>
  <c r="V114" i="49"/>
  <c r="U114" i="49"/>
  <c r="R114" i="49"/>
  <c r="P114" i="49"/>
  <c r="I114" i="49"/>
  <c r="G114" i="49"/>
  <c r="F114" i="49"/>
  <c r="E114" i="49"/>
  <c r="C114" i="49"/>
  <c r="B114" i="49"/>
  <c r="Z113" i="49"/>
  <c r="Y113" i="49"/>
  <c r="X113" i="49"/>
  <c r="W113" i="49"/>
  <c r="V113" i="49"/>
  <c r="U113" i="49"/>
  <c r="R113" i="49"/>
  <c r="M313" i="61" s="1"/>
  <c r="P113" i="49"/>
  <c r="I113" i="49"/>
  <c r="G113" i="49"/>
  <c r="F113" i="49"/>
  <c r="E113" i="49"/>
  <c r="C113" i="49"/>
  <c r="B113" i="49"/>
  <c r="Z112" i="49"/>
  <c r="Y112" i="49"/>
  <c r="X112" i="49"/>
  <c r="W112" i="49"/>
  <c r="V112" i="49"/>
  <c r="U112" i="49"/>
  <c r="R112" i="49"/>
  <c r="P112" i="49"/>
  <c r="I112" i="49"/>
  <c r="G112" i="49"/>
  <c r="F112" i="49"/>
  <c r="E112" i="49"/>
  <c r="C112" i="49"/>
  <c r="B112" i="49"/>
  <c r="Z111" i="49"/>
  <c r="Y111" i="49"/>
  <c r="X111" i="49"/>
  <c r="W111" i="49"/>
  <c r="V111" i="49"/>
  <c r="U111" i="49"/>
  <c r="R111" i="49"/>
  <c r="P111" i="49"/>
  <c r="I111" i="49"/>
  <c r="G111" i="49"/>
  <c r="F111" i="49"/>
  <c r="E111" i="49"/>
  <c r="C111" i="49"/>
  <c r="B111" i="49"/>
  <c r="Z110" i="49"/>
  <c r="Y110" i="49"/>
  <c r="X110" i="49"/>
  <c r="W110" i="49"/>
  <c r="V110" i="49"/>
  <c r="U110" i="49"/>
  <c r="R110" i="49"/>
  <c r="P110" i="49"/>
  <c r="I110" i="49"/>
  <c r="G110" i="49"/>
  <c r="F110" i="49"/>
  <c r="E110" i="49"/>
  <c r="C110" i="49"/>
  <c r="B110" i="49"/>
  <c r="Z109" i="49"/>
  <c r="Y109" i="49"/>
  <c r="X109" i="49"/>
  <c r="W109" i="49"/>
  <c r="V109" i="49"/>
  <c r="U109" i="49"/>
  <c r="R109" i="49"/>
  <c r="P109" i="49"/>
  <c r="I109" i="49"/>
  <c r="G109" i="49"/>
  <c r="F109" i="49"/>
  <c r="E109" i="49"/>
  <c r="C109" i="49"/>
  <c r="B109" i="49"/>
  <c r="Z108" i="49"/>
  <c r="Y108" i="49"/>
  <c r="X108" i="49"/>
  <c r="W108" i="49"/>
  <c r="V108" i="49"/>
  <c r="U108" i="49"/>
  <c r="R108" i="49"/>
  <c r="P108" i="49"/>
  <c r="I108" i="49"/>
  <c r="G108" i="49"/>
  <c r="F108" i="49"/>
  <c r="E108" i="49"/>
  <c r="C108" i="49"/>
  <c r="B108" i="49"/>
  <c r="Z107" i="49"/>
  <c r="Y107" i="49"/>
  <c r="X107" i="49"/>
  <c r="W107" i="49"/>
  <c r="V107" i="49"/>
  <c r="U107" i="49"/>
  <c r="R107" i="49"/>
  <c r="P107" i="49"/>
  <c r="I107" i="49"/>
  <c r="G107" i="49"/>
  <c r="F107" i="49"/>
  <c r="E107" i="49"/>
  <c r="C107" i="49"/>
  <c r="B107" i="49"/>
  <c r="Z106" i="49"/>
  <c r="Y106" i="49"/>
  <c r="X106" i="49"/>
  <c r="W106" i="49"/>
  <c r="V106" i="49"/>
  <c r="U106" i="49"/>
  <c r="R106" i="49"/>
  <c r="P106" i="49"/>
  <c r="I106" i="49"/>
  <c r="G106" i="49"/>
  <c r="F106" i="49"/>
  <c r="E106" i="49"/>
  <c r="C106" i="49"/>
  <c r="B106" i="49"/>
  <c r="Z105" i="49"/>
  <c r="Y105" i="49"/>
  <c r="X105" i="49"/>
  <c r="W105" i="49"/>
  <c r="V105" i="49"/>
  <c r="U105" i="49"/>
  <c r="R105" i="49"/>
  <c r="P105" i="49"/>
  <c r="I105" i="49"/>
  <c r="G105" i="49"/>
  <c r="F105" i="49"/>
  <c r="E105" i="49"/>
  <c r="C105" i="49"/>
  <c r="B105" i="49"/>
  <c r="Z104" i="49"/>
  <c r="Y104" i="49"/>
  <c r="X104" i="49"/>
  <c r="W104" i="49"/>
  <c r="V104" i="49"/>
  <c r="U104" i="49"/>
  <c r="R104" i="49"/>
  <c r="P104" i="49"/>
  <c r="I104" i="49"/>
  <c r="G104" i="49"/>
  <c r="F104" i="49"/>
  <c r="E104" i="49"/>
  <c r="C104" i="49"/>
  <c r="B104" i="49"/>
  <c r="Z103" i="49"/>
  <c r="Y103" i="49"/>
  <c r="X103" i="49"/>
  <c r="W103" i="49"/>
  <c r="V103" i="49"/>
  <c r="U103" i="49"/>
  <c r="R103" i="49"/>
  <c r="P103" i="49"/>
  <c r="I103" i="49"/>
  <c r="G103" i="49"/>
  <c r="F103" i="49"/>
  <c r="E103" i="49"/>
  <c r="C103" i="49"/>
  <c r="B103" i="49"/>
  <c r="Z102" i="49"/>
  <c r="Y102" i="49"/>
  <c r="X102" i="49"/>
  <c r="W102" i="49"/>
  <c r="V102" i="49"/>
  <c r="U102" i="49"/>
  <c r="R102" i="49"/>
  <c r="P102" i="49"/>
  <c r="I102" i="49"/>
  <c r="G102" i="49"/>
  <c r="F102" i="49"/>
  <c r="E102" i="49"/>
  <c r="C102" i="49"/>
  <c r="B102" i="49"/>
  <c r="Z101" i="49"/>
  <c r="Y101" i="49"/>
  <c r="X101" i="49"/>
  <c r="W101" i="49"/>
  <c r="V101" i="49"/>
  <c r="U101" i="49"/>
  <c r="R101" i="49"/>
  <c r="P101" i="49"/>
  <c r="I101" i="49"/>
  <c r="G101" i="49"/>
  <c r="F101" i="49"/>
  <c r="E101" i="49"/>
  <c r="C101" i="49"/>
  <c r="B101" i="49"/>
  <c r="Z100" i="49"/>
  <c r="Y100" i="49"/>
  <c r="X100" i="49"/>
  <c r="W100" i="49"/>
  <c r="V100" i="49"/>
  <c r="U100" i="49"/>
  <c r="R100" i="49"/>
  <c r="P100" i="49"/>
  <c r="I100" i="49"/>
  <c r="G100" i="49"/>
  <c r="F100" i="49"/>
  <c r="E100" i="49"/>
  <c r="C100" i="49"/>
  <c r="B100" i="49"/>
  <c r="Z99" i="49"/>
  <c r="Y99" i="49"/>
  <c r="X99" i="49"/>
  <c r="W99" i="49"/>
  <c r="V99" i="49"/>
  <c r="U99" i="49"/>
  <c r="R99" i="49"/>
  <c r="P99" i="49"/>
  <c r="I99" i="49"/>
  <c r="G99" i="49"/>
  <c r="F99" i="49"/>
  <c r="E99" i="49"/>
  <c r="C99" i="49"/>
  <c r="B99" i="49"/>
  <c r="Z98" i="49"/>
  <c r="Y98" i="49"/>
  <c r="X98" i="49"/>
  <c r="W98" i="49"/>
  <c r="V98" i="49"/>
  <c r="U98" i="49"/>
  <c r="R98" i="49"/>
  <c r="M298" i="61" s="1"/>
  <c r="P98" i="49"/>
  <c r="I98" i="49"/>
  <c r="G98" i="49"/>
  <c r="F98" i="49"/>
  <c r="E98" i="49"/>
  <c r="C98" i="49"/>
  <c r="B98" i="49"/>
  <c r="Z97" i="49"/>
  <c r="Y97" i="49"/>
  <c r="X97" i="49"/>
  <c r="W97" i="49"/>
  <c r="V97" i="49"/>
  <c r="U97" i="49"/>
  <c r="R97" i="49"/>
  <c r="P97" i="49"/>
  <c r="I97" i="49"/>
  <c r="G97" i="49"/>
  <c r="F97" i="49"/>
  <c r="E97" i="49"/>
  <c r="C97" i="49"/>
  <c r="B97" i="49"/>
  <c r="Z96" i="49"/>
  <c r="Y96" i="49"/>
  <c r="X96" i="49"/>
  <c r="W96" i="49"/>
  <c r="V96" i="49"/>
  <c r="U96" i="49"/>
  <c r="R96" i="49"/>
  <c r="P96" i="49"/>
  <c r="I96" i="49"/>
  <c r="G96" i="49"/>
  <c r="F96" i="49"/>
  <c r="E96" i="49"/>
  <c r="C96" i="49"/>
  <c r="B96" i="49"/>
  <c r="Z95" i="49"/>
  <c r="Y95" i="49"/>
  <c r="X95" i="49"/>
  <c r="W95" i="49"/>
  <c r="V95" i="49"/>
  <c r="U95" i="49"/>
  <c r="R95" i="49"/>
  <c r="P95" i="49"/>
  <c r="I95" i="49"/>
  <c r="G95" i="49"/>
  <c r="F95" i="49"/>
  <c r="E95" i="49"/>
  <c r="C95" i="49"/>
  <c r="B95" i="49"/>
  <c r="Z94" i="49"/>
  <c r="Y94" i="49"/>
  <c r="X94" i="49"/>
  <c r="W94" i="49"/>
  <c r="V94" i="49"/>
  <c r="U94" i="49"/>
  <c r="R94" i="49"/>
  <c r="P94" i="49"/>
  <c r="I94" i="49"/>
  <c r="G94" i="49"/>
  <c r="F94" i="49"/>
  <c r="E94" i="49"/>
  <c r="C94" i="49"/>
  <c r="B94" i="49"/>
  <c r="Z93" i="49"/>
  <c r="Y93" i="49"/>
  <c r="X93" i="49"/>
  <c r="W93" i="49"/>
  <c r="V93" i="49"/>
  <c r="U93" i="49"/>
  <c r="R93" i="49"/>
  <c r="P93" i="49"/>
  <c r="I93" i="49"/>
  <c r="G93" i="49"/>
  <c r="F93" i="49"/>
  <c r="E93" i="49"/>
  <c r="C93" i="49"/>
  <c r="B93" i="49"/>
  <c r="Z92" i="49"/>
  <c r="Y92" i="49"/>
  <c r="X92" i="49"/>
  <c r="W92" i="49"/>
  <c r="V92" i="49"/>
  <c r="U92" i="49"/>
  <c r="R92" i="49"/>
  <c r="P92" i="49"/>
  <c r="I92" i="49"/>
  <c r="G92" i="49"/>
  <c r="F92" i="49"/>
  <c r="E92" i="49"/>
  <c r="C92" i="49"/>
  <c r="B92" i="49"/>
  <c r="Z91" i="49"/>
  <c r="Y91" i="49"/>
  <c r="X91" i="49"/>
  <c r="W91" i="49"/>
  <c r="V91" i="49"/>
  <c r="U91" i="49"/>
  <c r="R91" i="49"/>
  <c r="P91" i="49"/>
  <c r="I91" i="49"/>
  <c r="G91" i="49"/>
  <c r="F91" i="49"/>
  <c r="E91" i="49"/>
  <c r="C91" i="49"/>
  <c r="B91" i="49"/>
  <c r="Z90" i="49"/>
  <c r="Y90" i="49"/>
  <c r="X90" i="49"/>
  <c r="W90" i="49"/>
  <c r="V90" i="49"/>
  <c r="U90" i="49"/>
  <c r="R90" i="49"/>
  <c r="P90" i="49"/>
  <c r="I90" i="49"/>
  <c r="G90" i="49"/>
  <c r="F90" i="49"/>
  <c r="E90" i="49"/>
  <c r="C90" i="49"/>
  <c r="B90" i="49"/>
  <c r="Z89" i="49"/>
  <c r="Y89" i="49"/>
  <c r="X89" i="49"/>
  <c r="W89" i="49"/>
  <c r="V89" i="49"/>
  <c r="U89" i="49"/>
  <c r="R89" i="49"/>
  <c r="P89" i="49"/>
  <c r="I89" i="49"/>
  <c r="G89" i="49"/>
  <c r="F89" i="49"/>
  <c r="E89" i="49"/>
  <c r="C89" i="49"/>
  <c r="B89" i="49"/>
  <c r="Z88" i="49"/>
  <c r="Y88" i="49"/>
  <c r="X88" i="49"/>
  <c r="W88" i="49"/>
  <c r="V88" i="49"/>
  <c r="U88" i="49"/>
  <c r="R88" i="49"/>
  <c r="P88" i="49"/>
  <c r="I88" i="49"/>
  <c r="G88" i="49"/>
  <c r="F88" i="49"/>
  <c r="E88" i="49"/>
  <c r="C88" i="49"/>
  <c r="B88" i="49"/>
  <c r="Z87" i="49"/>
  <c r="Y87" i="49"/>
  <c r="X87" i="49"/>
  <c r="W87" i="49"/>
  <c r="V87" i="49"/>
  <c r="U87" i="49"/>
  <c r="R87" i="49"/>
  <c r="P87" i="49"/>
  <c r="I87" i="49"/>
  <c r="G87" i="49"/>
  <c r="F87" i="49"/>
  <c r="E87" i="49"/>
  <c r="C87" i="49"/>
  <c r="B87" i="49"/>
  <c r="Z86" i="49"/>
  <c r="Y86" i="49"/>
  <c r="X86" i="49"/>
  <c r="W86" i="49"/>
  <c r="V86" i="49"/>
  <c r="U86" i="49"/>
  <c r="R86" i="49"/>
  <c r="P86" i="49"/>
  <c r="I86" i="49"/>
  <c r="G86" i="49"/>
  <c r="F86" i="49"/>
  <c r="E86" i="49"/>
  <c r="C86" i="49"/>
  <c r="B86" i="49"/>
  <c r="Z85" i="49"/>
  <c r="Y85" i="49"/>
  <c r="X85" i="49"/>
  <c r="W85" i="49"/>
  <c r="V85" i="49"/>
  <c r="U85" i="49"/>
  <c r="R85" i="49"/>
  <c r="P85" i="49"/>
  <c r="I85" i="49"/>
  <c r="G85" i="49"/>
  <c r="F85" i="49"/>
  <c r="E85" i="49"/>
  <c r="C85" i="49"/>
  <c r="B85" i="49"/>
  <c r="Z84" i="49"/>
  <c r="Y84" i="49"/>
  <c r="X84" i="49"/>
  <c r="W84" i="49"/>
  <c r="V84" i="49"/>
  <c r="U84" i="49"/>
  <c r="R84" i="49"/>
  <c r="P84" i="49"/>
  <c r="I84" i="49"/>
  <c r="G84" i="49"/>
  <c r="F84" i="49"/>
  <c r="E84" i="49"/>
  <c r="C84" i="49"/>
  <c r="B84" i="49"/>
  <c r="Z83" i="49"/>
  <c r="Y83" i="49"/>
  <c r="X83" i="49"/>
  <c r="W83" i="49"/>
  <c r="V83" i="49"/>
  <c r="U83" i="49"/>
  <c r="R83" i="49"/>
  <c r="M283" i="61" s="1"/>
  <c r="P83" i="49"/>
  <c r="I83" i="49"/>
  <c r="G83" i="49"/>
  <c r="F83" i="49"/>
  <c r="E83" i="49"/>
  <c r="C83" i="49"/>
  <c r="B83" i="49"/>
  <c r="Z82" i="49"/>
  <c r="Y82" i="49"/>
  <c r="X82" i="49"/>
  <c r="W82" i="49"/>
  <c r="V82" i="49"/>
  <c r="U82" i="49"/>
  <c r="R82" i="49"/>
  <c r="P82" i="49"/>
  <c r="I82" i="49"/>
  <c r="G82" i="49"/>
  <c r="F82" i="49"/>
  <c r="E82" i="49"/>
  <c r="C82" i="49"/>
  <c r="B82" i="49"/>
  <c r="Z81" i="49"/>
  <c r="Y81" i="49"/>
  <c r="X81" i="49"/>
  <c r="W81" i="49"/>
  <c r="V81" i="49"/>
  <c r="U81" i="49"/>
  <c r="R81" i="49"/>
  <c r="P81" i="49"/>
  <c r="I81" i="49"/>
  <c r="G81" i="49"/>
  <c r="F81" i="49"/>
  <c r="E81" i="49"/>
  <c r="C81" i="49"/>
  <c r="B81" i="49"/>
  <c r="Z80" i="49"/>
  <c r="Y80" i="49"/>
  <c r="X80" i="49"/>
  <c r="W80" i="49"/>
  <c r="V80" i="49"/>
  <c r="U80" i="49"/>
  <c r="R80" i="49"/>
  <c r="P80" i="49"/>
  <c r="I80" i="49"/>
  <c r="G80" i="49"/>
  <c r="F80" i="49"/>
  <c r="E80" i="49"/>
  <c r="C80" i="49"/>
  <c r="B80" i="49"/>
  <c r="Z79" i="49"/>
  <c r="Y79" i="49"/>
  <c r="X79" i="49"/>
  <c r="W79" i="49"/>
  <c r="V79" i="49"/>
  <c r="U79" i="49"/>
  <c r="R79" i="49"/>
  <c r="P79" i="49"/>
  <c r="I79" i="49"/>
  <c r="G79" i="49"/>
  <c r="F79" i="49"/>
  <c r="E79" i="49"/>
  <c r="C79" i="49"/>
  <c r="B79" i="49"/>
  <c r="Z78" i="49"/>
  <c r="Y78" i="49"/>
  <c r="X78" i="49"/>
  <c r="W78" i="49"/>
  <c r="V78" i="49"/>
  <c r="U78" i="49"/>
  <c r="R78" i="49"/>
  <c r="P78" i="49"/>
  <c r="I78" i="49"/>
  <c r="G78" i="49"/>
  <c r="F78" i="49"/>
  <c r="E78" i="49"/>
  <c r="C78" i="49"/>
  <c r="B78" i="49"/>
  <c r="Z77" i="49"/>
  <c r="Y77" i="49"/>
  <c r="X77" i="49"/>
  <c r="W77" i="49"/>
  <c r="V77" i="49"/>
  <c r="U77" i="49"/>
  <c r="R77" i="49"/>
  <c r="P77" i="49"/>
  <c r="I77" i="49"/>
  <c r="G77" i="49"/>
  <c r="F77" i="49"/>
  <c r="E77" i="49"/>
  <c r="C77" i="49"/>
  <c r="B77" i="49"/>
  <c r="Z76" i="49"/>
  <c r="Y76" i="49"/>
  <c r="X76" i="49"/>
  <c r="W76" i="49"/>
  <c r="V76" i="49"/>
  <c r="U76" i="49"/>
  <c r="R76" i="49"/>
  <c r="P76" i="49"/>
  <c r="I76" i="49"/>
  <c r="G76" i="49"/>
  <c r="F76" i="49"/>
  <c r="E76" i="49"/>
  <c r="C76" i="49"/>
  <c r="B76" i="49"/>
  <c r="Z75" i="49"/>
  <c r="Y75" i="49"/>
  <c r="X75" i="49"/>
  <c r="W75" i="49"/>
  <c r="V75" i="49"/>
  <c r="U75" i="49"/>
  <c r="R75" i="49"/>
  <c r="P75" i="49"/>
  <c r="I75" i="49"/>
  <c r="G75" i="49"/>
  <c r="F75" i="49"/>
  <c r="E75" i="49"/>
  <c r="C75" i="49"/>
  <c r="B75" i="49"/>
  <c r="Z74" i="49"/>
  <c r="Y74" i="49"/>
  <c r="X74" i="49"/>
  <c r="W74" i="49"/>
  <c r="V74" i="49"/>
  <c r="U74" i="49"/>
  <c r="R74" i="49"/>
  <c r="P74" i="49"/>
  <c r="I74" i="49"/>
  <c r="G74" i="49"/>
  <c r="F74" i="49"/>
  <c r="E74" i="49"/>
  <c r="C74" i="49"/>
  <c r="B74" i="49"/>
  <c r="Z73" i="49"/>
  <c r="Y73" i="49"/>
  <c r="X73" i="49"/>
  <c r="W73" i="49"/>
  <c r="V73" i="49"/>
  <c r="U73" i="49"/>
  <c r="R73" i="49"/>
  <c r="P73" i="49"/>
  <c r="I73" i="49"/>
  <c r="G73" i="49"/>
  <c r="F73" i="49"/>
  <c r="E73" i="49"/>
  <c r="C73" i="49"/>
  <c r="B73" i="49"/>
  <c r="Z72" i="49"/>
  <c r="Y72" i="49"/>
  <c r="X72" i="49"/>
  <c r="W72" i="49"/>
  <c r="V72" i="49"/>
  <c r="U72" i="49"/>
  <c r="R72" i="49"/>
  <c r="P72" i="49"/>
  <c r="I72" i="49"/>
  <c r="G72" i="49"/>
  <c r="F72" i="49"/>
  <c r="E72" i="49"/>
  <c r="C72" i="49"/>
  <c r="B72" i="49"/>
  <c r="Z71" i="49"/>
  <c r="Y71" i="49"/>
  <c r="X71" i="49"/>
  <c r="W71" i="49"/>
  <c r="V71" i="49"/>
  <c r="U71" i="49"/>
  <c r="R71" i="49"/>
  <c r="P71" i="49"/>
  <c r="I71" i="49"/>
  <c r="G71" i="49"/>
  <c r="F71" i="49"/>
  <c r="E71" i="49"/>
  <c r="C71" i="49"/>
  <c r="B71" i="49"/>
  <c r="Z70" i="49"/>
  <c r="Y70" i="49"/>
  <c r="X70" i="49"/>
  <c r="W70" i="49"/>
  <c r="V70" i="49"/>
  <c r="U70" i="49"/>
  <c r="R70" i="49"/>
  <c r="P70" i="49"/>
  <c r="I70" i="49"/>
  <c r="G70" i="49"/>
  <c r="F70" i="49"/>
  <c r="E70" i="49"/>
  <c r="C70" i="49"/>
  <c r="B70" i="49"/>
  <c r="Z69" i="49"/>
  <c r="Y69" i="49"/>
  <c r="X69" i="49"/>
  <c r="W69" i="49"/>
  <c r="V69" i="49"/>
  <c r="U69" i="49"/>
  <c r="R69" i="49"/>
  <c r="P69" i="49"/>
  <c r="I69" i="49"/>
  <c r="G69" i="49"/>
  <c r="F69" i="49"/>
  <c r="E69" i="49"/>
  <c r="C69" i="49"/>
  <c r="B69" i="49"/>
  <c r="Z68" i="49"/>
  <c r="Y68" i="49"/>
  <c r="X68" i="49"/>
  <c r="W68" i="49"/>
  <c r="V68" i="49"/>
  <c r="U68" i="49"/>
  <c r="R68" i="49"/>
  <c r="M268" i="61" s="1"/>
  <c r="P68" i="49"/>
  <c r="I68" i="49"/>
  <c r="G68" i="49"/>
  <c r="F68" i="49"/>
  <c r="E68" i="49"/>
  <c r="C68" i="49"/>
  <c r="B68" i="49"/>
  <c r="Z67" i="49"/>
  <c r="Y67" i="49"/>
  <c r="X67" i="49"/>
  <c r="W67" i="49"/>
  <c r="V67" i="49"/>
  <c r="U67" i="49"/>
  <c r="R67" i="49"/>
  <c r="P67" i="49"/>
  <c r="I67" i="49"/>
  <c r="G67" i="49"/>
  <c r="F67" i="49"/>
  <c r="E67" i="49"/>
  <c r="C67" i="49"/>
  <c r="B67" i="49"/>
  <c r="Z66" i="49"/>
  <c r="Y66" i="49"/>
  <c r="X66" i="49"/>
  <c r="W66" i="49"/>
  <c r="V66" i="49"/>
  <c r="U66" i="49"/>
  <c r="R66" i="49"/>
  <c r="P66" i="49"/>
  <c r="I66" i="49"/>
  <c r="G66" i="49"/>
  <c r="F66" i="49"/>
  <c r="E66" i="49"/>
  <c r="C66" i="49"/>
  <c r="B66" i="49"/>
  <c r="Z65" i="49"/>
  <c r="Y65" i="49"/>
  <c r="X65" i="49"/>
  <c r="W65" i="49"/>
  <c r="V65" i="49"/>
  <c r="U65" i="49"/>
  <c r="R65" i="49"/>
  <c r="P65" i="49"/>
  <c r="I65" i="49"/>
  <c r="G65" i="49"/>
  <c r="F65" i="49"/>
  <c r="E65" i="49"/>
  <c r="C65" i="49"/>
  <c r="B65" i="49"/>
  <c r="Z64" i="49"/>
  <c r="Y64" i="49"/>
  <c r="X64" i="49"/>
  <c r="W64" i="49"/>
  <c r="V64" i="49"/>
  <c r="U64" i="49"/>
  <c r="R64" i="49"/>
  <c r="P64" i="49"/>
  <c r="I64" i="49"/>
  <c r="G64" i="49"/>
  <c r="F64" i="49"/>
  <c r="E64" i="49"/>
  <c r="C64" i="49"/>
  <c r="B64" i="49"/>
  <c r="Z63" i="49"/>
  <c r="Y63" i="49"/>
  <c r="X63" i="49"/>
  <c r="W63" i="49"/>
  <c r="V63" i="49"/>
  <c r="U63" i="49"/>
  <c r="R63" i="49"/>
  <c r="P63" i="49"/>
  <c r="I63" i="49"/>
  <c r="G63" i="49"/>
  <c r="F63" i="49"/>
  <c r="E63" i="49"/>
  <c r="C63" i="49"/>
  <c r="B63" i="49"/>
  <c r="Z62" i="49"/>
  <c r="Y62" i="49"/>
  <c r="X62" i="49"/>
  <c r="W62" i="49"/>
  <c r="V62" i="49"/>
  <c r="U62" i="49"/>
  <c r="R62" i="49"/>
  <c r="P62" i="49"/>
  <c r="I62" i="49"/>
  <c r="G62" i="49"/>
  <c r="F62" i="49"/>
  <c r="E62" i="49"/>
  <c r="C62" i="49"/>
  <c r="B62" i="49"/>
  <c r="Z61" i="49"/>
  <c r="Y61" i="49"/>
  <c r="X61" i="49"/>
  <c r="W61" i="49"/>
  <c r="V61" i="49"/>
  <c r="U61" i="49"/>
  <c r="R61" i="49"/>
  <c r="P61" i="49"/>
  <c r="I61" i="49"/>
  <c r="G61" i="49"/>
  <c r="F61" i="49"/>
  <c r="E61" i="49"/>
  <c r="C61" i="49"/>
  <c r="B61" i="49"/>
  <c r="Z60" i="49"/>
  <c r="Y60" i="49"/>
  <c r="X60" i="49"/>
  <c r="W60" i="49"/>
  <c r="V60" i="49"/>
  <c r="U60" i="49"/>
  <c r="R60" i="49"/>
  <c r="P60" i="49"/>
  <c r="I60" i="49"/>
  <c r="G60" i="49"/>
  <c r="F60" i="49"/>
  <c r="E60" i="49"/>
  <c r="C60" i="49"/>
  <c r="B60" i="49"/>
  <c r="Z59" i="49"/>
  <c r="Y59" i="49"/>
  <c r="X59" i="49"/>
  <c r="W59" i="49"/>
  <c r="V59" i="49"/>
  <c r="U59" i="49"/>
  <c r="R59" i="49"/>
  <c r="P59" i="49"/>
  <c r="I59" i="49"/>
  <c r="G59" i="49"/>
  <c r="F59" i="49"/>
  <c r="E59" i="49"/>
  <c r="C59" i="49"/>
  <c r="B59" i="49"/>
  <c r="Z58" i="49"/>
  <c r="Y58" i="49"/>
  <c r="X58" i="49"/>
  <c r="W58" i="49"/>
  <c r="V58" i="49"/>
  <c r="U58" i="49"/>
  <c r="R58" i="49"/>
  <c r="P58" i="49"/>
  <c r="I58" i="49"/>
  <c r="G58" i="49"/>
  <c r="F58" i="49"/>
  <c r="E58" i="49"/>
  <c r="C58" i="49"/>
  <c r="B58" i="49"/>
  <c r="Z57" i="49"/>
  <c r="Y57" i="49"/>
  <c r="X57" i="49"/>
  <c r="W57" i="49"/>
  <c r="V57" i="49"/>
  <c r="U57" i="49"/>
  <c r="R57" i="49"/>
  <c r="P57" i="49"/>
  <c r="I57" i="49"/>
  <c r="G57" i="49"/>
  <c r="F57" i="49"/>
  <c r="E57" i="49"/>
  <c r="C57" i="49"/>
  <c r="B57" i="49"/>
  <c r="Z56" i="49"/>
  <c r="Y56" i="49"/>
  <c r="X56" i="49"/>
  <c r="W56" i="49"/>
  <c r="V56" i="49"/>
  <c r="U56" i="49"/>
  <c r="R56" i="49"/>
  <c r="P56" i="49"/>
  <c r="I56" i="49"/>
  <c r="G56" i="49"/>
  <c r="F56" i="49"/>
  <c r="E56" i="49"/>
  <c r="C56" i="49"/>
  <c r="B56" i="49"/>
  <c r="Z55" i="49"/>
  <c r="Y55" i="49"/>
  <c r="X55" i="49"/>
  <c r="W55" i="49"/>
  <c r="V55" i="49"/>
  <c r="U55" i="49"/>
  <c r="R55" i="49"/>
  <c r="P55" i="49"/>
  <c r="I55" i="49"/>
  <c r="G55" i="49"/>
  <c r="F55" i="49"/>
  <c r="E55" i="49"/>
  <c r="C55" i="49"/>
  <c r="B55" i="49"/>
  <c r="Z54" i="49"/>
  <c r="Y54" i="49"/>
  <c r="X54" i="49"/>
  <c r="W54" i="49"/>
  <c r="V54" i="49"/>
  <c r="U54" i="49"/>
  <c r="R54" i="49"/>
  <c r="P54" i="49"/>
  <c r="I54" i="49"/>
  <c r="G54" i="49"/>
  <c r="F54" i="49"/>
  <c r="E54" i="49"/>
  <c r="C54" i="49"/>
  <c r="B54" i="49"/>
  <c r="Z53" i="49"/>
  <c r="Y53" i="49"/>
  <c r="X53" i="49"/>
  <c r="W53" i="49"/>
  <c r="V53" i="49"/>
  <c r="U53" i="49"/>
  <c r="R53" i="49"/>
  <c r="M253" i="61" s="1"/>
  <c r="P53" i="49"/>
  <c r="I53" i="49"/>
  <c r="G53" i="49"/>
  <c r="F53" i="49"/>
  <c r="E53" i="49"/>
  <c r="C53" i="49"/>
  <c r="B53" i="49"/>
  <c r="Z52" i="49"/>
  <c r="Y52" i="49"/>
  <c r="X52" i="49"/>
  <c r="W52" i="49"/>
  <c r="V52" i="49"/>
  <c r="U52" i="49"/>
  <c r="R52" i="49"/>
  <c r="P52" i="49"/>
  <c r="I52" i="49"/>
  <c r="G52" i="49"/>
  <c r="F52" i="49"/>
  <c r="E52" i="49"/>
  <c r="C52" i="49"/>
  <c r="B52" i="49"/>
  <c r="Z51" i="49"/>
  <c r="Y51" i="49"/>
  <c r="X51" i="49"/>
  <c r="W51" i="49"/>
  <c r="V51" i="49"/>
  <c r="U51" i="49"/>
  <c r="R51" i="49"/>
  <c r="P51" i="49"/>
  <c r="I51" i="49"/>
  <c r="G51" i="49"/>
  <c r="F51" i="49"/>
  <c r="E51" i="49"/>
  <c r="C51" i="49"/>
  <c r="B51" i="49"/>
  <c r="Z50" i="49"/>
  <c r="Y50" i="49"/>
  <c r="X50" i="49"/>
  <c r="W50" i="49"/>
  <c r="V50" i="49"/>
  <c r="U50" i="49"/>
  <c r="R50" i="49"/>
  <c r="P50" i="49"/>
  <c r="I50" i="49"/>
  <c r="G50" i="49"/>
  <c r="F50" i="49"/>
  <c r="E50" i="49"/>
  <c r="C50" i="49"/>
  <c r="B50" i="49"/>
  <c r="Z49" i="49"/>
  <c r="Y49" i="49"/>
  <c r="X49" i="49"/>
  <c r="W49" i="49"/>
  <c r="V49" i="49"/>
  <c r="U49" i="49"/>
  <c r="R49" i="49"/>
  <c r="P49" i="49"/>
  <c r="I49" i="49"/>
  <c r="G49" i="49"/>
  <c r="F49" i="49"/>
  <c r="E49" i="49"/>
  <c r="C49" i="49"/>
  <c r="B49" i="49"/>
  <c r="Z48" i="49"/>
  <c r="Y48" i="49"/>
  <c r="X48" i="49"/>
  <c r="W48" i="49"/>
  <c r="V48" i="49"/>
  <c r="U48" i="49"/>
  <c r="R48" i="49"/>
  <c r="P48" i="49"/>
  <c r="I48" i="49"/>
  <c r="G48" i="49"/>
  <c r="F48" i="49"/>
  <c r="E48" i="49"/>
  <c r="C48" i="49"/>
  <c r="B48" i="49"/>
  <c r="Z47" i="49"/>
  <c r="Y47" i="49"/>
  <c r="X47" i="49"/>
  <c r="W47" i="49"/>
  <c r="V47" i="49"/>
  <c r="U47" i="49"/>
  <c r="R47" i="49"/>
  <c r="P47" i="49"/>
  <c r="I47" i="49"/>
  <c r="G47" i="49"/>
  <c r="F47" i="49"/>
  <c r="E47" i="49"/>
  <c r="C47" i="49"/>
  <c r="B47" i="49"/>
  <c r="Z46" i="49"/>
  <c r="Y46" i="49"/>
  <c r="X46" i="49"/>
  <c r="W46" i="49"/>
  <c r="V46" i="49"/>
  <c r="U46" i="49"/>
  <c r="R46" i="49"/>
  <c r="P46" i="49"/>
  <c r="I46" i="49"/>
  <c r="G46" i="49"/>
  <c r="F46" i="49"/>
  <c r="E46" i="49"/>
  <c r="C46" i="49"/>
  <c r="B46" i="49"/>
  <c r="Z45" i="49"/>
  <c r="Y45" i="49"/>
  <c r="X45" i="49"/>
  <c r="W45" i="49"/>
  <c r="V45" i="49"/>
  <c r="U45" i="49"/>
  <c r="R45" i="49"/>
  <c r="P45" i="49"/>
  <c r="I45" i="49"/>
  <c r="G45" i="49"/>
  <c r="F45" i="49"/>
  <c r="E45" i="49"/>
  <c r="C45" i="49"/>
  <c r="B45" i="49"/>
  <c r="Z44" i="49"/>
  <c r="Y44" i="49"/>
  <c r="X44" i="49"/>
  <c r="W44" i="49"/>
  <c r="V44" i="49"/>
  <c r="U44" i="49"/>
  <c r="R44" i="49"/>
  <c r="P44" i="49"/>
  <c r="I44" i="49"/>
  <c r="G44" i="49"/>
  <c r="F44" i="49"/>
  <c r="E44" i="49"/>
  <c r="C44" i="49"/>
  <c r="B44" i="49"/>
  <c r="Z43" i="49"/>
  <c r="Y43" i="49"/>
  <c r="X43" i="49"/>
  <c r="W43" i="49"/>
  <c r="V43" i="49"/>
  <c r="U43" i="49"/>
  <c r="R43" i="49"/>
  <c r="P43" i="49"/>
  <c r="I43" i="49"/>
  <c r="G43" i="49"/>
  <c r="F43" i="49"/>
  <c r="E43" i="49"/>
  <c r="C43" i="49"/>
  <c r="B43" i="49"/>
  <c r="Z42" i="49"/>
  <c r="Y42" i="49"/>
  <c r="X42" i="49"/>
  <c r="W42" i="49"/>
  <c r="V42" i="49"/>
  <c r="U42" i="49"/>
  <c r="R42" i="49"/>
  <c r="P42" i="49"/>
  <c r="I42" i="49"/>
  <c r="G42" i="49"/>
  <c r="F42" i="49"/>
  <c r="E42" i="49"/>
  <c r="C42" i="49"/>
  <c r="B42" i="49"/>
  <c r="Z40" i="49"/>
  <c r="Y40" i="49"/>
  <c r="X40" i="49"/>
  <c r="W40" i="49"/>
  <c r="V40" i="49"/>
  <c r="U40" i="49"/>
  <c r="R40" i="49"/>
  <c r="P40" i="49"/>
  <c r="I40" i="49"/>
  <c r="G40" i="49"/>
  <c r="F40" i="49"/>
  <c r="E40" i="49"/>
  <c r="C40" i="49"/>
  <c r="B40" i="49"/>
  <c r="Z39" i="49"/>
  <c r="Y39" i="49"/>
  <c r="X39" i="49"/>
  <c r="W39" i="49"/>
  <c r="V39" i="49"/>
  <c r="U39" i="49"/>
  <c r="R39" i="49"/>
  <c r="P39" i="49"/>
  <c r="I39" i="49"/>
  <c r="G39" i="49"/>
  <c r="F39" i="49"/>
  <c r="E39" i="49"/>
  <c r="C39" i="49"/>
  <c r="B39" i="49"/>
  <c r="Z38" i="49"/>
  <c r="Y38" i="49"/>
  <c r="X38" i="49"/>
  <c r="W38" i="49"/>
  <c r="V38" i="49"/>
  <c r="U38" i="49"/>
  <c r="R38" i="49"/>
  <c r="P38" i="49"/>
  <c r="I38" i="49"/>
  <c r="G38" i="49"/>
  <c r="F38" i="49"/>
  <c r="E38" i="49"/>
  <c r="C38" i="49"/>
  <c r="B38" i="49"/>
  <c r="Z37" i="49"/>
  <c r="Y37" i="49"/>
  <c r="X37" i="49"/>
  <c r="W37" i="49"/>
  <c r="V37" i="49"/>
  <c r="U37" i="49"/>
  <c r="R37" i="49"/>
  <c r="P37" i="49"/>
  <c r="I37" i="49"/>
  <c r="G37" i="49"/>
  <c r="F37" i="49"/>
  <c r="E37" i="49"/>
  <c r="C37" i="49"/>
  <c r="B37" i="49"/>
  <c r="Z36" i="49"/>
  <c r="Y36" i="49"/>
  <c r="X36" i="49"/>
  <c r="W36" i="49"/>
  <c r="V36" i="49"/>
  <c r="U36" i="49"/>
  <c r="R36" i="49"/>
  <c r="P36" i="49"/>
  <c r="I36" i="49"/>
  <c r="G36" i="49"/>
  <c r="F36" i="49"/>
  <c r="E36" i="49"/>
  <c r="C36" i="49"/>
  <c r="B36" i="49"/>
  <c r="Z35" i="49"/>
  <c r="Y35" i="49"/>
  <c r="X35" i="49"/>
  <c r="W35" i="49"/>
  <c r="V35" i="49"/>
  <c r="U35" i="49"/>
  <c r="R35" i="49"/>
  <c r="P35" i="49"/>
  <c r="I35" i="49"/>
  <c r="G35" i="49"/>
  <c r="F35" i="49"/>
  <c r="E35" i="49"/>
  <c r="C35" i="49"/>
  <c r="B35" i="49"/>
  <c r="Z34" i="49"/>
  <c r="Y34" i="49"/>
  <c r="X34" i="49"/>
  <c r="W34" i="49"/>
  <c r="V34" i="49"/>
  <c r="U34" i="49"/>
  <c r="R34" i="49"/>
  <c r="P34" i="49"/>
  <c r="I34" i="49"/>
  <c r="G34" i="49"/>
  <c r="F34" i="49"/>
  <c r="E34" i="49"/>
  <c r="C34" i="49"/>
  <c r="B34" i="49"/>
  <c r="Z33" i="49"/>
  <c r="Y33" i="49"/>
  <c r="X33" i="49"/>
  <c r="W33" i="49"/>
  <c r="V33" i="49"/>
  <c r="U33" i="49"/>
  <c r="R33" i="49"/>
  <c r="P33" i="49"/>
  <c r="I33" i="49"/>
  <c r="G33" i="49"/>
  <c r="F33" i="49"/>
  <c r="E33" i="49"/>
  <c r="C33" i="49"/>
  <c r="B33" i="49"/>
  <c r="Z32" i="49"/>
  <c r="Y32" i="49"/>
  <c r="X32" i="49"/>
  <c r="W32" i="49"/>
  <c r="V32" i="49"/>
  <c r="U32" i="49"/>
  <c r="R32" i="49"/>
  <c r="P32" i="49"/>
  <c r="I32" i="49"/>
  <c r="G32" i="49"/>
  <c r="F32" i="49"/>
  <c r="E32" i="49"/>
  <c r="C32" i="49"/>
  <c r="B32" i="49"/>
  <c r="Z31" i="49"/>
  <c r="Y31" i="49"/>
  <c r="X31" i="49"/>
  <c r="W31" i="49"/>
  <c r="V31" i="49"/>
  <c r="U31" i="49"/>
  <c r="R31" i="49"/>
  <c r="P31" i="49"/>
  <c r="I31" i="49"/>
  <c r="G31" i="49"/>
  <c r="F31" i="49"/>
  <c r="E31" i="49"/>
  <c r="C31" i="49"/>
  <c r="B31" i="49"/>
  <c r="Z30" i="49"/>
  <c r="Y30" i="49"/>
  <c r="X30" i="49"/>
  <c r="W30" i="49"/>
  <c r="V30" i="49"/>
  <c r="U30" i="49"/>
  <c r="R30" i="49"/>
  <c r="P30" i="49"/>
  <c r="I30" i="49"/>
  <c r="G30" i="49"/>
  <c r="F30" i="49"/>
  <c r="E30" i="49"/>
  <c r="C30" i="49"/>
  <c r="B30" i="49"/>
  <c r="Z29" i="49"/>
  <c r="Y29" i="49"/>
  <c r="X29" i="49"/>
  <c r="W29" i="49"/>
  <c r="V29" i="49"/>
  <c r="U29" i="49"/>
  <c r="R29" i="49"/>
  <c r="M27" i="61" s="1"/>
  <c r="P29" i="49"/>
  <c r="I29" i="49"/>
  <c r="G29" i="49"/>
  <c r="F29" i="49"/>
  <c r="E29" i="49"/>
  <c r="C29" i="49"/>
  <c r="B29" i="49"/>
  <c r="Z28" i="49"/>
  <c r="Y28" i="49"/>
  <c r="X28" i="49"/>
  <c r="W28" i="49"/>
  <c r="V28" i="49"/>
  <c r="U28" i="49"/>
  <c r="R28" i="49"/>
  <c r="P28" i="49"/>
  <c r="I28" i="49"/>
  <c r="G28" i="49"/>
  <c r="F28" i="49"/>
  <c r="E28" i="49"/>
  <c r="C28" i="49"/>
  <c r="B28" i="49"/>
  <c r="Z27" i="49"/>
  <c r="Y27" i="49"/>
  <c r="X27" i="49"/>
  <c r="W27" i="49"/>
  <c r="V27" i="49"/>
  <c r="U27" i="49"/>
  <c r="R27" i="49"/>
  <c r="P27" i="49"/>
  <c r="I27" i="49"/>
  <c r="G27" i="49"/>
  <c r="F27" i="49"/>
  <c r="E27" i="49"/>
  <c r="C27" i="49"/>
  <c r="B27" i="49"/>
  <c r="Z26" i="49"/>
  <c r="Y26" i="49"/>
  <c r="X26" i="49"/>
  <c r="W26" i="49"/>
  <c r="V26" i="49"/>
  <c r="U26" i="49"/>
  <c r="R26" i="49"/>
  <c r="P26" i="49"/>
  <c r="I26" i="49"/>
  <c r="G26" i="49"/>
  <c r="F26" i="49"/>
  <c r="E26" i="49"/>
  <c r="C26" i="49"/>
  <c r="B26" i="49"/>
  <c r="B11" i="49"/>
  <c r="C11" i="49"/>
  <c r="E11" i="49"/>
  <c r="F11" i="49"/>
  <c r="G11" i="49"/>
  <c r="I11" i="49"/>
  <c r="P11" i="49"/>
  <c r="R11" i="49"/>
  <c r="U11" i="49"/>
  <c r="V11" i="49"/>
  <c r="W11" i="49"/>
  <c r="X11" i="49"/>
  <c r="Y11" i="49"/>
  <c r="Z11" i="49"/>
  <c r="B12" i="49"/>
  <c r="C12" i="49"/>
  <c r="E12" i="49"/>
  <c r="F12" i="49"/>
  <c r="G12" i="49"/>
  <c r="I12" i="49"/>
  <c r="P12" i="49"/>
  <c r="R12" i="49"/>
  <c r="M42" i="61" s="1"/>
  <c r="U12" i="49"/>
  <c r="V12" i="49"/>
  <c r="W12" i="49"/>
  <c r="X12" i="49"/>
  <c r="Y12" i="49"/>
  <c r="Z12" i="49"/>
  <c r="B13" i="49"/>
  <c r="C13" i="49"/>
  <c r="E13" i="49"/>
  <c r="F13" i="49"/>
  <c r="G13" i="49"/>
  <c r="I13" i="49"/>
  <c r="P13" i="49"/>
  <c r="R13" i="49"/>
  <c r="M57" i="61" s="1"/>
  <c r="U13" i="49"/>
  <c r="V13" i="49"/>
  <c r="W13" i="49"/>
  <c r="X13" i="49"/>
  <c r="Y13" i="49"/>
  <c r="Z13" i="49"/>
  <c r="B14" i="49"/>
  <c r="C14" i="49"/>
  <c r="E14" i="49"/>
  <c r="F14" i="49"/>
  <c r="G14" i="49"/>
  <c r="I14" i="49"/>
  <c r="P14" i="49"/>
  <c r="R14" i="49"/>
  <c r="M72" i="61" s="1"/>
  <c r="U14" i="49"/>
  <c r="V14" i="49"/>
  <c r="W14" i="49"/>
  <c r="X14" i="49"/>
  <c r="Y14" i="49"/>
  <c r="Z14" i="49"/>
  <c r="B15" i="49"/>
  <c r="C15" i="49"/>
  <c r="E15" i="49"/>
  <c r="F15" i="49"/>
  <c r="G15" i="49"/>
  <c r="I15" i="49"/>
  <c r="P15" i="49"/>
  <c r="R15" i="49"/>
  <c r="M87" i="61" s="1"/>
  <c r="U15" i="49"/>
  <c r="V15" i="49"/>
  <c r="W15" i="49"/>
  <c r="X15" i="49"/>
  <c r="Y15" i="49"/>
  <c r="Z15" i="49"/>
  <c r="B16" i="49"/>
  <c r="C16" i="49"/>
  <c r="E16" i="49"/>
  <c r="F16" i="49"/>
  <c r="G16" i="49"/>
  <c r="I16" i="49"/>
  <c r="P16" i="49"/>
  <c r="R16" i="49"/>
  <c r="M102" i="61" s="1"/>
  <c r="U16" i="49"/>
  <c r="V16" i="49"/>
  <c r="W16" i="49"/>
  <c r="X16" i="49"/>
  <c r="Y16" i="49"/>
  <c r="Z16" i="49"/>
  <c r="B17" i="49"/>
  <c r="C17" i="49"/>
  <c r="E17" i="49"/>
  <c r="F17" i="49"/>
  <c r="G17" i="49"/>
  <c r="I17" i="49"/>
  <c r="P17" i="49"/>
  <c r="R17" i="49"/>
  <c r="M117" i="61" s="1"/>
  <c r="U17" i="49"/>
  <c r="V17" i="49"/>
  <c r="W17" i="49"/>
  <c r="X17" i="49"/>
  <c r="Y17" i="49"/>
  <c r="Z17" i="49"/>
  <c r="B18" i="49"/>
  <c r="C18" i="49"/>
  <c r="E18" i="49"/>
  <c r="F18" i="49"/>
  <c r="G18" i="49"/>
  <c r="I18" i="49"/>
  <c r="P18" i="49"/>
  <c r="R18" i="49"/>
  <c r="M132" i="61" s="1"/>
  <c r="U18" i="49"/>
  <c r="V18" i="49"/>
  <c r="W18" i="49"/>
  <c r="X18" i="49"/>
  <c r="Y18" i="49"/>
  <c r="Z18" i="49"/>
  <c r="B19" i="49"/>
  <c r="C19" i="49"/>
  <c r="E19" i="49"/>
  <c r="F19" i="49"/>
  <c r="G19" i="49"/>
  <c r="I19" i="49"/>
  <c r="P19" i="49"/>
  <c r="R19" i="49"/>
  <c r="M147" i="61" s="1"/>
  <c r="U19" i="49"/>
  <c r="V19" i="49"/>
  <c r="W19" i="49"/>
  <c r="X19" i="49"/>
  <c r="Y19" i="49"/>
  <c r="Z19" i="49"/>
  <c r="B20" i="49"/>
  <c r="C20" i="49"/>
  <c r="E20" i="49"/>
  <c r="F20" i="49"/>
  <c r="G20" i="49"/>
  <c r="I20" i="49"/>
  <c r="P20" i="49"/>
  <c r="R20" i="49"/>
  <c r="M162" i="61" s="1"/>
  <c r="U20" i="49"/>
  <c r="V20" i="49"/>
  <c r="W20" i="49"/>
  <c r="X20" i="49"/>
  <c r="Y20" i="49"/>
  <c r="Z20" i="49"/>
  <c r="B21" i="49"/>
  <c r="C21" i="49"/>
  <c r="E21" i="49"/>
  <c r="F21" i="49"/>
  <c r="G21" i="49"/>
  <c r="I21" i="49"/>
  <c r="P21" i="49"/>
  <c r="R21" i="49"/>
  <c r="M177" i="61" s="1"/>
  <c r="U21" i="49"/>
  <c r="V21" i="49"/>
  <c r="W21" i="49"/>
  <c r="X21" i="49"/>
  <c r="Y21" i="49"/>
  <c r="Z21" i="49"/>
  <c r="B22" i="49"/>
  <c r="C22" i="49"/>
  <c r="E22" i="49"/>
  <c r="F22" i="49"/>
  <c r="G22" i="49"/>
  <c r="I22" i="49"/>
  <c r="P22" i="49"/>
  <c r="R22" i="49"/>
  <c r="M192" i="61" s="1"/>
  <c r="U22" i="49"/>
  <c r="V22" i="49"/>
  <c r="W22" i="49"/>
  <c r="X22" i="49"/>
  <c r="Y22" i="49"/>
  <c r="Z22" i="49"/>
  <c r="B23" i="49"/>
  <c r="C23" i="49"/>
  <c r="E23" i="49"/>
  <c r="F23" i="49"/>
  <c r="G23" i="49"/>
  <c r="I23" i="49"/>
  <c r="P23" i="49"/>
  <c r="R23" i="49"/>
  <c r="M207" i="61" s="1"/>
  <c r="U23" i="49"/>
  <c r="V23" i="49"/>
  <c r="W23" i="49"/>
  <c r="X23" i="49"/>
  <c r="Y23" i="49"/>
  <c r="Z23" i="49"/>
  <c r="B24" i="49"/>
  <c r="C24" i="49"/>
  <c r="E24" i="49"/>
  <c r="F24" i="49"/>
  <c r="G24" i="49"/>
  <c r="I24" i="49"/>
  <c r="P24" i="49"/>
  <c r="R24" i="49"/>
  <c r="M222" i="61" s="1"/>
  <c r="U24" i="49"/>
  <c r="V24" i="49"/>
  <c r="W24" i="49"/>
  <c r="X24" i="49"/>
  <c r="Y24" i="49"/>
  <c r="Z24" i="49"/>
  <c r="Z10" i="49"/>
  <c r="Y10" i="49"/>
  <c r="X10" i="49"/>
  <c r="W10" i="49"/>
  <c r="V10" i="49"/>
  <c r="U10" i="49"/>
  <c r="R10" i="49"/>
  <c r="P10" i="49"/>
  <c r="I10" i="49"/>
  <c r="G10" i="49"/>
  <c r="F10" i="49"/>
  <c r="E10" i="49"/>
  <c r="C10" i="49"/>
  <c r="B10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8" i="46"/>
  <c r="C58" i="46"/>
  <c r="D58" i="46" s="1"/>
  <c r="B59" i="46"/>
  <c r="C59" i="46"/>
  <c r="D59" i="46" s="1"/>
  <c r="AD319" i="48"/>
  <c r="AC319" i="48"/>
  <c r="AB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AB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AB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AB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AB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AB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AB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AB312" i="48"/>
  <c r="Z312" i="48"/>
  <c r="Y312" i="48"/>
  <c r="X312" i="48"/>
  <c r="V312" i="48"/>
  <c r="T312" i="48"/>
  <c r="U312" i="48" s="1"/>
  <c r="M312" i="48"/>
  <c r="N312" i="48" s="1"/>
  <c r="I312" i="48"/>
  <c r="G312" i="48"/>
  <c r="H312" i="48" s="1"/>
  <c r="F312" i="48"/>
  <c r="E312" i="48"/>
  <c r="C312" i="48"/>
  <c r="B312" i="48"/>
  <c r="AD311" i="48"/>
  <c r="AC311" i="48"/>
  <c r="AB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AB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AB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AB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AB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AB306" i="48"/>
  <c r="Z306" i="48"/>
  <c r="Y306" i="48"/>
  <c r="X306" i="48"/>
  <c r="V306" i="48"/>
  <c r="T306" i="48"/>
  <c r="U306" i="48" s="1"/>
  <c r="M306" i="48"/>
  <c r="N306" i="48" s="1"/>
  <c r="I306" i="48"/>
  <c r="G306" i="48"/>
  <c r="F306" i="48"/>
  <c r="E306" i="48"/>
  <c r="C306" i="48"/>
  <c r="B306" i="48"/>
  <c r="AD305" i="48"/>
  <c r="AC305" i="48"/>
  <c r="AB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AB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AB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AB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AB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AB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AB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AB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AB297" i="48"/>
  <c r="Z297" i="48"/>
  <c r="Y297" i="48"/>
  <c r="X297" i="48"/>
  <c r="V297" i="48"/>
  <c r="T297" i="48"/>
  <c r="M297" i="48"/>
  <c r="I297" i="48"/>
  <c r="G297" i="48"/>
  <c r="F297" i="48"/>
  <c r="E297" i="48"/>
  <c r="C297" i="48"/>
  <c r="B297" i="48"/>
  <c r="AD296" i="48"/>
  <c r="AC296" i="48"/>
  <c r="AB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AB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AB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AB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AB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AB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AB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AB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AB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AB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AB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AB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AB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AB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AB282" i="48"/>
  <c r="Z282" i="48"/>
  <c r="Y282" i="48"/>
  <c r="X282" i="48"/>
  <c r="V282" i="48"/>
  <c r="T282" i="48"/>
  <c r="M282" i="48"/>
  <c r="I282" i="48"/>
  <c r="G282" i="48"/>
  <c r="F282" i="48"/>
  <c r="E282" i="48"/>
  <c r="C282" i="48"/>
  <c r="B282" i="48"/>
  <c r="AD281" i="48"/>
  <c r="AC281" i="48"/>
  <c r="AB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AB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AB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AB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AB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AB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AB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AB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AB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AB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AB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AB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AB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AB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AB267" i="48"/>
  <c r="Z267" i="48"/>
  <c r="Y267" i="48"/>
  <c r="X267" i="48"/>
  <c r="V267" i="48"/>
  <c r="T267" i="48"/>
  <c r="M267" i="48"/>
  <c r="I267" i="48"/>
  <c r="G267" i="48"/>
  <c r="F267" i="48"/>
  <c r="E267" i="48"/>
  <c r="C267" i="48"/>
  <c r="B267" i="48"/>
  <c r="AD266" i="48"/>
  <c r="AC266" i="48"/>
  <c r="AB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AB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AB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AB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AB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AB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AB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AB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AB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AB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AB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AB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AB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AB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AB252" i="48"/>
  <c r="Z252" i="48"/>
  <c r="Y252" i="48"/>
  <c r="X252" i="48"/>
  <c r="V252" i="48"/>
  <c r="T252" i="48"/>
  <c r="M252" i="48"/>
  <c r="I252" i="48"/>
  <c r="G252" i="48"/>
  <c r="F252" i="48"/>
  <c r="E252" i="48"/>
  <c r="C252" i="48"/>
  <c r="B252" i="48"/>
  <c r="AD251" i="48"/>
  <c r="AC251" i="48"/>
  <c r="AB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AB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AB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AB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AB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AB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AB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AB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AB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AB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AB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AB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AB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AB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AB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AB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AB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AB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AB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AB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AB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AB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AB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AB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AB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AB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AB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AB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AB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AB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AB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AB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AB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AB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AB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AB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AB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AB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AB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AB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AB211" i="48"/>
  <c r="Z211" i="48"/>
  <c r="Y211" i="48"/>
  <c r="X211" i="48"/>
  <c r="V211" i="48"/>
  <c r="T211" i="48"/>
  <c r="M211" i="48"/>
  <c r="S253" i="60" s="1"/>
  <c r="AB253" i="60" s="1"/>
  <c r="I211" i="48"/>
  <c r="G211" i="48"/>
  <c r="F211" i="48"/>
  <c r="E211" i="48"/>
  <c r="C211" i="48"/>
  <c r="B211" i="48"/>
  <c r="AD210" i="48"/>
  <c r="AC210" i="48"/>
  <c r="AB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AB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AB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AB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AB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AB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AB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AB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AB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AB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AB200" i="48"/>
  <c r="Z200" i="48"/>
  <c r="Y200" i="48"/>
  <c r="X200" i="48"/>
  <c r="V200" i="48"/>
  <c r="T200" i="48"/>
  <c r="M200" i="48"/>
  <c r="S448" i="60" s="1"/>
  <c r="I200" i="48"/>
  <c r="G200" i="48"/>
  <c r="F200" i="48"/>
  <c r="E200" i="48"/>
  <c r="C200" i="48"/>
  <c r="B200" i="48"/>
  <c r="AD199" i="48"/>
  <c r="AC199" i="48"/>
  <c r="AB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AB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AB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AB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AB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AB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AB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AB192" i="48"/>
  <c r="Z192" i="48"/>
  <c r="Y192" i="48"/>
  <c r="X192" i="48"/>
  <c r="V192" i="48"/>
  <c r="T192" i="48"/>
  <c r="M192" i="48"/>
  <c r="S238" i="60" s="1"/>
  <c r="AB238" i="60" s="1"/>
  <c r="I192" i="48"/>
  <c r="G192" i="48"/>
  <c r="F192" i="48"/>
  <c r="E192" i="48"/>
  <c r="C192" i="48"/>
  <c r="B192" i="48"/>
  <c r="AD191" i="48"/>
  <c r="AC191" i="48"/>
  <c r="AB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AB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AB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AB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AB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AB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AB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AB184" i="48"/>
  <c r="Z184" i="48"/>
  <c r="Y184" i="48"/>
  <c r="X184" i="48"/>
  <c r="V184" i="48"/>
  <c r="T184" i="48"/>
  <c r="M184" i="48"/>
  <c r="S433" i="60" s="1"/>
  <c r="I184" i="48"/>
  <c r="G184" i="48"/>
  <c r="F184" i="48"/>
  <c r="E184" i="48"/>
  <c r="C184" i="48"/>
  <c r="B184" i="48"/>
  <c r="AD183" i="48"/>
  <c r="AC183" i="48"/>
  <c r="AB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AB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AB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AB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AB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AB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AB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AB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AB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AB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AB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AB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AB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AB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AB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AB168" i="48"/>
  <c r="Z168" i="48"/>
  <c r="Y168" i="48"/>
  <c r="X168" i="48"/>
  <c r="V168" i="48"/>
  <c r="T168" i="48"/>
  <c r="M168" i="48"/>
  <c r="S418" i="60" s="1"/>
  <c r="I168" i="48"/>
  <c r="G168" i="48"/>
  <c r="F168" i="48"/>
  <c r="E168" i="48"/>
  <c r="C168" i="48"/>
  <c r="B168" i="48"/>
  <c r="AD167" i="48"/>
  <c r="AC167" i="48"/>
  <c r="AB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AB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AB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AB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AB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AB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AB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AB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AB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AB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AB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AB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AB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AB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AB153" i="48"/>
  <c r="Z153" i="48"/>
  <c r="Y153" i="48"/>
  <c r="X153" i="48"/>
  <c r="V153" i="48"/>
  <c r="T153" i="48"/>
  <c r="M153" i="48"/>
  <c r="S403" i="60" s="1"/>
  <c r="I153" i="48"/>
  <c r="G153" i="48"/>
  <c r="F153" i="48"/>
  <c r="E153" i="48"/>
  <c r="C153" i="48"/>
  <c r="B153" i="48"/>
  <c r="AD152" i="48"/>
  <c r="AC152" i="48"/>
  <c r="AB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AB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AB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AB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AB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AB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AB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AB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AB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AB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AB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AB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AB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AB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AB138" i="48"/>
  <c r="Z138" i="48"/>
  <c r="Y138" i="48"/>
  <c r="X138" i="48"/>
  <c r="V138" i="48"/>
  <c r="T138" i="48"/>
  <c r="M138" i="48"/>
  <c r="S388" i="60" s="1"/>
  <c r="I138" i="48"/>
  <c r="G138" i="48"/>
  <c r="F138" i="48"/>
  <c r="E138" i="48"/>
  <c r="C138" i="48"/>
  <c r="B138" i="48"/>
  <c r="AD137" i="48"/>
  <c r="AC137" i="48"/>
  <c r="AB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AB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AB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AB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AB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AB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AB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AB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AB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AB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AB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AB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AB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AB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AB123" i="48"/>
  <c r="Z123" i="48"/>
  <c r="Y123" i="48"/>
  <c r="X123" i="48"/>
  <c r="V123" i="48"/>
  <c r="T123" i="48"/>
  <c r="M123" i="48"/>
  <c r="S373" i="60" s="1"/>
  <c r="I123" i="48"/>
  <c r="G123" i="48"/>
  <c r="F123" i="48"/>
  <c r="E123" i="48"/>
  <c r="C123" i="48"/>
  <c r="B123" i="48"/>
  <c r="AD122" i="48"/>
  <c r="AC122" i="48"/>
  <c r="AB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AB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AB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AB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AB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AB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AB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AB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AB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AB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AB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AB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AB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AB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AB108" i="48"/>
  <c r="Z108" i="48"/>
  <c r="Y108" i="48"/>
  <c r="X108" i="48"/>
  <c r="V108" i="48"/>
  <c r="T108" i="48"/>
  <c r="M108" i="48"/>
  <c r="S358" i="60" s="1"/>
  <c r="I108" i="48"/>
  <c r="G108" i="48"/>
  <c r="F108" i="48"/>
  <c r="E108" i="48"/>
  <c r="C108" i="48"/>
  <c r="B108" i="48"/>
  <c r="AD107" i="48"/>
  <c r="AC107" i="48"/>
  <c r="AB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AB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AB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AB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AB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AB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AB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AB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AB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AB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AB97" i="48"/>
  <c r="Z97" i="48"/>
  <c r="Y97" i="48"/>
  <c r="X97" i="48"/>
  <c r="V97" i="48"/>
  <c r="T97" i="48"/>
  <c r="M97" i="48"/>
  <c r="S343" i="60" s="1"/>
  <c r="I97" i="48"/>
  <c r="G97" i="48"/>
  <c r="F97" i="48"/>
  <c r="E97" i="48"/>
  <c r="C97" i="48"/>
  <c r="B97" i="48"/>
  <c r="AD96" i="48"/>
  <c r="AC96" i="48"/>
  <c r="AB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AB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AB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AB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AB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AB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AB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AB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AB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AB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AB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AB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AB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AB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AB82" i="48"/>
  <c r="Z82" i="48"/>
  <c r="Y82" i="48"/>
  <c r="X82" i="48"/>
  <c r="V82" i="48"/>
  <c r="T82" i="48"/>
  <c r="M82" i="48"/>
  <c r="S328" i="60" s="1"/>
  <c r="I82" i="48"/>
  <c r="G82" i="48"/>
  <c r="F82" i="48"/>
  <c r="E82" i="48"/>
  <c r="C82" i="48"/>
  <c r="B82" i="48"/>
  <c r="AD81" i="48"/>
  <c r="AC81" i="48"/>
  <c r="AB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AB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AB79" i="48"/>
  <c r="Z79" i="48"/>
  <c r="Y79" i="48"/>
  <c r="X79" i="48"/>
  <c r="V79" i="48"/>
  <c r="T79" i="48"/>
  <c r="M79" i="48"/>
  <c r="I79" i="48"/>
  <c r="G79" i="48"/>
  <c r="F79" i="48"/>
  <c r="E79" i="48"/>
  <c r="C79" i="48"/>
  <c r="B79" i="48"/>
  <c r="AD78" i="48"/>
  <c r="AC78" i="48"/>
  <c r="AB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AB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AB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AB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AB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AB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AB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AB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AB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AB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AB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AB67" i="48"/>
  <c r="Z67" i="48"/>
  <c r="Y67" i="48"/>
  <c r="X67" i="48"/>
  <c r="V67" i="48"/>
  <c r="T67" i="48"/>
  <c r="M67" i="48"/>
  <c r="S313" i="60" s="1"/>
  <c r="I67" i="48"/>
  <c r="G67" i="48"/>
  <c r="F67" i="48"/>
  <c r="E67" i="48"/>
  <c r="C67" i="48"/>
  <c r="B67" i="48"/>
  <c r="AD66" i="48"/>
  <c r="AC66" i="48"/>
  <c r="AB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AB65" i="48"/>
  <c r="Z65" i="48"/>
  <c r="Y65" i="48"/>
  <c r="X65" i="48"/>
  <c r="V65" i="48"/>
  <c r="T65" i="48"/>
  <c r="U45" i="48" s="1"/>
  <c r="M65" i="48"/>
  <c r="I65" i="48"/>
  <c r="G65" i="48"/>
  <c r="H45" i="48" s="1"/>
  <c r="F65" i="48"/>
  <c r="E65" i="48"/>
  <c r="C65" i="48"/>
  <c r="B65" i="48"/>
  <c r="AD61" i="48"/>
  <c r="AC61" i="48"/>
  <c r="AB61" i="48"/>
  <c r="Z61" i="48"/>
  <c r="Y61" i="48"/>
  <c r="X61" i="48"/>
  <c r="V61" i="48"/>
  <c r="T61" i="48"/>
  <c r="U43" i="48" s="1"/>
  <c r="M61" i="48"/>
  <c r="I61" i="48"/>
  <c r="G61" i="48"/>
  <c r="H43" i="48" s="1"/>
  <c r="F61" i="48"/>
  <c r="E61" i="48"/>
  <c r="C61" i="48"/>
  <c r="D61" i="48" s="1"/>
  <c r="D79" i="48" s="1"/>
  <c r="B61" i="48"/>
  <c r="AD60" i="48"/>
  <c r="AC60" i="48"/>
  <c r="AB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AB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AB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AB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AB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AB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AB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AB53" i="48"/>
  <c r="Z53" i="48"/>
  <c r="Y53" i="48"/>
  <c r="X53" i="48"/>
  <c r="V53" i="48"/>
  <c r="T53" i="48"/>
  <c r="M53" i="48"/>
  <c r="I53" i="48"/>
  <c r="G53" i="48"/>
  <c r="F53" i="48"/>
  <c r="E53" i="48"/>
  <c r="C53" i="48"/>
  <c r="D53" i="48" s="1"/>
  <c r="D71" i="48" s="1"/>
  <c r="B53" i="48"/>
  <c r="AD52" i="48"/>
  <c r="AC52" i="48"/>
  <c r="AB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AB51" i="48"/>
  <c r="Z51" i="48"/>
  <c r="Y51" i="48"/>
  <c r="X51" i="48"/>
  <c r="V51" i="48"/>
  <c r="T51" i="48"/>
  <c r="M51" i="48"/>
  <c r="R262" i="62" s="1"/>
  <c r="I51" i="48"/>
  <c r="G51" i="48"/>
  <c r="F51" i="48"/>
  <c r="E51" i="48"/>
  <c r="C51" i="48"/>
  <c r="D51" i="48" s="1"/>
  <c r="D69" i="48" s="1"/>
  <c r="B51" i="48"/>
  <c r="AD50" i="48"/>
  <c r="AC50" i="48"/>
  <c r="AB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AB49" i="48"/>
  <c r="Z49" i="48"/>
  <c r="Y49" i="48"/>
  <c r="X49" i="48"/>
  <c r="V49" i="48"/>
  <c r="T49" i="48"/>
  <c r="M49" i="48"/>
  <c r="S298" i="60" s="1"/>
  <c r="I49" i="48"/>
  <c r="G49" i="48"/>
  <c r="F49" i="48"/>
  <c r="E49" i="48"/>
  <c r="C49" i="48"/>
  <c r="D49" i="48" s="1"/>
  <c r="D67" i="48" s="1"/>
  <c r="B49" i="48"/>
  <c r="AD48" i="48"/>
  <c r="AC48" i="48"/>
  <c r="AB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AB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AD42" i="48"/>
  <c r="AC42" i="48"/>
  <c r="AB42" i="48"/>
  <c r="Z42" i="48"/>
  <c r="Y42" i="48"/>
  <c r="X42" i="48"/>
  <c r="V42" i="48"/>
  <c r="T42" i="48"/>
  <c r="U24" i="48" s="1"/>
  <c r="M42" i="48"/>
  <c r="N24" i="48" s="1"/>
  <c r="I42" i="48"/>
  <c r="G42" i="48"/>
  <c r="H24" i="48" s="1"/>
  <c r="F42" i="48"/>
  <c r="E42" i="48"/>
  <c r="C42" i="48"/>
  <c r="D42" i="48" s="1"/>
  <c r="B42" i="48"/>
  <c r="AD41" i="48"/>
  <c r="AC41" i="48"/>
  <c r="AB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AB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AB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AB38" i="48"/>
  <c r="Z38" i="48"/>
  <c r="Y38" i="48"/>
  <c r="X38" i="48"/>
  <c r="V38" i="48"/>
  <c r="T38" i="48"/>
  <c r="M38" i="48"/>
  <c r="I38" i="48"/>
  <c r="G38" i="48"/>
  <c r="F38" i="48"/>
  <c r="E38" i="48"/>
  <c r="C38" i="48"/>
  <c r="D38" i="48" s="1"/>
  <c r="B38" i="48"/>
  <c r="AD37" i="48"/>
  <c r="AC37" i="48"/>
  <c r="AB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AB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AB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AB34" i="48"/>
  <c r="Z34" i="48"/>
  <c r="Y34" i="48"/>
  <c r="X34" i="48"/>
  <c r="V34" i="48"/>
  <c r="T34" i="48"/>
  <c r="M34" i="48"/>
  <c r="S117" i="60" s="1"/>
  <c r="I34" i="48"/>
  <c r="G34" i="48"/>
  <c r="F34" i="48"/>
  <c r="E34" i="48"/>
  <c r="C34" i="48"/>
  <c r="D34" i="48" s="1"/>
  <c r="B34" i="48"/>
  <c r="AD33" i="48"/>
  <c r="AC33" i="48"/>
  <c r="AB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AB32" i="48"/>
  <c r="Z32" i="48"/>
  <c r="Y32" i="48"/>
  <c r="X32" i="48"/>
  <c r="V32" i="48"/>
  <c r="T32" i="48"/>
  <c r="M32" i="48"/>
  <c r="S283" i="60" s="1"/>
  <c r="I32" i="48"/>
  <c r="G32" i="48"/>
  <c r="F32" i="48"/>
  <c r="E32" i="48"/>
  <c r="C32" i="48"/>
  <c r="D32" i="48" s="1"/>
  <c r="B32" i="48"/>
  <c r="AD31" i="48"/>
  <c r="AC31" i="48"/>
  <c r="AB31" i="48"/>
  <c r="Z31" i="48"/>
  <c r="Y31" i="48"/>
  <c r="X31" i="48"/>
  <c r="V31" i="48"/>
  <c r="T31" i="48"/>
  <c r="M31" i="48"/>
  <c r="S268" i="60" s="1"/>
  <c r="I31" i="48"/>
  <c r="G31" i="48"/>
  <c r="F31" i="48"/>
  <c r="E31" i="48"/>
  <c r="C31" i="48"/>
  <c r="D31" i="48" s="1"/>
  <c r="B31" i="48"/>
  <c r="AD30" i="48"/>
  <c r="AC30" i="48"/>
  <c r="AB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AB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H27" i="60" s="1"/>
  <c r="G12" i="48"/>
  <c r="I12" i="48"/>
  <c r="M12" i="48"/>
  <c r="T12" i="48"/>
  <c r="V12" i="48"/>
  <c r="X12" i="48"/>
  <c r="Y12" i="48"/>
  <c r="Z12" i="48"/>
  <c r="AB12" i="48"/>
  <c r="AC12" i="48"/>
  <c r="AD12" i="48"/>
  <c r="B13" i="48"/>
  <c r="C13" i="48"/>
  <c r="D13" i="48" s="1"/>
  <c r="E13" i="48"/>
  <c r="F13" i="48"/>
  <c r="H42" i="60" s="1"/>
  <c r="G13" i="48"/>
  <c r="I13" i="48"/>
  <c r="M13" i="48"/>
  <c r="T13" i="48"/>
  <c r="V13" i="48"/>
  <c r="X13" i="48"/>
  <c r="Y13" i="48"/>
  <c r="Z13" i="48"/>
  <c r="AB13" i="48"/>
  <c r="AC13" i="48"/>
  <c r="AD13" i="48"/>
  <c r="B14" i="48"/>
  <c r="C14" i="48"/>
  <c r="D14" i="48" s="1"/>
  <c r="E14" i="48"/>
  <c r="F14" i="48"/>
  <c r="G14" i="48"/>
  <c r="I14" i="48"/>
  <c r="M14" i="48"/>
  <c r="T14" i="48"/>
  <c r="V14" i="48"/>
  <c r="X14" i="48"/>
  <c r="Y14" i="48"/>
  <c r="Z14" i="48"/>
  <c r="AB14" i="48"/>
  <c r="AC14" i="48"/>
  <c r="AD14" i="48"/>
  <c r="B15" i="48"/>
  <c r="C15" i="48"/>
  <c r="D15" i="48" s="1"/>
  <c r="E15" i="48"/>
  <c r="F15" i="48"/>
  <c r="G15" i="48"/>
  <c r="I15" i="48"/>
  <c r="M15" i="48"/>
  <c r="T15" i="48"/>
  <c r="V15" i="48"/>
  <c r="X15" i="48"/>
  <c r="Y15" i="48"/>
  <c r="Z15" i="48"/>
  <c r="AB15" i="48"/>
  <c r="AC15" i="48"/>
  <c r="AD15" i="48"/>
  <c r="B16" i="48"/>
  <c r="C16" i="48"/>
  <c r="D16" i="48" s="1"/>
  <c r="E16" i="48"/>
  <c r="F16" i="48"/>
  <c r="G16" i="48"/>
  <c r="H16" i="48" s="1"/>
  <c r="I16" i="48"/>
  <c r="M16" i="48"/>
  <c r="T16" i="48"/>
  <c r="V16" i="48"/>
  <c r="X16" i="48"/>
  <c r="Y16" i="48"/>
  <c r="Z16" i="48"/>
  <c r="AB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B17" i="48"/>
  <c r="AC17" i="48"/>
  <c r="AD17" i="48"/>
  <c r="B18" i="48"/>
  <c r="C18" i="48"/>
  <c r="D18" i="48" s="1"/>
  <c r="E18" i="48"/>
  <c r="F18" i="48"/>
  <c r="G18" i="48"/>
  <c r="I18" i="48"/>
  <c r="M18" i="48"/>
  <c r="R206" i="62" s="1"/>
  <c r="T18" i="48"/>
  <c r="V18" i="48"/>
  <c r="X18" i="48"/>
  <c r="Y18" i="48"/>
  <c r="Z18" i="48"/>
  <c r="AB18" i="48"/>
  <c r="AC18" i="48"/>
  <c r="AD18" i="48"/>
  <c r="B19" i="48"/>
  <c r="C19" i="48"/>
  <c r="D19" i="48" s="1"/>
  <c r="E19" i="48"/>
  <c r="F19" i="48"/>
  <c r="G19" i="48"/>
  <c r="I19" i="48"/>
  <c r="M19" i="48"/>
  <c r="R234" i="62" s="1"/>
  <c r="T19" i="48"/>
  <c r="U19" i="48" s="1"/>
  <c r="V19" i="48"/>
  <c r="X19" i="48"/>
  <c r="Y19" i="48"/>
  <c r="Z19" i="48"/>
  <c r="AB19" i="48"/>
  <c r="AC19" i="48"/>
  <c r="AD19" i="48"/>
  <c r="B20" i="48"/>
  <c r="C20" i="48"/>
  <c r="D20" i="48" s="1"/>
  <c r="E20" i="48"/>
  <c r="F20" i="48"/>
  <c r="G20" i="48"/>
  <c r="I20" i="48"/>
  <c r="M20" i="48"/>
  <c r="R290" i="62" s="1"/>
  <c r="T20" i="48"/>
  <c r="V20" i="48"/>
  <c r="X20" i="48"/>
  <c r="Y20" i="48"/>
  <c r="Z20" i="48"/>
  <c r="AB20" i="48"/>
  <c r="AC20" i="48"/>
  <c r="AD20" i="48"/>
  <c r="B21" i="48"/>
  <c r="C21" i="48"/>
  <c r="D21" i="48" s="1"/>
  <c r="E21" i="48"/>
  <c r="F21" i="48"/>
  <c r="G21" i="48"/>
  <c r="I21" i="48"/>
  <c r="M21" i="48"/>
  <c r="R318" i="62" s="1"/>
  <c r="T21" i="48"/>
  <c r="V21" i="48"/>
  <c r="X21" i="48"/>
  <c r="Y21" i="48"/>
  <c r="Z21" i="48"/>
  <c r="AB21" i="48"/>
  <c r="AC21" i="48"/>
  <c r="AD21" i="48"/>
  <c r="B22" i="48"/>
  <c r="C22" i="48"/>
  <c r="D22" i="48" s="1"/>
  <c r="E22" i="48"/>
  <c r="F22" i="48"/>
  <c r="G22" i="48"/>
  <c r="I22" i="48"/>
  <c r="M22" i="48"/>
  <c r="R346" i="62" s="1"/>
  <c r="T22" i="48"/>
  <c r="V22" i="48"/>
  <c r="X22" i="48"/>
  <c r="Y22" i="48"/>
  <c r="Z22" i="48"/>
  <c r="AB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B23" i="48"/>
  <c r="AC23" i="48"/>
  <c r="AD23" i="48"/>
  <c r="R374" i="62"/>
  <c r="AD11" i="48"/>
  <c r="AC11" i="48"/>
  <c r="AB11" i="48"/>
  <c r="Z11" i="48"/>
  <c r="Y11" i="48"/>
  <c r="X11" i="48"/>
  <c r="V11" i="48"/>
  <c r="T11" i="48"/>
  <c r="M11" i="48"/>
  <c r="I11" i="48"/>
  <c r="G11" i="48"/>
  <c r="F11" i="48"/>
  <c r="H12" i="60" s="1"/>
  <c r="E11" i="48"/>
  <c r="C11" i="48"/>
  <c r="D11" i="48" s="1"/>
  <c r="B11" i="48"/>
  <c r="H58" i="50" l="1"/>
  <c r="H85" i="50"/>
  <c r="F12" i="51"/>
  <c r="O11" i="51"/>
  <c r="F11" i="51"/>
  <c r="I11" i="51"/>
  <c r="F13" i="51"/>
  <c r="Q11" i="51"/>
  <c r="H195" i="50"/>
  <c r="H193" i="50"/>
  <c r="H115" i="50"/>
  <c r="H112" i="50"/>
  <c r="H281" i="50"/>
  <c r="H307" i="50"/>
  <c r="H46" i="50"/>
  <c r="H261" i="50"/>
  <c r="F315" i="60"/>
  <c r="F251" i="60"/>
  <c r="F266" i="60" s="1"/>
  <c r="F281" i="60" s="1"/>
  <c r="F250" i="60"/>
  <c r="F265" i="60" s="1"/>
  <c r="F280" i="60" s="1"/>
  <c r="F295" i="60" s="1"/>
  <c r="F310" i="60" s="1"/>
  <c r="F325" i="60" s="1"/>
  <c r="W5" i="60"/>
  <c r="AB268" i="60"/>
  <c r="R95" i="62"/>
  <c r="S57" i="60"/>
  <c r="AB57" i="60" s="1"/>
  <c r="R123" i="62"/>
  <c r="S72" i="60"/>
  <c r="AB72" i="60" s="1"/>
  <c r="R151" i="62"/>
  <c r="S87" i="60"/>
  <c r="AB87" i="60" s="1"/>
  <c r="R179" i="62"/>
  <c r="S102" i="60"/>
  <c r="H309" i="50"/>
  <c r="H346" i="50"/>
  <c r="H119" i="50"/>
  <c r="H223" i="50"/>
  <c r="H91" i="50"/>
  <c r="H76" i="50"/>
  <c r="U5" i="51"/>
  <c r="Q272" i="49"/>
  <c r="H274" i="49"/>
  <c r="Q280" i="49"/>
  <c r="Q174" i="49"/>
  <c r="H176" i="49"/>
  <c r="Q178" i="49"/>
  <c r="Q182" i="49"/>
  <c r="Q186" i="49"/>
  <c r="Q190" i="49"/>
  <c r="Q194" i="49"/>
  <c r="Q198" i="49"/>
  <c r="Q202" i="49"/>
  <c r="H204" i="49"/>
  <c r="Q206" i="49"/>
  <c r="H208" i="49"/>
  <c r="Q210" i="49"/>
  <c r="Q214" i="49"/>
  <c r="Q218" i="49"/>
  <c r="Q222" i="49"/>
  <c r="H224" i="49"/>
  <c r="Q226" i="49"/>
  <c r="Q230" i="49"/>
  <c r="Q234" i="49"/>
  <c r="Q239" i="49"/>
  <c r="Q268" i="49"/>
  <c r="Q243" i="49"/>
  <c r="Q247" i="49"/>
  <c r="H249" i="49"/>
  <c r="Q251" i="49"/>
  <c r="Q256" i="49"/>
  <c r="H258" i="49"/>
  <c r="Q260" i="49"/>
  <c r="Q264" i="49"/>
  <c r="H266" i="49"/>
  <c r="Q276" i="49"/>
  <c r="Q284" i="49"/>
  <c r="Q288" i="49"/>
  <c r="Q292" i="49"/>
  <c r="Q296" i="49"/>
  <c r="Q10" i="49"/>
  <c r="Q27" i="49"/>
  <c r="H29" i="49"/>
  <c r="Q31" i="49"/>
  <c r="H33" i="49"/>
  <c r="Q35" i="49"/>
  <c r="H37" i="49"/>
  <c r="Q39" i="49"/>
  <c r="Q44" i="49"/>
  <c r="H46" i="49"/>
  <c r="Q48" i="49"/>
  <c r="Q52" i="49"/>
  <c r="Q56" i="49"/>
  <c r="Q60" i="49"/>
  <c r="H62" i="49"/>
  <c r="Q64" i="49"/>
  <c r="Q68" i="49"/>
  <c r="H70" i="49"/>
  <c r="Q72" i="49"/>
  <c r="H74" i="49"/>
  <c r="Q76" i="49"/>
  <c r="H78" i="49"/>
  <c r="Q80" i="49"/>
  <c r="H82" i="49"/>
  <c r="Q84" i="49"/>
  <c r="Q88" i="49"/>
  <c r="Q92" i="49"/>
  <c r="Q96" i="49"/>
  <c r="H98" i="49"/>
  <c r="Q100" i="49"/>
  <c r="H102" i="49"/>
  <c r="Q104" i="49"/>
  <c r="Q108" i="49"/>
  <c r="Q112" i="49"/>
  <c r="Q116" i="49"/>
  <c r="Q120" i="49"/>
  <c r="Q124" i="49"/>
  <c r="Q128" i="49"/>
  <c r="Q156" i="49"/>
  <c r="Q160" i="49"/>
  <c r="Q164" i="49"/>
  <c r="Q168" i="49"/>
  <c r="Q172" i="49"/>
  <c r="Q176" i="49"/>
  <c r="Q180" i="49"/>
  <c r="H182" i="49"/>
  <c r="Q184" i="49"/>
  <c r="Q188" i="49"/>
  <c r="Q192" i="49"/>
  <c r="Q196" i="49"/>
  <c r="H198" i="49"/>
  <c r="Q200" i="49"/>
  <c r="Q204" i="49"/>
  <c r="Q208" i="49"/>
  <c r="Q212" i="49"/>
  <c r="H214" i="49"/>
  <c r="Q216" i="49"/>
  <c r="Q220" i="49"/>
  <c r="Q224" i="49"/>
  <c r="H226" i="49"/>
  <c r="Q228" i="49"/>
  <c r="H230" i="49"/>
  <c r="Q232" i="49"/>
  <c r="Q236" i="49"/>
  <c r="Q241" i="49"/>
  <c r="Q245" i="49"/>
  <c r="H247" i="49"/>
  <c r="Q249" i="49"/>
  <c r="H251" i="49"/>
  <c r="Q254" i="49"/>
  <c r="H256" i="49"/>
  <c r="Q258" i="49"/>
  <c r="H260" i="49"/>
  <c r="Q262" i="49"/>
  <c r="H264" i="49"/>
  <c r="Q266" i="49"/>
  <c r="Q270" i="49"/>
  <c r="Q274" i="49"/>
  <c r="Q278" i="49"/>
  <c r="Q282" i="49"/>
  <c r="H284" i="49"/>
  <c r="Q286" i="49"/>
  <c r="Q290" i="49"/>
  <c r="Q294" i="49"/>
  <c r="Q298" i="49"/>
  <c r="Q29" i="49"/>
  <c r="Q33" i="49"/>
  <c r="H35" i="49"/>
  <c r="Q37" i="49"/>
  <c r="Q42" i="49"/>
  <c r="H44" i="49"/>
  <c r="Q46" i="49"/>
  <c r="Q50" i="49"/>
  <c r="Q54" i="49"/>
  <c r="Q58" i="49"/>
  <c r="Q62" i="49"/>
  <c r="Q66" i="49"/>
  <c r="Q70" i="49"/>
  <c r="H72" i="49"/>
  <c r="Q74" i="49"/>
  <c r="H76" i="49"/>
  <c r="Q78" i="49"/>
  <c r="H80" i="49"/>
  <c r="Q82" i="49"/>
  <c r="Q86" i="49"/>
  <c r="H88" i="49"/>
  <c r="Q90" i="49"/>
  <c r="Q98" i="49"/>
  <c r="H100" i="49"/>
  <c r="Q102" i="49"/>
  <c r="Q106" i="49"/>
  <c r="Q114" i="49"/>
  <c r="H116" i="49"/>
  <c r="Q118" i="49"/>
  <c r="Q122" i="49"/>
  <c r="Q126" i="49"/>
  <c r="Q130" i="49"/>
  <c r="Q134" i="49"/>
  <c r="H136" i="49"/>
  <c r="Q138" i="49"/>
  <c r="Q142" i="49"/>
  <c r="Q146" i="49"/>
  <c r="H148" i="49"/>
  <c r="Q150" i="49"/>
  <c r="Q154" i="49"/>
  <c r="Q158" i="49"/>
  <c r="Q162" i="49"/>
  <c r="Q166" i="49"/>
  <c r="Q170" i="49"/>
  <c r="H172" i="49"/>
  <c r="H26" i="49"/>
  <c r="Q28" i="49"/>
  <c r="Q32" i="49"/>
  <c r="H34" i="49"/>
  <c r="Q36" i="49"/>
  <c r="Q40" i="49"/>
  <c r="H43" i="49"/>
  <c r="Q45" i="49"/>
  <c r="Q49" i="49"/>
  <c r="Q53" i="49"/>
  <c r="Q57" i="49"/>
  <c r="Q61" i="49"/>
  <c r="Q65" i="49"/>
  <c r="H67" i="49"/>
  <c r="Q69" i="49"/>
  <c r="H71" i="49"/>
  <c r="Q73" i="49"/>
  <c r="Q77" i="49"/>
  <c r="Q81" i="49"/>
  <c r="Q85" i="49"/>
  <c r="Q89" i="49"/>
  <c r="Q93" i="49"/>
  <c r="Q97" i="49"/>
  <c r="H99" i="49"/>
  <c r="Q101" i="49"/>
  <c r="Q105" i="49"/>
  <c r="Q109" i="49"/>
  <c r="Q113" i="49"/>
  <c r="Q117" i="49"/>
  <c r="H119" i="49"/>
  <c r="Q121" i="49"/>
  <c r="Q125" i="49"/>
  <c r="Q129" i="49"/>
  <c r="Q133" i="49"/>
  <c r="Q137" i="49"/>
  <c r="Q141" i="49"/>
  <c r="Q145" i="49"/>
  <c r="Q149" i="49"/>
  <c r="H151" i="49"/>
  <c r="Q153" i="49"/>
  <c r="Q157" i="49"/>
  <c r="Q161" i="49"/>
  <c r="Q165" i="49"/>
  <c r="Q169" i="49"/>
  <c r="H171" i="49"/>
  <c r="Q173" i="49"/>
  <c r="Q177" i="49"/>
  <c r="H179" i="49"/>
  <c r="Q181" i="49"/>
  <c r="H183" i="49"/>
  <c r="Q185" i="49"/>
  <c r="Q189" i="49"/>
  <c r="Q193" i="49"/>
  <c r="Q197" i="49"/>
  <c r="Q201" i="49"/>
  <c r="H203" i="49"/>
  <c r="Q205" i="49"/>
  <c r="Q213" i="49"/>
  <c r="Q217" i="49"/>
  <c r="Q221" i="49"/>
  <c r="H223" i="49"/>
  <c r="Q225" i="49"/>
  <c r="H227" i="49"/>
  <c r="Q229" i="49"/>
  <c r="Q233" i="49"/>
  <c r="Q238" i="49"/>
  <c r="Q242" i="49"/>
  <c r="Q246" i="49"/>
  <c r="H248" i="49"/>
  <c r="Q250" i="49"/>
  <c r="H252" i="49"/>
  <c r="Q255" i="49"/>
  <c r="H257" i="49"/>
  <c r="Q259" i="49"/>
  <c r="Q263" i="49"/>
  <c r="H265" i="49"/>
  <c r="Q267" i="49"/>
  <c r="Q271" i="49"/>
  <c r="H273" i="49"/>
  <c r="Q275" i="49"/>
  <c r="Q279" i="49"/>
  <c r="Q283" i="49"/>
  <c r="Q287" i="49"/>
  <c r="Q291" i="49"/>
  <c r="Q295" i="49"/>
  <c r="Q132" i="49"/>
  <c r="Q140" i="49"/>
  <c r="H142" i="49"/>
  <c r="Q144" i="49"/>
  <c r="Q148" i="49"/>
  <c r="H150" i="49"/>
  <c r="Q152" i="49"/>
  <c r="Q209" i="49"/>
  <c r="Q26" i="49"/>
  <c r="Q30" i="49"/>
  <c r="H32" i="49"/>
  <c r="Q34" i="49"/>
  <c r="Q38" i="49"/>
  <c r="H40" i="49"/>
  <c r="Q43" i="49"/>
  <c r="H45" i="49"/>
  <c r="Q47" i="49"/>
  <c r="Q55" i="49"/>
  <c r="Q59" i="49"/>
  <c r="Q63" i="49"/>
  <c r="H65" i="49"/>
  <c r="Q67" i="49"/>
  <c r="Q71" i="49"/>
  <c r="Q75" i="49"/>
  <c r="H77" i="49"/>
  <c r="Q79" i="49"/>
  <c r="H81" i="49"/>
  <c r="Q83" i="49"/>
  <c r="Q87" i="49"/>
  <c r="Q91" i="49"/>
  <c r="Q95" i="49"/>
  <c r="H97" i="49"/>
  <c r="Q99" i="49"/>
  <c r="Q103" i="49"/>
  <c r="Q107" i="49"/>
  <c r="Q111" i="49"/>
  <c r="H113" i="49"/>
  <c r="Q115" i="49"/>
  <c r="Q119" i="49"/>
  <c r="Q123" i="49"/>
  <c r="Q127" i="49"/>
  <c r="Q131" i="49"/>
  <c r="Q135" i="49"/>
  <c r="Q139" i="49"/>
  <c r="H141" i="49"/>
  <c r="Q143" i="49"/>
  <c r="Q147" i="49"/>
  <c r="H149" i="49"/>
  <c r="Q151" i="49"/>
  <c r="Q155" i="49"/>
  <c r="Q159" i="49"/>
  <c r="Q163" i="49"/>
  <c r="Q167" i="49"/>
  <c r="Q171" i="49"/>
  <c r="Q175" i="49"/>
  <c r="H177" i="49"/>
  <c r="Q179" i="49"/>
  <c r="Q183" i="49"/>
  <c r="Q187" i="49"/>
  <c r="Q191" i="49"/>
  <c r="Q195" i="49"/>
  <c r="Q199" i="49"/>
  <c r="Q203" i="49"/>
  <c r="H205" i="49"/>
  <c r="Q207" i="49"/>
  <c r="Q211" i="49"/>
  <c r="H213" i="49"/>
  <c r="Q215" i="49"/>
  <c r="Q219" i="49"/>
  <c r="Q223" i="49"/>
  <c r="Q227" i="49"/>
  <c r="H229" i="49"/>
  <c r="Q231" i="49"/>
  <c r="Q235" i="49"/>
  <c r="Q240" i="49"/>
  <c r="Q244" i="49"/>
  <c r="H246" i="49"/>
  <c r="Q248" i="49"/>
  <c r="Q252" i="49"/>
  <c r="H255" i="49"/>
  <c r="Q257" i="49"/>
  <c r="H259" i="49"/>
  <c r="Q261" i="49"/>
  <c r="H263" i="49"/>
  <c r="Q265" i="49"/>
  <c r="Q269" i="49"/>
  <c r="Q273" i="49"/>
  <c r="H275" i="49"/>
  <c r="Q277" i="49"/>
  <c r="H279" i="49"/>
  <c r="Q281" i="49"/>
  <c r="Q285" i="49"/>
  <c r="Q289" i="49"/>
  <c r="Q293" i="49"/>
  <c r="Q297" i="49"/>
  <c r="H90" i="49"/>
  <c r="H89" i="49"/>
  <c r="H12" i="48"/>
  <c r="Q51" i="49"/>
  <c r="V14" i="47"/>
  <c r="G13" i="47"/>
  <c r="H13" i="47" s="1"/>
  <c r="G12" i="47"/>
  <c r="H12" i="47" s="1"/>
  <c r="W15" i="47"/>
  <c r="Q136" i="49"/>
  <c r="R67" i="62"/>
  <c r="S42" i="60"/>
  <c r="AB42" i="60" s="1"/>
  <c r="Q110" i="49"/>
  <c r="H26" i="50"/>
  <c r="H18" i="50"/>
  <c r="P11" i="47"/>
  <c r="T5" i="47"/>
  <c r="R11" i="62"/>
  <c r="AB12" i="60"/>
  <c r="S12" i="60"/>
  <c r="R39" i="62"/>
  <c r="S27" i="60"/>
  <c r="AB27" i="60" s="1"/>
  <c r="Q94" i="49"/>
  <c r="S10" i="49"/>
  <c r="M12" i="61"/>
  <c r="R402" i="62"/>
  <c r="S24" i="49"/>
  <c r="S23" i="49"/>
  <c r="S22" i="49"/>
  <c r="S21" i="49"/>
  <c r="S20" i="49"/>
  <c r="S19" i="49"/>
  <c r="S18" i="49"/>
  <c r="S17" i="49"/>
  <c r="S16" i="49"/>
  <c r="S15" i="49"/>
  <c r="S14" i="49"/>
  <c r="S13" i="49"/>
  <c r="S12" i="49"/>
  <c r="S11" i="49"/>
  <c r="Q24" i="49"/>
  <c r="Q23" i="49"/>
  <c r="Q22" i="49"/>
  <c r="Q21" i="49"/>
  <c r="Q20" i="49"/>
  <c r="Q19" i="49"/>
  <c r="Q18" i="49"/>
  <c r="Q17" i="49"/>
  <c r="Q16" i="49"/>
  <c r="Q15" i="49"/>
  <c r="Q14" i="49"/>
  <c r="Q13" i="49"/>
  <c r="Q12" i="49"/>
  <c r="Q11" i="49"/>
  <c r="H271" i="48"/>
  <c r="AB63" i="50"/>
  <c r="AB71" i="50"/>
  <c r="AB75" i="50"/>
  <c r="AB83" i="50"/>
  <c r="AB87" i="50"/>
  <c r="AB91" i="50"/>
  <c r="AB159" i="50"/>
  <c r="AB167" i="50"/>
  <c r="AB171" i="50"/>
  <c r="AB175" i="50"/>
  <c r="AB179" i="50"/>
  <c r="U269" i="48"/>
  <c r="U281" i="48"/>
  <c r="H268" i="48"/>
  <c r="N298" i="48"/>
  <c r="O12" i="47"/>
  <c r="N211" i="48"/>
  <c r="N267" i="48"/>
  <c r="U270" i="48"/>
  <c r="N279" i="48"/>
  <c r="U302" i="48"/>
  <c r="U267" i="48"/>
  <c r="H270" i="48"/>
  <c r="H282" i="48"/>
  <c r="H290" i="48"/>
  <c r="H294" i="48"/>
  <c r="AA292" i="50"/>
  <c r="S12" i="47"/>
  <c r="AE15" i="51"/>
  <c r="H263" i="48"/>
  <c r="H267" i="48"/>
  <c r="AE283" i="48"/>
  <c r="H286" i="48"/>
  <c r="G118" i="47"/>
  <c r="AB53" i="50"/>
  <c r="W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AB152" i="50"/>
  <c r="AB223" i="50"/>
  <c r="E44" i="47"/>
  <c r="AA44" i="47" s="1"/>
  <c r="G153" i="47"/>
  <c r="N21" i="48"/>
  <c r="H19" i="48"/>
  <c r="N13" i="48"/>
  <c r="T153" i="47"/>
  <c r="N17" i="48"/>
  <c r="H15" i="48"/>
  <c r="AE23" i="48"/>
  <c r="AE19" i="48"/>
  <c r="AB15" i="50"/>
  <c r="AB198" i="50"/>
  <c r="AB202" i="50"/>
  <c r="AB206" i="50"/>
  <c r="AB214" i="50"/>
  <c r="W69" i="47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2" i="49"/>
  <c r="H21" i="49"/>
  <c r="H16" i="49"/>
  <c r="H14" i="49"/>
  <c r="AB248" i="49"/>
  <c r="AB249" i="49"/>
  <c r="AA249" i="49"/>
  <c r="AB254" i="49"/>
  <c r="AB257" i="49"/>
  <c r="AB258" i="49"/>
  <c r="AA258" i="49"/>
  <c r="AA259" i="49"/>
  <c r="AB260" i="49"/>
  <c r="AA260" i="49"/>
  <c r="AB261" i="49"/>
  <c r="AA261" i="49"/>
  <c r="AB262" i="49"/>
  <c r="AA262" i="49"/>
  <c r="AA263" i="49"/>
  <c r="AB266" i="49"/>
  <c r="AA267" i="49"/>
  <c r="AB268" i="49"/>
  <c r="AA268" i="49"/>
  <c r="AB269" i="49"/>
  <c r="AA269" i="49"/>
  <c r="AB270" i="49"/>
  <c r="AA270" i="49"/>
  <c r="AA271" i="49"/>
  <c r="AB274" i="49"/>
  <c r="AB279" i="49"/>
  <c r="AB282" i="49"/>
  <c r="AB286" i="49"/>
  <c r="AB287" i="49"/>
  <c r="AB290" i="49"/>
  <c r="AA291" i="49"/>
  <c r="AB292" i="49"/>
  <c r="AA292" i="49"/>
  <c r="AB293" i="49"/>
  <c r="AA293" i="49"/>
  <c r="AB294" i="49"/>
  <c r="AA294" i="49"/>
  <c r="AB295" i="49"/>
  <c r="M46" i="47"/>
  <c r="M124" i="47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H28" i="50"/>
  <c r="H36" i="50"/>
  <c r="AA91" i="50"/>
  <c r="AA115" i="50"/>
  <c r="AA119" i="50"/>
  <c r="AA131" i="50"/>
  <c r="AA135" i="50"/>
  <c r="AA139" i="50"/>
  <c r="AA143" i="50"/>
  <c r="AA310" i="50"/>
  <c r="AA326" i="50"/>
  <c r="Q56" i="47"/>
  <c r="X98" i="47"/>
  <c r="W137" i="47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A22" i="49"/>
  <c r="AA18" i="49"/>
  <c r="AB18" i="49"/>
  <c r="AA17" i="49"/>
  <c r="AA16" i="49"/>
  <c r="AB14" i="49"/>
  <c r="AA13" i="49"/>
  <c r="AA12" i="49"/>
  <c r="AA11" i="49"/>
  <c r="AB39" i="49"/>
  <c r="AA39" i="49"/>
  <c r="AB40" i="49"/>
  <c r="AB74" i="49"/>
  <c r="AB90" i="49"/>
  <c r="H33" i="50"/>
  <c r="H37" i="50"/>
  <c r="AA263" i="50"/>
  <c r="AB264" i="50"/>
  <c r="AB268" i="50"/>
  <c r="AA271" i="50"/>
  <c r="AA279" i="50"/>
  <c r="AA291" i="50"/>
  <c r="AB292" i="50"/>
  <c r="AA347" i="50"/>
  <c r="T44" i="47"/>
  <c r="E46" i="47"/>
  <c r="AA46" i="47" s="1"/>
  <c r="M67" i="47"/>
  <c r="S104" i="47"/>
  <c r="N139" i="47"/>
  <c r="AD13" i="51"/>
  <c r="H139" i="48"/>
  <c r="H151" i="48"/>
  <c r="H155" i="48"/>
  <c r="H159" i="48"/>
  <c r="H226" i="48"/>
  <c r="H250" i="48"/>
  <c r="H254" i="48"/>
  <c r="H262" i="48"/>
  <c r="N264" i="48"/>
  <c r="AE319" i="48"/>
  <c r="AB186" i="49"/>
  <c r="AB190" i="49"/>
  <c r="AB197" i="49"/>
  <c r="AA197" i="49"/>
  <c r="AB224" i="49"/>
  <c r="H49" i="50"/>
  <c r="H57" i="50"/>
  <c r="AB131" i="50"/>
  <c r="AB241" i="50"/>
  <c r="AB301" i="50"/>
  <c r="U13" i="47"/>
  <c r="V12" i="47"/>
  <c r="R12" i="47"/>
  <c r="M12" i="47"/>
  <c r="E12" i="47"/>
  <c r="AA12" i="47" s="1"/>
  <c r="E55" i="47"/>
  <c r="AA55" i="47" s="1"/>
  <c r="I61" i="47"/>
  <c r="R78" i="47"/>
  <c r="U95" i="47"/>
  <c r="E97" i="47"/>
  <c r="AA97" i="47" s="1"/>
  <c r="N114" i="47"/>
  <c r="M129" i="47"/>
  <c r="N145" i="47"/>
  <c r="AE221" i="48"/>
  <c r="AA24" i="50"/>
  <c r="AA16" i="50"/>
  <c r="H48" i="50"/>
  <c r="AA165" i="50"/>
  <c r="AA169" i="50"/>
  <c r="AA173" i="50"/>
  <c r="AA189" i="50"/>
  <c r="AB191" i="50"/>
  <c r="AA193" i="50"/>
  <c r="AB195" i="50"/>
  <c r="AA241" i="50"/>
  <c r="Y12" i="47"/>
  <c r="U12" i="47"/>
  <c r="Q12" i="47"/>
  <c r="K12" i="47"/>
  <c r="L12" i="47" s="1"/>
  <c r="S61" i="47"/>
  <c r="S114" i="47"/>
  <c r="I150" i="47"/>
  <c r="AE261" i="48"/>
  <c r="AE316" i="48"/>
  <c r="H51" i="50"/>
  <c r="AA95" i="50"/>
  <c r="AB101" i="50"/>
  <c r="AB105" i="50"/>
  <c r="AB117" i="50"/>
  <c r="AB121" i="50"/>
  <c r="AB125" i="50"/>
  <c r="AB129" i="50"/>
  <c r="AB133" i="50"/>
  <c r="AB137" i="50"/>
  <c r="AB141" i="50"/>
  <c r="AB145" i="50"/>
  <c r="AB216" i="50"/>
  <c r="AA350" i="50"/>
  <c r="X12" i="47"/>
  <c r="T12" i="47"/>
  <c r="P12" i="47"/>
  <c r="I12" i="47"/>
  <c r="M55" i="47"/>
  <c r="O150" i="47"/>
  <c r="AE21" i="48"/>
  <c r="AE17" i="48"/>
  <c r="H17" i="48"/>
  <c r="U55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B24" i="49"/>
  <c r="AB104" i="49"/>
  <c r="AA104" i="49"/>
  <c r="AB105" i="49"/>
  <c r="AB109" i="49"/>
  <c r="AB110" i="49"/>
  <c r="AB305" i="49"/>
  <c r="AB306" i="49"/>
  <c r="AA306" i="49"/>
  <c r="AB311" i="49"/>
  <c r="AB26" i="50"/>
  <c r="H40" i="50"/>
  <c r="AB94" i="50"/>
  <c r="AB110" i="50"/>
  <c r="AB118" i="50"/>
  <c r="AB122" i="50"/>
  <c r="AB138" i="50"/>
  <c r="AB142" i="50"/>
  <c r="H147" i="50"/>
  <c r="AB168" i="50"/>
  <c r="AB176" i="50"/>
  <c r="H182" i="50"/>
  <c r="AB184" i="50"/>
  <c r="H186" i="50"/>
  <c r="AB192" i="50"/>
  <c r="AB199" i="50"/>
  <c r="AB203" i="50"/>
  <c r="H241" i="50"/>
  <c r="AB253" i="50"/>
  <c r="AB261" i="50"/>
  <c r="H288" i="50"/>
  <c r="H292" i="50"/>
  <c r="H296" i="50"/>
  <c r="AB348" i="50"/>
  <c r="AB351" i="50"/>
  <c r="I60" i="47"/>
  <c r="S66" i="47"/>
  <c r="Q73" i="47"/>
  <c r="S89" i="47"/>
  <c r="I102" i="47"/>
  <c r="E115" i="47"/>
  <c r="AA115" i="47" s="1"/>
  <c r="G130" i="47"/>
  <c r="U136" i="47"/>
  <c r="M140" i="47"/>
  <c r="K142" i="47"/>
  <c r="Q144" i="47"/>
  <c r="T155" i="47"/>
  <c r="AE16" i="51"/>
  <c r="H204" i="48"/>
  <c r="U207" i="48"/>
  <c r="H210" i="48"/>
  <c r="U211" i="48"/>
  <c r="N212" i="48"/>
  <c r="U218" i="48"/>
  <c r="H299" i="48"/>
  <c r="H302" i="48"/>
  <c r="N303" i="48"/>
  <c r="AA65" i="50"/>
  <c r="AA69" i="50"/>
  <c r="AA73" i="50"/>
  <c r="AA332" i="50"/>
  <c r="AA348" i="50"/>
  <c r="AA363" i="50"/>
  <c r="K130" i="47"/>
  <c r="O140" i="47"/>
  <c r="S142" i="47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H187" i="49"/>
  <c r="H188" i="49"/>
  <c r="H191" i="49"/>
  <c r="H192" i="49"/>
  <c r="H195" i="49"/>
  <c r="AB32" i="50"/>
  <c r="AA33" i="50"/>
  <c r="AB35" i="50"/>
  <c r="AB80" i="50"/>
  <c r="AB104" i="50"/>
  <c r="AB112" i="50"/>
  <c r="AB120" i="50"/>
  <c r="H142" i="50"/>
  <c r="AB144" i="50"/>
  <c r="AA145" i="50"/>
  <c r="AB147" i="50"/>
  <c r="AA149" i="50"/>
  <c r="AB151" i="50"/>
  <c r="AA153" i="50"/>
  <c r="AB155" i="50"/>
  <c r="AB158" i="50"/>
  <c r="AB174" i="50"/>
  <c r="AB182" i="50"/>
  <c r="AB186" i="50"/>
  <c r="AA195" i="50"/>
  <c r="AB197" i="50"/>
  <c r="AA199" i="50"/>
  <c r="AB201" i="50"/>
  <c r="AA203" i="50"/>
  <c r="AB205" i="50"/>
  <c r="AA207" i="50"/>
  <c r="AB209" i="50"/>
  <c r="AA223" i="50"/>
  <c r="AB225" i="50"/>
  <c r="H227" i="50"/>
  <c r="AB233" i="50"/>
  <c r="AB279" i="50"/>
  <c r="AA294" i="50"/>
  <c r="AB295" i="50"/>
  <c r="AA297" i="50"/>
  <c r="AB298" i="50"/>
  <c r="AA313" i="50"/>
  <c r="AA329" i="50"/>
  <c r="H337" i="50"/>
  <c r="H341" i="50"/>
  <c r="H345" i="50"/>
  <c r="Y13" i="47"/>
  <c r="X46" i="47"/>
  <c r="R55" i="47"/>
  <c r="N61" i="47"/>
  <c r="O69" i="47"/>
  <c r="E89" i="47"/>
  <c r="AA89" i="47" s="1"/>
  <c r="T109" i="47"/>
  <c r="V126" i="47"/>
  <c r="R130" i="47"/>
  <c r="K139" i="47"/>
  <c r="E142" i="47"/>
  <c r="AA142" i="47" s="1"/>
  <c r="X143" i="47"/>
  <c r="E144" i="47"/>
  <c r="AA144" i="47" s="1"/>
  <c r="K149" i="47"/>
  <c r="U14" i="48"/>
  <c r="H181" i="49"/>
  <c r="H166" i="49"/>
  <c r="I154" i="47"/>
  <c r="W154" i="47"/>
  <c r="M154" i="47"/>
  <c r="U29" i="48"/>
  <c r="H78" i="48"/>
  <c r="N80" i="48"/>
  <c r="N115" i="48"/>
  <c r="N119" i="48"/>
  <c r="U122" i="48"/>
  <c r="U126" i="48"/>
  <c r="U130" i="48"/>
  <c r="N164" i="48"/>
  <c r="H174" i="49"/>
  <c r="W74" i="47"/>
  <c r="E74" i="47"/>
  <c r="AA74" i="47" s="1"/>
  <c r="P74" i="47"/>
  <c r="H37" i="48"/>
  <c r="U38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3" i="49"/>
  <c r="H64" i="49"/>
  <c r="H49" i="49"/>
  <c r="AB122" i="49"/>
  <c r="AB123" i="49"/>
  <c r="AA123" i="49"/>
  <c r="AA124" i="49"/>
  <c r="AB125" i="49"/>
  <c r="AA125" i="49"/>
  <c r="AB129" i="49"/>
  <c r="AA129" i="49"/>
  <c r="AB134" i="49"/>
  <c r="AA134" i="49"/>
  <c r="AB141" i="49"/>
  <c r="AB146" i="49"/>
  <c r="AA146" i="49"/>
  <c r="AB152" i="49"/>
  <c r="AA152" i="49"/>
  <c r="AB153" i="49"/>
  <c r="AA153" i="49"/>
  <c r="AB154" i="49"/>
  <c r="AA154" i="49"/>
  <c r="AB155" i="49"/>
  <c r="AA155" i="49"/>
  <c r="AA157" i="49"/>
  <c r="AB159" i="49"/>
  <c r="AB161" i="49"/>
  <c r="AB162" i="49"/>
  <c r="AA162" i="49"/>
  <c r="H22" i="50"/>
  <c r="AB220" i="50"/>
  <c r="AE28" i="51"/>
  <c r="AE12" i="48"/>
  <c r="AE29" i="48"/>
  <c r="U33" i="48"/>
  <c r="H51" i="48"/>
  <c r="U52" i="48"/>
  <c r="H55" i="48"/>
  <c r="H66" i="48"/>
  <c r="H74" i="48"/>
  <c r="U114" i="48"/>
  <c r="N123" i="48"/>
  <c r="H166" i="48"/>
  <c r="H175" i="49"/>
  <c r="P123" i="47"/>
  <c r="O123" i="47"/>
  <c r="I123" i="47"/>
  <c r="N23" i="48"/>
  <c r="N19" i="48"/>
  <c r="U18" i="48"/>
  <c r="AE38" i="48"/>
  <c r="H23" i="48"/>
  <c r="U42" i="48"/>
  <c r="H48" i="48"/>
  <c r="U49" i="48"/>
  <c r="H52" i="48"/>
  <c r="AE105" i="48"/>
  <c r="U15" i="48"/>
  <c r="AE15" i="48"/>
  <c r="H30" i="48"/>
  <c r="U31" i="48"/>
  <c r="H34" i="48"/>
  <c r="U35" i="48"/>
  <c r="H38" i="48"/>
  <c r="N22" i="48"/>
  <c r="H49" i="48"/>
  <c r="H53" i="48"/>
  <c r="AE54" i="48"/>
  <c r="U54" i="48"/>
  <c r="H57" i="48"/>
  <c r="AE58" i="48"/>
  <c r="U58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AB313" i="49"/>
  <c r="AB78" i="50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7" i="49"/>
  <c r="AB56" i="49"/>
  <c r="AA56" i="49"/>
  <c r="AB57" i="49"/>
  <c r="H131" i="49"/>
  <c r="AA167" i="49"/>
  <c r="AB169" i="49"/>
  <c r="AA169" i="49"/>
  <c r="AB170" i="49"/>
  <c r="AA170" i="49"/>
  <c r="AB171" i="49"/>
  <c r="AA204" i="49"/>
  <c r="AB205" i="49"/>
  <c r="AB207" i="49"/>
  <c r="AB208" i="49"/>
  <c r="AA208" i="49"/>
  <c r="AB214" i="49"/>
  <c r="AA214" i="49"/>
  <c r="AB215" i="49"/>
  <c r="AB216" i="49"/>
  <c r="AA216" i="49"/>
  <c r="AB217" i="49"/>
  <c r="AA217" i="49"/>
  <c r="AA220" i="49"/>
  <c r="H20" i="50"/>
  <c r="H12" i="50"/>
  <c r="AB30" i="50"/>
  <c r="H52" i="50"/>
  <c r="AA52" i="50"/>
  <c r="H78" i="50"/>
  <c r="AA85" i="50"/>
  <c r="AA89" i="50"/>
  <c r="Y128" i="47"/>
  <c r="W128" i="47"/>
  <c r="K128" i="47"/>
  <c r="E128" i="47"/>
  <c r="AA128" i="47" s="1"/>
  <c r="T128" i="47"/>
  <c r="I128" i="47"/>
  <c r="R128" i="47"/>
  <c r="G128" i="47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B22" i="49"/>
  <c r="H50" i="49"/>
  <c r="H51" i="49"/>
  <c r="H52" i="49"/>
  <c r="H53" i="49"/>
  <c r="H54" i="49"/>
  <c r="H55" i="49"/>
  <c r="H42" i="49"/>
  <c r="AB78" i="49"/>
  <c r="AB93" i="49"/>
  <c r="AB94" i="49"/>
  <c r="H167" i="49"/>
  <c r="H168" i="49"/>
  <c r="H169" i="49"/>
  <c r="H170" i="49"/>
  <c r="AA21" i="50"/>
  <c r="AA13" i="50"/>
  <c r="AA29" i="50"/>
  <c r="AA46" i="50"/>
  <c r="AA50" i="50"/>
  <c r="H56" i="50"/>
  <c r="AA56" i="50"/>
  <c r="AA59" i="50"/>
  <c r="AB61" i="50"/>
  <c r="AA63" i="50"/>
  <c r="AB65" i="50"/>
  <c r="AB69" i="50"/>
  <c r="AB73" i="50"/>
  <c r="H75" i="50"/>
  <c r="AA75" i="50"/>
  <c r="AA79" i="50"/>
  <c r="AB88" i="50"/>
  <c r="AB95" i="50"/>
  <c r="AA101" i="50"/>
  <c r="AA105" i="50"/>
  <c r="AA109" i="50"/>
  <c r="AB111" i="50"/>
  <c r="AB115" i="50"/>
  <c r="AA125" i="50"/>
  <c r="AB127" i="50"/>
  <c r="H209" i="50"/>
  <c r="H310" i="50"/>
  <c r="H294" i="50"/>
  <c r="M45" i="47"/>
  <c r="E45" i="47"/>
  <c r="AA45" i="47" s="1"/>
  <c r="X45" i="47"/>
  <c r="X70" i="47"/>
  <c r="E70" i="47"/>
  <c r="AA70" i="47" s="1"/>
  <c r="S70" i="47"/>
  <c r="N70" i="47"/>
  <c r="S119" i="47"/>
  <c r="Q119" i="47"/>
  <c r="E119" i="47"/>
  <c r="AA119" i="47" s="1"/>
  <c r="M119" i="47"/>
  <c r="K119" i="47"/>
  <c r="P128" i="47"/>
  <c r="S133" i="47"/>
  <c r="Q133" i="47"/>
  <c r="AA261" i="50"/>
  <c r="H285" i="50"/>
  <c r="H289" i="50"/>
  <c r="AA289" i="50"/>
  <c r="H293" i="50"/>
  <c r="AA307" i="50"/>
  <c r="AA323" i="50"/>
  <c r="AA345" i="50"/>
  <c r="Q13" i="47"/>
  <c r="N12" i="47"/>
  <c r="O60" i="47"/>
  <c r="S67" i="47"/>
  <c r="S102" i="47"/>
  <c r="W104" i="47"/>
  <c r="I118" i="47"/>
  <c r="X137" i="47"/>
  <c r="E139" i="47"/>
  <c r="AA139" i="47" s="1"/>
  <c r="N149" i="47"/>
  <c r="AD28" i="51"/>
  <c r="AD16" i="51"/>
  <c r="AA129" i="50"/>
  <c r="AB134" i="50"/>
  <c r="AB217" i="50"/>
  <c r="AB247" i="50"/>
  <c r="AB255" i="50"/>
  <c r="H282" i="50"/>
  <c r="H286" i="50"/>
  <c r="H290" i="50"/>
  <c r="AA300" i="50"/>
  <c r="AA316" i="50"/>
  <c r="H320" i="50"/>
  <c r="H324" i="50"/>
  <c r="AA331" i="50"/>
  <c r="AB332" i="50"/>
  <c r="AA334" i="50"/>
  <c r="AB335" i="50"/>
  <c r="E59" i="47"/>
  <c r="AA59" i="47" s="1"/>
  <c r="V60" i="47"/>
  <c r="N66" i="47"/>
  <c r="Q98" i="47"/>
  <c r="E103" i="47"/>
  <c r="AA103" i="47" s="1"/>
  <c r="T115" i="47"/>
  <c r="P118" i="47"/>
  <c r="M126" i="47"/>
  <c r="Q149" i="47"/>
  <c r="AB128" i="50"/>
  <c r="AB135" i="50"/>
  <c r="AB139" i="50"/>
  <c r="H148" i="50"/>
  <c r="AB150" i="50"/>
  <c r="H152" i="50"/>
  <c r="AB154" i="50"/>
  <c r="AA155" i="50"/>
  <c r="AB157" i="50"/>
  <c r="AA159" i="50"/>
  <c r="AB161" i="50"/>
  <c r="AB165" i="50"/>
  <c r="AB169" i="50"/>
  <c r="AA179" i="50"/>
  <c r="AB181" i="50"/>
  <c r="AA183" i="50"/>
  <c r="AB185" i="50"/>
  <c r="H187" i="50"/>
  <c r="AB189" i="50"/>
  <c r="AB193" i="50"/>
  <c r="H202" i="50"/>
  <c r="H206" i="50"/>
  <c r="AB208" i="50"/>
  <c r="AA209" i="50"/>
  <c r="AB211" i="50"/>
  <c r="AA213" i="50"/>
  <c r="AB215" i="50"/>
  <c r="AA217" i="50"/>
  <c r="AB229" i="50"/>
  <c r="AB265" i="50"/>
  <c r="H317" i="50"/>
  <c r="H332" i="50"/>
  <c r="H335" i="50"/>
  <c r="H339" i="50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U47" i="48"/>
  <c r="AE50" i="48"/>
  <c r="U56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AE31" i="48"/>
  <c r="H33" i="48"/>
  <c r="U37" i="48"/>
  <c r="H40" i="48"/>
  <c r="U41" i="48"/>
  <c r="H47" i="48"/>
  <c r="AE48" i="48"/>
  <c r="U48" i="48"/>
  <c r="H56" i="48"/>
  <c r="U57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A23" i="49"/>
  <c r="AB23" i="49"/>
  <c r="AA33" i="49"/>
  <c r="AB35" i="49"/>
  <c r="AA35" i="49"/>
  <c r="AB36" i="49"/>
  <c r="AA36" i="49"/>
  <c r="AB37" i="49"/>
  <c r="H48" i="49"/>
  <c r="AA50" i="49"/>
  <c r="AB52" i="49"/>
  <c r="AA52" i="49"/>
  <c r="AB53" i="49"/>
  <c r="AA53" i="49"/>
  <c r="H59" i="49"/>
  <c r="AA62" i="49"/>
  <c r="AB64" i="49"/>
  <c r="AA64" i="49"/>
  <c r="AB65" i="49"/>
  <c r="H75" i="49"/>
  <c r="H91" i="49"/>
  <c r="H92" i="49"/>
  <c r="H93" i="49"/>
  <c r="H94" i="49"/>
  <c r="H96" i="49"/>
  <c r="AA98" i="49"/>
  <c r="AB100" i="49"/>
  <c r="AA100" i="49"/>
  <c r="AB101" i="49"/>
  <c r="AA101" i="49"/>
  <c r="H120" i="49"/>
  <c r="H122" i="49"/>
  <c r="H124" i="49"/>
  <c r="H125" i="49"/>
  <c r="H127" i="49"/>
  <c r="H128" i="49"/>
  <c r="H129" i="49"/>
  <c r="H130" i="49"/>
  <c r="H132" i="49"/>
  <c r="H133" i="49"/>
  <c r="H134" i="49"/>
  <c r="AB139" i="49"/>
  <c r="AA141" i="49"/>
  <c r="AB142" i="49"/>
  <c r="H152" i="49"/>
  <c r="H153" i="49"/>
  <c r="H154" i="49"/>
  <c r="H155" i="49"/>
  <c r="H156" i="49"/>
  <c r="H157" i="49"/>
  <c r="H158" i="49"/>
  <c r="H159" i="49"/>
  <c r="H160" i="49"/>
  <c r="H161" i="49"/>
  <c r="H162" i="49"/>
  <c r="H165" i="49"/>
  <c r="H184" i="49"/>
  <c r="H186" i="49"/>
  <c r="AB189" i="49"/>
  <c r="AA189" i="49"/>
  <c r="AA190" i="49"/>
  <c r="AB191" i="49"/>
  <c r="AB201" i="49"/>
  <c r="H231" i="49"/>
  <c r="H235" i="49"/>
  <c r="H221" i="49"/>
  <c r="H238" i="49"/>
  <c r="H239" i="49"/>
  <c r="H242" i="49"/>
  <c r="H244" i="49"/>
  <c r="AB263" i="49"/>
  <c r="AB271" i="49"/>
  <c r="AB283" i="49"/>
  <c r="AB291" i="49"/>
  <c r="AA311" i="49"/>
  <c r="AB23" i="50"/>
  <c r="AB31" i="50"/>
  <c r="AB47" i="50"/>
  <c r="AB51" i="50"/>
  <c r="AB57" i="50"/>
  <c r="H62" i="50"/>
  <c r="AB64" i="50"/>
  <c r="H65" i="50"/>
  <c r="AB67" i="50"/>
  <c r="H68" i="50"/>
  <c r="AB70" i="50"/>
  <c r="H72" i="50"/>
  <c r="AB74" i="50"/>
  <c r="AB77" i="50"/>
  <c r="H79" i="50"/>
  <c r="AB81" i="50"/>
  <c r="H82" i="50"/>
  <c r="H86" i="50"/>
  <c r="H90" i="50"/>
  <c r="AA93" i="50"/>
  <c r="AB103" i="50"/>
  <c r="AB107" i="50"/>
  <c r="H109" i="50"/>
  <c r="H113" i="50"/>
  <c r="H344" i="50"/>
  <c r="H347" i="50"/>
  <c r="T11" i="47"/>
  <c r="I11" i="47"/>
  <c r="S11" i="47"/>
  <c r="G11" i="47"/>
  <c r="X11" i="47"/>
  <c r="N11" i="47"/>
  <c r="Y135" i="47"/>
  <c r="N135" i="47"/>
  <c r="E135" i="47"/>
  <c r="AA135" i="47" s="1"/>
  <c r="K135" i="47"/>
  <c r="V135" i="47"/>
  <c r="G135" i="47"/>
  <c r="R135" i="47"/>
  <c r="H20" i="49"/>
  <c r="Q14" i="47"/>
  <c r="R14" i="47"/>
  <c r="N14" i="47"/>
  <c r="Y14" i="47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A15" i="49"/>
  <c r="AB15" i="49"/>
  <c r="AB28" i="49"/>
  <c r="AB29" i="49"/>
  <c r="AA29" i="49"/>
  <c r="H38" i="49"/>
  <c r="AA40" i="49"/>
  <c r="AB46" i="49"/>
  <c r="AA57" i="49"/>
  <c r="H66" i="49"/>
  <c r="AB72" i="49"/>
  <c r="AA72" i="49"/>
  <c r="AB73" i="49"/>
  <c r="AB85" i="49"/>
  <c r="AB86" i="49"/>
  <c r="AB88" i="49"/>
  <c r="AA88" i="49"/>
  <c r="AB89" i="49"/>
  <c r="H103" i="49"/>
  <c r="H104" i="49"/>
  <c r="AA114" i="49"/>
  <c r="AB118" i="49"/>
  <c r="AB126" i="49"/>
  <c r="AB130" i="49"/>
  <c r="AB150" i="49"/>
  <c r="AB157" i="49"/>
  <c r="AB158" i="49"/>
  <c r="AB173" i="49"/>
  <c r="AA173" i="49"/>
  <c r="AB174" i="49"/>
  <c r="AB179" i="49"/>
  <c r="AB195" i="49"/>
  <c r="AB212" i="49"/>
  <c r="AB86" i="50"/>
  <c r="AB90" i="50"/>
  <c r="AB93" i="50"/>
  <c r="AB97" i="50"/>
  <c r="O48" i="47"/>
  <c r="G48" i="47"/>
  <c r="R48" i="47"/>
  <c r="Y132" i="47"/>
  <c r="T132" i="47"/>
  <c r="K132" i="47"/>
  <c r="E132" i="47"/>
  <c r="AA132" i="47" s="1"/>
  <c r="V132" i="47"/>
  <c r="I132" i="47"/>
  <c r="R132" i="47"/>
  <c r="G132" i="47"/>
  <c r="W132" i="47"/>
  <c r="O132" i="47"/>
  <c r="G146" i="47"/>
  <c r="T146" i="47"/>
  <c r="Y157" i="47"/>
  <c r="R157" i="47"/>
  <c r="K157" i="47"/>
  <c r="G157" i="47"/>
  <c r="T157" i="47"/>
  <c r="K63" i="47"/>
  <c r="U63" i="47"/>
  <c r="R63" i="47"/>
  <c r="Y96" i="47"/>
  <c r="T96" i="47"/>
  <c r="G96" i="47"/>
  <c r="O96" i="47"/>
  <c r="I96" i="47"/>
  <c r="P96" i="47"/>
  <c r="H54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A21" i="49"/>
  <c r="AA20" i="49"/>
  <c r="AA19" i="49"/>
  <c r="AB19" i="49"/>
  <c r="AA14" i="49"/>
  <c r="AB48" i="49"/>
  <c r="AA48" i="49"/>
  <c r="AB49" i="49"/>
  <c r="H57" i="49"/>
  <c r="AB62" i="49"/>
  <c r="AB77" i="49"/>
  <c r="AA78" i="49"/>
  <c r="H84" i="49"/>
  <c r="H85" i="49"/>
  <c r="H87" i="49"/>
  <c r="AA25" i="50"/>
  <c r="AA18" i="50"/>
  <c r="AA28" i="50"/>
  <c r="AA35" i="50"/>
  <c r="AA37" i="50"/>
  <c r="H39" i="50"/>
  <c r="AA39" i="50"/>
  <c r="AA41" i="50"/>
  <c r="AA43" i="50"/>
  <c r="AA48" i="50"/>
  <c r="AA54" i="50"/>
  <c r="AA58" i="50"/>
  <c r="AA61" i="50"/>
  <c r="H67" i="50"/>
  <c r="AA67" i="50"/>
  <c r="AA71" i="50"/>
  <c r="AA81" i="50"/>
  <c r="AB249" i="50"/>
  <c r="AB273" i="50"/>
  <c r="H291" i="50"/>
  <c r="X48" i="47"/>
  <c r="M49" i="47"/>
  <c r="K49" i="47"/>
  <c r="S49" i="47"/>
  <c r="Y92" i="47"/>
  <c r="T92" i="47"/>
  <c r="V92" i="47"/>
  <c r="I92" i="47"/>
  <c r="P92" i="47"/>
  <c r="G92" i="47"/>
  <c r="K92" i="47"/>
  <c r="E92" i="47"/>
  <c r="AA92" i="47" s="1"/>
  <c r="P132" i="47"/>
  <c r="AB221" i="49"/>
  <c r="AB223" i="49"/>
  <c r="AA224" i="49"/>
  <c r="AA226" i="49"/>
  <c r="AB227" i="49"/>
  <c r="AA227" i="49"/>
  <c r="AB228" i="49"/>
  <c r="AA228" i="49"/>
  <c r="AA233" i="49"/>
  <c r="AB234" i="49"/>
  <c r="AA234" i="49"/>
  <c r="AB235" i="49"/>
  <c r="AA235" i="49"/>
  <c r="AB236" i="49"/>
  <c r="AA236" i="49"/>
  <c r="AB238" i="49"/>
  <c r="AA238" i="49"/>
  <c r="AB241" i="49"/>
  <c r="AB245" i="49"/>
  <c r="AB250" i="49"/>
  <c r="H285" i="49"/>
  <c r="H287" i="49"/>
  <c r="H288" i="49"/>
  <c r="H291" i="49"/>
  <c r="H292" i="49"/>
  <c r="H293" i="49"/>
  <c r="H295" i="49"/>
  <c r="AB302" i="49"/>
  <c r="AB303" i="49"/>
  <c r="AB307" i="49"/>
  <c r="AA19" i="50"/>
  <c r="AB18" i="50"/>
  <c r="AB14" i="50"/>
  <c r="AB29" i="50"/>
  <c r="H31" i="50"/>
  <c r="AA31" i="50"/>
  <c r="AB33" i="50"/>
  <c r="AB49" i="50"/>
  <c r="AB59" i="50"/>
  <c r="H60" i="50"/>
  <c r="AB62" i="50"/>
  <c r="H64" i="50"/>
  <c r="H70" i="50"/>
  <c r="AB72" i="50"/>
  <c r="H74" i="50"/>
  <c r="H77" i="50"/>
  <c r="AA77" i="50"/>
  <c r="AB79" i="50"/>
  <c r="AA83" i="50"/>
  <c r="AB85" i="50"/>
  <c r="H87" i="50"/>
  <c r="AA87" i="50"/>
  <c r="AB89" i="50"/>
  <c r="H94" i="50"/>
  <c r="AB96" i="50"/>
  <c r="AA97" i="50"/>
  <c r="AB99" i="50"/>
  <c r="H100" i="50"/>
  <c r="AB102" i="50"/>
  <c r="H104" i="50"/>
  <c r="AB106" i="50"/>
  <c r="AA107" i="50"/>
  <c r="AB109" i="50"/>
  <c r="H111" i="50"/>
  <c r="AA111" i="50"/>
  <c r="AB113" i="50"/>
  <c r="H114" i="50"/>
  <c r="H117" i="50"/>
  <c r="AA117" i="50"/>
  <c r="AB119" i="50"/>
  <c r="H121" i="50"/>
  <c r="AA121" i="50"/>
  <c r="AB123" i="50"/>
  <c r="H124" i="50"/>
  <c r="AB126" i="50"/>
  <c r="H128" i="50"/>
  <c r="H134" i="50"/>
  <c r="AB136" i="50"/>
  <c r="H138" i="50"/>
  <c r="H141" i="50"/>
  <c r="AA141" i="50"/>
  <c r="AB143" i="50"/>
  <c r="AA147" i="50"/>
  <c r="AB149" i="50"/>
  <c r="H151" i="50"/>
  <c r="AA151" i="50"/>
  <c r="AB153" i="50"/>
  <c r="H158" i="50"/>
  <c r="AB160" i="50"/>
  <c r="AA161" i="50"/>
  <c r="AB163" i="50"/>
  <c r="H164" i="50"/>
  <c r="AB166" i="50"/>
  <c r="H168" i="50"/>
  <c r="AB170" i="50"/>
  <c r="AA171" i="50"/>
  <c r="AB173" i="50"/>
  <c r="H175" i="50"/>
  <c r="AA175" i="50"/>
  <c r="AB177" i="50"/>
  <c r="H178" i="50"/>
  <c r="H181" i="50"/>
  <c r="AA181" i="50"/>
  <c r="AB183" i="50"/>
  <c r="H185" i="50"/>
  <c r="AA185" i="50"/>
  <c r="AB187" i="50"/>
  <c r="H188" i="50"/>
  <c r="AB190" i="50"/>
  <c r="H192" i="50"/>
  <c r="H198" i="50"/>
  <c r="AB200" i="50"/>
  <c r="AA205" i="50"/>
  <c r="AB207" i="50"/>
  <c r="AA211" i="50"/>
  <c r="AB213" i="50"/>
  <c r="H215" i="50"/>
  <c r="AA215" i="50"/>
  <c r="AB226" i="50"/>
  <c r="H229" i="50"/>
  <c r="AA229" i="50"/>
  <c r="H232" i="50"/>
  <c r="AB237" i="50"/>
  <c r="H240" i="50"/>
  <c r="AB244" i="50"/>
  <c r="H247" i="50"/>
  <c r="AA247" i="50"/>
  <c r="AB250" i="50"/>
  <c r="H253" i="50"/>
  <c r="AA253" i="50"/>
  <c r="AB256" i="50"/>
  <c r="AB257" i="50"/>
  <c r="H259" i="50"/>
  <c r="AB260" i="50"/>
  <c r="AB263" i="50"/>
  <c r="H266" i="50"/>
  <c r="AB267" i="50"/>
  <c r="AB271" i="50"/>
  <c r="AA281" i="50"/>
  <c r="AA284" i="50"/>
  <c r="AA299" i="50"/>
  <c r="AB300" i="50"/>
  <c r="AA302" i="50"/>
  <c r="AB303" i="50"/>
  <c r="AA315" i="50"/>
  <c r="AB316" i="50"/>
  <c r="AA318" i="50"/>
  <c r="AB319" i="50"/>
  <c r="H322" i="50"/>
  <c r="H325" i="50"/>
  <c r="H328" i="50"/>
  <c r="AA337" i="50"/>
  <c r="AA340" i="50"/>
  <c r="AA353" i="50"/>
  <c r="AA356" i="50"/>
  <c r="O44" i="47"/>
  <c r="S45" i="47"/>
  <c r="K46" i="47"/>
  <c r="U46" i="47"/>
  <c r="R59" i="47"/>
  <c r="W60" i="47"/>
  <c r="T61" i="47"/>
  <c r="I66" i="47"/>
  <c r="I67" i="47"/>
  <c r="K70" i="47"/>
  <c r="N74" i="47"/>
  <c r="M78" i="47"/>
  <c r="M89" i="47"/>
  <c r="V91" i="47"/>
  <c r="P98" i="47"/>
  <c r="X101" i="47"/>
  <c r="W102" i="47"/>
  <c r="K102" i="47"/>
  <c r="Y105" i="47"/>
  <c r="V112" i="47"/>
  <c r="Y117" i="47"/>
  <c r="Y118" i="47"/>
  <c r="O118" i="47"/>
  <c r="T118" i="47"/>
  <c r="Y123" i="47"/>
  <c r="T123" i="47"/>
  <c r="G123" i="47"/>
  <c r="V123" i="47"/>
  <c r="I126" i="47"/>
  <c r="W129" i="47"/>
  <c r="U129" i="47"/>
  <c r="V139" i="47"/>
  <c r="G139" i="47"/>
  <c r="Y139" i="47"/>
  <c r="I145" i="47"/>
  <c r="Y153" i="47"/>
  <c r="R153" i="47"/>
  <c r="AD27" i="51"/>
  <c r="H132" i="50"/>
  <c r="H136" i="50"/>
  <c r="H143" i="50"/>
  <c r="H146" i="50"/>
  <c r="H149" i="50"/>
  <c r="H153" i="50"/>
  <c r="H156" i="50"/>
  <c r="H160" i="50"/>
  <c r="H166" i="50"/>
  <c r="H170" i="50"/>
  <c r="H173" i="50"/>
  <c r="H183" i="50"/>
  <c r="H190" i="50"/>
  <c r="H196" i="50"/>
  <c r="H200" i="50"/>
  <c r="H207" i="50"/>
  <c r="H217" i="50"/>
  <c r="AB221" i="50"/>
  <c r="AB228" i="50"/>
  <c r="AB231" i="50"/>
  <c r="H234" i="50"/>
  <c r="AB235" i="50"/>
  <c r="AB239" i="50"/>
  <c r="H251" i="50"/>
  <c r="AB252" i="50"/>
  <c r="AB258" i="50"/>
  <c r="H272" i="50"/>
  <c r="AB276" i="50"/>
  <c r="AB308" i="50"/>
  <c r="AB311" i="50"/>
  <c r="AB324" i="50"/>
  <c r="AB327" i="50"/>
  <c r="AB330" i="50"/>
  <c r="AB333" i="50"/>
  <c r="AB364" i="50"/>
  <c r="Q46" i="47"/>
  <c r="U78" i="47"/>
  <c r="U89" i="47"/>
  <c r="X125" i="47"/>
  <c r="M125" i="47"/>
  <c r="S136" i="47"/>
  <c r="W136" i="47"/>
  <c r="I136" i="47"/>
  <c r="W143" i="47"/>
  <c r="U143" i="47"/>
  <c r="V144" i="47"/>
  <c r="U144" i="47"/>
  <c r="K144" i="47"/>
  <c r="R144" i="47"/>
  <c r="V155" i="47"/>
  <c r="R155" i="47"/>
  <c r="AA99" i="50"/>
  <c r="H103" i="50"/>
  <c r="AA103" i="50"/>
  <c r="H110" i="50"/>
  <c r="AA113" i="50"/>
  <c r="H116" i="50"/>
  <c r="H120" i="50"/>
  <c r="AA123" i="50"/>
  <c r="H127" i="50"/>
  <c r="AA127" i="50"/>
  <c r="H130" i="50"/>
  <c r="H133" i="50"/>
  <c r="AA133" i="50"/>
  <c r="H137" i="50"/>
  <c r="AA137" i="50"/>
  <c r="H140" i="50"/>
  <c r="H144" i="50"/>
  <c r="H150" i="50"/>
  <c r="H154" i="50"/>
  <c r="H157" i="50"/>
  <c r="AA157" i="50"/>
  <c r="AA163" i="50"/>
  <c r="H167" i="50"/>
  <c r="AA167" i="50"/>
  <c r="H174" i="50"/>
  <c r="AA177" i="50"/>
  <c r="H180" i="50"/>
  <c r="H184" i="50"/>
  <c r="AA187" i="50"/>
  <c r="H191" i="50"/>
  <c r="AA191" i="50"/>
  <c r="H194" i="50"/>
  <c r="H197" i="50"/>
  <c r="AA197" i="50"/>
  <c r="H201" i="50"/>
  <c r="AA201" i="50"/>
  <c r="H214" i="50"/>
  <c r="H221" i="50"/>
  <c r="AA221" i="50"/>
  <c r="AA231" i="50"/>
  <c r="AB232" i="50"/>
  <c r="H235" i="50"/>
  <c r="AB236" i="50"/>
  <c r="AA239" i="50"/>
  <c r="AA249" i="50"/>
  <c r="H252" i="50"/>
  <c r="H255" i="50"/>
  <c r="AA255" i="50"/>
  <c r="H258" i="50"/>
  <c r="AA273" i="50"/>
  <c r="AA283" i="50"/>
  <c r="AB284" i="50"/>
  <c r="AA286" i="50"/>
  <c r="AB287" i="50"/>
  <c r="AA305" i="50"/>
  <c r="AA308" i="50"/>
  <c r="AA321" i="50"/>
  <c r="AA324" i="50"/>
  <c r="AA339" i="50"/>
  <c r="AB340" i="50"/>
  <c r="AA342" i="50"/>
  <c r="AB343" i="50"/>
  <c r="AA355" i="50"/>
  <c r="AB356" i="50"/>
  <c r="AA358" i="50"/>
  <c r="AB359" i="50"/>
  <c r="AA361" i="50"/>
  <c r="AB362" i="50"/>
  <c r="AA364" i="50"/>
  <c r="G46" i="47"/>
  <c r="R46" i="47"/>
  <c r="Q59" i="47"/>
  <c r="T66" i="47"/>
  <c r="T70" i="47"/>
  <c r="I74" i="47"/>
  <c r="I78" i="47"/>
  <c r="K89" i="47"/>
  <c r="N91" i="47"/>
  <c r="N101" i="47"/>
  <c r="N105" i="47"/>
  <c r="Q112" i="47"/>
  <c r="U115" i="47"/>
  <c r="O115" i="47"/>
  <c r="N117" i="47"/>
  <c r="T125" i="47"/>
  <c r="R126" i="47"/>
  <c r="Q126" i="47"/>
  <c r="W126" i="47"/>
  <c r="M136" i="47"/>
  <c r="I143" i="47"/>
  <c r="G144" i="47"/>
  <c r="X144" i="47"/>
  <c r="N151" i="47"/>
  <c r="U154" i="47"/>
  <c r="G155" i="47"/>
  <c r="AD15" i="51"/>
  <c r="W119" i="47"/>
  <c r="O128" i="47"/>
  <c r="V128" i="47"/>
  <c r="T130" i="47"/>
  <c r="Y149" i="47"/>
  <c r="AD12" i="51"/>
  <c r="H141" i="48"/>
  <c r="H126" i="48"/>
  <c r="U161" i="48"/>
  <c r="U146" i="48"/>
  <c r="H73" i="49"/>
  <c r="H58" i="49"/>
  <c r="E15" i="47"/>
  <c r="AA15" i="47" s="1"/>
  <c r="G15" i="47"/>
  <c r="H15" i="47" s="1"/>
  <c r="O15" i="47"/>
  <c r="U15" i="47"/>
  <c r="M15" i="47"/>
  <c r="S15" i="47"/>
  <c r="I15" i="47"/>
  <c r="R15" i="47"/>
  <c r="Y15" i="47"/>
  <c r="V90" i="47"/>
  <c r="X90" i="47"/>
  <c r="M90" i="47"/>
  <c r="P90" i="47"/>
  <c r="E90" i="47"/>
  <c r="AA90" i="47" s="1"/>
  <c r="U90" i="47"/>
  <c r="R90" i="47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2" i="49"/>
  <c r="H105" i="49"/>
  <c r="H110" i="49"/>
  <c r="AA116" i="49"/>
  <c r="AA117" i="49"/>
  <c r="H146" i="49"/>
  <c r="AB149" i="49"/>
  <c r="AB219" i="49"/>
  <c r="H63" i="50"/>
  <c r="H47" i="50"/>
  <c r="H213" i="50"/>
  <c r="AB290" i="50"/>
  <c r="AB325" i="50"/>
  <c r="AB354" i="50"/>
  <c r="AB357" i="50"/>
  <c r="V15" i="47"/>
  <c r="X57" i="47"/>
  <c r="Y68" i="47"/>
  <c r="V68" i="47"/>
  <c r="N68" i="47"/>
  <c r="E68" i="47"/>
  <c r="AA68" i="47" s="1"/>
  <c r="X68" i="47"/>
  <c r="K68" i="47"/>
  <c r="P68" i="47"/>
  <c r="G90" i="47"/>
  <c r="T111" i="47"/>
  <c r="K111" i="47"/>
  <c r="V111" i="47"/>
  <c r="M111" i="47"/>
  <c r="N111" i="47"/>
  <c r="Y111" i="47"/>
  <c r="E111" i="47"/>
  <c r="AA111" i="47" s="1"/>
  <c r="R116" i="47"/>
  <c r="K116" i="47"/>
  <c r="U116" i="47"/>
  <c r="M116" i="47"/>
  <c r="E116" i="47"/>
  <c r="AA116" i="47" s="1"/>
  <c r="X116" i="47"/>
  <c r="G116" i="47"/>
  <c r="Q116" i="47"/>
  <c r="V116" i="47"/>
  <c r="M138" i="47"/>
  <c r="O138" i="47"/>
  <c r="U138" i="47"/>
  <c r="W138" i="47"/>
  <c r="U23" i="48"/>
  <c r="AE16" i="48"/>
  <c r="U30" i="48"/>
  <c r="H32" i="48"/>
  <c r="AE33" i="48"/>
  <c r="AE35" i="48"/>
  <c r="H21" i="48"/>
  <c r="U39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H56" i="49"/>
  <c r="AB58" i="49"/>
  <c r="AA73" i="49"/>
  <c r="AB80" i="49"/>
  <c r="AA80" i="49"/>
  <c r="AB81" i="49"/>
  <c r="H140" i="49"/>
  <c r="AB145" i="49"/>
  <c r="AA183" i="49"/>
  <c r="AB185" i="49"/>
  <c r="AA185" i="49"/>
  <c r="AA186" i="49"/>
  <c r="H190" i="49"/>
  <c r="H201" i="49"/>
  <c r="AA205" i="49"/>
  <c r="H222" i="49"/>
  <c r="AB229" i="49"/>
  <c r="H271" i="49"/>
  <c r="H272" i="49"/>
  <c r="AB278" i="49"/>
  <c r="AA287" i="49"/>
  <c r="AB24" i="50"/>
  <c r="AB21" i="50"/>
  <c r="H29" i="50"/>
  <c r="AB34" i="50"/>
  <c r="H35" i="50"/>
  <c r="AB36" i="50"/>
  <c r="AB38" i="50"/>
  <c r="AB40" i="50"/>
  <c r="AB42" i="50"/>
  <c r="AB45" i="50"/>
  <c r="AB55" i="50"/>
  <c r="AB66" i="50"/>
  <c r="H71" i="50"/>
  <c r="H55" i="50"/>
  <c r="AB82" i="50"/>
  <c r="AB98" i="50"/>
  <c r="AB114" i="50"/>
  <c r="AB130" i="50"/>
  <c r="AB146" i="50"/>
  <c r="AB162" i="50"/>
  <c r="AB178" i="50"/>
  <c r="AB194" i="50"/>
  <c r="H205" i="50"/>
  <c r="AB210" i="50"/>
  <c r="AB259" i="50"/>
  <c r="H273" i="50"/>
  <c r="AB277" i="50"/>
  <c r="AB306" i="50"/>
  <c r="H308" i="50"/>
  <c r="AB309" i="50"/>
  <c r="H311" i="50"/>
  <c r="AB338" i="50"/>
  <c r="H340" i="50"/>
  <c r="AB341" i="50"/>
  <c r="H343" i="50"/>
  <c r="N15" i="47"/>
  <c r="Y44" i="47"/>
  <c r="V44" i="47"/>
  <c r="P44" i="47"/>
  <c r="I44" i="47"/>
  <c r="X44" i="47"/>
  <c r="R44" i="47"/>
  <c r="G44" i="47"/>
  <c r="S44" i="47"/>
  <c r="K44" i="47"/>
  <c r="Z44" i="47" s="1"/>
  <c r="W44" i="47"/>
  <c r="Y48" i="47"/>
  <c r="V48" i="47"/>
  <c r="P48" i="47"/>
  <c r="I48" i="47"/>
  <c r="S48" i="47"/>
  <c r="K48" i="47"/>
  <c r="T48" i="47"/>
  <c r="N48" i="47"/>
  <c r="E48" i="47"/>
  <c r="AA48" i="47" s="1"/>
  <c r="W48" i="47"/>
  <c r="R68" i="47"/>
  <c r="Y122" i="47"/>
  <c r="M122" i="47"/>
  <c r="N122" i="47"/>
  <c r="R122" i="47"/>
  <c r="Y156" i="47"/>
  <c r="U156" i="47"/>
  <c r="H157" i="48"/>
  <c r="H142" i="48"/>
  <c r="U261" i="48"/>
  <c r="U246" i="48"/>
  <c r="H121" i="49"/>
  <c r="H106" i="49"/>
  <c r="H234" i="49"/>
  <c r="H219" i="49"/>
  <c r="H13" i="50"/>
  <c r="H30" i="50"/>
  <c r="Y57" i="47"/>
  <c r="V57" i="47"/>
  <c r="P57" i="47"/>
  <c r="I57" i="47"/>
  <c r="S57" i="47"/>
  <c r="K57" i="47"/>
  <c r="T57" i="47"/>
  <c r="N57" i="47"/>
  <c r="E57" i="47"/>
  <c r="AA57" i="47" s="1"/>
  <c r="W57" i="47"/>
  <c r="N94" i="47"/>
  <c r="Q94" i="47"/>
  <c r="K94" i="47"/>
  <c r="V94" i="47"/>
  <c r="Y94" i="47"/>
  <c r="N18" i="48"/>
  <c r="H29" i="48"/>
  <c r="H13" i="48"/>
  <c r="AE36" i="48"/>
  <c r="H42" i="48"/>
  <c r="H50" i="48"/>
  <c r="AE56" i="48"/>
  <c r="AE61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AB117" i="49"/>
  <c r="AA118" i="49"/>
  <c r="AA148" i="49"/>
  <c r="AA149" i="49"/>
  <c r="AA150" i="49"/>
  <c r="H215" i="49"/>
  <c r="H216" i="49"/>
  <c r="AB227" i="50"/>
  <c r="AB245" i="50"/>
  <c r="AB293" i="50"/>
  <c r="AB322" i="50"/>
  <c r="G57" i="47"/>
  <c r="U22" i="48"/>
  <c r="AE20" i="48"/>
  <c r="N14" i="48"/>
  <c r="AE30" i="48"/>
  <c r="AE32" i="48"/>
  <c r="U32" i="48"/>
  <c r="U16" i="48"/>
  <c r="H36" i="48"/>
  <c r="AE37" i="48"/>
  <c r="AE39" i="48"/>
  <c r="H41" i="48"/>
  <c r="AE49" i="48"/>
  <c r="AE51" i="48"/>
  <c r="U51" i="48"/>
  <c r="U53" i="48"/>
  <c r="H58" i="48"/>
  <c r="H61" i="48"/>
  <c r="U61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B45" i="49"/>
  <c r="AB69" i="49"/>
  <c r="H83" i="49"/>
  <c r="AA94" i="49"/>
  <c r="H101" i="49"/>
  <c r="H86" i="49"/>
  <c r="AB102" i="49"/>
  <c r="H115" i="49"/>
  <c r="AB138" i="49"/>
  <c r="AB178" i="49"/>
  <c r="H189" i="49"/>
  <c r="AB200" i="49"/>
  <c r="AA210" i="49"/>
  <c r="AB211" i="49"/>
  <c r="AA211" i="49"/>
  <c r="AA212" i="49"/>
  <c r="AA250" i="49"/>
  <c r="AB251" i="49"/>
  <c r="AA251" i="49"/>
  <c r="AB252" i="49"/>
  <c r="AA252" i="49"/>
  <c r="AA254" i="49"/>
  <c r="AA295" i="49"/>
  <c r="AB310" i="49"/>
  <c r="H14" i="50"/>
  <c r="H73" i="50"/>
  <c r="H204" i="50"/>
  <c r="AB218" i="50"/>
  <c r="AB224" i="50"/>
  <c r="AB269" i="50"/>
  <c r="H279" i="50"/>
  <c r="AB282" i="50"/>
  <c r="H284" i="50"/>
  <c r="AB285" i="50"/>
  <c r="H287" i="50"/>
  <c r="AB314" i="50"/>
  <c r="H316" i="50"/>
  <c r="AB317" i="50"/>
  <c r="H319" i="50"/>
  <c r="AB346" i="50"/>
  <c r="H348" i="50"/>
  <c r="AB349" i="50"/>
  <c r="Q15" i="47"/>
  <c r="O57" i="47"/>
  <c r="M62" i="47"/>
  <c r="S62" i="47"/>
  <c r="X62" i="47"/>
  <c r="X63" i="47"/>
  <c r="Q63" i="47"/>
  <c r="G63" i="47"/>
  <c r="V63" i="47"/>
  <c r="M63" i="47"/>
  <c r="P63" i="47"/>
  <c r="E63" i="47"/>
  <c r="AA63" i="47" s="1"/>
  <c r="G68" i="47"/>
  <c r="O75" i="47"/>
  <c r="Q75" i="47"/>
  <c r="W75" i="47"/>
  <c r="Y75" i="47"/>
  <c r="N107" i="47"/>
  <c r="M107" i="47"/>
  <c r="T107" i="47"/>
  <c r="Y109" i="47"/>
  <c r="V109" i="47"/>
  <c r="P109" i="47"/>
  <c r="I109" i="47"/>
  <c r="W109" i="47"/>
  <c r="R109" i="47"/>
  <c r="K109" i="47"/>
  <c r="E109" i="47"/>
  <c r="AA109" i="47" s="1"/>
  <c r="X109" i="47"/>
  <c r="N109" i="47"/>
  <c r="G109" i="47"/>
  <c r="O109" i="47"/>
  <c r="R111" i="47"/>
  <c r="P116" i="47"/>
  <c r="Y137" i="47"/>
  <c r="T137" i="47"/>
  <c r="O137" i="47"/>
  <c r="G137" i="47"/>
  <c r="V137" i="47"/>
  <c r="P137" i="47"/>
  <c r="I137" i="47"/>
  <c r="R137" i="47"/>
  <c r="E137" i="47"/>
  <c r="AA137" i="47" s="1"/>
  <c r="N137" i="47"/>
  <c r="Z137" i="47" s="1"/>
  <c r="S137" i="47"/>
  <c r="Y146" i="47"/>
  <c r="V146" i="47"/>
  <c r="P146" i="47"/>
  <c r="I146" i="47"/>
  <c r="W146" i="47"/>
  <c r="R146" i="47"/>
  <c r="K146" i="47"/>
  <c r="E146" i="47"/>
  <c r="AA146" i="47" s="1"/>
  <c r="X146" i="47"/>
  <c r="N146" i="47"/>
  <c r="O146" i="47"/>
  <c r="S146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39" i="49"/>
  <c r="H24" i="49"/>
  <c r="AB42" i="49"/>
  <c r="H60" i="49"/>
  <c r="H61" i="49"/>
  <c r="H68" i="49"/>
  <c r="H69" i="49"/>
  <c r="AB70" i="49"/>
  <c r="AA82" i="49"/>
  <c r="AB84" i="49"/>
  <c r="AA84" i="49"/>
  <c r="AA85" i="49"/>
  <c r="AA105" i="49"/>
  <c r="AB106" i="49"/>
  <c r="AB112" i="49"/>
  <c r="AA112" i="49"/>
  <c r="AB113" i="49"/>
  <c r="AA130" i="49"/>
  <c r="AB131" i="49"/>
  <c r="H137" i="49"/>
  <c r="H138" i="49"/>
  <c r="AA139" i="49"/>
  <c r="H143" i="49"/>
  <c r="AA158" i="49"/>
  <c r="AA159" i="49"/>
  <c r="H173" i="49"/>
  <c r="AA174" i="49"/>
  <c r="AB175" i="49"/>
  <c r="AB181" i="49"/>
  <c r="AA181" i="49"/>
  <c r="AB182" i="49"/>
  <c r="H193" i="49"/>
  <c r="H194" i="49"/>
  <c r="AA195" i="49"/>
  <c r="AB202" i="49"/>
  <c r="AA202" i="49"/>
  <c r="AB203" i="49"/>
  <c r="AA223" i="49"/>
  <c r="AB232" i="49"/>
  <c r="H243" i="49"/>
  <c r="AB246" i="49"/>
  <c r="AB259" i="49"/>
  <c r="AB265" i="49"/>
  <c r="AA266" i="49"/>
  <c r="AB267" i="49"/>
  <c r="AB273" i="49"/>
  <c r="AA274" i="49"/>
  <c r="AB275" i="49"/>
  <c r="AB281" i="49"/>
  <c r="AA282" i="49"/>
  <c r="H296" i="49"/>
  <c r="H297" i="49"/>
  <c r="H298" i="49"/>
  <c r="AA299" i="49"/>
  <c r="AB300" i="49"/>
  <c r="AA300" i="49"/>
  <c r="AB301" i="49"/>
  <c r="AA301" i="49"/>
  <c r="AA302" i="49"/>
  <c r="H24" i="50"/>
  <c r="AA22" i="50"/>
  <c r="AB22" i="50"/>
  <c r="AB19" i="50"/>
  <c r="AA17" i="50"/>
  <c r="AB16" i="50"/>
  <c r="AB13" i="50"/>
  <c r="H15" i="50"/>
  <c r="H32" i="50"/>
  <c r="AA36" i="50"/>
  <c r="AA38" i="50"/>
  <c r="AA40" i="50"/>
  <c r="AA42" i="50"/>
  <c r="H45" i="50"/>
  <c r="AA45" i="50"/>
  <c r="AA47" i="50"/>
  <c r="AA49" i="50"/>
  <c r="AA51" i="50"/>
  <c r="H53" i="50"/>
  <c r="AA53" i="50"/>
  <c r="AA55" i="50"/>
  <c r="AA57" i="50"/>
  <c r="AB60" i="50"/>
  <c r="AB68" i="50"/>
  <c r="AB76" i="50"/>
  <c r="AB84" i="50"/>
  <c r="AB92" i="50"/>
  <c r="AB100" i="50"/>
  <c r="AB108" i="50"/>
  <c r="AB116" i="50"/>
  <c r="AB124" i="50"/>
  <c r="AB132" i="50"/>
  <c r="AB140" i="50"/>
  <c r="AB148" i="50"/>
  <c r="AB156" i="50"/>
  <c r="AB164" i="50"/>
  <c r="AB172" i="50"/>
  <c r="AB180" i="50"/>
  <c r="AB188" i="50"/>
  <c r="AB196" i="50"/>
  <c r="AB204" i="50"/>
  <c r="AB212" i="50"/>
  <c r="H222" i="50"/>
  <c r="H225" i="50"/>
  <c r="AA225" i="50"/>
  <c r="H228" i="50"/>
  <c r="H231" i="50"/>
  <c r="AB234" i="50"/>
  <c r="H237" i="50"/>
  <c r="AA237" i="50"/>
  <c r="AB240" i="50"/>
  <c r="H242" i="50"/>
  <c r="AB243" i="50"/>
  <c r="H254" i="50"/>
  <c r="H257" i="50"/>
  <c r="AA257" i="50"/>
  <c r="H260" i="50"/>
  <c r="H263" i="50"/>
  <c r="AB266" i="50"/>
  <c r="AA269" i="50"/>
  <c r="AB272" i="50"/>
  <c r="H274" i="50"/>
  <c r="AB275" i="50"/>
  <c r="Y11" i="47"/>
  <c r="W11" i="47"/>
  <c r="R11" i="47"/>
  <c r="K11" i="47"/>
  <c r="E11" i="47"/>
  <c r="O11" i="47"/>
  <c r="V11" i="47"/>
  <c r="V56" i="47"/>
  <c r="I56" i="47"/>
  <c r="W56" i="47"/>
  <c r="G60" i="47"/>
  <c r="G61" i="47"/>
  <c r="P61" i="47"/>
  <c r="G66" i="47"/>
  <c r="P66" i="47"/>
  <c r="O67" i="47"/>
  <c r="U67" i="47"/>
  <c r="M69" i="47"/>
  <c r="G70" i="47"/>
  <c r="R70" i="47"/>
  <c r="S71" i="47"/>
  <c r="X71" i="47"/>
  <c r="W95" i="47"/>
  <c r="Q95" i="47"/>
  <c r="G95" i="47"/>
  <c r="R95" i="47"/>
  <c r="I95" i="47"/>
  <c r="O95" i="47"/>
  <c r="U100" i="47"/>
  <c r="M100" i="47"/>
  <c r="Q100" i="47"/>
  <c r="Y101" i="47"/>
  <c r="V101" i="47"/>
  <c r="P101" i="47"/>
  <c r="I101" i="47"/>
  <c r="W101" i="47"/>
  <c r="R101" i="47"/>
  <c r="K101" i="47"/>
  <c r="E101" i="47"/>
  <c r="AA101" i="47" s="1"/>
  <c r="O101" i="47"/>
  <c r="T101" i="47"/>
  <c r="X124" i="47"/>
  <c r="Q124" i="47"/>
  <c r="I124" i="47"/>
  <c r="S124" i="47"/>
  <c r="K124" i="47"/>
  <c r="U124" i="47"/>
  <c r="E124" i="47"/>
  <c r="AA124" i="47" s="1"/>
  <c r="Y151" i="47"/>
  <c r="V151" i="47"/>
  <c r="P151" i="47"/>
  <c r="I151" i="47"/>
  <c r="W151" i="47"/>
  <c r="R151" i="47"/>
  <c r="K151" i="47"/>
  <c r="E151" i="47"/>
  <c r="AA151" i="47" s="1"/>
  <c r="T151" i="47"/>
  <c r="G151" i="47"/>
  <c r="X151" i="47"/>
  <c r="U152" i="47"/>
  <c r="Q152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B16" i="49"/>
  <c r="AB13" i="49"/>
  <c r="AB12" i="49"/>
  <c r="AB31" i="49"/>
  <c r="AA31" i="49"/>
  <c r="AB32" i="49"/>
  <c r="AA46" i="49"/>
  <c r="AB54" i="49"/>
  <c r="AB61" i="49"/>
  <c r="AA66" i="49"/>
  <c r="AB68" i="49"/>
  <c r="AA68" i="49"/>
  <c r="AA69" i="49"/>
  <c r="AA89" i="49"/>
  <c r="AB96" i="49"/>
  <c r="AA96" i="49"/>
  <c r="AB97" i="49"/>
  <c r="H107" i="49"/>
  <c r="H108" i="49"/>
  <c r="H109" i="49"/>
  <c r="AA110" i="49"/>
  <c r="H117" i="49"/>
  <c r="H118" i="49"/>
  <c r="AB119" i="49"/>
  <c r="H126" i="49"/>
  <c r="AB136" i="49"/>
  <c r="AA136" i="49"/>
  <c r="AB137" i="49"/>
  <c r="AA138" i="49"/>
  <c r="AA142" i="49"/>
  <c r="AB143" i="49"/>
  <c r="AA144" i="49"/>
  <c r="AA145" i="49"/>
  <c r="H147" i="49"/>
  <c r="AA164" i="49"/>
  <c r="AB165" i="49"/>
  <c r="AA165" i="49"/>
  <c r="AB166" i="49"/>
  <c r="AA179" i="49"/>
  <c r="AB187" i="49"/>
  <c r="AB194" i="49"/>
  <c r="H199" i="49"/>
  <c r="H200" i="49"/>
  <c r="AA201" i="49"/>
  <c r="AA207" i="49"/>
  <c r="H209" i="49"/>
  <c r="AA229" i="49"/>
  <c r="H240" i="49"/>
  <c r="AA242" i="49"/>
  <c r="AB243" i="49"/>
  <c r="AA243" i="49"/>
  <c r="AB244" i="49"/>
  <c r="AA244" i="49"/>
  <c r="AA245" i="49"/>
  <c r="AB255" i="49"/>
  <c r="H276" i="49"/>
  <c r="H277" i="49"/>
  <c r="AA279" i="49"/>
  <c r="AB289" i="49"/>
  <c r="AA290" i="49"/>
  <c r="AB298" i="49"/>
  <c r="AA307" i="49"/>
  <c r="AB308" i="49"/>
  <c r="AA308" i="49"/>
  <c r="AB309" i="49"/>
  <c r="AA309" i="49"/>
  <c r="AA310" i="49"/>
  <c r="AA26" i="50"/>
  <c r="H16" i="50"/>
  <c r="AA14" i="50"/>
  <c r="H17" i="50"/>
  <c r="H34" i="50"/>
  <c r="H210" i="50"/>
  <c r="H218" i="50"/>
  <c r="AB219" i="50"/>
  <c r="H230" i="50"/>
  <c r="H233" i="50"/>
  <c r="AA233" i="50"/>
  <c r="H236" i="50"/>
  <c r="H239" i="50"/>
  <c r="AB242" i="50"/>
  <c r="H245" i="50"/>
  <c r="AA245" i="50"/>
  <c r="AB248" i="50"/>
  <c r="H250" i="50"/>
  <c r="AB251" i="50"/>
  <c r="H262" i="50"/>
  <c r="H265" i="50"/>
  <c r="AA265" i="50"/>
  <c r="H271" i="50"/>
  <c r="AB274" i="50"/>
  <c r="AA277" i="50"/>
  <c r="AB280" i="50"/>
  <c r="AA282" i="50"/>
  <c r="AB283" i="50"/>
  <c r="AA285" i="50"/>
  <c r="AB286" i="50"/>
  <c r="AA287" i="50"/>
  <c r="AB288" i="50"/>
  <c r="AA290" i="50"/>
  <c r="AB291" i="50"/>
  <c r="AA293" i="50"/>
  <c r="AB294" i="50"/>
  <c r="AA295" i="50"/>
  <c r="AB296" i="50"/>
  <c r="AA298" i="50"/>
  <c r="AB299" i="50"/>
  <c r="AA301" i="50"/>
  <c r="AB302" i="50"/>
  <c r="AA303" i="50"/>
  <c r="AB304" i="50"/>
  <c r="AA306" i="50"/>
  <c r="AB307" i="50"/>
  <c r="AA309" i="50"/>
  <c r="AB310" i="50"/>
  <c r="AA311" i="50"/>
  <c r="AB312" i="50"/>
  <c r="AA314" i="50"/>
  <c r="AB315" i="50"/>
  <c r="AA317" i="50"/>
  <c r="AB318" i="50"/>
  <c r="AA319" i="50"/>
  <c r="AB320" i="50"/>
  <c r="AA322" i="50"/>
  <c r="AB323" i="50"/>
  <c r="AA325" i="50"/>
  <c r="AB326" i="50"/>
  <c r="AA327" i="50"/>
  <c r="AB328" i="50"/>
  <c r="AA330" i="50"/>
  <c r="AB331" i="50"/>
  <c r="AA333" i="50"/>
  <c r="AB334" i="50"/>
  <c r="AA335" i="50"/>
  <c r="AB336" i="50"/>
  <c r="AA338" i="50"/>
  <c r="AB339" i="50"/>
  <c r="AA341" i="50"/>
  <c r="AB342" i="50"/>
  <c r="AA343" i="50"/>
  <c r="AB344" i="50"/>
  <c r="AA346" i="50"/>
  <c r="AB347" i="50"/>
  <c r="AA349" i="50"/>
  <c r="AB350" i="50"/>
  <c r="AA351" i="50"/>
  <c r="AB352" i="50"/>
  <c r="AA354" i="50"/>
  <c r="AB355" i="50"/>
  <c r="AA357" i="50"/>
  <c r="AB358" i="50"/>
  <c r="AA359" i="50"/>
  <c r="AB360" i="50"/>
  <c r="AA362" i="50"/>
  <c r="AB363" i="50"/>
  <c r="I14" i="47"/>
  <c r="G14" i="47"/>
  <c r="H14" i="47" s="1"/>
  <c r="U14" i="47"/>
  <c r="Q49" i="47"/>
  <c r="E49" i="47"/>
  <c r="AA49" i="47" s="1"/>
  <c r="W49" i="47"/>
  <c r="R56" i="47"/>
  <c r="V59" i="47"/>
  <c r="K59" i="47"/>
  <c r="X59" i="47"/>
  <c r="U60" i="47"/>
  <c r="M60" i="47"/>
  <c r="Q60" i="47"/>
  <c r="Y61" i="47"/>
  <c r="W61" i="47"/>
  <c r="R61" i="47"/>
  <c r="K61" i="47"/>
  <c r="E61" i="47"/>
  <c r="AA61" i="47" s="1"/>
  <c r="O61" i="47"/>
  <c r="V61" i="47"/>
  <c r="Y66" i="47"/>
  <c r="W66" i="47"/>
  <c r="R66" i="47"/>
  <c r="K66" i="47"/>
  <c r="E66" i="47"/>
  <c r="AA66" i="47" s="1"/>
  <c r="O66" i="47"/>
  <c r="V66" i="47"/>
  <c r="Y70" i="47"/>
  <c r="V70" i="47"/>
  <c r="P70" i="47"/>
  <c r="I70" i="47"/>
  <c r="O70" i="47"/>
  <c r="W70" i="47"/>
  <c r="Y74" i="47"/>
  <c r="X74" i="47"/>
  <c r="S74" i="47"/>
  <c r="T74" i="47"/>
  <c r="O74" i="47"/>
  <c r="G74" i="47"/>
  <c r="V74" i="47"/>
  <c r="K74" i="47"/>
  <c r="R74" i="47"/>
  <c r="V76" i="47"/>
  <c r="Q76" i="47"/>
  <c r="V95" i="47"/>
  <c r="W97" i="47"/>
  <c r="U97" i="47"/>
  <c r="I97" i="47"/>
  <c r="X97" i="47"/>
  <c r="M97" i="47"/>
  <c r="S97" i="47"/>
  <c r="S101" i="47"/>
  <c r="V103" i="47"/>
  <c r="K103" i="47"/>
  <c r="M103" i="47"/>
  <c r="T103" i="47"/>
  <c r="P110" i="47"/>
  <c r="I110" i="47"/>
  <c r="Q110" i="47"/>
  <c r="R112" i="47"/>
  <c r="I112" i="47"/>
  <c r="U112" i="47"/>
  <c r="M112" i="47"/>
  <c r="O112" i="47"/>
  <c r="W112" i="47"/>
  <c r="Y114" i="47"/>
  <c r="V114" i="47"/>
  <c r="P114" i="47"/>
  <c r="I114" i="47"/>
  <c r="W114" i="47"/>
  <c r="R114" i="47"/>
  <c r="K114" i="47"/>
  <c r="E114" i="47"/>
  <c r="AA114" i="47" s="1"/>
  <c r="T114" i="47"/>
  <c r="G114" i="47"/>
  <c r="X114" i="47"/>
  <c r="W124" i="47"/>
  <c r="Y142" i="47"/>
  <c r="T142" i="47"/>
  <c r="O142" i="47"/>
  <c r="G142" i="47"/>
  <c r="V142" i="47"/>
  <c r="P142" i="47"/>
  <c r="I142" i="47"/>
  <c r="X142" i="47"/>
  <c r="N142" i="47"/>
  <c r="W142" i="47"/>
  <c r="S151" i="47"/>
  <c r="AE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A24" i="49"/>
  <c r="AB21" i="49"/>
  <c r="AB20" i="49"/>
  <c r="AB17" i="49"/>
  <c r="AB11" i="49"/>
  <c r="AB27" i="49"/>
  <c r="AA27" i="49"/>
  <c r="AA28" i="49"/>
  <c r="H30" i="49"/>
  <c r="AA32" i="49"/>
  <c r="AB33" i="49"/>
  <c r="AA37" i="49"/>
  <c r="AA42" i="49"/>
  <c r="AB44" i="49"/>
  <c r="AA44" i="49"/>
  <c r="AA45" i="49"/>
  <c r="H47" i="49"/>
  <c r="AA49" i="49"/>
  <c r="AB50" i="49"/>
  <c r="AA54" i="49"/>
  <c r="AA58" i="49"/>
  <c r="AB60" i="49"/>
  <c r="AA60" i="49"/>
  <c r="AA61" i="49"/>
  <c r="H63" i="49"/>
  <c r="AA65" i="49"/>
  <c r="AB66" i="49"/>
  <c r="AA70" i="49"/>
  <c r="AA74" i="49"/>
  <c r="AB76" i="49"/>
  <c r="AA76" i="49"/>
  <c r="AA77" i="49"/>
  <c r="H79" i="49"/>
  <c r="AA81" i="49"/>
  <c r="AB82" i="49"/>
  <c r="AA86" i="49"/>
  <c r="AA90" i="49"/>
  <c r="AB92" i="49"/>
  <c r="AA92" i="49"/>
  <c r="AA93" i="49"/>
  <c r="H95" i="49"/>
  <c r="AA97" i="49"/>
  <c r="AB98" i="49"/>
  <c r="AA102" i="49"/>
  <c r="AA106" i="49"/>
  <c r="AB108" i="49"/>
  <c r="AA108" i="49"/>
  <c r="AA109" i="49"/>
  <c r="H111" i="49"/>
  <c r="H112" i="49"/>
  <c r="AA113" i="49"/>
  <c r="AB114" i="49"/>
  <c r="AB120" i="49"/>
  <c r="AA120" i="49"/>
  <c r="AB121" i="49"/>
  <c r="AA122" i="49"/>
  <c r="AA126" i="49"/>
  <c r="AB127" i="49"/>
  <c r="AA132" i="49"/>
  <c r="AB133" i="49"/>
  <c r="AA133" i="49"/>
  <c r="AA140" i="49"/>
  <c r="H144" i="49"/>
  <c r="H145" i="49"/>
  <c r="AB156" i="49"/>
  <c r="AA156" i="49"/>
  <c r="AA161" i="49"/>
  <c r="H164" i="49"/>
  <c r="AA166" i="49"/>
  <c r="AB167" i="49"/>
  <c r="AA171" i="49"/>
  <c r="AA175" i="49"/>
  <c r="AB177" i="49"/>
  <c r="AA177" i="49"/>
  <c r="AA178" i="49"/>
  <c r="H180" i="49"/>
  <c r="AA182" i="49"/>
  <c r="AB183" i="49"/>
  <c r="AA187" i="49"/>
  <c r="AA191" i="49"/>
  <c r="AB193" i="49"/>
  <c r="AA193" i="49"/>
  <c r="AA194" i="49"/>
  <c r="AA198" i="49"/>
  <c r="AB199" i="49"/>
  <c r="AA199" i="49"/>
  <c r="AA200" i="49"/>
  <c r="H202" i="49"/>
  <c r="AA203" i="49"/>
  <c r="AB204" i="49"/>
  <c r="H206" i="49"/>
  <c r="H207" i="49"/>
  <c r="H210" i="49"/>
  <c r="H218" i="49"/>
  <c r="AA219" i="49"/>
  <c r="AB220" i="49"/>
  <c r="AB231" i="49"/>
  <c r="AA232" i="49"/>
  <c r="AB233" i="49"/>
  <c r="AB240" i="49"/>
  <c r="AA241" i="49"/>
  <c r="AB242" i="49"/>
  <c r="AA246" i="49"/>
  <c r="AA255" i="49"/>
  <c r="H261" i="49"/>
  <c r="H268" i="49"/>
  <c r="H269" i="49"/>
  <c r="AA275" i="49"/>
  <c r="AB276" i="49"/>
  <c r="AA276" i="49"/>
  <c r="AB277" i="49"/>
  <c r="AA277" i="49"/>
  <c r="AA278" i="49"/>
  <c r="H280" i="49"/>
  <c r="H281" i="49"/>
  <c r="H282" i="49"/>
  <c r="AA283" i="49"/>
  <c r="AB284" i="49"/>
  <c r="AA284" i="49"/>
  <c r="AB285" i="49"/>
  <c r="AA285" i="49"/>
  <c r="AA286" i="49"/>
  <c r="H289" i="49"/>
  <c r="H290" i="49"/>
  <c r="AB297" i="49"/>
  <c r="AA298" i="49"/>
  <c r="AB299" i="49"/>
  <c r="AA303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H19" i="50"/>
  <c r="AB37" i="50"/>
  <c r="H21" i="50"/>
  <c r="AB39" i="50"/>
  <c r="H23" i="50"/>
  <c r="AB41" i="50"/>
  <c r="H25" i="50"/>
  <c r="AB43" i="50"/>
  <c r="AB46" i="50"/>
  <c r="AB48" i="50"/>
  <c r="AB50" i="50"/>
  <c r="AB52" i="50"/>
  <c r="AB54" i="50"/>
  <c r="AB56" i="50"/>
  <c r="AB58" i="50"/>
  <c r="AA60" i="50"/>
  <c r="AA62" i="50"/>
  <c r="AA64" i="50"/>
  <c r="AA66" i="50"/>
  <c r="AA68" i="50"/>
  <c r="AA70" i="50"/>
  <c r="AA72" i="50"/>
  <c r="AA74" i="50"/>
  <c r="AA76" i="50"/>
  <c r="AA78" i="50"/>
  <c r="AA80" i="50"/>
  <c r="AA82" i="50"/>
  <c r="AA84" i="50"/>
  <c r="AA86" i="50"/>
  <c r="AA88" i="50"/>
  <c r="AA90" i="50"/>
  <c r="AA92" i="50"/>
  <c r="AA94" i="50"/>
  <c r="AA96" i="50"/>
  <c r="AA98" i="50"/>
  <c r="AA100" i="50"/>
  <c r="AA102" i="50"/>
  <c r="AA104" i="50"/>
  <c r="AA106" i="50"/>
  <c r="AA108" i="50"/>
  <c r="AA110" i="50"/>
  <c r="AA112" i="50"/>
  <c r="AA114" i="50"/>
  <c r="AA116" i="50"/>
  <c r="AA118" i="50"/>
  <c r="AA120" i="50"/>
  <c r="AA122" i="50"/>
  <c r="AA124" i="50"/>
  <c r="AA126" i="50"/>
  <c r="AA128" i="50"/>
  <c r="AA130" i="50"/>
  <c r="AA132" i="50"/>
  <c r="AA134" i="50"/>
  <c r="AA136" i="50"/>
  <c r="AA138" i="50"/>
  <c r="AA140" i="50"/>
  <c r="AA142" i="50"/>
  <c r="AA144" i="50"/>
  <c r="AA146" i="50"/>
  <c r="AA148" i="50"/>
  <c r="AA150" i="50"/>
  <c r="AA152" i="50"/>
  <c r="AA154" i="50"/>
  <c r="AA156" i="50"/>
  <c r="AA158" i="50"/>
  <c r="AA160" i="50"/>
  <c r="AA162" i="50"/>
  <c r="AA164" i="50"/>
  <c r="AA166" i="50"/>
  <c r="AA168" i="50"/>
  <c r="AA170" i="50"/>
  <c r="AA172" i="50"/>
  <c r="AA174" i="50"/>
  <c r="AA176" i="50"/>
  <c r="AA178" i="50"/>
  <c r="AA180" i="50"/>
  <c r="AA182" i="50"/>
  <c r="AA184" i="50"/>
  <c r="AA186" i="50"/>
  <c r="AA188" i="50"/>
  <c r="AA190" i="50"/>
  <c r="AA192" i="50"/>
  <c r="AA194" i="50"/>
  <c r="AA196" i="50"/>
  <c r="AA198" i="50"/>
  <c r="AA200" i="50"/>
  <c r="AA202" i="50"/>
  <c r="AA204" i="50"/>
  <c r="AA206" i="50"/>
  <c r="AA208" i="50"/>
  <c r="AA210" i="50"/>
  <c r="AA212" i="50"/>
  <c r="AA214" i="50"/>
  <c r="AA216" i="50"/>
  <c r="AA219" i="50"/>
  <c r="AB222" i="50"/>
  <c r="AA227" i="50"/>
  <c r="AB230" i="50"/>
  <c r="AA235" i="50"/>
  <c r="AB238" i="50"/>
  <c r="AA243" i="50"/>
  <c r="AB246" i="50"/>
  <c r="AA251" i="50"/>
  <c r="AB254" i="50"/>
  <c r="AA259" i="50"/>
  <c r="AB262" i="50"/>
  <c r="AA267" i="50"/>
  <c r="AB270" i="50"/>
  <c r="AA275" i="50"/>
  <c r="AB278" i="50"/>
  <c r="AB281" i="50"/>
  <c r="AB289" i="50"/>
  <c r="AB297" i="50"/>
  <c r="AB305" i="50"/>
  <c r="AB313" i="50"/>
  <c r="AB321" i="50"/>
  <c r="AB329" i="50"/>
  <c r="AB337" i="50"/>
  <c r="AB345" i="50"/>
  <c r="AB353" i="50"/>
  <c r="AB361" i="50"/>
  <c r="P46" i="47"/>
  <c r="R98" i="47"/>
  <c r="K98" i="47"/>
  <c r="U98" i="47"/>
  <c r="M98" i="47"/>
  <c r="E98" i="47"/>
  <c r="AA98" i="47" s="1"/>
  <c r="V98" i="47"/>
  <c r="X104" i="47"/>
  <c r="M104" i="47"/>
  <c r="Q104" i="47"/>
  <c r="E104" i="47"/>
  <c r="AA104" i="47" s="1"/>
  <c r="S117" i="47"/>
  <c r="G117" i="47"/>
  <c r="U117" i="47"/>
  <c r="I117" i="47"/>
  <c r="W140" i="47"/>
  <c r="Q140" i="47"/>
  <c r="G140" i="47"/>
  <c r="R140" i="47"/>
  <c r="I140" i="47"/>
  <c r="V140" i="47"/>
  <c r="AE12" i="51"/>
  <c r="G78" i="47"/>
  <c r="Q78" i="47"/>
  <c r="W78" i="47"/>
  <c r="I89" i="47"/>
  <c r="Q89" i="47"/>
  <c r="X89" i="47"/>
  <c r="I91" i="47"/>
  <c r="N92" i="47"/>
  <c r="S92" i="47"/>
  <c r="X92" i="47"/>
  <c r="N96" i="47"/>
  <c r="S96" i="47"/>
  <c r="X96" i="47"/>
  <c r="P102" i="47"/>
  <c r="X102" i="47"/>
  <c r="N118" i="47"/>
  <c r="S118" i="47"/>
  <c r="X118" i="47"/>
  <c r="N123" i="47"/>
  <c r="S123" i="47"/>
  <c r="X123" i="47"/>
  <c r="P130" i="47"/>
  <c r="X130" i="47"/>
  <c r="S143" i="47"/>
  <c r="Y145" i="47"/>
  <c r="W150" i="47"/>
  <c r="P153" i="47"/>
  <c r="X153" i="47"/>
  <c r="S154" i="47"/>
  <c r="P155" i="47"/>
  <c r="X155" i="47"/>
  <c r="P157" i="47"/>
  <c r="X157" i="47"/>
  <c r="AD26" i="51"/>
  <c r="AE26" i="51"/>
  <c r="AD14" i="51"/>
  <c r="O78" i="47"/>
  <c r="P89" i="47"/>
  <c r="R92" i="47"/>
  <c r="W92" i="47"/>
  <c r="E96" i="47"/>
  <c r="AA96" i="47" s="1"/>
  <c r="K96" i="47"/>
  <c r="R96" i="47"/>
  <c r="W96" i="47"/>
  <c r="E102" i="47"/>
  <c r="AA102" i="47" s="1"/>
  <c r="O102" i="47"/>
  <c r="E118" i="47"/>
  <c r="AA118" i="47" s="1"/>
  <c r="K118" i="47"/>
  <c r="R118" i="47"/>
  <c r="W118" i="47"/>
  <c r="E123" i="47"/>
  <c r="AA123" i="47" s="1"/>
  <c r="K123" i="47"/>
  <c r="R123" i="47"/>
  <c r="W123" i="47"/>
  <c r="N128" i="47"/>
  <c r="S128" i="47"/>
  <c r="X128" i="47"/>
  <c r="E130" i="47"/>
  <c r="AA130" i="47" s="1"/>
  <c r="N130" i="47"/>
  <c r="V130" i="47"/>
  <c r="N132" i="47"/>
  <c r="S132" i="47"/>
  <c r="X132" i="47"/>
  <c r="P135" i="47"/>
  <c r="X135" i="47"/>
  <c r="Q139" i="47"/>
  <c r="E143" i="47"/>
  <c r="AA143" i="47" s="1"/>
  <c r="P143" i="47"/>
  <c r="P144" i="47"/>
  <c r="V145" i="47"/>
  <c r="S150" i="47"/>
  <c r="E153" i="47"/>
  <c r="AA153" i="47" s="1"/>
  <c r="N153" i="47"/>
  <c r="Z153" i="47" s="1"/>
  <c r="V153" i="47"/>
  <c r="O154" i="47"/>
  <c r="E155" i="47"/>
  <c r="AA155" i="47" s="1"/>
  <c r="N155" i="47"/>
  <c r="Z155" i="47" s="1"/>
  <c r="E157" i="47"/>
  <c r="AA157" i="47" s="1"/>
  <c r="N157" i="47"/>
  <c r="V157" i="47"/>
  <c r="AE27" i="51"/>
  <c r="AE14" i="51"/>
  <c r="Q22" i="47"/>
  <c r="Y22" i="47"/>
  <c r="N47" i="47"/>
  <c r="V58" i="47"/>
  <c r="R58" i="47"/>
  <c r="N58" i="47"/>
  <c r="G58" i="47"/>
  <c r="S64" i="47"/>
  <c r="V93" i="47"/>
  <c r="R93" i="47"/>
  <c r="N93" i="47"/>
  <c r="G93" i="47"/>
  <c r="U93" i="47"/>
  <c r="P93" i="47"/>
  <c r="I93" i="47"/>
  <c r="X93" i="47"/>
  <c r="S93" i="47"/>
  <c r="M93" i="47"/>
  <c r="E93" i="47"/>
  <c r="AA93" i="47" s="1"/>
  <c r="G22" i="47"/>
  <c r="O45" i="47"/>
  <c r="Y45" i="47"/>
  <c r="W55" i="47"/>
  <c r="S55" i="47"/>
  <c r="O55" i="47"/>
  <c r="I55" i="47"/>
  <c r="T55" i="47"/>
  <c r="Y55" i="47"/>
  <c r="U58" i="47"/>
  <c r="V62" i="47"/>
  <c r="R62" i="47"/>
  <c r="N62" i="47"/>
  <c r="G62" i="47"/>
  <c r="O62" i="47"/>
  <c r="Y62" i="47"/>
  <c r="G64" i="47"/>
  <c r="U64" i="47"/>
  <c r="I22" i="47"/>
  <c r="O22" i="47"/>
  <c r="S22" i="47"/>
  <c r="W22" i="47"/>
  <c r="I45" i="47"/>
  <c r="P45" i="47"/>
  <c r="U45" i="47"/>
  <c r="I47" i="47"/>
  <c r="Q47" i="47"/>
  <c r="V47" i="47"/>
  <c r="V49" i="47"/>
  <c r="R49" i="47"/>
  <c r="N49" i="47"/>
  <c r="G49" i="47"/>
  <c r="O49" i="47"/>
  <c r="T49" i="47"/>
  <c r="Y49" i="47"/>
  <c r="G55" i="47"/>
  <c r="P55" i="47"/>
  <c r="U55" i="47"/>
  <c r="X56" i="47"/>
  <c r="T56" i="47"/>
  <c r="P56" i="47"/>
  <c r="K56" i="47"/>
  <c r="E56" i="47"/>
  <c r="AA56" i="47" s="1"/>
  <c r="N56" i="47"/>
  <c r="S56" i="47"/>
  <c r="Y56" i="47"/>
  <c r="K58" i="47"/>
  <c r="Q58" i="47"/>
  <c r="W58" i="47"/>
  <c r="W59" i="47"/>
  <c r="S59" i="47"/>
  <c r="O59" i="47"/>
  <c r="I59" i="47"/>
  <c r="N59" i="47"/>
  <c r="T59" i="47"/>
  <c r="Y59" i="47"/>
  <c r="I62" i="47"/>
  <c r="P62" i="47"/>
  <c r="U62" i="47"/>
  <c r="AA62" i="47"/>
  <c r="I64" i="47"/>
  <c r="Q64" i="47"/>
  <c r="V69" i="47"/>
  <c r="R69" i="47"/>
  <c r="N69" i="47"/>
  <c r="G69" i="47"/>
  <c r="X69" i="47"/>
  <c r="T69" i="47"/>
  <c r="P69" i="47"/>
  <c r="K69" i="47"/>
  <c r="E69" i="47"/>
  <c r="AA69" i="47" s="1"/>
  <c r="Q69" i="47"/>
  <c r="Y69" i="47"/>
  <c r="I71" i="47"/>
  <c r="I73" i="47"/>
  <c r="K76" i="47"/>
  <c r="Q91" i="47"/>
  <c r="O93" i="47"/>
  <c r="Y93" i="47"/>
  <c r="W94" i="47"/>
  <c r="S94" i="47"/>
  <c r="O94" i="47"/>
  <c r="I94" i="47"/>
  <c r="X94" i="47"/>
  <c r="R94" i="47"/>
  <c r="M94" i="47"/>
  <c r="E94" i="47"/>
  <c r="AA94" i="47" s="1"/>
  <c r="U94" i="47"/>
  <c r="P94" i="47"/>
  <c r="G94" i="47"/>
  <c r="T94" i="47"/>
  <c r="W105" i="47"/>
  <c r="S105" i="47"/>
  <c r="O105" i="47"/>
  <c r="I105" i="47"/>
  <c r="X105" i="47"/>
  <c r="R105" i="47"/>
  <c r="M105" i="47"/>
  <c r="E105" i="47"/>
  <c r="AA105" i="47" s="1"/>
  <c r="V105" i="47"/>
  <c r="Q105" i="47"/>
  <c r="K105" i="47"/>
  <c r="P105" i="47"/>
  <c r="U105" i="47"/>
  <c r="G105" i="47"/>
  <c r="M22" i="47"/>
  <c r="U22" i="47"/>
  <c r="X47" i="47"/>
  <c r="T47" i="47"/>
  <c r="P47" i="47"/>
  <c r="K47" i="47"/>
  <c r="E47" i="47"/>
  <c r="AA47" i="47" s="1"/>
  <c r="S47" i="47"/>
  <c r="Y47" i="47"/>
  <c r="O58" i="47"/>
  <c r="T58" i="47"/>
  <c r="Y58" i="47"/>
  <c r="X64" i="47"/>
  <c r="T64" i="47"/>
  <c r="P64" i="47"/>
  <c r="K64" i="47"/>
  <c r="E64" i="47"/>
  <c r="AA64" i="47" s="1"/>
  <c r="N64" i="47"/>
  <c r="Y64" i="47"/>
  <c r="T93" i="47"/>
  <c r="X108" i="47"/>
  <c r="T108" i="47"/>
  <c r="P108" i="47"/>
  <c r="K108" i="47"/>
  <c r="E108" i="47"/>
  <c r="AA108" i="47" s="1"/>
  <c r="U108" i="47"/>
  <c r="O108" i="47"/>
  <c r="G108" i="47"/>
  <c r="V108" i="47"/>
  <c r="N108" i="47"/>
  <c r="S108" i="47"/>
  <c r="M108" i="47"/>
  <c r="R108" i="47"/>
  <c r="Y108" i="47"/>
  <c r="I108" i="47"/>
  <c r="N22" i="47"/>
  <c r="R22" i="47"/>
  <c r="V22" i="47"/>
  <c r="V45" i="47"/>
  <c r="R45" i="47"/>
  <c r="N45" i="47"/>
  <c r="G45" i="47"/>
  <c r="T45" i="47"/>
  <c r="G47" i="47"/>
  <c r="O47" i="47"/>
  <c r="U47" i="47"/>
  <c r="N55" i="47"/>
  <c r="I58" i="47"/>
  <c r="P58" i="47"/>
  <c r="T62" i="47"/>
  <c r="O64" i="47"/>
  <c r="W71" i="47"/>
  <c r="Y71" i="47"/>
  <c r="T71" i="47"/>
  <c r="P71" i="47"/>
  <c r="K71" i="47"/>
  <c r="E71" i="47"/>
  <c r="AA71" i="47" s="1"/>
  <c r="V71" i="47"/>
  <c r="R71" i="47"/>
  <c r="N71" i="47"/>
  <c r="G71" i="47"/>
  <c r="Q71" i="47"/>
  <c r="X73" i="47"/>
  <c r="T73" i="47"/>
  <c r="P73" i="47"/>
  <c r="K73" i="47"/>
  <c r="E73" i="47"/>
  <c r="AA73" i="47" s="1"/>
  <c r="W73" i="47"/>
  <c r="R73" i="47"/>
  <c r="M73" i="47"/>
  <c r="U73" i="47"/>
  <c r="O73" i="47"/>
  <c r="G73" i="47"/>
  <c r="S73" i="47"/>
  <c r="W76" i="47"/>
  <c r="S76" i="47"/>
  <c r="O76" i="47"/>
  <c r="I76" i="47"/>
  <c r="X76" i="47"/>
  <c r="R76" i="47"/>
  <c r="M76" i="47"/>
  <c r="E76" i="47"/>
  <c r="AA76" i="47" s="1"/>
  <c r="U76" i="47"/>
  <c r="P76" i="47"/>
  <c r="G76" i="47"/>
  <c r="T76" i="47"/>
  <c r="K93" i="47"/>
  <c r="W93" i="47"/>
  <c r="Q108" i="47"/>
  <c r="E22" i="47"/>
  <c r="AA22" i="47" s="1"/>
  <c r="K22" i="47"/>
  <c r="P22" i="47"/>
  <c r="T22" i="47"/>
  <c r="K45" i="47"/>
  <c r="Q45" i="47"/>
  <c r="W45" i="47"/>
  <c r="W46" i="47"/>
  <c r="S46" i="47"/>
  <c r="O46" i="47"/>
  <c r="I46" i="47"/>
  <c r="N46" i="47"/>
  <c r="T46" i="47"/>
  <c r="Y46" i="47"/>
  <c r="M47" i="47"/>
  <c r="R47" i="47"/>
  <c r="W47" i="47"/>
  <c r="I49" i="47"/>
  <c r="P49" i="47"/>
  <c r="U49" i="47"/>
  <c r="K55" i="47"/>
  <c r="Q55" i="47"/>
  <c r="V55" i="47"/>
  <c r="G56" i="47"/>
  <c r="O56" i="47"/>
  <c r="U56" i="47"/>
  <c r="E58" i="47"/>
  <c r="AA58" i="47" s="1"/>
  <c r="M58" i="47"/>
  <c r="S58" i="47"/>
  <c r="X58" i="47"/>
  <c r="G59" i="47"/>
  <c r="P59" i="47"/>
  <c r="U59" i="47"/>
  <c r="X60" i="47"/>
  <c r="T60" i="47"/>
  <c r="P60" i="47"/>
  <c r="K60" i="47"/>
  <c r="E60" i="47"/>
  <c r="AA60" i="47" s="1"/>
  <c r="N60" i="47"/>
  <c r="S60" i="47"/>
  <c r="Y60" i="47"/>
  <c r="K62" i="47"/>
  <c r="Q62" i="47"/>
  <c r="W62" i="47"/>
  <c r="W63" i="47"/>
  <c r="S63" i="47"/>
  <c r="O63" i="47"/>
  <c r="I63" i="47"/>
  <c r="N63" i="47"/>
  <c r="T63" i="47"/>
  <c r="Y63" i="47"/>
  <c r="M64" i="47"/>
  <c r="R64" i="47"/>
  <c r="W64" i="47"/>
  <c r="X67" i="47"/>
  <c r="T67" i="47"/>
  <c r="P67" i="47"/>
  <c r="K67" i="47"/>
  <c r="E67" i="47"/>
  <c r="AA67" i="47" s="1"/>
  <c r="V67" i="47"/>
  <c r="R67" i="47"/>
  <c r="N67" i="47"/>
  <c r="G67" i="47"/>
  <c r="Q67" i="47"/>
  <c r="Y67" i="47"/>
  <c r="I69" i="47"/>
  <c r="S69" i="47"/>
  <c r="M71" i="47"/>
  <c r="U71" i="47"/>
  <c r="N73" i="47"/>
  <c r="Y73" i="47"/>
  <c r="V75" i="47"/>
  <c r="R75" i="47"/>
  <c r="N75" i="47"/>
  <c r="Z75" i="47" s="1"/>
  <c r="G75" i="47"/>
  <c r="U75" i="47"/>
  <c r="P75" i="47"/>
  <c r="I75" i="47"/>
  <c r="X75" i="47"/>
  <c r="S75" i="47"/>
  <c r="M75" i="47"/>
  <c r="E75" i="47"/>
  <c r="AA75" i="47" s="1"/>
  <c r="T75" i="47"/>
  <c r="N76" i="47"/>
  <c r="Y76" i="47"/>
  <c r="X91" i="47"/>
  <c r="T91" i="47"/>
  <c r="P91" i="47"/>
  <c r="K91" i="47"/>
  <c r="E91" i="47"/>
  <c r="AA91" i="47" s="1"/>
  <c r="W91" i="47"/>
  <c r="R91" i="47"/>
  <c r="M91" i="47"/>
  <c r="U91" i="47"/>
  <c r="O91" i="47"/>
  <c r="G91" i="47"/>
  <c r="S91" i="47"/>
  <c r="Q93" i="47"/>
  <c r="X100" i="47"/>
  <c r="T100" i="47"/>
  <c r="P100" i="47"/>
  <c r="K100" i="47"/>
  <c r="E100" i="47"/>
  <c r="AA100" i="47" s="1"/>
  <c r="W100" i="47"/>
  <c r="S100" i="47"/>
  <c r="O100" i="47"/>
  <c r="I100" i="47"/>
  <c r="R100" i="47"/>
  <c r="G100" i="47"/>
  <c r="V100" i="47"/>
  <c r="N100" i="47"/>
  <c r="Y100" i="47"/>
  <c r="W121" i="47"/>
  <c r="S121" i="47"/>
  <c r="O121" i="47"/>
  <c r="I121" i="47"/>
  <c r="X121" i="47"/>
  <c r="R121" i="47"/>
  <c r="M121" i="47"/>
  <c r="E121" i="47"/>
  <c r="AA121" i="47" s="1"/>
  <c r="V121" i="47"/>
  <c r="Q121" i="47"/>
  <c r="K121" i="47"/>
  <c r="P121" i="47"/>
  <c r="Y121" i="47"/>
  <c r="N121" i="47"/>
  <c r="U121" i="47"/>
  <c r="G121" i="47"/>
  <c r="V131" i="47"/>
  <c r="R131" i="47"/>
  <c r="N131" i="47"/>
  <c r="G131" i="47"/>
  <c r="X131" i="47"/>
  <c r="T131" i="47"/>
  <c r="P131" i="47"/>
  <c r="K131" i="47"/>
  <c r="E131" i="47"/>
  <c r="AA131" i="47" s="1"/>
  <c r="U131" i="47"/>
  <c r="M131" i="47"/>
  <c r="S131" i="47"/>
  <c r="I131" i="47"/>
  <c r="W131" i="47"/>
  <c r="Q131" i="47"/>
  <c r="O131" i="47"/>
  <c r="M44" i="47"/>
  <c r="Q44" i="47"/>
  <c r="U44" i="47"/>
  <c r="M48" i="47"/>
  <c r="Q48" i="47"/>
  <c r="U48" i="47"/>
  <c r="M57" i="47"/>
  <c r="Q57" i="47"/>
  <c r="U57" i="47"/>
  <c r="M61" i="47"/>
  <c r="Q61" i="47"/>
  <c r="U61" i="47"/>
  <c r="M66" i="47"/>
  <c r="Q66" i="47"/>
  <c r="U66" i="47"/>
  <c r="I68" i="47"/>
  <c r="O68" i="47"/>
  <c r="S68" i="47"/>
  <c r="W68" i="47"/>
  <c r="M70" i="47"/>
  <c r="Q70" i="47"/>
  <c r="U70" i="47"/>
  <c r="X78" i="47"/>
  <c r="T78" i="47"/>
  <c r="P78" i="47"/>
  <c r="K78" i="47"/>
  <c r="E78" i="47"/>
  <c r="AA78" i="47" s="1"/>
  <c r="N78" i="47"/>
  <c r="S78" i="47"/>
  <c r="Y78" i="47"/>
  <c r="V89" i="47"/>
  <c r="R89" i="47"/>
  <c r="N89" i="47"/>
  <c r="G89" i="47"/>
  <c r="O89" i="47"/>
  <c r="T89" i="47"/>
  <c r="Y89" i="47"/>
  <c r="K90" i="47"/>
  <c r="Q90" i="47"/>
  <c r="X95" i="47"/>
  <c r="T95" i="47"/>
  <c r="P95" i="47"/>
  <c r="K95" i="47"/>
  <c r="E95" i="47"/>
  <c r="AA95" i="47" s="1"/>
  <c r="N95" i="47"/>
  <c r="S95" i="47"/>
  <c r="Y95" i="47"/>
  <c r="K97" i="47"/>
  <c r="Q97" i="47"/>
  <c r="W98" i="47"/>
  <c r="S98" i="47"/>
  <c r="O98" i="47"/>
  <c r="I98" i="47"/>
  <c r="N98" i="47"/>
  <c r="T98" i="47"/>
  <c r="Y98" i="47"/>
  <c r="Y103" i="47"/>
  <c r="U103" i="47"/>
  <c r="X103" i="47"/>
  <c r="S103" i="47"/>
  <c r="O103" i="47"/>
  <c r="I103" i="47"/>
  <c r="W103" i="47"/>
  <c r="R103" i="47"/>
  <c r="N103" i="47"/>
  <c r="G103" i="47"/>
  <c r="Q103" i="47"/>
  <c r="W125" i="47"/>
  <c r="S125" i="47"/>
  <c r="O125" i="47"/>
  <c r="I125" i="47"/>
  <c r="V125" i="47"/>
  <c r="Q125" i="47"/>
  <c r="K125" i="47"/>
  <c r="U125" i="47"/>
  <c r="P125" i="47"/>
  <c r="G125" i="47"/>
  <c r="R125" i="47"/>
  <c r="E125" i="47"/>
  <c r="AA125" i="47" s="1"/>
  <c r="Y125" i="47"/>
  <c r="N125" i="47"/>
  <c r="V147" i="47"/>
  <c r="R147" i="47"/>
  <c r="N147" i="47"/>
  <c r="G147" i="47"/>
  <c r="X147" i="47"/>
  <c r="S147" i="47"/>
  <c r="M147" i="47"/>
  <c r="E147" i="47"/>
  <c r="AA147" i="47" s="1"/>
  <c r="U147" i="47"/>
  <c r="P147" i="47"/>
  <c r="I147" i="47"/>
  <c r="Q147" i="47"/>
  <c r="Y147" i="47"/>
  <c r="O147" i="47"/>
  <c r="T147" i="47"/>
  <c r="K147" i="47"/>
  <c r="M68" i="47"/>
  <c r="Q68" i="47"/>
  <c r="U68" i="47"/>
  <c r="W90" i="47"/>
  <c r="S90" i="47"/>
  <c r="O90" i="47"/>
  <c r="I90" i="47"/>
  <c r="N90" i="47"/>
  <c r="T90" i="47"/>
  <c r="Y90" i="47"/>
  <c r="V97" i="47"/>
  <c r="R97" i="47"/>
  <c r="N97" i="47"/>
  <c r="G97" i="47"/>
  <c r="O97" i="47"/>
  <c r="T97" i="47"/>
  <c r="Y97" i="47"/>
  <c r="W107" i="47"/>
  <c r="S107" i="47"/>
  <c r="O107" i="47"/>
  <c r="V107" i="47"/>
  <c r="Q107" i="47"/>
  <c r="K107" i="47"/>
  <c r="E107" i="47"/>
  <c r="AA107" i="47" s="1"/>
  <c r="Y107" i="47"/>
  <c r="R107" i="47"/>
  <c r="I107" i="47"/>
  <c r="X107" i="47"/>
  <c r="P107" i="47"/>
  <c r="G107" i="47"/>
  <c r="U107" i="47"/>
  <c r="V110" i="47"/>
  <c r="R110" i="47"/>
  <c r="N110" i="47"/>
  <c r="G110" i="47"/>
  <c r="X110" i="47"/>
  <c r="S110" i="47"/>
  <c r="M110" i="47"/>
  <c r="E110" i="47"/>
  <c r="AA110" i="47" s="1"/>
  <c r="U110" i="47"/>
  <c r="O110" i="47"/>
  <c r="T110" i="47"/>
  <c r="K110" i="47"/>
  <c r="W110" i="47"/>
  <c r="M102" i="47"/>
  <c r="Q102" i="47"/>
  <c r="U102" i="47"/>
  <c r="Y102" i="47"/>
  <c r="V104" i="47"/>
  <c r="R104" i="47"/>
  <c r="N104" i="47"/>
  <c r="Z104" i="47" s="1"/>
  <c r="G104" i="47"/>
  <c r="O104" i="47"/>
  <c r="T104" i="47"/>
  <c r="Y104" i="47"/>
  <c r="V115" i="47"/>
  <c r="R115" i="47"/>
  <c r="N115" i="47"/>
  <c r="G115" i="47"/>
  <c r="W115" i="47"/>
  <c r="Q115" i="47"/>
  <c r="K115" i="47"/>
  <c r="P115" i="47"/>
  <c r="X115" i="47"/>
  <c r="X133" i="47"/>
  <c r="T133" i="47"/>
  <c r="P133" i="47"/>
  <c r="K133" i="47"/>
  <c r="E133" i="47"/>
  <c r="AA133" i="47" s="1"/>
  <c r="V133" i="47"/>
  <c r="R133" i="47"/>
  <c r="N133" i="47"/>
  <c r="G133" i="47"/>
  <c r="W133" i="47"/>
  <c r="O133" i="47"/>
  <c r="U133" i="47"/>
  <c r="M133" i="47"/>
  <c r="Y133" i="47"/>
  <c r="M74" i="47"/>
  <c r="Q74" i="47"/>
  <c r="U74" i="47"/>
  <c r="M92" i="47"/>
  <c r="Q92" i="47"/>
  <c r="U92" i="47"/>
  <c r="M96" i="47"/>
  <c r="Q96" i="47"/>
  <c r="U96" i="47"/>
  <c r="M101" i="47"/>
  <c r="Q101" i="47"/>
  <c r="U101" i="47"/>
  <c r="G102" i="47"/>
  <c r="N102" i="47"/>
  <c r="R102" i="47"/>
  <c r="V102" i="47"/>
  <c r="I104" i="47"/>
  <c r="P104" i="47"/>
  <c r="U104" i="47"/>
  <c r="W111" i="47"/>
  <c r="S111" i="47"/>
  <c r="O111" i="47"/>
  <c r="I111" i="47"/>
  <c r="U111" i="47"/>
  <c r="P111" i="47"/>
  <c r="G111" i="47"/>
  <c r="Q111" i="47"/>
  <c r="X111" i="47"/>
  <c r="I115" i="47"/>
  <c r="S115" i="47"/>
  <c r="Y115" i="47"/>
  <c r="X117" i="47"/>
  <c r="T117" i="47"/>
  <c r="P117" i="47"/>
  <c r="K117" i="47"/>
  <c r="E117" i="47"/>
  <c r="AA117" i="47" s="1"/>
  <c r="W117" i="47"/>
  <c r="R117" i="47"/>
  <c r="M117" i="47"/>
  <c r="O117" i="47"/>
  <c r="V117" i="47"/>
  <c r="X122" i="47"/>
  <c r="T122" i="47"/>
  <c r="P122" i="47"/>
  <c r="K122" i="47"/>
  <c r="E122" i="47"/>
  <c r="AA122" i="47" s="1"/>
  <c r="V122" i="47"/>
  <c r="Q122" i="47"/>
  <c r="I122" i="47"/>
  <c r="U122" i="47"/>
  <c r="O122" i="47"/>
  <c r="G122" i="47"/>
  <c r="S122" i="47"/>
  <c r="I133" i="47"/>
  <c r="X156" i="47"/>
  <c r="T156" i="47"/>
  <c r="P156" i="47"/>
  <c r="K156" i="47"/>
  <c r="E156" i="47"/>
  <c r="AA156" i="47" s="1"/>
  <c r="V156" i="47"/>
  <c r="R156" i="47"/>
  <c r="N156" i="47"/>
  <c r="G156" i="47"/>
  <c r="W156" i="47"/>
  <c r="O156" i="47"/>
  <c r="S156" i="47"/>
  <c r="I156" i="47"/>
  <c r="Q156" i="47"/>
  <c r="M156" i="47"/>
  <c r="V119" i="47"/>
  <c r="R119" i="47"/>
  <c r="N119" i="47"/>
  <c r="G119" i="47"/>
  <c r="O119" i="47"/>
  <c r="T119" i="47"/>
  <c r="Y119" i="47"/>
  <c r="X126" i="47"/>
  <c r="T126" i="47"/>
  <c r="P126" i="47"/>
  <c r="K126" i="47"/>
  <c r="E126" i="47"/>
  <c r="AA126" i="47" s="1"/>
  <c r="N126" i="47"/>
  <c r="S126" i="47"/>
  <c r="Y126" i="47"/>
  <c r="X129" i="47"/>
  <c r="T129" i="47"/>
  <c r="P129" i="47"/>
  <c r="K129" i="47"/>
  <c r="E129" i="47"/>
  <c r="AA129" i="47" s="1"/>
  <c r="V129" i="47"/>
  <c r="R129" i="47"/>
  <c r="N129" i="47"/>
  <c r="G129" i="47"/>
  <c r="Q129" i="47"/>
  <c r="Y129" i="47"/>
  <c r="X138" i="47"/>
  <c r="T138" i="47"/>
  <c r="P138" i="47"/>
  <c r="K138" i="47"/>
  <c r="E138" i="47"/>
  <c r="AA138" i="47" s="1"/>
  <c r="V138" i="47"/>
  <c r="R138" i="47"/>
  <c r="N138" i="47"/>
  <c r="G138" i="47"/>
  <c r="Q138" i="47"/>
  <c r="Y138" i="47"/>
  <c r="Q145" i="47"/>
  <c r="W149" i="47"/>
  <c r="S149" i="47"/>
  <c r="O149" i="47"/>
  <c r="I149" i="47"/>
  <c r="U149" i="47"/>
  <c r="P149" i="47"/>
  <c r="G149" i="47"/>
  <c r="X149" i="47"/>
  <c r="R149" i="47"/>
  <c r="M149" i="47"/>
  <c r="E149" i="47"/>
  <c r="AA149" i="47" s="1"/>
  <c r="T149" i="47"/>
  <c r="X112" i="47"/>
  <c r="T112" i="47"/>
  <c r="P112" i="47"/>
  <c r="K112" i="47"/>
  <c r="E112" i="47"/>
  <c r="AA112" i="47" s="1"/>
  <c r="N112" i="47"/>
  <c r="S112" i="47"/>
  <c r="Y112" i="47"/>
  <c r="W116" i="47"/>
  <c r="S116" i="47"/>
  <c r="O116" i="47"/>
  <c r="I116" i="47"/>
  <c r="N116" i="47"/>
  <c r="T116" i="47"/>
  <c r="Y116" i="47"/>
  <c r="I119" i="47"/>
  <c r="P119" i="47"/>
  <c r="U119" i="47"/>
  <c r="V124" i="47"/>
  <c r="R124" i="47"/>
  <c r="N124" i="47"/>
  <c r="G124" i="47"/>
  <c r="O124" i="47"/>
  <c r="T124" i="47"/>
  <c r="Y124" i="47"/>
  <c r="G126" i="47"/>
  <c r="O126" i="47"/>
  <c r="U126" i="47"/>
  <c r="I129" i="47"/>
  <c r="S129" i="47"/>
  <c r="V136" i="47"/>
  <c r="R136" i="47"/>
  <c r="N136" i="47"/>
  <c r="G136" i="47"/>
  <c r="X136" i="47"/>
  <c r="T136" i="47"/>
  <c r="P136" i="47"/>
  <c r="K136" i="47"/>
  <c r="E136" i="47"/>
  <c r="AA136" i="47" s="1"/>
  <c r="Q136" i="47"/>
  <c r="Y136" i="47"/>
  <c r="I138" i="47"/>
  <c r="S138" i="47"/>
  <c r="X145" i="47"/>
  <c r="T145" i="47"/>
  <c r="P145" i="47"/>
  <c r="K145" i="47"/>
  <c r="E145" i="47"/>
  <c r="AA145" i="47" s="1"/>
  <c r="U145" i="47"/>
  <c r="O145" i="47"/>
  <c r="G145" i="47"/>
  <c r="W145" i="47"/>
  <c r="R145" i="47"/>
  <c r="M145" i="47"/>
  <c r="S145" i="47"/>
  <c r="X152" i="47"/>
  <c r="T152" i="47"/>
  <c r="P152" i="47"/>
  <c r="K152" i="47"/>
  <c r="E152" i="47"/>
  <c r="AA152" i="47" s="1"/>
  <c r="V152" i="47"/>
  <c r="R152" i="47"/>
  <c r="N152" i="47"/>
  <c r="G152" i="47"/>
  <c r="S152" i="47"/>
  <c r="I152" i="47"/>
  <c r="W152" i="47"/>
  <c r="O152" i="47"/>
  <c r="Y152" i="47"/>
  <c r="M109" i="47"/>
  <c r="Q109" i="47"/>
  <c r="U109" i="47"/>
  <c r="M114" i="47"/>
  <c r="Q114" i="47"/>
  <c r="U114" i="47"/>
  <c r="M118" i="47"/>
  <c r="Q118" i="47"/>
  <c r="U118" i="47"/>
  <c r="M123" i="47"/>
  <c r="Q123" i="47"/>
  <c r="U123" i="47"/>
  <c r="M128" i="47"/>
  <c r="Q128" i="47"/>
  <c r="U128" i="47"/>
  <c r="I130" i="47"/>
  <c r="O130" i="47"/>
  <c r="S130" i="47"/>
  <c r="W130" i="47"/>
  <c r="M132" i="47"/>
  <c r="Q132" i="47"/>
  <c r="U132" i="47"/>
  <c r="I135" i="47"/>
  <c r="O135" i="47"/>
  <c r="S135" i="47"/>
  <c r="W135" i="47"/>
  <c r="M137" i="47"/>
  <c r="Q137" i="47"/>
  <c r="U137" i="47"/>
  <c r="I139" i="47"/>
  <c r="P139" i="47"/>
  <c r="U139" i="47"/>
  <c r="X140" i="47"/>
  <c r="T140" i="47"/>
  <c r="P140" i="47"/>
  <c r="K140" i="47"/>
  <c r="E140" i="47"/>
  <c r="AA140" i="47" s="1"/>
  <c r="N140" i="47"/>
  <c r="S140" i="47"/>
  <c r="Y140" i="47"/>
  <c r="K143" i="47"/>
  <c r="Q143" i="47"/>
  <c r="W144" i="47"/>
  <c r="S144" i="47"/>
  <c r="O144" i="47"/>
  <c r="I144" i="47"/>
  <c r="N144" i="47"/>
  <c r="T144" i="47"/>
  <c r="Y144" i="47"/>
  <c r="M150" i="47"/>
  <c r="V154" i="47"/>
  <c r="R154" i="47"/>
  <c r="N154" i="47"/>
  <c r="G154" i="47"/>
  <c r="X154" i="47"/>
  <c r="T154" i="47"/>
  <c r="P154" i="47"/>
  <c r="K154" i="47"/>
  <c r="E154" i="47"/>
  <c r="AA154" i="47" s="1"/>
  <c r="Q154" i="47"/>
  <c r="Y154" i="47"/>
  <c r="M130" i="47"/>
  <c r="Q130" i="47"/>
  <c r="U130" i="47"/>
  <c r="M135" i="47"/>
  <c r="Q135" i="47"/>
  <c r="U135" i="47"/>
  <c r="W139" i="47"/>
  <c r="S139" i="47"/>
  <c r="O139" i="47"/>
  <c r="M139" i="47"/>
  <c r="R139" i="47"/>
  <c r="X139" i="47"/>
  <c r="V143" i="47"/>
  <c r="R143" i="47"/>
  <c r="N143" i="47"/>
  <c r="G143" i="47"/>
  <c r="O143" i="47"/>
  <c r="T143" i="47"/>
  <c r="Y143" i="47"/>
  <c r="V150" i="47"/>
  <c r="R150" i="47"/>
  <c r="N150" i="47"/>
  <c r="G150" i="47"/>
  <c r="X150" i="47"/>
  <c r="T150" i="47"/>
  <c r="P150" i="47"/>
  <c r="K150" i="47"/>
  <c r="E150" i="47"/>
  <c r="AA150" i="47" s="1"/>
  <c r="Q150" i="47"/>
  <c r="Y150" i="47"/>
  <c r="M142" i="47"/>
  <c r="Q142" i="47"/>
  <c r="U142" i="47"/>
  <c r="M146" i="47"/>
  <c r="Q146" i="47"/>
  <c r="U146" i="47"/>
  <c r="M151" i="47"/>
  <c r="Q151" i="47"/>
  <c r="U151" i="47"/>
  <c r="I153" i="47"/>
  <c r="O153" i="47"/>
  <c r="S153" i="47"/>
  <c r="W153" i="47"/>
  <c r="M155" i="47"/>
  <c r="Q155" i="47"/>
  <c r="U155" i="47"/>
  <c r="Y155" i="47"/>
  <c r="I157" i="47"/>
  <c r="O157" i="47"/>
  <c r="S157" i="47"/>
  <c r="W157" i="47"/>
  <c r="M153" i="47"/>
  <c r="Q153" i="47"/>
  <c r="U153" i="47"/>
  <c r="I155" i="47"/>
  <c r="O155" i="47"/>
  <c r="S155" i="47"/>
  <c r="W155" i="47"/>
  <c r="M157" i="47"/>
  <c r="Q157" i="47"/>
  <c r="U157" i="47"/>
  <c r="M13" i="47"/>
  <c r="M14" i="47"/>
  <c r="X13" i="47"/>
  <c r="X14" i="47"/>
  <c r="T14" i="47"/>
  <c r="P14" i="47"/>
  <c r="K14" i="47"/>
  <c r="L14" i="47" s="1"/>
  <c r="E14" i="47"/>
  <c r="AA14" i="47" s="1"/>
  <c r="W13" i="47"/>
  <c r="S13" i="47"/>
  <c r="O13" i="47"/>
  <c r="I13" i="47"/>
  <c r="T13" i="47"/>
  <c r="P13" i="47"/>
  <c r="K13" i="47"/>
  <c r="L13" i="47" s="1"/>
  <c r="E13" i="47"/>
  <c r="AA13" i="47" s="1"/>
  <c r="X15" i="47"/>
  <c r="T15" i="47"/>
  <c r="P15" i="47"/>
  <c r="K15" i="47"/>
  <c r="L15" i="47" s="1"/>
  <c r="W14" i="47"/>
  <c r="S14" i="47"/>
  <c r="O14" i="47"/>
  <c r="V13" i="47"/>
  <c r="R13" i="47"/>
  <c r="N13" i="47"/>
  <c r="M11" i="47"/>
  <c r="Q11" i="47"/>
  <c r="U11" i="47"/>
  <c r="H269" i="50"/>
  <c r="H277" i="50"/>
  <c r="AA218" i="50"/>
  <c r="AA220" i="50"/>
  <c r="AA222" i="50"/>
  <c r="AA224" i="50"/>
  <c r="AA226" i="50"/>
  <c r="AA228" i="50"/>
  <c r="AA230" i="50"/>
  <c r="AA232" i="50"/>
  <c r="AA234" i="50"/>
  <c r="AA236" i="50"/>
  <c r="AA238" i="50"/>
  <c r="AA240" i="50"/>
  <c r="AA242" i="50"/>
  <c r="AA244" i="50"/>
  <c r="AA246" i="50"/>
  <c r="AA248" i="50"/>
  <c r="AA250" i="50"/>
  <c r="AA252" i="50"/>
  <c r="AA254" i="50"/>
  <c r="AA256" i="50"/>
  <c r="AA258" i="50"/>
  <c r="AA260" i="50"/>
  <c r="AA262" i="50"/>
  <c r="AA264" i="50"/>
  <c r="AA266" i="50"/>
  <c r="H268" i="50"/>
  <c r="AA268" i="50"/>
  <c r="H270" i="50"/>
  <c r="AA270" i="50"/>
  <c r="AA272" i="50"/>
  <c r="AA274" i="50"/>
  <c r="H276" i="50"/>
  <c r="AA276" i="50"/>
  <c r="H278" i="50"/>
  <c r="AA278" i="50"/>
  <c r="AA280" i="50"/>
  <c r="AA288" i="50"/>
  <c r="AA296" i="50"/>
  <c r="AA304" i="50"/>
  <c r="AA312" i="50"/>
  <c r="AA320" i="50"/>
  <c r="AA328" i="50"/>
  <c r="AA336" i="50"/>
  <c r="AA344" i="50"/>
  <c r="AA352" i="50"/>
  <c r="AA360" i="50"/>
  <c r="H27" i="49"/>
  <c r="H11" i="49"/>
  <c r="H232" i="49"/>
  <c r="H217" i="49"/>
  <c r="H19" i="49"/>
  <c r="AB30" i="49"/>
  <c r="AA30" i="49"/>
  <c r="AB38" i="49"/>
  <c r="AA38" i="49"/>
  <c r="AB47" i="49"/>
  <c r="AB55" i="49"/>
  <c r="AA55" i="49"/>
  <c r="AB63" i="49"/>
  <c r="AA63" i="49"/>
  <c r="AB71" i="49"/>
  <c r="AA71" i="49"/>
  <c r="AB79" i="49"/>
  <c r="AA79" i="49"/>
  <c r="AB87" i="49"/>
  <c r="AA87" i="49"/>
  <c r="AB95" i="49"/>
  <c r="AA95" i="49"/>
  <c r="AB103" i="49"/>
  <c r="AA103" i="49"/>
  <c r="AB111" i="49"/>
  <c r="AA111" i="49"/>
  <c r="AB135" i="49"/>
  <c r="AB147" i="49"/>
  <c r="AA160" i="49"/>
  <c r="H28" i="49"/>
  <c r="H36" i="49"/>
  <c r="H23" i="49"/>
  <c r="AB26" i="49"/>
  <c r="AA26" i="49"/>
  <c r="AB34" i="49"/>
  <c r="AA34" i="49"/>
  <c r="AB43" i="49"/>
  <c r="AA43" i="49"/>
  <c r="AB51" i="49"/>
  <c r="AA51" i="49"/>
  <c r="AB59" i="49"/>
  <c r="AA59" i="49"/>
  <c r="AB67" i="49"/>
  <c r="AA67" i="49"/>
  <c r="AB75" i="49"/>
  <c r="AA75" i="49"/>
  <c r="AB83" i="49"/>
  <c r="AA83" i="49"/>
  <c r="AB91" i="49"/>
  <c r="AA91" i="49"/>
  <c r="AB99" i="49"/>
  <c r="AA99" i="49"/>
  <c r="AB107" i="49"/>
  <c r="AA107" i="49"/>
  <c r="H114" i="49"/>
  <c r="AB115" i="49"/>
  <c r="AA128" i="49"/>
  <c r="H135" i="49"/>
  <c r="AA137" i="49"/>
  <c r="H139" i="49"/>
  <c r="AB140" i="49"/>
  <c r="AA143" i="49"/>
  <c r="H178" i="49"/>
  <c r="H163" i="49"/>
  <c r="H185" i="49"/>
  <c r="H233" i="49"/>
  <c r="H250" i="49"/>
  <c r="H267" i="49"/>
  <c r="H283" i="49"/>
  <c r="AA47" i="49"/>
  <c r="H31" i="49"/>
  <c r="H15" i="49"/>
  <c r="AA121" i="49"/>
  <c r="H123" i="49"/>
  <c r="AB124" i="49"/>
  <c r="AA127" i="49"/>
  <c r="AB151" i="49"/>
  <c r="AB163" i="49"/>
  <c r="AB172" i="49"/>
  <c r="AA172" i="49"/>
  <c r="AB180" i="49"/>
  <c r="AA180" i="49"/>
  <c r="AB188" i="49"/>
  <c r="AA188" i="49"/>
  <c r="AB196" i="49"/>
  <c r="AA196" i="49"/>
  <c r="H211" i="49"/>
  <c r="H212" i="49"/>
  <c r="AA218" i="49"/>
  <c r="H225" i="49"/>
  <c r="H241" i="49"/>
  <c r="AA206" i="49"/>
  <c r="AA215" i="49"/>
  <c r="AB218" i="49"/>
  <c r="AA221" i="49"/>
  <c r="H236" i="49"/>
  <c r="H254" i="49"/>
  <c r="H262" i="49"/>
  <c r="H270" i="49"/>
  <c r="H278" i="49"/>
  <c r="H286" i="49"/>
  <c r="H294" i="49"/>
  <c r="H18" i="49"/>
  <c r="AB116" i="49"/>
  <c r="AA119" i="49"/>
  <c r="AB132" i="49"/>
  <c r="AA135" i="49"/>
  <c r="AB148" i="49"/>
  <c r="AA151" i="49"/>
  <c r="AB164" i="49"/>
  <c r="AB168" i="49"/>
  <c r="AA168" i="49"/>
  <c r="AB176" i="49"/>
  <c r="AA176" i="49"/>
  <c r="AB184" i="49"/>
  <c r="AA184" i="49"/>
  <c r="AB192" i="49"/>
  <c r="AA192" i="49"/>
  <c r="AB213" i="49"/>
  <c r="AB225" i="49"/>
  <c r="AA231" i="49"/>
  <c r="AA240" i="49"/>
  <c r="AA248" i="49"/>
  <c r="AA257" i="49"/>
  <c r="AA265" i="49"/>
  <c r="AA273" i="49"/>
  <c r="AA281" i="49"/>
  <c r="AA289" i="49"/>
  <c r="AA297" i="49"/>
  <c r="AA305" i="49"/>
  <c r="AA313" i="49"/>
  <c r="H220" i="49"/>
  <c r="H228" i="49"/>
  <c r="H245" i="49"/>
  <c r="AA115" i="49"/>
  <c r="AB128" i="49"/>
  <c r="AA131" i="49"/>
  <c r="AB144" i="49"/>
  <c r="AA147" i="49"/>
  <c r="AB160" i="49"/>
  <c r="AA163" i="49"/>
  <c r="H196" i="49"/>
  <c r="H197" i="49"/>
  <c r="AB209" i="49"/>
  <c r="AA222" i="49"/>
  <c r="AB198" i="49"/>
  <c r="AB210" i="49"/>
  <c r="AA213" i="49"/>
  <c r="AB226" i="49"/>
  <c r="AB206" i="49"/>
  <c r="AA209" i="49"/>
  <c r="AB222" i="49"/>
  <c r="AA225" i="49"/>
  <c r="AB230" i="49"/>
  <c r="AA230" i="49"/>
  <c r="AB239" i="49"/>
  <c r="AA239" i="49"/>
  <c r="AB247" i="49"/>
  <c r="AA247" i="49"/>
  <c r="AB256" i="49"/>
  <c r="AA256" i="49"/>
  <c r="AB264" i="49"/>
  <c r="AA264" i="49"/>
  <c r="AB272" i="49"/>
  <c r="AA272" i="49"/>
  <c r="AB280" i="49"/>
  <c r="AA280" i="49"/>
  <c r="AB288" i="49"/>
  <c r="AA288" i="49"/>
  <c r="AB296" i="49"/>
  <c r="AA296" i="49"/>
  <c r="AB304" i="49"/>
  <c r="AA304" i="49"/>
  <c r="AB312" i="49"/>
  <c r="AA312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F296" i="60" l="1"/>
  <c r="F311" i="60" s="1"/>
  <c r="F326" i="60" s="1"/>
  <c r="Z71" i="47"/>
  <c r="Z138" i="47"/>
  <c r="Z145" i="47"/>
  <c r="Z152" i="47"/>
  <c r="L11" i="47"/>
  <c r="H11" i="47"/>
  <c r="Z154" i="47"/>
  <c r="Z147" i="47"/>
  <c r="Z139" i="47"/>
  <c r="Z149" i="47"/>
  <c r="Z140" i="47"/>
  <c r="Z15" i="47"/>
  <c r="Z67" i="47"/>
  <c r="Z74" i="47"/>
  <c r="Z131" i="47"/>
  <c r="Z69" i="47"/>
  <c r="Z110" i="47"/>
  <c r="Z62" i="47"/>
  <c r="Z117" i="47"/>
  <c r="Z13" i="47"/>
  <c r="Z14" i="47"/>
  <c r="Z103" i="47"/>
  <c r="Z126" i="47"/>
  <c r="Z92" i="47"/>
  <c r="Z122" i="47"/>
  <c r="Z60" i="47"/>
  <c r="Z129" i="47"/>
  <c r="Z119" i="47"/>
  <c r="Z47" i="47"/>
  <c r="Z133" i="47"/>
  <c r="Z115" i="47"/>
  <c r="Z102" i="47"/>
  <c r="Z108" i="47"/>
  <c r="Z61" i="47"/>
  <c r="Z124" i="47"/>
  <c r="Z132" i="47"/>
  <c r="Z114" i="47"/>
  <c r="Z49" i="47"/>
  <c r="Z105" i="47"/>
  <c r="Z157" i="47"/>
  <c r="Z58" i="47"/>
  <c r="Z89" i="47"/>
  <c r="Z112" i="47"/>
  <c r="Z91" i="47"/>
  <c r="Z130" i="47"/>
  <c r="Z142" i="47"/>
  <c r="Z46" i="47"/>
  <c r="Z125" i="47"/>
  <c r="Z101" i="47"/>
  <c r="Z12" i="47"/>
  <c r="Z76" i="47"/>
  <c r="Z135" i="47"/>
  <c r="Z70" i="47"/>
  <c r="Z128" i="47"/>
  <c r="Z63" i="47"/>
  <c r="Z45" i="47"/>
  <c r="Z22" i="47"/>
  <c r="Z151" i="47"/>
  <c r="Z94" i="47"/>
  <c r="Z156" i="47"/>
  <c r="Z73" i="47"/>
  <c r="Z93" i="47"/>
  <c r="Z123" i="47"/>
  <c r="Z66" i="47"/>
  <c r="Z64" i="47"/>
  <c r="Z109" i="47"/>
  <c r="Z59" i="47"/>
  <c r="Z144" i="47"/>
  <c r="Z97" i="47"/>
  <c r="Z100" i="47"/>
  <c r="Z118" i="47"/>
  <c r="Z48" i="47"/>
  <c r="Z111" i="47"/>
  <c r="Z143" i="47"/>
  <c r="Z150" i="47"/>
  <c r="Z136" i="47"/>
  <c r="Z116" i="47"/>
  <c r="Z98" i="47"/>
  <c r="Z121" i="47"/>
  <c r="Z56" i="47"/>
  <c r="Z146" i="47"/>
  <c r="Z57" i="47"/>
  <c r="Z55" i="47"/>
  <c r="Z107" i="47"/>
  <c r="Z96" i="47"/>
  <c r="Z78" i="47"/>
  <c r="Z68" i="47"/>
  <c r="Z95" i="47"/>
  <c r="Z90" i="47"/>
  <c r="Z11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N10" i="1" s="1"/>
  <c r="F251" i="35"/>
  <c r="C251" i="35"/>
  <c r="B251" i="35"/>
  <c r="F250" i="35"/>
  <c r="C250" i="35"/>
  <c r="B250" i="35"/>
  <c r="F249" i="35"/>
  <c r="C249" i="35"/>
  <c r="B249" i="35"/>
  <c r="F248" i="35"/>
  <c r="C248" i="35"/>
  <c r="B248" i="35"/>
  <c r="F247" i="35"/>
  <c r="C247" i="35"/>
  <c r="B247" i="35"/>
  <c r="F246" i="35"/>
  <c r="C246" i="35"/>
  <c r="B246" i="35"/>
  <c r="F245" i="35"/>
  <c r="C245" i="35"/>
  <c r="B245" i="35"/>
  <c r="F244" i="35"/>
  <c r="C244" i="35"/>
  <c r="B244" i="35"/>
  <c r="F243" i="35"/>
  <c r="C243" i="35"/>
  <c r="B243" i="35"/>
  <c r="F242" i="35"/>
  <c r="C242" i="35"/>
  <c r="B242" i="35"/>
  <c r="F241" i="35"/>
  <c r="C241" i="35"/>
  <c r="B241" i="35"/>
  <c r="F240" i="35"/>
  <c r="C240" i="35"/>
  <c r="B240" i="35"/>
  <c r="F239" i="35"/>
  <c r="C239" i="35"/>
  <c r="B239" i="35"/>
  <c r="F238" i="35"/>
  <c r="C238" i="35"/>
  <c r="B238" i="35"/>
  <c r="F237" i="35"/>
  <c r="C237" i="35"/>
  <c r="B237" i="35"/>
  <c r="F236" i="35"/>
  <c r="C236" i="35"/>
  <c r="B236" i="35"/>
  <c r="F235" i="35"/>
  <c r="C235" i="35"/>
  <c r="B235" i="35"/>
  <c r="F234" i="35"/>
  <c r="C234" i="35"/>
  <c r="B234" i="35"/>
  <c r="F233" i="35"/>
  <c r="C233" i="35"/>
  <c r="B233" i="35"/>
  <c r="F232" i="35"/>
  <c r="C232" i="35"/>
  <c r="B232" i="35"/>
  <c r="F231" i="35"/>
  <c r="C231" i="35"/>
  <c r="B231" i="35"/>
  <c r="F230" i="35"/>
  <c r="C230" i="35"/>
  <c r="B230" i="35"/>
  <c r="F229" i="35"/>
  <c r="C229" i="35"/>
  <c r="B229" i="35"/>
  <c r="F228" i="35"/>
  <c r="C228" i="35"/>
  <c r="B228" i="35"/>
  <c r="F227" i="35"/>
  <c r="C227" i="35"/>
  <c r="B227" i="35"/>
  <c r="F226" i="35"/>
  <c r="C226" i="35"/>
  <c r="B226" i="35"/>
  <c r="F225" i="35"/>
  <c r="C225" i="35"/>
  <c r="B225" i="35"/>
  <c r="F224" i="35"/>
  <c r="C224" i="35"/>
  <c r="B224" i="35"/>
  <c r="F223" i="35"/>
  <c r="C223" i="35"/>
  <c r="B223" i="35"/>
  <c r="F222" i="35"/>
  <c r="C222" i="35"/>
  <c r="B222" i="35"/>
  <c r="F221" i="35"/>
  <c r="C221" i="35"/>
  <c r="B221" i="35"/>
  <c r="F220" i="35"/>
  <c r="C220" i="35"/>
  <c r="B220" i="35"/>
  <c r="F219" i="35"/>
  <c r="C219" i="35"/>
  <c r="B219" i="35"/>
  <c r="F218" i="35"/>
  <c r="C218" i="35"/>
  <c r="B218" i="35"/>
  <c r="F217" i="35"/>
  <c r="C217" i="35"/>
  <c r="B217" i="35"/>
  <c r="F216" i="35"/>
  <c r="C216" i="35"/>
  <c r="B216" i="35"/>
  <c r="F215" i="35"/>
  <c r="C215" i="35"/>
  <c r="B215" i="35"/>
  <c r="F214" i="35"/>
  <c r="C214" i="35"/>
  <c r="B214" i="35"/>
  <c r="F213" i="35"/>
  <c r="C213" i="35"/>
  <c r="B213" i="35"/>
  <c r="F212" i="35"/>
  <c r="C212" i="35"/>
  <c r="B212" i="35"/>
  <c r="F211" i="35"/>
  <c r="C211" i="35"/>
  <c r="B211" i="35"/>
  <c r="F210" i="35"/>
  <c r="C210" i="35"/>
  <c r="B210" i="35"/>
  <c r="F209" i="35"/>
  <c r="C209" i="35"/>
  <c r="B209" i="35"/>
  <c r="F208" i="35"/>
  <c r="C208" i="35"/>
  <c r="B208" i="35"/>
  <c r="F207" i="35"/>
  <c r="C207" i="35"/>
  <c r="B207" i="35"/>
  <c r="F206" i="35"/>
  <c r="C206" i="35"/>
  <c r="B206" i="35"/>
  <c r="F205" i="35"/>
  <c r="C205" i="35"/>
  <c r="B205" i="35"/>
  <c r="F204" i="35"/>
  <c r="C204" i="35"/>
  <c r="B204" i="35"/>
  <c r="F203" i="35"/>
  <c r="C203" i="35"/>
  <c r="B203" i="35"/>
  <c r="F202" i="35"/>
  <c r="C202" i="35"/>
  <c r="B202" i="35"/>
  <c r="F201" i="35"/>
  <c r="C201" i="35"/>
  <c r="B201" i="35"/>
  <c r="F200" i="35"/>
  <c r="C200" i="35"/>
  <c r="B200" i="35"/>
  <c r="F199" i="35"/>
  <c r="C199" i="35"/>
  <c r="B199" i="35"/>
  <c r="F198" i="35"/>
  <c r="C198" i="35"/>
  <c r="B198" i="35"/>
  <c r="F197" i="35"/>
  <c r="C197" i="35"/>
  <c r="B197" i="35"/>
  <c r="F196" i="35"/>
  <c r="C196" i="35"/>
  <c r="B196" i="35"/>
  <c r="F195" i="35"/>
  <c r="C195" i="35"/>
  <c r="B195" i="35"/>
  <c r="F194" i="35"/>
  <c r="C194" i="35"/>
  <c r="B194" i="35"/>
  <c r="F193" i="35"/>
  <c r="C193" i="35"/>
  <c r="B193" i="35"/>
  <c r="F192" i="35"/>
  <c r="C192" i="35"/>
  <c r="B192" i="35"/>
  <c r="F191" i="35"/>
  <c r="C191" i="35"/>
  <c r="B191" i="35"/>
  <c r="F190" i="35"/>
  <c r="C190" i="35"/>
  <c r="B190" i="35"/>
  <c r="F189" i="35"/>
  <c r="C189" i="35"/>
  <c r="B189" i="35"/>
  <c r="F188" i="35"/>
  <c r="C188" i="35"/>
  <c r="B188" i="35"/>
  <c r="F187" i="35"/>
  <c r="C187" i="35"/>
  <c r="B187" i="35"/>
  <c r="F186" i="35"/>
  <c r="C186" i="35"/>
  <c r="B186" i="35"/>
  <c r="F185" i="35"/>
  <c r="C185" i="35"/>
  <c r="B185" i="35"/>
  <c r="F184" i="35"/>
  <c r="C184" i="35"/>
  <c r="B184" i="35"/>
  <c r="F183" i="35"/>
  <c r="C183" i="35"/>
  <c r="B183" i="35"/>
  <c r="F182" i="35"/>
  <c r="C182" i="35"/>
  <c r="B182" i="35"/>
  <c r="F181" i="35"/>
  <c r="C181" i="35"/>
  <c r="B181" i="35"/>
  <c r="F180" i="35"/>
  <c r="C180" i="35"/>
  <c r="B180" i="35"/>
  <c r="F179" i="35"/>
  <c r="C179" i="35"/>
  <c r="B179" i="35"/>
  <c r="F178" i="35"/>
  <c r="C178" i="35"/>
  <c r="B178" i="35"/>
  <c r="F177" i="35"/>
  <c r="C177" i="35"/>
  <c r="B177" i="35"/>
  <c r="F176" i="35"/>
  <c r="C176" i="35"/>
  <c r="B176" i="35"/>
  <c r="F175" i="35"/>
  <c r="C175" i="35"/>
  <c r="B175" i="35"/>
  <c r="F174" i="35"/>
  <c r="C174" i="35"/>
  <c r="B174" i="35"/>
  <c r="F173" i="35"/>
  <c r="C173" i="35"/>
  <c r="B173" i="35"/>
  <c r="F172" i="35"/>
  <c r="C172" i="35"/>
  <c r="B172" i="35"/>
  <c r="F171" i="35"/>
  <c r="C171" i="35"/>
  <c r="B171" i="35"/>
  <c r="F170" i="35"/>
  <c r="C170" i="35"/>
  <c r="B170" i="35"/>
  <c r="F169" i="35"/>
  <c r="C169" i="35"/>
  <c r="B169" i="35"/>
  <c r="F168" i="35"/>
  <c r="C168" i="35"/>
  <c r="B168" i="35"/>
  <c r="F167" i="35"/>
  <c r="C167" i="35"/>
  <c r="B167" i="35"/>
  <c r="F166" i="35"/>
  <c r="C166" i="35"/>
  <c r="B166" i="35"/>
  <c r="F165" i="35"/>
  <c r="C165" i="35"/>
  <c r="B165" i="35"/>
  <c r="F164" i="35"/>
  <c r="C164" i="35"/>
  <c r="B164" i="35"/>
  <c r="F163" i="35"/>
  <c r="C163" i="35"/>
  <c r="B163" i="35"/>
  <c r="F162" i="35"/>
  <c r="C162" i="35"/>
  <c r="B162" i="35"/>
  <c r="F161" i="35"/>
  <c r="C161" i="35"/>
  <c r="B161" i="35"/>
  <c r="F160" i="35"/>
  <c r="C160" i="35"/>
  <c r="B160" i="35"/>
  <c r="F159" i="35"/>
  <c r="C159" i="35"/>
  <c r="B159" i="35"/>
  <c r="F158" i="35"/>
  <c r="C158" i="35"/>
  <c r="B158" i="35"/>
  <c r="F157" i="35"/>
  <c r="C157" i="35"/>
  <c r="B157" i="35"/>
  <c r="F156" i="35"/>
  <c r="C156" i="35"/>
  <c r="B156" i="35"/>
  <c r="F155" i="35"/>
  <c r="C155" i="35"/>
  <c r="B155" i="35"/>
  <c r="F154" i="35"/>
  <c r="C154" i="35"/>
  <c r="B154" i="35"/>
  <c r="F153" i="35"/>
  <c r="C153" i="35"/>
  <c r="B153" i="35"/>
  <c r="F152" i="35"/>
  <c r="C152" i="35"/>
  <c r="B152" i="35"/>
  <c r="F151" i="35"/>
  <c r="C151" i="35"/>
  <c r="B151" i="35"/>
  <c r="F150" i="35"/>
  <c r="C150" i="35"/>
  <c r="B150" i="35"/>
  <c r="F149" i="35"/>
  <c r="C149" i="35"/>
  <c r="B149" i="35"/>
  <c r="F148" i="35"/>
  <c r="C148" i="35"/>
  <c r="B148" i="35"/>
  <c r="F147" i="35"/>
  <c r="C147" i="35"/>
  <c r="B147" i="35"/>
  <c r="F146" i="35"/>
  <c r="C146" i="35"/>
  <c r="B146" i="35"/>
  <c r="F145" i="35"/>
  <c r="C145" i="35"/>
  <c r="B145" i="35"/>
  <c r="F144" i="35"/>
  <c r="C144" i="35"/>
  <c r="B144" i="35"/>
  <c r="F143" i="35"/>
  <c r="C143" i="35"/>
  <c r="B143" i="35"/>
  <c r="F142" i="35"/>
  <c r="C142" i="35"/>
  <c r="B142" i="35"/>
  <c r="F141" i="35"/>
  <c r="C141" i="35"/>
  <c r="B141" i="35"/>
  <c r="F140" i="35"/>
  <c r="C140" i="35"/>
  <c r="B140" i="35"/>
  <c r="F139" i="35"/>
  <c r="C139" i="35"/>
  <c r="B139" i="35"/>
  <c r="F138" i="35"/>
  <c r="C138" i="35"/>
  <c r="B138" i="35"/>
  <c r="F137" i="35"/>
  <c r="C137" i="35"/>
  <c r="B137" i="35"/>
  <c r="F136" i="35"/>
  <c r="C136" i="35"/>
  <c r="B136" i="35"/>
  <c r="F135" i="35"/>
  <c r="C135" i="35"/>
  <c r="B135" i="35"/>
  <c r="F134" i="35"/>
  <c r="C134" i="35"/>
  <c r="B134" i="35"/>
  <c r="F133" i="35"/>
  <c r="C133" i="35"/>
  <c r="B133" i="35"/>
  <c r="F132" i="35"/>
  <c r="C132" i="35"/>
  <c r="B132" i="35"/>
  <c r="F131" i="35"/>
  <c r="C131" i="35"/>
  <c r="B131" i="35"/>
  <c r="F130" i="35"/>
  <c r="C130" i="35"/>
  <c r="B130" i="35"/>
  <c r="F129" i="35"/>
  <c r="C129" i="35"/>
  <c r="B129" i="35"/>
  <c r="F128" i="35"/>
  <c r="C128" i="35"/>
  <c r="B128" i="35"/>
  <c r="F127" i="35"/>
  <c r="C127" i="35"/>
  <c r="B127" i="35"/>
  <c r="F126" i="35"/>
  <c r="C126" i="35"/>
  <c r="B126" i="35"/>
  <c r="F125" i="35"/>
  <c r="C125" i="35"/>
  <c r="B125" i="35"/>
  <c r="F124" i="35"/>
  <c r="C124" i="35"/>
  <c r="B124" i="35"/>
  <c r="F123" i="35"/>
  <c r="C123" i="35"/>
  <c r="B123" i="35"/>
  <c r="F122" i="35"/>
  <c r="C122" i="35"/>
  <c r="B122" i="35"/>
  <c r="F121" i="35"/>
  <c r="C121" i="35"/>
  <c r="B121" i="35"/>
  <c r="F120" i="35"/>
  <c r="C120" i="35"/>
  <c r="B120" i="35"/>
  <c r="F119" i="35"/>
  <c r="C119" i="35"/>
  <c r="B119" i="35"/>
  <c r="F118" i="35"/>
  <c r="C118" i="35"/>
  <c r="B118" i="35"/>
  <c r="F117" i="35"/>
  <c r="C117" i="35"/>
  <c r="B117" i="35"/>
  <c r="F116" i="35"/>
  <c r="C116" i="35"/>
  <c r="B116" i="35"/>
  <c r="F115" i="35"/>
  <c r="C115" i="35"/>
  <c r="B115" i="35"/>
  <c r="F114" i="35"/>
  <c r="C114" i="35"/>
  <c r="B114" i="35"/>
  <c r="F113" i="35"/>
  <c r="C113" i="35"/>
  <c r="B113" i="35"/>
  <c r="F112" i="35"/>
  <c r="C112" i="35"/>
  <c r="B112" i="35"/>
  <c r="F111" i="35"/>
  <c r="C111" i="35"/>
  <c r="B111" i="35"/>
  <c r="F110" i="35"/>
  <c r="C110" i="35"/>
  <c r="B110" i="35"/>
  <c r="F109" i="35"/>
  <c r="C109" i="35"/>
  <c r="B109" i="35"/>
  <c r="F108" i="35"/>
  <c r="C108" i="35"/>
  <c r="B108" i="35"/>
  <c r="F107" i="35"/>
  <c r="C107" i="35"/>
  <c r="B107" i="35"/>
  <c r="F106" i="35"/>
  <c r="C106" i="35"/>
  <c r="B106" i="35"/>
  <c r="F105" i="35"/>
  <c r="C105" i="35"/>
  <c r="B105" i="35"/>
  <c r="F104" i="35"/>
  <c r="C104" i="35"/>
  <c r="B104" i="35"/>
  <c r="F103" i="35"/>
  <c r="C103" i="35"/>
  <c r="B103" i="35"/>
  <c r="F102" i="35"/>
  <c r="C102" i="35"/>
  <c r="B102" i="35"/>
  <c r="F101" i="35"/>
  <c r="C101" i="35"/>
  <c r="B101" i="35"/>
  <c r="F100" i="35"/>
  <c r="C100" i="35"/>
  <c r="B100" i="35"/>
  <c r="F99" i="35"/>
  <c r="C99" i="35"/>
  <c r="B99" i="35"/>
  <c r="F98" i="35"/>
  <c r="C98" i="35"/>
  <c r="B98" i="35"/>
  <c r="F97" i="35"/>
  <c r="C97" i="35"/>
  <c r="B97" i="35"/>
  <c r="F96" i="35"/>
  <c r="C96" i="35"/>
  <c r="B96" i="35"/>
  <c r="F95" i="35"/>
  <c r="C95" i="35"/>
  <c r="B95" i="35"/>
  <c r="F94" i="35"/>
  <c r="C94" i="35"/>
  <c r="B94" i="35"/>
  <c r="F93" i="35"/>
  <c r="C93" i="35"/>
  <c r="B93" i="35"/>
  <c r="F92" i="35"/>
  <c r="C92" i="35"/>
  <c r="B92" i="35"/>
  <c r="F91" i="35"/>
  <c r="C91" i="35"/>
  <c r="B91" i="35"/>
  <c r="F90" i="35"/>
  <c r="C90" i="35"/>
  <c r="B90" i="35"/>
  <c r="F89" i="35"/>
  <c r="C89" i="35"/>
  <c r="B89" i="35"/>
  <c r="F88" i="35"/>
  <c r="C88" i="35"/>
  <c r="B88" i="35"/>
  <c r="F87" i="35"/>
  <c r="C87" i="35"/>
  <c r="B87" i="35"/>
  <c r="F86" i="35"/>
  <c r="C86" i="35"/>
  <c r="B86" i="35"/>
  <c r="F85" i="35"/>
  <c r="C85" i="35"/>
  <c r="B85" i="35"/>
  <c r="F84" i="35"/>
  <c r="C84" i="35"/>
  <c r="B84" i="35"/>
  <c r="F83" i="35"/>
  <c r="C83" i="35"/>
  <c r="F82" i="35"/>
  <c r="C82" i="35"/>
  <c r="F81" i="35"/>
  <c r="C81" i="35"/>
  <c r="F80" i="35"/>
  <c r="C80" i="35"/>
  <c r="F79" i="35"/>
  <c r="C79" i="35"/>
  <c r="F78" i="35"/>
  <c r="C78" i="35"/>
  <c r="F77" i="35"/>
  <c r="C77" i="35"/>
  <c r="F76" i="35"/>
  <c r="C76" i="35"/>
  <c r="F75" i="35"/>
  <c r="C75" i="35"/>
  <c r="F74" i="35"/>
  <c r="C74" i="35"/>
  <c r="F73" i="35"/>
  <c r="C73" i="35"/>
  <c r="F72" i="35"/>
  <c r="C72" i="35"/>
  <c r="F71" i="35"/>
  <c r="C71" i="35"/>
  <c r="F70" i="35"/>
  <c r="C70" i="35"/>
  <c r="F69" i="35"/>
  <c r="C69" i="35"/>
  <c r="F68" i="35"/>
  <c r="C68" i="35"/>
  <c r="F67" i="35"/>
  <c r="C67" i="35"/>
  <c r="F66" i="35"/>
  <c r="C66" i="35"/>
  <c r="F65" i="35"/>
  <c r="C65" i="35"/>
  <c r="F64" i="35"/>
  <c r="C64" i="35"/>
  <c r="F63" i="35"/>
  <c r="C63" i="35"/>
  <c r="F62" i="35"/>
  <c r="C62" i="35"/>
  <c r="F61" i="35"/>
  <c r="C61" i="35"/>
  <c r="F60" i="35"/>
  <c r="C60" i="35"/>
  <c r="F59" i="35"/>
  <c r="C59" i="35"/>
  <c r="F58" i="35"/>
  <c r="C58" i="35"/>
  <c r="F57" i="35"/>
  <c r="C57" i="35"/>
  <c r="F56" i="35"/>
  <c r="C56" i="35"/>
  <c r="F55" i="35"/>
  <c r="C55" i="35"/>
  <c r="F54" i="35"/>
  <c r="C54" i="35"/>
  <c r="F53" i="35"/>
  <c r="C53" i="35"/>
  <c r="F52" i="35"/>
  <c r="C52" i="35"/>
  <c r="F51" i="35"/>
  <c r="C51" i="35"/>
  <c r="F50" i="35"/>
  <c r="C50" i="35"/>
  <c r="F49" i="35"/>
  <c r="C49" i="35"/>
  <c r="F48" i="35"/>
  <c r="C48" i="35"/>
  <c r="F47" i="35"/>
  <c r="C47" i="35"/>
  <c r="F46" i="35"/>
  <c r="C46" i="35"/>
  <c r="F45" i="35"/>
  <c r="C45" i="35"/>
  <c r="F44" i="35"/>
  <c r="H44" i="35" s="1"/>
  <c r="C44" i="35"/>
  <c r="F43" i="35"/>
  <c r="C43" i="35"/>
  <c r="F42" i="35"/>
  <c r="H42" i="35" s="1"/>
  <c r="C42" i="35"/>
  <c r="F41" i="35"/>
  <c r="C41" i="35"/>
  <c r="F40" i="35"/>
  <c r="H40" i="35" s="1"/>
  <c r="C40" i="35"/>
  <c r="F39" i="35"/>
  <c r="C39" i="35"/>
  <c r="F38" i="35"/>
  <c r="C38" i="35"/>
  <c r="F37" i="35"/>
  <c r="C37" i="35"/>
  <c r="F36" i="35"/>
  <c r="H36" i="35" s="1"/>
  <c r="C36" i="35"/>
  <c r="F34" i="35"/>
  <c r="C34" i="35"/>
  <c r="F33" i="35"/>
  <c r="C33" i="35"/>
  <c r="F32" i="35"/>
  <c r="C32" i="35"/>
  <c r="F31" i="35"/>
  <c r="H31" i="35" s="1"/>
  <c r="C31" i="35"/>
  <c r="F30" i="35"/>
  <c r="C30" i="35"/>
  <c r="F29" i="35"/>
  <c r="C29" i="35"/>
  <c r="F28" i="35"/>
  <c r="C28" i="35"/>
  <c r="F27" i="35"/>
  <c r="H27" i="35" s="1"/>
  <c r="C27" i="35"/>
  <c r="F26" i="35"/>
  <c r="C26" i="35"/>
  <c r="F25" i="35"/>
  <c r="H25" i="35" s="1"/>
  <c r="C25" i="35"/>
  <c r="F24" i="35"/>
  <c r="H24" i="35" s="1"/>
  <c r="C24" i="35"/>
  <c r="F23" i="35"/>
  <c r="H23" i="35" s="1"/>
  <c r="C23" i="35"/>
  <c r="U10" i="1" l="1"/>
  <c r="S10" i="1"/>
  <c r="AF10" i="1"/>
  <c r="AG10" i="1"/>
  <c r="AH10" i="1"/>
  <c r="H98" i="35"/>
  <c r="G98" i="35"/>
  <c r="AF114" i="35"/>
  <c r="H114" i="35"/>
  <c r="G114" i="35"/>
  <c r="AD38" i="35"/>
  <c r="H38" i="35"/>
  <c r="Y58" i="35"/>
  <c r="H58" i="35"/>
  <c r="G58" i="35"/>
  <c r="N82" i="35"/>
  <c r="H82" i="35"/>
  <c r="G82" i="35"/>
  <c r="G93" i="35"/>
  <c r="H93" i="35"/>
  <c r="AF109" i="35"/>
  <c r="G109" i="35"/>
  <c r="H109" i="35"/>
  <c r="S133" i="35"/>
  <c r="G133" i="35"/>
  <c r="H133" i="35"/>
  <c r="AF173" i="35"/>
  <c r="G173" i="35"/>
  <c r="H173" i="35"/>
  <c r="G197" i="35"/>
  <c r="H197" i="35"/>
  <c r="AF221" i="35"/>
  <c r="G221" i="35"/>
  <c r="H221" i="35"/>
  <c r="AG229" i="35"/>
  <c r="G229" i="35"/>
  <c r="H229" i="35"/>
  <c r="AC88" i="35"/>
  <c r="G88" i="35"/>
  <c r="H88" i="35"/>
  <c r="AD96" i="35"/>
  <c r="G96" i="35"/>
  <c r="H96" i="35"/>
  <c r="G104" i="35"/>
  <c r="H104" i="35"/>
  <c r="G112" i="35"/>
  <c r="H112" i="35"/>
  <c r="AG120" i="35"/>
  <c r="G120" i="35"/>
  <c r="H120" i="35"/>
  <c r="AF128" i="35"/>
  <c r="G128" i="35"/>
  <c r="H128" i="35"/>
  <c r="X136" i="35"/>
  <c r="G136" i="35"/>
  <c r="H136" i="35"/>
  <c r="G144" i="35"/>
  <c r="H144" i="35"/>
  <c r="AG152" i="35"/>
  <c r="G152" i="35"/>
  <c r="H152" i="35"/>
  <c r="G160" i="35"/>
  <c r="H160" i="35"/>
  <c r="AF168" i="35"/>
  <c r="G168" i="35"/>
  <c r="H168" i="35"/>
  <c r="AF176" i="35"/>
  <c r="G176" i="35"/>
  <c r="H176" i="35"/>
  <c r="Z184" i="35"/>
  <c r="G184" i="35"/>
  <c r="H184" i="35"/>
  <c r="Z192" i="35"/>
  <c r="G192" i="35"/>
  <c r="H192" i="35"/>
  <c r="H200" i="35"/>
  <c r="G200" i="35"/>
  <c r="AF208" i="35"/>
  <c r="G208" i="35"/>
  <c r="H208" i="35"/>
  <c r="X216" i="35"/>
  <c r="G216" i="35"/>
  <c r="H216" i="35"/>
  <c r="S224" i="35"/>
  <c r="G224" i="35"/>
  <c r="H224" i="35"/>
  <c r="H232" i="35"/>
  <c r="G232" i="35"/>
  <c r="G240" i="35"/>
  <c r="H240" i="35"/>
  <c r="I240" i="35" s="1"/>
  <c r="H248" i="35"/>
  <c r="G248" i="35"/>
  <c r="J90" i="35"/>
  <c r="H90" i="35"/>
  <c r="G90" i="35"/>
  <c r="H106" i="35"/>
  <c r="G106" i="35"/>
  <c r="H130" i="35"/>
  <c r="G130" i="35"/>
  <c r="H154" i="35"/>
  <c r="G154" i="35"/>
  <c r="AF178" i="35"/>
  <c r="H178" i="35"/>
  <c r="G178" i="35"/>
  <c r="H202" i="35"/>
  <c r="G202" i="35"/>
  <c r="H234" i="35"/>
  <c r="G234" i="35"/>
  <c r="X62" i="35"/>
  <c r="H62" i="35"/>
  <c r="G62" i="35"/>
  <c r="N78" i="35"/>
  <c r="H78" i="35"/>
  <c r="G78" i="35"/>
  <c r="AG125" i="35"/>
  <c r="G125" i="35"/>
  <c r="H125" i="35"/>
  <c r="N165" i="35"/>
  <c r="G165" i="35"/>
  <c r="H165" i="35"/>
  <c r="G189" i="35"/>
  <c r="H189" i="35"/>
  <c r="H26" i="35"/>
  <c r="H30" i="35"/>
  <c r="G34" i="35"/>
  <c r="H34" i="35"/>
  <c r="D39" i="35"/>
  <c r="H39" i="35"/>
  <c r="AC43" i="35"/>
  <c r="H43" i="35"/>
  <c r="X47" i="35"/>
  <c r="H47" i="35"/>
  <c r="H51" i="35"/>
  <c r="G51" i="35"/>
  <c r="H55" i="35"/>
  <c r="G55" i="35"/>
  <c r="H59" i="35"/>
  <c r="G59" i="35"/>
  <c r="H63" i="35"/>
  <c r="G63" i="35"/>
  <c r="H67" i="35"/>
  <c r="G67" i="35"/>
  <c r="H71" i="35"/>
  <c r="G71" i="35"/>
  <c r="H75" i="35"/>
  <c r="G75" i="35"/>
  <c r="N79" i="35"/>
  <c r="H79" i="35"/>
  <c r="G79" i="35"/>
  <c r="H83" i="35"/>
  <c r="G83" i="35"/>
  <c r="H91" i="35"/>
  <c r="G91" i="35"/>
  <c r="H99" i="35"/>
  <c r="G99" i="35"/>
  <c r="Z107" i="35"/>
  <c r="H107" i="35"/>
  <c r="G107" i="35"/>
  <c r="AF115" i="35"/>
  <c r="H115" i="35"/>
  <c r="G115" i="35"/>
  <c r="H123" i="35"/>
  <c r="G123" i="35"/>
  <c r="H131" i="35"/>
  <c r="G131" i="35"/>
  <c r="Y139" i="35"/>
  <c r="H139" i="35"/>
  <c r="G139" i="35"/>
  <c r="H147" i="35"/>
  <c r="G147" i="35"/>
  <c r="H155" i="35"/>
  <c r="G155" i="35"/>
  <c r="H163" i="35"/>
  <c r="G163" i="35"/>
  <c r="H171" i="35"/>
  <c r="G171" i="35"/>
  <c r="H179" i="35"/>
  <c r="G179" i="35"/>
  <c r="Z187" i="35"/>
  <c r="H187" i="35"/>
  <c r="G187" i="35"/>
  <c r="AD195" i="35"/>
  <c r="H195" i="35"/>
  <c r="G195" i="35"/>
  <c r="H203" i="35"/>
  <c r="G203" i="35"/>
  <c r="AF211" i="35"/>
  <c r="H211" i="35"/>
  <c r="G211" i="35"/>
  <c r="H219" i="35"/>
  <c r="G219" i="35"/>
  <c r="AF227" i="35"/>
  <c r="H227" i="35"/>
  <c r="G227" i="35"/>
  <c r="X235" i="35"/>
  <c r="H235" i="35"/>
  <c r="G235" i="35"/>
  <c r="H243" i="35"/>
  <c r="I243" i="35" s="1"/>
  <c r="G243" i="35"/>
  <c r="Y251" i="35"/>
  <c r="H251" i="35"/>
  <c r="G251" i="35"/>
  <c r="X122" i="35"/>
  <c r="H122" i="35"/>
  <c r="G122" i="35"/>
  <c r="N162" i="35"/>
  <c r="H162" i="35"/>
  <c r="G162" i="35"/>
  <c r="N186" i="35"/>
  <c r="H186" i="35"/>
  <c r="G186" i="35"/>
  <c r="H218" i="35"/>
  <c r="G218" i="35"/>
  <c r="H33" i="35"/>
  <c r="N54" i="35"/>
  <c r="H54" i="35"/>
  <c r="G54" i="35"/>
  <c r="AF74" i="35"/>
  <c r="H74" i="35"/>
  <c r="G74" i="35"/>
  <c r="G101" i="35"/>
  <c r="H101" i="35"/>
  <c r="AF117" i="35"/>
  <c r="G117" i="35"/>
  <c r="H117" i="35"/>
  <c r="Y141" i="35"/>
  <c r="G141" i="35"/>
  <c r="H141" i="35"/>
  <c r="AA157" i="35"/>
  <c r="G157" i="35"/>
  <c r="H157" i="35"/>
  <c r="G181" i="35"/>
  <c r="H181" i="35"/>
  <c r="G205" i="35"/>
  <c r="H205" i="35"/>
  <c r="G237" i="35"/>
  <c r="H237" i="35"/>
  <c r="J86" i="35"/>
  <c r="H86" i="35"/>
  <c r="G86" i="35"/>
  <c r="J94" i="35"/>
  <c r="H94" i="35"/>
  <c r="G94" i="35"/>
  <c r="H102" i="35"/>
  <c r="G102" i="35"/>
  <c r="AF110" i="35"/>
  <c r="H110" i="35"/>
  <c r="G110" i="35"/>
  <c r="AF118" i="35"/>
  <c r="H118" i="35"/>
  <c r="G118" i="35"/>
  <c r="AG126" i="35"/>
  <c r="H126" i="35"/>
  <c r="G126" i="35"/>
  <c r="AF134" i="35"/>
  <c r="H134" i="35"/>
  <c r="G134" i="35"/>
  <c r="H142" i="35"/>
  <c r="G142" i="35"/>
  <c r="H150" i="35"/>
  <c r="G150" i="35"/>
  <c r="AA158" i="35"/>
  <c r="H158" i="35"/>
  <c r="G158" i="35"/>
  <c r="H166" i="35"/>
  <c r="G166" i="35"/>
  <c r="AF174" i="35"/>
  <c r="H174" i="35"/>
  <c r="G174" i="35"/>
  <c r="J182" i="35"/>
  <c r="H182" i="35"/>
  <c r="G182" i="35"/>
  <c r="H190" i="35"/>
  <c r="G190" i="35"/>
  <c r="H198" i="35"/>
  <c r="G198" i="35"/>
  <c r="AF206" i="35"/>
  <c r="H206" i="35"/>
  <c r="G206" i="35"/>
  <c r="AF214" i="35"/>
  <c r="H214" i="35"/>
  <c r="G214" i="35"/>
  <c r="AG222" i="35"/>
  <c r="H222" i="35"/>
  <c r="G222" i="35"/>
  <c r="H230" i="35"/>
  <c r="G230" i="35"/>
  <c r="H238" i="35"/>
  <c r="G238" i="35"/>
  <c r="H246" i="35"/>
  <c r="G246" i="35"/>
  <c r="AF210" i="35"/>
  <c r="H210" i="35"/>
  <c r="G210" i="35"/>
  <c r="H242" i="35"/>
  <c r="G242" i="35"/>
  <c r="Y50" i="35"/>
  <c r="H50" i="35"/>
  <c r="G50" i="35"/>
  <c r="G149" i="35"/>
  <c r="H149" i="35"/>
  <c r="N48" i="35"/>
  <c r="G48" i="35"/>
  <c r="H48" i="35"/>
  <c r="G52" i="35"/>
  <c r="H52" i="35"/>
  <c r="Y56" i="35"/>
  <c r="G56" i="35"/>
  <c r="H56" i="35"/>
  <c r="X60" i="35"/>
  <c r="G60" i="35"/>
  <c r="H60" i="35"/>
  <c r="X64" i="35"/>
  <c r="G64" i="35"/>
  <c r="H64" i="35"/>
  <c r="X68" i="35"/>
  <c r="G68" i="35"/>
  <c r="H68" i="35"/>
  <c r="AF72" i="35"/>
  <c r="G72" i="35"/>
  <c r="H72" i="35"/>
  <c r="G76" i="35"/>
  <c r="H76" i="35"/>
  <c r="G80" i="35"/>
  <c r="H80" i="35"/>
  <c r="G89" i="35"/>
  <c r="H89" i="35"/>
  <c r="G97" i="35"/>
  <c r="H97" i="35"/>
  <c r="Z105" i="35"/>
  <c r="G105" i="35"/>
  <c r="H105" i="35"/>
  <c r="AF113" i="35"/>
  <c r="G113" i="35"/>
  <c r="H113" i="35"/>
  <c r="AC121" i="35"/>
  <c r="G121" i="35"/>
  <c r="H121" i="35"/>
  <c r="G129" i="35"/>
  <c r="H129" i="35"/>
  <c r="G137" i="35"/>
  <c r="H137" i="35"/>
  <c r="AF145" i="35"/>
  <c r="G145" i="35"/>
  <c r="H145" i="35"/>
  <c r="AF153" i="35"/>
  <c r="G153" i="35"/>
  <c r="H153" i="35"/>
  <c r="AA161" i="35"/>
  <c r="G161" i="35"/>
  <c r="H161" i="35"/>
  <c r="AF169" i="35"/>
  <c r="G169" i="35"/>
  <c r="H169" i="35"/>
  <c r="AF177" i="35"/>
  <c r="G177" i="35"/>
  <c r="H177" i="35"/>
  <c r="G185" i="35"/>
  <c r="H185" i="35"/>
  <c r="G193" i="35"/>
  <c r="H193" i="35"/>
  <c r="G201" i="35"/>
  <c r="H201" i="35"/>
  <c r="G209" i="35"/>
  <c r="H209" i="35"/>
  <c r="AF217" i="35"/>
  <c r="G217" i="35"/>
  <c r="H217" i="35"/>
  <c r="AF225" i="35"/>
  <c r="G225" i="35"/>
  <c r="H225" i="35"/>
  <c r="S233" i="35"/>
  <c r="G233" i="35"/>
  <c r="H233" i="35"/>
  <c r="X241" i="35"/>
  <c r="G241" i="35"/>
  <c r="H241" i="35"/>
  <c r="I241" i="35" s="1"/>
  <c r="X249" i="35"/>
  <c r="G249" i="35"/>
  <c r="H249" i="35"/>
  <c r="I249" i="35" s="1"/>
  <c r="AG146" i="35"/>
  <c r="H146" i="35"/>
  <c r="G146" i="35"/>
  <c r="AF170" i="35"/>
  <c r="H170" i="35"/>
  <c r="G170" i="35"/>
  <c r="H226" i="35"/>
  <c r="G226" i="35"/>
  <c r="H29" i="35"/>
  <c r="X66" i="35"/>
  <c r="H66" i="35"/>
  <c r="G66" i="35"/>
  <c r="J84" i="35"/>
  <c r="G84" i="35"/>
  <c r="H84" i="35"/>
  <c r="J92" i="35"/>
  <c r="G92" i="35"/>
  <c r="H92" i="35"/>
  <c r="G100" i="35"/>
  <c r="H100" i="35"/>
  <c r="G108" i="35"/>
  <c r="H108" i="35"/>
  <c r="G116" i="35"/>
  <c r="H116" i="35"/>
  <c r="X124" i="35"/>
  <c r="G124" i="35"/>
  <c r="H124" i="35"/>
  <c r="AF132" i="35"/>
  <c r="G132" i="35"/>
  <c r="H132" i="35"/>
  <c r="AF140" i="35"/>
  <c r="G140" i="35"/>
  <c r="H140" i="35"/>
  <c r="X148" i="35"/>
  <c r="G148" i="35"/>
  <c r="H148" i="35"/>
  <c r="AA156" i="35"/>
  <c r="G156" i="35"/>
  <c r="H156" i="35"/>
  <c r="G164" i="35"/>
  <c r="H164" i="35"/>
  <c r="AF172" i="35"/>
  <c r="G172" i="35"/>
  <c r="H172" i="35"/>
  <c r="AC180" i="35"/>
  <c r="G180" i="35"/>
  <c r="H180" i="35"/>
  <c r="G188" i="35"/>
  <c r="H188" i="35"/>
  <c r="G196" i="35"/>
  <c r="H196" i="35"/>
  <c r="AD204" i="35"/>
  <c r="G204" i="35"/>
  <c r="H204" i="35"/>
  <c r="AF212" i="35"/>
  <c r="H212" i="35"/>
  <c r="G212" i="35"/>
  <c r="G220" i="35"/>
  <c r="H220" i="35"/>
  <c r="G228" i="35"/>
  <c r="H228" i="35"/>
  <c r="G236" i="35"/>
  <c r="H236" i="35"/>
  <c r="G244" i="35"/>
  <c r="H244" i="35"/>
  <c r="I244" i="35" s="1"/>
  <c r="J138" i="35"/>
  <c r="H138" i="35"/>
  <c r="G138" i="35"/>
  <c r="AC194" i="35"/>
  <c r="H194" i="35"/>
  <c r="G194" i="35"/>
  <c r="H250" i="35"/>
  <c r="G250" i="35"/>
  <c r="N46" i="35"/>
  <c r="H46" i="35"/>
  <c r="X70" i="35"/>
  <c r="H70" i="35"/>
  <c r="G70" i="35"/>
  <c r="AD85" i="35"/>
  <c r="H85" i="35"/>
  <c r="G85" i="35"/>
  <c r="G213" i="35"/>
  <c r="H213" i="35"/>
  <c r="G245" i="35"/>
  <c r="H245" i="35"/>
  <c r="H28" i="35"/>
  <c r="H32" i="35"/>
  <c r="J37" i="35"/>
  <c r="H37" i="35"/>
  <c r="J41" i="35"/>
  <c r="H41" i="35"/>
  <c r="J45" i="35"/>
  <c r="H45" i="35"/>
  <c r="Y49" i="35"/>
  <c r="H49" i="35"/>
  <c r="G49" i="35"/>
  <c r="G53" i="35"/>
  <c r="H53" i="35"/>
  <c r="Y57" i="35"/>
  <c r="G57" i="35"/>
  <c r="H57" i="35"/>
  <c r="H61" i="35"/>
  <c r="G61" i="35"/>
  <c r="H65" i="35"/>
  <c r="G65" i="35"/>
  <c r="G69" i="35"/>
  <c r="H69" i="35"/>
  <c r="G73" i="35"/>
  <c r="H73" i="35"/>
  <c r="H77" i="35"/>
  <c r="G77" i="35"/>
  <c r="H81" i="35"/>
  <c r="G81" i="35"/>
  <c r="AD87" i="35"/>
  <c r="H87" i="35"/>
  <c r="G87" i="35"/>
  <c r="N95" i="35"/>
  <c r="H95" i="35"/>
  <c r="G95" i="35"/>
  <c r="H103" i="35"/>
  <c r="G103" i="35"/>
  <c r="AF111" i="35"/>
  <c r="H111" i="35"/>
  <c r="G111" i="35"/>
  <c r="AF119" i="35"/>
  <c r="H119" i="35"/>
  <c r="G119" i="35"/>
  <c r="AG127" i="35"/>
  <c r="H127" i="35"/>
  <c r="G127" i="35"/>
  <c r="AG135" i="35"/>
  <c r="H135" i="35"/>
  <c r="G135" i="35"/>
  <c r="H143" i="35"/>
  <c r="G143" i="35"/>
  <c r="H151" i="35"/>
  <c r="G151" i="35"/>
  <c r="H159" i="35"/>
  <c r="G159" i="35"/>
  <c r="H167" i="35"/>
  <c r="G167" i="35"/>
  <c r="H175" i="35"/>
  <c r="G175" i="35"/>
  <c r="H183" i="35"/>
  <c r="G183" i="35"/>
  <c r="Z191" i="35"/>
  <c r="H191" i="35"/>
  <c r="G191" i="35"/>
  <c r="H199" i="35"/>
  <c r="G199" i="35"/>
  <c r="AF207" i="35"/>
  <c r="H207" i="35"/>
  <c r="G207" i="35"/>
  <c r="AF215" i="35"/>
  <c r="H215" i="35"/>
  <c r="G215" i="35"/>
  <c r="AF223" i="35"/>
  <c r="H223" i="35"/>
  <c r="G223" i="35"/>
  <c r="Y231" i="35"/>
  <c r="H231" i="35"/>
  <c r="G231" i="35"/>
  <c r="Y239" i="35"/>
  <c r="H239" i="35"/>
  <c r="G239" i="35"/>
  <c r="AF247" i="35"/>
  <c r="H247" i="35"/>
  <c r="G247" i="35"/>
  <c r="L23" i="35"/>
  <c r="M23" i="35" s="1"/>
  <c r="L27" i="35"/>
  <c r="L31" i="35"/>
  <c r="AF25" i="35"/>
  <c r="L25" i="35"/>
  <c r="M25" i="35" s="1"/>
  <c r="AF26" i="35"/>
  <c r="L26" i="35"/>
  <c r="M26" i="35" s="1"/>
  <c r="AF30" i="35"/>
  <c r="L30" i="35"/>
  <c r="AF34" i="35"/>
  <c r="L34" i="35"/>
  <c r="AF33" i="35"/>
  <c r="L33" i="35"/>
  <c r="AF29" i="35"/>
  <c r="L29" i="35"/>
  <c r="AF24" i="35"/>
  <c r="L24" i="35"/>
  <c r="M24" i="35" s="1"/>
  <c r="AF28" i="35"/>
  <c r="L28" i="35"/>
  <c r="AF32" i="35"/>
  <c r="L32" i="35"/>
  <c r="X30" i="35"/>
  <c r="D98" i="35"/>
  <c r="AA10" i="1"/>
  <c r="H10" i="1"/>
  <c r="I10" i="1" s="1"/>
  <c r="AD10" i="1"/>
  <c r="AE10" i="1"/>
  <c r="Y10" i="1"/>
  <c r="Z10" i="1" s="1"/>
  <c r="J10" i="1"/>
  <c r="D10" i="1"/>
  <c r="E10" i="1" s="1"/>
  <c r="AC10" i="1"/>
  <c r="W10" i="1"/>
  <c r="X10" i="1" s="1"/>
  <c r="P10" i="1"/>
  <c r="Q10" i="1" s="1"/>
  <c r="G10" i="1"/>
  <c r="D76" i="35"/>
  <c r="D214" i="35"/>
  <c r="D25" i="35"/>
  <c r="D78" i="35"/>
  <c r="D79" i="35"/>
  <c r="D88" i="35"/>
  <c r="D94" i="35"/>
  <c r="D95" i="35"/>
  <c r="J180" i="35"/>
  <c r="AG51" i="35"/>
  <c r="J119" i="35"/>
  <c r="D202" i="35"/>
  <c r="D90" i="35"/>
  <c r="D97" i="35"/>
  <c r="AG104" i="35"/>
  <c r="AA119" i="35"/>
  <c r="X178" i="35"/>
  <c r="Z210" i="35"/>
  <c r="D24" i="35"/>
  <c r="Z24" i="35"/>
  <c r="N26" i="35"/>
  <c r="Z32" i="35"/>
  <c r="AD34" i="35"/>
  <c r="AF78" i="35"/>
  <c r="AG98" i="35"/>
  <c r="D102" i="35"/>
  <c r="Y166" i="35"/>
  <c r="N194" i="35"/>
  <c r="D198" i="35"/>
  <c r="D208" i="35"/>
  <c r="D210" i="35"/>
  <c r="J24" i="35"/>
  <c r="AG102" i="35"/>
  <c r="S148" i="35"/>
  <c r="X170" i="35"/>
  <c r="X208" i="35"/>
  <c r="N24" i="35"/>
  <c r="N34" i="35"/>
  <c r="AF38" i="35"/>
  <c r="D46" i="35"/>
  <c r="D47" i="35"/>
  <c r="S70" i="35"/>
  <c r="Z78" i="35"/>
  <c r="AE115" i="35"/>
  <c r="Y148" i="35"/>
  <c r="AF161" i="35"/>
  <c r="J247" i="35"/>
  <c r="AG55" i="35"/>
  <c r="S56" i="35"/>
  <c r="N84" i="35"/>
  <c r="J111" i="35"/>
  <c r="N136" i="35"/>
  <c r="X224" i="35"/>
  <c r="D30" i="35"/>
  <c r="D32" i="35"/>
  <c r="AC84" i="35"/>
  <c r="J118" i="35"/>
  <c r="X120" i="35"/>
  <c r="X138" i="35"/>
  <c r="AG139" i="35"/>
  <c r="N156" i="35"/>
  <c r="AF165" i="35"/>
  <c r="N172" i="35"/>
  <c r="AA176" i="35"/>
  <c r="Y222" i="35"/>
  <c r="N120" i="35"/>
  <c r="X134" i="35"/>
  <c r="J172" i="35"/>
  <c r="AC192" i="35"/>
  <c r="AD25" i="35"/>
  <c r="Z29" i="35"/>
  <c r="J38" i="35"/>
  <c r="S100" i="35"/>
  <c r="AA118" i="35"/>
  <c r="AC140" i="35"/>
  <c r="AA168" i="35"/>
  <c r="AA172" i="35"/>
  <c r="J178" i="35"/>
  <c r="AC198" i="35"/>
  <c r="AC202" i="35"/>
  <c r="D206" i="35"/>
  <c r="Z204" i="35"/>
  <c r="Z30" i="35"/>
  <c r="Z45" i="35"/>
  <c r="Y47" i="35"/>
  <c r="N49" i="35"/>
  <c r="J62" i="35"/>
  <c r="Y70" i="35"/>
  <c r="X72" i="35"/>
  <c r="S104" i="35"/>
  <c r="AC107" i="35"/>
  <c r="J110" i="35"/>
  <c r="AA111" i="35"/>
  <c r="J113" i="35"/>
  <c r="AG121" i="35"/>
  <c r="N122" i="35"/>
  <c r="J124" i="35"/>
  <c r="AA166" i="35"/>
  <c r="J170" i="35"/>
  <c r="AE173" i="35"/>
  <c r="Z180" i="35"/>
  <c r="Y199" i="35"/>
  <c r="AC204" i="35"/>
  <c r="Z208" i="35"/>
  <c r="J211" i="35"/>
  <c r="AG216" i="35"/>
  <c r="AG224" i="35"/>
  <c r="Y241" i="35"/>
  <c r="S247" i="35"/>
  <c r="T247" i="35" s="1"/>
  <c r="AD33" i="35"/>
  <c r="J25" i="35"/>
  <c r="AD26" i="35"/>
  <c r="J32" i="35"/>
  <c r="J33" i="35"/>
  <c r="AC47" i="35"/>
  <c r="Y54" i="35"/>
  <c r="S62" i="35"/>
  <c r="AF79" i="35"/>
  <c r="D84" i="35"/>
  <c r="Y92" i="35"/>
  <c r="S98" i="35"/>
  <c r="D100" i="35"/>
  <c r="AG100" i="35"/>
  <c r="S102" i="35"/>
  <c r="D104" i="35"/>
  <c r="AA110" i="35"/>
  <c r="N113" i="35"/>
  <c r="N115" i="35"/>
  <c r="AE118" i="35"/>
  <c r="AD180" i="35"/>
  <c r="J191" i="35"/>
  <c r="Y196" i="35"/>
  <c r="AC199" i="35"/>
  <c r="Y200" i="35"/>
  <c r="S203" i="35"/>
  <c r="J204" i="35"/>
  <c r="AF204" i="35"/>
  <c r="Z206" i="35"/>
  <c r="J210" i="35"/>
  <c r="Z214" i="35"/>
  <c r="S251" i="35"/>
  <c r="T251" i="35" s="1"/>
  <c r="AC203" i="35"/>
  <c r="J30" i="35"/>
  <c r="N32" i="35"/>
  <c r="D33" i="35"/>
  <c r="J47" i="35"/>
  <c r="S51" i="35"/>
  <c r="S55" i="35"/>
  <c r="N59" i="35"/>
  <c r="Y62" i="35"/>
  <c r="D72" i="35"/>
  <c r="D74" i="35"/>
  <c r="D82" i="35"/>
  <c r="D92" i="35"/>
  <c r="AD104" i="35"/>
  <c r="AE110" i="35"/>
  <c r="AA113" i="35"/>
  <c r="X115" i="35"/>
  <c r="AF156" i="35"/>
  <c r="V158" i="35"/>
  <c r="J161" i="35"/>
  <c r="AA170" i="35"/>
  <c r="J173" i="35"/>
  <c r="AA178" i="35"/>
  <c r="Y184" i="35"/>
  <c r="AF191" i="35"/>
  <c r="AG196" i="35"/>
  <c r="S198" i="35"/>
  <c r="D199" i="35"/>
  <c r="S199" i="35"/>
  <c r="AG199" i="35"/>
  <c r="AG200" i="35"/>
  <c r="S202" i="35"/>
  <c r="D203" i="35"/>
  <c r="Y203" i="35"/>
  <c r="D204" i="35"/>
  <c r="N204" i="35"/>
  <c r="J208" i="35"/>
  <c r="N210" i="35"/>
  <c r="D211" i="35"/>
  <c r="AD211" i="35"/>
  <c r="Y25" i="35"/>
  <c r="X26" i="35"/>
  <c r="J28" i="35"/>
  <c r="J29" i="35"/>
  <c r="AD29" i="35"/>
  <c r="AC30" i="35"/>
  <c r="Y33" i="35"/>
  <c r="X34" i="35"/>
  <c r="D38" i="35"/>
  <c r="N38" i="35"/>
  <c r="AC39" i="35"/>
  <c r="AF41" i="35"/>
  <c r="J43" i="35"/>
  <c r="AF45" i="35"/>
  <c r="AF47" i="35"/>
  <c r="S48" i="35"/>
  <c r="N57" i="35"/>
  <c r="AC59" i="35"/>
  <c r="AC72" i="35"/>
  <c r="Y76" i="35"/>
  <c r="J87" i="35"/>
  <c r="AF87" i="35"/>
  <c r="S96" i="35"/>
  <c r="AG96" i="35"/>
  <c r="AD99" i="35"/>
  <c r="AD101" i="35"/>
  <c r="AD103" i="35"/>
  <c r="Z106" i="35"/>
  <c r="J109" i="35"/>
  <c r="AC111" i="35"/>
  <c r="Y114" i="35"/>
  <c r="J117" i="35"/>
  <c r="AC119" i="35"/>
  <c r="AF126" i="35"/>
  <c r="S127" i="35"/>
  <c r="AG129" i="35"/>
  <c r="Y129" i="35"/>
  <c r="AC143" i="35"/>
  <c r="Y143" i="35"/>
  <c r="AG144" i="35"/>
  <c r="AF144" i="35"/>
  <c r="Z25" i="35"/>
  <c r="D26" i="35"/>
  <c r="J26" i="35"/>
  <c r="Z26" i="35"/>
  <c r="N28" i="35"/>
  <c r="D29" i="35"/>
  <c r="N30" i="35"/>
  <c r="AD30" i="35"/>
  <c r="Z33" i="35"/>
  <c r="D34" i="35"/>
  <c r="J34" i="35"/>
  <c r="Z34" i="35"/>
  <c r="D45" i="35"/>
  <c r="Y48" i="35"/>
  <c r="N51" i="35"/>
  <c r="S54" i="35"/>
  <c r="N55" i="35"/>
  <c r="AG59" i="35"/>
  <c r="S64" i="35"/>
  <c r="Y66" i="35"/>
  <c r="AG70" i="35"/>
  <c r="AD72" i="35"/>
  <c r="Z76" i="35"/>
  <c r="AD84" i="35"/>
  <c r="AC92" i="35"/>
  <c r="Z94" i="35"/>
  <c r="N96" i="35"/>
  <c r="Y98" i="35"/>
  <c r="S99" i="35"/>
  <c r="AG99" i="35"/>
  <c r="Y100" i="35"/>
  <c r="S101" i="35"/>
  <c r="AG101" i="35"/>
  <c r="Y102" i="35"/>
  <c r="S103" i="35"/>
  <c r="AG103" i="35"/>
  <c r="Y104" i="35"/>
  <c r="S105" i="35"/>
  <c r="AC106" i="35"/>
  <c r="N109" i="35"/>
  <c r="N111" i="35"/>
  <c r="AE111" i="35"/>
  <c r="AA114" i="35"/>
  <c r="J115" i="35"/>
  <c r="AA115" i="35"/>
  <c r="N117" i="35"/>
  <c r="N119" i="35"/>
  <c r="AE119" i="35"/>
  <c r="AF120" i="35"/>
  <c r="S121" i="35"/>
  <c r="J126" i="35"/>
  <c r="Y127" i="35"/>
  <c r="S129" i="35"/>
  <c r="S143" i="35"/>
  <c r="AC26" i="35"/>
  <c r="D28" i="35"/>
  <c r="Z28" i="35"/>
  <c r="Y29" i="35"/>
  <c r="AC34" i="35"/>
  <c r="D41" i="35"/>
  <c r="D43" i="35"/>
  <c r="Y43" i="35"/>
  <c r="AC48" i="35"/>
  <c r="AC51" i="35"/>
  <c r="AC55" i="35"/>
  <c r="S59" i="35"/>
  <c r="AG62" i="35"/>
  <c r="Y64" i="35"/>
  <c r="J70" i="35"/>
  <c r="N72" i="35"/>
  <c r="J76" i="35"/>
  <c r="J78" i="35"/>
  <c r="AF82" i="35"/>
  <c r="D87" i="35"/>
  <c r="N87" i="35"/>
  <c r="AF90" i="35"/>
  <c r="AF94" i="35"/>
  <c r="D96" i="35"/>
  <c r="Y96" i="35"/>
  <c r="AD98" i="35"/>
  <c r="D99" i="35"/>
  <c r="AD100" i="35"/>
  <c r="D101" i="35"/>
  <c r="AD102" i="35"/>
  <c r="D103" i="35"/>
  <c r="D105" i="35"/>
  <c r="AA109" i="35"/>
  <c r="Y110" i="35"/>
  <c r="X111" i="35"/>
  <c r="J114" i="35"/>
  <c r="AE114" i="35"/>
  <c r="AC115" i="35"/>
  <c r="AA117" i="35"/>
  <c r="Y118" i="35"/>
  <c r="X119" i="35"/>
  <c r="J120" i="35"/>
  <c r="Y121" i="35"/>
  <c r="N126" i="35"/>
  <c r="AC135" i="35"/>
  <c r="Y135" i="35"/>
  <c r="S135" i="35"/>
  <c r="S141" i="35"/>
  <c r="X146" i="35"/>
  <c r="S146" i="35"/>
  <c r="J146" i="35"/>
  <c r="X154" i="35"/>
  <c r="J154" i="35"/>
  <c r="Y154" i="35"/>
  <c r="S154" i="35"/>
  <c r="Y99" i="35"/>
  <c r="Y101" i="35"/>
  <c r="Y103" i="35"/>
  <c r="AC126" i="35"/>
  <c r="AG140" i="35"/>
  <c r="N140" i="35"/>
  <c r="J140" i="35"/>
  <c r="Y146" i="35"/>
  <c r="AG154" i="35"/>
  <c r="N161" i="35"/>
  <c r="J165" i="35"/>
  <c r="V166" i="35"/>
  <c r="AF166" i="35"/>
  <c r="J168" i="35"/>
  <c r="J169" i="35"/>
  <c r="AE169" i="35"/>
  <c r="AC170" i="35"/>
  <c r="Y173" i="35"/>
  <c r="X174" i="35"/>
  <c r="J176" i="35"/>
  <c r="J177" i="35"/>
  <c r="AE177" i="35"/>
  <c r="AC178" i="35"/>
  <c r="D180" i="35"/>
  <c r="X180" i="35"/>
  <c r="AF180" i="35"/>
  <c r="N182" i="35"/>
  <c r="AF186" i="35"/>
  <c r="Y187" i="35"/>
  <c r="N191" i="35"/>
  <c r="N195" i="35"/>
  <c r="D196" i="35"/>
  <c r="S196" i="35"/>
  <c r="AC196" i="35"/>
  <c r="Y197" i="35"/>
  <c r="AG198" i="35"/>
  <c r="N199" i="35"/>
  <c r="AD199" i="35"/>
  <c r="D200" i="35"/>
  <c r="S200" i="35"/>
  <c r="AC200" i="35"/>
  <c r="Y201" i="35"/>
  <c r="AG202" i="35"/>
  <c r="N203" i="35"/>
  <c r="AD203" i="35"/>
  <c r="J206" i="35"/>
  <c r="J207" i="35"/>
  <c r="AD207" i="35"/>
  <c r="AC208" i="35"/>
  <c r="Y211" i="35"/>
  <c r="X212" i="35"/>
  <c r="J214" i="35"/>
  <c r="J215" i="35"/>
  <c r="AD215" i="35"/>
  <c r="S216" i="35"/>
  <c r="AG231" i="35"/>
  <c r="X233" i="35"/>
  <c r="J241" i="35"/>
  <c r="S249" i="35"/>
  <c r="N166" i="35"/>
  <c r="N168" i="35"/>
  <c r="N170" i="35"/>
  <c r="AE170" i="35"/>
  <c r="AA173" i="35"/>
  <c r="J174" i="35"/>
  <c r="AA174" i="35"/>
  <c r="N176" i="35"/>
  <c r="N178" i="35"/>
  <c r="AE178" i="35"/>
  <c r="Y180" i="35"/>
  <c r="AF182" i="35"/>
  <c r="N196" i="35"/>
  <c r="AD196" i="35"/>
  <c r="D197" i="35"/>
  <c r="S197" i="35"/>
  <c r="AC197" i="35"/>
  <c r="Y198" i="35"/>
  <c r="N200" i="35"/>
  <c r="AD200" i="35"/>
  <c r="D201" i="35"/>
  <c r="S201" i="35"/>
  <c r="AC201" i="35"/>
  <c r="Y202" i="35"/>
  <c r="AG203" i="35"/>
  <c r="Y204" i="35"/>
  <c r="N206" i="35"/>
  <c r="D207" i="35"/>
  <c r="N208" i="35"/>
  <c r="AD208" i="35"/>
  <c r="Z211" i="35"/>
  <c r="D212" i="35"/>
  <c r="J212" i="35"/>
  <c r="Z212" i="35"/>
  <c r="N214" i="35"/>
  <c r="D215" i="35"/>
  <c r="AG233" i="35"/>
  <c r="S241" i="35"/>
  <c r="T241" i="35" s="1"/>
  <c r="Y249" i="35"/>
  <c r="Y169" i="35"/>
  <c r="AC174" i="35"/>
  <c r="Y177" i="35"/>
  <c r="N197" i="35"/>
  <c r="AD197" i="35"/>
  <c r="N201" i="35"/>
  <c r="AD201" i="35"/>
  <c r="Y207" i="35"/>
  <c r="AC212" i="35"/>
  <c r="Y215" i="35"/>
  <c r="AG249" i="35"/>
  <c r="AA169" i="35"/>
  <c r="N174" i="35"/>
  <c r="AE174" i="35"/>
  <c r="AA177" i="35"/>
  <c r="AG197" i="35"/>
  <c r="N198" i="35"/>
  <c r="AD198" i="35"/>
  <c r="AG201" i="35"/>
  <c r="N202" i="35"/>
  <c r="AD202" i="35"/>
  <c r="Z207" i="35"/>
  <c r="N212" i="35"/>
  <c r="AD212" i="35"/>
  <c r="Z215" i="35"/>
  <c r="AG241" i="35"/>
  <c r="J249" i="35"/>
  <c r="Y42" i="35"/>
  <c r="Z42" i="35"/>
  <c r="N52" i="35"/>
  <c r="AC52" i="35"/>
  <c r="AG53" i="35"/>
  <c r="S53" i="35"/>
  <c r="AC53" i="35"/>
  <c r="AF60" i="35"/>
  <c r="AF68" i="35"/>
  <c r="Z75" i="35"/>
  <c r="J75" i="35"/>
  <c r="Y75" i="35"/>
  <c r="AC80" i="35"/>
  <c r="N80" i="35"/>
  <c r="AD80" i="35"/>
  <c r="AC83" i="35"/>
  <c r="Z83" i="35"/>
  <c r="J83" i="35"/>
  <c r="Y83" i="35"/>
  <c r="Y91" i="35"/>
  <c r="Z91" i="35"/>
  <c r="AG142" i="35"/>
  <c r="AC142" i="35"/>
  <c r="X142" i="35"/>
  <c r="N142" i="35"/>
  <c r="AA164" i="35"/>
  <c r="AF164" i="35"/>
  <c r="N164" i="35"/>
  <c r="AD188" i="35"/>
  <c r="X188" i="35"/>
  <c r="J188" i="35"/>
  <c r="D188" i="35"/>
  <c r="Y188" i="35"/>
  <c r="AF188" i="35"/>
  <c r="N188" i="35"/>
  <c r="AC188" i="35"/>
  <c r="AG193" i="35"/>
  <c r="Y193" i="35"/>
  <c r="S193" i="35"/>
  <c r="D193" i="35"/>
  <c r="Z193" i="35"/>
  <c r="AD193" i="35"/>
  <c r="AF220" i="35"/>
  <c r="J220" i="35"/>
  <c r="Y220" i="35"/>
  <c r="X220" i="35"/>
  <c r="S220" i="35"/>
  <c r="AF226" i="35"/>
  <c r="J226" i="35"/>
  <c r="S226" i="35"/>
  <c r="AG226" i="35"/>
  <c r="Y226" i="35"/>
  <c r="N37" i="35"/>
  <c r="Z39" i="35"/>
  <c r="N39" i="35"/>
  <c r="AD39" i="35"/>
  <c r="J42" i="35"/>
  <c r="AD42" i="35"/>
  <c r="Y46" i="35"/>
  <c r="Z46" i="35"/>
  <c r="AC50" i="35"/>
  <c r="AG50" i="35"/>
  <c r="AG52" i="35"/>
  <c r="AC58" i="35"/>
  <c r="AG58" i="35"/>
  <c r="J60" i="35"/>
  <c r="AG60" i="35"/>
  <c r="AF66" i="35"/>
  <c r="J68" i="35"/>
  <c r="AG68" i="35"/>
  <c r="AD74" i="35"/>
  <c r="N74" i="35"/>
  <c r="AD75" i="35"/>
  <c r="X80" i="35"/>
  <c r="AF80" i="35"/>
  <c r="AD83" i="35"/>
  <c r="N86" i="35"/>
  <c r="Z88" i="35"/>
  <c r="N88" i="35"/>
  <c r="AD88" i="35"/>
  <c r="J91" i="35"/>
  <c r="AD91" i="35"/>
  <c r="Y95" i="35"/>
  <c r="Z95" i="35"/>
  <c r="AC97" i="35"/>
  <c r="N97" i="35"/>
  <c r="Z97" i="35"/>
  <c r="Y97" i="35"/>
  <c r="AC123" i="35"/>
  <c r="S123" i="35"/>
  <c r="AG123" i="35"/>
  <c r="Y123" i="35"/>
  <c r="AG130" i="35"/>
  <c r="AF130" i="35"/>
  <c r="J130" i="35"/>
  <c r="N130" i="35"/>
  <c r="J142" i="35"/>
  <c r="X150" i="35"/>
  <c r="S150" i="35"/>
  <c r="AG150" i="35"/>
  <c r="J150" i="35"/>
  <c r="X152" i="35"/>
  <c r="Y152" i="35"/>
  <c r="S152" i="35"/>
  <c r="AE157" i="35"/>
  <c r="N157" i="35"/>
  <c r="AF157" i="35"/>
  <c r="J157" i="35"/>
  <c r="AA160" i="35"/>
  <c r="N160" i="35"/>
  <c r="J160" i="35"/>
  <c r="AE162" i="35"/>
  <c r="X162" i="35"/>
  <c r="J162" i="35"/>
  <c r="AA162" i="35"/>
  <c r="V162" i="35"/>
  <c r="Y162" i="35"/>
  <c r="AC162" i="35"/>
  <c r="J164" i="35"/>
  <c r="AD183" i="35"/>
  <c r="D183" i="35"/>
  <c r="AF183" i="35"/>
  <c r="J183" i="35"/>
  <c r="Z183" i="35"/>
  <c r="AF218" i="35"/>
  <c r="J218" i="35"/>
  <c r="S218" i="35"/>
  <c r="AG218" i="35"/>
  <c r="Y218" i="35"/>
  <c r="AG220" i="35"/>
  <c r="X226" i="35"/>
  <c r="X245" i="35"/>
  <c r="S245" i="35"/>
  <c r="Y245" i="35"/>
  <c r="J245" i="35"/>
  <c r="Z37" i="35"/>
  <c r="X39" i="35"/>
  <c r="AF39" i="35"/>
  <c r="N41" i="35"/>
  <c r="AF42" i="35"/>
  <c r="Z43" i="35"/>
  <c r="N43" i="35"/>
  <c r="AD43" i="35"/>
  <c r="J46" i="35"/>
  <c r="AD46" i="35"/>
  <c r="AG49" i="35"/>
  <c r="S49" i="35"/>
  <c r="AC49" i="35"/>
  <c r="S50" i="35"/>
  <c r="S52" i="35"/>
  <c r="N53" i="35"/>
  <c r="N56" i="35"/>
  <c r="AC56" i="35"/>
  <c r="AG57" i="35"/>
  <c r="S57" i="35"/>
  <c r="AC57" i="35"/>
  <c r="S58" i="35"/>
  <c r="S60" i="35"/>
  <c r="AF64" i="35"/>
  <c r="J66" i="35"/>
  <c r="AG66" i="35"/>
  <c r="S68" i="35"/>
  <c r="J74" i="35"/>
  <c r="AF75" i="35"/>
  <c r="AC76" i="35"/>
  <c r="N76" i="35"/>
  <c r="AD76" i="35"/>
  <c r="Z79" i="35"/>
  <c r="J79" i="35"/>
  <c r="Y79" i="35"/>
  <c r="J80" i="35"/>
  <c r="Y80" i="35"/>
  <c r="J82" i="35"/>
  <c r="AF83" i="35"/>
  <c r="AF84" i="35"/>
  <c r="Y84" i="35"/>
  <c r="X84" i="35"/>
  <c r="Z86" i="35"/>
  <c r="X88" i="35"/>
  <c r="AF88" i="35"/>
  <c r="N90" i="35"/>
  <c r="AF91" i="35"/>
  <c r="Z92" i="35"/>
  <c r="N92" i="35"/>
  <c r="AD92" i="35"/>
  <c r="J95" i="35"/>
  <c r="AD95" i="35"/>
  <c r="AD97" i="35"/>
  <c r="AG128" i="35"/>
  <c r="AC128" i="35"/>
  <c r="X128" i="35"/>
  <c r="N128" i="35"/>
  <c r="X130" i="35"/>
  <c r="AF131" i="35"/>
  <c r="S131" i="35"/>
  <c r="Y131" i="35"/>
  <c r="AG132" i="35"/>
  <c r="X132" i="35"/>
  <c r="N132" i="35"/>
  <c r="J132" i="35"/>
  <c r="AF142" i="35"/>
  <c r="X144" i="35"/>
  <c r="Y144" i="35"/>
  <c r="S144" i="35"/>
  <c r="Y150" i="35"/>
  <c r="J152" i="35"/>
  <c r="AF160" i="35"/>
  <c r="AF162" i="35"/>
  <c r="N183" i="35"/>
  <c r="AD187" i="35"/>
  <c r="D187" i="35"/>
  <c r="N187" i="35"/>
  <c r="AF187" i="35"/>
  <c r="J187" i="35"/>
  <c r="Z190" i="35"/>
  <c r="D190" i="35"/>
  <c r="N190" i="35"/>
  <c r="J190" i="35"/>
  <c r="AD192" i="35"/>
  <c r="N192" i="35"/>
  <c r="D192" i="35"/>
  <c r="Y192" i="35"/>
  <c r="AG192" i="35"/>
  <c r="S192" i="35"/>
  <c r="N193" i="35"/>
  <c r="Z195" i="35"/>
  <c r="Y195" i="35"/>
  <c r="S195" i="35"/>
  <c r="D195" i="35"/>
  <c r="AC195" i="35"/>
  <c r="AG195" i="35"/>
  <c r="X218" i="35"/>
  <c r="AF237" i="35"/>
  <c r="J237" i="35"/>
  <c r="Y237" i="35"/>
  <c r="X237" i="35"/>
  <c r="S237" i="35"/>
  <c r="X243" i="35"/>
  <c r="AG243" i="35"/>
  <c r="J243" i="35"/>
  <c r="AF243" i="35"/>
  <c r="Y243" i="35"/>
  <c r="AF245" i="35"/>
  <c r="D37" i="35"/>
  <c r="AF37" i="35"/>
  <c r="Y38" i="35"/>
  <c r="Z38" i="35"/>
  <c r="J39" i="35"/>
  <c r="Y39" i="35"/>
  <c r="Z41" i="35"/>
  <c r="D42" i="35"/>
  <c r="N42" i="35"/>
  <c r="X43" i="35"/>
  <c r="AF43" i="35"/>
  <c r="N45" i="35"/>
  <c r="AF46" i="35"/>
  <c r="Z47" i="35"/>
  <c r="N47" i="35"/>
  <c r="AD47" i="35"/>
  <c r="AG48" i="35"/>
  <c r="N50" i="35"/>
  <c r="Y52" i="35"/>
  <c r="Y53" i="35"/>
  <c r="AC54" i="35"/>
  <c r="AG54" i="35"/>
  <c r="AG56" i="35"/>
  <c r="N58" i="35"/>
  <c r="Y60" i="35"/>
  <c r="AF62" i="35"/>
  <c r="J64" i="35"/>
  <c r="AG64" i="35"/>
  <c r="S66" i="35"/>
  <c r="Y68" i="35"/>
  <c r="AF70" i="35"/>
  <c r="Z72" i="35"/>
  <c r="J72" i="35"/>
  <c r="Y72" i="35"/>
  <c r="Z74" i="35"/>
  <c r="D75" i="35"/>
  <c r="N75" i="35"/>
  <c r="X76" i="35"/>
  <c r="AF76" i="35"/>
  <c r="AD79" i="35"/>
  <c r="D80" i="35"/>
  <c r="Z80" i="35"/>
  <c r="Z82" i="35"/>
  <c r="D83" i="35"/>
  <c r="N83" i="35"/>
  <c r="O83" i="35" s="1"/>
  <c r="Z84" i="35"/>
  <c r="D86" i="35"/>
  <c r="AF86" i="35"/>
  <c r="Y87" i="35"/>
  <c r="Z87" i="35"/>
  <c r="J88" i="35"/>
  <c r="Y88" i="35"/>
  <c r="Z90" i="35"/>
  <c r="D91" i="35"/>
  <c r="N91" i="35"/>
  <c r="O79" i="35" s="1"/>
  <c r="X92" i="35"/>
  <c r="AF92" i="35"/>
  <c r="N94" i="35"/>
  <c r="AF95" i="35"/>
  <c r="Z96" i="35"/>
  <c r="AC96" i="35"/>
  <c r="S97" i="35"/>
  <c r="AG97" i="35"/>
  <c r="J128" i="35"/>
  <c r="AC130" i="35"/>
  <c r="AC132" i="35"/>
  <c r="AC133" i="35"/>
  <c r="AG133" i="35"/>
  <c r="Y133" i="35"/>
  <c r="AG134" i="35"/>
  <c r="AC134" i="35"/>
  <c r="N134" i="35"/>
  <c r="J134" i="35"/>
  <c r="S137" i="35"/>
  <c r="AG137" i="35"/>
  <c r="Y137" i="35"/>
  <c r="J144" i="35"/>
  <c r="AF150" i="35"/>
  <c r="AF152" i="35"/>
  <c r="Y157" i="35"/>
  <c r="AE158" i="35"/>
  <c r="X158" i="35"/>
  <c r="J158" i="35"/>
  <c r="Y158" i="35"/>
  <c r="AF158" i="35"/>
  <c r="N158" i="35"/>
  <c r="AC158" i="35"/>
  <c r="Y183" i="35"/>
  <c r="Z188" i="35"/>
  <c r="AF190" i="35"/>
  <c r="AC193" i="35"/>
  <c r="AG194" i="35"/>
  <c r="Y194" i="35"/>
  <c r="S194" i="35"/>
  <c r="D194" i="35"/>
  <c r="Z194" i="35"/>
  <c r="AD194" i="35"/>
  <c r="AF229" i="35"/>
  <c r="J229" i="35"/>
  <c r="Y229" i="35"/>
  <c r="X229" i="35"/>
  <c r="S229" i="35"/>
  <c r="AF235" i="35"/>
  <c r="J235" i="35"/>
  <c r="S235" i="35"/>
  <c r="AG235" i="35"/>
  <c r="Y235" i="35"/>
  <c r="AG237" i="35"/>
  <c r="S243" i="35"/>
  <c r="T243" i="35" s="1"/>
  <c r="AG245" i="35"/>
  <c r="Z98" i="35"/>
  <c r="Z99" i="35"/>
  <c r="Z100" i="35"/>
  <c r="Z101" i="35"/>
  <c r="Z102" i="35"/>
  <c r="Z103" i="35"/>
  <c r="Z104" i="35"/>
  <c r="AG105" i="35"/>
  <c r="Y105" i="35"/>
  <c r="AC105" i="35"/>
  <c r="AG122" i="35"/>
  <c r="AF122" i="35"/>
  <c r="J122" i="35"/>
  <c r="AC122" i="35"/>
  <c r="AG124" i="35"/>
  <c r="N124" i="35"/>
  <c r="AC124" i="35"/>
  <c r="AC125" i="35"/>
  <c r="Y125" i="35"/>
  <c r="AG136" i="35"/>
  <c r="AF136" i="35"/>
  <c r="J136" i="35"/>
  <c r="AC136" i="35"/>
  <c r="AG138" i="35"/>
  <c r="N138" i="35"/>
  <c r="AC138" i="35"/>
  <c r="AF148" i="35"/>
  <c r="AE165" i="35"/>
  <c r="Y165" i="35"/>
  <c r="AD184" i="35"/>
  <c r="X184" i="35"/>
  <c r="J184" i="35"/>
  <c r="D184" i="35"/>
  <c r="AC184" i="35"/>
  <c r="AD186" i="35"/>
  <c r="Z186" i="35"/>
  <c r="D186" i="35"/>
  <c r="AF222" i="35"/>
  <c r="J222" i="35"/>
  <c r="S222" i="35"/>
  <c r="AF231" i="35"/>
  <c r="J231" i="35"/>
  <c r="S231" i="35"/>
  <c r="J239" i="35"/>
  <c r="S239" i="35"/>
  <c r="N25" i="35"/>
  <c r="Y26" i="35"/>
  <c r="N29" i="35"/>
  <c r="Y30" i="35"/>
  <c r="N33" i="35"/>
  <c r="Y34" i="35"/>
  <c r="Y51" i="35"/>
  <c r="Y55" i="35"/>
  <c r="Y59" i="35"/>
  <c r="N98" i="35"/>
  <c r="AC98" i="35"/>
  <c r="N99" i="35"/>
  <c r="AC99" i="35"/>
  <c r="N100" i="35"/>
  <c r="AC100" i="35"/>
  <c r="N101" i="35"/>
  <c r="AC101" i="35"/>
  <c r="N102" i="35"/>
  <c r="AC102" i="35"/>
  <c r="N103" i="35"/>
  <c r="AC103" i="35"/>
  <c r="N104" i="35"/>
  <c r="AC104" i="35"/>
  <c r="N105" i="35"/>
  <c r="AD105" i="35"/>
  <c r="AG106" i="35"/>
  <c r="Y106" i="35"/>
  <c r="S106" i="35"/>
  <c r="D106" i="35"/>
  <c r="N106" i="35"/>
  <c r="AD106" i="35"/>
  <c r="AG107" i="35"/>
  <c r="Y107" i="35"/>
  <c r="S107" i="35"/>
  <c r="D107" i="35"/>
  <c r="N107" i="35"/>
  <c r="AD107" i="35"/>
  <c r="AF124" i="35"/>
  <c r="S125" i="35"/>
  <c r="AF138" i="35"/>
  <c r="S139" i="35"/>
  <c r="AC141" i="35"/>
  <c r="AG141" i="35"/>
  <c r="AF146" i="35"/>
  <c r="J148" i="35"/>
  <c r="AG148" i="35"/>
  <c r="AF154" i="35"/>
  <c r="J156" i="35"/>
  <c r="AE161" i="35"/>
  <c r="Y161" i="35"/>
  <c r="AA165" i="35"/>
  <c r="AE166" i="35"/>
  <c r="X166" i="35"/>
  <c r="J166" i="35"/>
  <c r="AC166" i="35"/>
  <c r="Z182" i="35"/>
  <c r="D182" i="35"/>
  <c r="N184" i="35"/>
  <c r="AF184" i="35"/>
  <c r="J186" i="35"/>
  <c r="AC191" i="35"/>
  <c r="AD191" i="35"/>
  <c r="D191" i="35"/>
  <c r="Y191" i="35"/>
  <c r="AF216" i="35"/>
  <c r="J216" i="35"/>
  <c r="Y216" i="35"/>
  <c r="X222" i="35"/>
  <c r="AF224" i="35"/>
  <c r="J224" i="35"/>
  <c r="Y224" i="35"/>
  <c r="X231" i="35"/>
  <c r="AF233" i="35"/>
  <c r="J233" i="35"/>
  <c r="Y233" i="35"/>
  <c r="X239" i="35"/>
  <c r="X247" i="35"/>
  <c r="Y247" i="35"/>
  <c r="AG247" i="35"/>
  <c r="X251" i="35"/>
  <c r="J251" i="35"/>
  <c r="N110" i="35"/>
  <c r="V111" i="35"/>
  <c r="Y111" i="35"/>
  <c r="N114" i="35"/>
  <c r="V115" i="35"/>
  <c r="Y115" i="35"/>
  <c r="N118" i="35"/>
  <c r="V119" i="35"/>
  <c r="Y119" i="35"/>
  <c r="AC120" i="35"/>
  <c r="X126" i="35"/>
  <c r="X140" i="35"/>
  <c r="N169" i="35"/>
  <c r="V170" i="35"/>
  <c r="Y170" i="35"/>
  <c r="N173" i="35"/>
  <c r="V174" i="35"/>
  <c r="Y174" i="35"/>
  <c r="N177" i="35"/>
  <c r="V178" i="35"/>
  <c r="Y178" i="35"/>
  <c r="N180" i="35"/>
  <c r="AF241" i="35"/>
  <c r="AF249" i="35"/>
  <c r="Z196" i="35"/>
  <c r="Z197" i="35"/>
  <c r="Z198" i="35"/>
  <c r="Z199" i="35"/>
  <c r="Z200" i="35"/>
  <c r="Z201" i="35"/>
  <c r="Z202" i="35"/>
  <c r="Z203" i="35"/>
  <c r="X204" i="35"/>
  <c r="N207" i="35"/>
  <c r="Y208" i="35"/>
  <c r="N211" i="35"/>
  <c r="Y212" i="35"/>
  <c r="N215" i="35"/>
  <c r="AE240" i="35"/>
  <c r="AA240" i="35"/>
  <c r="V240" i="35"/>
  <c r="W240" i="35" s="1"/>
  <c r="AD240" i="35"/>
  <c r="Z240" i="35"/>
  <c r="D240" i="35"/>
  <c r="E240" i="35" s="1"/>
  <c r="AE242" i="35"/>
  <c r="AA242" i="35"/>
  <c r="V242" i="35"/>
  <c r="W242" i="35" s="1"/>
  <c r="AD242" i="35"/>
  <c r="Z242" i="35"/>
  <c r="I242" i="35"/>
  <c r="D242" i="35"/>
  <c r="E242" i="35" s="1"/>
  <c r="AB242" i="35"/>
  <c r="AE244" i="35"/>
  <c r="AA244" i="35"/>
  <c r="V244" i="35"/>
  <c r="W244" i="35" s="1"/>
  <c r="AD244" i="35"/>
  <c r="Z244" i="35"/>
  <c r="D244" i="35"/>
  <c r="E244" i="35" s="1"/>
  <c r="AB244" i="35"/>
  <c r="AE246" i="35"/>
  <c r="AA246" i="35"/>
  <c r="V246" i="35"/>
  <c r="W246" i="35" s="1"/>
  <c r="AD246" i="35"/>
  <c r="Z246" i="35"/>
  <c r="I246" i="35"/>
  <c r="D246" i="35"/>
  <c r="E246" i="35" s="1"/>
  <c r="AB246" i="35"/>
  <c r="AE248" i="35"/>
  <c r="AA248" i="35"/>
  <c r="V248" i="35"/>
  <c r="W248" i="35" s="1"/>
  <c r="AD248" i="35"/>
  <c r="Z248" i="35"/>
  <c r="I248" i="35"/>
  <c r="D248" i="35"/>
  <c r="E248" i="35" s="1"/>
  <c r="AB248" i="35"/>
  <c r="AE250" i="35"/>
  <c r="AA250" i="35"/>
  <c r="V250" i="35"/>
  <c r="W250" i="35" s="1"/>
  <c r="AD250" i="35"/>
  <c r="Z250" i="35"/>
  <c r="I250" i="35"/>
  <c r="D250" i="35"/>
  <c r="E250" i="35" s="1"/>
  <c r="N240" i="35"/>
  <c r="AC244" i="35"/>
  <c r="N246" i="35"/>
  <c r="O246" i="35" s="1"/>
  <c r="AC248" i="35"/>
  <c r="AC250" i="35"/>
  <c r="J240" i="35"/>
  <c r="X240" i="35"/>
  <c r="AF240" i="35"/>
  <c r="AE241" i="35"/>
  <c r="AA241" i="35"/>
  <c r="V241" i="35"/>
  <c r="W241" i="35" s="1"/>
  <c r="AD241" i="35"/>
  <c r="Z241" i="35"/>
  <c r="D241" i="35"/>
  <c r="E241" i="35" s="1"/>
  <c r="AB241" i="35"/>
  <c r="J242" i="35"/>
  <c r="X242" i="35"/>
  <c r="AF242" i="35"/>
  <c r="AE243" i="35"/>
  <c r="AA243" i="35"/>
  <c r="V243" i="35"/>
  <c r="W243" i="35" s="1"/>
  <c r="AD243" i="35"/>
  <c r="Z243" i="35"/>
  <c r="D243" i="35"/>
  <c r="E243" i="35" s="1"/>
  <c r="AB243" i="35"/>
  <c r="J244" i="35"/>
  <c r="X244" i="35"/>
  <c r="AF244" i="35"/>
  <c r="AE245" i="35"/>
  <c r="AA245" i="35"/>
  <c r="V245" i="35"/>
  <c r="W245" i="35" s="1"/>
  <c r="AD245" i="35"/>
  <c r="Z245" i="35"/>
  <c r="I245" i="35"/>
  <c r="D245" i="35"/>
  <c r="E245" i="35" s="1"/>
  <c r="AB245" i="35"/>
  <c r="J246" i="35"/>
  <c r="X246" i="35"/>
  <c r="AF246" i="35"/>
  <c r="AE247" i="35"/>
  <c r="AA247" i="35"/>
  <c r="V247" i="35"/>
  <c r="W247" i="35" s="1"/>
  <c r="AD247" i="35"/>
  <c r="Z247" i="35"/>
  <c r="I247" i="35"/>
  <c r="D247" i="35"/>
  <c r="E247" i="35" s="1"/>
  <c r="AB247" i="35"/>
  <c r="J248" i="35"/>
  <c r="X248" i="35"/>
  <c r="AF248" i="35"/>
  <c r="AE249" i="35"/>
  <c r="AA249" i="35"/>
  <c r="V249" i="35"/>
  <c r="W249" i="35" s="1"/>
  <c r="AD249" i="35"/>
  <c r="Z249" i="35"/>
  <c r="D249" i="35"/>
  <c r="E249" i="35" s="1"/>
  <c r="AB249" i="35"/>
  <c r="J250" i="35"/>
  <c r="X250" i="35"/>
  <c r="AF250" i="35"/>
  <c r="AE251" i="35"/>
  <c r="AA251" i="35"/>
  <c r="V251" i="35"/>
  <c r="W251" i="35" s="1"/>
  <c r="AC251" i="35"/>
  <c r="AD251" i="35"/>
  <c r="Z251" i="35"/>
  <c r="I251" i="35"/>
  <c r="D251" i="35"/>
  <c r="E251" i="35" s="1"/>
  <c r="AG251" i="35"/>
  <c r="AB251" i="35"/>
  <c r="AB240" i="35"/>
  <c r="AB250" i="35"/>
  <c r="AC240" i="35"/>
  <c r="N242" i="35"/>
  <c r="O242" i="35" s="1"/>
  <c r="AC242" i="35"/>
  <c r="N244" i="35"/>
  <c r="AC246" i="35"/>
  <c r="N248" i="35"/>
  <c r="O248" i="35" s="1"/>
  <c r="N250" i="35"/>
  <c r="S240" i="35"/>
  <c r="T240" i="35" s="1"/>
  <c r="Y240" i="35"/>
  <c r="AG240" i="35"/>
  <c r="N241" i="35"/>
  <c r="O241" i="35" s="1"/>
  <c r="AC241" i="35"/>
  <c r="S242" i="35"/>
  <c r="Y242" i="35"/>
  <c r="AG242" i="35"/>
  <c r="N243" i="35"/>
  <c r="AC243" i="35"/>
  <c r="S244" i="35"/>
  <c r="T244" i="35" s="1"/>
  <c r="Y244" i="35"/>
  <c r="AG244" i="35"/>
  <c r="N245" i="35"/>
  <c r="O245" i="35" s="1"/>
  <c r="AC245" i="35"/>
  <c r="S246" i="35"/>
  <c r="T246" i="35" s="1"/>
  <c r="Y246" i="35"/>
  <c r="AG246" i="35"/>
  <c r="N247" i="35"/>
  <c r="AC247" i="35"/>
  <c r="S248" i="35"/>
  <c r="T248" i="35" s="1"/>
  <c r="Y248" i="35"/>
  <c r="AG248" i="35"/>
  <c r="N249" i="35"/>
  <c r="AC249" i="35"/>
  <c r="S250" i="35"/>
  <c r="T250" i="35" s="1"/>
  <c r="Y250" i="35"/>
  <c r="AG250" i="35"/>
  <c r="N251" i="35"/>
  <c r="O251" i="35" s="1"/>
  <c r="AF251" i="35"/>
  <c r="AE228" i="35"/>
  <c r="AA228" i="35"/>
  <c r="V228" i="35"/>
  <c r="AD228" i="35"/>
  <c r="Z228" i="35"/>
  <c r="D228" i="35"/>
  <c r="AB228" i="35"/>
  <c r="AE230" i="35"/>
  <c r="AA230" i="35"/>
  <c r="V230" i="35"/>
  <c r="AD230" i="35"/>
  <c r="Z230" i="35"/>
  <c r="D230" i="35"/>
  <c r="AB230" i="35"/>
  <c r="AE232" i="35"/>
  <c r="AA232" i="35"/>
  <c r="V232" i="35"/>
  <c r="AD232" i="35"/>
  <c r="Z232" i="35"/>
  <c r="D232" i="35"/>
  <c r="AE234" i="35"/>
  <c r="AA234" i="35"/>
  <c r="V234" i="35"/>
  <c r="AD234" i="35"/>
  <c r="Z234" i="35"/>
  <c r="D234" i="35"/>
  <c r="AE236" i="35"/>
  <c r="AA236" i="35"/>
  <c r="V236" i="35"/>
  <c r="AD236" i="35"/>
  <c r="Z236" i="35"/>
  <c r="D236" i="35"/>
  <c r="AB236" i="35"/>
  <c r="AE238" i="35"/>
  <c r="AA238" i="35"/>
  <c r="V238" i="35"/>
  <c r="AD238" i="35"/>
  <c r="Z238" i="35"/>
  <c r="D238" i="35"/>
  <c r="AB238" i="35"/>
  <c r="N228" i="35"/>
  <c r="AC230" i="35"/>
  <c r="N232" i="35"/>
  <c r="AC236" i="35"/>
  <c r="J228" i="35"/>
  <c r="X228" i="35"/>
  <c r="AF228" i="35"/>
  <c r="AE229" i="35"/>
  <c r="AA229" i="35"/>
  <c r="V229" i="35"/>
  <c r="AD229" i="35"/>
  <c r="Z229" i="35"/>
  <c r="D229" i="35"/>
  <c r="AB229" i="35"/>
  <c r="J230" i="35"/>
  <c r="X230" i="35"/>
  <c r="AF230" i="35"/>
  <c r="AE231" i="35"/>
  <c r="AA231" i="35"/>
  <c r="V231" i="35"/>
  <c r="AD231" i="35"/>
  <c r="Z231" i="35"/>
  <c r="D231" i="35"/>
  <c r="AB231" i="35"/>
  <c r="J232" i="35"/>
  <c r="X232" i="35"/>
  <c r="AF232" i="35"/>
  <c r="AE233" i="35"/>
  <c r="AA233" i="35"/>
  <c r="V233" i="35"/>
  <c r="AD233" i="35"/>
  <c r="Z233" i="35"/>
  <c r="D233" i="35"/>
  <c r="AB233" i="35"/>
  <c r="J234" i="35"/>
  <c r="X234" i="35"/>
  <c r="AF234" i="35"/>
  <c r="AE235" i="35"/>
  <c r="AA235" i="35"/>
  <c r="V235" i="35"/>
  <c r="AD235" i="35"/>
  <c r="Z235" i="35"/>
  <c r="D235" i="35"/>
  <c r="AB235" i="35"/>
  <c r="J236" i="35"/>
  <c r="X236" i="35"/>
  <c r="AF236" i="35"/>
  <c r="AE237" i="35"/>
  <c r="AA237" i="35"/>
  <c r="V237" i="35"/>
  <c r="AD237" i="35"/>
  <c r="Z237" i="35"/>
  <c r="D237" i="35"/>
  <c r="AB237" i="35"/>
  <c r="J238" i="35"/>
  <c r="X238" i="35"/>
  <c r="AF238" i="35"/>
  <c r="AE239" i="35"/>
  <c r="AA239" i="35"/>
  <c r="V239" i="35"/>
  <c r="AC239" i="35"/>
  <c r="AD239" i="35"/>
  <c r="Z239" i="35"/>
  <c r="D239" i="35"/>
  <c r="AG239" i="35"/>
  <c r="AB239" i="35"/>
  <c r="AB232" i="35"/>
  <c r="AB234" i="35"/>
  <c r="AC228" i="35"/>
  <c r="N230" i="35"/>
  <c r="AC232" i="35"/>
  <c r="N234" i="35"/>
  <c r="AC234" i="35"/>
  <c r="N236" i="35"/>
  <c r="N238" i="35"/>
  <c r="AC238" i="35"/>
  <c r="S228" i="35"/>
  <c r="Y228" i="35"/>
  <c r="AG228" i="35"/>
  <c r="N229" i="35"/>
  <c r="AC229" i="35"/>
  <c r="S230" i="35"/>
  <c r="Y230" i="35"/>
  <c r="AG230" i="35"/>
  <c r="N231" i="35"/>
  <c r="AC231" i="35"/>
  <c r="S232" i="35"/>
  <c r="Y232" i="35"/>
  <c r="AG232" i="35"/>
  <c r="N233" i="35"/>
  <c r="AC233" i="35"/>
  <c r="S234" i="35"/>
  <c r="Y234" i="35"/>
  <c r="AG234" i="35"/>
  <c r="N235" i="35"/>
  <c r="AC235" i="35"/>
  <c r="S236" i="35"/>
  <c r="Y236" i="35"/>
  <c r="AG236" i="35"/>
  <c r="N237" i="35"/>
  <c r="AC237" i="35"/>
  <c r="S238" i="35"/>
  <c r="Y238" i="35"/>
  <c r="AG238" i="35"/>
  <c r="N239" i="35"/>
  <c r="AF239" i="35"/>
  <c r="AE219" i="35"/>
  <c r="AA219" i="35"/>
  <c r="V219" i="35"/>
  <c r="AD219" i="35"/>
  <c r="Z219" i="35"/>
  <c r="D219" i="35"/>
  <c r="AB219" i="35"/>
  <c r="AB223" i="35"/>
  <c r="AC217" i="35"/>
  <c r="AC221" i="35"/>
  <c r="AC225" i="35"/>
  <c r="AC227" i="35"/>
  <c r="AE216" i="35"/>
  <c r="AA216" i="35"/>
  <c r="V216" i="35"/>
  <c r="AD216" i="35"/>
  <c r="Z216" i="35"/>
  <c r="D216" i="35"/>
  <c r="AB216" i="35"/>
  <c r="J217" i="35"/>
  <c r="X217" i="35"/>
  <c r="AE218" i="35"/>
  <c r="AA218" i="35"/>
  <c r="V218" i="35"/>
  <c r="AD218" i="35"/>
  <c r="Z218" i="35"/>
  <c r="D218" i="35"/>
  <c r="AB218" i="35"/>
  <c r="J219" i="35"/>
  <c r="X219" i="35"/>
  <c r="AF219" i="35"/>
  <c r="AE220" i="35"/>
  <c r="AA220" i="35"/>
  <c r="V220" i="35"/>
  <c r="AD220" i="35"/>
  <c r="Z220" i="35"/>
  <c r="D220" i="35"/>
  <c r="AB220" i="35"/>
  <c r="J221" i="35"/>
  <c r="X221" i="35"/>
  <c r="AE222" i="35"/>
  <c r="AA222" i="35"/>
  <c r="V222" i="35"/>
  <c r="AD222" i="35"/>
  <c r="Z222" i="35"/>
  <c r="D222" i="35"/>
  <c r="AB222" i="35"/>
  <c r="J223" i="35"/>
  <c r="X223" i="35"/>
  <c r="AE224" i="35"/>
  <c r="AA224" i="35"/>
  <c r="V224" i="35"/>
  <c r="AD224" i="35"/>
  <c r="Z224" i="35"/>
  <c r="D224" i="35"/>
  <c r="AB224" i="35"/>
  <c r="J225" i="35"/>
  <c r="X225" i="35"/>
  <c r="AE226" i="35"/>
  <c r="AA226" i="35"/>
  <c r="V226" i="35"/>
  <c r="AD226" i="35"/>
  <c r="Z226" i="35"/>
  <c r="D226" i="35"/>
  <c r="AB226" i="35"/>
  <c r="J227" i="35"/>
  <c r="X227" i="35"/>
  <c r="AE217" i="35"/>
  <c r="AA217" i="35"/>
  <c r="V217" i="35"/>
  <c r="AD217" i="35"/>
  <c r="Z217" i="35"/>
  <c r="D217" i="35"/>
  <c r="AB217" i="35"/>
  <c r="AE221" i="35"/>
  <c r="AA221" i="35"/>
  <c r="V221" i="35"/>
  <c r="AD221" i="35"/>
  <c r="Z221" i="35"/>
  <c r="D221" i="35"/>
  <c r="AB221" i="35"/>
  <c r="AE223" i="35"/>
  <c r="AA223" i="35"/>
  <c r="V223" i="35"/>
  <c r="AD223" i="35"/>
  <c r="Z223" i="35"/>
  <c r="D223" i="35"/>
  <c r="AE225" i="35"/>
  <c r="AA225" i="35"/>
  <c r="V225" i="35"/>
  <c r="AD225" i="35"/>
  <c r="Z225" i="35"/>
  <c r="D225" i="35"/>
  <c r="AB225" i="35"/>
  <c r="AE227" i="35"/>
  <c r="AA227" i="35"/>
  <c r="V227" i="35"/>
  <c r="AD227" i="35"/>
  <c r="Z227" i="35"/>
  <c r="D227" i="35"/>
  <c r="AB227" i="35"/>
  <c r="N217" i="35"/>
  <c r="N219" i="35"/>
  <c r="AC219" i="35"/>
  <c r="N221" i="35"/>
  <c r="N223" i="35"/>
  <c r="AC223" i="35"/>
  <c r="N225" i="35"/>
  <c r="N227" i="35"/>
  <c r="N216" i="35"/>
  <c r="AC216" i="35"/>
  <c r="S217" i="35"/>
  <c r="Y217" i="35"/>
  <c r="AG217" i="35"/>
  <c r="N218" i="35"/>
  <c r="AC218" i="35"/>
  <c r="S219" i="35"/>
  <c r="Y219" i="35"/>
  <c r="AG219" i="35"/>
  <c r="N220" i="35"/>
  <c r="AC220" i="35"/>
  <c r="S221" i="35"/>
  <c r="Y221" i="35"/>
  <c r="AG221" i="35"/>
  <c r="N222" i="35"/>
  <c r="AC222" i="35"/>
  <c r="S223" i="35"/>
  <c r="Y223" i="35"/>
  <c r="AG223" i="35"/>
  <c r="N224" i="35"/>
  <c r="AC224" i="35"/>
  <c r="S225" i="35"/>
  <c r="Y225" i="35"/>
  <c r="AG225" i="35"/>
  <c r="N226" i="35"/>
  <c r="AC226" i="35"/>
  <c r="S227" i="35"/>
  <c r="Y227" i="35"/>
  <c r="AG227" i="35"/>
  <c r="AE205" i="35"/>
  <c r="AA205" i="35"/>
  <c r="V205" i="35"/>
  <c r="S205" i="35"/>
  <c r="AB205" i="35"/>
  <c r="AG205" i="35"/>
  <c r="AE209" i="35"/>
  <c r="AA209" i="35"/>
  <c r="V209" i="35"/>
  <c r="S209" i="35"/>
  <c r="AB209" i="35"/>
  <c r="AG209" i="35"/>
  <c r="AE213" i="35"/>
  <c r="AA213" i="35"/>
  <c r="V213" i="35"/>
  <c r="S213" i="35"/>
  <c r="AB213" i="35"/>
  <c r="AG213" i="35"/>
  <c r="X205" i="35"/>
  <c r="AC205" i="35"/>
  <c r="AE206" i="35"/>
  <c r="AA206" i="35"/>
  <c r="V206" i="35"/>
  <c r="S206" i="35"/>
  <c r="AB206" i="35"/>
  <c r="AG206" i="35"/>
  <c r="X209" i="35"/>
  <c r="AC209" i="35"/>
  <c r="AE210" i="35"/>
  <c r="AA210" i="35"/>
  <c r="V210" i="35"/>
  <c r="S210" i="35"/>
  <c r="AB210" i="35"/>
  <c r="AG210" i="35"/>
  <c r="X213" i="35"/>
  <c r="AC213" i="35"/>
  <c r="AE214" i="35"/>
  <c r="AA214" i="35"/>
  <c r="V214" i="35"/>
  <c r="S214" i="35"/>
  <c r="AB214" i="35"/>
  <c r="AG214" i="35"/>
  <c r="Y205" i="35"/>
  <c r="AD205" i="35"/>
  <c r="X206" i="35"/>
  <c r="AC206" i="35"/>
  <c r="AE207" i="35"/>
  <c r="AA207" i="35"/>
  <c r="V207" i="35"/>
  <c r="S207" i="35"/>
  <c r="AB207" i="35"/>
  <c r="AG207" i="35"/>
  <c r="Y209" i="35"/>
  <c r="AD209" i="35"/>
  <c r="X210" i="35"/>
  <c r="AC210" i="35"/>
  <c r="AE211" i="35"/>
  <c r="AA211" i="35"/>
  <c r="V211" i="35"/>
  <c r="S211" i="35"/>
  <c r="AB211" i="35"/>
  <c r="AG211" i="35"/>
  <c r="Y213" i="35"/>
  <c r="AD213" i="35"/>
  <c r="X214" i="35"/>
  <c r="AC214" i="35"/>
  <c r="AE215" i="35"/>
  <c r="AA215" i="35"/>
  <c r="V215" i="35"/>
  <c r="S215" i="35"/>
  <c r="AB215" i="35"/>
  <c r="AG215" i="35"/>
  <c r="AE204" i="35"/>
  <c r="AA204" i="35"/>
  <c r="V204" i="35"/>
  <c r="S204" i="35"/>
  <c r="AB204" i="35"/>
  <c r="AG204" i="35"/>
  <c r="D205" i="35"/>
  <c r="J205" i="35"/>
  <c r="N205" i="35"/>
  <c r="Z205" i="35"/>
  <c r="AF205" i="35"/>
  <c r="Y206" i="35"/>
  <c r="AD206" i="35"/>
  <c r="X207" i="35"/>
  <c r="AC207" i="35"/>
  <c r="AE208" i="35"/>
  <c r="AA208" i="35"/>
  <c r="V208" i="35"/>
  <c r="S208" i="35"/>
  <c r="AB208" i="35"/>
  <c r="AG208" i="35"/>
  <c r="D209" i="35"/>
  <c r="J209" i="35"/>
  <c r="N209" i="35"/>
  <c r="Z209" i="35"/>
  <c r="AF209" i="35"/>
  <c r="Y210" i="35"/>
  <c r="AD210" i="35"/>
  <c r="X211" i="35"/>
  <c r="AC211" i="35"/>
  <c r="AE212" i="35"/>
  <c r="AA212" i="35"/>
  <c r="V212" i="35"/>
  <c r="S212" i="35"/>
  <c r="T212" i="35" s="1"/>
  <c r="AB212" i="35"/>
  <c r="AG212" i="35"/>
  <c r="D213" i="35"/>
  <c r="J213" i="35"/>
  <c r="N213" i="35"/>
  <c r="Z213" i="35"/>
  <c r="AF213" i="35"/>
  <c r="Y214" i="35"/>
  <c r="AD214" i="35"/>
  <c r="X215" i="35"/>
  <c r="AC215" i="35"/>
  <c r="J192" i="35"/>
  <c r="X192" i="35"/>
  <c r="AB192" i="35"/>
  <c r="AF192" i="35"/>
  <c r="J193" i="35"/>
  <c r="X193" i="35"/>
  <c r="AB193" i="35"/>
  <c r="AF193" i="35"/>
  <c r="J194" i="35"/>
  <c r="X194" i="35"/>
  <c r="AB194" i="35"/>
  <c r="AF194" i="35"/>
  <c r="J195" i="35"/>
  <c r="X195" i="35"/>
  <c r="AB195" i="35"/>
  <c r="AF195" i="35"/>
  <c r="J196" i="35"/>
  <c r="X196" i="35"/>
  <c r="AB196" i="35"/>
  <c r="AF196" i="35"/>
  <c r="J197" i="35"/>
  <c r="X197" i="35"/>
  <c r="AB197" i="35"/>
  <c r="AF197" i="35"/>
  <c r="J198" i="35"/>
  <c r="X198" i="35"/>
  <c r="AB198" i="35"/>
  <c r="AF198" i="35"/>
  <c r="J199" i="35"/>
  <c r="X199" i="35"/>
  <c r="AB199" i="35"/>
  <c r="AF199" i="35"/>
  <c r="J200" i="35"/>
  <c r="X200" i="35"/>
  <c r="AB200" i="35"/>
  <c r="AF200" i="35"/>
  <c r="J201" i="35"/>
  <c r="X201" i="35"/>
  <c r="AB201" i="35"/>
  <c r="AF201" i="35"/>
  <c r="J202" i="35"/>
  <c r="X202" i="35"/>
  <c r="AB202" i="35"/>
  <c r="AF202" i="35"/>
  <c r="J203" i="35"/>
  <c r="X203" i="35"/>
  <c r="AB203" i="35"/>
  <c r="AF203" i="35"/>
  <c r="V192" i="35"/>
  <c r="AA192" i="35"/>
  <c r="AE192" i="35"/>
  <c r="V193" i="35"/>
  <c r="AA193" i="35"/>
  <c r="AE193" i="35"/>
  <c r="V194" i="35"/>
  <c r="AA194" i="35"/>
  <c r="AE194" i="35"/>
  <c r="V195" i="35"/>
  <c r="AA195" i="35"/>
  <c r="AE195" i="35"/>
  <c r="V196" i="35"/>
  <c r="AA196" i="35"/>
  <c r="AE196" i="35"/>
  <c r="V197" i="35"/>
  <c r="AA197" i="35"/>
  <c r="AE197" i="35"/>
  <c r="V198" i="35"/>
  <c r="AA198" i="35"/>
  <c r="AE198" i="35"/>
  <c r="V199" i="35"/>
  <c r="AA199" i="35"/>
  <c r="AE199" i="35"/>
  <c r="V200" i="35"/>
  <c r="AA200" i="35"/>
  <c r="AE200" i="35"/>
  <c r="V201" i="35"/>
  <c r="AA201" i="35"/>
  <c r="AE201" i="35"/>
  <c r="V202" i="35"/>
  <c r="AA202" i="35"/>
  <c r="AE202" i="35"/>
  <c r="V203" i="35"/>
  <c r="AA203" i="35"/>
  <c r="AE203" i="35"/>
  <c r="AE181" i="35"/>
  <c r="AA181" i="35"/>
  <c r="V181" i="35"/>
  <c r="AE185" i="35"/>
  <c r="AA185" i="35"/>
  <c r="V185" i="35"/>
  <c r="AB185" i="35"/>
  <c r="AE189" i="35"/>
  <c r="AA189" i="35"/>
  <c r="V189" i="35"/>
  <c r="AB189" i="35"/>
  <c r="X181" i="35"/>
  <c r="AE182" i="35"/>
  <c r="AA182" i="35"/>
  <c r="V182" i="35"/>
  <c r="AB182" i="35"/>
  <c r="X185" i="35"/>
  <c r="AC185" i="35"/>
  <c r="S186" i="35"/>
  <c r="AB186" i="35"/>
  <c r="AG186" i="35"/>
  <c r="AE190" i="35"/>
  <c r="AA190" i="35"/>
  <c r="V190" i="35"/>
  <c r="S190" i="35"/>
  <c r="AB190" i="35"/>
  <c r="AG190" i="35"/>
  <c r="AE180" i="35"/>
  <c r="AA180" i="35"/>
  <c r="V180" i="35"/>
  <c r="S180" i="35"/>
  <c r="AB180" i="35"/>
  <c r="AG180" i="35"/>
  <c r="D181" i="35"/>
  <c r="J181" i="35"/>
  <c r="N181" i="35"/>
  <c r="Z181" i="35"/>
  <c r="AF181" i="35"/>
  <c r="Y182" i="35"/>
  <c r="AD182" i="35"/>
  <c r="X183" i="35"/>
  <c r="AC183" i="35"/>
  <c r="AE184" i="35"/>
  <c r="AA184" i="35"/>
  <c r="V184" i="35"/>
  <c r="S184" i="35"/>
  <c r="AB184" i="35"/>
  <c r="AG184" i="35"/>
  <c r="D185" i="35"/>
  <c r="J185" i="35"/>
  <c r="N185" i="35"/>
  <c r="Z185" i="35"/>
  <c r="AF185" i="35"/>
  <c r="Y186" i="35"/>
  <c r="X187" i="35"/>
  <c r="AC187" i="35"/>
  <c r="AE188" i="35"/>
  <c r="AA188" i="35"/>
  <c r="V188" i="35"/>
  <c r="S188" i="35"/>
  <c r="AB188" i="35"/>
  <c r="AG188" i="35"/>
  <c r="D189" i="35"/>
  <c r="J189" i="35"/>
  <c r="N189" i="35"/>
  <c r="Z189" i="35"/>
  <c r="AF189" i="35"/>
  <c r="Y190" i="35"/>
  <c r="AD190" i="35"/>
  <c r="X191" i="35"/>
  <c r="S181" i="35"/>
  <c r="AB181" i="35"/>
  <c r="AG181" i="35"/>
  <c r="S185" i="35"/>
  <c r="AG185" i="35"/>
  <c r="S189" i="35"/>
  <c r="AG189" i="35"/>
  <c r="AC181" i="35"/>
  <c r="S182" i="35"/>
  <c r="AG182" i="35"/>
  <c r="AE186" i="35"/>
  <c r="AA186" i="35"/>
  <c r="V186" i="35"/>
  <c r="X189" i="35"/>
  <c r="AC189" i="35"/>
  <c r="Y181" i="35"/>
  <c r="AD181" i="35"/>
  <c r="X182" i="35"/>
  <c r="AC182" i="35"/>
  <c r="AE183" i="35"/>
  <c r="AA183" i="35"/>
  <c r="V183" i="35"/>
  <c r="S183" i="35"/>
  <c r="AB183" i="35"/>
  <c r="AG183" i="35"/>
  <c r="Y185" i="35"/>
  <c r="AD185" i="35"/>
  <c r="X186" i="35"/>
  <c r="AC186" i="35"/>
  <c r="AE187" i="35"/>
  <c r="AA187" i="35"/>
  <c r="V187" i="35"/>
  <c r="S187" i="35"/>
  <c r="AB187" i="35"/>
  <c r="AG187" i="35"/>
  <c r="Y189" i="35"/>
  <c r="AD189" i="35"/>
  <c r="X190" i="35"/>
  <c r="AC190" i="35"/>
  <c r="AE191" i="35"/>
  <c r="AA191" i="35"/>
  <c r="V191" i="35"/>
  <c r="S191" i="35"/>
  <c r="AB191" i="35"/>
  <c r="AG191" i="35"/>
  <c r="AD171" i="35"/>
  <c r="Z171" i="35"/>
  <c r="D171" i="35"/>
  <c r="S171" i="35"/>
  <c r="AB171" i="35"/>
  <c r="AG171" i="35"/>
  <c r="AD175" i="35"/>
  <c r="Z175" i="35"/>
  <c r="D175" i="35"/>
  <c r="S175" i="35"/>
  <c r="AB175" i="35"/>
  <c r="AG175" i="35"/>
  <c r="AD179" i="35"/>
  <c r="Z179" i="35"/>
  <c r="D179" i="35"/>
  <c r="AG179" i="35"/>
  <c r="S179" i="35"/>
  <c r="AB179" i="35"/>
  <c r="AD168" i="35"/>
  <c r="Z168" i="35"/>
  <c r="D168" i="35"/>
  <c r="S168" i="35"/>
  <c r="AB168" i="35"/>
  <c r="AG168" i="35"/>
  <c r="V171" i="35"/>
  <c r="X171" i="35"/>
  <c r="AC171" i="35"/>
  <c r="AD172" i="35"/>
  <c r="Z172" i="35"/>
  <c r="D172" i="35"/>
  <c r="S172" i="35"/>
  <c r="AB172" i="35"/>
  <c r="AG172" i="35"/>
  <c r="V175" i="35"/>
  <c r="X175" i="35"/>
  <c r="AC175" i="35"/>
  <c r="AD176" i="35"/>
  <c r="Z176" i="35"/>
  <c r="D176" i="35"/>
  <c r="S176" i="35"/>
  <c r="AB176" i="35"/>
  <c r="AG176" i="35"/>
  <c r="V179" i="35"/>
  <c r="X179" i="35"/>
  <c r="AC179" i="35"/>
  <c r="V168" i="35"/>
  <c r="X168" i="35"/>
  <c r="AC168" i="35"/>
  <c r="AD169" i="35"/>
  <c r="Z169" i="35"/>
  <c r="D169" i="35"/>
  <c r="S169" i="35"/>
  <c r="AB169" i="35"/>
  <c r="AG169" i="35"/>
  <c r="Y171" i="35"/>
  <c r="AE171" i="35"/>
  <c r="V172" i="35"/>
  <c r="X172" i="35"/>
  <c r="AC172" i="35"/>
  <c r="AD173" i="35"/>
  <c r="Z173" i="35"/>
  <c r="D173" i="35"/>
  <c r="S173" i="35"/>
  <c r="AB173" i="35"/>
  <c r="AG173" i="35"/>
  <c r="Y175" i="35"/>
  <c r="AE175" i="35"/>
  <c r="V176" i="35"/>
  <c r="X176" i="35"/>
  <c r="AC176" i="35"/>
  <c r="AD177" i="35"/>
  <c r="Z177" i="35"/>
  <c r="D177" i="35"/>
  <c r="S177" i="35"/>
  <c r="AB177" i="35"/>
  <c r="AG177" i="35"/>
  <c r="Y179" i="35"/>
  <c r="AE179" i="35"/>
  <c r="Y168" i="35"/>
  <c r="AE168" i="35"/>
  <c r="V169" i="35"/>
  <c r="X169" i="35"/>
  <c r="AC169" i="35"/>
  <c r="AD170" i="35"/>
  <c r="Z170" i="35"/>
  <c r="D170" i="35"/>
  <c r="S170" i="35"/>
  <c r="AB170" i="35"/>
  <c r="AG170" i="35"/>
  <c r="J171" i="35"/>
  <c r="N171" i="35"/>
  <c r="AA171" i="35"/>
  <c r="AF171" i="35"/>
  <c r="Y172" i="35"/>
  <c r="AE172" i="35"/>
  <c r="V173" i="35"/>
  <c r="X173" i="35"/>
  <c r="AC173" i="35"/>
  <c r="AD174" i="35"/>
  <c r="Z174" i="35"/>
  <c r="D174" i="35"/>
  <c r="S174" i="35"/>
  <c r="AB174" i="35"/>
  <c r="AG174" i="35"/>
  <c r="J175" i="35"/>
  <c r="N175" i="35"/>
  <c r="AA175" i="35"/>
  <c r="AF175" i="35"/>
  <c r="Y176" i="35"/>
  <c r="AE176" i="35"/>
  <c r="V177" i="35"/>
  <c r="X177" i="35"/>
  <c r="AC177" i="35"/>
  <c r="AD178" i="35"/>
  <c r="Z178" i="35"/>
  <c r="D178" i="35"/>
  <c r="S178" i="35"/>
  <c r="AB178" i="35"/>
  <c r="AG178" i="35"/>
  <c r="J179" i="35"/>
  <c r="N179" i="35"/>
  <c r="O179" i="35" s="1"/>
  <c r="AA179" i="35"/>
  <c r="AF179" i="35"/>
  <c r="AD159" i="35"/>
  <c r="Z159" i="35"/>
  <c r="D159" i="35"/>
  <c r="S159" i="35"/>
  <c r="AB159" i="35"/>
  <c r="AG159" i="35"/>
  <c r="AD163" i="35"/>
  <c r="Z163" i="35"/>
  <c r="D163" i="35"/>
  <c r="S163" i="35"/>
  <c r="AB163" i="35"/>
  <c r="AG163" i="35"/>
  <c r="AD167" i="35"/>
  <c r="Z167" i="35"/>
  <c r="D167" i="35"/>
  <c r="AG167" i="35"/>
  <c r="S167" i="35"/>
  <c r="AB167" i="35"/>
  <c r="AD156" i="35"/>
  <c r="Z156" i="35"/>
  <c r="D156" i="35"/>
  <c r="S156" i="35"/>
  <c r="AB156" i="35"/>
  <c r="AG156" i="35"/>
  <c r="V159" i="35"/>
  <c r="X159" i="35"/>
  <c r="AC159" i="35"/>
  <c r="AD160" i="35"/>
  <c r="Z160" i="35"/>
  <c r="D160" i="35"/>
  <c r="S160" i="35"/>
  <c r="AB160" i="35"/>
  <c r="AG160" i="35"/>
  <c r="V163" i="35"/>
  <c r="X163" i="35"/>
  <c r="AC163" i="35"/>
  <c r="AD164" i="35"/>
  <c r="Z164" i="35"/>
  <c r="D164" i="35"/>
  <c r="S164" i="35"/>
  <c r="AB164" i="35"/>
  <c r="AG164" i="35"/>
  <c r="V167" i="35"/>
  <c r="X167" i="35"/>
  <c r="AC167" i="35"/>
  <c r="V156" i="35"/>
  <c r="X156" i="35"/>
  <c r="AC156" i="35"/>
  <c r="AD157" i="35"/>
  <c r="Z157" i="35"/>
  <c r="D157" i="35"/>
  <c r="S157" i="35"/>
  <c r="AB157" i="35"/>
  <c r="AG157" i="35"/>
  <c r="Y159" i="35"/>
  <c r="AE159" i="35"/>
  <c r="V160" i="35"/>
  <c r="X160" i="35"/>
  <c r="AC160" i="35"/>
  <c r="AD161" i="35"/>
  <c r="Z161" i="35"/>
  <c r="D161" i="35"/>
  <c r="S161" i="35"/>
  <c r="AB161" i="35"/>
  <c r="AG161" i="35"/>
  <c r="Y163" i="35"/>
  <c r="AE163" i="35"/>
  <c r="V164" i="35"/>
  <c r="X164" i="35"/>
  <c r="AC164" i="35"/>
  <c r="AD165" i="35"/>
  <c r="Z165" i="35"/>
  <c r="D165" i="35"/>
  <c r="S165" i="35"/>
  <c r="AB165" i="35"/>
  <c r="AG165" i="35"/>
  <c r="Y167" i="35"/>
  <c r="AE167" i="35"/>
  <c r="Y156" i="35"/>
  <c r="AE156" i="35"/>
  <c r="V157" i="35"/>
  <c r="X157" i="35"/>
  <c r="AC157" i="35"/>
  <c r="AD158" i="35"/>
  <c r="Z158" i="35"/>
  <c r="D158" i="35"/>
  <c r="S158" i="35"/>
  <c r="AB158" i="35"/>
  <c r="AG158" i="35"/>
  <c r="J159" i="35"/>
  <c r="N159" i="35"/>
  <c r="AA159" i="35"/>
  <c r="AF159" i="35"/>
  <c r="Y160" i="35"/>
  <c r="AE160" i="35"/>
  <c r="V161" i="35"/>
  <c r="X161" i="35"/>
  <c r="AC161" i="35"/>
  <c r="AD162" i="35"/>
  <c r="Z162" i="35"/>
  <c r="D162" i="35"/>
  <c r="S162" i="35"/>
  <c r="AB162" i="35"/>
  <c r="AG162" i="35"/>
  <c r="J163" i="35"/>
  <c r="N163" i="35"/>
  <c r="AA163" i="35"/>
  <c r="AF163" i="35"/>
  <c r="Y164" i="35"/>
  <c r="AE164" i="35"/>
  <c r="V165" i="35"/>
  <c r="X165" i="35"/>
  <c r="AC165" i="35"/>
  <c r="AD166" i="35"/>
  <c r="Z166" i="35"/>
  <c r="D166" i="35"/>
  <c r="S166" i="35"/>
  <c r="AB166" i="35"/>
  <c r="AG166" i="35"/>
  <c r="J167" i="35"/>
  <c r="N167" i="35"/>
  <c r="AA167" i="35"/>
  <c r="AF167" i="35"/>
  <c r="AE147" i="35"/>
  <c r="AA147" i="35"/>
  <c r="V147" i="35"/>
  <c r="AD147" i="35"/>
  <c r="Z147" i="35"/>
  <c r="D147" i="35"/>
  <c r="AB147" i="35"/>
  <c r="AE149" i="35"/>
  <c r="AA149" i="35"/>
  <c r="V149" i="35"/>
  <c r="AD149" i="35"/>
  <c r="Z149" i="35"/>
  <c r="D149" i="35"/>
  <c r="AE151" i="35"/>
  <c r="AA151" i="35"/>
  <c r="V151" i="35"/>
  <c r="AD151" i="35"/>
  <c r="Z151" i="35"/>
  <c r="D151" i="35"/>
  <c r="AE155" i="35"/>
  <c r="AA155" i="35"/>
  <c r="V155" i="35"/>
  <c r="AD155" i="35"/>
  <c r="Z155" i="35"/>
  <c r="D155" i="35"/>
  <c r="AB155" i="35"/>
  <c r="N145" i="35"/>
  <c r="AC147" i="35"/>
  <c r="N149" i="35"/>
  <c r="AC151" i="35"/>
  <c r="AC155" i="35"/>
  <c r="AE144" i="35"/>
  <c r="AA144" i="35"/>
  <c r="V144" i="35"/>
  <c r="AD144" i="35"/>
  <c r="Z144" i="35"/>
  <c r="D144" i="35"/>
  <c r="AB144" i="35"/>
  <c r="J145" i="35"/>
  <c r="X145" i="35"/>
  <c r="AE146" i="35"/>
  <c r="AA146" i="35"/>
  <c r="V146" i="35"/>
  <c r="AD146" i="35"/>
  <c r="Z146" i="35"/>
  <c r="D146" i="35"/>
  <c r="AB146" i="35"/>
  <c r="J147" i="35"/>
  <c r="X147" i="35"/>
  <c r="AF147" i="35"/>
  <c r="AE148" i="35"/>
  <c r="AA148" i="35"/>
  <c r="V148" i="35"/>
  <c r="AD148" i="35"/>
  <c r="Z148" i="35"/>
  <c r="D148" i="35"/>
  <c r="AB148" i="35"/>
  <c r="J149" i="35"/>
  <c r="X149" i="35"/>
  <c r="AF149" i="35"/>
  <c r="AE150" i="35"/>
  <c r="AA150" i="35"/>
  <c r="V150" i="35"/>
  <c r="AD150" i="35"/>
  <c r="Z150" i="35"/>
  <c r="D150" i="35"/>
  <c r="AB150" i="35"/>
  <c r="J151" i="35"/>
  <c r="X151" i="35"/>
  <c r="AF151" i="35"/>
  <c r="AE152" i="35"/>
  <c r="AA152" i="35"/>
  <c r="V152" i="35"/>
  <c r="AD152" i="35"/>
  <c r="Z152" i="35"/>
  <c r="D152" i="35"/>
  <c r="AB152" i="35"/>
  <c r="J153" i="35"/>
  <c r="X153" i="35"/>
  <c r="AE154" i="35"/>
  <c r="AA154" i="35"/>
  <c r="V154" i="35"/>
  <c r="AD154" i="35"/>
  <c r="Z154" i="35"/>
  <c r="D154" i="35"/>
  <c r="AB154" i="35"/>
  <c r="J155" i="35"/>
  <c r="X155" i="35"/>
  <c r="AF155" i="35"/>
  <c r="AE145" i="35"/>
  <c r="AA145" i="35"/>
  <c r="V145" i="35"/>
  <c r="AD145" i="35"/>
  <c r="Z145" i="35"/>
  <c r="D145" i="35"/>
  <c r="AB145" i="35"/>
  <c r="AB149" i="35"/>
  <c r="AB151" i="35"/>
  <c r="AE153" i="35"/>
  <c r="AA153" i="35"/>
  <c r="V153" i="35"/>
  <c r="AD153" i="35"/>
  <c r="Z153" i="35"/>
  <c r="D153" i="35"/>
  <c r="AB153" i="35"/>
  <c r="AC145" i="35"/>
  <c r="N147" i="35"/>
  <c r="AC149" i="35"/>
  <c r="N151" i="35"/>
  <c r="N153" i="35"/>
  <c r="AC153" i="35"/>
  <c r="N155" i="35"/>
  <c r="N144" i="35"/>
  <c r="AC144" i="35"/>
  <c r="S145" i="35"/>
  <c r="Y145" i="35"/>
  <c r="AG145" i="35"/>
  <c r="N146" i="35"/>
  <c r="AC146" i="35"/>
  <c r="S147" i="35"/>
  <c r="Y147" i="35"/>
  <c r="AG147" i="35"/>
  <c r="N148" i="35"/>
  <c r="AC148" i="35"/>
  <c r="S149" i="35"/>
  <c r="Y149" i="35"/>
  <c r="AG149" i="35"/>
  <c r="N150" i="35"/>
  <c r="AC150" i="35"/>
  <c r="S151" i="35"/>
  <c r="Y151" i="35"/>
  <c r="AG151" i="35"/>
  <c r="N152" i="35"/>
  <c r="AC152" i="35"/>
  <c r="S153" i="35"/>
  <c r="Y153" i="35"/>
  <c r="AG153" i="35"/>
  <c r="N154" i="35"/>
  <c r="AC154" i="35"/>
  <c r="S155" i="35"/>
  <c r="Y155" i="35"/>
  <c r="AG155" i="35"/>
  <c r="AE137" i="35"/>
  <c r="AA137" i="35"/>
  <c r="V137" i="35"/>
  <c r="AD137" i="35"/>
  <c r="Z137" i="35"/>
  <c r="D137" i="35"/>
  <c r="AB137" i="35"/>
  <c r="AE139" i="35"/>
  <c r="AA139" i="35"/>
  <c r="V139" i="35"/>
  <c r="AD139" i="35"/>
  <c r="Z139" i="35"/>
  <c r="D139" i="35"/>
  <c r="S132" i="35"/>
  <c r="Y132" i="35"/>
  <c r="N133" i="35"/>
  <c r="S134" i="35"/>
  <c r="Y134" i="35"/>
  <c r="N135" i="35"/>
  <c r="S136" i="35"/>
  <c r="Y136" i="35"/>
  <c r="N137" i="35"/>
  <c r="AC137" i="35"/>
  <c r="S138" i="35"/>
  <c r="Y138" i="35"/>
  <c r="N139" i="35"/>
  <c r="AC139" i="35"/>
  <c r="S140" i="35"/>
  <c r="Y140" i="35"/>
  <c r="N141" i="35"/>
  <c r="S142" i="35"/>
  <c r="Y142" i="35"/>
  <c r="N143" i="35"/>
  <c r="AE133" i="35"/>
  <c r="AA133" i="35"/>
  <c r="V133" i="35"/>
  <c r="AD133" i="35"/>
  <c r="Z133" i="35"/>
  <c r="D133" i="35"/>
  <c r="AB133" i="35"/>
  <c r="AE135" i="35"/>
  <c r="AA135" i="35"/>
  <c r="V135" i="35"/>
  <c r="AD135" i="35"/>
  <c r="Z135" i="35"/>
  <c r="D135" i="35"/>
  <c r="AB135" i="35"/>
  <c r="AB139" i="35"/>
  <c r="AE141" i="35"/>
  <c r="AA141" i="35"/>
  <c r="V141" i="35"/>
  <c r="AD141" i="35"/>
  <c r="Z141" i="35"/>
  <c r="D141" i="35"/>
  <c r="AB141" i="35"/>
  <c r="AE143" i="35"/>
  <c r="AA143" i="35"/>
  <c r="V143" i="35"/>
  <c r="AG143" i="35"/>
  <c r="AD143" i="35"/>
  <c r="Z143" i="35"/>
  <c r="D143" i="35"/>
  <c r="AB143" i="35"/>
  <c r="AE132" i="35"/>
  <c r="AA132" i="35"/>
  <c r="V132" i="35"/>
  <c r="AD132" i="35"/>
  <c r="Z132" i="35"/>
  <c r="D132" i="35"/>
  <c r="AB132" i="35"/>
  <c r="J133" i="35"/>
  <c r="X133" i="35"/>
  <c r="AF133" i="35"/>
  <c r="AE134" i="35"/>
  <c r="AA134" i="35"/>
  <c r="V134" i="35"/>
  <c r="AD134" i="35"/>
  <c r="Z134" i="35"/>
  <c r="D134" i="35"/>
  <c r="AB134" i="35"/>
  <c r="J135" i="35"/>
  <c r="X135" i="35"/>
  <c r="AF135" i="35"/>
  <c r="AE136" i="35"/>
  <c r="AA136" i="35"/>
  <c r="V136" i="35"/>
  <c r="AD136" i="35"/>
  <c r="Z136" i="35"/>
  <c r="D136" i="35"/>
  <c r="AB136" i="35"/>
  <c r="J137" i="35"/>
  <c r="X137" i="35"/>
  <c r="AF137" i="35"/>
  <c r="AE138" i="35"/>
  <c r="AA138" i="35"/>
  <c r="V138" i="35"/>
  <c r="AD138" i="35"/>
  <c r="Z138" i="35"/>
  <c r="D138" i="35"/>
  <c r="AB138" i="35"/>
  <c r="J139" i="35"/>
  <c r="X139" i="35"/>
  <c r="AF139" i="35"/>
  <c r="AE140" i="35"/>
  <c r="AA140" i="35"/>
  <c r="V140" i="35"/>
  <c r="AD140" i="35"/>
  <c r="Z140" i="35"/>
  <c r="D140" i="35"/>
  <c r="AB140" i="35"/>
  <c r="J141" i="35"/>
  <c r="X141" i="35"/>
  <c r="AF141" i="35"/>
  <c r="AE142" i="35"/>
  <c r="AA142" i="35"/>
  <c r="V142" i="35"/>
  <c r="AD142" i="35"/>
  <c r="Z142" i="35"/>
  <c r="D142" i="35"/>
  <c r="AB142" i="35"/>
  <c r="J143" i="35"/>
  <c r="X143" i="35"/>
  <c r="AF143" i="35"/>
  <c r="AE127" i="35"/>
  <c r="AA127" i="35"/>
  <c r="V127" i="35"/>
  <c r="AD127" i="35"/>
  <c r="Z127" i="35"/>
  <c r="D127" i="35"/>
  <c r="AB127" i="35"/>
  <c r="AE129" i="35"/>
  <c r="AA129" i="35"/>
  <c r="V129" i="35"/>
  <c r="AD129" i="35"/>
  <c r="Z129" i="35"/>
  <c r="D129" i="35"/>
  <c r="S120" i="35"/>
  <c r="Y120" i="35"/>
  <c r="N121" i="35"/>
  <c r="S122" i="35"/>
  <c r="Y122" i="35"/>
  <c r="N123" i="35"/>
  <c r="S124" i="35"/>
  <c r="Y124" i="35"/>
  <c r="N125" i="35"/>
  <c r="S126" i="35"/>
  <c r="Y126" i="35"/>
  <c r="N127" i="35"/>
  <c r="AC127" i="35"/>
  <c r="S128" i="35"/>
  <c r="Y128" i="35"/>
  <c r="N129" i="35"/>
  <c r="AC129" i="35"/>
  <c r="S130" i="35"/>
  <c r="Y130" i="35"/>
  <c r="N131" i="35"/>
  <c r="O119" i="35" s="1"/>
  <c r="AE121" i="35"/>
  <c r="AA121" i="35"/>
  <c r="V121" i="35"/>
  <c r="AD121" i="35"/>
  <c r="Z121" i="35"/>
  <c r="D121" i="35"/>
  <c r="AB121" i="35"/>
  <c r="AE123" i="35"/>
  <c r="AA123" i="35"/>
  <c r="V123" i="35"/>
  <c r="AD123" i="35"/>
  <c r="Z123" i="35"/>
  <c r="D123" i="35"/>
  <c r="AB123" i="35"/>
  <c r="AE125" i="35"/>
  <c r="AA125" i="35"/>
  <c r="V125" i="35"/>
  <c r="AD125" i="35"/>
  <c r="Z125" i="35"/>
  <c r="D125" i="35"/>
  <c r="AB125" i="35"/>
  <c r="AB129" i="35"/>
  <c r="AE131" i="35"/>
  <c r="AA131" i="35"/>
  <c r="V131" i="35"/>
  <c r="AC131" i="35"/>
  <c r="AD131" i="35"/>
  <c r="Z131" i="35"/>
  <c r="D131" i="35"/>
  <c r="AB131" i="35"/>
  <c r="AE120" i="35"/>
  <c r="AA120" i="35"/>
  <c r="V120" i="35"/>
  <c r="AD120" i="35"/>
  <c r="Z120" i="35"/>
  <c r="D120" i="35"/>
  <c r="AB120" i="35"/>
  <c r="J121" i="35"/>
  <c r="X121" i="35"/>
  <c r="AF121" i="35"/>
  <c r="AE122" i="35"/>
  <c r="AA122" i="35"/>
  <c r="V122" i="35"/>
  <c r="AD122" i="35"/>
  <c r="Z122" i="35"/>
  <c r="D122" i="35"/>
  <c r="AB122" i="35"/>
  <c r="J123" i="35"/>
  <c r="X123" i="35"/>
  <c r="AF123" i="35"/>
  <c r="AE124" i="35"/>
  <c r="AA124" i="35"/>
  <c r="V124" i="35"/>
  <c r="AD124" i="35"/>
  <c r="Z124" i="35"/>
  <c r="D124" i="35"/>
  <c r="AB124" i="35"/>
  <c r="J125" i="35"/>
  <c r="X125" i="35"/>
  <c r="AF125" i="35"/>
  <c r="AE126" i="35"/>
  <c r="AA126" i="35"/>
  <c r="V126" i="35"/>
  <c r="AD126" i="35"/>
  <c r="Z126" i="35"/>
  <c r="D126" i="35"/>
  <c r="AB126" i="35"/>
  <c r="J127" i="35"/>
  <c r="X127" i="35"/>
  <c r="AF127" i="35"/>
  <c r="AE128" i="35"/>
  <c r="AA128" i="35"/>
  <c r="V128" i="35"/>
  <c r="AD128" i="35"/>
  <c r="Z128" i="35"/>
  <c r="D128" i="35"/>
  <c r="AB128" i="35"/>
  <c r="J129" i="35"/>
  <c r="X129" i="35"/>
  <c r="AF129" i="35"/>
  <c r="AE130" i="35"/>
  <c r="AA130" i="35"/>
  <c r="V130" i="35"/>
  <c r="AD130" i="35"/>
  <c r="Z130" i="35"/>
  <c r="D130" i="35"/>
  <c r="AB130" i="35"/>
  <c r="J131" i="35"/>
  <c r="X131" i="35"/>
  <c r="AG131" i="35"/>
  <c r="AD108" i="35"/>
  <c r="Z108" i="35"/>
  <c r="D108" i="35"/>
  <c r="S108" i="35"/>
  <c r="AB108" i="35"/>
  <c r="AG108" i="35"/>
  <c r="AD112" i="35"/>
  <c r="Z112" i="35"/>
  <c r="D112" i="35"/>
  <c r="S112" i="35"/>
  <c r="AB112" i="35"/>
  <c r="AG112" i="35"/>
  <c r="AD116" i="35"/>
  <c r="Z116" i="35"/>
  <c r="D116" i="35"/>
  <c r="S116" i="35"/>
  <c r="AB116" i="35"/>
  <c r="AG116" i="35"/>
  <c r="V108" i="35"/>
  <c r="X108" i="35"/>
  <c r="AC108" i="35"/>
  <c r="AD109" i="35"/>
  <c r="Z109" i="35"/>
  <c r="D109" i="35"/>
  <c r="S109" i="35"/>
  <c r="AB109" i="35"/>
  <c r="AG109" i="35"/>
  <c r="V112" i="35"/>
  <c r="X112" i="35"/>
  <c r="AC112" i="35"/>
  <c r="AD113" i="35"/>
  <c r="Z113" i="35"/>
  <c r="D113" i="35"/>
  <c r="S113" i="35"/>
  <c r="AB113" i="35"/>
  <c r="AG113" i="35"/>
  <c r="V116" i="35"/>
  <c r="X116" i="35"/>
  <c r="AC116" i="35"/>
  <c r="AD117" i="35"/>
  <c r="Z117" i="35"/>
  <c r="D117" i="35"/>
  <c r="S117" i="35"/>
  <c r="AB117" i="35"/>
  <c r="AG117" i="35"/>
  <c r="Y108" i="35"/>
  <c r="AE108" i="35"/>
  <c r="V109" i="35"/>
  <c r="X109" i="35"/>
  <c r="AC109" i="35"/>
  <c r="AD110" i="35"/>
  <c r="Z110" i="35"/>
  <c r="D110" i="35"/>
  <c r="S110" i="35"/>
  <c r="AB110" i="35"/>
  <c r="AG110" i="35"/>
  <c r="Y112" i="35"/>
  <c r="AE112" i="35"/>
  <c r="V113" i="35"/>
  <c r="X113" i="35"/>
  <c r="AC113" i="35"/>
  <c r="AD114" i="35"/>
  <c r="Z114" i="35"/>
  <c r="D114" i="35"/>
  <c r="S114" i="35"/>
  <c r="AB114" i="35"/>
  <c r="AG114" i="35"/>
  <c r="Y116" i="35"/>
  <c r="AE116" i="35"/>
  <c r="V117" i="35"/>
  <c r="X117" i="35"/>
  <c r="AC117" i="35"/>
  <c r="AD118" i="35"/>
  <c r="Z118" i="35"/>
  <c r="D118" i="35"/>
  <c r="S118" i="35"/>
  <c r="AB118" i="35"/>
  <c r="AG118" i="35"/>
  <c r="J108" i="35"/>
  <c r="N108" i="35"/>
  <c r="AA108" i="35"/>
  <c r="AF108" i="35"/>
  <c r="Y109" i="35"/>
  <c r="AE109" i="35"/>
  <c r="V110" i="35"/>
  <c r="X110" i="35"/>
  <c r="AC110" i="35"/>
  <c r="AD111" i="35"/>
  <c r="Z111" i="35"/>
  <c r="D111" i="35"/>
  <c r="S111" i="35"/>
  <c r="AB111" i="35"/>
  <c r="AG111" i="35"/>
  <c r="J112" i="35"/>
  <c r="N112" i="35"/>
  <c r="AA112" i="35"/>
  <c r="AF112" i="35"/>
  <c r="Y113" i="35"/>
  <c r="AE113" i="35"/>
  <c r="V114" i="35"/>
  <c r="X114" i="35"/>
  <c r="AC114" i="35"/>
  <c r="AD115" i="35"/>
  <c r="Z115" i="35"/>
  <c r="D115" i="35"/>
  <c r="S115" i="35"/>
  <c r="AB115" i="35"/>
  <c r="AG115" i="35"/>
  <c r="J116" i="35"/>
  <c r="N116" i="35"/>
  <c r="AA116" i="35"/>
  <c r="AF116" i="35"/>
  <c r="Y117" i="35"/>
  <c r="AE117" i="35"/>
  <c r="V118" i="35"/>
  <c r="X118" i="35"/>
  <c r="AC118" i="35"/>
  <c r="AD119" i="35"/>
  <c r="Z119" i="35"/>
  <c r="D119" i="35"/>
  <c r="S119" i="35"/>
  <c r="AH119" i="35" s="1"/>
  <c r="AB119" i="35"/>
  <c r="AG119" i="35"/>
  <c r="J96" i="35"/>
  <c r="X96" i="35"/>
  <c r="AB96" i="35"/>
  <c r="AF96" i="35"/>
  <c r="J97" i="35"/>
  <c r="X97" i="35"/>
  <c r="AB97" i="35"/>
  <c r="AF97" i="35"/>
  <c r="J98" i="35"/>
  <c r="X98" i="35"/>
  <c r="AB98" i="35"/>
  <c r="AF98" i="35"/>
  <c r="J99" i="35"/>
  <c r="X99" i="35"/>
  <c r="AB99" i="35"/>
  <c r="AF99" i="35"/>
  <c r="J100" i="35"/>
  <c r="X100" i="35"/>
  <c r="AB100" i="35"/>
  <c r="AF100" i="35"/>
  <c r="J101" i="35"/>
  <c r="X101" i="35"/>
  <c r="AB101" i="35"/>
  <c r="AF101" i="35"/>
  <c r="J102" i="35"/>
  <c r="X102" i="35"/>
  <c r="AB102" i="35"/>
  <c r="AF102" i="35"/>
  <c r="J103" i="35"/>
  <c r="X103" i="35"/>
  <c r="AB103" i="35"/>
  <c r="AF103" i="35"/>
  <c r="J104" i="35"/>
  <c r="X104" i="35"/>
  <c r="AB104" i="35"/>
  <c r="AF104" i="35"/>
  <c r="J105" i="35"/>
  <c r="X105" i="35"/>
  <c r="AB105" i="35"/>
  <c r="AF105" i="35"/>
  <c r="J106" i="35"/>
  <c r="X106" i="35"/>
  <c r="AB106" i="35"/>
  <c r="AF106" i="35"/>
  <c r="J107" i="35"/>
  <c r="X107" i="35"/>
  <c r="AB107" i="35"/>
  <c r="AF107" i="35"/>
  <c r="V96" i="35"/>
  <c r="AA96" i="35"/>
  <c r="AE96" i="35"/>
  <c r="V97" i="35"/>
  <c r="AA97" i="35"/>
  <c r="AE97" i="35"/>
  <c r="V98" i="35"/>
  <c r="AA98" i="35"/>
  <c r="AE98" i="35"/>
  <c r="V99" i="35"/>
  <c r="AA99" i="35"/>
  <c r="AE99" i="35"/>
  <c r="V100" i="35"/>
  <c r="AA100" i="35"/>
  <c r="AE100" i="35"/>
  <c r="V101" i="35"/>
  <c r="AA101" i="35"/>
  <c r="AE101" i="35"/>
  <c r="V102" i="35"/>
  <c r="AA102" i="35"/>
  <c r="AE102" i="35"/>
  <c r="V103" i="35"/>
  <c r="AA103" i="35"/>
  <c r="AE103" i="35"/>
  <c r="V104" i="35"/>
  <c r="AA104" i="35"/>
  <c r="AE104" i="35"/>
  <c r="V105" i="35"/>
  <c r="AA105" i="35"/>
  <c r="AE105" i="35"/>
  <c r="V106" i="35"/>
  <c r="AA106" i="35"/>
  <c r="AE106" i="35"/>
  <c r="V107" i="35"/>
  <c r="W107" i="35" s="1"/>
  <c r="AA107" i="35"/>
  <c r="AE107" i="35"/>
  <c r="S85" i="35"/>
  <c r="AB85" i="35"/>
  <c r="AG85" i="35"/>
  <c r="AE89" i="35"/>
  <c r="AA89" i="35"/>
  <c r="V89" i="35"/>
  <c r="AB89" i="35"/>
  <c r="AE93" i="35"/>
  <c r="AA93" i="35"/>
  <c r="V93" i="35"/>
  <c r="AG93" i="35"/>
  <c r="AE86" i="35"/>
  <c r="AA86" i="35"/>
  <c r="V86" i="35"/>
  <c r="AB86" i="35"/>
  <c r="AG86" i="35"/>
  <c r="AE90" i="35"/>
  <c r="AA90" i="35"/>
  <c r="V90" i="35"/>
  <c r="AB90" i="35"/>
  <c r="X93" i="35"/>
  <c r="AE94" i="35"/>
  <c r="AA94" i="35"/>
  <c r="V94" i="35"/>
  <c r="AB94" i="35"/>
  <c r="Y85" i="35"/>
  <c r="X86" i="35"/>
  <c r="AC86" i="35"/>
  <c r="AE87" i="35"/>
  <c r="AA87" i="35"/>
  <c r="V87" i="35"/>
  <c r="S87" i="35"/>
  <c r="AB87" i="35"/>
  <c r="AG87" i="35"/>
  <c r="Y89" i="35"/>
  <c r="AD89" i="35"/>
  <c r="X90" i="35"/>
  <c r="AC90" i="35"/>
  <c r="AE91" i="35"/>
  <c r="AA91" i="35"/>
  <c r="V91" i="35"/>
  <c r="S91" i="35"/>
  <c r="AB91" i="35"/>
  <c r="AG91" i="35"/>
  <c r="Y93" i="35"/>
  <c r="AD93" i="35"/>
  <c r="X94" i="35"/>
  <c r="AC94" i="35"/>
  <c r="AE95" i="35"/>
  <c r="AA95" i="35"/>
  <c r="V95" i="35"/>
  <c r="I95" i="35"/>
  <c r="S95" i="35"/>
  <c r="AB95" i="35"/>
  <c r="AG95" i="35"/>
  <c r="AE85" i="35"/>
  <c r="AA85" i="35"/>
  <c r="V85" i="35"/>
  <c r="S89" i="35"/>
  <c r="AG89" i="35"/>
  <c r="S93" i="35"/>
  <c r="AB93" i="35"/>
  <c r="X85" i="35"/>
  <c r="AC85" i="35"/>
  <c r="S86" i="35"/>
  <c r="X89" i="35"/>
  <c r="AC89" i="35"/>
  <c r="S90" i="35"/>
  <c r="AG90" i="35"/>
  <c r="AC93" i="35"/>
  <c r="S94" i="35"/>
  <c r="AG94" i="35"/>
  <c r="AE84" i="35"/>
  <c r="AA84" i="35"/>
  <c r="V84" i="35"/>
  <c r="S84" i="35"/>
  <c r="AB84" i="35"/>
  <c r="AG84" i="35"/>
  <c r="D85" i="35"/>
  <c r="J85" i="35"/>
  <c r="N85" i="35"/>
  <c r="Z85" i="35"/>
  <c r="AF85" i="35"/>
  <c r="Y86" i="35"/>
  <c r="AD86" i="35"/>
  <c r="X87" i="35"/>
  <c r="AC87" i="35"/>
  <c r="AE88" i="35"/>
  <c r="AA88" i="35"/>
  <c r="V88" i="35"/>
  <c r="S88" i="35"/>
  <c r="AB88" i="35"/>
  <c r="AG88" i="35"/>
  <c r="D89" i="35"/>
  <c r="J89" i="35"/>
  <c r="N89" i="35"/>
  <c r="Z89" i="35"/>
  <c r="AF89" i="35"/>
  <c r="Y90" i="35"/>
  <c r="AD90" i="35"/>
  <c r="X91" i="35"/>
  <c r="AC91" i="35"/>
  <c r="AE92" i="35"/>
  <c r="AA92" i="35"/>
  <c r="V92" i="35"/>
  <c r="S92" i="35"/>
  <c r="AB92" i="35"/>
  <c r="AG92" i="35"/>
  <c r="D93" i="35"/>
  <c r="J93" i="35"/>
  <c r="N93" i="35"/>
  <c r="Z93" i="35"/>
  <c r="AF93" i="35"/>
  <c r="Y94" i="35"/>
  <c r="AD94" i="35"/>
  <c r="X95" i="35"/>
  <c r="AC95" i="35"/>
  <c r="AE73" i="35"/>
  <c r="AA73" i="35"/>
  <c r="V73" i="35"/>
  <c r="AG73" i="35"/>
  <c r="AE77" i="35"/>
  <c r="AA77" i="35"/>
  <c r="V77" i="35"/>
  <c r="S77" i="35"/>
  <c r="AB77" i="35"/>
  <c r="AG77" i="35"/>
  <c r="AE81" i="35"/>
  <c r="AA81" i="35"/>
  <c r="V81" i="35"/>
  <c r="AB81" i="35"/>
  <c r="AG81" i="35"/>
  <c r="X73" i="35"/>
  <c r="AC73" i="35"/>
  <c r="S74" i="35"/>
  <c r="AB74" i="35"/>
  <c r="X77" i="35"/>
  <c r="AE78" i="35"/>
  <c r="AA78" i="35"/>
  <c r="V78" i="35"/>
  <c r="AG78" i="35"/>
  <c r="AC81" i="35"/>
  <c r="AE82" i="35"/>
  <c r="AA82" i="35"/>
  <c r="V82" i="35"/>
  <c r="AB82" i="35"/>
  <c r="AG82" i="35"/>
  <c r="AE72" i="35"/>
  <c r="AA72" i="35"/>
  <c r="V72" i="35"/>
  <c r="S72" i="35"/>
  <c r="AB72" i="35"/>
  <c r="AG72" i="35"/>
  <c r="D73" i="35"/>
  <c r="J73" i="35"/>
  <c r="N73" i="35"/>
  <c r="Z73" i="35"/>
  <c r="AF73" i="35"/>
  <c r="Y74" i="35"/>
  <c r="X75" i="35"/>
  <c r="AC75" i="35"/>
  <c r="AE76" i="35"/>
  <c r="AA76" i="35"/>
  <c r="V76" i="35"/>
  <c r="S76" i="35"/>
  <c r="AB76" i="35"/>
  <c r="AG76" i="35"/>
  <c r="D77" i="35"/>
  <c r="J77" i="35"/>
  <c r="N77" i="35"/>
  <c r="Z77" i="35"/>
  <c r="AF77" i="35"/>
  <c r="Y78" i="35"/>
  <c r="AD78" i="35"/>
  <c r="X79" i="35"/>
  <c r="AC79" i="35"/>
  <c r="AE80" i="35"/>
  <c r="AA80" i="35"/>
  <c r="V80" i="35"/>
  <c r="S80" i="35"/>
  <c r="AB80" i="35"/>
  <c r="AG80" i="35"/>
  <c r="D81" i="35"/>
  <c r="J81" i="35"/>
  <c r="N81" i="35"/>
  <c r="Z81" i="35"/>
  <c r="AF81" i="35"/>
  <c r="Y82" i="35"/>
  <c r="AD82" i="35"/>
  <c r="X83" i="35"/>
  <c r="S73" i="35"/>
  <c r="AB73" i="35"/>
  <c r="S81" i="35"/>
  <c r="AE74" i="35"/>
  <c r="AA74" i="35"/>
  <c r="V74" i="35"/>
  <c r="AG74" i="35"/>
  <c r="AC77" i="35"/>
  <c r="S78" i="35"/>
  <c r="AB78" i="35"/>
  <c r="X81" i="35"/>
  <c r="S82" i="35"/>
  <c r="Y73" i="35"/>
  <c r="AD73" i="35"/>
  <c r="X74" i="35"/>
  <c r="AC74" i="35"/>
  <c r="AE75" i="35"/>
  <c r="AA75" i="35"/>
  <c r="V75" i="35"/>
  <c r="S75" i="35"/>
  <c r="AB75" i="35"/>
  <c r="AG75" i="35"/>
  <c r="Y77" i="35"/>
  <c r="AD77" i="35"/>
  <c r="X78" i="35"/>
  <c r="AC78" i="35"/>
  <c r="AE79" i="35"/>
  <c r="AA79" i="35"/>
  <c r="V79" i="35"/>
  <c r="S79" i="35"/>
  <c r="AH79" i="35" s="1"/>
  <c r="AB79" i="35"/>
  <c r="AG79" i="35"/>
  <c r="Y81" i="35"/>
  <c r="AD81" i="35"/>
  <c r="X82" i="35"/>
  <c r="AC82" i="35"/>
  <c r="AE83" i="35"/>
  <c r="AA83" i="35"/>
  <c r="V83" i="35"/>
  <c r="S83" i="35"/>
  <c r="AB83" i="35"/>
  <c r="AG83" i="35"/>
  <c r="AE61" i="35"/>
  <c r="AA61" i="35"/>
  <c r="V61" i="35"/>
  <c r="AD61" i="35"/>
  <c r="Z61" i="35"/>
  <c r="D61" i="35"/>
  <c r="AB61" i="35"/>
  <c r="AE63" i="35"/>
  <c r="AA63" i="35"/>
  <c r="V63" i="35"/>
  <c r="AD63" i="35"/>
  <c r="Z63" i="35"/>
  <c r="D63" i="35"/>
  <c r="AB63" i="35"/>
  <c r="AE65" i="35"/>
  <c r="AA65" i="35"/>
  <c r="V65" i="35"/>
  <c r="AD65" i="35"/>
  <c r="Z65" i="35"/>
  <c r="D65" i="35"/>
  <c r="AB65" i="35"/>
  <c r="AE67" i="35"/>
  <c r="AA67" i="35"/>
  <c r="V67" i="35"/>
  <c r="AD67" i="35"/>
  <c r="Z67" i="35"/>
  <c r="D67" i="35"/>
  <c r="AB67" i="35"/>
  <c r="AE69" i="35"/>
  <c r="AA69" i="35"/>
  <c r="V69" i="35"/>
  <c r="AD69" i="35"/>
  <c r="Z69" i="35"/>
  <c r="D69" i="35"/>
  <c r="AB69" i="35"/>
  <c r="AE71" i="35"/>
  <c r="AA71" i="35"/>
  <c r="V71" i="35"/>
  <c r="AD71" i="35"/>
  <c r="Z71" i="35"/>
  <c r="I71" i="35"/>
  <c r="D71" i="35"/>
  <c r="AB71" i="35"/>
  <c r="N61" i="35"/>
  <c r="AC61" i="35"/>
  <c r="N63" i="35"/>
  <c r="AC63" i="35"/>
  <c r="N65" i="35"/>
  <c r="AC65" i="35"/>
  <c r="N67" i="35"/>
  <c r="O67" i="35" s="1"/>
  <c r="AC67" i="35"/>
  <c r="N69" i="35"/>
  <c r="AC69" i="35"/>
  <c r="N71" i="35"/>
  <c r="AC71" i="35"/>
  <c r="AE60" i="35"/>
  <c r="AA60" i="35"/>
  <c r="V60" i="35"/>
  <c r="AD60" i="35"/>
  <c r="Z60" i="35"/>
  <c r="D60" i="35"/>
  <c r="AB60" i="35"/>
  <c r="J61" i="35"/>
  <c r="X61" i="35"/>
  <c r="AF61" i="35"/>
  <c r="AE62" i="35"/>
  <c r="AA62" i="35"/>
  <c r="V62" i="35"/>
  <c r="AD62" i="35"/>
  <c r="Z62" i="35"/>
  <c r="D62" i="35"/>
  <c r="AB62" i="35"/>
  <c r="J63" i="35"/>
  <c r="X63" i="35"/>
  <c r="AF63" i="35"/>
  <c r="AE64" i="35"/>
  <c r="AA64" i="35"/>
  <c r="V64" i="35"/>
  <c r="AD64" i="35"/>
  <c r="Z64" i="35"/>
  <c r="D64" i="35"/>
  <c r="AB64" i="35"/>
  <c r="J65" i="35"/>
  <c r="X65" i="35"/>
  <c r="AF65" i="35"/>
  <c r="AE66" i="35"/>
  <c r="AA66" i="35"/>
  <c r="V66" i="35"/>
  <c r="AD66" i="35"/>
  <c r="Z66" i="35"/>
  <c r="D66" i="35"/>
  <c r="AB66" i="35"/>
  <c r="J67" i="35"/>
  <c r="X67" i="35"/>
  <c r="AF67" i="35"/>
  <c r="AE68" i="35"/>
  <c r="AA68" i="35"/>
  <c r="V68" i="35"/>
  <c r="AD68" i="35"/>
  <c r="Z68" i="35"/>
  <c r="D68" i="35"/>
  <c r="AB68" i="35"/>
  <c r="J69" i="35"/>
  <c r="X69" i="35"/>
  <c r="AF69" i="35"/>
  <c r="AE70" i="35"/>
  <c r="AA70" i="35"/>
  <c r="V70" i="35"/>
  <c r="AD70" i="35"/>
  <c r="Z70" i="35"/>
  <c r="D70" i="35"/>
  <c r="AB70" i="35"/>
  <c r="J71" i="35"/>
  <c r="X71" i="35"/>
  <c r="AF71" i="35"/>
  <c r="N60" i="35"/>
  <c r="AC60" i="35"/>
  <c r="S61" i="35"/>
  <c r="Y61" i="35"/>
  <c r="AG61" i="35"/>
  <c r="N62" i="35"/>
  <c r="AC62" i="35"/>
  <c r="S63" i="35"/>
  <c r="Y63" i="35"/>
  <c r="AG63" i="35"/>
  <c r="N64" i="35"/>
  <c r="AC64" i="35"/>
  <c r="S65" i="35"/>
  <c r="Y65" i="35"/>
  <c r="AG65" i="35"/>
  <c r="N66" i="35"/>
  <c r="AC66" i="35"/>
  <c r="S67" i="35"/>
  <c r="Y67" i="35"/>
  <c r="AG67" i="35"/>
  <c r="N68" i="35"/>
  <c r="AC68" i="35"/>
  <c r="S69" i="35"/>
  <c r="Y69" i="35"/>
  <c r="AG69" i="35"/>
  <c r="N70" i="35"/>
  <c r="AC70" i="35"/>
  <c r="S71" i="35"/>
  <c r="Y71" i="35"/>
  <c r="AG71" i="35"/>
  <c r="J48" i="35"/>
  <c r="X48" i="35"/>
  <c r="AB48" i="35"/>
  <c r="AF48" i="35"/>
  <c r="J49" i="35"/>
  <c r="X49" i="35"/>
  <c r="AB49" i="35"/>
  <c r="AF49" i="35"/>
  <c r="J50" i="35"/>
  <c r="X50" i="35"/>
  <c r="AB50" i="35"/>
  <c r="AF50" i="35"/>
  <c r="J51" i="35"/>
  <c r="X51" i="35"/>
  <c r="AB51" i="35"/>
  <c r="AF51" i="35"/>
  <c r="J52" i="35"/>
  <c r="X52" i="35"/>
  <c r="AB52" i="35"/>
  <c r="AF52" i="35"/>
  <c r="J53" i="35"/>
  <c r="X53" i="35"/>
  <c r="AB53" i="35"/>
  <c r="AF53" i="35"/>
  <c r="J54" i="35"/>
  <c r="X54" i="35"/>
  <c r="AB54" i="35"/>
  <c r="AF54" i="35"/>
  <c r="J55" i="35"/>
  <c r="X55" i="35"/>
  <c r="AB55" i="35"/>
  <c r="AF55" i="35"/>
  <c r="J56" i="35"/>
  <c r="X56" i="35"/>
  <c r="AB56" i="35"/>
  <c r="AF56" i="35"/>
  <c r="J57" i="35"/>
  <c r="X57" i="35"/>
  <c r="AB57" i="35"/>
  <c r="AF57" i="35"/>
  <c r="J58" i="35"/>
  <c r="X58" i="35"/>
  <c r="AB58" i="35"/>
  <c r="AF58" i="35"/>
  <c r="J59" i="35"/>
  <c r="X59" i="35"/>
  <c r="AB59" i="35"/>
  <c r="AF59" i="35"/>
  <c r="D48" i="35"/>
  <c r="Z48" i="35"/>
  <c r="AD48" i="35"/>
  <c r="D49" i="35"/>
  <c r="Z49" i="35"/>
  <c r="AD49" i="35"/>
  <c r="D50" i="35"/>
  <c r="Z50" i="35"/>
  <c r="AD50" i="35"/>
  <c r="D51" i="35"/>
  <c r="Z51" i="35"/>
  <c r="AD51" i="35"/>
  <c r="D52" i="35"/>
  <c r="Z52" i="35"/>
  <c r="AD52" i="35"/>
  <c r="D53" i="35"/>
  <c r="Z53" i="35"/>
  <c r="AD53" i="35"/>
  <c r="D54" i="35"/>
  <c r="Z54" i="35"/>
  <c r="AD54" i="35"/>
  <c r="D55" i="35"/>
  <c r="Z55" i="35"/>
  <c r="AD55" i="35"/>
  <c r="D56" i="35"/>
  <c r="Z56" i="35"/>
  <c r="AD56" i="35"/>
  <c r="D57" i="35"/>
  <c r="Z57" i="35"/>
  <c r="AD57" i="35"/>
  <c r="D58" i="35"/>
  <c r="Z58" i="35"/>
  <c r="AD58" i="35"/>
  <c r="D59" i="35"/>
  <c r="Z59" i="35"/>
  <c r="AD59" i="35"/>
  <c r="V48" i="35"/>
  <c r="AA48" i="35"/>
  <c r="AE48" i="35"/>
  <c r="V49" i="35"/>
  <c r="AA49" i="35"/>
  <c r="AE49" i="35"/>
  <c r="V50" i="35"/>
  <c r="AA50" i="35"/>
  <c r="AE50" i="35"/>
  <c r="V51" i="35"/>
  <c r="AA51" i="35"/>
  <c r="AE51" i="35"/>
  <c r="V52" i="35"/>
  <c r="AA52" i="35"/>
  <c r="AE52" i="35"/>
  <c r="V53" i="35"/>
  <c r="AA53" i="35"/>
  <c r="AE53" i="35"/>
  <c r="V54" i="35"/>
  <c r="AA54" i="35"/>
  <c r="AE54" i="35"/>
  <c r="V55" i="35"/>
  <c r="AA55" i="35"/>
  <c r="AE55" i="35"/>
  <c r="V56" i="35"/>
  <c r="AA56" i="35"/>
  <c r="AE56" i="35"/>
  <c r="V57" i="35"/>
  <c r="AA57" i="35"/>
  <c r="AE57" i="35"/>
  <c r="V58" i="35"/>
  <c r="AA58" i="35"/>
  <c r="AE58" i="35"/>
  <c r="V59" i="35"/>
  <c r="AA59" i="35"/>
  <c r="AE59" i="35"/>
  <c r="AE36" i="35"/>
  <c r="AA36" i="35"/>
  <c r="V36" i="35"/>
  <c r="S36" i="35"/>
  <c r="AB36" i="35"/>
  <c r="AG36" i="35"/>
  <c r="AE40" i="35"/>
  <c r="AA40" i="35"/>
  <c r="V40" i="35"/>
  <c r="S40" i="35"/>
  <c r="AB40" i="35"/>
  <c r="AG40" i="35"/>
  <c r="AE44" i="35"/>
  <c r="AA44" i="35"/>
  <c r="V44" i="35"/>
  <c r="S44" i="35"/>
  <c r="AB44" i="35"/>
  <c r="AG44" i="35"/>
  <c r="X36" i="35"/>
  <c r="AC36" i="35"/>
  <c r="AE37" i="35"/>
  <c r="AA37" i="35"/>
  <c r="V37" i="35"/>
  <c r="S37" i="35"/>
  <c r="AB37" i="35"/>
  <c r="AG37" i="35"/>
  <c r="X40" i="35"/>
  <c r="AC40" i="35"/>
  <c r="AE41" i="35"/>
  <c r="AA41" i="35"/>
  <c r="V41" i="35"/>
  <c r="S41" i="35"/>
  <c r="AB41" i="35"/>
  <c r="AG41" i="35"/>
  <c r="X44" i="35"/>
  <c r="AC44" i="35"/>
  <c r="AE45" i="35"/>
  <c r="AA45" i="35"/>
  <c r="V45" i="35"/>
  <c r="S45" i="35"/>
  <c r="AB45" i="35"/>
  <c r="AG45" i="35"/>
  <c r="Y36" i="35"/>
  <c r="AD36" i="35"/>
  <c r="X37" i="35"/>
  <c r="AC37" i="35"/>
  <c r="AE38" i="35"/>
  <c r="AA38" i="35"/>
  <c r="V38" i="35"/>
  <c r="S38" i="35"/>
  <c r="AB38" i="35"/>
  <c r="AG38" i="35"/>
  <c r="Y40" i="35"/>
  <c r="AD40" i="35"/>
  <c r="X41" i="35"/>
  <c r="AC41" i="35"/>
  <c r="AE42" i="35"/>
  <c r="AA42" i="35"/>
  <c r="V42" i="35"/>
  <c r="S42" i="35"/>
  <c r="AB42" i="35"/>
  <c r="AG42" i="35"/>
  <c r="Y44" i="35"/>
  <c r="AD44" i="35"/>
  <c r="X45" i="35"/>
  <c r="AC45" i="35"/>
  <c r="AE46" i="35"/>
  <c r="AA46" i="35"/>
  <c r="V46" i="35"/>
  <c r="S46" i="35"/>
  <c r="AH46" i="35" s="1"/>
  <c r="AB46" i="35"/>
  <c r="AG46" i="35"/>
  <c r="D36" i="35"/>
  <c r="J36" i="35"/>
  <c r="N36" i="35"/>
  <c r="Z36" i="35"/>
  <c r="AF36" i="35"/>
  <c r="Y37" i="35"/>
  <c r="AD37" i="35"/>
  <c r="X38" i="35"/>
  <c r="AC38" i="35"/>
  <c r="AE39" i="35"/>
  <c r="AA39" i="35"/>
  <c r="V39" i="35"/>
  <c r="S39" i="35"/>
  <c r="AB39" i="35"/>
  <c r="AG39" i="35"/>
  <c r="D40" i="35"/>
  <c r="J40" i="35"/>
  <c r="N40" i="35"/>
  <c r="Z40" i="35"/>
  <c r="AF40" i="35"/>
  <c r="Y41" i="35"/>
  <c r="AD41" i="35"/>
  <c r="X42" i="35"/>
  <c r="AC42" i="35"/>
  <c r="AE43" i="35"/>
  <c r="AA43" i="35"/>
  <c r="V43" i="35"/>
  <c r="S43" i="35"/>
  <c r="AB43" i="35"/>
  <c r="AG43" i="35"/>
  <c r="D44" i="35"/>
  <c r="J44" i="35"/>
  <c r="N44" i="35"/>
  <c r="Z44" i="35"/>
  <c r="AF44" i="35"/>
  <c r="Y45" i="35"/>
  <c r="AD45" i="35"/>
  <c r="X46" i="35"/>
  <c r="AC46" i="35"/>
  <c r="AE47" i="35"/>
  <c r="AA47" i="35"/>
  <c r="V47" i="35"/>
  <c r="S47" i="35"/>
  <c r="AB47" i="35"/>
  <c r="AG47" i="35"/>
  <c r="AE23" i="35"/>
  <c r="AA23" i="35"/>
  <c r="V23" i="35"/>
  <c r="S23" i="35"/>
  <c r="T23" i="35" s="1"/>
  <c r="AB23" i="35"/>
  <c r="AG23" i="35"/>
  <c r="AE27" i="35"/>
  <c r="AA27" i="35"/>
  <c r="V27" i="35"/>
  <c r="S27" i="35"/>
  <c r="AB27" i="35"/>
  <c r="AG27" i="35"/>
  <c r="AE31" i="35"/>
  <c r="AA31" i="35"/>
  <c r="V31" i="35"/>
  <c r="S31" i="35"/>
  <c r="AB31" i="35"/>
  <c r="AG31" i="35"/>
  <c r="X23" i="35"/>
  <c r="AC23" i="35"/>
  <c r="AE24" i="35"/>
  <c r="AA24" i="35"/>
  <c r="V24" i="35"/>
  <c r="S24" i="35"/>
  <c r="AB24" i="35"/>
  <c r="AG24" i="35"/>
  <c r="X27" i="35"/>
  <c r="AC27" i="35"/>
  <c r="AE28" i="35"/>
  <c r="AA28" i="35"/>
  <c r="V28" i="35"/>
  <c r="S28" i="35"/>
  <c r="AB28" i="35"/>
  <c r="AG28" i="35"/>
  <c r="X31" i="35"/>
  <c r="AC31" i="35"/>
  <c r="AE32" i="35"/>
  <c r="AA32" i="35"/>
  <c r="V32" i="35"/>
  <c r="S32" i="35"/>
  <c r="AB32" i="35"/>
  <c r="AG32" i="35"/>
  <c r="Y23" i="35"/>
  <c r="AD23" i="35"/>
  <c r="X24" i="35"/>
  <c r="AC24" i="35"/>
  <c r="AE25" i="35"/>
  <c r="AA25" i="35"/>
  <c r="V25" i="35"/>
  <c r="S25" i="35"/>
  <c r="AB25" i="35"/>
  <c r="AG25" i="35"/>
  <c r="Y27" i="35"/>
  <c r="AD27" i="35"/>
  <c r="X28" i="35"/>
  <c r="AC28" i="35"/>
  <c r="AE29" i="35"/>
  <c r="AA29" i="35"/>
  <c r="V29" i="35"/>
  <c r="S29" i="35"/>
  <c r="AB29" i="35"/>
  <c r="AG29" i="35"/>
  <c r="Y31" i="35"/>
  <c r="AD31" i="35"/>
  <c r="X32" i="35"/>
  <c r="AC32" i="35"/>
  <c r="AE33" i="35"/>
  <c r="AA33" i="35"/>
  <c r="V33" i="35"/>
  <c r="S33" i="35"/>
  <c r="AB33" i="35"/>
  <c r="AG33" i="35"/>
  <c r="D23" i="35"/>
  <c r="J23" i="35"/>
  <c r="N23" i="35"/>
  <c r="Z23" i="35"/>
  <c r="AF23" i="35"/>
  <c r="Y24" i="35"/>
  <c r="AD24" i="35"/>
  <c r="X25" i="35"/>
  <c r="AC25" i="35"/>
  <c r="AE26" i="35"/>
  <c r="AA26" i="35"/>
  <c r="V26" i="35"/>
  <c r="S26" i="35"/>
  <c r="T26" i="35" s="1"/>
  <c r="AB26" i="35"/>
  <c r="AG26" i="35"/>
  <c r="D27" i="35"/>
  <c r="J27" i="35"/>
  <c r="N27" i="35"/>
  <c r="Z27" i="35"/>
  <c r="AF27" i="35"/>
  <c r="Y28" i="35"/>
  <c r="AD28" i="35"/>
  <c r="X29" i="35"/>
  <c r="AC29" i="35"/>
  <c r="AE30" i="35"/>
  <c r="AA30" i="35"/>
  <c r="V30" i="35"/>
  <c r="S30" i="35"/>
  <c r="AB30" i="35"/>
  <c r="AG30" i="35"/>
  <c r="D31" i="35"/>
  <c r="J31" i="35"/>
  <c r="N31" i="35"/>
  <c r="Z31" i="35"/>
  <c r="AF31" i="35"/>
  <c r="Y32" i="35"/>
  <c r="AD32" i="35"/>
  <c r="X33" i="35"/>
  <c r="AC33" i="35"/>
  <c r="AE34" i="35"/>
  <c r="AA34" i="35"/>
  <c r="V34" i="35"/>
  <c r="S34" i="35"/>
  <c r="AB34" i="35"/>
  <c r="AG34" i="35"/>
  <c r="T233" i="35" l="1"/>
  <c r="AH224" i="35"/>
  <c r="T221" i="35"/>
  <c r="W118" i="35"/>
  <c r="T34" i="35"/>
  <c r="T95" i="35"/>
  <c r="E71" i="35"/>
  <c r="AH191" i="35"/>
  <c r="T33" i="35"/>
  <c r="T29" i="35"/>
  <c r="AH54" i="35"/>
  <c r="O82" i="35"/>
  <c r="O54" i="35"/>
  <c r="AH82" i="35"/>
  <c r="AH165" i="35"/>
  <c r="O165" i="35"/>
  <c r="T32" i="35"/>
  <c r="AH162" i="35"/>
  <c r="T30" i="35"/>
  <c r="T28" i="35"/>
  <c r="T31" i="35"/>
  <c r="O174" i="35"/>
  <c r="O78" i="35"/>
  <c r="E39" i="35"/>
  <c r="E26" i="35"/>
  <c r="T27" i="35"/>
  <c r="O48" i="35"/>
  <c r="AH48" i="35"/>
  <c r="T24" i="35"/>
  <c r="T25" i="35"/>
  <c r="P28" i="35"/>
  <c r="R28" i="35"/>
  <c r="P24" i="35"/>
  <c r="R24" i="35"/>
  <c r="P30" i="35"/>
  <c r="R30" i="35"/>
  <c r="P31" i="35"/>
  <c r="R31" i="35"/>
  <c r="P29" i="35"/>
  <c r="R29" i="35"/>
  <c r="R26" i="35"/>
  <c r="P26" i="35"/>
  <c r="P27" i="35"/>
  <c r="R27" i="35"/>
  <c r="P32" i="35"/>
  <c r="R32" i="35"/>
  <c r="P33" i="35"/>
  <c r="R33" i="35"/>
  <c r="P25" i="35"/>
  <c r="R25" i="35"/>
  <c r="R34" i="35"/>
  <c r="P34" i="35"/>
  <c r="R23" i="35"/>
  <c r="P23" i="35"/>
  <c r="T239" i="35"/>
  <c r="O107" i="35"/>
  <c r="E107" i="35"/>
  <c r="T188" i="35"/>
  <c r="O141" i="35"/>
  <c r="E56" i="35"/>
  <c r="W154" i="35"/>
  <c r="I94" i="35"/>
  <c r="AH154" i="35"/>
  <c r="T142" i="35"/>
  <c r="I83" i="35"/>
  <c r="O191" i="35"/>
  <c r="O34" i="35"/>
  <c r="AH47" i="35"/>
  <c r="T227" i="35"/>
  <c r="I34" i="35"/>
  <c r="E93" i="35"/>
  <c r="AH142" i="35"/>
  <c r="E238" i="35"/>
  <c r="T202" i="35"/>
  <c r="AH70" i="35"/>
  <c r="T58" i="35"/>
  <c r="O94" i="35"/>
  <c r="E178" i="35"/>
  <c r="T190" i="35"/>
  <c r="E214" i="35"/>
  <c r="AH178" i="35"/>
  <c r="O178" i="35"/>
  <c r="E186" i="35"/>
  <c r="I190" i="35"/>
  <c r="O239" i="35"/>
  <c r="T235" i="35"/>
  <c r="I238" i="35"/>
  <c r="I227" i="35"/>
  <c r="T226" i="35"/>
  <c r="E191" i="35"/>
  <c r="I226" i="35"/>
  <c r="I203" i="35"/>
  <c r="AH203" i="35"/>
  <c r="E70" i="35"/>
  <c r="O59" i="35"/>
  <c r="E188" i="35"/>
  <c r="AH118" i="35"/>
  <c r="O189" i="35"/>
  <c r="E179" i="35"/>
  <c r="O215" i="35"/>
  <c r="O131" i="35"/>
  <c r="AH215" i="35"/>
  <c r="O118" i="35"/>
  <c r="AH59" i="35"/>
  <c r="E154" i="35"/>
  <c r="I155" i="35"/>
  <c r="E203" i="35"/>
  <c r="W131" i="35"/>
  <c r="E59" i="35"/>
  <c r="O155" i="35"/>
  <c r="I142" i="35"/>
  <c r="I191" i="35"/>
  <c r="AH95" i="35"/>
  <c r="I130" i="35"/>
  <c r="W167" i="35"/>
  <c r="T167" i="35"/>
  <c r="W59" i="35"/>
  <c r="E143" i="35"/>
  <c r="T215" i="35"/>
  <c r="AH131" i="35"/>
  <c r="O166" i="35"/>
  <c r="T143" i="35"/>
  <c r="E33" i="35"/>
  <c r="E95" i="35"/>
  <c r="W34" i="35"/>
  <c r="O226" i="35"/>
  <c r="I239" i="35"/>
  <c r="E83" i="35"/>
  <c r="I82" i="35"/>
  <c r="I90" i="35"/>
  <c r="T131" i="35"/>
  <c r="I154" i="35"/>
  <c r="I167" i="35"/>
  <c r="I92" i="35"/>
  <c r="AH58" i="35"/>
  <c r="T59" i="35"/>
  <c r="AH166" i="35"/>
  <c r="AH176" i="35"/>
  <c r="I214" i="35"/>
  <c r="W227" i="35"/>
  <c r="E239" i="35"/>
  <c r="E190" i="35"/>
  <c r="W155" i="35"/>
  <c r="E166" i="35"/>
  <c r="E167" i="35"/>
  <c r="T189" i="35"/>
  <c r="T201" i="35"/>
  <c r="I178" i="35"/>
  <c r="W191" i="35"/>
  <c r="E47" i="35"/>
  <c r="O167" i="35"/>
  <c r="I179" i="35"/>
  <c r="T179" i="35"/>
  <c r="W239" i="35"/>
  <c r="E155" i="35"/>
  <c r="I58" i="35"/>
  <c r="W83" i="35"/>
  <c r="I119" i="35"/>
  <c r="I118" i="35"/>
  <c r="W142" i="35"/>
  <c r="I143" i="35"/>
  <c r="I166" i="35"/>
  <c r="W215" i="35"/>
  <c r="W213" i="35"/>
  <c r="T83" i="35"/>
  <c r="W143" i="35"/>
  <c r="W141" i="35"/>
  <c r="W179" i="35"/>
  <c r="I59" i="35"/>
  <c r="W58" i="35"/>
  <c r="I106" i="35"/>
  <c r="E131" i="35"/>
  <c r="O143" i="35"/>
  <c r="T155" i="35"/>
  <c r="W214" i="35"/>
  <c r="T209" i="35"/>
  <c r="T71" i="35"/>
  <c r="W71" i="35"/>
  <c r="W130" i="35"/>
  <c r="I131" i="35"/>
  <c r="W203" i="35"/>
  <c r="I215" i="35"/>
  <c r="AH214" i="35"/>
  <c r="E227" i="35"/>
  <c r="O130" i="35"/>
  <c r="E34" i="35"/>
  <c r="AH143" i="35"/>
  <c r="AH71" i="35"/>
  <c r="T119" i="35"/>
  <c r="W119" i="35"/>
  <c r="O71" i="35"/>
  <c r="AH83" i="35"/>
  <c r="AH155" i="35"/>
  <c r="I107" i="35"/>
  <c r="T70" i="35"/>
  <c r="AH34" i="35"/>
  <c r="E94" i="35"/>
  <c r="T191" i="35"/>
  <c r="AH179" i="35"/>
  <c r="AH227" i="35"/>
  <c r="E119" i="35"/>
  <c r="O227" i="35"/>
  <c r="T107" i="35"/>
  <c r="O95" i="35"/>
  <c r="E130" i="35"/>
  <c r="E215" i="35"/>
  <c r="AH251" i="35"/>
  <c r="T203" i="35"/>
  <c r="E80" i="35"/>
  <c r="E82" i="35"/>
  <c r="AH167" i="35"/>
  <c r="W95" i="35"/>
  <c r="W82" i="35"/>
  <c r="W226" i="35"/>
  <c r="T238" i="35"/>
  <c r="AH239" i="35"/>
  <c r="O203" i="35"/>
  <c r="AH107" i="35"/>
  <c r="T214" i="35"/>
  <c r="W94" i="35"/>
  <c r="AH250" i="35"/>
  <c r="AH190" i="35"/>
  <c r="E201" i="35"/>
  <c r="W178" i="35"/>
  <c r="W33" i="35"/>
  <c r="I70" i="35"/>
  <c r="W117" i="35"/>
  <c r="O142" i="35"/>
  <c r="T154" i="35"/>
  <c r="I189" i="35"/>
  <c r="W202" i="35"/>
  <c r="O214" i="35"/>
  <c r="AH226" i="35"/>
  <c r="E212" i="35"/>
  <c r="W238" i="35"/>
  <c r="W166" i="35"/>
  <c r="AH33" i="35"/>
  <c r="O190" i="35"/>
  <c r="E58" i="35"/>
  <c r="I116" i="35"/>
  <c r="E142" i="35"/>
  <c r="I202" i="35"/>
  <c r="O238" i="35"/>
  <c r="E202" i="35"/>
  <c r="E106" i="35"/>
  <c r="AH129" i="35"/>
  <c r="E153" i="35"/>
  <c r="W153" i="35"/>
  <c r="T178" i="35"/>
  <c r="E189" i="35"/>
  <c r="AH249" i="35"/>
  <c r="E30" i="35"/>
  <c r="T93" i="35"/>
  <c r="E32" i="35"/>
  <c r="E46" i="35"/>
  <c r="O33" i="35"/>
  <c r="O58" i="35"/>
  <c r="O93" i="35"/>
  <c r="W106" i="35"/>
  <c r="I175" i="35"/>
  <c r="W190" i="35"/>
  <c r="E226" i="35"/>
  <c r="AH238" i="35"/>
  <c r="O250" i="35"/>
  <c r="AH202" i="35"/>
  <c r="O106" i="35"/>
  <c r="O202" i="35"/>
  <c r="T106" i="35"/>
  <c r="W57" i="35"/>
  <c r="T82" i="35"/>
  <c r="T92" i="35"/>
  <c r="AH94" i="35"/>
  <c r="T105" i="35"/>
  <c r="O154" i="35"/>
  <c r="T225" i="35"/>
  <c r="AH237" i="35"/>
  <c r="W70" i="35"/>
  <c r="E68" i="35"/>
  <c r="T94" i="35"/>
  <c r="I93" i="35"/>
  <c r="I105" i="35"/>
  <c r="AH130" i="35"/>
  <c r="O70" i="35"/>
  <c r="I69" i="35"/>
  <c r="T81" i="35"/>
  <c r="O81" i="35"/>
  <c r="T118" i="35"/>
  <c r="AH106" i="35"/>
  <c r="E118" i="35"/>
  <c r="W31" i="35"/>
  <c r="T141" i="35"/>
  <c r="T130" i="35"/>
  <c r="T166" i="35"/>
  <c r="AH45" i="35"/>
  <c r="O92" i="35"/>
  <c r="O57" i="35"/>
  <c r="T56" i="35"/>
  <c r="I153" i="35"/>
  <c r="W93" i="35"/>
  <c r="I129" i="35"/>
  <c r="W129" i="35"/>
  <c r="T140" i="35"/>
  <c r="T152" i="35"/>
  <c r="I177" i="35"/>
  <c r="I237" i="35"/>
  <c r="E129" i="35"/>
  <c r="I141" i="35"/>
  <c r="W177" i="35"/>
  <c r="E177" i="35"/>
  <c r="E213" i="35"/>
  <c r="O176" i="35"/>
  <c r="O164" i="35"/>
  <c r="W80" i="35"/>
  <c r="W81" i="35"/>
  <c r="I176" i="35"/>
  <c r="O177" i="35"/>
  <c r="I210" i="35"/>
  <c r="T236" i="35"/>
  <c r="T57" i="35"/>
  <c r="AH201" i="35"/>
  <c r="I57" i="35"/>
  <c r="E117" i="35"/>
  <c r="AH117" i="35"/>
  <c r="T104" i="35"/>
  <c r="I150" i="35"/>
  <c r="I151" i="35"/>
  <c r="AH177" i="35"/>
  <c r="AH55" i="35"/>
  <c r="AH68" i="35"/>
  <c r="T129" i="35"/>
  <c r="E140" i="35"/>
  <c r="AH141" i="35"/>
  <c r="E225" i="35"/>
  <c r="W237" i="35"/>
  <c r="AH56" i="35"/>
  <c r="E141" i="35"/>
  <c r="T153" i="35"/>
  <c r="W165" i="35"/>
  <c r="O201" i="35"/>
  <c r="O200" i="35"/>
  <c r="W32" i="35"/>
  <c r="E57" i="35"/>
  <c r="I81" i="35"/>
  <c r="W79" i="35"/>
  <c r="I117" i="35"/>
  <c r="I128" i="35"/>
  <c r="W189" i="35"/>
  <c r="I201" i="35"/>
  <c r="O225" i="35"/>
  <c r="W225" i="35"/>
  <c r="T117" i="35"/>
  <c r="E45" i="35"/>
  <c r="O32" i="35"/>
  <c r="E92" i="35"/>
  <c r="T69" i="35"/>
  <c r="O69" i="35"/>
  <c r="W69" i="35"/>
  <c r="E81" i="35"/>
  <c r="W92" i="35"/>
  <c r="E115" i="35"/>
  <c r="O129" i="35"/>
  <c r="AH153" i="35"/>
  <c r="T165" i="35"/>
  <c r="AH174" i="35"/>
  <c r="I225" i="35"/>
  <c r="O105" i="35"/>
  <c r="T237" i="35"/>
  <c r="E200" i="35"/>
  <c r="O249" i="35"/>
  <c r="AH57" i="35"/>
  <c r="E31" i="35"/>
  <c r="AH32" i="35"/>
  <c r="AH69" i="35"/>
  <c r="AH81" i="35"/>
  <c r="I56" i="35"/>
  <c r="W68" i="35"/>
  <c r="E69" i="35"/>
  <c r="W104" i="35"/>
  <c r="O117" i="35"/>
  <c r="E104" i="35"/>
  <c r="W128" i="35"/>
  <c r="O153" i="35"/>
  <c r="I165" i="35"/>
  <c r="AH189" i="35"/>
  <c r="O237" i="35"/>
  <c r="E237" i="35"/>
  <c r="T249" i="35"/>
  <c r="E105" i="35"/>
  <c r="W201" i="35"/>
  <c r="I213" i="35"/>
  <c r="T186" i="35"/>
  <c r="T213" i="35"/>
  <c r="O213" i="35"/>
  <c r="AH225" i="35"/>
  <c r="I224" i="35"/>
  <c r="W105" i="35"/>
  <c r="E165" i="35"/>
  <c r="T177" i="35"/>
  <c r="W200" i="35"/>
  <c r="AH213" i="35"/>
  <c r="T224" i="35"/>
  <c r="AH247" i="35"/>
  <c r="I188" i="35"/>
  <c r="O151" i="35"/>
  <c r="E164" i="35"/>
  <c r="I199" i="35"/>
  <c r="AH93" i="35"/>
  <c r="W56" i="35"/>
  <c r="E116" i="35"/>
  <c r="W151" i="35"/>
  <c r="I164" i="35"/>
  <c r="W176" i="35"/>
  <c r="I212" i="35"/>
  <c r="I221" i="35"/>
  <c r="E236" i="35"/>
  <c r="W236" i="35"/>
  <c r="AH105" i="35"/>
  <c r="O55" i="35"/>
  <c r="AH175" i="35"/>
  <c r="I68" i="35"/>
  <c r="O116" i="35"/>
  <c r="I200" i="35"/>
  <c r="T199" i="35"/>
  <c r="O236" i="35"/>
  <c r="AH200" i="35"/>
  <c r="T68" i="35"/>
  <c r="O80" i="35"/>
  <c r="AH140" i="35"/>
  <c r="AH128" i="35"/>
  <c r="T138" i="35"/>
  <c r="E176" i="35"/>
  <c r="W198" i="35"/>
  <c r="O212" i="35"/>
  <c r="I236" i="35"/>
  <c r="E44" i="35"/>
  <c r="I152" i="35"/>
  <c r="E163" i="35"/>
  <c r="T187" i="35"/>
  <c r="W188" i="35"/>
  <c r="O234" i="35"/>
  <c r="O128" i="35"/>
  <c r="O140" i="35"/>
  <c r="W140" i="35"/>
  <c r="W137" i="35"/>
  <c r="E185" i="35"/>
  <c r="AH188" i="35"/>
  <c r="I80" i="35"/>
  <c r="I187" i="35"/>
  <c r="O68" i="35"/>
  <c r="AH44" i="35"/>
  <c r="W55" i="35"/>
  <c r="W54" i="35"/>
  <c r="I54" i="35"/>
  <c r="I67" i="35"/>
  <c r="T91" i="35"/>
  <c r="I140" i="35"/>
  <c r="O56" i="35"/>
  <c r="E128" i="35"/>
  <c r="O125" i="35"/>
  <c r="E139" i="35"/>
  <c r="W139" i="35"/>
  <c r="W152" i="35"/>
  <c r="T176" i="35"/>
  <c r="O161" i="35"/>
  <c r="I104" i="35"/>
  <c r="E43" i="35"/>
  <c r="O152" i="35"/>
  <c r="W164" i="35"/>
  <c r="AH164" i="35"/>
  <c r="O188" i="35"/>
  <c r="I223" i="35"/>
  <c r="E235" i="35"/>
  <c r="T80" i="35"/>
  <c r="W116" i="35"/>
  <c r="T116" i="35"/>
  <c r="AH116" i="35"/>
  <c r="T128" i="35"/>
  <c r="AH139" i="35"/>
  <c r="W212" i="35"/>
  <c r="E224" i="35"/>
  <c r="E152" i="35"/>
  <c r="W186" i="35"/>
  <c r="W223" i="35"/>
  <c r="W224" i="35"/>
  <c r="T200" i="35"/>
  <c r="AH199" i="35"/>
  <c r="O104" i="35"/>
  <c r="AH92" i="35"/>
  <c r="AH212" i="35"/>
  <c r="O31" i="35"/>
  <c r="AH31" i="35"/>
  <c r="AH152" i="35"/>
  <c r="T164" i="35"/>
  <c r="T174" i="35"/>
  <c r="O224" i="35"/>
  <c r="AH236" i="35"/>
  <c r="AH138" i="35"/>
  <c r="AH104" i="35"/>
  <c r="E199" i="35"/>
  <c r="E90" i="35"/>
  <c r="W126" i="35"/>
  <c r="AH248" i="35"/>
  <c r="AH80" i="35"/>
  <c r="AH115" i="35"/>
  <c r="O162" i="35"/>
  <c r="W175" i="35"/>
  <c r="W115" i="35"/>
  <c r="E91" i="35"/>
  <c r="E29" i="35"/>
  <c r="T55" i="35"/>
  <c r="W78" i="35"/>
  <c r="I103" i="35"/>
  <c r="O223" i="35"/>
  <c r="E223" i="35"/>
  <c r="E187" i="35"/>
  <c r="W162" i="35"/>
  <c r="I91" i="35"/>
  <c r="O126" i="35"/>
  <c r="E125" i="35"/>
  <c r="W125" i="35"/>
  <c r="O127" i="35"/>
  <c r="I127" i="35"/>
  <c r="W187" i="35"/>
  <c r="E222" i="35"/>
  <c r="W222" i="35"/>
  <c r="O103" i="35"/>
  <c r="AH29" i="35"/>
  <c r="T127" i="35"/>
  <c r="O175" i="35"/>
  <c r="T151" i="35"/>
  <c r="T211" i="35"/>
  <c r="T54" i="35"/>
  <c r="W103" i="35"/>
  <c r="E114" i="35"/>
  <c r="E55" i="35"/>
  <c r="E67" i="35"/>
  <c r="W67" i="35"/>
  <c r="AH90" i="35"/>
  <c r="O115" i="35"/>
  <c r="T126" i="35"/>
  <c r="E127" i="35"/>
  <c r="AH150" i="35"/>
  <c r="E151" i="35"/>
  <c r="AH163" i="35"/>
  <c r="W163" i="35"/>
  <c r="I174" i="35"/>
  <c r="W199" i="35"/>
  <c r="O211" i="35"/>
  <c r="W210" i="35"/>
  <c r="T223" i="35"/>
  <c r="W235" i="35"/>
  <c r="E233" i="35"/>
  <c r="I234" i="35"/>
  <c r="T139" i="35"/>
  <c r="E103" i="35"/>
  <c r="E41" i="35"/>
  <c r="I79" i="35"/>
  <c r="T163" i="35"/>
  <c r="O198" i="35"/>
  <c r="I115" i="35"/>
  <c r="W150" i="35"/>
  <c r="E174" i="35"/>
  <c r="E175" i="35"/>
  <c r="AH235" i="35"/>
  <c r="E234" i="35"/>
  <c r="W234" i="35"/>
  <c r="O172" i="35"/>
  <c r="AH43" i="35"/>
  <c r="I126" i="35"/>
  <c r="AH67" i="35"/>
  <c r="E79" i="35"/>
  <c r="W29" i="35"/>
  <c r="T78" i="35"/>
  <c r="T115" i="35"/>
  <c r="T114" i="35"/>
  <c r="T101" i="35"/>
  <c r="O150" i="35"/>
  <c r="T175" i="35"/>
  <c r="I222" i="35"/>
  <c r="I235" i="35"/>
  <c r="O114" i="35"/>
  <c r="W30" i="35"/>
  <c r="I114" i="35"/>
  <c r="I101" i="35"/>
  <c r="AH126" i="35"/>
  <c r="W127" i="35"/>
  <c r="E150" i="35"/>
  <c r="O163" i="35"/>
  <c r="T234" i="35"/>
  <c r="AH187" i="35"/>
  <c r="O30" i="35"/>
  <c r="AH41" i="35"/>
  <c r="T150" i="35"/>
  <c r="I211" i="35"/>
  <c r="T103" i="35"/>
  <c r="E210" i="35"/>
  <c r="I139" i="35"/>
  <c r="I163" i="35"/>
  <c r="E211" i="35"/>
  <c r="AH103" i="35"/>
  <c r="I102" i="35"/>
  <c r="E208" i="35"/>
  <c r="E66" i="35"/>
  <c r="T66" i="35"/>
  <c r="T67" i="35"/>
  <c r="AH127" i="35"/>
  <c r="O139" i="35"/>
  <c r="O235" i="35"/>
  <c r="T210" i="35"/>
  <c r="W211" i="35"/>
  <c r="O199" i="35"/>
  <c r="I55" i="35"/>
  <c r="E42" i="35"/>
  <c r="W66" i="35"/>
  <c r="O66" i="35"/>
  <c r="AH91" i="35"/>
  <c r="O91" i="35"/>
  <c r="W138" i="35"/>
  <c r="W136" i="35"/>
  <c r="I137" i="35"/>
  <c r="T162" i="35"/>
  <c r="O187" i="35"/>
  <c r="E198" i="35"/>
  <c r="AH211" i="35"/>
  <c r="O222" i="35"/>
  <c r="AH223" i="35"/>
  <c r="T222" i="35"/>
  <c r="O247" i="35"/>
  <c r="T90" i="35"/>
  <c r="AH66" i="35"/>
  <c r="I138" i="35"/>
  <c r="T102" i="35"/>
  <c r="W91" i="35"/>
  <c r="AH30" i="35"/>
  <c r="T79" i="35"/>
  <c r="I78" i="35"/>
  <c r="E78" i="35"/>
  <c r="W114" i="35"/>
  <c r="E126" i="35"/>
  <c r="AH151" i="35"/>
  <c r="I162" i="35"/>
  <c r="O186" i="35"/>
  <c r="I186" i="35"/>
  <c r="O210" i="35"/>
  <c r="T198" i="35"/>
  <c r="AH234" i="35"/>
  <c r="AH246" i="35"/>
  <c r="W174" i="35"/>
  <c r="O29" i="35"/>
  <c r="AH53" i="35"/>
  <c r="E54" i="35"/>
  <c r="I66" i="35"/>
  <c r="AH78" i="35"/>
  <c r="AH114" i="35"/>
  <c r="AH161" i="35"/>
  <c r="E162" i="35"/>
  <c r="I173" i="35"/>
  <c r="AH186" i="35"/>
  <c r="I198" i="35"/>
  <c r="AH210" i="35"/>
  <c r="AH42" i="35"/>
  <c r="I53" i="35"/>
  <c r="W102" i="35"/>
  <c r="O138" i="35"/>
  <c r="E138" i="35"/>
  <c r="AH198" i="35"/>
  <c r="O76" i="35"/>
  <c r="AH222" i="35"/>
  <c r="I89" i="35"/>
  <c r="E102" i="35"/>
  <c r="O102" i="35"/>
  <c r="W90" i="35"/>
  <c r="T173" i="35"/>
  <c r="E209" i="35"/>
  <c r="AH102" i="35"/>
  <c r="T65" i="35"/>
  <c r="E64" i="35"/>
  <c r="O90" i="35"/>
  <c r="E77" i="35"/>
  <c r="I232" i="35"/>
  <c r="O53" i="35"/>
  <c r="AH77" i="35"/>
  <c r="E101" i="35"/>
  <c r="T136" i="35"/>
  <c r="E65" i="35"/>
  <c r="W101" i="35"/>
  <c r="AH125" i="35"/>
  <c r="T172" i="35"/>
  <c r="T185" i="35"/>
  <c r="AH185" i="35"/>
  <c r="W221" i="35"/>
  <c r="W219" i="35"/>
  <c r="T245" i="35"/>
  <c r="W28" i="35"/>
  <c r="I125" i="35"/>
  <c r="I207" i="35"/>
  <c r="I233" i="35"/>
  <c r="W233" i="35"/>
  <c r="O101" i="35"/>
  <c r="AH173" i="35"/>
  <c r="O221" i="35"/>
  <c r="I77" i="35"/>
  <c r="W53" i="35"/>
  <c r="T53" i="35"/>
  <c r="T77" i="35"/>
  <c r="W89" i="35"/>
  <c r="I113" i="35"/>
  <c r="W113" i="35"/>
  <c r="O113" i="35"/>
  <c r="T149" i="35"/>
  <c r="E149" i="35"/>
  <c r="E173" i="35"/>
  <c r="W172" i="35"/>
  <c r="E172" i="35"/>
  <c r="O209" i="35"/>
  <c r="I209" i="35"/>
  <c r="W209" i="35"/>
  <c r="E221" i="35"/>
  <c r="O233" i="35"/>
  <c r="E28" i="35"/>
  <c r="W65" i="35"/>
  <c r="T89" i="35"/>
  <c r="T171" i="35"/>
  <c r="I185" i="35"/>
  <c r="I100" i="35"/>
  <c r="I161" i="35"/>
  <c r="T207" i="35"/>
  <c r="W185" i="35"/>
  <c r="O185" i="35"/>
  <c r="AH65" i="35"/>
  <c r="O65" i="35"/>
  <c r="T137" i="35"/>
  <c r="O88" i="35"/>
  <c r="I208" i="35"/>
  <c r="E53" i="35"/>
  <c r="E195" i="35"/>
  <c r="T113" i="35"/>
  <c r="AH113" i="35"/>
  <c r="T125" i="35"/>
  <c r="T161" i="35"/>
  <c r="O173" i="35"/>
  <c r="AH209" i="35"/>
  <c r="AH221" i="35"/>
  <c r="I220" i="35"/>
  <c r="AH233" i="35"/>
  <c r="AH245" i="35"/>
  <c r="AH197" i="35"/>
  <c r="I197" i="35"/>
  <c r="O75" i="35"/>
  <c r="AH28" i="35"/>
  <c r="E113" i="35"/>
  <c r="W173" i="35"/>
  <c r="I64" i="35"/>
  <c r="I65" i="35"/>
  <c r="E89" i="35"/>
  <c r="O137" i="35"/>
  <c r="I160" i="35"/>
  <c r="O197" i="35"/>
  <c r="T197" i="35"/>
  <c r="I76" i="35"/>
  <c r="W77" i="35"/>
  <c r="E137" i="35"/>
  <c r="E148" i="35"/>
  <c r="W148" i="35"/>
  <c r="W197" i="35"/>
  <c r="W196" i="35"/>
  <c r="O207" i="35"/>
  <c r="T52" i="35"/>
  <c r="O28" i="35"/>
  <c r="O160" i="35"/>
  <c r="T220" i="35"/>
  <c r="I149" i="35"/>
  <c r="W149" i="35"/>
  <c r="AH89" i="35"/>
  <c r="I148" i="35"/>
  <c r="AH149" i="35"/>
  <c r="E161" i="35"/>
  <c r="E197" i="35"/>
  <c r="O232" i="35"/>
  <c r="E194" i="35"/>
  <c r="O149" i="35"/>
  <c r="W161" i="35"/>
  <c r="O89" i="35"/>
  <c r="AH101" i="35"/>
  <c r="AH137" i="35"/>
  <c r="O77" i="35"/>
  <c r="T159" i="35"/>
  <c r="E220" i="35"/>
  <c r="W99" i="35"/>
  <c r="I172" i="35"/>
  <c r="W220" i="35"/>
  <c r="E76" i="35"/>
  <c r="W64" i="35"/>
  <c r="I88" i="35"/>
  <c r="E40" i="35"/>
  <c r="AH64" i="35"/>
  <c r="I159" i="35"/>
  <c r="W195" i="35"/>
  <c r="O195" i="35"/>
  <c r="I196" i="35"/>
  <c r="W27" i="35"/>
  <c r="W112" i="35"/>
  <c r="I112" i="35"/>
  <c r="T112" i="35"/>
  <c r="T232" i="35"/>
  <c r="AH244" i="35"/>
  <c r="E184" i="35"/>
  <c r="T135" i="35"/>
  <c r="W52" i="35"/>
  <c r="E112" i="35"/>
  <c r="W184" i="35"/>
  <c r="O220" i="35"/>
  <c r="T219" i="35"/>
  <c r="E219" i="35"/>
  <c r="I184" i="35"/>
  <c r="E52" i="35"/>
  <c r="E85" i="35"/>
  <c r="E123" i="35"/>
  <c r="AH27" i="35"/>
  <c r="AH40" i="35"/>
  <c r="O112" i="35"/>
  <c r="E124" i="35"/>
  <c r="E196" i="35"/>
  <c r="W208" i="35"/>
  <c r="E232" i="35"/>
  <c r="E27" i="35"/>
  <c r="O27" i="35"/>
  <c r="I51" i="35"/>
  <c r="AH208" i="35"/>
  <c r="AH172" i="35"/>
  <c r="O52" i="35"/>
  <c r="AH112" i="35"/>
  <c r="AH124" i="35"/>
  <c r="T160" i="35"/>
  <c r="O208" i="35"/>
  <c r="I193" i="35"/>
  <c r="W232" i="35"/>
  <c r="E231" i="35"/>
  <c r="W231" i="35"/>
  <c r="AH232" i="35"/>
  <c r="O244" i="35"/>
  <c r="O196" i="35"/>
  <c r="W63" i="35"/>
  <c r="W76" i="35"/>
  <c r="AH52" i="35"/>
  <c r="T76" i="35"/>
  <c r="I136" i="35"/>
  <c r="W147" i="35"/>
  <c r="AH160" i="35"/>
  <c r="T196" i="35"/>
  <c r="T208" i="35"/>
  <c r="AH220" i="35"/>
  <c r="O100" i="35"/>
  <c r="W124" i="35"/>
  <c r="AH158" i="35"/>
  <c r="W160" i="35"/>
  <c r="AH100" i="35"/>
  <c r="I75" i="35"/>
  <c r="AH88" i="35"/>
  <c r="I63" i="35"/>
  <c r="I124" i="35"/>
  <c r="W88" i="35"/>
  <c r="W100" i="35"/>
  <c r="T100" i="35"/>
  <c r="E135" i="35"/>
  <c r="E160" i="35"/>
  <c r="T183" i="35"/>
  <c r="T184" i="35"/>
  <c r="AH184" i="35"/>
  <c r="AH76" i="35"/>
  <c r="O136" i="35"/>
  <c r="O64" i="35"/>
  <c r="E63" i="35"/>
  <c r="T88" i="35"/>
  <c r="O148" i="35"/>
  <c r="T148" i="35"/>
  <c r="AH231" i="35"/>
  <c r="AH196" i="35"/>
  <c r="I195" i="35"/>
  <c r="E100" i="35"/>
  <c r="T64" i="35"/>
  <c r="E62" i="35"/>
  <c r="T87" i="35"/>
  <c r="T99" i="35"/>
  <c r="T124" i="35"/>
  <c r="AH136" i="35"/>
  <c r="O26" i="35"/>
  <c r="I52" i="35"/>
  <c r="AH86" i="35"/>
  <c r="O124" i="35"/>
  <c r="E136" i="35"/>
  <c r="AH148" i="35"/>
  <c r="E25" i="35"/>
  <c r="E88" i="35"/>
  <c r="I86" i="35"/>
  <c r="O184" i="35"/>
  <c r="W75" i="35"/>
  <c r="I111" i="35"/>
  <c r="W123" i="35"/>
  <c r="O135" i="35"/>
  <c r="W207" i="35"/>
  <c r="E218" i="35"/>
  <c r="W218" i="35"/>
  <c r="AH75" i="35"/>
  <c r="I171" i="35"/>
  <c r="E171" i="35"/>
  <c r="T111" i="35"/>
  <c r="E99" i="35"/>
  <c r="AH51" i="35"/>
  <c r="W26" i="35"/>
  <c r="I218" i="35"/>
  <c r="AH39" i="35"/>
  <c r="O123" i="35"/>
  <c r="O99" i="35"/>
  <c r="E87" i="35"/>
  <c r="AH111" i="35"/>
  <c r="I231" i="35"/>
  <c r="T231" i="35"/>
  <c r="AH26" i="35"/>
  <c r="W51" i="35"/>
  <c r="I50" i="35"/>
  <c r="T63" i="35"/>
  <c r="E75" i="35"/>
  <c r="O111" i="35"/>
  <c r="W135" i="35"/>
  <c r="I147" i="35"/>
  <c r="O171" i="35"/>
  <c r="E51" i="35"/>
  <c r="W171" i="35"/>
  <c r="AH243" i="35"/>
  <c r="AH183" i="35"/>
  <c r="W62" i="35"/>
  <c r="AH123" i="35"/>
  <c r="E183" i="35"/>
  <c r="AH207" i="35"/>
  <c r="E207" i="35"/>
  <c r="T195" i="35"/>
  <c r="W74" i="35"/>
  <c r="I183" i="35"/>
  <c r="AH219" i="35"/>
  <c r="O219" i="35"/>
  <c r="I219" i="35"/>
  <c r="O243" i="35"/>
  <c r="W111" i="35"/>
  <c r="I99" i="35"/>
  <c r="AH63" i="35"/>
  <c r="T75" i="35"/>
  <c r="E111" i="35"/>
  <c r="I123" i="35"/>
  <c r="E147" i="35"/>
  <c r="AH171" i="35"/>
  <c r="O183" i="35"/>
  <c r="AH99" i="35"/>
  <c r="O51" i="35"/>
  <c r="T51" i="35"/>
  <c r="T61" i="35"/>
  <c r="O63" i="35"/>
  <c r="I87" i="35"/>
  <c r="T123" i="35"/>
  <c r="I135" i="35"/>
  <c r="O231" i="35"/>
  <c r="AH195" i="35"/>
  <c r="W183" i="35"/>
  <c r="AH135" i="35"/>
  <c r="O97" i="35"/>
  <c r="E97" i="35"/>
  <c r="T50" i="35"/>
  <c r="O87" i="35"/>
  <c r="O110" i="35"/>
  <c r="W87" i="35"/>
  <c r="T147" i="35"/>
  <c r="O147" i="35"/>
  <c r="E159" i="35"/>
  <c r="W159" i="35"/>
  <c r="AH146" i="35"/>
  <c r="AH96" i="35"/>
  <c r="O159" i="35"/>
  <c r="AH87" i="35"/>
  <c r="AH159" i="35"/>
  <c r="AH147" i="35"/>
  <c r="AH194" i="35"/>
  <c r="E37" i="35"/>
  <c r="I110" i="35"/>
  <c r="O182" i="35"/>
  <c r="I182" i="35"/>
  <c r="I206" i="35"/>
  <c r="E122" i="35"/>
  <c r="W122" i="35"/>
  <c r="T122" i="35"/>
  <c r="E170" i="35"/>
  <c r="W194" i="35"/>
  <c r="I98" i="35"/>
  <c r="O194" i="35"/>
  <c r="E98" i="35"/>
  <c r="O158" i="35"/>
  <c r="AH206" i="35"/>
  <c r="AH37" i="35"/>
  <c r="I62" i="35"/>
  <c r="T206" i="35"/>
  <c r="O218" i="35"/>
  <c r="AH50" i="35"/>
  <c r="E110" i="35"/>
  <c r="I122" i="35"/>
  <c r="E158" i="35"/>
  <c r="E230" i="35"/>
  <c r="T62" i="35"/>
  <c r="W50" i="35"/>
  <c r="W110" i="35"/>
  <c r="AH122" i="35"/>
  <c r="W146" i="35"/>
  <c r="I170" i="35"/>
  <c r="I181" i="35"/>
  <c r="W206" i="35"/>
  <c r="AH242" i="35"/>
  <c r="AH110" i="35"/>
  <c r="O134" i="35"/>
  <c r="AH38" i="35"/>
  <c r="E74" i="35"/>
  <c r="O122" i="35"/>
  <c r="E50" i="35"/>
  <c r="E38" i="35"/>
  <c r="W98" i="35"/>
  <c r="E134" i="35"/>
  <c r="W134" i="35"/>
  <c r="AH157" i="35"/>
  <c r="O206" i="35"/>
  <c r="O230" i="35"/>
  <c r="E182" i="35"/>
  <c r="W25" i="35"/>
  <c r="E86" i="35"/>
  <c r="T98" i="35"/>
  <c r="AH182" i="35"/>
  <c r="E206" i="35"/>
  <c r="I217" i="35"/>
  <c r="W170" i="35"/>
  <c r="O170" i="35"/>
  <c r="AH134" i="35"/>
  <c r="T170" i="35"/>
  <c r="AH170" i="35"/>
  <c r="T182" i="35"/>
  <c r="AH25" i="35"/>
  <c r="O86" i="35"/>
  <c r="O74" i="35"/>
  <c r="I74" i="35"/>
  <c r="I158" i="35"/>
  <c r="O50" i="35"/>
  <c r="E73" i="35"/>
  <c r="W86" i="35"/>
  <c r="T110" i="35"/>
  <c r="T146" i="35"/>
  <c r="T158" i="35"/>
  <c r="W182" i="35"/>
  <c r="I194" i="35"/>
  <c r="I230" i="35"/>
  <c r="AH74" i="35"/>
  <c r="T134" i="35"/>
  <c r="AH218" i="35"/>
  <c r="O217" i="35"/>
  <c r="O98" i="35"/>
  <c r="O25" i="35"/>
  <c r="O62" i="35"/>
  <c r="I134" i="35"/>
  <c r="T194" i="35"/>
  <c r="W158" i="35"/>
  <c r="T74" i="35"/>
  <c r="T86" i="35"/>
  <c r="T218" i="35"/>
  <c r="W230" i="35"/>
  <c r="AH62" i="35"/>
  <c r="O146" i="35"/>
  <c r="E146" i="35"/>
  <c r="W229" i="35"/>
  <c r="T230" i="35"/>
  <c r="AH230" i="35"/>
  <c r="I146" i="35"/>
  <c r="AH98" i="35"/>
  <c r="T242" i="35"/>
  <c r="I61" i="35"/>
  <c r="E121" i="35"/>
  <c r="W121" i="35"/>
  <c r="O157" i="35"/>
  <c r="W109" i="35"/>
  <c r="AH169" i="35"/>
  <c r="O169" i="35"/>
  <c r="E229" i="35"/>
  <c r="T229" i="35"/>
  <c r="O145" i="35"/>
  <c r="O61" i="35"/>
  <c r="AH73" i="35"/>
  <c r="W181" i="35"/>
  <c r="O205" i="35"/>
  <c r="T205" i="35"/>
  <c r="AH109" i="35"/>
  <c r="W133" i="35"/>
  <c r="AH181" i="35"/>
  <c r="I109" i="35"/>
  <c r="O133" i="35"/>
  <c r="E145" i="35"/>
  <c r="W145" i="35"/>
  <c r="E217" i="35"/>
  <c r="W217" i="35"/>
  <c r="W85" i="35"/>
  <c r="W157" i="35"/>
  <c r="E157" i="35"/>
  <c r="O24" i="35"/>
  <c r="I85" i="35"/>
  <c r="T73" i="35"/>
  <c r="W24" i="35"/>
  <c r="E108" i="35"/>
  <c r="O121" i="35"/>
  <c r="E205" i="35"/>
  <c r="I229" i="35"/>
  <c r="W49" i="35"/>
  <c r="I97" i="35"/>
  <c r="T168" i="35"/>
  <c r="E181" i="35"/>
  <c r="W205" i="35"/>
  <c r="T217" i="35"/>
  <c r="T193" i="35"/>
  <c r="AH121" i="35"/>
  <c r="E49" i="35"/>
  <c r="I49" i="35"/>
  <c r="E61" i="35"/>
  <c r="W61" i="35"/>
  <c r="I121" i="35"/>
  <c r="E133" i="35"/>
  <c r="AH133" i="35"/>
  <c r="AH145" i="35"/>
  <c r="W169" i="35"/>
  <c r="E169" i="35"/>
  <c r="O229" i="35"/>
  <c r="I73" i="35"/>
  <c r="AH85" i="35"/>
  <c r="AH229" i="35"/>
  <c r="I157" i="35"/>
  <c r="O181" i="35"/>
  <c r="O193" i="35"/>
  <c r="W97" i="35"/>
  <c r="O109" i="35"/>
  <c r="I133" i="35"/>
  <c r="W193" i="35"/>
  <c r="T85" i="35"/>
  <c r="AH193" i="35"/>
  <c r="E193" i="35"/>
  <c r="AH24" i="35"/>
  <c r="E109" i="35"/>
  <c r="E60" i="35"/>
  <c r="W73" i="35"/>
  <c r="T169" i="35"/>
  <c r="I205" i="35"/>
  <c r="AH205" i="35"/>
  <c r="AH217" i="35"/>
  <c r="AH61" i="35"/>
  <c r="T109" i="35"/>
  <c r="T121" i="35"/>
  <c r="I145" i="35"/>
  <c r="T181" i="35"/>
  <c r="E24" i="35"/>
  <c r="T49" i="35"/>
  <c r="T97" i="35"/>
  <c r="I169" i="35"/>
  <c r="E84" i="35"/>
  <c r="O72" i="35"/>
  <c r="AH49" i="35"/>
  <c r="AH241" i="35"/>
  <c r="O85" i="35"/>
  <c r="T133" i="35"/>
  <c r="T145" i="35"/>
  <c r="O49" i="35"/>
  <c r="AH97" i="35"/>
  <c r="O73" i="35"/>
  <c r="E120" i="35"/>
  <c r="W120" i="35"/>
  <c r="E144" i="35"/>
  <c r="T157" i="35"/>
  <c r="I96" i="35"/>
  <c r="I84" i="35"/>
  <c r="AI10" i="1"/>
  <c r="O156" i="35"/>
  <c r="E36" i="35"/>
  <c r="W48" i="35"/>
  <c r="W72" i="35"/>
  <c r="T96" i="35"/>
  <c r="O192" i="35"/>
  <c r="I60" i="35"/>
  <c r="T228" i="35"/>
  <c r="E228" i="35"/>
  <c r="W228" i="35"/>
  <c r="AH132" i="35"/>
  <c r="T144" i="35"/>
  <c r="I180" i="35"/>
  <c r="O120" i="35"/>
  <c r="E96" i="35"/>
  <c r="E156" i="35"/>
  <c r="I72" i="35"/>
  <c r="E180" i="35"/>
  <c r="O108" i="35"/>
  <c r="E168" i="35"/>
  <c r="T216" i="35"/>
  <c r="AH168" i="35"/>
  <c r="O168" i="35"/>
  <c r="E72" i="35"/>
  <c r="I204" i="35"/>
  <c r="AH120" i="35"/>
  <c r="I168" i="35"/>
  <c r="I192" i="35"/>
  <c r="T132" i="35"/>
  <c r="T48" i="35"/>
  <c r="O84" i="35"/>
  <c r="O96" i="35"/>
  <c r="I120" i="35"/>
  <c r="AH216" i="35"/>
  <c r="E48" i="35"/>
  <c r="I108" i="35"/>
  <c r="E132" i="35"/>
  <c r="AH144" i="35"/>
  <c r="W156" i="35"/>
  <c r="T156" i="35"/>
  <c r="AH156" i="35"/>
  <c r="W204" i="35"/>
  <c r="W132" i="35"/>
  <c r="AH228" i="35"/>
  <c r="O132" i="35"/>
  <c r="O144" i="35"/>
  <c r="O180" i="35"/>
  <c r="W180" i="35"/>
  <c r="O204" i="35"/>
  <c r="W216" i="35"/>
  <c r="O216" i="35"/>
  <c r="W23" i="35"/>
  <c r="W60" i="35"/>
  <c r="E192" i="35"/>
  <c r="E216" i="35"/>
  <c r="I228" i="35"/>
  <c r="O228" i="35"/>
  <c r="AH192" i="35"/>
  <c r="W96" i="35"/>
  <c r="I132" i="35"/>
  <c r="I156" i="35"/>
  <c r="I216" i="35"/>
  <c r="O240" i="35"/>
  <c r="AH240" i="35"/>
  <c r="E204" i="35"/>
  <c r="AH204" i="35"/>
  <c r="T204" i="35"/>
  <c r="W192" i="35"/>
  <c r="T192" i="35"/>
  <c r="AH180" i="35"/>
  <c r="T180" i="35"/>
  <c r="W168" i="35"/>
  <c r="I144" i="35"/>
  <c r="W144" i="35"/>
  <c r="T120" i="35"/>
  <c r="W108" i="35"/>
  <c r="T108" i="35"/>
  <c r="AH108" i="35"/>
  <c r="W84" i="35"/>
  <c r="T84" i="35"/>
  <c r="AH84" i="35"/>
  <c r="AH72" i="35"/>
  <c r="T72" i="35"/>
  <c r="T60" i="35"/>
  <c r="I48" i="35"/>
  <c r="AH60" i="35"/>
  <c r="O60" i="35"/>
  <c r="AH36" i="35"/>
  <c r="E23" i="35"/>
  <c r="AH23" i="35"/>
  <c r="O23" i="35"/>
  <c r="P2" i="51" l="1"/>
  <c r="R2" i="50"/>
  <c r="R2" i="49"/>
  <c r="M2" i="48"/>
  <c r="K2" i="45"/>
  <c r="A10" i="46"/>
  <c r="T2" i="44"/>
  <c r="K2" i="47"/>
  <c r="X39" i="46"/>
  <c r="Y13" i="46" s="1"/>
  <c r="X40" i="46"/>
  <c r="Y14" i="46" s="1"/>
  <c r="X41" i="46"/>
  <c r="Y15" i="46" s="1"/>
  <c r="X42" i="46"/>
  <c r="Y16" i="46" s="1"/>
  <c r="X43" i="46"/>
  <c r="Y17" i="46" s="1"/>
  <c r="X44" i="46"/>
  <c r="Y18" i="46" s="1"/>
  <c r="X45" i="46"/>
  <c r="Y19" i="46" s="1"/>
  <c r="X46" i="46"/>
  <c r="Y20" i="46" s="1"/>
  <c r="X47" i="46"/>
  <c r="Y21" i="46" s="1"/>
  <c r="X48" i="46"/>
  <c r="Y22" i="46" s="1"/>
  <c r="X49" i="46"/>
  <c r="Y23" i="46" s="1"/>
  <c r="X50" i="46"/>
  <c r="Y24" i="46" s="1"/>
  <c r="X51" i="46"/>
  <c r="Y25" i="46" s="1"/>
  <c r="X52" i="46"/>
  <c r="X53" i="46"/>
  <c r="Y27" i="46" s="1"/>
  <c r="X54" i="46"/>
  <c r="Y28" i="46" s="1"/>
  <c r="X55" i="46"/>
  <c r="Y29" i="46" s="1"/>
  <c r="X56" i="46"/>
  <c r="Y30" i="46" s="1"/>
  <c r="X58" i="46"/>
  <c r="X59" i="46"/>
  <c r="Y33" i="46" s="1"/>
  <c r="V39" i="46"/>
  <c r="W13" i="46" s="1"/>
  <c r="V40" i="46"/>
  <c r="W14" i="46" s="1"/>
  <c r="V41" i="46"/>
  <c r="W15" i="46" s="1"/>
  <c r="V42" i="46"/>
  <c r="W16" i="46" s="1"/>
  <c r="V43" i="46"/>
  <c r="W17" i="46" s="1"/>
  <c r="V44" i="46"/>
  <c r="W18" i="46" s="1"/>
  <c r="V45" i="46"/>
  <c r="W19" i="46" s="1"/>
  <c r="V46" i="46"/>
  <c r="W20" i="46" s="1"/>
  <c r="V47" i="46"/>
  <c r="W21" i="46" s="1"/>
  <c r="V48" i="46"/>
  <c r="W22" i="46" s="1"/>
  <c r="V49" i="46"/>
  <c r="W23" i="46" s="1"/>
  <c r="V50" i="46"/>
  <c r="W24" i="46" s="1"/>
  <c r="V51" i="46"/>
  <c r="W25" i="46" s="1"/>
  <c r="V52" i="46"/>
  <c r="V53" i="46"/>
  <c r="W27" i="46" s="1"/>
  <c r="V54" i="46"/>
  <c r="W28" i="46" s="1"/>
  <c r="V55" i="46"/>
  <c r="W29" i="46" s="1"/>
  <c r="V56" i="46"/>
  <c r="W30" i="46" s="1"/>
  <c r="V58" i="46"/>
  <c r="V59" i="46"/>
  <c r="W33" i="46" s="1"/>
  <c r="O39" i="46"/>
  <c r="P13" i="46" s="1"/>
  <c r="O40" i="46"/>
  <c r="P14" i="46" s="1"/>
  <c r="O41" i="46"/>
  <c r="P15" i="46" s="1"/>
  <c r="O42" i="46"/>
  <c r="P16" i="46" s="1"/>
  <c r="O43" i="46"/>
  <c r="P17" i="46" s="1"/>
  <c r="O44" i="46"/>
  <c r="P18" i="46" s="1"/>
  <c r="O45" i="46"/>
  <c r="P19" i="46" s="1"/>
  <c r="O46" i="46"/>
  <c r="P20" i="46" s="1"/>
  <c r="O47" i="46"/>
  <c r="P21" i="46" s="1"/>
  <c r="O48" i="46"/>
  <c r="P22" i="46" s="1"/>
  <c r="O49" i="46"/>
  <c r="P23" i="46" s="1"/>
  <c r="O50" i="46"/>
  <c r="P24" i="46" s="1"/>
  <c r="O51" i="46"/>
  <c r="P25" i="46" s="1"/>
  <c r="O52" i="46"/>
  <c r="O53" i="46"/>
  <c r="P27" i="46" s="1"/>
  <c r="O54" i="46"/>
  <c r="P28" i="46" s="1"/>
  <c r="O55" i="46"/>
  <c r="P29" i="46" s="1"/>
  <c r="O56" i="46"/>
  <c r="P30" i="46" s="1"/>
  <c r="O58" i="46"/>
  <c r="O59" i="46"/>
  <c r="P33" i="46" s="1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8" i="46"/>
  <c r="K59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H26" i="46" s="1"/>
  <c r="G53" i="46"/>
  <c r="G54" i="46"/>
  <c r="G55" i="46"/>
  <c r="G56" i="46"/>
  <c r="G58" i="46"/>
  <c r="H32" i="46" s="1"/>
  <c r="G59" i="46"/>
  <c r="B31" i="46"/>
  <c r="B30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Q35" i="16"/>
  <c r="R36" i="16" s="1"/>
  <c r="B27" i="2"/>
  <c r="G27" i="2"/>
  <c r="H28" i="2" s="1"/>
  <c r="P27" i="2"/>
  <c r="Q28" i="2" s="1"/>
  <c r="S27" i="2"/>
  <c r="T28" i="2" s="1"/>
  <c r="U27" i="2"/>
  <c r="Y27" i="2"/>
  <c r="Z27" i="2"/>
  <c r="AA27" i="2"/>
  <c r="AB27" i="2"/>
  <c r="AC28" i="2" s="1"/>
  <c r="AF27" i="2"/>
  <c r="H27" i="46" l="1"/>
  <c r="H30" i="46"/>
  <c r="H28" i="46"/>
  <c r="H20" i="46"/>
  <c r="H18" i="46"/>
  <c r="H19" i="46"/>
  <c r="H25" i="46"/>
  <c r="H17" i="46"/>
  <c r="H33" i="46"/>
  <c r="H24" i="46"/>
  <c r="H16" i="46"/>
  <c r="H23" i="46"/>
  <c r="H15" i="46"/>
  <c r="H22" i="46"/>
  <c r="H14" i="46"/>
  <c r="H29" i="46"/>
  <c r="H21" i="46"/>
  <c r="H13" i="46"/>
  <c r="E28" i="2"/>
  <c r="C28" i="2"/>
  <c r="AH56" i="46"/>
  <c r="AC52" i="46"/>
  <c r="E48" i="46"/>
  <c r="F22" i="46" s="1"/>
  <c r="AA44" i="46"/>
  <c r="AC51" i="46"/>
  <c r="AD46" i="46"/>
  <c r="AH49" i="46"/>
  <c r="AC45" i="46"/>
  <c r="AI35" i="16"/>
  <c r="AJ35" i="16"/>
  <c r="AD27" i="2"/>
  <c r="AG40" i="46"/>
  <c r="AC49" i="46"/>
  <c r="E47" i="46"/>
  <c r="AL47" i="46" s="1"/>
  <c r="AK47" i="46"/>
  <c r="I47" i="46"/>
  <c r="J21" i="46" s="1"/>
  <c r="AI47" i="46"/>
  <c r="AD47" i="46"/>
  <c r="AH47" i="46"/>
  <c r="AC47" i="46"/>
  <c r="AG47" i="46"/>
  <c r="AA47" i="46"/>
  <c r="E39" i="46"/>
  <c r="AL39" i="46" s="1"/>
  <c r="AK39" i="46"/>
  <c r="I39" i="46"/>
  <c r="J13" i="46" s="1"/>
  <c r="AI39" i="46"/>
  <c r="AD39" i="46"/>
  <c r="AH39" i="46"/>
  <c r="AC39" i="46"/>
  <c r="AG39" i="46"/>
  <c r="AA39" i="46"/>
  <c r="AI59" i="46"/>
  <c r="AD59" i="46"/>
  <c r="E59" i="46"/>
  <c r="AL59" i="46" s="1"/>
  <c r="AH59" i="46"/>
  <c r="AC59" i="46"/>
  <c r="I59" i="46"/>
  <c r="J33" i="46" s="1"/>
  <c r="AK59" i="46"/>
  <c r="AG59" i="46"/>
  <c r="AA59" i="46"/>
  <c r="AE59" i="46"/>
  <c r="AI54" i="46"/>
  <c r="AD54" i="46"/>
  <c r="E54" i="46"/>
  <c r="AL54" i="46" s="1"/>
  <c r="AK54" i="46"/>
  <c r="AH54" i="46"/>
  <c r="AC54" i="46"/>
  <c r="I54" i="46"/>
  <c r="J28" i="46" s="1"/>
  <c r="AG54" i="46"/>
  <c r="AA54" i="46"/>
  <c r="AE54" i="46"/>
  <c r="AK50" i="46"/>
  <c r="AI50" i="46"/>
  <c r="E50" i="46"/>
  <c r="AL50" i="46" s="1"/>
  <c r="I50" i="46"/>
  <c r="J24" i="46" s="1"/>
  <c r="AH50" i="46"/>
  <c r="AC50" i="46"/>
  <c r="AG50" i="46"/>
  <c r="AA50" i="46"/>
  <c r="AE50" i="46"/>
  <c r="E46" i="46"/>
  <c r="AL46" i="46" s="1"/>
  <c r="I46" i="46"/>
  <c r="J20" i="46" s="1"/>
  <c r="AK46" i="46"/>
  <c r="AH46" i="46"/>
  <c r="AC46" i="46"/>
  <c r="AG46" i="46"/>
  <c r="AA46" i="46"/>
  <c r="AE46" i="46"/>
  <c r="AK42" i="46"/>
  <c r="E42" i="46"/>
  <c r="AL42" i="46" s="1"/>
  <c r="I42" i="46"/>
  <c r="J16" i="46" s="1"/>
  <c r="AH42" i="46"/>
  <c r="AC42" i="46"/>
  <c r="AG42" i="46"/>
  <c r="AA42" i="46"/>
  <c r="AE42" i="46"/>
  <c r="AE39" i="46"/>
  <c r="AD42" i="46"/>
  <c r="AI46" i="46"/>
  <c r="AA48" i="46"/>
  <c r="E51" i="46"/>
  <c r="AL51" i="46" s="1"/>
  <c r="AE51" i="46"/>
  <c r="I51" i="46"/>
  <c r="J25" i="46" s="1"/>
  <c r="AI51" i="46"/>
  <c r="AD51" i="46"/>
  <c r="AK51" i="46"/>
  <c r="AA51" i="46"/>
  <c r="AH51" i="46"/>
  <c r="AG51" i="46"/>
  <c r="AK58" i="46"/>
  <c r="AH58" i="46"/>
  <c r="AC58" i="46"/>
  <c r="AG58" i="46"/>
  <c r="AA58" i="46"/>
  <c r="E58" i="46"/>
  <c r="AE58" i="46"/>
  <c r="AI58" i="46"/>
  <c r="AD58" i="46"/>
  <c r="AH53" i="46"/>
  <c r="AC53" i="46"/>
  <c r="AG53" i="46"/>
  <c r="AA53" i="46"/>
  <c r="E53" i="46"/>
  <c r="AL53" i="46" s="1"/>
  <c r="AK53" i="46"/>
  <c r="AE53" i="46"/>
  <c r="I53" i="46"/>
  <c r="J27" i="46" s="1"/>
  <c r="AD53" i="46"/>
  <c r="AK49" i="46"/>
  <c r="E49" i="46"/>
  <c r="AL49" i="46" s="1"/>
  <c r="AG49" i="46"/>
  <c r="AA49" i="46"/>
  <c r="I49" i="46"/>
  <c r="J23" i="46" s="1"/>
  <c r="AE49" i="46"/>
  <c r="AI49" i="46"/>
  <c r="AD49" i="46"/>
  <c r="E45" i="46"/>
  <c r="AL45" i="46" s="1"/>
  <c r="AG45" i="46"/>
  <c r="AA45" i="46"/>
  <c r="AE45" i="46"/>
  <c r="I45" i="46"/>
  <c r="J19" i="46" s="1"/>
  <c r="AK45" i="46"/>
  <c r="AI45" i="46"/>
  <c r="AD45" i="46"/>
  <c r="AK41" i="46"/>
  <c r="E41" i="46"/>
  <c r="AL41" i="46" s="1"/>
  <c r="AG41" i="46"/>
  <c r="AA41" i="46"/>
  <c r="AE41" i="46"/>
  <c r="AI41" i="46"/>
  <c r="AD41" i="46"/>
  <c r="AC41" i="46"/>
  <c r="AI42" i="46"/>
  <c r="AH45" i="46"/>
  <c r="AG48" i="46"/>
  <c r="I41" i="46"/>
  <c r="J15" i="46" s="1"/>
  <c r="E55" i="46"/>
  <c r="AL55" i="46" s="1"/>
  <c r="AE55" i="46"/>
  <c r="I55" i="46"/>
  <c r="J29" i="46" s="1"/>
  <c r="AI55" i="46"/>
  <c r="AD55" i="46"/>
  <c r="AH55" i="46"/>
  <c r="AC55" i="46"/>
  <c r="AK55" i="46"/>
  <c r="AG55" i="46"/>
  <c r="E43" i="46"/>
  <c r="AL43" i="46" s="1"/>
  <c r="I43" i="46"/>
  <c r="J17" i="46" s="1"/>
  <c r="AK43" i="46"/>
  <c r="AI43" i="46"/>
  <c r="AD43" i="46"/>
  <c r="AH43" i="46"/>
  <c r="AC43" i="46"/>
  <c r="AG43" i="46"/>
  <c r="AA43" i="46"/>
  <c r="AE43" i="46"/>
  <c r="AA55" i="46"/>
  <c r="I56" i="46"/>
  <c r="J30" i="46" s="1"/>
  <c r="AG56" i="46"/>
  <c r="AA56" i="46"/>
  <c r="AE56" i="46"/>
  <c r="AK56" i="46"/>
  <c r="AI56" i="46"/>
  <c r="AD56" i="46"/>
  <c r="AC56" i="46"/>
  <c r="E56" i="46"/>
  <c r="AL56" i="46" s="1"/>
  <c r="I52" i="46"/>
  <c r="AK52" i="46"/>
  <c r="AG52" i="46"/>
  <c r="AA52" i="46"/>
  <c r="AE52" i="46"/>
  <c r="AI52" i="46"/>
  <c r="AD52" i="46"/>
  <c r="E52" i="46"/>
  <c r="AL52" i="46" s="1"/>
  <c r="AH52" i="46"/>
  <c r="I48" i="46"/>
  <c r="J22" i="46" s="1"/>
  <c r="AE48" i="46"/>
  <c r="AK48" i="46"/>
  <c r="AI48" i="46"/>
  <c r="AD48" i="46"/>
  <c r="AH48" i="46"/>
  <c r="AC48" i="46"/>
  <c r="I44" i="46"/>
  <c r="J18" i="46" s="1"/>
  <c r="AK44" i="46"/>
  <c r="E44" i="46"/>
  <c r="AL44" i="46" s="1"/>
  <c r="AE44" i="46"/>
  <c r="AI44" i="46"/>
  <c r="AD44" i="46"/>
  <c r="AH44" i="46"/>
  <c r="AC44" i="46"/>
  <c r="I40" i="46"/>
  <c r="J14" i="46" s="1"/>
  <c r="AK40" i="46"/>
  <c r="AE40" i="46"/>
  <c r="E40" i="46"/>
  <c r="AL40" i="46" s="1"/>
  <c r="AI40" i="46"/>
  <c r="AD40" i="46"/>
  <c r="AH40" i="46"/>
  <c r="AC40" i="46"/>
  <c r="AA40" i="46"/>
  <c r="AH41" i="46"/>
  <c r="AG44" i="46"/>
  <c r="AE47" i="46"/>
  <c r="AD50" i="46"/>
  <c r="AI53" i="46"/>
  <c r="I58" i="46"/>
  <c r="AG27" i="2"/>
  <c r="AH28" i="2" s="1"/>
  <c r="AE27" i="2"/>
  <c r="F27" i="46" l="1"/>
  <c r="F30" i="46"/>
  <c r="F13" i="46"/>
  <c r="F14" i="46"/>
  <c r="F18" i="46"/>
  <c r="F23" i="46"/>
  <c r="F24" i="46"/>
  <c r="F20" i="46"/>
  <c r="F21" i="46"/>
  <c r="F25" i="46"/>
  <c r="F33" i="46"/>
  <c r="F28" i="46"/>
  <c r="F29" i="46"/>
  <c r="F17" i="46"/>
  <c r="F19" i="46"/>
  <c r="F15" i="46"/>
  <c r="F16" i="46"/>
  <c r="AL48" i="46"/>
  <c r="AL58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R10" i="6"/>
  <c r="B60" i="1" l="1"/>
  <c r="C60" i="1"/>
  <c r="B59" i="1" l="1"/>
  <c r="C59" i="1"/>
  <c r="AI10" i="6" l="1"/>
  <c r="B58" i="1"/>
  <c r="C58" i="1"/>
  <c r="C21" i="35"/>
  <c r="F21" i="35"/>
  <c r="L21" i="35" l="1"/>
  <c r="P21" i="35" s="1"/>
  <c r="G21" i="35"/>
  <c r="H21" i="35"/>
  <c r="I21" i="35" s="1"/>
  <c r="V21" i="35"/>
  <c r="W21" i="35" s="1"/>
  <c r="S21" i="35"/>
  <c r="T21" i="35" s="1"/>
  <c r="D21" i="35"/>
  <c r="E21" i="35" s="1"/>
  <c r="J21" i="35"/>
  <c r="N21" i="35"/>
  <c r="O21" i="35" s="1"/>
  <c r="AB21" i="35"/>
  <c r="X21" i="35"/>
  <c r="AA21" i="35"/>
  <c r="AD21" i="35"/>
  <c r="AC21" i="35"/>
  <c r="Z21" i="35"/>
  <c r="Y21" i="35"/>
  <c r="AE21" i="35"/>
  <c r="AG21" i="35"/>
  <c r="AF21" i="35"/>
  <c r="Z10" i="6"/>
  <c r="B57" i="1"/>
  <c r="C57" i="1"/>
  <c r="R21" i="35" l="1"/>
  <c r="AH21" i="35"/>
  <c r="B56" i="1"/>
  <c r="C56" i="1"/>
  <c r="B55" i="1" l="1"/>
  <c r="C55" i="1"/>
  <c r="B54" i="1" l="1"/>
  <c r="C54" i="1"/>
  <c r="C20" i="35"/>
  <c r="F20" i="35"/>
  <c r="L20" i="35" l="1"/>
  <c r="P20" i="35" s="1"/>
  <c r="G20" i="35"/>
  <c r="H20" i="35"/>
  <c r="I20" i="35" s="1"/>
  <c r="S20" i="35"/>
  <c r="T20" i="35" s="1"/>
  <c r="J20" i="35"/>
  <c r="D20" i="35"/>
  <c r="E20" i="35" s="1"/>
  <c r="N20" i="35"/>
  <c r="O20" i="35" s="1"/>
  <c r="V20" i="35"/>
  <c r="W20" i="35" s="1"/>
  <c r="AB20" i="35"/>
  <c r="X20" i="35"/>
  <c r="AD20" i="35"/>
  <c r="Y20" i="35"/>
  <c r="AC20" i="35"/>
  <c r="AA20" i="35"/>
  <c r="Z20" i="35"/>
  <c r="AG20" i="35"/>
  <c r="AF20" i="35"/>
  <c r="AE20" i="35"/>
  <c r="B52" i="1"/>
  <c r="C52" i="1"/>
  <c r="B53" i="1"/>
  <c r="C53" i="1"/>
  <c r="R20" i="35" l="1"/>
  <c r="AH20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J132" i="45" l="1"/>
  <c r="AI132" i="45"/>
  <c r="AH132" i="45"/>
  <c r="AG132" i="45"/>
  <c r="AF132" i="45"/>
  <c r="AE132" i="45"/>
  <c r="AD132" i="45"/>
  <c r="AC132" i="45"/>
  <c r="AB132" i="45"/>
  <c r="Z132" i="45"/>
  <c r="X132" i="45"/>
  <c r="V132" i="45"/>
  <c r="T132" i="45"/>
  <c r="L132" i="45"/>
  <c r="J132" i="45"/>
  <c r="H132" i="45"/>
  <c r="F132" i="45"/>
  <c r="C132" i="45"/>
  <c r="B132" i="45"/>
  <c r="AJ131" i="45"/>
  <c r="AI131" i="45"/>
  <c r="AH131" i="45"/>
  <c r="AG131" i="45"/>
  <c r="AF131" i="45"/>
  <c r="AE131" i="45"/>
  <c r="AD131" i="45"/>
  <c r="AC131" i="45"/>
  <c r="AB131" i="45"/>
  <c r="Z131" i="45"/>
  <c r="X131" i="45"/>
  <c r="V131" i="45"/>
  <c r="T131" i="45"/>
  <c r="L131" i="45"/>
  <c r="J131" i="45"/>
  <c r="H131" i="45"/>
  <c r="F131" i="45"/>
  <c r="C131" i="45"/>
  <c r="B131" i="45"/>
  <c r="AJ130" i="45"/>
  <c r="AI130" i="45"/>
  <c r="AH130" i="45"/>
  <c r="AG130" i="45"/>
  <c r="AF130" i="45"/>
  <c r="AE130" i="45"/>
  <c r="AD130" i="45"/>
  <c r="AC130" i="45"/>
  <c r="AB130" i="45"/>
  <c r="Z130" i="45"/>
  <c r="X130" i="45"/>
  <c r="V130" i="45"/>
  <c r="T130" i="45"/>
  <c r="L130" i="45"/>
  <c r="J130" i="45"/>
  <c r="H130" i="45"/>
  <c r="F130" i="45"/>
  <c r="C130" i="45"/>
  <c r="B130" i="45"/>
  <c r="AJ129" i="45"/>
  <c r="AI129" i="45"/>
  <c r="AH129" i="45"/>
  <c r="AG129" i="45"/>
  <c r="AF129" i="45"/>
  <c r="AE129" i="45"/>
  <c r="AD129" i="45"/>
  <c r="AC129" i="45"/>
  <c r="AB129" i="45"/>
  <c r="Z129" i="45"/>
  <c r="X129" i="45"/>
  <c r="V129" i="45"/>
  <c r="T129" i="45"/>
  <c r="L129" i="45"/>
  <c r="J129" i="45"/>
  <c r="H129" i="45"/>
  <c r="F129" i="45"/>
  <c r="C129" i="45"/>
  <c r="B129" i="45"/>
  <c r="AJ128" i="45"/>
  <c r="AI128" i="45"/>
  <c r="AH128" i="45"/>
  <c r="AG128" i="45"/>
  <c r="AF128" i="45"/>
  <c r="AE128" i="45"/>
  <c r="AD128" i="45"/>
  <c r="AC128" i="45"/>
  <c r="AB128" i="45"/>
  <c r="Z128" i="45"/>
  <c r="X128" i="45"/>
  <c r="V128" i="45"/>
  <c r="T128" i="45"/>
  <c r="L128" i="45"/>
  <c r="J128" i="45"/>
  <c r="H128" i="45"/>
  <c r="F128" i="45"/>
  <c r="C128" i="45"/>
  <c r="B128" i="45"/>
  <c r="AJ127" i="45"/>
  <c r="AI127" i="45"/>
  <c r="AH127" i="45"/>
  <c r="AG127" i="45"/>
  <c r="AF127" i="45"/>
  <c r="AE127" i="45"/>
  <c r="AD127" i="45"/>
  <c r="AC127" i="45"/>
  <c r="AB127" i="45"/>
  <c r="Z127" i="45"/>
  <c r="X127" i="45"/>
  <c r="V127" i="45"/>
  <c r="T127" i="45"/>
  <c r="L127" i="45"/>
  <c r="J127" i="45"/>
  <c r="H127" i="45"/>
  <c r="F127" i="45"/>
  <c r="C127" i="45"/>
  <c r="B127" i="45"/>
  <c r="AJ126" i="45"/>
  <c r="AI126" i="45"/>
  <c r="AH126" i="45"/>
  <c r="AG126" i="45"/>
  <c r="AF126" i="45"/>
  <c r="AE126" i="45"/>
  <c r="AD126" i="45"/>
  <c r="AC126" i="45"/>
  <c r="AB126" i="45"/>
  <c r="Z126" i="45"/>
  <c r="X126" i="45"/>
  <c r="V126" i="45"/>
  <c r="T126" i="45"/>
  <c r="L126" i="45"/>
  <c r="J126" i="45"/>
  <c r="H126" i="45"/>
  <c r="F126" i="45"/>
  <c r="C126" i="45"/>
  <c r="B126" i="45"/>
  <c r="AJ125" i="45"/>
  <c r="AI125" i="45"/>
  <c r="AH125" i="45"/>
  <c r="AG125" i="45"/>
  <c r="AF125" i="45"/>
  <c r="AE125" i="45"/>
  <c r="AD125" i="45"/>
  <c r="AC125" i="45"/>
  <c r="AB125" i="45"/>
  <c r="Z125" i="45"/>
  <c r="X125" i="45"/>
  <c r="V125" i="45"/>
  <c r="T125" i="45"/>
  <c r="L125" i="45"/>
  <c r="J125" i="45"/>
  <c r="H125" i="45"/>
  <c r="F125" i="45"/>
  <c r="C125" i="45"/>
  <c r="B125" i="45"/>
  <c r="AJ124" i="45"/>
  <c r="AI124" i="45"/>
  <c r="AH124" i="45"/>
  <c r="AG124" i="45"/>
  <c r="AF124" i="45"/>
  <c r="AE124" i="45"/>
  <c r="AD124" i="45"/>
  <c r="AC124" i="45"/>
  <c r="AB124" i="45"/>
  <c r="Z124" i="45"/>
  <c r="X124" i="45"/>
  <c r="V124" i="45"/>
  <c r="T124" i="45"/>
  <c r="L124" i="45"/>
  <c r="J124" i="45"/>
  <c r="H124" i="45"/>
  <c r="F124" i="45"/>
  <c r="C124" i="45"/>
  <c r="B124" i="45"/>
  <c r="AJ123" i="45"/>
  <c r="AI123" i="45"/>
  <c r="AH123" i="45"/>
  <c r="AG123" i="45"/>
  <c r="AF123" i="45"/>
  <c r="AE123" i="45"/>
  <c r="AD123" i="45"/>
  <c r="AC123" i="45"/>
  <c r="AB123" i="45"/>
  <c r="Z123" i="45"/>
  <c r="X123" i="45"/>
  <c r="V123" i="45"/>
  <c r="T123" i="45"/>
  <c r="L123" i="45"/>
  <c r="J123" i="45"/>
  <c r="H123" i="45"/>
  <c r="F123" i="45"/>
  <c r="C123" i="45"/>
  <c r="B123" i="45"/>
  <c r="AJ122" i="45"/>
  <c r="AI122" i="45"/>
  <c r="AH122" i="45"/>
  <c r="AG122" i="45"/>
  <c r="AF122" i="45"/>
  <c r="AE122" i="45"/>
  <c r="AD122" i="45"/>
  <c r="AC122" i="45"/>
  <c r="AB122" i="45"/>
  <c r="Z122" i="45"/>
  <c r="X122" i="45"/>
  <c r="V122" i="45"/>
  <c r="T122" i="45"/>
  <c r="L122" i="45"/>
  <c r="J122" i="45"/>
  <c r="H122" i="45"/>
  <c r="F122" i="45"/>
  <c r="C122" i="45"/>
  <c r="B122" i="45"/>
  <c r="AJ121" i="45"/>
  <c r="AI121" i="45"/>
  <c r="AH121" i="45"/>
  <c r="AG121" i="45"/>
  <c r="AF121" i="45"/>
  <c r="AE121" i="45"/>
  <c r="AD121" i="45"/>
  <c r="AC121" i="45"/>
  <c r="AB121" i="45"/>
  <c r="Z121" i="45"/>
  <c r="X121" i="45"/>
  <c r="V121" i="45"/>
  <c r="T121" i="45"/>
  <c r="L121" i="45"/>
  <c r="J121" i="45"/>
  <c r="H121" i="45"/>
  <c r="F121" i="45"/>
  <c r="C121" i="45"/>
  <c r="B121" i="45"/>
  <c r="AM171" i="44"/>
  <c r="AK171" i="44"/>
  <c r="AJ171" i="44"/>
  <c r="AI171" i="44"/>
  <c r="AH171" i="44"/>
  <c r="AG171" i="44"/>
  <c r="AF171" i="44"/>
  <c r="AE171" i="44"/>
  <c r="AD171" i="44"/>
  <c r="AC171" i="44"/>
  <c r="AA171" i="44"/>
  <c r="Y171" i="44"/>
  <c r="W171" i="44"/>
  <c r="U171" i="44"/>
  <c r="M171" i="44"/>
  <c r="K171" i="44"/>
  <c r="I171" i="44"/>
  <c r="G171" i="44"/>
  <c r="E171" i="44"/>
  <c r="C171" i="44"/>
  <c r="B171" i="44"/>
  <c r="AM170" i="44"/>
  <c r="AK170" i="44"/>
  <c r="AJ170" i="44"/>
  <c r="AI170" i="44"/>
  <c r="AH170" i="44"/>
  <c r="AG170" i="44"/>
  <c r="AF170" i="44"/>
  <c r="AE170" i="44"/>
  <c r="AD170" i="44"/>
  <c r="AC170" i="44"/>
  <c r="AA170" i="44"/>
  <c r="Y170" i="44"/>
  <c r="W170" i="44"/>
  <c r="U170" i="44"/>
  <c r="M170" i="44"/>
  <c r="K170" i="44"/>
  <c r="I170" i="44"/>
  <c r="G170" i="44"/>
  <c r="E170" i="44"/>
  <c r="C170" i="44"/>
  <c r="B170" i="44"/>
  <c r="AM169" i="44"/>
  <c r="AK169" i="44"/>
  <c r="AJ169" i="44"/>
  <c r="AI169" i="44"/>
  <c r="AH169" i="44"/>
  <c r="AG169" i="44"/>
  <c r="AF169" i="44"/>
  <c r="AE169" i="44"/>
  <c r="AD169" i="44"/>
  <c r="AC169" i="44"/>
  <c r="AA169" i="44"/>
  <c r="Y169" i="44"/>
  <c r="W169" i="44"/>
  <c r="U169" i="44"/>
  <c r="M169" i="44"/>
  <c r="K169" i="44"/>
  <c r="I169" i="44"/>
  <c r="G169" i="44"/>
  <c r="E169" i="44"/>
  <c r="C169" i="44"/>
  <c r="B169" i="44"/>
  <c r="AM168" i="44"/>
  <c r="AK168" i="44"/>
  <c r="AJ168" i="44"/>
  <c r="AI168" i="44"/>
  <c r="AH168" i="44"/>
  <c r="AG168" i="44"/>
  <c r="AF168" i="44"/>
  <c r="AE168" i="44"/>
  <c r="AD168" i="44"/>
  <c r="AC168" i="44"/>
  <c r="AA168" i="44"/>
  <c r="Y168" i="44"/>
  <c r="W168" i="44"/>
  <c r="U168" i="44"/>
  <c r="M168" i="44"/>
  <c r="K168" i="44"/>
  <c r="I168" i="44"/>
  <c r="G168" i="44"/>
  <c r="E168" i="44"/>
  <c r="C168" i="44"/>
  <c r="B168" i="44"/>
  <c r="AM167" i="44"/>
  <c r="AK167" i="44"/>
  <c r="AJ167" i="44"/>
  <c r="AI167" i="44"/>
  <c r="AH167" i="44"/>
  <c r="AG167" i="44"/>
  <c r="AF167" i="44"/>
  <c r="AE167" i="44"/>
  <c r="AD167" i="44"/>
  <c r="AC167" i="44"/>
  <c r="AA167" i="44"/>
  <c r="Y167" i="44"/>
  <c r="W167" i="44"/>
  <c r="U167" i="44"/>
  <c r="M167" i="44"/>
  <c r="K167" i="44"/>
  <c r="I167" i="44"/>
  <c r="G167" i="44"/>
  <c r="E167" i="44"/>
  <c r="C167" i="44"/>
  <c r="B167" i="44"/>
  <c r="AM166" i="44"/>
  <c r="AK166" i="44"/>
  <c r="AJ166" i="44"/>
  <c r="AI166" i="44"/>
  <c r="AH166" i="44"/>
  <c r="AG166" i="44"/>
  <c r="AF166" i="44"/>
  <c r="AE166" i="44"/>
  <c r="AD166" i="44"/>
  <c r="AC166" i="44"/>
  <c r="AA166" i="44"/>
  <c r="Y166" i="44"/>
  <c r="W166" i="44"/>
  <c r="U166" i="44"/>
  <c r="M166" i="44"/>
  <c r="K166" i="44"/>
  <c r="I166" i="44"/>
  <c r="G166" i="44"/>
  <c r="E166" i="44"/>
  <c r="C166" i="44"/>
  <c r="B166" i="44"/>
  <c r="AM165" i="44"/>
  <c r="AK165" i="44"/>
  <c r="AJ165" i="44"/>
  <c r="AI165" i="44"/>
  <c r="AH165" i="44"/>
  <c r="AG165" i="44"/>
  <c r="AF165" i="44"/>
  <c r="AE165" i="44"/>
  <c r="AD165" i="44"/>
  <c r="AC165" i="44"/>
  <c r="AA165" i="44"/>
  <c r="Y165" i="44"/>
  <c r="W165" i="44"/>
  <c r="U165" i="44"/>
  <c r="M165" i="44"/>
  <c r="K165" i="44"/>
  <c r="I165" i="44"/>
  <c r="G165" i="44"/>
  <c r="E165" i="44"/>
  <c r="C165" i="44"/>
  <c r="B165" i="44"/>
  <c r="AM164" i="44"/>
  <c r="AK164" i="44"/>
  <c r="AJ164" i="44"/>
  <c r="AI164" i="44"/>
  <c r="AH164" i="44"/>
  <c r="AG164" i="44"/>
  <c r="AF164" i="44"/>
  <c r="AE164" i="44"/>
  <c r="AD164" i="44"/>
  <c r="AC164" i="44"/>
  <c r="AA164" i="44"/>
  <c r="Y164" i="44"/>
  <c r="W164" i="44"/>
  <c r="U164" i="44"/>
  <c r="M164" i="44"/>
  <c r="K164" i="44"/>
  <c r="I164" i="44"/>
  <c r="G164" i="44"/>
  <c r="E164" i="44"/>
  <c r="C164" i="44"/>
  <c r="B164" i="44"/>
  <c r="AM163" i="44"/>
  <c r="AK163" i="44"/>
  <c r="AJ163" i="44"/>
  <c r="AI163" i="44"/>
  <c r="AH163" i="44"/>
  <c r="AG163" i="44"/>
  <c r="AF163" i="44"/>
  <c r="AE163" i="44"/>
  <c r="AD163" i="44"/>
  <c r="AC163" i="44"/>
  <c r="AA163" i="44"/>
  <c r="Y163" i="44"/>
  <c r="W163" i="44"/>
  <c r="U163" i="44"/>
  <c r="M163" i="44"/>
  <c r="K163" i="44"/>
  <c r="I163" i="44"/>
  <c r="G163" i="44"/>
  <c r="E163" i="44"/>
  <c r="C163" i="44"/>
  <c r="B163" i="44"/>
  <c r="AM162" i="44"/>
  <c r="AK162" i="44"/>
  <c r="AJ162" i="44"/>
  <c r="AI162" i="44"/>
  <c r="AH162" i="44"/>
  <c r="AG162" i="44"/>
  <c r="AF162" i="44"/>
  <c r="AE162" i="44"/>
  <c r="AD162" i="44"/>
  <c r="AC162" i="44"/>
  <c r="AA162" i="44"/>
  <c r="Y162" i="44"/>
  <c r="W162" i="44"/>
  <c r="U162" i="44"/>
  <c r="M162" i="44"/>
  <c r="K162" i="44"/>
  <c r="I162" i="44"/>
  <c r="G162" i="44"/>
  <c r="E162" i="44"/>
  <c r="C162" i="44"/>
  <c r="B162" i="44"/>
  <c r="AM161" i="44"/>
  <c r="AK161" i="44"/>
  <c r="AJ161" i="44"/>
  <c r="AI161" i="44"/>
  <c r="AH161" i="44"/>
  <c r="AG161" i="44"/>
  <c r="AF161" i="44"/>
  <c r="AE161" i="44"/>
  <c r="AD161" i="44"/>
  <c r="AC161" i="44"/>
  <c r="AA161" i="44"/>
  <c r="Y161" i="44"/>
  <c r="W161" i="44"/>
  <c r="U161" i="44"/>
  <c r="M161" i="44"/>
  <c r="K161" i="44"/>
  <c r="I161" i="44"/>
  <c r="G161" i="44"/>
  <c r="E161" i="44"/>
  <c r="C161" i="44"/>
  <c r="B161" i="44"/>
  <c r="AM160" i="44"/>
  <c r="AK160" i="44"/>
  <c r="AJ160" i="44"/>
  <c r="AI160" i="44"/>
  <c r="AH160" i="44"/>
  <c r="AG160" i="44"/>
  <c r="AF160" i="44"/>
  <c r="AE160" i="44"/>
  <c r="AD160" i="44"/>
  <c r="AC160" i="44"/>
  <c r="AA160" i="44"/>
  <c r="Y160" i="44"/>
  <c r="W160" i="44"/>
  <c r="U160" i="44"/>
  <c r="M160" i="44"/>
  <c r="K160" i="44"/>
  <c r="I160" i="44"/>
  <c r="G160" i="44"/>
  <c r="E160" i="44"/>
  <c r="C160" i="44"/>
  <c r="B160" i="44"/>
  <c r="AM159" i="44"/>
  <c r="AK159" i="44"/>
  <c r="AJ159" i="44"/>
  <c r="AI159" i="44"/>
  <c r="AH159" i="44"/>
  <c r="AG159" i="44"/>
  <c r="AF159" i="44"/>
  <c r="AE159" i="44"/>
  <c r="AD159" i="44"/>
  <c r="AC159" i="44"/>
  <c r="AA159" i="44"/>
  <c r="Y159" i="44"/>
  <c r="W159" i="44"/>
  <c r="U159" i="44"/>
  <c r="M159" i="44"/>
  <c r="K159" i="44"/>
  <c r="I159" i="44"/>
  <c r="G159" i="44"/>
  <c r="E159" i="44"/>
  <c r="C159" i="44"/>
  <c r="B159" i="44"/>
  <c r="AM158" i="44"/>
  <c r="AK158" i="44"/>
  <c r="AJ158" i="44"/>
  <c r="AI158" i="44"/>
  <c r="AH158" i="44"/>
  <c r="AG158" i="44"/>
  <c r="AF158" i="44"/>
  <c r="AE158" i="44"/>
  <c r="AD158" i="44"/>
  <c r="AC158" i="44"/>
  <c r="AA158" i="44"/>
  <c r="Y158" i="44"/>
  <c r="W158" i="44"/>
  <c r="U158" i="44"/>
  <c r="M158" i="44"/>
  <c r="K158" i="44"/>
  <c r="I158" i="44"/>
  <c r="G158" i="44"/>
  <c r="E158" i="44"/>
  <c r="C158" i="44"/>
  <c r="B158" i="44"/>
  <c r="AM157" i="44"/>
  <c r="AK157" i="44"/>
  <c r="AJ157" i="44"/>
  <c r="AI157" i="44"/>
  <c r="AH157" i="44"/>
  <c r="AG157" i="44"/>
  <c r="AF157" i="44"/>
  <c r="AE157" i="44"/>
  <c r="AD157" i="44"/>
  <c r="AC157" i="44"/>
  <c r="AA157" i="44"/>
  <c r="Y157" i="44"/>
  <c r="W157" i="44"/>
  <c r="U157" i="44"/>
  <c r="M157" i="44"/>
  <c r="K157" i="44"/>
  <c r="I157" i="44"/>
  <c r="G157" i="44"/>
  <c r="E157" i="44"/>
  <c r="C157" i="44"/>
  <c r="B157" i="44"/>
  <c r="AM156" i="44"/>
  <c r="AK156" i="44"/>
  <c r="AJ156" i="44"/>
  <c r="AI156" i="44"/>
  <c r="AH156" i="44"/>
  <c r="AG156" i="44"/>
  <c r="AF156" i="44"/>
  <c r="AE156" i="44"/>
  <c r="AD156" i="44"/>
  <c r="AC156" i="44"/>
  <c r="AA156" i="44"/>
  <c r="Y156" i="44"/>
  <c r="W156" i="44"/>
  <c r="U156" i="44"/>
  <c r="M156" i="44"/>
  <c r="K156" i="44"/>
  <c r="I156" i="44"/>
  <c r="G156" i="44"/>
  <c r="E156" i="44"/>
  <c r="C156" i="44"/>
  <c r="B156" i="44"/>
  <c r="AL121" i="45" l="1"/>
  <c r="AL123" i="45"/>
  <c r="AL125" i="45"/>
  <c r="AL127" i="45"/>
  <c r="AL131" i="45"/>
  <c r="AL129" i="45"/>
  <c r="AK121" i="45"/>
  <c r="AK123" i="45"/>
  <c r="AK125" i="45"/>
  <c r="AK127" i="45"/>
  <c r="AK129" i="45"/>
  <c r="AK131" i="45"/>
  <c r="AL124" i="45"/>
  <c r="AL126" i="45"/>
  <c r="AL128" i="45"/>
  <c r="AL130" i="45"/>
  <c r="AL132" i="45"/>
  <c r="AL156" i="44"/>
  <c r="AL157" i="44"/>
  <c r="AL158" i="44"/>
  <c r="AL159" i="44"/>
  <c r="AL160" i="44"/>
  <c r="AL161" i="44"/>
  <c r="AL162" i="44"/>
  <c r="AL163" i="44"/>
  <c r="AL164" i="44"/>
  <c r="AL165" i="44"/>
  <c r="AL166" i="44"/>
  <c r="AL167" i="44"/>
  <c r="AL168" i="44"/>
  <c r="AL169" i="44"/>
  <c r="AL170" i="44"/>
  <c r="AL171" i="44"/>
  <c r="AL122" i="45"/>
  <c r="AK122" i="45"/>
  <c r="AK124" i="45"/>
  <c r="AK126" i="45"/>
  <c r="AK128" i="45"/>
  <c r="AK130" i="45"/>
  <c r="AK132" i="45"/>
  <c r="B26" i="2"/>
  <c r="G26" i="2"/>
  <c r="H27" i="2" s="1"/>
  <c r="P26" i="2"/>
  <c r="Q27" i="2" s="1"/>
  <c r="S26" i="2"/>
  <c r="T27" i="2" s="1"/>
  <c r="U26" i="2"/>
  <c r="Y26" i="2"/>
  <c r="Z26" i="2"/>
  <c r="AA26" i="2"/>
  <c r="AB26" i="2"/>
  <c r="AF26" i="2"/>
  <c r="AC27" i="2" l="1"/>
  <c r="C27" i="2"/>
  <c r="E27" i="2"/>
  <c r="AG26" i="2"/>
  <c r="AH27" i="2" s="1"/>
  <c r="AE26" i="2"/>
  <c r="AD26" i="2"/>
  <c r="B8" i="2"/>
  <c r="G8" i="2"/>
  <c r="P8" i="2"/>
  <c r="S8" i="2"/>
  <c r="U8" i="2"/>
  <c r="Y8" i="2"/>
  <c r="Z8" i="2"/>
  <c r="AA8" i="2"/>
  <c r="AB8" i="2"/>
  <c r="AF8" i="2"/>
  <c r="B9" i="2"/>
  <c r="G9" i="2"/>
  <c r="P9" i="2"/>
  <c r="S9" i="2"/>
  <c r="U9" i="2"/>
  <c r="Y9" i="2"/>
  <c r="Z9" i="2"/>
  <c r="AA9" i="2"/>
  <c r="AB9" i="2"/>
  <c r="AF9" i="2"/>
  <c r="B10" i="2"/>
  <c r="G10" i="2"/>
  <c r="P10" i="2"/>
  <c r="S10" i="2"/>
  <c r="U10" i="2"/>
  <c r="Y10" i="2"/>
  <c r="Z10" i="2"/>
  <c r="AA10" i="2"/>
  <c r="AB10" i="2"/>
  <c r="AF10" i="2"/>
  <c r="B11" i="2"/>
  <c r="G11" i="2"/>
  <c r="P11" i="2"/>
  <c r="S11" i="2"/>
  <c r="U11" i="2"/>
  <c r="Y11" i="2"/>
  <c r="Z11" i="2"/>
  <c r="AA11" i="2"/>
  <c r="AB11" i="2"/>
  <c r="AF11" i="2"/>
  <c r="B12" i="2"/>
  <c r="G12" i="2"/>
  <c r="P12" i="2"/>
  <c r="S12" i="2"/>
  <c r="U12" i="2"/>
  <c r="Y12" i="2"/>
  <c r="Z12" i="2"/>
  <c r="AA12" i="2"/>
  <c r="AB12" i="2"/>
  <c r="AF12" i="2"/>
  <c r="B13" i="2"/>
  <c r="G13" i="2"/>
  <c r="P13" i="2"/>
  <c r="S13" i="2"/>
  <c r="U13" i="2"/>
  <c r="Y13" i="2"/>
  <c r="Z13" i="2"/>
  <c r="AA13" i="2"/>
  <c r="AB13" i="2"/>
  <c r="AF13" i="2"/>
  <c r="B14" i="2"/>
  <c r="G14" i="2"/>
  <c r="P14" i="2"/>
  <c r="S14" i="2"/>
  <c r="U14" i="2"/>
  <c r="Y14" i="2"/>
  <c r="Z14" i="2"/>
  <c r="AA14" i="2"/>
  <c r="AB14" i="2"/>
  <c r="AF14" i="2"/>
  <c r="B15" i="2"/>
  <c r="G15" i="2"/>
  <c r="P15" i="2"/>
  <c r="S15" i="2"/>
  <c r="U15" i="2"/>
  <c r="Y15" i="2"/>
  <c r="Z15" i="2"/>
  <c r="AA15" i="2"/>
  <c r="AB15" i="2"/>
  <c r="AF15" i="2"/>
  <c r="B16" i="2"/>
  <c r="G16" i="2"/>
  <c r="P16" i="2"/>
  <c r="S16" i="2"/>
  <c r="U16" i="2"/>
  <c r="Y16" i="2"/>
  <c r="Z16" i="2"/>
  <c r="AA16" i="2"/>
  <c r="AB16" i="2"/>
  <c r="AF16" i="2"/>
  <c r="B17" i="2"/>
  <c r="G17" i="2"/>
  <c r="P17" i="2"/>
  <c r="S17" i="2"/>
  <c r="U17" i="2"/>
  <c r="Y17" i="2"/>
  <c r="Z17" i="2"/>
  <c r="AA17" i="2"/>
  <c r="AB17" i="2"/>
  <c r="AF17" i="2"/>
  <c r="B18" i="2"/>
  <c r="G18" i="2"/>
  <c r="P18" i="2"/>
  <c r="S18" i="2"/>
  <c r="U18" i="2"/>
  <c r="Y18" i="2"/>
  <c r="Z18" i="2"/>
  <c r="AA18" i="2"/>
  <c r="AB18" i="2"/>
  <c r="AF18" i="2"/>
  <c r="B19" i="2"/>
  <c r="G19" i="2"/>
  <c r="P19" i="2"/>
  <c r="S19" i="2"/>
  <c r="U19" i="2"/>
  <c r="Y19" i="2"/>
  <c r="Z19" i="2"/>
  <c r="AA19" i="2"/>
  <c r="AB19" i="2"/>
  <c r="AF19" i="2"/>
  <c r="B20" i="2"/>
  <c r="G20" i="2"/>
  <c r="P20" i="2"/>
  <c r="S20" i="2"/>
  <c r="U20" i="2"/>
  <c r="Y20" i="2"/>
  <c r="Z20" i="2"/>
  <c r="AA20" i="2"/>
  <c r="AB20" i="2"/>
  <c r="AF20" i="2"/>
  <c r="B21" i="2"/>
  <c r="G21" i="2"/>
  <c r="P21" i="2"/>
  <c r="S21" i="2"/>
  <c r="U21" i="2"/>
  <c r="Y21" i="2"/>
  <c r="Z21" i="2"/>
  <c r="AA21" i="2"/>
  <c r="AB21" i="2"/>
  <c r="AF21" i="2"/>
  <c r="B22" i="2"/>
  <c r="G22" i="2"/>
  <c r="P22" i="2"/>
  <c r="S22" i="2"/>
  <c r="U22" i="2"/>
  <c r="Y22" i="2"/>
  <c r="Z22" i="2"/>
  <c r="AA22" i="2"/>
  <c r="AB22" i="2"/>
  <c r="AF22" i="2"/>
  <c r="B23" i="2"/>
  <c r="G23" i="2"/>
  <c r="P23" i="2"/>
  <c r="S23" i="2"/>
  <c r="U23" i="2"/>
  <c r="Y23" i="2"/>
  <c r="Z23" i="2"/>
  <c r="AA23" i="2"/>
  <c r="AB23" i="2"/>
  <c r="AF23" i="2"/>
  <c r="B24" i="2"/>
  <c r="G24" i="2"/>
  <c r="P24" i="2"/>
  <c r="S24" i="2"/>
  <c r="U24" i="2"/>
  <c r="Y24" i="2"/>
  <c r="Z24" i="2"/>
  <c r="AA24" i="2"/>
  <c r="AB24" i="2"/>
  <c r="AF24" i="2"/>
  <c r="B25" i="2"/>
  <c r="G25" i="2"/>
  <c r="P25" i="2"/>
  <c r="S25" i="2"/>
  <c r="U25" i="2"/>
  <c r="Y25" i="2"/>
  <c r="Z25" i="2"/>
  <c r="AA25" i="2"/>
  <c r="AB25" i="2"/>
  <c r="AF25" i="2"/>
  <c r="Q24" i="2" l="1"/>
  <c r="AC20" i="2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H23" i="2"/>
  <c r="H19" i="2"/>
  <c r="H15" i="2"/>
  <c r="H11" i="2"/>
  <c r="H22" i="2"/>
  <c r="H18" i="2"/>
  <c r="H14" i="2"/>
  <c r="H10" i="2"/>
  <c r="H20" i="2"/>
  <c r="H16" i="2"/>
  <c r="H25" i="2"/>
  <c r="H21" i="2"/>
  <c r="H17" i="2"/>
  <c r="H13" i="2"/>
  <c r="H9" i="2"/>
  <c r="H26" i="2"/>
  <c r="H24" i="2"/>
  <c r="H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E25" i="2"/>
  <c r="AD24" i="2"/>
  <c r="AE24" i="2"/>
  <c r="AD23" i="2"/>
  <c r="AE21" i="2"/>
  <c r="AD20" i="2"/>
  <c r="AE17" i="2"/>
  <c r="AD16" i="2"/>
  <c r="AE16" i="2"/>
  <c r="AD15" i="2"/>
  <c r="AE13" i="2"/>
  <c r="AD12" i="2"/>
  <c r="AD11" i="2"/>
  <c r="AE8" i="2"/>
  <c r="AE22" i="2"/>
  <c r="AD21" i="2"/>
  <c r="AE18" i="2"/>
  <c r="AE14" i="2"/>
  <c r="AD13" i="2"/>
  <c r="AE10" i="2"/>
  <c r="AD8" i="2"/>
  <c r="AD19" i="2"/>
  <c r="AE19" i="2"/>
  <c r="AE11" i="2"/>
  <c r="AD25" i="2"/>
  <c r="AE20" i="2"/>
  <c r="AD17" i="2"/>
  <c r="AE12" i="2"/>
  <c r="AD9" i="2"/>
  <c r="AE23" i="2"/>
  <c r="AE15" i="2"/>
  <c r="AD10" i="2"/>
  <c r="AE9" i="2"/>
  <c r="AH23" i="2" l="1"/>
  <c r="AH24" i="2"/>
  <c r="AH15" i="2"/>
  <c r="AH19" i="2"/>
  <c r="AH20" i="2"/>
  <c r="AH11" i="2"/>
  <c r="AH12" i="2"/>
  <c r="AH10" i="2"/>
  <c r="AH21" i="2"/>
  <c r="AH13" i="2"/>
  <c r="AH16" i="2"/>
  <c r="AH22" i="2"/>
  <c r="AH14" i="2"/>
  <c r="AH17" i="2"/>
  <c r="AH18" i="2"/>
  <c r="AH9" i="2"/>
  <c r="AH25" i="2"/>
  <c r="AH26" i="2"/>
  <c r="H11" i="50"/>
  <c r="H10" i="49"/>
  <c r="U11" i="48" l="1"/>
  <c r="N11" i="48"/>
  <c r="H11" i="48"/>
  <c r="K9" i="46"/>
  <c r="G41" i="62"/>
  <c r="G69" i="62" s="1"/>
  <c r="G97" i="62" s="1"/>
  <c r="G125" i="62" s="1"/>
  <c r="G320" i="62" s="1"/>
  <c r="G348" i="62" s="1"/>
  <c r="G376" i="62" s="1"/>
  <c r="G404" i="62" s="1"/>
  <c r="G9" i="46"/>
  <c r="N9" i="46" s="1"/>
  <c r="B9" i="46"/>
  <c r="AJ120" i="45"/>
  <c r="AI120" i="45"/>
  <c r="AH120" i="45"/>
  <c r="AG120" i="45"/>
  <c r="AF120" i="45"/>
  <c r="AE120" i="45"/>
  <c r="AD120" i="45"/>
  <c r="AC120" i="45"/>
  <c r="AB120" i="45"/>
  <c r="Z120" i="45"/>
  <c r="X120" i="45"/>
  <c r="V120" i="45"/>
  <c r="T120" i="45"/>
  <c r="L120" i="45"/>
  <c r="J120" i="45"/>
  <c r="H120" i="45"/>
  <c r="F120" i="45"/>
  <c r="C120" i="45"/>
  <c r="B120" i="45"/>
  <c r="AJ119" i="45"/>
  <c r="AI119" i="45"/>
  <c r="AH119" i="45"/>
  <c r="AG119" i="45"/>
  <c r="AF119" i="45"/>
  <c r="AE119" i="45"/>
  <c r="AD119" i="45"/>
  <c r="AC119" i="45"/>
  <c r="AB119" i="45"/>
  <c r="Z119" i="45"/>
  <c r="X119" i="45"/>
  <c r="V119" i="45"/>
  <c r="T119" i="45"/>
  <c r="L119" i="45"/>
  <c r="J119" i="45"/>
  <c r="H119" i="45"/>
  <c r="F119" i="45"/>
  <c r="C119" i="45"/>
  <c r="B119" i="45"/>
  <c r="AJ118" i="45"/>
  <c r="AI118" i="45"/>
  <c r="AH118" i="45"/>
  <c r="AG118" i="45"/>
  <c r="AF118" i="45"/>
  <c r="AE118" i="45"/>
  <c r="AD118" i="45"/>
  <c r="AC118" i="45"/>
  <c r="AB118" i="45"/>
  <c r="Z118" i="45"/>
  <c r="X118" i="45"/>
  <c r="V118" i="45"/>
  <c r="T118" i="45"/>
  <c r="L118" i="45"/>
  <c r="J118" i="45"/>
  <c r="H118" i="45"/>
  <c r="F118" i="45"/>
  <c r="C118" i="45"/>
  <c r="B118" i="45"/>
  <c r="AJ117" i="45"/>
  <c r="AI117" i="45"/>
  <c r="AH117" i="45"/>
  <c r="AG117" i="45"/>
  <c r="AF117" i="45"/>
  <c r="AE117" i="45"/>
  <c r="AD117" i="45"/>
  <c r="AC117" i="45"/>
  <c r="AB117" i="45"/>
  <c r="Z117" i="45"/>
  <c r="X117" i="45"/>
  <c r="V117" i="45"/>
  <c r="T117" i="45"/>
  <c r="L117" i="45"/>
  <c r="J117" i="45"/>
  <c r="H117" i="45"/>
  <c r="F117" i="45"/>
  <c r="C117" i="45"/>
  <c r="B117" i="45"/>
  <c r="AJ116" i="45"/>
  <c r="AI116" i="45"/>
  <c r="AH116" i="45"/>
  <c r="AG116" i="45"/>
  <c r="AF116" i="45"/>
  <c r="AE116" i="45"/>
  <c r="AD116" i="45"/>
  <c r="AC116" i="45"/>
  <c r="AB116" i="45"/>
  <c r="Z116" i="45"/>
  <c r="X116" i="45"/>
  <c r="V116" i="45"/>
  <c r="T116" i="45"/>
  <c r="L116" i="45"/>
  <c r="J116" i="45"/>
  <c r="H116" i="45"/>
  <c r="F116" i="45"/>
  <c r="C116" i="45"/>
  <c r="B116" i="45"/>
  <c r="AJ115" i="45"/>
  <c r="AI115" i="45"/>
  <c r="AH115" i="45"/>
  <c r="AG115" i="45"/>
  <c r="AF115" i="45"/>
  <c r="AE115" i="45"/>
  <c r="AD115" i="45"/>
  <c r="AC115" i="45"/>
  <c r="AB115" i="45"/>
  <c r="Z115" i="45"/>
  <c r="X115" i="45"/>
  <c r="V115" i="45"/>
  <c r="T115" i="45"/>
  <c r="L115" i="45"/>
  <c r="J115" i="45"/>
  <c r="H115" i="45"/>
  <c r="F115" i="45"/>
  <c r="C115" i="45"/>
  <c r="B115" i="45"/>
  <c r="AJ114" i="45"/>
  <c r="AI114" i="45"/>
  <c r="AH114" i="45"/>
  <c r="AG114" i="45"/>
  <c r="AF114" i="45"/>
  <c r="AE114" i="45"/>
  <c r="AD114" i="45"/>
  <c r="AC114" i="45"/>
  <c r="AB114" i="45"/>
  <c r="Z114" i="45"/>
  <c r="X114" i="45"/>
  <c r="V114" i="45"/>
  <c r="T114" i="45"/>
  <c r="L114" i="45"/>
  <c r="J114" i="45"/>
  <c r="H114" i="45"/>
  <c r="F114" i="45"/>
  <c r="C114" i="45"/>
  <c r="B114" i="45"/>
  <c r="AJ113" i="45"/>
  <c r="AI113" i="45"/>
  <c r="AH113" i="45"/>
  <c r="AG113" i="45"/>
  <c r="AF113" i="45"/>
  <c r="AE113" i="45"/>
  <c r="AD113" i="45"/>
  <c r="AC113" i="45"/>
  <c r="AB113" i="45"/>
  <c r="Z113" i="45"/>
  <c r="X113" i="45"/>
  <c r="V113" i="45"/>
  <c r="T113" i="45"/>
  <c r="L113" i="45"/>
  <c r="J113" i="45"/>
  <c r="H113" i="45"/>
  <c r="F113" i="45"/>
  <c r="C113" i="45"/>
  <c r="B113" i="45"/>
  <c r="AJ112" i="45"/>
  <c r="AI112" i="45"/>
  <c r="AH112" i="45"/>
  <c r="AG112" i="45"/>
  <c r="AF112" i="45"/>
  <c r="AE112" i="45"/>
  <c r="AD112" i="45"/>
  <c r="AC112" i="45"/>
  <c r="AB112" i="45"/>
  <c r="Z112" i="45"/>
  <c r="X112" i="45"/>
  <c r="V112" i="45"/>
  <c r="T112" i="45"/>
  <c r="L112" i="45"/>
  <c r="J112" i="45"/>
  <c r="H112" i="45"/>
  <c r="F112" i="45"/>
  <c r="C112" i="45"/>
  <c r="B112" i="45"/>
  <c r="AJ111" i="45"/>
  <c r="AI111" i="45"/>
  <c r="AH111" i="45"/>
  <c r="AG111" i="45"/>
  <c r="AF111" i="45"/>
  <c r="AE111" i="45"/>
  <c r="AD111" i="45"/>
  <c r="AC111" i="45"/>
  <c r="AB111" i="45"/>
  <c r="Z111" i="45"/>
  <c r="X111" i="45"/>
  <c r="V111" i="45"/>
  <c r="T111" i="45"/>
  <c r="L111" i="45"/>
  <c r="J111" i="45"/>
  <c r="H111" i="45"/>
  <c r="F111" i="45"/>
  <c r="C111" i="45"/>
  <c r="B111" i="45"/>
  <c r="AJ110" i="45"/>
  <c r="AI110" i="45"/>
  <c r="AH110" i="45"/>
  <c r="AG110" i="45"/>
  <c r="AF110" i="45"/>
  <c r="AE110" i="45"/>
  <c r="AD110" i="45"/>
  <c r="AC110" i="45"/>
  <c r="AB110" i="45"/>
  <c r="Z110" i="45"/>
  <c r="X110" i="45"/>
  <c r="V110" i="45"/>
  <c r="T110" i="45"/>
  <c r="L110" i="45"/>
  <c r="J110" i="45"/>
  <c r="H110" i="45"/>
  <c r="F110" i="45"/>
  <c r="C110" i="45"/>
  <c r="B110" i="45"/>
  <c r="AJ109" i="45"/>
  <c r="AI109" i="45"/>
  <c r="AH109" i="45"/>
  <c r="AG109" i="45"/>
  <c r="AF109" i="45"/>
  <c r="AE109" i="45"/>
  <c r="AD109" i="45"/>
  <c r="AC109" i="45"/>
  <c r="AB109" i="45"/>
  <c r="Z109" i="45"/>
  <c r="X109" i="45"/>
  <c r="V109" i="45"/>
  <c r="T109" i="45"/>
  <c r="L109" i="45"/>
  <c r="J109" i="45"/>
  <c r="H109" i="45"/>
  <c r="F109" i="45"/>
  <c r="C109" i="45"/>
  <c r="B109" i="45"/>
  <c r="AJ108" i="45"/>
  <c r="AI108" i="45"/>
  <c r="AH108" i="45"/>
  <c r="AG108" i="45"/>
  <c r="AF108" i="45"/>
  <c r="AE108" i="45"/>
  <c r="AD108" i="45"/>
  <c r="AC108" i="45"/>
  <c r="AB108" i="45"/>
  <c r="Z108" i="45"/>
  <c r="X108" i="45"/>
  <c r="V108" i="45"/>
  <c r="T108" i="45"/>
  <c r="L108" i="45"/>
  <c r="J108" i="45"/>
  <c r="H108" i="45"/>
  <c r="F108" i="45"/>
  <c r="C108" i="45"/>
  <c r="B108" i="45"/>
  <c r="AJ107" i="45"/>
  <c r="AI107" i="45"/>
  <c r="AH107" i="45"/>
  <c r="AG107" i="45"/>
  <c r="AF107" i="45"/>
  <c r="AE107" i="45"/>
  <c r="AD107" i="45"/>
  <c r="AC107" i="45"/>
  <c r="AB107" i="45"/>
  <c r="Z107" i="45"/>
  <c r="X107" i="45"/>
  <c r="V107" i="45"/>
  <c r="T107" i="45"/>
  <c r="L107" i="45"/>
  <c r="J107" i="45"/>
  <c r="H107" i="45"/>
  <c r="F107" i="45"/>
  <c r="C107" i="45"/>
  <c r="B107" i="45"/>
  <c r="AJ106" i="45"/>
  <c r="AI106" i="45"/>
  <c r="AH106" i="45"/>
  <c r="AG106" i="45"/>
  <c r="AF106" i="45"/>
  <c r="AE106" i="45"/>
  <c r="AD106" i="45"/>
  <c r="AC106" i="45"/>
  <c r="AB106" i="45"/>
  <c r="Z106" i="45"/>
  <c r="X106" i="45"/>
  <c r="V106" i="45"/>
  <c r="T106" i="45"/>
  <c r="L106" i="45"/>
  <c r="J106" i="45"/>
  <c r="H106" i="45"/>
  <c r="F106" i="45"/>
  <c r="C106" i="45"/>
  <c r="B106" i="45"/>
  <c r="AJ105" i="45"/>
  <c r="AI105" i="45"/>
  <c r="AH105" i="45"/>
  <c r="AG105" i="45"/>
  <c r="AF105" i="45"/>
  <c r="AE105" i="45"/>
  <c r="AD105" i="45"/>
  <c r="AC105" i="45"/>
  <c r="AB105" i="45"/>
  <c r="Z105" i="45"/>
  <c r="X105" i="45"/>
  <c r="V105" i="45"/>
  <c r="T105" i="45"/>
  <c r="L105" i="45"/>
  <c r="J105" i="45"/>
  <c r="H105" i="45"/>
  <c r="F105" i="45"/>
  <c r="C105" i="45"/>
  <c r="B105" i="45"/>
  <c r="AJ104" i="45"/>
  <c r="AI104" i="45"/>
  <c r="AH104" i="45"/>
  <c r="AG104" i="45"/>
  <c r="AF104" i="45"/>
  <c r="AE104" i="45"/>
  <c r="AD104" i="45"/>
  <c r="AC104" i="45"/>
  <c r="AB104" i="45"/>
  <c r="Z104" i="45"/>
  <c r="X104" i="45"/>
  <c r="V104" i="45"/>
  <c r="T104" i="45"/>
  <c r="L104" i="45"/>
  <c r="J104" i="45"/>
  <c r="H104" i="45"/>
  <c r="F104" i="45"/>
  <c r="C104" i="45"/>
  <c r="B104" i="45"/>
  <c r="AJ103" i="45"/>
  <c r="AI103" i="45"/>
  <c r="AH103" i="45"/>
  <c r="AG103" i="45"/>
  <c r="AF103" i="45"/>
  <c r="AE103" i="45"/>
  <c r="AD103" i="45"/>
  <c r="AC103" i="45"/>
  <c r="AB103" i="45"/>
  <c r="Z103" i="45"/>
  <c r="X103" i="45"/>
  <c r="V103" i="45"/>
  <c r="T103" i="45"/>
  <c r="L103" i="45"/>
  <c r="J103" i="45"/>
  <c r="H103" i="45"/>
  <c r="F103" i="45"/>
  <c r="C103" i="45"/>
  <c r="B103" i="45"/>
  <c r="AJ102" i="45"/>
  <c r="AI102" i="45"/>
  <c r="AH102" i="45"/>
  <c r="AG102" i="45"/>
  <c r="AF102" i="45"/>
  <c r="AE102" i="45"/>
  <c r="AD102" i="45"/>
  <c r="AC102" i="45"/>
  <c r="AB102" i="45"/>
  <c r="Z102" i="45"/>
  <c r="X102" i="45"/>
  <c r="V102" i="45"/>
  <c r="T102" i="45"/>
  <c r="L102" i="45"/>
  <c r="J102" i="45"/>
  <c r="H102" i="45"/>
  <c r="F102" i="45"/>
  <c r="C102" i="45"/>
  <c r="B102" i="45"/>
  <c r="AJ101" i="45"/>
  <c r="AI101" i="45"/>
  <c r="AH101" i="45"/>
  <c r="AG101" i="45"/>
  <c r="AF101" i="45"/>
  <c r="AE101" i="45"/>
  <c r="AD101" i="45"/>
  <c r="AC101" i="45"/>
  <c r="AB101" i="45"/>
  <c r="Z101" i="45"/>
  <c r="X101" i="45"/>
  <c r="V101" i="45"/>
  <c r="T101" i="45"/>
  <c r="L101" i="45"/>
  <c r="J101" i="45"/>
  <c r="H101" i="45"/>
  <c r="F101" i="45"/>
  <c r="C101" i="45"/>
  <c r="B101" i="45"/>
  <c r="AJ100" i="45"/>
  <c r="AI100" i="45"/>
  <c r="AH100" i="45"/>
  <c r="AG100" i="45"/>
  <c r="AF100" i="45"/>
  <c r="AE100" i="45"/>
  <c r="AD100" i="45"/>
  <c r="AC100" i="45"/>
  <c r="AB100" i="45"/>
  <c r="Z100" i="45"/>
  <c r="X100" i="45"/>
  <c r="V100" i="45"/>
  <c r="T100" i="45"/>
  <c r="L100" i="45"/>
  <c r="J100" i="45"/>
  <c r="H100" i="45"/>
  <c r="F100" i="45"/>
  <c r="C100" i="45"/>
  <c r="B100" i="45"/>
  <c r="AJ99" i="45"/>
  <c r="AI99" i="45"/>
  <c r="AH99" i="45"/>
  <c r="AG99" i="45"/>
  <c r="AF99" i="45"/>
  <c r="AE99" i="45"/>
  <c r="AD99" i="45"/>
  <c r="AC99" i="45"/>
  <c r="AB99" i="45"/>
  <c r="Z99" i="45"/>
  <c r="X99" i="45"/>
  <c r="V99" i="45"/>
  <c r="T99" i="45"/>
  <c r="L99" i="45"/>
  <c r="J99" i="45"/>
  <c r="H99" i="45"/>
  <c r="F99" i="45"/>
  <c r="C99" i="45"/>
  <c r="B99" i="45"/>
  <c r="AJ98" i="45"/>
  <c r="AI98" i="45"/>
  <c r="AH98" i="45"/>
  <c r="AG98" i="45"/>
  <c r="AF98" i="45"/>
  <c r="AE98" i="45"/>
  <c r="AD98" i="45"/>
  <c r="AC98" i="45"/>
  <c r="AB98" i="45"/>
  <c r="Z98" i="45"/>
  <c r="X98" i="45"/>
  <c r="V98" i="45"/>
  <c r="T98" i="45"/>
  <c r="L98" i="45"/>
  <c r="J98" i="45"/>
  <c r="H98" i="45"/>
  <c r="F98" i="45"/>
  <c r="C98" i="45"/>
  <c r="B98" i="45"/>
  <c r="AJ97" i="45"/>
  <c r="AI97" i="45"/>
  <c r="AH97" i="45"/>
  <c r="AG97" i="45"/>
  <c r="AF97" i="45"/>
  <c r="AE97" i="45"/>
  <c r="AD97" i="45"/>
  <c r="AC97" i="45"/>
  <c r="AB97" i="45"/>
  <c r="Z97" i="45"/>
  <c r="X97" i="45"/>
  <c r="V97" i="45"/>
  <c r="T97" i="45"/>
  <c r="L97" i="45"/>
  <c r="J97" i="45"/>
  <c r="H97" i="45"/>
  <c r="F97" i="45"/>
  <c r="C97" i="45"/>
  <c r="B97" i="45"/>
  <c r="AJ96" i="45"/>
  <c r="AI96" i="45"/>
  <c r="AH96" i="45"/>
  <c r="AG96" i="45"/>
  <c r="AF96" i="45"/>
  <c r="AE96" i="45"/>
  <c r="AD96" i="45"/>
  <c r="AC96" i="45"/>
  <c r="AB96" i="45"/>
  <c r="Z96" i="45"/>
  <c r="X96" i="45"/>
  <c r="V96" i="45"/>
  <c r="T96" i="45"/>
  <c r="L96" i="45"/>
  <c r="J96" i="45"/>
  <c r="H96" i="45"/>
  <c r="F96" i="45"/>
  <c r="C96" i="45"/>
  <c r="B96" i="45"/>
  <c r="AJ95" i="45"/>
  <c r="AI95" i="45"/>
  <c r="AH95" i="45"/>
  <c r="AG95" i="45"/>
  <c r="AF95" i="45"/>
  <c r="AE95" i="45"/>
  <c r="AD95" i="45"/>
  <c r="AC95" i="45"/>
  <c r="AB95" i="45"/>
  <c r="Z95" i="45"/>
  <c r="X95" i="45"/>
  <c r="V95" i="45"/>
  <c r="T95" i="45"/>
  <c r="L95" i="45"/>
  <c r="J95" i="45"/>
  <c r="H95" i="45"/>
  <c r="F95" i="45"/>
  <c r="C95" i="45"/>
  <c r="B95" i="45"/>
  <c r="AJ94" i="45"/>
  <c r="AI94" i="45"/>
  <c r="AH94" i="45"/>
  <c r="AG94" i="45"/>
  <c r="AF94" i="45"/>
  <c r="AE94" i="45"/>
  <c r="AD94" i="45"/>
  <c r="AC94" i="45"/>
  <c r="AB94" i="45"/>
  <c r="Z94" i="45"/>
  <c r="X94" i="45"/>
  <c r="V94" i="45"/>
  <c r="T94" i="45"/>
  <c r="L94" i="45"/>
  <c r="J94" i="45"/>
  <c r="H94" i="45"/>
  <c r="F94" i="45"/>
  <c r="C94" i="45"/>
  <c r="B94" i="45"/>
  <c r="AJ93" i="45"/>
  <c r="AI93" i="45"/>
  <c r="AH93" i="45"/>
  <c r="AG93" i="45"/>
  <c r="AF93" i="45"/>
  <c r="AE93" i="45"/>
  <c r="AD93" i="45"/>
  <c r="AC93" i="45"/>
  <c r="AB93" i="45"/>
  <c r="Z93" i="45"/>
  <c r="X93" i="45"/>
  <c r="V93" i="45"/>
  <c r="T93" i="45"/>
  <c r="L93" i="45"/>
  <c r="J93" i="45"/>
  <c r="H93" i="45"/>
  <c r="F93" i="45"/>
  <c r="C93" i="45"/>
  <c r="B93" i="45"/>
  <c r="AJ92" i="45"/>
  <c r="AI92" i="45"/>
  <c r="AH92" i="45"/>
  <c r="AG92" i="45"/>
  <c r="AF92" i="45"/>
  <c r="AE92" i="45"/>
  <c r="AD92" i="45"/>
  <c r="AC92" i="45"/>
  <c r="AB92" i="45"/>
  <c r="Z92" i="45"/>
  <c r="X92" i="45"/>
  <c r="V92" i="45"/>
  <c r="T92" i="45"/>
  <c r="L92" i="45"/>
  <c r="J92" i="45"/>
  <c r="H92" i="45"/>
  <c r="F92" i="45"/>
  <c r="C92" i="45"/>
  <c r="B92" i="45"/>
  <c r="AJ91" i="45"/>
  <c r="AI91" i="45"/>
  <c r="AH91" i="45"/>
  <c r="AG91" i="45"/>
  <c r="AF91" i="45"/>
  <c r="AE91" i="45"/>
  <c r="AD91" i="45"/>
  <c r="AC91" i="45"/>
  <c r="AB91" i="45"/>
  <c r="Z91" i="45"/>
  <c r="X91" i="45"/>
  <c r="V91" i="45"/>
  <c r="T91" i="45"/>
  <c r="L91" i="45"/>
  <c r="J91" i="45"/>
  <c r="H91" i="45"/>
  <c r="F91" i="45"/>
  <c r="C91" i="45"/>
  <c r="B91" i="45"/>
  <c r="AJ90" i="45"/>
  <c r="AI90" i="45"/>
  <c r="AH90" i="45"/>
  <c r="AG90" i="45"/>
  <c r="AF90" i="45"/>
  <c r="AE90" i="45"/>
  <c r="AD90" i="45"/>
  <c r="AC90" i="45"/>
  <c r="AB90" i="45"/>
  <c r="Z90" i="45"/>
  <c r="X90" i="45"/>
  <c r="V90" i="45"/>
  <c r="T90" i="45"/>
  <c r="L90" i="45"/>
  <c r="J90" i="45"/>
  <c r="H90" i="45"/>
  <c r="F90" i="45"/>
  <c r="C90" i="45"/>
  <c r="B90" i="45"/>
  <c r="AJ89" i="45"/>
  <c r="AI89" i="45"/>
  <c r="AH89" i="45"/>
  <c r="AG89" i="45"/>
  <c r="AF89" i="45"/>
  <c r="AE89" i="45"/>
  <c r="AD89" i="45"/>
  <c r="AC89" i="45"/>
  <c r="AB89" i="45"/>
  <c r="Z89" i="45"/>
  <c r="X89" i="45"/>
  <c r="V89" i="45"/>
  <c r="T89" i="45"/>
  <c r="L89" i="45"/>
  <c r="J89" i="45"/>
  <c r="H89" i="45"/>
  <c r="F89" i="45"/>
  <c r="C89" i="45"/>
  <c r="B89" i="45"/>
  <c r="AJ88" i="45"/>
  <c r="AI88" i="45"/>
  <c r="AH88" i="45"/>
  <c r="AG88" i="45"/>
  <c r="AF88" i="45"/>
  <c r="AE88" i="45"/>
  <c r="AD88" i="45"/>
  <c r="AC88" i="45"/>
  <c r="AB88" i="45"/>
  <c r="Z88" i="45"/>
  <c r="X88" i="45"/>
  <c r="V88" i="45"/>
  <c r="T88" i="45"/>
  <c r="L88" i="45"/>
  <c r="J88" i="45"/>
  <c r="H88" i="45"/>
  <c r="F88" i="45"/>
  <c r="C88" i="45"/>
  <c r="B88" i="45"/>
  <c r="AJ87" i="45"/>
  <c r="AI87" i="45"/>
  <c r="AH87" i="45"/>
  <c r="AG87" i="45"/>
  <c r="AF87" i="45"/>
  <c r="AE87" i="45"/>
  <c r="AD87" i="45"/>
  <c r="AC87" i="45"/>
  <c r="AB87" i="45"/>
  <c r="Z87" i="45"/>
  <c r="X87" i="45"/>
  <c r="V87" i="45"/>
  <c r="T87" i="45"/>
  <c r="L87" i="45"/>
  <c r="J87" i="45"/>
  <c r="H87" i="45"/>
  <c r="F87" i="45"/>
  <c r="C87" i="45"/>
  <c r="B87" i="45"/>
  <c r="AJ86" i="45"/>
  <c r="AI86" i="45"/>
  <c r="AH86" i="45"/>
  <c r="AG86" i="45"/>
  <c r="AF86" i="45"/>
  <c r="AE86" i="45"/>
  <c r="AD86" i="45"/>
  <c r="AC86" i="45"/>
  <c r="AB86" i="45"/>
  <c r="Z86" i="45"/>
  <c r="X86" i="45"/>
  <c r="V86" i="45"/>
  <c r="T86" i="45"/>
  <c r="L86" i="45"/>
  <c r="J86" i="45"/>
  <c r="H86" i="45"/>
  <c r="F86" i="45"/>
  <c r="C86" i="45"/>
  <c r="B86" i="45"/>
  <c r="AJ85" i="45"/>
  <c r="AI85" i="45"/>
  <c r="AH85" i="45"/>
  <c r="AG85" i="45"/>
  <c r="AF85" i="45"/>
  <c r="AE85" i="45"/>
  <c r="AD85" i="45"/>
  <c r="AC85" i="45"/>
  <c r="AB85" i="45"/>
  <c r="Z85" i="45"/>
  <c r="X85" i="45"/>
  <c r="V85" i="45"/>
  <c r="T85" i="45"/>
  <c r="L85" i="45"/>
  <c r="J85" i="45"/>
  <c r="H85" i="45"/>
  <c r="F85" i="45"/>
  <c r="C85" i="45"/>
  <c r="B85" i="45"/>
  <c r="AJ84" i="45"/>
  <c r="AI84" i="45"/>
  <c r="AH84" i="45"/>
  <c r="AG84" i="45"/>
  <c r="AF84" i="45"/>
  <c r="AE84" i="45"/>
  <c r="AD84" i="45"/>
  <c r="AC84" i="45"/>
  <c r="AB84" i="45"/>
  <c r="Z84" i="45"/>
  <c r="X84" i="45"/>
  <c r="V84" i="45"/>
  <c r="T84" i="45"/>
  <c r="L84" i="45"/>
  <c r="J84" i="45"/>
  <c r="H84" i="45"/>
  <c r="F84" i="45"/>
  <c r="C84" i="45"/>
  <c r="B84" i="45"/>
  <c r="AJ83" i="45"/>
  <c r="AI83" i="45"/>
  <c r="AH83" i="45"/>
  <c r="AG83" i="45"/>
  <c r="AF83" i="45"/>
  <c r="AE83" i="45"/>
  <c r="AD83" i="45"/>
  <c r="AC83" i="45"/>
  <c r="AB83" i="45"/>
  <c r="Z83" i="45"/>
  <c r="X83" i="45"/>
  <c r="V83" i="45"/>
  <c r="T83" i="45"/>
  <c r="L83" i="45"/>
  <c r="J83" i="45"/>
  <c r="H83" i="45"/>
  <c r="F83" i="45"/>
  <c r="C83" i="45"/>
  <c r="B83" i="45"/>
  <c r="AJ82" i="45"/>
  <c r="AI82" i="45"/>
  <c r="AH82" i="45"/>
  <c r="AG82" i="45"/>
  <c r="AF82" i="45"/>
  <c r="AE82" i="45"/>
  <c r="AD82" i="45"/>
  <c r="AC82" i="45"/>
  <c r="AB82" i="45"/>
  <c r="Z82" i="45"/>
  <c r="X82" i="45"/>
  <c r="V82" i="45"/>
  <c r="T82" i="45"/>
  <c r="L82" i="45"/>
  <c r="J82" i="45"/>
  <c r="H82" i="45"/>
  <c r="F82" i="45"/>
  <c r="C82" i="45"/>
  <c r="B82" i="45"/>
  <c r="AJ81" i="45"/>
  <c r="AI81" i="45"/>
  <c r="AH81" i="45"/>
  <c r="AG81" i="45"/>
  <c r="AF81" i="45"/>
  <c r="AE81" i="45"/>
  <c r="AD81" i="45"/>
  <c r="AC81" i="45"/>
  <c r="AB81" i="45"/>
  <c r="Z81" i="45"/>
  <c r="X81" i="45"/>
  <c r="V81" i="45"/>
  <c r="T81" i="45"/>
  <c r="L81" i="45"/>
  <c r="J81" i="45"/>
  <c r="H81" i="45"/>
  <c r="F81" i="45"/>
  <c r="C81" i="45"/>
  <c r="B81" i="45"/>
  <c r="AJ80" i="45"/>
  <c r="AI80" i="45"/>
  <c r="AH80" i="45"/>
  <c r="AG80" i="45"/>
  <c r="AF80" i="45"/>
  <c r="AE80" i="45"/>
  <c r="AD80" i="45"/>
  <c r="AC80" i="45"/>
  <c r="AB80" i="45"/>
  <c r="Z80" i="45"/>
  <c r="X80" i="45"/>
  <c r="V80" i="45"/>
  <c r="T80" i="45"/>
  <c r="L80" i="45"/>
  <c r="J80" i="45"/>
  <c r="H80" i="45"/>
  <c r="F80" i="45"/>
  <c r="C80" i="45"/>
  <c r="B80" i="45"/>
  <c r="AJ79" i="45"/>
  <c r="AI79" i="45"/>
  <c r="AH79" i="45"/>
  <c r="AG79" i="45"/>
  <c r="AF79" i="45"/>
  <c r="AE79" i="45"/>
  <c r="AD79" i="45"/>
  <c r="AC79" i="45"/>
  <c r="AB79" i="45"/>
  <c r="Z79" i="45"/>
  <c r="X79" i="45"/>
  <c r="V79" i="45"/>
  <c r="T79" i="45"/>
  <c r="L79" i="45"/>
  <c r="J79" i="45"/>
  <c r="H79" i="45"/>
  <c r="F79" i="45"/>
  <c r="C79" i="45"/>
  <c r="B79" i="45"/>
  <c r="AJ78" i="45"/>
  <c r="AI78" i="45"/>
  <c r="AH78" i="45"/>
  <c r="AG78" i="45"/>
  <c r="AF78" i="45"/>
  <c r="AE78" i="45"/>
  <c r="AD78" i="45"/>
  <c r="AC78" i="45"/>
  <c r="AB78" i="45"/>
  <c r="Z78" i="45"/>
  <c r="X78" i="45"/>
  <c r="V78" i="45"/>
  <c r="T78" i="45"/>
  <c r="L78" i="45"/>
  <c r="J78" i="45"/>
  <c r="H78" i="45"/>
  <c r="F78" i="45"/>
  <c r="C78" i="45"/>
  <c r="B78" i="45"/>
  <c r="AJ77" i="45"/>
  <c r="AI77" i="45"/>
  <c r="AH77" i="45"/>
  <c r="AG77" i="45"/>
  <c r="AF77" i="45"/>
  <c r="AE77" i="45"/>
  <c r="AD77" i="45"/>
  <c r="AC77" i="45"/>
  <c r="AB77" i="45"/>
  <c r="Z77" i="45"/>
  <c r="X77" i="45"/>
  <c r="V77" i="45"/>
  <c r="T77" i="45"/>
  <c r="L77" i="45"/>
  <c r="J77" i="45"/>
  <c r="H77" i="45"/>
  <c r="F77" i="45"/>
  <c r="C77" i="45"/>
  <c r="B77" i="45"/>
  <c r="AJ76" i="45"/>
  <c r="AI76" i="45"/>
  <c r="AH76" i="45"/>
  <c r="AG76" i="45"/>
  <c r="AF76" i="45"/>
  <c r="AE76" i="45"/>
  <c r="AD76" i="45"/>
  <c r="AC76" i="45"/>
  <c r="AB76" i="45"/>
  <c r="Z76" i="45"/>
  <c r="X76" i="45"/>
  <c r="V76" i="45"/>
  <c r="T76" i="45"/>
  <c r="L76" i="45"/>
  <c r="J76" i="45"/>
  <c r="H76" i="45"/>
  <c r="F76" i="45"/>
  <c r="C76" i="45"/>
  <c r="B76" i="45"/>
  <c r="AJ75" i="45"/>
  <c r="AI75" i="45"/>
  <c r="AH75" i="45"/>
  <c r="AG75" i="45"/>
  <c r="AF75" i="45"/>
  <c r="AE75" i="45"/>
  <c r="AD75" i="45"/>
  <c r="AC75" i="45"/>
  <c r="AB75" i="45"/>
  <c r="Z75" i="45"/>
  <c r="X75" i="45"/>
  <c r="V75" i="45"/>
  <c r="T75" i="45"/>
  <c r="L75" i="45"/>
  <c r="J75" i="45"/>
  <c r="H75" i="45"/>
  <c r="F75" i="45"/>
  <c r="C75" i="45"/>
  <c r="B75" i="45"/>
  <c r="AJ74" i="45"/>
  <c r="AI74" i="45"/>
  <c r="AH74" i="45"/>
  <c r="AG74" i="45"/>
  <c r="AF74" i="45"/>
  <c r="AE74" i="45"/>
  <c r="AD74" i="45"/>
  <c r="AC74" i="45"/>
  <c r="AB74" i="45"/>
  <c r="Z74" i="45"/>
  <c r="X74" i="45"/>
  <c r="V74" i="45"/>
  <c r="T74" i="45"/>
  <c r="L74" i="45"/>
  <c r="J74" i="45"/>
  <c r="H74" i="45"/>
  <c r="F74" i="45"/>
  <c r="C74" i="45"/>
  <c r="B74" i="45"/>
  <c r="AJ73" i="45"/>
  <c r="AI73" i="45"/>
  <c r="AH73" i="45"/>
  <c r="AG73" i="45"/>
  <c r="AF73" i="45"/>
  <c r="AE73" i="45"/>
  <c r="AD73" i="45"/>
  <c r="AC73" i="45"/>
  <c r="AB73" i="45"/>
  <c r="Z73" i="45"/>
  <c r="X73" i="45"/>
  <c r="V73" i="45"/>
  <c r="T73" i="45"/>
  <c r="L73" i="45"/>
  <c r="J73" i="45"/>
  <c r="H73" i="45"/>
  <c r="F73" i="45"/>
  <c r="C73" i="45"/>
  <c r="B73" i="45"/>
  <c r="AJ72" i="45"/>
  <c r="AI72" i="45"/>
  <c r="AH72" i="45"/>
  <c r="AG72" i="45"/>
  <c r="AF72" i="45"/>
  <c r="AE72" i="45"/>
  <c r="AD72" i="45"/>
  <c r="AC72" i="45"/>
  <c r="AB72" i="45"/>
  <c r="Z72" i="45"/>
  <c r="X72" i="45"/>
  <c r="V72" i="45"/>
  <c r="T72" i="45"/>
  <c r="L72" i="45"/>
  <c r="J72" i="45"/>
  <c r="H72" i="45"/>
  <c r="F72" i="45"/>
  <c r="C72" i="45"/>
  <c r="B72" i="45"/>
  <c r="AJ71" i="45"/>
  <c r="AI71" i="45"/>
  <c r="AH71" i="45"/>
  <c r="AG71" i="45"/>
  <c r="AF71" i="45"/>
  <c r="AE71" i="45"/>
  <c r="AD71" i="45"/>
  <c r="AC71" i="45"/>
  <c r="AB71" i="45"/>
  <c r="Z71" i="45"/>
  <c r="X71" i="45"/>
  <c r="V71" i="45"/>
  <c r="T71" i="45"/>
  <c r="L71" i="45"/>
  <c r="J71" i="45"/>
  <c r="H71" i="45"/>
  <c r="F71" i="45"/>
  <c r="C71" i="45"/>
  <c r="B71" i="45"/>
  <c r="AJ70" i="45"/>
  <c r="AI70" i="45"/>
  <c r="AH70" i="45"/>
  <c r="AG70" i="45"/>
  <c r="AF70" i="45"/>
  <c r="AE70" i="45"/>
  <c r="AD70" i="45"/>
  <c r="AC70" i="45"/>
  <c r="AB70" i="45"/>
  <c r="Z70" i="45"/>
  <c r="X70" i="45"/>
  <c r="V70" i="45"/>
  <c r="T70" i="45"/>
  <c r="L70" i="45"/>
  <c r="J70" i="45"/>
  <c r="H70" i="45"/>
  <c r="F70" i="45"/>
  <c r="C70" i="45"/>
  <c r="B70" i="45"/>
  <c r="AJ69" i="45"/>
  <c r="AI69" i="45"/>
  <c r="AH69" i="45"/>
  <c r="AG69" i="45"/>
  <c r="AF69" i="45"/>
  <c r="AE69" i="45"/>
  <c r="AD69" i="45"/>
  <c r="AC69" i="45"/>
  <c r="AB69" i="45"/>
  <c r="Z69" i="45"/>
  <c r="X69" i="45"/>
  <c r="V69" i="45"/>
  <c r="T69" i="45"/>
  <c r="L69" i="45"/>
  <c r="J69" i="45"/>
  <c r="H69" i="45"/>
  <c r="F69" i="45"/>
  <c r="C69" i="45"/>
  <c r="B69" i="45"/>
  <c r="AJ68" i="45"/>
  <c r="AI68" i="45"/>
  <c r="AH68" i="45"/>
  <c r="AG68" i="45"/>
  <c r="AF68" i="45"/>
  <c r="AE68" i="45"/>
  <c r="AD68" i="45"/>
  <c r="AC68" i="45"/>
  <c r="AB68" i="45"/>
  <c r="Z68" i="45"/>
  <c r="X68" i="45"/>
  <c r="V68" i="45"/>
  <c r="T68" i="45"/>
  <c r="L68" i="45"/>
  <c r="J68" i="45"/>
  <c r="H68" i="45"/>
  <c r="F68" i="45"/>
  <c r="C68" i="45"/>
  <c r="B68" i="45"/>
  <c r="AJ67" i="45"/>
  <c r="AI67" i="45"/>
  <c r="AH67" i="45"/>
  <c r="AG67" i="45"/>
  <c r="AF67" i="45"/>
  <c r="AE67" i="45"/>
  <c r="AD67" i="45"/>
  <c r="AC67" i="45"/>
  <c r="AB67" i="45"/>
  <c r="Z67" i="45"/>
  <c r="X67" i="45"/>
  <c r="V67" i="45"/>
  <c r="T67" i="45"/>
  <c r="L67" i="45"/>
  <c r="J67" i="45"/>
  <c r="H67" i="45"/>
  <c r="F67" i="45"/>
  <c r="C67" i="45"/>
  <c r="B67" i="45"/>
  <c r="AJ66" i="45"/>
  <c r="AI66" i="45"/>
  <c r="AH66" i="45"/>
  <c r="AG66" i="45"/>
  <c r="AF66" i="45"/>
  <c r="AE66" i="45"/>
  <c r="AD66" i="45"/>
  <c r="AC66" i="45"/>
  <c r="AB66" i="45"/>
  <c r="Z66" i="45"/>
  <c r="X66" i="45"/>
  <c r="V66" i="45"/>
  <c r="T66" i="45"/>
  <c r="L66" i="45"/>
  <c r="J66" i="45"/>
  <c r="H66" i="45"/>
  <c r="F66" i="45"/>
  <c r="C66" i="45"/>
  <c r="B66" i="45"/>
  <c r="AJ65" i="45"/>
  <c r="AI65" i="45"/>
  <c r="AH65" i="45"/>
  <c r="AG65" i="45"/>
  <c r="AF65" i="45"/>
  <c r="AE65" i="45"/>
  <c r="AD65" i="45"/>
  <c r="AC65" i="45"/>
  <c r="AB65" i="45"/>
  <c r="Z65" i="45"/>
  <c r="X65" i="45"/>
  <c r="V65" i="45"/>
  <c r="T65" i="45"/>
  <c r="L65" i="45"/>
  <c r="J65" i="45"/>
  <c r="H65" i="45"/>
  <c r="F65" i="45"/>
  <c r="C65" i="45"/>
  <c r="B65" i="45"/>
  <c r="AJ64" i="45"/>
  <c r="AI64" i="45"/>
  <c r="AH64" i="45"/>
  <c r="AG64" i="45"/>
  <c r="AF64" i="45"/>
  <c r="AE64" i="45"/>
  <c r="AD64" i="45"/>
  <c r="AC64" i="45"/>
  <c r="AB64" i="45"/>
  <c r="Z64" i="45"/>
  <c r="X64" i="45"/>
  <c r="V64" i="45"/>
  <c r="T64" i="45"/>
  <c r="L64" i="45"/>
  <c r="J64" i="45"/>
  <c r="H64" i="45"/>
  <c r="F64" i="45"/>
  <c r="C64" i="45"/>
  <c r="B64" i="45"/>
  <c r="AJ63" i="45"/>
  <c r="AI63" i="45"/>
  <c r="AH63" i="45"/>
  <c r="AG63" i="45"/>
  <c r="AF63" i="45"/>
  <c r="AE63" i="45"/>
  <c r="AD63" i="45"/>
  <c r="AC63" i="45"/>
  <c r="AB63" i="45"/>
  <c r="Z63" i="45"/>
  <c r="X63" i="45"/>
  <c r="V63" i="45"/>
  <c r="T63" i="45"/>
  <c r="L63" i="45"/>
  <c r="J63" i="45"/>
  <c r="H63" i="45"/>
  <c r="F63" i="45"/>
  <c r="C63" i="45"/>
  <c r="B63" i="45"/>
  <c r="AJ62" i="45"/>
  <c r="AI62" i="45"/>
  <c r="AH62" i="45"/>
  <c r="AG62" i="45"/>
  <c r="AF62" i="45"/>
  <c r="AE62" i="45"/>
  <c r="AD62" i="45"/>
  <c r="AC62" i="45"/>
  <c r="AB62" i="45"/>
  <c r="Z62" i="45"/>
  <c r="X62" i="45"/>
  <c r="V62" i="45"/>
  <c r="T62" i="45"/>
  <c r="L62" i="45"/>
  <c r="J62" i="45"/>
  <c r="H62" i="45"/>
  <c r="F62" i="45"/>
  <c r="C62" i="45"/>
  <c r="B62" i="45"/>
  <c r="AJ61" i="45"/>
  <c r="AI61" i="45"/>
  <c r="AH61" i="45"/>
  <c r="AG61" i="45"/>
  <c r="AF61" i="45"/>
  <c r="AE61" i="45"/>
  <c r="AD61" i="45"/>
  <c r="AC61" i="45"/>
  <c r="AB61" i="45"/>
  <c r="Z61" i="45"/>
  <c r="X61" i="45"/>
  <c r="V61" i="45"/>
  <c r="T61" i="45"/>
  <c r="L61" i="45"/>
  <c r="J61" i="45"/>
  <c r="H61" i="45"/>
  <c r="F61" i="45"/>
  <c r="C61" i="45"/>
  <c r="B61" i="45"/>
  <c r="AJ60" i="45"/>
  <c r="AI60" i="45"/>
  <c r="AH60" i="45"/>
  <c r="AG60" i="45"/>
  <c r="AF60" i="45"/>
  <c r="AE60" i="45"/>
  <c r="AD60" i="45"/>
  <c r="AC60" i="45"/>
  <c r="AB60" i="45"/>
  <c r="Z60" i="45"/>
  <c r="X60" i="45"/>
  <c r="V60" i="45"/>
  <c r="T60" i="45"/>
  <c r="L60" i="45"/>
  <c r="J60" i="45"/>
  <c r="H60" i="45"/>
  <c r="F60" i="45"/>
  <c r="C60" i="45"/>
  <c r="B60" i="45"/>
  <c r="AJ59" i="45"/>
  <c r="AI59" i="45"/>
  <c r="AH59" i="45"/>
  <c r="AG59" i="45"/>
  <c r="AF59" i="45"/>
  <c r="AE59" i="45"/>
  <c r="AD59" i="45"/>
  <c r="AC59" i="45"/>
  <c r="AB59" i="45"/>
  <c r="Z59" i="45"/>
  <c r="X59" i="45"/>
  <c r="V59" i="45"/>
  <c r="T59" i="45"/>
  <c r="L59" i="45"/>
  <c r="J59" i="45"/>
  <c r="H59" i="45"/>
  <c r="F59" i="45"/>
  <c r="C59" i="45"/>
  <c r="B59" i="45"/>
  <c r="AJ58" i="45"/>
  <c r="AI58" i="45"/>
  <c r="AH58" i="45"/>
  <c r="AG58" i="45"/>
  <c r="AF58" i="45"/>
  <c r="AE58" i="45"/>
  <c r="AD58" i="45"/>
  <c r="AC58" i="45"/>
  <c r="AB58" i="45"/>
  <c r="Z58" i="45"/>
  <c r="X58" i="45"/>
  <c r="V58" i="45"/>
  <c r="T58" i="45"/>
  <c r="L58" i="45"/>
  <c r="J58" i="45"/>
  <c r="H58" i="45"/>
  <c r="F58" i="45"/>
  <c r="C58" i="45"/>
  <c r="B58" i="45"/>
  <c r="AJ57" i="45"/>
  <c r="AI57" i="45"/>
  <c r="AH57" i="45"/>
  <c r="AG57" i="45"/>
  <c r="AF57" i="45"/>
  <c r="AE57" i="45"/>
  <c r="AD57" i="45"/>
  <c r="AC57" i="45"/>
  <c r="AB57" i="45"/>
  <c r="Z57" i="45"/>
  <c r="X57" i="45"/>
  <c r="V57" i="45"/>
  <c r="T57" i="45"/>
  <c r="L57" i="45"/>
  <c r="J57" i="45"/>
  <c r="H57" i="45"/>
  <c r="F57" i="45"/>
  <c r="C57" i="45"/>
  <c r="B57" i="45"/>
  <c r="AJ56" i="45"/>
  <c r="AI56" i="45"/>
  <c r="AH56" i="45"/>
  <c r="AG56" i="45"/>
  <c r="AF56" i="45"/>
  <c r="AE56" i="45"/>
  <c r="AD56" i="45"/>
  <c r="AC56" i="45"/>
  <c r="AB56" i="45"/>
  <c r="Z56" i="45"/>
  <c r="X56" i="45"/>
  <c r="V56" i="45"/>
  <c r="T56" i="45"/>
  <c r="L56" i="45"/>
  <c r="J56" i="45"/>
  <c r="H56" i="45"/>
  <c r="F56" i="45"/>
  <c r="C56" i="45"/>
  <c r="B56" i="45"/>
  <c r="AJ55" i="45"/>
  <c r="AI55" i="45"/>
  <c r="AH55" i="45"/>
  <c r="AG55" i="45"/>
  <c r="AF55" i="45"/>
  <c r="AE55" i="45"/>
  <c r="AD55" i="45"/>
  <c r="AC55" i="45"/>
  <c r="AB55" i="45"/>
  <c r="Z55" i="45"/>
  <c r="X55" i="45"/>
  <c r="V55" i="45"/>
  <c r="T55" i="45"/>
  <c r="L55" i="45"/>
  <c r="J55" i="45"/>
  <c r="H55" i="45"/>
  <c r="F55" i="45"/>
  <c r="C55" i="45"/>
  <c r="B55" i="45"/>
  <c r="AJ54" i="45"/>
  <c r="AI54" i="45"/>
  <c r="AH54" i="45"/>
  <c r="AG54" i="45"/>
  <c r="AF54" i="45"/>
  <c r="AE54" i="45"/>
  <c r="AD54" i="45"/>
  <c r="AC54" i="45"/>
  <c r="AB54" i="45"/>
  <c r="Z54" i="45"/>
  <c r="X54" i="45"/>
  <c r="V54" i="45"/>
  <c r="T54" i="45"/>
  <c r="L54" i="45"/>
  <c r="J54" i="45"/>
  <c r="H54" i="45"/>
  <c r="F54" i="45"/>
  <c r="C54" i="45"/>
  <c r="B54" i="45"/>
  <c r="AJ53" i="45"/>
  <c r="AI53" i="45"/>
  <c r="AH53" i="45"/>
  <c r="AG53" i="45"/>
  <c r="AF53" i="45"/>
  <c r="AE53" i="45"/>
  <c r="AD53" i="45"/>
  <c r="AC53" i="45"/>
  <c r="AB53" i="45"/>
  <c r="Z53" i="45"/>
  <c r="X53" i="45"/>
  <c r="V53" i="45"/>
  <c r="T53" i="45"/>
  <c r="L53" i="45"/>
  <c r="J53" i="45"/>
  <c r="H53" i="45"/>
  <c r="F53" i="45"/>
  <c r="C53" i="45"/>
  <c r="B53" i="45"/>
  <c r="AJ52" i="45"/>
  <c r="AI52" i="45"/>
  <c r="AH52" i="45"/>
  <c r="AG52" i="45"/>
  <c r="AF52" i="45"/>
  <c r="AE52" i="45"/>
  <c r="AD52" i="45"/>
  <c r="AC52" i="45"/>
  <c r="AB52" i="45"/>
  <c r="Z52" i="45"/>
  <c r="X52" i="45"/>
  <c r="V52" i="45"/>
  <c r="T52" i="45"/>
  <c r="L52" i="45"/>
  <c r="J52" i="45"/>
  <c r="H52" i="45"/>
  <c r="F52" i="45"/>
  <c r="C52" i="45"/>
  <c r="B52" i="45"/>
  <c r="AJ51" i="45"/>
  <c r="AI51" i="45"/>
  <c r="AH51" i="45"/>
  <c r="AG51" i="45"/>
  <c r="AF51" i="45"/>
  <c r="AE51" i="45"/>
  <c r="AD51" i="45"/>
  <c r="AC51" i="45"/>
  <c r="AB51" i="45"/>
  <c r="Z51" i="45"/>
  <c r="X51" i="45"/>
  <c r="V51" i="45"/>
  <c r="T51" i="45"/>
  <c r="L51" i="45"/>
  <c r="J51" i="45"/>
  <c r="H51" i="45"/>
  <c r="F51" i="45"/>
  <c r="C51" i="45"/>
  <c r="B51" i="45"/>
  <c r="AJ50" i="45"/>
  <c r="AI50" i="45"/>
  <c r="AH50" i="45"/>
  <c r="AG50" i="45"/>
  <c r="AF50" i="45"/>
  <c r="AE50" i="45"/>
  <c r="AD50" i="45"/>
  <c r="AC50" i="45"/>
  <c r="AB50" i="45"/>
  <c r="Z50" i="45"/>
  <c r="X50" i="45"/>
  <c r="V50" i="45"/>
  <c r="T50" i="45"/>
  <c r="L50" i="45"/>
  <c r="J50" i="45"/>
  <c r="H50" i="45"/>
  <c r="F50" i="45"/>
  <c r="C50" i="45"/>
  <c r="B50" i="45"/>
  <c r="AJ49" i="45"/>
  <c r="AI49" i="45"/>
  <c r="AH49" i="45"/>
  <c r="AG49" i="45"/>
  <c r="AF49" i="45"/>
  <c r="AE49" i="45"/>
  <c r="AD49" i="45"/>
  <c r="AC49" i="45"/>
  <c r="AB49" i="45"/>
  <c r="Z49" i="45"/>
  <c r="X49" i="45"/>
  <c r="V49" i="45"/>
  <c r="T49" i="45"/>
  <c r="L49" i="45"/>
  <c r="J49" i="45"/>
  <c r="H49" i="45"/>
  <c r="F49" i="45"/>
  <c r="C49" i="45"/>
  <c r="B49" i="45"/>
  <c r="AJ48" i="45"/>
  <c r="AI48" i="45"/>
  <c r="AH48" i="45"/>
  <c r="AG48" i="45"/>
  <c r="AF48" i="45"/>
  <c r="AE48" i="45"/>
  <c r="AD48" i="45"/>
  <c r="AC48" i="45"/>
  <c r="AB48" i="45"/>
  <c r="Z48" i="45"/>
  <c r="X48" i="45"/>
  <c r="V48" i="45"/>
  <c r="T48" i="45"/>
  <c r="L48" i="45"/>
  <c r="J48" i="45"/>
  <c r="H48" i="45"/>
  <c r="F48" i="45"/>
  <c r="C48" i="45"/>
  <c r="B48" i="45"/>
  <c r="AJ47" i="45"/>
  <c r="AI47" i="45"/>
  <c r="AH47" i="45"/>
  <c r="AG47" i="45"/>
  <c r="AF47" i="45"/>
  <c r="AE47" i="45"/>
  <c r="AD47" i="45"/>
  <c r="AC47" i="45"/>
  <c r="AB47" i="45"/>
  <c r="Z47" i="45"/>
  <c r="X47" i="45"/>
  <c r="V47" i="45"/>
  <c r="T47" i="45"/>
  <c r="L47" i="45"/>
  <c r="J47" i="45"/>
  <c r="H47" i="45"/>
  <c r="F47" i="45"/>
  <c r="C47" i="45"/>
  <c r="B47" i="45"/>
  <c r="AJ46" i="45"/>
  <c r="AI46" i="45"/>
  <c r="AH46" i="45"/>
  <c r="AG46" i="45"/>
  <c r="AF46" i="45"/>
  <c r="AE46" i="45"/>
  <c r="AD46" i="45"/>
  <c r="AC46" i="45"/>
  <c r="AB46" i="45"/>
  <c r="Z46" i="45"/>
  <c r="X46" i="45"/>
  <c r="V46" i="45"/>
  <c r="T46" i="45"/>
  <c r="L46" i="45"/>
  <c r="J46" i="45"/>
  <c r="H46" i="45"/>
  <c r="F46" i="45"/>
  <c r="C46" i="45"/>
  <c r="B46" i="45"/>
  <c r="AJ45" i="45"/>
  <c r="AI45" i="45"/>
  <c r="AH45" i="45"/>
  <c r="AG45" i="45"/>
  <c r="AF45" i="45"/>
  <c r="AE45" i="45"/>
  <c r="AD45" i="45"/>
  <c r="AC45" i="45"/>
  <c r="AB45" i="45"/>
  <c r="Z45" i="45"/>
  <c r="X45" i="45"/>
  <c r="V45" i="45"/>
  <c r="T45" i="45"/>
  <c r="L45" i="45"/>
  <c r="J45" i="45"/>
  <c r="H45" i="45"/>
  <c r="F45" i="45"/>
  <c r="C45" i="45"/>
  <c r="B45" i="45"/>
  <c r="AJ44" i="45"/>
  <c r="AI44" i="45"/>
  <c r="AH44" i="45"/>
  <c r="AG44" i="45"/>
  <c r="AF44" i="45"/>
  <c r="AE44" i="45"/>
  <c r="AD44" i="45"/>
  <c r="AC44" i="45"/>
  <c r="AB44" i="45"/>
  <c r="Z44" i="45"/>
  <c r="X44" i="45"/>
  <c r="V44" i="45"/>
  <c r="T44" i="45"/>
  <c r="L44" i="45"/>
  <c r="J44" i="45"/>
  <c r="H44" i="45"/>
  <c r="F44" i="45"/>
  <c r="C44" i="45"/>
  <c r="B44" i="45"/>
  <c r="AJ43" i="45"/>
  <c r="AI43" i="45"/>
  <c r="AH43" i="45"/>
  <c r="AG43" i="45"/>
  <c r="AF43" i="45"/>
  <c r="AE43" i="45"/>
  <c r="AD43" i="45"/>
  <c r="AC43" i="45"/>
  <c r="AB43" i="45"/>
  <c r="Z43" i="45"/>
  <c r="X43" i="45"/>
  <c r="V43" i="45"/>
  <c r="T43" i="45"/>
  <c r="L43" i="45"/>
  <c r="J43" i="45"/>
  <c r="H43" i="45"/>
  <c r="F43" i="45"/>
  <c r="C43" i="45"/>
  <c r="B43" i="45"/>
  <c r="AJ42" i="45"/>
  <c r="AI42" i="45"/>
  <c r="AH42" i="45"/>
  <c r="AG42" i="45"/>
  <c r="AF42" i="45"/>
  <c r="AE42" i="45"/>
  <c r="AD42" i="45"/>
  <c r="AC42" i="45"/>
  <c r="AB42" i="45"/>
  <c r="Z42" i="45"/>
  <c r="X42" i="45"/>
  <c r="V42" i="45"/>
  <c r="T42" i="45"/>
  <c r="L42" i="45"/>
  <c r="J42" i="45"/>
  <c r="H42" i="45"/>
  <c r="F42" i="45"/>
  <c r="C42" i="45"/>
  <c r="B42" i="45"/>
  <c r="AJ41" i="45"/>
  <c r="AI41" i="45"/>
  <c r="AH41" i="45"/>
  <c r="AG41" i="45"/>
  <c r="AF41" i="45"/>
  <c r="AE41" i="45"/>
  <c r="AD41" i="45"/>
  <c r="AC41" i="45"/>
  <c r="AB41" i="45"/>
  <c r="Z41" i="45"/>
  <c r="X41" i="45"/>
  <c r="V41" i="45"/>
  <c r="T41" i="45"/>
  <c r="L41" i="45"/>
  <c r="J41" i="45"/>
  <c r="H41" i="45"/>
  <c r="F41" i="45"/>
  <c r="C41" i="45"/>
  <c r="B41" i="45"/>
  <c r="AJ40" i="45"/>
  <c r="AI40" i="45"/>
  <c r="AH40" i="45"/>
  <c r="AG40" i="45"/>
  <c r="AF40" i="45"/>
  <c r="AE40" i="45"/>
  <c r="AD40" i="45"/>
  <c r="AC40" i="45"/>
  <c r="AB40" i="45"/>
  <c r="Z40" i="45"/>
  <c r="X40" i="45"/>
  <c r="V40" i="45"/>
  <c r="T40" i="45"/>
  <c r="L40" i="45"/>
  <c r="J40" i="45"/>
  <c r="H40" i="45"/>
  <c r="F40" i="45"/>
  <c r="C40" i="45"/>
  <c r="B40" i="45"/>
  <c r="AJ39" i="45"/>
  <c r="AI39" i="45"/>
  <c r="AH39" i="45"/>
  <c r="AG39" i="45"/>
  <c r="AF39" i="45"/>
  <c r="AE39" i="45"/>
  <c r="AD39" i="45"/>
  <c r="AC39" i="45"/>
  <c r="AB39" i="45"/>
  <c r="Z39" i="45"/>
  <c r="X39" i="45"/>
  <c r="V39" i="45"/>
  <c r="T39" i="45"/>
  <c r="L39" i="45"/>
  <c r="J39" i="45"/>
  <c r="H39" i="45"/>
  <c r="F39" i="45"/>
  <c r="C39" i="45"/>
  <c r="B39" i="45"/>
  <c r="AJ38" i="45"/>
  <c r="AI38" i="45"/>
  <c r="AH38" i="45"/>
  <c r="AG38" i="45"/>
  <c r="AF38" i="45"/>
  <c r="AE38" i="45"/>
  <c r="AD38" i="45"/>
  <c r="AC38" i="45"/>
  <c r="AB38" i="45"/>
  <c r="Z38" i="45"/>
  <c r="X38" i="45"/>
  <c r="V38" i="45"/>
  <c r="T38" i="45"/>
  <c r="L38" i="45"/>
  <c r="J38" i="45"/>
  <c r="H38" i="45"/>
  <c r="F38" i="45"/>
  <c r="C38" i="45"/>
  <c r="B38" i="45"/>
  <c r="AJ37" i="45"/>
  <c r="AI37" i="45"/>
  <c r="AH37" i="45"/>
  <c r="AG37" i="45"/>
  <c r="AF37" i="45"/>
  <c r="AE37" i="45"/>
  <c r="AD37" i="45"/>
  <c r="AC37" i="45"/>
  <c r="AB37" i="45"/>
  <c r="Z37" i="45"/>
  <c r="X37" i="45"/>
  <c r="V37" i="45"/>
  <c r="T37" i="45"/>
  <c r="L37" i="45"/>
  <c r="J37" i="45"/>
  <c r="H37" i="45"/>
  <c r="F37" i="45"/>
  <c r="C37" i="45"/>
  <c r="B37" i="45"/>
  <c r="AJ36" i="45"/>
  <c r="AI36" i="45"/>
  <c r="AH36" i="45"/>
  <c r="AG36" i="45"/>
  <c r="AF36" i="45"/>
  <c r="AE36" i="45"/>
  <c r="AD36" i="45"/>
  <c r="AC36" i="45"/>
  <c r="AB36" i="45"/>
  <c r="Z36" i="45"/>
  <c r="X36" i="45"/>
  <c r="V36" i="45"/>
  <c r="T36" i="45"/>
  <c r="L36" i="45"/>
  <c r="J36" i="45"/>
  <c r="H36" i="45"/>
  <c r="F36" i="45"/>
  <c r="C36" i="45"/>
  <c r="B36" i="45"/>
  <c r="AJ35" i="45"/>
  <c r="AI35" i="45"/>
  <c r="AH35" i="45"/>
  <c r="AG35" i="45"/>
  <c r="AF35" i="45"/>
  <c r="AE35" i="45"/>
  <c r="AD35" i="45"/>
  <c r="AC35" i="45"/>
  <c r="AB35" i="45"/>
  <c r="Z35" i="45"/>
  <c r="X35" i="45"/>
  <c r="V35" i="45"/>
  <c r="T35" i="45"/>
  <c r="L35" i="45"/>
  <c r="J35" i="45"/>
  <c r="H35" i="45"/>
  <c r="F35" i="45"/>
  <c r="C35" i="45"/>
  <c r="B35" i="45"/>
  <c r="AJ34" i="45"/>
  <c r="AI34" i="45"/>
  <c r="AH34" i="45"/>
  <c r="AG34" i="45"/>
  <c r="AF34" i="45"/>
  <c r="AE34" i="45"/>
  <c r="AD34" i="45"/>
  <c r="AC34" i="45"/>
  <c r="AB34" i="45"/>
  <c r="Z34" i="45"/>
  <c r="X34" i="45"/>
  <c r="V34" i="45"/>
  <c r="T34" i="45"/>
  <c r="L34" i="45"/>
  <c r="J34" i="45"/>
  <c r="H34" i="45"/>
  <c r="F34" i="45"/>
  <c r="C34" i="45"/>
  <c r="B34" i="45"/>
  <c r="AJ33" i="45"/>
  <c r="AI33" i="45"/>
  <c r="AH33" i="45"/>
  <c r="AG33" i="45"/>
  <c r="AF33" i="45"/>
  <c r="AE33" i="45"/>
  <c r="AD33" i="45"/>
  <c r="AC33" i="45"/>
  <c r="AB33" i="45"/>
  <c r="Z33" i="45"/>
  <c r="X33" i="45"/>
  <c r="V33" i="45"/>
  <c r="T33" i="45"/>
  <c r="L33" i="45"/>
  <c r="J33" i="45"/>
  <c r="H33" i="45"/>
  <c r="F33" i="45"/>
  <c r="C33" i="45"/>
  <c r="B33" i="45"/>
  <c r="AJ32" i="45"/>
  <c r="AI32" i="45"/>
  <c r="AH32" i="45"/>
  <c r="AG32" i="45"/>
  <c r="AF32" i="45"/>
  <c r="AE32" i="45"/>
  <c r="AD32" i="45"/>
  <c r="AC32" i="45"/>
  <c r="AB32" i="45"/>
  <c r="Z32" i="45"/>
  <c r="X32" i="45"/>
  <c r="V32" i="45"/>
  <c r="T32" i="45"/>
  <c r="L32" i="45"/>
  <c r="J32" i="45"/>
  <c r="H32" i="45"/>
  <c r="F32" i="45"/>
  <c r="C32" i="45"/>
  <c r="B32" i="45"/>
  <c r="AJ31" i="45"/>
  <c r="AI31" i="45"/>
  <c r="AH31" i="45"/>
  <c r="AG31" i="45"/>
  <c r="AF31" i="45"/>
  <c r="AE31" i="45"/>
  <c r="AD31" i="45"/>
  <c r="AC31" i="45"/>
  <c r="AB31" i="45"/>
  <c r="Z31" i="45"/>
  <c r="X31" i="45"/>
  <c r="V31" i="45"/>
  <c r="T31" i="45"/>
  <c r="L31" i="45"/>
  <c r="J31" i="45"/>
  <c r="H31" i="45"/>
  <c r="F31" i="45"/>
  <c r="C31" i="45"/>
  <c r="B31" i="45"/>
  <c r="AJ30" i="45"/>
  <c r="AI30" i="45"/>
  <c r="AH30" i="45"/>
  <c r="AG30" i="45"/>
  <c r="AF30" i="45"/>
  <c r="AE30" i="45"/>
  <c r="AD30" i="45"/>
  <c r="AC30" i="45"/>
  <c r="AB30" i="45"/>
  <c r="Z30" i="45"/>
  <c r="X30" i="45"/>
  <c r="V30" i="45"/>
  <c r="T30" i="45"/>
  <c r="L30" i="45"/>
  <c r="J30" i="45"/>
  <c r="H30" i="45"/>
  <c r="F30" i="45"/>
  <c r="C30" i="45"/>
  <c r="B30" i="45"/>
  <c r="AJ29" i="45"/>
  <c r="AI29" i="45"/>
  <c r="AH29" i="45"/>
  <c r="AG29" i="45"/>
  <c r="AF29" i="45"/>
  <c r="AE29" i="45"/>
  <c r="AD29" i="45"/>
  <c r="AC29" i="45"/>
  <c r="AB29" i="45"/>
  <c r="Z29" i="45"/>
  <c r="X29" i="45"/>
  <c r="V29" i="45"/>
  <c r="T29" i="45"/>
  <c r="L29" i="45"/>
  <c r="J29" i="45"/>
  <c r="H29" i="45"/>
  <c r="F29" i="45"/>
  <c r="C29" i="45"/>
  <c r="B29" i="45"/>
  <c r="AJ28" i="45"/>
  <c r="AI28" i="45"/>
  <c r="AH28" i="45"/>
  <c r="AG28" i="45"/>
  <c r="AF28" i="45"/>
  <c r="AE28" i="45"/>
  <c r="AD28" i="45"/>
  <c r="AC28" i="45"/>
  <c r="AB28" i="45"/>
  <c r="Z28" i="45"/>
  <c r="X28" i="45"/>
  <c r="V28" i="45"/>
  <c r="T28" i="45"/>
  <c r="L28" i="45"/>
  <c r="J28" i="45"/>
  <c r="H28" i="45"/>
  <c r="F28" i="45"/>
  <c r="C28" i="45"/>
  <c r="B28" i="45"/>
  <c r="AJ27" i="45"/>
  <c r="AI27" i="45"/>
  <c r="AH27" i="45"/>
  <c r="AG27" i="45"/>
  <c r="AF27" i="45"/>
  <c r="AE27" i="45"/>
  <c r="AD27" i="45"/>
  <c r="AC27" i="45"/>
  <c r="AB27" i="45"/>
  <c r="Z27" i="45"/>
  <c r="X27" i="45"/>
  <c r="V27" i="45"/>
  <c r="T27" i="45"/>
  <c r="L27" i="45"/>
  <c r="J27" i="45"/>
  <c r="H27" i="45"/>
  <c r="F27" i="45"/>
  <c r="C27" i="45"/>
  <c r="B27" i="45"/>
  <c r="AJ26" i="45"/>
  <c r="AI26" i="45"/>
  <c r="AH26" i="45"/>
  <c r="AG26" i="45"/>
  <c r="AF26" i="45"/>
  <c r="AE26" i="45"/>
  <c r="AD26" i="45"/>
  <c r="AC26" i="45"/>
  <c r="AB26" i="45"/>
  <c r="Z26" i="45"/>
  <c r="X26" i="45"/>
  <c r="V26" i="45"/>
  <c r="T26" i="45"/>
  <c r="L26" i="45"/>
  <c r="J26" i="45"/>
  <c r="H26" i="45"/>
  <c r="F26" i="45"/>
  <c r="C26" i="45"/>
  <c r="B26" i="45"/>
  <c r="AJ25" i="45"/>
  <c r="AI25" i="45"/>
  <c r="AH25" i="45"/>
  <c r="AG25" i="45"/>
  <c r="AF25" i="45"/>
  <c r="AE25" i="45"/>
  <c r="AD25" i="45"/>
  <c r="AC25" i="45"/>
  <c r="AB25" i="45"/>
  <c r="Z25" i="45"/>
  <c r="X25" i="45"/>
  <c r="V25" i="45"/>
  <c r="T25" i="45"/>
  <c r="L25" i="45"/>
  <c r="J25" i="45"/>
  <c r="H25" i="45"/>
  <c r="F25" i="45"/>
  <c r="C25" i="45"/>
  <c r="B25" i="45"/>
  <c r="AJ23" i="45"/>
  <c r="AI23" i="45"/>
  <c r="AH23" i="45"/>
  <c r="AG23" i="45"/>
  <c r="AF23" i="45"/>
  <c r="AE23" i="45"/>
  <c r="AD23" i="45"/>
  <c r="AC23" i="45"/>
  <c r="AB23" i="45"/>
  <c r="Z23" i="45"/>
  <c r="X23" i="45"/>
  <c r="V23" i="45"/>
  <c r="T23" i="45"/>
  <c r="L23" i="45"/>
  <c r="J23" i="45"/>
  <c r="H23" i="45"/>
  <c r="F23" i="45"/>
  <c r="C23" i="45"/>
  <c r="B23" i="45"/>
  <c r="AJ22" i="45"/>
  <c r="AI22" i="45"/>
  <c r="AH22" i="45"/>
  <c r="AG22" i="45"/>
  <c r="AF22" i="45"/>
  <c r="AE22" i="45"/>
  <c r="AD22" i="45"/>
  <c r="AC22" i="45"/>
  <c r="AB22" i="45"/>
  <c r="Z22" i="45"/>
  <c r="X22" i="45"/>
  <c r="V22" i="45"/>
  <c r="T22" i="45"/>
  <c r="L22" i="45"/>
  <c r="J22" i="45"/>
  <c r="H22" i="45"/>
  <c r="F22" i="45"/>
  <c r="C22" i="45"/>
  <c r="B22" i="45"/>
  <c r="AJ21" i="45"/>
  <c r="AI21" i="45"/>
  <c r="AH21" i="45"/>
  <c r="AG21" i="45"/>
  <c r="AF21" i="45"/>
  <c r="AE21" i="45"/>
  <c r="AD21" i="45"/>
  <c r="AC21" i="45"/>
  <c r="AB21" i="45"/>
  <c r="Z21" i="45"/>
  <c r="X21" i="45"/>
  <c r="V21" i="45"/>
  <c r="T21" i="45"/>
  <c r="L21" i="45"/>
  <c r="J21" i="45"/>
  <c r="H21" i="45"/>
  <c r="F21" i="45"/>
  <c r="C21" i="45"/>
  <c r="B21" i="45"/>
  <c r="AJ20" i="45"/>
  <c r="AI20" i="45"/>
  <c r="AH20" i="45"/>
  <c r="AG20" i="45"/>
  <c r="AF20" i="45"/>
  <c r="AE20" i="45"/>
  <c r="AD20" i="45"/>
  <c r="AC20" i="45"/>
  <c r="AB20" i="45"/>
  <c r="Z20" i="45"/>
  <c r="X20" i="45"/>
  <c r="V20" i="45"/>
  <c r="T20" i="45"/>
  <c r="L20" i="45"/>
  <c r="J20" i="45"/>
  <c r="H20" i="45"/>
  <c r="F20" i="45"/>
  <c r="C20" i="45"/>
  <c r="B20" i="45"/>
  <c r="AJ19" i="45"/>
  <c r="AI19" i="45"/>
  <c r="AH19" i="45"/>
  <c r="AG19" i="45"/>
  <c r="AF19" i="45"/>
  <c r="AE19" i="45"/>
  <c r="AD19" i="45"/>
  <c r="AC19" i="45"/>
  <c r="AB19" i="45"/>
  <c r="Z19" i="45"/>
  <c r="X19" i="45"/>
  <c r="V19" i="45"/>
  <c r="T19" i="45"/>
  <c r="L19" i="45"/>
  <c r="J19" i="45"/>
  <c r="H19" i="45"/>
  <c r="F19" i="45"/>
  <c r="C19" i="45"/>
  <c r="B19" i="45"/>
  <c r="AJ18" i="45"/>
  <c r="AI18" i="45"/>
  <c r="AH18" i="45"/>
  <c r="AG18" i="45"/>
  <c r="AF18" i="45"/>
  <c r="AE18" i="45"/>
  <c r="AD18" i="45"/>
  <c r="AC18" i="45"/>
  <c r="AB18" i="45"/>
  <c r="Z18" i="45"/>
  <c r="X18" i="45"/>
  <c r="V18" i="45"/>
  <c r="T18" i="45"/>
  <c r="L18" i="45"/>
  <c r="J18" i="45"/>
  <c r="H18" i="45"/>
  <c r="F18" i="45"/>
  <c r="C18" i="45"/>
  <c r="B18" i="45"/>
  <c r="AJ16" i="45"/>
  <c r="AI16" i="45"/>
  <c r="AH16" i="45"/>
  <c r="AG16" i="45"/>
  <c r="AF16" i="45"/>
  <c r="AE16" i="45"/>
  <c r="AD16" i="45"/>
  <c r="AC16" i="45"/>
  <c r="AB16" i="45"/>
  <c r="Z16" i="45"/>
  <c r="X16" i="45"/>
  <c r="V16" i="45"/>
  <c r="T16" i="45"/>
  <c r="L16" i="45"/>
  <c r="J16" i="45"/>
  <c r="H16" i="45"/>
  <c r="F16" i="45"/>
  <c r="C16" i="45"/>
  <c r="B16" i="45"/>
  <c r="AJ15" i="45"/>
  <c r="AI15" i="45"/>
  <c r="AH15" i="45"/>
  <c r="AG15" i="45"/>
  <c r="AF15" i="45"/>
  <c r="AE15" i="45"/>
  <c r="AD15" i="45"/>
  <c r="AC15" i="45"/>
  <c r="AB15" i="45"/>
  <c r="Z15" i="45"/>
  <c r="X15" i="45"/>
  <c r="V15" i="45"/>
  <c r="T15" i="45"/>
  <c r="L15" i="45"/>
  <c r="J15" i="45"/>
  <c r="H15" i="45"/>
  <c r="F15" i="45"/>
  <c r="C15" i="45"/>
  <c r="B15" i="45"/>
  <c r="AJ14" i="45"/>
  <c r="AI14" i="45"/>
  <c r="AH14" i="45"/>
  <c r="AG14" i="45"/>
  <c r="AF14" i="45"/>
  <c r="AE14" i="45"/>
  <c r="AD14" i="45"/>
  <c r="AC14" i="45"/>
  <c r="AB14" i="45"/>
  <c r="Z14" i="45"/>
  <c r="X14" i="45"/>
  <c r="V14" i="45"/>
  <c r="T14" i="45"/>
  <c r="L14" i="45"/>
  <c r="J14" i="45"/>
  <c r="H14" i="45"/>
  <c r="F14" i="45"/>
  <c r="C14" i="45"/>
  <c r="B14" i="45"/>
  <c r="AJ13" i="45"/>
  <c r="AI13" i="45"/>
  <c r="AH13" i="45"/>
  <c r="AG13" i="45"/>
  <c r="AF13" i="45"/>
  <c r="AE13" i="45"/>
  <c r="AD13" i="45"/>
  <c r="AC13" i="45"/>
  <c r="AB13" i="45"/>
  <c r="Z13" i="45"/>
  <c r="X13" i="45"/>
  <c r="V13" i="45"/>
  <c r="T13" i="45"/>
  <c r="L13" i="45"/>
  <c r="J13" i="45"/>
  <c r="H13" i="45"/>
  <c r="F13" i="45"/>
  <c r="C13" i="45"/>
  <c r="B13" i="45"/>
  <c r="AJ12" i="45"/>
  <c r="AI12" i="45"/>
  <c r="AH12" i="45"/>
  <c r="AG12" i="45"/>
  <c r="AF12" i="45"/>
  <c r="AE12" i="45"/>
  <c r="AD12" i="45"/>
  <c r="AC12" i="45"/>
  <c r="AB12" i="45"/>
  <c r="Z12" i="45"/>
  <c r="X12" i="45"/>
  <c r="V12" i="45"/>
  <c r="T12" i="45"/>
  <c r="L12" i="45"/>
  <c r="J12" i="45"/>
  <c r="H12" i="45"/>
  <c r="F12" i="45"/>
  <c r="C12" i="45"/>
  <c r="B12" i="45"/>
  <c r="AJ11" i="45"/>
  <c r="AI11" i="45"/>
  <c r="AH11" i="45"/>
  <c r="AG11" i="45"/>
  <c r="AF11" i="45"/>
  <c r="AE11" i="45"/>
  <c r="AD11" i="45"/>
  <c r="AC11" i="45"/>
  <c r="AB11" i="45"/>
  <c r="Z11" i="45"/>
  <c r="X11" i="45"/>
  <c r="V11" i="45"/>
  <c r="T11" i="45"/>
  <c r="L11" i="45"/>
  <c r="J11" i="45"/>
  <c r="H11" i="45"/>
  <c r="F11" i="45"/>
  <c r="C11" i="45"/>
  <c r="B11" i="45"/>
  <c r="AM155" i="44"/>
  <c r="AK155" i="44"/>
  <c r="AJ155" i="44"/>
  <c r="AI155" i="44"/>
  <c r="AH155" i="44"/>
  <c r="AG155" i="44"/>
  <c r="AF155" i="44"/>
  <c r="AE155" i="44"/>
  <c r="AD155" i="44"/>
  <c r="AC155" i="44"/>
  <c r="AA155" i="44"/>
  <c r="Y155" i="44"/>
  <c r="W155" i="44"/>
  <c r="U155" i="44"/>
  <c r="M155" i="44"/>
  <c r="K155" i="44"/>
  <c r="I155" i="44"/>
  <c r="G155" i="44"/>
  <c r="E155" i="44"/>
  <c r="C155" i="44"/>
  <c r="B155" i="44"/>
  <c r="AM154" i="44"/>
  <c r="AK154" i="44"/>
  <c r="AJ154" i="44"/>
  <c r="AI154" i="44"/>
  <c r="AH154" i="44"/>
  <c r="AG154" i="44"/>
  <c r="AF154" i="44"/>
  <c r="AE154" i="44"/>
  <c r="AD154" i="44"/>
  <c r="AC154" i="44"/>
  <c r="AA154" i="44"/>
  <c r="Y154" i="44"/>
  <c r="W154" i="44"/>
  <c r="U154" i="44"/>
  <c r="M154" i="44"/>
  <c r="K154" i="44"/>
  <c r="I154" i="44"/>
  <c r="G154" i="44"/>
  <c r="E154" i="44"/>
  <c r="C154" i="44"/>
  <c r="B154" i="44"/>
  <c r="AM153" i="44"/>
  <c r="AK153" i="44"/>
  <c r="AJ153" i="44"/>
  <c r="AI153" i="44"/>
  <c r="AH153" i="44"/>
  <c r="AG153" i="44"/>
  <c r="AF153" i="44"/>
  <c r="AE153" i="44"/>
  <c r="AD153" i="44"/>
  <c r="AC153" i="44"/>
  <c r="AA153" i="44"/>
  <c r="Y153" i="44"/>
  <c r="W153" i="44"/>
  <c r="U153" i="44"/>
  <c r="M153" i="44"/>
  <c r="K153" i="44"/>
  <c r="I153" i="44"/>
  <c r="G153" i="44"/>
  <c r="E153" i="44"/>
  <c r="C153" i="44"/>
  <c r="B153" i="44"/>
  <c r="AM152" i="44"/>
  <c r="AK152" i="44"/>
  <c r="AJ152" i="44"/>
  <c r="AI152" i="44"/>
  <c r="AH152" i="44"/>
  <c r="AG152" i="44"/>
  <c r="AF152" i="44"/>
  <c r="AE152" i="44"/>
  <c r="AD152" i="44"/>
  <c r="AC152" i="44"/>
  <c r="AA152" i="44"/>
  <c r="Y152" i="44"/>
  <c r="W152" i="44"/>
  <c r="U152" i="44"/>
  <c r="M152" i="44"/>
  <c r="K152" i="44"/>
  <c r="I152" i="44"/>
  <c r="G152" i="44"/>
  <c r="E152" i="44"/>
  <c r="C152" i="44"/>
  <c r="B152" i="44"/>
  <c r="AM151" i="44"/>
  <c r="AK151" i="44"/>
  <c r="AJ151" i="44"/>
  <c r="AI151" i="44"/>
  <c r="AH151" i="44"/>
  <c r="AG151" i="44"/>
  <c r="AF151" i="44"/>
  <c r="AE151" i="44"/>
  <c r="AD151" i="44"/>
  <c r="AC151" i="44"/>
  <c r="AA151" i="44"/>
  <c r="Y151" i="44"/>
  <c r="W151" i="44"/>
  <c r="U151" i="44"/>
  <c r="M151" i="44"/>
  <c r="K151" i="44"/>
  <c r="I151" i="44"/>
  <c r="G151" i="44"/>
  <c r="E151" i="44"/>
  <c r="C151" i="44"/>
  <c r="B151" i="44"/>
  <c r="AM150" i="44"/>
  <c r="AK150" i="44"/>
  <c r="AJ150" i="44"/>
  <c r="AI150" i="44"/>
  <c r="AH150" i="44"/>
  <c r="AG150" i="44"/>
  <c r="AF150" i="44"/>
  <c r="AE150" i="44"/>
  <c r="AD150" i="44"/>
  <c r="AC150" i="44"/>
  <c r="AA150" i="44"/>
  <c r="Y150" i="44"/>
  <c r="W150" i="44"/>
  <c r="U150" i="44"/>
  <c r="M150" i="44"/>
  <c r="K150" i="44"/>
  <c r="I150" i="44"/>
  <c r="G150" i="44"/>
  <c r="E150" i="44"/>
  <c r="C150" i="44"/>
  <c r="B150" i="44"/>
  <c r="AM149" i="44"/>
  <c r="AK149" i="44"/>
  <c r="AJ149" i="44"/>
  <c r="AI149" i="44"/>
  <c r="AH149" i="44"/>
  <c r="AG149" i="44"/>
  <c r="AF149" i="44"/>
  <c r="AE149" i="44"/>
  <c r="AD149" i="44"/>
  <c r="AC149" i="44"/>
  <c r="AA149" i="44"/>
  <c r="Y149" i="44"/>
  <c r="W149" i="44"/>
  <c r="U149" i="44"/>
  <c r="M149" i="44"/>
  <c r="K149" i="44"/>
  <c r="I149" i="44"/>
  <c r="G149" i="44"/>
  <c r="E149" i="44"/>
  <c r="C149" i="44"/>
  <c r="B149" i="44"/>
  <c r="AM148" i="44"/>
  <c r="AK148" i="44"/>
  <c r="AJ148" i="44"/>
  <c r="AI148" i="44"/>
  <c r="AH148" i="44"/>
  <c r="AG148" i="44"/>
  <c r="AF148" i="44"/>
  <c r="AE148" i="44"/>
  <c r="AD148" i="44"/>
  <c r="AC148" i="44"/>
  <c r="AA148" i="44"/>
  <c r="Y148" i="44"/>
  <c r="W148" i="44"/>
  <c r="U148" i="44"/>
  <c r="M148" i="44"/>
  <c r="K148" i="44"/>
  <c r="I148" i="44"/>
  <c r="G148" i="44"/>
  <c r="E148" i="44"/>
  <c r="C148" i="44"/>
  <c r="B148" i="44"/>
  <c r="AM147" i="44"/>
  <c r="AK147" i="44"/>
  <c r="AJ147" i="44"/>
  <c r="AI147" i="44"/>
  <c r="AH147" i="44"/>
  <c r="AG147" i="44"/>
  <c r="AF147" i="44"/>
  <c r="AE147" i="44"/>
  <c r="AD147" i="44"/>
  <c r="AC147" i="44"/>
  <c r="AA147" i="44"/>
  <c r="Y147" i="44"/>
  <c r="W147" i="44"/>
  <c r="U147" i="44"/>
  <c r="M147" i="44"/>
  <c r="K147" i="44"/>
  <c r="I147" i="44"/>
  <c r="G147" i="44"/>
  <c r="E147" i="44"/>
  <c r="C147" i="44"/>
  <c r="B147" i="44"/>
  <c r="AM146" i="44"/>
  <c r="AK146" i="44"/>
  <c r="AJ146" i="44"/>
  <c r="AI146" i="44"/>
  <c r="AH146" i="44"/>
  <c r="AG146" i="44"/>
  <c r="AF146" i="44"/>
  <c r="AE146" i="44"/>
  <c r="AD146" i="44"/>
  <c r="AC146" i="44"/>
  <c r="AA146" i="44"/>
  <c r="Y146" i="44"/>
  <c r="W146" i="44"/>
  <c r="U146" i="44"/>
  <c r="M146" i="44"/>
  <c r="K146" i="44"/>
  <c r="I146" i="44"/>
  <c r="G146" i="44"/>
  <c r="E146" i="44"/>
  <c r="C146" i="44"/>
  <c r="B146" i="44"/>
  <c r="AM145" i="44"/>
  <c r="AK145" i="44"/>
  <c r="AJ145" i="44"/>
  <c r="AI145" i="44"/>
  <c r="AH145" i="44"/>
  <c r="AG145" i="44"/>
  <c r="AF145" i="44"/>
  <c r="AE145" i="44"/>
  <c r="AD145" i="44"/>
  <c r="AC145" i="44"/>
  <c r="AA145" i="44"/>
  <c r="Y145" i="44"/>
  <c r="W145" i="44"/>
  <c r="U145" i="44"/>
  <c r="M145" i="44"/>
  <c r="K145" i="44"/>
  <c r="I145" i="44"/>
  <c r="G145" i="44"/>
  <c r="E145" i="44"/>
  <c r="C145" i="44"/>
  <c r="B145" i="44"/>
  <c r="AM144" i="44"/>
  <c r="AK144" i="44"/>
  <c r="AJ144" i="44"/>
  <c r="AI144" i="44"/>
  <c r="AH144" i="44"/>
  <c r="AG144" i="44"/>
  <c r="AF144" i="44"/>
  <c r="AE144" i="44"/>
  <c r="AD144" i="44"/>
  <c r="AC144" i="44"/>
  <c r="AA144" i="44"/>
  <c r="Y144" i="44"/>
  <c r="W144" i="44"/>
  <c r="U144" i="44"/>
  <c r="M144" i="44"/>
  <c r="K144" i="44"/>
  <c r="I144" i="44"/>
  <c r="G144" i="44"/>
  <c r="E144" i="44"/>
  <c r="C144" i="44"/>
  <c r="B144" i="44"/>
  <c r="AM143" i="44"/>
  <c r="AK143" i="44"/>
  <c r="AJ143" i="44"/>
  <c r="AI143" i="44"/>
  <c r="AH143" i="44"/>
  <c r="AG143" i="44"/>
  <c r="AF143" i="44"/>
  <c r="AE143" i="44"/>
  <c r="AD143" i="44"/>
  <c r="AC143" i="44"/>
  <c r="AA143" i="44"/>
  <c r="Y143" i="44"/>
  <c r="W143" i="44"/>
  <c r="U143" i="44"/>
  <c r="M143" i="44"/>
  <c r="K143" i="44"/>
  <c r="I143" i="44"/>
  <c r="G143" i="44"/>
  <c r="E143" i="44"/>
  <c r="C143" i="44"/>
  <c r="B143" i="44"/>
  <c r="AM142" i="44"/>
  <c r="AK142" i="44"/>
  <c r="AJ142" i="44"/>
  <c r="AI142" i="44"/>
  <c r="AH142" i="44"/>
  <c r="AG142" i="44"/>
  <c r="AF142" i="44"/>
  <c r="AE142" i="44"/>
  <c r="AD142" i="44"/>
  <c r="AC142" i="44"/>
  <c r="AA142" i="44"/>
  <c r="Y142" i="44"/>
  <c r="W142" i="44"/>
  <c r="U142" i="44"/>
  <c r="M142" i="44"/>
  <c r="K142" i="44"/>
  <c r="I142" i="44"/>
  <c r="G142" i="44"/>
  <c r="E142" i="44"/>
  <c r="C142" i="44"/>
  <c r="B142" i="44"/>
  <c r="AM141" i="44"/>
  <c r="AK141" i="44"/>
  <c r="AJ141" i="44"/>
  <c r="AI141" i="44"/>
  <c r="AH141" i="44"/>
  <c r="AG141" i="44"/>
  <c r="AF141" i="44"/>
  <c r="AE141" i="44"/>
  <c r="AD141" i="44"/>
  <c r="AC141" i="44"/>
  <c r="AA141" i="44"/>
  <c r="Y141" i="44"/>
  <c r="W141" i="44"/>
  <c r="U141" i="44"/>
  <c r="M141" i="44"/>
  <c r="K141" i="44"/>
  <c r="I141" i="44"/>
  <c r="G141" i="44"/>
  <c r="E141" i="44"/>
  <c r="C141" i="44"/>
  <c r="B141" i="44"/>
  <c r="AM140" i="44"/>
  <c r="AK140" i="44"/>
  <c r="AJ140" i="44"/>
  <c r="AI140" i="44"/>
  <c r="AH140" i="44"/>
  <c r="AG140" i="44"/>
  <c r="AF140" i="44"/>
  <c r="AE140" i="44"/>
  <c r="AD140" i="44"/>
  <c r="AC140" i="44"/>
  <c r="AA140" i="44"/>
  <c r="Y140" i="44"/>
  <c r="W140" i="44"/>
  <c r="U140" i="44"/>
  <c r="M140" i="44"/>
  <c r="K140" i="44"/>
  <c r="I140" i="44"/>
  <c r="G140" i="44"/>
  <c r="E140" i="44"/>
  <c r="C140" i="44"/>
  <c r="B140" i="44"/>
  <c r="AM139" i="44"/>
  <c r="AK139" i="44"/>
  <c r="AJ139" i="44"/>
  <c r="AI139" i="44"/>
  <c r="AH139" i="44"/>
  <c r="AG139" i="44"/>
  <c r="AF139" i="44"/>
  <c r="AE139" i="44"/>
  <c r="AD139" i="44"/>
  <c r="AC139" i="44"/>
  <c r="AA139" i="44"/>
  <c r="Y139" i="44"/>
  <c r="W139" i="44"/>
  <c r="U139" i="44"/>
  <c r="M139" i="44"/>
  <c r="K139" i="44"/>
  <c r="I139" i="44"/>
  <c r="G139" i="44"/>
  <c r="E139" i="44"/>
  <c r="C139" i="44"/>
  <c r="B139" i="44"/>
  <c r="AM138" i="44"/>
  <c r="AK138" i="44"/>
  <c r="AJ138" i="44"/>
  <c r="AI138" i="44"/>
  <c r="AH138" i="44"/>
  <c r="AG138" i="44"/>
  <c r="AF138" i="44"/>
  <c r="AE138" i="44"/>
  <c r="AD138" i="44"/>
  <c r="AC138" i="44"/>
  <c r="AA138" i="44"/>
  <c r="Y138" i="44"/>
  <c r="W138" i="44"/>
  <c r="U138" i="44"/>
  <c r="M138" i="44"/>
  <c r="K138" i="44"/>
  <c r="I138" i="44"/>
  <c r="G138" i="44"/>
  <c r="E138" i="44"/>
  <c r="C138" i="44"/>
  <c r="B138" i="44"/>
  <c r="AM137" i="44"/>
  <c r="AK137" i="44"/>
  <c r="AJ137" i="44"/>
  <c r="AI137" i="44"/>
  <c r="AH137" i="44"/>
  <c r="AG137" i="44"/>
  <c r="AF137" i="44"/>
  <c r="AE137" i="44"/>
  <c r="AD137" i="44"/>
  <c r="AC137" i="44"/>
  <c r="AA137" i="44"/>
  <c r="Y137" i="44"/>
  <c r="W137" i="44"/>
  <c r="U137" i="44"/>
  <c r="M137" i="44"/>
  <c r="K137" i="44"/>
  <c r="I137" i="44"/>
  <c r="G137" i="44"/>
  <c r="E137" i="44"/>
  <c r="C137" i="44"/>
  <c r="B137" i="44"/>
  <c r="AM136" i="44"/>
  <c r="AK136" i="44"/>
  <c r="AJ136" i="44"/>
  <c r="AI136" i="44"/>
  <c r="AH136" i="44"/>
  <c r="AG136" i="44"/>
  <c r="AF136" i="44"/>
  <c r="AE136" i="44"/>
  <c r="AD136" i="44"/>
  <c r="AC136" i="44"/>
  <c r="AA136" i="44"/>
  <c r="Y136" i="44"/>
  <c r="W136" i="44"/>
  <c r="U136" i="44"/>
  <c r="M136" i="44"/>
  <c r="K136" i="44"/>
  <c r="I136" i="44"/>
  <c r="G136" i="44"/>
  <c r="E136" i="44"/>
  <c r="C136" i="44"/>
  <c r="B136" i="44"/>
  <c r="AM135" i="44"/>
  <c r="AK135" i="44"/>
  <c r="AJ135" i="44"/>
  <c r="AI135" i="44"/>
  <c r="AH135" i="44"/>
  <c r="AG135" i="44"/>
  <c r="AF135" i="44"/>
  <c r="AE135" i="44"/>
  <c r="AD135" i="44"/>
  <c r="AC135" i="44"/>
  <c r="AA135" i="44"/>
  <c r="Y135" i="44"/>
  <c r="W135" i="44"/>
  <c r="U135" i="44"/>
  <c r="M135" i="44"/>
  <c r="K135" i="44"/>
  <c r="I135" i="44"/>
  <c r="G135" i="44"/>
  <c r="E135" i="44"/>
  <c r="C135" i="44"/>
  <c r="B135" i="44"/>
  <c r="AM134" i="44"/>
  <c r="AK134" i="44"/>
  <c r="AJ134" i="44"/>
  <c r="AI134" i="44"/>
  <c r="AH134" i="44"/>
  <c r="AG134" i="44"/>
  <c r="AF134" i="44"/>
  <c r="AE134" i="44"/>
  <c r="AD134" i="44"/>
  <c r="AC134" i="44"/>
  <c r="AA134" i="44"/>
  <c r="Y134" i="44"/>
  <c r="W134" i="44"/>
  <c r="U134" i="44"/>
  <c r="M134" i="44"/>
  <c r="K134" i="44"/>
  <c r="I134" i="44"/>
  <c r="G134" i="44"/>
  <c r="E134" i="44"/>
  <c r="C134" i="44"/>
  <c r="B134" i="44"/>
  <c r="AM133" i="44"/>
  <c r="AK133" i="44"/>
  <c r="AJ133" i="44"/>
  <c r="AI133" i="44"/>
  <c r="AH133" i="44"/>
  <c r="AG133" i="44"/>
  <c r="AF133" i="44"/>
  <c r="AE133" i="44"/>
  <c r="AD133" i="44"/>
  <c r="AC133" i="44"/>
  <c r="AA133" i="44"/>
  <c r="Y133" i="44"/>
  <c r="W133" i="44"/>
  <c r="U133" i="44"/>
  <c r="M133" i="44"/>
  <c r="K133" i="44"/>
  <c r="I133" i="44"/>
  <c r="G133" i="44"/>
  <c r="E133" i="44"/>
  <c r="C133" i="44"/>
  <c r="B133" i="44"/>
  <c r="AM132" i="44"/>
  <c r="AK132" i="44"/>
  <c r="AJ132" i="44"/>
  <c r="AI132" i="44"/>
  <c r="AH132" i="44"/>
  <c r="AG132" i="44"/>
  <c r="AF132" i="44"/>
  <c r="AE132" i="44"/>
  <c r="AD132" i="44"/>
  <c r="AC132" i="44"/>
  <c r="AA132" i="44"/>
  <c r="Y132" i="44"/>
  <c r="W132" i="44"/>
  <c r="U132" i="44"/>
  <c r="M132" i="44"/>
  <c r="K132" i="44"/>
  <c r="I132" i="44"/>
  <c r="G132" i="44"/>
  <c r="E132" i="44"/>
  <c r="C132" i="44"/>
  <c r="B132" i="44"/>
  <c r="AM131" i="44"/>
  <c r="AK131" i="44"/>
  <c r="AJ131" i="44"/>
  <c r="AI131" i="44"/>
  <c r="AH131" i="44"/>
  <c r="AG131" i="44"/>
  <c r="AF131" i="44"/>
  <c r="AE131" i="44"/>
  <c r="AD131" i="44"/>
  <c r="AC131" i="44"/>
  <c r="AA131" i="44"/>
  <c r="Y131" i="44"/>
  <c r="W131" i="44"/>
  <c r="U131" i="44"/>
  <c r="M131" i="44"/>
  <c r="K131" i="44"/>
  <c r="I131" i="44"/>
  <c r="G131" i="44"/>
  <c r="E131" i="44"/>
  <c r="C131" i="44"/>
  <c r="B131" i="44"/>
  <c r="AM130" i="44"/>
  <c r="AK130" i="44"/>
  <c r="AJ130" i="44"/>
  <c r="AI130" i="44"/>
  <c r="AH130" i="44"/>
  <c r="AG130" i="44"/>
  <c r="AF130" i="44"/>
  <c r="AE130" i="44"/>
  <c r="AD130" i="44"/>
  <c r="AC130" i="44"/>
  <c r="AA130" i="44"/>
  <c r="Y130" i="44"/>
  <c r="W130" i="44"/>
  <c r="U130" i="44"/>
  <c r="M130" i="44"/>
  <c r="K130" i="44"/>
  <c r="I130" i="44"/>
  <c r="G130" i="44"/>
  <c r="E130" i="44"/>
  <c r="C130" i="44"/>
  <c r="B130" i="44"/>
  <c r="AM129" i="44"/>
  <c r="AK129" i="44"/>
  <c r="AJ129" i="44"/>
  <c r="AI129" i="44"/>
  <c r="AH129" i="44"/>
  <c r="AG129" i="44"/>
  <c r="AF129" i="44"/>
  <c r="AE129" i="44"/>
  <c r="AD129" i="44"/>
  <c r="AC129" i="44"/>
  <c r="AA129" i="44"/>
  <c r="Y129" i="44"/>
  <c r="W129" i="44"/>
  <c r="U129" i="44"/>
  <c r="M129" i="44"/>
  <c r="K129" i="44"/>
  <c r="I129" i="44"/>
  <c r="G129" i="44"/>
  <c r="E129" i="44"/>
  <c r="C129" i="44"/>
  <c r="B129" i="44"/>
  <c r="AM128" i="44"/>
  <c r="AK128" i="44"/>
  <c r="AJ128" i="44"/>
  <c r="AI128" i="44"/>
  <c r="AH128" i="44"/>
  <c r="AG128" i="44"/>
  <c r="AF128" i="44"/>
  <c r="AE128" i="44"/>
  <c r="AD128" i="44"/>
  <c r="AC128" i="44"/>
  <c r="AA128" i="44"/>
  <c r="Y128" i="44"/>
  <c r="W128" i="44"/>
  <c r="U128" i="44"/>
  <c r="M128" i="44"/>
  <c r="K128" i="44"/>
  <c r="I128" i="44"/>
  <c r="G128" i="44"/>
  <c r="E128" i="44"/>
  <c r="C128" i="44"/>
  <c r="B128" i="44"/>
  <c r="AM127" i="44"/>
  <c r="AK127" i="44"/>
  <c r="AJ127" i="44"/>
  <c r="AI127" i="44"/>
  <c r="AH127" i="44"/>
  <c r="AG127" i="44"/>
  <c r="AF127" i="44"/>
  <c r="AE127" i="44"/>
  <c r="AD127" i="44"/>
  <c r="AC127" i="44"/>
  <c r="AA127" i="44"/>
  <c r="Y127" i="44"/>
  <c r="W127" i="44"/>
  <c r="U127" i="44"/>
  <c r="M127" i="44"/>
  <c r="K127" i="44"/>
  <c r="I127" i="44"/>
  <c r="G127" i="44"/>
  <c r="E127" i="44"/>
  <c r="C127" i="44"/>
  <c r="B127" i="44"/>
  <c r="AM126" i="44"/>
  <c r="AK126" i="44"/>
  <c r="AJ126" i="44"/>
  <c r="AI126" i="44"/>
  <c r="AH126" i="44"/>
  <c r="AG126" i="44"/>
  <c r="AF126" i="44"/>
  <c r="AE126" i="44"/>
  <c r="AD126" i="44"/>
  <c r="AC126" i="44"/>
  <c r="AA126" i="44"/>
  <c r="Y126" i="44"/>
  <c r="W126" i="44"/>
  <c r="U126" i="44"/>
  <c r="M126" i="44"/>
  <c r="K126" i="44"/>
  <c r="I126" i="44"/>
  <c r="G126" i="44"/>
  <c r="E126" i="44"/>
  <c r="C126" i="44"/>
  <c r="B126" i="44"/>
  <c r="AM125" i="44"/>
  <c r="AK125" i="44"/>
  <c r="AJ125" i="44"/>
  <c r="AI125" i="44"/>
  <c r="AH125" i="44"/>
  <c r="AG125" i="44"/>
  <c r="AF125" i="44"/>
  <c r="AE125" i="44"/>
  <c r="AD125" i="44"/>
  <c r="AC125" i="44"/>
  <c r="AA125" i="44"/>
  <c r="Y125" i="44"/>
  <c r="W125" i="44"/>
  <c r="U125" i="44"/>
  <c r="M125" i="44"/>
  <c r="K125" i="44"/>
  <c r="I125" i="44"/>
  <c r="G125" i="44"/>
  <c r="E125" i="44"/>
  <c r="C125" i="44"/>
  <c r="B125" i="44"/>
  <c r="AM124" i="44"/>
  <c r="AK124" i="44"/>
  <c r="AJ124" i="44"/>
  <c r="AI124" i="44"/>
  <c r="AH124" i="44"/>
  <c r="AG124" i="44"/>
  <c r="AF124" i="44"/>
  <c r="AE124" i="44"/>
  <c r="AD124" i="44"/>
  <c r="AC124" i="44"/>
  <c r="AA124" i="44"/>
  <c r="Y124" i="44"/>
  <c r="W124" i="44"/>
  <c r="U124" i="44"/>
  <c r="M124" i="44"/>
  <c r="K124" i="44"/>
  <c r="I124" i="44"/>
  <c r="G124" i="44"/>
  <c r="E124" i="44"/>
  <c r="C124" i="44"/>
  <c r="B124" i="44"/>
  <c r="AM123" i="44"/>
  <c r="AK123" i="44"/>
  <c r="AJ123" i="44"/>
  <c r="AI123" i="44"/>
  <c r="AH123" i="44"/>
  <c r="AG123" i="44"/>
  <c r="AF123" i="44"/>
  <c r="AE123" i="44"/>
  <c r="AD123" i="44"/>
  <c r="AC123" i="44"/>
  <c r="AA123" i="44"/>
  <c r="Y123" i="44"/>
  <c r="W123" i="44"/>
  <c r="U123" i="44"/>
  <c r="M123" i="44"/>
  <c r="K123" i="44"/>
  <c r="I123" i="44"/>
  <c r="G123" i="44"/>
  <c r="E123" i="44"/>
  <c r="C123" i="44"/>
  <c r="B123" i="44"/>
  <c r="AM122" i="44"/>
  <c r="AK122" i="44"/>
  <c r="AJ122" i="44"/>
  <c r="AI122" i="44"/>
  <c r="AH122" i="44"/>
  <c r="AG122" i="44"/>
  <c r="AF122" i="44"/>
  <c r="AE122" i="44"/>
  <c r="AD122" i="44"/>
  <c r="AC122" i="44"/>
  <c r="AA122" i="44"/>
  <c r="Y122" i="44"/>
  <c r="W122" i="44"/>
  <c r="U122" i="44"/>
  <c r="M122" i="44"/>
  <c r="K122" i="44"/>
  <c r="I122" i="44"/>
  <c r="G122" i="44"/>
  <c r="E122" i="44"/>
  <c r="C122" i="44"/>
  <c r="B122" i="44"/>
  <c r="AM121" i="44"/>
  <c r="AK121" i="44"/>
  <c r="AJ121" i="44"/>
  <c r="AI121" i="44"/>
  <c r="AH121" i="44"/>
  <c r="AG121" i="44"/>
  <c r="AF121" i="44"/>
  <c r="AE121" i="44"/>
  <c r="AD121" i="44"/>
  <c r="AC121" i="44"/>
  <c r="AA121" i="44"/>
  <c r="Y121" i="44"/>
  <c r="W121" i="44"/>
  <c r="U121" i="44"/>
  <c r="M121" i="44"/>
  <c r="K121" i="44"/>
  <c r="I121" i="44"/>
  <c r="G121" i="44"/>
  <c r="E121" i="44"/>
  <c r="C121" i="44"/>
  <c r="B121" i="44"/>
  <c r="AM120" i="44"/>
  <c r="AK120" i="44"/>
  <c r="AJ120" i="44"/>
  <c r="AI120" i="44"/>
  <c r="AH120" i="44"/>
  <c r="AG120" i="44"/>
  <c r="AF120" i="44"/>
  <c r="AE120" i="44"/>
  <c r="AD120" i="44"/>
  <c r="AC120" i="44"/>
  <c r="AA120" i="44"/>
  <c r="Y120" i="44"/>
  <c r="W120" i="44"/>
  <c r="U120" i="44"/>
  <c r="M120" i="44"/>
  <c r="K120" i="44"/>
  <c r="I120" i="44"/>
  <c r="G120" i="44"/>
  <c r="E120" i="44"/>
  <c r="C120" i="44"/>
  <c r="B120" i="44"/>
  <c r="AM119" i="44"/>
  <c r="AK119" i="44"/>
  <c r="AJ119" i="44"/>
  <c r="AI119" i="44"/>
  <c r="AH119" i="44"/>
  <c r="AG119" i="44"/>
  <c r="AF119" i="44"/>
  <c r="AE119" i="44"/>
  <c r="AD119" i="44"/>
  <c r="AC119" i="44"/>
  <c r="AA119" i="44"/>
  <c r="Y119" i="44"/>
  <c r="W119" i="44"/>
  <c r="U119" i="44"/>
  <c r="M119" i="44"/>
  <c r="K119" i="44"/>
  <c r="I119" i="44"/>
  <c r="G119" i="44"/>
  <c r="E119" i="44"/>
  <c r="C119" i="44"/>
  <c r="B119" i="44"/>
  <c r="AM118" i="44"/>
  <c r="AK118" i="44"/>
  <c r="AJ118" i="44"/>
  <c r="AI118" i="44"/>
  <c r="AH118" i="44"/>
  <c r="AG118" i="44"/>
  <c r="AF118" i="44"/>
  <c r="AE118" i="44"/>
  <c r="AD118" i="44"/>
  <c r="AC118" i="44"/>
  <c r="AA118" i="44"/>
  <c r="Y118" i="44"/>
  <c r="W118" i="44"/>
  <c r="U118" i="44"/>
  <c r="M118" i="44"/>
  <c r="K118" i="44"/>
  <c r="I118" i="44"/>
  <c r="G118" i="44"/>
  <c r="E118" i="44"/>
  <c r="C118" i="44"/>
  <c r="B118" i="44"/>
  <c r="AM117" i="44"/>
  <c r="AK117" i="44"/>
  <c r="AJ117" i="44"/>
  <c r="AI117" i="44"/>
  <c r="AH117" i="44"/>
  <c r="AG117" i="44"/>
  <c r="AF117" i="44"/>
  <c r="AE117" i="44"/>
  <c r="AD117" i="44"/>
  <c r="AC117" i="44"/>
  <c r="AA117" i="44"/>
  <c r="Y117" i="44"/>
  <c r="W117" i="44"/>
  <c r="U117" i="44"/>
  <c r="M117" i="44"/>
  <c r="K117" i="44"/>
  <c r="I117" i="44"/>
  <c r="G117" i="44"/>
  <c r="E117" i="44"/>
  <c r="C117" i="44"/>
  <c r="B117" i="44"/>
  <c r="AM116" i="44"/>
  <c r="AK116" i="44"/>
  <c r="AJ116" i="44"/>
  <c r="AI116" i="44"/>
  <c r="AH116" i="44"/>
  <c r="AG116" i="44"/>
  <c r="AF116" i="44"/>
  <c r="AE116" i="44"/>
  <c r="AD116" i="44"/>
  <c r="AC116" i="44"/>
  <c r="AA116" i="44"/>
  <c r="Y116" i="44"/>
  <c r="W116" i="44"/>
  <c r="U116" i="44"/>
  <c r="M116" i="44"/>
  <c r="K116" i="44"/>
  <c r="I116" i="44"/>
  <c r="G116" i="44"/>
  <c r="E116" i="44"/>
  <c r="C116" i="44"/>
  <c r="B116" i="44"/>
  <c r="AM115" i="44"/>
  <c r="AK115" i="44"/>
  <c r="AJ115" i="44"/>
  <c r="AI115" i="44"/>
  <c r="AH115" i="44"/>
  <c r="AG115" i="44"/>
  <c r="AF115" i="44"/>
  <c r="AE115" i="44"/>
  <c r="AD115" i="44"/>
  <c r="AC115" i="44"/>
  <c r="AA115" i="44"/>
  <c r="Y115" i="44"/>
  <c r="W115" i="44"/>
  <c r="U115" i="44"/>
  <c r="M115" i="44"/>
  <c r="K115" i="44"/>
  <c r="I115" i="44"/>
  <c r="G115" i="44"/>
  <c r="E115" i="44"/>
  <c r="C115" i="44"/>
  <c r="B115" i="44"/>
  <c r="AM114" i="44"/>
  <c r="AK114" i="44"/>
  <c r="AJ114" i="44"/>
  <c r="AI114" i="44"/>
  <c r="AH114" i="44"/>
  <c r="AG114" i="44"/>
  <c r="AF114" i="44"/>
  <c r="AE114" i="44"/>
  <c r="AD114" i="44"/>
  <c r="AC114" i="44"/>
  <c r="AA114" i="44"/>
  <c r="Y114" i="44"/>
  <c r="W114" i="44"/>
  <c r="U114" i="44"/>
  <c r="M114" i="44"/>
  <c r="K114" i="44"/>
  <c r="I114" i="44"/>
  <c r="G114" i="44"/>
  <c r="E114" i="44"/>
  <c r="C114" i="44"/>
  <c r="B114" i="44"/>
  <c r="AM113" i="44"/>
  <c r="AK113" i="44"/>
  <c r="AJ113" i="44"/>
  <c r="AI113" i="44"/>
  <c r="AH113" i="44"/>
  <c r="AG113" i="44"/>
  <c r="AF113" i="44"/>
  <c r="AE113" i="44"/>
  <c r="AD113" i="44"/>
  <c r="AC113" i="44"/>
  <c r="AA113" i="44"/>
  <c r="Y113" i="44"/>
  <c r="W113" i="44"/>
  <c r="U113" i="44"/>
  <c r="M113" i="44"/>
  <c r="K113" i="44"/>
  <c r="I113" i="44"/>
  <c r="G113" i="44"/>
  <c r="E113" i="44"/>
  <c r="C113" i="44"/>
  <c r="B113" i="44"/>
  <c r="AM112" i="44"/>
  <c r="AK112" i="44"/>
  <c r="AJ112" i="44"/>
  <c r="AI112" i="44"/>
  <c r="AH112" i="44"/>
  <c r="AG112" i="44"/>
  <c r="AF112" i="44"/>
  <c r="AE112" i="44"/>
  <c r="AD112" i="44"/>
  <c r="AC112" i="44"/>
  <c r="AA112" i="44"/>
  <c r="Y112" i="44"/>
  <c r="W112" i="44"/>
  <c r="U112" i="44"/>
  <c r="M112" i="44"/>
  <c r="K112" i="44"/>
  <c r="I112" i="44"/>
  <c r="G112" i="44"/>
  <c r="E112" i="44"/>
  <c r="C112" i="44"/>
  <c r="B112" i="44"/>
  <c r="AM111" i="44"/>
  <c r="AK111" i="44"/>
  <c r="AJ111" i="44"/>
  <c r="AI111" i="44"/>
  <c r="AH111" i="44"/>
  <c r="AG111" i="44"/>
  <c r="AF111" i="44"/>
  <c r="AE111" i="44"/>
  <c r="AD111" i="44"/>
  <c r="AC111" i="44"/>
  <c r="AA111" i="44"/>
  <c r="Y111" i="44"/>
  <c r="W111" i="44"/>
  <c r="U111" i="44"/>
  <c r="M111" i="44"/>
  <c r="K111" i="44"/>
  <c r="I111" i="44"/>
  <c r="G111" i="44"/>
  <c r="E111" i="44"/>
  <c r="C111" i="44"/>
  <c r="B111" i="44"/>
  <c r="AM110" i="44"/>
  <c r="AK110" i="44"/>
  <c r="AJ110" i="44"/>
  <c r="AI110" i="44"/>
  <c r="AH110" i="44"/>
  <c r="AG110" i="44"/>
  <c r="AF110" i="44"/>
  <c r="AE110" i="44"/>
  <c r="AD110" i="44"/>
  <c r="AC110" i="44"/>
  <c r="AA110" i="44"/>
  <c r="Y110" i="44"/>
  <c r="W110" i="44"/>
  <c r="U110" i="44"/>
  <c r="M110" i="44"/>
  <c r="K110" i="44"/>
  <c r="I110" i="44"/>
  <c r="G110" i="44"/>
  <c r="E110" i="44"/>
  <c r="C110" i="44"/>
  <c r="B110" i="44"/>
  <c r="AM109" i="44"/>
  <c r="AK109" i="44"/>
  <c r="AJ109" i="44"/>
  <c r="AI109" i="44"/>
  <c r="AH109" i="44"/>
  <c r="AG109" i="44"/>
  <c r="AF109" i="44"/>
  <c r="AE109" i="44"/>
  <c r="AD109" i="44"/>
  <c r="AC109" i="44"/>
  <c r="AA109" i="44"/>
  <c r="Y109" i="44"/>
  <c r="W109" i="44"/>
  <c r="U109" i="44"/>
  <c r="M109" i="44"/>
  <c r="K109" i="44"/>
  <c r="I109" i="44"/>
  <c r="G109" i="44"/>
  <c r="E109" i="44"/>
  <c r="C109" i="44"/>
  <c r="B109" i="44"/>
  <c r="AM108" i="44"/>
  <c r="AK108" i="44"/>
  <c r="AJ108" i="44"/>
  <c r="AI108" i="44"/>
  <c r="AH108" i="44"/>
  <c r="AG108" i="44"/>
  <c r="AF108" i="44"/>
  <c r="AE108" i="44"/>
  <c r="AD108" i="44"/>
  <c r="AC108" i="44"/>
  <c r="AA108" i="44"/>
  <c r="Y108" i="44"/>
  <c r="W108" i="44"/>
  <c r="U108" i="44"/>
  <c r="M108" i="44"/>
  <c r="K108" i="44"/>
  <c r="I108" i="44"/>
  <c r="G108" i="44"/>
  <c r="E108" i="44"/>
  <c r="C108" i="44"/>
  <c r="B108" i="44"/>
  <c r="AM107" i="44"/>
  <c r="AK107" i="44"/>
  <c r="AJ107" i="44"/>
  <c r="AI107" i="44"/>
  <c r="AH107" i="44"/>
  <c r="AG107" i="44"/>
  <c r="AF107" i="44"/>
  <c r="AE107" i="44"/>
  <c r="AD107" i="44"/>
  <c r="AC107" i="44"/>
  <c r="AA107" i="44"/>
  <c r="Y107" i="44"/>
  <c r="W107" i="44"/>
  <c r="U107" i="44"/>
  <c r="M107" i="44"/>
  <c r="K107" i="44"/>
  <c r="I107" i="44"/>
  <c r="G107" i="44"/>
  <c r="E107" i="44"/>
  <c r="C107" i="44"/>
  <c r="B107" i="44"/>
  <c r="AM106" i="44"/>
  <c r="AK106" i="44"/>
  <c r="AJ106" i="44"/>
  <c r="AI106" i="44"/>
  <c r="AH106" i="44"/>
  <c r="AG106" i="44"/>
  <c r="AF106" i="44"/>
  <c r="AE106" i="44"/>
  <c r="AD106" i="44"/>
  <c r="AC106" i="44"/>
  <c r="AA106" i="44"/>
  <c r="Y106" i="44"/>
  <c r="W106" i="44"/>
  <c r="U106" i="44"/>
  <c r="M106" i="44"/>
  <c r="K106" i="44"/>
  <c r="I106" i="44"/>
  <c r="G106" i="44"/>
  <c r="E106" i="44"/>
  <c r="C106" i="44"/>
  <c r="B106" i="44"/>
  <c r="AM105" i="44"/>
  <c r="AK105" i="44"/>
  <c r="AJ105" i="44"/>
  <c r="AI105" i="44"/>
  <c r="AH105" i="44"/>
  <c r="AG105" i="44"/>
  <c r="AF105" i="44"/>
  <c r="AE105" i="44"/>
  <c r="AD105" i="44"/>
  <c r="AC105" i="44"/>
  <c r="AA105" i="44"/>
  <c r="Y105" i="44"/>
  <c r="W105" i="44"/>
  <c r="U105" i="44"/>
  <c r="M105" i="44"/>
  <c r="K105" i="44"/>
  <c r="I105" i="44"/>
  <c r="G105" i="44"/>
  <c r="E105" i="44"/>
  <c r="C105" i="44"/>
  <c r="B105" i="44"/>
  <c r="AM104" i="44"/>
  <c r="AK104" i="44"/>
  <c r="AJ104" i="44"/>
  <c r="AI104" i="44"/>
  <c r="AH104" i="44"/>
  <c r="AG104" i="44"/>
  <c r="AF104" i="44"/>
  <c r="AE104" i="44"/>
  <c r="AD104" i="44"/>
  <c r="AC104" i="44"/>
  <c r="AA104" i="44"/>
  <c r="Y104" i="44"/>
  <c r="W104" i="44"/>
  <c r="U104" i="44"/>
  <c r="M104" i="44"/>
  <c r="K104" i="44"/>
  <c r="I104" i="44"/>
  <c r="G104" i="44"/>
  <c r="E104" i="44"/>
  <c r="C104" i="44"/>
  <c r="B104" i="44"/>
  <c r="AM103" i="44"/>
  <c r="AK103" i="44"/>
  <c r="AJ103" i="44"/>
  <c r="AI103" i="44"/>
  <c r="AH103" i="44"/>
  <c r="AG103" i="44"/>
  <c r="AF103" i="44"/>
  <c r="AE103" i="44"/>
  <c r="AD103" i="44"/>
  <c r="AC103" i="44"/>
  <c r="AA103" i="44"/>
  <c r="Y103" i="44"/>
  <c r="W103" i="44"/>
  <c r="U103" i="44"/>
  <c r="M103" i="44"/>
  <c r="K103" i="44"/>
  <c r="I103" i="44"/>
  <c r="G103" i="44"/>
  <c r="E103" i="44"/>
  <c r="C103" i="44"/>
  <c r="B103" i="44"/>
  <c r="AM102" i="44"/>
  <c r="AK102" i="44"/>
  <c r="AJ102" i="44"/>
  <c r="AI102" i="44"/>
  <c r="AH102" i="44"/>
  <c r="AG102" i="44"/>
  <c r="AF102" i="44"/>
  <c r="AE102" i="44"/>
  <c r="AD102" i="44"/>
  <c r="AC102" i="44"/>
  <c r="AA102" i="44"/>
  <c r="Y102" i="44"/>
  <c r="W102" i="44"/>
  <c r="U102" i="44"/>
  <c r="M102" i="44"/>
  <c r="K102" i="44"/>
  <c r="I102" i="44"/>
  <c r="G102" i="44"/>
  <c r="E102" i="44"/>
  <c r="C102" i="44"/>
  <c r="B102" i="44"/>
  <c r="AM101" i="44"/>
  <c r="AK101" i="44"/>
  <c r="AJ101" i="44"/>
  <c r="AI101" i="44"/>
  <c r="AH101" i="44"/>
  <c r="AG101" i="44"/>
  <c r="AF101" i="44"/>
  <c r="AE101" i="44"/>
  <c r="AD101" i="44"/>
  <c r="AC101" i="44"/>
  <c r="AA101" i="44"/>
  <c r="Y101" i="44"/>
  <c r="W101" i="44"/>
  <c r="U101" i="44"/>
  <c r="M101" i="44"/>
  <c r="K101" i="44"/>
  <c r="I101" i="44"/>
  <c r="G101" i="44"/>
  <c r="E101" i="44"/>
  <c r="C101" i="44"/>
  <c r="B101" i="44"/>
  <c r="AM100" i="44"/>
  <c r="AK100" i="44"/>
  <c r="AJ100" i="44"/>
  <c r="AI100" i="44"/>
  <c r="AH100" i="44"/>
  <c r="AG100" i="44"/>
  <c r="AF100" i="44"/>
  <c r="AE100" i="44"/>
  <c r="AD100" i="44"/>
  <c r="AC100" i="44"/>
  <c r="AA100" i="44"/>
  <c r="Y100" i="44"/>
  <c r="W100" i="44"/>
  <c r="U100" i="44"/>
  <c r="M100" i="44"/>
  <c r="K100" i="44"/>
  <c r="I100" i="44"/>
  <c r="G100" i="44"/>
  <c r="E100" i="44"/>
  <c r="C100" i="44"/>
  <c r="B100" i="44"/>
  <c r="AM99" i="44"/>
  <c r="AK99" i="44"/>
  <c r="AJ99" i="44"/>
  <c r="AI99" i="44"/>
  <c r="AH99" i="44"/>
  <c r="AG99" i="44"/>
  <c r="AF99" i="44"/>
  <c r="AE99" i="44"/>
  <c r="AD99" i="44"/>
  <c r="AC99" i="44"/>
  <c r="AA99" i="44"/>
  <c r="Y99" i="44"/>
  <c r="W99" i="44"/>
  <c r="U99" i="44"/>
  <c r="M99" i="44"/>
  <c r="K99" i="44"/>
  <c r="I99" i="44"/>
  <c r="G99" i="44"/>
  <c r="E99" i="44"/>
  <c r="C99" i="44"/>
  <c r="B99" i="44"/>
  <c r="AM98" i="44"/>
  <c r="AK98" i="44"/>
  <c r="AJ98" i="44"/>
  <c r="AI98" i="44"/>
  <c r="AH98" i="44"/>
  <c r="AG98" i="44"/>
  <c r="AF98" i="44"/>
  <c r="AE98" i="44"/>
  <c r="AD98" i="44"/>
  <c r="AC98" i="44"/>
  <c r="AA98" i="44"/>
  <c r="Y98" i="44"/>
  <c r="W98" i="44"/>
  <c r="U98" i="44"/>
  <c r="M98" i="44"/>
  <c r="K98" i="44"/>
  <c r="I98" i="44"/>
  <c r="G98" i="44"/>
  <c r="E98" i="44"/>
  <c r="C98" i="44"/>
  <c r="B98" i="44"/>
  <c r="AM97" i="44"/>
  <c r="AK97" i="44"/>
  <c r="AJ97" i="44"/>
  <c r="AI97" i="44"/>
  <c r="AH97" i="44"/>
  <c r="AG97" i="44"/>
  <c r="AF97" i="44"/>
  <c r="AE97" i="44"/>
  <c r="AD97" i="44"/>
  <c r="AC97" i="44"/>
  <c r="AA97" i="44"/>
  <c r="Y97" i="44"/>
  <c r="W97" i="44"/>
  <c r="U97" i="44"/>
  <c r="M97" i="44"/>
  <c r="K97" i="44"/>
  <c r="I97" i="44"/>
  <c r="G97" i="44"/>
  <c r="E97" i="44"/>
  <c r="C97" i="44"/>
  <c r="B97" i="44"/>
  <c r="AM96" i="44"/>
  <c r="AK96" i="44"/>
  <c r="AJ96" i="44"/>
  <c r="AI96" i="44"/>
  <c r="AH96" i="44"/>
  <c r="AG96" i="44"/>
  <c r="AF96" i="44"/>
  <c r="AE96" i="44"/>
  <c r="AD96" i="44"/>
  <c r="AC96" i="44"/>
  <c r="AA96" i="44"/>
  <c r="Y96" i="44"/>
  <c r="W96" i="44"/>
  <c r="U96" i="44"/>
  <c r="M96" i="44"/>
  <c r="K96" i="44"/>
  <c r="I96" i="44"/>
  <c r="G96" i="44"/>
  <c r="E96" i="44"/>
  <c r="C96" i="44"/>
  <c r="B96" i="44"/>
  <c r="AM95" i="44"/>
  <c r="AK95" i="44"/>
  <c r="AJ95" i="44"/>
  <c r="AI95" i="44"/>
  <c r="AH95" i="44"/>
  <c r="AG95" i="44"/>
  <c r="AF95" i="44"/>
  <c r="AE95" i="44"/>
  <c r="AD95" i="44"/>
  <c r="AC95" i="44"/>
  <c r="AA95" i="44"/>
  <c r="Y95" i="44"/>
  <c r="W95" i="44"/>
  <c r="U95" i="44"/>
  <c r="M95" i="44"/>
  <c r="K95" i="44"/>
  <c r="I95" i="44"/>
  <c r="G95" i="44"/>
  <c r="E95" i="44"/>
  <c r="C95" i="44"/>
  <c r="B95" i="44"/>
  <c r="AM94" i="44"/>
  <c r="AK94" i="44"/>
  <c r="AJ94" i="44"/>
  <c r="AI94" i="44"/>
  <c r="AH94" i="44"/>
  <c r="AG94" i="44"/>
  <c r="AF94" i="44"/>
  <c r="AE94" i="44"/>
  <c r="AD94" i="44"/>
  <c r="AC94" i="44"/>
  <c r="AA94" i="44"/>
  <c r="Y94" i="44"/>
  <c r="W94" i="44"/>
  <c r="U94" i="44"/>
  <c r="M94" i="44"/>
  <c r="K94" i="44"/>
  <c r="I94" i="44"/>
  <c r="G94" i="44"/>
  <c r="E94" i="44"/>
  <c r="C94" i="44"/>
  <c r="B94" i="44"/>
  <c r="AM93" i="44"/>
  <c r="AK93" i="44"/>
  <c r="AJ93" i="44"/>
  <c r="AI93" i="44"/>
  <c r="AH93" i="44"/>
  <c r="AG93" i="44"/>
  <c r="AF93" i="44"/>
  <c r="AE93" i="44"/>
  <c r="AD93" i="44"/>
  <c r="AC93" i="44"/>
  <c r="AA93" i="44"/>
  <c r="Y93" i="44"/>
  <c r="W93" i="44"/>
  <c r="U93" i="44"/>
  <c r="M93" i="44"/>
  <c r="K93" i="44"/>
  <c r="I93" i="44"/>
  <c r="G93" i="44"/>
  <c r="E93" i="44"/>
  <c r="C93" i="44"/>
  <c r="B93" i="44"/>
  <c r="AM92" i="44"/>
  <c r="AK92" i="44"/>
  <c r="AJ92" i="44"/>
  <c r="AI92" i="44"/>
  <c r="AH92" i="44"/>
  <c r="AG92" i="44"/>
  <c r="AF92" i="44"/>
  <c r="AE92" i="44"/>
  <c r="AD92" i="44"/>
  <c r="AC92" i="44"/>
  <c r="AA92" i="44"/>
  <c r="Y92" i="44"/>
  <c r="W92" i="44"/>
  <c r="U92" i="44"/>
  <c r="M92" i="44"/>
  <c r="K92" i="44"/>
  <c r="I92" i="44"/>
  <c r="G92" i="44"/>
  <c r="E92" i="44"/>
  <c r="C92" i="44"/>
  <c r="B92" i="44"/>
  <c r="AM91" i="44"/>
  <c r="AK91" i="44"/>
  <c r="AJ91" i="44"/>
  <c r="AI91" i="44"/>
  <c r="AH91" i="44"/>
  <c r="AG91" i="44"/>
  <c r="AF91" i="44"/>
  <c r="AE91" i="44"/>
  <c r="AD91" i="44"/>
  <c r="AC91" i="44"/>
  <c r="AA91" i="44"/>
  <c r="Y91" i="44"/>
  <c r="W91" i="44"/>
  <c r="U91" i="44"/>
  <c r="M91" i="44"/>
  <c r="K91" i="44"/>
  <c r="I91" i="44"/>
  <c r="G91" i="44"/>
  <c r="E91" i="44"/>
  <c r="C91" i="44"/>
  <c r="B91" i="44"/>
  <c r="AM90" i="44"/>
  <c r="AK90" i="44"/>
  <c r="AJ90" i="44"/>
  <c r="AI90" i="44"/>
  <c r="AH90" i="44"/>
  <c r="AG90" i="44"/>
  <c r="AF90" i="44"/>
  <c r="AE90" i="44"/>
  <c r="AD90" i="44"/>
  <c r="AC90" i="44"/>
  <c r="AA90" i="44"/>
  <c r="Y90" i="44"/>
  <c r="W90" i="44"/>
  <c r="U90" i="44"/>
  <c r="M90" i="44"/>
  <c r="K90" i="44"/>
  <c r="I90" i="44"/>
  <c r="G90" i="44"/>
  <c r="E90" i="44"/>
  <c r="C90" i="44"/>
  <c r="B90" i="44"/>
  <c r="AM89" i="44"/>
  <c r="AK89" i="44"/>
  <c r="AJ89" i="44"/>
  <c r="AI89" i="44"/>
  <c r="AH89" i="44"/>
  <c r="AG89" i="44"/>
  <c r="AF89" i="44"/>
  <c r="AE89" i="44"/>
  <c r="AD89" i="44"/>
  <c r="AC89" i="44"/>
  <c r="AA89" i="44"/>
  <c r="Y89" i="44"/>
  <c r="W89" i="44"/>
  <c r="U89" i="44"/>
  <c r="M89" i="44"/>
  <c r="K89" i="44"/>
  <c r="I89" i="44"/>
  <c r="G89" i="44"/>
  <c r="E89" i="44"/>
  <c r="C89" i="44"/>
  <c r="B89" i="44"/>
  <c r="AM88" i="44"/>
  <c r="AK88" i="44"/>
  <c r="AJ88" i="44"/>
  <c r="AI88" i="44"/>
  <c r="AH88" i="44"/>
  <c r="AG88" i="44"/>
  <c r="AF88" i="44"/>
  <c r="AE88" i="44"/>
  <c r="AD88" i="44"/>
  <c r="AC88" i="44"/>
  <c r="AA88" i="44"/>
  <c r="Y88" i="44"/>
  <c r="W88" i="44"/>
  <c r="U88" i="44"/>
  <c r="M88" i="44"/>
  <c r="K88" i="44"/>
  <c r="I88" i="44"/>
  <c r="G88" i="44"/>
  <c r="E88" i="44"/>
  <c r="C88" i="44"/>
  <c r="B88" i="44"/>
  <c r="AM87" i="44"/>
  <c r="AK87" i="44"/>
  <c r="AJ87" i="44"/>
  <c r="AI87" i="44"/>
  <c r="AH87" i="44"/>
  <c r="AG87" i="44"/>
  <c r="AF87" i="44"/>
  <c r="AE87" i="44"/>
  <c r="AD87" i="44"/>
  <c r="AC87" i="44"/>
  <c r="AA87" i="44"/>
  <c r="Y87" i="44"/>
  <c r="W87" i="44"/>
  <c r="U87" i="44"/>
  <c r="M87" i="44"/>
  <c r="K87" i="44"/>
  <c r="I87" i="44"/>
  <c r="G87" i="44"/>
  <c r="E87" i="44"/>
  <c r="C87" i="44"/>
  <c r="B87" i="44"/>
  <c r="AM86" i="44"/>
  <c r="AK86" i="44"/>
  <c r="AJ86" i="44"/>
  <c r="AI86" i="44"/>
  <c r="AH86" i="44"/>
  <c r="AG86" i="44"/>
  <c r="AF86" i="44"/>
  <c r="AE86" i="44"/>
  <c r="AD86" i="44"/>
  <c r="AC86" i="44"/>
  <c r="AA86" i="44"/>
  <c r="Y86" i="44"/>
  <c r="W86" i="44"/>
  <c r="U86" i="44"/>
  <c r="M86" i="44"/>
  <c r="K86" i="44"/>
  <c r="I86" i="44"/>
  <c r="G86" i="44"/>
  <c r="E86" i="44"/>
  <c r="C86" i="44"/>
  <c r="B86" i="44"/>
  <c r="AM85" i="44"/>
  <c r="AK85" i="44"/>
  <c r="AJ85" i="44"/>
  <c r="AI85" i="44"/>
  <c r="AH85" i="44"/>
  <c r="AG85" i="44"/>
  <c r="AF85" i="44"/>
  <c r="AE85" i="44"/>
  <c r="AD85" i="44"/>
  <c r="AC85" i="44"/>
  <c r="AA85" i="44"/>
  <c r="Y85" i="44"/>
  <c r="W85" i="44"/>
  <c r="U85" i="44"/>
  <c r="M85" i="44"/>
  <c r="K85" i="44"/>
  <c r="I85" i="44"/>
  <c r="G85" i="44"/>
  <c r="E85" i="44"/>
  <c r="C85" i="44"/>
  <c r="B85" i="44"/>
  <c r="AM84" i="44"/>
  <c r="AK84" i="44"/>
  <c r="AJ84" i="44"/>
  <c r="AI84" i="44"/>
  <c r="AH84" i="44"/>
  <c r="AG84" i="44"/>
  <c r="AF84" i="44"/>
  <c r="AE84" i="44"/>
  <c r="AD84" i="44"/>
  <c r="AC84" i="44"/>
  <c r="AA84" i="44"/>
  <c r="Y84" i="44"/>
  <c r="W84" i="44"/>
  <c r="U84" i="44"/>
  <c r="M84" i="44"/>
  <c r="K84" i="44"/>
  <c r="I84" i="44"/>
  <c r="G84" i="44"/>
  <c r="E84" i="44"/>
  <c r="C84" i="44"/>
  <c r="B84" i="44"/>
  <c r="AM83" i="44"/>
  <c r="AK83" i="44"/>
  <c r="AJ83" i="44"/>
  <c r="AI83" i="44"/>
  <c r="AH83" i="44"/>
  <c r="AG83" i="44"/>
  <c r="AF83" i="44"/>
  <c r="AE83" i="44"/>
  <c r="AD83" i="44"/>
  <c r="AC83" i="44"/>
  <c r="AA83" i="44"/>
  <c r="Y83" i="44"/>
  <c r="W83" i="44"/>
  <c r="U83" i="44"/>
  <c r="M83" i="44"/>
  <c r="K83" i="44"/>
  <c r="I83" i="44"/>
  <c r="G83" i="44"/>
  <c r="E83" i="44"/>
  <c r="C83" i="44"/>
  <c r="B83" i="44"/>
  <c r="AM82" i="44"/>
  <c r="AK82" i="44"/>
  <c r="AJ82" i="44"/>
  <c r="AI82" i="44"/>
  <c r="AH82" i="44"/>
  <c r="AG82" i="44"/>
  <c r="AF82" i="44"/>
  <c r="AE82" i="44"/>
  <c r="AD82" i="44"/>
  <c r="AC82" i="44"/>
  <c r="AA82" i="44"/>
  <c r="Y82" i="44"/>
  <c r="W82" i="44"/>
  <c r="U82" i="44"/>
  <c r="M82" i="44"/>
  <c r="K82" i="44"/>
  <c r="I82" i="44"/>
  <c r="G82" i="44"/>
  <c r="E82" i="44"/>
  <c r="C82" i="44"/>
  <c r="B82" i="44"/>
  <c r="AM81" i="44"/>
  <c r="AK81" i="44"/>
  <c r="AJ81" i="44"/>
  <c r="AI81" i="44"/>
  <c r="AH81" i="44"/>
  <c r="AG81" i="44"/>
  <c r="AF81" i="44"/>
  <c r="AE81" i="44"/>
  <c r="AD81" i="44"/>
  <c r="AC81" i="44"/>
  <c r="AA81" i="44"/>
  <c r="Y81" i="44"/>
  <c r="W81" i="44"/>
  <c r="U81" i="44"/>
  <c r="M81" i="44"/>
  <c r="K81" i="44"/>
  <c r="I81" i="44"/>
  <c r="G81" i="44"/>
  <c r="E81" i="44"/>
  <c r="C81" i="44"/>
  <c r="B81" i="44"/>
  <c r="AM80" i="44"/>
  <c r="AK80" i="44"/>
  <c r="AJ80" i="44"/>
  <c r="AI80" i="44"/>
  <c r="AH80" i="44"/>
  <c r="AG80" i="44"/>
  <c r="AF80" i="44"/>
  <c r="AE80" i="44"/>
  <c r="AD80" i="44"/>
  <c r="AC80" i="44"/>
  <c r="AA80" i="44"/>
  <c r="Y80" i="44"/>
  <c r="W80" i="44"/>
  <c r="U80" i="44"/>
  <c r="M80" i="44"/>
  <c r="K80" i="44"/>
  <c r="I80" i="44"/>
  <c r="G80" i="44"/>
  <c r="E80" i="44"/>
  <c r="C80" i="44"/>
  <c r="B80" i="44"/>
  <c r="AM79" i="44"/>
  <c r="AK79" i="44"/>
  <c r="AJ79" i="44"/>
  <c r="AI79" i="44"/>
  <c r="AH79" i="44"/>
  <c r="AG79" i="44"/>
  <c r="AF79" i="44"/>
  <c r="AE79" i="44"/>
  <c r="AD79" i="44"/>
  <c r="AC79" i="44"/>
  <c r="AA79" i="44"/>
  <c r="Y79" i="44"/>
  <c r="W79" i="44"/>
  <c r="U79" i="44"/>
  <c r="M79" i="44"/>
  <c r="K79" i="44"/>
  <c r="I79" i="44"/>
  <c r="G79" i="44"/>
  <c r="E79" i="44"/>
  <c r="C79" i="44"/>
  <c r="B79" i="44"/>
  <c r="AM78" i="44"/>
  <c r="AK78" i="44"/>
  <c r="AJ78" i="44"/>
  <c r="AI78" i="44"/>
  <c r="AH78" i="44"/>
  <c r="AG78" i="44"/>
  <c r="AF78" i="44"/>
  <c r="AE78" i="44"/>
  <c r="AD78" i="44"/>
  <c r="AC78" i="44"/>
  <c r="AA78" i="44"/>
  <c r="Y78" i="44"/>
  <c r="W78" i="44"/>
  <c r="U78" i="44"/>
  <c r="M78" i="44"/>
  <c r="K78" i="44"/>
  <c r="I78" i="44"/>
  <c r="G78" i="44"/>
  <c r="E78" i="44"/>
  <c r="C78" i="44"/>
  <c r="B78" i="44"/>
  <c r="AM77" i="44"/>
  <c r="AK77" i="44"/>
  <c r="AJ77" i="44"/>
  <c r="AI77" i="44"/>
  <c r="AH77" i="44"/>
  <c r="AG77" i="44"/>
  <c r="AF77" i="44"/>
  <c r="AE77" i="44"/>
  <c r="AD77" i="44"/>
  <c r="AC77" i="44"/>
  <c r="AA77" i="44"/>
  <c r="Y77" i="44"/>
  <c r="W77" i="44"/>
  <c r="U77" i="44"/>
  <c r="M77" i="44"/>
  <c r="K77" i="44"/>
  <c r="I77" i="44"/>
  <c r="G77" i="44"/>
  <c r="E77" i="44"/>
  <c r="C77" i="44"/>
  <c r="B77" i="44"/>
  <c r="AM76" i="44"/>
  <c r="AK76" i="44"/>
  <c r="AJ76" i="44"/>
  <c r="AI76" i="44"/>
  <c r="AH76" i="44"/>
  <c r="AG76" i="44"/>
  <c r="AF76" i="44"/>
  <c r="AE76" i="44"/>
  <c r="AD76" i="44"/>
  <c r="AC76" i="44"/>
  <c r="AA76" i="44"/>
  <c r="Y76" i="44"/>
  <c r="W76" i="44"/>
  <c r="U76" i="44"/>
  <c r="M76" i="44"/>
  <c r="K76" i="44"/>
  <c r="I76" i="44"/>
  <c r="G76" i="44"/>
  <c r="E76" i="44"/>
  <c r="C76" i="44"/>
  <c r="B76" i="44"/>
  <c r="AM75" i="44"/>
  <c r="AK75" i="44"/>
  <c r="AJ75" i="44"/>
  <c r="AI75" i="44"/>
  <c r="AH75" i="44"/>
  <c r="AG75" i="44"/>
  <c r="AF75" i="44"/>
  <c r="AE75" i="44"/>
  <c r="AD75" i="44"/>
  <c r="AC75" i="44"/>
  <c r="AA75" i="44"/>
  <c r="Y75" i="44"/>
  <c r="W75" i="44"/>
  <c r="U75" i="44"/>
  <c r="M75" i="44"/>
  <c r="K75" i="44"/>
  <c r="I75" i="44"/>
  <c r="G75" i="44"/>
  <c r="E75" i="44"/>
  <c r="C75" i="44"/>
  <c r="B75" i="44"/>
  <c r="AM74" i="44"/>
  <c r="AK74" i="44"/>
  <c r="AJ74" i="44"/>
  <c r="AI74" i="44"/>
  <c r="AH74" i="44"/>
  <c r="AG74" i="44"/>
  <c r="AF74" i="44"/>
  <c r="AE74" i="44"/>
  <c r="AD74" i="44"/>
  <c r="AC74" i="44"/>
  <c r="AA74" i="44"/>
  <c r="Y74" i="44"/>
  <c r="W74" i="44"/>
  <c r="U74" i="44"/>
  <c r="M74" i="44"/>
  <c r="K74" i="44"/>
  <c r="I74" i="44"/>
  <c r="G74" i="44"/>
  <c r="E74" i="44"/>
  <c r="C74" i="44"/>
  <c r="B74" i="44"/>
  <c r="AM73" i="44"/>
  <c r="AK73" i="44"/>
  <c r="AJ73" i="44"/>
  <c r="AI73" i="44"/>
  <c r="AH73" i="44"/>
  <c r="AG73" i="44"/>
  <c r="AF73" i="44"/>
  <c r="AE73" i="44"/>
  <c r="AD73" i="44"/>
  <c r="AC73" i="44"/>
  <c r="AA73" i="44"/>
  <c r="Y73" i="44"/>
  <c r="W73" i="44"/>
  <c r="U73" i="44"/>
  <c r="M73" i="44"/>
  <c r="K73" i="44"/>
  <c r="I73" i="44"/>
  <c r="G73" i="44"/>
  <c r="E73" i="44"/>
  <c r="C73" i="44"/>
  <c r="B73" i="44"/>
  <c r="AM72" i="44"/>
  <c r="AK72" i="44"/>
  <c r="AJ72" i="44"/>
  <c r="AI72" i="44"/>
  <c r="AH72" i="44"/>
  <c r="AG72" i="44"/>
  <c r="AF72" i="44"/>
  <c r="AE72" i="44"/>
  <c r="AD72" i="44"/>
  <c r="AC72" i="44"/>
  <c r="AA72" i="44"/>
  <c r="Y72" i="44"/>
  <c r="W72" i="44"/>
  <c r="U72" i="44"/>
  <c r="M72" i="44"/>
  <c r="K72" i="44"/>
  <c r="I72" i="44"/>
  <c r="G72" i="44"/>
  <c r="E72" i="44"/>
  <c r="C72" i="44"/>
  <c r="B72" i="44"/>
  <c r="AM71" i="44"/>
  <c r="AK71" i="44"/>
  <c r="AJ71" i="44"/>
  <c r="AI71" i="44"/>
  <c r="AH71" i="44"/>
  <c r="AG71" i="44"/>
  <c r="AF71" i="44"/>
  <c r="AE71" i="44"/>
  <c r="AD71" i="44"/>
  <c r="AC71" i="44"/>
  <c r="AA71" i="44"/>
  <c r="Y71" i="44"/>
  <c r="W71" i="44"/>
  <c r="U71" i="44"/>
  <c r="M71" i="44"/>
  <c r="K71" i="44"/>
  <c r="I71" i="44"/>
  <c r="G71" i="44"/>
  <c r="E71" i="44"/>
  <c r="C71" i="44"/>
  <c r="B71" i="44"/>
  <c r="AM70" i="44"/>
  <c r="AK70" i="44"/>
  <c r="AJ70" i="44"/>
  <c r="AI70" i="44"/>
  <c r="AH70" i="44"/>
  <c r="AG70" i="44"/>
  <c r="AF70" i="44"/>
  <c r="AE70" i="44"/>
  <c r="AD70" i="44"/>
  <c r="AC70" i="44"/>
  <c r="AA70" i="44"/>
  <c r="Y70" i="44"/>
  <c r="W70" i="44"/>
  <c r="U70" i="44"/>
  <c r="M70" i="44"/>
  <c r="K70" i="44"/>
  <c r="I70" i="44"/>
  <c r="G70" i="44"/>
  <c r="E70" i="44"/>
  <c r="C70" i="44"/>
  <c r="B70" i="44"/>
  <c r="AM69" i="44"/>
  <c r="AK69" i="44"/>
  <c r="AJ69" i="44"/>
  <c r="AI69" i="44"/>
  <c r="AH69" i="44"/>
  <c r="AG69" i="44"/>
  <c r="AF69" i="44"/>
  <c r="AE69" i="44"/>
  <c r="AD69" i="44"/>
  <c r="AC69" i="44"/>
  <c r="AA69" i="44"/>
  <c r="Y69" i="44"/>
  <c r="W69" i="44"/>
  <c r="U69" i="44"/>
  <c r="M69" i="44"/>
  <c r="K69" i="44"/>
  <c r="I69" i="44"/>
  <c r="G69" i="44"/>
  <c r="E69" i="44"/>
  <c r="C69" i="44"/>
  <c r="B69" i="44"/>
  <c r="AM68" i="44"/>
  <c r="AK68" i="44"/>
  <c r="AJ68" i="44"/>
  <c r="AI68" i="44"/>
  <c r="AH68" i="44"/>
  <c r="AG68" i="44"/>
  <c r="AF68" i="44"/>
  <c r="AE68" i="44"/>
  <c r="AD68" i="44"/>
  <c r="AC68" i="44"/>
  <c r="AA68" i="44"/>
  <c r="Y68" i="44"/>
  <c r="W68" i="44"/>
  <c r="U68" i="44"/>
  <c r="M68" i="44"/>
  <c r="K68" i="44"/>
  <c r="I68" i="44"/>
  <c r="G68" i="44"/>
  <c r="E68" i="44"/>
  <c r="C68" i="44"/>
  <c r="B68" i="44"/>
  <c r="AM67" i="44"/>
  <c r="AK67" i="44"/>
  <c r="AJ67" i="44"/>
  <c r="AI67" i="44"/>
  <c r="AH67" i="44"/>
  <c r="AG67" i="44"/>
  <c r="AF67" i="44"/>
  <c r="AE67" i="44"/>
  <c r="AD67" i="44"/>
  <c r="AC67" i="44"/>
  <c r="AA67" i="44"/>
  <c r="Y67" i="44"/>
  <c r="W67" i="44"/>
  <c r="U67" i="44"/>
  <c r="M67" i="44"/>
  <c r="K67" i="44"/>
  <c r="I67" i="44"/>
  <c r="G67" i="44"/>
  <c r="E67" i="44"/>
  <c r="C67" i="44"/>
  <c r="B67" i="44"/>
  <c r="AM66" i="44"/>
  <c r="AK66" i="44"/>
  <c r="AJ66" i="44"/>
  <c r="AI66" i="44"/>
  <c r="AH66" i="44"/>
  <c r="AG66" i="44"/>
  <c r="AF66" i="44"/>
  <c r="AE66" i="44"/>
  <c r="AD66" i="44"/>
  <c r="AC66" i="44"/>
  <c r="AA66" i="44"/>
  <c r="Y66" i="44"/>
  <c r="W66" i="44"/>
  <c r="U66" i="44"/>
  <c r="M66" i="44"/>
  <c r="K66" i="44"/>
  <c r="I66" i="44"/>
  <c r="G66" i="44"/>
  <c r="E66" i="44"/>
  <c r="C66" i="44"/>
  <c r="B66" i="44"/>
  <c r="AM65" i="44"/>
  <c r="AK65" i="44"/>
  <c r="AJ65" i="44"/>
  <c r="AI65" i="44"/>
  <c r="AH65" i="44"/>
  <c r="AG65" i="44"/>
  <c r="AF65" i="44"/>
  <c r="AE65" i="44"/>
  <c r="AD65" i="44"/>
  <c r="AC65" i="44"/>
  <c r="AA65" i="44"/>
  <c r="Y65" i="44"/>
  <c r="W65" i="44"/>
  <c r="U65" i="44"/>
  <c r="M65" i="44"/>
  <c r="K65" i="44"/>
  <c r="I65" i="44"/>
  <c r="G65" i="44"/>
  <c r="E65" i="44"/>
  <c r="C65" i="44"/>
  <c r="B65" i="44"/>
  <c r="AM64" i="44"/>
  <c r="AK64" i="44"/>
  <c r="AJ64" i="44"/>
  <c r="AI64" i="44"/>
  <c r="AH64" i="44"/>
  <c r="AG64" i="44"/>
  <c r="AF64" i="44"/>
  <c r="AE64" i="44"/>
  <c r="AD64" i="44"/>
  <c r="AC64" i="44"/>
  <c r="AA64" i="44"/>
  <c r="Y64" i="44"/>
  <c r="W64" i="44"/>
  <c r="U64" i="44"/>
  <c r="M64" i="44"/>
  <c r="K64" i="44"/>
  <c r="I64" i="44"/>
  <c r="G64" i="44"/>
  <c r="E64" i="44"/>
  <c r="C64" i="44"/>
  <c r="B64" i="44"/>
  <c r="AM63" i="44"/>
  <c r="AK63" i="44"/>
  <c r="AJ63" i="44"/>
  <c r="AI63" i="44"/>
  <c r="AH63" i="44"/>
  <c r="AG63" i="44"/>
  <c r="AF63" i="44"/>
  <c r="AE63" i="44"/>
  <c r="AD63" i="44"/>
  <c r="AC63" i="44"/>
  <c r="AA63" i="44"/>
  <c r="Y63" i="44"/>
  <c r="W63" i="44"/>
  <c r="U63" i="44"/>
  <c r="M63" i="44"/>
  <c r="K63" i="44"/>
  <c r="I63" i="44"/>
  <c r="G63" i="44"/>
  <c r="E63" i="44"/>
  <c r="C63" i="44"/>
  <c r="B63" i="44"/>
  <c r="AM62" i="44"/>
  <c r="AK62" i="44"/>
  <c r="AJ62" i="44"/>
  <c r="AI62" i="44"/>
  <c r="AH62" i="44"/>
  <c r="AG62" i="44"/>
  <c r="AF62" i="44"/>
  <c r="AE62" i="44"/>
  <c r="AD62" i="44"/>
  <c r="AC62" i="44"/>
  <c r="AA62" i="44"/>
  <c r="Y62" i="44"/>
  <c r="W62" i="44"/>
  <c r="U62" i="44"/>
  <c r="M62" i="44"/>
  <c r="K62" i="44"/>
  <c r="I62" i="44"/>
  <c r="G62" i="44"/>
  <c r="E62" i="44"/>
  <c r="C62" i="44"/>
  <c r="B62" i="44"/>
  <c r="AM61" i="44"/>
  <c r="AK61" i="44"/>
  <c r="AJ61" i="44"/>
  <c r="AI61" i="44"/>
  <c r="AH61" i="44"/>
  <c r="AG61" i="44"/>
  <c r="AF61" i="44"/>
  <c r="AE61" i="44"/>
  <c r="AD61" i="44"/>
  <c r="AC61" i="44"/>
  <c r="AA61" i="44"/>
  <c r="Y61" i="44"/>
  <c r="W61" i="44"/>
  <c r="U61" i="44"/>
  <c r="M61" i="44"/>
  <c r="K61" i="44"/>
  <c r="I61" i="44"/>
  <c r="G61" i="44"/>
  <c r="E61" i="44"/>
  <c r="C61" i="44"/>
  <c r="B61" i="44"/>
  <c r="AM60" i="44"/>
  <c r="AK60" i="44"/>
  <c r="AJ60" i="44"/>
  <c r="AI60" i="44"/>
  <c r="AH60" i="44"/>
  <c r="AG60" i="44"/>
  <c r="AF60" i="44"/>
  <c r="AE60" i="44"/>
  <c r="AD60" i="44"/>
  <c r="AC60" i="44"/>
  <c r="AA60" i="44"/>
  <c r="Y60" i="44"/>
  <c r="W60" i="44"/>
  <c r="U60" i="44"/>
  <c r="M60" i="44"/>
  <c r="K60" i="44"/>
  <c r="I60" i="44"/>
  <c r="G60" i="44"/>
  <c r="E60" i="44"/>
  <c r="C60" i="44"/>
  <c r="B60" i="44"/>
  <c r="AM59" i="44"/>
  <c r="AK59" i="44"/>
  <c r="AJ59" i="44"/>
  <c r="AI59" i="44"/>
  <c r="AH59" i="44"/>
  <c r="AG59" i="44"/>
  <c r="AF59" i="44"/>
  <c r="AE59" i="44"/>
  <c r="AD59" i="44"/>
  <c r="AC59" i="44"/>
  <c r="AA59" i="44"/>
  <c r="Y59" i="44"/>
  <c r="W59" i="44"/>
  <c r="U59" i="44"/>
  <c r="M59" i="44"/>
  <c r="K59" i="44"/>
  <c r="I59" i="44"/>
  <c r="G59" i="44"/>
  <c r="E59" i="44"/>
  <c r="C59" i="44"/>
  <c r="B59" i="44"/>
  <c r="AM58" i="44"/>
  <c r="AK58" i="44"/>
  <c r="AJ58" i="44"/>
  <c r="AI58" i="44"/>
  <c r="AH58" i="44"/>
  <c r="AG58" i="44"/>
  <c r="AF58" i="44"/>
  <c r="AE58" i="44"/>
  <c r="AD58" i="44"/>
  <c r="AC58" i="44"/>
  <c r="AA58" i="44"/>
  <c r="Y58" i="44"/>
  <c r="W58" i="44"/>
  <c r="U58" i="44"/>
  <c r="M58" i="44"/>
  <c r="K58" i="44"/>
  <c r="I58" i="44"/>
  <c r="G58" i="44"/>
  <c r="E58" i="44"/>
  <c r="C58" i="44"/>
  <c r="B58" i="44"/>
  <c r="AM57" i="44"/>
  <c r="AK57" i="44"/>
  <c r="AJ57" i="44"/>
  <c r="AI57" i="44"/>
  <c r="AH57" i="44"/>
  <c r="AG57" i="44"/>
  <c r="AF57" i="44"/>
  <c r="AE57" i="44"/>
  <c r="AD57" i="44"/>
  <c r="AC57" i="44"/>
  <c r="AA57" i="44"/>
  <c r="Y57" i="44"/>
  <c r="W57" i="44"/>
  <c r="U57" i="44"/>
  <c r="M57" i="44"/>
  <c r="K57" i="44"/>
  <c r="I57" i="44"/>
  <c r="G57" i="44"/>
  <c r="E57" i="44"/>
  <c r="C57" i="44"/>
  <c r="B57" i="44"/>
  <c r="AM56" i="44"/>
  <c r="AK56" i="44"/>
  <c r="AJ56" i="44"/>
  <c r="AI56" i="44"/>
  <c r="AH56" i="44"/>
  <c r="AG56" i="44"/>
  <c r="AF56" i="44"/>
  <c r="AE56" i="44"/>
  <c r="AD56" i="44"/>
  <c r="AC56" i="44"/>
  <c r="AA56" i="44"/>
  <c r="Y56" i="44"/>
  <c r="W56" i="44"/>
  <c r="U56" i="44"/>
  <c r="M56" i="44"/>
  <c r="K56" i="44"/>
  <c r="I56" i="44"/>
  <c r="G56" i="44"/>
  <c r="E56" i="44"/>
  <c r="C56" i="44"/>
  <c r="B56" i="44"/>
  <c r="AM55" i="44"/>
  <c r="AK55" i="44"/>
  <c r="AJ55" i="44"/>
  <c r="AI55" i="44"/>
  <c r="AH55" i="44"/>
  <c r="AG55" i="44"/>
  <c r="AF55" i="44"/>
  <c r="AE55" i="44"/>
  <c r="AD55" i="44"/>
  <c r="AC55" i="44"/>
  <c r="AA55" i="44"/>
  <c r="Y55" i="44"/>
  <c r="W55" i="44"/>
  <c r="U55" i="44"/>
  <c r="M55" i="44"/>
  <c r="K55" i="44"/>
  <c r="I55" i="44"/>
  <c r="G55" i="44"/>
  <c r="E55" i="44"/>
  <c r="C55" i="44"/>
  <c r="B55" i="44"/>
  <c r="AM54" i="44"/>
  <c r="AK54" i="44"/>
  <c r="AJ54" i="44"/>
  <c r="AI54" i="44"/>
  <c r="AH54" i="44"/>
  <c r="AG54" i="44"/>
  <c r="AF54" i="44"/>
  <c r="AE54" i="44"/>
  <c r="AD54" i="44"/>
  <c r="AC54" i="44"/>
  <c r="AA54" i="44"/>
  <c r="Y54" i="44"/>
  <c r="W54" i="44"/>
  <c r="U54" i="44"/>
  <c r="M54" i="44"/>
  <c r="K54" i="44"/>
  <c r="I54" i="44"/>
  <c r="G54" i="44"/>
  <c r="E54" i="44"/>
  <c r="C54" i="44"/>
  <c r="B54" i="44"/>
  <c r="AM53" i="44"/>
  <c r="AK53" i="44"/>
  <c r="AJ53" i="44"/>
  <c r="AI53" i="44"/>
  <c r="AH53" i="44"/>
  <c r="AG53" i="44"/>
  <c r="AF53" i="44"/>
  <c r="AE53" i="44"/>
  <c r="AD53" i="44"/>
  <c r="AC53" i="44"/>
  <c r="AA53" i="44"/>
  <c r="Y53" i="44"/>
  <c r="W53" i="44"/>
  <c r="U53" i="44"/>
  <c r="M53" i="44"/>
  <c r="K53" i="44"/>
  <c r="I53" i="44"/>
  <c r="G53" i="44"/>
  <c r="E53" i="44"/>
  <c r="C53" i="44"/>
  <c r="B53" i="44"/>
  <c r="AM52" i="44"/>
  <c r="AK52" i="44"/>
  <c r="AJ52" i="44"/>
  <c r="AI52" i="44"/>
  <c r="AH52" i="44"/>
  <c r="AG52" i="44"/>
  <c r="AF52" i="44"/>
  <c r="AE52" i="44"/>
  <c r="AD52" i="44"/>
  <c r="AC52" i="44"/>
  <c r="AA52" i="44"/>
  <c r="Y52" i="44"/>
  <c r="W52" i="44"/>
  <c r="U52" i="44"/>
  <c r="M52" i="44"/>
  <c r="K52" i="44"/>
  <c r="I52" i="44"/>
  <c r="G52" i="44"/>
  <c r="E52" i="44"/>
  <c r="C52" i="44"/>
  <c r="B52" i="44"/>
  <c r="AM51" i="44"/>
  <c r="AK51" i="44"/>
  <c r="AJ51" i="44"/>
  <c r="AI51" i="44"/>
  <c r="AH51" i="44"/>
  <c r="AG51" i="44"/>
  <c r="AF51" i="44"/>
  <c r="AE51" i="44"/>
  <c r="AD51" i="44"/>
  <c r="AC51" i="44"/>
  <c r="AA51" i="44"/>
  <c r="Y51" i="44"/>
  <c r="W51" i="44"/>
  <c r="U51" i="44"/>
  <c r="M51" i="44"/>
  <c r="K51" i="44"/>
  <c r="I51" i="44"/>
  <c r="G51" i="44"/>
  <c r="E51" i="44"/>
  <c r="C51" i="44"/>
  <c r="B51" i="44"/>
  <c r="AM50" i="44"/>
  <c r="AK50" i="44"/>
  <c r="AJ50" i="44"/>
  <c r="AI50" i="44"/>
  <c r="AH50" i="44"/>
  <c r="AG50" i="44"/>
  <c r="AF50" i="44"/>
  <c r="AE50" i="44"/>
  <c r="AD50" i="44"/>
  <c r="AC50" i="44"/>
  <c r="AA50" i="44"/>
  <c r="Y50" i="44"/>
  <c r="W50" i="44"/>
  <c r="U50" i="44"/>
  <c r="M50" i="44"/>
  <c r="K50" i="44"/>
  <c r="I50" i="44"/>
  <c r="G50" i="44"/>
  <c r="E50" i="44"/>
  <c r="C50" i="44"/>
  <c r="B50" i="44"/>
  <c r="AM49" i="44"/>
  <c r="AK49" i="44"/>
  <c r="AJ49" i="44"/>
  <c r="AI49" i="44"/>
  <c r="AH49" i="44"/>
  <c r="AG49" i="44"/>
  <c r="AF49" i="44"/>
  <c r="AE49" i="44"/>
  <c r="AD49" i="44"/>
  <c r="AC49" i="44"/>
  <c r="AA49" i="44"/>
  <c r="Y49" i="44"/>
  <c r="W49" i="44"/>
  <c r="U49" i="44"/>
  <c r="M49" i="44"/>
  <c r="K49" i="44"/>
  <c r="I49" i="44"/>
  <c r="G49" i="44"/>
  <c r="E49" i="44"/>
  <c r="C49" i="44"/>
  <c r="B49" i="44"/>
  <c r="AM48" i="44"/>
  <c r="AK48" i="44"/>
  <c r="AJ48" i="44"/>
  <c r="AI48" i="44"/>
  <c r="AH48" i="44"/>
  <c r="AG48" i="44"/>
  <c r="AF48" i="44"/>
  <c r="AE48" i="44"/>
  <c r="AD48" i="44"/>
  <c r="AC48" i="44"/>
  <c r="AA48" i="44"/>
  <c r="Y48" i="44"/>
  <c r="W48" i="44"/>
  <c r="U48" i="44"/>
  <c r="M48" i="44"/>
  <c r="K48" i="44"/>
  <c r="I48" i="44"/>
  <c r="G48" i="44"/>
  <c r="E48" i="44"/>
  <c r="C48" i="44"/>
  <c r="B48" i="44"/>
  <c r="AM47" i="44"/>
  <c r="AK47" i="44"/>
  <c r="AJ47" i="44"/>
  <c r="AI47" i="44"/>
  <c r="AH47" i="44"/>
  <c r="AG47" i="44"/>
  <c r="AF47" i="44"/>
  <c r="AE47" i="44"/>
  <c r="AD47" i="44"/>
  <c r="AC47" i="44"/>
  <c r="AA47" i="44"/>
  <c r="Y47" i="44"/>
  <c r="W47" i="44"/>
  <c r="U47" i="44"/>
  <c r="M47" i="44"/>
  <c r="K47" i="44"/>
  <c r="I47" i="44"/>
  <c r="G47" i="44"/>
  <c r="E47" i="44"/>
  <c r="C47" i="44"/>
  <c r="B47" i="44"/>
  <c r="AM46" i="44"/>
  <c r="AK46" i="44"/>
  <c r="AJ46" i="44"/>
  <c r="AI46" i="44"/>
  <c r="AH46" i="44"/>
  <c r="AG46" i="44"/>
  <c r="AF46" i="44"/>
  <c r="AE46" i="44"/>
  <c r="AD46" i="44"/>
  <c r="AC46" i="44"/>
  <c r="AA46" i="44"/>
  <c r="Y46" i="44"/>
  <c r="W46" i="44"/>
  <c r="U46" i="44"/>
  <c r="M46" i="44"/>
  <c r="K46" i="44"/>
  <c r="I46" i="44"/>
  <c r="G46" i="44"/>
  <c r="E46" i="44"/>
  <c r="C46" i="44"/>
  <c r="B46" i="44"/>
  <c r="AM45" i="44"/>
  <c r="AK45" i="44"/>
  <c r="AJ45" i="44"/>
  <c r="AI45" i="44"/>
  <c r="AH45" i="44"/>
  <c r="AG45" i="44"/>
  <c r="AF45" i="44"/>
  <c r="AE45" i="44"/>
  <c r="AD45" i="44"/>
  <c r="AC45" i="44"/>
  <c r="AA45" i="44"/>
  <c r="Y45" i="44"/>
  <c r="W45" i="44"/>
  <c r="U45" i="44"/>
  <c r="M45" i="44"/>
  <c r="K45" i="44"/>
  <c r="I45" i="44"/>
  <c r="G45" i="44"/>
  <c r="E45" i="44"/>
  <c r="C45" i="44"/>
  <c r="B45" i="44"/>
  <c r="AM44" i="44"/>
  <c r="AK44" i="44"/>
  <c r="AJ44" i="44"/>
  <c r="AI44" i="44"/>
  <c r="AH44" i="44"/>
  <c r="AG44" i="44"/>
  <c r="AF44" i="44"/>
  <c r="AE44" i="44"/>
  <c r="AD44" i="44"/>
  <c r="AC44" i="44"/>
  <c r="AA44" i="44"/>
  <c r="Y44" i="44"/>
  <c r="W44" i="44"/>
  <c r="U44" i="44"/>
  <c r="M44" i="44"/>
  <c r="K44" i="44"/>
  <c r="I44" i="44"/>
  <c r="G44" i="44"/>
  <c r="E44" i="44"/>
  <c r="C44" i="44"/>
  <c r="B44" i="44"/>
  <c r="AM43" i="44"/>
  <c r="AK43" i="44"/>
  <c r="AJ43" i="44"/>
  <c r="AI43" i="44"/>
  <c r="AH43" i="44"/>
  <c r="AG43" i="44"/>
  <c r="AF43" i="44"/>
  <c r="AE43" i="44"/>
  <c r="AD43" i="44"/>
  <c r="AC43" i="44"/>
  <c r="AA43" i="44"/>
  <c r="Y43" i="44"/>
  <c r="W43" i="44"/>
  <c r="U43" i="44"/>
  <c r="M43" i="44"/>
  <c r="K43" i="44"/>
  <c r="I43" i="44"/>
  <c r="G43" i="44"/>
  <c r="E43" i="44"/>
  <c r="C43" i="44"/>
  <c r="B43" i="44"/>
  <c r="AM42" i="44"/>
  <c r="AK42" i="44"/>
  <c r="AJ42" i="44"/>
  <c r="AI42" i="44"/>
  <c r="AH42" i="44"/>
  <c r="AG42" i="44"/>
  <c r="AF42" i="44"/>
  <c r="AE42" i="44"/>
  <c r="AD42" i="44"/>
  <c r="AC42" i="44"/>
  <c r="AA42" i="44"/>
  <c r="Y42" i="44"/>
  <c r="W42" i="44"/>
  <c r="U42" i="44"/>
  <c r="M42" i="44"/>
  <c r="K42" i="44"/>
  <c r="I42" i="44"/>
  <c r="G42" i="44"/>
  <c r="E42" i="44"/>
  <c r="C42" i="44"/>
  <c r="B42" i="44"/>
  <c r="AM41" i="44"/>
  <c r="AK41" i="44"/>
  <c r="AJ41" i="44"/>
  <c r="AI41" i="44"/>
  <c r="AH41" i="44"/>
  <c r="AG41" i="44"/>
  <c r="AF41" i="44"/>
  <c r="AE41" i="44"/>
  <c r="AD41" i="44"/>
  <c r="AC41" i="44"/>
  <c r="AA41" i="44"/>
  <c r="Y41" i="44"/>
  <c r="W41" i="44"/>
  <c r="U41" i="44"/>
  <c r="M41" i="44"/>
  <c r="K41" i="44"/>
  <c r="I41" i="44"/>
  <c r="G41" i="44"/>
  <c r="E41" i="44"/>
  <c r="C41" i="44"/>
  <c r="B41" i="44"/>
  <c r="AM40" i="44"/>
  <c r="AK40" i="44"/>
  <c r="AJ40" i="44"/>
  <c r="AI40" i="44"/>
  <c r="AH40" i="44"/>
  <c r="AG40" i="44"/>
  <c r="AF40" i="44"/>
  <c r="AE40" i="44"/>
  <c r="AD40" i="44"/>
  <c r="AC40" i="44"/>
  <c r="AA40" i="44"/>
  <c r="Y40" i="44"/>
  <c r="W40" i="44"/>
  <c r="U40" i="44"/>
  <c r="M40" i="44"/>
  <c r="K40" i="44"/>
  <c r="I40" i="44"/>
  <c r="G40" i="44"/>
  <c r="E40" i="44"/>
  <c r="C40" i="44"/>
  <c r="B40" i="44"/>
  <c r="AM39" i="44"/>
  <c r="AK39" i="44"/>
  <c r="AJ39" i="44"/>
  <c r="AI39" i="44"/>
  <c r="AH39" i="44"/>
  <c r="AG39" i="44"/>
  <c r="AF39" i="44"/>
  <c r="AE39" i="44"/>
  <c r="AD39" i="44"/>
  <c r="AC39" i="44"/>
  <c r="AA39" i="44"/>
  <c r="Y39" i="44"/>
  <c r="W39" i="44"/>
  <c r="U39" i="44"/>
  <c r="M39" i="44"/>
  <c r="K39" i="44"/>
  <c r="I39" i="44"/>
  <c r="G39" i="44"/>
  <c r="E39" i="44"/>
  <c r="C39" i="44"/>
  <c r="B39" i="44"/>
  <c r="AM38" i="44"/>
  <c r="AK38" i="44"/>
  <c r="AJ38" i="44"/>
  <c r="AI38" i="44"/>
  <c r="AH38" i="44"/>
  <c r="AG38" i="44"/>
  <c r="AF38" i="44"/>
  <c r="AE38" i="44"/>
  <c r="AD38" i="44"/>
  <c r="AC38" i="44"/>
  <c r="AA38" i="44"/>
  <c r="Y38" i="44"/>
  <c r="W38" i="44"/>
  <c r="U38" i="44"/>
  <c r="M38" i="44"/>
  <c r="K38" i="44"/>
  <c r="I38" i="44"/>
  <c r="G38" i="44"/>
  <c r="E38" i="44"/>
  <c r="C38" i="44"/>
  <c r="B38" i="44"/>
  <c r="AM37" i="44"/>
  <c r="AK37" i="44"/>
  <c r="AJ37" i="44"/>
  <c r="AI37" i="44"/>
  <c r="AH37" i="44"/>
  <c r="AG37" i="44"/>
  <c r="AF37" i="44"/>
  <c r="AE37" i="44"/>
  <c r="AD37" i="44"/>
  <c r="AC37" i="44"/>
  <c r="AA37" i="44"/>
  <c r="Y37" i="44"/>
  <c r="W37" i="44"/>
  <c r="U37" i="44"/>
  <c r="M37" i="44"/>
  <c r="K37" i="44"/>
  <c r="I37" i="44"/>
  <c r="G37" i="44"/>
  <c r="E37" i="44"/>
  <c r="C37" i="44"/>
  <c r="B37" i="44"/>
  <c r="AM36" i="44"/>
  <c r="AK36" i="44"/>
  <c r="AJ36" i="44"/>
  <c r="AI36" i="44"/>
  <c r="AH36" i="44"/>
  <c r="AG36" i="44"/>
  <c r="AF36" i="44"/>
  <c r="AE36" i="44"/>
  <c r="AD36" i="44"/>
  <c r="AC36" i="44"/>
  <c r="AA36" i="44"/>
  <c r="Y36" i="44"/>
  <c r="W36" i="44"/>
  <c r="U36" i="44"/>
  <c r="M36" i="44"/>
  <c r="K36" i="44"/>
  <c r="I36" i="44"/>
  <c r="G36" i="44"/>
  <c r="E36" i="44"/>
  <c r="C36" i="44"/>
  <c r="B36" i="44"/>
  <c r="AM35" i="44"/>
  <c r="AK35" i="44"/>
  <c r="AJ35" i="44"/>
  <c r="AI35" i="44"/>
  <c r="AH35" i="44"/>
  <c r="AG35" i="44"/>
  <c r="AF35" i="44"/>
  <c r="AE35" i="44"/>
  <c r="AD35" i="44"/>
  <c r="AC35" i="44"/>
  <c r="AA35" i="44"/>
  <c r="Y35" i="44"/>
  <c r="W35" i="44"/>
  <c r="U35" i="44"/>
  <c r="M35" i="44"/>
  <c r="K35" i="44"/>
  <c r="I35" i="44"/>
  <c r="G35" i="44"/>
  <c r="E35" i="44"/>
  <c r="C35" i="44"/>
  <c r="B35" i="44"/>
  <c r="AM34" i="44"/>
  <c r="AK34" i="44"/>
  <c r="AJ34" i="44"/>
  <c r="AI34" i="44"/>
  <c r="AH34" i="44"/>
  <c r="AG34" i="44"/>
  <c r="AF34" i="44"/>
  <c r="AE34" i="44"/>
  <c r="AD34" i="44"/>
  <c r="AC34" i="44"/>
  <c r="AA34" i="44"/>
  <c r="Y34" i="44"/>
  <c r="W34" i="44"/>
  <c r="U34" i="44"/>
  <c r="M34" i="44"/>
  <c r="K34" i="44"/>
  <c r="I34" i="44"/>
  <c r="G34" i="44"/>
  <c r="E34" i="44"/>
  <c r="C34" i="44"/>
  <c r="B34" i="44"/>
  <c r="AM33" i="44"/>
  <c r="AK33" i="44"/>
  <c r="AJ33" i="44"/>
  <c r="AI33" i="44"/>
  <c r="AH33" i="44"/>
  <c r="AG33" i="44"/>
  <c r="AF33" i="44"/>
  <c r="AE33" i="44"/>
  <c r="AD33" i="44"/>
  <c r="AC33" i="44"/>
  <c r="AA33" i="44"/>
  <c r="Y33" i="44"/>
  <c r="W33" i="44"/>
  <c r="U33" i="44"/>
  <c r="M33" i="44"/>
  <c r="K33" i="44"/>
  <c r="I33" i="44"/>
  <c r="G33" i="44"/>
  <c r="E33" i="44"/>
  <c r="C33" i="44"/>
  <c r="B33" i="44"/>
  <c r="AM32" i="44"/>
  <c r="AK32" i="44"/>
  <c r="AJ32" i="44"/>
  <c r="AI32" i="44"/>
  <c r="AH32" i="44"/>
  <c r="AG32" i="44"/>
  <c r="AF32" i="44"/>
  <c r="AE32" i="44"/>
  <c r="AD32" i="44"/>
  <c r="AC32" i="44"/>
  <c r="AA32" i="44"/>
  <c r="Y32" i="44"/>
  <c r="W32" i="44"/>
  <c r="U32" i="44"/>
  <c r="M32" i="44"/>
  <c r="K32" i="44"/>
  <c r="I32" i="44"/>
  <c r="G32" i="44"/>
  <c r="E32" i="44"/>
  <c r="C32" i="44"/>
  <c r="B32" i="44"/>
  <c r="AM31" i="44"/>
  <c r="AK31" i="44"/>
  <c r="AJ31" i="44"/>
  <c r="AI31" i="44"/>
  <c r="AH31" i="44"/>
  <c r="AG31" i="44"/>
  <c r="AF31" i="44"/>
  <c r="AE31" i="44"/>
  <c r="AD31" i="44"/>
  <c r="AC31" i="44"/>
  <c r="AA31" i="44"/>
  <c r="Y31" i="44"/>
  <c r="W31" i="44"/>
  <c r="U31" i="44"/>
  <c r="M31" i="44"/>
  <c r="K31" i="44"/>
  <c r="I31" i="44"/>
  <c r="G31" i="44"/>
  <c r="E31" i="44"/>
  <c r="C31" i="44"/>
  <c r="B31" i="44"/>
  <c r="AM30" i="44"/>
  <c r="AK30" i="44"/>
  <c r="AJ30" i="44"/>
  <c r="AI30" i="44"/>
  <c r="AH30" i="44"/>
  <c r="AG30" i="44"/>
  <c r="AF30" i="44"/>
  <c r="AE30" i="44"/>
  <c r="AD30" i="44"/>
  <c r="AC30" i="44"/>
  <c r="AA30" i="44"/>
  <c r="Y30" i="44"/>
  <c r="W30" i="44"/>
  <c r="U30" i="44"/>
  <c r="M30" i="44"/>
  <c r="K30" i="44"/>
  <c r="I30" i="44"/>
  <c r="G30" i="44"/>
  <c r="E30" i="44"/>
  <c r="C30" i="44"/>
  <c r="B30" i="44"/>
  <c r="AM29" i="44"/>
  <c r="AK29" i="44"/>
  <c r="AJ29" i="44"/>
  <c r="AI29" i="44"/>
  <c r="AH29" i="44"/>
  <c r="AG29" i="44"/>
  <c r="AF29" i="44"/>
  <c r="AE29" i="44"/>
  <c r="AD29" i="44"/>
  <c r="AC29" i="44"/>
  <c r="AA29" i="44"/>
  <c r="Y29" i="44"/>
  <c r="W29" i="44"/>
  <c r="U29" i="44"/>
  <c r="M29" i="44"/>
  <c r="K29" i="44"/>
  <c r="I29" i="44"/>
  <c r="G29" i="44"/>
  <c r="E29" i="44"/>
  <c r="C29" i="44"/>
  <c r="B29" i="44"/>
  <c r="AM28" i="44"/>
  <c r="AK28" i="44"/>
  <c r="AJ28" i="44"/>
  <c r="AI28" i="44"/>
  <c r="AH28" i="44"/>
  <c r="AG28" i="44"/>
  <c r="AF28" i="44"/>
  <c r="AE28" i="44"/>
  <c r="AD28" i="44"/>
  <c r="AC28" i="44"/>
  <c r="AA28" i="44"/>
  <c r="Y28" i="44"/>
  <c r="W28" i="44"/>
  <c r="U28" i="44"/>
  <c r="M28" i="44"/>
  <c r="K28" i="44"/>
  <c r="I28" i="44"/>
  <c r="G28" i="44"/>
  <c r="E28" i="44"/>
  <c r="C28" i="44"/>
  <c r="B28" i="44"/>
  <c r="AM26" i="44"/>
  <c r="AK26" i="44"/>
  <c r="AJ26" i="44"/>
  <c r="AI26" i="44"/>
  <c r="AH26" i="44"/>
  <c r="AG26" i="44"/>
  <c r="AF26" i="44"/>
  <c r="AE26" i="44"/>
  <c r="AD26" i="44"/>
  <c r="AC26" i="44"/>
  <c r="AA26" i="44"/>
  <c r="Y26" i="44"/>
  <c r="W26" i="44"/>
  <c r="U26" i="44"/>
  <c r="M26" i="44"/>
  <c r="K26" i="44"/>
  <c r="I26" i="44"/>
  <c r="G26" i="44"/>
  <c r="E26" i="44"/>
  <c r="C26" i="44"/>
  <c r="B26" i="44"/>
  <c r="AM25" i="44"/>
  <c r="AK25" i="44"/>
  <c r="AJ25" i="44"/>
  <c r="AI25" i="44"/>
  <c r="AH25" i="44"/>
  <c r="AG25" i="44"/>
  <c r="AF25" i="44"/>
  <c r="AE25" i="44"/>
  <c r="AD25" i="44"/>
  <c r="AC25" i="44"/>
  <c r="AA25" i="44"/>
  <c r="Y25" i="44"/>
  <c r="W25" i="44"/>
  <c r="U25" i="44"/>
  <c r="M25" i="44"/>
  <c r="K25" i="44"/>
  <c r="I25" i="44"/>
  <c r="G25" i="44"/>
  <c r="E25" i="44"/>
  <c r="C25" i="44"/>
  <c r="B25" i="44"/>
  <c r="AM24" i="44"/>
  <c r="AK24" i="44"/>
  <c r="AJ24" i="44"/>
  <c r="AI24" i="44"/>
  <c r="AH24" i="44"/>
  <c r="AG24" i="44"/>
  <c r="AF24" i="44"/>
  <c r="AE24" i="44"/>
  <c r="AD24" i="44"/>
  <c r="AC24" i="44"/>
  <c r="AA24" i="44"/>
  <c r="Y24" i="44"/>
  <c r="W24" i="44"/>
  <c r="U24" i="44"/>
  <c r="M24" i="44"/>
  <c r="K24" i="44"/>
  <c r="I24" i="44"/>
  <c r="G24" i="44"/>
  <c r="E24" i="44"/>
  <c r="C24" i="44"/>
  <c r="B24" i="44"/>
  <c r="AM23" i="44"/>
  <c r="AK23" i="44"/>
  <c r="AJ23" i="44"/>
  <c r="AI23" i="44"/>
  <c r="AH23" i="44"/>
  <c r="AG23" i="44"/>
  <c r="AF23" i="44"/>
  <c r="AE23" i="44"/>
  <c r="AD23" i="44"/>
  <c r="AC23" i="44"/>
  <c r="AA23" i="44"/>
  <c r="Y23" i="44"/>
  <c r="W23" i="44"/>
  <c r="U23" i="44"/>
  <c r="M23" i="44"/>
  <c r="K23" i="44"/>
  <c r="I23" i="44"/>
  <c r="G23" i="44"/>
  <c r="E23" i="44"/>
  <c r="C23" i="44"/>
  <c r="B23" i="44"/>
  <c r="AM22" i="44"/>
  <c r="AK22" i="44"/>
  <c r="AJ22" i="44"/>
  <c r="AI22" i="44"/>
  <c r="AH22" i="44"/>
  <c r="AG22" i="44"/>
  <c r="AF22" i="44"/>
  <c r="AE22" i="44"/>
  <c r="AD22" i="44"/>
  <c r="AC22" i="44"/>
  <c r="AA22" i="44"/>
  <c r="Y22" i="44"/>
  <c r="W22" i="44"/>
  <c r="U22" i="44"/>
  <c r="M22" i="44"/>
  <c r="K22" i="44"/>
  <c r="I22" i="44"/>
  <c r="G22" i="44"/>
  <c r="E22" i="44"/>
  <c r="C22" i="44"/>
  <c r="B22" i="44"/>
  <c r="AM21" i="44"/>
  <c r="AK21" i="44"/>
  <c r="AJ21" i="44"/>
  <c r="AI21" i="44"/>
  <c r="AH21" i="44"/>
  <c r="AG21" i="44"/>
  <c r="AF21" i="44"/>
  <c r="AE21" i="44"/>
  <c r="AD21" i="44"/>
  <c r="AC21" i="44"/>
  <c r="AA21" i="44"/>
  <c r="Y21" i="44"/>
  <c r="W21" i="44"/>
  <c r="U21" i="44"/>
  <c r="M21" i="44"/>
  <c r="K21" i="44"/>
  <c r="I21" i="44"/>
  <c r="G21" i="44"/>
  <c r="E21" i="44"/>
  <c r="C21" i="44"/>
  <c r="B21" i="44"/>
  <c r="AM20" i="44"/>
  <c r="AK20" i="44"/>
  <c r="AJ20" i="44"/>
  <c r="AI20" i="44"/>
  <c r="AH20" i="44"/>
  <c r="AG20" i="44"/>
  <c r="AF20" i="44"/>
  <c r="AE20" i="44"/>
  <c r="AD20" i="44"/>
  <c r="AC20" i="44"/>
  <c r="AA20" i="44"/>
  <c r="Y20" i="44"/>
  <c r="W20" i="44"/>
  <c r="U20" i="44"/>
  <c r="M20" i="44"/>
  <c r="K20" i="44"/>
  <c r="I20" i="44"/>
  <c r="G20" i="44"/>
  <c r="E20" i="44"/>
  <c r="C20" i="44"/>
  <c r="B20" i="44"/>
  <c r="AM19" i="44"/>
  <c r="AK19" i="44"/>
  <c r="AJ19" i="44"/>
  <c r="AI19" i="44"/>
  <c r="AH19" i="44"/>
  <c r="AG19" i="44"/>
  <c r="AF19" i="44"/>
  <c r="AE19" i="44"/>
  <c r="AD19" i="44"/>
  <c r="AC19" i="44"/>
  <c r="AA19" i="44"/>
  <c r="Y19" i="44"/>
  <c r="W19" i="44"/>
  <c r="U19" i="44"/>
  <c r="M19" i="44"/>
  <c r="K19" i="44"/>
  <c r="I19" i="44"/>
  <c r="G19" i="44"/>
  <c r="E19" i="44"/>
  <c r="C19" i="44"/>
  <c r="B19" i="44"/>
  <c r="AM17" i="44"/>
  <c r="AK17" i="44"/>
  <c r="AJ17" i="44"/>
  <c r="AI17" i="44"/>
  <c r="AH17" i="44"/>
  <c r="AG17" i="44"/>
  <c r="AF17" i="44"/>
  <c r="AE17" i="44"/>
  <c r="AD17" i="44"/>
  <c r="AC17" i="44"/>
  <c r="AA17" i="44"/>
  <c r="Y17" i="44"/>
  <c r="Z17" i="44" s="1"/>
  <c r="W17" i="44"/>
  <c r="U17" i="44"/>
  <c r="V17" i="44" s="1"/>
  <c r="M17" i="44"/>
  <c r="K17" i="44"/>
  <c r="L17" i="44" s="1"/>
  <c r="I17" i="44"/>
  <c r="G17" i="44"/>
  <c r="H17" i="44" s="1"/>
  <c r="E17" i="44"/>
  <c r="C17" i="44"/>
  <c r="B17" i="44"/>
  <c r="AM16" i="44"/>
  <c r="AK16" i="44"/>
  <c r="AJ16" i="44"/>
  <c r="AI16" i="44"/>
  <c r="AH16" i="44"/>
  <c r="AG16" i="44"/>
  <c r="AF16" i="44"/>
  <c r="AE16" i="44"/>
  <c r="AD16" i="44"/>
  <c r="AC16" i="44"/>
  <c r="AA16" i="44"/>
  <c r="Y16" i="44"/>
  <c r="Z16" i="44" s="1"/>
  <c r="W16" i="44"/>
  <c r="U16" i="44"/>
  <c r="V16" i="44" s="1"/>
  <c r="M16" i="44"/>
  <c r="K16" i="44"/>
  <c r="L16" i="44" s="1"/>
  <c r="I16" i="44"/>
  <c r="J16" i="44" s="1"/>
  <c r="G16" i="44"/>
  <c r="H16" i="44" s="1"/>
  <c r="E16" i="44"/>
  <c r="C16" i="44"/>
  <c r="B16" i="44"/>
  <c r="AM15" i="44"/>
  <c r="AK15" i="44"/>
  <c r="AJ15" i="44"/>
  <c r="AI15" i="44"/>
  <c r="AH15" i="44"/>
  <c r="AG15" i="44"/>
  <c r="AF15" i="44"/>
  <c r="AE15" i="44"/>
  <c r="AD15" i="44"/>
  <c r="AC15" i="44"/>
  <c r="AA15" i="44"/>
  <c r="Y15" i="44"/>
  <c r="Z15" i="44" s="1"/>
  <c r="W15" i="44"/>
  <c r="U15" i="44"/>
  <c r="V15" i="44" s="1"/>
  <c r="M15" i="44"/>
  <c r="K15" i="44"/>
  <c r="I15" i="44"/>
  <c r="J15" i="44" s="1"/>
  <c r="G15" i="44"/>
  <c r="H15" i="44" s="1"/>
  <c r="E15" i="44"/>
  <c r="C15" i="44"/>
  <c r="B15" i="44"/>
  <c r="AM14" i="44"/>
  <c r="AK14" i="44"/>
  <c r="AJ14" i="44"/>
  <c r="AI14" i="44"/>
  <c r="AH14" i="44"/>
  <c r="AG14" i="44"/>
  <c r="AF14" i="44"/>
  <c r="AE14" i="44"/>
  <c r="AD14" i="44"/>
  <c r="AC14" i="44"/>
  <c r="AA14" i="44"/>
  <c r="Y14" i="44"/>
  <c r="Z14" i="44" s="1"/>
  <c r="W14" i="44"/>
  <c r="X14" i="44" s="1"/>
  <c r="U14" i="44"/>
  <c r="V14" i="44" s="1"/>
  <c r="M14" i="44"/>
  <c r="K14" i="44"/>
  <c r="L14" i="44" s="1"/>
  <c r="I14" i="44"/>
  <c r="J14" i="44" s="1"/>
  <c r="G14" i="44"/>
  <c r="H14" i="44" s="1"/>
  <c r="E14" i="44"/>
  <c r="C14" i="44"/>
  <c r="B14" i="44"/>
  <c r="AM13" i="44"/>
  <c r="AK13" i="44"/>
  <c r="AJ13" i="44"/>
  <c r="AI13" i="44"/>
  <c r="AH13" i="44"/>
  <c r="AG13" i="44"/>
  <c r="AF13" i="44"/>
  <c r="AE13" i="44"/>
  <c r="AD13" i="44"/>
  <c r="AC13" i="44"/>
  <c r="AA13" i="44"/>
  <c r="Y13" i="44"/>
  <c r="Z13" i="44" s="1"/>
  <c r="W13" i="44"/>
  <c r="X13" i="44" s="1"/>
  <c r="U13" i="44"/>
  <c r="M13" i="44"/>
  <c r="K13" i="44"/>
  <c r="L13" i="44" s="1"/>
  <c r="I13" i="44"/>
  <c r="G13" i="44"/>
  <c r="E13" i="44"/>
  <c r="C13" i="44"/>
  <c r="B13" i="44"/>
  <c r="AM12" i="44"/>
  <c r="AK12" i="44"/>
  <c r="AJ12" i="44"/>
  <c r="AI12" i="44"/>
  <c r="AH12" i="44"/>
  <c r="AG12" i="44"/>
  <c r="AF12" i="44"/>
  <c r="AE12" i="44"/>
  <c r="AD12" i="44"/>
  <c r="AC12" i="44"/>
  <c r="AA12" i="44"/>
  <c r="Y12" i="44"/>
  <c r="Z12" i="44" s="1"/>
  <c r="W12" i="44"/>
  <c r="X12" i="44" s="1"/>
  <c r="U12" i="44"/>
  <c r="M12" i="44"/>
  <c r="K12" i="44"/>
  <c r="L12" i="44" s="1"/>
  <c r="I12" i="44"/>
  <c r="J12" i="44" s="1"/>
  <c r="G12" i="44"/>
  <c r="H12" i="44" s="1"/>
  <c r="E12" i="44"/>
  <c r="C12" i="44"/>
  <c r="B12" i="44"/>
  <c r="AM11" i="44"/>
  <c r="AK11" i="44"/>
  <c r="AJ11" i="44"/>
  <c r="AI11" i="44"/>
  <c r="AH11" i="44"/>
  <c r="AG11" i="44"/>
  <c r="AF11" i="44"/>
  <c r="AE11" i="44"/>
  <c r="AD11" i="44"/>
  <c r="AC11" i="44"/>
  <c r="AA11" i="44"/>
  <c r="Y11" i="44"/>
  <c r="Z11" i="44" s="1"/>
  <c r="W11" i="44"/>
  <c r="X11" i="44" s="1"/>
  <c r="U11" i="44"/>
  <c r="V11" i="44" s="1"/>
  <c r="M11" i="44"/>
  <c r="K11" i="44"/>
  <c r="L11" i="44" s="1"/>
  <c r="I11" i="44"/>
  <c r="J11" i="44" s="1"/>
  <c r="G11" i="44"/>
  <c r="H11" i="44" s="1"/>
  <c r="E11" i="44"/>
  <c r="C11" i="44"/>
  <c r="B11" i="44"/>
  <c r="AC10" i="44"/>
  <c r="AD10" i="44"/>
  <c r="AE10" i="44"/>
  <c r="AF10" i="44"/>
  <c r="AG10" i="44"/>
  <c r="AH10" i="44"/>
  <c r="AI10" i="44"/>
  <c r="AJ10" i="44"/>
  <c r="AK10" i="44"/>
  <c r="M10" i="44"/>
  <c r="K10" i="44"/>
  <c r="AM10" i="44"/>
  <c r="AA10" i="44"/>
  <c r="Y10" i="44"/>
  <c r="W10" i="44"/>
  <c r="U10" i="44"/>
  <c r="I10" i="44"/>
  <c r="J10" i="44" s="1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Q47" i="16"/>
  <c r="K47" i="16"/>
  <c r="G47" i="16"/>
  <c r="H48" i="16" s="1"/>
  <c r="E47" i="16"/>
  <c r="F48" i="16" s="1"/>
  <c r="C47" i="16"/>
  <c r="B47" i="16"/>
  <c r="X35" i="16"/>
  <c r="V35" i="16"/>
  <c r="Q34" i="16"/>
  <c r="K34" i="16"/>
  <c r="G34" i="16"/>
  <c r="E34" i="16"/>
  <c r="F35" i="16" s="1"/>
  <c r="C34" i="16"/>
  <c r="B34" i="16"/>
  <c r="Q33" i="16"/>
  <c r="AI33" i="16" s="1"/>
  <c r="K33" i="16"/>
  <c r="G33" i="16"/>
  <c r="E33" i="16"/>
  <c r="C33" i="16"/>
  <c r="B33" i="16"/>
  <c r="Q32" i="16"/>
  <c r="AI32" i="16" s="1"/>
  <c r="K32" i="16"/>
  <c r="G32" i="16"/>
  <c r="E32" i="16"/>
  <c r="C32" i="16"/>
  <c r="B32" i="16"/>
  <c r="Q31" i="16"/>
  <c r="AI31" i="16" s="1"/>
  <c r="K31" i="16"/>
  <c r="G31" i="16"/>
  <c r="E31" i="16"/>
  <c r="C31" i="16"/>
  <c r="B31" i="16"/>
  <c r="Q30" i="16"/>
  <c r="AI30" i="16" s="1"/>
  <c r="K30" i="16"/>
  <c r="G30" i="16"/>
  <c r="E30" i="16"/>
  <c r="C30" i="16"/>
  <c r="B30" i="16"/>
  <c r="Q29" i="16"/>
  <c r="AI29" i="16" s="1"/>
  <c r="K29" i="16"/>
  <c r="G29" i="16"/>
  <c r="E29" i="16"/>
  <c r="C29" i="16"/>
  <c r="B29" i="16"/>
  <c r="Q28" i="16"/>
  <c r="AI28" i="16" s="1"/>
  <c r="K28" i="16"/>
  <c r="G28" i="16"/>
  <c r="E28" i="16"/>
  <c r="C28" i="16"/>
  <c r="B28" i="16"/>
  <c r="Q27" i="16"/>
  <c r="AI27" i="16" s="1"/>
  <c r="K27" i="16"/>
  <c r="G27" i="16"/>
  <c r="E27" i="16"/>
  <c r="C27" i="16"/>
  <c r="B27" i="16"/>
  <c r="Q26" i="16"/>
  <c r="AI26" i="16" s="1"/>
  <c r="K26" i="16"/>
  <c r="G26" i="16"/>
  <c r="E26" i="16"/>
  <c r="C26" i="16"/>
  <c r="B26" i="16"/>
  <c r="Q25" i="16"/>
  <c r="AI25" i="16" s="1"/>
  <c r="K25" i="16"/>
  <c r="G25" i="16"/>
  <c r="E25" i="16"/>
  <c r="C25" i="16"/>
  <c r="B25" i="16"/>
  <c r="Q24" i="16"/>
  <c r="AI24" i="16" s="1"/>
  <c r="K24" i="16"/>
  <c r="G24" i="16"/>
  <c r="E24" i="16"/>
  <c r="C24" i="16"/>
  <c r="B24" i="16"/>
  <c r="Q23" i="16"/>
  <c r="AI23" i="16" s="1"/>
  <c r="K23" i="16"/>
  <c r="G23" i="16"/>
  <c r="E23" i="16"/>
  <c r="C23" i="16"/>
  <c r="B23" i="16"/>
  <c r="Q22" i="16"/>
  <c r="AI22" i="16" s="1"/>
  <c r="K22" i="16"/>
  <c r="G22" i="16"/>
  <c r="E22" i="16"/>
  <c r="C22" i="16"/>
  <c r="B22" i="16"/>
  <c r="Q21" i="16"/>
  <c r="AI21" i="16" s="1"/>
  <c r="K21" i="16"/>
  <c r="G21" i="16"/>
  <c r="E21" i="16"/>
  <c r="C21" i="16"/>
  <c r="B21" i="16"/>
  <c r="Q20" i="16"/>
  <c r="AI20" i="16" s="1"/>
  <c r="K20" i="16"/>
  <c r="G20" i="16"/>
  <c r="E20" i="16"/>
  <c r="C20" i="16"/>
  <c r="B20" i="16"/>
  <c r="Q19" i="16"/>
  <c r="AI19" i="16" s="1"/>
  <c r="K19" i="16"/>
  <c r="G19" i="16"/>
  <c r="E19" i="16"/>
  <c r="C19" i="16"/>
  <c r="B19" i="16"/>
  <c r="Q18" i="16"/>
  <c r="AI18" i="16" s="1"/>
  <c r="K18" i="16"/>
  <c r="G18" i="16"/>
  <c r="E18" i="16"/>
  <c r="C18" i="16"/>
  <c r="B18" i="16"/>
  <c r="Q17" i="16"/>
  <c r="AI17" i="16" s="1"/>
  <c r="K17" i="16"/>
  <c r="G17" i="16"/>
  <c r="E17" i="16"/>
  <c r="C17" i="16"/>
  <c r="B17" i="16"/>
  <c r="V12" i="44" l="1"/>
  <c r="H10" i="44"/>
  <c r="H13" i="44"/>
  <c r="L13" i="35"/>
  <c r="G13" i="35"/>
  <c r="H13" i="35"/>
  <c r="I13" i="35" s="1"/>
  <c r="L17" i="35"/>
  <c r="R17" i="35" s="1"/>
  <c r="G17" i="35"/>
  <c r="H17" i="35"/>
  <c r="I17" i="35" s="1"/>
  <c r="L14" i="35"/>
  <c r="P14" i="35" s="1"/>
  <c r="G14" i="35"/>
  <c r="H14" i="35"/>
  <c r="I14" i="35" s="1"/>
  <c r="L18" i="35"/>
  <c r="R18" i="35" s="1"/>
  <c r="G18" i="35"/>
  <c r="H18" i="35"/>
  <c r="I18" i="35" s="1"/>
  <c r="L11" i="35"/>
  <c r="G11" i="35"/>
  <c r="H11" i="35"/>
  <c r="I11" i="35" s="1"/>
  <c r="L15" i="35"/>
  <c r="P15" i="35" s="1"/>
  <c r="H15" i="35"/>
  <c r="G15" i="35"/>
  <c r="L19" i="35"/>
  <c r="P19" i="35" s="1"/>
  <c r="G19" i="35"/>
  <c r="H19" i="35"/>
  <c r="I19" i="35" s="1"/>
  <c r="L12" i="35"/>
  <c r="G12" i="35"/>
  <c r="H12" i="35"/>
  <c r="I12" i="35" s="1"/>
  <c r="L16" i="35"/>
  <c r="R16" i="35" s="1"/>
  <c r="G16" i="35"/>
  <c r="H16" i="35"/>
  <c r="I16" i="35" s="1"/>
  <c r="J13" i="44"/>
  <c r="X16" i="44"/>
  <c r="L15" i="44"/>
  <c r="V13" i="44"/>
  <c r="X17" i="44"/>
  <c r="AI47" i="16"/>
  <c r="R48" i="16"/>
  <c r="X9" i="46"/>
  <c r="Y9" i="46" s="1"/>
  <c r="V9" i="46"/>
  <c r="W9" i="46" s="1"/>
  <c r="O9" i="46"/>
  <c r="P9" i="46" s="1"/>
  <c r="X15" i="44"/>
  <c r="H9" i="46"/>
  <c r="AJ47" i="16"/>
  <c r="AJ18" i="16"/>
  <c r="AJ20" i="16"/>
  <c r="AJ22" i="16"/>
  <c r="AJ24" i="16"/>
  <c r="AJ26" i="16"/>
  <c r="AJ17" i="16"/>
  <c r="AJ19" i="16"/>
  <c r="AJ21" i="16"/>
  <c r="AJ23" i="16"/>
  <c r="AJ25" i="16"/>
  <c r="AJ27" i="16"/>
  <c r="AJ29" i="16"/>
  <c r="AJ28" i="16"/>
  <c r="AJ30" i="16"/>
  <c r="AJ31" i="16"/>
  <c r="AJ33" i="16"/>
  <c r="R35" i="16"/>
  <c r="AI34" i="16"/>
  <c r="AJ32" i="16"/>
  <c r="H35" i="16"/>
  <c r="AJ34" i="16"/>
  <c r="AA11" i="45"/>
  <c r="K12" i="45"/>
  <c r="Y12" i="45"/>
  <c r="I13" i="45"/>
  <c r="W13" i="45"/>
  <c r="G14" i="45"/>
  <c r="U14" i="45"/>
  <c r="AA15" i="45"/>
  <c r="K16" i="45"/>
  <c r="Y16" i="45"/>
  <c r="G11" i="45"/>
  <c r="U11" i="45"/>
  <c r="AA12" i="45"/>
  <c r="K13" i="45"/>
  <c r="Y13" i="45"/>
  <c r="I14" i="45"/>
  <c r="G15" i="45"/>
  <c r="U15" i="45"/>
  <c r="AA16" i="45"/>
  <c r="K11" i="45"/>
  <c r="Y11" i="45"/>
  <c r="I12" i="45"/>
  <c r="W12" i="45"/>
  <c r="G13" i="45"/>
  <c r="U13" i="45"/>
  <c r="AA14" i="45"/>
  <c r="K15" i="45"/>
  <c r="Y15" i="45"/>
  <c r="I16" i="45"/>
  <c r="AC4" i="46"/>
  <c r="I11" i="45"/>
  <c r="W11" i="45"/>
  <c r="G12" i="45"/>
  <c r="U12" i="45"/>
  <c r="AA13" i="45"/>
  <c r="K14" i="45"/>
  <c r="Y14" i="45"/>
  <c r="I15" i="45"/>
  <c r="W15" i="45"/>
  <c r="G16" i="45"/>
  <c r="U16" i="45"/>
  <c r="W16" i="45"/>
  <c r="S12" i="35"/>
  <c r="T12" i="35" s="1"/>
  <c r="J12" i="35"/>
  <c r="N12" i="35"/>
  <c r="O12" i="35" s="1"/>
  <c r="V12" i="35"/>
  <c r="W12" i="35" s="1"/>
  <c r="D12" i="35"/>
  <c r="E12" i="35" s="1"/>
  <c r="N18" i="35"/>
  <c r="O18" i="35" s="1"/>
  <c r="J18" i="35"/>
  <c r="V18" i="35"/>
  <c r="W18" i="35" s="1"/>
  <c r="S18" i="35"/>
  <c r="T18" i="35" s="1"/>
  <c r="D18" i="35"/>
  <c r="E18" i="35" s="1"/>
  <c r="V11" i="35"/>
  <c r="W11" i="35" s="1"/>
  <c r="D11" i="35"/>
  <c r="E11" i="35" s="1"/>
  <c r="S11" i="35"/>
  <c r="T11" i="35" s="1"/>
  <c r="N11" i="35"/>
  <c r="J11" i="35"/>
  <c r="J13" i="35"/>
  <c r="N13" i="35"/>
  <c r="O13" i="35" s="1"/>
  <c r="V13" i="35"/>
  <c r="W13" i="35" s="1"/>
  <c r="S13" i="35"/>
  <c r="T13" i="35" s="1"/>
  <c r="D13" i="35"/>
  <c r="E13" i="35" s="1"/>
  <c r="V15" i="35"/>
  <c r="W15" i="35" s="1"/>
  <c r="D15" i="35"/>
  <c r="E15" i="35" s="1"/>
  <c r="S15" i="35"/>
  <c r="T15" i="35" s="1"/>
  <c r="N15" i="35"/>
  <c r="O15" i="35" s="1"/>
  <c r="J15" i="35"/>
  <c r="I15" i="35"/>
  <c r="N17" i="35"/>
  <c r="O17" i="35" s="1"/>
  <c r="V17" i="35"/>
  <c r="W17" i="35" s="1"/>
  <c r="S17" i="35"/>
  <c r="T17" i="35" s="1"/>
  <c r="D17" i="35"/>
  <c r="E17" i="35" s="1"/>
  <c r="J17" i="35"/>
  <c r="V19" i="35"/>
  <c r="W19" i="35" s="1"/>
  <c r="D19" i="35"/>
  <c r="E19" i="35" s="1"/>
  <c r="S19" i="35"/>
  <c r="T19" i="35" s="1"/>
  <c r="N19" i="35"/>
  <c r="O19" i="35" s="1"/>
  <c r="J19" i="35"/>
  <c r="S16" i="35"/>
  <c r="J16" i="35"/>
  <c r="V16" i="35"/>
  <c r="W16" i="35" s="1"/>
  <c r="D16" i="35"/>
  <c r="E16" i="35" s="1"/>
  <c r="N16" i="35"/>
  <c r="O16" i="35" s="1"/>
  <c r="N14" i="35"/>
  <c r="O14" i="35" s="1"/>
  <c r="S14" i="35"/>
  <c r="T14" i="35" s="1"/>
  <c r="D14" i="35"/>
  <c r="E14" i="35" s="1"/>
  <c r="J14" i="35"/>
  <c r="V14" i="35"/>
  <c r="W14" i="35" s="1"/>
  <c r="W14" i="45"/>
  <c r="AB11" i="35"/>
  <c r="X11" i="35"/>
  <c r="AC11" i="35"/>
  <c r="AA11" i="35"/>
  <c r="Z11" i="35"/>
  <c r="AD11" i="35"/>
  <c r="Y11" i="35"/>
  <c r="AB12" i="35"/>
  <c r="X12" i="35"/>
  <c r="Z12" i="35"/>
  <c r="AD12" i="35"/>
  <c r="Y12" i="35"/>
  <c r="AC12" i="35"/>
  <c r="AA12" i="35"/>
  <c r="AB13" i="35"/>
  <c r="X13" i="35"/>
  <c r="AC13" i="35"/>
  <c r="AA13" i="35"/>
  <c r="Z13" i="35"/>
  <c r="AD13" i="35"/>
  <c r="Y13" i="35"/>
  <c r="AB14" i="35"/>
  <c r="X14" i="35"/>
  <c r="Z14" i="35"/>
  <c r="AD14" i="35"/>
  <c r="Y14" i="35"/>
  <c r="AC14" i="35"/>
  <c r="AA14" i="35"/>
  <c r="AB15" i="35"/>
  <c r="X15" i="35"/>
  <c r="AC15" i="35"/>
  <c r="AA15" i="35"/>
  <c r="Z15" i="35"/>
  <c r="Y15" i="35"/>
  <c r="AD15" i="35"/>
  <c r="AB16" i="35"/>
  <c r="X16" i="35"/>
  <c r="AD16" i="35"/>
  <c r="Y16" i="35"/>
  <c r="AA16" i="35"/>
  <c r="Z16" i="35"/>
  <c r="AC16" i="35"/>
  <c r="AB17" i="35"/>
  <c r="X17" i="35"/>
  <c r="AA17" i="35"/>
  <c r="Z17" i="35"/>
  <c r="Y17" i="35"/>
  <c r="AD17" i="35"/>
  <c r="AC17" i="35"/>
  <c r="AB18" i="35"/>
  <c r="X18" i="35"/>
  <c r="AD18" i="35"/>
  <c r="Y18" i="35"/>
  <c r="Z18" i="35"/>
  <c r="AC18" i="35"/>
  <c r="AA18" i="35"/>
  <c r="AB19" i="35"/>
  <c r="X19" i="35"/>
  <c r="AA19" i="35"/>
  <c r="Y19" i="35"/>
  <c r="AD19" i="35"/>
  <c r="AC19" i="35"/>
  <c r="Z19" i="35"/>
  <c r="AG11" i="35"/>
  <c r="AF11" i="35"/>
  <c r="AE11" i="35"/>
  <c r="AG12" i="35"/>
  <c r="AF12" i="35"/>
  <c r="AE12" i="35"/>
  <c r="AE13" i="35"/>
  <c r="AG13" i="35"/>
  <c r="AF13" i="35"/>
  <c r="AF14" i="35"/>
  <c r="AE14" i="35"/>
  <c r="AG14" i="35"/>
  <c r="AG15" i="35"/>
  <c r="AF15" i="35"/>
  <c r="AE15" i="35"/>
  <c r="AG16" i="35"/>
  <c r="AF16" i="35"/>
  <c r="AE16" i="35"/>
  <c r="AE17" i="35"/>
  <c r="AG17" i="35"/>
  <c r="AF17" i="35"/>
  <c r="AF18" i="35"/>
  <c r="AE18" i="35"/>
  <c r="AG18" i="35"/>
  <c r="AG19" i="35"/>
  <c r="AF19" i="35"/>
  <c r="AE19" i="35"/>
  <c r="I9" i="46"/>
  <c r="J9" i="46" s="1"/>
  <c r="E9" i="46"/>
  <c r="F9" i="46" s="1"/>
  <c r="AI9" i="46"/>
  <c r="AD9" i="46"/>
  <c r="AE9" i="46"/>
  <c r="AH9" i="46"/>
  <c r="AC9" i="46"/>
  <c r="AG9" i="46"/>
  <c r="AA9" i="46"/>
  <c r="J17" i="44"/>
  <c r="R18" i="16"/>
  <c r="V19" i="16"/>
  <c r="H20" i="16"/>
  <c r="X20" i="16"/>
  <c r="R22" i="16"/>
  <c r="V23" i="16"/>
  <c r="H24" i="16"/>
  <c r="X24" i="16"/>
  <c r="R26" i="16"/>
  <c r="V27" i="16"/>
  <c r="H28" i="16"/>
  <c r="X28" i="16"/>
  <c r="R30" i="16"/>
  <c r="V31" i="16"/>
  <c r="H32" i="16"/>
  <c r="X32" i="16"/>
  <c r="V18" i="16"/>
  <c r="X19" i="16"/>
  <c r="V22" i="16"/>
  <c r="X23" i="16"/>
  <c r="V26" i="16"/>
  <c r="X27" i="16"/>
  <c r="V30" i="16"/>
  <c r="X31" i="16"/>
  <c r="V34" i="16"/>
  <c r="X18" i="16"/>
  <c r="V21" i="16"/>
  <c r="X22" i="16"/>
  <c r="V25" i="16"/>
  <c r="X26" i="16"/>
  <c r="V29" i="16"/>
  <c r="X30" i="16"/>
  <c r="V33" i="16"/>
  <c r="X34" i="16"/>
  <c r="R19" i="16"/>
  <c r="V20" i="16"/>
  <c r="X21" i="16"/>
  <c r="R23" i="16"/>
  <c r="V24" i="16"/>
  <c r="X25" i="16"/>
  <c r="R27" i="16"/>
  <c r="V28" i="16"/>
  <c r="X29" i="16"/>
  <c r="R31" i="16"/>
  <c r="V32" i="16"/>
  <c r="X33" i="16"/>
  <c r="R34" i="16"/>
  <c r="R21" i="16"/>
  <c r="R25" i="16"/>
  <c r="R29" i="16"/>
  <c r="R33" i="16"/>
  <c r="H18" i="16"/>
  <c r="R20" i="16"/>
  <c r="H22" i="16"/>
  <c r="R24" i="16"/>
  <c r="H26" i="16"/>
  <c r="R28" i="16"/>
  <c r="H30" i="16"/>
  <c r="R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Z10" i="44"/>
  <c r="X10" i="44"/>
  <c r="V10" i="44"/>
  <c r="L10" i="44"/>
  <c r="AL22" i="45"/>
  <c r="AK13" i="45"/>
  <c r="AK22" i="45"/>
  <c r="AK30" i="45"/>
  <c r="AL35" i="45"/>
  <c r="AK47" i="45"/>
  <c r="AK49" i="45"/>
  <c r="AK51" i="45"/>
  <c r="AK53" i="45"/>
  <c r="AK55" i="45"/>
  <c r="AK57" i="45"/>
  <c r="AK59" i="45"/>
  <c r="AK61" i="45"/>
  <c r="AK63" i="45"/>
  <c r="AK65" i="45"/>
  <c r="AK67" i="45"/>
  <c r="AK69" i="45"/>
  <c r="AK71" i="45"/>
  <c r="AK73" i="45"/>
  <c r="AK75" i="45"/>
  <c r="AK77" i="45"/>
  <c r="AK79" i="45"/>
  <c r="AK81" i="45"/>
  <c r="AK83" i="45"/>
  <c r="AK85" i="45"/>
  <c r="AK87" i="45"/>
  <c r="AK89" i="45"/>
  <c r="AK91" i="45"/>
  <c r="AL30" i="45"/>
  <c r="AL40" i="45"/>
  <c r="AL42" i="45"/>
  <c r="AL27" i="45"/>
  <c r="AL37" i="45"/>
  <c r="AL39" i="45"/>
  <c r="AL43" i="45"/>
  <c r="AL12" i="45"/>
  <c r="AL14" i="45"/>
  <c r="AL16" i="45"/>
  <c r="AL21" i="45"/>
  <c r="AK27" i="45"/>
  <c r="AK42" i="45"/>
  <c r="AK16" i="45"/>
  <c r="AK21" i="45"/>
  <c r="AK35" i="45"/>
  <c r="AL13" i="45"/>
  <c r="AL32" i="45"/>
  <c r="AL34" i="45"/>
  <c r="AL38" i="45"/>
  <c r="AL18" i="45"/>
  <c r="AL31" i="45"/>
  <c r="AL29" i="45"/>
  <c r="AL46" i="45"/>
  <c r="AK12" i="45"/>
  <c r="AK18" i="45"/>
  <c r="AL20" i="45"/>
  <c r="AL23" i="45"/>
  <c r="AL26" i="45"/>
  <c r="AK34" i="45"/>
  <c r="AK39" i="45"/>
  <c r="AK46" i="45"/>
  <c r="AK26" i="45"/>
  <c r="AK31" i="45"/>
  <c r="AK38" i="45"/>
  <c r="AK43" i="45"/>
  <c r="AL45" i="45"/>
  <c r="AL15" i="45"/>
  <c r="AL19" i="45"/>
  <c r="AL25" i="45"/>
  <c r="AL28" i="45"/>
  <c r="AL33" i="45"/>
  <c r="AL36" i="45"/>
  <c r="AL41" i="45"/>
  <c r="AL44" i="45"/>
  <c r="AK14" i="45"/>
  <c r="AK19" i="45"/>
  <c r="AK23" i="45"/>
  <c r="AK28" i="45"/>
  <c r="AK32" i="45"/>
  <c r="AK36" i="45"/>
  <c r="AK40" i="45"/>
  <c r="AK44" i="45"/>
  <c r="AL47" i="45"/>
  <c r="AL49" i="45"/>
  <c r="AL51" i="45"/>
  <c r="AL57" i="45"/>
  <c r="AL59" i="45"/>
  <c r="AL61" i="45"/>
  <c r="AL63" i="45"/>
  <c r="AL65" i="45"/>
  <c r="AL67" i="45"/>
  <c r="AL69" i="45"/>
  <c r="AL71" i="45"/>
  <c r="AL73" i="45"/>
  <c r="AL75" i="45"/>
  <c r="AL77" i="45"/>
  <c r="AL79" i="45"/>
  <c r="AL81" i="45"/>
  <c r="AL83" i="45"/>
  <c r="AL85" i="45"/>
  <c r="AL87" i="45"/>
  <c r="AL89" i="45"/>
  <c r="AL91" i="45"/>
  <c r="AK15" i="45"/>
  <c r="AK20" i="45"/>
  <c r="AK25" i="45"/>
  <c r="AK29" i="45"/>
  <c r="AK33" i="45"/>
  <c r="AK37" i="45"/>
  <c r="AK41" i="45"/>
  <c r="AK45" i="45"/>
  <c r="AL93" i="45"/>
  <c r="AL97" i="45"/>
  <c r="AL99" i="45"/>
  <c r="AL101" i="45"/>
  <c r="AL103" i="45"/>
  <c r="AL105" i="45"/>
  <c r="AL107" i="45"/>
  <c r="AL109" i="45"/>
  <c r="AL111" i="45"/>
  <c r="AL113" i="45"/>
  <c r="AL115" i="45"/>
  <c r="AL117" i="45"/>
  <c r="AL119" i="45"/>
  <c r="AK93" i="45"/>
  <c r="AK95" i="45"/>
  <c r="AK97" i="45"/>
  <c r="AK99" i="45"/>
  <c r="AK101" i="45"/>
  <c r="AK103" i="45"/>
  <c r="AK105" i="45"/>
  <c r="AK107" i="45"/>
  <c r="AK109" i="45"/>
  <c r="AK111" i="45"/>
  <c r="AK113" i="45"/>
  <c r="AK115" i="45"/>
  <c r="AK117" i="45"/>
  <c r="AK119" i="45"/>
  <c r="AL50" i="45"/>
  <c r="AL52" i="45"/>
  <c r="AL54" i="45"/>
  <c r="AL60" i="45"/>
  <c r="AL68" i="45"/>
  <c r="AL72" i="45"/>
  <c r="AL74" i="45"/>
  <c r="AL78" i="45"/>
  <c r="AL86" i="45"/>
  <c r="AL90" i="45"/>
  <c r="AL94" i="45"/>
  <c r="AL96" i="45"/>
  <c r="AL98" i="45"/>
  <c r="AL102" i="45"/>
  <c r="AL106" i="45"/>
  <c r="AL108" i="45"/>
  <c r="AL110" i="45"/>
  <c r="AL112" i="45"/>
  <c r="AL114" i="45"/>
  <c r="AK48" i="45"/>
  <c r="AK50" i="45"/>
  <c r="AK52" i="45"/>
  <c r="AK54" i="45"/>
  <c r="AK56" i="45"/>
  <c r="AK58" i="45"/>
  <c r="AK60" i="45"/>
  <c r="AK62" i="45"/>
  <c r="AK64" i="45"/>
  <c r="AK66" i="45"/>
  <c r="AK68" i="45"/>
  <c r="AK70" i="45"/>
  <c r="AK72" i="45"/>
  <c r="AK74" i="45"/>
  <c r="AK76" i="45"/>
  <c r="AK78" i="45"/>
  <c r="AK80" i="45"/>
  <c r="AK82" i="45"/>
  <c r="AK84" i="45"/>
  <c r="AK86" i="45"/>
  <c r="AK88" i="45"/>
  <c r="AK90" i="45"/>
  <c r="AK92" i="45"/>
  <c r="AK94" i="45"/>
  <c r="AK96" i="45"/>
  <c r="AK98" i="45"/>
  <c r="AK100" i="45"/>
  <c r="AK102" i="45"/>
  <c r="AK104" i="45"/>
  <c r="AK106" i="45"/>
  <c r="AK108" i="45"/>
  <c r="AK110" i="45"/>
  <c r="AK112" i="45"/>
  <c r="AK114" i="45"/>
  <c r="AK116" i="45"/>
  <c r="AK118" i="45"/>
  <c r="AK120" i="45"/>
  <c r="AL48" i="45"/>
  <c r="AL56" i="45"/>
  <c r="AL58" i="45"/>
  <c r="AL62" i="45"/>
  <c r="AL64" i="45"/>
  <c r="AL66" i="45"/>
  <c r="AL70" i="45"/>
  <c r="AL76" i="45"/>
  <c r="AL80" i="45"/>
  <c r="AL82" i="45"/>
  <c r="AL84" i="45"/>
  <c r="AL88" i="45"/>
  <c r="AL92" i="45"/>
  <c r="AL100" i="45"/>
  <c r="AL104" i="45"/>
  <c r="AL116" i="45"/>
  <c r="AL118" i="45"/>
  <c r="AL120" i="45"/>
  <c r="AL53" i="45"/>
  <c r="AL55" i="45"/>
  <c r="AL95" i="45"/>
  <c r="AL11" i="44"/>
  <c r="AL12" i="44"/>
  <c r="AL13" i="44"/>
  <c r="AL14" i="44"/>
  <c r="AL15" i="44"/>
  <c r="AL16" i="44"/>
  <c r="AL17" i="44"/>
  <c r="AL19" i="44"/>
  <c r="AL20" i="44"/>
  <c r="AL21" i="44"/>
  <c r="AL22" i="44"/>
  <c r="AL23" i="44"/>
  <c r="AL24" i="44"/>
  <c r="AL25" i="44"/>
  <c r="AL26" i="44"/>
  <c r="AL28" i="44"/>
  <c r="AL29" i="44"/>
  <c r="AL30" i="44"/>
  <c r="AL31" i="44"/>
  <c r="AL32" i="44"/>
  <c r="AL33" i="44"/>
  <c r="AL34" i="44"/>
  <c r="AL35" i="44"/>
  <c r="AL36" i="44"/>
  <c r="AL37" i="44"/>
  <c r="AL38" i="44"/>
  <c r="AL39" i="44"/>
  <c r="AL40" i="44"/>
  <c r="AL41" i="44"/>
  <c r="AL42" i="44"/>
  <c r="AL43" i="44"/>
  <c r="AL44" i="44"/>
  <c r="AL45" i="44"/>
  <c r="AL46" i="44"/>
  <c r="AL47" i="44"/>
  <c r="AL48" i="44"/>
  <c r="AL49" i="44"/>
  <c r="AL50" i="44"/>
  <c r="AL51" i="44"/>
  <c r="AL52" i="44"/>
  <c r="AL53" i="44"/>
  <c r="AL54" i="44"/>
  <c r="AL55" i="44"/>
  <c r="AL56" i="44"/>
  <c r="AL57" i="44"/>
  <c r="AL58" i="44"/>
  <c r="AL59" i="44"/>
  <c r="AL60" i="44"/>
  <c r="AL61" i="44"/>
  <c r="AL62" i="44"/>
  <c r="AL63" i="44"/>
  <c r="AL64" i="44"/>
  <c r="AL65" i="44"/>
  <c r="AL66" i="44"/>
  <c r="AL67" i="44"/>
  <c r="AL68" i="44"/>
  <c r="AL69" i="44"/>
  <c r="AL70" i="44"/>
  <c r="AL71" i="44"/>
  <c r="AL72" i="44"/>
  <c r="AL73" i="44"/>
  <c r="AL74" i="44"/>
  <c r="AL75" i="44"/>
  <c r="AL76" i="44"/>
  <c r="AL77" i="44"/>
  <c r="AL78" i="44"/>
  <c r="AL79" i="44"/>
  <c r="AL80" i="44"/>
  <c r="AL81" i="44"/>
  <c r="AL82" i="44"/>
  <c r="AL83" i="44"/>
  <c r="AL84" i="44"/>
  <c r="AL85" i="44"/>
  <c r="AL86" i="44"/>
  <c r="AL87" i="44"/>
  <c r="AL88" i="44"/>
  <c r="AL89" i="44"/>
  <c r="AL90" i="44"/>
  <c r="AL91" i="44"/>
  <c r="AL92" i="44"/>
  <c r="AL93" i="44"/>
  <c r="AL94" i="44"/>
  <c r="AL95" i="44"/>
  <c r="AL96" i="44"/>
  <c r="AL97" i="44"/>
  <c r="AL98" i="44"/>
  <c r="AL99" i="44"/>
  <c r="AL100" i="44"/>
  <c r="AL101" i="44"/>
  <c r="AL102" i="44"/>
  <c r="AL103" i="44"/>
  <c r="AL104" i="44"/>
  <c r="AL105" i="44"/>
  <c r="AL106" i="44"/>
  <c r="AL107" i="44"/>
  <c r="AL108" i="44"/>
  <c r="AL109" i="44"/>
  <c r="AL110" i="44"/>
  <c r="AL111" i="44"/>
  <c r="AL112" i="44"/>
  <c r="AL113" i="44"/>
  <c r="AL114" i="44"/>
  <c r="AL115" i="44"/>
  <c r="AL116" i="44"/>
  <c r="AL117" i="44"/>
  <c r="AL118" i="44"/>
  <c r="AL119" i="44"/>
  <c r="AL120" i="44"/>
  <c r="AL121" i="44"/>
  <c r="AL122" i="44"/>
  <c r="AL123" i="44"/>
  <c r="AL124" i="44"/>
  <c r="AL125" i="44"/>
  <c r="AL126" i="44"/>
  <c r="AL127" i="44"/>
  <c r="AL128" i="44"/>
  <c r="AL129" i="44"/>
  <c r="AL130" i="44"/>
  <c r="AL131" i="44"/>
  <c r="AL132" i="44"/>
  <c r="AL133" i="44"/>
  <c r="AL134" i="44"/>
  <c r="AL135" i="44"/>
  <c r="AL136" i="44"/>
  <c r="AL137" i="44"/>
  <c r="AL138" i="44"/>
  <c r="AL139" i="44"/>
  <c r="AL140" i="44"/>
  <c r="AL141" i="44"/>
  <c r="AL142" i="44"/>
  <c r="AL143" i="44"/>
  <c r="AL144" i="44"/>
  <c r="AL145" i="44"/>
  <c r="AL146" i="44"/>
  <c r="AL147" i="44"/>
  <c r="AL148" i="44"/>
  <c r="AL149" i="44"/>
  <c r="AL150" i="44"/>
  <c r="AL151" i="44"/>
  <c r="AL152" i="44"/>
  <c r="AL153" i="44"/>
  <c r="AL154" i="44"/>
  <c r="AL155" i="44"/>
  <c r="K16" i="16"/>
  <c r="Q16" i="16"/>
  <c r="R17" i="16" s="1"/>
  <c r="G16" i="16"/>
  <c r="H17" i="16" s="1"/>
  <c r="E16" i="16"/>
  <c r="F17" i="16" s="1"/>
  <c r="C16" i="16"/>
  <c r="B16" i="16"/>
  <c r="J10" i="6"/>
  <c r="X10" i="6"/>
  <c r="H10" i="6"/>
  <c r="F10" i="6"/>
  <c r="R13" i="35" l="1"/>
  <c r="M13" i="35"/>
  <c r="R12" i="35"/>
  <c r="M12" i="35"/>
  <c r="P11" i="35"/>
  <c r="M11" i="35"/>
  <c r="P13" i="35"/>
  <c r="P17" i="35"/>
  <c r="R19" i="35"/>
  <c r="P16" i="35"/>
  <c r="R11" i="35"/>
  <c r="P18" i="35"/>
  <c r="P12" i="35"/>
  <c r="R14" i="35"/>
  <c r="R15" i="35"/>
  <c r="AK9" i="46"/>
  <c r="AH19" i="35"/>
  <c r="AH18" i="35"/>
  <c r="AH17" i="35"/>
  <c r="AH16" i="35"/>
  <c r="T16" i="35"/>
  <c r="AH15" i="35"/>
  <c r="AH14" i="35"/>
  <c r="AH12" i="35"/>
  <c r="AH13" i="35"/>
  <c r="AH11" i="35"/>
  <c r="O11" i="35"/>
  <c r="AL9" i="46"/>
  <c r="J221" i="1"/>
  <c r="H221" i="1"/>
  <c r="AH221" i="1"/>
  <c r="AG221" i="1"/>
  <c r="AF221" i="1"/>
  <c r="AE221" i="1"/>
  <c r="AD221" i="1"/>
  <c r="AC221" i="1"/>
  <c r="AA221" i="1"/>
  <c r="Y221" i="1"/>
  <c r="W221" i="1"/>
  <c r="P221" i="1"/>
  <c r="F221" i="1"/>
  <c r="D221" i="1"/>
  <c r="C221" i="1"/>
  <c r="B221" i="1"/>
  <c r="J220" i="1"/>
  <c r="H220" i="1"/>
  <c r="AH220" i="1"/>
  <c r="AG220" i="1"/>
  <c r="AF220" i="1"/>
  <c r="AE220" i="1"/>
  <c r="AD220" i="1"/>
  <c r="AC220" i="1"/>
  <c r="AA220" i="1"/>
  <c r="Y220" i="1"/>
  <c r="W220" i="1"/>
  <c r="P220" i="1"/>
  <c r="F220" i="1"/>
  <c r="D220" i="1"/>
  <c r="C220" i="1"/>
  <c r="B220" i="1"/>
  <c r="J219" i="1"/>
  <c r="H219" i="1"/>
  <c r="AH219" i="1"/>
  <c r="AG219" i="1"/>
  <c r="AF219" i="1"/>
  <c r="AE219" i="1"/>
  <c r="AD219" i="1"/>
  <c r="AC219" i="1"/>
  <c r="AA219" i="1"/>
  <c r="Y219" i="1"/>
  <c r="W219" i="1"/>
  <c r="P219" i="1"/>
  <c r="F219" i="1"/>
  <c r="D219" i="1"/>
  <c r="C219" i="1"/>
  <c r="B219" i="1"/>
  <c r="J218" i="1"/>
  <c r="H218" i="1"/>
  <c r="AH218" i="1"/>
  <c r="AG218" i="1"/>
  <c r="AF218" i="1"/>
  <c r="AE218" i="1"/>
  <c r="AD218" i="1"/>
  <c r="AC218" i="1"/>
  <c r="AA218" i="1"/>
  <c r="Y218" i="1"/>
  <c r="W218" i="1"/>
  <c r="P218" i="1"/>
  <c r="F218" i="1"/>
  <c r="D218" i="1"/>
  <c r="C218" i="1"/>
  <c r="B218" i="1"/>
  <c r="J217" i="1"/>
  <c r="H217" i="1"/>
  <c r="AH217" i="1"/>
  <c r="AG217" i="1"/>
  <c r="AF217" i="1"/>
  <c r="AE217" i="1"/>
  <c r="AD217" i="1"/>
  <c r="AC217" i="1"/>
  <c r="AA217" i="1"/>
  <c r="Y217" i="1"/>
  <c r="W217" i="1"/>
  <c r="P217" i="1"/>
  <c r="F217" i="1"/>
  <c r="D217" i="1"/>
  <c r="C217" i="1"/>
  <c r="B217" i="1"/>
  <c r="J216" i="1"/>
  <c r="H216" i="1"/>
  <c r="AH216" i="1"/>
  <c r="AG216" i="1"/>
  <c r="AF216" i="1"/>
  <c r="AE216" i="1"/>
  <c r="AD216" i="1"/>
  <c r="AC216" i="1"/>
  <c r="AA216" i="1"/>
  <c r="Y216" i="1"/>
  <c r="W216" i="1"/>
  <c r="P216" i="1"/>
  <c r="F216" i="1"/>
  <c r="D216" i="1"/>
  <c r="C216" i="1"/>
  <c r="B216" i="1"/>
  <c r="J215" i="1"/>
  <c r="H215" i="1"/>
  <c r="AH215" i="1"/>
  <c r="AG215" i="1"/>
  <c r="AF215" i="1"/>
  <c r="AE215" i="1"/>
  <c r="AD215" i="1"/>
  <c r="AC215" i="1"/>
  <c r="AA215" i="1"/>
  <c r="Y215" i="1"/>
  <c r="W215" i="1"/>
  <c r="P215" i="1"/>
  <c r="F215" i="1"/>
  <c r="D215" i="1"/>
  <c r="C215" i="1"/>
  <c r="B215" i="1"/>
  <c r="J214" i="1"/>
  <c r="H214" i="1"/>
  <c r="AH214" i="1"/>
  <c r="AG214" i="1"/>
  <c r="AF214" i="1"/>
  <c r="AE214" i="1"/>
  <c r="AD214" i="1"/>
  <c r="AC214" i="1"/>
  <c r="AA214" i="1"/>
  <c r="Y214" i="1"/>
  <c r="W214" i="1"/>
  <c r="P214" i="1"/>
  <c r="F214" i="1"/>
  <c r="D214" i="1"/>
  <c r="C214" i="1"/>
  <c r="B214" i="1"/>
  <c r="J213" i="1"/>
  <c r="H213" i="1"/>
  <c r="AH213" i="1"/>
  <c r="AG213" i="1"/>
  <c r="AF213" i="1"/>
  <c r="AE213" i="1"/>
  <c r="AD213" i="1"/>
  <c r="AC213" i="1"/>
  <c r="AA213" i="1"/>
  <c r="Y213" i="1"/>
  <c r="W213" i="1"/>
  <c r="P213" i="1"/>
  <c r="F213" i="1"/>
  <c r="D213" i="1"/>
  <c r="C213" i="1"/>
  <c r="B213" i="1"/>
  <c r="J212" i="1"/>
  <c r="H212" i="1"/>
  <c r="AH212" i="1"/>
  <c r="AG212" i="1"/>
  <c r="AF212" i="1"/>
  <c r="AE212" i="1"/>
  <c r="AD212" i="1"/>
  <c r="AC212" i="1"/>
  <c r="AA212" i="1"/>
  <c r="Y212" i="1"/>
  <c r="W212" i="1"/>
  <c r="P212" i="1"/>
  <c r="F212" i="1"/>
  <c r="D212" i="1"/>
  <c r="C212" i="1"/>
  <c r="B212" i="1"/>
  <c r="J211" i="1"/>
  <c r="H211" i="1"/>
  <c r="AH211" i="1"/>
  <c r="AG211" i="1"/>
  <c r="AF211" i="1"/>
  <c r="AE211" i="1"/>
  <c r="AD211" i="1"/>
  <c r="AC211" i="1"/>
  <c r="AA211" i="1"/>
  <c r="Y211" i="1"/>
  <c r="W211" i="1"/>
  <c r="P211" i="1"/>
  <c r="F211" i="1"/>
  <c r="D211" i="1"/>
  <c r="C211" i="1"/>
  <c r="B211" i="1"/>
  <c r="J210" i="1"/>
  <c r="H210" i="1"/>
  <c r="AH210" i="1"/>
  <c r="AG210" i="1"/>
  <c r="AF210" i="1"/>
  <c r="AE210" i="1"/>
  <c r="AD210" i="1"/>
  <c r="AC210" i="1"/>
  <c r="AA210" i="1"/>
  <c r="Y210" i="1"/>
  <c r="W210" i="1"/>
  <c r="P210" i="1"/>
  <c r="F210" i="1"/>
  <c r="D210" i="1"/>
  <c r="C210" i="1"/>
  <c r="B210" i="1"/>
  <c r="J209" i="1"/>
  <c r="H209" i="1"/>
  <c r="AH209" i="1"/>
  <c r="AG209" i="1"/>
  <c r="AF209" i="1"/>
  <c r="AE209" i="1"/>
  <c r="AD209" i="1"/>
  <c r="AC209" i="1"/>
  <c r="AA209" i="1"/>
  <c r="Y209" i="1"/>
  <c r="W209" i="1"/>
  <c r="P209" i="1"/>
  <c r="F209" i="1"/>
  <c r="D209" i="1"/>
  <c r="C209" i="1"/>
  <c r="B209" i="1"/>
  <c r="J208" i="1"/>
  <c r="H208" i="1"/>
  <c r="AH208" i="1"/>
  <c r="AG208" i="1"/>
  <c r="AF208" i="1"/>
  <c r="AE208" i="1"/>
  <c r="AD208" i="1"/>
  <c r="AC208" i="1"/>
  <c r="AA208" i="1"/>
  <c r="Y208" i="1"/>
  <c r="W208" i="1"/>
  <c r="P208" i="1"/>
  <c r="F208" i="1"/>
  <c r="D208" i="1"/>
  <c r="C208" i="1"/>
  <c r="B208" i="1"/>
  <c r="J207" i="1"/>
  <c r="H207" i="1"/>
  <c r="AH207" i="1"/>
  <c r="AG207" i="1"/>
  <c r="AF207" i="1"/>
  <c r="AE207" i="1"/>
  <c r="AD207" i="1"/>
  <c r="AC207" i="1"/>
  <c r="AA207" i="1"/>
  <c r="Y207" i="1"/>
  <c r="W207" i="1"/>
  <c r="P207" i="1"/>
  <c r="F207" i="1"/>
  <c r="D207" i="1"/>
  <c r="C207" i="1"/>
  <c r="B207" i="1"/>
  <c r="J206" i="1"/>
  <c r="H206" i="1"/>
  <c r="AH206" i="1"/>
  <c r="AG206" i="1"/>
  <c r="AF206" i="1"/>
  <c r="AE206" i="1"/>
  <c r="AD206" i="1"/>
  <c r="AC206" i="1"/>
  <c r="AA206" i="1"/>
  <c r="Y206" i="1"/>
  <c r="W206" i="1"/>
  <c r="P206" i="1"/>
  <c r="F206" i="1"/>
  <c r="D206" i="1"/>
  <c r="C206" i="1"/>
  <c r="B206" i="1"/>
  <c r="J205" i="1"/>
  <c r="H205" i="1"/>
  <c r="AH205" i="1"/>
  <c r="AG205" i="1"/>
  <c r="AF205" i="1"/>
  <c r="AE205" i="1"/>
  <c r="AD205" i="1"/>
  <c r="AC205" i="1"/>
  <c r="AA205" i="1"/>
  <c r="Y205" i="1"/>
  <c r="W205" i="1"/>
  <c r="P205" i="1"/>
  <c r="F205" i="1"/>
  <c r="D205" i="1"/>
  <c r="C205" i="1"/>
  <c r="B205" i="1"/>
  <c r="J204" i="1"/>
  <c r="H204" i="1"/>
  <c r="AH204" i="1"/>
  <c r="AG204" i="1"/>
  <c r="AF204" i="1"/>
  <c r="AE204" i="1"/>
  <c r="AD204" i="1"/>
  <c r="AC204" i="1"/>
  <c r="AA204" i="1"/>
  <c r="Y204" i="1"/>
  <c r="W204" i="1"/>
  <c r="P204" i="1"/>
  <c r="F204" i="1"/>
  <c r="D204" i="1"/>
  <c r="C204" i="1"/>
  <c r="B204" i="1"/>
  <c r="J203" i="1"/>
  <c r="H203" i="1"/>
  <c r="AH203" i="1"/>
  <c r="AG203" i="1"/>
  <c r="AF203" i="1"/>
  <c r="AE203" i="1"/>
  <c r="AD203" i="1"/>
  <c r="AC203" i="1"/>
  <c r="AA203" i="1"/>
  <c r="Y203" i="1"/>
  <c r="W203" i="1"/>
  <c r="P203" i="1"/>
  <c r="F203" i="1"/>
  <c r="D203" i="1"/>
  <c r="C203" i="1"/>
  <c r="B203" i="1"/>
  <c r="J202" i="1"/>
  <c r="H202" i="1"/>
  <c r="AH202" i="1"/>
  <c r="AG202" i="1"/>
  <c r="AF202" i="1"/>
  <c r="AE202" i="1"/>
  <c r="AD202" i="1"/>
  <c r="AC202" i="1"/>
  <c r="AA202" i="1"/>
  <c r="Y202" i="1"/>
  <c r="W202" i="1"/>
  <c r="P202" i="1"/>
  <c r="F202" i="1"/>
  <c r="D202" i="1"/>
  <c r="C202" i="1"/>
  <c r="B202" i="1"/>
  <c r="J201" i="1"/>
  <c r="H201" i="1"/>
  <c r="AH201" i="1"/>
  <c r="AG201" i="1"/>
  <c r="AF201" i="1"/>
  <c r="AE201" i="1"/>
  <c r="AD201" i="1"/>
  <c r="AC201" i="1"/>
  <c r="AA201" i="1"/>
  <c r="Y201" i="1"/>
  <c r="W201" i="1"/>
  <c r="P201" i="1"/>
  <c r="F201" i="1"/>
  <c r="D201" i="1"/>
  <c r="C201" i="1"/>
  <c r="B201" i="1"/>
  <c r="J200" i="1"/>
  <c r="H200" i="1"/>
  <c r="AH200" i="1"/>
  <c r="AG200" i="1"/>
  <c r="AF200" i="1"/>
  <c r="AE200" i="1"/>
  <c r="AD200" i="1"/>
  <c r="AC200" i="1"/>
  <c r="AA200" i="1"/>
  <c r="Y200" i="1"/>
  <c r="W200" i="1"/>
  <c r="P200" i="1"/>
  <c r="F200" i="1"/>
  <c r="D200" i="1"/>
  <c r="C200" i="1"/>
  <c r="B200" i="1"/>
  <c r="J199" i="1"/>
  <c r="H199" i="1"/>
  <c r="AH199" i="1"/>
  <c r="AG199" i="1"/>
  <c r="AF199" i="1"/>
  <c r="AE199" i="1"/>
  <c r="AD199" i="1"/>
  <c r="AC199" i="1"/>
  <c r="AA199" i="1"/>
  <c r="Y199" i="1"/>
  <c r="W199" i="1"/>
  <c r="P199" i="1"/>
  <c r="F199" i="1"/>
  <c r="D199" i="1"/>
  <c r="C199" i="1"/>
  <c r="B199" i="1"/>
  <c r="J198" i="1"/>
  <c r="H198" i="1"/>
  <c r="AH198" i="1"/>
  <c r="AG198" i="1"/>
  <c r="AF198" i="1"/>
  <c r="AE198" i="1"/>
  <c r="AD198" i="1"/>
  <c r="AC198" i="1"/>
  <c r="AA198" i="1"/>
  <c r="Y198" i="1"/>
  <c r="W198" i="1"/>
  <c r="P198" i="1"/>
  <c r="F198" i="1"/>
  <c r="D198" i="1"/>
  <c r="C198" i="1"/>
  <c r="B198" i="1"/>
  <c r="J197" i="1"/>
  <c r="H197" i="1"/>
  <c r="AH197" i="1"/>
  <c r="AG197" i="1"/>
  <c r="AF197" i="1"/>
  <c r="AE197" i="1"/>
  <c r="AD197" i="1"/>
  <c r="AC197" i="1"/>
  <c r="AA197" i="1"/>
  <c r="Y197" i="1"/>
  <c r="W197" i="1"/>
  <c r="P197" i="1"/>
  <c r="F197" i="1"/>
  <c r="D197" i="1"/>
  <c r="C197" i="1"/>
  <c r="B197" i="1"/>
  <c r="J196" i="1"/>
  <c r="H196" i="1"/>
  <c r="AH196" i="1"/>
  <c r="AG196" i="1"/>
  <c r="AF196" i="1"/>
  <c r="AE196" i="1"/>
  <c r="AD196" i="1"/>
  <c r="AC196" i="1"/>
  <c r="AA196" i="1"/>
  <c r="Y196" i="1"/>
  <c r="W196" i="1"/>
  <c r="P196" i="1"/>
  <c r="F196" i="1"/>
  <c r="D196" i="1"/>
  <c r="C196" i="1"/>
  <c r="B196" i="1"/>
  <c r="J195" i="1"/>
  <c r="H195" i="1"/>
  <c r="AH195" i="1"/>
  <c r="AG195" i="1"/>
  <c r="AF195" i="1"/>
  <c r="AE195" i="1"/>
  <c r="AD195" i="1"/>
  <c r="AC195" i="1"/>
  <c r="AA195" i="1"/>
  <c r="Y195" i="1"/>
  <c r="W195" i="1"/>
  <c r="P195" i="1"/>
  <c r="F195" i="1"/>
  <c r="D195" i="1"/>
  <c r="C195" i="1"/>
  <c r="B195" i="1"/>
  <c r="J194" i="1"/>
  <c r="H194" i="1"/>
  <c r="AH194" i="1"/>
  <c r="AG194" i="1"/>
  <c r="AF194" i="1"/>
  <c r="AE194" i="1"/>
  <c r="AD194" i="1"/>
  <c r="AC194" i="1"/>
  <c r="AA194" i="1"/>
  <c r="Y194" i="1"/>
  <c r="W194" i="1"/>
  <c r="P194" i="1"/>
  <c r="F194" i="1"/>
  <c r="D194" i="1"/>
  <c r="C194" i="1"/>
  <c r="B194" i="1"/>
  <c r="J193" i="1"/>
  <c r="H193" i="1"/>
  <c r="AH193" i="1"/>
  <c r="AG193" i="1"/>
  <c r="AF193" i="1"/>
  <c r="AE193" i="1"/>
  <c r="AD193" i="1"/>
  <c r="AC193" i="1"/>
  <c r="AA193" i="1"/>
  <c r="Y193" i="1"/>
  <c r="W193" i="1"/>
  <c r="P193" i="1"/>
  <c r="F193" i="1"/>
  <c r="D193" i="1"/>
  <c r="C193" i="1"/>
  <c r="B193" i="1"/>
  <c r="J192" i="1"/>
  <c r="H192" i="1"/>
  <c r="AH192" i="1"/>
  <c r="AG192" i="1"/>
  <c r="AF192" i="1"/>
  <c r="AE192" i="1"/>
  <c r="AD192" i="1"/>
  <c r="AC192" i="1"/>
  <c r="AA192" i="1"/>
  <c r="Y192" i="1"/>
  <c r="W192" i="1"/>
  <c r="P192" i="1"/>
  <c r="F192" i="1"/>
  <c r="D192" i="1"/>
  <c r="C192" i="1"/>
  <c r="B192" i="1"/>
  <c r="J191" i="1"/>
  <c r="H191" i="1"/>
  <c r="AH191" i="1"/>
  <c r="AG191" i="1"/>
  <c r="AF191" i="1"/>
  <c r="AE191" i="1"/>
  <c r="AD191" i="1"/>
  <c r="AC191" i="1"/>
  <c r="AA191" i="1"/>
  <c r="Y191" i="1"/>
  <c r="W191" i="1"/>
  <c r="P191" i="1"/>
  <c r="F191" i="1"/>
  <c r="D191" i="1"/>
  <c r="C191" i="1"/>
  <c r="B191" i="1"/>
  <c r="J190" i="1"/>
  <c r="H190" i="1"/>
  <c r="AH190" i="1"/>
  <c r="AG190" i="1"/>
  <c r="AF190" i="1"/>
  <c r="AE190" i="1"/>
  <c r="AD190" i="1"/>
  <c r="AC190" i="1"/>
  <c r="AA190" i="1"/>
  <c r="Y190" i="1"/>
  <c r="W190" i="1"/>
  <c r="P190" i="1"/>
  <c r="F190" i="1"/>
  <c r="D190" i="1"/>
  <c r="C190" i="1"/>
  <c r="B190" i="1"/>
  <c r="J189" i="1"/>
  <c r="H189" i="1"/>
  <c r="AH189" i="1"/>
  <c r="AG189" i="1"/>
  <c r="AF189" i="1"/>
  <c r="AE189" i="1"/>
  <c r="AD189" i="1"/>
  <c r="AC189" i="1"/>
  <c r="AA189" i="1"/>
  <c r="Y189" i="1"/>
  <c r="W189" i="1"/>
  <c r="P189" i="1"/>
  <c r="F189" i="1"/>
  <c r="D189" i="1"/>
  <c r="C189" i="1"/>
  <c r="B189" i="1"/>
  <c r="J188" i="1"/>
  <c r="H188" i="1"/>
  <c r="AH188" i="1"/>
  <c r="AG188" i="1"/>
  <c r="AF188" i="1"/>
  <c r="AE188" i="1"/>
  <c r="AD188" i="1"/>
  <c r="AC188" i="1"/>
  <c r="AA188" i="1"/>
  <c r="Y188" i="1"/>
  <c r="W188" i="1"/>
  <c r="P188" i="1"/>
  <c r="F188" i="1"/>
  <c r="D188" i="1"/>
  <c r="C188" i="1"/>
  <c r="B188" i="1"/>
  <c r="J187" i="1"/>
  <c r="H187" i="1"/>
  <c r="AH187" i="1"/>
  <c r="AG187" i="1"/>
  <c r="AF187" i="1"/>
  <c r="AE187" i="1"/>
  <c r="AD187" i="1"/>
  <c r="AC187" i="1"/>
  <c r="AA187" i="1"/>
  <c r="Y187" i="1"/>
  <c r="W187" i="1"/>
  <c r="P187" i="1"/>
  <c r="F187" i="1"/>
  <c r="D187" i="1"/>
  <c r="C187" i="1"/>
  <c r="B187" i="1"/>
  <c r="J186" i="1"/>
  <c r="H186" i="1"/>
  <c r="AH186" i="1"/>
  <c r="AG186" i="1"/>
  <c r="AF186" i="1"/>
  <c r="AE186" i="1"/>
  <c r="AD186" i="1"/>
  <c r="AC186" i="1"/>
  <c r="AA186" i="1"/>
  <c r="Y186" i="1"/>
  <c r="W186" i="1"/>
  <c r="P186" i="1"/>
  <c r="F186" i="1"/>
  <c r="D186" i="1"/>
  <c r="C186" i="1"/>
  <c r="B186" i="1"/>
  <c r="J185" i="1"/>
  <c r="H185" i="1"/>
  <c r="AH185" i="1"/>
  <c r="AG185" i="1"/>
  <c r="AF185" i="1"/>
  <c r="AE185" i="1"/>
  <c r="AD185" i="1"/>
  <c r="AC185" i="1"/>
  <c r="AA185" i="1"/>
  <c r="Y185" i="1"/>
  <c r="W185" i="1"/>
  <c r="P185" i="1"/>
  <c r="F185" i="1"/>
  <c r="D185" i="1"/>
  <c r="C185" i="1"/>
  <c r="B185" i="1"/>
  <c r="J184" i="1"/>
  <c r="H184" i="1"/>
  <c r="AH184" i="1"/>
  <c r="AG184" i="1"/>
  <c r="AF184" i="1"/>
  <c r="AE184" i="1"/>
  <c r="AD184" i="1"/>
  <c r="AC184" i="1"/>
  <c r="AA184" i="1"/>
  <c r="Y184" i="1"/>
  <c r="W184" i="1"/>
  <c r="P184" i="1"/>
  <c r="F184" i="1"/>
  <c r="D184" i="1"/>
  <c r="C184" i="1"/>
  <c r="B184" i="1"/>
  <c r="J183" i="1"/>
  <c r="H183" i="1"/>
  <c r="AH183" i="1"/>
  <c r="AG183" i="1"/>
  <c r="AF183" i="1"/>
  <c r="AE183" i="1"/>
  <c r="AD183" i="1"/>
  <c r="AC183" i="1"/>
  <c r="AA183" i="1"/>
  <c r="Y183" i="1"/>
  <c r="W183" i="1"/>
  <c r="P183" i="1"/>
  <c r="F183" i="1"/>
  <c r="D183" i="1"/>
  <c r="C183" i="1"/>
  <c r="B183" i="1"/>
  <c r="J182" i="1"/>
  <c r="H182" i="1"/>
  <c r="AH182" i="1"/>
  <c r="AG182" i="1"/>
  <c r="AF182" i="1"/>
  <c r="AE182" i="1"/>
  <c r="AD182" i="1"/>
  <c r="AC182" i="1"/>
  <c r="AA182" i="1"/>
  <c r="Y182" i="1"/>
  <c r="W182" i="1"/>
  <c r="P182" i="1"/>
  <c r="F182" i="1"/>
  <c r="D182" i="1"/>
  <c r="C182" i="1"/>
  <c r="B182" i="1"/>
  <c r="J181" i="1"/>
  <c r="H181" i="1"/>
  <c r="AH181" i="1"/>
  <c r="AG181" i="1"/>
  <c r="AF181" i="1"/>
  <c r="AE181" i="1"/>
  <c r="AD181" i="1"/>
  <c r="AC181" i="1"/>
  <c r="AA181" i="1"/>
  <c r="Y181" i="1"/>
  <c r="W181" i="1"/>
  <c r="P181" i="1"/>
  <c r="F181" i="1"/>
  <c r="D181" i="1"/>
  <c r="C181" i="1"/>
  <c r="B181" i="1"/>
  <c r="J180" i="1"/>
  <c r="H180" i="1"/>
  <c r="AH180" i="1"/>
  <c r="AG180" i="1"/>
  <c r="AF180" i="1"/>
  <c r="AE180" i="1"/>
  <c r="AD180" i="1"/>
  <c r="AC180" i="1"/>
  <c r="AA180" i="1"/>
  <c r="Y180" i="1"/>
  <c r="W180" i="1"/>
  <c r="P180" i="1"/>
  <c r="F180" i="1"/>
  <c r="D180" i="1"/>
  <c r="C180" i="1"/>
  <c r="B180" i="1"/>
  <c r="J179" i="1"/>
  <c r="H179" i="1"/>
  <c r="AH179" i="1"/>
  <c r="AG179" i="1"/>
  <c r="AF179" i="1"/>
  <c r="AE179" i="1"/>
  <c r="AD179" i="1"/>
  <c r="AC179" i="1"/>
  <c r="AA179" i="1"/>
  <c r="Y179" i="1"/>
  <c r="W179" i="1"/>
  <c r="P179" i="1"/>
  <c r="F179" i="1"/>
  <c r="D179" i="1"/>
  <c r="C179" i="1"/>
  <c r="B179" i="1"/>
  <c r="J178" i="1"/>
  <c r="H178" i="1"/>
  <c r="AH178" i="1"/>
  <c r="AG178" i="1"/>
  <c r="AF178" i="1"/>
  <c r="AE178" i="1"/>
  <c r="AD178" i="1"/>
  <c r="AC178" i="1"/>
  <c r="AA178" i="1"/>
  <c r="Y178" i="1"/>
  <c r="W178" i="1"/>
  <c r="P178" i="1"/>
  <c r="F178" i="1"/>
  <c r="D178" i="1"/>
  <c r="C178" i="1"/>
  <c r="B178" i="1"/>
  <c r="J177" i="1"/>
  <c r="H177" i="1"/>
  <c r="AH177" i="1"/>
  <c r="AG177" i="1"/>
  <c r="AF177" i="1"/>
  <c r="AE177" i="1"/>
  <c r="AD177" i="1"/>
  <c r="AC177" i="1"/>
  <c r="AA177" i="1"/>
  <c r="Y177" i="1"/>
  <c r="W177" i="1"/>
  <c r="P177" i="1"/>
  <c r="F177" i="1"/>
  <c r="D177" i="1"/>
  <c r="C177" i="1"/>
  <c r="B177" i="1"/>
  <c r="J176" i="1"/>
  <c r="H176" i="1"/>
  <c r="AH176" i="1"/>
  <c r="AG176" i="1"/>
  <c r="AF176" i="1"/>
  <c r="AE176" i="1"/>
  <c r="AD176" i="1"/>
  <c r="AC176" i="1"/>
  <c r="AA176" i="1"/>
  <c r="Y176" i="1"/>
  <c r="W176" i="1"/>
  <c r="P176" i="1"/>
  <c r="F176" i="1"/>
  <c r="D176" i="1"/>
  <c r="C176" i="1"/>
  <c r="B176" i="1"/>
  <c r="J175" i="1"/>
  <c r="H175" i="1"/>
  <c r="AH175" i="1"/>
  <c r="AG175" i="1"/>
  <c r="AF175" i="1"/>
  <c r="AE175" i="1"/>
  <c r="AD175" i="1"/>
  <c r="AC175" i="1"/>
  <c r="AA175" i="1"/>
  <c r="Y175" i="1"/>
  <c r="W175" i="1"/>
  <c r="P175" i="1"/>
  <c r="F175" i="1"/>
  <c r="D175" i="1"/>
  <c r="C175" i="1"/>
  <c r="B175" i="1"/>
  <c r="J174" i="1"/>
  <c r="H174" i="1"/>
  <c r="AH174" i="1"/>
  <c r="AG174" i="1"/>
  <c r="AF174" i="1"/>
  <c r="AE174" i="1"/>
  <c r="AD174" i="1"/>
  <c r="AC174" i="1"/>
  <c r="AA174" i="1"/>
  <c r="Y174" i="1"/>
  <c r="W174" i="1"/>
  <c r="P174" i="1"/>
  <c r="F174" i="1"/>
  <c r="D174" i="1"/>
  <c r="C174" i="1"/>
  <c r="B174" i="1"/>
  <c r="J173" i="1"/>
  <c r="H173" i="1"/>
  <c r="AH173" i="1"/>
  <c r="AG173" i="1"/>
  <c r="AF173" i="1"/>
  <c r="AE173" i="1"/>
  <c r="AD173" i="1"/>
  <c r="AC173" i="1"/>
  <c r="AA173" i="1"/>
  <c r="Y173" i="1"/>
  <c r="W173" i="1"/>
  <c r="P173" i="1"/>
  <c r="F173" i="1"/>
  <c r="D173" i="1"/>
  <c r="C173" i="1"/>
  <c r="B173" i="1"/>
  <c r="J172" i="1"/>
  <c r="H172" i="1"/>
  <c r="AH172" i="1"/>
  <c r="AG172" i="1"/>
  <c r="AF172" i="1"/>
  <c r="AE172" i="1"/>
  <c r="AD172" i="1"/>
  <c r="AC172" i="1"/>
  <c r="AA172" i="1"/>
  <c r="Y172" i="1"/>
  <c r="W172" i="1"/>
  <c r="P172" i="1"/>
  <c r="F172" i="1"/>
  <c r="D172" i="1"/>
  <c r="C172" i="1"/>
  <c r="B172" i="1"/>
  <c r="J171" i="1"/>
  <c r="H171" i="1"/>
  <c r="AH171" i="1"/>
  <c r="AG171" i="1"/>
  <c r="AF171" i="1"/>
  <c r="AE171" i="1"/>
  <c r="AD171" i="1"/>
  <c r="AC171" i="1"/>
  <c r="AA171" i="1"/>
  <c r="Y171" i="1"/>
  <c r="W171" i="1"/>
  <c r="P171" i="1"/>
  <c r="F171" i="1"/>
  <c r="D171" i="1"/>
  <c r="C171" i="1"/>
  <c r="B171" i="1"/>
  <c r="J170" i="1"/>
  <c r="H170" i="1"/>
  <c r="AH170" i="1"/>
  <c r="AG170" i="1"/>
  <c r="AF170" i="1"/>
  <c r="AE170" i="1"/>
  <c r="AD170" i="1"/>
  <c r="AC170" i="1"/>
  <c r="AA170" i="1"/>
  <c r="Y170" i="1"/>
  <c r="W170" i="1"/>
  <c r="P170" i="1"/>
  <c r="F170" i="1"/>
  <c r="D170" i="1"/>
  <c r="C170" i="1"/>
  <c r="B170" i="1"/>
  <c r="J168" i="1"/>
  <c r="H168" i="1"/>
  <c r="AH168" i="1"/>
  <c r="AG168" i="1"/>
  <c r="AF168" i="1"/>
  <c r="AE168" i="1"/>
  <c r="AD168" i="1"/>
  <c r="AC168" i="1"/>
  <c r="AA168" i="1"/>
  <c r="Y168" i="1"/>
  <c r="W168" i="1"/>
  <c r="P168" i="1"/>
  <c r="F168" i="1"/>
  <c r="D168" i="1"/>
  <c r="C168" i="1"/>
  <c r="B168" i="1"/>
  <c r="J167" i="1"/>
  <c r="H167" i="1"/>
  <c r="I114" i="1" s="1"/>
  <c r="AH167" i="1"/>
  <c r="AG167" i="1"/>
  <c r="AF167" i="1"/>
  <c r="AE167" i="1"/>
  <c r="AD167" i="1"/>
  <c r="AC167" i="1"/>
  <c r="AA167" i="1"/>
  <c r="Y167" i="1"/>
  <c r="Z114" i="1" s="1"/>
  <c r="W167" i="1"/>
  <c r="X114" i="1" s="1"/>
  <c r="P167" i="1"/>
  <c r="Q114" i="1" s="1"/>
  <c r="F167" i="1"/>
  <c r="G114" i="1" s="1"/>
  <c r="D167" i="1"/>
  <c r="E114" i="1" s="1"/>
  <c r="C167" i="1"/>
  <c r="B167" i="1"/>
  <c r="J166" i="1"/>
  <c r="H166" i="1"/>
  <c r="I113" i="1" s="1"/>
  <c r="AH166" i="1"/>
  <c r="AG166" i="1"/>
  <c r="AF166" i="1"/>
  <c r="AE166" i="1"/>
  <c r="AD166" i="1"/>
  <c r="AC166" i="1"/>
  <c r="AA166" i="1"/>
  <c r="Y166" i="1"/>
  <c r="Z113" i="1" s="1"/>
  <c r="W166" i="1"/>
  <c r="X113" i="1" s="1"/>
  <c r="P166" i="1"/>
  <c r="Q113" i="1" s="1"/>
  <c r="F166" i="1"/>
  <c r="G113" i="1" s="1"/>
  <c r="D166" i="1"/>
  <c r="E113" i="1" s="1"/>
  <c r="C166" i="1"/>
  <c r="B166" i="1"/>
  <c r="J165" i="1"/>
  <c r="H165" i="1"/>
  <c r="I112" i="1" s="1"/>
  <c r="AH165" i="1"/>
  <c r="AG165" i="1"/>
  <c r="AF165" i="1"/>
  <c r="AE165" i="1"/>
  <c r="AD165" i="1"/>
  <c r="AC165" i="1"/>
  <c r="AA165" i="1"/>
  <c r="Y165" i="1"/>
  <c r="Z112" i="1" s="1"/>
  <c r="W165" i="1"/>
  <c r="X112" i="1" s="1"/>
  <c r="P165" i="1"/>
  <c r="Q112" i="1" s="1"/>
  <c r="F165" i="1"/>
  <c r="G112" i="1" s="1"/>
  <c r="D165" i="1"/>
  <c r="E112" i="1" s="1"/>
  <c r="C165" i="1"/>
  <c r="B165" i="1"/>
  <c r="J164" i="1"/>
  <c r="H164" i="1"/>
  <c r="I111" i="1" s="1"/>
  <c r="AH164" i="1"/>
  <c r="AG164" i="1"/>
  <c r="AF164" i="1"/>
  <c r="AE164" i="1"/>
  <c r="AD164" i="1"/>
  <c r="AC164" i="1"/>
  <c r="AA164" i="1"/>
  <c r="Y164" i="1"/>
  <c r="Z111" i="1" s="1"/>
  <c r="W164" i="1"/>
  <c r="X111" i="1" s="1"/>
  <c r="P164" i="1"/>
  <c r="Q111" i="1" s="1"/>
  <c r="F164" i="1"/>
  <c r="G111" i="1" s="1"/>
  <c r="D164" i="1"/>
  <c r="E111" i="1" s="1"/>
  <c r="C164" i="1"/>
  <c r="B164" i="1"/>
  <c r="J163" i="1"/>
  <c r="H163" i="1"/>
  <c r="I110" i="1" s="1"/>
  <c r="AH163" i="1"/>
  <c r="AG163" i="1"/>
  <c r="AF163" i="1"/>
  <c r="AE163" i="1"/>
  <c r="AD163" i="1"/>
  <c r="AC163" i="1"/>
  <c r="AA163" i="1"/>
  <c r="Y163" i="1"/>
  <c r="Z110" i="1" s="1"/>
  <c r="W163" i="1"/>
  <c r="X110" i="1" s="1"/>
  <c r="P163" i="1"/>
  <c r="Q110" i="1" s="1"/>
  <c r="F163" i="1"/>
  <c r="G110" i="1" s="1"/>
  <c r="D163" i="1"/>
  <c r="E110" i="1" s="1"/>
  <c r="C163" i="1"/>
  <c r="B163" i="1"/>
  <c r="J162" i="1"/>
  <c r="H162" i="1"/>
  <c r="I109" i="1" s="1"/>
  <c r="AH162" i="1"/>
  <c r="AG162" i="1"/>
  <c r="AF162" i="1"/>
  <c r="AE162" i="1"/>
  <c r="AD162" i="1"/>
  <c r="AC162" i="1"/>
  <c r="AA162" i="1"/>
  <c r="Y162" i="1"/>
  <c r="Z109" i="1" s="1"/>
  <c r="W162" i="1"/>
  <c r="X109" i="1" s="1"/>
  <c r="P162" i="1"/>
  <c r="Q109" i="1" s="1"/>
  <c r="F162" i="1"/>
  <c r="G109" i="1" s="1"/>
  <c r="D162" i="1"/>
  <c r="E109" i="1" s="1"/>
  <c r="C162" i="1"/>
  <c r="B162" i="1"/>
  <c r="J161" i="1"/>
  <c r="H161" i="1"/>
  <c r="I108" i="1" s="1"/>
  <c r="AH161" i="1"/>
  <c r="AG161" i="1"/>
  <c r="AF161" i="1"/>
  <c r="AE161" i="1"/>
  <c r="AD161" i="1"/>
  <c r="AC161" i="1"/>
  <c r="AA161" i="1"/>
  <c r="Y161" i="1"/>
  <c r="Z108" i="1" s="1"/>
  <c r="W161" i="1"/>
  <c r="X108" i="1" s="1"/>
  <c r="P161" i="1"/>
  <c r="Q108" i="1" s="1"/>
  <c r="F161" i="1"/>
  <c r="G108" i="1" s="1"/>
  <c r="D161" i="1"/>
  <c r="E108" i="1" s="1"/>
  <c r="C161" i="1"/>
  <c r="B161" i="1"/>
  <c r="J160" i="1"/>
  <c r="H160" i="1"/>
  <c r="I107" i="1" s="1"/>
  <c r="AH160" i="1"/>
  <c r="AG160" i="1"/>
  <c r="AF160" i="1"/>
  <c r="AE160" i="1"/>
  <c r="AD160" i="1"/>
  <c r="AC160" i="1"/>
  <c r="AA160" i="1"/>
  <c r="Y160" i="1"/>
  <c r="Z107" i="1" s="1"/>
  <c r="W160" i="1"/>
  <c r="X107" i="1" s="1"/>
  <c r="P160" i="1"/>
  <c r="Q107" i="1" s="1"/>
  <c r="F160" i="1"/>
  <c r="G107" i="1" s="1"/>
  <c r="D160" i="1"/>
  <c r="E107" i="1" s="1"/>
  <c r="C160" i="1"/>
  <c r="B160" i="1"/>
  <c r="J159" i="1"/>
  <c r="H159" i="1"/>
  <c r="I106" i="1" s="1"/>
  <c r="AH159" i="1"/>
  <c r="AG159" i="1"/>
  <c r="AF159" i="1"/>
  <c r="AE159" i="1"/>
  <c r="AD159" i="1"/>
  <c r="AC159" i="1"/>
  <c r="AA159" i="1"/>
  <c r="Y159" i="1"/>
  <c r="Z106" i="1" s="1"/>
  <c r="W159" i="1"/>
  <c r="X106" i="1" s="1"/>
  <c r="P159" i="1"/>
  <c r="Q106" i="1" s="1"/>
  <c r="F159" i="1"/>
  <c r="G106" i="1" s="1"/>
  <c r="D159" i="1"/>
  <c r="E106" i="1" s="1"/>
  <c r="C159" i="1"/>
  <c r="B159" i="1"/>
  <c r="J158" i="1"/>
  <c r="H158" i="1"/>
  <c r="I105" i="1" s="1"/>
  <c r="AH158" i="1"/>
  <c r="AG158" i="1"/>
  <c r="AF158" i="1"/>
  <c r="AE158" i="1"/>
  <c r="AD158" i="1"/>
  <c r="AC158" i="1"/>
  <c r="AA158" i="1"/>
  <c r="Y158" i="1"/>
  <c r="Z105" i="1" s="1"/>
  <c r="W158" i="1"/>
  <c r="X105" i="1" s="1"/>
  <c r="P158" i="1"/>
  <c r="Q105" i="1" s="1"/>
  <c r="F158" i="1"/>
  <c r="G105" i="1" s="1"/>
  <c r="D158" i="1"/>
  <c r="E105" i="1" s="1"/>
  <c r="C158" i="1"/>
  <c r="B158" i="1"/>
  <c r="J157" i="1"/>
  <c r="H157" i="1"/>
  <c r="I104" i="1" s="1"/>
  <c r="AH157" i="1"/>
  <c r="AG157" i="1"/>
  <c r="AF157" i="1"/>
  <c r="AE157" i="1"/>
  <c r="AD157" i="1"/>
  <c r="AC157" i="1"/>
  <c r="AA157" i="1"/>
  <c r="Y157" i="1"/>
  <c r="Z104" i="1" s="1"/>
  <c r="W157" i="1"/>
  <c r="X104" i="1" s="1"/>
  <c r="P157" i="1"/>
  <c r="Q104" i="1" s="1"/>
  <c r="F157" i="1"/>
  <c r="G104" i="1" s="1"/>
  <c r="D157" i="1"/>
  <c r="E104" i="1" s="1"/>
  <c r="C157" i="1"/>
  <c r="B157" i="1"/>
  <c r="J156" i="1"/>
  <c r="H156" i="1"/>
  <c r="I103" i="1" s="1"/>
  <c r="AH156" i="1"/>
  <c r="AG156" i="1"/>
  <c r="AF156" i="1"/>
  <c r="AE156" i="1"/>
  <c r="AD156" i="1"/>
  <c r="AC156" i="1"/>
  <c r="AA156" i="1"/>
  <c r="Y156" i="1"/>
  <c r="Z103" i="1" s="1"/>
  <c r="W156" i="1"/>
  <c r="X103" i="1" s="1"/>
  <c r="P156" i="1"/>
  <c r="Q103" i="1" s="1"/>
  <c r="F156" i="1"/>
  <c r="G103" i="1" s="1"/>
  <c r="D156" i="1"/>
  <c r="E103" i="1" s="1"/>
  <c r="C156" i="1"/>
  <c r="B156" i="1"/>
  <c r="J155" i="1"/>
  <c r="H155" i="1"/>
  <c r="I102" i="1" s="1"/>
  <c r="AH155" i="1"/>
  <c r="AG155" i="1"/>
  <c r="AF155" i="1"/>
  <c r="AE155" i="1"/>
  <c r="AD155" i="1"/>
  <c r="AC155" i="1"/>
  <c r="AA155" i="1"/>
  <c r="Y155" i="1"/>
  <c r="W155" i="1"/>
  <c r="P155" i="1"/>
  <c r="F155" i="1"/>
  <c r="D155" i="1"/>
  <c r="C155" i="1"/>
  <c r="B155" i="1"/>
  <c r="J154" i="1"/>
  <c r="H154" i="1"/>
  <c r="I101" i="1" s="1"/>
  <c r="AH154" i="1"/>
  <c r="AG154" i="1"/>
  <c r="AF154" i="1"/>
  <c r="AE154" i="1"/>
  <c r="AD154" i="1"/>
  <c r="AC154" i="1"/>
  <c r="AA154" i="1"/>
  <c r="Y154" i="1"/>
  <c r="W154" i="1"/>
  <c r="P154" i="1"/>
  <c r="F154" i="1"/>
  <c r="D154" i="1"/>
  <c r="C154" i="1"/>
  <c r="B154" i="1"/>
  <c r="J153" i="1"/>
  <c r="H153" i="1"/>
  <c r="I100" i="1" s="1"/>
  <c r="AH153" i="1"/>
  <c r="AG153" i="1"/>
  <c r="AF153" i="1"/>
  <c r="AE153" i="1"/>
  <c r="AD153" i="1"/>
  <c r="AC153" i="1"/>
  <c r="AA153" i="1"/>
  <c r="Y153" i="1"/>
  <c r="W153" i="1"/>
  <c r="P153" i="1"/>
  <c r="F153" i="1"/>
  <c r="D153" i="1"/>
  <c r="C153" i="1"/>
  <c r="B153" i="1"/>
  <c r="J152" i="1"/>
  <c r="H152" i="1"/>
  <c r="I99" i="1" s="1"/>
  <c r="AH152" i="1"/>
  <c r="AG152" i="1"/>
  <c r="AF152" i="1"/>
  <c r="AE152" i="1"/>
  <c r="AD152" i="1"/>
  <c r="AC152" i="1"/>
  <c r="AA152" i="1"/>
  <c r="Y152" i="1"/>
  <c r="W152" i="1"/>
  <c r="P152" i="1"/>
  <c r="F152" i="1"/>
  <c r="D152" i="1"/>
  <c r="C152" i="1"/>
  <c r="B152" i="1"/>
  <c r="J151" i="1"/>
  <c r="H151" i="1"/>
  <c r="I98" i="1" s="1"/>
  <c r="AH151" i="1"/>
  <c r="AG151" i="1"/>
  <c r="AF151" i="1"/>
  <c r="AE151" i="1"/>
  <c r="AD151" i="1"/>
  <c r="AC151" i="1"/>
  <c r="AA151" i="1"/>
  <c r="Y151" i="1"/>
  <c r="W151" i="1"/>
  <c r="P151" i="1"/>
  <c r="F151" i="1"/>
  <c r="D151" i="1"/>
  <c r="C151" i="1"/>
  <c r="B151" i="1"/>
  <c r="J150" i="1"/>
  <c r="H150" i="1"/>
  <c r="I97" i="1" s="1"/>
  <c r="AH150" i="1"/>
  <c r="AG150" i="1"/>
  <c r="AF150" i="1"/>
  <c r="AE150" i="1"/>
  <c r="AD150" i="1"/>
  <c r="AC150" i="1"/>
  <c r="AA150" i="1"/>
  <c r="Y150" i="1"/>
  <c r="W150" i="1"/>
  <c r="P150" i="1"/>
  <c r="F150" i="1"/>
  <c r="D150" i="1"/>
  <c r="C150" i="1"/>
  <c r="B150" i="1"/>
  <c r="J149" i="1"/>
  <c r="H149" i="1"/>
  <c r="I96" i="1" s="1"/>
  <c r="AH149" i="1"/>
  <c r="AG149" i="1"/>
  <c r="AF149" i="1"/>
  <c r="AE149" i="1"/>
  <c r="AD149" i="1"/>
  <c r="AC149" i="1"/>
  <c r="AA149" i="1"/>
  <c r="Y149" i="1"/>
  <c r="W149" i="1"/>
  <c r="P149" i="1"/>
  <c r="F149" i="1"/>
  <c r="D149" i="1"/>
  <c r="C149" i="1"/>
  <c r="B149" i="1"/>
  <c r="J148" i="1"/>
  <c r="H148" i="1"/>
  <c r="I95" i="1" s="1"/>
  <c r="AH148" i="1"/>
  <c r="AG148" i="1"/>
  <c r="AF148" i="1"/>
  <c r="AE148" i="1"/>
  <c r="AD148" i="1"/>
  <c r="AC148" i="1"/>
  <c r="AA148" i="1"/>
  <c r="Y148" i="1"/>
  <c r="W148" i="1"/>
  <c r="P148" i="1"/>
  <c r="F148" i="1"/>
  <c r="D148" i="1"/>
  <c r="C148" i="1"/>
  <c r="B148" i="1"/>
  <c r="J147" i="1"/>
  <c r="H147" i="1"/>
  <c r="I94" i="1" s="1"/>
  <c r="AH147" i="1"/>
  <c r="AG147" i="1"/>
  <c r="AF147" i="1"/>
  <c r="AE147" i="1"/>
  <c r="AD147" i="1"/>
  <c r="AC147" i="1"/>
  <c r="AA147" i="1"/>
  <c r="Y147" i="1"/>
  <c r="W147" i="1"/>
  <c r="P147" i="1"/>
  <c r="F147" i="1"/>
  <c r="D147" i="1"/>
  <c r="C147" i="1"/>
  <c r="B147" i="1"/>
  <c r="J146" i="1"/>
  <c r="H146" i="1"/>
  <c r="I93" i="1" s="1"/>
  <c r="AH146" i="1"/>
  <c r="AG146" i="1"/>
  <c r="AF146" i="1"/>
  <c r="AE146" i="1"/>
  <c r="AD146" i="1"/>
  <c r="AC146" i="1"/>
  <c r="AA146" i="1"/>
  <c r="Y146" i="1"/>
  <c r="W146" i="1"/>
  <c r="P146" i="1"/>
  <c r="F146" i="1"/>
  <c r="D146" i="1"/>
  <c r="C146" i="1"/>
  <c r="B146" i="1"/>
  <c r="J145" i="1"/>
  <c r="H145" i="1"/>
  <c r="I92" i="1" s="1"/>
  <c r="AH145" i="1"/>
  <c r="AG145" i="1"/>
  <c r="AF145" i="1"/>
  <c r="AE145" i="1"/>
  <c r="AD145" i="1"/>
  <c r="AC145" i="1"/>
  <c r="AA145" i="1"/>
  <c r="Y145" i="1"/>
  <c r="W145" i="1"/>
  <c r="P145" i="1"/>
  <c r="F145" i="1"/>
  <c r="D145" i="1"/>
  <c r="C145" i="1"/>
  <c r="B145" i="1"/>
  <c r="J144" i="1"/>
  <c r="H144" i="1"/>
  <c r="I91" i="1" s="1"/>
  <c r="AH144" i="1"/>
  <c r="AG144" i="1"/>
  <c r="AF144" i="1"/>
  <c r="AE144" i="1"/>
  <c r="AD144" i="1"/>
  <c r="AC144" i="1"/>
  <c r="AA144" i="1"/>
  <c r="Y144" i="1"/>
  <c r="W144" i="1"/>
  <c r="P144" i="1"/>
  <c r="F144" i="1"/>
  <c r="D144" i="1"/>
  <c r="C144" i="1"/>
  <c r="B144" i="1"/>
  <c r="J143" i="1"/>
  <c r="H143" i="1"/>
  <c r="I90" i="1" s="1"/>
  <c r="AH143" i="1"/>
  <c r="AG143" i="1"/>
  <c r="AF143" i="1"/>
  <c r="AE143" i="1"/>
  <c r="AD143" i="1"/>
  <c r="AC143" i="1"/>
  <c r="AA143" i="1"/>
  <c r="Y143" i="1"/>
  <c r="W143" i="1"/>
  <c r="P143" i="1"/>
  <c r="F143" i="1"/>
  <c r="D143" i="1"/>
  <c r="C143" i="1"/>
  <c r="B143" i="1"/>
  <c r="J142" i="1"/>
  <c r="H142" i="1"/>
  <c r="I89" i="1" s="1"/>
  <c r="AH142" i="1"/>
  <c r="AG142" i="1"/>
  <c r="AF142" i="1"/>
  <c r="AE142" i="1"/>
  <c r="AD142" i="1"/>
  <c r="AC142" i="1"/>
  <c r="AA142" i="1"/>
  <c r="Y142" i="1"/>
  <c r="W142" i="1"/>
  <c r="P142" i="1"/>
  <c r="F142" i="1"/>
  <c r="D142" i="1"/>
  <c r="C142" i="1"/>
  <c r="B142" i="1"/>
  <c r="J141" i="1"/>
  <c r="H141" i="1"/>
  <c r="I88" i="1" s="1"/>
  <c r="AH141" i="1"/>
  <c r="AG141" i="1"/>
  <c r="AF141" i="1"/>
  <c r="AE141" i="1"/>
  <c r="AD141" i="1"/>
  <c r="AC141" i="1"/>
  <c r="AA141" i="1"/>
  <c r="Y141" i="1"/>
  <c r="W141" i="1"/>
  <c r="P141" i="1"/>
  <c r="F141" i="1"/>
  <c r="D141" i="1"/>
  <c r="C141" i="1"/>
  <c r="B141" i="1"/>
  <c r="J140" i="1"/>
  <c r="H140" i="1"/>
  <c r="I87" i="1" s="1"/>
  <c r="AH140" i="1"/>
  <c r="AG140" i="1"/>
  <c r="AF140" i="1"/>
  <c r="AE140" i="1"/>
  <c r="AD140" i="1"/>
  <c r="AC140" i="1"/>
  <c r="AA140" i="1"/>
  <c r="Y140" i="1"/>
  <c r="Z87" i="1" s="1"/>
  <c r="W140" i="1"/>
  <c r="X87" i="1" s="1"/>
  <c r="P140" i="1"/>
  <c r="Q87" i="1" s="1"/>
  <c r="F140" i="1"/>
  <c r="G87" i="1" s="1"/>
  <c r="D140" i="1"/>
  <c r="E87" i="1" s="1"/>
  <c r="C140" i="1"/>
  <c r="B140" i="1"/>
  <c r="J139" i="1"/>
  <c r="H139" i="1"/>
  <c r="I86" i="1" s="1"/>
  <c r="AH139" i="1"/>
  <c r="AG139" i="1"/>
  <c r="AF139" i="1"/>
  <c r="AE139" i="1"/>
  <c r="AD139" i="1"/>
  <c r="AC139" i="1"/>
  <c r="AA139" i="1"/>
  <c r="Y139" i="1"/>
  <c r="Z86" i="1" s="1"/>
  <c r="W139" i="1"/>
  <c r="X86" i="1" s="1"/>
  <c r="P139" i="1"/>
  <c r="Q86" i="1" s="1"/>
  <c r="F139" i="1"/>
  <c r="G86" i="1" s="1"/>
  <c r="D139" i="1"/>
  <c r="E86" i="1" s="1"/>
  <c r="C139" i="1"/>
  <c r="B139" i="1"/>
  <c r="J138" i="1"/>
  <c r="H138" i="1"/>
  <c r="I85" i="1" s="1"/>
  <c r="AH138" i="1"/>
  <c r="AG138" i="1"/>
  <c r="AF138" i="1"/>
  <c r="AE138" i="1"/>
  <c r="AD138" i="1"/>
  <c r="AC138" i="1"/>
  <c r="AA138" i="1"/>
  <c r="Y138" i="1"/>
  <c r="Z85" i="1" s="1"/>
  <c r="W138" i="1"/>
  <c r="X85" i="1" s="1"/>
  <c r="P138" i="1"/>
  <c r="Q85" i="1" s="1"/>
  <c r="F138" i="1"/>
  <c r="G85" i="1" s="1"/>
  <c r="D138" i="1"/>
  <c r="E85" i="1" s="1"/>
  <c r="C138" i="1"/>
  <c r="B138" i="1"/>
  <c r="J137" i="1"/>
  <c r="H137" i="1"/>
  <c r="I84" i="1" s="1"/>
  <c r="AH137" i="1"/>
  <c r="AG137" i="1"/>
  <c r="AF137" i="1"/>
  <c r="AE137" i="1"/>
  <c r="AD137" i="1"/>
  <c r="AC137" i="1"/>
  <c r="AA137" i="1"/>
  <c r="Y137" i="1"/>
  <c r="Z84" i="1" s="1"/>
  <c r="W137" i="1"/>
  <c r="X84" i="1" s="1"/>
  <c r="P137" i="1"/>
  <c r="Q84" i="1" s="1"/>
  <c r="F137" i="1"/>
  <c r="G84" i="1" s="1"/>
  <c r="D137" i="1"/>
  <c r="E84" i="1" s="1"/>
  <c r="C137" i="1"/>
  <c r="B137" i="1"/>
  <c r="J136" i="1"/>
  <c r="H136" i="1"/>
  <c r="I83" i="1" s="1"/>
  <c r="AH136" i="1"/>
  <c r="AG136" i="1"/>
  <c r="AF136" i="1"/>
  <c r="AE136" i="1"/>
  <c r="AD136" i="1"/>
  <c r="AC136" i="1"/>
  <c r="AA136" i="1"/>
  <c r="Y136" i="1"/>
  <c r="Z83" i="1" s="1"/>
  <c r="W136" i="1"/>
  <c r="X83" i="1" s="1"/>
  <c r="P136" i="1"/>
  <c r="Q83" i="1" s="1"/>
  <c r="F136" i="1"/>
  <c r="G83" i="1" s="1"/>
  <c r="D136" i="1"/>
  <c r="E83" i="1" s="1"/>
  <c r="C136" i="1"/>
  <c r="B136" i="1"/>
  <c r="J135" i="1"/>
  <c r="H135" i="1"/>
  <c r="I82" i="1" s="1"/>
  <c r="AH135" i="1"/>
  <c r="AG135" i="1"/>
  <c r="AF135" i="1"/>
  <c r="AE135" i="1"/>
  <c r="AD135" i="1"/>
  <c r="AC135" i="1"/>
  <c r="AA135" i="1"/>
  <c r="Y135" i="1"/>
  <c r="Z82" i="1" s="1"/>
  <c r="W135" i="1"/>
  <c r="X82" i="1" s="1"/>
  <c r="P135" i="1"/>
  <c r="Q82" i="1" s="1"/>
  <c r="F135" i="1"/>
  <c r="G82" i="1" s="1"/>
  <c r="D135" i="1"/>
  <c r="E82" i="1" s="1"/>
  <c r="C135" i="1"/>
  <c r="B135" i="1"/>
  <c r="J134" i="1"/>
  <c r="H134" i="1"/>
  <c r="I81" i="1" s="1"/>
  <c r="AH134" i="1"/>
  <c r="AG134" i="1"/>
  <c r="AF134" i="1"/>
  <c r="AE134" i="1"/>
  <c r="AD134" i="1"/>
  <c r="AC134" i="1"/>
  <c r="AA134" i="1"/>
  <c r="Y134" i="1"/>
  <c r="Z81" i="1" s="1"/>
  <c r="W134" i="1"/>
  <c r="X81" i="1" s="1"/>
  <c r="P134" i="1"/>
  <c r="Q81" i="1" s="1"/>
  <c r="F134" i="1"/>
  <c r="G81" i="1" s="1"/>
  <c r="D134" i="1"/>
  <c r="E81" i="1" s="1"/>
  <c r="C134" i="1"/>
  <c r="B134" i="1"/>
  <c r="J133" i="1"/>
  <c r="H133" i="1"/>
  <c r="I80" i="1" s="1"/>
  <c r="AH133" i="1"/>
  <c r="AG133" i="1"/>
  <c r="AF133" i="1"/>
  <c r="AE133" i="1"/>
  <c r="AD133" i="1"/>
  <c r="AC133" i="1"/>
  <c r="AA133" i="1"/>
  <c r="Y133" i="1"/>
  <c r="Z80" i="1" s="1"/>
  <c r="W133" i="1"/>
  <c r="X80" i="1" s="1"/>
  <c r="P133" i="1"/>
  <c r="Q80" i="1" s="1"/>
  <c r="F133" i="1"/>
  <c r="G80" i="1" s="1"/>
  <c r="D133" i="1"/>
  <c r="E80" i="1" s="1"/>
  <c r="C133" i="1"/>
  <c r="B133" i="1"/>
  <c r="J132" i="1"/>
  <c r="H132" i="1"/>
  <c r="I79" i="1" s="1"/>
  <c r="AH132" i="1"/>
  <c r="AG132" i="1"/>
  <c r="AF132" i="1"/>
  <c r="AE132" i="1"/>
  <c r="AD132" i="1"/>
  <c r="AC132" i="1"/>
  <c r="AA132" i="1"/>
  <c r="Y132" i="1"/>
  <c r="Z79" i="1" s="1"/>
  <c r="W132" i="1"/>
  <c r="X79" i="1" s="1"/>
  <c r="P132" i="1"/>
  <c r="Q79" i="1" s="1"/>
  <c r="F132" i="1"/>
  <c r="G79" i="1" s="1"/>
  <c r="D132" i="1"/>
  <c r="E79" i="1" s="1"/>
  <c r="C132" i="1"/>
  <c r="B132" i="1"/>
  <c r="J131" i="1"/>
  <c r="H131" i="1"/>
  <c r="I78" i="1" s="1"/>
  <c r="AH131" i="1"/>
  <c r="AG131" i="1"/>
  <c r="AF131" i="1"/>
  <c r="AE131" i="1"/>
  <c r="AD131" i="1"/>
  <c r="AC131" i="1"/>
  <c r="AA131" i="1"/>
  <c r="Y131" i="1"/>
  <c r="Z78" i="1" s="1"/>
  <c r="W131" i="1"/>
  <c r="X78" i="1" s="1"/>
  <c r="P131" i="1"/>
  <c r="Q78" i="1" s="1"/>
  <c r="F131" i="1"/>
  <c r="G78" i="1" s="1"/>
  <c r="D131" i="1"/>
  <c r="E78" i="1" s="1"/>
  <c r="C131" i="1"/>
  <c r="B131" i="1"/>
  <c r="J130" i="1"/>
  <c r="H130" i="1"/>
  <c r="I77" i="1" s="1"/>
  <c r="AH130" i="1"/>
  <c r="AG130" i="1"/>
  <c r="AF130" i="1"/>
  <c r="AE130" i="1"/>
  <c r="AD130" i="1"/>
  <c r="AC130" i="1"/>
  <c r="AA130" i="1"/>
  <c r="Y130" i="1"/>
  <c r="Z77" i="1" s="1"/>
  <c r="W130" i="1"/>
  <c r="X77" i="1" s="1"/>
  <c r="P130" i="1"/>
  <c r="Q77" i="1" s="1"/>
  <c r="F130" i="1"/>
  <c r="G77" i="1" s="1"/>
  <c r="D130" i="1"/>
  <c r="E77" i="1" s="1"/>
  <c r="C130" i="1"/>
  <c r="B130" i="1"/>
  <c r="J129" i="1"/>
  <c r="H129" i="1"/>
  <c r="I76" i="1" s="1"/>
  <c r="AH129" i="1"/>
  <c r="AG129" i="1"/>
  <c r="AF129" i="1"/>
  <c r="AE129" i="1"/>
  <c r="AD129" i="1"/>
  <c r="AC129" i="1"/>
  <c r="AA129" i="1"/>
  <c r="Y129" i="1"/>
  <c r="Z76" i="1" s="1"/>
  <c r="W129" i="1"/>
  <c r="X76" i="1" s="1"/>
  <c r="P129" i="1"/>
  <c r="Q76" i="1" s="1"/>
  <c r="F129" i="1"/>
  <c r="G76" i="1" s="1"/>
  <c r="D129" i="1"/>
  <c r="E76" i="1" s="1"/>
  <c r="C129" i="1"/>
  <c r="B129" i="1"/>
  <c r="J128" i="1"/>
  <c r="H128" i="1"/>
  <c r="I75" i="1" s="1"/>
  <c r="AH128" i="1"/>
  <c r="AG128" i="1"/>
  <c r="AF128" i="1"/>
  <c r="AE128" i="1"/>
  <c r="AD128" i="1"/>
  <c r="AC128" i="1"/>
  <c r="AA128" i="1"/>
  <c r="Y128" i="1"/>
  <c r="Z75" i="1" s="1"/>
  <c r="W128" i="1"/>
  <c r="X75" i="1" s="1"/>
  <c r="P128" i="1"/>
  <c r="Q75" i="1" s="1"/>
  <c r="F128" i="1"/>
  <c r="G75" i="1" s="1"/>
  <c r="D128" i="1"/>
  <c r="E75" i="1" s="1"/>
  <c r="C128" i="1"/>
  <c r="B128" i="1"/>
  <c r="J127" i="1"/>
  <c r="H127" i="1"/>
  <c r="I74" i="1" s="1"/>
  <c r="AH127" i="1"/>
  <c r="AG127" i="1"/>
  <c r="AF127" i="1"/>
  <c r="AE127" i="1"/>
  <c r="AD127" i="1"/>
  <c r="AC127" i="1"/>
  <c r="AA127" i="1"/>
  <c r="Y127" i="1"/>
  <c r="Z74" i="1" s="1"/>
  <c r="W127" i="1"/>
  <c r="X74" i="1" s="1"/>
  <c r="P127" i="1"/>
  <c r="Q74" i="1" s="1"/>
  <c r="F127" i="1"/>
  <c r="G74" i="1" s="1"/>
  <c r="D127" i="1"/>
  <c r="E74" i="1" s="1"/>
  <c r="C127" i="1"/>
  <c r="B127" i="1"/>
  <c r="J126" i="1"/>
  <c r="H126" i="1"/>
  <c r="AH126" i="1"/>
  <c r="AG126" i="1"/>
  <c r="AF126" i="1"/>
  <c r="AE126" i="1"/>
  <c r="AD126" i="1"/>
  <c r="AC126" i="1"/>
  <c r="AA126" i="1"/>
  <c r="Y126" i="1"/>
  <c r="W126" i="1"/>
  <c r="P126" i="1"/>
  <c r="F126" i="1"/>
  <c r="D126" i="1"/>
  <c r="C126" i="1"/>
  <c r="B126" i="1"/>
  <c r="J125" i="1"/>
  <c r="H125" i="1"/>
  <c r="AH125" i="1"/>
  <c r="AG125" i="1"/>
  <c r="AF125" i="1"/>
  <c r="AE125" i="1"/>
  <c r="AD125" i="1"/>
  <c r="AC125" i="1"/>
  <c r="AA125" i="1"/>
  <c r="Y125" i="1"/>
  <c r="W125" i="1"/>
  <c r="P125" i="1"/>
  <c r="F125" i="1"/>
  <c r="D125" i="1"/>
  <c r="C125" i="1"/>
  <c r="B125" i="1"/>
  <c r="J124" i="1"/>
  <c r="H124" i="1"/>
  <c r="AH124" i="1"/>
  <c r="AG124" i="1"/>
  <c r="AF124" i="1"/>
  <c r="AE124" i="1"/>
  <c r="AD124" i="1"/>
  <c r="AC124" i="1"/>
  <c r="AA124" i="1"/>
  <c r="Y124" i="1"/>
  <c r="W124" i="1"/>
  <c r="P124" i="1"/>
  <c r="F124" i="1"/>
  <c r="D124" i="1"/>
  <c r="C124" i="1"/>
  <c r="B124" i="1"/>
  <c r="J123" i="1"/>
  <c r="H123" i="1"/>
  <c r="AH123" i="1"/>
  <c r="AG123" i="1"/>
  <c r="AF123" i="1"/>
  <c r="AE123" i="1"/>
  <c r="AD123" i="1"/>
  <c r="AC123" i="1"/>
  <c r="AA123" i="1"/>
  <c r="Y123" i="1"/>
  <c r="W123" i="1"/>
  <c r="P123" i="1"/>
  <c r="F123" i="1"/>
  <c r="D123" i="1"/>
  <c r="C123" i="1"/>
  <c r="B123" i="1"/>
  <c r="J122" i="1"/>
  <c r="H122" i="1"/>
  <c r="AH122" i="1"/>
  <c r="AG122" i="1"/>
  <c r="AF122" i="1"/>
  <c r="AE122" i="1"/>
  <c r="AD122" i="1"/>
  <c r="AC122" i="1"/>
  <c r="AA122" i="1"/>
  <c r="Y122" i="1"/>
  <c r="W122" i="1"/>
  <c r="P122" i="1"/>
  <c r="F122" i="1"/>
  <c r="D122" i="1"/>
  <c r="C122" i="1"/>
  <c r="B122" i="1"/>
  <c r="J121" i="1"/>
  <c r="H121" i="1"/>
  <c r="AH121" i="1"/>
  <c r="AG121" i="1"/>
  <c r="AF121" i="1"/>
  <c r="AE121" i="1"/>
  <c r="AD121" i="1"/>
  <c r="AC121" i="1"/>
  <c r="AA121" i="1"/>
  <c r="Y121" i="1"/>
  <c r="W121" i="1"/>
  <c r="P121" i="1"/>
  <c r="F121" i="1"/>
  <c r="D121" i="1"/>
  <c r="C121" i="1"/>
  <c r="B121" i="1"/>
  <c r="J120" i="1"/>
  <c r="H120" i="1"/>
  <c r="AH120" i="1"/>
  <c r="AG120" i="1"/>
  <c r="AF120" i="1"/>
  <c r="AE120" i="1"/>
  <c r="AD120" i="1"/>
  <c r="AC120" i="1"/>
  <c r="AA120" i="1"/>
  <c r="Y120" i="1"/>
  <c r="W120" i="1"/>
  <c r="P120" i="1"/>
  <c r="F120" i="1"/>
  <c r="D120" i="1"/>
  <c r="C120" i="1"/>
  <c r="B120" i="1"/>
  <c r="J119" i="1"/>
  <c r="H119" i="1"/>
  <c r="AH119" i="1"/>
  <c r="AG119" i="1"/>
  <c r="AF119" i="1"/>
  <c r="AE119" i="1"/>
  <c r="AD119" i="1"/>
  <c r="AC119" i="1"/>
  <c r="AA119" i="1"/>
  <c r="Y119" i="1"/>
  <c r="W119" i="1"/>
  <c r="P119" i="1"/>
  <c r="F119" i="1"/>
  <c r="D119" i="1"/>
  <c r="C119" i="1"/>
  <c r="B119" i="1"/>
  <c r="J118" i="1"/>
  <c r="H118" i="1"/>
  <c r="AH118" i="1"/>
  <c r="AG118" i="1"/>
  <c r="AF118" i="1"/>
  <c r="AE118" i="1"/>
  <c r="AD118" i="1"/>
  <c r="AC118" i="1"/>
  <c r="AA118" i="1"/>
  <c r="Y118" i="1"/>
  <c r="W118" i="1"/>
  <c r="P118" i="1"/>
  <c r="F118" i="1"/>
  <c r="D118" i="1"/>
  <c r="C118" i="1"/>
  <c r="B118" i="1"/>
  <c r="J117" i="1"/>
  <c r="H117" i="1"/>
  <c r="AH117" i="1"/>
  <c r="AG117" i="1"/>
  <c r="AF117" i="1"/>
  <c r="AE117" i="1"/>
  <c r="AD117" i="1"/>
  <c r="AC117" i="1"/>
  <c r="AA117" i="1"/>
  <c r="Y117" i="1"/>
  <c r="W117" i="1"/>
  <c r="P117" i="1"/>
  <c r="F117" i="1"/>
  <c r="D117" i="1"/>
  <c r="C117" i="1"/>
  <c r="B117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I118" i="1" l="1"/>
  <c r="AI119" i="1"/>
  <c r="AI122" i="1"/>
  <c r="AI123" i="1"/>
  <c r="AI126" i="1"/>
  <c r="AI127" i="1"/>
  <c r="AI130" i="1"/>
  <c r="AI131" i="1"/>
  <c r="AI134" i="1"/>
  <c r="AI135" i="1"/>
  <c r="AI138" i="1"/>
  <c r="AI139" i="1"/>
  <c r="AI142" i="1"/>
  <c r="AI143" i="1"/>
  <c r="AI146" i="1"/>
  <c r="AI147" i="1"/>
  <c r="AI150" i="1"/>
  <c r="AI151" i="1"/>
  <c r="AI154" i="1"/>
  <c r="AI155" i="1"/>
  <c r="AI158" i="1"/>
  <c r="AI159" i="1"/>
  <c r="AI162" i="1"/>
  <c r="AI163" i="1"/>
  <c r="AI166" i="1"/>
  <c r="AI167" i="1"/>
  <c r="AI171" i="1"/>
  <c r="AI172" i="1"/>
  <c r="AI175" i="1"/>
  <c r="AI176" i="1"/>
  <c r="AI179" i="1"/>
  <c r="AI180" i="1"/>
  <c r="AI183" i="1"/>
  <c r="AI184" i="1"/>
  <c r="AI187" i="1"/>
  <c r="AI188" i="1"/>
  <c r="AI191" i="1"/>
  <c r="AI192" i="1"/>
  <c r="AI195" i="1"/>
  <c r="AI196" i="1"/>
  <c r="AI199" i="1"/>
  <c r="AI200" i="1"/>
  <c r="AI203" i="1"/>
  <c r="AI204" i="1"/>
  <c r="AI207" i="1"/>
  <c r="AI208" i="1"/>
  <c r="AI211" i="1"/>
  <c r="AI212" i="1"/>
  <c r="AI215" i="1"/>
  <c r="AI216" i="1"/>
  <c r="AI219" i="1"/>
  <c r="AI220" i="1"/>
  <c r="AI117" i="1"/>
  <c r="AI120" i="1"/>
  <c r="AI121" i="1"/>
  <c r="AI124" i="1"/>
  <c r="AI125" i="1"/>
  <c r="AI128" i="1"/>
  <c r="AI129" i="1"/>
  <c r="AI132" i="1"/>
  <c r="AI133" i="1"/>
  <c r="AI136" i="1"/>
  <c r="AI137" i="1"/>
  <c r="AI140" i="1"/>
  <c r="AI141" i="1"/>
  <c r="AI144" i="1"/>
  <c r="AI145" i="1"/>
  <c r="AI148" i="1"/>
  <c r="AI149" i="1"/>
  <c r="AI152" i="1"/>
  <c r="AI153" i="1"/>
  <c r="AI156" i="1"/>
  <c r="AI157" i="1"/>
  <c r="AI160" i="1"/>
  <c r="AI161" i="1"/>
  <c r="AI164" i="1"/>
  <c r="AI165" i="1"/>
  <c r="AI168" i="1"/>
  <c r="AI170" i="1"/>
  <c r="AI173" i="1"/>
  <c r="AI174" i="1"/>
  <c r="AI177" i="1"/>
  <c r="AI178" i="1"/>
  <c r="AI181" i="1"/>
  <c r="AI182" i="1"/>
  <c r="AI185" i="1"/>
  <c r="AI186" i="1"/>
  <c r="AI189" i="1"/>
  <c r="AI190" i="1"/>
  <c r="AI193" i="1"/>
  <c r="AI194" i="1"/>
  <c r="AI197" i="1"/>
  <c r="AI198" i="1"/>
  <c r="AI201" i="1"/>
  <c r="AI202" i="1"/>
  <c r="AI205" i="1"/>
  <c r="AI206" i="1"/>
  <c r="AI209" i="1"/>
  <c r="AI210" i="1"/>
  <c r="AI213" i="1"/>
  <c r="AI214" i="1"/>
  <c r="AI217" i="1"/>
  <c r="AI218" i="1"/>
  <c r="AI221" i="1"/>
  <c r="F10" i="35" l="1"/>
  <c r="C10" i="35"/>
  <c r="L10" i="35" l="1"/>
  <c r="G10" i="35"/>
  <c r="H10" i="35"/>
  <c r="N10" i="35"/>
  <c r="O10" i="35" s="1"/>
  <c r="V10" i="35"/>
  <c r="W10" i="35" s="1"/>
  <c r="S10" i="35"/>
  <c r="T10" i="35" s="1"/>
  <c r="D10" i="35"/>
  <c r="E10" i="35" s="1"/>
  <c r="J10" i="35"/>
  <c r="Y10" i="35"/>
  <c r="AA10" i="35"/>
  <c r="Z10" i="35"/>
  <c r="X10" i="35"/>
  <c r="AF10" i="35"/>
  <c r="AB10" i="35"/>
  <c r="AE10" i="35"/>
  <c r="AD10" i="35"/>
  <c r="AG10" i="35"/>
  <c r="AC10" i="35"/>
  <c r="X17" i="16"/>
  <c r="P10" i="35" l="1"/>
  <c r="M10" i="35"/>
  <c r="R10" i="35"/>
  <c r="I10" i="35"/>
  <c r="AH10" i="35"/>
  <c r="AJ10" i="6"/>
  <c r="V17" i="16" l="1"/>
  <c r="AA4" i="35" l="1"/>
  <c r="AE11" i="51" l="1"/>
  <c r="F5" i="51"/>
  <c r="E5" i="50"/>
  <c r="F5" i="49"/>
  <c r="E5" i="48"/>
  <c r="G5" i="47"/>
  <c r="W5" i="45"/>
  <c r="F5" i="45"/>
  <c r="X5" i="49" l="1"/>
  <c r="AB10" i="49"/>
  <c r="AD11" i="51"/>
  <c r="V5" i="50"/>
  <c r="AA11" i="50"/>
  <c r="AB11" i="50"/>
  <c r="U5" i="48"/>
  <c r="AA10" i="49"/>
  <c r="AE11" i="48"/>
  <c r="AL11" i="45"/>
  <c r="AK11" i="45"/>
  <c r="I4" i="1"/>
  <c r="G4" i="35"/>
  <c r="AJ16" i="16" l="1"/>
  <c r="AI16" i="16"/>
  <c r="AL10" i="44"/>
  <c r="G5" i="44"/>
  <c r="S5" i="44" l="1"/>
  <c r="K5" i="16" l="1"/>
  <c r="G5" i="6"/>
  <c r="W5" i="6"/>
  <c r="AC4" i="1" l="1"/>
  <c r="AA11" i="47"/>
  <c r="E238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7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128" authorId="0" shapeId="0" xr:uid="{21CAC766-9481-4E2E-A570-CDD559592C6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<sst xmlns="http://schemas.openxmlformats.org/spreadsheetml/2006/main" count="5325" uniqueCount="672">
  <si>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</si>
  <si>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</si>
  <si>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</si>
  <si>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</si>
  <si>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</si>
  <si>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</si>
  <si>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</si>
  <si>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</si>
  <si>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</si>
  <si>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</si>
  <si>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</si>
  <si>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</si>
  <si>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</si>
  <si>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</si>
  <si>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</si>
  <si>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</si>
  <si>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</si>
  <si>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</si>
  <si>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</si>
  <si>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</si>
  <si>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</si>
  <si>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</si>
  <si>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</si>
  <si>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</si>
  <si>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</si>
  <si>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</si>
  <si>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</si>
  <si>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</si>
  <si>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</si>
  <si>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</si>
  <si>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</si>
  <si>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</si>
  <si>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</si>
  <si>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</si>
  <si>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</si>
  <si>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</si>
  <si>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</si>
  <si>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</si>
  <si>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</si>
  <si>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</si>
  <si>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</si>
  <si>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</si>
  <si>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</si>
  <si>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</si>
  <si>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</si>
  <si>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</si>
  <si>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</si>
  <si>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</si>
  <si>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</si>
  <si>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</si>
  <si>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</si>
  <si>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</si>
  <si>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</si>
  <si>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</si>
  <si>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</si>
  <si>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</si>
  <si>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</si>
  <si>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</si>
  <si>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</si>
  <si>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</si>
  <si>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</si>
  <si>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</si>
  <si>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Stjerne</t>
  </si>
  <si>
    <t>Ordinær</t>
  </si>
  <si>
    <t>Økologisk</t>
  </si>
  <si>
    <t>Nødslakt</t>
  </si>
  <si>
    <t>Spesial</t>
  </si>
  <si>
    <t>MANED</t>
  </si>
  <si>
    <t>August</t>
  </si>
  <si>
    <t>Oktober</t>
  </si>
  <si>
    <t>November</t>
  </si>
  <si>
    <t>Desember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</si>
  <si>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</si>
  <si>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</si>
  <si>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</si>
  <si>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</si>
  <si>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</si>
  <si>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</si>
  <si>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</si>
  <si>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</si>
  <si>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September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</si>
  <si>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</si>
  <si>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</si>
  <si>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</si>
  <si>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</si>
  <si>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</si>
  <si>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</si>
  <si>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</si>
  <si>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</si>
  <si>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</si>
  <si>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</si>
  <si>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</si>
  <si>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</si>
  <si>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</si>
  <si>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</si>
  <si>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</si>
  <si>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</si>
  <si>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</si>
  <si>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</si>
  <si>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</si>
  <si>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</si>
  <si>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</si>
  <si>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</si>
  <si>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</si>
  <si>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</si>
  <si>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</si>
  <si>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</si>
  <si>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</si>
  <si>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</si>
  <si>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</si>
  <si>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</si>
  <si>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</si>
  <si>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</si>
  <si>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</si>
  <si>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</si>
  <si>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</si>
  <si>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</si>
  <si>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</si>
  <si>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</si>
  <si>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</si>
  <si>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</si>
  <si>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</si>
  <si>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</si>
  <si>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</si>
  <si>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</si>
  <si>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</si>
  <si>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</si>
  <si>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</si>
  <si>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</si>
  <si>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</si>
  <si>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</si>
  <si>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</si>
  <si>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</si>
  <si>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</si>
  <si>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</si>
  <si>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</si>
  <si>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</si>
  <si>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</si>
  <si>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</si>
  <si>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</si>
  <si>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</si>
  <si>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</si>
  <si>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</si>
  <si>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</si>
  <si>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</si>
  <si>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</si>
  <si>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</si>
  <si>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</si>
  <si>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</si>
  <si>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</si>
  <si>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</si>
  <si>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</si>
  <si>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</si>
  <si>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</si>
  <si>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</si>
  <si>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</si>
  <si>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</si>
  <si>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</si>
  <si>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</si>
  <si>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</si>
  <si>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</si>
  <si>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</si>
  <si>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</si>
  <si>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</si>
  <si>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</si>
  <si>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</si>
  <si>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</si>
  <si>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</si>
  <si>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</si>
  <si>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</si>
  <si>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</si>
  <si>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</si>
  <si>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</si>
  <si>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</si>
  <si>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</si>
  <si>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</si>
  <si>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</si>
  <si>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</si>
  <si>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</si>
  <si>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</si>
  <si>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</si>
  <si>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</si>
  <si>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</si>
  <si>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</si>
  <si>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</si>
  <si>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</si>
  <si>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</si>
  <si>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</si>
  <si>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</si>
  <si>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</si>
  <si>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</si>
  <si>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</si>
  <si>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</si>
  <si>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</si>
  <si>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</si>
  <si>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</si>
  <si>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</si>
  <si>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</si>
  <si>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</si>
  <si>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</si>
  <si>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</si>
  <si>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</si>
  <si>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</si>
  <si>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</si>
  <si>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</si>
  <si>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</si>
  <si>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</si>
  <si>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</si>
  <si>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</si>
  <si>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</si>
  <si>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</si>
  <si>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</si>
  <si>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</si>
  <si>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</si>
  <si>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</si>
  <si>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</si>
  <si>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</si>
  <si>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</si>
  <si>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</si>
  <si>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</si>
  <si>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</si>
  <si>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</si>
  <si>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</si>
  <si>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</si>
  <si>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</si>
  <si>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</si>
  <si>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</si>
  <si>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</si>
  <si>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</si>
  <si>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</si>
  <si>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</si>
  <si>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</si>
  <si>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</si>
  <si>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</si>
  <si>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</si>
  <si>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</si>
  <si>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</si>
  <si>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</si>
  <si>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</si>
  <si>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</si>
  <si>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</si>
  <si>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</si>
  <si>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</si>
  <si>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</si>
  <si>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</si>
  <si>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</si>
  <si>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</si>
  <si>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</si>
  <si>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</si>
  <si>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</si>
  <si>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</si>
  <si>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</si>
  <si>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</si>
  <si>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</si>
  <si>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</si>
  <si>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</si>
  <si>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</si>
  <si>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</si>
  <si>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</si>
  <si>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</si>
  <si>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</si>
  <si>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</si>
  <si>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</si>
  <si>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</si>
  <si>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</si>
  <si>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</si>
  <si>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</si>
  <si>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</si>
  <si>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</si>
  <si>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</si>
  <si>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</si>
  <si>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</si>
  <si>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</si>
  <si>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</si>
  <si>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</si>
  <si>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</si>
  <si>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</si>
  <si>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</si>
  <si>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</si>
  <si>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</si>
  <si>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</si>
  <si>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</si>
  <si>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</si>
  <si>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</si>
  <si>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</si>
  <si>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</si>
  <si>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</si>
  <si>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</si>
  <si>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</si>
  <si>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</si>
  <si>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</si>
  <si>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</si>
  <si>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</si>
  <si>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</si>
  <si>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</si>
  <si>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</si>
  <si>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</si>
  <si>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</si>
  <si>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</si>
  <si>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</si>
  <si>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</si>
  <si>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</si>
  <si>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</si>
  <si>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</si>
  <si>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</si>
  <si>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</si>
  <si>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</si>
  <si>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</si>
  <si>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</si>
  <si>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</si>
  <si>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</si>
  <si>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</si>
  <si>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</si>
  <si>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</si>
  <si>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</si>
  <si>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</si>
  <si>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</si>
  <si>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</si>
  <si>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</si>
  <si>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</si>
  <si>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</si>
  <si>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</si>
  <si>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</si>
  <si>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</si>
  <si>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</si>
  <si>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</si>
  <si>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</si>
  <si>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</si>
  <si>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</si>
  <si>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</si>
  <si>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</si>
  <si>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</si>
  <si>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</si>
  <si>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</si>
  <si>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</si>
  <si>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</si>
  <si>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</si>
  <si>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</si>
  <si>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</si>
  <si>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</si>
  <si>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</si>
  <si>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</si>
  <si>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</si>
  <si>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</si>
  <si>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</si>
  <si>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</si>
  <si>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</si>
  <si>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</si>
  <si>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</si>
  <si>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</si>
  <si>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</si>
  <si>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</si>
  <si>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</si>
  <si>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</si>
  <si>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</si>
  <si>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</si>
  <si>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</si>
  <si>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</si>
  <si>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</si>
  <si>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</si>
  <si>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</si>
  <si>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</si>
  <si>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</si>
  <si>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</si>
  <si>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</si>
  <si>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</si>
  <si>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</si>
  <si>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</si>
  <si>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</si>
  <si>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</si>
  <si>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</si>
  <si>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</si>
  <si>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</si>
  <si>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</si>
  <si>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</si>
  <si>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</si>
  <si>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</si>
  <si>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</si>
  <si>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</si>
  <si>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</si>
  <si>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</si>
  <si>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</si>
  <si>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</si>
  <si>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</si>
  <si>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</si>
  <si>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</si>
  <si>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</si>
  <si>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</si>
  <si>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</si>
  <si>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</si>
  <si>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</si>
  <si>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</si>
  <si>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</si>
  <si>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</si>
  <si>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</si>
  <si>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</si>
  <si>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</si>
  <si>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</si>
  <si>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</si>
  <si>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</si>
  <si>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</si>
  <si>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</si>
  <si>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</si>
  <si>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</si>
  <si>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</si>
  <si>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</si>
  <si>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</si>
  <si>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</si>
  <si>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</si>
  <si>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</si>
  <si>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</si>
  <si>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</si>
  <si>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</si>
  <si>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</si>
  <si>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</si>
  <si>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</si>
  <si>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</si>
  <si>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</si>
  <si>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</si>
  <si>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</si>
  <si>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</si>
  <si>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</si>
  <si>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</si>
  <si>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</si>
  <si>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</si>
  <si>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</si>
  <si>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</si>
  <si>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</si>
  <si>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</si>
  <si>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</si>
  <si>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</si>
  <si>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</si>
  <si>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</si>
  <si>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</si>
  <si>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</si>
  <si>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</si>
  <si>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</si>
  <si>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</si>
  <si>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</si>
  <si>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</si>
  <si>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</si>
  <si>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</si>
  <si>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</si>
  <si>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</si>
  <si>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</si>
  <si>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</si>
  <si>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</si>
  <si>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</si>
  <si>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</si>
  <si>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</si>
  <si>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</si>
  <si>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</si>
  <si>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Januar</t>
  </si>
  <si>
    <t>Februar</t>
  </si>
  <si>
    <t>Mars</t>
  </si>
  <si>
    <t>April</t>
  </si>
  <si>
    <t>Mai</t>
  </si>
  <si>
    <t>Juni</t>
  </si>
  <si>
    <t>Juli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</si>
  <si>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</si>
  <si>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</si>
  <si>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</si>
  <si>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</si>
  <si>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</si>
  <si>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</si>
  <si>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</si>
  <si>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</si>
  <si>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</si>
  <si>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</si>
  <si>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</si>
  <si>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</si>
  <si>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</si>
  <si>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</si>
  <si>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</si>
  <si>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</si>
  <si>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</si>
  <si>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</si>
  <si>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</si>
  <si>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</si>
  <si>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</si>
  <si>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</si>
  <si>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</si>
  <si>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</si>
  <si>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</si>
  <si>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</si>
  <si>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</si>
  <si>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</si>
  <si>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</si>
  <si>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</si>
  <si>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</si>
  <si>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</si>
  <si>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</si>
  <si>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</si>
  <si>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</si>
  <si>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</si>
  <si>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</si>
  <si>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</si>
  <si>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</si>
  <si>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</si>
  <si>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</si>
  <si>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</si>
  <si>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</si>
  <si>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</si>
  <si>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</si>
  <si>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</si>
  <si>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</si>
  <si>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</si>
  <si>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</si>
  <si>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</si>
  <si>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</si>
  <si>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</si>
  <si>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</si>
  <si>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</si>
  <si>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</si>
  <si>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</si>
  <si>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</si>
  <si>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</si>
  <si>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</si>
  <si>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</si>
  <si>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</si>
  <si>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</si>
  <si>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</si>
  <si>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</si>
  <si>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</si>
  <si>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</si>
  <si>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</si>
  <si>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</si>
  <si>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</si>
  <si>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</si>
  <si>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</si>
  <si>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</si>
  <si>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</si>
  <si>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</si>
  <si>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</si>
  <si>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</si>
  <si>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</si>
  <si>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</si>
  <si>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</si>
  <si>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</si>
  <si>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</si>
  <si>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</si>
  <si>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</si>
  <si>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</si>
  <si>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</si>
  <si>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</si>
  <si>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</si>
  <si>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</si>
  <si>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</si>
  <si>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</si>
  <si>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</si>
  <si>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</si>
  <si>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</si>
  <si>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</si>
  <si>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</si>
  <si>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</si>
  <si>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</si>
  <si>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</si>
  <si>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</si>
  <si>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</si>
  <si>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</si>
  <si>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</si>
  <si>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</si>
  <si>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</si>
  <si>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</si>
  <si>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</si>
  <si>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</si>
  <si>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</si>
  <si>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</si>
  <si>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</si>
  <si>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</si>
  <si>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</si>
  <si>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</si>
  <si>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</si>
  <si>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</si>
  <si>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</si>
  <si>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</si>
  <si>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</si>
  <si>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</si>
  <si>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</si>
  <si>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</si>
  <si>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</si>
  <si>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</si>
  <si>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</si>
  <si>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</si>
  <si>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</si>
  <si>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</si>
  <si>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</si>
  <si>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</si>
  <si>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</si>
  <si>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</si>
  <si>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</si>
  <si>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</si>
  <si>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</si>
  <si>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</si>
  <si>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</si>
  <si>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</si>
  <si>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</si>
  <si>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</si>
  <si>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</si>
  <si>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</si>
  <si>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</si>
  <si>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</si>
  <si>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</si>
  <si>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</si>
  <si>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</si>
  <si>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</si>
  <si>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</si>
  <si>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</si>
  <si>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</si>
  <si>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</si>
  <si>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</si>
  <si>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</si>
  <si>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</si>
  <si>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</si>
  <si>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</si>
  <si>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</si>
  <si>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</si>
  <si>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</si>
  <si>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</si>
  <si>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</si>
  <si>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</si>
  <si>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</si>
  <si>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</si>
  <si>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</si>
  <si>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</si>
  <si>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</si>
  <si>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</si>
  <si>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</si>
  <si>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</si>
  <si>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</si>
  <si>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</si>
  <si>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</si>
  <si>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</si>
  <si>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</si>
  <si>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</si>
  <si>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</si>
  <si>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</si>
  <si>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</si>
  <si>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</si>
  <si>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MEANVK35</t>
  </si>
  <si>
    <t xml:space="preserve">Vest </t>
  </si>
  <si>
    <t>VÆR :</t>
  </si>
  <si>
    <t>Klasser</t>
  </si>
  <si>
    <t>PgUp</t>
  </si>
  <si>
    <t>kg</t>
  </si>
  <si>
    <t>i middel klasse</t>
  </si>
  <si>
    <t>i middel fettgruppe</t>
  </si>
  <si>
    <t>Dalpro</t>
  </si>
  <si>
    <t>Klasse:</t>
  </si>
  <si>
    <t>Slakthuset</t>
  </si>
  <si>
    <t>ANTALL_LENGDE</t>
  </si>
  <si>
    <t>M_LENGD</t>
  </si>
  <si>
    <t>M_KFAKT</t>
  </si>
  <si>
    <t>lengde</t>
  </si>
  <si>
    <t>K-faktor</t>
  </si>
  <si>
    <t>Mån-</t>
  </si>
  <si>
    <t>ed</t>
  </si>
  <si>
    <t>SLAKTERI innen KLASSE</t>
  </si>
  <si>
    <t>% av alle slakt er lengdemålte</t>
  </si>
  <si>
    <t>Lengde</t>
  </si>
  <si>
    <t>målte</t>
  </si>
  <si>
    <t>med</t>
  </si>
  <si>
    <t>40kg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</si>
  <si>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</si>
  <si>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</si>
  <si>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</si>
  <si>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</si>
  <si>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</si>
  <si>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</si>
  <si>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</si>
  <si>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</si>
  <si>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Kasserte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</si>
</sst>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3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sz val="10"/>
      <name val="Cambria"/>
      <family val="1"/>
    </font>
    <font>
      <b/>
      <sz val="10"/>
      <name val="Cambria"/>
      <family val="1"/>
    </font>
    <font>
      <b/>
      <sz val="11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68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0" fontId="5" fillId="18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0" borderId="0" xfId="10" applyNumberFormat="1" applyFont="1" applyFill="1"/>
    <xf numFmtId="1" fontId="0" fillId="17" borderId="0" xfId="0" applyNumberFormat="1" applyFill="1"/>
    <xf numFmtId="1" fontId="7" fillId="0" borderId="0" xfId="0" applyNumberFormat="1" applyFont="1"/>
    <xf numFmtId="3" fontId="8" fillId="4" borderId="0" xfId="0" applyNumberFormat="1" applyFont="1" applyFill="1"/>
    <xf numFmtId="3" fontId="8" fillId="7" borderId="0" xfId="0" applyNumberFormat="1" applyFont="1" applyFill="1"/>
    <xf numFmtId="0" fontId="7" fillId="0" borderId="0" xfId="6" applyFont="1"/>
    <xf numFmtId="0" fontId="7" fillId="0" borderId="0" xfId="8" applyFont="1"/>
    <xf numFmtId="3" fontId="5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164" fontId="5" fillId="12" borderId="0" xfId="2" applyNumberFormat="1" applyFont="1" applyFill="1"/>
    <xf numFmtId="3" fontId="14" fillId="3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164" fontId="2" fillId="8" borderId="0" xfId="0" applyNumberFormat="1" applyFont="1" applyFill="1"/>
    <xf numFmtId="164" fontId="36" fillId="8" borderId="0" xfId="0" applyNumberFormat="1" applyFont="1" applyFill="1"/>
    <xf numFmtId="164" fontId="37" fillId="8" borderId="0" xfId="0" applyNumberFormat="1" applyFont="1" applyFill="1"/>
    <xf numFmtId="164" fontId="7" fillId="8" borderId="0" xfId="0" applyNumberFormat="1" applyFont="1" applyFill="1"/>
    <xf numFmtId="164" fontId="7" fillId="8" borderId="0" xfId="0" quotePrefix="1" applyNumberFormat="1" applyFont="1" applyFill="1"/>
    <xf numFmtId="0" fontId="2" fillId="8" borderId="0" xfId="0" applyFont="1" applyFill="1"/>
    <xf numFmtId="164" fontId="2" fillId="0" borderId="0" xfId="0" quotePrefix="1" applyNumberFormat="1" applyFont="1"/>
    <xf numFmtId="164" fontId="2" fillId="10" borderId="0" xfId="0" quotePrefix="1" applyNumberFormat="1" applyFont="1" applyFill="1"/>
    <xf numFmtId="164" fontId="2" fillId="0" borderId="0" xfId="0" applyNumberFormat="1" applyFont="1"/>
    <xf numFmtId="164" fontId="7" fillId="8" borderId="0" xfId="10" applyNumberFormat="1" applyFont="1" applyFill="1"/>
    <xf numFmtId="1" fontId="7" fillId="11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37" fillId="8" borderId="0" xfId="0" applyNumberFormat="1" applyFont="1" applyFill="1"/>
    <xf numFmtId="2" fontId="7" fillId="8" borderId="0" xfId="0" applyNumberFormat="1" applyFont="1" applyFill="1"/>
    <xf numFmtId="2" fontId="7" fillId="8" borderId="0" xfId="0" quotePrefix="1" applyNumberFormat="1" applyFont="1" applyFill="1"/>
    <xf numFmtId="2" fontId="2" fillId="0" borderId="0" xfId="0" quotePrefix="1" applyNumberFormat="1" applyFont="1"/>
    <xf numFmtId="2" fontId="2" fillId="10" borderId="0" xfId="0" quotePrefix="1" applyNumberFormat="1" applyFont="1" applyFill="1"/>
    <xf numFmtId="2" fontId="2" fillId="0" borderId="0" xfId="0" applyNumberFormat="1" applyFont="1"/>
    <xf numFmtId="164" fontId="7" fillId="11" borderId="0" xfId="0" applyNumberFormat="1" applyFont="1" applyFill="1"/>
    <xf numFmtId="2" fontId="7" fillId="11" borderId="0" xfId="0" applyNumberFormat="1" applyFont="1" applyFill="1"/>
    <xf numFmtId="2" fontId="7" fillId="10" borderId="0" xfId="0" quotePrefix="1" applyNumberFormat="1" applyFont="1" applyFill="1"/>
    <xf numFmtId="0" fontId="7" fillId="3" borderId="0" xfId="0" applyFont="1" applyFill="1"/>
    <xf numFmtId="0" fontId="7" fillId="3" borderId="0" xfId="0" quotePrefix="1" applyFont="1" applyFill="1"/>
    <xf numFmtId="2" fontId="7" fillId="2" borderId="0" xfId="0" applyNumberFormat="1" applyFont="1" applyFill="1" applyAlignment="1">
      <alignment horizontal="center"/>
    </xf>
    <xf numFmtId="0" fontId="2" fillId="3" borderId="0" xfId="0" applyFont="1" applyFill="1"/>
    <xf numFmtId="0" fontId="2" fillId="0" borderId="0" xfId="6" applyFont="1"/>
    <xf numFmtId="0" fontId="2" fillId="0" borderId="0" xfId="8" applyFont="1"/>
    <xf numFmtId="2" fontId="7" fillId="11" borderId="0" xfId="0" applyNumberFormat="1" applyFont="1" applyFill="1" applyAlignment="1">
      <alignment horizontal="center"/>
    </xf>
    <xf numFmtId="164" fontId="7" fillId="3" borderId="0" xfId="0" applyNumberFormat="1" applyFont="1" applyFill="1"/>
    <xf numFmtId="164" fontId="37" fillId="3" borderId="0" xfId="0" applyNumberFormat="1" applyFont="1" applyFill="1"/>
    <xf numFmtId="164" fontId="7" fillId="3" borderId="0" xfId="0" quotePrefix="1" applyNumberFormat="1" applyFont="1" applyFill="1"/>
    <xf numFmtId="164" fontId="7" fillId="11" borderId="0" xfId="0" applyNumberFormat="1" applyFont="1" applyFill="1" applyAlignment="1">
      <alignment horizontal="center"/>
    </xf>
    <xf numFmtId="164" fontId="2" fillId="3" borderId="0" xfId="0" applyNumberFormat="1" applyFont="1" applyFill="1"/>
    <xf numFmtId="164" fontId="2" fillId="0" borderId="0" xfId="6" applyNumberFormat="1" applyFont="1"/>
    <xf numFmtId="164" fontId="2" fillId="0" borderId="0" xfId="8" applyNumberFormat="1" applyFont="1"/>
    <xf numFmtId="164" fontId="38" fillId="5" borderId="0" xfId="0" applyNumberFormat="1" applyFont="1" applyFill="1"/>
    <xf numFmtId="0" fontId="38" fillId="5" borderId="0" xfId="0" applyFont="1" applyFill="1"/>
    <xf numFmtId="0" fontId="39" fillId="5" borderId="0" xfId="0" applyFont="1" applyFill="1"/>
    <xf numFmtId="164" fontId="8" fillId="5" borderId="0" xfId="0" applyNumberFormat="1" applyFont="1" applyFill="1"/>
    <xf numFmtId="164" fontId="38" fillId="6" borderId="0" xfId="0" applyNumberFormat="1" applyFont="1" applyFill="1"/>
    <xf numFmtId="164" fontId="38" fillId="11" borderId="0" xfId="0" applyNumberFormat="1" applyFont="1" applyFill="1"/>
    <xf numFmtId="164" fontId="38" fillId="0" borderId="0" xfId="0" applyNumberFormat="1" applyFont="1"/>
    <xf numFmtId="1" fontId="8" fillId="11" borderId="0" xfId="0" applyNumberFormat="1" applyFont="1" applyFill="1"/>
    <xf numFmtId="0" fontId="8" fillId="5" borderId="0" xfId="0" applyFont="1" applyFill="1"/>
    <xf numFmtId="0" fontId="38" fillId="0" borderId="0" xfId="0" applyFont="1"/>
    <xf numFmtId="0" fontId="2" fillId="5" borderId="0" xfId="0" applyFont="1" applyFill="1"/>
    <xf numFmtId="0" fontId="36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2" fontId="2" fillId="6" borderId="0" xfId="0" applyNumberFormat="1" applyFont="1" applyFill="1"/>
    <xf numFmtId="2" fontId="2" fillId="11" borderId="0" xfId="0" applyNumberFormat="1" applyFont="1" applyFill="1"/>
    <xf numFmtId="164" fontId="2" fillId="5" borderId="0" xfId="0" applyNumberFormat="1" applyFont="1" applyFill="1"/>
    <xf numFmtId="164" fontId="36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164" fontId="2" fillId="11" borderId="0" xfId="0" applyNumberFormat="1" applyFont="1" applyFill="1"/>
    <xf numFmtId="0" fontId="8" fillId="11" borderId="0" xfId="0" applyFont="1" applyFill="1"/>
    <xf numFmtId="0" fontId="8" fillId="0" borderId="0" xfId="0" applyFont="1"/>
    <xf numFmtId="0" fontId="38" fillId="6" borderId="0" xfId="0" applyFont="1" applyFill="1"/>
    <xf numFmtId="0" fontId="38" fillId="11" borderId="0" xfId="0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0" fillId="11" borderId="0" xfId="0" applyNumberFormat="1" applyFill="1"/>
    <xf numFmtId="164" fontId="37" fillId="5" borderId="0" xfId="0" applyNumberFormat="1" applyFont="1" applyFill="1"/>
    <xf numFmtId="0" fontId="37" fillId="5" borderId="0" xfId="0" applyFont="1" applyFill="1"/>
    <xf numFmtId="1" fontId="8" fillId="5" borderId="0" xfId="0" applyNumberFormat="1" applyFont="1" applyFill="1"/>
    <xf numFmtId="1" fontId="21" fillId="8" borderId="0" xfId="2" applyNumberFormat="1" applyFont="1" applyFill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6" fillId="17" borderId="0" xfId="2" applyFill="1"/>
    <xf numFmtId="164" fontId="6" fillId="17" borderId="0" xfId="2" applyNumberFormat="1" applyFill="1"/>
    <xf numFmtId="2" fontId="6" fillId="17" borderId="0" xfId="2" applyNumberFormat="1" applyFill="1"/>
    <xf numFmtId="164" fontId="5" fillId="17" borderId="0" xfId="2" applyNumberFormat="1" applyFont="1" applyFill="1"/>
    <xf numFmtId="1" fontId="6" fillId="17" borderId="0" xfId="2" applyNumberFormat="1" applyFill="1"/>
    <xf numFmtId="0" fontId="14" fillId="0" borderId="0" xfId="2" applyFont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1" fontId="38" fillId="8" borderId="0" xfId="0" applyNumberFormat="1" applyFont="1" applyFill="1"/>
    <xf numFmtId="0" fontId="7" fillId="8" borderId="0" xfId="0" applyFont="1" applyFill="1"/>
    <xf numFmtId="164" fontId="8" fillId="8" borderId="0" xfId="10" quotePrefix="1" applyNumberFormat="1" applyFont="1" applyFill="1"/>
    <xf numFmtId="164" fontId="5" fillId="0" borderId="0" xfId="10" quotePrefix="1" applyNumberFormat="1" applyFont="1"/>
    <xf numFmtId="164" fontId="8" fillId="0" borderId="0" xfId="0" applyNumberFormat="1" applyFont="1"/>
    <xf numFmtId="1" fontId="8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6" fillId="10" borderId="0" xfId="0" applyNumberFormat="1" applyFont="1" applyFill="1"/>
    <xf numFmtId="3" fontId="0" fillId="14" borderId="0" xfId="0" applyNumberFormat="1" applyFill="1"/>
    <xf numFmtId="3" fontId="2" fillId="0" borderId="0" xfId="3" applyNumberFormat="1"/>
    <xf numFmtId="3" fontId="2" fillId="0" borderId="0" xfId="7" applyNumberFormat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1" fontId="7" fillId="8" borderId="0" xfId="10" applyNumberFormat="1" applyFont="1" applyFill="1"/>
    <xf numFmtId="1" fontId="5" fillId="10" borderId="0" xfId="0" quotePrefix="1" applyNumberFormat="1" applyFont="1" applyFill="1"/>
    <xf numFmtId="1" fontId="5" fillId="0" borderId="0" xfId="0" quotePrefix="1" applyNumberFormat="1" applyFont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7" borderId="0" xfId="2" applyNumberFormat="1" applyFont="1" applyFill="1"/>
    <xf numFmtId="1" fontId="7" fillId="0" borderId="0" xfId="7" applyNumberFormat="1" applyFont="1"/>
    <xf numFmtId="1" fontId="7" fillId="0" borderId="0" xfId="0" quotePrefix="1" applyNumberFormat="1" applyFont="1"/>
    <xf numFmtId="0" fontId="38" fillId="8" borderId="0" xfId="2" applyFont="1" applyFill="1"/>
    <xf numFmtId="0" fontId="8" fillId="8" borderId="0" xfId="2" applyFont="1" applyFill="1"/>
    <xf numFmtId="164" fontId="38" fillId="8" borderId="0" xfId="2" applyNumberFormat="1" applyFont="1" applyFill="1"/>
    <xf numFmtId="1" fontId="38" fillId="8" borderId="0" xfId="2" applyNumberFormat="1" applyFont="1" applyFill="1"/>
    <xf numFmtId="1" fontId="8" fillId="8" borderId="0" xfId="2" applyNumberFormat="1" applyFont="1" applyFill="1"/>
    <xf numFmtId="1" fontId="38" fillId="3" borderId="0" xfId="2" applyNumberFormat="1" applyFont="1" applyFill="1"/>
    <xf numFmtId="164" fontId="38" fillId="3" borderId="0" xfId="2" applyNumberFormat="1" applyFont="1" applyFill="1"/>
    <xf numFmtId="164" fontId="8" fillId="8" borderId="0" xfId="2" applyNumberFormat="1" applyFont="1" applyFill="1"/>
    <xf numFmtId="0" fontId="8" fillId="0" borderId="0" xfId="2" applyFont="1"/>
    <xf numFmtId="164" fontId="38" fillId="0" borderId="0" xfId="2" applyNumberFormat="1" applyFont="1"/>
    <xf numFmtId="2" fontId="38" fillId="0" borderId="0" xfId="2" applyNumberFormat="1" applyFont="1"/>
    <xf numFmtId="2" fontId="8" fillId="0" borderId="0" xfId="2" applyNumberFormat="1" applyFont="1"/>
    <xf numFmtId="0" fontId="38" fillId="0" borderId="0" xfId="2" applyFont="1"/>
    <xf numFmtId="0" fontId="39" fillId="0" borderId="0" xfId="2" applyFont="1"/>
    <xf numFmtId="0" fontId="8" fillId="8" borderId="0" xfId="10" applyFont="1" applyFill="1"/>
    <xf numFmtId="164" fontId="8" fillId="8" borderId="0" xfId="10" applyNumberFormat="1" applyFont="1" applyFill="1"/>
    <xf numFmtId="1" fontId="8" fillId="8" borderId="0" xfId="10" applyNumberFormat="1" applyFont="1" applyFill="1"/>
    <xf numFmtId="164" fontId="21" fillId="8" borderId="0" xfId="2" applyNumberFormat="1" applyFont="1" applyFill="1"/>
    <xf numFmtId="164" fontId="22" fillId="8" borderId="0" xfId="2" applyNumberFormat="1" applyFont="1" applyFill="1"/>
    <xf numFmtId="2" fontId="5" fillId="10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1" fontId="5" fillId="12" borderId="0" xfId="2" applyNumberFormat="1" applyFont="1" applyFill="1"/>
    <xf numFmtId="1" fontId="7" fillId="0" borderId="0" xfId="2" applyNumberFormat="1" applyFont="1"/>
    <xf numFmtId="1" fontId="7" fillId="0" borderId="0" xfId="3" applyNumberFormat="1" applyFont="1"/>
    <xf numFmtId="2" fontId="6" fillId="8" borderId="0" xfId="2" applyNumberFormat="1" applyFill="1"/>
    <xf numFmtId="2" fontId="28" fillId="8" borderId="0" xfId="2" applyNumberFormat="1" applyFont="1" applyFill="1"/>
    <xf numFmtId="2" fontId="29" fillId="8" borderId="0" xfId="2" applyNumberFormat="1" applyFont="1" applyFill="1"/>
    <xf numFmtId="2" fontId="5" fillId="8" borderId="0" xfId="2" applyNumberFormat="1" applyFont="1" applyFill="1"/>
    <xf numFmtId="2" fontId="8" fillId="8" borderId="0" xfId="2" applyNumberFormat="1" applyFont="1" applyFill="1"/>
    <xf numFmtId="2" fontId="8" fillId="8" borderId="0" xfId="10" applyNumberFormat="1" applyFont="1" applyFill="1"/>
    <xf numFmtId="2" fontId="5" fillId="8" borderId="0" xfId="10" applyNumberFormat="1" applyFont="1" applyFill="1"/>
    <xf numFmtId="2" fontId="5" fillId="6" borderId="0" xfId="2" applyNumberFormat="1" applyFont="1" applyFill="1"/>
    <xf numFmtId="2" fontId="6" fillId="12" borderId="0" xfId="2" applyNumberFormat="1" applyFill="1"/>
    <xf numFmtId="2" fontId="5" fillId="12" borderId="0" xfId="2" applyNumberFormat="1" applyFont="1" applyFill="1"/>
    <xf numFmtId="1" fontId="9" fillId="8" borderId="0" xfId="2" applyNumberFormat="1" applyFont="1" applyFill="1"/>
    <xf numFmtId="164" fontId="9" fillId="8" borderId="0" xfId="2" applyNumberFormat="1" applyFont="1" applyFill="1"/>
    <xf numFmtId="0" fontId="8" fillId="8" borderId="0" xfId="0" applyFont="1" applyFill="1"/>
    <xf numFmtId="164" fontId="8" fillId="8" borderId="0" xfId="0" applyNumberFormat="1" applyFont="1" applyFill="1"/>
    <xf numFmtId="164" fontId="38" fillId="8" borderId="0" xfId="0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5" fillId="11" borderId="0" xfId="0" quotePrefix="1" applyNumberFormat="1" applyFont="1" applyFill="1"/>
    <xf numFmtId="0" fontId="42" fillId="8" borderId="0" xfId="0" applyFont="1" applyFill="1"/>
    <xf numFmtId="164" fontId="42" fillId="8" borderId="0" xfId="0" applyNumberFormat="1" applyFont="1" applyFill="1"/>
    <xf numFmtId="2" fontId="8" fillId="10" borderId="0" xfId="0" applyNumberFormat="1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3" fontId="0" fillId="0" borderId="0" xfId="0" applyNumberFormat="1"/>
    <xf numFmtId="3" fontId="5" fillId="3" borderId="0" xfId="0" applyNumberFormat="1" applyFont="1" applyFill="1"/>
    <xf numFmtId="3" fontId="19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0" fontId="0" fillId="0" borderId="0" xfId="0"/>
    <xf numFmtId="164" fontId="5" fillId="0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0" fontId="20" fillId="3" borderId="0" xfId="0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164" fontId="7" fillId="6" borderId="0" xfId="0" applyNumberFormat="1" applyFont="1" applyFill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4" fontId="7" fillId="0" borderId="0" xfId="0" quotePrefix="1" applyNumberFormat="1" applyFont="1"/>
    <xf numFmtId="164" fontId="7" fillId="10" borderId="0" xfId="0" quotePrefix="1" applyNumberFormat="1" applyFont="1" applyFill="1"/>
    <xf numFmtId="1" fontId="5" fillId="18" borderId="0" xfId="0" applyNumberFormat="1" applyFont="1" applyFill="1"/>
    <xf numFmtId="164" fontId="5" fillId="18" borderId="0" xfId="0" quotePrefix="1" applyNumberFormat="1" applyFont="1" applyFill="1"/>
    <xf numFmtId="164" fontId="5" fillId="18" borderId="0" xfId="0" applyNumberFormat="1" applyFont="1" applyFill="1"/>
    <xf numFmtId="2" fontId="5" fillId="18" borderId="0" xfId="0" applyNumberFormat="1" applyFont="1" applyFill="1"/>
    <xf numFmtId="164" fontId="5" fillId="0" borderId="0" xfId="2" applyNumberFormat="1" applyFont="1" applyFill="1"/>
    <xf numFmtId="2" fontId="5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20" fillId="3" borderId="0" xfId="0" applyFont="1" applyFill="1"/>
    <xf numFmtId="0" fontId="26" fillId="0" borderId="0" xfId="0" applyFont="1"/>
    <xf numFmtId="3" fontId="20" fillId="0" borderId="0" xfId="0" applyNumberFormat="1" applyFont="1" applyAlignment="1"/>
    <xf numFmtId="0" fontId="0" fillId="0" borderId="0" xfId="0" applyAlignment="1"/>
    <xf numFmtId="166" fontId="20" fillId="0" borderId="0" xfId="0" applyNumberFormat="1" applyFont="1" applyFill="1" applyAlignment="1"/>
    <xf numFmtId="166" fontId="5" fillId="0" borderId="0" xfId="0" applyNumberFormat="1" applyFont="1" applyFill="1" applyAlignment="1"/>
    <xf numFmtId="3" fontId="22" fillId="0" borderId="0" xfId="0" applyNumberFormat="1" applyFont="1"/>
    <xf numFmtId="0" fontId="0" fillId="0" borderId="0" xfId="0"/>
    <xf numFmtId="0" fontId="25" fillId="0" borderId="0" xfId="0" applyFont="1"/>
    <xf numFmtId="3" fontId="0" fillId="0" borderId="0" xfId="0" applyNumberFormat="1"/>
    <xf numFmtId="1" fontId="25" fillId="0" borderId="0" xfId="0" applyNumberFormat="1" applyFont="1"/>
    <xf numFmtId="3" fontId="20" fillId="0" borderId="0" xfId="0" applyNumberFormat="1" applyFont="1"/>
    <xf numFmtId="1" fontId="20" fillId="0" borderId="0" xfId="0" applyNumberFormat="1" applyFont="1"/>
    <xf numFmtId="0" fontId="22" fillId="0" borderId="0" xfId="0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3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CCFFCC"/>
      <color rgb="FF99FF66"/>
      <color rgb="FF66FF33"/>
      <color rgb="FFCCFFFF"/>
      <color rgb="FFFFFF99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antall SLAKT</a:t>
            </a:r>
            <a:r>
              <a:rPr lang="nb-NO" sz="2800"/>
              <a:t>, per år, per uke 45.2024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8066318827003"/>
          <c:y val="2.936680410087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44192854183681E-2"/>
          <c:y val="0.14210264499074302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15019</c:v>
                </c:pt>
                <c:pt idx="1">
                  <c:v>13014</c:v>
                </c:pt>
                <c:pt idx="2">
                  <c:v>12972</c:v>
                </c:pt>
                <c:pt idx="3">
                  <c:v>12882.5</c:v>
                </c:pt>
                <c:pt idx="4">
                  <c:v>12017</c:v>
                </c:pt>
                <c:pt idx="5">
                  <c:v>10972</c:v>
                </c:pt>
                <c:pt idx="6">
                  <c:v>9742.1</c:v>
                </c:pt>
                <c:pt idx="7">
                  <c:v>7667</c:v>
                </c:pt>
                <c:pt idx="8">
                  <c:v>8829</c:v>
                </c:pt>
                <c:pt idx="9">
                  <c:v>7729</c:v>
                </c:pt>
                <c:pt idx="10">
                  <c:v>7887</c:v>
                </c:pt>
                <c:pt idx="11">
                  <c:v>7354</c:v>
                </c:pt>
                <c:pt idx="12">
                  <c:v>7667</c:v>
                </c:pt>
                <c:pt idx="13">
                  <c:v>7188</c:v>
                </c:pt>
                <c:pt idx="14">
                  <c:v>7547</c:v>
                </c:pt>
                <c:pt idx="15">
                  <c:v>7408</c:v>
                </c:pt>
                <c:pt idx="16">
                  <c:v>6635</c:v>
                </c:pt>
                <c:pt idx="17">
                  <c:v>6805</c:v>
                </c:pt>
                <c:pt idx="18">
                  <c:v>6680</c:v>
                </c:pt>
                <c:pt idx="19">
                  <c:v>6257</c:v>
                </c:pt>
                <c:pt idx="20">
                  <c:v>6564</c:v>
                </c:pt>
                <c:pt idx="21">
                  <c:v>6244</c:v>
                </c:pt>
                <c:pt idx="22">
                  <c:v>5600</c:v>
                </c:pt>
                <c:pt idx="23">
                  <c:v>5283</c:v>
                </c:pt>
                <c:pt idx="24">
                  <c:v>5003</c:v>
                </c:pt>
                <c:pt idx="25">
                  <c:v>5026</c:v>
                </c:pt>
                <c:pt idx="26">
                  <c:v>5008</c:v>
                </c:pt>
                <c:pt idx="27">
                  <c:v>4913</c:v>
                </c:pt>
                <c:pt idx="28">
                  <c:v>4450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73025"/>
          </c:spPr>
          <c:marker>
            <c:symbol val="none"/>
          </c:marker>
          <c:val>
            <c:numRef>
              <c:f>År!$AR$8:$AR$36</c:f>
              <c:numCache>
                <c:formatCode>0</c:formatCode>
                <c:ptCount val="29"/>
                <c:pt idx="0" formatCode="0.00">
                  <c:v>4450</c:v>
                </c:pt>
                <c:pt idx="1">
                  <c:v>4450</c:v>
                </c:pt>
                <c:pt idx="2">
                  <c:v>4450</c:v>
                </c:pt>
                <c:pt idx="3">
                  <c:v>4450</c:v>
                </c:pt>
                <c:pt idx="4">
                  <c:v>4450</c:v>
                </c:pt>
                <c:pt idx="5">
                  <c:v>4450</c:v>
                </c:pt>
                <c:pt idx="6">
                  <c:v>4450</c:v>
                </c:pt>
                <c:pt idx="7">
                  <c:v>4450</c:v>
                </c:pt>
                <c:pt idx="8">
                  <c:v>4450</c:v>
                </c:pt>
                <c:pt idx="9">
                  <c:v>4450</c:v>
                </c:pt>
                <c:pt idx="10">
                  <c:v>4450</c:v>
                </c:pt>
                <c:pt idx="11">
                  <c:v>4450</c:v>
                </c:pt>
                <c:pt idx="12">
                  <c:v>4450</c:v>
                </c:pt>
                <c:pt idx="13">
                  <c:v>4450</c:v>
                </c:pt>
                <c:pt idx="14">
                  <c:v>4450</c:v>
                </c:pt>
                <c:pt idx="15">
                  <c:v>4450</c:v>
                </c:pt>
                <c:pt idx="16">
                  <c:v>4450</c:v>
                </c:pt>
                <c:pt idx="17">
                  <c:v>4450</c:v>
                </c:pt>
                <c:pt idx="18">
                  <c:v>4450</c:v>
                </c:pt>
                <c:pt idx="19">
                  <c:v>4450</c:v>
                </c:pt>
                <c:pt idx="20">
                  <c:v>4450</c:v>
                </c:pt>
                <c:pt idx="21">
                  <c:v>4450</c:v>
                </c:pt>
                <c:pt idx="22">
                  <c:v>4450</c:v>
                </c:pt>
                <c:pt idx="23">
                  <c:v>4450</c:v>
                </c:pt>
                <c:pt idx="24">
                  <c:v>4450</c:v>
                </c:pt>
                <c:pt idx="25">
                  <c:v>4450</c:v>
                </c:pt>
                <c:pt idx="26">
                  <c:v>4450</c:v>
                </c:pt>
                <c:pt idx="27">
                  <c:v>4450</c:v>
                </c:pt>
                <c:pt idx="28">
                  <c:v>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6-4ED8-B219-A257BCA8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1634730310877"/>
          <c:y val="0.33315204245344887"/>
          <c:w val="0.15602672175395446"/>
          <c:h val="0.11784272467104447"/>
        </c:manualLayout>
      </c:layout>
      <c:overlay val="0"/>
      <c:spPr>
        <a:solidFill>
          <a:srgbClr val="FFFFCC"/>
        </a:solidFill>
        <a:ln>
          <a:solidFill>
            <a:schemeClr val="accent1">
              <a:shade val="95000"/>
              <a:satMod val="105000"/>
            </a:schemeClr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a</a:t>
            </a:r>
            <a:r>
              <a:rPr lang="nb-NO" sz="2800"/>
              <a:t>ndels%</a:t>
            </a:r>
            <a:r>
              <a:rPr lang="nb-NO" sz="2800" baseline="0"/>
              <a:t> OVERFETE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7281512875"/>
          <c:y val="0.14895660022834645"/>
          <c:w val="0.88562714817543398"/>
          <c:h val="0.73632435515392103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Måned!$X$23:$X$34</c:f>
              <c:numCache>
                <c:formatCode>0</c:formatCode>
                <c:ptCount val="12"/>
                <c:pt idx="0">
                  <c:v>6.3636363636363633</c:v>
                </c:pt>
                <c:pt idx="1">
                  <c:v>12.711864406779659</c:v>
                </c:pt>
                <c:pt idx="2">
                  <c:v>18.780487804878049</c:v>
                </c:pt>
                <c:pt idx="3">
                  <c:v>23.831775700934568</c:v>
                </c:pt>
                <c:pt idx="4">
                  <c:v>19.417475728155345</c:v>
                </c:pt>
                <c:pt idx="5">
                  <c:v>25.146198830409357</c:v>
                </c:pt>
                <c:pt idx="6">
                  <c:v>16.666666666666671</c:v>
                </c:pt>
                <c:pt idx="7">
                  <c:v>47.27272727272728</c:v>
                </c:pt>
                <c:pt idx="8">
                  <c:v>54.629629629629619</c:v>
                </c:pt>
                <c:pt idx="9">
                  <c:v>38.4765625</c:v>
                </c:pt>
                <c:pt idx="10">
                  <c:v>22.164948453608247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B-4E39-8D26-E139030A64F1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8880154937104198E-2"/>
                  <c:y val="-5.5445531586762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3-4722-AFBB-4C4D0872B3B5}"/>
                </c:ext>
              </c:extLst>
            </c:dLbl>
            <c:dLbl>
              <c:idx val="1"/>
              <c:layout>
                <c:manualLayout>
                  <c:x val="-1.8183801256695262E-2"/>
                  <c:y val="5.3135301103980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3-4722-AFBB-4C4D0872B3B5}"/>
                </c:ext>
              </c:extLst>
            </c:dLbl>
            <c:dLbl>
              <c:idx val="2"/>
              <c:layout>
                <c:manualLayout>
                  <c:x val="-2.1392707360817907E-2"/>
                  <c:y val="-8.7788758345707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3-4722-AFBB-4C4D0872B3B5}"/>
                </c:ext>
              </c:extLst>
            </c:dLbl>
            <c:dLbl>
              <c:idx val="3"/>
              <c:layout>
                <c:manualLayout>
                  <c:x val="-2.1392707360817987E-2"/>
                  <c:y val="8.5478527862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3-4722-AFBB-4C4D0872B3B5}"/>
                </c:ext>
              </c:extLst>
            </c:dLbl>
            <c:dLbl>
              <c:idx val="4"/>
              <c:layout>
                <c:manualLayout>
                  <c:x val="-2.4601613464940594E-2"/>
                  <c:y val="-6.2376223035108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D-4625-B57B-E56C7C920828}"/>
                </c:ext>
              </c:extLst>
            </c:dLbl>
            <c:dLbl>
              <c:idx val="5"/>
              <c:layout>
                <c:manualLayout>
                  <c:x val="-1.3905259784531719E-2"/>
                  <c:y val="8.316829738014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5-48B9-92E8-4C758BE3D685}"/>
                </c:ext>
              </c:extLst>
            </c:dLbl>
            <c:dLbl>
              <c:idx val="6"/>
              <c:layout>
                <c:manualLayout>
                  <c:x val="-2.9949790305145149E-2"/>
                  <c:y val="-7.39273754490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D-45F0-BD0C-84966A41B71A}"/>
                </c:ext>
              </c:extLst>
            </c:dLbl>
            <c:dLbl>
              <c:idx val="7"/>
              <c:layout>
                <c:manualLayout>
                  <c:x val="-1.81838012566953E-2"/>
                  <c:y val="-6.006599255232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D-45F0-BD0C-84966A41B71A}"/>
                </c:ext>
              </c:extLst>
            </c:dLbl>
            <c:dLbl>
              <c:idx val="8"/>
              <c:layout>
                <c:manualLayout>
                  <c:x val="-3.6367602513390447E-2"/>
                  <c:y val="7.1617144966235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C-43CF-8991-B71EBEB73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11.53846153846154</c:v>
                </c:pt>
                <c:pt idx="1">
                  <c:v>9.8101265822784818</c:v>
                </c:pt>
                <c:pt idx="2">
                  <c:v>22.395594309316206</c:v>
                </c:pt>
                <c:pt idx="3">
                  <c:v>21.897810218978112</c:v>
                </c:pt>
                <c:pt idx="4">
                  <c:v>25.18518518518519</c:v>
                </c:pt>
                <c:pt idx="5">
                  <c:v>24.719101123595504</c:v>
                </c:pt>
                <c:pt idx="6">
                  <c:v>56</c:v>
                </c:pt>
                <c:pt idx="7">
                  <c:v>50.757575757575758</c:v>
                </c:pt>
                <c:pt idx="8">
                  <c:v>52.192982456140349</c:v>
                </c:pt>
                <c:pt idx="9">
                  <c:v>32.904411764705877</c:v>
                </c:pt>
                <c:pt idx="10">
                  <c:v>11.428571428571431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B-4E39-8D26-E139030A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FFCC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38768723356502"/>
          <c:y val="0.25255676118056053"/>
          <c:w val="8.1436730857422243E-2"/>
          <c:h val="0.1049972468237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mnd'!$R$104:$R$114</c:f>
              <c:numCache>
                <c:formatCode>0.00</c:formatCode>
                <c:ptCount val="11"/>
                <c:pt idx="0">
                  <c:v>6.0444444444444443</c:v>
                </c:pt>
                <c:pt idx="1">
                  <c:v>6.4</c:v>
                </c:pt>
                <c:pt idx="2">
                  <c:v>6.5603715170278631</c:v>
                </c:pt>
                <c:pt idx="3">
                  <c:v>7.1124999999999998</c:v>
                </c:pt>
                <c:pt idx="4">
                  <c:v>7.3125</c:v>
                </c:pt>
                <c:pt idx="5">
                  <c:v>7.1333333333333355</c:v>
                </c:pt>
                <c:pt idx="6">
                  <c:v>8</c:v>
                </c:pt>
                <c:pt idx="7">
                  <c:v>7.8571428571428559</c:v>
                </c:pt>
                <c:pt idx="8">
                  <c:v>7.8214285714285694</c:v>
                </c:pt>
                <c:pt idx="9">
                  <c:v>7.0246913580246932</c:v>
                </c:pt>
                <c:pt idx="10">
                  <c:v>6.2142857142857153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mnd'!$I$115:$I$129</c:f>
              <c:numCache>
                <c:formatCode>0.0</c:formatCode>
                <c:ptCount val="15"/>
                <c:pt idx="0">
                  <c:v>0</c:v>
                </c:pt>
                <c:pt idx="4">
                  <c:v>21.67832167832168</c:v>
                </c:pt>
                <c:pt idx="5">
                  <c:v>24.683544303797472</c:v>
                </c:pt>
                <c:pt idx="6">
                  <c:v>21.661312528682881</c:v>
                </c:pt>
                <c:pt idx="7">
                  <c:v>16.301703163017031</c:v>
                </c:pt>
                <c:pt idx="8">
                  <c:v>21.481481481481481</c:v>
                </c:pt>
                <c:pt idx="9">
                  <c:v>15.730337078651679</c:v>
                </c:pt>
                <c:pt idx="10">
                  <c:v>40</c:v>
                </c:pt>
                <c:pt idx="11">
                  <c:v>12.878787878787877</c:v>
                </c:pt>
                <c:pt idx="12">
                  <c:v>18.421052631578945</c:v>
                </c:pt>
                <c:pt idx="13">
                  <c:v>18.75</c:v>
                </c:pt>
                <c:pt idx="1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mnd'!$S$115:$S$129</c:f>
              <c:numCache>
                <c:formatCode>General</c:formatCode>
                <c:ptCount val="15"/>
                <c:pt idx="0" formatCode="0.0">
                  <c:v>0</c:v>
                </c:pt>
                <c:pt idx="2" formatCode="0.0">
                  <c:v>30.396797153024949</c:v>
                </c:pt>
                <c:pt idx="4" formatCode="0.0">
                  <c:v>38.198387096774177</c:v>
                </c:pt>
                <c:pt idx="5" formatCode="0.0">
                  <c:v>40.95128205128205</c:v>
                </c:pt>
                <c:pt idx="6" formatCode="0.0">
                  <c:v>41.872881355932222</c:v>
                </c:pt>
                <c:pt idx="7" formatCode="0.0">
                  <c:v>41.146268656716408</c:v>
                </c:pt>
                <c:pt idx="8" formatCode="0.0">
                  <c:v>39.403448275862075</c:v>
                </c:pt>
                <c:pt idx="9" formatCode="0.0">
                  <c:v>39.021428571428558</c:v>
                </c:pt>
                <c:pt idx="10" formatCode="0.0">
                  <c:v>37.89</c:v>
                </c:pt>
                <c:pt idx="11" formatCode="0.0">
                  <c:v>35.211764705882359</c:v>
                </c:pt>
                <c:pt idx="12" formatCode="0.0">
                  <c:v>33.24047619047618</c:v>
                </c:pt>
                <c:pt idx="13" formatCode="0.0">
                  <c:v>36.909803921568624</c:v>
                </c:pt>
                <c:pt idx="14" formatCode="0.0">
                  <c:v>40.000000000000007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mnd'!$R$115:$R$129</c:f>
              <c:numCache>
                <c:formatCode>General</c:formatCode>
                <c:ptCount val="15"/>
                <c:pt idx="0" formatCode="0.00">
                  <c:v>0</c:v>
                </c:pt>
                <c:pt idx="4" formatCode="0.00">
                  <c:v>6.564516129032258</c:v>
                </c:pt>
                <c:pt idx="5" formatCode="0.00">
                  <c:v>6.4743589743589745</c:v>
                </c:pt>
                <c:pt idx="6" formatCode="0.00">
                  <c:v>6.9194915254237293</c:v>
                </c:pt>
                <c:pt idx="7" formatCode="0.00">
                  <c:v>7.5820895522388065</c:v>
                </c:pt>
                <c:pt idx="8" formatCode="0.00">
                  <c:v>7.5172413793103487</c:v>
                </c:pt>
                <c:pt idx="9" formatCode="0.00">
                  <c:v>7.3571428571428559</c:v>
                </c:pt>
                <c:pt idx="10" formatCode="0.00">
                  <c:v>9.1</c:v>
                </c:pt>
                <c:pt idx="11" formatCode="0.00">
                  <c:v>7.8235294117647056</c:v>
                </c:pt>
                <c:pt idx="12" formatCode="0.00">
                  <c:v>8.5476190476190457</c:v>
                </c:pt>
                <c:pt idx="13" formatCode="0.00">
                  <c:v>7.5882352941176476</c:v>
                </c:pt>
                <c:pt idx="14" formatCode="0.00">
                  <c:v>6.4285714285714306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mnd'!$H$130:$H$144</c:f>
              <c:numCache>
                <c:formatCode>General</c:formatCode>
                <c:ptCount val="15"/>
                <c:pt idx="0">
                  <c:v>0</c:v>
                </c:pt>
                <c:pt idx="2">
                  <c:v>1107</c:v>
                </c:pt>
                <c:pt idx="4">
                  <c:v>67</c:v>
                </c:pt>
                <c:pt idx="5">
                  <c:v>73</c:v>
                </c:pt>
                <c:pt idx="6">
                  <c:v>560</c:v>
                </c:pt>
                <c:pt idx="7">
                  <c:v>92</c:v>
                </c:pt>
                <c:pt idx="8">
                  <c:v>40</c:v>
                </c:pt>
                <c:pt idx="9">
                  <c:v>18</c:v>
                </c:pt>
                <c:pt idx="10">
                  <c:v>4</c:v>
                </c:pt>
                <c:pt idx="11">
                  <c:v>33</c:v>
                </c:pt>
                <c:pt idx="12">
                  <c:v>51</c:v>
                </c:pt>
                <c:pt idx="13">
                  <c:v>137</c:v>
                </c:pt>
                <c:pt idx="1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7-4E0D-A488-C8BE7CB1E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4224"/>
        <c:axId val="407144616"/>
      </c:barChart>
      <c:catAx>
        <c:axId val="407144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4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42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mnd'!$I$130:$I$144</c:f>
              <c:numCache>
                <c:formatCode>0.0</c:formatCode>
                <c:ptCount val="15"/>
                <c:pt idx="0">
                  <c:v>0</c:v>
                </c:pt>
                <c:pt idx="4">
                  <c:v>23.42657342657343</c:v>
                </c:pt>
                <c:pt idx="5">
                  <c:v>23.101265822784807</c:v>
                </c:pt>
                <c:pt idx="6">
                  <c:v>25.69986232216613</c:v>
                </c:pt>
                <c:pt idx="7">
                  <c:v>22.384428223844282</c:v>
                </c:pt>
                <c:pt idx="8">
                  <c:v>29.629629629629633</c:v>
                </c:pt>
                <c:pt idx="9">
                  <c:v>20.224719101123597</c:v>
                </c:pt>
                <c:pt idx="10">
                  <c:v>16</c:v>
                </c:pt>
                <c:pt idx="11">
                  <c:v>25</c:v>
                </c:pt>
                <c:pt idx="12">
                  <c:v>22.368421052631575</c:v>
                </c:pt>
                <c:pt idx="13">
                  <c:v>25.183823529411764</c:v>
                </c:pt>
                <c:pt idx="14">
                  <c:v>30.476190476190489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mnd'!$S$130:$S$144</c:f>
              <c:numCache>
                <c:formatCode>General</c:formatCode>
                <c:ptCount val="15"/>
                <c:pt idx="0" formatCode="0.0">
                  <c:v>0</c:v>
                </c:pt>
                <c:pt idx="4" formatCode="0.0">
                  <c:v>46.365671641791046</c:v>
                </c:pt>
                <c:pt idx="5" formatCode="0.0">
                  <c:v>46.654794520547931</c:v>
                </c:pt>
                <c:pt idx="6" formatCode="0.0">
                  <c:v>48.209642857142818</c:v>
                </c:pt>
                <c:pt idx="7" formatCode="0.0">
                  <c:v>48.064130434782591</c:v>
                </c:pt>
                <c:pt idx="8" formatCode="0.0">
                  <c:v>48.342499999999994</c:v>
                </c:pt>
                <c:pt idx="9" formatCode="0.0">
                  <c:v>44.172222222222224</c:v>
                </c:pt>
                <c:pt idx="10" formatCode="0.0">
                  <c:v>42.4</c:v>
                </c:pt>
                <c:pt idx="11" formatCode="0.0">
                  <c:v>41.739393939393949</c:v>
                </c:pt>
                <c:pt idx="12" formatCode="0.0">
                  <c:v>42.421568627450995</c:v>
                </c:pt>
                <c:pt idx="13" formatCode="0.0">
                  <c:v>43.087591240875902</c:v>
                </c:pt>
                <c:pt idx="14" formatCode="0.0">
                  <c:v>46.759375000000006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mnd'!$R$130:$R$144</c:f>
              <c:numCache>
                <c:formatCode>General</c:formatCode>
                <c:ptCount val="15"/>
                <c:pt idx="0" formatCode="0.00">
                  <c:v>0</c:v>
                </c:pt>
                <c:pt idx="4" formatCode="0.00">
                  <c:v>6.6417910447761193</c:v>
                </c:pt>
                <c:pt idx="5" formatCode="0.00">
                  <c:v>6.9178082191780819</c:v>
                </c:pt>
                <c:pt idx="6" formatCode="0.00">
                  <c:v>7.3767857142857123</c:v>
                </c:pt>
                <c:pt idx="7" formatCode="0.00">
                  <c:v>7.8260869565217392</c:v>
                </c:pt>
                <c:pt idx="8" formatCode="0.00">
                  <c:v>8.4749999999999996</c:v>
                </c:pt>
                <c:pt idx="9" formatCode="0.00">
                  <c:v>8.1111111111111107</c:v>
                </c:pt>
                <c:pt idx="10" formatCode="0.00">
                  <c:v>8.5</c:v>
                </c:pt>
                <c:pt idx="11" formatCode="0.00">
                  <c:v>8.6363636363636385</c:v>
                </c:pt>
                <c:pt idx="12" formatCode="0.00">
                  <c:v>8.9019607843137223</c:v>
                </c:pt>
                <c:pt idx="13" formatCode="0.00">
                  <c:v>7.9854014598540148</c:v>
                </c:pt>
                <c:pt idx="14" formatCode="0.00">
                  <c:v>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mnd'!$H$145:$H$159</c:f>
              <c:numCache>
                <c:formatCode>General</c:formatCode>
                <c:ptCount val="15"/>
                <c:pt idx="0">
                  <c:v>0</c:v>
                </c:pt>
                <c:pt idx="2">
                  <c:v>581</c:v>
                </c:pt>
                <c:pt idx="4">
                  <c:v>37</c:v>
                </c:pt>
                <c:pt idx="5">
                  <c:v>31</c:v>
                </c:pt>
                <c:pt idx="6">
                  <c:v>261</c:v>
                </c:pt>
                <c:pt idx="7">
                  <c:v>35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35</c:v>
                </c:pt>
                <c:pt idx="12">
                  <c:v>39</c:v>
                </c:pt>
                <c:pt idx="13">
                  <c:v>104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4-4F74-807C-BDEF4B3F6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7944"/>
        <c:axId val="234098336"/>
      </c:barChart>
      <c:catAx>
        <c:axId val="234097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9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mnd'!$I$145:$I$159</c:f>
              <c:numCache>
                <c:formatCode>0.0</c:formatCode>
                <c:ptCount val="15"/>
                <c:pt idx="0">
                  <c:v>0</c:v>
                </c:pt>
                <c:pt idx="4">
                  <c:v>12.937062937062937</c:v>
                </c:pt>
                <c:pt idx="5">
                  <c:v>9.8101265822784818</c:v>
                </c:pt>
                <c:pt idx="6">
                  <c:v>11.977971546580999</c:v>
                </c:pt>
                <c:pt idx="7">
                  <c:v>8.5158150851581524</c:v>
                </c:pt>
                <c:pt idx="8">
                  <c:v>6.6666666666666687</c:v>
                </c:pt>
                <c:pt idx="9">
                  <c:v>8.9887640449438209</c:v>
                </c:pt>
                <c:pt idx="10">
                  <c:v>12</c:v>
                </c:pt>
                <c:pt idx="11">
                  <c:v>26.515151515151519</c:v>
                </c:pt>
                <c:pt idx="12">
                  <c:v>17.10526315789474</c:v>
                </c:pt>
                <c:pt idx="13">
                  <c:v>19.117647058823529</c:v>
                </c:pt>
                <c:pt idx="14">
                  <c:v>18.095238095238088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6667134336"/>
          <c:y val="0.15113581668381165"/>
          <c:w val="0.87850725726427192"/>
          <c:h val="0.7107262510828723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6.2333333333333352</c:v>
                </c:pt>
                <c:pt idx="1">
                  <c:v>6.641242937853109</c:v>
                </c:pt>
                <c:pt idx="2">
                  <c:v>6.9715447154471555</c:v>
                </c:pt>
                <c:pt idx="3">
                  <c:v>7.0046728971962597</c:v>
                </c:pt>
                <c:pt idx="4">
                  <c:v>6.9466019417475726</c:v>
                </c:pt>
                <c:pt idx="5">
                  <c:v>6.9473684210526319</c:v>
                </c:pt>
                <c:pt idx="6">
                  <c:v>6.9444444444444438</c:v>
                </c:pt>
                <c:pt idx="7">
                  <c:v>8.4454545454545435</c:v>
                </c:pt>
                <c:pt idx="8">
                  <c:v>9</c:v>
                </c:pt>
                <c:pt idx="9">
                  <c:v>8.189453125</c:v>
                </c:pt>
                <c:pt idx="10">
                  <c:v>7.072164948453608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2-484D-BF07-C75E5FCAF2AB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685019127078047E-2"/>
                  <c:y val="-8.934845296079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6A6-944B-2A78D20D8F22}"/>
                </c:ext>
              </c:extLst>
            </c:dLbl>
            <c:dLbl>
              <c:idx val="2"/>
              <c:layout>
                <c:manualLayout>
                  <c:x val="-2.9278702370545692E-2"/>
                  <c:y val="-0.1024238363209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6-46A6-944B-2A78D20D8F22}"/>
                </c:ext>
              </c:extLst>
            </c:dLbl>
            <c:dLbl>
              <c:idx val="3"/>
              <c:layout>
                <c:manualLayout>
                  <c:x val="-3.241570619596134E-2"/>
                  <c:y val="-8.2810761280735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6A6-944B-2A78D20D8F22}"/>
                </c:ext>
              </c:extLst>
            </c:dLbl>
            <c:dLbl>
              <c:idx val="4"/>
              <c:layout>
                <c:manualLayout>
                  <c:x val="-2.5096030603324878E-2"/>
                  <c:y val="-7.6273056512758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8-4DB6-8FB9-C94D98B98515}"/>
                </c:ext>
              </c:extLst>
            </c:dLbl>
            <c:dLbl>
              <c:idx val="5"/>
              <c:layout>
                <c:manualLayout>
                  <c:x val="-3.7644045904987392E-2"/>
                  <c:y val="-9.5886128187467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B-4832-B526-A1E942CCBFD6}"/>
                </c:ext>
              </c:extLst>
            </c:dLbl>
            <c:dLbl>
              <c:idx val="6"/>
              <c:layout>
                <c:manualLayout>
                  <c:x val="-3.1370038254156097E-3"/>
                  <c:y val="4.358460372157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E-4B98-B44C-E6DF27EDC153}"/>
                </c:ext>
              </c:extLst>
            </c:dLbl>
            <c:dLbl>
              <c:idx val="7"/>
              <c:layout>
                <c:manualLayout>
                  <c:x val="-2.8233034428740641E-2"/>
                  <c:y val="-4.576383390765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0-47F7-A702-F084EF758F01}"/>
                </c:ext>
              </c:extLst>
            </c:dLbl>
            <c:dLbl>
              <c:idx val="8"/>
              <c:layout>
                <c:manualLayout>
                  <c:x val="-2.6141698545130081E-2"/>
                  <c:y val="8.4989977257073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E-4A0D-A1D5-EDA9DC92A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6.5384615384615401</c:v>
                </c:pt>
                <c:pt idx="1">
                  <c:v>6.5</c:v>
                </c:pt>
                <c:pt idx="2">
                  <c:v>7.0546122074346052</c:v>
                </c:pt>
                <c:pt idx="3">
                  <c:v>7.1411192214111896</c:v>
                </c:pt>
                <c:pt idx="4">
                  <c:v>7.5185185185185182</c:v>
                </c:pt>
                <c:pt idx="5">
                  <c:v>7.1685393258426986</c:v>
                </c:pt>
                <c:pt idx="6">
                  <c:v>8.6</c:v>
                </c:pt>
                <c:pt idx="7">
                  <c:v>8.7803030303030312</c:v>
                </c:pt>
                <c:pt idx="8">
                  <c:v>8.5833333333333357</c:v>
                </c:pt>
                <c:pt idx="9">
                  <c:v>7.8419117647058814</c:v>
                </c:pt>
                <c:pt idx="10">
                  <c:v>6.7619047619047636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2-484D-BF07-C75E5FCA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63174909699984"/>
          <c:y val="0.63812544335322785"/>
          <c:w val="9.1619613667686894E-2"/>
          <c:h val="0.139654871333550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mnd'!$S$145:$S$159</c:f>
              <c:numCache>
                <c:formatCode>General</c:formatCode>
                <c:ptCount val="15"/>
                <c:pt idx="0" formatCode="0.0">
                  <c:v>0</c:v>
                </c:pt>
                <c:pt idx="4" formatCode="0.0">
                  <c:v>52.570270270270257</c:v>
                </c:pt>
                <c:pt idx="5" formatCode="0.0">
                  <c:v>51.941935483870978</c:v>
                </c:pt>
                <c:pt idx="6" formatCode="0.0">
                  <c:v>53.977777777777774</c:v>
                </c:pt>
                <c:pt idx="7" formatCode="0.0">
                  <c:v>52.83428571428572</c:v>
                </c:pt>
                <c:pt idx="8" formatCode="0.0">
                  <c:v>55.722222222222221</c:v>
                </c:pt>
                <c:pt idx="9" formatCode="0.0">
                  <c:v>56.9</c:v>
                </c:pt>
                <c:pt idx="10" formatCode="0.0">
                  <c:v>56.26666666666668</c:v>
                </c:pt>
                <c:pt idx="11" formatCode="0.0">
                  <c:v>53.22857142857147</c:v>
                </c:pt>
                <c:pt idx="12" formatCode="0.0">
                  <c:v>49.65384615384616</c:v>
                </c:pt>
                <c:pt idx="13" formatCode="0.0">
                  <c:v>52.421153846153842</c:v>
                </c:pt>
                <c:pt idx="14" formatCode="0.0">
                  <c:v>55.710526315789451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mnd'!$R$145:$R$159</c:f>
              <c:numCache>
                <c:formatCode>General</c:formatCode>
                <c:ptCount val="15"/>
                <c:pt idx="0" formatCode="0.00">
                  <c:v>0</c:v>
                </c:pt>
                <c:pt idx="4" formatCode="0.00">
                  <c:v>7.1621621621621614</c:v>
                </c:pt>
                <c:pt idx="5" formatCode="0.00">
                  <c:v>7.3548387096774208</c:v>
                </c:pt>
                <c:pt idx="6" formatCode="0.00">
                  <c:v>7.85057471264368</c:v>
                </c:pt>
                <c:pt idx="7" formatCode="0.00">
                  <c:v>8</c:v>
                </c:pt>
                <c:pt idx="8" formatCode="0.00">
                  <c:v>8</c:v>
                </c:pt>
                <c:pt idx="9" formatCode="0.00">
                  <c:v>9</c:v>
                </c:pt>
                <c:pt idx="10" formatCode="0.00">
                  <c:v>9.6666666666666643</c:v>
                </c:pt>
                <c:pt idx="11" formatCode="0.00">
                  <c:v>9.2857142857142883</c:v>
                </c:pt>
                <c:pt idx="12" formatCode="0.00">
                  <c:v>9.2307692307692282</c:v>
                </c:pt>
                <c:pt idx="13" formatCode="0.00">
                  <c:v>8.5673076923076898</c:v>
                </c:pt>
                <c:pt idx="14" formatCode="0.00">
                  <c:v>8.2631578947368443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mnd'!$H$160:$H$174</c:f>
              <c:numCache>
                <c:formatCode>General</c:formatCode>
                <c:ptCount val="15"/>
                <c:pt idx="0">
                  <c:v>0</c:v>
                </c:pt>
                <c:pt idx="2">
                  <c:v>312</c:v>
                </c:pt>
                <c:pt idx="4">
                  <c:v>22</c:v>
                </c:pt>
                <c:pt idx="5">
                  <c:v>24</c:v>
                </c:pt>
                <c:pt idx="6">
                  <c:v>155</c:v>
                </c:pt>
                <c:pt idx="7">
                  <c:v>18</c:v>
                </c:pt>
                <c:pt idx="8">
                  <c:v>6</c:v>
                </c:pt>
                <c:pt idx="9">
                  <c:v>4</c:v>
                </c:pt>
                <c:pt idx="10">
                  <c:v>0</c:v>
                </c:pt>
                <c:pt idx="11">
                  <c:v>13</c:v>
                </c:pt>
                <c:pt idx="12">
                  <c:v>21</c:v>
                </c:pt>
                <c:pt idx="13">
                  <c:v>45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7-4063-89B0-33E9AA4BE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2648"/>
        <c:axId val="234103040"/>
      </c:barChart>
      <c:catAx>
        <c:axId val="234102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26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mnd'!$I$160:$I$174</c:f>
              <c:numCache>
                <c:formatCode>0.0</c:formatCode>
                <c:ptCount val="15"/>
                <c:pt idx="0">
                  <c:v>0</c:v>
                </c:pt>
                <c:pt idx="4">
                  <c:v>7.6923076923076898</c:v>
                </c:pt>
                <c:pt idx="5">
                  <c:v>7.5949367088607556</c:v>
                </c:pt>
                <c:pt idx="6">
                  <c:v>7.1133547498852723</c:v>
                </c:pt>
                <c:pt idx="7">
                  <c:v>4.3795620437956222</c:v>
                </c:pt>
                <c:pt idx="8">
                  <c:v>4.4444444444444446</c:v>
                </c:pt>
                <c:pt idx="9">
                  <c:v>4.4943820224719104</c:v>
                </c:pt>
                <c:pt idx="10">
                  <c:v>0</c:v>
                </c:pt>
                <c:pt idx="11">
                  <c:v>9.8484848484848477</c:v>
                </c:pt>
                <c:pt idx="12">
                  <c:v>9.2105263157894726</c:v>
                </c:pt>
                <c:pt idx="13">
                  <c:v>8.2720588235294112</c:v>
                </c:pt>
                <c:pt idx="14">
                  <c:v>3.8095238095238111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mnd'!$S$160:$S$174</c:f>
              <c:numCache>
                <c:formatCode>General</c:formatCode>
                <c:ptCount val="15"/>
                <c:pt idx="0" formatCode="0.0">
                  <c:v>0</c:v>
                </c:pt>
                <c:pt idx="4" formatCode="0.0">
                  <c:v>58.563636363636355</c:v>
                </c:pt>
                <c:pt idx="5" formatCode="0.0">
                  <c:v>56.429166666666681</c:v>
                </c:pt>
                <c:pt idx="6" formatCode="0.0">
                  <c:v>58.910322580645143</c:v>
                </c:pt>
                <c:pt idx="7" formatCode="0.0">
                  <c:v>55.74444444444444</c:v>
                </c:pt>
                <c:pt idx="8" formatCode="0.0">
                  <c:v>57.16666666666665</c:v>
                </c:pt>
                <c:pt idx="9" formatCode="0.0">
                  <c:v>55.9</c:v>
                </c:pt>
                <c:pt idx="10" formatCode="0.0">
                  <c:v>0</c:v>
                </c:pt>
                <c:pt idx="11" formatCode="0.0">
                  <c:v>62</c:v>
                </c:pt>
                <c:pt idx="12" formatCode="0.0">
                  <c:v>59.171428571428592</c:v>
                </c:pt>
                <c:pt idx="13" formatCode="0.0">
                  <c:v>62.29777777777781</c:v>
                </c:pt>
                <c:pt idx="14" formatCode="0.0">
                  <c:v>64.975000000000023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mnd'!$R$160:$R$174</c:f>
              <c:numCache>
                <c:formatCode>General</c:formatCode>
                <c:ptCount val="15"/>
                <c:pt idx="0" formatCode="0.00">
                  <c:v>0</c:v>
                </c:pt>
                <c:pt idx="4" formatCode="0.00">
                  <c:v>7.7272727272727284</c:v>
                </c:pt>
                <c:pt idx="5" formatCode="0.00">
                  <c:v>7.25</c:v>
                </c:pt>
                <c:pt idx="6" formatCode="0.00">
                  <c:v>8.7096774193548399</c:v>
                </c:pt>
                <c:pt idx="7" formatCode="0.00">
                  <c:v>9.2777777777777768</c:v>
                </c:pt>
                <c:pt idx="8" formatCode="0.00">
                  <c:v>8.8333333333333357</c:v>
                </c:pt>
                <c:pt idx="9" formatCode="0.00">
                  <c:v>8.5</c:v>
                </c:pt>
                <c:pt idx="10" formatCode="0.00">
                  <c:v>0</c:v>
                </c:pt>
                <c:pt idx="11" formatCode="0.00">
                  <c:v>10.692307692307699</c:v>
                </c:pt>
                <c:pt idx="12" formatCode="0.00">
                  <c:v>10.142857142857141</c:v>
                </c:pt>
                <c:pt idx="13" formatCode="0.00">
                  <c:v>9.9555555555555557</c:v>
                </c:pt>
                <c:pt idx="14" formatCode="0.0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mnd'!$I$175:$I$190</c:f>
              <c:numCache>
                <c:formatCode>0.0</c:formatCode>
                <c:ptCount val="16"/>
                <c:pt idx="0">
                  <c:v>0</c:v>
                </c:pt>
                <c:pt idx="4">
                  <c:v>2.0979020979020975</c:v>
                </c:pt>
                <c:pt idx="5">
                  <c:v>0.31645569620253161</c:v>
                </c:pt>
                <c:pt idx="6">
                  <c:v>2.0192748967416247</c:v>
                </c:pt>
                <c:pt idx="7">
                  <c:v>0.48661800486618007</c:v>
                </c:pt>
                <c:pt idx="8">
                  <c:v>1.4814814814814816</c:v>
                </c:pt>
                <c:pt idx="9">
                  <c:v>2.2471910112359552</c:v>
                </c:pt>
                <c:pt idx="10">
                  <c:v>4</c:v>
                </c:pt>
                <c:pt idx="11">
                  <c:v>3.0303030303030303</c:v>
                </c:pt>
                <c:pt idx="12">
                  <c:v>3.0701754385964919</c:v>
                </c:pt>
                <c:pt idx="13">
                  <c:v>1.1029411764705881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mnd'!$S$175:$S$190</c:f>
              <c:numCache>
                <c:formatCode>General</c:formatCode>
                <c:ptCount val="16"/>
                <c:pt idx="0" formatCode="0.0">
                  <c:v>0</c:v>
                </c:pt>
                <c:pt idx="4" formatCode="0.0">
                  <c:v>60.4</c:v>
                </c:pt>
                <c:pt idx="5" formatCode="0.0">
                  <c:v>70.8</c:v>
                </c:pt>
                <c:pt idx="6" formatCode="0.0">
                  <c:v>61.484090909090916</c:v>
                </c:pt>
                <c:pt idx="7" formatCode="0.0">
                  <c:v>55.05</c:v>
                </c:pt>
                <c:pt idx="8" formatCode="0.0">
                  <c:v>64.349999999999994</c:v>
                </c:pt>
                <c:pt idx="9" formatCode="0.0">
                  <c:v>65.5</c:v>
                </c:pt>
                <c:pt idx="10" formatCode="0.0">
                  <c:v>69.5</c:v>
                </c:pt>
                <c:pt idx="11" formatCode="0.0">
                  <c:v>64.974999999999994</c:v>
                </c:pt>
                <c:pt idx="12" formatCode="0.0">
                  <c:v>65.714285714285751</c:v>
                </c:pt>
                <c:pt idx="13" formatCode="0.0">
                  <c:v>67.866666666666646</c:v>
                </c:pt>
                <c:pt idx="14" formatCode="0.0">
                  <c:v>0</c:v>
                </c:pt>
                <c:pt idx="1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mnd'!$R$175:$R$190</c:f>
              <c:numCache>
                <c:formatCode>General</c:formatCode>
                <c:ptCount val="16"/>
                <c:pt idx="0" formatCode="0.00">
                  <c:v>0</c:v>
                </c:pt>
                <c:pt idx="4" formatCode="0.00">
                  <c:v>8.3333333333333357</c:v>
                </c:pt>
                <c:pt idx="5" formatCode="0.00">
                  <c:v>7</c:v>
                </c:pt>
                <c:pt idx="6" formatCode="0.00">
                  <c:v>8.5454545454545432</c:v>
                </c:pt>
                <c:pt idx="7" formatCode="0.00">
                  <c:v>8</c:v>
                </c:pt>
                <c:pt idx="8" formatCode="0.00">
                  <c:v>9</c:v>
                </c:pt>
                <c:pt idx="9" formatCode="0.00">
                  <c:v>9.5</c:v>
                </c:pt>
                <c:pt idx="10" formatCode="0.00">
                  <c:v>11</c:v>
                </c:pt>
                <c:pt idx="11" formatCode="0.00">
                  <c:v>11</c:v>
                </c:pt>
                <c:pt idx="12" formatCode="0.00">
                  <c:v>11.142857142857141</c:v>
                </c:pt>
                <c:pt idx="13" formatCode="0.00">
                  <c:v>9.8333333333333357</c:v>
                </c:pt>
                <c:pt idx="14" formatCode="0.00">
                  <c:v>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mnd'!$I$194:$I$204</c:f>
              <c:numCache>
                <c:formatCode>0.0</c:formatCode>
                <c:ptCount val="11"/>
                <c:pt idx="0">
                  <c:v>0</c:v>
                </c:pt>
                <c:pt idx="1">
                  <c:v>0.63291139240506322</c:v>
                </c:pt>
                <c:pt idx="2">
                  <c:v>0.36714089031665903</c:v>
                </c:pt>
                <c:pt idx="3">
                  <c:v>0</c:v>
                </c:pt>
                <c:pt idx="4">
                  <c:v>1.4814814814814816</c:v>
                </c:pt>
                <c:pt idx="5">
                  <c:v>0</c:v>
                </c:pt>
                <c:pt idx="6">
                  <c:v>0</c:v>
                </c:pt>
                <c:pt idx="7">
                  <c:v>1.5151515151515151</c:v>
                </c:pt>
                <c:pt idx="8">
                  <c:v>0.87719298245614019</c:v>
                </c:pt>
                <c:pt idx="9">
                  <c:v>0.18382352941176472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770003672305"/>
          <c:y val="0.15935191838335394"/>
          <c:w val="0.85414170266910294"/>
          <c:h val="0.7241228799674093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0.00</c:formatCode>
                <c:ptCount val="12"/>
                <c:pt idx="0">
                  <c:v>7.9242424242424239</c:v>
                </c:pt>
                <c:pt idx="1">
                  <c:v>8.101694915254237</c:v>
                </c:pt>
                <c:pt idx="2">
                  <c:v>8.0638211382113809</c:v>
                </c:pt>
                <c:pt idx="3">
                  <c:v>7.462616822429907</c:v>
                </c:pt>
                <c:pt idx="4">
                  <c:v>7.5728155339805854</c:v>
                </c:pt>
                <c:pt idx="5">
                  <c:v>7.4035087719298254</c:v>
                </c:pt>
                <c:pt idx="6">
                  <c:v>7.7222222222222223</c:v>
                </c:pt>
                <c:pt idx="7">
                  <c:v>8.2454545454545478</c:v>
                </c:pt>
                <c:pt idx="8">
                  <c:v>8.125</c:v>
                </c:pt>
                <c:pt idx="9">
                  <c:v>8.1328125</c:v>
                </c:pt>
                <c:pt idx="10">
                  <c:v>7.7938144329896897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C-415E-8C8B-1B7582C0101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299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5-42EB-9C6A-B837F40678B5}"/>
                </c:ext>
              </c:extLst>
            </c:dLbl>
            <c:dLbl>
              <c:idx val="1"/>
              <c:layout>
                <c:manualLayout>
                  <c:x val="-4.0017190973959262E-2"/>
                  <c:y val="-7.545289209292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5-42EB-9C6A-B837F40678B5}"/>
                </c:ext>
              </c:extLst>
            </c:dLbl>
            <c:dLbl>
              <c:idx val="2"/>
              <c:layout>
                <c:manualLayout>
                  <c:x val="-3.5804855081963516E-2"/>
                  <c:y val="-9.5425716470468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5-42EB-9C6A-B837F40678B5}"/>
                </c:ext>
              </c:extLst>
            </c:dLbl>
            <c:dLbl>
              <c:idx val="3"/>
              <c:layout>
                <c:manualLayout>
                  <c:x val="-0.10636148127289162"/>
                  <c:y val="5.3260865006772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5-42EB-9C6A-B837F40678B5}"/>
                </c:ext>
              </c:extLst>
            </c:dLbl>
            <c:dLbl>
              <c:idx val="4"/>
              <c:layout>
                <c:manualLayout>
                  <c:x val="-4.1070274946958148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F-44A4-9BAE-4949A1DB1970}"/>
                </c:ext>
              </c:extLst>
            </c:dLbl>
            <c:dLbl>
              <c:idx val="5"/>
              <c:layout>
                <c:manualLayout>
                  <c:x val="-3.7911023027961371E-2"/>
                  <c:y val="0.10430252730493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6-4114-96AF-3CAA02F38B38}"/>
                </c:ext>
              </c:extLst>
            </c:dLbl>
            <c:dLbl>
              <c:idx val="6"/>
              <c:layout>
                <c:manualLayout>
                  <c:x val="-4.4229526865954931E-2"/>
                  <c:y val="-0.12205614897385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2-4577-9EE9-F381BD0C3450}"/>
                </c:ext>
              </c:extLst>
            </c:dLbl>
            <c:dLbl>
              <c:idx val="7"/>
              <c:layout>
                <c:manualLayout>
                  <c:x val="-1.8955511513980606E-2"/>
                  <c:y val="0.11761774355662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F-45C1-8D35-13DC3D5760EB}"/>
                </c:ext>
              </c:extLst>
            </c:dLbl>
            <c:dLbl>
              <c:idx val="8"/>
              <c:layout>
                <c:manualLayout>
                  <c:x val="-2.4220931378975397E-2"/>
                  <c:y val="-8.654890563600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0-4A36-B3AC-9BDF3D5EDF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0.00</c:formatCode>
                <c:ptCount val="12"/>
                <c:pt idx="0">
                  <c:v>8.2692307692307718</c:v>
                </c:pt>
                <c:pt idx="1">
                  <c:v>8.0411392405063271</c:v>
                </c:pt>
                <c:pt idx="2">
                  <c:v>8.2726021110601184</c:v>
                </c:pt>
                <c:pt idx="3">
                  <c:v>7.5936739659367376</c:v>
                </c:pt>
                <c:pt idx="4">
                  <c:v>7.9037037037037026</c:v>
                </c:pt>
                <c:pt idx="5">
                  <c:v>7.5617977528089888</c:v>
                </c:pt>
                <c:pt idx="6">
                  <c:v>8.1199999999999992</c:v>
                </c:pt>
                <c:pt idx="7">
                  <c:v>8.8712121212121211</c:v>
                </c:pt>
                <c:pt idx="8">
                  <c:v>8.4385964912280702</c:v>
                </c:pt>
                <c:pt idx="9">
                  <c:v>8.4724264705882355</c:v>
                </c:pt>
                <c:pt idx="10">
                  <c:v>8.2857142857142883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C-415E-8C8B-1B7582C0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9"/>
          <c:min val="6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  <c:majorUnit val="0.2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95944324859986"/>
          <c:y val="0.18575163522038954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mnd'!$S$194:$S$204</c:f>
              <c:numCache>
                <c:formatCode>0.0</c:formatCode>
                <c:ptCount val="11"/>
                <c:pt idx="0">
                  <c:v>0</c:v>
                </c:pt>
                <c:pt idx="1">
                  <c:v>64.100000000000023</c:v>
                </c:pt>
                <c:pt idx="2">
                  <c:v>66.224999999999994</c:v>
                </c:pt>
                <c:pt idx="3">
                  <c:v>0</c:v>
                </c:pt>
                <c:pt idx="4">
                  <c:v>65</c:v>
                </c:pt>
                <c:pt idx="5">
                  <c:v>0</c:v>
                </c:pt>
                <c:pt idx="6">
                  <c:v>0</c:v>
                </c:pt>
                <c:pt idx="7">
                  <c:v>65.350000000000023</c:v>
                </c:pt>
                <c:pt idx="8">
                  <c:v>64.75</c:v>
                </c:pt>
                <c:pt idx="9">
                  <c:v>63.5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mnd'!$R$175:$R$190</c:f>
              <c:numCache>
                <c:formatCode>General</c:formatCode>
                <c:ptCount val="16"/>
                <c:pt idx="0" formatCode="0.00">
                  <c:v>0</c:v>
                </c:pt>
                <c:pt idx="4" formatCode="0.00">
                  <c:v>8.3333333333333357</c:v>
                </c:pt>
                <c:pt idx="5" formatCode="0.00">
                  <c:v>7</c:v>
                </c:pt>
                <c:pt idx="6" formatCode="0.00">
                  <c:v>8.5454545454545432</c:v>
                </c:pt>
                <c:pt idx="7" formatCode="0.00">
                  <c:v>8</c:v>
                </c:pt>
                <c:pt idx="8" formatCode="0.00">
                  <c:v>9</c:v>
                </c:pt>
                <c:pt idx="9" formatCode="0.00">
                  <c:v>9.5</c:v>
                </c:pt>
                <c:pt idx="10" formatCode="0.00">
                  <c:v>11</c:v>
                </c:pt>
                <c:pt idx="11" formatCode="0.00">
                  <c:v>11</c:v>
                </c:pt>
                <c:pt idx="12" formatCode="0.00">
                  <c:v>11.142857142857141</c:v>
                </c:pt>
                <c:pt idx="13" formatCode="0.00">
                  <c:v>9.8333333333333357</c:v>
                </c:pt>
                <c:pt idx="14" formatCode="0.00">
                  <c:v>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mnd'!$D$205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mnd'!$I$205:$I$219</c:f>
              <c:numCache>
                <c:formatCode>0.0</c:formatCode>
                <c:ptCount val="15"/>
                <c:pt idx="0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0.2753556677374942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0.18382352941176472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mnd'!$D$205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mnd'!$S$205:$S$219</c:f>
              <c:numCache>
                <c:formatCode>General</c:formatCode>
                <c:ptCount val="15"/>
                <c:pt idx="0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69.366666666666688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  <c:pt idx="13" formatCode="0.0">
                  <c:v>53.3</c:v>
                </c:pt>
                <c:pt idx="1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mnd'!$D$205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mnd'!$R$205:$R$219</c:f>
              <c:numCache>
                <c:formatCode>General</c:formatCode>
                <c:ptCount val="15"/>
                <c:pt idx="0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10.833333333333336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9</c:v>
                </c:pt>
                <c:pt idx="14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mnd'!$I$220:$I$235</c:f>
              <c:numCache>
                <c:formatCode>0.0</c:formatCode>
                <c:ptCount val="16"/>
                <c:pt idx="0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0.24330900243309003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mnd'!$S$220:$S$235</c:f>
              <c:numCache>
                <c:formatCode>General</c:formatCode>
                <c:ptCount val="16"/>
                <c:pt idx="0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55.9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mnd'!$R$220:$R$235</c:f>
              <c:numCache>
                <c:formatCode>General</c:formatCode>
                <c:ptCount val="16"/>
                <c:pt idx="0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10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77572621556649E-2"/>
          <c:y val="0.17157349081364828"/>
          <c:w val="0.90535961111369956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23087063647153"/>
          <c:y val="0.19055616599121164"/>
          <c:w val="0.10164980682670499"/>
          <c:h val="0.1520046958606118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P-</a:t>
            </a:r>
            <a:endParaRPr lang="en-US" sz="1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1-42DF-8349-3B09D44A22A3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1-42DF-8349-3B09D44A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78673281685537"/>
          <c:y val="0.17363564947279664"/>
          <c:w val="0.13771438542516271"/>
          <c:h val="0.2078140857392825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9286710539156"/>
          <c:y val="0.15518360475728835"/>
          <c:w val="0.85454663224027116"/>
          <c:h val="0.7282912131723917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pPr>
              <a:solidFill>
                <a:srgbClr val="FFFF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</c:formatCode>
                <c:ptCount val="12"/>
                <c:pt idx="0">
                  <c:v>41.484545454545454</c:v>
                </c:pt>
                <c:pt idx="1">
                  <c:v>43.43474576271187</c:v>
                </c:pt>
                <c:pt idx="2">
                  <c:v>43.968048780487763</c:v>
                </c:pt>
                <c:pt idx="3">
                  <c:v>39.364485981308405</c:v>
                </c:pt>
                <c:pt idx="4">
                  <c:v>39.207281553398062</c:v>
                </c:pt>
                <c:pt idx="5">
                  <c:v>38.999415204678378</c:v>
                </c:pt>
                <c:pt idx="6">
                  <c:v>34.397222222222219</c:v>
                </c:pt>
                <c:pt idx="7">
                  <c:v>42.652272727272717</c:v>
                </c:pt>
                <c:pt idx="8">
                  <c:v>40.606481481481495</c:v>
                </c:pt>
                <c:pt idx="9">
                  <c:v>39.514589843750002</c:v>
                </c:pt>
                <c:pt idx="10">
                  <c:v>39.968041237113425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D-4864-9A88-A218A9E8F8F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707186755061904E-2"/>
                  <c:y val="0.11039082218190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A-45B2-BF15-7C15391A8622}"/>
                </c:ext>
              </c:extLst>
            </c:dLbl>
            <c:dLbl>
              <c:idx val="3"/>
              <c:layout>
                <c:manualLayout>
                  <c:x val="-3.1379042905963529E-2"/>
                  <c:y val="0.10137932649358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A-4447-93CA-3DCF41C3FEE3}"/>
                </c:ext>
              </c:extLst>
            </c:dLbl>
            <c:dLbl>
              <c:idx val="4"/>
              <c:layout>
                <c:manualLayout>
                  <c:x val="9.7383236604714294E-3"/>
                  <c:y val="-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7-4145-A0A3-67D76E4FB603}"/>
                </c:ext>
              </c:extLst>
            </c:dLbl>
            <c:dLbl>
              <c:idx val="5"/>
              <c:layout>
                <c:manualLayout>
                  <c:x val="-3.7871258679611192E-2"/>
                  <c:y val="6.983909158446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8-46BA-8050-F6AD3C0263BA}"/>
                </c:ext>
              </c:extLst>
            </c:dLbl>
            <c:dLbl>
              <c:idx val="6"/>
              <c:layout>
                <c:manualLayout>
                  <c:x val="-4.3281438490984127E-2"/>
                  <c:y val="-0.16220692238973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D-44AD-88F5-9A7F45483761}"/>
                </c:ext>
              </c:extLst>
            </c:dLbl>
            <c:dLbl>
              <c:idx val="7"/>
              <c:layout>
                <c:manualLayout>
                  <c:x val="-5.6265870038279368E-2"/>
                  <c:y val="-6.0827595896150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7-4372-A85B-F75FF92F9DA8}"/>
                </c:ext>
              </c:extLst>
            </c:dLbl>
            <c:dLbl>
              <c:idx val="8"/>
              <c:layout>
                <c:manualLayout>
                  <c:x val="-4.1117366566434999E-2"/>
                  <c:y val="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7-4AD0-AEF4-A54BD2B065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</c:formatCode>
                <c:ptCount val="12"/>
                <c:pt idx="0">
                  <c:v>41.372377622377606</c:v>
                </c:pt>
                <c:pt idx="1">
                  <c:v>41.566772151898739</c:v>
                </c:pt>
                <c:pt idx="2">
                  <c:v>43.987792565396958</c:v>
                </c:pt>
                <c:pt idx="3">
                  <c:v>39.100243309002494</c:v>
                </c:pt>
                <c:pt idx="4">
                  <c:v>40.900000000000027</c:v>
                </c:pt>
                <c:pt idx="5">
                  <c:v>37.987640449438189</c:v>
                </c:pt>
                <c:pt idx="6">
                  <c:v>38.880000000000003</c:v>
                </c:pt>
                <c:pt idx="7">
                  <c:v>43.38484848484849</c:v>
                </c:pt>
                <c:pt idx="8">
                  <c:v>38.973684210526336</c:v>
                </c:pt>
                <c:pt idx="9">
                  <c:v>41.265257352941198</c:v>
                </c:pt>
                <c:pt idx="10">
                  <c:v>42.311428571428593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D-4864-9A88-A218A9E8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0235200538329"/>
          <c:y val="0.55580688009956636"/>
          <c:w val="0.11117308127461754"/>
          <c:h val="0.151396293756968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753-A8E0-CBEB6C6F8DBC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753-A8E0-CBEB6C6F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F-4F04-AF2C-BDA0A5E1792B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F-4F04-AF2C-BDA0A5E17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9-4142-AA00-BF190D25AF2E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22</c:v>
                </c:pt>
                <c:pt idx="3">
                  <c:v>14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9-4142-AA00-BF190D25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0-416B-8BAE-572C0CE12557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83</c:v>
                </c:pt>
                <c:pt idx="3">
                  <c:v>32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11</c:v>
                </c:pt>
                <c:pt idx="9">
                  <c:v>14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0-416B-8BAE-572C0CE12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2-4E72-9E6B-7ADB44B6F939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General</c:formatCode>
                <c:ptCount val="12"/>
                <c:pt idx="0">
                  <c:v>34</c:v>
                </c:pt>
                <c:pt idx="1">
                  <c:v>32</c:v>
                </c:pt>
                <c:pt idx="2">
                  <c:v>233</c:v>
                </c:pt>
                <c:pt idx="3">
                  <c:v>63</c:v>
                </c:pt>
                <c:pt idx="4">
                  <c:v>15</c:v>
                </c:pt>
                <c:pt idx="5">
                  <c:v>19</c:v>
                </c:pt>
                <c:pt idx="6">
                  <c:v>2</c:v>
                </c:pt>
                <c:pt idx="7">
                  <c:v>8</c:v>
                </c:pt>
                <c:pt idx="8">
                  <c:v>22</c:v>
                </c:pt>
                <c:pt idx="9">
                  <c:v>41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2-4E72-9E6B-7ADB44B6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8-4F5E-B7F9-4A3753887350}"/>
            </c:ext>
          </c:extLst>
        </c:ser>
        <c:ser>
          <c:idx val="0"/>
          <c:order val="1"/>
          <c:tx>
            <c:strRef>
              <c:f>'Klasse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mnd'!$H$104:$H$115</c:f>
              <c:numCache>
                <c:formatCode>General</c:formatCode>
                <c:ptCount val="12"/>
                <c:pt idx="0">
                  <c:v>45</c:v>
                </c:pt>
                <c:pt idx="1">
                  <c:v>50</c:v>
                </c:pt>
                <c:pt idx="2">
                  <c:v>323</c:v>
                </c:pt>
                <c:pt idx="3">
                  <c:v>80</c:v>
                </c:pt>
                <c:pt idx="4">
                  <c:v>16</c:v>
                </c:pt>
                <c:pt idx="5">
                  <c:v>15</c:v>
                </c:pt>
                <c:pt idx="6">
                  <c:v>4</c:v>
                </c:pt>
                <c:pt idx="7">
                  <c:v>14</c:v>
                </c:pt>
                <c:pt idx="8">
                  <c:v>28</c:v>
                </c:pt>
                <c:pt idx="9">
                  <c:v>81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8-4F5E-B7F9-4A3753887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D-4F4D-93CD-3C3E83A1A092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General</c:formatCode>
                <c:ptCount val="12"/>
                <c:pt idx="0">
                  <c:v>62</c:v>
                </c:pt>
                <c:pt idx="1">
                  <c:v>78</c:v>
                </c:pt>
                <c:pt idx="2">
                  <c:v>472</c:v>
                </c:pt>
                <c:pt idx="3">
                  <c:v>67</c:v>
                </c:pt>
                <c:pt idx="4">
                  <c:v>29</c:v>
                </c:pt>
                <c:pt idx="5">
                  <c:v>14</c:v>
                </c:pt>
                <c:pt idx="6">
                  <c:v>10</c:v>
                </c:pt>
                <c:pt idx="7">
                  <c:v>17</c:v>
                </c:pt>
                <c:pt idx="8">
                  <c:v>42</c:v>
                </c:pt>
                <c:pt idx="9">
                  <c:v>102</c:v>
                </c:pt>
                <c:pt idx="10">
                  <c:v>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D-4F4D-93CD-3C3E83A1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B-406C-A14B-9D2AD776F26D}"/>
            </c:ext>
          </c:extLst>
        </c:ser>
        <c:ser>
          <c:idx val="0"/>
          <c:order val="1"/>
          <c:tx>
            <c:strRef>
              <c:f>'Klasse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mnd'!$H$134:$H$145</c:f>
              <c:numCache>
                <c:formatCode>General</c:formatCode>
                <c:ptCount val="12"/>
                <c:pt idx="0">
                  <c:v>67</c:v>
                </c:pt>
                <c:pt idx="1">
                  <c:v>73</c:v>
                </c:pt>
                <c:pt idx="2">
                  <c:v>560</c:v>
                </c:pt>
                <c:pt idx="3">
                  <c:v>92</c:v>
                </c:pt>
                <c:pt idx="4">
                  <c:v>40</c:v>
                </c:pt>
                <c:pt idx="5">
                  <c:v>18</c:v>
                </c:pt>
                <c:pt idx="6">
                  <c:v>4</c:v>
                </c:pt>
                <c:pt idx="7">
                  <c:v>33</c:v>
                </c:pt>
                <c:pt idx="8">
                  <c:v>51</c:v>
                </c:pt>
                <c:pt idx="9">
                  <c:v>137</c:v>
                </c:pt>
                <c:pt idx="10">
                  <c:v>32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B-406C-A14B-9D2AD776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B-4E72-9C29-B4FEB58A101C}"/>
            </c:ext>
          </c:extLst>
        </c:ser>
        <c:ser>
          <c:idx val="0"/>
          <c:order val="1"/>
          <c:tx>
            <c:strRef>
              <c:f>'Klasse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mnd'!$H$149:$H$160</c:f>
              <c:numCache>
                <c:formatCode>General</c:formatCode>
                <c:ptCount val="12"/>
                <c:pt idx="0">
                  <c:v>37</c:v>
                </c:pt>
                <c:pt idx="1">
                  <c:v>31</c:v>
                </c:pt>
                <c:pt idx="2">
                  <c:v>261</c:v>
                </c:pt>
                <c:pt idx="3">
                  <c:v>35</c:v>
                </c:pt>
                <c:pt idx="4">
                  <c:v>9</c:v>
                </c:pt>
                <c:pt idx="5">
                  <c:v>8</c:v>
                </c:pt>
                <c:pt idx="6">
                  <c:v>3</c:v>
                </c:pt>
                <c:pt idx="7">
                  <c:v>35</c:v>
                </c:pt>
                <c:pt idx="8">
                  <c:v>39</c:v>
                </c:pt>
                <c:pt idx="9">
                  <c:v>104</c:v>
                </c:pt>
                <c:pt idx="10">
                  <c:v>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B-4E72-9C29-B4FEB58A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4954494007795"/>
          <c:y val="0.13539107963271033"/>
          <c:w val="0.8807876572576181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s</a:t>
            </a:r>
            <a:r>
              <a:rPr lang="nb-NO" sz="2800"/>
              <a:t>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Måned!$C$192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Måned!$F$192:$F$203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9-4F60-B332-E2399BF51074}"/>
            </c:ext>
          </c:extLst>
        </c:ser>
        <c:ser>
          <c:idx val="0"/>
          <c:order val="1"/>
          <c:tx>
            <c:strRef>
              <c:f>Måned!$C$132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Måned!$F$132:$F$143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9-4F60-B332-E2399BF51074}"/>
            </c:ext>
          </c:extLst>
        </c:ser>
        <c:ser>
          <c:idx val="2"/>
          <c:order val="2"/>
          <c:tx>
            <c:strRef>
              <c:f>Måned!$C$72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Måned!$F$72:$F$83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9-4F60-B332-E2399BF51074}"/>
            </c:ext>
          </c:extLst>
        </c:ser>
        <c:ser>
          <c:idx val="3"/>
          <c:order val="3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194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9-4F60-B332-E2399BF51074}"/>
            </c:ext>
          </c:extLst>
        </c:ser>
        <c:ser>
          <c:idx val="4"/>
          <c:order val="4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3.5387284836557155E-2"/>
                  <c:y val="-6.032832755414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D-4045-8D06-6114DC331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105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9-4F60-B332-E2399BF5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06778538946595"/>
          <c:y val="0.37721197270112389"/>
          <c:w val="9.913864527477434E-2"/>
          <c:h val="0.22026243614196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0389050560715E-2"/>
          <c:y val="0.12762184448855074"/>
          <c:w val="0.89185576064193106"/>
          <c:h val="0.67531758530183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Klasse_Slakteri!$I$41:$I$65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4D24-963B-44BD939F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7352"/>
        <c:axId val="775447744"/>
      </c:barChart>
      <c:catAx>
        <c:axId val="775447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8-47C5-A186-A44090432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Klasse_Slakteri!$R$13:$R$37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Klasse_Slakteri!$R$41:$R$65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20.379999999999995</c:v>
                </c:pt>
                <c:pt idx="3">
                  <c:v>0</c:v>
                </c:pt>
                <c:pt idx="4">
                  <c:v>58.2</c:v>
                </c:pt>
                <c:pt idx="5">
                  <c:v>23.2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Klasse_Slakteri!$R$69:$R$93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16.3</c:v>
                </c:pt>
                <c:pt idx="3">
                  <c:v>0</c:v>
                </c:pt>
                <c:pt idx="4">
                  <c:v>17.600000000000001</c:v>
                </c:pt>
                <c:pt idx="5">
                  <c:v>21.7</c:v>
                </c:pt>
                <c:pt idx="6">
                  <c:v>35.300000000000011</c:v>
                </c:pt>
                <c:pt idx="7">
                  <c:v>14.9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31.9</c:v>
                </c:pt>
                <c:pt idx="15">
                  <c:v>0</c:v>
                </c:pt>
                <c:pt idx="16">
                  <c:v>12.9</c:v>
                </c:pt>
                <c:pt idx="17">
                  <c:v>0</c:v>
                </c:pt>
                <c:pt idx="18">
                  <c:v>0</c:v>
                </c:pt>
                <c:pt idx="19">
                  <c:v>22.5</c:v>
                </c:pt>
                <c:pt idx="20">
                  <c:v>0</c:v>
                </c:pt>
                <c:pt idx="21">
                  <c:v>0</c:v>
                </c:pt>
                <c:pt idx="22">
                  <c:v>23.3</c:v>
                </c:pt>
                <c:pt idx="23">
                  <c:v>0</c:v>
                </c:pt>
                <c:pt idx="24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Klasse_Slakteri!$R$97:$R$121</c:f>
              <c:numCache>
                <c:formatCode>0.0</c:formatCode>
                <c:ptCount val="25"/>
                <c:pt idx="0">
                  <c:v>0</c:v>
                </c:pt>
                <c:pt idx="1">
                  <c:v>27.36666666666666</c:v>
                </c:pt>
                <c:pt idx="2">
                  <c:v>29.85</c:v>
                </c:pt>
                <c:pt idx="3">
                  <c:v>23.975000000000001</c:v>
                </c:pt>
                <c:pt idx="4">
                  <c:v>22.75714285714287</c:v>
                </c:pt>
                <c:pt idx="5">
                  <c:v>22.81428571428572</c:v>
                </c:pt>
                <c:pt idx="6">
                  <c:v>23</c:v>
                </c:pt>
                <c:pt idx="7">
                  <c:v>20.92</c:v>
                </c:pt>
                <c:pt idx="8">
                  <c:v>0</c:v>
                </c:pt>
                <c:pt idx="9">
                  <c:v>20.05</c:v>
                </c:pt>
                <c:pt idx="10">
                  <c:v>22.450000000000003</c:v>
                </c:pt>
                <c:pt idx="11">
                  <c:v>14.025</c:v>
                </c:pt>
                <c:pt idx="12">
                  <c:v>0</c:v>
                </c:pt>
                <c:pt idx="13">
                  <c:v>24</c:v>
                </c:pt>
                <c:pt idx="14">
                  <c:v>21.45</c:v>
                </c:pt>
                <c:pt idx="15">
                  <c:v>0</c:v>
                </c:pt>
                <c:pt idx="16">
                  <c:v>15.675000000000001</c:v>
                </c:pt>
                <c:pt idx="17">
                  <c:v>0</c:v>
                </c:pt>
                <c:pt idx="18">
                  <c:v>0</c:v>
                </c:pt>
                <c:pt idx="19">
                  <c:v>20.01428571428572</c:v>
                </c:pt>
                <c:pt idx="20">
                  <c:v>0</c:v>
                </c:pt>
                <c:pt idx="21">
                  <c:v>0</c:v>
                </c:pt>
                <c:pt idx="22">
                  <c:v>19.45</c:v>
                </c:pt>
                <c:pt idx="23">
                  <c:v>0</c:v>
                </c:pt>
                <c:pt idx="24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Klasse_Slakteri!$R$125:$R$149</c:f>
              <c:numCache>
                <c:formatCode>0.0</c:formatCode>
                <c:ptCount val="25"/>
                <c:pt idx="0">
                  <c:v>0</c:v>
                </c:pt>
                <c:pt idx="1">
                  <c:v>26.120000000000005</c:v>
                </c:pt>
                <c:pt idx="2">
                  <c:v>27.36666666666666</c:v>
                </c:pt>
                <c:pt idx="3">
                  <c:v>26.65</c:v>
                </c:pt>
                <c:pt idx="4">
                  <c:v>24.625</c:v>
                </c:pt>
                <c:pt idx="5">
                  <c:v>30.464285714285719</c:v>
                </c:pt>
                <c:pt idx="6">
                  <c:v>27.078571428571426</c:v>
                </c:pt>
                <c:pt idx="7">
                  <c:v>22.295238095238105</c:v>
                </c:pt>
                <c:pt idx="8">
                  <c:v>0</c:v>
                </c:pt>
                <c:pt idx="9">
                  <c:v>23.2</c:v>
                </c:pt>
                <c:pt idx="10">
                  <c:v>29.016666666666666</c:v>
                </c:pt>
                <c:pt idx="11">
                  <c:v>22.253333333333341</c:v>
                </c:pt>
                <c:pt idx="12">
                  <c:v>0</c:v>
                </c:pt>
                <c:pt idx="13">
                  <c:v>0</c:v>
                </c:pt>
                <c:pt idx="14">
                  <c:v>28.566666666666677</c:v>
                </c:pt>
                <c:pt idx="15">
                  <c:v>24.6</c:v>
                </c:pt>
                <c:pt idx="16">
                  <c:v>21.825000000000003</c:v>
                </c:pt>
                <c:pt idx="17">
                  <c:v>0</c:v>
                </c:pt>
                <c:pt idx="18">
                  <c:v>0</c:v>
                </c:pt>
                <c:pt idx="19">
                  <c:v>25.933333333333323</c:v>
                </c:pt>
                <c:pt idx="20">
                  <c:v>22.362500000000004</c:v>
                </c:pt>
                <c:pt idx="21">
                  <c:v>0</c:v>
                </c:pt>
                <c:pt idx="22">
                  <c:v>22.766666666666673</c:v>
                </c:pt>
                <c:pt idx="23">
                  <c:v>0</c:v>
                </c:pt>
                <c:pt idx="24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Klasse_Slakteri!$R$153:$R$177</c:f>
              <c:numCache>
                <c:formatCode>0.0</c:formatCode>
                <c:ptCount val="25"/>
                <c:pt idx="0">
                  <c:v>0</c:v>
                </c:pt>
                <c:pt idx="1">
                  <c:v>33.015384615384619</c:v>
                </c:pt>
                <c:pt idx="2">
                  <c:v>30.434210526315798</c:v>
                </c:pt>
                <c:pt idx="3">
                  <c:v>32.522857142857127</c:v>
                </c:pt>
                <c:pt idx="4">
                  <c:v>25.34482758620689</c:v>
                </c:pt>
                <c:pt idx="5">
                  <c:v>32.6657894736842</c:v>
                </c:pt>
                <c:pt idx="6">
                  <c:v>30.899999999999991</c:v>
                </c:pt>
                <c:pt idx="7">
                  <c:v>27.60142857142856</c:v>
                </c:pt>
                <c:pt idx="8">
                  <c:v>20.75</c:v>
                </c:pt>
                <c:pt idx="9">
                  <c:v>27.48</c:v>
                </c:pt>
                <c:pt idx="10">
                  <c:v>31.65</c:v>
                </c:pt>
                <c:pt idx="11">
                  <c:v>28.063636363636359</c:v>
                </c:pt>
                <c:pt idx="12">
                  <c:v>30.533333333333324</c:v>
                </c:pt>
                <c:pt idx="13">
                  <c:v>25.3125</c:v>
                </c:pt>
                <c:pt idx="14">
                  <c:v>37.6</c:v>
                </c:pt>
                <c:pt idx="15">
                  <c:v>39.35</c:v>
                </c:pt>
                <c:pt idx="16">
                  <c:v>22.69583333333334</c:v>
                </c:pt>
                <c:pt idx="17">
                  <c:v>0</c:v>
                </c:pt>
                <c:pt idx="18">
                  <c:v>0</c:v>
                </c:pt>
                <c:pt idx="19">
                  <c:v>29.531707317073163</c:v>
                </c:pt>
                <c:pt idx="20">
                  <c:v>25.8</c:v>
                </c:pt>
                <c:pt idx="21">
                  <c:v>0</c:v>
                </c:pt>
                <c:pt idx="22">
                  <c:v>26.505405405405408</c:v>
                </c:pt>
                <c:pt idx="23">
                  <c:v>0</c:v>
                </c:pt>
                <c:pt idx="24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Klasse_Slakteri!$R$181:$R$204</c:f>
              <c:numCache>
                <c:formatCode>0.0</c:formatCode>
                <c:ptCount val="24"/>
                <c:pt idx="0">
                  <c:v>0</c:v>
                </c:pt>
                <c:pt idx="1">
                  <c:v>38.633333333333326</c:v>
                </c:pt>
                <c:pt idx="2">
                  <c:v>34.837647058823542</c:v>
                </c:pt>
                <c:pt idx="3">
                  <c:v>34.319607843137263</c:v>
                </c:pt>
                <c:pt idx="4">
                  <c:v>32.066666666666677</c:v>
                </c:pt>
                <c:pt idx="5">
                  <c:v>36.576923076923087</c:v>
                </c:pt>
                <c:pt idx="6">
                  <c:v>34.052564102564098</c:v>
                </c:pt>
                <c:pt idx="7">
                  <c:v>33.632352941176457</c:v>
                </c:pt>
                <c:pt idx="8">
                  <c:v>35.1</c:v>
                </c:pt>
                <c:pt idx="9">
                  <c:v>31.98</c:v>
                </c:pt>
                <c:pt idx="10">
                  <c:v>34.719999999999992</c:v>
                </c:pt>
                <c:pt idx="11">
                  <c:v>35.189743589743593</c:v>
                </c:pt>
                <c:pt idx="12">
                  <c:v>43.72</c:v>
                </c:pt>
                <c:pt idx="13">
                  <c:v>32.387499999999989</c:v>
                </c:pt>
                <c:pt idx="14">
                  <c:v>33.896428571428558</c:v>
                </c:pt>
                <c:pt idx="15">
                  <c:v>34.885714285714293</c:v>
                </c:pt>
                <c:pt idx="16">
                  <c:v>29.729629629629631</c:v>
                </c:pt>
                <c:pt idx="17">
                  <c:v>0</c:v>
                </c:pt>
                <c:pt idx="18">
                  <c:v>32.466666666666676</c:v>
                </c:pt>
                <c:pt idx="19">
                  <c:v>31.271428571428554</c:v>
                </c:pt>
                <c:pt idx="20">
                  <c:v>0</c:v>
                </c:pt>
                <c:pt idx="21">
                  <c:v>35.436585365853659</c:v>
                </c:pt>
                <c:pt idx="22">
                  <c:v>0</c:v>
                </c:pt>
                <c:pt idx="23">
                  <c:v>30.483333333333334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Klasse_Slakteri!$R$208:$R$244</c:f>
              <c:numCache>
                <c:formatCode>0.0</c:formatCode>
                <c:ptCount val="37"/>
                <c:pt idx="0">
                  <c:v>0</c:v>
                </c:pt>
                <c:pt idx="1">
                  <c:v>38.652941176470591</c:v>
                </c:pt>
                <c:pt idx="2">
                  <c:v>40.239130434782595</c:v>
                </c:pt>
                <c:pt idx="3">
                  <c:v>41.04117647058824</c:v>
                </c:pt>
                <c:pt idx="4">
                  <c:v>39.446511627906993</c:v>
                </c:pt>
                <c:pt idx="5">
                  <c:v>43.907936507936498</c:v>
                </c:pt>
                <c:pt idx="6">
                  <c:v>38.699029126213603</c:v>
                </c:pt>
                <c:pt idx="7">
                  <c:v>42.203157894736847</c:v>
                </c:pt>
                <c:pt idx="8">
                  <c:v>37</c:v>
                </c:pt>
                <c:pt idx="9">
                  <c:v>39.240000000000009</c:v>
                </c:pt>
                <c:pt idx="10">
                  <c:v>40.607317073170712</c:v>
                </c:pt>
                <c:pt idx="11">
                  <c:v>40.318918918918904</c:v>
                </c:pt>
                <c:pt idx="12">
                  <c:v>43.591666666666683</c:v>
                </c:pt>
                <c:pt idx="13">
                  <c:v>36.56666666666667</c:v>
                </c:pt>
                <c:pt idx="14">
                  <c:v>42.354838709677431</c:v>
                </c:pt>
                <c:pt idx="15">
                  <c:v>40.920000000000009</c:v>
                </c:pt>
                <c:pt idx="16">
                  <c:v>36.766666666666673</c:v>
                </c:pt>
                <c:pt idx="17">
                  <c:v>0</c:v>
                </c:pt>
                <c:pt idx="18">
                  <c:v>45.9</c:v>
                </c:pt>
                <c:pt idx="19">
                  <c:v>39.235937500000027</c:v>
                </c:pt>
                <c:pt idx="20">
                  <c:v>37.580000000000005</c:v>
                </c:pt>
                <c:pt idx="21">
                  <c:v>0</c:v>
                </c:pt>
                <c:pt idx="22">
                  <c:v>36.608333333333341</c:v>
                </c:pt>
                <c:pt idx="23">
                  <c:v>0</c:v>
                </c:pt>
                <c:pt idx="24">
                  <c:v>37.042857142857152</c:v>
                </c:pt>
                <c:pt idx="26">
                  <c:v>46.766214995483281</c:v>
                </c:pt>
                <c:pt idx="28">
                  <c:v>0</c:v>
                </c:pt>
                <c:pt idx="29">
                  <c:v>46.383783783783763</c:v>
                </c:pt>
                <c:pt idx="30">
                  <c:v>46.904511278195471</c:v>
                </c:pt>
                <c:pt idx="31">
                  <c:v>48.026351351351323</c:v>
                </c:pt>
                <c:pt idx="32">
                  <c:v>46.797826086956562</c:v>
                </c:pt>
                <c:pt idx="33">
                  <c:v>46.020338983050841</c:v>
                </c:pt>
                <c:pt idx="34">
                  <c:v>46.612650602409616</c:v>
                </c:pt>
                <c:pt idx="35">
                  <c:v>47.847787610619505</c:v>
                </c:pt>
                <c:pt idx="36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lengdemålte slakt 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</c:formatCode>
                <c:ptCount val="12"/>
                <c:pt idx="0">
                  <c:v>35</c:v>
                </c:pt>
                <c:pt idx="1">
                  <c:v>76</c:v>
                </c:pt>
                <c:pt idx="2">
                  <c:v>361</c:v>
                </c:pt>
                <c:pt idx="3">
                  <c:v>17</c:v>
                </c:pt>
                <c:pt idx="4">
                  <c:v>64</c:v>
                </c:pt>
                <c:pt idx="5">
                  <c:v>90</c:v>
                </c:pt>
                <c:pt idx="6">
                  <c:v>11</c:v>
                </c:pt>
                <c:pt idx="7">
                  <c:v>94</c:v>
                </c:pt>
                <c:pt idx="8">
                  <c:v>67</c:v>
                </c:pt>
                <c:pt idx="9">
                  <c:v>138</c:v>
                </c:pt>
                <c:pt idx="10">
                  <c:v>70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9-4C02-BDA5-7C3AA72CAC7A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Måned!$L$10:$L$21</c:f>
              <c:numCache>
                <c:formatCode>0</c:formatCode>
                <c:ptCount val="12"/>
                <c:pt idx="0">
                  <c:v>201</c:v>
                </c:pt>
                <c:pt idx="1">
                  <c:v>250</c:v>
                </c:pt>
                <c:pt idx="2">
                  <c:v>1822</c:v>
                </c:pt>
                <c:pt idx="3">
                  <c:v>310</c:v>
                </c:pt>
                <c:pt idx="4">
                  <c:v>131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227</c:v>
                </c:pt>
                <c:pt idx="9">
                  <c:v>544</c:v>
                </c:pt>
                <c:pt idx="10">
                  <c:v>105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9-4C02-BDA5-7C3AA72C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04765590220722"/>
          <c:y val="0.20172687685363208"/>
          <c:w val="7.2056183346152089E-2"/>
          <c:h val="0.131947210869926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Klasse_Slakteri!$R$248:$R$288</c:f>
              <c:numCache>
                <c:formatCode>0.0</c:formatCode>
                <c:ptCount val="41"/>
                <c:pt idx="0">
                  <c:v>51.9</c:v>
                </c:pt>
                <c:pt idx="1">
                  <c:v>43.044444444444451</c:v>
                </c:pt>
                <c:pt idx="2">
                  <c:v>49.743478260869551</c:v>
                </c:pt>
                <c:pt idx="3">
                  <c:v>43.328571428571443</c:v>
                </c:pt>
                <c:pt idx="4">
                  <c:v>44.56562499999999</c:v>
                </c:pt>
                <c:pt idx="5">
                  <c:v>0</c:v>
                </c:pt>
                <c:pt idx="6">
                  <c:v>0</c:v>
                </c:pt>
                <c:pt idx="7">
                  <c:v>46.096511627906992</c:v>
                </c:pt>
                <c:pt idx="8">
                  <c:v>47.111764705882351</c:v>
                </c:pt>
                <c:pt idx="9">
                  <c:v>0</c:v>
                </c:pt>
                <c:pt idx="10">
                  <c:v>45.373469387755087</c:v>
                </c:pt>
                <c:pt idx="11">
                  <c:v>0</c:v>
                </c:pt>
                <c:pt idx="12">
                  <c:v>44.671428571428557</c:v>
                </c:pt>
                <c:pt idx="14">
                  <c:v>29.925751295336791</c:v>
                </c:pt>
                <c:pt idx="16">
                  <c:v>0</c:v>
                </c:pt>
                <c:pt idx="17">
                  <c:v>49.404761904761912</c:v>
                </c:pt>
                <c:pt idx="18">
                  <c:v>53.154411764705905</c:v>
                </c:pt>
                <c:pt idx="19">
                  <c:v>54.451315789473689</c:v>
                </c:pt>
                <c:pt idx="20">
                  <c:v>53.367391304347827</c:v>
                </c:pt>
                <c:pt idx="21">
                  <c:v>53.614634146341487</c:v>
                </c:pt>
                <c:pt idx="22">
                  <c:v>52.306756756756783</c:v>
                </c:pt>
                <c:pt idx="23">
                  <c:v>54.450746268656715</c:v>
                </c:pt>
                <c:pt idx="24">
                  <c:v>0</c:v>
                </c:pt>
                <c:pt idx="25">
                  <c:v>51.1</c:v>
                </c:pt>
                <c:pt idx="26">
                  <c:v>51.558823529411747</c:v>
                </c:pt>
                <c:pt idx="27">
                  <c:v>52.305555555555557</c:v>
                </c:pt>
                <c:pt idx="28">
                  <c:v>60.314285714285695</c:v>
                </c:pt>
                <c:pt idx="29">
                  <c:v>53.757142857142846</c:v>
                </c:pt>
                <c:pt idx="30">
                  <c:v>53.01666666666668</c:v>
                </c:pt>
                <c:pt idx="31">
                  <c:v>50.26666666666668</c:v>
                </c:pt>
                <c:pt idx="32">
                  <c:v>50.370833333333344</c:v>
                </c:pt>
                <c:pt idx="33">
                  <c:v>0</c:v>
                </c:pt>
                <c:pt idx="34">
                  <c:v>0</c:v>
                </c:pt>
                <c:pt idx="35">
                  <c:v>54.076595744680873</c:v>
                </c:pt>
                <c:pt idx="36">
                  <c:v>53.25</c:v>
                </c:pt>
                <c:pt idx="37">
                  <c:v>0</c:v>
                </c:pt>
                <c:pt idx="38">
                  <c:v>53.18888888888889</c:v>
                </c:pt>
                <c:pt idx="39">
                  <c:v>0</c:v>
                </c:pt>
                <c:pt idx="40">
                  <c:v>51.01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Klasse_Slakteri!$R$292:$R$316</c:f>
              <c:numCache>
                <c:formatCode>0.0</c:formatCode>
                <c:ptCount val="25"/>
                <c:pt idx="0">
                  <c:v>0</c:v>
                </c:pt>
                <c:pt idx="1">
                  <c:v>55.766666666666652</c:v>
                </c:pt>
                <c:pt idx="2">
                  <c:v>62.600000000000016</c:v>
                </c:pt>
                <c:pt idx="3">
                  <c:v>62.892156862745111</c:v>
                </c:pt>
                <c:pt idx="4">
                  <c:v>56.262068965517265</c:v>
                </c:pt>
                <c:pt idx="5">
                  <c:v>59.19705882352941</c:v>
                </c:pt>
                <c:pt idx="6">
                  <c:v>58.548387096774192</c:v>
                </c:pt>
                <c:pt idx="7">
                  <c:v>61.372727272727282</c:v>
                </c:pt>
                <c:pt idx="8">
                  <c:v>58.4</c:v>
                </c:pt>
                <c:pt idx="9">
                  <c:v>62.5</c:v>
                </c:pt>
                <c:pt idx="10">
                  <c:v>54.031818181818174</c:v>
                </c:pt>
                <c:pt idx="11">
                  <c:v>61.466666666666669</c:v>
                </c:pt>
                <c:pt idx="12">
                  <c:v>56.285714285714256</c:v>
                </c:pt>
                <c:pt idx="13">
                  <c:v>53.888888888888886</c:v>
                </c:pt>
                <c:pt idx="14">
                  <c:v>64.8</c:v>
                </c:pt>
                <c:pt idx="15">
                  <c:v>62.83333333333335</c:v>
                </c:pt>
                <c:pt idx="16">
                  <c:v>54.563636363636334</c:v>
                </c:pt>
                <c:pt idx="17">
                  <c:v>0</c:v>
                </c:pt>
                <c:pt idx="18">
                  <c:v>0</c:v>
                </c:pt>
                <c:pt idx="19">
                  <c:v>57.181818181818173</c:v>
                </c:pt>
                <c:pt idx="20">
                  <c:v>53.95</c:v>
                </c:pt>
                <c:pt idx="21">
                  <c:v>0</c:v>
                </c:pt>
                <c:pt idx="22">
                  <c:v>62.416666666666671</c:v>
                </c:pt>
                <c:pt idx="23">
                  <c:v>0</c:v>
                </c:pt>
                <c:pt idx="24">
                  <c:v>60.116666666666646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Klasse_Slakteri!$R$320:$R$344</c:f>
              <c:numCache>
                <c:formatCode>0.0</c:formatCode>
                <c:ptCount val="25"/>
                <c:pt idx="0">
                  <c:v>0</c:v>
                </c:pt>
                <c:pt idx="1">
                  <c:v>59.83333333333335</c:v>
                </c:pt>
                <c:pt idx="2">
                  <c:v>67.600000000000023</c:v>
                </c:pt>
                <c:pt idx="3">
                  <c:v>65.922222222222217</c:v>
                </c:pt>
                <c:pt idx="4">
                  <c:v>62.136363636363633</c:v>
                </c:pt>
                <c:pt idx="5">
                  <c:v>59.638461538461549</c:v>
                </c:pt>
                <c:pt idx="6">
                  <c:v>61.725000000000001</c:v>
                </c:pt>
                <c:pt idx="7">
                  <c:v>60.857142857142847</c:v>
                </c:pt>
                <c:pt idx="8">
                  <c:v>0</c:v>
                </c:pt>
                <c:pt idx="9">
                  <c:v>58.1</c:v>
                </c:pt>
                <c:pt idx="10">
                  <c:v>65.733333333333348</c:v>
                </c:pt>
                <c:pt idx="11">
                  <c:v>0</c:v>
                </c:pt>
                <c:pt idx="12">
                  <c:v>0</c:v>
                </c:pt>
                <c:pt idx="13">
                  <c:v>60.500000000000014</c:v>
                </c:pt>
                <c:pt idx="14">
                  <c:v>0</c:v>
                </c:pt>
                <c:pt idx="15">
                  <c:v>0</c:v>
                </c:pt>
                <c:pt idx="16">
                  <c:v>70.8</c:v>
                </c:pt>
                <c:pt idx="17">
                  <c:v>0</c:v>
                </c:pt>
                <c:pt idx="18">
                  <c:v>0</c:v>
                </c:pt>
                <c:pt idx="19">
                  <c:v>66.833333333333314</c:v>
                </c:pt>
                <c:pt idx="20">
                  <c:v>52.1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Klasse_Slakteri!$R$348:$R$372</c:f>
              <c:numCache>
                <c:formatCode>0.0</c:formatCode>
                <c:ptCount val="25"/>
                <c:pt idx="0">
                  <c:v>0</c:v>
                </c:pt>
                <c:pt idx="1">
                  <c:v>68.900000000000006</c:v>
                </c:pt>
                <c:pt idx="2">
                  <c:v>57.4</c:v>
                </c:pt>
                <c:pt idx="3">
                  <c:v>66.366666666666646</c:v>
                </c:pt>
                <c:pt idx="4">
                  <c:v>65.2</c:v>
                </c:pt>
                <c:pt idx="5">
                  <c:v>63.5</c:v>
                </c:pt>
                <c:pt idx="6">
                  <c:v>63.8</c:v>
                </c:pt>
                <c:pt idx="7">
                  <c:v>70.425000000000011</c:v>
                </c:pt>
                <c:pt idx="8">
                  <c:v>0</c:v>
                </c:pt>
                <c:pt idx="9">
                  <c:v>0</c:v>
                </c:pt>
                <c:pt idx="10">
                  <c:v>47.6</c:v>
                </c:pt>
                <c:pt idx="11">
                  <c:v>61.3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68.099999999999994</c:v>
                </c:pt>
                <c:pt idx="20">
                  <c:v>66.2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Klasse_Slakteri!$R$376:$R$400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68.7</c:v>
                </c:pt>
                <c:pt idx="4">
                  <c:v>53.3</c:v>
                </c:pt>
                <c:pt idx="5">
                  <c:v>60.1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71.849999999999994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Klasse_Slakteri!$R$404:$R$428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Klasse_Slakteri!$V$13:$V$37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Klasse_Slakteri!$V$41:$V$65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3.2</c:v>
                </c:pt>
                <c:pt idx="3">
                  <c:v>0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Klasse_Slakteri!$V$69:$V$93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4.5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LENGDE i cm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</c:formatCode>
                <c:ptCount val="12"/>
                <c:pt idx="0">
                  <c:v>119.67428571428576</c:v>
                </c:pt>
                <c:pt idx="1">
                  <c:v>119.77763157894744</c:v>
                </c:pt>
                <c:pt idx="2">
                  <c:v>119.86204986149596</c:v>
                </c:pt>
                <c:pt idx="3">
                  <c:v>118.02941176470596</c:v>
                </c:pt>
                <c:pt idx="4">
                  <c:v>113.48749999999998</c:v>
                </c:pt>
                <c:pt idx="5">
                  <c:v>115.3533333333333</c:v>
                </c:pt>
                <c:pt idx="6">
                  <c:v>114.78181818181817</c:v>
                </c:pt>
                <c:pt idx="7">
                  <c:v>118.73936170212764</c:v>
                </c:pt>
                <c:pt idx="8">
                  <c:v>117.95671641791044</c:v>
                </c:pt>
                <c:pt idx="9">
                  <c:v>116.63260869565212</c:v>
                </c:pt>
                <c:pt idx="10">
                  <c:v>117.26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9-46EA-990B-11791C56F3EB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313E-2"/>
                  <c:y val="9.092553710153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9-46EA-990B-11791C56F3EB}"/>
                </c:ext>
              </c:extLst>
            </c:dLbl>
            <c:dLbl>
              <c:idx val="1"/>
              <c:layout>
                <c:manualLayout>
                  <c:x val="-4.8441862757950642E-2"/>
                  <c:y val="-8.8707841074664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6EA-990B-11791C56F3EB}"/>
                </c:ext>
              </c:extLst>
            </c:dLbl>
            <c:dLbl>
              <c:idx val="2"/>
              <c:layout>
                <c:manualLayout>
                  <c:x val="-4.6335694811952786E-2"/>
                  <c:y val="-0.1175378894239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9-46EA-990B-11791C56F3EB}"/>
                </c:ext>
              </c:extLst>
            </c:dLbl>
            <c:dLbl>
              <c:idx val="3"/>
              <c:layout>
                <c:manualLayout>
                  <c:x val="6.3185038379935613E-3"/>
                  <c:y val="-0.1264086735313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9-46EA-990B-11791C56F3EB}"/>
                </c:ext>
              </c:extLst>
            </c:dLbl>
            <c:dLbl>
              <c:idx val="4"/>
              <c:layout>
                <c:manualLayout>
                  <c:x val="-2.1061679459978538E-2"/>
                  <c:y val="-6.2095488752264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9-46EA-990B-11791C56F3EB}"/>
                </c:ext>
              </c:extLst>
            </c:dLbl>
            <c:dLbl>
              <c:idx val="5"/>
              <c:layout>
                <c:manualLayout>
                  <c:x val="-1.8955511513980686E-2"/>
                  <c:y val="9.7578625182130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9-46EA-990B-11791C56F3EB}"/>
                </c:ext>
              </c:extLst>
            </c:dLbl>
            <c:dLbl>
              <c:idx val="6"/>
              <c:layout>
                <c:manualLayout>
                  <c:x val="-5.8972702487939906E-2"/>
                  <c:y val="-7.3183981666111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0-4D05-88D5-0FF1E1D0C181}"/>
                </c:ext>
              </c:extLst>
            </c:dLbl>
            <c:dLbl>
              <c:idx val="7"/>
              <c:layout>
                <c:manualLayout>
                  <c:x val="-4.9494946730949563E-2"/>
                  <c:y val="0.10423173146385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0-4D05-88D5-0FF1E1D0C181}"/>
                </c:ext>
              </c:extLst>
            </c:dLbl>
            <c:dLbl>
              <c:idx val="8"/>
              <c:layout>
                <c:manualLayout>
                  <c:x val="-3.3698687135965737E-2"/>
                  <c:y val="7.3183981666111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4-436C-B7AE-2BB3EBC50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117.79850746268656</c:v>
                </c:pt>
                <c:pt idx="1">
                  <c:v>117.18599999999989</c:v>
                </c:pt>
                <c:pt idx="2">
                  <c:v>118.96525795828772</c:v>
                </c:pt>
                <c:pt idx="3">
                  <c:v>117.43354838709678</c:v>
                </c:pt>
                <c:pt idx="4">
                  <c:v>116.83129770992372</c:v>
                </c:pt>
                <c:pt idx="5">
                  <c:v>115.8348314606742</c:v>
                </c:pt>
                <c:pt idx="6">
                  <c:v>115.86399999999998</c:v>
                </c:pt>
                <c:pt idx="7">
                  <c:v>116.5325757575758</c:v>
                </c:pt>
                <c:pt idx="8">
                  <c:v>113.84317180616738</c:v>
                </c:pt>
                <c:pt idx="9">
                  <c:v>115.92132352941177</c:v>
                </c:pt>
                <c:pt idx="10">
                  <c:v>117.5428571428572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69-46EA-990B-11791C56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47057291380429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5602477218355"/>
          <c:y val="0.13936685291242037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Klasse_Slakteri!$V$97:$V$121</c:f>
              <c:numCache>
                <c:formatCode>0.00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4.3333333333333321</c:v>
                </c:pt>
                <c:pt idx="3">
                  <c:v>4.5</c:v>
                </c:pt>
                <c:pt idx="4">
                  <c:v>3.5714285714285721</c:v>
                </c:pt>
                <c:pt idx="5">
                  <c:v>3.8571428571428559</c:v>
                </c:pt>
                <c:pt idx="6">
                  <c:v>4.5</c:v>
                </c:pt>
                <c:pt idx="7">
                  <c:v>5.2</c:v>
                </c:pt>
                <c:pt idx="8">
                  <c:v>0</c:v>
                </c:pt>
                <c:pt idx="9">
                  <c:v>6</c:v>
                </c:pt>
                <c:pt idx="10">
                  <c:v>5</c:v>
                </c:pt>
                <c:pt idx="11">
                  <c:v>4.25</c:v>
                </c:pt>
                <c:pt idx="12">
                  <c:v>0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5.1428571428571441</c:v>
                </c:pt>
                <c:pt idx="20">
                  <c:v>0</c:v>
                </c:pt>
                <c:pt idx="21">
                  <c:v>0</c:v>
                </c:pt>
                <c:pt idx="22">
                  <c:v>5.125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Klasse_Slakteri!$V$125:$V$149</c:f>
              <c:numCache>
                <c:formatCode>0.00</c:formatCode>
                <c:ptCount val="25"/>
                <c:pt idx="0">
                  <c:v>0</c:v>
                </c:pt>
                <c:pt idx="1">
                  <c:v>4.9000000000000004</c:v>
                </c:pt>
                <c:pt idx="2">
                  <c:v>4.625</c:v>
                </c:pt>
                <c:pt idx="3">
                  <c:v>5</c:v>
                </c:pt>
                <c:pt idx="4">
                  <c:v>5.125</c:v>
                </c:pt>
                <c:pt idx="5">
                  <c:v>5.5</c:v>
                </c:pt>
                <c:pt idx="6">
                  <c:v>5.4285714285714306</c:v>
                </c:pt>
                <c:pt idx="7">
                  <c:v>5.8571428571428559</c:v>
                </c:pt>
                <c:pt idx="8">
                  <c:v>0</c:v>
                </c:pt>
                <c:pt idx="9">
                  <c:v>7</c:v>
                </c:pt>
                <c:pt idx="10">
                  <c:v>5.5</c:v>
                </c:pt>
                <c:pt idx="11">
                  <c:v>4.9333333333333345</c:v>
                </c:pt>
                <c:pt idx="12">
                  <c:v>0</c:v>
                </c:pt>
                <c:pt idx="13">
                  <c:v>0</c:v>
                </c:pt>
                <c:pt idx="14">
                  <c:v>5.2</c:v>
                </c:pt>
                <c:pt idx="15">
                  <c:v>4</c:v>
                </c:pt>
                <c:pt idx="16">
                  <c:v>5.375</c:v>
                </c:pt>
                <c:pt idx="17">
                  <c:v>0</c:v>
                </c:pt>
                <c:pt idx="18">
                  <c:v>0</c:v>
                </c:pt>
                <c:pt idx="19">
                  <c:v>5.6</c:v>
                </c:pt>
                <c:pt idx="20">
                  <c:v>5.75</c:v>
                </c:pt>
                <c:pt idx="21">
                  <c:v>0</c:v>
                </c:pt>
                <c:pt idx="22">
                  <c:v>5.4285714285714306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Klasse_Slakteri!$V$153:$V$177</c:f>
              <c:numCache>
                <c:formatCode>0.00</c:formatCode>
                <c:ptCount val="25"/>
                <c:pt idx="0">
                  <c:v>0</c:v>
                </c:pt>
                <c:pt idx="1">
                  <c:v>6.6153846153846141</c:v>
                </c:pt>
                <c:pt idx="2">
                  <c:v>5.3684210526315796</c:v>
                </c:pt>
                <c:pt idx="3">
                  <c:v>5.9428571428571439</c:v>
                </c:pt>
                <c:pt idx="4">
                  <c:v>5.6551724137931005</c:v>
                </c:pt>
                <c:pt idx="5">
                  <c:v>6.5789473684210513</c:v>
                </c:pt>
                <c:pt idx="6">
                  <c:v>6.06</c:v>
                </c:pt>
                <c:pt idx="7">
                  <c:v>6.4571428571428564</c:v>
                </c:pt>
                <c:pt idx="8">
                  <c:v>6.5</c:v>
                </c:pt>
                <c:pt idx="9">
                  <c:v>7</c:v>
                </c:pt>
                <c:pt idx="10">
                  <c:v>5.75</c:v>
                </c:pt>
                <c:pt idx="11">
                  <c:v>6.2727272727272716</c:v>
                </c:pt>
                <c:pt idx="12">
                  <c:v>5</c:v>
                </c:pt>
                <c:pt idx="13">
                  <c:v>6</c:v>
                </c:pt>
                <c:pt idx="14">
                  <c:v>5.8125</c:v>
                </c:pt>
                <c:pt idx="15">
                  <c:v>5</c:v>
                </c:pt>
                <c:pt idx="16">
                  <c:v>5.25</c:v>
                </c:pt>
                <c:pt idx="17">
                  <c:v>0</c:v>
                </c:pt>
                <c:pt idx="18">
                  <c:v>0</c:v>
                </c:pt>
                <c:pt idx="19">
                  <c:v>6.8048780487804885</c:v>
                </c:pt>
                <c:pt idx="20">
                  <c:v>5.7142857142857153</c:v>
                </c:pt>
                <c:pt idx="21">
                  <c:v>0</c:v>
                </c:pt>
                <c:pt idx="22">
                  <c:v>6.2702702702702702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Klasse_Slakteri!$V$181:$V$204</c:f>
              <c:numCache>
                <c:formatCode>0.00</c:formatCode>
                <c:ptCount val="24"/>
                <c:pt idx="0">
                  <c:v>0</c:v>
                </c:pt>
                <c:pt idx="1">
                  <c:v>7.1111111111111116</c:v>
                </c:pt>
                <c:pt idx="2">
                  <c:v>6.0588235294117645</c:v>
                </c:pt>
                <c:pt idx="3">
                  <c:v>6.9411764705882355</c:v>
                </c:pt>
                <c:pt idx="4">
                  <c:v>6.166666666666667</c:v>
                </c:pt>
                <c:pt idx="5">
                  <c:v>7.5769230769230749</c:v>
                </c:pt>
                <c:pt idx="6">
                  <c:v>6.8205128205128194</c:v>
                </c:pt>
                <c:pt idx="7">
                  <c:v>7.3137254901960764</c:v>
                </c:pt>
                <c:pt idx="8">
                  <c:v>7</c:v>
                </c:pt>
                <c:pt idx="9">
                  <c:v>8.6</c:v>
                </c:pt>
                <c:pt idx="10">
                  <c:v>5.2</c:v>
                </c:pt>
                <c:pt idx="11">
                  <c:v>7.0512820512820493</c:v>
                </c:pt>
                <c:pt idx="12">
                  <c:v>6.2</c:v>
                </c:pt>
                <c:pt idx="13">
                  <c:v>6.375</c:v>
                </c:pt>
                <c:pt idx="14">
                  <c:v>6.0714285714285694</c:v>
                </c:pt>
                <c:pt idx="15">
                  <c:v>5.8571428571428559</c:v>
                </c:pt>
                <c:pt idx="16">
                  <c:v>6.5185185185185173</c:v>
                </c:pt>
                <c:pt idx="17">
                  <c:v>0</c:v>
                </c:pt>
                <c:pt idx="18">
                  <c:v>7.3333333333333313</c:v>
                </c:pt>
                <c:pt idx="19">
                  <c:v>7.8571428571428559</c:v>
                </c:pt>
                <c:pt idx="20">
                  <c:v>0</c:v>
                </c:pt>
                <c:pt idx="21">
                  <c:v>6.4146341463414638</c:v>
                </c:pt>
                <c:pt idx="22">
                  <c:v>0</c:v>
                </c:pt>
                <c:pt idx="2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Klasse_Slakteri!$V$208:$V$244</c:f>
              <c:numCache>
                <c:formatCode>0.00</c:formatCode>
                <c:ptCount val="37"/>
                <c:pt idx="0">
                  <c:v>0</c:v>
                </c:pt>
                <c:pt idx="1">
                  <c:v>7.7058823529411757</c:v>
                </c:pt>
                <c:pt idx="2">
                  <c:v>6.2898550724637676</c:v>
                </c:pt>
                <c:pt idx="3">
                  <c:v>7.2843137254901986</c:v>
                </c:pt>
                <c:pt idx="4">
                  <c:v>6.5348837209302335</c:v>
                </c:pt>
                <c:pt idx="5">
                  <c:v>7.8412698412698383</c:v>
                </c:pt>
                <c:pt idx="6">
                  <c:v>7.2233009708737859</c:v>
                </c:pt>
                <c:pt idx="7">
                  <c:v>7.7157894736842065</c:v>
                </c:pt>
                <c:pt idx="8">
                  <c:v>5</c:v>
                </c:pt>
                <c:pt idx="9">
                  <c:v>8</c:v>
                </c:pt>
                <c:pt idx="10">
                  <c:v>6.5853658536585371</c:v>
                </c:pt>
                <c:pt idx="11">
                  <c:v>7.0540540540540562</c:v>
                </c:pt>
                <c:pt idx="12">
                  <c:v>6.25</c:v>
                </c:pt>
                <c:pt idx="13">
                  <c:v>7.7333333333333316</c:v>
                </c:pt>
                <c:pt idx="14">
                  <c:v>6.6129032258064493</c:v>
                </c:pt>
                <c:pt idx="15">
                  <c:v>6.8</c:v>
                </c:pt>
                <c:pt idx="16">
                  <c:v>6.7222222222222223</c:v>
                </c:pt>
                <c:pt idx="17">
                  <c:v>0</c:v>
                </c:pt>
                <c:pt idx="18">
                  <c:v>8</c:v>
                </c:pt>
                <c:pt idx="19">
                  <c:v>7.71875</c:v>
                </c:pt>
                <c:pt idx="20">
                  <c:v>7.6666666666666687</c:v>
                </c:pt>
                <c:pt idx="21">
                  <c:v>0</c:v>
                </c:pt>
                <c:pt idx="22">
                  <c:v>7.3055555555555554</c:v>
                </c:pt>
                <c:pt idx="23">
                  <c:v>0</c:v>
                </c:pt>
                <c:pt idx="24">
                  <c:v>7.4285714285714306</c:v>
                </c:pt>
                <c:pt idx="28">
                  <c:v>0</c:v>
                </c:pt>
                <c:pt idx="29">
                  <c:v>8.324324324324321</c:v>
                </c:pt>
                <c:pt idx="30">
                  <c:v>6.6842105263157885</c:v>
                </c:pt>
                <c:pt idx="31">
                  <c:v>7.8040540540540544</c:v>
                </c:pt>
                <c:pt idx="32">
                  <c:v>7.0978260869565206</c:v>
                </c:pt>
                <c:pt idx="33">
                  <c:v>7.8813559322033884</c:v>
                </c:pt>
                <c:pt idx="34">
                  <c:v>7.5120481927710845</c:v>
                </c:pt>
                <c:pt idx="35">
                  <c:v>8.0884955752212377</c:v>
                </c:pt>
                <c:pt idx="3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Klasse_Slakteri!$V$248:$V$288</c:f>
              <c:numCache>
                <c:formatCode>0.00</c:formatCode>
                <c:ptCount val="41"/>
                <c:pt idx="0">
                  <c:v>6.625</c:v>
                </c:pt>
                <c:pt idx="1">
                  <c:v>7.8333333333333313</c:v>
                </c:pt>
                <c:pt idx="2">
                  <c:v>7.3913043478260878</c:v>
                </c:pt>
                <c:pt idx="3">
                  <c:v>6.2857142857142847</c:v>
                </c:pt>
                <c:pt idx="4">
                  <c:v>7.375</c:v>
                </c:pt>
                <c:pt idx="5">
                  <c:v>0</c:v>
                </c:pt>
                <c:pt idx="6">
                  <c:v>0</c:v>
                </c:pt>
                <c:pt idx="7">
                  <c:v>8.1162790697674438</c:v>
                </c:pt>
                <c:pt idx="8">
                  <c:v>9.3529411764705888</c:v>
                </c:pt>
                <c:pt idx="9">
                  <c:v>0</c:v>
                </c:pt>
                <c:pt idx="10">
                  <c:v>7.8367346938775508</c:v>
                </c:pt>
                <c:pt idx="11">
                  <c:v>0</c:v>
                </c:pt>
                <c:pt idx="12">
                  <c:v>7</c:v>
                </c:pt>
                <c:pt idx="16">
                  <c:v>0</c:v>
                </c:pt>
                <c:pt idx="17">
                  <c:v>9.0476190476190439</c:v>
                </c:pt>
                <c:pt idx="18">
                  <c:v>7.6029411764705888</c:v>
                </c:pt>
                <c:pt idx="19">
                  <c:v>7.8947368421052637</c:v>
                </c:pt>
                <c:pt idx="20">
                  <c:v>7.5869565217391308</c:v>
                </c:pt>
                <c:pt idx="21">
                  <c:v>8.5609756097560972</c:v>
                </c:pt>
                <c:pt idx="22">
                  <c:v>8.2027027027027053</c:v>
                </c:pt>
                <c:pt idx="23">
                  <c:v>9.0447761194029841</c:v>
                </c:pt>
                <c:pt idx="24">
                  <c:v>0</c:v>
                </c:pt>
                <c:pt idx="25">
                  <c:v>10.5</c:v>
                </c:pt>
                <c:pt idx="26">
                  <c:v>7.7058823529411757</c:v>
                </c:pt>
                <c:pt idx="27">
                  <c:v>7.9444444444444446</c:v>
                </c:pt>
                <c:pt idx="28">
                  <c:v>8.1428571428571388</c:v>
                </c:pt>
                <c:pt idx="29">
                  <c:v>9</c:v>
                </c:pt>
                <c:pt idx="30">
                  <c:v>7.6666666666666687</c:v>
                </c:pt>
                <c:pt idx="31">
                  <c:v>8.3333333333333357</c:v>
                </c:pt>
                <c:pt idx="32">
                  <c:v>7.0416666666666687</c:v>
                </c:pt>
                <c:pt idx="33">
                  <c:v>0</c:v>
                </c:pt>
                <c:pt idx="34">
                  <c:v>0</c:v>
                </c:pt>
                <c:pt idx="35">
                  <c:v>8.382978723404257</c:v>
                </c:pt>
                <c:pt idx="36">
                  <c:v>9.5</c:v>
                </c:pt>
                <c:pt idx="37">
                  <c:v>0</c:v>
                </c:pt>
                <c:pt idx="38">
                  <c:v>8</c:v>
                </c:pt>
                <c:pt idx="39">
                  <c:v>0</c:v>
                </c:pt>
                <c:pt idx="40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Klasse_Slakteri!$V$292:$V$316</c:f>
              <c:numCache>
                <c:formatCode>0.00</c:formatCode>
                <c:ptCount val="25"/>
                <c:pt idx="0">
                  <c:v>0</c:v>
                </c:pt>
                <c:pt idx="1">
                  <c:v>9.1666666666666643</c:v>
                </c:pt>
                <c:pt idx="2">
                  <c:v>9.1034482758620676</c:v>
                </c:pt>
                <c:pt idx="3">
                  <c:v>9.2745098039215677</c:v>
                </c:pt>
                <c:pt idx="4">
                  <c:v>7.1724137931034484</c:v>
                </c:pt>
                <c:pt idx="5">
                  <c:v>9.4705882352941178</c:v>
                </c:pt>
                <c:pt idx="6">
                  <c:v>8.8387096774193576</c:v>
                </c:pt>
                <c:pt idx="7">
                  <c:v>9.9545454545454568</c:v>
                </c:pt>
                <c:pt idx="8">
                  <c:v>8</c:v>
                </c:pt>
                <c:pt idx="9">
                  <c:v>9.6666666666666643</c:v>
                </c:pt>
                <c:pt idx="10">
                  <c:v>8.3181818181818183</c:v>
                </c:pt>
                <c:pt idx="11">
                  <c:v>8.6666666666666643</c:v>
                </c:pt>
                <c:pt idx="12">
                  <c:v>8.1428571428571388</c:v>
                </c:pt>
                <c:pt idx="13">
                  <c:v>8.7777777777777768</c:v>
                </c:pt>
                <c:pt idx="14">
                  <c:v>8.3333333333333357</c:v>
                </c:pt>
                <c:pt idx="15">
                  <c:v>8.6666666666666643</c:v>
                </c:pt>
                <c:pt idx="16">
                  <c:v>8.2727272727272734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6.5</c:v>
                </c:pt>
                <c:pt idx="21">
                  <c:v>0</c:v>
                </c:pt>
                <c:pt idx="22">
                  <c:v>9.6666666666666643</c:v>
                </c:pt>
                <c:pt idx="23">
                  <c:v>0</c:v>
                </c:pt>
                <c:pt idx="24">
                  <c:v>10.833333333333336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Klasse_Slakteri!$V$320:$V$344</c:f>
              <c:numCache>
                <c:formatCode>0.00</c:formatCode>
                <c:ptCount val="25"/>
                <c:pt idx="0">
                  <c:v>0</c:v>
                </c:pt>
                <c:pt idx="1">
                  <c:v>9</c:v>
                </c:pt>
                <c:pt idx="2">
                  <c:v>9.1666666666666643</c:v>
                </c:pt>
                <c:pt idx="3">
                  <c:v>8.8888888888888893</c:v>
                </c:pt>
                <c:pt idx="4">
                  <c:v>6.7272727272727284</c:v>
                </c:pt>
                <c:pt idx="5">
                  <c:v>8.9230769230769216</c:v>
                </c:pt>
                <c:pt idx="6">
                  <c:v>10</c:v>
                </c:pt>
                <c:pt idx="7">
                  <c:v>10.714285714285712</c:v>
                </c:pt>
                <c:pt idx="8">
                  <c:v>0</c:v>
                </c:pt>
                <c:pt idx="9">
                  <c:v>9</c:v>
                </c:pt>
                <c:pt idx="10">
                  <c:v>10.166666666666664</c:v>
                </c:pt>
                <c:pt idx="11">
                  <c:v>0</c:v>
                </c:pt>
                <c:pt idx="12">
                  <c:v>0</c:v>
                </c:pt>
                <c:pt idx="13">
                  <c:v>9.1999999999999993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9.8333333333333357</c:v>
                </c:pt>
                <c:pt idx="20">
                  <c:v>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Klasse_Slakteri!$V$348:$V$372</c:f>
              <c:numCache>
                <c:formatCode>0.00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9</c:v>
                </c:pt>
                <c:pt idx="3">
                  <c:v>10.666666666666664</c:v>
                </c:pt>
                <c:pt idx="4">
                  <c:v>7</c:v>
                </c:pt>
                <c:pt idx="5">
                  <c:v>13</c:v>
                </c:pt>
                <c:pt idx="6">
                  <c:v>11</c:v>
                </c:pt>
                <c:pt idx="7">
                  <c:v>10.5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Klasse_Slakteri!$V$376:$V$400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K-FAKTOR 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Måned!$R$23:$R$34</c:f>
              <c:numCache>
                <c:formatCode>0.00</c:formatCode>
                <c:ptCount val="12"/>
                <c:pt idx="0">
                  <c:v>22.666303353152941</c:v>
                </c:pt>
                <c:pt idx="1">
                  <c:v>25.591757109347924</c:v>
                </c:pt>
                <c:pt idx="2">
                  <c:v>25.126032376439859</c:v>
                </c:pt>
                <c:pt idx="3">
                  <c:v>24.744722586903073</c:v>
                </c:pt>
                <c:pt idx="4">
                  <c:v>22.897506260278167</c:v>
                </c:pt>
                <c:pt idx="5">
                  <c:v>23.019922317247534</c:v>
                </c:pt>
                <c:pt idx="6">
                  <c:v>23.343751197696928</c:v>
                </c:pt>
                <c:pt idx="7">
                  <c:v>27.046049846786619</c:v>
                </c:pt>
                <c:pt idx="8">
                  <c:v>26.582085052342975</c:v>
                </c:pt>
                <c:pt idx="9">
                  <c:v>25.286401369524881</c:v>
                </c:pt>
                <c:pt idx="10">
                  <c:v>24.96999456711313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F-47BB-8E14-655445BBDE63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608013898885025E-2"/>
                  <c:y val="-9.16096503474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F-47BB-8E14-655445BBDE63}"/>
                </c:ext>
              </c:extLst>
            </c:dLbl>
            <c:dLbl>
              <c:idx val="1"/>
              <c:layout>
                <c:manualLayout>
                  <c:x val="-2.0376451779967084E-2"/>
                  <c:y val="7.5968978336877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7BB-8E14-655445BBDE63}"/>
                </c:ext>
              </c:extLst>
            </c:dLbl>
            <c:dLbl>
              <c:idx val="3"/>
              <c:layout>
                <c:manualLayout>
                  <c:x val="-4.3970238051507918E-2"/>
                  <c:y val="7.596897833687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7BB-8E14-655445BBDE63}"/>
                </c:ext>
              </c:extLst>
            </c:dLbl>
            <c:dLbl>
              <c:idx val="4"/>
              <c:layout>
                <c:manualLayout>
                  <c:x val="-4.0752903559934252E-2"/>
                  <c:y val="-6.926583318950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7BB-8E14-655445BBDE63}"/>
                </c:ext>
              </c:extLst>
            </c:dLbl>
            <c:dLbl>
              <c:idx val="5"/>
              <c:layout>
                <c:manualLayout>
                  <c:x val="-4.9332462204130838E-2"/>
                  <c:y val="-0.11842221010221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7BB-8E14-655445BBDE63}"/>
                </c:ext>
              </c:extLst>
            </c:dLbl>
            <c:dLbl>
              <c:idx val="6"/>
              <c:layout>
                <c:manualLayout>
                  <c:x val="-4.5042682882032503E-2"/>
                  <c:y val="-0.1251253540702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7BB-8E14-655445BBDE63}"/>
                </c:ext>
              </c:extLst>
            </c:dLbl>
            <c:dLbl>
              <c:idx val="7"/>
              <c:layout>
                <c:manualLayout>
                  <c:x val="-4.2897793220983339E-2"/>
                  <c:y val="-0.1586410739105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6-4B1D-B3D6-39825312D06F}"/>
                </c:ext>
              </c:extLst>
            </c:dLbl>
            <c:dLbl>
              <c:idx val="8"/>
              <c:layout>
                <c:manualLayout>
                  <c:x val="-3.968045872940959E-2"/>
                  <c:y val="8.714085625347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8-4B36-8AA9-0A2DD28F70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Måned!$R$10:$R$21</c:f>
              <c:numCache>
                <c:formatCode>0.00</c:formatCode>
                <c:ptCount val="12"/>
                <c:pt idx="0">
                  <c:v>25.409759625748197</c:v>
                </c:pt>
                <c:pt idx="1">
                  <c:v>25.525111916682903</c:v>
                </c:pt>
                <c:pt idx="2">
                  <c:v>25.97794094946396</c:v>
                </c:pt>
                <c:pt idx="3">
                  <c:v>24.184051097659381</c:v>
                </c:pt>
                <c:pt idx="4">
                  <c:v>24.766272154654004</c:v>
                </c:pt>
                <c:pt idx="5">
                  <c:v>23.617889939534965</c:v>
                </c:pt>
                <c:pt idx="6">
                  <c:v>24.388305806848049</c:v>
                </c:pt>
                <c:pt idx="7">
                  <c:v>26.463654252192196</c:v>
                </c:pt>
                <c:pt idx="8">
                  <c:v>25.378148298503945</c:v>
                </c:pt>
                <c:pt idx="9">
                  <c:v>25.677936030985833</c:v>
                </c:pt>
                <c:pt idx="10">
                  <c:v>25.275680479241203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F-47BB-8E14-655445BB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152808878736736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20460144698986"/>
          <c:y val="0.68660514787381899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Klasse_Slakteri!$V$404:$V$428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2-4B05-B96A-200679CF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D-4795-9F87-9C733412D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Klasse_Slakteri!$I$376:$I$400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1-4EE0-A380-52950583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Klasse_Slakteri!$I$348:$I$372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7-4B8E-8111-3CF0843A2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Klasse_Slakteri!$I$320:$I$344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8-4AEE-A26E-EE71043F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CC-4E9F-8F39-A21906F3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4203864760818E-2"/>
          <c:y val="0.15400488083688682"/>
          <c:w val="0.90287296405022543"/>
          <c:h val="0.6583607833404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Klasse_Slakteri!$I$292:$I$316</c:f>
              <c:numCache>
                <c:formatCode>General</c:formatCode>
                <c:ptCount val="25"/>
                <c:pt idx="0">
                  <c:v>0</c:v>
                </c:pt>
                <c:pt idx="1">
                  <c:v>12</c:v>
                </c:pt>
                <c:pt idx="2">
                  <c:v>29</c:v>
                </c:pt>
                <c:pt idx="3">
                  <c:v>51</c:v>
                </c:pt>
                <c:pt idx="4">
                  <c:v>29</c:v>
                </c:pt>
                <c:pt idx="5">
                  <c:v>34</c:v>
                </c:pt>
                <c:pt idx="6">
                  <c:v>31</c:v>
                </c:pt>
                <c:pt idx="7">
                  <c:v>22</c:v>
                </c:pt>
                <c:pt idx="8">
                  <c:v>1</c:v>
                </c:pt>
                <c:pt idx="9">
                  <c:v>6</c:v>
                </c:pt>
                <c:pt idx="10">
                  <c:v>22</c:v>
                </c:pt>
                <c:pt idx="11">
                  <c:v>6</c:v>
                </c:pt>
                <c:pt idx="12">
                  <c:v>7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22</c:v>
                </c:pt>
                <c:pt idx="20">
                  <c:v>2</c:v>
                </c:pt>
                <c:pt idx="21">
                  <c:v>0</c:v>
                </c:pt>
                <c:pt idx="22">
                  <c:v>6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7-4D5C-B76F-9E05C36C3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0.3058103975535168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7-43D4-A4EF-B60A9D76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Uke!$F$64:$F$115</c:f>
              <c:numCache>
                <c:formatCode>General</c:formatCode>
                <c:ptCount val="52"/>
                <c:pt idx="0">
                  <c:v>3</c:v>
                </c:pt>
                <c:pt idx="1">
                  <c:v>188</c:v>
                </c:pt>
                <c:pt idx="2">
                  <c:v>38</c:v>
                </c:pt>
                <c:pt idx="3">
                  <c:v>101</c:v>
                </c:pt>
                <c:pt idx="4">
                  <c:v>25</c:v>
                </c:pt>
                <c:pt idx="5">
                  <c:v>104</c:v>
                </c:pt>
                <c:pt idx="6">
                  <c:v>84</c:v>
                </c:pt>
                <c:pt idx="7">
                  <c:v>136</c:v>
                </c:pt>
                <c:pt idx="8">
                  <c:v>159</c:v>
                </c:pt>
                <c:pt idx="9">
                  <c:v>1009</c:v>
                </c:pt>
                <c:pt idx="10">
                  <c:v>589</c:v>
                </c:pt>
                <c:pt idx="11">
                  <c:v>387</c:v>
                </c:pt>
                <c:pt idx="12">
                  <c:v>321</c:v>
                </c:pt>
                <c:pt idx="13">
                  <c:v>1</c:v>
                </c:pt>
                <c:pt idx="14">
                  <c:v>94</c:v>
                </c:pt>
                <c:pt idx="15">
                  <c:v>21</c:v>
                </c:pt>
                <c:pt idx="16">
                  <c:v>98</c:v>
                </c:pt>
                <c:pt idx="17">
                  <c:v>48</c:v>
                </c:pt>
                <c:pt idx="18">
                  <c:v>64</c:v>
                </c:pt>
                <c:pt idx="19">
                  <c:v>3</c:v>
                </c:pt>
                <c:pt idx="20">
                  <c:v>79</c:v>
                </c:pt>
                <c:pt idx="21">
                  <c:v>22</c:v>
                </c:pt>
                <c:pt idx="22">
                  <c:v>64</c:v>
                </c:pt>
                <c:pt idx="23">
                  <c:v>30</c:v>
                </c:pt>
                <c:pt idx="24">
                  <c:v>37</c:v>
                </c:pt>
                <c:pt idx="25">
                  <c:v>30</c:v>
                </c:pt>
                <c:pt idx="26">
                  <c:v>12</c:v>
                </c:pt>
                <c:pt idx="27">
                  <c:v>14</c:v>
                </c:pt>
                <c:pt idx="28">
                  <c:v>4</c:v>
                </c:pt>
                <c:pt idx="29">
                  <c:v>6</c:v>
                </c:pt>
                <c:pt idx="30">
                  <c:v>7</c:v>
                </c:pt>
                <c:pt idx="31">
                  <c:v>19</c:v>
                </c:pt>
                <c:pt idx="32">
                  <c:v>62</c:v>
                </c:pt>
                <c:pt idx="33">
                  <c:v>52</c:v>
                </c:pt>
                <c:pt idx="34">
                  <c:v>93</c:v>
                </c:pt>
                <c:pt idx="35">
                  <c:v>34</c:v>
                </c:pt>
                <c:pt idx="36">
                  <c:v>34</c:v>
                </c:pt>
                <c:pt idx="37">
                  <c:v>54</c:v>
                </c:pt>
                <c:pt idx="38">
                  <c:v>81</c:v>
                </c:pt>
                <c:pt idx="39">
                  <c:v>105</c:v>
                </c:pt>
                <c:pt idx="40">
                  <c:v>103</c:v>
                </c:pt>
                <c:pt idx="41">
                  <c:v>90</c:v>
                </c:pt>
                <c:pt idx="42">
                  <c:v>159</c:v>
                </c:pt>
                <c:pt idx="43">
                  <c:v>139</c:v>
                </c:pt>
                <c:pt idx="44">
                  <c:v>110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5</c:v>
                </c:pt>
                <c:pt idx="1">
                  <c:v>107</c:v>
                </c:pt>
                <c:pt idx="2">
                  <c:v>52</c:v>
                </c:pt>
                <c:pt idx="3">
                  <c:v>112</c:v>
                </c:pt>
                <c:pt idx="4">
                  <c:v>23</c:v>
                </c:pt>
                <c:pt idx="5">
                  <c:v>129</c:v>
                </c:pt>
                <c:pt idx="6">
                  <c:v>42</c:v>
                </c:pt>
                <c:pt idx="7">
                  <c:v>89</c:v>
                </c:pt>
                <c:pt idx="8">
                  <c:v>43</c:v>
                </c:pt>
                <c:pt idx="9">
                  <c:v>1062</c:v>
                </c:pt>
                <c:pt idx="10">
                  <c:v>609</c:v>
                </c:pt>
                <c:pt idx="11">
                  <c:v>508</c:v>
                </c:pt>
                <c:pt idx="12">
                  <c:v>0</c:v>
                </c:pt>
                <c:pt idx="13">
                  <c:v>95</c:v>
                </c:pt>
                <c:pt idx="14">
                  <c:v>224</c:v>
                </c:pt>
                <c:pt idx="15">
                  <c:v>19</c:v>
                </c:pt>
                <c:pt idx="16">
                  <c:v>51</c:v>
                </c:pt>
                <c:pt idx="17">
                  <c:v>30</c:v>
                </c:pt>
                <c:pt idx="18">
                  <c:v>20</c:v>
                </c:pt>
                <c:pt idx="19">
                  <c:v>24</c:v>
                </c:pt>
                <c:pt idx="20">
                  <c:v>19</c:v>
                </c:pt>
                <c:pt idx="21">
                  <c:v>64</c:v>
                </c:pt>
                <c:pt idx="22">
                  <c:v>12</c:v>
                </c:pt>
                <c:pt idx="23">
                  <c:v>28</c:v>
                </c:pt>
                <c:pt idx="24">
                  <c:v>22</c:v>
                </c:pt>
                <c:pt idx="25">
                  <c:v>27</c:v>
                </c:pt>
                <c:pt idx="26">
                  <c:v>9</c:v>
                </c:pt>
                <c:pt idx="27">
                  <c:v>4</c:v>
                </c:pt>
                <c:pt idx="28">
                  <c:v>10</c:v>
                </c:pt>
                <c:pt idx="29">
                  <c:v>2</c:v>
                </c:pt>
                <c:pt idx="30">
                  <c:v>7</c:v>
                </c:pt>
                <c:pt idx="31">
                  <c:v>5</c:v>
                </c:pt>
                <c:pt idx="32">
                  <c:v>21</c:v>
                </c:pt>
                <c:pt idx="33">
                  <c:v>47</c:v>
                </c:pt>
                <c:pt idx="34">
                  <c:v>52</c:v>
                </c:pt>
                <c:pt idx="35">
                  <c:v>83</c:v>
                </c:pt>
                <c:pt idx="36">
                  <c:v>27</c:v>
                </c:pt>
                <c:pt idx="37">
                  <c:v>38</c:v>
                </c:pt>
                <c:pt idx="38">
                  <c:v>61</c:v>
                </c:pt>
                <c:pt idx="39">
                  <c:v>87</c:v>
                </c:pt>
                <c:pt idx="40">
                  <c:v>91</c:v>
                </c:pt>
                <c:pt idx="41">
                  <c:v>147</c:v>
                </c:pt>
                <c:pt idx="42">
                  <c:v>134</c:v>
                </c:pt>
                <c:pt idx="43">
                  <c:v>126</c:v>
                </c:pt>
                <c:pt idx="44">
                  <c:v>83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6359752956449931E-2"/>
          <c:h val="0.16359056983569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0.20661157024793397</c:v>
                </c:pt>
                <c:pt idx="4">
                  <c:v>0.27548209366391191</c:v>
                </c:pt>
                <c:pt idx="5">
                  <c:v>0.3058103975535168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2.1621621621621623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7-4E8A-ADF9-88FCA370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Klasse_Slakteri!$I$236:$I$260</c:f>
              <c:numCache>
                <c:formatCode>General</c:formatCode>
                <c:ptCount val="25"/>
                <c:pt idx="0">
                  <c:v>0</c:v>
                </c:pt>
                <c:pt idx="1">
                  <c:v>37</c:v>
                </c:pt>
                <c:pt idx="2">
                  <c:v>133</c:v>
                </c:pt>
                <c:pt idx="3">
                  <c:v>148</c:v>
                </c:pt>
                <c:pt idx="4">
                  <c:v>92</c:v>
                </c:pt>
                <c:pt idx="5">
                  <c:v>59</c:v>
                </c:pt>
                <c:pt idx="6">
                  <c:v>166</c:v>
                </c:pt>
                <c:pt idx="7">
                  <c:v>113</c:v>
                </c:pt>
                <c:pt idx="8">
                  <c:v>2</c:v>
                </c:pt>
                <c:pt idx="9">
                  <c:v>13</c:v>
                </c:pt>
                <c:pt idx="10">
                  <c:v>55</c:v>
                </c:pt>
                <c:pt idx="11">
                  <c:v>34</c:v>
                </c:pt>
                <c:pt idx="12">
                  <c:v>16</c:v>
                </c:pt>
                <c:pt idx="13">
                  <c:v>18</c:v>
                </c:pt>
                <c:pt idx="14">
                  <c:v>23</c:v>
                </c:pt>
                <c:pt idx="15">
                  <c:v>7</c:v>
                </c:pt>
                <c:pt idx="16">
                  <c:v>32</c:v>
                </c:pt>
                <c:pt idx="17">
                  <c:v>0</c:v>
                </c:pt>
                <c:pt idx="18">
                  <c:v>0</c:v>
                </c:pt>
                <c:pt idx="19">
                  <c:v>86</c:v>
                </c:pt>
                <c:pt idx="20">
                  <c:v>17</c:v>
                </c:pt>
                <c:pt idx="21">
                  <c:v>0</c:v>
                </c:pt>
                <c:pt idx="22">
                  <c:v>49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2-4460-985B-01854CB0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1.3422818791946312</c:v>
                </c:pt>
                <c:pt idx="2">
                  <c:v>0.17421602787456444</c:v>
                </c:pt>
                <c:pt idx="3">
                  <c:v>0.61983471074380181</c:v>
                </c:pt>
                <c:pt idx="4">
                  <c:v>0.27548209366391191</c:v>
                </c:pt>
                <c:pt idx="5">
                  <c:v>0.3058103975535168</c:v>
                </c:pt>
                <c:pt idx="6">
                  <c:v>0.19047619047619055</c:v>
                </c:pt>
                <c:pt idx="7">
                  <c:v>0.78740157480314976</c:v>
                </c:pt>
                <c:pt idx="8">
                  <c:v>0</c:v>
                </c:pt>
                <c:pt idx="9">
                  <c:v>0</c:v>
                </c:pt>
                <c:pt idx="10">
                  <c:v>0.54054054054054068</c:v>
                </c:pt>
                <c:pt idx="11">
                  <c:v>0.60606060606060608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0.2994011976047905</c:v>
                </c:pt>
                <c:pt idx="20">
                  <c:v>1.6129032258064513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F-4109-85D2-22924213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Klasse_Slakteri!$I$208:$I$232</c:f>
              <c:numCache>
                <c:formatCode>General</c:formatCode>
                <c:ptCount val="25"/>
                <c:pt idx="0">
                  <c:v>0</c:v>
                </c:pt>
                <c:pt idx="1">
                  <c:v>34</c:v>
                </c:pt>
                <c:pt idx="2">
                  <c:v>138</c:v>
                </c:pt>
                <c:pt idx="3">
                  <c:v>102</c:v>
                </c:pt>
                <c:pt idx="4">
                  <c:v>86</c:v>
                </c:pt>
                <c:pt idx="5">
                  <c:v>63</c:v>
                </c:pt>
                <c:pt idx="6">
                  <c:v>103</c:v>
                </c:pt>
                <c:pt idx="7">
                  <c:v>95</c:v>
                </c:pt>
                <c:pt idx="8">
                  <c:v>1</c:v>
                </c:pt>
                <c:pt idx="9">
                  <c:v>5</c:v>
                </c:pt>
                <c:pt idx="10">
                  <c:v>41</c:v>
                </c:pt>
                <c:pt idx="11">
                  <c:v>37</c:v>
                </c:pt>
                <c:pt idx="12">
                  <c:v>12</c:v>
                </c:pt>
                <c:pt idx="13">
                  <c:v>15</c:v>
                </c:pt>
                <c:pt idx="14">
                  <c:v>31</c:v>
                </c:pt>
                <c:pt idx="15">
                  <c:v>10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64</c:v>
                </c:pt>
                <c:pt idx="20">
                  <c:v>15</c:v>
                </c:pt>
                <c:pt idx="21">
                  <c:v>0</c:v>
                </c:pt>
                <c:pt idx="22">
                  <c:v>36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C31-B978-467B9912F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0</c:v>
                </c:pt>
                <c:pt idx="1">
                  <c:v>2.0134228187919465</c:v>
                </c:pt>
                <c:pt idx="2">
                  <c:v>1.0452961672473868</c:v>
                </c:pt>
                <c:pt idx="3">
                  <c:v>1.8595041322314048</c:v>
                </c:pt>
                <c:pt idx="4">
                  <c:v>3.0303030303030303</c:v>
                </c:pt>
                <c:pt idx="5">
                  <c:v>3.9755351681957185</c:v>
                </c:pt>
                <c:pt idx="6">
                  <c:v>0.7619047619047622</c:v>
                </c:pt>
                <c:pt idx="7">
                  <c:v>1.3779527559055118</c:v>
                </c:pt>
                <c:pt idx="8">
                  <c:v>0</c:v>
                </c:pt>
                <c:pt idx="9">
                  <c:v>2.2222222222222223</c:v>
                </c:pt>
                <c:pt idx="10">
                  <c:v>3.2432432432432439</c:v>
                </c:pt>
                <c:pt idx="11">
                  <c:v>0</c:v>
                </c:pt>
                <c:pt idx="12">
                  <c:v>0</c:v>
                </c:pt>
                <c:pt idx="13">
                  <c:v>5.2631578947368443</c:v>
                </c:pt>
                <c:pt idx="14">
                  <c:v>0</c:v>
                </c:pt>
                <c:pt idx="15">
                  <c:v>0</c:v>
                </c:pt>
                <c:pt idx="16">
                  <c:v>0.66225165562913901</c:v>
                </c:pt>
                <c:pt idx="17">
                  <c:v>0</c:v>
                </c:pt>
                <c:pt idx="18">
                  <c:v>0</c:v>
                </c:pt>
                <c:pt idx="19">
                  <c:v>1.7964071856287425</c:v>
                </c:pt>
                <c:pt idx="20">
                  <c:v>1.6129032258064513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4.7619047619047636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D-4ACA-A275-BC8413E7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0</c:v>
                </c:pt>
                <c:pt idx="1">
                  <c:v>8.053691275167786</c:v>
                </c:pt>
                <c:pt idx="2">
                  <c:v>5.0522648083623691</c:v>
                </c:pt>
                <c:pt idx="3">
                  <c:v>10.537190082644631</c:v>
                </c:pt>
                <c:pt idx="4">
                  <c:v>7.9889807162534447</c:v>
                </c:pt>
                <c:pt idx="5">
                  <c:v>10.397553516819572</c:v>
                </c:pt>
                <c:pt idx="6">
                  <c:v>5.9047619047619024</c:v>
                </c:pt>
                <c:pt idx="7">
                  <c:v>4.3307086614173214</c:v>
                </c:pt>
                <c:pt idx="8">
                  <c:v>14.285714285714288</c:v>
                </c:pt>
                <c:pt idx="9">
                  <c:v>13.333333333333337</c:v>
                </c:pt>
                <c:pt idx="10">
                  <c:v>11.891891891891889</c:v>
                </c:pt>
                <c:pt idx="11">
                  <c:v>3.6363636363636358</c:v>
                </c:pt>
                <c:pt idx="12">
                  <c:v>12.280701754385968</c:v>
                </c:pt>
                <c:pt idx="13">
                  <c:v>9.4736842105263115</c:v>
                </c:pt>
                <c:pt idx="14">
                  <c:v>2.3622047244094486</c:v>
                </c:pt>
                <c:pt idx="15">
                  <c:v>8.1081081081081106</c:v>
                </c:pt>
                <c:pt idx="16">
                  <c:v>7.2847682119205297</c:v>
                </c:pt>
                <c:pt idx="17">
                  <c:v>0</c:v>
                </c:pt>
                <c:pt idx="18">
                  <c:v>0</c:v>
                </c:pt>
                <c:pt idx="19">
                  <c:v>6.5868263473053892</c:v>
                </c:pt>
                <c:pt idx="20">
                  <c:v>3.2258064516129026</c:v>
                </c:pt>
                <c:pt idx="21">
                  <c:v>0</c:v>
                </c:pt>
                <c:pt idx="22">
                  <c:v>2.8708133971291874</c:v>
                </c:pt>
                <c:pt idx="23">
                  <c:v>0</c:v>
                </c:pt>
                <c:pt idx="24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D-4DC2-A3DC-C8A3B11A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40448240573526E-2"/>
          <c:y val="0.13073880616408098"/>
          <c:w val="0.88759672616938368"/>
          <c:h val="0.67498382966894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Klasse_Slakteri!$I$181:$I$204</c:f>
              <c:numCache>
                <c:formatCode>General</c:formatCode>
                <c:ptCount val="24"/>
                <c:pt idx="0">
                  <c:v>0</c:v>
                </c:pt>
                <c:pt idx="1">
                  <c:v>9</c:v>
                </c:pt>
                <c:pt idx="2">
                  <c:v>85</c:v>
                </c:pt>
                <c:pt idx="3">
                  <c:v>51</c:v>
                </c:pt>
                <c:pt idx="4">
                  <c:v>48</c:v>
                </c:pt>
                <c:pt idx="5">
                  <c:v>52</c:v>
                </c:pt>
                <c:pt idx="6">
                  <c:v>78</c:v>
                </c:pt>
                <c:pt idx="7">
                  <c:v>102</c:v>
                </c:pt>
                <c:pt idx="8">
                  <c:v>1</c:v>
                </c:pt>
                <c:pt idx="9">
                  <c:v>5</c:v>
                </c:pt>
                <c:pt idx="10">
                  <c:v>10</c:v>
                </c:pt>
                <c:pt idx="11">
                  <c:v>39</c:v>
                </c:pt>
                <c:pt idx="12">
                  <c:v>5</c:v>
                </c:pt>
                <c:pt idx="13">
                  <c:v>24</c:v>
                </c:pt>
                <c:pt idx="14">
                  <c:v>28</c:v>
                </c:pt>
                <c:pt idx="15">
                  <c:v>7</c:v>
                </c:pt>
                <c:pt idx="16">
                  <c:v>27</c:v>
                </c:pt>
                <c:pt idx="17">
                  <c:v>0</c:v>
                </c:pt>
                <c:pt idx="18">
                  <c:v>3</c:v>
                </c:pt>
                <c:pt idx="19">
                  <c:v>7</c:v>
                </c:pt>
                <c:pt idx="20">
                  <c:v>0</c:v>
                </c:pt>
                <c:pt idx="21">
                  <c:v>41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B-4776-B3B2-5135A9A3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4648"/>
        <c:axId val="954865040"/>
      </c:barChart>
      <c:catAx>
        <c:axId val="9548646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46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Klasse_Slakteri!$J$248:$J$288</c:f>
              <c:numCache>
                <c:formatCode>0.0</c:formatCode>
                <c:ptCount val="41"/>
                <c:pt idx="0">
                  <c:v>28.07017543859649</c:v>
                </c:pt>
                <c:pt idx="1">
                  <c:v>18.947368421052623</c:v>
                </c:pt>
                <c:pt idx="2">
                  <c:v>18.110236220472441</c:v>
                </c:pt>
                <c:pt idx="3">
                  <c:v>18.918918918918923</c:v>
                </c:pt>
                <c:pt idx="4">
                  <c:v>21.192052980132445</c:v>
                </c:pt>
                <c:pt idx="5">
                  <c:v>0</c:v>
                </c:pt>
                <c:pt idx="6">
                  <c:v>0</c:v>
                </c:pt>
                <c:pt idx="7">
                  <c:v>25.748502994011968</c:v>
                </c:pt>
                <c:pt idx="8">
                  <c:v>27.41935483870968</c:v>
                </c:pt>
                <c:pt idx="9">
                  <c:v>0</c:v>
                </c:pt>
                <c:pt idx="10">
                  <c:v>23.444976076555022</c:v>
                </c:pt>
                <c:pt idx="11">
                  <c:v>0</c:v>
                </c:pt>
                <c:pt idx="12">
                  <c:v>16.666666666666671</c:v>
                </c:pt>
                <c:pt idx="16">
                  <c:v>0</c:v>
                </c:pt>
                <c:pt idx="17">
                  <c:v>14.093959731543624</c:v>
                </c:pt>
                <c:pt idx="18">
                  <c:v>11.846689895470382</c:v>
                </c:pt>
                <c:pt idx="19">
                  <c:v>15.702479338842972</c:v>
                </c:pt>
                <c:pt idx="20">
                  <c:v>12.672176308539944</c:v>
                </c:pt>
                <c:pt idx="21">
                  <c:v>12.538226299694188</c:v>
                </c:pt>
                <c:pt idx="22">
                  <c:v>14.095238095238098</c:v>
                </c:pt>
                <c:pt idx="23">
                  <c:v>13.188976377952756</c:v>
                </c:pt>
                <c:pt idx="24">
                  <c:v>0</c:v>
                </c:pt>
                <c:pt idx="25">
                  <c:v>4.4444444444444446</c:v>
                </c:pt>
                <c:pt idx="26">
                  <c:v>18.378378378378379</c:v>
                </c:pt>
                <c:pt idx="27">
                  <c:v>10.909090909090908</c:v>
                </c:pt>
                <c:pt idx="28">
                  <c:v>24.561403508771935</c:v>
                </c:pt>
                <c:pt idx="29">
                  <c:v>14.736842105263156</c:v>
                </c:pt>
                <c:pt idx="30">
                  <c:v>4.7244094488188972</c:v>
                </c:pt>
                <c:pt idx="31">
                  <c:v>16.216216216216221</c:v>
                </c:pt>
                <c:pt idx="32">
                  <c:v>15.894039735099337</c:v>
                </c:pt>
                <c:pt idx="33">
                  <c:v>0</c:v>
                </c:pt>
                <c:pt idx="34">
                  <c:v>0</c:v>
                </c:pt>
                <c:pt idx="35">
                  <c:v>14.071856287425147</c:v>
                </c:pt>
                <c:pt idx="36">
                  <c:v>6.4516129032258052</c:v>
                </c:pt>
                <c:pt idx="37">
                  <c:v>0</c:v>
                </c:pt>
                <c:pt idx="38">
                  <c:v>4.3062200956937797</c:v>
                </c:pt>
                <c:pt idx="39">
                  <c:v>0</c:v>
                </c:pt>
                <c:pt idx="40">
                  <c:v>23.809523809523821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6EB-8A74-87CE6119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Vær, antall slakt i O+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70348763014794E-2"/>
          <c:y val="0.10428361948313064"/>
          <c:w val="0.89370845609426064"/>
          <c:h val="0.691089265682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Klasse_Slakteri!$I$153:$I$177</c:f>
              <c:numCache>
                <c:formatCode>General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76</c:v>
                </c:pt>
                <c:pt idx="3">
                  <c:v>35</c:v>
                </c:pt>
                <c:pt idx="4">
                  <c:v>29</c:v>
                </c:pt>
                <c:pt idx="5">
                  <c:v>38</c:v>
                </c:pt>
                <c:pt idx="6">
                  <c:v>50</c:v>
                </c:pt>
                <c:pt idx="7">
                  <c:v>70</c:v>
                </c:pt>
                <c:pt idx="8">
                  <c:v>2</c:v>
                </c:pt>
                <c:pt idx="9">
                  <c:v>10</c:v>
                </c:pt>
                <c:pt idx="10">
                  <c:v>4</c:v>
                </c:pt>
                <c:pt idx="11">
                  <c:v>11</c:v>
                </c:pt>
                <c:pt idx="12">
                  <c:v>3</c:v>
                </c:pt>
                <c:pt idx="13">
                  <c:v>8</c:v>
                </c:pt>
                <c:pt idx="14">
                  <c:v>16</c:v>
                </c:pt>
                <c:pt idx="15">
                  <c:v>2</c:v>
                </c:pt>
                <c:pt idx="16">
                  <c:v>24</c:v>
                </c:pt>
                <c:pt idx="17">
                  <c:v>0</c:v>
                </c:pt>
                <c:pt idx="18">
                  <c:v>0</c:v>
                </c:pt>
                <c:pt idx="19">
                  <c:v>41</c:v>
                </c:pt>
                <c:pt idx="20">
                  <c:v>7</c:v>
                </c:pt>
                <c:pt idx="21">
                  <c:v>0</c:v>
                </c:pt>
                <c:pt idx="22">
                  <c:v>37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7-4987-9130-59D1A6232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0336"/>
        <c:axId val="954860728"/>
      </c:barChart>
      <c:catAx>
        <c:axId val="954860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0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Klasse_Slakteri!$J$208:$J$244</c:f>
              <c:numCache>
                <c:formatCode>0.0</c:formatCode>
                <c:ptCount val="37"/>
                <c:pt idx="0">
                  <c:v>0</c:v>
                </c:pt>
                <c:pt idx="1">
                  <c:v>22.818791946308728</c:v>
                </c:pt>
                <c:pt idx="2">
                  <c:v>24.0418118466899</c:v>
                </c:pt>
                <c:pt idx="3">
                  <c:v>21.074380165289263</c:v>
                </c:pt>
                <c:pt idx="4">
                  <c:v>23.691460055096407</c:v>
                </c:pt>
                <c:pt idx="5">
                  <c:v>19.266055045871557</c:v>
                </c:pt>
                <c:pt idx="6">
                  <c:v>19.619047619047624</c:v>
                </c:pt>
                <c:pt idx="7">
                  <c:v>18.700787401574804</c:v>
                </c:pt>
                <c:pt idx="8">
                  <c:v>14.285714285714288</c:v>
                </c:pt>
                <c:pt idx="9">
                  <c:v>11.111111111111112</c:v>
                </c:pt>
                <c:pt idx="10">
                  <c:v>22.162162162162165</c:v>
                </c:pt>
                <c:pt idx="11">
                  <c:v>22.424242424242426</c:v>
                </c:pt>
                <c:pt idx="12">
                  <c:v>21.052631578947377</c:v>
                </c:pt>
                <c:pt idx="13">
                  <c:v>15.789473684210527</c:v>
                </c:pt>
                <c:pt idx="14">
                  <c:v>24.409448818897641</c:v>
                </c:pt>
                <c:pt idx="15">
                  <c:v>27.027027027027032</c:v>
                </c:pt>
                <c:pt idx="16">
                  <c:v>11.920529801324502</c:v>
                </c:pt>
                <c:pt idx="17">
                  <c:v>0</c:v>
                </c:pt>
                <c:pt idx="18">
                  <c:v>25</c:v>
                </c:pt>
                <c:pt idx="19">
                  <c:v>19.161676646706589</c:v>
                </c:pt>
                <c:pt idx="20">
                  <c:v>24.193548387096779</c:v>
                </c:pt>
                <c:pt idx="21">
                  <c:v>0</c:v>
                </c:pt>
                <c:pt idx="22">
                  <c:v>17.224880382775119</c:v>
                </c:pt>
                <c:pt idx="23">
                  <c:v>0</c:v>
                </c:pt>
                <c:pt idx="24">
                  <c:v>16.666666666666671</c:v>
                </c:pt>
                <c:pt idx="28">
                  <c:v>0</c:v>
                </c:pt>
                <c:pt idx="29">
                  <c:v>24.832214765100673</c:v>
                </c:pt>
                <c:pt idx="30">
                  <c:v>23.170731707317071</c:v>
                </c:pt>
                <c:pt idx="31">
                  <c:v>30.578512396694208</c:v>
                </c:pt>
                <c:pt idx="32">
                  <c:v>25.344352617079888</c:v>
                </c:pt>
                <c:pt idx="33">
                  <c:v>18.042813455657495</c:v>
                </c:pt>
                <c:pt idx="34">
                  <c:v>31.619047619047624</c:v>
                </c:pt>
                <c:pt idx="35">
                  <c:v>22.244094488188978</c:v>
                </c:pt>
                <c:pt idx="36">
                  <c:v>28.571428571428577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75D-BB5B-60AA04B4E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37405835892933E-2"/>
          <c:y val="0.15382264143413527"/>
          <c:w val="0.89291583674993569"/>
          <c:h val="0.74320023606314389"/>
        </c:manualLayout>
      </c:layout>
      <c:lineChart>
        <c:grouping val="standard"/>
        <c:varyColors val="0"/>
        <c:ser>
          <c:idx val="3"/>
          <c:order val="0"/>
          <c:tx>
            <c:strRef>
              <c:f>Uke!$B$170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Uke!$Y$170:$Y$221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F-4925-8FFB-48338DD93E12}"/>
            </c:ext>
          </c:extLst>
        </c:ser>
        <c:ser>
          <c:idx val="4"/>
          <c:order val="1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Uke!$Y$64:$Y$115</c:f>
              <c:numCache>
                <c:formatCode>0.0</c:formatCode>
                <c:ptCount val="52"/>
                <c:pt idx="0">
                  <c:v>51.8</c:v>
                </c:pt>
                <c:pt idx="1">
                  <c:v>41.151595744680868</c:v>
                </c:pt>
                <c:pt idx="2">
                  <c:v>39.873684210526335</c:v>
                </c:pt>
                <c:pt idx="3">
                  <c:v>42.403960396039615</c:v>
                </c:pt>
                <c:pt idx="4">
                  <c:v>38.872000000000007</c:v>
                </c:pt>
                <c:pt idx="5">
                  <c:v>45.731730769230758</c:v>
                </c:pt>
                <c:pt idx="6">
                  <c:v>42.523809523809526</c:v>
                </c:pt>
                <c:pt idx="7">
                  <c:v>42.96764705882353</c:v>
                </c:pt>
                <c:pt idx="8">
                  <c:v>44.364779874213824</c:v>
                </c:pt>
                <c:pt idx="9">
                  <c:v>45.460356788899837</c:v>
                </c:pt>
                <c:pt idx="10">
                  <c:v>43.416298811545005</c:v>
                </c:pt>
                <c:pt idx="11">
                  <c:v>42.56098191214469</c:v>
                </c:pt>
                <c:pt idx="12">
                  <c:v>41.828660436137071</c:v>
                </c:pt>
                <c:pt idx="13">
                  <c:v>22.1</c:v>
                </c:pt>
                <c:pt idx="14">
                  <c:v>40.670212765957409</c:v>
                </c:pt>
                <c:pt idx="15">
                  <c:v>44.57619047619049</c:v>
                </c:pt>
                <c:pt idx="16">
                  <c:v>37.171428571428542</c:v>
                </c:pt>
                <c:pt idx="17">
                  <c:v>40.05833333333333</c:v>
                </c:pt>
                <c:pt idx="18">
                  <c:v>40.83281250000001</c:v>
                </c:pt>
                <c:pt idx="19">
                  <c:v>40.199999999999989</c:v>
                </c:pt>
                <c:pt idx="20">
                  <c:v>36.822784810126578</c:v>
                </c:pt>
                <c:pt idx="21">
                  <c:v>43.940909090909088</c:v>
                </c:pt>
                <c:pt idx="22">
                  <c:v>40.292187500000011</c:v>
                </c:pt>
                <c:pt idx="23">
                  <c:v>33.116666666666674</c:v>
                </c:pt>
                <c:pt idx="24">
                  <c:v>37.502702702702706</c:v>
                </c:pt>
                <c:pt idx="25">
                  <c:v>41.78</c:v>
                </c:pt>
                <c:pt idx="26">
                  <c:v>37.541666666666671</c:v>
                </c:pt>
                <c:pt idx="27">
                  <c:v>29.885714285714261</c:v>
                </c:pt>
                <c:pt idx="28">
                  <c:v>26.2</c:v>
                </c:pt>
                <c:pt idx="29">
                  <c:v>44.1</c:v>
                </c:pt>
                <c:pt idx="30">
                  <c:v>40.142857142857174</c:v>
                </c:pt>
                <c:pt idx="31">
                  <c:v>46.321052631578965</c:v>
                </c:pt>
                <c:pt idx="32">
                  <c:v>42.782258064516114</c:v>
                </c:pt>
                <c:pt idx="33">
                  <c:v>35.921153846153864</c:v>
                </c:pt>
                <c:pt idx="34">
                  <c:v>46.7430107526882</c:v>
                </c:pt>
                <c:pt idx="35">
                  <c:v>45.870588235294129</c:v>
                </c:pt>
                <c:pt idx="36">
                  <c:v>44.494117647058822</c:v>
                </c:pt>
                <c:pt idx="37">
                  <c:v>35.916666666666657</c:v>
                </c:pt>
                <c:pt idx="38">
                  <c:v>38.444444444444464</c:v>
                </c:pt>
                <c:pt idx="39">
                  <c:v>35.462857142857125</c:v>
                </c:pt>
                <c:pt idx="40">
                  <c:v>37.922330097087389</c:v>
                </c:pt>
                <c:pt idx="41">
                  <c:v>41.873333333333321</c:v>
                </c:pt>
                <c:pt idx="42">
                  <c:v>40.757044025157256</c:v>
                </c:pt>
                <c:pt idx="43">
                  <c:v>42.343884892086322</c:v>
                </c:pt>
                <c:pt idx="44">
                  <c:v>38.371818181818178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F-4925-8FFB-48338DD93E12}"/>
            </c:ext>
          </c:extLst>
        </c:ser>
        <c:ser>
          <c:idx val="0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55.3</c:v>
                </c:pt>
                <c:pt idx="1">
                  <c:v>42.995327102803742</c:v>
                </c:pt>
                <c:pt idx="2">
                  <c:v>36.771153846153837</c:v>
                </c:pt>
                <c:pt idx="3">
                  <c:v>41.587499999999999</c:v>
                </c:pt>
                <c:pt idx="4">
                  <c:v>39.534782608695657</c:v>
                </c:pt>
                <c:pt idx="5">
                  <c:v>41.136434108527133</c:v>
                </c:pt>
                <c:pt idx="6">
                  <c:v>38.861904761904775</c:v>
                </c:pt>
                <c:pt idx="7">
                  <c:v>43.804494382022469</c:v>
                </c:pt>
                <c:pt idx="8">
                  <c:v>41.255813953488349</c:v>
                </c:pt>
                <c:pt idx="9">
                  <c:v>44.222504708097958</c:v>
                </c:pt>
                <c:pt idx="10">
                  <c:v>44.308866995073885</c:v>
                </c:pt>
                <c:pt idx="11">
                  <c:v>43.112204724409445</c:v>
                </c:pt>
                <c:pt idx="12">
                  <c:v>0</c:v>
                </c:pt>
                <c:pt idx="13">
                  <c:v>40.696842105263151</c:v>
                </c:pt>
                <c:pt idx="14">
                  <c:v>38.821428571428591</c:v>
                </c:pt>
                <c:pt idx="15">
                  <c:v>38.19473684210525</c:v>
                </c:pt>
                <c:pt idx="16">
                  <c:v>35.47450980392157</c:v>
                </c:pt>
                <c:pt idx="17">
                  <c:v>44.386666666666656</c:v>
                </c:pt>
                <c:pt idx="18">
                  <c:v>39.36</c:v>
                </c:pt>
                <c:pt idx="19">
                  <c:v>40.583333333333343</c:v>
                </c:pt>
                <c:pt idx="20">
                  <c:v>36.294736842105273</c:v>
                </c:pt>
                <c:pt idx="21">
                  <c:v>42.37812499999999</c:v>
                </c:pt>
                <c:pt idx="22">
                  <c:v>38.94166666666667</c:v>
                </c:pt>
                <c:pt idx="23">
                  <c:v>33.117857142857154</c:v>
                </c:pt>
                <c:pt idx="24">
                  <c:v>44.986363636363642</c:v>
                </c:pt>
                <c:pt idx="25">
                  <c:v>36.911111111111111</c:v>
                </c:pt>
                <c:pt idx="26">
                  <c:v>44.077777777777776</c:v>
                </c:pt>
                <c:pt idx="27">
                  <c:v>34.699999999999989</c:v>
                </c:pt>
                <c:pt idx="28">
                  <c:v>33.029999999999994</c:v>
                </c:pt>
                <c:pt idx="29">
                  <c:v>53.1</c:v>
                </c:pt>
                <c:pt idx="30">
                  <c:v>31.214285714285719</c:v>
                </c:pt>
                <c:pt idx="31">
                  <c:v>31.840000000000007</c:v>
                </c:pt>
                <c:pt idx="32">
                  <c:v>43.966666666666654</c:v>
                </c:pt>
                <c:pt idx="33">
                  <c:v>46.206382978723425</c:v>
                </c:pt>
                <c:pt idx="34">
                  <c:v>43.348076923076931</c:v>
                </c:pt>
                <c:pt idx="35">
                  <c:v>38.928915662650589</c:v>
                </c:pt>
                <c:pt idx="36">
                  <c:v>45.922222222222224</c:v>
                </c:pt>
                <c:pt idx="37">
                  <c:v>37.557894736842115</c:v>
                </c:pt>
                <c:pt idx="38">
                  <c:v>37.463934426229507</c:v>
                </c:pt>
                <c:pt idx="39">
                  <c:v>39.38275862068965</c:v>
                </c:pt>
                <c:pt idx="40">
                  <c:v>40.325274725274717</c:v>
                </c:pt>
                <c:pt idx="41">
                  <c:v>41.70204081632653</c:v>
                </c:pt>
                <c:pt idx="42">
                  <c:v>40.647761194029847</c:v>
                </c:pt>
                <c:pt idx="43">
                  <c:v>43.911904761904779</c:v>
                </c:pt>
                <c:pt idx="44">
                  <c:v>40.815662650602405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F-4925-8FFB-48338DD9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0561861917984742E-2"/>
          <c:h val="0.19706330962875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0</c:v>
                </c:pt>
                <c:pt idx="1">
                  <c:v>6.0402684563758386</c:v>
                </c:pt>
                <c:pt idx="2">
                  <c:v>14.808362369337978</c:v>
                </c:pt>
                <c:pt idx="3">
                  <c:v>10.537190082644631</c:v>
                </c:pt>
                <c:pt idx="4">
                  <c:v>13.223140495867773</c:v>
                </c:pt>
                <c:pt idx="5">
                  <c:v>15.902140672782874</c:v>
                </c:pt>
                <c:pt idx="6">
                  <c:v>14.857142857142859</c:v>
                </c:pt>
                <c:pt idx="7">
                  <c:v>20.078740157480315</c:v>
                </c:pt>
                <c:pt idx="8">
                  <c:v>14.285714285714288</c:v>
                </c:pt>
                <c:pt idx="9">
                  <c:v>11.111111111111112</c:v>
                </c:pt>
                <c:pt idx="10">
                  <c:v>5.4054054054054061</c:v>
                </c:pt>
                <c:pt idx="11">
                  <c:v>23.63636363636364</c:v>
                </c:pt>
                <c:pt idx="12">
                  <c:v>8.7719298245614024</c:v>
                </c:pt>
                <c:pt idx="13">
                  <c:v>25.263157894736842</c:v>
                </c:pt>
                <c:pt idx="14">
                  <c:v>22.047244094488189</c:v>
                </c:pt>
                <c:pt idx="15">
                  <c:v>18.918918918918923</c:v>
                </c:pt>
                <c:pt idx="16">
                  <c:v>17.880794701986751</c:v>
                </c:pt>
                <c:pt idx="17">
                  <c:v>0</c:v>
                </c:pt>
                <c:pt idx="18">
                  <c:v>75</c:v>
                </c:pt>
                <c:pt idx="19">
                  <c:v>11.29032258064516</c:v>
                </c:pt>
                <c:pt idx="20">
                  <c:v>0</c:v>
                </c:pt>
                <c:pt idx="21">
                  <c:v>19.617224880382775</c:v>
                </c:pt>
                <c:pt idx="22">
                  <c:v>0</c:v>
                </c:pt>
                <c:pt idx="23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B79-B9EA-7B9CFC18A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0</c:v>
                </c:pt>
                <c:pt idx="1">
                  <c:v>8.7248322147651027</c:v>
                </c:pt>
                <c:pt idx="2">
                  <c:v>13.240418118466899</c:v>
                </c:pt>
                <c:pt idx="3">
                  <c:v>7.2314049586776861</c:v>
                </c:pt>
                <c:pt idx="4">
                  <c:v>7.9889807162534447</c:v>
                </c:pt>
                <c:pt idx="5">
                  <c:v>11.620795107033642</c:v>
                </c:pt>
                <c:pt idx="6">
                  <c:v>9.5238095238095273</c:v>
                </c:pt>
                <c:pt idx="7">
                  <c:v>13.779527559055119</c:v>
                </c:pt>
                <c:pt idx="8">
                  <c:v>28.571428571428577</c:v>
                </c:pt>
                <c:pt idx="9">
                  <c:v>22.222222222222225</c:v>
                </c:pt>
                <c:pt idx="10">
                  <c:v>2.1621621621621623</c:v>
                </c:pt>
                <c:pt idx="11">
                  <c:v>6.6666666666666687</c:v>
                </c:pt>
                <c:pt idx="12">
                  <c:v>5.2631578947368443</c:v>
                </c:pt>
                <c:pt idx="13">
                  <c:v>8.4210526315789451</c:v>
                </c:pt>
                <c:pt idx="14">
                  <c:v>12.598425196850396</c:v>
                </c:pt>
                <c:pt idx="15">
                  <c:v>5.4054054054054061</c:v>
                </c:pt>
                <c:pt idx="16">
                  <c:v>15.894039735099337</c:v>
                </c:pt>
                <c:pt idx="17">
                  <c:v>0</c:v>
                </c:pt>
                <c:pt idx="18">
                  <c:v>0</c:v>
                </c:pt>
                <c:pt idx="19">
                  <c:v>12.275449101796408</c:v>
                </c:pt>
                <c:pt idx="20">
                  <c:v>11.29032258064516</c:v>
                </c:pt>
                <c:pt idx="21">
                  <c:v>0</c:v>
                </c:pt>
                <c:pt idx="22">
                  <c:v>17.703349282296656</c:v>
                </c:pt>
                <c:pt idx="23">
                  <c:v>0</c:v>
                </c:pt>
                <c:pt idx="24">
                  <c:v>2.3809523809523818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3-478A-8966-F9058E426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0590002295339"/>
          <c:y val="0.12022420390222306"/>
          <c:w val="0.87683115774976783"/>
          <c:h val="0.68208450600301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Klasse_Slakteri!$I$125:$I$149</c:f>
              <c:numCache>
                <c:formatCode>General</c:formatCode>
                <c:ptCount val="25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4</c:v>
                </c:pt>
                <c:pt idx="4">
                  <c:v>8</c:v>
                </c:pt>
                <c:pt idx="5">
                  <c:v>14</c:v>
                </c:pt>
                <c:pt idx="6">
                  <c:v>14</c:v>
                </c:pt>
                <c:pt idx="7">
                  <c:v>21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15</c:v>
                </c:pt>
                <c:pt idx="15">
                  <c:v>1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8</c:v>
                </c:pt>
                <c:pt idx="21">
                  <c:v>0</c:v>
                </c:pt>
                <c:pt idx="22">
                  <c:v>21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F-47ED-A577-D99DDFA0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2192"/>
        <c:axId val="166692584"/>
      </c:barChart>
      <c:catAx>
        <c:axId val="16669219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19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Vær,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0109948484127E-2"/>
          <c:y val="0.12248216456164455"/>
          <c:w val="0.90081331629048844"/>
          <c:h val="0.6726384118092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Klasse_Slakteri!$I$97:$I$121</c:f>
              <c:numCache>
                <c:formatCode>General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8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1-4165-B372-6976BCE0D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7488"/>
        <c:axId val="166687880"/>
      </c:barChart>
      <c:catAx>
        <c:axId val="1666874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7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4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0</c:v>
                </c:pt>
                <c:pt idx="1">
                  <c:v>6.7114093959731562</c:v>
                </c:pt>
                <c:pt idx="2">
                  <c:v>4.1811846689895473</c:v>
                </c:pt>
                <c:pt idx="3">
                  <c:v>0.82644628099173589</c:v>
                </c:pt>
                <c:pt idx="4">
                  <c:v>2.2038567493112953</c:v>
                </c:pt>
                <c:pt idx="5">
                  <c:v>4.2813455657492341</c:v>
                </c:pt>
                <c:pt idx="6">
                  <c:v>2.6666666666666661</c:v>
                </c:pt>
                <c:pt idx="7">
                  <c:v>4.1338582677165343</c:v>
                </c:pt>
                <c:pt idx="8">
                  <c:v>0</c:v>
                </c:pt>
                <c:pt idx="9">
                  <c:v>2.2222222222222223</c:v>
                </c:pt>
                <c:pt idx="10">
                  <c:v>3.2432432432432439</c:v>
                </c:pt>
                <c:pt idx="11">
                  <c:v>9.0909090909090917</c:v>
                </c:pt>
                <c:pt idx="12">
                  <c:v>0</c:v>
                </c:pt>
                <c:pt idx="13">
                  <c:v>0</c:v>
                </c:pt>
                <c:pt idx="14">
                  <c:v>11.811023622047244</c:v>
                </c:pt>
                <c:pt idx="15">
                  <c:v>2.7027027027027031</c:v>
                </c:pt>
                <c:pt idx="16">
                  <c:v>5.2980132450331112</c:v>
                </c:pt>
                <c:pt idx="17">
                  <c:v>0</c:v>
                </c:pt>
                <c:pt idx="18">
                  <c:v>0</c:v>
                </c:pt>
                <c:pt idx="19">
                  <c:v>4.4910179640718564</c:v>
                </c:pt>
                <c:pt idx="20">
                  <c:v>12.90322580645161</c:v>
                </c:pt>
                <c:pt idx="21">
                  <c:v>0</c:v>
                </c:pt>
                <c:pt idx="22">
                  <c:v>10.047846889952149</c:v>
                </c:pt>
                <c:pt idx="23">
                  <c:v>0</c:v>
                </c:pt>
                <c:pt idx="24">
                  <c:v>2.3809523809523818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7-4EA8-B113-2DF2F65C6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</c:v>
                </c:pt>
                <c:pt idx="1">
                  <c:v>4.026845637583893</c:v>
                </c:pt>
                <c:pt idx="2">
                  <c:v>1.0452961672473868</c:v>
                </c:pt>
                <c:pt idx="3">
                  <c:v>0.82644628099173589</c:v>
                </c:pt>
                <c:pt idx="4">
                  <c:v>1.9283746556473829</c:v>
                </c:pt>
                <c:pt idx="5">
                  <c:v>2.140672782874617</c:v>
                </c:pt>
                <c:pt idx="6">
                  <c:v>0.3809523809523811</c:v>
                </c:pt>
                <c:pt idx="7">
                  <c:v>0.98425196850393726</c:v>
                </c:pt>
                <c:pt idx="8">
                  <c:v>0</c:v>
                </c:pt>
                <c:pt idx="9">
                  <c:v>4.4444444444444446</c:v>
                </c:pt>
                <c:pt idx="10">
                  <c:v>1.0810810810810811</c:v>
                </c:pt>
                <c:pt idx="11">
                  <c:v>2.4242424242424243</c:v>
                </c:pt>
                <c:pt idx="12">
                  <c:v>0</c:v>
                </c:pt>
                <c:pt idx="13">
                  <c:v>1.0526315789473681</c:v>
                </c:pt>
                <c:pt idx="14">
                  <c:v>3.149606299212599</c:v>
                </c:pt>
                <c:pt idx="15">
                  <c:v>0</c:v>
                </c:pt>
                <c:pt idx="16">
                  <c:v>2.6490066225165556</c:v>
                </c:pt>
                <c:pt idx="17">
                  <c:v>0</c:v>
                </c:pt>
                <c:pt idx="18">
                  <c:v>0</c:v>
                </c:pt>
                <c:pt idx="19">
                  <c:v>2.0958083832335324</c:v>
                </c:pt>
                <c:pt idx="20">
                  <c:v>0</c:v>
                </c:pt>
                <c:pt idx="21">
                  <c:v>0</c:v>
                </c:pt>
                <c:pt idx="22">
                  <c:v>3.8277511961722497</c:v>
                </c:pt>
                <c:pt idx="23">
                  <c:v>0</c:v>
                </c:pt>
                <c:pt idx="24">
                  <c:v>2.3809523809523818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8-4B8A-9121-E70E0E1F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41724477748828E-2"/>
          <c:y val="0.13603126416426861"/>
          <c:w val="0.89274239186644411"/>
          <c:h val="0.640000421634042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Klasse_Slakteri!$I$69:$I$93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F64-BFDA-56A6EEBB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2784"/>
        <c:axId val="166683176"/>
      </c:barChart>
      <c:catAx>
        <c:axId val="166682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3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7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0.17421602787456444</c:v>
                </c:pt>
                <c:pt idx="3">
                  <c:v>0</c:v>
                </c:pt>
                <c:pt idx="4">
                  <c:v>0.55096418732782382</c:v>
                </c:pt>
                <c:pt idx="5">
                  <c:v>0.3058103975535168</c:v>
                </c:pt>
                <c:pt idx="6">
                  <c:v>0.19047619047619055</c:v>
                </c:pt>
                <c:pt idx="7">
                  <c:v>0.19685039370078744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0.78740157480314976</c:v>
                </c:pt>
                <c:pt idx="15">
                  <c:v>0</c:v>
                </c:pt>
                <c:pt idx="16">
                  <c:v>1.3245033112582778</c:v>
                </c:pt>
                <c:pt idx="17">
                  <c:v>0</c:v>
                </c:pt>
                <c:pt idx="18">
                  <c:v>0</c:v>
                </c:pt>
                <c:pt idx="19">
                  <c:v>0.2994011976047905</c:v>
                </c:pt>
                <c:pt idx="20">
                  <c:v>0</c:v>
                </c:pt>
                <c:pt idx="21">
                  <c:v>0</c:v>
                </c:pt>
                <c:pt idx="22">
                  <c:v>0.95693779904306242</c:v>
                </c:pt>
                <c:pt idx="23">
                  <c:v>0</c:v>
                </c:pt>
                <c:pt idx="24">
                  <c:v>2.3809523809523818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2-4F54-B5F0-146D6904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0.87108013937282203</c:v>
                </c:pt>
                <c:pt idx="3">
                  <c:v>0</c:v>
                </c:pt>
                <c:pt idx="4">
                  <c:v>0.27548209366391191</c:v>
                </c:pt>
                <c:pt idx="5">
                  <c:v>0.3058103975535168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1.0526315789473681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0.2994011976047905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D-4405-8796-51747817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4103981803723E-2"/>
          <c:y val="0.19644567929158843"/>
          <c:w val="0.89398358455938876"/>
          <c:h val="0.708573578655823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2.0354162426216155E-2</c:v>
                </c:pt>
                <c:pt idx="1">
                  <c:v>0.18318746183594545</c:v>
                </c:pt>
                <c:pt idx="2">
                  <c:v>1.6893954813759413</c:v>
                </c:pt>
                <c:pt idx="3">
                  <c:v>6.4929778139629546</c:v>
                </c:pt>
                <c:pt idx="4">
                  <c:v>13.087726440056992</c:v>
                </c:pt>
                <c:pt idx="5">
                  <c:v>15.306330144514559</c:v>
                </c:pt>
                <c:pt idx="6">
                  <c:v>19.804600040708326</c:v>
                </c:pt>
                <c:pt idx="7">
                  <c:v>20.415224913494811</c:v>
                </c:pt>
                <c:pt idx="8">
                  <c:v>12.456747404844297</c:v>
                </c:pt>
                <c:pt idx="9">
                  <c:v>4.7221656828821486</c:v>
                </c:pt>
                <c:pt idx="10">
                  <c:v>3.5212700997353945</c:v>
                </c:pt>
                <c:pt idx="11">
                  <c:v>1.4044372074089149</c:v>
                </c:pt>
                <c:pt idx="12">
                  <c:v>0.40708324852432309</c:v>
                </c:pt>
                <c:pt idx="13">
                  <c:v>0.3663749236718909</c:v>
                </c:pt>
                <c:pt idx="14">
                  <c:v>0.10177081213108077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2.2471910112359553E-2</c:v>
                </c:pt>
                <c:pt idx="1">
                  <c:v>0.15730337078651679</c:v>
                </c:pt>
                <c:pt idx="2">
                  <c:v>1.4157303370786511</c:v>
                </c:pt>
                <c:pt idx="3">
                  <c:v>6.3595505617977519</c:v>
                </c:pt>
                <c:pt idx="4">
                  <c:v>12.808988764044944</c:v>
                </c:pt>
                <c:pt idx="5">
                  <c:v>15.033707865168545</c:v>
                </c:pt>
                <c:pt idx="6">
                  <c:v>19.707865168539321</c:v>
                </c:pt>
                <c:pt idx="7">
                  <c:v>20.022471910112358</c:v>
                </c:pt>
                <c:pt idx="8">
                  <c:v>13.168539325842696</c:v>
                </c:pt>
                <c:pt idx="9">
                  <c:v>5.7528089887640448</c:v>
                </c:pt>
                <c:pt idx="10">
                  <c:v>3.5505617977528088</c:v>
                </c:pt>
                <c:pt idx="11">
                  <c:v>1.1685393258426962</c:v>
                </c:pt>
                <c:pt idx="12">
                  <c:v>0.5168539325842697</c:v>
                </c:pt>
                <c:pt idx="13">
                  <c:v>0.11235955056179776</c:v>
                </c:pt>
                <c:pt idx="14">
                  <c:v>0.17977528089887643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453242622293815"/>
          <c:y val="0.39284465968714233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antall produsenter og antall slakt per produsent, hittil i år </a:t>
            </a:r>
          </a:p>
        </c:rich>
      </c:tx>
      <c:layout>
        <c:manualLayout>
          <c:xMode val="edge"/>
          <c:yMode val="edge"/>
          <c:x val="0.14364781861473014"/>
          <c:y val="3.46114220077262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9422841180171E-2"/>
          <c:y val="0.131580666346129"/>
          <c:w val="0.80586444306778182"/>
          <c:h val="0.7550901145213332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9693</c:v>
                </c:pt>
                <c:pt idx="1">
                  <c:v>8704</c:v>
                </c:pt>
                <c:pt idx="2">
                  <c:v>8590</c:v>
                </c:pt>
                <c:pt idx="3">
                  <c:v>8182</c:v>
                </c:pt>
                <c:pt idx="4">
                  <c:v>7802</c:v>
                </c:pt>
                <c:pt idx="5">
                  <c:v>7293</c:v>
                </c:pt>
                <c:pt idx="6">
                  <c:v>6658</c:v>
                </c:pt>
                <c:pt idx="7">
                  <c:v>5376</c:v>
                </c:pt>
                <c:pt idx="8">
                  <c:v>5711</c:v>
                </c:pt>
                <c:pt idx="9">
                  <c:v>5012</c:v>
                </c:pt>
                <c:pt idx="10">
                  <c:v>5146</c:v>
                </c:pt>
                <c:pt idx="11">
                  <c:v>4812</c:v>
                </c:pt>
                <c:pt idx="12">
                  <c:v>5036</c:v>
                </c:pt>
                <c:pt idx="13">
                  <c:v>4658</c:v>
                </c:pt>
                <c:pt idx="14">
                  <c:v>4886</c:v>
                </c:pt>
                <c:pt idx="15">
                  <c:v>4655</c:v>
                </c:pt>
                <c:pt idx="16">
                  <c:v>4305</c:v>
                </c:pt>
                <c:pt idx="17">
                  <c:v>4286</c:v>
                </c:pt>
                <c:pt idx="18">
                  <c:v>4272</c:v>
                </c:pt>
                <c:pt idx="19">
                  <c:v>4068</c:v>
                </c:pt>
                <c:pt idx="20">
                  <c:v>4272</c:v>
                </c:pt>
                <c:pt idx="21">
                  <c:v>3993</c:v>
                </c:pt>
                <c:pt idx="22">
                  <c:v>3539</c:v>
                </c:pt>
                <c:pt idx="23">
                  <c:v>3333</c:v>
                </c:pt>
                <c:pt idx="24">
                  <c:v>3195</c:v>
                </c:pt>
                <c:pt idx="25">
                  <c:v>3312</c:v>
                </c:pt>
                <c:pt idx="26">
                  <c:v>3245</c:v>
                </c:pt>
                <c:pt idx="27">
                  <c:v>3188</c:v>
                </c:pt>
                <c:pt idx="28">
                  <c:v>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1.5494686887444549</c:v>
                </c:pt>
                <c:pt idx="1">
                  <c:v>1.4951746323529411</c:v>
                </c:pt>
                <c:pt idx="2">
                  <c:v>1.510128055878929</c:v>
                </c:pt>
                <c:pt idx="3">
                  <c:v>1.5744927890491323</c:v>
                </c:pt>
                <c:pt idx="4">
                  <c:v>1.5402460907459625</c:v>
                </c:pt>
                <c:pt idx="5">
                  <c:v>1.5044563279857397</c:v>
                </c:pt>
                <c:pt idx="6">
                  <c:v>1.4632171823370381</c:v>
                </c:pt>
                <c:pt idx="7">
                  <c:v>1.4261532738095237</c:v>
                </c:pt>
                <c:pt idx="8">
                  <c:v>1.5459639292593241</c:v>
                </c:pt>
                <c:pt idx="9">
                  <c:v>1.5420989624900239</c:v>
                </c:pt>
                <c:pt idx="10">
                  <c:v>1.5326467158958414</c:v>
                </c:pt>
                <c:pt idx="11">
                  <c:v>1.5282626766417291</c:v>
                </c:pt>
                <c:pt idx="12">
                  <c:v>1.522438443208896</c:v>
                </c:pt>
                <c:pt idx="13">
                  <c:v>1.5431515671962215</c:v>
                </c:pt>
                <c:pt idx="14">
                  <c:v>1.5446172738436348</c:v>
                </c:pt>
                <c:pt idx="15">
                  <c:v>1.59140708915145</c:v>
                </c:pt>
                <c:pt idx="16">
                  <c:v>1.5412311265969802</c:v>
                </c:pt>
                <c:pt idx="17">
                  <c:v>1.5877274848343443</c:v>
                </c:pt>
                <c:pt idx="18">
                  <c:v>1.5636704119850187</c:v>
                </c:pt>
                <c:pt idx="19">
                  <c:v>1.5381022615535891</c:v>
                </c:pt>
                <c:pt idx="20">
                  <c:v>1.5365168539325842</c:v>
                </c:pt>
                <c:pt idx="21">
                  <c:v>1.5637365389431506</c:v>
                </c:pt>
                <c:pt idx="22">
                  <c:v>1.5823679005368749</c:v>
                </c:pt>
                <c:pt idx="23">
                  <c:v>1.5850585058505851</c:v>
                </c:pt>
                <c:pt idx="24">
                  <c:v>1.5658841940532082</c:v>
                </c:pt>
                <c:pt idx="25">
                  <c:v>1.517512077294686</c:v>
                </c:pt>
                <c:pt idx="26">
                  <c:v>1.5432973805855161</c:v>
                </c:pt>
                <c:pt idx="27">
                  <c:v>1.5410915934755332</c:v>
                </c:pt>
                <c:pt idx="28">
                  <c:v>1.5054127198917455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91780135794923"/>
          <c:y val="0.19923698036732337"/>
          <c:w val="0.14946385603946455"/>
          <c:h val="0.122472725359124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0"/>
          <c:order val="0"/>
          <c:tx>
            <c:strRef>
              <c:f>Uke!$B$170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Uke!$P$170:$P$221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4-40FB-A00C-6E79FE9752A1}"/>
            </c:ext>
          </c:extLst>
        </c:ser>
        <c:ser>
          <c:idx val="3"/>
          <c:order val="1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Uke!$P$64:$P$115</c:f>
              <c:numCache>
                <c:formatCode>0.00</c:formatCode>
                <c:ptCount val="52"/>
                <c:pt idx="0">
                  <c:v>9.3333333333333357</c:v>
                </c:pt>
                <c:pt idx="1">
                  <c:v>7.8989361702127683</c:v>
                </c:pt>
                <c:pt idx="2">
                  <c:v>7.4473684210526301</c:v>
                </c:pt>
                <c:pt idx="3">
                  <c:v>8.1089108910891099</c:v>
                </c:pt>
                <c:pt idx="4">
                  <c:v>7.96</c:v>
                </c:pt>
                <c:pt idx="5">
                  <c:v>8.3557692307692282</c:v>
                </c:pt>
                <c:pt idx="6">
                  <c:v>8.2023809523809508</c:v>
                </c:pt>
                <c:pt idx="7">
                  <c:v>7.8897058823529393</c:v>
                </c:pt>
                <c:pt idx="8">
                  <c:v>8.2452830188679211</c:v>
                </c:pt>
                <c:pt idx="9">
                  <c:v>8.2210109018830551</c:v>
                </c:pt>
                <c:pt idx="10">
                  <c:v>8.0356536502546696</c:v>
                </c:pt>
                <c:pt idx="11">
                  <c:v>7.9509043927648557</c:v>
                </c:pt>
                <c:pt idx="12">
                  <c:v>7.6604361370716516</c:v>
                </c:pt>
                <c:pt idx="13">
                  <c:v>3</c:v>
                </c:pt>
                <c:pt idx="14">
                  <c:v>7.5744680851063828</c:v>
                </c:pt>
                <c:pt idx="15">
                  <c:v>8.5714285714285694</c:v>
                </c:pt>
                <c:pt idx="16">
                  <c:v>7.1632653061224492</c:v>
                </c:pt>
                <c:pt idx="17">
                  <c:v>7.6458333333333313</c:v>
                </c:pt>
                <c:pt idx="18">
                  <c:v>7.796875</c:v>
                </c:pt>
                <c:pt idx="19">
                  <c:v>8</c:v>
                </c:pt>
                <c:pt idx="20">
                  <c:v>7.2911392405063262</c:v>
                </c:pt>
                <c:pt idx="21">
                  <c:v>7.9090909090909101</c:v>
                </c:pt>
                <c:pt idx="22">
                  <c:v>7.234375</c:v>
                </c:pt>
                <c:pt idx="23">
                  <c:v>6.8</c:v>
                </c:pt>
                <c:pt idx="24">
                  <c:v>7.216216216216214</c:v>
                </c:pt>
                <c:pt idx="25">
                  <c:v>8.4</c:v>
                </c:pt>
                <c:pt idx="26">
                  <c:v>7.3333333333333313</c:v>
                </c:pt>
                <c:pt idx="27">
                  <c:v>7.8571428571428559</c:v>
                </c:pt>
                <c:pt idx="28">
                  <c:v>7.5</c:v>
                </c:pt>
                <c:pt idx="29">
                  <c:v>8.3333333333333357</c:v>
                </c:pt>
                <c:pt idx="30">
                  <c:v>8</c:v>
                </c:pt>
                <c:pt idx="31">
                  <c:v>8.2105263157894726</c:v>
                </c:pt>
                <c:pt idx="32">
                  <c:v>8.4677419354838719</c:v>
                </c:pt>
                <c:pt idx="33">
                  <c:v>7.7307692307692291</c:v>
                </c:pt>
                <c:pt idx="34">
                  <c:v>8.5161290322580623</c:v>
                </c:pt>
                <c:pt idx="35">
                  <c:v>8.4117647058823515</c:v>
                </c:pt>
                <c:pt idx="36">
                  <c:v>8.6470588235294112</c:v>
                </c:pt>
                <c:pt idx="37">
                  <c:v>7.648148148148147</c:v>
                </c:pt>
                <c:pt idx="38">
                  <c:v>7.9629629629629628</c:v>
                </c:pt>
                <c:pt idx="39">
                  <c:v>7.7714285714285696</c:v>
                </c:pt>
                <c:pt idx="40">
                  <c:v>7.7669902912621378</c:v>
                </c:pt>
                <c:pt idx="41">
                  <c:v>8.6333333333333311</c:v>
                </c:pt>
                <c:pt idx="42">
                  <c:v>8.32704402515723</c:v>
                </c:pt>
                <c:pt idx="43">
                  <c:v>8.0935251798561136</c:v>
                </c:pt>
                <c:pt idx="44">
                  <c:v>7.5818181818181811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4-40FB-A00C-6E79FE9752A1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10.199999999999999</c:v>
                </c:pt>
                <c:pt idx="1">
                  <c:v>8.3551401869158894</c:v>
                </c:pt>
                <c:pt idx="2">
                  <c:v>7.75</c:v>
                </c:pt>
                <c:pt idx="3">
                  <c:v>8.3928571428571388</c:v>
                </c:pt>
                <c:pt idx="4">
                  <c:v>7.7826086956521747</c:v>
                </c:pt>
                <c:pt idx="5">
                  <c:v>7.8527131782945725</c:v>
                </c:pt>
                <c:pt idx="6">
                  <c:v>8.1190476190476222</c:v>
                </c:pt>
                <c:pt idx="7">
                  <c:v>8.460674157303373</c:v>
                </c:pt>
                <c:pt idx="8">
                  <c:v>7.7209302325581408</c:v>
                </c:pt>
                <c:pt idx="9">
                  <c:v>8.3201506591337111</c:v>
                </c:pt>
                <c:pt idx="10">
                  <c:v>8.3185550082101809</c:v>
                </c:pt>
                <c:pt idx="11">
                  <c:v>8.1181102362204722</c:v>
                </c:pt>
                <c:pt idx="12">
                  <c:v>0</c:v>
                </c:pt>
                <c:pt idx="13">
                  <c:v>7.8105263157894749</c:v>
                </c:pt>
                <c:pt idx="14">
                  <c:v>7.5580357142857117</c:v>
                </c:pt>
                <c:pt idx="15">
                  <c:v>7.5789473684210495</c:v>
                </c:pt>
                <c:pt idx="16">
                  <c:v>7.2549019607843137</c:v>
                </c:pt>
                <c:pt idx="17">
                  <c:v>8.2666666666666693</c:v>
                </c:pt>
                <c:pt idx="18">
                  <c:v>7.6</c:v>
                </c:pt>
                <c:pt idx="19">
                  <c:v>8.2916666666666643</c:v>
                </c:pt>
                <c:pt idx="20">
                  <c:v>7.3684210526315779</c:v>
                </c:pt>
                <c:pt idx="21">
                  <c:v>7.8125</c:v>
                </c:pt>
                <c:pt idx="22">
                  <c:v>7.6666666666666687</c:v>
                </c:pt>
                <c:pt idx="23">
                  <c:v>6.6071428571428559</c:v>
                </c:pt>
                <c:pt idx="24">
                  <c:v>8.5</c:v>
                </c:pt>
                <c:pt idx="25">
                  <c:v>7.7407407407407396</c:v>
                </c:pt>
                <c:pt idx="26">
                  <c:v>8.6666666666666643</c:v>
                </c:pt>
                <c:pt idx="27">
                  <c:v>7</c:v>
                </c:pt>
                <c:pt idx="28">
                  <c:v>7.7</c:v>
                </c:pt>
                <c:pt idx="29">
                  <c:v>10</c:v>
                </c:pt>
                <c:pt idx="30">
                  <c:v>7.2857142857142883</c:v>
                </c:pt>
                <c:pt idx="31">
                  <c:v>7.2</c:v>
                </c:pt>
                <c:pt idx="32">
                  <c:v>8.7142857142857117</c:v>
                </c:pt>
                <c:pt idx="33">
                  <c:v>9.2553191489361701</c:v>
                </c:pt>
                <c:pt idx="34">
                  <c:v>8.9615384615384652</c:v>
                </c:pt>
                <c:pt idx="35">
                  <c:v>8.4698795180722897</c:v>
                </c:pt>
                <c:pt idx="36">
                  <c:v>9.2222222222222232</c:v>
                </c:pt>
                <c:pt idx="37">
                  <c:v>8.5</c:v>
                </c:pt>
                <c:pt idx="38">
                  <c:v>8.0491803278688518</c:v>
                </c:pt>
                <c:pt idx="39">
                  <c:v>8.4712643678160902</c:v>
                </c:pt>
                <c:pt idx="40">
                  <c:v>8.4725274725274744</c:v>
                </c:pt>
                <c:pt idx="41">
                  <c:v>8.5442176870748305</c:v>
                </c:pt>
                <c:pt idx="42">
                  <c:v>8.2985074626865671</c:v>
                </c:pt>
                <c:pt idx="43">
                  <c:v>8.6269841269841283</c:v>
                </c:pt>
                <c:pt idx="44">
                  <c:v>8.1204819277108413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4-40FB-A00C-6E79FE97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LENGDE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Fettgruppe!$M$26:$M$40</c:f>
              <c:numCache>
                <c:formatCode>0.0</c:formatCode>
                <c:ptCount val="15"/>
                <c:pt idx="0">
                  <c:v>0</c:v>
                </c:pt>
                <c:pt idx="1">
                  <c:v>106.23333333333331</c:v>
                </c:pt>
                <c:pt idx="2">
                  <c:v>107.50952380952384</c:v>
                </c:pt>
                <c:pt idx="3">
                  <c:v>112.65624999999999</c:v>
                </c:pt>
                <c:pt idx="4">
                  <c:v>117.3683333333333</c:v>
                </c:pt>
                <c:pt idx="5">
                  <c:v>117.17769230769235</c:v>
                </c:pt>
                <c:pt idx="6">
                  <c:v>118.60641711229952</c:v>
                </c:pt>
                <c:pt idx="7">
                  <c:v>118.54142259414222</c:v>
                </c:pt>
                <c:pt idx="8">
                  <c:v>120.0741721854305</c:v>
                </c:pt>
                <c:pt idx="9">
                  <c:v>119.87959183673468</c:v>
                </c:pt>
                <c:pt idx="10">
                  <c:v>122.05</c:v>
                </c:pt>
                <c:pt idx="11">
                  <c:v>122.99</c:v>
                </c:pt>
                <c:pt idx="12">
                  <c:v>120.5428571428572</c:v>
                </c:pt>
                <c:pt idx="13">
                  <c:v>123.98888888888889</c:v>
                </c:pt>
                <c:pt idx="14">
                  <c:v>124.4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F-42BA-BA7D-EECB9E7270A2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Fettgruppe!$M$10:$M$24</c:f>
              <c:numCache>
                <c:formatCode>0.0</c:formatCode>
                <c:ptCount val="15"/>
                <c:pt idx="0">
                  <c:v>110.1</c:v>
                </c:pt>
                <c:pt idx="1">
                  <c:v>102.64285714285712</c:v>
                </c:pt>
                <c:pt idx="2">
                  <c:v>110.62857142857141</c:v>
                </c:pt>
                <c:pt idx="3">
                  <c:v>114.09230769230764</c:v>
                </c:pt>
                <c:pt idx="4">
                  <c:v>116.2582191780822</c:v>
                </c:pt>
                <c:pt idx="5">
                  <c:v>117.22702702702701</c:v>
                </c:pt>
                <c:pt idx="6">
                  <c:v>118.00691489361704</c:v>
                </c:pt>
                <c:pt idx="7">
                  <c:v>117.87139272271004</c:v>
                </c:pt>
                <c:pt idx="8">
                  <c:v>119.1852941176471</c:v>
                </c:pt>
                <c:pt idx="9">
                  <c:v>118.94132231404956</c:v>
                </c:pt>
                <c:pt idx="10">
                  <c:v>118.93221476510062</c:v>
                </c:pt>
                <c:pt idx="11">
                  <c:v>120.05490196078436</c:v>
                </c:pt>
                <c:pt idx="12">
                  <c:v>120.42608695652171</c:v>
                </c:pt>
                <c:pt idx="13">
                  <c:v>120.3</c:v>
                </c:pt>
                <c:pt idx="14">
                  <c:v>119.72499999999999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F-42BA-BA7D-EECB9E727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FE!$S$252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FE!$V$252:$V$266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6-430D-9BCF-34322E4D2875}"/>
            </c:ext>
          </c:extLst>
        </c:ser>
        <c:ser>
          <c:idx val="5"/>
          <c:order val="1"/>
          <c:tx>
            <c:strRef>
              <c:f>FE!$S$177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FE!$V$177:$V$191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6-430D-9BCF-34322E4D2875}"/>
            </c:ext>
          </c:extLst>
        </c:ser>
        <c:ser>
          <c:idx val="10"/>
          <c:order val="2"/>
          <c:tx>
            <c:strRef>
              <c:f>FE!$S$102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FE!$V$102:$V$116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6-430D-9BCF-34322E4D2875}"/>
            </c:ext>
          </c:extLst>
        </c:ser>
        <c:ser>
          <c:idx val="2"/>
          <c:order val="3"/>
          <c:tx>
            <c:strRef>
              <c:f>FE!$S$27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FE!$V$27:$V$41</c:f>
              <c:numCache>
                <c:formatCode>General</c:formatCode>
                <c:ptCount val="15"/>
                <c:pt idx="0">
                  <c:v>1</c:v>
                </c:pt>
                <c:pt idx="1">
                  <c:v>9</c:v>
                </c:pt>
                <c:pt idx="2">
                  <c:v>78</c:v>
                </c:pt>
                <c:pt idx="3">
                  <c:v>280</c:v>
                </c:pt>
                <c:pt idx="4">
                  <c:v>534</c:v>
                </c:pt>
                <c:pt idx="5">
                  <c:v>644</c:v>
                </c:pt>
                <c:pt idx="6">
                  <c:v>841</c:v>
                </c:pt>
                <c:pt idx="7">
                  <c:v>869</c:v>
                </c:pt>
                <c:pt idx="8">
                  <c:v>552</c:v>
                </c:pt>
                <c:pt idx="9">
                  <c:v>222</c:v>
                </c:pt>
                <c:pt idx="10">
                  <c:v>164</c:v>
                </c:pt>
                <c:pt idx="11">
                  <c:v>65</c:v>
                </c:pt>
                <c:pt idx="12">
                  <c:v>20</c:v>
                </c:pt>
                <c:pt idx="13">
                  <c:v>18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96-430D-9BCF-34322E4D2875}"/>
            </c:ext>
          </c:extLst>
        </c:ser>
        <c:ser>
          <c:idx val="3"/>
          <c:order val="4"/>
          <c:tx>
            <c:strRef>
              <c:f>FE!$S$11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FE!$V$11:$V$25</c:f>
              <c:numCache>
                <c:formatCode>General</c:formatCode>
                <c:ptCount val="15"/>
                <c:pt idx="0">
                  <c:v>1</c:v>
                </c:pt>
                <c:pt idx="1">
                  <c:v>6</c:v>
                </c:pt>
                <c:pt idx="2">
                  <c:v>57</c:v>
                </c:pt>
                <c:pt idx="3">
                  <c:v>234</c:v>
                </c:pt>
                <c:pt idx="4">
                  <c:v>478</c:v>
                </c:pt>
                <c:pt idx="5">
                  <c:v>603</c:v>
                </c:pt>
                <c:pt idx="6">
                  <c:v>749</c:v>
                </c:pt>
                <c:pt idx="7">
                  <c:v>770</c:v>
                </c:pt>
                <c:pt idx="8">
                  <c:v>544</c:v>
                </c:pt>
                <c:pt idx="9">
                  <c:v>241</c:v>
                </c:pt>
                <c:pt idx="10">
                  <c:v>152</c:v>
                </c:pt>
                <c:pt idx="11">
                  <c:v>49</c:v>
                </c:pt>
                <c:pt idx="12">
                  <c:v>22</c:v>
                </c:pt>
                <c:pt idx="13">
                  <c:v>5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96-430D-9BCF-34322E4D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0952"/>
        <c:axId val="530191344"/>
      </c:barChart>
      <c:catAx>
        <c:axId val="530190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1034147723821"/>
          <c:y val="0.1812816837611610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23 kg per FETTGRUPPE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609699815800658"/>
          <c:h val="0.71109484758388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FE!$S$252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FE!$AA$252:$AA$266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A-4DE4-B1BC-2B9A6246D3FF}"/>
            </c:ext>
          </c:extLst>
        </c:ser>
        <c:ser>
          <c:idx val="5"/>
          <c:order val="1"/>
          <c:tx>
            <c:strRef>
              <c:f>FE!$S$177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FE!$AA$177:$AA$191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A-4DE4-B1BC-2B9A6246D3FF}"/>
            </c:ext>
          </c:extLst>
        </c:ser>
        <c:ser>
          <c:idx val="1"/>
          <c:order val="2"/>
          <c:tx>
            <c:strRef>
              <c:f>FE!$S$102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FE!$AA$102:$AA$116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A-4DE4-B1BC-2B9A6246D3FF}"/>
            </c:ext>
          </c:extLst>
        </c:ser>
        <c:ser>
          <c:idx val="4"/>
          <c:order val="3"/>
          <c:tx>
            <c:strRef>
              <c:f>FE!$S$27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FE!$AA$27:$AA$41</c:f>
              <c:numCache>
                <c:formatCode>0.0</c:formatCode>
                <c:ptCount val="15"/>
                <c:pt idx="0">
                  <c:v>0</c:v>
                </c:pt>
                <c:pt idx="1">
                  <c:v>11.111111111111112</c:v>
                </c:pt>
                <c:pt idx="2">
                  <c:v>72.289156626506013</c:v>
                </c:pt>
                <c:pt idx="3">
                  <c:v>77.429467084639498</c:v>
                </c:pt>
                <c:pt idx="4">
                  <c:v>92.068429237947115</c:v>
                </c:pt>
                <c:pt idx="5">
                  <c:v>92.42021276595743</c:v>
                </c:pt>
                <c:pt idx="6">
                  <c:v>93.73072970195274</c:v>
                </c:pt>
                <c:pt idx="7">
                  <c:v>96.410767696909289</c:v>
                </c:pt>
                <c:pt idx="8">
                  <c:v>97.712418300653567</c:v>
                </c:pt>
                <c:pt idx="9">
                  <c:v>99.568965517241381</c:v>
                </c:pt>
                <c:pt idx="10">
                  <c:v>99.421965317919074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9A-4DE4-B1BC-2B9A6246D3FF}"/>
            </c:ext>
          </c:extLst>
        </c:ser>
        <c:ser>
          <c:idx val="6"/>
          <c:order val="4"/>
          <c:tx>
            <c:strRef>
              <c:f>FE!$S$11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FE!$AA$11:$AA$25</c:f>
              <c:numCache>
                <c:formatCode>0.0</c:formatCode>
                <c:ptCount val="15"/>
                <c:pt idx="0">
                  <c:v>100</c:v>
                </c:pt>
                <c:pt idx="1">
                  <c:v>28.571428571428577</c:v>
                </c:pt>
                <c:pt idx="2">
                  <c:v>71.428571428571445</c:v>
                </c:pt>
                <c:pt idx="3">
                  <c:v>82.332155477031804</c:v>
                </c:pt>
                <c:pt idx="4">
                  <c:v>84.912280701754383</c:v>
                </c:pt>
                <c:pt idx="5">
                  <c:v>93.124065769805682</c:v>
                </c:pt>
                <c:pt idx="6">
                  <c:v>94.98289623717217</c:v>
                </c:pt>
                <c:pt idx="7">
                  <c:v>94.388327721661085</c:v>
                </c:pt>
                <c:pt idx="8">
                  <c:v>98.122866894197941</c:v>
                </c:pt>
                <c:pt idx="9">
                  <c:v>99.609375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9A-4DE4-B1BC-2B9A6246D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9776"/>
        <c:axId val="530190168"/>
      </c:barChart>
      <c:catAx>
        <c:axId val="5301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0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977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16611971343824"/>
          <c:y val="0.49177740777671991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Vær,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FE!$S$252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FE!$X$252:$X$266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6-4332-AC48-2E9C59A24406}"/>
            </c:ext>
          </c:extLst>
        </c:ser>
        <c:ser>
          <c:idx val="5"/>
          <c:order val="1"/>
          <c:tx>
            <c:strRef>
              <c:f>FE!$S$177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FE!$X$177:$X$191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6-4332-AC48-2E9C59A24406}"/>
            </c:ext>
          </c:extLst>
        </c:ser>
        <c:ser>
          <c:idx val="1"/>
          <c:order val="2"/>
          <c:tx>
            <c:strRef>
              <c:f>FE!$S$102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FE!$X$102:$X$116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6-4332-AC48-2E9C59A24406}"/>
            </c:ext>
          </c:extLst>
        </c:ser>
        <c:ser>
          <c:idx val="4"/>
          <c:order val="3"/>
          <c:tx>
            <c:strRef>
              <c:f>FE!$S$27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FE!$X$27:$X$41</c:f>
              <c:numCache>
                <c:formatCode>0.00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5.3614457831325311</c:v>
                </c:pt>
                <c:pt idx="3">
                  <c:v>6.1567398119122254</c:v>
                </c:pt>
                <c:pt idx="4">
                  <c:v>7.093312597200625</c:v>
                </c:pt>
                <c:pt idx="5">
                  <c:v>7.7287234042553212</c:v>
                </c:pt>
                <c:pt idx="6">
                  <c:v>8.112024665981501</c:v>
                </c:pt>
                <c:pt idx="7">
                  <c:v>8.3938185443668978</c:v>
                </c:pt>
                <c:pt idx="8">
                  <c:v>8.7745098039215694</c:v>
                </c:pt>
                <c:pt idx="9">
                  <c:v>8.9784482758620694</c:v>
                </c:pt>
                <c:pt idx="10">
                  <c:v>9.2138728323699386</c:v>
                </c:pt>
                <c:pt idx="11">
                  <c:v>9.3913043478260878</c:v>
                </c:pt>
                <c:pt idx="12">
                  <c:v>9.1999999999999993</c:v>
                </c:pt>
                <c:pt idx="13">
                  <c:v>10.222222222222221</c:v>
                </c:pt>
                <c:pt idx="14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6-4332-AC48-2E9C59A24406}"/>
            </c:ext>
          </c:extLst>
        </c:ser>
        <c:ser>
          <c:idx val="6"/>
          <c:order val="4"/>
          <c:tx>
            <c:strRef>
              <c:f>FE!$S$11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FE!$X$11:$X$25</c:f>
              <c:numCache>
                <c:formatCode>0.00</c:formatCode>
                <c:ptCount val="15"/>
                <c:pt idx="0">
                  <c:v>0</c:v>
                </c:pt>
                <c:pt idx="1">
                  <c:v>5.7142857142857153</c:v>
                </c:pt>
                <c:pt idx="2">
                  <c:v>5.603174603174601</c:v>
                </c:pt>
                <c:pt idx="3">
                  <c:v>6.639575971731448</c:v>
                </c:pt>
                <c:pt idx="4">
                  <c:v>7.1807017543859688</c:v>
                </c:pt>
                <c:pt idx="5">
                  <c:v>7.7817638266068752</c:v>
                </c:pt>
                <c:pt idx="6">
                  <c:v>8.2702394526795899</c:v>
                </c:pt>
                <c:pt idx="7">
                  <c:v>8.5780022446689106</c:v>
                </c:pt>
                <c:pt idx="8">
                  <c:v>8.9010238907849804</c:v>
                </c:pt>
                <c:pt idx="9">
                  <c:v>9.484375</c:v>
                </c:pt>
                <c:pt idx="10">
                  <c:v>9.6645569620253156</c:v>
                </c:pt>
                <c:pt idx="11">
                  <c:v>10.115384615384611</c:v>
                </c:pt>
                <c:pt idx="12">
                  <c:v>10.913043478260873</c:v>
                </c:pt>
                <c:pt idx="13">
                  <c:v>11.2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76-4332-AC48-2E9C59A24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Fettgruppe!$B$238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Fettgruppe!$R$238:$R$252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C-417A-B991-0CC7E74B7B81}"/>
            </c:ext>
          </c:extLst>
        </c:ser>
        <c:ser>
          <c:idx val="4"/>
          <c:order val="1"/>
          <c:tx>
            <c:strRef>
              <c:f>Fettgruppe!$B$162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Fettgruppe!$R$162:$R$176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C-417A-B991-0CC7E74B7B81}"/>
            </c:ext>
          </c:extLst>
        </c:ser>
        <c:ser>
          <c:idx val="10"/>
          <c:order val="2"/>
          <c:tx>
            <c:strRef>
              <c:f>Fettgruppe!$B$87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Fettgruppe!$R$87:$R$101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C-417A-B991-0CC7E74B7B81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17.322222222222219</c:v>
                </c:pt>
                <c:pt idx="2">
                  <c:v>26.71807228915662</c:v>
                </c:pt>
                <c:pt idx="3">
                  <c:v>31.204075235109741</c:v>
                </c:pt>
                <c:pt idx="4">
                  <c:v>37.005909797822653</c:v>
                </c:pt>
                <c:pt idx="5">
                  <c:v>39.389361702127651</c:v>
                </c:pt>
                <c:pt idx="6">
                  <c:v>42.098150051387449</c:v>
                </c:pt>
                <c:pt idx="7">
                  <c:v>44.958923230309054</c:v>
                </c:pt>
                <c:pt idx="8">
                  <c:v>47.513022875817029</c:v>
                </c:pt>
                <c:pt idx="9">
                  <c:v>49.277586206896565</c:v>
                </c:pt>
                <c:pt idx="10">
                  <c:v>52.917919075144546</c:v>
                </c:pt>
                <c:pt idx="11">
                  <c:v>54.234782608695639</c:v>
                </c:pt>
                <c:pt idx="12">
                  <c:v>54.409999999999989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C-417A-B991-0CC7E74B7B81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19.371428571428563</c:v>
                </c:pt>
                <c:pt idx="2">
                  <c:v>28.092063492063499</c:v>
                </c:pt>
                <c:pt idx="3">
                  <c:v>32.791166077738502</c:v>
                </c:pt>
                <c:pt idx="4">
                  <c:v>35.913684210526299</c:v>
                </c:pt>
                <c:pt idx="5">
                  <c:v>39.671300448430529</c:v>
                </c:pt>
                <c:pt idx="6">
                  <c:v>42.492132269099173</c:v>
                </c:pt>
                <c:pt idx="7">
                  <c:v>44.325813692480473</c:v>
                </c:pt>
                <c:pt idx="8">
                  <c:v>47.45870307167236</c:v>
                </c:pt>
                <c:pt idx="9">
                  <c:v>49.01757812500005</c:v>
                </c:pt>
                <c:pt idx="10">
                  <c:v>50.232911392405079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C-417A-B991-0CC7E74B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7.832130300565758E-2"/>
          <c:h val="0.25439161541300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17.322222222222219</c:v>
                </c:pt>
                <c:pt idx="2">
                  <c:v>26.71807228915662</c:v>
                </c:pt>
                <c:pt idx="3">
                  <c:v>31.204075235109741</c:v>
                </c:pt>
                <c:pt idx="4">
                  <c:v>37.005909797822653</c:v>
                </c:pt>
                <c:pt idx="5">
                  <c:v>39.389361702127651</c:v>
                </c:pt>
                <c:pt idx="6">
                  <c:v>42.098150051387449</c:v>
                </c:pt>
                <c:pt idx="7">
                  <c:v>44.958923230309054</c:v>
                </c:pt>
                <c:pt idx="8">
                  <c:v>47.513022875817029</c:v>
                </c:pt>
                <c:pt idx="9">
                  <c:v>49.277586206896565</c:v>
                </c:pt>
                <c:pt idx="10">
                  <c:v>52.917919075144546</c:v>
                </c:pt>
                <c:pt idx="11">
                  <c:v>54.234782608695639</c:v>
                </c:pt>
                <c:pt idx="12">
                  <c:v>54.409999999999989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9-43F7-95A3-3DEAD8B1FDC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19.371428571428563</c:v>
                </c:pt>
                <c:pt idx="2">
                  <c:v>28.092063492063499</c:v>
                </c:pt>
                <c:pt idx="3">
                  <c:v>32.791166077738502</c:v>
                </c:pt>
                <c:pt idx="4">
                  <c:v>35.913684210526299</c:v>
                </c:pt>
                <c:pt idx="5">
                  <c:v>39.671300448430529</c:v>
                </c:pt>
                <c:pt idx="6">
                  <c:v>42.492132269099173</c:v>
                </c:pt>
                <c:pt idx="7">
                  <c:v>44.325813692480473</c:v>
                </c:pt>
                <c:pt idx="8">
                  <c:v>47.45870307167236</c:v>
                </c:pt>
                <c:pt idx="9">
                  <c:v>49.01757812500005</c:v>
                </c:pt>
                <c:pt idx="10">
                  <c:v>50.232911392405079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9-43F7-95A3-3DEAD8B1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7.7251757968756579E-2"/>
          <c:h val="0.134932191751582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Fettgruppe!$B$238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Fettgruppe!$F$238:$F$252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9-40AC-B173-EEC8C75915AE}"/>
            </c:ext>
          </c:extLst>
        </c:ser>
        <c:ser>
          <c:idx val="4"/>
          <c:order val="1"/>
          <c:tx>
            <c:strRef>
              <c:f>Fettgruppe!$B$162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Fettgruppe!$F$162:$F$176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9-40AC-B173-EEC8C75915AE}"/>
            </c:ext>
          </c:extLst>
        </c:ser>
        <c:ser>
          <c:idx val="10"/>
          <c:order val="2"/>
          <c:tx>
            <c:strRef>
              <c:f>Fettgruppe!$B$87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Fettgruppe!$F$87:$F$101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9-40AC-B173-EEC8C75915AE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9</c:v>
                </c:pt>
                <c:pt idx="2">
                  <c:v>83</c:v>
                </c:pt>
                <c:pt idx="3">
                  <c:v>319</c:v>
                </c:pt>
                <c:pt idx="4">
                  <c:v>643</c:v>
                </c:pt>
                <c:pt idx="5">
                  <c:v>752</c:v>
                </c:pt>
                <c:pt idx="6">
                  <c:v>973</c:v>
                </c:pt>
                <c:pt idx="7">
                  <c:v>1003</c:v>
                </c:pt>
                <c:pt idx="8">
                  <c:v>612</c:v>
                </c:pt>
                <c:pt idx="9">
                  <c:v>232</c:v>
                </c:pt>
                <c:pt idx="10">
                  <c:v>173</c:v>
                </c:pt>
                <c:pt idx="11">
                  <c:v>69</c:v>
                </c:pt>
                <c:pt idx="12">
                  <c:v>20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D9-40AC-B173-EEC8C75915AE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63</c:v>
                </c:pt>
                <c:pt idx="3">
                  <c:v>283</c:v>
                </c:pt>
                <c:pt idx="4">
                  <c:v>570</c:v>
                </c:pt>
                <c:pt idx="5">
                  <c:v>669</c:v>
                </c:pt>
                <c:pt idx="6">
                  <c:v>877</c:v>
                </c:pt>
                <c:pt idx="7">
                  <c:v>891</c:v>
                </c:pt>
                <c:pt idx="8">
                  <c:v>586</c:v>
                </c:pt>
                <c:pt idx="9">
                  <c:v>256</c:v>
                </c:pt>
                <c:pt idx="10">
                  <c:v>158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D9-40AC-B173-EEC8C759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832130300565758E-2"/>
          <c:h val="0.25439161541300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7095846579"/>
          <c:y val="5.0322381316571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9</c:v>
                </c:pt>
                <c:pt idx="2">
                  <c:v>83</c:v>
                </c:pt>
                <c:pt idx="3">
                  <c:v>319</c:v>
                </c:pt>
                <c:pt idx="4">
                  <c:v>643</c:v>
                </c:pt>
                <c:pt idx="5">
                  <c:v>752</c:v>
                </c:pt>
                <c:pt idx="6">
                  <c:v>973</c:v>
                </c:pt>
                <c:pt idx="7">
                  <c:v>1003</c:v>
                </c:pt>
                <c:pt idx="8">
                  <c:v>612</c:v>
                </c:pt>
                <c:pt idx="9">
                  <c:v>232</c:v>
                </c:pt>
                <c:pt idx="10">
                  <c:v>173</c:v>
                </c:pt>
                <c:pt idx="11">
                  <c:v>69</c:v>
                </c:pt>
                <c:pt idx="12">
                  <c:v>20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F-4751-8AB4-A89F951A2B5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63</c:v>
                </c:pt>
                <c:pt idx="3">
                  <c:v>283</c:v>
                </c:pt>
                <c:pt idx="4">
                  <c:v>570</c:v>
                </c:pt>
                <c:pt idx="5">
                  <c:v>669</c:v>
                </c:pt>
                <c:pt idx="6">
                  <c:v>877</c:v>
                </c:pt>
                <c:pt idx="7">
                  <c:v>891</c:v>
                </c:pt>
                <c:pt idx="8">
                  <c:v>586</c:v>
                </c:pt>
                <c:pt idx="9">
                  <c:v>256</c:v>
                </c:pt>
                <c:pt idx="10">
                  <c:v>158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F-4751-8AB4-A89F951A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5252147610948"/>
          <c:y val="0.19445912277422567"/>
          <c:w val="0.865755030507717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Fettgruppe!$B$238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Fettgruppe!$G$238:$G$252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5-4EC3-91B2-28FFC23B763B}"/>
            </c:ext>
          </c:extLst>
        </c:ser>
        <c:ser>
          <c:idx val="4"/>
          <c:order val="1"/>
          <c:tx>
            <c:strRef>
              <c:f>Fettgruppe!$B$162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Fettgruppe!$G$162:$G$176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5-4EC3-91B2-28FFC23B763B}"/>
            </c:ext>
          </c:extLst>
        </c:ser>
        <c:ser>
          <c:idx val="10"/>
          <c:order val="2"/>
          <c:tx>
            <c:strRef>
              <c:f>Fettgruppe!$B$87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Fettgruppe!$G$87:$G$101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5-4EC3-91B2-28FFC23B763B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2.0354162426216155E-2</c:v>
                </c:pt>
                <c:pt idx="1">
                  <c:v>0.18318746183594545</c:v>
                </c:pt>
                <c:pt idx="2">
                  <c:v>1.6893954813759413</c:v>
                </c:pt>
                <c:pt idx="3">
                  <c:v>6.4929778139629546</c:v>
                </c:pt>
                <c:pt idx="4">
                  <c:v>13.087726440056992</c:v>
                </c:pt>
                <c:pt idx="5">
                  <c:v>15.306330144514559</c:v>
                </c:pt>
                <c:pt idx="6">
                  <c:v>19.804600040708326</c:v>
                </c:pt>
                <c:pt idx="7">
                  <c:v>20.415224913494811</c:v>
                </c:pt>
                <c:pt idx="8">
                  <c:v>12.456747404844297</c:v>
                </c:pt>
                <c:pt idx="9">
                  <c:v>4.7221656828821486</c:v>
                </c:pt>
                <c:pt idx="10">
                  <c:v>3.5212700997353945</c:v>
                </c:pt>
                <c:pt idx="11">
                  <c:v>1.4044372074089149</c:v>
                </c:pt>
                <c:pt idx="12">
                  <c:v>0.40708324852432309</c:v>
                </c:pt>
                <c:pt idx="13">
                  <c:v>0.3663749236718909</c:v>
                </c:pt>
                <c:pt idx="14">
                  <c:v>0.10177081213108077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5-4EC3-91B2-28FFC23B763B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2.2471910112359553E-2</c:v>
                </c:pt>
                <c:pt idx="1">
                  <c:v>0.15730337078651679</c:v>
                </c:pt>
                <c:pt idx="2">
                  <c:v>1.4157303370786511</c:v>
                </c:pt>
                <c:pt idx="3">
                  <c:v>6.3595505617977519</c:v>
                </c:pt>
                <c:pt idx="4">
                  <c:v>12.808988764044944</c:v>
                </c:pt>
                <c:pt idx="5">
                  <c:v>15.033707865168545</c:v>
                </c:pt>
                <c:pt idx="6">
                  <c:v>19.707865168539321</c:v>
                </c:pt>
                <c:pt idx="7">
                  <c:v>20.022471910112358</c:v>
                </c:pt>
                <c:pt idx="8">
                  <c:v>13.168539325842696</c:v>
                </c:pt>
                <c:pt idx="9">
                  <c:v>5.7528089887640448</c:v>
                </c:pt>
                <c:pt idx="10">
                  <c:v>3.5505617977528088</c:v>
                </c:pt>
                <c:pt idx="11">
                  <c:v>1.1685393258426962</c:v>
                </c:pt>
                <c:pt idx="12">
                  <c:v>0.5168539325842697</c:v>
                </c:pt>
                <c:pt idx="13">
                  <c:v>0.11235955056179776</c:v>
                </c:pt>
                <c:pt idx="14">
                  <c:v>0.17977528089887643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5-4EC3-91B2-28FFC23B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5305919496925921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K-FAKTOR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Fettgruppe!$N$26:$N$40</c:f>
              <c:numCache>
                <c:formatCode>0.0</c:formatCode>
                <c:ptCount val="15"/>
                <c:pt idx="0">
                  <c:v>0</c:v>
                </c:pt>
                <c:pt idx="1">
                  <c:v>18.655443486828329</c:v>
                </c:pt>
                <c:pt idx="2">
                  <c:v>19.110969116226077</c:v>
                </c:pt>
                <c:pt idx="3">
                  <c:v>19.264992874893377</c:v>
                </c:pt>
                <c:pt idx="4">
                  <c:v>22.55230132887846</c:v>
                </c:pt>
                <c:pt idx="5">
                  <c:v>22.860470901360895</c:v>
                </c:pt>
                <c:pt idx="6">
                  <c:v>24.27649105778972</c:v>
                </c:pt>
                <c:pt idx="7">
                  <c:v>26.329350735623095</c:v>
                </c:pt>
                <c:pt idx="8">
                  <c:v>27.664009089162494</c:v>
                </c:pt>
                <c:pt idx="9">
                  <c:v>28.330530178632809</c:v>
                </c:pt>
                <c:pt idx="10">
                  <c:v>29.894887388198143</c:v>
                </c:pt>
                <c:pt idx="11">
                  <c:v>29.380559324296833</c:v>
                </c:pt>
                <c:pt idx="12">
                  <c:v>29.857603417011209</c:v>
                </c:pt>
                <c:pt idx="13">
                  <c:v>33.08584057173266</c:v>
                </c:pt>
                <c:pt idx="14">
                  <c:v>40.17219446583055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6-43B0-B0E7-68CC0DC02B10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FE!$U$11:$U$28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Fettgruppe!$N$10:$N$24</c:f>
              <c:numCache>
                <c:formatCode>0.0</c:formatCode>
                <c:ptCount val="15"/>
                <c:pt idx="0">
                  <c:v>28.921801944457865</c:v>
                </c:pt>
                <c:pt idx="1">
                  <c:v>16.905174592208954</c:v>
                </c:pt>
                <c:pt idx="2">
                  <c:v>19.811293276087035</c:v>
                </c:pt>
                <c:pt idx="3">
                  <c:v>21.074084765011353</c:v>
                </c:pt>
                <c:pt idx="4">
                  <c:v>22.707475860162024</c:v>
                </c:pt>
                <c:pt idx="5">
                  <c:v>24.069291357069087</c:v>
                </c:pt>
                <c:pt idx="6">
                  <c:v>25.486917998522504</c:v>
                </c:pt>
                <c:pt idx="7">
                  <c:v>26.416128962946257</c:v>
                </c:pt>
                <c:pt idx="8">
                  <c:v>27.447094059516662</c:v>
                </c:pt>
                <c:pt idx="9">
                  <c:v>28.405145549695643</c:v>
                </c:pt>
                <c:pt idx="10">
                  <c:v>29.201520747188255</c:v>
                </c:pt>
                <c:pt idx="11">
                  <c:v>31.078878083476301</c:v>
                </c:pt>
                <c:pt idx="12">
                  <c:v>33.52435334235453</c:v>
                </c:pt>
                <c:pt idx="13">
                  <c:v>31.714701848756377</c:v>
                </c:pt>
                <c:pt idx="14">
                  <c:v>35.375586418818102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6-43B0-B0E7-68CC0DC0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4088367142639E-2"/>
          <c:y val="0.15847136282069654"/>
          <c:w val="0.88593774620381183"/>
          <c:h val="0.72884416361241411"/>
        </c:manualLayout>
      </c:layout>
      <c:lineChart>
        <c:grouping val="standard"/>
        <c:varyColors val="0"/>
        <c:ser>
          <c:idx val="2"/>
          <c:order val="0"/>
          <c:tx>
            <c:strRef>
              <c:f>Uke!$B$170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Uke!$W$170:$W$221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4-45BB-9E7B-319DA2A6DD7A}"/>
            </c:ext>
          </c:extLst>
        </c:ser>
        <c:ser>
          <c:idx val="3"/>
          <c:order val="1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Uke!$W$64:$W$115</c:f>
              <c:numCache>
                <c:formatCode>0.00</c:formatCode>
                <c:ptCount val="52"/>
                <c:pt idx="0">
                  <c:v>7</c:v>
                </c:pt>
                <c:pt idx="1">
                  <c:v>6.1595744680851059</c:v>
                </c:pt>
                <c:pt idx="2">
                  <c:v>5.8157894736842115</c:v>
                </c:pt>
                <c:pt idx="3">
                  <c:v>6.5049504950495054</c:v>
                </c:pt>
                <c:pt idx="4">
                  <c:v>6.2</c:v>
                </c:pt>
                <c:pt idx="5">
                  <c:v>6.8557692307692308</c:v>
                </c:pt>
                <c:pt idx="6">
                  <c:v>6.5595238095238084</c:v>
                </c:pt>
                <c:pt idx="7">
                  <c:v>6.6102941176470607</c:v>
                </c:pt>
                <c:pt idx="8">
                  <c:v>6.798742138364779</c:v>
                </c:pt>
                <c:pt idx="9">
                  <c:v>7.061446977205156</c:v>
                </c:pt>
                <c:pt idx="10">
                  <c:v>7.0271646859083203</c:v>
                </c:pt>
                <c:pt idx="11">
                  <c:v>6.8966408268733845</c:v>
                </c:pt>
                <c:pt idx="12">
                  <c:v>6.7570093457943923</c:v>
                </c:pt>
                <c:pt idx="13">
                  <c:v>4</c:v>
                </c:pt>
                <c:pt idx="14">
                  <c:v>7.0212765957446788</c:v>
                </c:pt>
                <c:pt idx="15">
                  <c:v>7.6190476190476222</c:v>
                </c:pt>
                <c:pt idx="16">
                  <c:v>6.8877551020408152</c:v>
                </c:pt>
                <c:pt idx="17">
                  <c:v>6.6041666666666687</c:v>
                </c:pt>
                <c:pt idx="18">
                  <c:v>6.953125</c:v>
                </c:pt>
                <c:pt idx="19">
                  <c:v>7.3333333333333313</c:v>
                </c:pt>
                <c:pt idx="20">
                  <c:v>7.0632911392405058</c:v>
                </c:pt>
                <c:pt idx="21">
                  <c:v>6.9545454545454541</c:v>
                </c:pt>
                <c:pt idx="22">
                  <c:v>6.75</c:v>
                </c:pt>
                <c:pt idx="23">
                  <c:v>6.333333333333333</c:v>
                </c:pt>
                <c:pt idx="24">
                  <c:v>7.108108108108107</c:v>
                </c:pt>
                <c:pt idx="25">
                  <c:v>7.9666666666666686</c:v>
                </c:pt>
                <c:pt idx="26">
                  <c:v>6.333333333333333</c:v>
                </c:pt>
                <c:pt idx="27">
                  <c:v>6.2857142857142847</c:v>
                </c:pt>
                <c:pt idx="28">
                  <c:v>8.25</c:v>
                </c:pt>
                <c:pt idx="29">
                  <c:v>8.8333333333333357</c:v>
                </c:pt>
                <c:pt idx="30">
                  <c:v>7.5714285714285694</c:v>
                </c:pt>
                <c:pt idx="31">
                  <c:v>8.6315789473684195</c:v>
                </c:pt>
                <c:pt idx="32">
                  <c:v>8.387096774193548</c:v>
                </c:pt>
                <c:pt idx="33">
                  <c:v>8</c:v>
                </c:pt>
                <c:pt idx="34">
                  <c:v>8.870967741935484</c:v>
                </c:pt>
                <c:pt idx="35">
                  <c:v>8.5</c:v>
                </c:pt>
                <c:pt idx="36">
                  <c:v>9.117647058823529</c:v>
                </c:pt>
                <c:pt idx="37">
                  <c:v>8.8148148148148149</c:v>
                </c:pt>
                <c:pt idx="38">
                  <c:v>9.2469135802469111</c:v>
                </c:pt>
                <c:pt idx="39">
                  <c:v>8.2666666666666693</c:v>
                </c:pt>
                <c:pt idx="40">
                  <c:v>8.4854368932038842</c:v>
                </c:pt>
                <c:pt idx="41">
                  <c:v>8.5777777777777775</c:v>
                </c:pt>
                <c:pt idx="42">
                  <c:v>7.7924528301886751</c:v>
                </c:pt>
                <c:pt idx="43">
                  <c:v>7.47482014388489</c:v>
                </c:pt>
                <c:pt idx="44">
                  <c:v>7.0272727272727282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4-45BB-9E7B-319DA2A6DD7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7.2</c:v>
                </c:pt>
                <c:pt idx="1">
                  <c:v>6.4953271028037403</c:v>
                </c:pt>
                <c:pt idx="2">
                  <c:v>5.7884615384615401</c:v>
                </c:pt>
                <c:pt idx="3">
                  <c:v>6.8392857142857109</c:v>
                </c:pt>
                <c:pt idx="4">
                  <c:v>7.304347826086957</c:v>
                </c:pt>
                <c:pt idx="5">
                  <c:v>6.2790697674418636</c:v>
                </c:pt>
                <c:pt idx="6">
                  <c:v>7.0714285714285694</c:v>
                </c:pt>
                <c:pt idx="7">
                  <c:v>6.404494382022472</c:v>
                </c:pt>
                <c:pt idx="8">
                  <c:v>6.5348837209302335</c:v>
                </c:pt>
                <c:pt idx="9">
                  <c:v>6.9246704331450086</c:v>
                </c:pt>
                <c:pt idx="10">
                  <c:v>7.3119868637109997</c:v>
                </c:pt>
                <c:pt idx="11">
                  <c:v>7.0177165354330713</c:v>
                </c:pt>
                <c:pt idx="12">
                  <c:v>0</c:v>
                </c:pt>
                <c:pt idx="13">
                  <c:v>7.273684210526314</c:v>
                </c:pt>
                <c:pt idx="14">
                  <c:v>7.0714285714285694</c:v>
                </c:pt>
                <c:pt idx="15">
                  <c:v>7.1578947368421044</c:v>
                </c:pt>
                <c:pt idx="16">
                  <c:v>6.8235294117647056</c:v>
                </c:pt>
                <c:pt idx="17">
                  <c:v>8.0666666666666664</c:v>
                </c:pt>
                <c:pt idx="18">
                  <c:v>7</c:v>
                </c:pt>
                <c:pt idx="19">
                  <c:v>8.1666666666666661</c:v>
                </c:pt>
                <c:pt idx="20">
                  <c:v>6.4736842105263186</c:v>
                </c:pt>
                <c:pt idx="21">
                  <c:v>7.65625</c:v>
                </c:pt>
                <c:pt idx="22">
                  <c:v>6.9166666666666687</c:v>
                </c:pt>
                <c:pt idx="23">
                  <c:v>6.1071428571428559</c:v>
                </c:pt>
                <c:pt idx="24">
                  <c:v>7.6818181818181808</c:v>
                </c:pt>
                <c:pt idx="25">
                  <c:v>7.9629629629629628</c:v>
                </c:pt>
                <c:pt idx="26">
                  <c:v>7.1111111111111116</c:v>
                </c:pt>
                <c:pt idx="27">
                  <c:v>7</c:v>
                </c:pt>
                <c:pt idx="28">
                  <c:v>10.3</c:v>
                </c:pt>
                <c:pt idx="29">
                  <c:v>10</c:v>
                </c:pt>
                <c:pt idx="30">
                  <c:v>7.8571428571428559</c:v>
                </c:pt>
                <c:pt idx="31">
                  <c:v>7.4</c:v>
                </c:pt>
                <c:pt idx="32">
                  <c:v>8.2380952380952355</c:v>
                </c:pt>
                <c:pt idx="33">
                  <c:v>9.1489361702127674</c:v>
                </c:pt>
                <c:pt idx="34">
                  <c:v>8.9230769230769216</c:v>
                </c:pt>
                <c:pt idx="35">
                  <c:v>8.7228915662650603</c:v>
                </c:pt>
                <c:pt idx="36">
                  <c:v>8.9629629629629655</c:v>
                </c:pt>
                <c:pt idx="37">
                  <c:v>8.8947368421052619</c:v>
                </c:pt>
                <c:pt idx="38">
                  <c:v>7.9344262295081984</c:v>
                </c:pt>
                <c:pt idx="39">
                  <c:v>8.8275862068965498</c:v>
                </c:pt>
                <c:pt idx="40">
                  <c:v>8.8351648351648304</c:v>
                </c:pt>
                <c:pt idx="41">
                  <c:v>7.8027210884353746</c:v>
                </c:pt>
                <c:pt idx="42">
                  <c:v>7.2835820895522367</c:v>
                </c:pt>
                <c:pt idx="43">
                  <c:v>7.0476190476190492</c:v>
                </c:pt>
                <c:pt idx="44">
                  <c:v>6.7710843373493992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4-45BB-9E7B-319DA2A6D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chemeClr val="bg2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57210780629734"/>
          <c:y val="0.26354270747331698"/>
          <c:w val="9.1465613033945597E-2"/>
          <c:h val="0.142772371979873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38.6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mnd'!$U$14:$U$25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0.1376778338687471</c:v>
                </c:pt>
                <c:pt idx="3">
                  <c:v>0.24330900243309003</c:v>
                </c:pt>
                <c:pt idx="4">
                  <c:v>0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27.266666666666659</c:v>
                </c:pt>
                <c:pt idx="3">
                  <c:v>11.9</c:v>
                </c:pt>
                <c:pt idx="4">
                  <c:v>0</c:v>
                </c:pt>
                <c:pt idx="5">
                  <c:v>13.5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mnd'!$U$29:$U$40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7.3333333333333313</c:v>
                </c:pt>
                <c:pt idx="3">
                  <c:v>3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3.4810126582278476</c:v>
                </c:pt>
                <c:pt idx="2">
                  <c:v>1.6062413951353831</c:v>
                </c:pt>
                <c:pt idx="3">
                  <c:v>1.7031630170316303</c:v>
                </c:pt>
                <c:pt idx="4">
                  <c:v>0.74074074074074081</c:v>
                </c:pt>
                <c:pt idx="5">
                  <c:v>1.1235955056179776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0.91911764705882371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34.25</c:v>
                </c:pt>
                <c:pt idx="1">
                  <c:v>29.645454545454541</c:v>
                </c:pt>
                <c:pt idx="2">
                  <c:v>30.085714285714278</c:v>
                </c:pt>
                <c:pt idx="3">
                  <c:v>21.25714285714287</c:v>
                </c:pt>
                <c:pt idx="4">
                  <c:v>15.2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26.6</c:v>
                </c:pt>
                <c:pt idx="9">
                  <c:v>23.6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mnd'!$U$44:$U$55</c:f>
              <c:numCache>
                <c:formatCode>0.00</c:formatCode>
                <c:ptCount val="12"/>
                <c:pt idx="0">
                  <c:v>8</c:v>
                </c:pt>
                <c:pt idx="1">
                  <c:v>5.6363636363636358</c:v>
                </c:pt>
                <c:pt idx="2">
                  <c:v>5.5714285714285694</c:v>
                </c:pt>
                <c:pt idx="3">
                  <c:v>5.4285714285714306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5.2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8.7412587412587399</c:v>
                </c:pt>
                <c:pt idx="1">
                  <c:v>7.5949367088607556</c:v>
                </c:pt>
                <c:pt idx="2">
                  <c:v>7.3428178063331808</c:v>
                </c:pt>
                <c:pt idx="3">
                  <c:v>6.8126520681265212</c:v>
                </c:pt>
                <c:pt idx="4">
                  <c:v>8.8888888888888893</c:v>
                </c:pt>
                <c:pt idx="5">
                  <c:v>11.235955056179776</c:v>
                </c:pt>
                <c:pt idx="6">
                  <c:v>4</c:v>
                </c:pt>
                <c:pt idx="7">
                  <c:v>0</c:v>
                </c:pt>
                <c:pt idx="8">
                  <c:v>2.1929824561403506</c:v>
                </c:pt>
                <c:pt idx="9">
                  <c:v>2.2058823529411762</c:v>
                </c:pt>
                <c:pt idx="10">
                  <c:v>5.7142857142857153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38764857172851E-2"/>
          <c:y val="0.13193651031068229"/>
          <c:w val="0.89787870978106965"/>
          <c:h val="0.77441757218604268"/>
        </c:manualLayout>
      </c:layout>
      <c:lineChart>
        <c:grouping val="standard"/>
        <c:varyColors val="0"/>
        <c:ser>
          <c:idx val="3"/>
          <c:order val="0"/>
          <c:tx>
            <c:strRef>
              <c:f>Uke!$B$170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Uke!$AA$170:$AA$221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5-406D-9F05-C0A4E0C75C17}"/>
            </c:ext>
          </c:extLst>
        </c:ser>
        <c:ser>
          <c:idx val="4"/>
          <c:order val="1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Uke!$AA$64:$AA$115</c:f>
              <c:numCache>
                <c:formatCode>0.00</c:formatCode>
                <c:ptCount val="52"/>
                <c:pt idx="0">
                  <c:v>0</c:v>
                </c:pt>
                <c:pt idx="1">
                  <c:v>4.7872340425531918</c:v>
                </c:pt>
                <c:pt idx="2">
                  <c:v>5.2631578947368443</c:v>
                </c:pt>
                <c:pt idx="3">
                  <c:v>9.9009900990099009</c:v>
                </c:pt>
                <c:pt idx="4">
                  <c:v>0</c:v>
                </c:pt>
                <c:pt idx="5">
                  <c:v>11.53846153846154</c:v>
                </c:pt>
                <c:pt idx="6">
                  <c:v>13.095238095238097</c:v>
                </c:pt>
                <c:pt idx="7">
                  <c:v>15.441176470588236</c:v>
                </c:pt>
                <c:pt idx="8">
                  <c:v>15.094339622641504</c:v>
                </c:pt>
                <c:pt idx="9">
                  <c:v>18.235877106045592</c:v>
                </c:pt>
                <c:pt idx="10">
                  <c:v>19.694397283531405</c:v>
                </c:pt>
                <c:pt idx="11">
                  <c:v>21.705426356589143</c:v>
                </c:pt>
                <c:pt idx="12">
                  <c:v>17.133956386292837</c:v>
                </c:pt>
                <c:pt idx="13">
                  <c:v>0</c:v>
                </c:pt>
                <c:pt idx="14">
                  <c:v>24.468085106382969</c:v>
                </c:pt>
                <c:pt idx="15">
                  <c:v>38.095238095238109</c:v>
                </c:pt>
                <c:pt idx="16">
                  <c:v>20.408163265306126</c:v>
                </c:pt>
                <c:pt idx="17">
                  <c:v>14.583333333333337</c:v>
                </c:pt>
                <c:pt idx="18">
                  <c:v>20.3125</c:v>
                </c:pt>
                <c:pt idx="19">
                  <c:v>0</c:v>
                </c:pt>
                <c:pt idx="20">
                  <c:v>20.253164556962023</c:v>
                </c:pt>
                <c:pt idx="21">
                  <c:v>22.727272727272723</c:v>
                </c:pt>
                <c:pt idx="22">
                  <c:v>23.4375</c:v>
                </c:pt>
                <c:pt idx="23">
                  <c:v>20</c:v>
                </c:pt>
                <c:pt idx="24">
                  <c:v>27.027027027027032</c:v>
                </c:pt>
                <c:pt idx="25">
                  <c:v>36.666666666666657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66.666666666666686</c:v>
                </c:pt>
                <c:pt idx="30">
                  <c:v>28.571428571428577</c:v>
                </c:pt>
                <c:pt idx="31">
                  <c:v>63.15789473684211</c:v>
                </c:pt>
                <c:pt idx="32">
                  <c:v>46.77419354838711</c:v>
                </c:pt>
                <c:pt idx="33">
                  <c:v>36.538461538461554</c:v>
                </c:pt>
                <c:pt idx="34">
                  <c:v>53.763440860215056</c:v>
                </c:pt>
                <c:pt idx="35">
                  <c:v>41.176470588235304</c:v>
                </c:pt>
                <c:pt idx="36">
                  <c:v>73.529411764705884</c:v>
                </c:pt>
                <c:pt idx="37">
                  <c:v>55.555555555555557</c:v>
                </c:pt>
                <c:pt idx="38">
                  <c:v>50.617283950617278</c:v>
                </c:pt>
                <c:pt idx="39">
                  <c:v>42.857142857142847</c:v>
                </c:pt>
                <c:pt idx="40">
                  <c:v>44.660194174757294</c:v>
                </c:pt>
                <c:pt idx="41">
                  <c:v>44.44444444444445</c:v>
                </c:pt>
                <c:pt idx="42">
                  <c:v>28.930817610062899</c:v>
                </c:pt>
                <c:pt idx="43">
                  <c:v>27.338129496402875</c:v>
                </c:pt>
                <c:pt idx="44">
                  <c:v>22.727272727272723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5-406D-9F05-C0A4E0C75C17}"/>
            </c:ext>
          </c:extLst>
        </c:ser>
        <c:ser>
          <c:idx val="2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Uke!$AA$10:$AA$61</c:f>
              <c:numCache>
                <c:formatCode>0.0</c:formatCode>
                <c:ptCount val="52"/>
                <c:pt idx="0">
                  <c:v>0</c:v>
                </c:pt>
                <c:pt idx="1">
                  <c:v>8.4112149532710312</c:v>
                </c:pt>
                <c:pt idx="2">
                  <c:v>1.9230769230769225</c:v>
                </c:pt>
                <c:pt idx="3">
                  <c:v>16.964285714285722</c:v>
                </c:pt>
                <c:pt idx="4">
                  <c:v>21.739130434782609</c:v>
                </c:pt>
                <c:pt idx="5">
                  <c:v>8.5271317829457374</c:v>
                </c:pt>
                <c:pt idx="6">
                  <c:v>16.666666666666671</c:v>
                </c:pt>
                <c:pt idx="7">
                  <c:v>10.112359550561798</c:v>
                </c:pt>
                <c:pt idx="8">
                  <c:v>6.9767441860465107</c:v>
                </c:pt>
                <c:pt idx="9">
                  <c:v>19.774011299435024</c:v>
                </c:pt>
                <c:pt idx="10">
                  <c:v>26.4367816091954</c:v>
                </c:pt>
                <c:pt idx="11">
                  <c:v>23.031496062992129</c:v>
                </c:pt>
                <c:pt idx="12">
                  <c:v>0</c:v>
                </c:pt>
                <c:pt idx="13">
                  <c:v>20</c:v>
                </c:pt>
                <c:pt idx="14">
                  <c:v>21.428571428571423</c:v>
                </c:pt>
                <c:pt idx="15">
                  <c:v>21.052631578947377</c:v>
                </c:pt>
                <c:pt idx="16">
                  <c:v>19.607843137254903</c:v>
                </c:pt>
                <c:pt idx="17">
                  <c:v>40</c:v>
                </c:pt>
                <c:pt idx="18">
                  <c:v>15</c:v>
                </c:pt>
                <c:pt idx="19">
                  <c:v>25</c:v>
                </c:pt>
                <c:pt idx="20">
                  <c:v>21.052631578947377</c:v>
                </c:pt>
                <c:pt idx="21">
                  <c:v>28.125</c:v>
                </c:pt>
                <c:pt idx="22">
                  <c:v>8.3333333333333357</c:v>
                </c:pt>
                <c:pt idx="23">
                  <c:v>14.285714285714288</c:v>
                </c:pt>
                <c:pt idx="24">
                  <c:v>40.909090909090907</c:v>
                </c:pt>
                <c:pt idx="25">
                  <c:v>29.629629629629633</c:v>
                </c:pt>
                <c:pt idx="26">
                  <c:v>33.333333333333343</c:v>
                </c:pt>
                <c:pt idx="27">
                  <c:v>25</c:v>
                </c:pt>
                <c:pt idx="28">
                  <c:v>80</c:v>
                </c:pt>
                <c:pt idx="29">
                  <c:v>100</c:v>
                </c:pt>
                <c:pt idx="30">
                  <c:v>14.285714285714288</c:v>
                </c:pt>
                <c:pt idx="31">
                  <c:v>20</c:v>
                </c:pt>
                <c:pt idx="32">
                  <c:v>42.857142857142847</c:v>
                </c:pt>
                <c:pt idx="33">
                  <c:v>59.574468085106389</c:v>
                </c:pt>
                <c:pt idx="34">
                  <c:v>53.84615384615384</c:v>
                </c:pt>
                <c:pt idx="35">
                  <c:v>54.216867469879517</c:v>
                </c:pt>
                <c:pt idx="36">
                  <c:v>62.962962962962969</c:v>
                </c:pt>
                <c:pt idx="37">
                  <c:v>60.526315789473678</c:v>
                </c:pt>
                <c:pt idx="38">
                  <c:v>36.065573770491802</c:v>
                </c:pt>
                <c:pt idx="39">
                  <c:v>56.32183908045976</c:v>
                </c:pt>
                <c:pt idx="40">
                  <c:v>52.747252747252737</c:v>
                </c:pt>
                <c:pt idx="41">
                  <c:v>34.693877551020407</c:v>
                </c:pt>
                <c:pt idx="42">
                  <c:v>17.164179104477611</c:v>
                </c:pt>
                <c:pt idx="43">
                  <c:v>18.253968253968257</c:v>
                </c:pt>
                <c:pt idx="44">
                  <c:v>10.843373493975903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5-406D-9F05-C0A4E0C75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631495969415636"/>
          <c:y val="0.36299392561876981"/>
          <c:w val="8.9008414647940293E-2"/>
          <c:h val="0.15695410787547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34.316000000000003</c:v>
                </c:pt>
                <c:pt idx="1">
                  <c:v>33.216666666666676</c:v>
                </c:pt>
                <c:pt idx="2">
                  <c:v>34.856249999999989</c:v>
                </c:pt>
                <c:pt idx="3">
                  <c:v>24.550000000000004</c:v>
                </c:pt>
                <c:pt idx="4">
                  <c:v>30.2</c:v>
                </c:pt>
                <c:pt idx="5">
                  <c:v>26.220000000000002</c:v>
                </c:pt>
                <c:pt idx="6">
                  <c:v>49.4</c:v>
                </c:pt>
                <c:pt idx="7">
                  <c:v>0</c:v>
                </c:pt>
                <c:pt idx="8">
                  <c:v>22.16</c:v>
                </c:pt>
                <c:pt idx="9">
                  <c:v>32.883333333333326</c:v>
                </c:pt>
                <c:pt idx="10">
                  <c:v>30.166666666666675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mnd'!$U$59:$U$70</c:f>
              <c:numCache>
                <c:formatCode>0.00</c:formatCode>
                <c:ptCount val="12"/>
                <c:pt idx="0">
                  <c:v>6.6</c:v>
                </c:pt>
                <c:pt idx="1">
                  <c:v>6.6666666666666687</c:v>
                </c:pt>
                <c:pt idx="2">
                  <c:v>7.09375</c:v>
                </c:pt>
                <c:pt idx="3">
                  <c:v>5.1785714285714306</c:v>
                </c:pt>
                <c:pt idx="4">
                  <c:v>6.166666666666667</c:v>
                </c:pt>
                <c:pt idx="5">
                  <c:v>5.2</c:v>
                </c:pt>
                <c:pt idx="6">
                  <c:v>8</c:v>
                </c:pt>
                <c:pt idx="7">
                  <c:v>0</c:v>
                </c:pt>
                <c:pt idx="8">
                  <c:v>5</c:v>
                </c:pt>
                <c:pt idx="9">
                  <c:v>6.416666666666667</c:v>
                </c:pt>
                <c:pt idx="10">
                  <c:v>6.333333333333333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19.230769230769223</c:v>
                </c:pt>
                <c:pt idx="1">
                  <c:v>19.620253164556964</c:v>
                </c:pt>
                <c:pt idx="2">
                  <c:v>14.318494722349701</c:v>
                </c:pt>
                <c:pt idx="3">
                  <c:v>12.408759124087595</c:v>
                </c:pt>
                <c:pt idx="4">
                  <c:v>10.370370370370372</c:v>
                </c:pt>
                <c:pt idx="5">
                  <c:v>8.9887640449438209</c:v>
                </c:pt>
                <c:pt idx="6">
                  <c:v>16</c:v>
                </c:pt>
                <c:pt idx="7">
                  <c:v>3.0303030303030303</c:v>
                </c:pt>
                <c:pt idx="8">
                  <c:v>2.1929824561403506</c:v>
                </c:pt>
                <c:pt idx="9">
                  <c:v>6.617647058823529</c:v>
                </c:pt>
                <c:pt idx="10">
                  <c:v>18.095238095238088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31.16363636363636</c:v>
                </c:pt>
                <c:pt idx="1">
                  <c:v>36.183870967741939</c:v>
                </c:pt>
                <c:pt idx="2">
                  <c:v>38.158012820512845</c:v>
                </c:pt>
                <c:pt idx="3">
                  <c:v>29.156862745098024</c:v>
                </c:pt>
                <c:pt idx="4">
                  <c:v>28.285714285714281</c:v>
                </c:pt>
                <c:pt idx="5">
                  <c:v>34.75</c:v>
                </c:pt>
                <c:pt idx="6">
                  <c:v>30.55</c:v>
                </c:pt>
                <c:pt idx="7">
                  <c:v>27.524999999999999</c:v>
                </c:pt>
                <c:pt idx="8">
                  <c:v>30.18</c:v>
                </c:pt>
                <c:pt idx="9">
                  <c:v>38.108333333333341</c:v>
                </c:pt>
                <c:pt idx="10">
                  <c:v>36.421052631578952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mnd'!$U$74:$U$85</c:f>
              <c:numCache>
                <c:formatCode>0.00</c:formatCode>
                <c:ptCount val="12"/>
                <c:pt idx="0">
                  <c:v>7.4727272727272718</c:v>
                </c:pt>
                <c:pt idx="1">
                  <c:v>7.5322580645161281</c:v>
                </c:pt>
                <c:pt idx="2">
                  <c:v>7.3397435897435903</c:v>
                </c:pt>
                <c:pt idx="3">
                  <c:v>6.4117647058823524</c:v>
                </c:pt>
                <c:pt idx="4">
                  <c:v>5.5</c:v>
                </c:pt>
                <c:pt idx="5">
                  <c:v>6.625</c:v>
                </c:pt>
                <c:pt idx="6">
                  <c:v>6.75</c:v>
                </c:pt>
                <c:pt idx="7">
                  <c:v>6.5</c:v>
                </c:pt>
                <c:pt idx="8">
                  <c:v>4.4000000000000004</c:v>
                </c:pt>
                <c:pt idx="9">
                  <c:v>7.1111111111111116</c:v>
                </c:pt>
                <c:pt idx="10">
                  <c:v>7.2105263157894752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General</c:formatCode>
                <c:ptCount val="12"/>
                <c:pt idx="0">
                  <c:v>69</c:v>
                </c:pt>
                <c:pt idx="1">
                  <c:v>50</c:v>
                </c:pt>
                <c:pt idx="2">
                  <c:v>353</c:v>
                </c:pt>
                <c:pt idx="3">
                  <c:v>60</c:v>
                </c:pt>
                <c:pt idx="4">
                  <c:v>16</c:v>
                </c:pt>
                <c:pt idx="5">
                  <c:v>7</c:v>
                </c:pt>
                <c:pt idx="6">
                  <c:v>1</c:v>
                </c:pt>
                <c:pt idx="7">
                  <c:v>11</c:v>
                </c:pt>
                <c:pt idx="8">
                  <c:v>8</c:v>
                </c:pt>
                <c:pt idx="9">
                  <c:v>72</c:v>
                </c:pt>
                <c:pt idx="10">
                  <c:v>22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24.125874125874127</c:v>
                </c:pt>
                <c:pt idx="1">
                  <c:v>15.822784810126588</c:v>
                </c:pt>
                <c:pt idx="2">
                  <c:v>16.200091785222579</c:v>
                </c:pt>
                <c:pt idx="3">
                  <c:v>14.598540145985412</c:v>
                </c:pt>
                <c:pt idx="4">
                  <c:v>11.851851851851851</c:v>
                </c:pt>
                <c:pt idx="5">
                  <c:v>7.8651685393258397</c:v>
                </c:pt>
                <c:pt idx="6">
                  <c:v>4</c:v>
                </c:pt>
                <c:pt idx="7">
                  <c:v>8.3333333333333357</c:v>
                </c:pt>
                <c:pt idx="8">
                  <c:v>3.5087719298245608</c:v>
                </c:pt>
                <c:pt idx="9">
                  <c:v>13.23529411764706</c:v>
                </c:pt>
                <c:pt idx="10">
                  <c:v>20.952380952380953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41.652173913043491</c:v>
                </c:pt>
                <c:pt idx="1">
                  <c:v>40.053999999999995</c:v>
                </c:pt>
                <c:pt idx="2">
                  <c:v>40.645892351274782</c:v>
                </c:pt>
                <c:pt idx="3">
                  <c:v>36.501666666666658</c:v>
                </c:pt>
                <c:pt idx="4">
                  <c:v>38.712499999999999</c:v>
                </c:pt>
                <c:pt idx="5">
                  <c:v>33.9</c:v>
                </c:pt>
                <c:pt idx="6">
                  <c:v>51</c:v>
                </c:pt>
                <c:pt idx="7">
                  <c:v>37.745454545454542</c:v>
                </c:pt>
                <c:pt idx="8">
                  <c:v>33.237500000000011</c:v>
                </c:pt>
                <c:pt idx="9">
                  <c:v>37.119444444444447</c:v>
                </c:pt>
                <c:pt idx="10">
                  <c:v>39.268181818181823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mnd'!$U$89:$U$100</c:f>
              <c:numCache>
                <c:formatCode>0.00</c:formatCode>
                <c:ptCount val="12"/>
                <c:pt idx="0">
                  <c:v>8.2898550724637694</c:v>
                </c:pt>
                <c:pt idx="1">
                  <c:v>7.84</c:v>
                </c:pt>
                <c:pt idx="2">
                  <c:v>7.9206798866855506</c:v>
                </c:pt>
                <c:pt idx="3">
                  <c:v>7.2333333333333316</c:v>
                </c:pt>
                <c:pt idx="4">
                  <c:v>7.625</c:v>
                </c:pt>
                <c:pt idx="5">
                  <c:v>6.5714285714285694</c:v>
                </c:pt>
                <c:pt idx="6">
                  <c:v>8</c:v>
                </c:pt>
                <c:pt idx="7">
                  <c:v>6.8181818181818192</c:v>
                </c:pt>
                <c:pt idx="8">
                  <c:v>6.875</c:v>
                </c:pt>
                <c:pt idx="9">
                  <c:v>7.3888888888888893</c:v>
                </c:pt>
                <c:pt idx="10">
                  <c:v>7.9090909090909101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LENGDE I CM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Uke!$S$64:$S$115</c:f>
              <c:numCache>
                <c:formatCode>0.0</c:formatCode>
                <c:ptCount val="52"/>
                <c:pt idx="0">
                  <c:v>0</c:v>
                </c:pt>
                <c:pt idx="1">
                  <c:v>117.22500000000002</c:v>
                </c:pt>
                <c:pt idx="2">
                  <c:v>131.5</c:v>
                </c:pt>
                <c:pt idx="3">
                  <c:v>123.57777777777778</c:v>
                </c:pt>
                <c:pt idx="4">
                  <c:v>119.3666666666667</c:v>
                </c:pt>
                <c:pt idx="5">
                  <c:v>121.4394736842105</c:v>
                </c:pt>
                <c:pt idx="6">
                  <c:v>104.9</c:v>
                </c:pt>
                <c:pt idx="7">
                  <c:v>118.08965517241379</c:v>
                </c:pt>
                <c:pt idx="8">
                  <c:v>120.41014492753628</c:v>
                </c:pt>
                <c:pt idx="9">
                  <c:v>120.52250000000002</c:v>
                </c:pt>
                <c:pt idx="10">
                  <c:v>120.24166666666665</c:v>
                </c:pt>
                <c:pt idx="11">
                  <c:v>119.39999999999998</c:v>
                </c:pt>
                <c:pt idx="12">
                  <c:v>117.90821917808221</c:v>
                </c:pt>
                <c:pt idx="13">
                  <c:v>0</c:v>
                </c:pt>
                <c:pt idx="14">
                  <c:v>119.43333333333337</c:v>
                </c:pt>
                <c:pt idx="15">
                  <c:v>117.1111111111111</c:v>
                </c:pt>
                <c:pt idx="16">
                  <c:v>118.84</c:v>
                </c:pt>
                <c:pt idx="17">
                  <c:v>118.73333333333336</c:v>
                </c:pt>
                <c:pt idx="18">
                  <c:v>113.10555555555555</c:v>
                </c:pt>
                <c:pt idx="19">
                  <c:v>0</c:v>
                </c:pt>
                <c:pt idx="20">
                  <c:v>111.17096774193544</c:v>
                </c:pt>
                <c:pt idx="21">
                  <c:v>125.625</c:v>
                </c:pt>
                <c:pt idx="22">
                  <c:v>116.89655172413798</c:v>
                </c:pt>
                <c:pt idx="23">
                  <c:v>109.23999999999998</c:v>
                </c:pt>
                <c:pt idx="24">
                  <c:v>113.67142857142852</c:v>
                </c:pt>
                <c:pt idx="25">
                  <c:v>115.35882352941177</c:v>
                </c:pt>
                <c:pt idx="26">
                  <c:v>117.9142857142857</c:v>
                </c:pt>
                <c:pt idx="27">
                  <c:v>0</c:v>
                </c:pt>
                <c:pt idx="28">
                  <c:v>105.7</c:v>
                </c:pt>
                <c:pt idx="29">
                  <c:v>120.1</c:v>
                </c:pt>
                <c:pt idx="30">
                  <c:v>120.36</c:v>
                </c:pt>
                <c:pt idx="31">
                  <c:v>122.43</c:v>
                </c:pt>
                <c:pt idx="32">
                  <c:v>114.8090909090909</c:v>
                </c:pt>
                <c:pt idx="33">
                  <c:v>117.9111111111111</c:v>
                </c:pt>
                <c:pt idx="34">
                  <c:v>120.34523809523805</c:v>
                </c:pt>
                <c:pt idx="35">
                  <c:v>117.36666666666662</c:v>
                </c:pt>
                <c:pt idx="36">
                  <c:v>118.58750000000001</c:v>
                </c:pt>
                <c:pt idx="37">
                  <c:v>116.24</c:v>
                </c:pt>
                <c:pt idx="38">
                  <c:v>117.97878787878788</c:v>
                </c:pt>
                <c:pt idx="39">
                  <c:v>115.7086956521739</c:v>
                </c:pt>
                <c:pt idx="40">
                  <c:v>114.49393939393944</c:v>
                </c:pt>
                <c:pt idx="41">
                  <c:v>117.79545454545456</c:v>
                </c:pt>
                <c:pt idx="42">
                  <c:v>117.1170731707317</c:v>
                </c:pt>
                <c:pt idx="43">
                  <c:v>118.76744186046508</c:v>
                </c:pt>
                <c:pt idx="44">
                  <c:v>116.6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4-421E-A989-B2BDA4DBAF56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118.83749999999998</c:v>
                </c:pt>
                <c:pt idx="2">
                  <c:v>114.70857142857147</c:v>
                </c:pt>
                <c:pt idx="3">
                  <c:v>118.08928571428577</c:v>
                </c:pt>
                <c:pt idx="4">
                  <c:v>116.44285714285712</c:v>
                </c:pt>
                <c:pt idx="5">
                  <c:v>116.52181818181816</c:v>
                </c:pt>
                <c:pt idx="6">
                  <c:v>115.54054054054056</c:v>
                </c:pt>
                <c:pt idx="7">
                  <c:v>118.72131147540983</c:v>
                </c:pt>
                <c:pt idx="8">
                  <c:v>118.93666666666664</c:v>
                </c:pt>
                <c:pt idx="9">
                  <c:v>118.9691737288136</c:v>
                </c:pt>
                <c:pt idx="10">
                  <c:v>119.06790123456796</c:v>
                </c:pt>
                <c:pt idx="11">
                  <c:v>118.82857142857148</c:v>
                </c:pt>
                <c:pt idx="12">
                  <c:v>0</c:v>
                </c:pt>
                <c:pt idx="13">
                  <c:v>121.02051282051281</c:v>
                </c:pt>
                <c:pt idx="14">
                  <c:v>116.90468750000008</c:v>
                </c:pt>
                <c:pt idx="15">
                  <c:v>118.49166666666665</c:v>
                </c:pt>
                <c:pt idx="16">
                  <c:v>114.36304347826078</c:v>
                </c:pt>
                <c:pt idx="17">
                  <c:v>120.54827586206902</c:v>
                </c:pt>
                <c:pt idx="18">
                  <c:v>116.47894736842102</c:v>
                </c:pt>
                <c:pt idx="19">
                  <c:v>114.9590909090909</c:v>
                </c:pt>
                <c:pt idx="20">
                  <c:v>114.3684210526316</c:v>
                </c:pt>
                <c:pt idx="21">
                  <c:v>118.25555555555556</c:v>
                </c:pt>
                <c:pt idx="22">
                  <c:v>118.23333333333338</c:v>
                </c:pt>
                <c:pt idx="23">
                  <c:v>113.29642857142861</c:v>
                </c:pt>
                <c:pt idx="24">
                  <c:v>118.22272727272724</c:v>
                </c:pt>
                <c:pt idx="25">
                  <c:v>115.45555555555556</c:v>
                </c:pt>
                <c:pt idx="26">
                  <c:v>118.1111111111111</c:v>
                </c:pt>
                <c:pt idx="27">
                  <c:v>117.2</c:v>
                </c:pt>
                <c:pt idx="28">
                  <c:v>111.9</c:v>
                </c:pt>
                <c:pt idx="29">
                  <c:v>122.9</c:v>
                </c:pt>
                <c:pt idx="30">
                  <c:v>108.4</c:v>
                </c:pt>
                <c:pt idx="31">
                  <c:v>110.64</c:v>
                </c:pt>
                <c:pt idx="32">
                  <c:v>117.98095238095242</c:v>
                </c:pt>
                <c:pt idx="33">
                  <c:v>118.77446808510638</c:v>
                </c:pt>
                <c:pt idx="34">
                  <c:v>115.58269230769235</c:v>
                </c:pt>
                <c:pt idx="35">
                  <c:v>113.34457831325298</c:v>
                </c:pt>
                <c:pt idx="36">
                  <c:v>117.32692307692304</c:v>
                </c:pt>
                <c:pt idx="37">
                  <c:v>112.6131578947368</c:v>
                </c:pt>
                <c:pt idx="38">
                  <c:v>113.9114754098361</c:v>
                </c:pt>
                <c:pt idx="39">
                  <c:v>114.91839080459771</c:v>
                </c:pt>
                <c:pt idx="40">
                  <c:v>115.44945054945056</c:v>
                </c:pt>
                <c:pt idx="41">
                  <c:v>115.94761904761904</c:v>
                </c:pt>
                <c:pt idx="42">
                  <c:v>116.06268656716421</c:v>
                </c:pt>
                <c:pt idx="43">
                  <c:v>117.18809523809522</c:v>
                </c:pt>
                <c:pt idx="44">
                  <c:v>116.78795180722896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4-421E-A989-B2BDA4DBA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General</c:formatCode>
                <c:ptCount val="12"/>
                <c:pt idx="0">
                  <c:v>53</c:v>
                </c:pt>
                <c:pt idx="1">
                  <c:v>81</c:v>
                </c:pt>
                <c:pt idx="2">
                  <c:v>448</c:v>
                </c:pt>
                <c:pt idx="3">
                  <c:v>91</c:v>
                </c:pt>
                <c:pt idx="4">
                  <c:v>21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32</c:v>
                </c:pt>
                <c:pt idx="9">
                  <c:v>94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18.531468531468537</c:v>
                </c:pt>
                <c:pt idx="1">
                  <c:v>25.63291139240506</c:v>
                </c:pt>
                <c:pt idx="2">
                  <c:v>20.559889857732905</c:v>
                </c:pt>
                <c:pt idx="3">
                  <c:v>22.141119221411191</c:v>
                </c:pt>
                <c:pt idx="4">
                  <c:v>15.555555555555555</c:v>
                </c:pt>
                <c:pt idx="5">
                  <c:v>22.471910112359552</c:v>
                </c:pt>
                <c:pt idx="6">
                  <c:v>0</c:v>
                </c:pt>
                <c:pt idx="7">
                  <c:v>10.606060606060607</c:v>
                </c:pt>
                <c:pt idx="8">
                  <c:v>14.035087719298245</c:v>
                </c:pt>
                <c:pt idx="9">
                  <c:v>17.27941176470588</c:v>
                </c:pt>
                <c:pt idx="10">
                  <c:v>21.904761904761905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mnd'!$M$104:$M$115</c:f>
              <c:numCache>
                <c:formatCode>0.0</c:formatCode>
                <c:ptCount val="12"/>
                <c:pt idx="0">
                  <c:v>45.509433962264154</c:v>
                </c:pt>
                <c:pt idx="1">
                  <c:v>43.911111111111111</c:v>
                </c:pt>
                <c:pt idx="2">
                  <c:v>43.959821428571402</c:v>
                </c:pt>
                <c:pt idx="3">
                  <c:v>40.07582417582416</c:v>
                </c:pt>
                <c:pt idx="4">
                  <c:v>40.695238095238111</c:v>
                </c:pt>
                <c:pt idx="5">
                  <c:v>38.810000000000009</c:v>
                </c:pt>
                <c:pt idx="6">
                  <c:v>0</c:v>
                </c:pt>
                <c:pt idx="7">
                  <c:v>41.164285714285697</c:v>
                </c:pt>
                <c:pt idx="8">
                  <c:v>31.775000000000009</c:v>
                </c:pt>
                <c:pt idx="9">
                  <c:v>39.610638297872327</c:v>
                </c:pt>
                <c:pt idx="10">
                  <c:v>43.852173913043487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mnd'!$U$104:$U$115</c:f>
              <c:numCache>
                <c:formatCode>0.00</c:formatCode>
                <c:ptCount val="12"/>
                <c:pt idx="0">
                  <c:v>8.7358490566037741</c:v>
                </c:pt>
                <c:pt idx="1">
                  <c:v>8.3209876543209855</c:v>
                </c:pt>
                <c:pt idx="2">
                  <c:v>8.359375</c:v>
                </c:pt>
                <c:pt idx="3">
                  <c:v>7.7472527472527455</c:v>
                </c:pt>
                <c:pt idx="4">
                  <c:v>8.0952380952380949</c:v>
                </c:pt>
                <c:pt idx="5">
                  <c:v>7.95</c:v>
                </c:pt>
                <c:pt idx="6">
                  <c:v>0</c:v>
                </c:pt>
                <c:pt idx="7">
                  <c:v>8.1428571428571388</c:v>
                </c:pt>
                <c:pt idx="8">
                  <c:v>7.5625</c:v>
                </c:pt>
                <c:pt idx="9">
                  <c:v>8.3191489361702136</c:v>
                </c:pt>
                <c:pt idx="10">
                  <c:v>8.6521739130434785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General</c:formatCode>
                <c:ptCount val="12"/>
                <c:pt idx="0">
                  <c:v>49</c:v>
                </c:pt>
                <c:pt idx="1">
                  <c:v>57</c:v>
                </c:pt>
                <c:pt idx="2">
                  <c:v>379</c:v>
                </c:pt>
                <c:pt idx="3">
                  <c:v>83</c:v>
                </c:pt>
                <c:pt idx="4">
                  <c:v>37</c:v>
                </c:pt>
                <c:pt idx="5">
                  <c:v>19</c:v>
                </c:pt>
                <c:pt idx="6">
                  <c:v>5</c:v>
                </c:pt>
                <c:pt idx="7">
                  <c:v>36</c:v>
                </c:pt>
                <c:pt idx="8">
                  <c:v>57</c:v>
                </c:pt>
                <c:pt idx="9">
                  <c:v>146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17.13286713286713</c:v>
                </c:pt>
                <c:pt idx="1">
                  <c:v>18.037974683544306</c:v>
                </c:pt>
                <c:pt idx="2">
                  <c:v>17.39329967875172</c:v>
                </c:pt>
                <c:pt idx="3">
                  <c:v>20.194647201946474</c:v>
                </c:pt>
                <c:pt idx="4">
                  <c:v>27.407407407407408</c:v>
                </c:pt>
                <c:pt idx="5">
                  <c:v>21.348314606741575</c:v>
                </c:pt>
                <c:pt idx="6">
                  <c:v>20</c:v>
                </c:pt>
                <c:pt idx="7">
                  <c:v>27.272727272727277</c:v>
                </c:pt>
                <c:pt idx="8">
                  <c:v>25</c:v>
                </c:pt>
                <c:pt idx="9">
                  <c:v>26.838235294117649</c:v>
                </c:pt>
                <c:pt idx="10">
                  <c:v>21.904761904761905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mnd'!$M$119:$M$130</c:f>
              <c:numCache>
                <c:formatCode>0.0</c:formatCode>
                <c:ptCount val="12"/>
                <c:pt idx="0">
                  <c:v>45.583673469387747</c:v>
                </c:pt>
                <c:pt idx="1">
                  <c:v>48.463157894736838</c:v>
                </c:pt>
                <c:pt idx="2">
                  <c:v>47.370184696569915</c:v>
                </c:pt>
                <c:pt idx="3">
                  <c:v>43.479518072289125</c:v>
                </c:pt>
                <c:pt idx="4">
                  <c:v>43.264864864864869</c:v>
                </c:pt>
                <c:pt idx="5">
                  <c:v>40.363157894736851</c:v>
                </c:pt>
                <c:pt idx="6">
                  <c:v>27.54</c:v>
                </c:pt>
                <c:pt idx="7">
                  <c:v>38.266666666666673</c:v>
                </c:pt>
                <c:pt idx="8">
                  <c:v>36.168421052631594</c:v>
                </c:pt>
                <c:pt idx="9">
                  <c:v>40.612328767123287</c:v>
                </c:pt>
                <c:pt idx="10">
                  <c:v>46.182608695652164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mnd'!$U$119:$U$130</c:f>
              <c:numCache>
                <c:formatCode>0.00</c:formatCode>
                <c:ptCount val="12"/>
                <c:pt idx="0">
                  <c:v>8.8775510204081627</c:v>
                </c:pt>
                <c:pt idx="1">
                  <c:v>9.0526315789473681</c:v>
                </c:pt>
                <c:pt idx="2">
                  <c:v>8.7704485488126664</c:v>
                </c:pt>
                <c:pt idx="3">
                  <c:v>8.1445783132530121</c:v>
                </c:pt>
                <c:pt idx="4">
                  <c:v>8.324324324324321</c:v>
                </c:pt>
                <c:pt idx="5">
                  <c:v>7.7368421052631549</c:v>
                </c:pt>
                <c:pt idx="6">
                  <c:v>7.4</c:v>
                </c:pt>
                <c:pt idx="7">
                  <c:v>8.3333333333333357</c:v>
                </c:pt>
                <c:pt idx="8">
                  <c:v>8</c:v>
                </c:pt>
                <c:pt idx="9">
                  <c:v>8.4863013698630141</c:v>
                </c:pt>
                <c:pt idx="10">
                  <c:v>8.9130434782608674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General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280</c:v>
                </c:pt>
                <c:pt idx="3">
                  <c:v>46</c:v>
                </c:pt>
                <c:pt idx="4">
                  <c:v>13</c:v>
                </c:pt>
                <c:pt idx="5">
                  <c:v>14</c:v>
                </c:pt>
                <c:pt idx="6">
                  <c:v>3</c:v>
                </c:pt>
                <c:pt idx="7">
                  <c:v>25</c:v>
                </c:pt>
                <c:pt idx="8">
                  <c:v>58</c:v>
                </c:pt>
                <c:pt idx="9">
                  <c:v>93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7.6923076923076898</c:v>
                </c:pt>
                <c:pt idx="1">
                  <c:v>7.2784810126582258</c:v>
                </c:pt>
                <c:pt idx="2">
                  <c:v>12.849931161083065</c:v>
                </c:pt>
                <c:pt idx="3">
                  <c:v>11.192214111922141</c:v>
                </c:pt>
                <c:pt idx="4">
                  <c:v>9.629629629629628</c:v>
                </c:pt>
                <c:pt idx="5">
                  <c:v>15.730337078651679</c:v>
                </c:pt>
                <c:pt idx="6">
                  <c:v>12</c:v>
                </c:pt>
                <c:pt idx="7">
                  <c:v>18.939393939393938</c:v>
                </c:pt>
                <c:pt idx="8">
                  <c:v>25.438596491228065</c:v>
                </c:pt>
                <c:pt idx="9">
                  <c:v>17.09558823529412</c:v>
                </c:pt>
                <c:pt idx="10">
                  <c:v>8.5714285714285694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K-FAKTOR i mg/ml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Uke!$U$64:$U$115</c:f>
              <c:numCache>
                <c:formatCode>0.00</c:formatCode>
                <c:ptCount val="52"/>
                <c:pt idx="0">
                  <c:v>0</c:v>
                </c:pt>
                <c:pt idx="1">
                  <c:v>22.672805711138938</c:v>
                </c:pt>
                <c:pt idx="2">
                  <c:v>20.609390281913875</c:v>
                </c:pt>
                <c:pt idx="3">
                  <c:v>23.106055525465621</c:v>
                </c:pt>
                <c:pt idx="4">
                  <c:v>25.160082088242341</c:v>
                </c:pt>
                <c:pt idx="5">
                  <c:v>26.297818017594476</c:v>
                </c:pt>
                <c:pt idx="6">
                  <c:v>38.897337614896969</c:v>
                </c:pt>
                <c:pt idx="7">
                  <c:v>24.121924083601659</c:v>
                </c:pt>
                <c:pt idx="8">
                  <c:v>24.679452337998608</c:v>
                </c:pt>
                <c:pt idx="9">
                  <c:v>25.441920575639156</c:v>
                </c:pt>
                <c:pt idx="10">
                  <c:v>24.68536982762636</c:v>
                </c:pt>
                <c:pt idx="11">
                  <c:v>25.249634100120353</c:v>
                </c:pt>
                <c:pt idx="12">
                  <c:v>25.113107469124923</c:v>
                </c:pt>
                <c:pt idx="13">
                  <c:v>0</c:v>
                </c:pt>
                <c:pt idx="14">
                  <c:v>24.121876851750407</c:v>
                </c:pt>
                <c:pt idx="15">
                  <c:v>25.74152148004924</c:v>
                </c:pt>
                <c:pt idx="16">
                  <c:v>23.324192020331569</c:v>
                </c:pt>
                <c:pt idx="17">
                  <c:v>22.533066127901169</c:v>
                </c:pt>
                <c:pt idx="18">
                  <c:v>24.120967877590743</c:v>
                </c:pt>
                <c:pt idx="19">
                  <c:v>0</c:v>
                </c:pt>
                <c:pt idx="20">
                  <c:v>22.36345119169842</c:v>
                </c:pt>
                <c:pt idx="21">
                  <c:v>22.261932743978537</c:v>
                </c:pt>
                <c:pt idx="22">
                  <c:v>24.622766054657127</c:v>
                </c:pt>
                <c:pt idx="23">
                  <c:v>19.930873805747389</c:v>
                </c:pt>
                <c:pt idx="24">
                  <c:v>20.850740735142875</c:v>
                </c:pt>
                <c:pt idx="25">
                  <c:v>26.047568734775421</c:v>
                </c:pt>
                <c:pt idx="26">
                  <c:v>23.748792472313632</c:v>
                </c:pt>
                <c:pt idx="27">
                  <c:v>0</c:v>
                </c:pt>
                <c:pt idx="28">
                  <c:v>22.117516334791347</c:v>
                </c:pt>
                <c:pt idx="29">
                  <c:v>24.187166864096792</c:v>
                </c:pt>
                <c:pt idx="30">
                  <c:v>22.014611129411904</c:v>
                </c:pt>
                <c:pt idx="31">
                  <c:v>27.719246611165904</c:v>
                </c:pt>
                <c:pt idx="32">
                  <c:v>25.90424070664044</c:v>
                </c:pt>
                <c:pt idx="33">
                  <c:v>25.765714884079301</c:v>
                </c:pt>
                <c:pt idx="34">
                  <c:v>28.715888198492323</c:v>
                </c:pt>
                <c:pt idx="35">
                  <c:v>27.93060886463109</c:v>
                </c:pt>
                <c:pt idx="36">
                  <c:v>25.89276797104629</c:v>
                </c:pt>
                <c:pt idx="37">
                  <c:v>33.708849873630058</c:v>
                </c:pt>
                <c:pt idx="38">
                  <c:v>24.784304298488728</c:v>
                </c:pt>
                <c:pt idx="39">
                  <c:v>23.903285256619601</c:v>
                </c:pt>
                <c:pt idx="40">
                  <c:v>23.966045774781797</c:v>
                </c:pt>
                <c:pt idx="41">
                  <c:v>26.810296909785265</c:v>
                </c:pt>
                <c:pt idx="42">
                  <c:v>26.293070061252156</c:v>
                </c:pt>
                <c:pt idx="43">
                  <c:v>25.128467334850225</c:v>
                </c:pt>
                <c:pt idx="44">
                  <c:v>24.965248636894071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F-4D3E-ADF4-328D130931B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25.151630063760152</c:v>
                </c:pt>
                <c:pt idx="2">
                  <c:v>23.850022748465086</c:v>
                </c:pt>
                <c:pt idx="3">
                  <c:v>26.360716300381956</c:v>
                </c:pt>
                <c:pt idx="4">
                  <c:v>25.811700979966847</c:v>
                </c:pt>
                <c:pt idx="5">
                  <c:v>25.281924199755458</c:v>
                </c:pt>
                <c:pt idx="6">
                  <c:v>24.419955812286343</c:v>
                </c:pt>
                <c:pt idx="7">
                  <c:v>26.52513733248772</c:v>
                </c:pt>
                <c:pt idx="8">
                  <c:v>25.450369179598397</c:v>
                </c:pt>
                <c:pt idx="9">
                  <c:v>25.989039817629457</c:v>
                </c:pt>
                <c:pt idx="10">
                  <c:v>26.007881953773673</c:v>
                </c:pt>
                <c:pt idx="11">
                  <c:v>25.914092327926312</c:v>
                </c:pt>
                <c:pt idx="12">
                  <c:v>0</c:v>
                </c:pt>
                <c:pt idx="13">
                  <c:v>25.804992230554632</c:v>
                </c:pt>
                <c:pt idx="14">
                  <c:v>24.112683610614209</c:v>
                </c:pt>
                <c:pt idx="15">
                  <c:v>24.627184480495433</c:v>
                </c:pt>
                <c:pt idx="16">
                  <c:v>23.045893023974902</c:v>
                </c:pt>
                <c:pt idx="17">
                  <c:v>24.84156413586572</c:v>
                </c:pt>
                <c:pt idx="18">
                  <c:v>24.417907882020764</c:v>
                </c:pt>
                <c:pt idx="19">
                  <c:v>24.615995244383576</c:v>
                </c:pt>
                <c:pt idx="20">
                  <c:v>23.02688606272763</c:v>
                </c:pt>
                <c:pt idx="21">
                  <c:v>25.180347764586795</c:v>
                </c:pt>
                <c:pt idx="22">
                  <c:v>22.800317726753288</c:v>
                </c:pt>
                <c:pt idx="23">
                  <c:v>21.673459289113023</c:v>
                </c:pt>
                <c:pt idx="24">
                  <c:v>26.623480098406755</c:v>
                </c:pt>
                <c:pt idx="25">
                  <c:v>23.548702579165155</c:v>
                </c:pt>
                <c:pt idx="26">
                  <c:v>26.041252987254847</c:v>
                </c:pt>
                <c:pt idx="27">
                  <c:v>21.323256295567599</c:v>
                </c:pt>
                <c:pt idx="28">
                  <c:v>23.28469447186232</c:v>
                </c:pt>
                <c:pt idx="29">
                  <c:v>28.598199192507057</c:v>
                </c:pt>
                <c:pt idx="30">
                  <c:v>22.320162681668496</c:v>
                </c:pt>
                <c:pt idx="31">
                  <c:v>22.56746001992019</c:v>
                </c:pt>
                <c:pt idx="32">
                  <c:v>25.970723377185095</c:v>
                </c:pt>
                <c:pt idx="33">
                  <c:v>27.073165752086489</c:v>
                </c:pt>
                <c:pt idx="34">
                  <c:v>27.044229637483433</c:v>
                </c:pt>
                <c:pt idx="35">
                  <c:v>25.380042673742455</c:v>
                </c:pt>
                <c:pt idx="36">
                  <c:v>28.515013214199072</c:v>
                </c:pt>
                <c:pt idx="37">
                  <c:v>25.582728686445314</c:v>
                </c:pt>
                <c:pt idx="38">
                  <c:v>24.174095538789313</c:v>
                </c:pt>
                <c:pt idx="39">
                  <c:v>25.034271951869169</c:v>
                </c:pt>
                <c:pt idx="40">
                  <c:v>25.374414687079906</c:v>
                </c:pt>
                <c:pt idx="41">
                  <c:v>25.946998620181581</c:v>
                </c:pt>
                <c:pt idx="42">
                  <c:v>25.227176518949655</c:v>
                </c:pt>
                <c:pt idx="43">
                  <c:v>26.618358478994875</c:v>
                </c:pt>
                <c:pt idx="44">
                  <c:v>24.738179471083676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F-4D3E-ADF4-328D1309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ax val="40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3473279327711629E-2"/>
          <c:h val="0.1068251162374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mnd'!$M$134:$M$145</c:f>
              <c:numCache>
                <c:formatCode>0.0</c:formatCode>
                <c:ptCount val="12"/>
                <c:pt idx="0">
                  <c:v>50.581818181818193</c:v>
                </c:pt>
                <c:pt idx="1">
                  <c:v>45.978260869565219</c:v>
                </c:pt>
                <c:pt idx="2">
                  <c:v>50.074642857142813</c:v>
                </c:pt>
                <c:pt idx="3">
                  <c:v>44.734782608695639</c:v>
                </c:pt>
                <c:pt idx="4">
                  <c:v>48.976923076923057</c:v>
                </c:pt>
                <c:pt idx="5">
                  <c:v>45.921428571428557</c:v>
                </c:pt>
                <c:pt idx="6">
                  <c:v>49.5</c:v>
                </c:pt>
                <c:pt idx="7">
                  <c:v>44.340000000000011</c:v>
                </c:pt>
                <c:pt idx="8">
                  <c:v>40.179310344827591</c:v>
                </c:pt>
                <c:pt idx="9">
                  <c:v>45.354838709677409</c:v>
                </c:pt>
                <c:pt idx="10">
                  <c:v>52.977777777777774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mnd'!$U$134:$U$145</c:f>
              <c:numCache>
                <c:formatCode>0.00</c:formatCode>
                <c:ptCount val="12"/>
                <c:pt idx="0">
                  <c:v>9.1818181818181817</c:v>
                </c:pt>
                <c:pt idx="1">
                  <c:v>8.5217391304347831</c:v>
                </c:pt>
                <c:pt idx="2">
                  <c:v>8.9642857142857117</c:v>
                </c:pt>
                <c:pt idx="3">
                  <c:v>8.4782608695652169</c:v>
                </c:pt>
                <c:pt idx="4">
                  <c:v>8.8461538461538431</c:v>
                </c:pt>
                <c:pt idx="5">
                  <c:v>8.7142857142857117</c:v>
                </c:pt>
                <c:pt idx="6">
                  <c:v>9</c:v>
                </c:pt>
                <c:pt idx="7">
                  <c:v>9</c:v>
                </c:pt>
                <c:pt idx="8">
                  <c:v>8.5689655172413808</c:v>
                </c:pt>
                <c:pt idx="9">
                  <c:v>9.086021505376344</c:v>
                </c:pt>
                <c:pt idx="10">
                  <c:v>9.6666666666666643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104</c:v>
                </c:pt>
                <c:pt idx="3">
                  <c:v>23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20</c:v>
                </c:pt>
                <c:pt idx="8">
                  <c:v>29</c:v>
                </c:pt>
                <c:pt idx="9">
                  <c:v>54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2.7972027972027966</c:v>
                </c:pt>
                <c:pt idx="1">
                  <c:v>1.582278481012658</c:v>
                </c:pt>
                <c:pt idx="2">
                  <c:v>4.7728315741165668</c:v>
                </c:pt>
                <c:pt idx="3">
                  <c:v>5.5961070559610704</c:v>
                </c:pt>
                <c:pt idx="4">
                  <c:v>4.4444444444444446</c:v>
                </c:pt>
                <c:pt idx="5">
                  <c:v>1.1235955056179776</c:v>
                </c:pt>
                <c:pt idx="6">
                  <c:v>24</c:v>
                </c:pt>
                <c:pt idx="7">
                  <c:v>15.151515151515152</c:v>
                </c:pt>
                <c:pt idx="8">
                  <c:v>12.719298245614032</c:v>
                </c:pt>
                <c:pt idx="9">
                  <c:v>9.9264705882352953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mnd'!$M$149:$M$160</c:f>
              <c:numCache>
                <c:formatCode>0.0</c:formatCode>
                <c:ptCount val="12"/>
                <c:pt idx="0">
                  <c:v>50.574999999999989</c:v>
                </c:pt>
                <c:pt idx="1">
                  <c:v>51.419999999999995</c:v>
                </c:pt>
                <c:pt idx="2">
                  <c:v>51.473076923076945</c:v>
                </c:pt>
                <c:pt idx="3">
                  <c:v>53.178260869565214</c:v>
                </c:pt>
                <c:pt idx="4">
                  <c:v>45.066666666666677</c:v>
                </c:pt>
                <c:pt idx="5">
                  <c:v>38.700000000000003</c:v>
                </c:pt>
                <c:pt idx="6">
                  <c:v>39.883333333333326</c:v>
                </c:pt>
                <c:pt idx="7">
                  <c:v>49.07500000000001</c:v>
                </c:pt>
                <c:pt idx="8">
                  <c:v>45.082758620689667</c:v>
                </c:pt>
                <c:pt idx="9">
                  <c:v>45.8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mnd'!$U$149:$U$160</c:f>
              <c:numCache>
                <c:formatCode>0.00</c:formatCode>
                <c:ptCount val="12"/>
                <c:pt idx="0">
                  <c:v>9.125</c:v>
                </c:pt>
                <c:pt idx="1">
                  <c:v>9.6</c:v>
                </c:pt>
                <c:pt idx="2">
                  <c:v>9.3269230769230784</c:v>
                </c:pt>
                <c:pt idx="3">
                  <c:v>9.4347826086956506</c:v>
                </c:pt>
                <c:pt idx="4">
                  <c:v>8.8333333333333357</c:v>
                </c:pt>
                <c:pt idx="5">
                  <c:v>8</c:v>
                </c:pt>
                <c:pt idx="6">
                  <c:v>8.6666666666666643</c:v>
                </c:pt>
                <c:pt idx="7">
                  <c:v>9.9</c:v>
                </c:pt>
                <c:pt idx="8">
                  <c:v>9.7586206896551744</c:v>
                </c:pt>
                <c:pt idx="9">
                  <c:v>9.7407407407407387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65</c:v>
                </c:pt>
                <c:pt idx="3">
                  <c:v>16</c:v>
                </c:pt>
                <c:pt idx="4">
                  <c:v>8</c:v>
                </c:pt>
                <c:pt idx="5">
                  <c:v>5</c:v>
                </c:pt>
                <c:pt idx="6">
                  <c:v>2</c:v>
                </c:pt>
                <c:pt idx="7">
                  <c:v>9</c:v>
                </c:pt>
                <c:pt idx="8">
                  <c:v>21</c:v>
                </c:pt>
                <c:pt idx="9">
                  <c:v>25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0.63291139240506322</c:v>
                </c:pt>
                <c:pt idx="2">
                  <c:v>2.9830197338228537</c:v>
                </c:pt>
                <c:pt idx="3">
                  <c:v>3.892944038929441</c:v>
                </c:pt>
                <c:pt idx="4">
                  <c:v>5.9259259259259265</c:v>
                </c:pt>
                <c:pt idx="5">
                  <c:v>5.617977528089888</c:v>
                </c:pt>
                <c:pt idx="6">
                  <c:v>8</c:v>
                </c:pt>
                <c:pt idx="7">
                  <c:v>6.8181818181818192</c:v>
                </c:pt>
                <c:pt idx="8">
                  <c:v>9.2105263157894726</c:v>
                </c:pt>
                <c:pt idx="9">
                  <c:v>4.5955882352941186</c:v>
                </c:pt>
                <c:pt idx="10">
                  <c:v>2.8571428571428577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mnd'!$M$164:$M$175</c:f>
              <c:numCache>
                <c:formatCode>0.0</c:formatCode>
                <c:ptCount val="12"/>
                <c:pt idx="0">
                  <c:v>54.25</c:v>
                </c:pt>
                <c:pt idx="1">
                  <c:v>43.7</c:v>
                </c:pt>
                <c:pt idx="2">
                  <c:v>53.646153846153858</c:v>
                </c:pt>
                <c:pt idx="3">
                  <c:v>45.45</c:v>
                </c:pt>
                <c:pt idx="4">
                  <c:v>51.062500000000007</c:v>
                </c:pt>
                <c:pt idx="5">
                  <c:v>45.46</c:v>
                </c:pt>
                <c:pt idx="6">
                  <c:v>51.7</c:v>
                </c:pt>
                <c:pt idx="7">
                  <c:v>48.277777777777779</c:v>
                </c:pt>
                <c:pt idx="8">
                  <c:v>48.542857142857152</c:v>
                </c:pt>
                <c:pt idx="9">
                  <c:v>47.016000000000005</c:v>
                </c:pt>
                <c:pt idx="10">
                  <c:v>52.73333333333332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mnd'!$U$164:$U$175</c:f>
              <c:numCache>
                <c:formatCode>0.00</c:formatCode>
                <c:ptCount val="12"/>
                <c:pt idx="0">
                  <c:v>9.5</c:v>
                </c:pt>
                <c:pt idx="1">
                  <c:v>8.5</c:v>
                </c:pt>
                <c:pt idx="2">
                  <c:v>9.5692307692307672</c:v>
                </c:pt>
                <c:pt idx="3">
                  <c:v>8.75</c:v>
                </c:pt>
                <c:pt idx="4">
                  <c:v>9.5</c:v>
                </c:pt>
                <c:pt idx="5">
                  <c:v>9.1999999999999993</c:v>
                </c:pt>
                <c:pt idx="6">
                  <c:v>9.5</c:v>
                </c:pt>
                <c:pt idx="7">
                  <c:v>10.222222222222221</c:v>
                </c:pt>
                <c:pt idx="8">
                  <c:v>10.285714285714288</c:v>
                </c:pt>
                <c:pt idx="9">
                  <c:v>10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03858943430201E-2"/>
          <c:y val="0.17797588935447231"/>
          <c:w val="0.86641614579153958"/>
          <c:h val="0.64262528350456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1"/>
          <c:tx>
            <c:strRef>
              <c:f>Regioner!$B$57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Regioner!$G$57:$G$60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2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3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1567</c:v>
                </c:pt>
                <c:pt idx="1">
                  <c:v>2010</c:v>
                </c:pt>
                <c:pt idx="2">
                  <c:v>699</c:v>
                </c:pt>
                <c:pt idx="3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4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4035519847730044E-17"/>
                  <c:y val="-7.9805412073384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5-400F-9A1E-05E5FF85A6B8}"/>
                </c:ext>
              </c:extLst>
            </c:dLbl>
            <c:dLbl>
              <c:idx val="2"/>
              <c:layout>
                <c:manualLayout>
                  <c:x val="0"/>
                  <c:y val="-0.11663867918417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5-400F-9A1E-05E5FF85A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1399</c:v>
                </c:pt>
                <c:pt idx="1">
                  <c:v>1917</c:v>
                </c:pt>
                <c:pt idx="2">
                  <c:v>556</c:v>
                </c:pt>
                <c:pt idx="3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602782549180737E-2"/>
              <c:y val="0.3280445531074161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6797738699814"/>
          <c:y val="6.925750476288553E-2"/>
          <c:w val="9.2271207750046227E-2"/>
          <c:h val="0.30073599454199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4124099171503"/>
          <c:y val="0.13736987616709692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0.34965034965034958</c:v>
                </c:pt>
                <c:pt idx="1">
                  <c:v>0</c:v>
                </c:pt>
                <c:pt idx="2">
                  <c:v>0.96374483708122971</c:v>
                </c:pt>
                <c:pt idx="3">
                  <c:v>0.72992700729927051</c:v>
                </c:pt>
                <c:pt idx="4">
                  <c:v>2.9629629629629632</c:v>
                </c:pt>
                <c:pt idx="5">
                  <c:v>0</c:v>
                </c:pt>
                <c:pt idx="6">
                  <c:v>12</c:v>
                </c:pt>
                <c:pt idx="7">
                  <c:v>6.0606060606060606</c:v>
                </c:pt>
                <c:pt idx="8">
                  <c:v>3.5087719298245608</c:v>
                </c:pt>
                <c:pt idx="9">
                  <c:v>0.73529411764705888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46.6</c:v>
                </c:pt>
                <c:pt idx="1">
                  <c:v>0</c:v>
                </c:pt>
                <c:pt idx="2">
                  <c:v>57.719047619047601</c:v>
                </c:pt>
                <c:pt idx="3">
                  <c:v>52.233333333333341</c:v>
                </c:pt>
                <c:pt idx="4">
                  <c:v>50.75</c:v>
                </c:pt>
                <c:pt idx="5">
                  <c:v>0</c:v>
                </c:pt>
                <c:pt idx="6">
                  <c:v>40.166666666666657</c:v>
                </c:pt>
                <c:pt idx="7">
                  <c:v>55.45000000000001</c:v>
                </c:pt>
                <c:pt idx="8">
                  <c:v>49.962499999999999</c:v>
                </c:pt>
                <c:pt idx="9">
                  <c:v>51.325000000000003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mnd'!$U$179:$U$190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10.523809523809524</c:v>
                </c:pt>
                <c:pt idx="3">
                  <c:v>9.3333333333333357</c:v>
                </c:pt>
                <c:pt idx="4">
                  <c:v>9.25</c:v>
                </c:pt>
                <c:pt idx="5">
                  <c:v>0</c:v>
                </c:pt>
                <c:pt idx="6">
                  <c:v>8.3333333333333357</c:v>
                </c:pt>
                <c:pt idx="7">
                  <c:v>10.375</c:v>
                </c:pt>
                <c:pt idx="8">
                  <c:v>10.125</c:v>
                </c:pt>
                <c:pt idx="9">
                  <c:v>10.5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0.50481872418540619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2.2727272727272729</c:v>
                </c:pt>
                <c:pt idx="8">
                  <c:v>0.87719298245614019</c:v>
                </c:pt>
                <c:pt idx="9">
                  <c:v>0.36764705882352944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mnd'!$M$194:$M$205</c:f>
              <c:numCache>
                <c:formatCode>0.0</c:formatCode>
                <c:ptCount val="12"/>
                <c:pt idx="0">
                  <c:v>0</c:v>
                </c:pt>
                <c:pt idx="1">
                  <c:v>44.5</c:v>
                </c:pt>
                <c:pt idx="2">
                  <c:v>62.145454545454555</c:v>
                </c:pt>
                <c:pt idx="3">
                  <c:v>64.8</c:v>
                </c:pt>
                <c:pt idx="4">
                  <c:v>45.5</c:v>
                </c:pt>
                <c:pt idx="5">
                  <c:v>55.4</c:v>
                </c:pt>
                <c:pt idx="6">
                  <c:v>0</c:v>
                </c:pt>
                <c:pt idx="7">
                  <c:v>58.033333333333353</c:v>
                </c:pt>
                <c:pt idx="8">
                  <c:v>64.75</c:v>
                </c:pt>
                <c:pt idx="9">
                  <c:v>50.8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mnd'!$U$194:$U$205</c:f>
              <c:numCache>
                <c:formatCode>0.00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10.727272727272727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0</c:v>
                </c:pt>
                <c:pt idx="7">
                  <c:v>11.666666666666664</c:v>
                </c:pt>
                <c:pt idx="8">
                  <c:v>13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1.5151515151515151</c:v>
                </c:pt>
                <c:pt idx="8">
                  <c:v>0.4385964912280701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SLAKT</a:t>
            </a:r>
            <a:r>
              <a:rPr lang="nb-NO" sz="2800" baseline="0"/>
              <a:t> per PRODUSENT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334962961518922E-2"/>
          <c:y val="0.18734975049687139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Regioner!$AJ$78:$AJ$81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8-4C30-B819-6A839A57FBFA}"/>
            </c:ext>
          </c:extLst>
        </c:ser>
        <c:ser>
          <c:idx val="5"/>
          <c:order val="1"/>
          <c:tx>
            <c:strRef>
              <c:f>Regioner!$B$57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Regioner!$AJ$58:$AJ$61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8-4C30-B819-6A839A57FBFA}"/>
            </c:ext>
          </c:extLst>
        </c:ser>
        <c:ser>
          <c:idx val="9"/>
          <c:order val="2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Regioner!$AJ$35:$AJ$38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8-4C30-B819-6A839A57FBFA}"/>
            </c:ext>
          </c:extLst>
        </c:ser>
        <c:ser>
          <c:idx val="1"/>
          <c:order val="3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Regioner!$AJ$15:$AJ$18</c:f>
              <c:numCache>
                <c:formatCode>0</c:formatCode>
                <c:ptCount val="4"/>
                <c:pt idx="0">
                  <c:v>1.5812310797174571</c:v>
                </c:pt>
                <c:pt idx="1">
                  <c:v>1.4336661911554922</c:v>
                </c:pt>
                <c:pt idx="2">
                  <c:v>1.606896551724138</c:v>
                </c:pt>
                <c:pt idx="3">
                  <c:v>1.7694444444444444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A8-4C30-B819-6A839A57FBFA}"/>
            </c:ext>
          </c:extLst>
        </c:ser>
        <c:ser>
          <c:idx val="2"/>
          <c:order val="4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Regioner!$AJ$10:$AJ$13</c:f>
              <c:numCache>
                <c:formatCode>0</c:formatCode>
                <c:ptCount val="4"/>
                <c:pt idx="0">
                  <c:v>1.5879682179341656</c:v>
                </c:pt>
                <c:pt idx="1">
                  <c:v>1.42</c:v>
                </c:pt>
                <c:pt idx="2">
                  <c:v>1.421994884910486</c:v>
                </c:pt>
                <c:pt idx="3">
                  <c:v>1.7305389221556886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A8-4C30-B819-6A839A57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37519586602978"/>
          <c:y val="0.22594633379291937"/>
          <c:w val="8.2470247969611762E-2"/>
          <c:h val="0.24068765798949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mnd'!$M$209:$M$220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80.8</c:v>
                </c:pt>
                <c:pt idx="3">
                  <c:v>0</c:v>
                </c:pt>
                <c:pt idx="4">
                  <c:v>42.800000000000011</c:v>
                </c:pt>
                <c:pt idx="5">
                  <c:v>0</c:v>
                </c:pt>
                <c:pt idx="6">
                  <c:v>0</c:v>
                </c:pt>
                <c:pt idx="7">
                  <c:v>52.7</c:v>
                </c:pt>
                <c:pt idx="8">
                  <c:v>52.1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mnd'!$U$209:$U$220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11.5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0.2753556677374942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mnd'!$M$224:$M$235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60.133333333333326</c:v>
                </c:pt>
                <c:pt idx="3">
                  <c:v>59.7</c:v>
                </c:pt>
                <c:pt idx="4">
                  <c:v>66.2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mnd'!$U$224:$U$235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5729975242457E-2"/>
          <c:y val="0.11537496982016714"/>
          <c:w val="0.90558003387874386"/>
          <c:h val="0.72089787923393844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D-4520-B190-5E714F86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mnd'!$I$255:$I$266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0B2-9FCF-5C589C329FB9}"/>
            </c:ext>
          </c:extLst>
        </c:ser>
        <c:ser>
          <c:idx val="1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mnd'!$I$29:$I$40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DFA-B737-A3A2E516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mnd'!$I$270:$I$281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35</c:v>
                </c:pt>
                <c:pt idx="3">
                  <c:v>4</c:v>
                </c:pt>
                <c:pt idx="4">
                  <c:v>14</c:v>
                </c:pt>
                <c:pt idx="5">
                  <c:v>10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5-43D5-9E50-DFE7571DF391}"/>
            </c:ext>
          </c:extLst>
        </c:ser>
        <c:ser>
          <c:idx val="1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mnd'!$I$44:$I$55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35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5-43D5-9E50-DFE7571D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mnd'!$I$285:$I$296</c:f>
              <c:numCache>
                <c:formatCode>General</c:formatCode>
                <c:ptCount val="12"/>
                <c:pt idx="0">
                  <c:v>34</c:v>
                </c:pt>
                <c:pt idx="1">
                  <c:v>34</c:v>
                </c:pt>
                <c:pt idx="2">
                  <c:v>179</c:v>
                </c:pt>
                <c:pt idx="3">
                  <c:v>13</c:v>
                </c:pt>
                <c:pt idx="4">
                  <c:v>12</c:v>
                </c:pt>
                <c:pt idx="5">
                  <c:v>21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9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88B-B5F3-36A196143457}"/>
            </c:ext>
          </c:extLst>
        </c:ser>
        <c:ser>
          <c:idx val="1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mnd'!$I$59:$I$70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160</c:v>
                </c:pt>
                <c:pt idx="3">
                  <c:v>28</c:v>
                </c:pt>
                <c:pt idx="4">
                  <c:v>12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12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88B-B5F3-36A19614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</a:t>
            </a:r>
            <a:r>
              <a:rPr lang="nb-NO" sz="2800" baseline="0"/>
              <a:t>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95253390982269E-2"/>
          <c:y val="0.17074294749585148"/>
          <c:w val="0.8681141576678576"/>
          <c:h val="0.71046895909938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'Ark1'!$C$702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'Ark1'!$Q$702:$Q$705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0D52-409E-B246-C6701E232DC6}"/>
            </c:ext>
          </c:extLst>
        </c:ser>
        <c:ser>
          <c:idx val="5"/>
          <c:order val="1"/>
          <c:tx>
            <c:strRef>
              <c:f>'Ark1'!$C$682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'Ark1'!$Q$682:$Q$685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0D52-409E-B246-C6701E232DC6}"/>
            </c:ext>
          </c:extLst>
        </c:ser>
        <c:ser>
          <c:idx val="9"/>
          <c:order val="2"/>
          <c:tx>
            <c:strRef>
              <c:f>'Ark1'!$C$662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'Ark1'!$Q$662:$Q$665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0D52-409E-B246-C6701E232DC6}"/>
            </c:ext>
          </c:extLst>
        </c:ser>
        <c:ser>
          <c:idx val="1"/>
          <c:order val="3"/>
          <c:tx>
            <c:strRef>
              <c:f>'Ark1'!$C$646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'Ark1'!$Q$646:$Q$649</c:f>
              <c:numCache>
                <c:formatCode>General</c:formatCode>
                <c:ptCount val="4"/>
                <c:pt idx="0">
                  <c:v>360</c:v>
                </c:pt>
                <c:pt idx="1">
                  <c:v>965</c:v>
                </c:pt>
                <c:pt idx="2">
                  <c:v>1416</c:v>
                </c:pt>
                <c:pt idx="3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52-409E-B246-C6701E232DC6}"/>
            </c:ext>
          </c:extLst>
        </c:ser>
        <c:ser>
          <c:idx val="2"/>
          <c:order val="4"/>
          <c:tx>
            <c:strRef>
              <c:f>'Ark1'!$C$642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'Ark1'!$Q$642:$Q$645</c:f>
              <c:numCache>
                <c:formatCode>General</c:formatCode>
                <c:ptCount val="4"/>
                <c:pt idx="0">
                  <c:v>334</c:v>
                </c:pt>
                <c:pt idx="1">
                  <c:v>991</c:v>
                </c:pt>
                <c:pt idx="2">
                  <c:v>1402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52-409E-B246-C6701E232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919451595942872"/>
          <c:y val="0.16985049465205676"/>
          <c:w val="7.662324822332213E-2"/>
          <c:h val="0.2946351144912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mnd'!$I$300:$I$311</c:f>
              <c:numCache>
                <c:formatCode>General</c:formatCode>
                <c:ptCount val="12"/>
                <c:pt idx="0">
                  <c:v>86</c:v>
                </c:pt>
                <c:pt idx="1">
                  <c:v>63</c:v>
                </c:pt>
                <c:pt idx="2">
                  <c:v>350</c:v>
                </c:pt>
                <c:pt idx="3">
                  <c:v>34</c:v>
                </c:pt>
                <c:pt idx="4">
                  <c:v>24</c:v>
                </c:pt>
                <c:pt idx="5">
                  <c:v>17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22</c:v>
                </c:pt>
                <c:pt idx="10">
                  <c:v>24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C-44B9-818F-6E4C32CA117F}"/>
            </c:ext>
          </c:extLst>
        </c:ser>
        <c:ser>
          <c:idx val="1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C-44B9-818F-6E4C32CA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Vektgrupper!$F$109:$F$124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27</c:v>
                </c:pt>
                <c:pt idx="2">
                  <c:v>138</c:v>
                </c:pt>
                <c:pt idx="3">
                  <c:v>287</c:v>
                </c:pt>
                <c:pt idx="4">
                  <c:v>267</c:v>
                </c:pt>
                <c:pt idx="5">
                  <c:v>180</c:v>
                </c:pt>
                <c:pt idx="6">
                  <c:v>318</c:v>
                </c:pt>
                <c:pt idx="7">
                  <c:v>216</c:v>
                </c:pt>
                <c:pt idx="8">
                  <c:v>392</c:v>
                </c:pt>
                <c:pt idx="9">
                  <c:v>269</c:v>
                </c:pt>
                <c:pt idx="10">
                  <c:v>446</c:v>
                </c:pt>
                <c:pt idx="11">
                  <c:v>294</c:v>
                </c:pt>
                <c:pt idx="12">
                  <c:v>714</c:v>
                </c:pt>
                <c:pt idx="13">
                  <c:v>576</c:v>
                </c:pt>
                <c:pt idx="14">
                  <c:v>408</c:v>
                </c:pt>
                <c:pt idx="15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26</c:v>
                </c:pt>
                <c:pt idx="2">
                  <c:v>139</c:v>
                </c:pt>
                <c:pt idx="3">
                  <c:v>276</c:v>
                </c:pt>
                <c:pt idx="4">
                  <c:v>211</c:v>
                </c:pt>
                <c:pt idx="5">
                  <c:v>178</c:v>
                </c:pt>
                <c:pt idx="6">
                  <c:v>286</c:v>
                </c:pt>
                <c:pt idx="7">
                  <c:v>198</c:v>
                </c:pt>
                <c:pt idx="8">
                  <c:v>346</c:v>
                </c:pt>
                <c:pt idx="9">
                  <c:v>227</c:v>
                </c:pt>
                <c:pt idx="10">
                  <c:v>413</c:v>
                </c:pt>
                <c:pt idx="11">
                  <c:v>272</c:v>
                </c:pt>
                <c:pt idx="12">
                  <c:v>619</c:v>
                </c:pt>
                <c:pt idx="13">
                  <c:v>511</c:v>
                </c:pt>
                <c:pt idx="14">
                  <c:v>365</c:v>
                </c:pt>
                <c:pt idx="15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Vektgrupper!$B$269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Vektgrupper!$R$269:$R$284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6-4ADE-8CD3-9D48400AABD1}"/>
            </c:ext>
          </c:extLst>
        </c:ser>
        <c:ser>
          <c:idx val="5"/>
          <c:order val="1"/>
          <c:tx>
            <c:strRef>
              <c:f>Vektgrupper!$B$189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Vektgrupper!$R$189:$R$204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6-4ADE-8CD3-9D48400AABD1}"/>
            </c:ext>
          </c:extLst>
        </c:ser>
        <c:ser>
          <c:idx val="1"/>
          <c:order val="2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Vektgrupper!$R$109:$R$124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6-4ADE-8CD3-9D48400AABD1}"/>
            </c:ext>
          </c:extLst>
        </c:ser>
        <c:ser>
          <c:idx val="4"/>
          <c:order val="3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2.5</c:v>
                </c:pt>
                <c:pt idx="1">
                  <c:v>4.7777777777777777</c:v>
                </c:pt>
                <c:pt idx="2">
                  <c:v>5.5072463768115938</c:v>
                </c:pt>
                <c:pt idx="3">
                  <c:v>5.951219512195121</c:v>
                </c:pt>
                <c:pt idx="4">
                  <c:v>6.4831460674157286</c:v>
                </c:pt>
                <c:pt idx="5">
                  <c:v>6.1388888888888884</c:v>
                </c:pt>
                <c:pt idx="6">
                  <c:v>6.3301886792452819</c:v>
                </c:pt>
                <c:pt idx="7">
                  <c:v>6.4814814814814827</c:v>
                </c:pt>
                <c:pt idx="8">
                  <c:v>6.8112244897959187</c:v>
                </c:pt>
                <c:pt idx="9">
                  <c:v>6.9033457249070613</c:v>
                </c:pt>
                <c:pt idx="10">
                  <c:v>6.9215246636771308</c:v>
                </c:pt>
                <c:pt idx="11">
                  <c:v>7.1904761904761934</c:v>
                </c:pt>
                <c:pt idx="12">
                  <c:v>7.4887955182072812</c:v>
                </c:pt>
                <c:pt idx="13">
                  <c:v>7.703125</c:v>
                </c:pt>
                <c:pt idx="14">
                  <c:v>8.382352941176471</c:v>
                </c:pt>
                <c:pt idx="15">
                  <c:v>9.2612137203166167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6-4ADE-8CD3-9D48400AABD1}"/>
            </c:ext>
          </c:extLst>
        </c:ser>
        <c:ser>
          <c:idx val="6"/>
          <c:order val="4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0</c:v>
                </c:pt>
                <c:pt idx="1">
                  <c:v>4.2307692307692308</c:v>
                </c:pt>
                <c:pt idx="2">
                  <c:v>5.5971223021582723</c:v>
                </c:pt>
                <c:pt idx="3">
                  <c:v>6.1811594202898545</c:v>
                </c:pt>
                <c:pt idx="4">
                  <c:v>6.3981042654028419</c:v>
                </c:pt>
                <c:pt idx="5">
                  <c:v>6.5449438202247192</c:v>
                </c:pt>
                <c:pt idx="6">
                  <c:v>6.6503496503496526</c:v>
                </c:pt>
                <c:pt idx="7">
                  <c:v>6.9444444444444438</c:v>
                </c:pt>
                <c:pt idx="8">
                  <c:v>6.8670520231213876</c:v>
                </c:pt>
                <c:pt idx="9">
                  <c:v>6.7400881057268709</c:v>
                </c:pt>
                <c:pt idx="10">
                  <c:v>7.0968523002421273</c:v>
                </c:pt>
                <c:pt idx="11">
                  <c:v>7.0183823529411757</c:v>
                </c:pt>
                <c:pt idx="12">
                  <c:v>7.3941841680129246</c:v>
                </c:pt>
                <c:pt idx="13">
                  <c:v>7.8630136986301373</c:v>
                </c:pt>
                <c:pt idx="14">
                  <c:v>8.1424657534246574</c:v>
                </c:pt>
                <c:pt idx="15">
                  <c:v>9.1174934725848562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6-4ADE-8CD3-9D48400A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94193214380312"/>
          <c:y val="0.26285419466107407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Vektgrupper!$B$269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Vektgrupper!$Q$269:$Q$284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D-41B0-B5A7-A5B1DAF0E029}"/>
            </c:ext>
          </c:extLst>
        </c:ser>
        <c:ser>
          <c:idx val="5"/>
          <c:order val="1"/>
          <c:tx>
            <c:strRef>
              <c:f>Vektgrupper!$B$189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Vektgrupper!$Q$189:$Q$204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D-41B0-B5A7-A5B1DAF0E029}"/>
            </c:ext>
          </c:extLst>
        </c:ser>
        <c:ser>
          <c:idx val="1"/>
          <c:order val="2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Vektgrupper!$Q$109:$Q$124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D-41B0-B5A7-A5B1DAF0E029}"/>
            </c:ext>
          </c:extLst>
        </c:ser>
        <c:ser>
          <c:idx val="4"/>
          <c:order val="3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Vektgrupper!$Q$28:$Q$43</c:f>
              <c:numCache>
                <c:formatCode>0.00</c:formatCode>
                <c:ptCount val="16"/>
                <c:pt idx="0">
                  <c:v>2.5</c:v>
                </c:pt>
                <c:pt idx="1">
                  <c:v>4.5185185185185182</c:v>
                </c:pt>
                <c:pt idx="2">
                  <c:v>5.5869565217391308</c:v>
                </c:pt>
                <c:pt idx="3">
                  <c:v>6.1045296167247383</c:v>
                </c:pt>
                <c:pt idx="4">
                  <c:v>6.5692883895131056</c:v>
                </c:pt>
                <c:pt idx="5">
                  <c:v>6.261111111111112</c:v>
                </c:pt>
                <c:pt idx="6">
                  <c:v>6.7169811320754702</c:v>
                </c:pt>
                <c:pt idx="7">
                  <c:v>6.9212962962962967</c:v>
                </c:pt>
                <c:pt idx="8">
                  <c:v>7.2602040816326525</c:v>
                </c:pt>
                <c:pt idx="9">
                  <c:v>7.6617100371747187</c:v>
                </c:pt>
                <c:pt idx="10">
                  <c:v>7.9192825112107652</c:v>
                </c:pt>
                <c:pt idx="11">
                  <c:v>8.1972789115646236</c:v>
                </c:pt>
                <c:pt idx="12">
                  <c:v>8.5952380952380985</c:v>
                </c:pt>
                <c:pt idx="13">
                  <c:v>9.1006944444444446</c:v>
                </c:pt>
                <c:pt idx="14">
                  <c:v>9.7083333333333357</c:v>
                </c:pt>
                <c:pt idx="15">
                  <c:v>10.329815303430077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D-41B0-B5A7-A5B1DAF0E029}"/>
            </c:ext>
          </c:extLst>
        </c:ser>
        <c:ser>
          <c:idx val="6"/>
          <c:order val="4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Vektgrupper!$Q$11:$Q$26</c:f>
              <c:numCache>
                <c:formatCode>0.00</c:formatCode>
                <c:ptCount val="16"/>
                <c:pt idx="0">
                  <c:v>0</c:v>
                </c:pt>
                <c:pt idx="1">
                  <c:v>4.6153846153846141</c:v>
                </c:pt>
                <c:pt idx="2">
                  <c:v>5.273381294964028</c:v>
                </c:pt>
                <c:pt idx="3">
                  <c:v>6.1268115942028993</c:v>
                </c:pt>
                <c:pt idx="4">
                  <c:v>6.5876777251184819</c:v>
                </c:pt>
                <c:pt idx="5">
                  <c:v>6.8314606741573014</c:v>
                </c:pt>
                <c:pt idx="6">
                  <c:v>6.975524475524475</c:v>
                </c:pt>
                <c:pt idx="7">
                  <c:v>7.4191919191919187</c:v>
                </c:pt>
                <c:pt idx="8">
                  <c:v>7.5202312138728304</c:v>
                </c:pt>
                <c:pt idx="9">
                  <c:v>7.9647577092511028</c:v>
                </c:pt>
                <c:pt idx="10">
                  <c:v>8.0411622276029053</c:v>
                </c:pt>
                <c:pt idx="11">
                  <c:v>8.430147058823529</c:v>
                </c:pt>
                <c:pt idx="12">
                  <c:v>8.8336025848142175</c:v>
                </c:pt>
                <c:pt idx="13">
                  <c:v>9.3483365949119381</c:v>
                </c:pt>
                <c:pt idx="14">
                  <c:v>9.8575342465753426</c:v>
                </c:pt>
                <c:pt idx="15">
                  <c:v>10.676240208877289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D-41B0-B5A7-A5B1DAF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5.8859055689505849E-2"/>
          <c:h val="0.26342953395900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27</c:v>
                </c:pt>
                <c:pt idx="2">
                  <c:v>138</c:v>
                </c:pt>
                <c:pt idx="3">
                  <c:v>287</c:v>
                </c:pt>
                <c:pt idx="4">
                  <c:v>267</c:v>
                </c:pt>
                <c:pt idx="5">
                  <c:v>180</c:v>
                </c:pt>
                <c:pt idx="6">
                  <c:v>318</c:v>
                </c:pt>
                <c:pt idx="7">
                  <c:v>216</c:v>
                </c:pt>
                <c:pt idx="8">
                  <c:v>392</c:v>
                </c:pt>
                <c:pt idx="9">
                  <c:v>269</c:v>
                </c:pt>
                <c:pt idx="10">
                  <c:v>446</c:v>
                </c:pt>
                <c:pt idx="11">
                  <c:v>294</c:v>
                </c:pt>
                <c:pt idx="12">
                  <c:v>714</c:v>
                </c:pt>
                <c:pt idx="13">
                  <c:v>576</c:v>
                </c:pt>
                <c:pt idx="14">
                  <c:v>408</c:v>
                </c:pt>
                <c:pt idx="15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9-4380-AA2D-EEF057577C80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26</c:v>
                </c:pt>
                <c:pt idx="2">
                  <c:v>139</c:v>
                </c:pt>
                <c:pt idx="3">
                  <c:v>276</c:v>
                </c:pt>
                <c:pt idx="4">
                  <c:v>211</c:v>
                </c:pt>
                <c:pt idx="5">
                  <c:v>178</c:v>
                </c:pt>
                <c:pt idx="6">
                  <c:v>286</c:v>
                </c:pt>
                <c:pt idx="7">
                  <c:v>198</c:v>
                </c:pt>
                <c:pt idx="8">
                  <c:v>346</c:v>
                </c:pt>
                <c:pt idx="9">
                  <c:v>227</c:v>
                </c:pt>
                <c:pt idx="10">
                  <c:v>413</c:v>
                </c:pt>
                <c:pt idx="11">
                  <c:v>272</c:v>
                </c:pt>
                <c:pt idx="12">
                  <c:v>619</c:v>
                </c:pt>
                <c:pt idx="13">
                  <c:v>511</c:v>
                </c:pt>
                <c:pt idx="14">
                  <c:v>365</c:v>
                </c:pt>
                <c:pt idx="15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9-4380-AA2D-EEF05757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4-429C-A4C4-4800FB4E42D0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4.0708324852432309E-2</c:v>
                </c:pt>
                <c:pt idx="1">
                  <c:v>0.54956238550783632</c:v>
                </c:pt>
                <c:pt idx="2">
                  <c:v>2.8088744148178297</c:v>
                </c:pt>
                <c:pt idx="3">
                  <c:v>5.8416446163240403</c:v>
                </c:pt>
                <c:pt idx="4">
                  <c:v>5.4345613677997155</c:v>
                </c:pt>
                <c:pt idx="5">
                  <c:v>3.6637492367189086</c:v>
                </c:pt>
                <c:pt idx="6">
                  <c:v>6.4726236515367397</c:v>
                </c:pt>
                <c:pt idx="7">
                  <c:v>4.3964990840626905</c:v>
                </c:pt>
                <c:pt idx="8">
                  <c:v>7.9788316710767324</c:v>
                </c:pt>
                <c:pt idx="9">
                  <c:v>5.475269692652148</c:v>
                </c:pt>
                <c:pt idx="10">
                  <c:v>9.0779564420924057</c:v>
                </c:pt>
                <c:pt idx="11">
                  <c:v>5.98412375330755</c:v>
                </c:pt>
                <c:pt idx="12">
                  <c:v>14.53287197231834</c:v>
                </c:pt>
                <c:pt idx="13">
                  <c:v>11.723997557500509</c:v>
                </c:pt>
                <c:pt idx="14">
                  <c:v>8.3044982698961896</c:v>
                </c:pt>
                <c:pt idx="15">
                  <c:v>7.7142275595359262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4-429C-A4C4-4800FB4E42D0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0.58426966292134808</c:v>
                </c:pt>
                <c:pt idx="2">
                  <c:v>3.1235955056179776</c:v>
                </c:pt>
                <c:pt idx="3">
                  <c:v>6.202247191011236</c:v>
                </c:pt>
                <c:pt idx="4">
                  <c:v>4.7415730337078639</c:v>
                </c:pt>
                <c:pt idx="5">
                  <c:v>4</c:v>
                </c:pt>
                <c:pt idx="6">
                  <c:v>6.4269662921348303</c:v>
                </c:pt>
                <c:pt idx="7">
                  <c:v>4.4494382022471912</c:v>
                </c:pt>
                <c:pt idx="8">
                  <c:v>7.7752808988764048</c:v>
                </c:pt>
                <c:pt idx="9">
                  <c:v>5.1011235955056176</c:v>
                </c:pt>
                <c:pt idx="10">
                  <c:v>9.2808988764044944</c:v>
                </c:pt>
                <c:pt idx="11">
                  <c:v>6.1123595505617985</c:v>
                </c:pt>
                <c:pt idx="12">
                  <c:v>13.910112359550562</c:v>
                </c:pt>
                <c:pt idx="13">
                  <c:v>11.483146067415728</c:v>
                </c:pt>
                <c:pt idx="14">
                  <c:v>8.2022471910112351</c:v>
                </c:pt>
                <c:pt idx="15">
                  <c:v>8.6067415730337054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4-429C-A4C4-4800FB4E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4.0708324852432309E-2</c:v>
                </c:pt>
                <c:pt idx="1">
                  <c:v>0.54956238550783632</c:v>
                </c:pt>
                <c:pt idx="2">
                  <c:v>2.8088744148178297</c:v>
                </c:pt>
                <c:pt idx="3">
                  <c:v>5.8416446163240403</c:v>
                </c:pt>
                <c:pt idx="4">
                  <c:v>5.4345613677997155</c:v>
                </c:pt>
                <c:pt idx="5">
                  <c:v>3.6637492367189086</c:v>
                </c:pt>
                <c:pt idx="6">
                  <c:v>6.4726236515367397</c:v>
                </c:pt>
                <c:pt idx="7">
                  <c:v>4.3964990840626905</c:v>
                </c:pt>
                <c:pt idx="8">
                  <c:v>7.9788316710767324</c:v>
                </c:pt>
                <c:pt idx="9">
                  <c:v>5.475269692652148</c:v>
                </c:pt>
                <c:pt idx="10">
                  <c:v>9.0779564420924057</c:v>
                </c:pt>
                <c:pt idx="11">
                  <c:v>5.98412375330755</c:v>
                </c:pt>
                <c:pt idx="12">
                  <c:v>14.53287197231834</c:v>
                </c:pt>
                <c:pt idx="13">
                  <c:v>11.723997557500509</c:v>
                </c:pt>
                <c:pt idx="14">
                  <c:v>8.3044982698961896</c:v>
                </c:pt>
                <c:pt idx="15">
                  <c:v>7.7142275595359262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B-43E5-B75C-51D7AC99039F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0.58426966292134808</c:v>
                </c:pt>
                <c:pt idx="2">
                  <c:v>3.1235955056179776</c:v>
                </c:pt>
                <c:pt idx="3">
                  <c:v>6.202247191011236</c:v>
                </c:pt>
                <c:pt idx="4">
                  <c:v>4.7415730337078639</c:v>
                </c:pt>
                <c:pt idx="5">
                  <c:v>4</c:v>
                </c:pt>
                <c:pt idx="6">
                  <c:v>6.4269662921348303</c:v>
                </c:pt>
                <c:pt idx="7">
                  <c:v>4.4494382022471912</c:v>
                </c:pt>
                <c:pt idx="8">
                  <c:v>7.7752808988764048</c:v>
                </c:pt>
                <c:pt idx="9">
                  <c:v>5.1011235955056176</c:v>
                </c:pt>
                <c:pt idx="10">
                  <c:v>9.2808988764044944</c:v>
                </c:pt>
                <c:pt idx="11">
                  <c:v>6.1123595505617985</c:v>
                </c:pt>
                <c:pt idx="12">
                  <c:v>13.910112359550562</c:v>
                </c:pt>
                <c:pt idx="13">
                  <c:v>11.483146067415728</c:v>
                </c:pt>
                <c:pt idx="14">
                  <c:v>8.2022471910112351</c:v>
                </c:pt>
                <c:pt idx="15">
                  <c:v>8.6067415730337054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B-43E5-B75C-51D7AC99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%</a:t>
            </a:r>
            <a:r>
              <a:rPr lang="nb-NO" sz="2800" baseline="0"/>
              <a:t> OVERFETE </a:t>
            </a:r>
            <a:r>
              <a:rPr lang="nb-NO" sz="2800"/>
              <a:t>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Vektgrupper!$B$269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Vektgrupper!$T$269:$T$284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9-4CF1-B33D-FAB965C3DD5B}"/>
            </c:ext>
          </c:extLst>
        </c:ser>
        <c:ser>
          <c:idx val="5"/>
          <c:order val="1"/>
          <c:tx>
            <c:strRef>
              <c:f>Vektgrupper!$B$189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Vektgrupper!$T$189:$T$204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9-4CF1-B33D-FAB965C3DD5B}"/>
            </c:ext>
          </c:extLst>
        </c:ser>
        <c:ser>
          <c:idx val="1"/>
          <c:order val="2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Vektgrupper!$T$109:$T$124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9-4CF1-B33D-FAB965C3DD5B}"/>
            </c:ext>
          </c:extLst>
        </c:ser>
        <c:ser>
          <c:idx val="4"/>
          <c:order val="3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4.3478260869565215</c:v>
                </c:pt>
                <c:pt idx="3">
                  <c:v>7.6655052264808354</c:v>
                </c:pt>
                <c:pt idx="4">
                  <c:v>11.610486891385772</c:v>
                </c:pt>
                <c:pt idx="5">
                  <c:v>11.111111111111112</c:v>
                </c:pt>
                <c:pt idx="6">
                  <c:v>13.207547169811324</c:v>
                </c:pt>
                <c:pt idx="7">
                  <c:v>10.648148148148149</c:v>
                </c:pt>
                <c:pt idx="8">
                  <c:v>18.112244897959183</c:v>
                </c:pt>
                <c:pt idx="9">
                  <c:v>16.356877323420075</c:v>
                </c:pt>
                <c:pt idx="10">
                  <c:v>18.161434977578477</c:v>
                </c:pt>
                <c:pt idx="11">
                  <c:v>18.707482993197274</c:v>
                </c:pt>
                <c:pt idx="12">
                  <c:v>23.94957983193277</c:v>
                </c:pt>
                <c:pt idx="13">
                  <c:v>27.430555555555557</c:v>
                </c:pt>
                <c:pt idx="14">
                  <c:v>42.401960784313729</c:v>
                </c:pt>
                <c:pt idx="15">
                  <c:v>61.477572559366763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9-4CF1-B33D-FAB965C3DD5B}"/>
            </c:ext>
          </c:extLst>
        </c:ser>
        <c:ser>
          <c:idx val="6"/>
          <c:order val="4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4.3165467625899288</c:v>
                </c:pt>
                <c:pt idx="3">
                  <c:v>6.1594202898550723</c:v>
                </c:pt>
                <c:pt idx="4">
                  <c:v>14.691943127962086</c:v>
                </c:pt>
                <c:pt idx="5">
                  <c:v>16.853932584269664</c:v>
                </c:pt>
                <c:pt idx="6">
                  <c:v>15.034965034965037</c:v>
                </c:pt>
                <c:pt idx="7">
                  <c:v>18.181818181818183</c:v>
                </c:pt>
                <c:pt idx="8">
                  <c:v>17.341040462427738</c:v>
                </c:pt>
                <c:pt idx="9">
                  <c:v>19.383259911894275</c:v>
                </c:pt>
                <c:pt idx="10">
                  <c:v>23.002421307506062</c:v>
                </c:pt>
                <c:pt idx="11">
                  <c:v>18.014705882352938</c:v>
                </c:pt>
                <c:pt idx="12">
                  <c:v>24.394184168012924</c:v>
                </c:pt>
                <c:pt idx="13">
                  <c:v>31.11545988258316</c:v>
                </c:pt>
                <c:pt idx="14">
                  <c:v>37.260273972602739</c:v>
                </c:pt>
                <c:pt idx="15">
                  <c:v>60.574412532637083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9-4CF1-B33D-FAB965C3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77917475910029"/>
          <c:y val="0.26487100853474377"/>
          <c:w val="7.0033592412066928E-2"/>
          <c:h val="0.25694401765167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ANTALL PRODUSENTER</a:t>
            </a:r>
            <a:r>
              <a:rPr lang="nb-NO" sz="2800" baseline="0"/>
              <a:t> </a:t>
            </a:r>
            <a:r>
              <a:rPr lang="nb-NO" sz="2800"/>
              <a:t>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Vektgrupper!$B$269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Vektgrupper!$E$269:$E$284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C-4BC2-B5EA-C51285FFDCC1}"/>
            </c:ext>
          </c:extLst>
        </c:ser>
        <c:ser>
          <c:idx val="5"/>
          <c:order val="1"/>
          <c:tx>
            <c:strRef>
              <c:f>Vektgrupper!$B$189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Vektgrupper!$E$189:$E$204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C-4BC2-B5EA-C51285FFDCC1}"/>
            </c:ext>
          </c:extLst>
        </c:ser>
        <c:ser>
          <c:idx val="1"/>
          <c:order val="2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Vektgrupper!$E$109:$E$124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C-4BC2-B5EA-C51285FFDCC1}"/>
            </c:ext>
          </c:extLst>
        </c:ser>
        <c:ser>
          <c:idx val="4"/>
          <c:order val="3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Vektgrupper!$E$28:$E$43</c:f>
              <c:numCache>
                <c:formatCode>General</c:formatCode>
                <c:ptCount val="16"/>
                <c:pt idx="0">
                  <c:v>2</c:v>
                </c:pt>
                <c:pt idx="1">
                  <c:v>19</c:v>
                </c:pt>
                <c:pt idx="2">
                  <c:v>106</c:v>
                </c:pt>
                <c:pt idx="3">
                  <c:v>241</c:v>
                </c:pt>
                <c:pt idx="4">
                  <c:v>237</c:v>
                </c:pt>
                <c:pt idx="5">
                  <c:v>169</c:v>
                </c:pt>
                <c:pt idx="6">
                  <c:v>295</c:v>
                </c:pt>
                <c:pt idx="7">
                  <c:v>209</c:v>
                </c:pt>
                <c:pt idx="8">
                  <c:v>369</c:v>
                </c:pt>
                <c:pt idx="9">
                  <c:v>258</c:v>
                </c:pt>
                <c:pt idx="10">
                  <c:v>416</c:v>
                </c:pt>
                <c:pt idx="11">
                  <c:v>277</c:v>
                </c:pt>
                <c:pt idx="12">
                  <c:v>644</c:v>
                </c:pt>
                <c:pt idx="13">
                  <c:v>514</c:v>
                </c:pt>
                <c:pt idx="14">
                  <c:v>379</c:v>
                </c:pt>
                <c:pt idx="15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6C-4BC2-B5EA-C51285FFDCC1}"/>
            </c:ext>
          </c:extLst>
        </c:ser>
        <c:ser>
          <c:idx val="6"/>
          <c:order val="4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Vektgrupper!$E$11:$E$26</c:f>
              <c:numCache>
                <c:formatCode>General</c:formatCode>
                <c:ptCount val="16"/>
                <c:pt idx="0">
                  <c:v>0</c:v>
                </c:pt>
                <c:pt idx="1">
                  <c:v>17</c:v>
                </c:pt>
                <c:pt idx="2">
                  <c:v>110</c:v>
                </c:pt>
                <c:pt idx="3">
                  <c:v>227</c:v>
                </c:pt>
                <c:pt idx="4">
                  <c:v>192</c:v>
                </c:pt>
                <c:pt idx="5">
                  <c:v>163</c:v>
                </c:pt>
                <c:pt idx="6">
                  <c:v>265</c:v>
                </c:pt>
                <c:pt idx="7">
                  <c:v>190</c:v>
                </c:pt>
                <c:pt idx="8">
                  <c:v>324</c:v>
                </c:pt>
                <c:pt idx="9">
                  <c:v>212</c:v>
                </c:pt>
                <c:pt idx="10">
                  <c:v>378</c:v>
                </c:pt>
                <c:pt idx="11">
                  <c:v>265</c:v>
                </c:pt>
                <c:pt idx="12">
                  <c:v>560</c:v>
                </c:pt>
                <c:pt idx="13">
                  <c:v>473</c:v>
                </c:pt>
                <c:pt idx="14">
                  <c:v>336</c:v>
                </c:pt>
                <c:pt idx="15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6C-4BC2-B5EA-C51285FFD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77917475910029"/>
          <c:y val="0.26487100853474377"/>
          <c:w val="7.0033592412066928E-2"/>
          <c:h val="0.25694401765167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LENGDE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8735876161565621"/>
          <c:w val="0.890664431877641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Vektgrupper!$M$28:$M$43</c:f>
              <c:numCache>
                <c:formatCode>0.0</c:formatCode>
                <c:ptCount val="16"/>
                <c:pt idx="0">
                  <c:v>0</c:v>
                </c:pt>
                <c:pt idx="1">
                  <c:v>95.01111111111112</c:v>
                </c:pt>
                <c:pt idx="2">
                  <c:v>102.88684210526318</c:v>
                </c:pt>
                <c:pt idx="3">
                  <c:v>106.31111111111112</c:v>
                </c:pt>
                <c:pt idx="4">
                  <c:v>109.43064516129031</c:v>
                </c:pt>
                <c:pt idx="5">
                  <c:v>113.44594594594598</c:v>
                </c:pt>
                <c:pt idx="6">
                  <c:v>114.85500000000002</c:v>
                </c:pt>
                <c:pt idx="7">
                  <c:v>116.13571428571424</c:v>
                </c:pt>
                <c:pt idx="8">
                  <c:v>117.52365591397852</c:v>
                </c:pt>
                <c:pt idx="9">
                  <c:v>117.09259259259258</c:v>
                </c:pt>
                <c:pt idx="10">
                  <c:v>119.058024691358</c:v>
                </c:pt>
                <c:pt idx="11">
                  <c:v>121.31272727272729</c:v>
                </c:pt>
                <c:pt idx="12">
                  <c:v>121.12430555555557</c:v>
                </c:pt>
                <c:pt idx="13">
                  <c:v>123.44354838709673</c:v>
                </c:pt>
                <c:pt idx="14">
                  <c:v>124.32808988764036</c:v>
                </c:pt>
                <c:pt idx="15">
                  <c:v>125.98271604938272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49-A5BD-CE7219E17301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Vektgrupper!$M$11:$M$26</c:f>
              <c:numCache>
                <c:formatCode>0.0</c:formatCode>
                <c:ptCount val="16"/>
                <c:pt idx="0">
                  <c:v>0</c:v>
                </c:pt>
                <c:pt idx="1">
                  <c:v>96.704999999999998</c:v>
                </c:pt>
                <c:pt idx="2">
                  <c:v>101.29009009009006</c:v>
                </c:pt>
                <c:pt idx="3">
                  <c:v>106.13615023474182</c:v>
                </c:pt>
                <c:pt idx="4">
                  <c:v>109.0502793296089</c:v>
                </c:pt>
                <c:pt idx="5">
                  <c:v>110.9798742138365</c:v>
                </c:pt>
                <c:pt idx="6">
                  <c:v>112.8921487603306</c:v>
                </c:pt>
                <c:pt idx="7">
                  <c:v>114.32890173410398</c:v>
                </c:pt>
                <c:pt idx="8">
                  <c:v>116.23461538461552</c:v>
                </c:pt>
                <c:pt idx="9">
                  <c:v>117.28866995073898</c:v>
                </c:pt>
                <c:pt idx="10">
                  <c:v>118.66629834254132</c:v>
                </c:pt>
                <c:pt idx="11">
                  <c:v>119.71082251082248</c:v>
                </c:pt>
                <c:pt idx="12">
                  <c:v>120.86021897810228</c:v>
                </c:pt>
                <c:pt idx="13">
                  <c:v>122.66885964912289</c:v>
                </c:pt>
                <c:pt idx="14">
                  <c:v>123.72971246006398</c:v>
                </c:pt>
                <c:pt idx="15">
                  <c:v>125.4823529411764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5-4949-A5BD-CE7219E17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Andels%</a:t>
            </a:r>
            <a:r>
              <a:rPr lang="nb-NO" sz="2800" baseline="0"/>
              <a:t> OVERFETE SLAKT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Regioner!$B$117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Regioner!$AA$117:$AA$120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AC-49DE-A516-65ADBFDD1ED4}"/>
            </c:ext>
          </c:extLst>
        </c:ser>
        <c:ser>
          <c:idx val="0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Regioner!$AA$78:$AA$81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C-49DE-A516-65ADBFDD1ED4}"/>
            </c:ext>
          </c:extLst>
        </c:ser>
        <c:ser>
          <c:idx val="5"/>
          <c:order val="2"/>
          <c:tx>
            <c:strRef>
              <c:f>Regioner!$B$57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Regioner!$AA$57:$AA$60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C-49DE-A516-65ADBFDD1ED4}"/>
            </c:ext>
          </c:extLst>
        </c:ser>
        <c:ser>
          <c:idx val="9"/>
          <c:order val="3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Regioner!$AA$35:$AA$38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C-49DE-A516-65ADBFDD1ED4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Regioner!$AA$15:$AA$18</c:f>
              <c:numCache>
                <c:formatCode>0.0</c:formatCode>
                <c:ptCount val="4"/>
                <c:pt idx="0">
                  <c:v>22.271857051691129</c:v>
                </c:pt>
                <c:pt idx="1">
                  <c:v>25.970149253731343</c:v>
                </c:pt>
                <c:pt idx="2">
                  <c:v>22.603719599427755</c:v>
                </c:pt>
                <c:pt idx="3">
                  <c:v>15.855572998430141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C-49DE-A516-65ADBFDD1ED4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Regioner!$AA$10:$AA$13</c:f>
              <c:numCache>
                <c:formatCode>0.0</c:formatCode>
                <c:ptCount val="4"/>
                <c:pt idx="0">
                  <c:v>20.443173695496782</c:v>
                </c:pt>
                <c:pt idx="1">
                  <c:v>28.221178925404288</c:v>
                </c:pt>
                <c:pt idx="2">
                  <c:v>28.956834532374099</c:v>
                </c:pt>
                <c:pt idx="3">
                  <c:v>17.474048442906579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C-49DE-A516-65ADBFDD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1303660241572"/>
          <c:y val="4.8434843323914033E-2"/>
          <c:w val="6.4373290839806072E-2"/>
          <c:h val="0.273629342496949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K-FAKTOR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1975443066207982"/>
          <c:y val="4.63138794239846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3925695096414192"/>
          <c:w val="0.89066443187764166"/>
          <c:h val="0.7431970655403785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Vektgrupper!$O$28:$O$43</c:f>
              <c:numCache>
                <c:formatCode>0.0</c:formatCode>
                <c:ptCount val="16"/>
                <c:pt idx="0">
                  <c:v>0</c:v>
                </c:pt>
                <c:pt idx="1">
                  <c:v>15.848221647792396</c:v>
                </c:pt>
                <c:pt idx="2">
                  <c:v>16.652884344826365</c:v>
                </c:pt>
                <c:pt idx="3">
                  <c:v>18.981134764419032</c:v>
                </c:pt>
                <c:pt idx="4">
                  <c:v>20.562708588402625</c:v>
                </c:pt>
                <c:pt idx="5">
                  <c:v>20.139862833402123</c:v>
                </c:pt>
                <c:pt idx="6">
                  <c:v>21.273419619665464</c:v>
                </c:pt>
                <c:pt idx="7">
                  <c:v>21.908043606475829</c:v>
                </c:pt>
                <c:pt idx="8">
                  <c:v>22.89320097075252</c:v>
                </c:pt>
                <c:pt idx="9">
                  <c:v>24.817296000415553</c:v>
                </c:pt>
                <c:pt idx="10">
                  <c:v>25.047305215662004</c:v>
                </c:pt>
                <c:pt idx="11">
                  <c:v>24.95626847303604</c:v>
                </c:pt>
                <c:pt idx="12">
                  <c:v>27.177547822588657</c:v>
                </c:pt>
                <c:pt idx="13">
                  <c:v>27.838485908642156</c:v>
                </c:pt>
                <c:pt idx="14">
                  <c:v>30.134928414785055</c:v>
                </c:pt>
                <c:pt idx="15">
                  <c:v>32.703845934762377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8-4A02-B62D-EAD790CAE78B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Vektgrupper!$O$11:$O$26</c:f>
              <c:numCache>
                <c:formatCode>0.0</c:formatCode>
                <c:ptCount val="16"/>
                <c:pt idx="0">
                  <c:v>0</c:v>
                </c:pt>
                <c:pt idx="1">
                  <c:v>14.84228057127959</c:v>
                </c:pt>
                <c:pt idx="2">
                  <c:v>17.285208992164627</c:v>
                </c:pt>
                <c:pt idx="3">
                  <c:v>19.391723893649718</c:v>
                </c:pt>
                <c:pt idx="4">
                  <c:v>20.850012487799631</c:v>
                </c:pt>
                <c:pt idx="5">
                  <c:v>21.493616083946264</c:v>
                </c:pt>
                <c:pt idx="6">
                  <c:v>22.186450856573298</c:v>
                </c:pt>
                <c:pt idx="7">
                  <c:v>23.011294578836257</c:v>
                </c:pt>
                <c:pt idx="8">
                  <c:v>23.492825630201096</c:v>
                </c:pt>
                <c:pt idx="9">
                  <c:v>24.380268055116055</c:v>
                </c:pt>
                <c:pt idx="10">
                  <c:v>25.08139356392244</c:v>
                </c:pt>
                <c:pt idx="11">
                  <c:v>25.902582932345279</c:v>
                </c:pt>
                <c:pt idx="12">
                  <c:v>27.037825953302004</c:v>
                </c:pt>
                <c:pt idx="13">
                  <c:v>28.468042323471167</c:v>
                </c:pt>
                <c:pt idx="14">
                  <c:v>30.607825536797119</c:v>
                </c:pt>
                <c:pt idx="15">
                  <c:v>32.927084833987465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8-4A02-B62D-EAD790CA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1172453557722"/>
          <c:y val="0.18234189704389139"/>
          <c:w val="0.87202752401945183"/>
          <c:h val="0.64837506625540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Variant!$B$135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Variant!$F$135:$F$140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FF3-BC0D-A17A05283253}"/>
            </c:ext>
          </c:extLst>
        </c:ser>
        <c:ser>
          <c:idx val="4"/>
          <c:order val="1"/>
          <c:tx>
            <c:strRef>
              <c:f>Variant!$B$100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Variant!$F$100:$F$105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FF3-BC0D-A17A05283253}"/>
            </c:ext>
          </c:extLst>
        </c:ser>
        <c:ser>
          <c:idx val="10"/>
          <c:order val="2"/>
          <c:tx>
            <c:strRef>
              <c:f>Variant!$B$66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Variant!$F$66:$F$71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0</c:formatCode>
                <c:ptCount val="10"/>
                <c:pt idx="0">
                  <c:v>4707</c:v>
                </c:pt>
                <c:pt idx="1">
                  <c:v>112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0</c:formatCode>
                <c:ptCount val="10"/>
                <c:pt idx="0">
                  <c:v>4250</c:v>
                </c:pt>
                <c:pt idx="1">
                  <c:v>109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Variant!$G$121:$G$126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8-46FF-8257-0063D18232FC}"/>
            </c:ext>
          </c:extLst>
        </c:ser>
        <c:ser>
          <c:idx val="4"/>
          <c:order val="1"/>
          <c:tx>
            <c:strRef>
              <c:f>Variant!$B$89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Variant!$G$89:$G$98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8-46FF-8257-0063D18232FC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Variant!$G$55:$G$64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8-46FF-8257-0063D18232FC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95.807042540199447</c:v>
                </c:pt>
                <c:pt idx="1">
                  <c:v>2.2796661917362102</c:v>
                </c:pt>
                <c:pt idx="2">
                  <c:v>1.8929371056381032</c:v>
                </c:pt>
                <c:pt idx="3">
                  <c:v>0</c:v>
                </c:pt>
                <c:pt idx="4">
                  <c:v>0</c:v>
                </c:pt>
                <c:pt idx="5">
                  <c:v>2.0354162426216155E-2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8-46FF-8257-0063D18232FC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95.50561797752809</c:v>
                </c:pt>
                <c:pt idx="1">
                  <c:v>2.4494382022471912</c:v>
                </c:pt>
                <c:pt idx="2">
                  <c:v>2.0224719101123596</c:v>
                </c:pt>
                <c:pt idx="3">
                  <c:v>0</c:v>
                </c:pt>
                <c:pt idx="4">
                  <c:v>0</c:v>
                </c:pt>
                <c:pt idx="5">
                  <c:v>2.2471910112359553E-2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E8-46FF-8257-0063D182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Variant!$N$121:$N$126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2-48A6-A248-ECFD4EFE58F6}"/>
            </c:ext>
          </c:extLst>
        </c:ser>
        <c:ser>
          <c:idx val="4"/>
          <c:order val="1"/>
          <c:tx>
            <c:strRef>
              <c:f>Variant!$B$89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Variant!$N$89:$N$98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2-48A6-A248-ECFD4EFE58F6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Variant!$N$55:$N$64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D2-48A6-A248-ECFD4EFE58F6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Variant!$N$22:$N$31</c:f>
              <c:numCache>
                <c:formatCode>0.0</c:formatCode>
                <c:ptCount val="10"/>
                <c:pt idx="0">
                  <c:v>42.842122370937105</c:v>
                </c:pt>
                <c:pt idx="1">
                  <c:v>25.752678571428593</c:v>
                </c:pt>
                <c:pt idx="2">
                  <c:v>34.144086021505359</c:v>
                </c:pt>
                <c:pt idx="3">
                  <c:v>0</c:v>
                </c:pt>
                <c:pt idx="4">
                  <c:v>0</c:v>
                </c:pt>
                <c:pt idx="5">
                  <c:v>57.3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D2-48A6-A248-ECFD4EFE58F6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Variant!$N$11:$N$20</c:f>
              <c:numCache>
                <c:formatCode>0.0</c:formatCode>
                <c:ptCount val="10"/>
                <c:pt idx="0">
                  <c:v>42.868776470588259</c:v>
                </c:pt>
                <c:pt idx="1">
                  <c:v>25.777981651376152</c:v>
                </c:pt>
                <c:pt idx="2">
                  <c:v>35.537777777777798</c:v>
                </c:pt>
                <c:pt idx="3">
                  <c:v>0</c:v>
                </c:pt>
                <c:pt idx="4">
                  <c:v>0</c:v>
                </c:pt>
                <c:pt idx="5">
                  <c:v>64.900000000000006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D2-48A6-A248-ECFD4EFE5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3163445582041"/>
          <c:y val="0.2415861538223995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Variant!$K$121:$K$126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5-4238-84EC-8026009C1663}"/>
            </c:ext>
          </c:extLst>
        </c:ser>
        <c:ser>
          <c:idx val="4"/>
          <c:order val="1"/>
          <c:tx>
            <c:strRef>
              <c:f>Variant!$B$89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Variant!$K$89:$K$98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5-4238-84EC-8026009C1663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Variant!$K$55:$K$64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5-4238-84EC-8026009C1663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0.00</c:formatCode>
                <c:ptCount val="10"/>
                <c:pt idx="0">
                  <c:v>8.0509878903760352</c:v>
                </c:pt>
                <c:pt idx="1">
                  <c:v>6.7857142857142891</c:v>
                </c:pt>
                <c:pt idx="2">
                  <c:v>6.4623655913978499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E5-4238-84EC-8026009C1663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0.00</c:formatCode>
                <c:ptCount val="10"/>
                <c:pt idx="0">
                  <c:v>8.2691764705882349</c:v>
                </c:pt>
                <c:pt idx="1">
                  <c:v>6.7064220183486229</c:v>
                </c:pt>
                <c:pt idx="2">
                  <c:v>7.6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E5-4238-84EC-8026009C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3163445582041"/>
          <c:y val="0.24158615382239959"/>
          <c:w val="7.5762049061713604E-2"/>
          <c:h val="0.310061444119657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Variant!$M$121:$M$126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A-4E84-8054-ED3C36F6CB3D}"/>
            </c:ext>
          </c:extLst>
        </c:ser>
        <c:ser>
          <c:idx val="4"/>
          <c:order val="1"/>
          <c:tx>
            <c:strRef>
              <c:f>Variant!$B$89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Variant!$M$89:$M$98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A-4E84-8054-ED3C36F6CB3D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Variant!$M$55:$M$64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A-4E84-8054-ED3C36F6CB3D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Variant!$M$22:$M$31</c:f>
              <c:numCache>
                <c:formatCode>0.00</c:formatCode>
                <c:ptCount val="10"/>
                <c:pt idx="0">
                  <c:v>7.1712343318461889</c:v>
                </c:pt>
                <c:pt idx="1">
                  <c:v>7.4910714285714306</c:v>
                </c:pt>
                <c:pt idx="2">
                  <c:v>7.075268817204301</c:v>
                </c:pt>
                <c:pt idx="3">
                  <c:v>0</c:v>
                </c:pt>
                <c:pt idx="4">
                  <c:v>0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A-4E84-8054-ED3C36F6CB3D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Variant!$M$11:$M$20</c:f>
              <c:numCache>
                <c:formatCode>0.00</c:formatCode>
                <c:ptCount val="10"/>
                <c:pt idx="0">
                  <c:v>7.2317647058823518</c:v>
                </c:pt>
                <c:pt idx="1">
                  <c:v>6.6880733944954125</c:v>
                </c:pt>
                <c:pt idx="2">
                  <c:v>7.6444444444444448</c:v>
                </c:pt>
                <c:pt idx="3">
                  <c:v>0</c:v>
                </c:pt>
                <c:pt idx="4">
                  <c:v>0</c:v>
                </c:pt>
                <c:pt idx="5">
                  <c:v>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7A-4E84-8054-ED3C36F6C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3163445582041"/>
          <c:y val="0.24158615382239959"/>
          <c:w val="7.5762049061713604E-2"/>
          <c:h val="0.310061444119657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Fylker!$H$41:$H$54</c:f>
              <c:numCache>
                <c:formatCode>General</c:formatCode>
                <c:ptCount val="14"/>
                <c:pt idx="0">
                  <c:v>30</c:v>
                </c:pt>
                <c:pt idx="1">
                  <c:v>109</c:v>
                </c:pt>
                <c:pt idx="2">
                  <c:v>209</c:v>
                </c:pt>
                <c:pt idx="3">
                  <c:v>866</c:v>
                </c:pt>
                <c:pt idx="4">
                  <c:v>30</c:v>
                </c:pt>
                <c:pt idx="5">
                  <c:v>101</c:v>
                </c:pt>
                <c:pt idx="6">
                  <c:v>190</c:v>
                </c:pt>
                <c:pt idx="7">
                  <c:v>1122</c:v>
                </c:pt>
                <c:pt idx="8">
                  <c:v>917</c:v>
                </c:pt>
                <c:pt idx="9">
                  <c:v>336</c:v>
                </c:pt>
                <c:pt idx="10">
                  <c:v>408</c:v>
                </c:pt>
                <c:pt idx="11">
                  <c:v>409</c:v>
                </c:pt>
                <c:pt idx="12">
                  <c:v>219</c:v>
                </c:pt>
                <c:pt idx="1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F-4C8D-B3C0-A6B2FE10E86A}"/>
            </c:ext>
          </c:extLst>
        </c:ser>
        <c:ser>
          <c:idx val="1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Fylker!$H$26:$H$39</c:f>
              <c:numCache>
                <c:formatCode>General</c:formatCode>
                <c:ptCount val="14"/>
                <c:pt idx="0">
                  <c:v>36</c:v>
                </c:pt>
                <c:pt idx="1">
                  <c:v>120</c:v>
                </c:pt>
                <c:pt idx="2">
                  <c:v>213</c:v>
                </c:pt>
                <c:pt idx="3">
                  <c:v>854</c:v>
                </c:pt>
                <c:pt idx="4">
                  <c:v>19</c:v>
                </c:pt>
                <c:pt idx="5">
                  <c:v>102</c:v>
                </c:pt>
                <c:pt idx="6">
                  <c:v>223</c:v>
                </c:pt>
                <c:pt idx="7">
                  <c:v>1052</c:v>
                </c:pt>
                <c:pt idx="8">
                  <c:v>958</c:v>
                </c:pt>
                <c:pt idx="9">
                  <c:v>251</c:v>
                </c:pt>
                <c:pt idx="10">
                  <c:v>448</c:v>
                </c:pt>
                <c:pt idx="11">
                  <c:v>421</c:v>
                </c:pt>
                <c:pt idx="12">
                  <c:v>175</c:v>
                </c:pt>
                <c:pt idx="1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F-4C8D-B3C0-A6B2FE10E86A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25</c:v>
                </c:pt>
                <c:pt idx="1">
                  <c:v>102</c:v>
                </c:pt>
                <c:pt idx="2">
                  <c:v>181</c:v>
                </c:pt>
                <c:pt idx="3">
                  <c:v>722</c:v>
                </c:pt>
                <c:pt idx="4">
                  <c:v>35</c:v>
                </c:pt>
                <c:pt idx="5">
                  <c:v>110</c:v>
                </c:pt>
                <c:pt idx="6">
                  <c:v>224</c:v>
                </c:pt>
                <c:pt idx="7">
                  <c:v>1024</c:v>
                </c:pt>
                <c:pt idx="8">
                  <c:v>893</c:v>
                </c:pt>
                <c:pt idx="9">
                  <c:v>251</c:v>
                </c:pt>
                <c:pt idx="10">
                  <c:v>305</c:v>
                </c:pt>
                <c:pt idx="11">
                  <c:v>350</c:v>
                </c:pt>
                <c:pt idx="12">
                  <c:v>186</c:v>
                </c:pt>
                <c:pt idx="1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234-B630-DFCEB29B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55617967142038"/>
          <c:y val="0.16741500694766093"/>
          <c:w val="6.530406466229563E-2"/>
          <c:h val="0.17333317894086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8.1944444444444446</c:v>
                </c:pt>
                <c:pt idx="1">
                  <c:v>7.6083333333333316</c:v>
                </c:pt>
                <c:pt idx="2">
                  <c:v>6.7136150234741763</c:v>
                </c:pt>
                <c:pt idx="3">
                  <c:v>7.0655737704918016</c:v>
                </c:pt>
                <c:pt idx="4">
                  <c:v>7.6842105263157903</c:v>
                </c:pt>
                <c:pt idx="5">
                  <c:v>7.421568627450978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DF7-9D10-4E53D58EB96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7.72</c:v>
                </c:pt>
                <c:pt idx="1">
                  <c:v>7.6568627450980404</c:v>
                </c:pt>
                <c:pt idx="2">
                  <c:v>6.4254143646408819</c:v>
                </c:pt>
                <c:pt idx="3">
                  <c:v>6.7950138504155113</c:v>
                </c:pt>
                <c:pt idx="4">
                  <c:v>7.3714285714285692</c:v>
                </c:pt>
                <c:pt idx="5">
                  <c:v>7.6454545454545455</c:v>
                </c:pt>
                <c:pt idx="6">
                  <c:v>7.0803571428571441</c:v>
                </c:pt>
                <c:pt idx="7">
                  <c:v>7.7431640625</c:v>
                </c:pt>
                <c:pt idx="8">
                  <c:v>7.215005599104142</c:v>
                </c:pt>
                <c:pt idx="9">
                  <c:v>7.4223107569721103</c:v>
                </c:pt>
                <c:pt idx="10">
                  <c:v>7.3114754098360653</c:v>
                </c:pt>
                <c:pt idx="11">
                  <c:v>6.7428571428571438</c:v>
                </c:pt>
                <c:pt idx="12">
                  <c:v>7.0806451612903212</c:v>
                </c:pt>
                <c:pt idx="13">
                  <c:v>7.6428571428571441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4-4DF7-9D10-4E53D58EB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94072553326454"/>
          <c:y val="0.11398117042384877"/>
          <c:w val="6.8087108190358653E-2"/>
          <c:h val="0.151853583905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7.8611111111111107</c:v>
                </c:pt>
                <c:pt idx="1">
                  <c:v>7.9583333333333313</c:v>
                </c:pt>
                <c:pt idx="2">
                  <c:v>7.8638497652582142</c:v>
                </c:pt>
                <c:pt idx="3">
                  <c:v>7.8583138173302114</c:v>
                </c:pt>
                <c:pt idx="4">
                  <c:v>7.6842105263157903</c:v>
                </c:pt>
                <c:pt idx="5">
                  <c:v>8.5784313725490229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1-456E-B558-6C07C996BA29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8.4800000000000022</c:v>
                </c:pt>
                <c:pt idx="1">
                  <c:v>8.382352941176471</c:v>
                </c:pt>
                <c:pt idx="2">
                  <c:v>7.9779005524861892</c:v>
                </c:pt>
                <c:pt idx="3">
                  <c:v>7.9764542936288096</c:v>
                </c:pt>
                <c:pt idx="4">
                  <c:v>8.6285714285714263</c:v>
                </c:pt>
                <c:pt idx="5">
                  <c:v>8.5363636363636388</c:v>
                </c:pt>
                <c:pt idx="6">
                  <c:v>8.0580357142857117</c:v>
                </c:pt>
                <c:pt idx="7">
                  <c:v>8.6220703125</c:v>
                </c:pt>
                <c:pt idx="8">
                  <c:v>8.1164613661814098</c:v>
                </c:pt>
                <c:pt idx="9">
                  <c:v>8.2749003984063751</c:v>
                </c:pt>
                <c:pt idx="10">
                  <c:v>7.7934426229508196</c:v>
                </c:pt>
                <c:pt idx="11">
                  <c:v>7.70857142857143</c:v>
                </c:pt>
                <c:pt idx="12">
                  <c:v>8.9032258064516103</c:v>
                </c:pt>
                <c:pt idx="13">
                  <c:v>8.7857142857142883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1-456E-B558-6C07C996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01100227821029"/>
          <c:y val="0.11776651909768018"/>
          <c:w val="8.1016831445412746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42.76666666666668</c:v>
                </c:pt>
                <c:pt idx="1">
                  <c:v>41.386666666666656</c:v>
                </c:pt>
                <c:pt idx="2">
                  <c:v>43.190140845070424</c:v>
                </c:pt>
                <c:pt idx="3">
                  <c:v>44.12490632318503</c:v>
                </c:pt>
                <c:pt idx="4">
                  <c:v>43.136842105263149</c:v>
                </c:pt>
                <c:pt idx="5">
                  <c:v>45.902941176470591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EE8-AEED-12249A61A5F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45.52</c:v>
                </c:pt>
                <c:pt idx="1">
                  <c:v>41.863725490196089</c:v>
                </c:pt>
                <c:pt idx="2">
                  <c:v>40.889502762430944</c:v>
                </c:pt>
                <c:pt idx="3">
                  <c:v>42.021329639889245</c:v>
                </c:pt>
                <c:pt idx="4">
                  <c:v>43.319999999999993</c:v>
                </c:pt>
                <c:pt idx="5">
                  <c:v>45.878181818181808</c:v>
                </c:pt>
                <c:pt idx="6">
                  <c:v>41.424553571428589</c:v>
                </c:pt>
                <c:pt idx="7">
                  <c:v>45.841406250000006</c:v>
                </c:pt>
                <c:pt idx="8">
                  <c:v>41.219372900335877</c:v>
                </c:pt>
                <c:pt idx="9">
                  <c:v>40.341434262948198</c:v>
                </c:pt>
                <c:pt idx="10">
                  <c:v>40.08360655737701</c:v>
                </c:pt>
                <c:pt idx="11">
                  <c:v>37.932285714285754</c:v>
                </c:pt>
                <c:pt idx="12">
                  <c:v>43.330645161290349</c:v>
                </c:pt>
                <c:pt idx="13">
                  <c:v>43.750000000000007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EE8-AEED-12249A61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38865173461225"/>
          <c:y val="0.11776651909768018"/>
          <c:w val="6.4639181989010891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FETTGRUPPE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Regioner!$B$117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Regioner!$W$117:$W$120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EC-411C-AD95-11E5A183F5EF}"/>
            </c:ext>
          </c:extLst>
        </c:ser>
        <c:ser>
          <c:idx val="0"/>
          <c:order val="1"/>
          <c:tx>
            <c:strRef>
              <c:f>'Ark1'!$C$702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'Ark1'!$T$702:$T$705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9EC-411C-AD95-11E5A183F5EF}"/>
            </c:ext>
          </c:extLst>
        </c:ser>
        <c:ser>
          <c:idx val="5"/>
          <c:order val="2"/>
          <c:tx>
            <c:strRef>
              <c:f>'Ark1'!$C$682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'Ark1'!$T$682:$T$685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B9EC-411C-AD95-11E5A183F5EF}"/>
            </c:ext>
          </c:extLst>
        </c:ser>
        <c:ser>
          <c:idx val="9"/>
          <c:order val="3"/>
          <c:tx>
            <c:strRef>
              <c:f>'Ark1'!$C$662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'Ark1'!$T$662:$T$665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B9EC-411C-AD95-11E5A183F5EF}"/>
            </c:ext>
          </c:extLst>
        </c:ser>
        <c:ser>
          <c:idx val="1"/>
          <c:order val="4"/>
          <c:tx>
            <c:strRef>
              <c:f>'Ark1'!$C$646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'Ark1'!$T$646:$T$649</c:f>
              <c:numCache>
                <c:formatCode>General</c:formatCode>
                <c:ptCount val="4"/>
                <c:pt idx="0">
                  <c:v>6.6828885400314002</c:v>
                </c:pt>
                <c:pt idx="1">
                  <c:v>7.1267515923566886</c:v>
                </c:pt>
                <c:pt idx="2">
                  <c:v>7.2069641981363395</c:v>
                </c:pt>
                <c:pt idx="3">
                  <c:v>7.3319892473118271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C-411C-AD95-11E5A183F5EF}"/>
            </c:ext>
          </c:extLst>
        </c:ser>
        <c:ser>
          <c:idx val="2"/>
          <c:order val="5"/>
          <c:tx>
            <c:strRef>
              <c:f>'Ark1'!$C$642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9017765363154983E-3"/>
                  <c:y val="-8.7188078303547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8-4339-9EFC-478E081F90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'Ark1'!$T$642:$T$645</c:f>
              <c:numCache>
                <c:formatCode>General</c:formatCode>
                <c:ptCount val="4"/>
                <c:pt idx="0">
                  <c:v>6.9169550173010395</c:v>
                </c:pt>
                <c:pt idx="1">
                  <c:v>7.1525207402680282</c:v>
                </c:pt>
                <c:pt idx="2">
                  <c:v>7.3796019900497507</c:v>
                </c:pt>
                <c:pt idx="3">
                  <c:v>7.1459227467811148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C-411C-AD95-11E5A183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061982041988381"/>
          <c:y val="6.6220311389643211E-2"/>
          <c:w val="7.850451181508622E-2"/>
          <c:h val="0.318963399048227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0.73274984734378179</c:v>
                </c:pt>
                <c:pt idx="1">
                  <c:v>2.4424994911459397</c:v>
                </c:pt>
                <c:pt idx="2">
                  <c:v>4.3354365967840423</c:v>
                </c:pt>
                <c:pt idx="3">
                  <c:v>17.382454711988601</c:v>
                </c:pt>
                <c:pt idx="4">
                  <c:v>0.38672908609810702</c:v>
                </c:pt>
                <c:pt idx="5">
                  <c:v>2.0761245674740474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33E-97C7-D0093FD934E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0.5617977528089888</c:v>
                </c:pt>
                <c:pt idx="1">
                  <c:v>2.2921348314606735</c:v>
                </c:pt>
                <c:pt idx="2">
                  <c:v>4.0674157303370775</c:v>
                </c:pt>
                <c:pt idx="3">
                  <c:v>16.224719101123597</c:v>
                </c:pt>
                <c:pt idx="4">
                  <c:v>0.78651685393258453</c:v>
                </c:pt>
                <c:pt idx="5">
                  <c:v>2.4719101123595504</c:v>
                </c:pt>
                <c:pt idx="6">
                  <c:v>5.0337078651685374</c:v>
                </c:pt>
                <c:pt idx="7">
                  <c:v>23.011235955056179</c:v>
                </c:pt>
                <c:pt idx="8">
                  <c:v>20.067415730337075</c:v>
                </c:pt>
                <c:pt idx="9">
                  <c:v>5.6404494382022481</c:v>
                </c:pt>
                <c:pt idx="10">
                  <c:v>6.8539325842696597</c:v>
                </c:pt>
                <c:pt idx="11">
                  <c:v>7.8651685393258397</c:v>
                </c:pt>
                <c:pt idx="12">
                  <c:v>4.179775280898876</c:v>
                </c:pt>
                <c:pt idx="13">
                  <c:v>0.9438202247191011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9-433E-97C7-D0093FD9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7454834031390275E-2"/>
              <c:y val="0.384474013040902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285303198150944"/>
          <c:h val="0.632311148332092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Fylker!$H$26:$H$31</c:f>
              <c:numCache>
                <c:formatCode>General</c:formatCode>
                <c:ptCount val="6"/>
                <c:pt idx="0">
                  <c:v>36</c:v>
                </c:pt>
                <c:pt idx="1">
                  <c:v>120</c:v>
                </c:pt>
                <c:pt idx="2">
                  <c:v>213</c:v>
                </c:pt>
                <c:pt idx="3">
                  <c:v>854</c:v>
                </c:pt>
                <c:pt idx="4">
                  <c:v>19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8-4C35-9081-CC00DD9FCEC1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25</c:v>
                </c:pt>
                <c:pt idx="1">
                  <c:v>102</c:v>
                </c:pt>
                <c:pt idx="2">
                  <c:v>181</c:v>
                </c:pt>
                <c:pt idx="3">
                  <c:v>722</c:v>
                </c:pt>
                <c:pt idx="4">
                  <c:v>35</c:v>
                </c:pt>
                <c:pt idx="5">
                  <c:v>110</c:v>
                </c:pt>
                <c:pt idx="6">
                  <c:v>224</c:v>
                </c:pt>
                <c:pt idx="7">
                  <c:v>1024</c:v>
                </c:pt>
                <c:pt idx="8">
                  <c:v>893</c:v>
                </c:pt>
                <c:pt idx="9">
                  <c:v>251</c:v>
                </c:pt>
                <c:pt idx="10">
                  <c:v>305</c:v>
                </c:pt>
                <c:pt idx="11">
                  <c:v>350</c:v>
                </c:pt>
                <c:pt idx="12">
                  <c:v>186</c:v>
                </c:pt>
                <c:pt idx="1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8-4C35-9081-CC00DD9F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15190116942184E-2"/>
          <c:y val="0.13853999382152701"/>
          <c:w val="0.91605096810542663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Fylker!$J$183:$J$192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8-4EB2-9225-8856F62F6A3F}"/>
            </c:ext>
          </c:extLst>
        </c:ser>
        <c:ser>
          <c:idx val="4"/>
          <c:order val="1"/>
          <c:tx>
            <c:strRef>
              <c:f>Fylker!$B$150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Fylker!$J$150:$J$159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8-4EB2-9225-8856F62F6A3F}"/>
            </c:ext>
          </c:extLst>
        </c:ser>
        <c:ser>
          <c:idx val="10"/>
          <c:order val="2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Fylker!$J$128:$J$137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8-4EB2-9225-8856F62F6A3F}"/>
            </c:ext>
          </c:extLst>
        </c:ser>
        <c:ser>
          <c:idx val="13"/>
          <c:order val="3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Fylker!$J$73:$J$83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D8-4EB2-9225-8856F62F6A3F}"/>
            </c:ext>
          </c:extLst>
        </c:ser>
        <c:ser>
          <c:idx val="1"/>
          <c:order val="4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0.73274984734378179</c:v>
                </c:pt>
                <c:pt idx="1">
                  <c:v>2.4424994911459397</c:v>
                </c:pt>
                <c:pt idx="2">
                  <c:v>4.3354365967840423</c:v>
                </c:pt>
                <c:pt idx="3">
                  <c:v>17.382454711988601</c:v>
                </c:pt>
                <c:pt idx="4">
                  <c:v>0.38672908609810702</c:v>
                </c:pt>
                <c:pt idx="5">
                  <c:v>2.0761245674740474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8-4EB2-9225-8856F62F6A3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0.5617977528089888</c:v>
                </c:pt>
                <c:pt idx="1">
                  <c:v>2.2921348314606735</c:v>
                </c:pt>
                <c:pt idx="2">
                  <c:v>4.0674157303370775</c:v>
                </c:pt>
                <c:pt idx="3">
                  <c:v>16.224719101123597</c:v>
                </c:pt>
                <c:pt idx="4">
                  <c:v>0.78651685393258453</c:v>
                </c:pt>
                <c:pt idx="5">
                  <c:v>2.4719101123595504</c:v>
                </c:pt>
                <c:pt idx="6">
                  <c:v>5.0337078651685374</c:v>
                </c:pt>
                <c:pt idx="7">
                  <c:v>23.011235955056179</c:v>
                </c:pt>
                <c:pt idx="8">
                  <c:v>20.067415730337075</c:v>
                </c:pt>
                <c:pt idx="9">
                  <c:v>5.6404494382022481</c:v>
                </c:pt>
                <c:pt idx="10">
                  <c:v>6.8539325842696597</c:v>
                </c:pt>
                <c:pt idx="11">
                  <c:v>7.8651685393258397</c:v>
                </c:pt>
                <c:pt idx="12">
                  <c:v>4.179775280898876</c:v>
                </c:pt>
                <c:pt idx="13">
                  <c:v>0.9438202247191011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D8-4EB2-9225-8856F62F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788652072941144E-2"/>
          <c:h val="0.259073533722774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Fylker!$N$183:$N$192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0C5-ADD0-508BAA811875}"/>
            </c:ext>
          </c:extLst>
        </c:ser>
        <c:ser>
          <c:idx val="5"/>
          <c:order val="1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Fylker!$N$128:$N$137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0C5-ADD0-508BAA811875}"/>
            </c:ext>
          </c:extLst>
        </c:ser>
        <c:ser>
          <c:idx val="1"/>
          <c:order val="2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Fylker!$N$73:$N$83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B-40C5-ADD0-508BAA811875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42.76666666666668</c:v>
                </c:pt>
                <c:pt idx="1">
                  <c:v>41.386666666666656</c:v>
                </c:pt>
                <c:pt idx="2">
                  <c:v>43.190140845070424</c:v>
                </c:pt>
                <c:pt idx="3">
                  <c:v>44.12490632318503</c:v>
                </c:pt>
                <c:pt idx="4">
                  <c:v>43.136842105263149</c:v>
                </c:pt>
                <c:pt idx="5">
                  <c:v>45.902941176470591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B-40C5-ADD0-508BAA811875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45.52</c:v>
                </c:pt>
                <c:pt idx="1">
                  <c:v>41.863725490196089</c:v>
                </c:pt>
                <c:pt idx="2">
                  <c:v>40.889502762430944</c:v>
                </c:pt>
                <c:pt idx="3">
                  <c:v>42.021329639889245</c:v>
                </c:pt>
                <c:pt idx="4">
                  <c:v>43.319999999999993</c:v>
                </c:pt>
                <c:pt idx="5">
                  <c:v>45.878181818181808</c:v>
                </c:pt>
                <c:pt idx="6">
                  <c:v>41.424553571428589</c:v>
                </c:pt>
                <c:pt idx="7">
                  <c:v>45.841406250000006</c:v>
                </c:pt>
                <c:pt idx="8">
                  <c:v>41.219372900335877</c:v>
                </c:pt>
                <c:pt idx="9">
                  <c:v>40.341434262948198</c:v>
                </c:pt>
                <c:pt idx="10">
                  <c:v>40.08360655737701</c:v>
                </c:pt>
                <c:pt idx="11">
                  <c:v>37.932285714285754</c:v>
                </c:pt>
                <c:pt idx="12">
                  <c:v>43.330645161290349</c:v>
                </c:pt>
                <c:pt idx="13">
                  <c:v>43.750000000000007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B-40C5-ADD0-508BAA81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Fylker!$P$183:$P$192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C-4869-BF7B-68F267778F9C}"/>
            </c:ext>
          </c:extLst>
        </c:ser>
        <c:ser>
          <c:idx val="5"/>
          <c:order val="1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Fylker!$P$128:$P$137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C-4869-BF7B-68F267778F9C}"/>
            </c:ext>
          </c:extLst>
        </c:ser>
        <c:ser>
          <c:idx val="1"/>
          <c:order val="2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Fylker!$P$73:$P$83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C-4869-BF7B-68F267778F9C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7.8611111111111107</c:v>
                </c:pt>
                <c:pt idx="1">
                  <c:v>7.9583333333333313</c:v>
                </c:pt>
                <c:pt idx="2">
                  <c:v>7.8638497652582142</c:v>
                </c:pt>
                <c:pt idx="3">
                  <c:v>7.8583138173302114</c:v>
                </c:pt>
                <c:pt idx="4">
                  <c:v>7.6842105263157903</c:v>
                </c:pt>
                <c:pt idx="5">
                  <c:v>8.5784313725490229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C-4869-BF7B-68F267778F9C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8.4800000000000022</c:v>
                </c:pt>
                <c:pt idx="1">
                  <c:v>8.382352941176471</c:v>
                </c:pt>
                <c:pt idx="2">
                  <c:v>7.9779005524861892</c:v>
                </c:pt>
                <c:pt idx="3">
                  <c:v>7.9764542936288096</c:v>
                </c:pt>
                <c:pt idx="4">
                  <c:v>8.6285714285714263</c:v>
                </c:pt>
                <c:pt idx="5">
                  <c:v>8.5363636363636388</c:v>
                </c:pt>
                <c:pt idx="6">
                  <c:v>8.0580357142857117</c:v>
                </c:pt>
                <c:pt idx="7">
                  <c:v>8.6220703125</c:v>
                </c:pt>
                <c:pt idx="8">
                  <c:v>8.1164613661814098</c:v>
                </c:pt>
                <c:pt idx="9">
                  <c:v>8.2749003984063751</c:v>
                </c:pt>
                <c:pt idx="10">
                  <c:v>7.7934426229508196</c:v>
                </c:pt>
                <c:pt idx="11">
                  <c:v>7.70857142857143</c:v>
                </c:pt>
                <c:pt idx="12">
                  <c:v>8.9032258064516103</c:v>
                </c:pt>
                <c:pt idx="13">
                  <c:v>8.7857142857142883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C-4869-BF7B-68F26777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Fylker!$S$183:$S$192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A-49C2-AEF0-09717F669114}"/>
            </c:ext>
          </c:extLst>
        </c:ser>
        <c:ser>
          <c:idx val="5"/>
          <c:order val="1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Fylker!$S$128:$S$137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A-49C2-AEF0-09717F669114}"/>
            </c:ext>
          </c:extLst>
        </c:ser>
        <c:ser>
          <c:idx val="1"/>
          <c:order val="2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Fylker!$S$73:$S$83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A-49C2-AEF0-09717F669114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8.1944444444444446</c:v>
                </c:pt>
                <c:pt idx="1">
                  <c:v>7.6083333333333316</c:v>
                </c:pt>
                <c:pt idx="2">
                  <c:v>6.7136150234741763</c:v>
                </c:pt>
                <c:pt idx="3">
                  <c:v>7.0655737704918016</c:v>
                </c:pt>
                <c:pt idx="4">
                  <c:v>7.6842105263157903</c:v>
                </c:pt>
                <c:pt idx="5">
                  <c:v>7.421568627450978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A-49C2-AEF0-09717F669114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7.72</c:v>
                </c:pt>
                <c:pt idx="1">
                  <c:v>7.6568627450980404</c:v>
                </c:pt>
                <c:pt idx="2">
                  <c:v>6.4254143646408819</c:v>
                </c:pt>
                <c:pt idx="3">
                  <c:v>6.7950138504155113</c:v>
                </c:pt>
                <c:pt idx="4">
                  <c:v>7.3714285714285692</c:v>
                </c:pt>
                <c:pt idx="5">
                  <c:v>7.6454545454545455</c:v>
                </c:pt>
                <c:pt idx="6">
                  <c:v>7.0803571428571441</c:v>
                </c:pt>
                <c:pt idx="7">
                  <c:v>7.7431640625</c:v>
                </c:pt>
                <c:pt idx="8">
                  <c:v>7.215005599104142</c:v>
                </c:pt>
                <c:pt idx="9">
                  <c:v>7.4223107569721103</c:v>
                </c:pt>
                <c:pt idx="10">
                  <c:v>7.3114754098360653</c:v>
                </c:pt>
                <c:pt idx="11">
                  <c:v>6.7428571428571438</c:v>
                </c:pt>
                <c:pt idx="12">
                  <c:v>7.0806451612903212</c:v>
                </c:pt>
                <c:pt idx="13">
                  <c:v>7.6428571428571441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A-49C2-AEF0-09717F66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</a:t>
            </a:r>
            <a:r>
              <a:rPr lang="nb-NO" sz="2400" baseline="0"/>
              <a:t>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Fylker!$E$183:$E$192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A-4B6A-AB1C-627C7D9C0C98}"/>
            </c:ext>
          </c:extLst>
        </c:ser>
        <c:ser>
          <c:idx val="5"/>
          <c:order val="1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Fylker!$E$128:$E$137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A-4B6A-AB1C-627C7D9C0C98}"/>
            </c:ext>
          </c:extLst>
        </c:ser>
        <c:ser>
          <c:idx val="10"/>
          <c:order val="2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Fylker!$E$73:$E$83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A-4B6A-AB1C-627C7D9C0C98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Fylker!$E$26:$E$31</c:f>
              <c:numCache>
                <c:formatCode>General</c:formatCode>
                <c:ptCount val="6"/>
                <c:pt idx="0">
                  <c:v>27</c:v>
                </c:pt>
                <c:pt idx="1">
                  <c:v>73</c:v>
                </c:pt>
                <c:pt idx="2">
                  <c:v>124</c:v>
                </c:pt>
                <c:pt idx="3">
                  <c:v>515</c:v>
                </c:pt>
                <c:pt idx="4">
                  <c:v>17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A-4B6A-AB1C-627C7D9C0C98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20</c:v>
                </c:pt>
                <c:pt idx="1">
                  <c:v>64</c:v>
                </c:pt>
                <c:pt idx="2">
                  <c:v>117</c:v>
                </c:pt>
                <c:pt idx="3">
                  <c:v>429</c:v>
                </c:pt>
                <c:pt idx="4">
                  <c:v>22</c:v>
                </c:pt>
                <c:pt idx="5">
                  <c:v>77</c:v>
                </c:pt>
                <c:pt idx="6">
                  <c:v>152</c:v>
                </c:pt>
                <c:pt idx="7">
                  <c:v>665</c:v>
                </c:pt>
                <c:pt idx="8">
                  <c:v>685</c:v>
                </c:pt>
                <c:pt idx="9">
                  <c:v>182</c:v>
                </c:pt>
                <c:pt idx="10">
                  <c:v>209</c:v>
                </c:pt>
                <c:pt idx="11">
                  <c:v>193</c:v>
                </c:pt>
                <c:pt idx="12">
                  <c:v>116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A-4B6A-AB1C-627C7D9C0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Fylker!$AE$183:$AE$192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6-4541-844F-1FF6BBAB5394}"/>
            </c:ext>
          </c:extLst>
        </c:ser>
        <c:ser>
          <c:idx val="5"/>
          <c:order val="1"/>
          <c:tx>
            <c:strRef>
              <c:f>Fylker!$B$128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Fylker!$AE$128:$AE$137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6-4541-844F-1FF6BBAB5394}"/>
            </c:ext>
          </c:extLst>
        </c:ser>
        <c:ser>
          <c:idx val="10"/>
          <c:order val="2"/>
          <c:tx>
            <c:strRef>
              <c:f>Fylker!$B$73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Fylker!$AE$73:$AE$83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6-4541-844F-1FF6BBAB5394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Fylker!$AE$26:$AE$31</c:f>
              <c:numCache>
                <c:formatCode>0</c:formatCode>
                <c:ptCount val="6"/>
                <c:pt idx="0">
                  <c:v>1.3333333333333333</c:v>
                </c:pt>
                <c:pt idx="1">
                  <c:v>1.6438356164383561</c:v>
                </c:pt>
                <c:pt idx="2">
                  <c:v>1.717741935483871</c:v>
                </c:pt>
                <c:pt idx="3">
                  <c:v>1.6582524271844661</c:v>
                </c:pt>
                <c:pt idx="4">
                  <c:v>1.1176470588235294</c:v>
                </c:pt>
                <c:pt idx="5">
                  <c:v>1.3783783783783783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6-4541-844F-1FF6BBAB5394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Fylker!$AE$11:$AE$24</c:f>
              <c:numCache>
                <c:formatCode>0</c:formatCode>
                <c:ptCount val="14"/>
                <c:pt idx="0">
                  <c:v>1.25</c:v>
                </c:pt>
                <c:pt idx="1">
                  <c:v>1.59375</c:v>
                </c:pt>
                <c:pt idx="2">
                  <c:v>1.5470085470085471</c:v>
                </c:pt>
                <c:pt idx="3">
                  <c:v>1.6829836829836831</c:v>
                </c:pt>
                <c:pt idx="4">
                  <c:v>1.5909090909090908</c:v>
                </c:pt>
                <c:pt idx="5">
                  <c:v>1.4285714285714286</c:v>
                </c:pt>
                <c:pt idx="6">
                  <c:v>1.4736842105263157</c:v>
                </c:pt>
                <c:pt idx="7">
                  <c:v>1.5398496240601505</c:v>
                </c:pt>
                <c:pt idx="8">
                  <c:v>1.3036496350364963</c:v>
                </c:pt>
                <c:pt idx="9">
                  <c:v>1.3791208791208791</c:v>
                </c:pt>
                <c:pt idx="10">
                  <c:v>1.4593301435406698</c:v>
                </c:pt>
                <c:pt idx="11">
                  <c:v>1.8134715025906736</c:v>
                </c:pt>
                <c:pt idx="12">
                  <c:v>1.603448275862069</c:v>
                </c:pt>
                <c:pt idx="13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6-4541-844F-1FF6BBAB5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7390015125476"/>
          <c:y val="0.16659517474772031"/>
          <c:w val="0.81724252724871538"/>
          <c:h val="0.70082180531850535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33.417670950129846</c:v>
                </c:pt>
                <c:pt idx="1">
                  <c:v>35.26202551098816</c:v>
                </c:pt>
                <c:pt idx="2">
                  <c:v>41.381436941103907</c:v>
                </c:pt>
                <c:pt idx="3">
                  <c:v>37.290898505724826</c:v>
                </c:pt>
                <c:pt idx="4">
                  <c:v>38.478821669301823</c:v>
                </c:pt>
                <c:pt idx="5">
                  <c:v>42.900109369303671</c:v>
                </c:pt>
                <c:pt idx="6">
                  <c:v>43.296619825294329</c:v>
                </c:pt>
                <c:pt idx="7">
                  <c:v>35.868005738880925</c:v>
                </c:pt>
                <c:pt idx="8">
                  <c:v>32.868954581492808</c:v>
                </c:pt>
                <c:pt idx="9">
                  <c:v>38.245568637598637</c:v>
                </c:pt>
                <c:pt idx="10">
                  <c:v>35.881830860910348</c:v>
                </c:pt>
                <c:pt idx="11">
                  <c:v>36.877889583899929</c:v>
                </c:pt>
                <c:pt idx="12">
                  <c:v>29.450893439415673</c:v>
                </c:pt>
                <c:pt idx="13">
                  <c:v>31.956037840845848</c:v>
                </c:pt>
                <c:pt idx="14">
                  <c:v>24.075791705313367</c:v>
                </c:pt>
                <c:pt idx="15">
                  <c:v>19.735421166306701</c:v>
                </c:pt>
                <c:pt idx="16">
                  <c:v>18.914845516201968</c:v>
                </c:pt>
                <c:pt idx="17">
                  <c:v>23.864805290227778</c:v>
                </c:pt>
                <c:pt idx="18">
                  <c:v>24.206586826347312</c:v>
                </c:pt>
                <c:pt idx="19">
                  <c:v>25.395556976186672</c:v>
                </c:pt>
                <c:pt idx="20">
                  <c:v>25.731261425959779</c:v>
                </c:pt>
                <c:pt idx="21">
                  <c:v>21.909032671364518</c:v>
                </c:pt>
                <c:pt idx="22">
                  <c:v>24.107142857142861</c:v>
                </c:pt>
                <c:pt idx="23">
                  <c:v>26.784024228657962</c:v>
                </c:pt>
                <c:pt idx="24">
                  <c:v>24.00559664201479</c:v>
                </c:pt>
                <c:pt idx="25">
                  <c:v>25.129327497015517</c:v>
                </c:pt>
                <c:pt idx="26">
                  <c:v>22.503993610223649</c:v>
                </c:pt>
                <c:pt idx="27">
                  <c:v>23.000203541624256</c:v>
                </c:pt>
                <c:pt idx="28">
                  <c:v>24.471910112359552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7.264931087289435</c:v>
                </c:pt>
                <c:pt idx="1">
                  <c:v>7.6692023974181645</c:v>
                </c:pt>
                <c:pt idx="2">
                  <c:v>8.1105457909343244</c:v>
                </c:pt>
                <c:pt idx="3">
                  <c:v>7.9077042499514851</c:v>
                </c:pt>
                <c:pt idx="4">
                  <c:v>8.0892069568111857</c:v>
                </c:pt>
                <c:pt idx="5">
                  <c:v>8.3016769959897942</c:v>
                </c:pt>
                <c:pt idx="6">
                  <c:v>8.3224356144979001</c:v>
                </c:pt>
                <c:pt idx="7">
                  <c:v>7.8890048258771373</c:v>
                </c:pt>
                <c:pt idx="8">
                  <c:v>7.7323592705855715</c:v>
                </c:pt>
                <c:pt idx="9">
                  <c:v>8.0174666839177124</c:v>
                </c:pt>
                <c:pt idx="10">
                  <c:v>7.7751996957017884</c:v>
                </c:pt>
                <c:pt idx="11">
                  <c:v>7.8694587979331008</c:v>
                </c:pt>
                <c:pt idx="12">
                  <c:v>7.4378505282379024</c:v>
                </c:pt>
                <c:pt idx="13">
                  <c:v>7.5566221480244851</c:v>
                </c:pt>
                <c:pt idx="14">
                  <c:v>7.0858619318934677</c:v>
                </c:pt>
                <c:pt idx="15">
                  <c:v>6.7597192224622056</c:v>
                </c:pt>
                <c:pt idx="16">
                  <c:v>6.7505651846269776</c:v>
                </c:pt>
                <c:pt idx="17">
                  <c:v>7.2333578251285822</c:v>
                </c:pt>
                <c:pt idx="18">
                  <c:v>7.1639221556886223</c:v>
                </c:pt>
                <c:pt idx="19">
                  <c:v>7.1929039475787118</c:v>
                </c:pt>
                <c:pt idx="20">
                  <c:v>7.2681291895185858</c:v>
                </c:pt>
                <c:pt idx="21">
                  <c:v>7.1370916079436251</c:v>
                </c:pt>
                <c:pt idx="22">
                  <c:v>7.2823214285714304</c:v>
                </c:pt>
                <c:pt idx="23">
                  <c:v>7.39314783267083</c:v>
                </c:pt>
                <c:pt idx="24">
                  <c:v>7.2692384569258444</c:v>
                </c:pt>
                <c:pt idx="25">
                  <c:v>7.2898925586947874</c:v>
                </c:pt>
                <c:pt idx="26">
                  <c:v>7.1303913738019151</c:v>
                </c:pt>
                <c:pt idx="27">
                  <c:v>7.183594545084472</c:v>
                </c:pt>
                <c:pt idx="28">
                  <c:v>7.2339325842696658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48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4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1464357381656"/>
          <c:y val="0.2829490308984800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KLASSE </a:t>
            </a:r>
            <a:r>
              <a:rPr lang="nb-NO" sz="2800"/>
              <a:t>i de ulike 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Regioner!$B$117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Regioner!$Q$117:$Q$120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21-4C0B-B705-D0E593748595}"/>
            </c:ext>
          </c:extLst>
        </c:ser>
        <c:ser>
          <c:idx val="0"/>
          <c:order val="1"/>
          <c:tx>
            <c:strRef>
              <c:f>'Ark1'!$C$702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'Ark1'!$S$702:$S$705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F21-4C0B-B705-D0E593748595}"/>
            </c:ext>
          </c:extLst>
        </c:ser>
        <c:ser>
          <c:idx val="5"/>
          <c:order val="2"/>
          <c:tx>
            <c:strRef>
              <c:f>'Ark1'!$C$682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'Ark1'!$S$682:$S$685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EF21-4C0B-B705-D0E593748595}"/>
            </c:ext>
          </c:extLst>
        </c:ser>
        <c:ser>
          <c:idx val="9"/>
          <c:order val="3"/>
          <c:tx>
            <c:strRef>
              <c:f>'Ark1'!$C$662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'Ark1'!$S$662:$S$665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EF21-4C0B-B705-D0E593748595}"/>
            </c:ext>
          </c:extLst>
        </c:ser>
        <c:ser>
          <c:idx val="1"/>
          <c:order val="4"/>
          <c:tx>
            <c:strRef>
              <c:f>'Ark1'!$C$646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'Ark1'!$S$646:$S$649</c:f>
              <c:numCache>
                <c:formatCode>General</c:formatCode>
                <c:ptCount val="4"/>
                <c:pt idx="0">
                  <c:v>7.8979591836734686</c:v>
                </c:pt>
                <c:pt idx="1">
                  <c:v>7.9108280254777057</c:v>
                </c:pt>
                <c:pt idx="2">
                  <c:v>8.3491907797940144</c:v>
                </c:pt>
                <c:pt idx="3">
                  <c:v>7.846774193548387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21-4C0B-B705-D0E593748595}"/>
            </c:ext>
          </c:extLst>
        </c:ser>
        <c:ser>
          <c:idx val="2"/>
          <c:order val="5"/>
          <c:tx>
            <c:strRef>
              <c:f>'Ark1'!$C$642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'Ark1'!$S$642:$S$645</c:f>
              <c:numCache>
                <c:formatCode>General</c:formatCode>
                <c:ptCount val="4"/>
                <c:pt idx="0">
                  <c:v>8.1712802768166082</c:v>
                </c:pt>
                <c:pt idx="1">
                  <c:v>7.9157626037013422</c:v>
                </c:pt>
                <c:pt idx="2">
                  <c:v>8.226368159203977</c:v>
                </c:pt>
                <c:pt idx="3">
                  <c:v>7.5765379113018572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21-4C0B-B705-D0E593748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35727729362624"/>
          <c:y val="5.1249890692481079E-2"/>
          <c:w val="5.461465349191736E-2"/>
          <c:h val="0.28523226266898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 de ulike regionene, hittil i år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98625020711026E-2"/>
          <c:y val="0.12027654113937247"/>
          <c:w val="0.87232138110463631"/>
          <c:h val="0.7539025300872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Regioner!$Y$78:$Y$81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2-4352-BC3A-B4264A7D0EFE}"/>
            </c:ext>
          </c:extLst>
        </c:ser>
        <c:ser>
          <c:idx val="5"/>
          <c:order val="1"/>
          <c:tx>
            <c:strRef>
              <c:f>Regioner!$B$57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Regioner!$Y$57:$Y$60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2-4352-BC3A-B4264A7D0EFE}"/>
            </c:ext>
          </c:extLst>
        </c:ser>
        <c:ser>
          <c:idx val="9"/>
          <c:order val="2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Regioner!$Y$35:$Y$38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2-4352-BC3A-B4264A7D0EFE}"/>
            </c:ext>
          </c:extLst>
        </c:ser>
        <c:ser>
          <c:idx val="1"/>
          <c:order val="3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Regioner!$Y$15:$Y$18</c:f>
              <c:numCache>
                <c:formatCode>0.00</c:formatCode>
                <c:ptCount val="4"/>
                <c:pt idx="0">
                  <c:v>43.248672622846179</c:v>
                </c:pt>
                <c:pt idx="1">
                  <c:v>43.554477611940278</c:v>
                </c:pt>
                <c:pt idx="2">
                  <c:v>39.056223175965648</c:v>
                </c:pt>
                <c:pt idx="3">
                  <c:v>39.496703296703274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2-4352-BC3A-B4264A7D0EFE}"/>
            </c:ext>
          </c:extLst>
        </c:ser>
        <c:ser>
          <c:idx val="2"/>
          <c:order val="4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Regioner!$Y$10:$Y$13</c:f>
              <c:numCache>
                <c:formatCode>0.00</c:formatCode>
                <c:ptCount val="4"/>
                <c:pt idx="0">
                  <c:v>42.166118656183031</c:v>
                </c:pt>
                <c:pt idx="1">
                  <c:v>43.688315075638968</c:v>
                </c:pt>
                <c:pt idx="2">
                  <c:v>40.20000000000001</c:v>
                </c:pt>
                <c:pt idx="3">
                  <c:v>40.092214532871992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2-4352-BC3A-B4264A7D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9751197827832627E-2"/>
              <c:y val="0.312001503703089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901641979154"/>
          <c:y val="0.10260557012190026"/>
          <c:w val="6.8835063397810148E-2"/>
          <c:h val="0.261153962793053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497405367217E-2"/>
          <c:y val="0.17797588935447231"/>
          <c:w val="0.87017029540829083"/>
          <c:h val="0.69917213596109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Regioner!$I$78:$I$81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A-496D-B10B-B9E6CD5F5D3E}"/>
            </c:ext>
          </c:extLst>
        </c:ser>
        <c:ser>
          <c:idx val="5"/>
          <c:order val="1"/>
          <c:tx>
            <c:strRef>
              <c:f>Regioner!$B$57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Regioner!$I$57:$I$60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A-496D-B10B-B9E6CD5F5D3E}"/>
            </c:ext>
          </c:extLst>
        </c:ser>
        <c:ser>
          <c:idx val="9"/>
          <c:order val="2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A-496D-B10B-B9E6CD5F5D3E}"/>
            </c:ext>
          </c:extLst>
        </c:ser>
        <c:ser>
          <c:idx val="1"/>
          <c:order val="3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31.894972521880742</c:v>
                </c:pt>
                <c:pt idx="1">
                  <c:v>40.911866476694485</c:v>
                </c:pt>
                <c:pt idx="2">
                  <c:v>14.227559535925099</c:v>
                </c:pt>
                <c:pt idx="3">
                  <c:v>12.965601465499699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A-496D-B10B-B9E6CD5F5D3E}"/>
            </c:ext>
          </c:extLst>
        </c:ser>
        <c:ser>
          <c:idx val="2"/>
          <c:order val="4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31.438202247191008</c:v>
                </c:pt>
                <c:pt idx="1">
                  <c:v>43.078651685393261</c:v>
                </c:pt>
                <c:pt idx="2">
                  <c:v>12.49438202247191</c:v>
                </c:pt>
                <c:pt idx="3">
                  <c:v>12.988764044943821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0A-496D-B10B-B9E6CD5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</a:t>
                </a:r>
              </a:p>
            </c:rich>
          </c:tx>
          <c:layout>
            <c:manualLayout>
              <c:xMode val="edge"/>
              <c:yMode val="edge"/>
              <c:x val="1.6935613792124906E-2"/>
              <c:y val="0.5179934525894742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32860678132466"/>
          <c:y val="0.19270176969633748"/>
          <c:w val="7.7464599818752602E-2"/>
          <c:h val="0.236711137133536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u</a:t>
            </a:r>
            <a:r>
              <a:rPr lang="nb-NO" sz="2800"/>
              <a:t>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73.52686596977162</c:v>
                </c:pt>
                <c:pt idx="1">
                  <c:v>71.284770247425854</c:v>
                </c:pt>
                <c:pt idx="2">
                  <c:v>71.114708603145246</c:v>
                </c:pt>
                <c:pt idx="3">
                  <c:v>73.169027750824753</c:v>
                </c:pt>
                <c:pt idx="4">
                  <c:v>71.923108929017246</c:v>
                </c:pt>
                <c:pt idx="5">
                  <c:v>68.948231862923805</c:v>
                </c:pt>
                <c:pt idx="6">
                  <c:v>70.990854127960091</c:v>
                </c:pt>
                <c:pt idx="7">
                  <c:v>66.231902960740868</c:v>
                </c:pt>
                <c:pt idx="8">
                  <c:v>71.865443425076478</c:v>
                </c:pt>
                <c:pt idx="9">
                  <c:v>70.410143614956652</c:v>
                </c:pt>
                <c:pt idx="10">
                  <c:v>66.755420311905667</c:v>
                </c:pt>
                <c:pt idx="11">
                  <c:v>69.921131357084562</c:v>
                </c:pt>
                <c:pt idx="12">
                  <c:v>69.336115821051266</c:v>
                </c:pt>
                <c:pt idx="13">
                  <c:v>69.101279910962703</c:v>
                </c:pt>
                <c:pt idx="14">
                  <c:v>62.196899430237202</c:v>
                </c:pt>
                <c:pt idx="15">
                  <c:v>64.133369330453547</c:v>
                </c:pt>
                <c:pt idx="16">
                  <c:v>61.733232856066323</c:v>
                </c:pt>
                <c:pt idx="17">
                  <c:v>62.6745040411462</c:v>
                </c:pt>
                <c:pt idx="18">
                  <c:v>66.482035928143702</c:v>
                </c:pt>
                <c:pt idx="19">
                  <c:v>66.101965798305898</c:v>
                </c:pt>
                <c:pt idx="20">
                  <c:v>66.910420475319924</c:v>
                </c:pt>
                <c:pt idx="21">
                  <c:v>65.919282511210781</c:v>
                </c:pt>
                <c:pt idx="22">
                  <c:v>67.375</c:v>
                </c:pt>
                <c:pt idx="23">
                  <c:v>67.102025364376303</c:v>
                </c:pt>
                <c:pt idx="24">
                  <c:v>63.681790925444723</c:v>
                </c:pt>
                <c:pt idx="25">
                  <c:v>64.842817349781143</c:v>
                </c:pt>
                <c:pt idx="26">
                  <c:v>65.45527156549521</c:v>
                </c:pt>
                <c:pt idx="27">
                  <c:v>62.243028699369027</c:v>
                </c:pt>
                <c:pt idx="28">
                  <c:v>62.314606741573037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'Ark1'!$C$755:$C$778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26.47313403022838</c:v>
                </c:pt>
                <c:pt idx="1">
                  <c:v>28.715229752574153</c:v>
                </c:pt>
                <c:pt idx="2">
                  <c:v>28.885291396854761</c:v>
                </c:pt>
                <c:pt idx="3">
                  <c:v>26.83097224917524</c:v>
                </c:pt>
                <c:pt idx="4">
                  <c:v>28.076891070982779</c:v>
                </c:pt>
                <c:pt idx="5">
                  <c:v>31.051768137076198</c:v>
                </c:pt>
                <c:pt idx="6">
                  <c:v>29.009145872039912</c:v>
                </c:pt>
                <c:pt idx="7">
                  <c:v>33.768097039259153</c:v>
                </c:pt>
                <c:pt idx="8">
                  <c:v>28.134556574923543</c:v>
                </c:pt>
                <c:pt idx="9">
                  <c:v>29.58985638504334</c:v>
                </c:pt>
                <c:pt idx="10">
                  <c:v>33.244579688094326</c:v>
                </c:pt>
                <c:pt idx="11">
                  <c:v>30.078868642915424</c:v>
                </c:pt>
                <c:pt idx="12">
                  <c:v>30.663884178948745</c:v>
                </c:pt>
                <c:pt idx="13">
                  <c:v>30.898720089037287</c:v>
                </c:pt>
                <c:pt idx="14">
                  <c:v>37.803100569762819</c:v>
                </c:pt>
                <c:pt idx="15">
                  <c:v>35.866630669546439</c:v>
                </c:pt>
                <c:pt idx="16">
                  <c:v>38.266767143933691</c:v>
                </c:pt>
                <c:pt idx="17">
                  <c:v>37.325495958853793</c:v>
                </c:pt>
                <c:pt idx="18">
                  <c:v>33.517964071856291</c:v>
                </c:pt>
                <c:pt idx="19">
                  <c:v>33.898034201694102</c:v>
                </c:pt>
                <c:pt idx="20">
                  <c:v>33.089579524680076</c:v>
                </c:pt>
                <c:pt idx="21">
                  <c:v>34.08071748878924</c:v>
                </c:pt>
                <c:pt idx="22">
                  <c:v>32.625</c:v>
                </c:pt>
                <c:pt idx="23">
                  <c:v>32.897974635623697</c:v>
                </c:pt>
                <c:pt idx="24">
                  <c:v>36.31820907455527</c:v>
                </c:pt>
                <c:pt idx="25">
                  <c:v>35.157182650218857</c:v>
                </c:pt>
                <c:pt idx="26">
                  <c:v>34.544728434504798</c:v>
                </c:pt>
                <c:pt idx="27">
                  <c:v>37.756971300630994</c:v>
                </c:pt>
                <c:pt idx="28">
                  <c:v>37.685393258426963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629167552649541"/>
              <c:y val="0.296445825293117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25062807459706"/>
          <c:y val="0.67277919663023167"/>
          <c:w val="0.10684738130817216"/>
          <c:h val="0.1210888141512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7.124875486733675</c:v>
                </c:pt>
                <c:pt idx="1">
                  <c:v>7.5778807804247075</c:v>
                </c:pt>
                <c:pt idx="2">
                  <c:v>8.1213008130081299</c:v>
                </c:pt>
                <c:pt idx="3">
                  <c:v>7.7296838531720766</c:v>
                </c:pt>
                <c:pt idx="4">
                  <c:v>8.0230244128196233</c:v>
                </c:pt>
                <c:pt idx="5">
                  <c:v>8.4351619299405147</c:v>
                </c:pt>
                <c:pt idx="6">
                  <c:v>8.4790341237709654</c:v>
                </c:pt>
                <c:pt idx="7">
                  <c:v>7.9690823158723907</c:v>
                </c:pt>
                <c:pt idx="8">
                  <c:v>7.7424743892828989</c:v>
                </c:pt>
                <c:pt idx="9">
                  <c:v>8.1137449467107672</c:v>
                </c:pt>
                <c:pt idx="10">
                  <c:v>7.9834757834757859</c:v>
                </c:pt>
                <c:pt idx="11">
                  <c:v>8.0445352003111594</c:v>
                </c:pt>
                <c:pt idx="12">
                  <c:v>7.5327313769751694</c:v>
                </c:pt>
                <c:pt idx="13">
                  <c:v>7.6009663780954302</c:v>
                </c:pt>
                <c:pt idx="14">
                  <c:v>7.1190881976991891</c:v>
                </c:pt>
                <c:pt idx="15">
                  <c:v>6.6865922963586621</c:v>
                </c:pt>
                <c:pt idx="16">
                  <c:v>6.7416992187500009</c:v>
                </c:pt>
                <c:pt idx="17">
                  <c:v>7.3399765533411507</c:v>
                </c:pt>
                <c:pt idx="18">
                  <c:v>7.2161675298356238</c:v>
                </c:pt>
                <c:pt idx="19">
                  <c:v>7.1479690522243731</c:v>
                </c:pt>
                <c:pt idx="20">
                  <c:v>7.3082877959927153</c:v>
                </c:pt>
                <c:pt idx="21">
                  <c:v>7.1212342079689028</c:v>
                </c:pt>
                <c:pt idx="22">
                  <c:v>7.276967930029155</c:v>
                </c:pt>
                <c:pt idx="23">
                  <c:v>7.3057827926657284</c:v>
                </c:pt>
                <c:pt idx="24">
                  <c:v>7.1924042686754559</c:v>
                </c:pt>
                <c:pt idx="25">
                  <c:v>7.1795029150046057</c:v>
                </c:pt>
                <c:pt idx="26">
                  <c:v>6.9051250762660157</c:v>
                </c:pt>
                <c:pt idx="27">
                  <c:v>7.1170699803793358</c:v>
                </c:pt>
                <c:pt idx="28">
                  <c:v>7.0934006491164814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C-47FF-9794-9D0FB5141C9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7.6539235412474866</c:v>
                </c:pt>
                <c:pt idx="1">
                  <c:v>7.8959058067968941</c:v>
                </c:pt>
                <c:pt idx="2">
                  <c:v>8.08406725380304</c:v>
                </c:pt>
                <c:pt idx="3">
                  <c:v>8.3931722841024179</c:v>
                </c:pt>
                <c:pt idx="4">
                  <c:v>8.2587433313574365</c:v>
                </c:pt>
                <c:pt idx="5">
                  <c:v>8.0052832403874383</c:v>
                </c:pt>
                <c:pt idx="6">
                  <c:v>7.9392095113407182</c:v>
                </c:pt>
                <c:pt idx="7">
                  <c:v>7.7319428350714592</c:v>
                </c:pt>
                <c:pt idx="8">
                  <c:v>7.7065217391304355</c:v>
                </c:pt>
                <c:pt idx="9">
                  <c:v>7.7883690424136418</c:v>
                </c:pt>
                <c:pt idx="10">
                  <c:v>7.3569794050343251</c:v>
                </c:pt>
                <c:pt idx="11">
                  <c:v>7.4624773960216988</c:v>
                </c:pt>
                <c:pt idx="12">
                  <c:v>7.2233092301148449</c:v>
                </c:pt>
                <c:pt idx="13">
                  <c:v>7.457451598379107</c:v>
                </c:pt>
                <c:pt idx="14">
                  <c:v>7.0311952330879768</c:v>
                </c:pt>
                <c:pt idx="15">
                  <c:v>6.8904779826872407</c:v>
                </c:pt>
                <c:pt idx="16">
                  <c:v>6.7648680582906646</c:v>
                </c:pt>
                <c:pt idx="17">
                  <c:v>7.0543307086614195</c:v>
                </c:pt>
                <c:pt idx="18">
                  <c:v>7.0602947744528812</c:v>
                </c:pt>
                <c:pt idx="19">
                  <c:v>7.2805280528052814</c:v>
                </c:pt>
                <c:pt idx="20">
                  <c:v>7.1869244935543275</c:v>
                </c:pt>
                <c:pt idx="21">
                  <c:v>7.1677631578947354</c:v>
                </c:pt>
                <c:pt idx="22">
                  <c:v>7.2933771209633278</c:v>
                </c:pt>
                <c:pt idx="23">
                  <c:v>7.5713463751438415</c:v>
                </c:pt>
                <c:pt idx="24">
                  <c:v>7.4039625756741891</c:v>
                </c:pt>
                <c:pt idx="25">
                  <c:v>7.4934917940011312</c:v>
                </c:pt>
                <c:pt idx="26">
                  <c:v>7.5572254335260114</c:v>
                </c:pt>
                <c:pt idx="27">
                  <c:v>7.2932614555256077</c:v>
                </c:pt>
                <c:pt idx="28">
                  <c:v>7.4663088849135377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C-47FF-9794-9D0FB5141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77169302069615"/>
          <c:y val="0.23641246293304213"/>
          <c:w val="0.11080285347079669"/>
          <c:h val="0.1215375991423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Organisasjon!$AI$16:$AI$44</c:f>
              <c:numCache>
                <c:formatCode>0.00</c:formatCode>
                <c:ptCount val="29"/>
                <c:pt idx="0">
                  <c:v>6.6284715183458207</c:v>
                </c:pt>
                <c:pt idx="1">
                  <c:v>6.4180921676465124</c:v>
                </c:pt>
                <c:pt idx="2">
                  <c:v>6.1088708955090363</c:v>
                </c:pt>
                <c:pt idx="3">
                  <c:v>6.1748980769924726</c:v>
                </c:pt>
                <c:pt idx="4">
                  <c:v>6.0415467353431307</c:v>
                </c:pt>
                <c:pt idx="5">
                  <c:v>5.9984475911588762</c:v>
                </c:pt>
                <c:pt idx="6">
                  <c:v>5.9402008886268378</c:v>
                </c:pt>
                <c:pt idx="7">
                  <c:v>5.560480951094311</c:v>
                </c:pt>
                <c:pt idx="8">
                  <c:v>5.5990521224683629</c:v>
                </c:pt>
                <c:pt idx="9">
                  <c:v>5.5642298652084232</c:v>
                </c:pt>
                <c:pt idx="10">
                  <c:v>5.3796783765674361</c:v>
                </c:pt>
                <c:pt idx="11">
                  <c:v>5.2117469879518037</c:v>
                </c:pt>
                <c:pt idx="12">
                  <c:v>5.063541143717762</c:v>
                </c:pt>
                <c:pt idx="13">
                  <c:v>4.931858041412247</c:v>
                </c:pt>
                <c:pt idx="14">
                  <c:v>4.70607456961078</c:v>
                </c:pt>
                <c:pt idx="15">
                  <c:v>4.8449587061252597</c:v>
                </c:pt>
                <c:pt idx="16">
                  <c:v>4.7765614449696043</c:v>
                </c:pt>
                <c:pt idx="17">
                  <c:v>4.6744334596729216</c:v>
                </c:pt>
                <c:pt idx="18">
                  <c:v>4.6295277196919358</c:v>
                </c:pt>
                <c:pt idx="19">
                  <c:v>4.8463824537354405</c:v>
                </c:pt>
                <c:pt idx="20">
                  <c:v>4.8845945177874759</c:v>
                </c:pt>
                <c:pt idx="21">
                  <c:v>5.0065075672726183</c:v>
                </c:pt>
                <c:pt idx="22">
                  <c:v>5.0717822468793354</c:v>
                </c:pt>
                <c:pt idx="23">
                  <c:v>5.3184888448529133</c:v>
                </c:pt>
                <c:pt idx="24">
                  <c:v>5.2730963276729259</c:v>
                </c:pt>
                <c:pt idx="25">
                  <c:v>5.3629263736263715</c:v>
                </c:pt>
                <c:pt idx="26">
                  <c:v>5.4425879102161403</c:v>
                </c:pt>
                <c:pt idx="27">
                  <c:v>5.4099821094575997</c:v>
                </c:pt>
                <c:pt idx="28">
                  <c:v>5.1609454892104987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4-4242-A62E-E3E1A3F48DAA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Organisasjon!$AI$47:$AI$75</c:f>
              <c:numCache>
                <c:formatCode>0.00</c:formatCode>
                <c:ptCount val="29"/>
                <c:pt idx="0">
                  <c:v>6.6805988459266477</c:v>
                </c:pt>
                <c:pt idx="1">
                  <c:v>6.6260013512209213</c:v>
                </c:pt>
                <c:pt idx="2">
                  <c:v>6.3813706826216885</c:v>
                </c:pt>
                <c:pt idx="3">
                  <c:v>6.4948945397200974</c:v>
                </c:pt>
                <c:pt idx="4">
                  <c:v>6.2992275727206142</c:v>
                </c:pt>
                <c:pt idx="5">
                  <c:v>6.0991885828838823</c:v>
                </c:pt>
                <c:pt idx="6">
                  <c:v>6.3797837652308331</c:v>
                </c:pt>
                <c:pt idx="7">
                  <c:v>5.9281632653061074</c:v>
                </c:pt>
                <c:pt idx="8">
                  <c:v>5.6055192648361363</c:v>
                </c:pt>
                <c:pt idx="9">
                  <c:v>5.5555542837520955</c:v>
                </c:pt>
                <c:pt idx="10">
                  <c:v>5.4800351493848716</c:v>
                </c:pt>
                <c:pt idx="11">
                  <c:v>5.2657990484187067</c:v>
                </c:pt>
                <c:pt idx="12">
                  <c:v>5.2542583009918156</c:v>
                </c:pt>
                <c:pt idx="13">
                  <c:v>5.0279943456749887</c:v>
                </c:pt>
                <c:pt idx="14">
                  <c:v>4.9770039656017468</c:v>
                </c:pt>
                <c:pt idx="15">
                  <c:v>5.0073055699665199</c:v>
                </c:pt>
                <c:pt idx="16">
                  <c:v>4.8916106387186096</c:v>
                </c:pt>
                <c:pt idx="17">
                  <c:v>4.7558085681204121</c:v>
                </c:pt>
                <c:pt idx="18">
                  <c:v>4.944822608405957</c:v>
                </c:pt>
                <c:pt idx="19">
                  <c:v>5.0034527947125449</c:v>
                </c:pt>
                <c:pt idx="20">
                  <c:v>5.0169147872458622</c:v>
                </c:pt>
                <c:pt idx="21">
                  <c:v>4.9589214032229929</c:v>
                </c:pt>
                <c:pt idx="22">
                  <c:v>5.0664389067524098</c:v>
                </c:pt>
                <c:pt idx="23">
                  <c:v>5.3558929709067744</c:v>
                </c:pt>
                <c:pt idx="24">
                  <c:v>5.1646448087431596</c:v>
                </c:pt>
                <c:pt idx="25">
                  <c:v>5.2196959367330322</c:v>
                </c:pt>
                <c:pt idx="26">
                  <c:v>5.2704529319892126</c:v>
                </c:pt>
                <c:pt idx="27">
                  <c:v>5.0928142039258368</c:v>
                </c:pt>
                <c:pt idx="28">
                  <c:v>5.1260821227393993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4-4242-A62E-E3E1A3F48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30526449404446"/>
          <c:y val="0.27779159184049362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2243311408823E-2"/>
          <c:y val="0.16987352409993628"/>
          <c:w val="0.87570684016695999"/>
          <c:h val="0.7265322352713102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7.124875486733675</c:v>
                </c:pt>
                <c:pt idx="1">
                  <c:v>7.5778807804247075</c:v>
                </c:pt>
                <c:pt idx="2">
                  <c:v>8.1213008130081299</c:v>
                </c:pt>
                <c:pt idx="3">
                  <c:v>7.7296838531720766</c:v>
                </c:pt>
                <c:pt idx="4">
                  <c:v>8.0230244128196233</c:v>
                </c:pt>
                <c:pt idx="5">
                  <c:v>8.4351619299405147</c:v>
                </c:pt>
                <c:pt idx="6">
                  <c:v>8.4790341237709654</c:v>
                </c:pt>
                <c:pt idx="7">
                  <c:v>7.9690823158723907</c:v>
                </c:pt>
                <c:pt idx="8">
                  <c:v>7.7424743892828989</c:v>
                </c:pt>
                <c:pt idx="9">
                  <c:v>8.1137449467107672</c:v>
                </c:pt>
                <c:pt idx="10">
                  <c:v>7.9834757834757859</c:v>
                </c:pt>
                <c:pt idx="11">
                  <c:v>8.0445352003111594</c:v>
                </c:pt>
                <c:pt idx="12">
                  <c:v>7.5327313769751694</c:v>
                </c:pt>
                <c:pt idx="13">
                  <c:v>7.6009663780954302</c:v>
                </c:pt>
                <c:pt idx="14">
                  <c:v>7.1190881976991891</c:v>
                </c:pt>
                <c:pt idx="15">
                  <c:v>6.6865922963586621</c:v>
                </c:pt>
                <c:pt idx="16">
                  <c:v>6.7416992187500009</c:v>
                </c:pt>
                <c:pt idx="17">
                  <c:v>7.3399765533411507</c:v>
                </c:pt>
                <c:pt idx="18">
                  <c:v>7.2161675298356238</c:v>
                </c:pt>
                <c:pt idx="19">
                  <c:v>7.1479690522243731</c:v>
                </c:pt>
                <c:pt idx="20">
                  <c:v>7.3082877959927153</c:v>
                </c:pt>
                <c:pt idx="21">
                  <c:v>7.1212342079689028</c:v>
                </c:pt>
                <c:pt idx="22">
                  <c:v>7.276967930029155</c:v>
                </c:pt>
                <c:pt idx="23">
                  <c:v>7.3057827926657284</c:v>
                </c:pt>
                <c:pt idx="24">
                  <c:v>7.1924042686754559</c:v>
                </c:pt>
                <c:pt idx="25">
                  <c:v>7.1795029150046057</c:v>
                </c:pt>
                <c:pt idx="26">
                  <c:v>6.9051250762660157</c:v>
                </c:pt>
                <c:pt idx="27">
                  <c:v>7.1170699803793358</c:v>
                </c:pt>
                <c:pt idx="28">
                  <c:v>7.0934006491164814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C-4AE6-81FF-5547DC2B6C6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'Ark1'!$C$755:$C$778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7.6539235412474866</c:v>
                </c:pt>
                <c:pt idx="1">
                  <c:v>7.8959058067968941</c:v>
                </c:pt>
                <c:pt idx="2">
                  <c:v>8.08406725380304</c:v>
                </c:pt>
                <c:pt idx="3">
                  <c:v>8.3931722841024179</c:v>
                </c:pt>
                <c:pt idx="4">
                  <c:v>8.2587433313574365</c:v>
                </c:pt>
                <c:pt idx="5">
                  <c:v>8.0052832403874383</c:v>
                </c:pt>
                <c:pt idx="6">
                  <c:v>7.9392095113407182</c:v>
                </c:pt>
                <c:pt idx="7">
                  <c:v>7.7319428350714592</c:v>
                </c:pt>
                <c:pt idx="8">
                  <c:v>7.7065217391304355</c:v>
                </c:pt>
                <c:pt idx="9">
                  <c:v>7.7883690424136418</c:v>
                </c:pt>
                <c:pt idx="10">
                  <c:v>7.3569794050343251</c:v>
                </c:pt>
                <c:pt idx="11">
                  <c:v>7.4624773960216988</c:v>
                </c:pt>
                <c:pt idx="12">
                  <c:v>7.2233092301148449</c:v>
                </c:pt>
                <c:pt idx="13">
                  <c:v>7.457451598379107</c:v>
                </c:pt>
                <c:pt idx="14">
                  <c:v>7.0311952330879768</c:v>
                </c:pt>
                <c:pt idx="15">
                  <c:v>6.8904779826872407</c:v>
                </c:pt>
                <c:pt idx="16">
                  <c:v>6.7648680582906646</c:v>
                </c:pt>
                <c:pt idx="17">
                  <c:v>7.0543307086614195</c:v>
                </c:pt>
                <c:pt idx="18">
                  <c:v>7.0602947744528812</c:v>
                </c:pt>
                <c:pt idx="19">
                  <c:v>7.2805280528052814</c:v>
                </c:pt>
                <c:pt idx="20">
                  <c:v>7.1869244935543275</c:v>
                </c:pt>
                <c:pt idx="21">
                  <c:v>7.1677631578947354</c:v>
                </c:pt>
                <c:pt idx="22">
                  <c:v>7.2933771209633278</c:v>
                </c:pt>
                <c:pt idx="23">
                  <c:v>7.5713463751438415</c:v>
                </c:pt>
                <c:pt idx="24">
                  <c:v>7.4039625756741891</c:v>
                </c:pt>
                <c:pt idx="25">
                  <c:v>7.4934917940011312</c:v>
                </c:pt>
                <c:pt idx="26">
                  <c:v>7.5572254335260114</c:v>
                </c:pt>
                <c:pt idx="27">
                  <c:v>7.2932614555256077</c:v>
                </c:pt>
                <c:pt idx="28">
                  <c:v>7.4663088849135377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C-4AE6-81FF-5547DC2B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45968986136162"/>
          <c:y val="0.3796095659805724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klasse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398611151903E-2"/>
          <c:y val="0.16984559087387627"/>
          <c:w val="0.88177522015681642"/>
          <c:h val="0.72656004399571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5.3604998641673447</c:v>
                </c:pt>
                <c:pt idx="1">
                  <c:v>5.6839495526571087</c:v>
                </c:pt>
                <c:pt idx="2">
                  <c:v>6.0512737127371281</c:v>
                </c:pt>
                <c:pt idx="3">
                  <c:v>5.88096753660089</c:v>
                </c:pt>
                <c:pt idx="4">
                  <c:v>6.1099155385861401</c:v>
                </c:pt>
                <c:pt idx="5">
                  <c:v>6.590614672835426</c:v>
                </c:pt>
                <c:pt idx="6">
                  <c:v>6.8665413533834574</c:v>
                </c:pt>
                <c:pt idx="7">
                  <c:v>7.288302481291848</c:v>
                </c:pt>
                <c:pt idx="8">
                  <c:v>7.2992907801418445</c:v>
                </c:pt>
                <c:pt idx="9">
                  <c:v>7.66152149944873</c:v>
                </c:pt>
                <c:pt idx="10">
                  <c:v>7.9369420702754052</c:v>
                </c:pt>
                <c:pt idx="11">
                  <c:v>8.1999222092570978</c:v>
                </c:pt>
                <c:pt idx="12">
                  <c:v>8.2434161023325796</c:v>
                </c:pt>
                <c:pt idx="13">
                  <c:v>8.7702838735655302</c:v>
                </c:pt>
                <c:pt idx="14">
                  <c:v>9.1077971878994504</c:v>
                </c:pt>
                <c:pt idx="15">
                  <c:v>8.5632498421384984</c:v>
                </c:pt>
                <c:pt idx="16">
                  <c:v>8.677734375</c:v>
                </c:pt>
                <c:pt idx="17">
                  <c:v>8.8461899179366945</c:v>
                </c:pt>
                <c:pt idx="18">
                  <c:v>8.8299932447646903</c:v>
                </c:pt>
                <c:pt idx="19">
                  <c:v>8.8189071566731112</c:v>
                </c:pt>
                <c:pt idx="20">
                  <c:v>8.8130692167577447</c:v>
                </c:pt>
                <c:pt idx="21">
                  <c:v>8.4599125364431522</c:v>
                </c:pt>
                <c:pt idx="22">
                  <c:v>8.408163265306122</c:v>
                </c:pt>
                <c:pt idx="23">
                  <c:v>8.2564174894217217</c:v>
                </c:pt>
                <c:pt idx="24">
                  <c:v>8.2991211550533581</c:v>
                </c:pt>
                <c:pt idx="25">
                  <c:v>8.3768027002147889</c:v>
                </c:pt>
                <c:pt idx="26">
                  <c:v>8.0594874923733997</c:v>
                </c:pt>
                <c:pt idx="27">
                  <c:v>8.0425114453891418</c:v>
                </c:pt>
                <c:pt idx="28">
                  <c:v>8.3223945185719437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4-413E-A0BD-DEEA2FB937F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'Ark1'!$C$755:$C$778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5.5354627766599602</c:v>
                </c:pt>
                <c:pt idx="1">
                  <c:v>5.5450896440995452</c:v>
                </c:pt>
                <c:pt idx="2">
                  <c:v>5.8879103282626115</c:v>
                </c:pt>
                <c:pt idx="3">
                  <c:v>5.8706784319398224</c:v>
                </c:pt>
                <c:pt idx="4">
                  <c:v>6.0625370480142253</c:v>
                </c:pt>
                <c:pt idx="5">
                  <c:v>6.1493982976225388</c:v>
                </c:pt>
                <c:pt idx="6">
                  <c:v>6.1855560666643052</c:v>
                </c:pt>
                <c:pt idx="7">
                  <c:v>6.7188103514870612</c:v>
                </c:pt>
                <c:pt idx="8">
                  <c:v>7.2721417069243151</c:v>
                </c:pt>
                <c:pt idx="9">
                  <c:v>7.6401399212942724</c:v>
                </c:pt>
                <c:pt idx="10">
                  <c:v>7.5953470633104496</c:v>
                </c:pt>
                <c:pt idx="11">
                  <c:v>8.0764014466546108</c:v>
                </c:pt>
                <c:pt idx="12">
                  <c:v>7.8911101658868548</c:v>
                </c:pt>
                <c:pt idx="13">
                  <c:v>8.2814047726249402</c:v>
                </c:pt>
                <c:pt idx="14">
                  <c:v>7.8664563617245005</c:v>
                </c:pt>
                <c:pt idx="15">
                  <c:v>7.980052691004893</c:v>
                </c:pt>
                <c:pt idx="16">
                  <c:v>7.966916108704214</c:v>
                </c:pt>
                <c:pt idx="17">
                  <c:v>8.1606299212598419</c:v>
                </c:pt>
                <c:pt idx="18">
                  <c:v>8.0442161679321149</c:v>
                </c:pt>
                <c:pt idx="19">
                  <c:v>8.2748703441772751</c:v>
                </c:pt>
                <c:pt idx="20">
                  <c:v>8.2882136279926311</c:v>
                </c:pt>
                <c:pt idx="21">
                  <c:v>8.0775375939849621</c:v>
                </c:pt>
                <c:pt idx="22">
                  <c:v>8.1707717569786542</c:v>
                </c:pt>
                <c:pt idx="23">
                  <c:v>8.1283084004603001</c:v>
                </c:pt>
                <c:pt idx="24">
                  <c:v>8.0572372041827194</c:v>
                </c:pt>
                <c:pt idx="25">
                  <c:v>8.301075268817204</c:v>
                </c:pt>
                <c:pt idx="26">
                  <c:v>8.1421965317919067</c:v>
                </c:pt>
                <c:pt idx="27">
                  <c:v>7.9094339622641501</c:v>
                </c:pt>
                <c:pt idx="28">
                  <c:v>8.0453190220632074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4-413E-A0BD-DEEA2FB9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9845727305199"/>
          <c:y val="0.533302640177855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658107087183496"/>
          <c:w val="0.88664466780639251"/>
          <c:h val="0.7305949476800145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Organisasjon!$W$16:$W$44</c:f>
              <c:numCache>
                <c:formatCode>0.0</c:formatCode>
                <c:ptCount val="29"/>
                <c:pt idx="0">
                  <c:v>35.531920673729886</c:v>
                </c:pt>
                <c:pt idx="1">
                  <c:v>36.480112105206487</c:v>
                </c:pt>
                <c:pt idx="2">
                  <c:v>36.966449864498749</c:v>
                </c:pt>
                <c:pt idx="3">
                  <c:v>36.314375132611993</c:v>
                </c:pt>
                <c:pt idx="4">
                  <c:v>36.913340275367361</c:v>
                </c:pt>
                <c:pt idx="5">
                  <c:v>39.533456708526003</c:v>
                </c:pt>
                <c:pt idx="6">
                  <c:v>40.788635049161343</c:v>
                </c:pt>
                <c:pt idx="7">
                  <c:v>40.526467113036723</c:v>
                </c:pt>
                <c:pt idx="8">
                  <c:v>40.869109535066947</c:v>
                </c:pt>
                <c:pt idx="9">
                  <c:v>42.630466740169041</c:v>
                </c:pt>
                <c:pt idx="10">
                  <c:v>42.698195631528975</c:v>
                </c:pt>
                <c:pt idx="11">
                  <c:v>42.735919875534776</c:v>
                </c:pt>
                <c:pt idx="12">
                  <c:v>41.740876598946528</c:v>
                </c:pt>
                <c:pt idx="13">
                  <c:v>43.253795047312309</c:v>
                </c:pt>
                <c:pt idx="14">
                  <c:v>42.861972731146174</c:v>
                </c:pt>
                <c:pt idx="15">
                  <c:v>41.488591875394675</c:v>
                </c:pt>
                <c:pt idx="16">
                  <c:v>41.449731445312409</c:v>
                </c:pt>
                <c:pt idx="17">
                  <c:v>41.350926143024545</c:v>
                </c:pt>
                <c:pt idx="18">
                  <c:v>40.878698491330674</c:v>
                </c:pt>
                <c:pt idx="19">
                  <c:v>42.73979690522247</c:v>
                </c:pt>
                <c:pt idx="20">
                  <c:v>43.048269581056445</c:v>
                </c:pt>
                <c:pt idx="21">
                  <c:v>42.354616132167131</c:v>
                </c:pt>
                <c:pt idx="22">
                  <c:v>42.644373177842574</c:v>
                </c:pt>
                <c:pt idx="23">
                  <c:v>43.911664315937927</c:v>
                </c:pt>
                <c:pt idx="24">
                  <c:v>43.762065285624551</c:v>
                </c:pt>
                <c:pt idx="25">
                  <c:v>44.924176127646497</c:v>
                </c:pt>
                <c:pt idx="26">
                  <c:v>43.864469188529661</c:v>
                </c:pt>
                <c:pt idx="27">
                  <c:v>43.509843034663241</c:v>
                </c:pt>
                <c:pt idx="28">
                  <c:v>42.951424450054056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3-439B-85C9-2E89DD1EE0D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'Ark1'!$C$755:$C$778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Organisasjon!$W$47:$W$75</c:f>
              <c:numCache>
                <c:formatCode>0.0</c:formatCode>
                <c:ptCount val="29"/>
                <c:pt idx="0">
                  <c:v>36.980206237424447</c:v>
                </c:pt>
                <c:pt idx="1">
                  <c:v>36.741771474444725</c:v>
                </c:pt>
                <c:pt idx="2">
                  <c:v>37.572938350680474</c:v>
                </c:pt>
                <c:pt idx="3">
                  <c:v>38.129437292058498</c:v>
                </c:pt>
                <c:pt idx="4">
                  <c:v>38.189300533491448</c:v>
                </c:pt>
                <c:pt idx="5">
                  <c:v>37.506339888464971</c:v>
                </c:pt>
                <c:pt idx="6">
                  <c:v>39.462510173030026</c:v>
                </c:pt>
                <c:pt idx="7">
                  <c:v>39.830204712244011</c:v>
                </c:pt>
                <c:pt idx="8">
                  <c:v>40.764130434782594</c:v>
                </c:pt>
                <c:pt idx="9">
                  <c:v>42.445212068211795</c:v>
                </c:pt>
                <c:pt idx="10">
                  <c:v>41.622768878718425</c:v>
                </c:pt>
                <c:pt idx="11">
                  <c:v>42.528707052441312</c:v>
                </c:pt>
                <c:pt idx="12">
                  <c:v>41.461931093151911</c:v>
                </c:pt>
                <c:pt idx="13">
                  <c:v>41.638856371004067</c:v>
                </c:pt>
                <c:pt idx="14">
                  <c:v>39.15138450753593</c:v>
                </c:pt>
                <c:pt idx="15">
                  <c:v>39.95856228829512</c:v>
                </c:pt>
                <c:pt idx="16">
                  <c:v>38.971051595116201</c:v>
                </c:pt>
                <c:pt idx="17">
                  <c:v>38.810393700787358</c:v>
                </c:pt>
                <c:pt idx="18">
                  <c:v>39.777221974095454</c:v>
                </c:pt>
                <c:pt idx="19">
                  <c:v>41.402923149457749</c:v>
                </c:pt>
                <c:pt idx="20">
                  <c:v>41.581261510128904</c:v>
                </c:pt>
                <c:pt idx="21">
                  <c:v>40.055874060150387</c:v>
                </c:pt>
                <c:pt idx="22">
                  <c:v>41.3967159277504</c:v>
                </c:pt>
                <c:pt idx="23">
                  <c:v>43.534349827387807</c:v>
                </c:pt>
                <c:pt idx="24">
                  <c:v>41.612768299394531</c:v>
                </c:pt>
                <c:pt idx="25">
                  <c:v>43.329088851160222</c:v>
                </c:pt>
                <c:pt idx="26">
                  <c:v>42.913063583815052</c:v>
                </c:pt>
                <c:pt idx="27">
                  <c:v>40.281277628032278</c:v>
                </c:pt>
                <c:pt idx="28">
                  <c:v>41.240966010733437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3-439B-85C9-2E89DD1E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86046515202896"/>
          <c:y val="0.56128211838325859"/>
          <c:w val="0.13539674803063187"/>
          <c:h val="0.15263135660412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85742609249996E-2"/>
          <c:y val="0.17694166568077152"/>
          <c:w val="0.8995534527380753"/>
          <c:h val="0.62106422213296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RO!$AE$140:$AE$147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RO!$AE$100:$AE$107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RO!$AE$60:$AE$67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RO!$AE$19:$AE$26</c:f>
              <c:numCache>
                <c:formatCode>0.0</c:formatCode>
                <c:ptCount val="8"/>
                <c:pt idx="0">
                  <c:v>60.625398851308226</c:v>
                </c:pt>
                <c:pt idx="1">
                  <c:v>39.374601148691774</c:v>
                </c:pt>
                <c:pt idx="2">
                  <c:v>63.681592039800982</c:v>
                </c:pt>
                <c:pt idx="3">
                  <c:v>36.318407960199004</c:v>
                </c:pt>
                <c:pt idx="4">
                  <c:v>54.935622317596568</c:v>
                </c:pt>
                <c:pt idx="5">
                  <c:v>45.064377682403432</c:v>
                </c:pt>
                <c:pt idx="6">
                  <c:v>69.701726844583987</c:v>
                </c:pt>
                <c:pt idx="7">
                  <c:v>30.298273155416009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RO!$AE$10:$AE$17</c:f>
              <c:numCache>
                <c:formatCode>0.0</c:formatCode>
                <c:ptCount val="8"/>
                <c:pt idx="0">
                  <c:v>62.258756254467478</c:v>
                </c:pt>
                <c:pt idx="1">
                  <c:v>37.741243745532529</c:v>
                </c:pt>
                <c:pt idx="2">
                  <c:v>60.146061554512258</c:v>
                </c:pt>
                <c:pt idx="3">
                  <c:v>39.853938445487742</c:v>
                </c:pt>
                <c:pt idx="4">
                  <c:v>57.913669064748198</c:v>
                </c:pt>
                <c:pt idx="5">
                  <c:v>42.086330935251809</c:v>
                </c:pt>
                <c:pt idx="6">
                  <c:v>73.875432525951553</c:v>
                </c:pt>
                <c:pt idx="7">
                  <c:v>26.12456747404844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7.264931087289435</c:v>
                </c:pt>
                <c:pt idx="1">
                  <c:v>7.6692023974181645</c:v>
                </c:pt>
                <c:pt idx="2">
                  <c:v>8.1105457909343244</c:v>
                </c:pt>
                <c:pt idx="3">
                  <c:v>7.9077042499514851</c:v>
                </c:pt>
                <c:pt idx="4">
                  <c:v>8.0892069568111857</c:v>
                </c:pt>
                <c:pt idx="5">
                  <c:v>8.3016769959897942</c:v>
                </c:pt>
                <c:pt idx="6">
                  <c:v>8.3224356144979001</c:v>
                </c:pt>
                <c:pt idx="7">
                  <c:v>7.8890048258771373</c:v>
                </c:pt>
                <c:pt idx="8">
                  <c:v>7.7323592705855715</c:v>
                </c:pt>
                <c:pt idx="9">
                  <c:v>8.0174666839177124</c:v>
                </c:pt>
                <c:pt idx="10">
                  <c:v>7.7751996957017884</c:v>
                </c:pt>
                <c:pt idx="11">
                  <c:v>7.8694587979331008</c:v>
                </c:pt>
                <c:pt idx="12">
                  <c:v>7.4378505282379024</c:v>
                </c:pt>
                <c:pt idx="13">
                  <c:v>7.5566221480244851</c:v>
                </c:pt>
                <c:pt idx="14">
                  <c:v>7.0858619318934677</c:v>
                </c:pt>
                <c:pt idx="15">
                  <c:v>6.7597192224622056</c:v>
                </c:pt>
                <c:pt idx="16">
                  <c:v>6.7505651846269776</c:v>
                </c:pt>
                <c:pt idx="17">
                  <c:v>7.2333578251285822</c:v>
                </c:pt>
                <c:pt idx="18">
                  <c:v>7.1639221556886223</c:v>
                </c:pt>
                <c:pt idx="19">
                  <c:v>7.1929039475787118</c:v>
                </c:pt>
                <c:pt idx="20">
                  <c:v>7.2681291895185858</c:v>
                </c:pt>
                <c:pt idx="21">
                  <c:v>7.1370916079436251</c:v>
                </c:pt>
                <c:pt idx="22">
                  <c:v>7.2823214285714304</c:v>
                </c:pt>
                <c:pt idx="23">
                  <c:v>7.39314783267083</c:v>
                </c:pt>
                <c:pt idx="24">
                  <c:v>7.2692384569258444</c:v>
                </c:pt>
                <c:pt idx="25">
                  <c:v>7.2898925586947874</c:v>
                </c:pt>
                <c:pt idx="26">
                  <c:v>7.1303913738019151</c:v>
                </c:pt>
                <c:pt idx="27">
                  <c:v>7.183594545084472</c:v>
                </c:pt>
                <c:pt idx="28">
                  <c:v>7.2339325842696658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E-4F03-859E-A03D874B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noMultiLvlLbl val="0"/>
      </c:catAx>
      <c:valAx>
        <c:axId val="4628041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innen region og organisasjon,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98816549290693E-2"/>
          <c:y val="0.13716106003612574"/>
          <c:w val="0.9063849964268994"/>
          <c:h val="0.6806620585905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RO!$AH$140:$AH$147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0-46B6-8DE8-3B90B0529069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RO!$AH$100:$AH$107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0-46B6-8DE8-3B90B0529069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RO!$AH$60:$AH$67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B0-46B6-8DE8-3B90B0529069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RO!$AH$19:$AH$26</c:f>
              <c:numCache>
                <c:formatCode>0.0</c:formatCode>
                <c:ptCount val="8"/>
                <c:pt idx="0">
                  <c:v>44.966631578947357</c:v>
                </c:pt>
                <c:pt idx="1">
                  <c:v>40.603517017828224</c:v>
                </c:pt>
                <c:pt idx="2">
                  <c:v>44.159999999999968</c:v>
                </c:pt>
                <c:pt idx="3">
                  <c:v>42.492739726027395</c:v>
                </c:pt>
                <c:pt idx="4">
                  <c:v>40.7578125</c:v>
                </c:pt>
                <c:pt idx="5">
                  <c:v>36.981904761904751</c:v>
                </c:pt>
                <c:pt idx="6">
                  <c:v>40.898648648648638</c:v>
                </c:pt>
                <c:pt idx="7">
                  <c:v>36.271502590673578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B0-46B6-8DE8-3B90B0529069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RO!$AH$10:$AH$17</c:f>
              <c:numCache>
                <c:formatCode>0.0</c:formatCode>
                <c:ptCount val="8"/>
                <c:pt idx="0">
                  <c:v>42.916877152698071</c:v>
                </c:pt>
                <c:pt idx="1">
                  <c:v>40.92765151515151</c:v>
                </c:pt>
                <c:pt idx="2">
                  <c:v>44.251084128360787</c:v>
                </c:pt>
                <c:pt idx="3">
                  <c:v>42.839005235602151</c:v>
                </c:pt>
                <c:pt idx="4">
                  <c:v>40.705590062111753</c:v>
                </c:pt>
                <c:pt idx="5">
                  <c:v>39.504273504273506</c:v>
                </c:pt>
                <c:pt idx="6">
                  <c:v>41.206088992974273</c:v>
                </c:pt>
                <c:pt idx="7">
                  <c:v>36.942384105960272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B0-46B6-8DE8-3B90B0529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5752"/>
        <c:axId val="227115360"/>
      </c:barChart>
      <c:catAx>
        <c:axId val="227115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536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75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62078985375149"/>
          <c:y val="0.11341325882651765"/>
          <c:w val="5.1187040974477571E-2"/>
          <c:h val="0.21332341521825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22572178477696E-2"/>
          <c:y val="0.18702867059650333"/>
          <c:w val="0.86907264165508724"/>
          <c:h val="0.6160254390656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RO!$AF$140:$AF$147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5-4B61-96F0-19904FD1BC2E}"/>
            </c:ext>
          </c:extLst>
        </c:ser>
        <c:ser>
          <c:idx val="5"/>
          <c:order val="1"/>
          <c:tx>
            <c:strRef>
              <c:f>RO!$X$92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RO!$AF$92:$AF$99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5-4B61-96F0-19904FD1BC2E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RO!$AF$60:$AF$67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5-4B61-96F0-19904FD1BC2E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RO!$AF$19:$AF$26</c:f>
              <c:numCache>
                <c:formatCode>0.00</c:formatCode>
                <c:ptCount val="8"/>
                <c:pt idx="0">
                  <c:v>7.8926315789473698</c:v>
                </c:pt>
                <c:pt idx="1">
                  <c:v>7.9513776337115107</c:v>
                </c:pt>
                <c:pt idx="2">
                  <c:v>8.2632812500000004</c:v>
                </c:pt>
                <c:pt idx="3">
                  <c:v>8.161643835616438</c:v>
                </c:pt>
                <c:pt idx="4">
                  <c:v>7.7578125</c:v>
                </c:pt>
                <c:pt idx="5">
                  <c:v>7.3555555555555552</c:v>
                </c:pt>
                <c:pt idx="6">
                  <c:v>7.9729729729729746</c:v>
                </c:pt>
                <c:pt idx="7">
                  <c:v>7.7253886010362685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5-4B61-96F0-19904FD1BC2E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RO!$AF$10:$AF$17</c:f>
              <c:numCache>
                <c:formatCode>0.00</c:formatCode>
                <c:ptCount val="8"/>
                <c:pt idx="0">
                  <c:v>8.1814006888633752</c:v>
                </c:pt>
                <c:pt idx="1">
                  <c:v>7.9356060606060606</c:v>
                </c:pt>
                <c:pt idx="2">
                  <c:v>8.4900260190806556</c:v>
                </c:pt>
                <c:pt idx="3">
                  <c:v>8.2303664921465991</c:v>
                </c:pt>
                <c:pt idx="4">
                  <c:v>8.1987577639751557</c:v>
                </c:pt>
                <c:pt idx="5">
                  <c:v>7.7521367521367521</c:v>
                </c:pt>
                <c:pt idx="6">
                  <c:v>8.250585480093676</c:v>
                </c:pt>
                <c:pt idx="7">
                  <c:v>7.9470198675496686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5-4B61-96F0-19904FD1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72120251654262"/>
          <c:y val="0.12310885768621134"/>
          <c:w val="6.885224641037517E-2"/>
          <c:h val="0.23496189523842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0505254364245"/>
          <c:h val="0.61333506242462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RO!$AG$140:$AG$147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1-45C4-9E9A-E99EC3FDAF0C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RO!$AG$100:$AG$107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1-45C4-9E9A-E99EC3FDAF0C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RO!$AG$60:$AG$67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1-45C4-9E9A-E99EC3FDAF0C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RO!$AG$19:$AG$26</c:f>
              <c:numCache>
                <c:formatCode>0.00</c:formatCode>
                <c:ptCount val="8"/>
                <c:pt idx="0">
                  <c:v>7.0452631578947349</c:v>
                </c:pt>
                <c:pt idx="1">
                  <c:v>7.3176661264181506</c:v>
                </c:pt>
                <c:pt idx="2">
                  <c:v>7.2210937499999996</c:v>
                </c:pt>
                <c:pt idx="3">
                  <c:v>7.6575342465753424</c:v>
                </c:pt>
                <c:pt idx="4">
                  <c:v>7.3020833333333313</c:v>
                </c:pt>
                <c:pt idx="5">
                  <c:v>6.9555555555555557</c:v>
                </c:pt>
                <c:pt idx="6">
                  <c:v>6.8108108108108114</c:v>
                </c:pt>
                <c:pt idx="7">
                  <c:v>6.3886010362694288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1-45C4-9E9A-E99EC3FDAF0C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RO!$AG$10:$AG$17</c:f>
              <c:numCache>
                <c:formatCode>0.00</c:formatCode>
                <c:ptCount val="8"/>
                <c:pt idx="0">
                  <c:v>6.6762342135476453</c:v>
                </c:pt>
                <c:pt idx="1">
                  <c:v>7.4109848484848495</c:v>
                </c:pt>
                <c:pt idx="2">
                  <c:v>7.2922810060711187</c:v>
                </c:pt>
                <c:pt idx="3">
                  <c:v>7.806282722513088</c:v>
                </c:pt>
                <c:pt idx="4">
                  <c:v>7.5869565217391308</c:v>
                </c:pt>
                <c:pt idx="5">
                  <c:v>7.0512820512820493</c:v>
                </c:pt>
                <c:pt idx="6">
                  <c:v>7.0351288056206078</c:v>
                </c:pt>
                <c:pt idx="7">
                  <c:v>6.5827814569536436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1-45C4-9E9A-E99EC3FD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2114169882804"/>
          <c:y val="5.9889381511104456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 av overfete slakt innen ORG innen REGION, hittil i år</a:t>
            </a:r>
          </a:p>
        </c:rich>
      </c:tx>
      <c:layout>
        <c:manualLayout>
          <c:xMode val="edge"/>
          <c:yMode val="edge"/>
          <c:x val="0.14068697996735646"/>
          <c:y val="2.28907587177983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RO!$AI$140:$AI$147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9ED-B35F-E934967E0A7D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RO!$AI$100:$AI$107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9ED-B35F-E934967E0A7D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RO!$AI$60:$AI$67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9ED-B35F-E934967E0A7D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RO!$AI$19:$AI$26</c:f>
              <c:numCache>
                <c:formatCode>0</c:formatCode>
                <c:ptCount val="8"/>
                <c:pt idx="0">
                  <c:v>19.789473684210524</c:v>
                </c:pt>
                <c:pt idx="1">
                  <c:v>26.094003241491087</c:v>
                </c:pt>
                <c:pt idx="2">
                  <c:v>23.90625</c:v>
                </c:pt>
                <c:pt idx="3">
                  <c:v>29.589041095890408</c:v>
                </c:pt>
                <c:pt idx="4">
                  <c:v>26.302083333333325</c:v>
                </c:pt>
                <c:pt idx="5">
                  <c:v>18.095238095238088</c:v>
                </c:pt>
                <c:pt idx="6">
                  <c:v>21.621621621621625</c:v>
                </c:pt>
                <c:pt idx="7">
                  <c:v>2.5906735751295344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1-49ED-B35F-E934967E0A7D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RO!$AI$10:$AI$17</c:f>
              <c:numCache>
                <c:formatCode>0</c:formatCode>
                <c:ptCount val="8"/>
                <c:pt idx="0">
                  <c:v>15.843857634902411</c:v>
                </c:pt>
                <c:pt idx="1">
                  <c:v>28.030303030303031</c:v>
                </c:pt>
                <c:pt idx="2">
                  <c:v>24.804856895056368</c:v>
                </c:pt>
                <c:pt idx="3">
                  <c:v>33.376963350785346</c:v>
                </c:pt>
                <c:pt idx="4">
                  <c:v>31.98757763975156</c:v>
                </c:pt>
                <c:pt idx="5">
                  <c:v>24.786324786324784</c:v>
                </c:pt>
                <c:pt idx="6">
                  <c:v>21.54566744730678</c:v>
                </c:pt>
                <c:pt idx="7">
                  <c:v>5.960264900662251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9ED-B35F-E934967E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84314169950291"/>
          <c:y val="0.13664414153218002"/>
          <c:w val="7.8420328530283523E-2"/>
          <c:h val="0.203546386347067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andelen% av slakt over 23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RO!$AJ$140:$AJ$147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8-4848-A3EF-0C72359EB58C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RO!$AJ$100:$AJ$107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8-4848-A3EF-0C72359EB58C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RO!$AJ$60:$AJ$67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8-4848-A3EF-0C72359EB58C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RO!$AJ$19:$AJ$26</c:f>
              <c:numCache>
                <c:formatCode>0</c:formatCode>
                <c:ptCount val="8"/>
                <c:pt idx="0">
                  <c:v>97.894736842105274</c:v>
                </c:pt>
                <c:pt idx="1">
                  <c:v>93.679092382495938</c:v>
                </c:pt>
                <c:pt idx="2">
                  <c:v>94.765625</c:v>
                </c:pt>
                <c:pt idx="3">
                  <c:v>91.643835616438366</c:v>
                </c:pt>
                <c:pt idx="4">
                  <c:v>91.927083333333314</c:v>
                </c:pt>
                <c:pt idx="5">
                  <c:v>80.634920634920604</c:v>
                </c:pt>
                <c:pt idx="6">
                  <c:v>95.945945945945937</c:v>
                </c:pt>
                <c:pt idx="7">
                  <c:v>85.492227979274602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8-4848-A3EF-0C72359EB58C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RO!$AJ$10:$AJ$17</c:f>
              <c:numCache>
                <c:formatCode>0</c:formatCode>
                <c:ptCount val="8"/>
                <c:pt idx="0">
                  <c:v>96.900114810562599</c:v>
                </c:pt>
                <c:pt idx="1">
                  <c:v>92.234848484848484</c:v>
                </c:pt>
                <c:pt idx="2">
                  <c:v>94.709453599306173</c:v>
                </c:pt>
                <c:pt idx="3">
                  <c:v>93.71727748691103</c:v>
                </c:pt>
                <c:pt idx="4">
                  <c:v>89.75155279503106</c:v>
                </c:pt>
                <c:pt idx="5">
                  <c:v>90.17094017094017</c:v>
                </c:pt>
                <c:pt idx="6">
                  <c:v>89.929742388758783</c:v>
                </c:pt>
                <c:pt idx="7">
                  <c:v>76.821192052980123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8-4848-A3EF-0C72359EB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03861748464234"/>
          <c:y val="3.4166022575398927E-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RO!$AC$140:$AC$147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5-4D1D-A9F5-9F4A2863B29D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RO!$AC$100:$AC$107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5-4D1D-A9F5-9F4A2863B29D}"/>
            </c:ext>
          </c:extLst>
        </c:ser>
        <c:ser>
          <c:idx val="10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RO!$AC$60:$AC$67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5-4D1D-A9F5-9F4A2863B29D}"/>
            </c:ext>
          </c:extLst>
        </c:ser>
        <c:ser>
          <c:idx val="2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RO!$AC$19:$AC$26</c:f>
              <c:numCache>
                <c:formatCode>General</c:formatCode>
                <c:ptCount val="8"/>
                <c:pt idx="0">
                  <c:v>598</c:v>
                </c:pt>
                <c:pt idx="1">
                  <c:v>395</c:v>
                </c:pt>
                <c:pt idx="2">
                  <c:v>900</c:v>
                </c:pt>
                <c:pt idx="3">
                  <c:v>503</c:v>
                </c:pt>
                <c:pt idx="4">
                  <c:v>246</c:v>
                </c:pt>
                <c:pt idx="5">
                  <c:v>189</c:v>
                </c:pt>
                <c:pt idx="6">
                  <c:v>258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5-4D1D-A9F5-9F4A2863B29D}"/>
            </c:ext>
          </c:extLst>
        </c:ser>
        <c:ser>
          <c:idx val="3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RO!$AC$10:$AC$17</c:f>
              <c:numCache>
                <c:formatCode>General</c:formatCode>
                <c:ptCount val="8"/>
                <c:pt idx="0">
                  <c:v>540</c:v>
                </c:pt>
                <c:pt idx="1">
                  <c:v>342</c:v>
                </c:pt>
                <c:pt idx="2">
                  <c:v>835</c:v>
                </c:pt>
                <c:pt idx="3">
                  <c:v>517</c:v>
                </c:pt>
                <c:pt idx="4">
                  <c:v>225</c:v>
                </c:pt>
                <c:pt idx="5">
                  <c:v>166</c:v>
                </c:pt>
                <c:pt idx="6">
                  <c:v>257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5-4D1D-A9F5-9F4A2863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7491724057031077E-2"/>
          <c:h val="0.25571374631463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Bedrifter!$T$109:$T$114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40-96F4-4B0883F94D0F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Bedrifter!$T$79:$T$84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40-96F4-4B0883F94D0F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Bedrifter!$T$49:$T$54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40-96F4-4B0883F94D0F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Bedrifter!$T$18:$T$23</c:f>
              <c:numCache>
                <c:formatCode>0.00</c:formatCode>
                <c:ptCount val="6"/>
                <c:pt idx="0">
                  <c:v>7.76</c:v>
                </c:pt>
                <c:pt idx="1">
                  <c:v>8.2682602921646744</c:v>
                </c:pt>
                <c:pt idx="2">
                  <c:v>7.875586854460094</c:v>
                </c:pt>
                <c:pt idx="3">
                  <c:v>8.0924918389553859</c:v>
                </c:pt>
                <c:pt idx="4">
                  <c:v>7.8260869565217392</c:v>
                </c:pt>
                <c:pt idx="5">
                  <c:v>7.7247191011235952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40-96F4-4B0883F94D0F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Bedrifter!$T$11:$T$16</c:f>
              <c:numCache>
                <c:formatCode>0.00</c:formatCode>
                <c:ptCount val="6"/>
                <c:pt idx="0">
                  <c:v>8.0017421602787451</c:v>
                </c:pt>
                <c:pt idx="1">
                  <c:v>8.5164450664800562</c:v>
                </c:pt>
                <c:pt idx="2">
                  <c:v>8.2012987012987004</c:v>
                </c:pt>
                <c:pt idx="3">
                  <c:v>8.09</c:v>
                </c:pt>
                <c:pt idx="4">
                  <c:v>8.0666666666666664</c:v>
                </c:pt>
                <c:pt idx="5">
                  <c:v>7.9731012658227858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40-96F4-4B0883F9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2626778134213"/>
          <c:y val="0.21251445404988711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Bedrifter!$V$109:$V$114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4451-8E2A-A92307D3E305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Bedrifter!$V$79:$V$84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8-4451-8E2A-A92307D3E305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Bedrifter!$V$49:$V$54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51-8E2A-A92307D3E305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0.00</c:formatCode>
                <c:ptCount val="6"/>
                <c:pt idx="0">
                  <c:v>7.0057142857142809</c:v>
                </c:pt>
                <c:pt idx="1">
                  <c:v>7.2290836653386483</c:v>
                </c:pt>
                <c:pt idx="2">
                  <c:v>7.0105633802816882</c:v>
                </c:pt>
                <c:pt idx="3">
                  <c:v>7.6626768226332942</c:v>
                </c:pt>
                <c:pt idx="4">
                  <c:v>7.304347826086957</c:v>
                </c:pt>
                <c:pt idx="5">
                  <c:v>6.9112359550561804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51-8E2A-A92307D3E305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0.00</c:formatCode>
                <c:ptCount val="6"/>
                <c:pt idx="0">
                  <c:v>6.4198606271776999</c:v>
                </c:pt>
                <c:pt idx="1">
                  <c:v>7.2449265220433858</c:v>
                </c:pt>
                <c:pt idx="2">
                  <c:v>7.3142857142857123</c:v>
                </c:pt>
                <c:pt idx="3">
                  <c:v>7.6440000000000001</c:v>
                </c:pt>
                <c:pt idx="4">
                  <c:v>8.2444444444444454</c:v>
                </c:pt>
                <c:pt idx="5">
                  <c:v>7.1297468354430382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51-8E2A-A92307D3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72477091855495"/>
          <c:y val="7.6243442921668458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Bedrifter!$Z$109:$Z$114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9-48D1-9E3F-14860E5F33B3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Bedrifter!$Z$79:$Z$84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9-48D1-9E3F-14860E5F33B3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Bedrifter!$Z$49:$Z$54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C9-48D1-9E3F-14860E5F33B3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Bedrifter!$Z$18:$Z$23</c:f>
              <c:numCache>
                <c:formatCode>0.0</c:formatCode>
                <c:ptCount val="6"/>
                <c:pt idx="0">
                  <c:v>18.714285714285719</c:v>
                </c:pt>
                <c:pt idx="1">
                  <c:v>24.103585657370513</c:v>
                </c:pt>
                <c:pt idx="2">
                  <c:v>23.122065727699528</c:v>
                </c:pt>
                <c:pt idx="3">
                  <c:v>29.92383025027204</c:v>
                </c:pt>
                <c:pt idx="4">
                  <c:v>32.608695652173914</c:v>
                </c:pt>
                <c:pt idx="5">
                  <c:v>16.741573033707869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C9-48D1-9E3F-14860E5F33B3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Bedrifter!$Z$11:$Z$16</c:f>
              <c:numCache>
                <c:formatCode>0.0</c:formatCode>
                <c:ptCount val="6"/>
                <c:pt idx="0">
                  <c:v>12.891986062717772</c:v>
                </c:pt>
                <c:pt idx="1">
                  <c:v>23.862841147655704</c:v>
                </c:pt>
                <c:pt idx="2">
                  <c:v>26.493506493506487</c:v>
                </c:pt>
                <c:pt idx="3">
                  <c:v>31.5</c:v>
                </c:pt>
                <c:pt idx="4">
                  <c:v>53.33333333333335</c:v>
                </c:pt>
                <c:pt idx="5">
                  <c:v>20.727848101265824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C9-48D1-9E3F-14860E5F3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29753869024236"/>
          <c:y val="0.13355474796419678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Bedrifter!$AD$109:$AD$114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Bedrifter!$AC$79:$AC$84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Bedrifter!$AC$49:$AC$54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Bedrifter!$AC$18:$AC$23</c:f>
              <c:numCache>
                <c:formatCode>0</c:formatCode>
                <c:ptCount val="6"/>
                <c:pt idx="0">
                  <c:v>97.285714285714306</c:v>
                </c:pt>
                <c:pt idx="1">
                  <c:v>95.2191235059761</c:v>
                </c:pt>
                <c:pt idx="2">
                  <c:v>94.7183098591549</c:v>
                </c:pt>
                <c:pt idx="3">
                  <c:v>92.383025027203502</c:v>
                </c:pt>
                <c:pt idx="4">
                  <c:v>82.608695652173907</c:v>
                </c:pt>
                <c:pt idx="5">
                  <c:v>87.528089887640448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Bedrifter!$AC$11:$AC$16</c:f>
              <c:numCache>
                <c:formatCode>0</c:formatCode>
                <c:ptCount val="6"/>
                <c:pt idx="0">
                  <c:v>95.644599303135905</c:v>
                </c:pt>
                <c:pt idx="1">
                  <c:v>95.381385584324718</c:v>
                </c:pt>
                <c:pt idx="2">
                  <c:v>90.51948051948051</c:v>
                </c:pt>
                <c:pt idx="3">
                  <c:v>92.6</c:v>
                </c:pt>
                <c:pt idx="4">
                  <c:v>88.8888888888889</c:v>
                </c:pt>
                <c:pt idx="5">
                  <c:v>89.240506329113899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636087404"/>
          <c:y val="2.1947821734623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2459044156253"/>
          <c:y val="0.14547054377256829"/>
          <c:w val="0.87967080261934971"/>
          <c:h val="0.74520850859271726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3.2984520879209354E-2"/>
                  <c:y val="-4.7911272247240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7-47DC-87B3-523FF39D055D}"/>
                </c:ext>
              </c:extLst>
            </c:dLbl>
            <c:dLbl>
              <c:idx val="3"/>
              <c:layout>
                <c:manualLayout>
                  <c:x val="-2.328319120885366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7DC-87B3-523FF39D055D}"/>
                </c:ext>
              </c:extLst>
            </c:dLbl>
            <c:dLbl>
              <c:idx val="5"/>
              <c:layout>
                <c:manualLayout>
                  <c:x val="-2.9103989011067113E-2"/>
                  <c:y val="-5.7493526696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7DC-87B3-523FF39D055D}"/>
                </c:ext>
              </c:extLst>
            </c:dLbl>
            <c:dLbl>
              <c:idx val="7"/>
              <c:layout>
                <c:manualLayout>
                  <c:x val="-3.29845208792093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7DC-87B3-523FF39D055D}"/>
                </c:ext>
              </c:extLst>
            </c:dLbl>
            <c:dLbl>
              <c:idx val="10"/>
              <c:layout>
                <c:manualLayout>
                  <c:x val="-4.9476781318814035E-2"/>
                  <c:y val="-4.2161919577572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7DC-87B3-523FF39D055D}"/>
                </c:ext>
              </c:extLst>
            </c:dLbl>
            <c:dLbl>
              <c:idx val="11"/>
              <c:layout>
                <c:manualLayout>
                  <c:x val="-3.8805318681422771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7DC-87B3-523FF39D055D}"/>
                </c:ext>
              </c:extLst>
            </c:dLbl>
            <c:dLbl>
              <c:idx val="13"/>
              <c:layout>
                <c:manualLayout>
                  <c:x val="-2.7163723076996011E-2"/>
                  <c:y val="-4.2161919577571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7-47DC-87B3-523FF39D055D}"/>
                </c:ext>
              </c:extLst>
            </c:dLbl>
            <c:dLbl>
              <c:idx val="15"/>
              <c:layout>
                <c:manualLayout>
                  <c:x val="-2.1342925274782595E-2"/>
                  <c:y val="3.83290177977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7-47DC-87B3-523FF39D055D}"/>
                </c:ext>
              </c:extLst>
            </c:dLbl>
            <c:dLbl>
              <c:idx val="17"/>
              <c:layout>
                <c:manualLayout>
                  <c:x val="-3.7835185714387133E-2"/>
                  <c:y val="-3.641256690790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7-47DC-87B3-523FF39D055D}"/>
                </c:ext>
              </c:extLst>
            </c:dLbl>
            <c:dLbl>
              <c:idx val="18"/>
              <c:layout>
                <c:manualLayout>
                  <c:x val="-2.1342925274782525E-2"/>
                  <c:y val="5.5577075806799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7-47DC-87B3-523FF39D055D}"/>
                </c:ext>
              </c:extLst>
            </c:dLbl>
            <c:dLbl>
              <c:idx val="19"/>
              <c:layout>
                <c:manualLayout>
                  <c:x val="-7.7610637362845545E-3"/>
                  <c:y val="6.324287936635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7-47DC-87B3-523FF39D055D}"/>
                </c:ext>
              </c:extLst>
            </c:dLbl>
            <c:dLbl>
              <c:idx val="21"/>
              <c:layout>
                <c:manualLayout>
                  <c:x val="-3.0074121978102646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7-47DC-87B3-523FF39D055D}"/>
                </c:ext>
              </c:extLst>
            </c:dLbl>
            <c:dLbl>
              <c:idx val="22"/>
              <c:layout>
                <c:manualLayout>
                  <c:x val="-2.9103989011067077E-3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7-47DC-87B3-523FF39D055D}"/>
                </c:ext>
              </c:extLst>
            </c:dLbl>
            <c:dLbl>
              <c:idx val="23"/>
              <c:layout>
                <c:manualLayout>
                  <c:x val="-3.5894919780316066E-2"/>
                  <c:y val="4.0245468687682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7-47DC-87B3-523FF39D055D}"/>
                </c:ext>
              </c:extLst>
            </c:dLbl>
            <c:dLbl>
              <c:idx val="24"/>
              <c:layout>
                <c:manualLayout>
                  <c:x val="-1.0671462637391263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7-47DC-87B3-523FF39D055D}"/>
                </c:ext>
              </c:extLst>
            </c:dLbl>
            <c:dLbl>
              <c:idx val="26"/>
              <c:layout>
                <c:manualLayout>
                  <c:x val="-2.7163723076995938E-2"/>
                  <c:y val="5.9409977586578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7-47DC-87B3-523FF39D055D}"/>
                </c:ext>
              </c:extLst>
            </c:dLbl>
            <c:dLbl>
              <c:idx val="27"/>
              <c:layout>
                <c:manualLayout>
                  <c:x val="-3.8805318681422772E-3"/>
                  <c:y val="4.5994821357351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7-47DC-87B3-523FF39D0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5.4068180304947075</c:v>
                </c:pt>
                <c:pt idx="1">
                  <c:v>5.6440756108805905</c:v>
                </c:pt>
                <c:pt idx="2">
                  <c:v>6.0040857230958995</c:v>
                </c:pt>
                <c:pt idx="3">
                  <c:v>5.8782068697845915</c:v>
                </c:pt>
                <c:pt idx="4">
                  <c:v>6.0966131313971879</c:v>
                </c:pt>
                <c:pt idx="5">
                  <c:v>6.4536091870215122</c:v>
                </c:pt>
                <c:pt idx="6">
                  <c:v>6.6689933381919699</c:v>
                </c:pt>
                <c:pt idx="7">
                  <c:v>7.0959958262684202</c:v>
                </c:pt>
                <c:pt idx="8">
                  <c:v>7.2916525087778892</c:v>
                </c:pt>
                <c:pt idx="9">
                  <c:v>7.6551947211799698</c:v>
                </c:pt>
                <c:pt idx="10">
                  <c:v>7.8233802459743886</c:v>
                </c:pt>
                <c:pt idx="11">
                  <c:v>8.1627685613271694</c:v>
                </c:pt>
                <c:pt idx="12">
                  <c:v>8.1353854180253027</c:v>
                </c:pt>
                <c:pt idx="13">
                  <c:v>8.6192264885920995</c:v>
                </c:pt>
                <c:pt idx="14">
                  <c:v>8.6385318669670088</c:v>
                </c:pt>
                <c:pt idx="15">
                  <c:v>8.3540766738660928</c:v>
                </c:pt>
                <c:pt idx="16">
                  <c:v>8.4057272042200442</c:v>
                </c:pt>
                <c:pt idx="17">
                  <c:v>8.5903012490815591</c:v>
                </c:pt>
                <c:pt idx="18">
                  <c:v>8.5666167664670656</c:v>
                </c:pt>
                <c:pt idx="19">
                  <c:v>8.6344893719034719</c:v>
                </c:pt>
                <c:pt idx="20">
                  <c:v>8.6393967093235862</c:v>
                </c:pt>
                <c:pt idx="21">
                  <c:v>8.3295964125560538</c:v>
                </c:pt>
                <c:pt idx="22">
                  <c:v>8.3307142857142882</c:v>
                </c:pt>
                <c:pt idx="23">
                  <c:v>8.2142721938292631</c:v>
                </c:pt>
                <c:pt idx="24">
                  <c:v>8.2112732360583625</c:v>
                </c:pt>
                <c:pt idx="25">
                  <c:v>8.3501790688420225</c:v>
                </c:pt>
                <c:pt idx="26">
                  <c:v>8.0880591054313111</c:v>
                </c:pt>
                <c:pt idx="27">
                  <c:v>7.9922654182780386</c:v>
                </c:pt>
                <c:pt idx="28">
                  <c:v>8.2179775280898912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A-4418-B1A8-E1E1411B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360152744705E-3"/>
              <c:y val="0.25998888354765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54824604855782"/>
          <c:y val="0.47030615310659779"/>
          <c:w val="0.11113730656540155"/>
          <c:h val="0.12951780213837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Bedrifter!$F$109:$F$114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Bedrifter!$F$79:$F$84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Bedrifter!$F$49:$F$54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413</c:v>
                </c:pt>
                <c:pt idx="1">
                  <c:v>1077</c:v>
                </c:pt>
                <c:pt idx="2">
                  <c:v>515</c:v>
                </c:pt>
                <c:pt idx="3">
                  <c:v>616</c:v>
                </c:pt>
                <c:pt idx="4">
                  <c:v>34</c:v>
                </c:pt>
                <c:pt idx="5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353</c:v>
                </c:pt>
                <c:pt idx="1">
                  <c:v>1021</c:v>
                </c:pt>
                <c:pt idx="2">
                  <c:v>484</c:v>
                </c:pt>
                <c:pt idx="3">
                  <c:v>668</c:v>
                </c:pt>
                <c:pt idx="4">
                  <c:v>29</c:v>
                </c:pt>
                <c:pt idx="5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0508113065792428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B!$AD$107:$AD$112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B!$AD$77:$AD$82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B!$AD$47:$AD$52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B!$AD$17:$AD$22</c:f>
              <c:numCache>
                <c:formatCode>0</c:formatCode>
                <c:ptCount val="6"/>
                <c:pt idx="0">
                  <c:v>14.247913698351311</c:v>
                </c:pt>
                <c:pt idx="1">
                  <c:v>30.653368613881543</c:v>
                </c:pt>
                <c:pt idx="2">
                  <c:v>17.341746387136169</c:v>
                </c:pt>
                <c:pt idx="3">
                  <c:v>18.705475269692652</c:v>
                </c:pt>
                <c:pt idx="4">
                  <c:v>0.93629147160594373</c:v>
                </c:pt>
                <c:pt idx="5">
                  <c:v>18.115204559332387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B!$AD$11:$AD$16</c:f>
              <c:numCache>
                <c:formatCode>0</c:formatCode>
                <c:ptCount val="6"/>
                <c:pt idx="0">
                  <c:v>12.898876404494382</c:v>
                </c:pt>
                <c:pt idx="1">
                  <c:v>32.112359550561798</c:v>
                </c:pt>
                <c:pt idx="2">
                  <c:v>17.303370786516858</c:v>
                </c:pt>
                <c:pt idx="3">
                  <c:v>22.471910112359552</c:v>
                </c:pt>
                <c:pt idx="4">
                  <c:v>1.0112359550561798</c:v>
                </c:pt>
                <c:pt idx="5">
                  <c:v>14.202247191011235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B!$AH$107:$AH$112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7A9-8065-4AD5783F9BBE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B!$AH$77:$AH$82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D-47A9-8065-4AD5783F9BBE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B!$AH$47:$AH$52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ED-47A9-8065-4AD5783F9BBE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B!$AH$17:$AH$22</c:f>
              <c:numCache>
                <c:formatCode>0.0</c:formatCode>
                <c:ptCount val="6"/>
                <c:pt idx="0">
                  <c:v>44.903285714285673</c:v>
                </c:pt>
                <c:pt idx="1">
                  <c:v>44.226826029216475</c:v>
                </c:pt>
                <c:pt idx="2">
                  <c:v>41.09765258215964</c:v>
                </c:pt>
                <c:pt idx="3">
                  <c:v>42.029706202393797</c:v>
                </c:pt>
                <c:pt idx="4">
                  <c:v>38.095652173913045</c:v>
                </c:pt>
                <c:pt idx="5">
                  <c:v>38.588842696629222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ED-47A9-8065-4AD5783F9BBE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B!$AH$11:$AH$16</c:f>
              <c:numCache>
                <c:formatCode>0.0</c:formatCode>
                <c:ptCount val="6"/>
                <c:pt idx="0">
                  <c:v>41.77770034843207</c:v>
                </c:pt>
                <c:pt idx="1">
                  <c:v>44.296920923722872</c:v>
                </c:pt>
                <c:pt idx="2">
                  <c:v>41.329350649350673</c:v>
                </c:pt>
                <c:pt idx="3">
                  <c:v>42.10090000000001</c:v>
                </c:pt>
                <c:pt idx="4">
                  <c:v>40.888888888888886</c:v>
                </c:pt>
                <c:pt idx="5">
                  <c:v>39.90537974683545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ED-47A9-8065-4AD5783F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87256739960812"/>
          <c:y val="3.30323107626923E-2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B!$AB$107:$AB$112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C-4BC0-A110-DA18190E9938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B!$AB$77:$AB$82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C-4BC0-A110-DA18190E9938}"/>
            </c:ext>
          </c:extLst>
        </c:ser>
        <c:ser>
          <c:idx val="10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B!$AB$47:$AB$52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C-4BC0-A110-DA18190E9938}"/>
            </c:ext>
          </c:extLst>
        </c:ser>
        <c:ser>
          <c:idx val="2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B!$AB$17:$AB$22</c:f>
              <c:numCache>
                <c:formatCode>General</c:formatCode>
                <c:ptCount val="6"/>
                <c:pt idx="0">
                  <c:v>413</c:v>
                </c:pt>
                <c:pt idx="1">
                  <c:v>1077</c:v>
                </c:pt>
                <c:pt idx="2">
                  <c:v>515</c:v>
                </c:pt>
                <c:pt idx="3">
                  <c:v>616</c:v>
                </c:pt>
                <c:pt idx="4">
                  <c:v>34</c:v>
                </c:pt>
                <c:pt idx="5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C-4BC0-A110-DA18190E9938}"/>
            </c:ext>
          </c:extLst>
        </c:ser>
        <c:ser>
          <c:idx val="3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B!$AB$11:$AB$16</c:f>
              <c:numCache>
                <c:formatCode>General</c:formatCode>
                <c:ptCount val="6"/>
                <c:pt idx="0">
                  <c:v>353</c:v>
                </c:pt>
                <c:pt idx="1">
                  <c:v>1021</c:v>
                </c:pt>
                <c:pt idx="2">
                  <c:v>484</c:v>
                </c:pt>
                <c:pt idx="3">
                  <c:v>668</c:v>
                </c:pt>
                <c:pt idx="4">
                  <c:v>29</c:v>
                </c:pt>
                <c:pt idx="5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CC-4BC0-A110-DA18190E9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40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Bedrifter!$AD$109:$AD$114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0-4023-9170-04AED3289914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Bedrifter!$AD$79:$AD$84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0-4023-9170-04AED3289914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Bedrifter!$AD$49:$AD$54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0-4023-9170-04AED3289914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78.571428571428555</c:v>
                </c:pt>
                <c:pt idx="1">
                  <c:v>76.69322709163346</c:v>
                </c:pt>
                <c:pt idx="2">
                  <c:v>68.661971830985919</c:v>
                </c:pt>
                <c:pt idx="3">
                  <c:v>69.314472252448326</c:v>
                </c:pt>
                <c:pt idx="4">
                  <c:v>54.347826086956523</c:v>
                </c:pt>
                <c:pt idx="5">
                  <c:v>59.101123595505619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0-4023-9170-04AED3289914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70.209059233449494</c:v>
                </c:pt>
                <c:pt idx="1">
                  <c:v>76.696990902729183</c:v>
                </c:pt>
                <c:pt idx="2">
                  <c:v>67.662337662337677</c:v>
                </c:pt>
                <c:pt idx="3">
                  <c:v>67.400000000000006</c:v>
                </c:pt>
                <c:pt idx="4">
                  <c:v>62.222222222222221</c:v>
                </c:pt>
                <c:pt idx="5">
                  <c:v>65.506329113924053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0-4023-9170-04AED328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1131558452142821E-2"/>
              <c:y val="0.37601083238629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71946989389953"/>
          <c:y val="0.12576893287055291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B!$AI$107:$AI$112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E-428B-9B3C-C8165AB9DEEC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B!$AI$77:$AI$82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E-428B-9B3C-C8165AB9DEEC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B!$AI$47:$AI$52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28B-9B3C-C8165AB9DEEC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B!$AI$17:$AI$22</c:f>
              <c:numCache>
                <c:formatCode>0.0</c:formatCode>
                <c:ptCount val="6"/>
                <c:pt idx="0">
                  <c:v>18.714285714285719</c:v>
                </c:pt>
                <c:pt idx="1">
                  <c:v>24.103585657370513</c:v>
                </c:pt>
                <c:pt idx="2">
                  <c:v>23.122065727699528</c:v>
                </c:pt>
                <c:pt idx="3">
                  <c:v>29.92383025027204</c:v>
                </c:pt>
                <c:pt idx="4">
                  <c:v>32.608695652173914</c:v>
                </c:pt>
                <c:pt idx="5">
                  <c:v>16.741573033707869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E-428B-9B3C-C8165AB9DEEC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B!$AI$11:$AI$16</c:f>
              <c:numCache>
                <c:formatCode>0.0</c:formatCode>
                <c:ptCount val="6"/>
                <c:pt idx="0">
                  <c:v>12.891986062717772</c:v>
                </c:pt>
                <c:pt idx="1">
                  <c:v>23.862841147655704</c:v>
                </c:pt>
                <c:pt idx="2">
                  <c:v>26.493506493506487</c:v>
                </c:pt>
                <c:pt idx="3">
                  <c:v>31.5</c:v>
                </c:pt>
                <c:pt idx="4">
                  <c:v>53.33333333333335</c:v>
                </c:pt>
                <c:pt idx="5">
                  <c:v>20.727848101265824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E-428B-9B3C-C8165AB9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8463022145522"/>
          <c:y val="4.8003000094126461E-2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B!$AG$107:$AG$112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8B1-BAE6-5DB823808623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B!$AG$77:$AG$82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8B1-BAE6-5DB823808623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B!$AG$47:$AG$52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8B1-BAE6-5DB823808623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B!$AG$17:$AG$22</c:f>
              <c:numCache>
                <c:formatCode>0.00</c:formatCode>
                <c:ptCount val="6"/>
                <c:pt idx="0">
                  <c:v>7.0057142857142809</c:v>
                </c:pt>
                <c:pt idx="1">
                  <c:v>7.2290836653386483</c:v>
                </c:pt>
                <c:pt idx="2">
                  <c:v>7.0105633802816882</c:v>
                </c:pt>
                <c:pt idx="3">
                  <c:v>7.6626768226332942</c:v>
                </c:pt>
                <c:pt idx="4">
                  <c:v>7.304347826086957</c:v>
                </c:pt>
                <c:pt idx="5">
                  <c:v>6.9112359550561804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8B1-BAE6-5DB823808623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B!$AG$11:$AG$16</c:f>
              <c:numCache>
                <c:formatCode>0.00</c:formatCode>
                <c:ptCount val="6"/>
                <c:pt idx="0">
                  <c:v>6.4198606271776999</c:v>
                </c:pt>
                <c:pt idx="1">
                  <c:v>7.2449265220433858</c:v>
                </c:pt>
                <c:pt idx="2">
                  <c:v>7.3142857142857123</c:v>
                </c:pt>
                <c:pt idx="3">
                  <c:v>7.6440000000000001</c:v>
                </c:pt>
                <c:pt idx="4">
                  <c:v>8.2444444444444454</c:v>
                </c:pt>
                <c:pt idx="5">
                  <c:v>7.1297468354430382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8B1-BAE6-5DB823808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72477091855495"/>
          <c:y val="7.6243442921668458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4726217821377519"/>
          <c:w val="0.87578457746375582"/>
          <c:h val="0.696249262103723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B!$AF$107:$AF$112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0-40D2-A67B-0859C57DF20A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B!$AF$77:$AF$82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0-40D2-A67B-0859C57DF20A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B!$AF$47:$AF$52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0-40D2-A67B-0859C57DF20A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B!$AF$17:$AF$22</c:f>
              <c:numCache>
                <c:formatCode>0.00</c:formatCode>
                <c:ptCount val="6"/>
                <c:pt idx="0">
                  <c:v>7.76</c:v>
                </c:pt>
                <c:pt idx="1">
                  <c:v>8.2682602921646744</c:v>
                </c:pt>
                <c:pt idx="2">
                  <c:v>7.875586854460094</c:v>
                </c:pt>
                <c:pt idx="3">
                  <c:v>8.0924918389553859</c:v>
                </c:pt>
                <c:pt idx="4">
                  <c:v>7.8260869565217392</c:v>
                </c:pt>
                <c:pt idx="5">
                  <c:v>7.7247191011235952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0-40D2-A67B-0859C57DF20A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B!$AF$11:$AF$16</c:f>
              <c:numCache>
                <c:formatCode>0.00</c:formatCode>
                <c:ptCount val="6"/>
                <c:pt idx="0">
                  <c:v>8.0017421602787451</c:v>
                </c:pt>
                <c:pt idx="1">
                  <c:v>8.5164450664800562</c:v>
                </c:pt>
                <c:pt idx="2">
                  <c:v>8.2012987012987004</c:v>
                </c:pt>
                <c:pt idx="3">
                  <c:v>8.09</c:v>
                </c:pt>
                <c:pt idx="4">
                  <c:v>8.0666666666666664</c:v>
                </c:pt>
                <c:pt idx="5">
                  <c:v>7.9731012658227858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00-40D2-A67B-0859C57D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70417968701519"/>
          <c:y val="7.2285324507912599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33512085789E-2"/>
          <c:y val="0.13101425845084963"/>
          <c:w val="0.90275826419135485"/>
          <c:h val="0.68926273450096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(Slakteri!$G$35:$G$42,Slakteri!$G$44:$G$51,Slakteri!$G$54:$G$59)</c:f>
              <c:numCache>
                <c:formatCode>0</c:formatCode>
                <c:ptCount val="22"/>
                <c:pt idx="0">
                  <c:v>47</c:v>
                </c:pt>
                <c:pt idx="1">
                  <c:v>188</c:v>
                </c:pt>
                <c:pt idx="2">
                  <c:v>653</c:v>
                </c:pt>
                <c:pt idx="3">
                  <c:v>484</c:v>
                </c:pt>
                <c:pt idx="4">
                  <c:v>430</c:v>
                </c:pt>
                <c:pt idx="5">
                  <c:v>289</c:v>
                </c:pt>
                <c:pt idx="6">
                  <c:v>530</c:v>
                </c:pt>
                <c:pt idx="7">
                  <c:v>454</c:v>
                </c:pt>
                <c:pt idx="8">
                  <c:v>46</c:v>
                </c:pt>
                <c:pt idx="9">
                  <c:v>179</c:v>
                </c:pt>
                <c:pt idx="10">
                  <c:v>176</c:v>
                </c:pt>
                <c:pt idx="11">
                  <c:v>62</c:v>
                </c:pt>
                <c:pt idx="12">
                  <c:v>101</c:v>
                </c:pt>
                <c:pt idx="13">
                  <c:v>146</c:v>
                </c:pt>
                <c:pt idx="14">
                  <c:v>49</c:v>
                </c:pt>
                <c:pt idx="15">
                  <c:v>185</c:v>
                </c:pt>
                <c:pt idx="16">
                  <c:v>398</c:v>
                </c:pt>
                <c:pt idx="17">
                  <c:v>77</c:v>
                </c:pt>
                <c:pt idx="18">
                  <c:v>8</c:v>
                </c:pt>
                <c:pt idx="19">
                  <c:v>231</c:v>
                </c:pt>
                <c:pt idx="20">
                  <c:v>0</c:v>
                </c:pt>
                <c:pt idx="2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(Slakteri!$G$9:$G$16,Slakteri!$G$18:$G$25,Slakteri!$G$28:$G$33)</c:f>
              <c:numCache>
                <c:formatCode>0</c:formatCode>
                <c:ptCount val="22"/>
                <c:pt idx="0">
                  <c:v>0</c:v>
                </c:pt>
                <c:pt idx="1">
                  <c:v>149</c:v>
                </c:pt>
                <c:pt idx="2">
                  <c:v>574</c:v>
                </c:pt>
                <c:pt idx="3">
                  <c:v>484</c:v>
                </c:pt>
                <c:pt idx="4">
                  <c:v>363</c:v>
                </c:pt>
                <c:pt idx="5">
                  <c:v>327</c:v>
                </c:pt>
                <c:pt idx="6">
                  <c:v>525</c:v>
                </c:pt>
                <c:pt idx="7">
                  <c:v>508</c:v>
                </c:pt>
                <c:pt idx="8">
                  <c:v>45</c:v>
                </c:pt>
                <c:pt idx="9">
                  <c:v>185</c:v>
                </c:pt>
                <c:pt idx="10">
                  <c:v>165</c:v>
                </c:pt>
                <c:pt idx="11">
                  <c:v>57</c:v>
                </c:pt>
                <c:pt idx="12">
                  <c:v>95</c:v>
                </c:pt>
                <c:pt idx="13">
                  <c:v>127</c:v>
                </c:pt>
                <c:pt idx="14">
                  <c:v>37</c:v>
                </c:pt>
                <c:pt idx="15">
                  <c:v>151</c:v>
                </c:pt>
                <c:pt idx="16">
                  <c:v>334</c:v>
                </c:pt>
                <c:pt idx="17">
                  <c:v>62</c:v>
                </c:pt>
                <c:pt idx="18">
                  <c:v>0</c:v>
                </c:pt>
                <c:pt idx="19">
                  <c:v>209</c:v>
                </c:pt>
                <c:pt idx="20">
                  <c:v>0</c:v>
                </c:pt>
                <c:pt idx="2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'Ark1'!$W$1246:$W$1269</c:f>
              <c:numCache>
                <c:formatCode>General</c:formatCode>
                <c:ptCount val="24"/>
                <c:pt idx="0">
                  <c:v>15.926493108728945</c:v>
                </c:pt>
                <c:pt idx="1">
                  <c:v>23.553719008264455</c:v>
                </c:pt>
                <c:pt idx="2">
                  <c:v>17.674418604651173</c:v>
                </c:pt>
                <c:pt idx="3">
                  <c:v>23.183391003460205</c:v>
                </c:pt>
                <c:pt idx="4">
                  <c:v>29.245283018867923</c:v>
                </c:pt>
                <c:pt idx="5">
                  <c:v>33.920704845814967</c:v>
                </c:pt>
                <c:pt idx="6">
                  <c:v>19.047619047619055</c:v>
                </c:pt>
                <c:pt idx="7">
                  <c:v>32.608695652173914</c:v>
                </c:pt>
                <c:pt idx="8">
                  <c:v>20.670391061452506</c:v>
                </c:pt>
                <c:pt idx="9">
                  <c:v>30.681818181818183</c:v>
                </c:pt>
                <c:pt idx="10">
                  <c:v>29.032258064516121</c:v>
                </c:pt>
                <c:pt idx="11">
                  <c:v>24.752475247524753</c:v>
                </c:pt>
                <c:pt idx="12">
                  <c:v>9.5890410958904102</c:v>
                </c:pt>
                <c:pt idx="13">
                  <c:v>22.448979591836725</c:v>
                </c:pt>
                <c:pt idx="14">
                  <c:v>2.7027027027027031</c:v>
                </c:pt>
                <c:pt idx="16">
                  <c:v>0</c:v>
                </c:pt>
                <c:pt idx="17">
                  <c:v>25.376884422110553</c:v>
                </c:pt>
                <c:pt idx="18">
                  <c:v>33.766233766233768</c:v>
                </c:pt>
                <c:pt idx="19">
                  <c:v>0</c:v>
                </c:pt>
                <c:pt idx="20">
                  <c:v>20.779220779220775</c:v>
                </c:pt>
                <c:pt idx="22">
                  <c:v>26.829268292682919</c:v>
                </c:pt>
                <c:pt idx="23">
                  <c:v>52.702702702702688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A-4D43-9864-9F8916B07427}"/>
            </c:ext>
          </c:extLst>
        </c:ser>
        <c:ser>
          <c:idx val="1"/>
          <c:order val="1"/>
          <c:tx>
            <c:strRef>
              <c:f>'Ark1'!$C$1219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'Ark1'!$W$1219:$W$1244</c:f>
              <c:numCache>
                <c:formatCode>General</c:formatCode>
                <c:ptCount val="26"/>
                <c:pt idx="1">
                  <c:v>34.228187919463089</c:v>
                </c:pt>
                <c:pt idx="2">
                  <c:v>12.891986062717772</c:v>
                </c:pt>
                <c:pt idx="3">
                  <c:v>26.859504132231404</c:v>
                </c:pt>
                <c:pt idx="4">
                  <c:v>18.732782369146001</c:v>
                </c:pt>
                <c:pt idx="5">
                  <c:v>39.755351681957187</c:v>
                </c:pt>
                <c:pt idx="6">
                  <c:v>25.142857142857139</c:v>
                </c:pt>
                <c:pt idx="7">
                  <c:v>28.937007874015752</c:v>
                </c:pt>
                <c:pt idx="8">
                  <c:v>0</c:v>
                </c:pt>
                <c:pt idx="9">
                  <c:v>53.33333333333335</c:v>
                </c:pt>
                <c:pt idx="10">
                  <c:v>22.162162162162165</c:v>
                </c:pt>
                <c:pt idx="11">
                  <c:v>23.030303030303031</c:v>
                </c:pt>
                <c:pt idx="12">
                  <c:v>19.298245614035089</c:v>
                </c:pt>
                <c:pt idx="13">
                  <c:v>32.631578947368411</c:v>
                </c:pt>
                <c:pt idx="14">
                  <c:v>10.236220472440944</c:v>
                </c:pt>
                <c:pt idx="15">
                  <c:v>13.513513513513516</c:v>
                </c:pt>
                <c:pt idx="16">
                  <c:v>5.960264900662251</c:v>
                </c:pt>
                <c:pt idx="18">
                  <c:v>0</c:v>
                </c:pt>
                <c:pt idx="19">
                  <c:v>32.634730538922156</c:v>
                </c:pt>
                <c:pt idx="20">
                  <c:v>35.483870967741943</c:v>
                </c:pt>
                <c:pt idx="22">
                  <c:v>20.574162679425836</c:v>
                </c:pt>
                <c:pt idx="24">
                  <c:v>26.190476190476193</c:v>
                </c:pt>
                <c:pt idx="25">
                  <c:v>57.446808510638292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A-4D43-9864-9F8916B0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94981401577561E-2"/>
          <c:y val="0.15637349734262046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2"/>
              <c:layout>
                <c:manualLayout>
                  <c:x val="-2.9274389107552333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5-4A8B-A7B1-7611377BFF85}"/>
                </c:ext>
              </c:extLst>
            </c:dLbl>
            <c:dLbl>
              <c:idx val="3"/>
              <c:layout>
                <c:manualLayout>
                  <c:x val="-2.395177290617918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5-4A8B-A7B1-7611377BFF85}"/>
                </c:ext>
              </c:extLst>
            </c:dLbl>
            <c:dLbl>
              <c:idx val="6"/>
              <c:layout>
                <c:manualLayout>
                  <c:x val="-4.2580929610985245E-2"/>
                  <c:y val="-4.4192579186944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5-4A8B-A7B1-7611377BFF85}"/>
                </c:ext>
              </c:extLst>
            </c:dLbl>
            <c:dLbl>
              <c:idx val="7"/>
              <c:layout>
                <c:manualLayout>
                  <c:x val="-3.2822799908467766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5-4A8B-A7B1-7611377BFF85}"/>
                </c:ext>
              </c:extLst>
            </c:dLbl>
            <c:dLbl>
              <c:idx val="9"/>
              <c:layout>
                <c:manualLayout>
                  <c:x val="-3.7258313409612123E-2"/>
                  <c:y val="-4.8035412159722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5-4A8B-A7B1-7611377BFF85}"/>
                </c:ext>
              </c:extLst>
            </c:dLbl>
            <c:dLbl>
              <c:idx val="10"/>
              <c:layout>
                <c:manualLayout>
                  <c:x val="-2.7500183707094613E-2"/>
                  <c:y val="-5.187824513249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5-4A8B-A7B1-7611377BFF85}"/>
                </c:ext>
              </c:extLst>
            </c:dLbl>
            <c:dLbl>
              <c:idx val="12"/>
              <c:layout>
                <c:manualLayout>
                  <c:x val="-2.1290464805492605E-2"/>
                  <c:y val="4.9956828646110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5-4A8B-A7B1-7611377BFF85}"/>
                </c:ext>
              </c:extLst>
            </c:dLbl>
            <c:dLbl>
              <c:idx val="14"/>
              <c:layout>
                <c:manualLayout>
                  <c:x val="-4.435513501144293E-3"/>
                  <c:y val="-3.4585496754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5-4A8B-A7B1-7611377BFF85}"/>
                </c:ext>
              </c:extLst>
            </c:dLbl>
            <c:dLbl>
              <c:idx val="16"/>
              <c:layout>
                <c:manualLayout>
                  <c:x val="-2.9274389107552333E-2"/>
                  <c:y val="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5-4A8B-A7B1-7611377BFF85}"/>
                </c:ext>
              </c:extLst>
            </c:dLbl>
            <c:dLbl>
              <c:idx val="17"/>
              <c:layout>
                <c:manualLayout>
                  <c:x val="-2.1290464805492734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5-4A8B-A7B1-7611377BFF85}"/>
                </c:ext>
              </c:extLst>
            </c:dLbl>
            <c:dLbl>
              <c:idx val="19"/>
              <c:layout>
                <c:manualLayout>
                  <c:x val="-3.0161491807781191E-2"/>
                  <c:y val="-0.10183507377861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8-41A9-BB88-E71E1D2C99C9}"/>
                </c:ext>
              </c:extLst>
            </c:dLbl>
            <c:dLbl>
              <c:idx val="20"/>
              <c:layout>
                <c:manualLayout>
                  <c:x val="-1.5967848604119452E-2"/>
                  <c:y val="-7.877807594194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8-41A9-BB88-E71E1D2C99C9}"/>
                </c:ext>
              </c:extLst>
            </c:dLbl>
            <c:dLbl>
              <c:idx val="21"/>
              <c:layout>
                <c:manualLayout>
                  <c:x val="-2.3064670205950322E-2"/>
                  <c:y val="7.30138264827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5-4A8B-A7B1-7611377BFF85}"/>
                </c:ext>
              </c:extLst>
            </c:dLbl>
            <c:dLbl>
              <c:idx val="23"/>
              <c:layout>
                <c:manualLayout>
                  <c:x val="-3.9919621510298632E-2"/>
                  <c:y val="-2.88212472958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5-4A8B-A7B1-7611377BFF85}"/>
                </c:ext>
              </c:extLst>
            </c:dLbl>
            <c:dLbl>
              <c:idx val="24"/>
              <c:layout>
                <c:manualLayout>
                  <c:x val="-1.8629156704806159E-2"/>
                  <c:y val="-9.0306574860277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8-41A9-BB88-E71E1D2C99C9}"/>
                </c:ext>
              </c:extLst>
            </c:dLbl>
            <c:dLbl>
              <c:idx val="27"/>
              <c:layout>
                <c:manualLayout>
                  <c:x val="-3.5484108009154339E-3"/>
                  <c:y val="-3.8428329727777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0-4492-94BE-056831F7C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35.915327252147407</c:v>
                </c:pt>
                <c:pt idx="1">
                  <c:v>36.555248194252393</c:v>
                </c:pt>
                <c:pt idx="2">
                  <c:v>37.141635831020622</c:v>
                </c:pt>
                <c:pt idx="3">
                  <c:v>36.801373956918162</c:v>
                </c:pt>
                <c:pt idx="4">
                  <c:v>37.271590247149845</c:v>
                </c:pt>
                <c:pt idx="5">
                  <c:v>38.90400109369287</c:v>
                </c:pt>
                <c:pt idx="6">
                  <c:v>40.403937549399046</c:v>
                </c:pt>
                <c:pt idx="7">
                  <c:v>40.291352549889304</c:v>
                </c:pt>
                <c:pt idx="8">
                  <c:v>40.8395741307055</c:v>
                </c:pt>
                <c:pt idx="9">
                  <c:v>42.575650148790153</c:v>
                </c:pt>
                <c:pt idx="10">
                  <c:v>42.340674527704046</c:v>
                </c:pt>
                <c:pt idx="11">
                  <c:v>42.673592602665089</c:v>
                </c:pt>
                <c:pt idx="12">
                  <c:v>41.65534107212725</c:v>
                </c:pt>
                <c:pt idx="13">
                  <c:v>42.754799666110301</c:v>
                </c:pt>
                <c:pt idx="14">
                  <c:v>41.459255333245032</c:v>
                </c:pt>
                <c:pt idx="15">
                  <c:v>40.939821814254927</c:v>
                </c:pt>
                <c:pt idx="16">
                  <c:v>40.50122079879425</c:v>
                </c:pt>
                <c:pt idx="17">
                  <c:v>40.402659808963968</c:v>
                </c:pt>
                <c:pt idx="18">
                  <c:v>40.509505988023939</c:v>
                </c:pt>
                <c:pt idx="19">
                  <c:v>42.286622982259914</c:v>
                </c:pt>
                <c:pt idx="20">
                  <c:v>42.562842778793431</c:v>
                </c:pt>
                <c:pt idx="21">
                  <c:v>41.571188340807197</c:v>
                </c:pt>
                <c:pt idx="22">
                  <c:v>42.237325000000041</c:v>
                </c:pt>
                <c:pt idx="23">
                  <c:v>43.787535491198192</c:v>
                </c:pt>
                <c:pt idx="24">
                  <c:v>42.981479112532526</c:v>
                </c:pt>
                <c:pt idx="25">
                  <c:v>44.363388380421846</c:v>
                </c:pt>
                <c:pt idx="26">
                  <c:v>43.535808706070227</c:v>
                </c:pt>
                <c:pt idx="27">
                  <c:v>42.290834520659693</c:v>
                </c:pt>
                <c:pt idx="28">
                  <c:v>42.306831460674175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5-4D11-8F37-31375C6ED161}"/>
            </c:ext>
          </c:extLst>
        </c:ser>
        <c:ser>
          <c:idx val="1"/>
          <c:order val="1"/>
          <c:tx>
            <c:v>Middel 2022</c:v>
          </c:tx>
          <c:spPr>
            <a:ln w="889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</c:formatCode>
                <c:ptCount val="29"/>
                <c:pt idx="0">
                  <c:v>42.306831460674175</c:v>
                </c:pt>
                <c:pt idx="1">
                  <c:v>42.306831460674175</c:v>
                </c:pt>
                <c:pt idx="2">
                  <c:v>42.306831460674175</c:v>
                </c:pt>
                <c:pt idx="3">
                  <c:v>42.306831460674175</c:v>
                </c:pt>
                <c:pt idx="4">
                  <c:v>42.306831460674175</c:v>
                </c:pt>
                <c:pt idx="5">
                  <c:v>42.306831460674175</c:v>
                </c:pt>
                <c:pt idx="6">
                  <c:v>42.306831460674175</c:v>
                </c:pt>
                <c:pt idx="7">
                  <c:v>42.306831460674175</c:v>
                </c:pt>
                <c:pt idx="8">
                  <c:v>42.306831460674175</c:v>
                </c:pt>
                <c:pt idx="9">
                  <c:v>42.306831460674175</c:v>
                </c:pt>
                <c:pt idx="10">
                  <c:v>42.306831460674175</c:v>
                </c:pt>
                <c:pt idx="11">
                  <c:v>42.306831460674175</c:v>
                </c:pt>
                <c:pt idx="12">
                  <c:v>42.306831460674175</c:v>
                </c:pt>
                <c:pt idx="13">
                  <c:v>42.306831460674175</c:v>
                </c:pt>
                <c:pt idx="14">
                  <c:v>42.306831460674175</c:v>
                </c:pt>
                <c:pt idx="15">
                  <c:v>42.306831460674175</c:v>
                </c:pt>
                <c:pt idx="16">
                  <c:v>42.306831460674175</c:v>
                </c:pt>
                <c:pt idx="17">
                  <c:v>42.306831460674175</c:v>
                </c:pt>
                <c:pt idx="18">
                  <c:v>42.306831460674175</c:v>
                </c:pt>
                <c:pt idx="19">
                  <c:v>42.306831460674175</c:v>
                </c:pt>
                <c:pt idx="20">
                  <c:v>42.306831460674175</c:v>
                </c:pt>
                <c:pt idx="21">
                  <c:v>42.306831460674175</c:v>
                </c:pt>
                <c:pt idx="22">
                  <c:v>42.306831460674175</c:v>
                </c:pt>
                <c:pt idx="23">
                  <c:v>42.306831460674175</c:v>
                </c:pt>
                <c:pt idx="24">
                  <c:v>42.306831460674175</c:v>
                </c:pt>
                <c:pt idx="25">
                  <c:v>42.306831460674175</c:v>
                </c:pt>
                <c:pt idx="26">
                  <c:v>42.306831460674175</c:v>
                </c:pt>
                <c:pt idx="27">
                  <c:v>42.306831460674175</c:v>
                </c:pt>
                <c:pt idx="28">
                  <c:v>42.306831460674175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3-4DCE-A9E0-91ACAF01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46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Slakteri!$V$35:$V$59</c:f>
              <c:numCache>
                <c:formatCode>0.00</c:formatCode>
                <c:ptCount val="25"/>
                <c:pt idx="0">
                  <c:v>9.0212765957446788</c:v>
                </c:pt>
                <c:pt idx="1">
                  <c:v>7.042553191489362</c:v>
                </c:pt>
                <c:pt idx="2">
                  <c:v>6.8606431852986223</c:v>
                </c:pt>
                <c:pt idx="3">
                  <c:v>7.3595041322314065</c:v>
                </c:pt>
                <c:pt idx="4">
                  <c:v>6.8441860465116262</c:v>
                </c:pt>
                <c:pt idx="5">
                  <c:v>7.3598615916955055</c:v>
                </c:pt>
                <c:pt idx="6">
                  <c:v>7.3867924528301891</c:v>
                </c:pt>
                <c:pt idx="7">
                  <c:v>7.8700440528634381</c:v>
                </c:pt>
                <c:pt idx="8">
                  <c:v>7.161904761904764</c:v>
                </c:pt>
                <c:pt idx="9">
                  <c:v>7.304347826086957</c:v>
                </c:pt>
                <c:pt idx="10">
                  <c:v>6.9162011173184332</c:v>
                </c:pt>
                <c:pt idx="11">
                  <c:v>7.625</c:v>
                </c:pt>
                <c:pt idx="12">
                  <c:v>7.5322580645161281</c:v>
                </c:pt>
                <c:pt idx="13">
                  <c:v>7.3861386138613856</c:v>
                </c:pt>
                <c:pt idx="14">
                  <c:v>6.595890410958904</c:v>
                </c:pt>
                <c:pt idx="15">
                  <c:v>7.0408163265306127</c:v>
                </c:pt>
                <c:pt idx="16">
                  <c:v>6.4</c:v>
                </c:pt>
                <c:pt idx="17">
                  <c:v>0</c:v>
                </c:pt>
                <c:pt idx="18">
                  <c:v>6.32258064516129</c:v>
                </c:pt>
                <c:pt idx="19">
                  <c:v>7.2462311557788972</c:v>
                </c:pt>
                <c:pt idx="20">
                  <c:v>7.6883116883116882</c:v>
                </c:pt>
                <c:pt idx="21">
                  <c:v>6.125</c:v>
                </c:pt>
                <c:pt idx="22">
                  <c:v>6.7099567099567121</c:v>
                </c:pt>
                <c:pt idx="23">
                  <c:v>0</c:v>
                </c:pt>
                <c:pt idx="24">
                  <c:v>6.9024390243902447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5-4F83-A96F-AF92FBC56195}"/>
            </c:ext>
          </c:extLst>
        </c:ser>
        <c:ser>
          <c:idx val="1"/>
          <c:order val="1"/>
          <c:tx>
            <c:strRef>
              <c:f>'Ark1'!$C$1219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'Ark1'!$T$1219:$T$1244</c:f>
              <c:numCache>
                <c:formatCode>General</c:formatCode>
                <c:ptCount val="26"/>
                <c:pt idx="1">
                  <c:v>7.7986577181208014</c:v>
                </c:pt>
                <c:pt idx="2">
                  <c:v>6.4198606271776999</c:v>
                </c:pt>
                <c:pt idx="3">
                  <c:v>7.6239669421487619</c:v>
                </c:pt>
                <c:pt idx="4">
                  <c:v>6.6446280991735538</c:v>
                </c:pt>
                <c:pt idx="5">
                  <c:v>7.7737003058103937</c:v>
                </c:pt>
                <c:pt idx="6">
                  <c:v>7.3390476190476228</c:v>
                </c:pt>
                <c:pt idx="7">
                  <c:v>7.7598425196850398</c:v>
                </c:pt>
                <c:pt idx="8">
                  <c:v>7</c:v>
                </c:pt>
                <c:pt idx="9">
                  <c:v>8.2444444444444454</c:v>
                </c:pt>
                <c:pt idx="10">
                  <c:v>7.1243243243243244</c:v>
                </c:pt>
                <c:pt idx="11">
                  <c:v>7.0303030303030294</c:v>
                </c:pt>
                <c:pt idx="12">
                  <c:v>6.9824561403508785</c:v>
                </c:pt>
                <c:pt idx="13">
                  <c:v>7.5263157894736814</c:v>
                </c:pt>
                <c:pt idx="14">
                  <c:v>6.3937007874015759</c:v>
                </c:pt>
                <c:pt idx="15">
                  <c:v>6.729729729729728</c:v>
                </c:pt>
                <c:pt idx="16">
                  <c:v>6.5827814569536436</c:v>
                </c:pt>
                <c:pt idx="18">
                  <c:v>7.5</c:v>
                </c:pt>
                <c:pt idx="19">
                  <c:v>7.6467065868263484</c:v>
                </c:pt>
                <c:pt idx="20">
                  <c:v>7.9838709677419324</c:v>
                </c:pt>
                <c:pt idx="22">
                  <c:v>6.8851674641148302</c:v>
                </c:pt>
                <c:pt idx="24">
                  <c:v>7.6428571428571441</c:v>
                </c:pt>
                <c:pt idx="25">
                  <c:v>9.0212765957446788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5-4F83-A96F-AF92FBC5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922699389355583"/>
          <c:y val="9.8894891586926645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Slakteri!$O$35:$O$59</c:f>
              <c:numCache>
                <c:formatCode>0.00</c:formatCode>
                <c:ptCount val="25"/>
                <c:pt idx="0">
                  <c:v>9.8085106382978733</c:v>
                </c:pt>
                <c:pt idx="1">
                  <c:v>8.0212765957446788</c:v>
                </c:pt>
                <c:pt idx="2">
                  <c:v>7.6125574272588068</c:v>
                </c:pt>
                <c:pt idx="3">
                  <c:v>8.4607438016528942</c:v>
                </c:pt>
                <c:pt idx="4">
                  <c:v>8.5023255813953469</c:v>
                </c:pt>
                <c:pt idx="5">
                  <c:v>8.0657439446366794</c:v>
                </c:pt>
                <c:pt idx="6">
                  <c:v>7.843396226415094</c:v>
                </c:pt>
                <c:pt idx="7">
                  <c:v>8.1718061674008808</c:v>
                </c:pt>
                <c:pt idx="8">
                  <c:v>8.5904761904761902</c:v>
                </c:pt>
                <c:pt idx="9">
                  <c:v>7.8260869565217392</c:v>
                </c:pt>
                <c:pt idx="10">
                  <c:v>8.6927374301675986</c:v>
                </c:pt>
                <c:pt idx="11">
                  <c:v>7.9318181818181808</c:v>
                </c:pt>
                <c:pt idx="12">
                  <c:v>8.7741935483870979</c:v>
                </c:pt>
                <c:pt idx="13">
                  <c:v>7.4554455445544559</c:v>
                </c:pt>
                <c:pt idx="14">
                  <c:v>7.4041095890410942</c:v>
                </c:pt>
                <c:pt idx="15">
                  <c:v>7.448979591836733</c:v>
                </c:pt>
                <c:pt idx="16">
                  <c:v>7.7027027027027053</c:v>
                </c:pt>
                <c:pt idx="17">
                  <c:v>0</c:v>
                </c:pt>
                <c:pt idx="18">
                  <c:v>6.2258064516129021</c:v>
                </c:pt>
                <c:pt idx="19">
                  <c:v>7.756281407035174</c:v>
                </c:pt>
                <c:pt idx="20">
                  <c:v>7.5584415584415581</c:v>
                </c:pt>
                <c:pt idx="21">
                  <c:v>8.25</c:v>
                </c:pt>
                <c:pt idx="22">
                  <c:v>7.3593073593073619</c:v>
                </c:pt>
                <c:pt idx="23">
                  <c:v>0</c:v>
                </c:pt>
                <c:pt idx="24">
                  <c:v>8.2926829268292686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B-4EDC-890D-073C2FCA5B3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Slakteri!$O$9:$O$33</c:f>
              <c:numCache>
                <c:formatCode>0.00</c:formatCode>
                <c:ptCount val="25"/>
                <c:pt idx="0">
                  <c:v>0</c:v>
                </c:pt>
                <c:pt idx="1">
                  <c:v>8.2147651006711424</c:v>
                </c:pt>
                <c:pt idx="2">
                  <c:v>8.0017421602787451</c:v>
                </c:pt>
                <c:pt idx="3">
                  <c:v>8.7458677685950388</c:v>
                </c:pt>
                <c:pt idx="4">
                  <c:v>8.3746556473829177</c:v>
                </c:pt>
                <c:pt idx="5">
                  <c:v>8.2935779816513779</c:v>
                </c:pt>
                <c:pt idx="6">
                  <c:v>8.3561904761904788</c:v>
                </c:pt>
                <c:pt idx="7">
                  <c:v>8.0452755905511815</c:v>
                </c:pt>
                <c:pt idx="8">
                  <c:v>8</c:v>
                </c:pt>
                <c:pt idx="9">
                  <c:v>8.0666666666666664</c:v>
                </c:pt>
                <c:pt idx="10">
                  <c:v>9.0702702702702691</c:v>
                </c:pt>
                <c:pt idx="11">
                  <c:v>7.824242424242426</c:v>
                </c:pt>
                <c:pt idx="12">
                  <c:v>8.9473684210526301</c:v>
                </c:pt>
                <c:pt idx="13">
                  <c:v>8.4526315789473703</c:v>
                </c:pt>
                <c:pt idx="14">
                  <c:v>7.3543307086614211</c:v>
                </c:pt>
                <c:pt idx="15">
                  <c:v>8.1621621621621596</c:v>
                </c:pt>
                <c:pt idx="16">
                  <c:v>7.9470198675496686</c:v>
                </c:pt>
                <c:pt idx="17">
                  <c:v>0</c:v>
                </c:pt>
                <c:pt idx="18">
                  <c:v>7.25</c:v>
                </c:pt>
                <c:pt idx="19">
                  <c:v>8.1766467065868262</c:v>
                </c:pt>
                <c:pt idx="20">
                  <c:v>7.9193548387096788</c:v>
                </c:pt>
                <c:pt idx="21">
                  <c:v>0</c:v>
                </c:pt>
                <c:pt idx="22">
                  <c:v>7.3540669856459324</c:v>
                </c:pt>
                <c:pt idx="23">
                  <c:v>0</c:v>
                </c:pt>
                <c:pt idx="24">
                  <c:v>8.7857142857142883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B-4EDC-890D-073C2FCA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Slakteri!$X$35:$X$59</c:f>
              <c:numCache>
                <c:formatCode>0.0</c:formatCode>
                <c:ptCount val="25"/>
                <c:pt idx="0">
                  <c:v>51.08936170212769</c:v>
                </c:pt>
                <c:pt idx="1">
                  <c:v>40.812765957446807</c:v>
                </c:pt>
                <c:pt idx="2">
                  <c:v>44.45803981623272</c:v>
                </c:pt>
                <c:pt idx="3">
                  <c:v>45.900206611570248</c:v>
                </c:pt>
                <c:pt idx="4">
                  <c:v>43.701162790697666</c:v>
                </c:pt>
                <c:pt idx="5">
                  <c:v>43.616608996539846</c:v>
                </c:pt>
                <c:pt idx="6">
                  <c:v>42.63113207547169</c:v>
                </c:pt>
                <c:pt idx="7">
                  <c:v>41.370264317180656</c:v>
                </c:pt>
                <c:pt idx="8">
                  <c:v>44.432095238095265</c:v>
                </c:pt>
                <c:pt idx="9">
                  <c:v>38.095652173913045</c:v>
                </c:pt>
                <c:pt idx="10">
                  <c:v>43.052513966480475</c:v>
                </c:pt>
                <c:pt idx="11">
                  <c:v>41.124999999999964</c:v>
                </c:pt>
                <c:pt idx="12">
                  <c:v>48.449999999999989</c:v>
                </c:pt>
                <c:pt idx="13">
                  <c:v>39.329702970297021</c:v>
                </c:pt>
                <c:pt idx="14">
                  <c:v>37.900000000000006</c:v>
                </c:pt>
                <c:pt idx="15">
                  <c:v>40.397959183673471</c:v>
                </c:pt>
                <c:pt idx="16">
                  <c:v>36.456756756756747</c:v>
                </c:pt>
                <c:pt idx="17">
                  <c:v>0</c:v>
                </c:pt>
                <c:pt idx="18">
                  <c:v>23.941935483870967</c:v>
                </c:pt>
                <c:pt idx="19">
                  <c:v>41.198492462311577</c:v>
                </c:pt>
                <c:pt idx="20">
                  <c:v>36.079220779220762</c:v>
                </c:pt>
                <c:pt idx="21">
                  <c:v>31.987500000000001</c:v>
                </c:pt>
                <c:pt idx="22">
                  <c:v>39.221212121212126</c:v>
                </c:pt>
                <c:pt idx="23">
                  <c:v>0</c:v>
                </c:pt>
                <c:pt idx="24">
                  <c:v>41.890243902439025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0-4ACE-A25C-D4DA6822FD4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Slakteri!$X$9:$X$33</c:f>
              <c:numCache>
                <c:formatCode>0.0</c:formatCode>
                <c:ptCount val="25"/>
                <c:pt idx="0">
                  <c:v>0</c:v>
                </c:pt>
                <c:pt idx="1">
                  <c:v>42.438255033557056</c:v>
                </c:pt>
                <c:pt idx="2">
                  <c:v>41.77770034843207</c:v>
                </c:pt>
                <c:pt idx="3">
                  <c:v>46.677892561983477</c:v>
                </c:pt>
                <c:pt idx="4">
                  <c:v>42.379889807162542</c:v>
                </c:pt>
                <c:pt idx="5">
                  <c:v>44.200917431192686</c:v>
                </c:pt>
                <c:pt idx="6">
                  <c:v>42.708952380952361</c:v>
                </c:pt>
                <c:pt idx="7">
                  <c:v>41.533070866141792</c:v>
                </c:pt>
                <c:pt idx="8">
                  <c:v>35.685714285714297</c:v>
                </c:pt>
                <c:pt idx="9">
                  <c:v>40.888888888888886</c:v>
                </c:pt>
                <c:pt idx="10">
                  <c:v>45.888108108108121</c:v>
                </c:pt>
                <c:pt idx="11">
                  <c:v>39.687272727272727</c:v>
                </c:pt>
                <c:pt idx="12">
                  <c:v>50.914035087719299</c:v>
                </c:pt>
                <c:pt idx="13">
                  <c:v>41.002105263157901</c:v>
                </c:pt>
                <c:pt idx="14">
                  <c:v>39.893700787401571</c:v>
                </c:pt>
                <c:pt idx="15">
                  <c:v>42.745945945945934</c:v>
                </c:pt>
                <c:pt idx="16">
                  <c:v>36.942384105960272</c:v>
                </c:pt>
                <c:pt idx="17">
                  <c:v>0</c:v>
                </c:pt>
                <c:pt idx="18">
                  <c:v>35.825000000000003</c:v>
                </c:pt>
                <c:pt idx="19">
                  <c:v>41.88173652694605</c:v>
                </c:pt>
                <c:pt idx="20">
                  <c:v>38.422580645161283</c:v>
                </c:pt>
                <c:pt idx="21">
                  <c:v>0</c:v>
                </c:pt>
                <c:pt idx="22">
                  <c:v>35.924880382775122</c:v>
                </c:pt>
                <c:pt idx="23">
                  <c:v>0</c:v>
                </c:pt>
                <c:pt idx="24">
                  <c:v>43.750000000000007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0-4ACE-A25C-D4DA6822F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(Slakteri!$I$35:$I$42,Slakteri!$I$44:$I$51,Slakteri!$I$54:$I$59)</c:f>
              <c:numCache>
                <c:formatCode>0.0</c:formatCode>
                <c:ptCount val="22"/>
                <c:pt idx="0">
                  <c:v>0.95664563403215996</c:v>
                </c:pt>
                <c:pt idx="1">
                  <c:v>3.8265825361286399</c:v>
                </c:pt>
                <c:pt idx="2">
                  <c:v>13.291268064319157</c:v>
                </c:pt>
                <c:pt idx="3">
                  <c:v>9.8514146142886219</c:v>
                </c:pt>
                <c:pt idx="4">
                  <c:v>8.7522898432729512</c:v>
                </c:pt>
                <c:pt idx="5">
                  <c:v>5.882352941176471</c:v>
                </c:pt>
                <c:pt idx="6">
                  <c:v>10.787706085894568</c:v>
                </c:pt>
                <c:pt idx="7">
                  <c:v>9.2407897415021374</c:v>
                </c:pt>
                <c:pt idx="8">
                  <c:v>0.93629147160594373</c:v>
                </c:pt>
                <c:pt idx="9">
                  <c:v>3.6433950742926928</c:v>
                </c:pt>
                <c:pt idx="10">
                  <c:v>3.582332587014045</c:v>
                </c:pt>
                <c:pt idx="11">
                  <c:v>1.2619580704254023</c:v>
                </c:pt>
                <c:pt idx="12">
                  <c:v>2.055770405047832</c:v>
                </c:pt>
                <c:pt idx="13">
                  <c:v>2.9717077142275592</c:v>
                </c:pt>
                <c:pt idx="14">
                  <c:v>0.99735395888459166</c:v>
                </c:pt>
                <c:pt idx="15">
                  <c:v>3.7655200488499889</c:v>
                </c:pt>
                <c:pt idx="16">
                  <c:v>8.1009566456340316</c:v>
                </c:pt>
                <c:pt idx="17">
                  <c:v>1.5672705068186443</c:v>
                </c:pt>
                <c:pt idx="18">
                  <c:v>0.16283329940972924</c:v>
                </c:pt>
                <c:pt idx="19">
                  <c:v>4.7018115204559345</c:v>
                </c:pt>
                <c:pt idx="20">
                  <c:v>0</c:v>
                </c:pt>
                <c:pt idx="21">
                  <c:v>0.83452065947486254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F-4C0E-A59F-8729C9FDA4F3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(Slakteri!$I$9:$I$16,Slakteri!$I$18:$I$25,Slakteri!$I$28:$I$33)</c:f>
              <c:numCache>
                <c:formatCode>0.0</c:formatCode>
                <c:ptCount val="22"/>
                <c:pt idx="0">
                  <c:v>0</c:v>
                </c:pt>
                <c:pt idx="1">
                  <c:v>3.3483146067415737</c:v>
                </c:pt>
                <c:pt idx="2">
                  <c:v>12.898876404494382</c:v>
                </c:pt>
                <c:pt idx="3">
                  <c:v>10.876404494382019</c:v>
                </c:pt>
                <c:pt idx="4">
                  <c:v>8.157303370786515</c:v>
                </c:pt>
                <c:pt idx="5">
                  <c:v>7.3483146067415746</c:v>
                </c:pt>
                <c:pt idx="6">
                  <c:v>11.797752808988765</c:v>
                </c:pt>
                <c:pt idx="7">
                  <c:v>11.415730337078648</c:v>
                </c:pt>
                <c:pt idx="8">
                  <c:v>1.0112359550561798</c:v>
                </c:pt>
                <c:pt idx="9">
                  <c:v>4.1573033707865159</c:v>
                </c:pt>
                <c:pt idx="10">
                  <c:v>3.7078651685393265</c:v>
                </c:pt>
                <c:pt idx="11">
                  <c:v>1.2808988764044944</c:v>
                </c:pt>
                <c:pt idx="12">
                  <c:v>2.1348314606741567</c:v>
                </c:pt>
                <c:pt idx="13">
                  <c:v>2.8539325842696619</c:v>
                </c:pt>
                <c:pt idx="14">
                  <c:v>0.83146067415730318</c:v>
                </c:pt>
                <c:pt idx="15">
                  <c:v>3.3932584269662911</c:v>
                </c:pt>
                <c:pt idx="16">
                  <c:v>7.5056179775280896</c:v>
                </c:pt>
                <c:pt idx="17">
                  <c:v>1.3932584269662924</c:v>
                </c:pt>
                <c:pt idx="18">
                  <c:v>0</c:v>
                </c:pt>
                <c:pt idx="19">
                  <c:v>4.6966292134831473</c:v>
                </c:pt>
                <c:pt idx="20">
                  <c:v>0</c:v>
                </c:pt>
                <c:pt idx="21">
                  <c:v>0.9438202247191011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F-4C0E-A59F-8729C9FD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39</c:v>
                </c:pt>
                <c:pt idx="3">
                  <c:v>82</c:v>
                </c:pt>
                <c:pt idx="4">
                  <c:v>201</c:v>
                </c:pt>
                <c:pt idx="5">
                  <c:v>562</c:v>
                </c:pt>
                <c:pt idx="6">
                  <c:v>824</c:v>
                </c:pt>
                <c:pt idx="7">
                  <c:v>1166</c:v>
                </c:pt>
                <c:pt idx="8">
                  <c:v>1130</c:v>
                </c:pt>
                <c:pt idx="9">
                  <c:v>491</c:v>
                </c:pt>
                <c:pt idx="10">
                  <c:v>257</c:v>
                </c:pt>
                <c:pt idx="11">
                  <c:v>93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7972715535656826E-3"/>
                  <c:y val="-6.245892424093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D-4698-9043-CBFC9E338AAD}"/>
                </c:ext>
              </c:extLst>
            </c:dLbl>
            <c:dLbl>
              <c:idx val="6"/>
              <c:layout>
                <c:manualLayout>
                  <c:x val="-5.8479536651742615E-3"/>
                  <c:y val="-6.0376960099567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D-4698-9043-CBFC9E338AAD}"/>
                </c:ext>
              </c:extLst>
            </c:dLbl>
            <c:dLbl>
              <c:idx val="7"/>
              <c:layout>
                <c:manualLayout>
                  <c:x val="-9.7465894419571739E-3"/>
                  <c:y val="-0.12075392019913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D-4698-9043-CBFC9E338AAD}"/>
                </c:ext>
              </c:extLst>
            </c:dLbl>
            <c:dLbl>
              <c:idx val="8"/>
              <c:layout>
                <c:manualLayout>
                  <c:x val="-4.8732947209785514E-3"/>
                  <c:y val="-4.9967139392745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B-429D-A028-12947565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70</c:v>
                </c:pt>
                <c:pt idx="4">
                  <c:v>186</c:v>
                </c:pt>
                <c:pt idx="5">
                  <c:v>477</c:v>
                </c:pt>
                <c:pt idx="6">
                  <c:v>670</c:v>
                </c:pt>
                <c:pt idx="7">
                  <c:v>914</c:v>
                </c:pt>
                <c:pt idx="8">
                  <c:v>1107</c:v>
                </c:pt>
                <c:pt idx="9">
                  <c:v>581</c:v>
                </c:pt>
                <c:pt idx="10">
                  <c:v>312</c:v>
                </c:pt>
                <c:pt idx="11">
                  <c:v>75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KL!$AC$251:$AC$265</c:f>
              <c:numCache>
                <c:formatCode>0.0</c:formatCode>
                <c:ptCount val="15"/>
                <c:pt idx="0">
                  <c:v>21.553846153846163</c:v>
                </c:pt>
                <c:pt idx="1">
                  <c:v>22.78709677419354</c:v>
                </c:pt>
                <c:pt idx="2">
                  <c:v>24.945614035087718</c:v>
                </c:pt>
                <c:pt idx="3">
                  <c:v>27.243402777777781</c:v>
                </c:pt>
                <c:pt idx="4">
                  <c:v>29.853893129770999</c:v>
                </c:pt>
                <c:pt idx="5">
                  <c:v>33.022193211488243</c:v>
                </c:pt>
                <c:pt idx="6">
                  <c:v>37.273411016949161</c:v>
                </c:pt>
                <c:pt idx="7">
                  <c:v>41.519196428571455</c:v>
                </c:pt>
                <c:pt idx="8">
                  <c:v>46.057789317507378</c:v>
                </c:pt>
                <c:pt idx="9">
                  <c:v>48.505118829981797</c:v>
                </c:pt>
                <c:pt idx="10">
                  <c:v>51.664951321279538</c:v>
                </c:pt>
                <c:pt idx="11">
                  <c:v>55.170200573065905</c:v>
                </c:pt>
                <c:pt idx="12">
                  <c:v>55.71736111111111</c:v>
                </c:pt>
                <c:pt idx="13">
                  <c:v>58.855445544554449</c:v>
                </c:pt>
                <c:pt idx="14">
                  <c:v>58.442857142857193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C-4106-9201-2D300A81B786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KL!$AC$176:$AC$190</c:f>
              <c:numCache>
                <c:formatCode>0.0</c:formatCode>
                <c:ptCount val="15"/>
                <c:pt idx="0">
                  <c:v>16.125</c:v>
                </c:pt>
                <c:pt idx="1">
                  <c:v>22.982142857142847</c:v>
                </c:pt>
                <c:pt idx="2">
                  <c:v>22.052112676056328</c:v>
                </c:pt>
                <c:pt idx="3">
                  <c:v>23.977027027027024</c:v>
                </c:pt>
                <c:pt idx="4">
                  <c:v>26.248942598187313</c:v>
                </c:pt>
                <c:pt idx="5">
                  <c:v>28.575697211155376</c:v>
                </c:pt>
                <c:pt idx="6">
                  <c:v>31.355053191489375</c:v>
                </c:pt>
                <c:pt idx="7">
                  <c:v>36.502256244963746</c:v>
                </c:pt>
                <c:pt idx="8">
                  <c:v>42.957604562737657</c:v>
                </c:pt>
                <c:pt idx="9">
                  <c:v>47.914333333333353</c:v>
                </c:pt>
                <c:pt idx="10">
                  <c:v>51.395839112343971</c:v>
                </c:pt>
                <c:pt idx="11">
                  <c:v>54.349363057324815</c:v>
                </c:pt>
                <c:pt idx="12">
                  <c:v>56.360740740740738</c:v>
                </c:pt>
                <c:pt idx="13">
                  <c:v>58.586567164179094</c:v>
                </c:pt>
                <c:pt idx="14">
                  <c:v>63.944444444444443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C-4106-9201-2D300A81B786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KL!$AC$101:$AC$115</c:f>
              <c:numCache>
                <c:formatCode>0.0</c:formatCode>
                <c:ptCount val="15"/>
                <c:pt idx="0">
                  <c:v>12.7</c:v>
                </c:pt>
                <c:pt idx="1">
                  <c:v>22.669090909090901</c:v>
                </c:pt>
                <c:pt idx="2">
                  <c:v>23.678695652173911</c:v>
                </c:pt>
                <c:pt idx="3">
                  <c:v>26.571724137931042</c:v>
                </c:pt>
                <c:pt idx="4">
                  <c:v>28.417615062761499</c:v>
                </c:pt>
                <c:pt idx="5">
                  <c:v>30.273425925925942</c:v>
                </c:pt>
                <c:pt idx="6">
                  <c:v>35.133143893591253</c:v>
                </c:pt>
                <c:pt idx="7">
                  <c:v>39.674371205550742</c:v>
                </c:pt>
                <c:pt idx="8">
                  <c:v>46.687905559786763</c:v>
                </c:pt>
                <c:pt idx="9">
                  <c:v>50.877768729641666</c:v>
                </c:pt>
                <c:pt idx="10">
                  <c:v>54.29024896265561</c:v>
                </c:pt>
                <c:pt idx="11">
                  <c:v>57.338783068783101</c:v>
                </c:pt>
                <c:pt idx="12">
                  <c:v>58.647796610169486</c:v>
                </c:pt>
                <c:pt idx="13">
                  <c:v>61.462962962962969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C-4106-9201-2D300A81B786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KL!$AC$26:$AC$40</c:f>
              <c:numCache>
                <c:formatCode>0.0</c:formatCode>
                <c:ptCount val="15"/>
                <c:pt idx="0">
                  <c:v>18.433333333333337</c:v>
                </c:pt>
                <c:pt idx="1">
                  <c:v>24.519999999999996</c:v>
                </c:pt>
                <c:pt idx="2">
                  <c:v>25.220512820512816</c:v>
                </c:pt>
                <c:pt idx="3">
                  <c:v>26.701219512195113</c:v>
                </c:pt>
                <c:pt idx="4">
                  <c:v>27.190547263681619</c:v>
                </c:pt>
                <c:pt idx="5">
                  <c:v>30.396797153024949</c:v>
                </c:pt>
                <c:pt idx="6">
                  <c:v>35.066868932038808</c:v>
                </c:pt>
                <c:pt idx="7">
                  <c:v>41.257118353344723</c:v>
                </c:pt>
                <c:pt idx="8">
                  <c:v>48.678407079645922</c:v>
                </c:pt>
                <c:pt idx="9">
                  <c:v>53.95926680244397</c:v>
                </c:pt>
                <c:pt idx="10">
                  <c:v>58.564202334630359</c:v>
                </c:pt>
                <c:pt idx="11">
                  <c:v>60.519032258064499</c:v>
                </c:pt>
                <c:pt idx="12">
                  <c:v>64.529411764705856</c:v>
                </c:pt>
                <c:pt idx="13">
                  <c:v>64.125</c:v>
                </c:pt>
                <c:pt idx="14">
                  <c:v>95.600000000000023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C-4106-9201-2D300A81B786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KL!$AC$11:$AC$25</c:f>
              <c:numCache>
                <c:formatCode>0.0</c:formatCode>
                <c:ptCount val="15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  <c:pt idx="3">
                  <c:v>21.947142857142872</c:v>
                </c:pt>
                <c:pt idx="4">
                  <c:v>25.457526881720433</c:v>
                </c:pt>
                <c:pt idx="5">
                  <c:v>29.354926624737928</c:v>
                </c:pt>
                <c:pt idx="6">
                  <c:v>34.157910447761225</c:v>
                </c:pt>
                <c:pt idx="7">
                  <c:v>40.2086433260394</c:v>
                </c:pt>
                <c:pt idx="8">
                  <c:v>46.766214995483281</c:v>
                </c:pt>
                <c:pt idx="9">
                  <c:v>53.23235800344235</c:v>
                </c:pt>
                <c:pt idx="10">
                  <c:v>59.1528846153846</c:v>
                </c:pt>
                <c:pt idx="11">
                  <c:v>62.732000000000014</c:v>
                </c:pt>
                <c:pt idx="12">
                  <c:v>65.39411764705882</c:v>
                </c:pt>
                <c:pt idx="13">
                  <c:v>67.071428571428598</c:v>
                </c:pt>
                <c:pt idx="14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C-4106-9201-2D300A81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46.15384615384616</c:v>
                </c:pt>
                <c:pt idx="1">
                  <c:v>50</c:v>
                </c:pt>
                <c:pt idx="2">
                  <c:v>52.631578947368411</c:v>
                </c:pt>
                <c:pt idx="3">
                  <c:v>67.708333333333314</c:v>
                </c:pt>
                <c:pt idx="4">
                  <c:v>75.419847328244259</c:v>
                </c:pt>
                <c:pt idx="5">
                  <c:v>87.597911227154</c:v>
                </c:pt>
                <c:pt idx="6">
                  <c:v>95.02118644067798</c:v>
                </c:pt>
                <c:pt idx="7">
                  <c:v>98.660714285714306</c:v>
                </c:pt>
                <c:pt idx="8">
                  <c:v>99.703264094955486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97.959183673469383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F-4633-9E19-D4F1A831D87E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12.5</c:v>
                </c:pt>
                <c:pt idx="1">
                  <c:v>46.428571428571438</c:v>
                </c:pt>
                <c:pt idx="2">
                  <c:v>40.845070422535208</c:v>
                </c:pt>
                <c:pt idx="3">
                  <c:v>52.02702702702701</c:v>
                </c:pt>
                <c:pt idx="4">
                  <c:v>58.610271903323266</c:v>
                </c:pt>
                <c:pt idx="5">
                  <c:v>70.119521912350606</c:v>
                </c:pt>
                <c:pt idx="6">
                  <c:v>81.781914893617014</c:v>
                </c:pt>
                <c:pt idx="7">
                  <c:v>91.941982272360974</c:v>
                </c:pt>
                <c:pt idx="8">
                  <c:v>97.972116603295291</c:v>
                </c:pt>
                <c:pt idx="9">
                  <c:v>99.888888888888886</c:v>
                </c:pt>
                <c:pt idx="10">
                  <c:v>99.861303744798875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F-4633-9E19-D4F1A831D87E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0</c:v>
                </c:pt>
                <c:pt idx="1">
                  <c:v>45.454545454545446</c:v>
                </c:pt>
                <c:pt idx="2">
                  <c:v>45.652173913043477</c:v>
                </c:pt>
                <c:pt idx="3">
                  <c:v>65.517241379310363</c:v>
                </c:pt>
                <c:pt idx="4">
                  <c:v>69.874476987447693</c:v>
                </c:pt>
                <c:pt idx="5">
                  <c:v>77.407407407407391</c:v>
                </c:pt>
                <c:pt idx="6">
                  <c:v>90.931076178960083</c:v>
                </c:pt>
                <c:pt idx="7">
                  <c:v>96.617519514310473</c:v>
                </c:pt>
                <c:pt idx="8">
                  <c:v>99.543031226199517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F-4633-9E19-D4F1A831D87E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33.333333333333343</c:v>
                </c:pt>
                <c:pt idx="1">
                  <c:v>53.33333333333335</c:v>
                </c:pt>
                <c:pt idx="2">
                  <c:v>56.410256410256402</c:v>
                </c:pt>
                <c:pt idx="3">
                  <c:v>63.414634146341456</c:v>
                </c:pt>
                <c:pt idx="4">
                  <c:v>66.169154228855717</c:v>
                </c:pt>
                <c:pt idx="5">
                  <c:v>80.960854092526702</c:v>
                </c:pt>
                <c:pt idx="6">
                  <c:v>92.475728155339823</c:v>
                </c:pt>
                <c:pt idx="7">
                  <c:v>98.027444253859358</c:v>
                </c:pt>
                <c:pt idx="8">
                  <c:v>99.557522123893818</c:v>
                </c:pt>
                <c:pt idx="9">
                  <c:v>99.796334012219987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86.956521739130437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F-4633-9E19-D4F1A831D87E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44.44444444444445</c:v>
                </c:pt>
                <c:pt idx="2">
                  <c:v>30.769230769230759</c:v>
                </c:pt>
                <c:pt idx="3">
                  <c:v>44.285714285714278</c:v>
                </c:pt>
                <c:pt idx="4">
                  <c:v>55.913978494623663</c:v>
                </c:pt>
                <c:pt idx="5">
                  <c:v>75.890985324947579</c:v>
                </c:pt>
                <c:pt idx="6">
                  <c:v>92.238805970149244</c:v>
                </c:pt>
                <c:pt idx="7">
                  <c:v>99.124726477024069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F-4633-9E19-D4F1A831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69503497618174"/>
          <c:y val="0.15106601967857552"/>
          <c:w val="6.9727813209247508E-2"/>
          <c:h val="0.22313602188648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KL!$AE$251:$AE$265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-0.87719298245614019</c:v>
                </c:pt>
                <c:pt idx="3">
                  <c:v>0.34722222222222221</c:v>
                </c:pt>
                <c:pt idx="4">
                  <c:v>4.5801526717557248</c:v>
                </c:pt>
                <c:pt idx="5">
                  <c:v>11.357702349869452</c:v>
                </c:pt>
                <c:pt idx="6">
                  <c:v>16.101694915254235</c:v>
                </c:pt>
                <c:pt idx="7">
                  <c:v>29.97448979591837</c:v>
                </c:pt>
                <c:pt idx="8">
                  <c:v>39.465875370919882</c:v>
                </c:pt>
                <c:pt idx="9">
                  <c:v>45.703839122486279</c:v>
                </c:pt>
                <c:pt idx="10">
                  <c:v>52.294853963838655</c:v>
                </c:pt>
                <c:pt idx="11">
                  <c:v>59.025787965616018</c:v>
                </c:pt>
                <c:pt idx="12">
                  <c:v>51.388888888888886</c:v>
                </c:pt>
                <c:pt idx="13">
                  <c:v>58.415841584158414</c:v>
                </c:pt>
                <c:pt idx="14">
                  <c:v>44.89795918367345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A-40D3-BF72-67928807567B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KL!$AE$176:$AE$190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0.67567567567567588</c:v>
                </c:pt>
                <c:pt idx="4">
                  <c:v>1.8126888217522656</c:v>
                </c:pt>
                <c:pt idx="5">
                  <c:v>6.7729083665338639</c:v>
                </c:pt>
                <c:pt idx="6">
                  <c:v>9.8404255319148923</c:v>
                </c:pt>
                <c:pt idx="7">
                  <c:v>21.514907332796135</c:v>
                </c:pt>
                <c:pt idx="8">
                  <c:v>27.186311787072235</c:v>
                </c:pt>
                <c:pt idx="9">
                  <c:v>33.333333333333343</c:v>
                </c:pt>
                <c:pt idx="10">
                  <c:v>41.747572815533971</c:v>
                </c:pt>
                <c:pt idx="11">
                  <c:v>42.038216560509554</c:v>
                </c:pt>
                <c:pt idx="12">
                  <c:v>37.037037037037038</c:v>
                </c:pt>
                <c:pt idx="13">
                  <c:v>40.298507462686565</c:v>
                </c:pt>
                <c:pt idx="14">
                  <c:v>33.333333333333343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A-40D3-BF72-67928807567B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KL!$AE$101:$AE$115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2.5104602510460245</c:v>
                </c:pt>
                <c:pt idx="5">
                  <c:v>10.555555555555555</c:v>
                </c:pt>
                <c:pt idx="6">
                  <c:v>12.454655380894803</c:v>
                </c:pt>
                <c:pt idx="7">
                  <c:v>22.289679098005216</c:v>
                </c:pt>
                <c:pt idx="8">
                  <c:v>29.855293221629847</c:v>
                </c:pt>
                <c:pt idx="9">
                  <c:v>33.061889250814325</c:v>
                </c:pt>
                <c:pt idx="10">
                  <c:v>41.078838174273848</c:v>
                </c:pt>
                <c:pt idx="11">
                  <c:v>49.735449735449741</c:v>
                </c:pt>
                <c:pt idx="12">
                  <c:v>44.067796610169495</c:v>
                </c:pt>
                <c:pt idx="13">
                  <c:v>51.851851851851855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A-40D3-BF72-67928807567B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KL!$AE$26:$AE$40</c:f>
              <c:numCache>
                <c:formatCode>0.00</c:formatCode>
                <c:ptCount val="15"/>
                <c:pt idx="0">
                  <c:v>0</c:v>
                </c:pt>
                <c:pt idx="1">
                  <c:v>6.6666666666666687</c:v>
                </c:pt>
                <c:pt idx="2">
                  <c:v>0</c:v>
                </c:pt>
                <c:pt idx="3">
                  <c:v>0</c:v>
                </c:pt>
                <c:pt idx="4">
                  <c:v>0.99502487562189035</c:v>
                </c:pt>
                <c:pt idx="5">
                  <c:v>6.2277580071174388</c:v>
                </c:pt>
                <c:pt idx="6">
                  <c:v>14.320388349514561</c:v>
                </c:pt>
                <c:pt idx="7">
                  <c:v>24.785591766723844</c:v>
                </c:pt>
                <c:pt idx="8">
                  <c:v>28.849557522123902</c:v>
                </c:pt>
                <c:pt idx="9">
                  <c:v>36.65987780040733</c:v>
                </c:pt>
                <c:pt idx="10">
                  <c:v>43.579766536964989</c:v>
                </c:pt>
                <c:pt idx="11">
                  <c:v>55.913978494623663</c:v>
                </c:pt>
                <c:pt idx="12">
                  <c:v>64.705882352941188</c:v>
                </c:pt>
                <c:pt idx="13">
                  <c:v>50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A-40D3-BF72-67928807567B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KL!$AE$11:$AE$25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1.0752688172043012</c:v>
                </c:pt>
                <c:pt idx="5">
                  <c:v>5.8700209643605872</c:v>
                </c:pt>
                <c:pt idx="6">
                  <c:v>13.283582089552239</c:v>
                </c:pt>
                <c:pt idx="7">
                  <c:v>23.194748358862153</c:v>
                </c:pt>
                <c:pt idx="8">
                  <c:v>27.551942186088525</c:v>
                </c:pt>
                <c:pt idx="9">
                  <c:v>36.488812392426851</c:v>
                </c:pt>
                <c:pt idx="10">
                  <c:v>57.051282051282037</c:v>
                </c:pt>
                <c:pt idx="11">
                  <c:v>58.66666666666665</c:v>
                </c:pt>
                <c:pt idx="12">
                  <c:v>70.588235294117652</c:v>
                </c:pt>
                <c:pt idx="13">
                  <c:v>85.714285714285694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BA-40D3-BF72-679288075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KL!$AD$251:$AD$265</c:f>
              <c:numCache>
                <c:formatCode>0.00</c:formatCode>
                <c:ptCount val="15"/>
                <c:pt idx="0">
                  <c:v>2</c:v>
                </c:pt>
                <c:pt idx="1">
                  <c:v>2.9193548387096775</c:v>
                </c:pt>
                <c:pt idx="2">
                  <c:v>3.6140350877192975</c:v>
                </c:pt>
                <c:pt idx="3">
                  <c:v>4.5520833333333321</c:v>
                </c:pt>
                <c:pt idx="4">
                  <c:v>5.5068702290076308</c:v>
                </c:pt>
                <c:pt idx="5">
                  <c:v>6.360313315926895</c:v>
                </c:pt>
                <c:pt idx="6">
                  <c:v>6.8908898305084723</c:v>
                </c:pt>
                <c:pt idx="7">
                  <c:v>7.6772959183673475</c:v>
                </c:pt>
                <c:pt idx="8">
                  <c:v>8.1951038575667656</c:v>
                </c:pt>
                <c:pt idx="9">
                  <c:v>8.5484460694698345</c:v>
                </c:pt>
                <c:pt idx="10">
                  <c:v>8.9777468706536876</c:v>
                </c:pt>
                <c:pt idx="11">
                  <c:v>9.280802292263612</c:v>
                </c:pt>
                <c:pt idx="12">
                  <c:v>8.8541666666666643</c:v>
                </c:pt>
                <c:pt idx="13">
                  <c:v>9.5148514851485153</c:v>
                </c:pt>
                <c:pt idx="14">
                  <c:v>8.591836734693878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9F3-8FE1-91F7DF714863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KL!$AD$176:$AD$190</c:f>
              <c:numCache>
                <c:formatCode>0.00</c:formatCode>
                <c:ptCount val="15"/>
                <c:pt idx="0">
                  <c:v>2</c:v>
                </c:pt>
                <c:pt idx="1">
                  <c:v>3.7857142857142847</c:v>
                </c:pt>
                <c:pt idx="2">
                  <c:v>3.9859154929577474</c:v>
                </c:pt>
                <c:pt idx="3">
                  <c:v>4.4391891891891904</c:v>
                </c:pt>
                <c:pt idx="4">
                  <c:v>5.3685800604229597</c:v>
                </c:pt>
                <c:pt idx="5">
                  <c:v>5.9561752988047791</c:v>
                </c:pt>
                <c:pt idx="6">
                  <c:v>6.4135638297872362</c:v>
                </c:pt>
                <c:pt idx="7">
                  <c:v>7.2288477034649468</c:v>
                </c:pt>
                <c:pt idx="8">
                  <c:v>7.6387832699619764</c:v>
                </c:pt>
                <c:pt idx="9">
                  <c:v>8.0088888888888903</c:v>
                </c:pt>
                <c:pt idx="10">
                  <c:v>8.3384188626907054</c:v>
                </c:pt>
                <c:pt idx="11">
                  <c:v>8.3885350318471321</c:v>
                </c:pt>
                <c:pt idx="12">
                  <c:v>7.9481481481481469</c:v>
                </c:pt>
                <c:pt idx="13">
                  <c:v>8.1194029850746272</c:v>
                </c:pt>
                <c:pt idx="14">
                  <c:v>8.3333333333333357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7-49F3-8FE1-91F7DF714863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KL!$AD$101:$AD$115</c:f>
              <c:numCache>
                <c:formatCode>0.00</c:formatCode>
                <c:ptCount val="15"/>
                <c:pt idx="0">
                  <c:v>2</c:v>
                </c:pt>
                <c:pt idx="1">
                  <c:v>3.7272727272727271</c:v>
                </c:pt>
                <c:pt idx="2">
                  <c:v>3.9565217391304346</c:v>
                </c:pt>
                <c:pt idx="3">
                  <c:v>4.5632183908045985</c:v>
                </c:pt>
                <c:pt idx="4">
                  <c:v>5.3723849372384942</c:v>
                </c:pt>
                <c:pt idx="5">
                  <c:v>6.2370370370370383</c:v>
                </c:pt>
                <c:pt idx="6">
                  <c:v>6.7629987908101548</c:v>
                </c:pt>
                <c:pt idx="7">
                  <c:v>7.3521248915871604</c:v>
                </c:pt>
                <c:pt idx="8">
                  <c:v>7.70830159939071</c:v>
                </c:pt>
                <c:pt idx="9">
                  <c:v>7.9332247557003264</c:v>
                </c:pt>
                <c:pt idx="10">
                  <c:v>8.3672199170124504</c:v>
                </c:pt>
                <c:pt idx="11">
                  <c:v>8.7777777777777768</c:v>
                </c:pt>
                <c:pt idx="12">
                  <c:v>8.1355932203389827</c:v>
                </c:pt>
                <c:pt idx="13">
                  <c:v>8.518518518518519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17-49F3-8FE1-91F7DF714863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KL!$AD$26:$AD$40</c:f>
              <c:numCache>
                <c:formatCode>0.00</c:formatCode>
                <c:ptCount val="15"/>
                <c:pt idx="0">
                  <c:v>2.3333333333333339</c:v>
                </c:pt>
                <c:pt idx="1">
                  <c:v>4.4000000000000004</c:v>
                </c:pt>
                <c:pt idx="2">
                  <c:v>4.3333333333333321</c:v>
                </c:pt>
                <c:pt idx="3">
                  <c:v>4.4756097560975618</c:v>
                </c:pt>
                <c:pt idx="4">
                  <c:v>5.2736318407960221</c:v>
                </c:pt>
                <c:pt idx="5">
                  <c:v>6.1192170818505316</c:v>
                </c:pt>
                <c:pt idx="6">
                  <c:v>6.7451456310679614</c:v>
                </c:pt>
                <c:pt idx="7">
                  <c:v>7.3885077186963981</c:v>
                </c:pt>
                <c:pt idx="8">
                  <c:v>7.7061946902654892</c:v>
                </c:pt>
                <c:pt idx="9">
                  <c:v>8.0101832993890021</c:v>
                </c:pt>
                <c:pt idx="10">
                  <c:v>8.4319066147859925</c:v>
                </c:pt>
                <c:pt idx="11">
                  <c:v>8.9677419354838719</c:v>
                </c:pt>
                <c:pt idx="12">
                  <c:v>9.6470588235294112</c:v>
                </c:pt>
                <c:pt idx="13">
                  <c:v>9.5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17-49F3-8FE1-91F7DF714863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KL!$AD$11:$AD$25</c:f>
              <c:numCache>
                <c:formatCode>0.00</c:formatCode>
                <c:ptCount val="15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  <c:pt idx="3">
                  <c:v>4.5999999999999996</c:v>
                </c:pt>
                <c:pt idx="4">
                  <c:v>5.3010752688172049</c:v>
                </c:pt>
                <c:pt idx="5">
                  <c:v>6.0670859538784079</c:v>
                </c:pt>
                <c:pt idx="6">
                  <c:v>6.7477611940298514</c:v>
                </c:pt>
                <c:pt idx="7">
                  <c:v>7.1105032822757117</c:v>
                </c:pt>
                <c:pt idx="8">
                  <c:v>7.5600722673893443</c:v>
                </c:pt>
                <c:pt idx="9">
                  <c:v>8.1376936316695332</c:v>
                </c:pt>
                <c:pt idx="10">
                  <c:v>8.9198717948717956</c:v>
                </c:pt>
                <c:pt idx="11">
                  <c:v>9.0399999999999991</c:v>
                </c:pt>
                <c:pt idx="12">
                  <c:v>10.882352941176469</c:v>
                </c:pt>
                <c:pt idx="13">
                  <c:v>10.571428571428569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17-49F3-8FE1-91F7DF71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5592477938626351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fettgruppe i P klassene</a:t>
            </a:r>
          </a:p>
        </c:rich>
      </c:tx>
      <c:layout>
        <c:manualLayout>
          <c:xMode val="edge"/>
          <c:yMode val="edge"/>
          <c:x val="0.17349008457276177"/>
          <c:y val="5.323586463026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2.3333333333333339</c:v>
                </c:pt>
                <c:pt idx="1">
                  <c:v>4.4000000000000004</c:v>
                </c:pt>
                <c:pt idx="2">
                  <c:v>4.3333333333333321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5-462A-8468-90F2A24B1CE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5-462A-8468-90F2A24B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LENGDE i cm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2-4335-9FAF-C9F3B7F07E41}"/>
                </c:ext>
              </c:extLst>
            </c:dLbl>
            <c:dLbl>
              <c:idx val="1"/>
              <c:layout>
                <c:manualLayout>
                  <c:x val="-1.4796340963910321E-2"/>
                  <c:y val="-4.6113988696626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335-9FAF-C9F3B7F07E41}"/>
                </c:ext>
              </c:extLst>
            </c:dLbl>
            <c:dLbl>
              <c:idx val="2"/>
              <c:layout>
                <c:manualLayout>
                  <c:x val="-1.4796340963910254E-2"/>
                  <c:y val="-5.379965347939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335-9FAF-C9F3B7F07E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119.15685131195336</c:v>
                </c:pt>
                <c:pt idx="1">
                  <c:v>118.12717497556196</c:v>
                </c:pt>
                <c:pt idx="2">
                  <c:v>117.6412408759127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2-4335-9FAF-C9F3B7F0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20"/>
          <c:min val="1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18.433333333333337</c:v>
                </c:pt>
                <c:pt idx="1">
                  <c:v>24.519999999999996</c:v>
                </c:pt>
                <c:pt idx="2">
                  <c:v>25.220512820512816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0-47A3-B0F7-ACA17AE92E3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0-47A3-B0F7-ACA17AE9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49648686232103"/>
          <c:y val="0.60135274038527897"/>
          <c:w val="0.18136209938609493"/>
          <c:h val="0.11304355090291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26.701219512195113</c:v>
                </c:pt>
                <c:pt idx="1">
                  <c:v>27.190547263681619</c:v>
                </c:pt>
                <c:pt idx="2">
                  <c:v>30.396797153024949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E9F-B4CF-19D968CA0BD6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21.947142857142872</c:v>
                </c:pt>
                <c:pt idx="1">
                  <c:v>25.457526881720433</c:v>
                </c:pt>
                <c:pt idx="2">
                  <c:v>29.354926624737928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E9F-B4CF-19D968CA0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27369632492892"/>
          <c:y val="0.66521425076310092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37.273411016949161</c:v>
                </c:pt>
                <c:pt idx="1">
                  <c:v>41.519196428571455</c:v>
                </c:pt>
                <c:pt idx="2">
                  <c:v>46.057789317507378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8-49BC-9DE7-6E23D5D2AD37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31.355053191489375</c:v>
                </c:pt>
                <c:pt idx="1">
                  <c:v>36.502256244963746</c:v>
                </c:pt>
                <c:pt idx="2">
                  <c:v>42.957604562737657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9BC-9DE7-6E23D5D2AD37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35.133143893591253</c:v>
                </c:pt>
                <c:pt idx="1">
                  <c:v>39.674371205550742</c:v>
                </c:pt>
                <c:pt idx="2">
                  <c:v>46.687905559786763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8-49BC-9DE7-6E23D5D2AD37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35.066868932038808</c:v>
                </c:pt>
                <c:pt idx="1">
                  <c:v>41.257118353344723</c:v>
                </c:pt>
                <c:pt idx="2">
                  <c:v>48.678407079645922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8-49BC-9DE7-6E23D5D2AD37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34.157910447761225</c:v>
                </c:pt>
                <c:pt idx="1">
                  <c:v>40.2086433260394</c:v>
                </c:pt>
                <c:pt idx="2">
                  <c:v>46.766214995483281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8-49BC-9DE7-6E23D5D2A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32714046994492"/>
          <c:y val="0.14596670846505105"/>
          <c:w val="0.8173092305950741"/>
          <c:h val="0.73731988437884977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48.505118829981797</c:v>
                </c:pt>
                <c:pt idx="1">
                  <c:v>51.664951321279538</c:v>
                </c:pt>
                <c:pt idx="2">
                  <c:v>55.170200573065905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F-49BD-8EEE-4033D3268CF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47.914333333333353</c:v>
                </c:pt>
                <c:pt idx="1">
                  <c:v>51.395839112343971</c:v>
                </c:pt>
                <c:pt idx="2">
                  <c:v>54.349363057324815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F-49BD-8EEE-4033D3268CF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50.877768729641666</c:v>
                </c:pt>
                <c:pt idx="1">
                  <c:v>54.29024896265561</c:v>
                </c:pt>
                <c:pt idx="2">
                  <c:v>57.338783068783101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F-49BD-8EEE-4033D3268CF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53.95926680244397</c:v>
                </c:pt>
                <c:pt idx="1">
                  <c:v>58.564202334630359</c:v>
                </c:pt>
                <c:pt idx="2">
                  <c:v>60.519032258064499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F-49BD-8EEE-4033D3268CF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53.23235800344235</c:v>
                </c:pt>
                <c:pt idx="1">
                  <c:v>59.1528846153846</c:v>
                </c:pt>
                <c:pt idx="2">
                  <c:v>62.732000000000014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FF-49BD-8EEE-4033D326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23050811117171"/>
          <c:y val="0.17283075167179182"/>
          <c:w val="0.16356806089807266"/>
          <c:h val="0.224186283264930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64.529411764705856</c:v>
                </c:pt>
                <c:pt idx="1">
                  <c:v>64.125</c:v>
                </c:pt>
                <c:pt idx="2">
                  <c:v>95.600000000000023</c:v>
                </c:pt>
                <c:pt idx="4">
                  <c:v>36.482608695652175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EC9-BB60-58AA73B5D9B8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65.39411764705882</c:v>
                </c:pt>
                <c:pt idx="1">
                  <c:v>67.071428571428598</c:v>
                </c:pt>
                <c:pt idx="2">
                  <c:v>55.9</c:v>
                </c:pt>
                <c:pt idx="4">
                  <c:v>31.930000000000007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EC9-BB60-58AA73B5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3194946654608"/>
          <c:y val="0.60328658770214272"/>
          <c:w val="0.19597859921479799"/>
          <c:h val="0.13864068998532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LENGDEMÅLTE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19</c:v>
                </c:pt>
                <c:pt idx="4">
                  <c:v>59</c:v>
                </c:pt>
                <c:pt idx="5">
                  <c:v>127</c:v>
                </c:pt>
                <c:pt idx="6">
                  <c:v>173</c:v>
                </c:pt>
                <c:pt idx="7">
                  <c:v>226</c:v>
                </c:pt>
                <c:pt idx="8">
                  <c:v>212</c:v>
                </c:pt>
                <c:pt idx="9">
                  <c:v>101</c:v>
                </c:pt>
                <c:pt idx="10">
                  <c:v>54</c:v>
                </c:pt>
                <c:pt idx="11">
                  <c:v>24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8-495B-83F8-F5956BB3C36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12</c:v>
                </c:pt>
                <c:pt idx="3">
                  <c:v>55</c:v>
                </c:pt>
                <c:pt idx="4">
                  <c:v>157</c:v>
                </c:pt>
                <c:pt idx="5">
                  <c:v>405</c:v>
                </c:pt>
                <c:pt idx="6">
                  <c:v>559</c:v>
                </c:pt>
                <c:pt idx="7">
                  <c:v>790</c:v>
                </c:pt>
                <c:pt idx="8">
                  <c:v>970</c:v>
                </c:pt>
                <c:pt idx="9">
                  <c:v>524</c:v>
                </c:pt>
                <c:pt idx="10">
                  <c:v>266</c:v>
                </c:pt>
                <c:pt idx="11">
                  <c:v>59</c:v>
                </c:pt>
                <c:pt idx="12">
                  <c:v>15</c:v>
                </c:pt>
                <c:pt idx="13">
                  <c:v>7</c:v>
                </c:pt>
                <c:pt idx="14">
                  <c:v>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8-495B-83F8-F5956BB3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LENGDEMÅLTE slakt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834037122196781"/>
          <c:y val="0.222748227450733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LENGDE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0</c:v>
                </c:pt>
                <c:pt idx="1">
                  <c:v>117.44</c:v>
                </c:pt>
                <c:pt idx="2">
                  <c:v>108.35</c:v>
                </c:pt>
                <c:pt idx="3">
                  <c:v>115.13157894736844</c:v>
                </c:pt>
                <c:pt idx="4">
                  <c:v>110.89152542372877</c:v>
                </c:pt>
                <c:pt idx="5">
                  <c:v>113.44645669291339</c:v>
                </c:pt>
                <c:pt idx="6">
                  <c:v>115.86647398843937</c:v>
                </c:pt>
                <c:pt idx="7">
                  <c:v>118.84380530973452</c:v>
                </c:pt>
                <c:pt idx="8">
                  <c:v>121.15943396226422</c:v>
                </c:pt>
                <c:pt idx="9">
                  <c:v>122.34752475247522</c:v>
                </c:pt>
                <c:pt idx="10">
                  <c:v>121.08148148148148</c:v>
                </c:pt>
                <c:pt idx="11">
                  <c:v>122.4083333333333</c:v>
                </c:pt>
                <c:pt idx="12">
                  <c:v>120.5857142857143</c:v>
                </c:pt>
                <c:pt idx="13">
                  <c:v>122.26666666666669</c:v>
                </c:pt>
                <c:pt idx="14">
                  <c:v>129.19999999999999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A-4D69-B09C-A17F210973B3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9397740794731062E-3"/>
                  <c:y val="-6.7465607314971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8-490E-A2E1-BC1F76ADE71F}"/>
                </c:ext>
              </c:extLst>
            </c:dLbl>
            <c:dLbl>
              <c:idx val="2"/>
              <c:layout>
                <c:manualLayout>
                  <c:x val="1.9866164621050982E-3"/>
                  <c:y val="-0.12438971348697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8-490E-A2E1-BC1F76ADE71F}"/>
                </c:ext>
              </c:extLst>
            </c:dLbl>
            <c:dLbl>
              <c:idx val="3"/>
              <c:layout>
                <c:manualLayout>
                  <c:x val="-2.9799246931576655E-3"/>
                  <c:y val="-0.1033067112010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8-490E-A2E1-BC1F76ADE71F}"/>
                </c:ext>
              </c:extLst>
            </c:dLbl>
            <c:dLbl>
              <c:idx val="6"/>
              <c:layout>
                <c:manualLayout>
                  <c:x val="-2.9799246931577019E-3"/>
                  <c:y val="-2.74079029717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8-490E-A2E1-BC1F76ADE71F}"/>
                </c:ext>
              </c:extLst>
            </c:dLbl>
            <c:dLbl>
              <c:idx val="7"/>
              <c:layout>
                <c:manualLayout>
                  <c:x val="-3.9732329242103421E-3"/>
                  <c:y val="-4.4274304800450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8-490E-A2E1-BC1F76ADE71F}"/>
                </c:ext>
              </c:extLst>
            </c:dLbl>
            <c:dLbl>
              <c:idx val="8"/>
              <c:layout>
                <c:manualLayout>
                  <c:x val="1.9866164621051346E-3"/>
                  <c:y val="-6.1140706629193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8-490E-A2E1-BC1F76ADE71F}"/>
                </c:ext>
              </c:extLst>
            </c:dLbl>
            <c:dLbl>
              <c:idx val="9"/>
              <c:layout>
                <c:manualLayout>
                  <c:x val="-3.9732329242102692E-3"/>
                  <c:y val="-7.3790508000750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8-490E-A2E1-BC1F76ADE71F}"/>
                </c:ext>
              </c:extLst>
            </c:dLbl>
            <c:dLbl>
              <c:idx val="11"/>
              <c:layout>
                <c:manualLayout>
                  <c:x val="-4.9665411552629818E-3"/>
                  <c:y val="-9.276521005808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8-490E-A2E1-BC1F76ADE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0</c:v>
                </c:pt>
                <c:pt idx="1">
                  <c:v>110.5857142857143</c:v>
                </c:pt>
                <c:pt idx="2">
                  <c:v>105.8666666666667</c:v>
                </c:pt>
                <c:pt idx="3">
                  <c:v>110.08363636363639</c:v>
                </c:pt>
                <c:pt idx="4">
                  <c:v>111.52229299363061</c:v>
                </c:pt>
                <c:pt idx="5">
                  <c:v>113.358024691358</c:v>
                </c:pt>
                <c:pt idx="6">
                  <c:v>115.0355992844365</c:v>
                </c:pt>
                <c:pt idx="7">
                  <c:v>117.67215189873399</c:v>
                </c:pt>
                <c:pt idx="8">
                  <c:v>119.23412371134012</c:v>
                </c:pt>
                <c:pt idx="9">
                  <c:v>121.05496183206115</c:v>
                </c:pt>
                <c:pt idx="10">
                  <c:v>122.06992481203002</c:v>
                </c:pt>
                <c:pt idx="11">
                  <c:v>121.05932203389824</c:v>
                </c:pt>
                <c:pt idx="12">
                  <c:v>120.99333333333335</c:v>
                </c:pt>
                <c:pt idx="13">
                  <c:v>118.67142857142852</c:v>
                </c:pt>
                <c:pt idx="14">
                  <c:v>107.8</c:v>
                </c:pt>
                <c:pt idx="16">
                  <c:v>113.5125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A-4D69-B09C-A17F2109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3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05931692617562"/>
          <c:y val="0.15949922059294699"/>
          <c:w val="7.1714429671352622E-2"/>
          <c:h val="0.10717950931387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K-FAKTOR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1916574935569E-2"/>
          <c:y val="0.1758219465753402"/>
          <c:w val="0.90169791572647828"/>
          <c:h val="0.688441368502658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0</c:v>
                </c:pt>
                <c:pt idx="1">
                  <c:v>13.489118952262704</c:v>
                </c:pt>
                <c:pt idx="2">
                  <c:v>16.122050701839477</c:v>
                </c:pt>
                <c:pt idx="3">
                  <c:v>17.250779904352243</c:v>
                </c:pt>
                <c:pt idx="4">
                  <c:v>17.990856597598874</c:v>
                </c:pt>
                <c:pt idx="5">
                  <c:v>20.134652925314352</c:v>
                </c:pt>
                <c:pt idx="6">
                  <c:v>22.718847312552807</c:v>
                </c:pt>
                <c:pt idx="7">
                  <c:v>24.837441070616901</c:v>
                </c:pt>
                <c:pt idx="8">
                  <c:v>27.451226031430888</c:v>
                </c:pt>
                <c:pt idx="9">
                  <c:v>29.607611532749345</c:v>
                </c:pt>
                <c:pt idx="10">
                  <c:v>32.897467426920421</c:v>
                </c:pt>
                <c:pt idx="11">
                  <c:v>34.639061563361366</c:v>
                </c:pt>
                <c:pt idx="12">
                  <c:v>36.711804533269195</c:v>
                </c:pt>
                <c:pt idx="13">
                  <c:v>36.208547010757087</c:v>
                </c:pt>
                <c:pt idx="14">
                  <c:v>44.327205312961659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B-4ADA-AAF1-CEF410B287A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0</c:v>
                </c:pt>
                <c:pt idx="1">
                  <c:v>15.312194433022491</c:v>
                </c:pt>
                <c:pt idx="2">
                  <c:v>15.781089030256277</c:v>
                </c:pt>
                <c:pt idx="3">
                  <c:v>16.198440614315473</c:v>
                </c:pt>
                <c:pt idx="4">
                  <c:v>18.136503929602551</c:v>
                </c:pt>
                <c:pt idx="5">
                  <c:v>20.153644995533725</c:v>
                </c:pt>
                <c:pt idx="6">
                  <c:v>22.195403829782496</c:v>
                </c:pt>
                <c:pt idx="7">
                  <c:v>24.550878262516463</c:v>
                </c:pt>
                <c:pt idx="8">
                  <c:v>27.40776696747978</c:v>
                </c:pt>
                <c:pt idx="9">
                  <c:v>29.970073288530759</c:v>
                </c:pt>
                <c:pt idx="10">
                  <c:v>32.669064105698631</c:v>
                </c:pt>
                <c:pt idx="11">
                  <c:v>35.592349854736057</c:v>
                </c:pt>
                <c:pt idx="12">
                  <c:v>36.873804757133534</c:v>
                </c:pt>
                <c:pt idx="13">
                  <c:v>39.969640557298952</c:v>
                </c:pt>
                <c:pt idx="14">
                  <c:v>44.622667182039578</c:v>
                </c:pt>
                <c:pt idx="16">
                  <c:v>21.450198428762636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B-4ADA-AAF1-CEF410B2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2.2123868195662644E-2"/>
              <c:y val="0.27835124281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04593338828078"/>
          <c:y val="0.27967233362274047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Klasse!$F$110:$F$124</c:f>
              <c:numCache>
                <c:formatCode>General</c:formatCode>
                <c:ptCount val="15"/>
                <c:pt idx="0">
                  <c:v>2</c:v>
                </c:pt>
                <c:pt idx="1">
                  <c:v>22</c:v>
                </c:pt>
                <c:pt idx="2">
                  <c:v>46</c:v>
                </c:pt>
                <c:pt idx="3">
                  <c:v>87</c:v>
                </c:pt>
                <c:pt idx="4">
                  <c:v>239</c:v>
                </c:pt>
                <c:pt idx="5">
                  <c:v>540</c:v>
                </c:pt>
                <c:pt idx="6">
                  <c:v>827</c:v>
                </c:pt>
                <c:pt idx="7">
                  <c:v>1153</c:v>
                </c:pt>
                <c:pt idx="8">
                  <c:v>1313</c:v>
                </c:pt>
                <c:pt idx="9">
                  <c:v>614</c:v>
                </c:pt>
                <c:pt idx="10">
                  <c:v>482</c:v>
                </c:pt>
                <c:pt idx="11">
                  <c:v>189</c:v>
                </c:pt>
                <c:pt idx="12">
                  <c:v>59</c:v>
                </c:pt>
                <c:pt idx="13">
                  <c:v>27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D-4653-BC37-1B2D1BB60198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39</c:v>
                </c:pt>
                <c:pt idx="3">
                  <c:v>82</c:v>
                </c:pt>
                <c:pt idx="4">
                  <c:v>201</c:v>
                </c:pt>
                <c:pt idx="5">
                  <c:v>562</c:v>
                </c:pt>
                <c:pt idx="6">
                  <c:v>824</c:v>
                </c:pt>
                <c:pt idx="7">
                  <c:v>1166</c:v>
                </c:pt>
                <c:pt idx="8">
                  <c:v>1130</c:v>
                </c:pt>
                <c:pt idx="9">
                  <c:v>491</c:v>
                </c:pt>
                <c:pt idx="10">
                  <c:v>257</c:v>
                </c:pt>
                <c:pt idx="11">
                  <c:v>93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D-4653-BC37-1B2D1BB60198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7543860995522784E-2"/>
                  <c:y val="-0.1024202482345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3-42AB-B2A1-EE14D9898B03}"/>
                </c:ext>
              </c:extLst>
            </c:dLbl>
            <c:dLbl>
              <c:idx val="6"/>
              <c:layout>
                <c:manualLayout>
                  <c:x val="-1.1695907330348594E-2"/>
                  <c:y val="-6.479648357696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3-42AB-B2A1-EE14D9898B03}"/>
                </c:ext>
              </c:extLst>
            </c:dLbl>
            <c:dLbl>
              <c:idx val="7"/>
              <c:layout>
                <c:manualLayout>
                  <c:x val="-2.4366473604892757E-2"/>
                  <c:y val="-9.6149620791623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3-42AB-B2A1-EE14D9898B03}"/>
                </c:ext>
              </c:extLst>
            </c:dLbl>
            <c:dLbl>
              <c:idx val="8"/>
              <c:layout>
                <c:manualLayout>
                  <c:x val="-1.4619884162935654E-2"/>
                  <c:y val="-0.1003300390869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3-42AB-B2A1-EE14D9898B03}"/>
                </c:ext>
              </c:extLst>
            </c:dLbl>
            <c:dLbl>
              <c:idx val="9"/>
              <c:layout>
                <c:manualLayout>
                  <c:x val="-9.7465894419571739E-3"/>
                  <c:y val="-5.8525856134031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3-42AB-B2A1-EE14D9898B03}"/>
                </c:ext>
              </c:extLst>
            </c:dLbl>
            <c:dLbl>
              <c:idx val="10"/>
              <c:layout>
                <c:manualLayout>
                  <c:x val="-1.949317888391492E-3"/>
                  <c:y val="-0.106600666529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3-42AB-B2A1-EE14D9898B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70</c:v>
                </c:pt>
                <c:pt idx="4">
                  <c:v>186</c:v>
                </c:pt>
                <c:pt idx="5">
                  <c:v>477</c:v>
                </c:pt>
                <c:pt idx="6">
                  <c:v>670</c:v>
                </c:pt>
                <c:pt idx="7">
                  <c:v>914</c:v>
                </c:pt>
                <c:pt idx="8">
                  <c:v>1107</c:v>
                </c:pt>
                <c:pt idx="9">
                  <c:v>581</c:v>
                </c:pt>
                <c:pt idx="10">
                  <c:v>312</c:v>
                </c:pt>
                <c:pt idx="11">
                  <c:v>75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D-4653-BC37-1B2D1BB6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andels%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525276935524927E-2"/>
          <c:y val="0.15877043841189104"/>
          <c:w val="0.90891934958169096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Klasse!$G$110:$G$124</c:f>
              <c:numCache>
                <c:formatCode>0.0</c:formatCode>
                <c:ptCount val="15"/>
                <c:pt idx="0">
                  <c:v>3.5714285714285705E-2</c:v>
                </c:pt>
                <c:pt idx="1">
                  <c:v>0.39285714285714279</c:v>
                </c:pt>
                <c:pt idx="2">
                  <c:v>0.82142857142857117</c:v>
                </c:pt>
                <c:pt idx="3">
                  <c:v>1.5535714285714288</c:v>
                </c:pt>
                <c:pt idx="4">
                  <c:v>4.2678571428571441</c:v>
                </c:pt>
                <c:pt idx="5">
                  <c:v>9.6428571428571388</c:v>
                </c:pt>
                <c:pt idx="6">
                  <c:v>14.767857142857141</c:v>
                </c:pt>
                <c:pt idx="7">
                  <c:v>20.589285714285719</c:v>
                </c:pt>
                <c:pt idx="8">
                  <c:v>23.446428571428577</c:v>
                </c:pt>
                <c:pt idx="9">
                  <c:v>10.964285714285712</c:v>
                </c:pt>
                <c:pt idx="10">
                  <c:v>8.6071428571428612</c:v>
                </c:pt>
                <c:pt idx="11">
                  <c:v>3.375</c:v>
                </c:pt>
                <c:pt idx="12">
                  <c:v>1.0535714285714288</c:v>
                </c:pt>
                <c:pt idx="13">
                  <c:v>0.48214285714285698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3-4B60-8C4C-8B1A1227BCE3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6.1062487278648485E-2</c:v>
                </c:pt>
                <c:pt idx="1">
                  <c:v>0.30531243639324246</c:v>
                </c:pt>
                <c:pt idx="2">
                  <c:v>0.79381233462243028</c:v>
                </c:pt>
                <c:pt idx="3">
                  <c:v>1.6690413189497253</c:v>
                </c:pt>
                <c:pt idx="4">
                  <c:v>4.0911866476694492</c:v>
                </c:pt>
                <c:pt idx="5">
                  <c:v>11.43903928353348</c:v>
                </c:pt>
                <c:pt idx="6">
                  <c:v>16.771829839202113</c:v>
                </c:pt>
                <c:pt idx="7">
                  <c:v>23.732953388968046</c:v>
                </c:pt>
                <c:pt idx="8">
                  <c:v>23.000203541624256</c:v>
                </c:pt>
                <c:pt idx="9">
                  <c:v>9.9938937512721413</c:v>
                </c:pt>
                <c:pt idx="10">
                  <c:v>5.2310197435375514</c:v>
                </c:pt>
                <c:pt idx="11">
                  <c:v>1.8929371056381032</c:v>
                </c:pt>
                <c:pt idx="12">
                  <c:v>0.34602076124567477</c:v>
                </c:pt>
                <c:pt idx="13">
                  <c:v>8.1416649704864619E-2</c:v>
                </c:pt>
                <c:pt idx="14">
                  <c:v>2.0354162426216155E-2</c:v>
                </c:pt>
                <c:pt idx="16">
                  <c:v>0.46814573580297186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3-4B60-8C4C-8B1A1227BCE3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695907330348523E-2"/>
                  <c:y val="-9.1366144592319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5-4F16-8B81-EFF85DB4CB6E}"/>
                </c:ext>
              </c:extLst>
            </c:dLbl>
            <c:dLbl>
              <c:idx val="7"/>
              <c:layout>
                <c:manualLayout>
                  <c:x val="-1.1695907330348523E-2"/>
                  <c:y val="-7.6830621588995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5-4F16-8B81-EFF85DB4CB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0.20224719101123595</c:v>
                </c:pt>
                <c:pt idx="2">
                  <c:v>0.29213483146067404</c:v>
                </c:pt>
                <c:pt idx="3">
                  <c:v>1.5730337078651691</c:v>
                </c:pt>
                <c:pt idx="4">
                  <c:v>4.179775280898876</c:v>
                </c:pt>
                <c:pt idx="5">
                  <c:v>10.719101123595506</c:v>
                </c:pt>
                <c:pt idx="6">
                  <c:v>15.056179775280899</c:v>
                </c:pt>
                <c:pt idx="7">
                  <c:v>20.539325842696631</c:v>
                </c:pt>
                <c:pt idx="8">
                  <c:v>24.876404494382022</c:v>
                </c:pt>
                <c:pt idx="9">
                  <c:v>13.056179775280897</c:v>
                </c:pt>
                <c:pt idx="10">
                  <c:v>7.0112359550561809</c:v>
                </c:pt>
                <c:pt idx="11">
                  <c:v>1.6853932584269657</c:v>
                </c:pt>
                <c:pt idx="12">
                  <c:v>0.3820224719101124</c:v>
                </c:pt>
                <c:pt idx="13">
                  <c:v>0.15730337078651679</c:v>
                </c:pt>
                <c:pt idx="14">
                  <c:v>2.2471910112359553E-2</c:v>
                </c:pt>
                <c:pt idx="16">
                  <c:v>0.22471910112359553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3-4B60-8C4C-8B1A1227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K-FAKTOR i mg per ml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K-FAKTOR i mg/ml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1-48D2-99D8-C2318BAE9E3E}"/>
                </c:ext>
              </c:extLst>
            </c:dLbl>
            <c:dLbl>
              <c:idx val="1"/>
              <c:layout>
                <c:manualLayout>
                  <c:x val="-3.5141309789286854E-2"/>
                  <c:y val="-8.4542312610481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1-48D2-99D8-C2318BAE9E3E}"/>
                </c:ext>
              </c:extLst>
            </c:dLbl>
            <c:dLbl>
              <c:idx val="2"/>
              <c:layout>
                <c:manualLayout>
                  <c:x val="5.5486278614663449E-3"/>
                  <c:y val="5.1878237283704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1-48D2-99D8-C2318BAE9E3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25.307974559549343</c:v>
                </c:pt>
                <c:pt idx="1">
                  <c:v>25.009010943035126</c:v>
                </c:pt>
                <c:pt idx="2">
                  <c:v>25.586645227429553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1-48D2-99D8-C2318BAE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4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mnd'!$BG$4:$BR$4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mnd'!$R$14:$R$25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</c:v>
                </c:pt>
                <c:pt idx="1">
                  <c:v>0.94936708860759444</c:v>
                </c:pt>
                <c:pt idx="2">
                  <c:v>0.18357044515832951</c:v>
                </c:pt>
                <c:pt idx="3">
                  <c:v>0.48661800486618007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mnd'!$S$29:$S$40</c:f>
              <c:numCache>
                <c:formatCode>0.0</c:formatCode>
                <c:ptCount val="12"/>
                <c:pt idx="0">
                  <c:v>0</c:v>
                </c:pt>
                <c:pt idx="1">
                  <c:v>32.766666666666673</c:v>
                </c:pt>
                <c:pt idx="2">
                  <c:v>23</c:v>
                </c:pt>
                <c:pt idx="3">
                  <c:v>20.6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mnd'!$R$29:$R$40</c:f>
              <c:numCache>
                <c:formatCode>0.00</c:formatCode>
                <c:ptCount val="12"/>
                <c:pt idx="0">
                  <c:v>0</c:v>
                </c:pt>
                <c:pt idx="1">
                  <c:v>4.6666666666666679</c:v>
                </c:pt>
                <c:pt idx="2">
                  <c:v>3.5</c:v>
                </c:pt>
                <c:pt idx="3">
                  <c:v>3.5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0.1376778338687471</c:v>
                </c:pt>
                <c:pt idx="3">
                  <c:v>0.97323600973236013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0.18382352941176472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mnd'!$S$44:$S$55</c:f>
              <c:numCache>
                <c:formatCode>0.0</c:formatCode>
                <c:ptCount val="12"/>
                <c:pt idx="0">
                  <c:v>0</c:v>
                </c:pt>
                <c:pt idx="1">
                  <c:v>21.7</c:v>
                </c:pt>
                <c:pt idx="2">
                  <c:v>29.9</c:v>
                </c:pt>
                <c:pt idx="3">
                  <c:v>21.025000000000006</c:v>
                </c:pt>
                <c:pt idx="4">
                  <c:v>17.2</c:v>
                </c:pt>
                <c:pt idx="5">
                  <c:v>12.9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mnd'!$R$44:$R$55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4.5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0.69930069930069916</c:v>
                </c:pt>
                <c:pt idx="1">
                  <c:v>2.5316455696202529</c:v>
                </c:pt>
                <c:pt idx="2">
                  <c:v>1.0096374483708124</c:v>
                </c:pt>
                <c:pt idx="3">
                  <c:v>3.4063260340632606</c:v>
                </c:pt>
                <c:pt idx="4">
                  <c:v>4.4444444444444446</c:v>
                </c:pt>
                <c:pt idx="5">
                  <c:v>4.4943820224719104</c:v>
                </c:pt>
                <c:pt idx="6">
                  <c:v>0</c:v>
                </c:pt>
                <c:pt idx="7">
                  <c:v>0</c:v>
                </c:pt>
                <c:pt idx="8">
                  <c:v>1.3157894736842111</c:v>
                </c:pt>
                <c:pt idx="9">
                  <c:v>1.8382352941176472</c:v>
                </c:pt>
                <c:pt idx="10">
                  <c:v>0.95238095238095277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194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8501121530353134E-2"/>
                  <c:y val="-1.5923863512607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B-4155-9A50-C8EB71BB0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105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88662845974222"/>
          <c:y val="0.17215398107335081"/>
          <c:w val="7.2056183346152089E-2"/>
          <c:h val="0.166069686144494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mnd'!$S$59:$S$70</c:f>
              <c:numCache>
                <c:formatCode>0.0</c:formatCode>
                <c:ptCount val="12"/>
                <c:pt idx="0">
                  <c:v>20.9</c:v>
                </c:pt>
                <c:pt idx="1">
                  <c:v>25.35</c:v>
                </c:pt>
                <c:pt idx="2">
                  <c:v>25.13636363636364</c:v>
                </c:pt>
                <c:pt idx="3">
                  <c:v>19.957142857142859</c:v>
                </c:pt>
                <c:pt idx="4">
                  <c:v>18.816666666666663</c:v>
                </c:pt>
                <c:pt idx="5">
                  <c:v>23.45</c:v>
                </c:pt>
                <c:pt idx="6">
                  <c:v>0</c:v>
                </c:pt>
                <c:pt idx="7">
                  <c:v>0</c:v>
                </c:pt>
                <c:pt idx="8">
                  <c:v>17.233333333333338</c:v>
                </c:pt>
                <c:pt idx="9">
                  <c:v>18.689999999999998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mnd'!$R$59:$R$70</c:f>
              <c:numCache>
                <c:formatCode>0.00</c:formatCode>
                <c:ptCount val="12"/>
                <c:pt idx="0">
                  <c:v>4</c:v>
                </c:pt>
                <c:pt idx="1">
                  <c:v>4.125</c:v>
                </c:pt>
                <c:pt idx="2">
                  <c:v>4.5454545454545459</c:v>
                </c:pt>
                <c:pt idx="3">
                  <c:v>4.7142857142857153</c:v>
                </c:pt>
                <c:pt idx="4">
                  <c:v>4.6666666666666679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4.6666666666666679</c:v>
                </c:pt>
                <c:pt idx="9">
                  <c:v>4.8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3.8461538461538449</c:v>
                </c:pt>
                <c:pt idx="1">
                  <c:v>4.1139240506329111</c:v>
                </c:pt>
                <c:pt idx="2">
                  <c:v>3.809086737035337</c:v>
                </c:pt>
                <c:pt idx="3">
                  <c:v>7.7858880778588819</c:v>
                </c:pt>
                <c:pt idx="4">
                  <c:v>5.9259259259259265</c:v>
                </c:pt>
                <c:pt idx="5">
                  <c:v>2.2471910112359552</c:v>
                </c:pt>
                <c:pt idx="6">
                  <c:v>4</c:v>
                </c:pt>
                <c:pt idx="7">
                  <c:v>3.7878787878787881</c:v>
                </c:pt>
                <c:pt idx="8">
                  <c:v>4.8245614035087723</c:v>
                </c:pt>
                <c:pt idx="9">
                  <c:v>2.5735294117647065</c:v>
                </c:pt>
                <c:pt idx="10">
                  <c:v>5.7142857142857153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mnd'!$S$74:$S$85</c:f>
              <c:numCache>
                <c:formatCode>0.0</c:formatCode>
                <c:ptCount val="12"/>
                <c:pt idx="0">
                  <c:v>27.95454545454545</c:v>
                </c:pt>
                <c:pt idx="1">
                  <c:v>27.11538461538462</c:v>
                </c:pt>
                <c:pt idx="2">
                  <c:v>28.019277108433727</c:v>
                </c:pt>
                <c:pt idx="3">
                  <c:v>24.437500000000004</c:v>
                </c:pt>
                <c:pt idx="4">
                  <c:v>24.487500000000001</c:v>
                </c:pt>
                <c:pt idx="5">
                  <c:v>22</c:v>
                </c:pt>
                <c:pt idx="6">
                  <c:v>27.7</c:v>
                </c:pt>
                <c:pt idx="7">
                  <c:v>18.879999999999995</c:v>
                </c:pt>
                <c:pt idx="8">
                  <c:v>19.009090909090911</c:v>
                </c:pt>
                <c:pt idx="9">
                  <c:v>20.200000000000003</c:v>
                </c:pt>
                <c:pt idx="10">
                  <c:v>18.933333333333337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mnd'!$R$74:$R$85</c:f>
              <c:numCache>
                <c:formatCode>0.00</c:formatCode>
                <c:ptCount val="12"/>
                <c:pt idx="0">
                  <c:v>4.9090909090909092</c:v>
                </c:pt>
                <c:pt idx="1">
                  <c:v>4.9230769230769216</c:v>
                </c:pt>
                <c:pt idx="2">
                  <c:v>5.1325301204819276</c:v>
                </c:pt>
                <c:pt idx="3">
                  <c:v>5.4375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5.8</c:v>
                </c:pt>
                <c:pt idx="8">
                  <c:v>6.2727272727272716</c:v>
                </c:pt>
                <c:pt idx="9">
                  <c:v>6</c:v>
                </c:pt>
                <c:pt idx="10">
                  <c:v>5.1666666666666679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11.88811188811189</c:v>
                </c:pt>
                <c:pt idx="1">
                  <c:v>10.126582278481012</c:v>
                </c:pt>
                <c:pt idx="2">
                  <c:v>10.692978430472694</c:v>
                </c:pt>
                <c:pt idx="3">
                  <c:v>15.328467153284668</c:v>
                </c:pt>
                <c:pt idx="4">
                  <c:v>11.111111111111112</c:v>
                </c:pt>
                <c:pt idx="5">
                  <c:v>21.348314606741575</c:v>
                </c:pt>
                <c:pt idx="6">
                  <c:v>8</c:v>
                </c:pt>
                <c:pt idx="7">
                  <c:v>6.0606060606060606</c:v>
                </c:pt>
                <c:pt idx="8">
                  <c:v>9.6491228070175445</c:v>
                </c:pt>
                <c:pt idx="9">
                  <c:v>7.5367647058823524</c:v>
                </c:pt>
                <c:pt idx="10">
                  <c:v>7.6190476190476222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mnd'!$S$89:$S$100</c:f>
              <c:numCache>
                <c:formatCode>0.0</c:formatCode>
                <c:ptCount val="12"/>
                <c:pt idx="0">
                  <c:v>28.423529411764697</c:v>
                </c:pt>
                <c:pt idx="1">
                  <c:v>28.859375</c:v>
                </c:pt>
                <c:pt idx="2">
                  <c:v>31.746351931330494</c:v>
                </c:pt>
                <c:pt idx="3">
                  <c:v>29.011111111111113</c:v>
                </c:pt>
                <c:pt idx="4">
                  <c:v>27.18</c:v>
                </c:pt>
                <c:pt idx="5">
                  <c:v>27.952631578947376</c:v>
                </c:pt>
                <c:pt idx="6">
                  <c:v>24.65</c:v>
                </c:pt>
                <c:pt idx="7">
                  <c:v>22.725000000000001</c:v>
                </c:pt>
                <c:pt idx="8">
                  <c:v>23.099999999999994</c:v>
                </c:pt>
                <c:pt idx="9">
                  <c:v>24.599999999999994</c:v>
                </c:pt>
                <c:pt idx="10">
                  <c:v>25.137499999999999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mnd'!$R$89:$R$100</c:f>
              <c:numCache>
                <c:formatCode>0.00</c:formatCode>
                <c:ptCount val="12"/>
                <c:pt idx="0">
                  <c:v>5.8529411764705879</c:v>
                </c:pt>
                <c:pt idx="1">
                  <c:v>5.75</c:v>
                </c:pt>
                <c:pt idx="2">
                  <c:v>5.8454935622317592</c:v>
                </c:pt>
                <c:pt idx="3">
                  <c:v>6.3174603174603181</c:v>
                </c:pt>
                <c:pt idx="4">
                  <c:v>6.2666666666666648</c:v>
                </c:pt>
                <c:pt idx="5">
                  <c:v>6</c:v>
                </c:pt>
                <c:pt idx="6">
                  <c:v>6.5</c:v>
                </c:pt>
                <c:pt idx="7">
                  <c:v>7.625</c:v>
                </c:pt>
                <c:pt idx="8">
                  <c:v>7.1818181818181808</c:v>
                </c:pt>
                <c:pt idx="9">
                  <c:v>6.5121951219512209</c:v>
                </c:pt>
                <c:pt idx="10">
                  <c:v>5.5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mnd'!$I$104:$I$114</c:f>
              <c:numCache>
                <c:formatCode>0.0</c:formatCode>
                <c:ptCount val="11"/>
                <c:pt idx="0">
                  <c:v>15.734265734265733</c:v>
                </c:pt>
                <c:pt idx="1">
                  <c:v>15.822784810126588</c:v>
                </c:pt>
                <c:pt idx="2">
                  <c:v>14.823313446535105</c:v>
                </c:pt>
                <c:pt idx="3">
                  <c:v>19.464720194647203</c:v>
                </c:pt>
                <c:pt idx="4">
                  <c:v>11.851851851851851</c:v>
                </c:pt>
                <c:pt idx="5">
                  <c:v>16.853932584269664</c:v>
                </c:pt>
                <c:pt idx="6">
                  <c:v>16</c:v>
                </c:pt>
                <c:pt idx="7">
                  <c:v>10.606060606060607</c:v>
                </c:pt>
                <c:pt idx="8">
                  <c:v>12.280701754385968</c:v>
                </c:pt>
                <c:pt idx="9">
                  <c:v>14.88970588235294</c:v>
                </c:pt>
                <c:pt idx="10">
                  <c:v>13.333333333333337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mnd'!$S$104:$S$114</c:f>
              <c:numCache>
                <c:formatCode>0.0</c:formatCode>
                <c:ptCount val="11"/>
                <c:pt idx="0">
                  <c:v>32.135555555555563</c:v>
                </c:pt>
                <c:pt idx="1">
                  <c:v>35.455999999999989</c:v>
                </c:pt>
                <c:pt idx="2">
                  <c:v>35.837461300309577</c:v>
                </c:pt>
                <c:pt idx="3">
                  <c:v>35.402499999999989</c:v>
                </c:pt>
                <c:pt idx="4">
                  <c:v>35.443749999999994</c:v>
                </c:pt>
                <c:pt idx="5">
                  <c:v>33.686666666666675</c:v>
                </c:pt>
                <c:pt idx="6">
                  <c:v>27.05</c:v>
                </c:pt>
                <c:pt idx="7">
                  <c:v>27.392857142857153</c:v>
                </c:pt>
                <c:pt idx="8">
                  <c:v>26.728571428571424</c:v>
                </c:pt>
                <c:pt idx="9">
                  <c:v>30.708641975308641</c:v>
                </c:pt>
                <c:pt idx="10">
                  <c:v>32.80714285714285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2.xml"/><Relationship Id="rId18" Type="http://schemas.openxmlformats.org/officeDocument/2006/relationships/chart" Target="../charts/chart97.xml"/><Relationship Id="rId26" Type="http://schemas.openxmlformats.org/officeDocument/2006/relationships/chart" Target="../charts/chart105.xml"/><Relationship Id="rId39" Type="http://schemas.openxmlformats.org/officeDocument/2006/relationships/chart" Target="../charts/chart118.xml"/><Relationship Id="rId21" Type="http://schemas.openxmlformats.org/officeDocument/2006/relationships/chart" Target="../charts/chart100.xml"/><Relationship Id="rId34" Type="http://schemas.openxmlformats.org/officeDocument/2006/relationships/chart" Target="../charts/chart113.xml"/><Relationship Id="rId42" Type="http://schemas.openxmlformats.org/officeDocument/2006/relationships/chart" Target="../charts/chart121.xml"/><Relationship Id="rId47" Type="http://schemas.openxmlformats.org/officeDocument/2006/relationships/chart" Target="../charts/chart126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9" Type="http://schemas.openxmlformats.org/officeDocument/2006/relationships/chart" Target="../charts/chart108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24" Type="http://schemas.openxmlformats.org/officeDocument/2006/relationships/chart" Target="../charts/chart103.xml"/><Relationship Id="rId32" Type="http://schemas.openxmlformats.org/officeDocument/2006/relationships/chart" Target="../charts/chart111.xml"/><Relationship Id="rId37" Type="http://schemas.openxmlformats.org/officeDocument/2006/relationships/chart" Target="../charts/chart116.xml"/><Relationship Id="rId40" Type="http://schemas.openxmlformats.org/officeDocument/2006/relationships/chart" Target="../charts/chart119.xml"/><Relationship Id="rId45" Type="http://schemas.openxmlformats.org/officeDocument/2006/relationships/chart" Target="../charts/chart124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chart" Target="../charts/chart102.xml"/><Relationship Id="rId28" Type="http://schemas.openxmlformats.org/officeDocument/2006/relationships/chart" Target="../charts/chart107.xml"/><Relationship Id="rId36" Type="http://schemas.openxmlformats.org/officeDocument/2006/relationships/chart" Target="../charts/chart115.xml"/><Relationship Id="rId10" Type="http://schemas.openxmlformats.org/officeDocument/2006/relationships/chart" Target="../charts/chart89.xml"/><Relationship Id="rId19" Type="http://schemas.openxmlformats.org/officeDocument/2006/relationships/chart" Target="../charts/chart98.xml"/><Relationship Id="rId31" Type="http://schemas.openxmlformats.org/officeDocument/2006/relationships/chart" Target="../charts/chart110.xml"/><Relationship Id="rId44" Type="http://schemas.openxmlformats.org/officeDocument/2006/relationships/chart" Target="../charts/chart123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chart" Target="../charts/chart101.xml"/><Relationship Id="rId27" Type="http://schemas.openxmlformats.org/officeDocument/2006/relationships/chart" Target="../charts/chart106.xml"/><Relationship Id="rId30" Type="http://schemas.openxmlformats.org/officeDocument/2006/relationships/chart" Target="../charts/chart109.xml"/><Relationship Id="rId35" Type="http://schemas.openxmlformats.org/officeDocument/2006/relationships/chart" Target="../charts/chart114.xml"/><Relationship Id="rId43" Type="http://schemas.openxmlformats.org/officeDocument/2006/relationships/chart" Target="../charts/chart122.xml"/><Relationship Id="rId48" Type="http://schemas.openxmlformats.org/officeDocument/2006/relationships/chart" Target="../charts/chart127.xml"/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5" Type="http://schemas.openxmlformats.org/officeDocument/2006/relationships/chart" Target="../charts/chart104.xml"/><Relationship Id="rId33" Type="http://schemas.openxmlformats.org/officeDocument/2006/relationships/chart" Target="../charts/chart112.xml"/><Relationship Id="rId38" Type="http://schemas.openxmlformats.org/officeDocument/2006/relationships/chart" Target="../charts/chart117.xml"/><Relationship Id="rId46" Type="http://schemas.openxmlformats.org/officeDocument/2006/relationships/chart" Target="../charts/chart125.xml"/><Relationship Id="rId20" Type="http://schemas.openxmlformats.org/officeDocument/2006/relationships/chart" Target="../charts/chart99.xml"/><Relationship Id="rId41" Type="http://schemas.openxmlformats.org/officeDocument/2006/relationships/chart" Target="../charts/chart1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5.xml"/><Relationship Id="rId3" Type="http://schemas.openxmlformats.org/officeDocument/2006/relationships/chart" Target="../charts/chart130.xml"/><Relationship Id="rId7" Type="http://schemas.openxmlformats.org/officeDocument/2006/relationships/chart" Target="../charts/chart134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11" Type="http://schemas.openxmlformats.org/officeDocument/2006/relationships/chart" Target="../charts/chart138.xml"/><Relationship Id="rId5" Type="http://schemas.openxmlformats.org/officeDocument/2006/relationships/chart" Target="../charts/chart132.xml"/><Relationship Id="rId10" Type="http://schemas.openxmlformats.org/officeDocument/2006/relationships/chart" Target="../charts/chart137.xml"/><Relationship Id="rId4" Type="http://schemas.openxmlformats.org/officeDocument/2006/relationships/chart" Target="../charts/chart131.xml"/><Relationship Id="rId9" Type="http://schemas.openxmlformats.org/officeDocument/2006/relationships/chart" Target="../charts/chart136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1.xml"/><Relationship Id="rId18" Type="http://schemas.openxmlformats.org/officeDocument/2006/relationships/chart" Target="../charts/chart156.xml"/><Relationship Id="rId26" Type="http://schemas.openxmlformats.org/officeDocument/2006/relationships/chart" Target="../charts/chart164.xml"/><Relationship Id="rId39" Type="http://schemas.openxmlformats.org/officeDocument/2006/relationships/chart" Target="../charts/chart177.xml"/><Relationship Id="rId21" Type="http://schemas.openxmlformats.org/officeDocument/2006/relationships/chart" Target="../charts/chart159.xml"/><Relationship Id="rId34" Type="http://schemas.openxmlformats.org/officeDocument/2006/relationships/chart" Target="../charts/chart172.xml"/><Relationship Id="rId42" Type="http://schemas.openxmlformats.org/officeDocument/2006/relationships/chart" Target="../charts/chart180.xml"/><Relationship Id="rId47" Type="http://schemas.openxmlformats.org/officeDocument/2006/relationships/chart" Target="../charts/chart185.xml"/><Relationship Id="rId50" Type="http://schemas.openxmlformats.org/officeDocument/2006/relationships/chart" Target="../charts/chart188.xml"/><Relationship Id="rId55" Type="http://schemas.openxmlformats.org/officeDocument/2006/relationships/chart" Target="../charts/chart193.xml"/><Relationship Id="rId7" Type="http://schemas.openxmlformats.org/officeDocument/2006/relationships/chart" Target="../charts/chart145.xml"/><Relationship Id="rId2" Type="http://schemas.openxmlformats.org/officeDocument/2006/relationships/chart" Target="../charts/chart140.xml"/><Relationship Id="rId16" Type="http://schemas.openxmlformats.org/officeDocument/2006/relationships/chart" Target="../charts/chart154.xml"/><Relationship Id="rId29" Type="http://schemas.openxmlformats.org/officeDocument/2006/relationships/chart" Target="../charts/chart167.xml"/><Relationship Id="rId11" Type="http://schemas.openxmlformats.org/officeDocument/2006/relationships/chart" Target="../charts/chart149.xml"/><Relationship Id="rId24" Type="http://schemas.openxmlformats.org/officeDocument/2006/relationships/chart" Target="../charts/chart162.xml"/><Relationship Id="rId32" Type="http://schemas.openxmlformats.org/officeDocument/2006/relationships/chart" Target="../charts/chart170.xml"/><Relationship Id="rId37" Type="http://schemas.openxmlformats.org/officeDocument/2006/relationships/chart" Target="../charts/chart175.xml"/><Relationship Id="rId40" Type="http://schemas.openxmlformats.org/officeDocument/2006/relationships/chart" Target="../charts/chart178.xml"/><Relationship Id="rId45" Type="http://schemas.openxmlformats.org/officeDocument/2006/relationships/chart" Target="../charts/chart183.xml"/><Relationship Id="rId53" Type="http://schemas.openxmlformats.org/officeDocument/2006/relationships/chart" Target="../charts/chart191.xml"/><Relationship Id="rId58" Type="http://schemas.openxmlformats.org/officeDocument/2006/relationships/chart" Target="../charts/chart196.xml"/><Relationship Id="rId5" Type="http://schemas.openxmlformats.org/officeDocument/2006/relationships/chart" Target="../charts/chart143.xml"/><Relationship Id="rId19" Type="http://schemas.openxmlformats.org/officeDocument/2006/relationships/chart" Target="../charts/chart157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chart" Target="../charts/chart152.xml"/><Relationship Id="rId22" Type="http://schemas.openxmlformats.org/officeDocument/2006/relationships/chart" Target="../charts/chart160.xml"/><Relationship Id="rId27" Type="http://schemas.openxmlformats.org/officeDocument/2006/relationships/chart" Target="../charts/chart165.xml"/><Relationship Id="rId30" Type="http://schemas.openxmlformats.org/officeDocument/2006/relationships/chart" Target="../charts/chart168.xml"/><Relationship Id="rId35" Type="http://schemas.openxmlformats.org/officeDocument/2006/relationships/chart" Target="../charts/chart173.xml"/><Relationship Id="rId43" Type="http://schemas.openxmlformats.org/officeDocument/2006/relationships/chart" Target="../charts/chart181.xml"/><Relationship Id="rId48" Type="http://schemas.openxmlformats.org/officeDocument/2006/relationships/chart" Target="../charts/chart186.xml"/><Relationship Id="rId56" Type="http://schemas.openxmlformats.org/officeDocument/2006/relationships/chart" Target="../charts/chart194.xml"/><Relationship Id="rId8" Type="http://schemas.openxmlformats.org/officeDocument/2006/relationships/chart" Target="../charts/chart146.xml"/><Relationship Id="rId51" Type="http://schemas.openxmlformats.org/officeDocument/2006/relationships/chart" Target="../charts/chart189.xml"/><Relationship Id="rId3" Type="http://schemas.openxmlformats.org/officeDocument/2006/relationships/chart" Target="../charts/chart141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25" Type="http://schemas.openxmlformats.org/officeDocument/2006/relationships/chart" Target="../charts/chart163.xml"/><Relationship Id="rId33" Type="http://schemas.openxmlformats.org/officeDocument/2006/relationships/chart" Target="../charts/chart171.xml"/><Relationship Id="rId38" Type="http://schemas.openxmlformats.org/officeDocument/2006/relationships/chart" Target="../charts/chart176.xml"/><Relationship Id="rId46" Type="http://schemas.openxmlformats.org/officeDocument/2006/relationships/chart" Target="../charts/chart184.xml"/><Relationship Id="rId59" Type="http://schemas.openxmlformats.org/officeDocument/2006/relationships/chart" Target="../charts/chart197.xml"/><Relationship Id="rId20" Type="http://schemas.openxmlformats.org/officeDocument/2006/relationships/chart" Target="../charts/chart158.xml"/><Relationship Id="rId41" Type="http://schemas.openxmlformats.org/officeDocument/2006/relationships/chart" Target="../charts/chart179.xml"/><Relationship Id="rId54" Type="http://schemas.openxmlformats.org/officeDocument/2006/relationships/chart" Target="../charts/chart192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5" Type="http://schemas.openxmlformats.org/officeDocument/2006/relationships/chart" Target="../charts/chart153.xml"/><Relationship Id="rId23" Type="http://schemas.openxmlformats.org/officeDocument/2006/relationships/chart" Target="../charts/chart161.xml"/><Relationship Id="rId28" Type="http://schemas.openxmlformats.org/officeDocument/2006/relationships/chart" Target="../charts/chart166.xml"/><Relationship Id="rId36" Type="http://schemas.openxmlformats.org/officeDocument/2006/relationships/chart" Target="../charts/chart174.xml"/><Relationship Id="rId49" Type="http://schemas.openxmlformats.org/officeDocument/2006/relationships/chart" Target="../charts/chart187.xml"/><Relationship Id="rId57" Type="http://schemas.openxmlformats.org/officeDocument/2006/relationships/chart" Target="../charts/chart195.xml"/><Relationship Id="rId10" Type="http://schemas.openxmlformats.org/officeDocument/2006/relationships/chart" Target="../charts/chart148.xml"/><Relationship Id="rId31" Type="http://schemas.openxmlformats.org/officeDocument/2006/relationships/chart" Target="../charts/chart169.xml"/><Relationship Id="rId44" Type="http://schemas.openxmlformats.org/officeDocument/2006/relationships/chart" Target="../charts/chart182.xml"/><Relationship Id="rId52" Type="http://schemas.openxmlformats.org/officeDocument/2006/relationships/chart" Target="../charts/chart190.xml"/><Relationship Id="rId60" Type="http://schemas.openxmlformats.org/officeDocument/2006/relationships/chart" Target="../charts/chart19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5" Type="http://schemas.openxmlformats.org/officeDocument/2006/relationships/chart" Target="../charts/chart203.xml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2.xml"/><Relationship Id="rId18" Type="http://schemas.openxmlformats.org/officeDocument/2006/relationships/chart" Target="../charts/chart227.xml"/><Relationship Id="rId26" Type="http://schemas.openxmlformats.org/officeDocument/2006/relationships/chart" Target="../charts/chart235.xml"/><Relationship Id="rId39" Type="http://schemas.openxmlformats.org/officeDocument/2006/relationships/chart" Target="../charts/chart248.xml"/><Relationship Id="rId21" Type="http://schemas.openxmlformats.org/officeDocument/2006/relationships/chart" Target="../charts/chart230.xml"/><Relationship Id="rId34" Type="http://schemas.openxmlformats.org/officeDocument/2006/relationships/chart" Target="../charts/chart243.xml"/><Relationship Id="rId42" Type="http://schemas.openxmlformats.org/officeDocument/2006/relationships/chart" Target="../charts/chart251.xml"/><Relationship Id="rId47" Type="http://schemas.openxmlformats.org/officeDocument/2006/relationships/chart" Target="../charts/chart256.xml"/><Relationship Id="rId50" Type="http://schemas.openxmlformats.org/officeDocument/2006/relationships/chart" Target="../charts/chart259.xml"/><Relationship Id="rId55" Type="http://schemas.openxmlformats.org/officeDocument/2006/relationships/chart" Target="../charts/chart264.xml"/><Relationship Id="rId7" Type="http://schemas.openxmlformats.org/officeDocument/2006/relationships/chart" Target="../charts/chart216.xml"/><Relationship Id="rId2" Type="http://schemas.openxmlformats.org/officeDocument/2006/relationships/chart" Target="../charts/chart211.xml"/><Relationship Id="rId16" Type="http://schemas.openxmlformats.org/officeDocument/2006/relationships/chart" Target="../charts/chart225.xml"/><Relationship Id="rId29" Type="http://schemas.openxmlformats.org/officeDocument/2006/relationships/chart" Target="../charts/chart238.xml"/><Relationship Id="rId11" Type="http://schemas.openxmlformats.org/officeDocument/2006/relationships/chart" Target="../charts/chart220.xml"/><Relationship Id="rId24" Type="http://schemas.openxmlformats.org/officeDocument/2006/relationships/chart" Target="../charts/chart233.xml"/><Relationship Id="rId32" Type="http://schemas.openxmlformats.org/officeDocument/2006/relationships/chart" Target="../charts/chart241.xml"/><Relationship Id="rId37" Type="http://schemas.openxmlformats.org/officeDocument/2006/relationships/chart" Target="../charts/chart246.xml"/><Relationship Id="rId40" Type="http://schemas.openxmlformats.org/officeDocument/2006/relationships/chart" Target="../charts/chart249.xml"/><Relationship Id="rId45" Type="http://schemas.openxmlformats.org/officeDocument/2006/relationships/chart" Target="../charts/chart254.xml"/><Relationship Id="rId53" Type="http://schemas.openxmlformats.org/officeDocument/2006/relationships/chart" Target="../charts/chart262.xml"/><Relationship Id="rId5" Type="http://schemas.openxmlformats.org/officeDocument/2006/relationships/chart" Target="../charts/chart214.xml"/><Relationship Id="rId10" Type="http://schemas.openxmlformats.org/officeDocument/2006/relationships/chart" Target="../charts/chart219.xml"/><Relationship Id="rId19" Type="http://schemas.openxmlformats.org/officeDocument/2006/relationships/chart" Target="../charts/chart228.xml"/><Relationship Id="rId31" Type="http://schemas.openxmlformats.org/officeDocument/2006/relationships/chart" Target="../charts/chart240.xml"/><Relationship Id="rId44" Type="http://schemas.openxmlformats.org/officeDocument/2006/relationships/chart" Target="../charts/chart253.xml"/><Relationship Id="rId52" Type="http://schemas.openxmlformats.org/officeDocument/2006/relationships/chart" Target="../charts/chart261.xml"/><Relationship Id="rId4" Type="http://schemas.openxmlformats.org/officeDocument/2006/relationships/chart" Target="../charts/chart213.xml"/><Relationship Id="rId9" Type="http://schemas.openxmlformats.org/officeDocument/2006/relationships/chart" Target="../charts/chart218.xml"/><Relationship Id="rId14" Type="http://schemas.openxmlformats.org/officeDocument/2006/relationships/chart" Target="../charts/chart223.xml"/><Relationship Id="rId22" Type="http://schemas.openxmlformats.org/officeDocument/2006/relationships/chart" Target="../charts/chart231.xml"/><Relationship Id="rId27" Type="http://schemas.openxmlformats.org/officeDocument/2006/relationships/chart" Target="../charts/chart236.xml"/><Relationship Id="rId30" Type="http://schemas.openxmlformats.org/officeDocument/2006/relationships/chart" Target="../charts/chart239.xml"/><Relationship Id="rId35" Type="http://schemas.openxmlformats.org/officeDocument/2006/relationships/chart" Target="../charts/chart244.xml"/><Relationship Id="rId43" Type="http://schemas.openxmlformats.org/officeDocument/2006/relationships/chart" Target="../charts/chart252.xml"/><Relationship Id="rId48" Type="http://schemas.openxmlformats.org/officeDocument/2006/relationships/chart" Target="../charts/chart257.xml"/><Relationship Id="rId56" Type="http://schemas.openxmlformats.org/officeDocument/2006/relationships/chart" Target="../charts/chart265.xml"/><Relationship Id="rId8" Type="http://schemas.openxmlformats.org/officeDocument/2006/relationships/chart" Target="../charts/chart217.xml"/><Relationship Id="rId51" Type="http://schemas.openxmlformats.org/officeDocument/2006/relationships/chart" Target="../charts/chart260.xml"/><Relationship Id="rId3" Type="http://schemas.openxmlformats.org/officeDocument/2006/relationships/chart" Target="../charts/chart212.xml"/><Relationship Id="rId12" Type="http://schemas.openxmlformats.org/officeDocument/2006/relationships/chart" Target="../charts/chart221.xml"/><Relationship Id="rId17" Type="http://schemas.openxmlformats.org/officeDocument/2006/relationships/chart" Target="../charts/chart226.xml"/><Relationship Id="rId25" Type="http://schemas.openxmlformats.org/officeDocument/2006/relationships/chart" Target="../charts/chart234.xml"/><Relationship Id="rId33" Type="http://schemas.openxmlformats.org/officeDocument/2006/relationships/chart" Target="../charts/chart242.xml"/><Relationship Id="rId38" Type="http://schemas.openxmlformats.org/officeDocument/2006/relationships/chart" Target="../charts/chart247.xml"/><Relationship Id="rId46" Type="http://schemas.openxmlformats.org/officeDocument/2006/relationships/chart" Target="../charts/chart255.xml"/><Relationship Id="rId20" Type="http://schemas.openxmlformats.org/officeDocument/2006/relationships/chart" Target="../charts/chart229.xml"/><Relationship Id="rId41" Type="http://schemas.openxmlformats.org/officeDocument/2006/relationships/chart" Target="../charts/chart250.xml"/><Relationship Id="rId54" Type="http://schemas.openxmlformats.org/officeDocument/2006/relationships/chart" Target="../charts/chart263.xml"/><Relationship Id="rId1" Type="http://schemas.openxmlformats.org/officeDocument/2006/relationships/chart" Target="../charts/chart210.xml"/><Relationship Id="rId6" Type="http://schemas.openxmlformats.org/officeDocument/2006/relationships/chart" Target="../charts/chart215.xml"/><Relationship Id="rId15" Type="http://schemas.openxmlformats.org/officeDocument/2006/relationships/chart" Target="../charts/chart224.xml"/><Relationship Id="rId23" Type="http://schemas.openxmlformats.org/officeDocument/2006/relationships/chart" Target="../charts/chart232.xml"/><Relationship Id="rId28" Type="http://schemas.openxmlformats.org/officeDocument/2006/relationships/chart" Target="../charts/chart237.xml"/><Relationship Id="rId36" Type="http://schemas.openxmlformats.org/officeDocument/2006/relationships/chart" Target="../charts/chart245.xml"/><Relationship Id="rId49" Type="http://schemas.openxmlformats.org/officeDocument/2006/relationships/chart" Target="../charts/chart25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Relationship Id="rId5" Type="http://schemas.openxmlformats.org/officeDocument/2006/relationships/chart" Target="../charts/chart270.xml"/><Relationship Id="rId4" Type="http://schemas.openxmlformats.org/officeDocument/2006/relationships/chart" Target="../charts/chart26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8.xml"/><Relationship Id="rId3" Type="http://schemas.openxmlformats.org/officeDocument/2006/relationships/chart" Target="../charts/chart273.xml"/><Relationship Id="rId7" Type="http://schemas.openxmlformats.org/officeDocument/2006/relationships/chart" Target="../charts/chart277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chart" Target="../charts/chart276.xml"/><Relationship Id="rId5" Type="http://schemas.openxmlformats.org/officeDocument/2006/relationships/chart" Target="../charts/chart275.xml"/><Relationship Id="rId10" Type="http://schemas.openxmlformats.org/officeDocument/2006/relationships/chart" Target="../charts/chart280.xml"/><Relationship Id="rId4" Type="http://schemas.openxmlformats.org/officeDocument/2006/relationships/chart" Target="../charts/chart274.xml"/><Relationship Id="rId9" Type="http://schemas.openxmlformats.org/officeDocument/2006/relationships/chart" Target="../charts/chart27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3.xml"/><Relationship Id="rId3" Type="http://schemas.openxmlformats.org/officeDocument/2006/relationships/chart" Target="../charts/chart288.xml"/><Relationship Id="rId7" Type="http://schemas.openxmlformats.org/officeDocument/2006/relationships/chart" Target="../charts/chart292.xml"/><Relationship Id="rId12" Type="http://schemas.openxmlformats.org/officeDocument/2006/relationships/chart" Target="../charts/chart297.xml"/><Relationship Id="rId2" Type="http://schemas.openxmlformats.org/officeDocument/2006/relationships/chart" Target="../charts/chart287.xml"/><Relationship Id="rId1" Type="http://schemas.openxmlformats.org/officeDocument/2006/relationships/chart" Target="../charts/chart286.xml"/><Relationship Id="rId6" Type="http://schemas.openxmlformats.org/officeDocument/2006/relationships/chart" Target="../charts/chart291.xml"/><Relationship Id="rId11" Type="http://schemas.openxmlformats.org/officeDocument/2006/relationships/chart" Target="../charts/chart296.xml"/><Relationship Id="rId5" Type="http://schemas.openxmlformats.org/officeDocument/2006/relationships/chart" Target="../charts/chart290.xml"/><Relationship Id="rId10" Type="http://schemas.openxmlformats.org/officeDocument/2006/relationships/chart" Target="../charts/chart295.xml"/><Relationship Id="rId4" Type="http://schemas.openxmlformats.org/officeDocument/2006/relationships/chart" Target="../charts/chart289.xml"/><Relationship Id="rId9" Type="http://schemas.openxmlformats.org/officeDocument/2006/relationships/chart" Target="../charts/chart29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184080</xdr:colOff>
      <xdr:row>0</xdr:row>
      <xdr:rowOff>119866</xdr:rowOff>
    </xdr:from>
    <xdr:to>
      <xdr:col>23</xdr:col>
      <xdr:colOff>462338</xdr:colOff>
      <xdr:row>34</xdr:row>
      <xdr:rowOff>179798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246</xdr:row>
      <xdr:rowOff>0</xdr:rowOff>
    </xdr:from>
    <xdr:to>
      <xdr:col>23</xdr:col>
      <xdr:colOff>628779</xdr:colOff>
      <xdr:row>279</xdr:row>
      <xdr:rowOff>2</xdr:rowOff>
    </xdr:to>
    <xdr:graphicFrame macro="">
      <xdr:nvGraphicFramePr>
        <xdr:cNvPr id="11" name="Diagram 1036">
          <a:extLst>
            <a:ext uri="{FF2B5EF4-FFF2-40B4-BE49-F238E27FC236}">
              <a16:creationId xmlns:a16="http://schemas.microsoft.com/office/drawing/2014/main" id="{730A9946-EFDA-438B-8BEA-20210052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214045</xdr:colOff>
      <xdr:row>212</xdr:row>
      <xdr:rowOff>17123</xdr:rowOff>
    </xdr:from>
    <xdr:to>
      <xdr:col>23</xdr:col>
      <xdr:colOff>256854</xdr:colOff>
      <xdr:row>245</xdr:row>
      <xdr:rowOff>34246</xdr:rowOff>
    </xdr:to>
    <xdr:graphicFrame macro="">
      <xdr:nvGraphicFramePr>
        <xdr:cNvPr id="12" name="Diagram 1028">
          <a:extLst>
            <a:ext uri="{FF2B5EF4-FFF2-40B4-BE49-F238E27FC236}">
              <a16:creationId xmlns:a16="http://schemas.microsoft.com/office/drawing/2014/main" id="{20662DE9-4336-465E-A5DE-917ADD86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419527</xdr:colOff>
      <xdr:row>176</xdr:row>
      <xdr:rowOff>188359</xdr:rowOff>
    </xdr:from>
    <xdr:to>
      <xdr:col>21</xdr:col>
      <xdr:colOff>770561</xdr:colOff>
      <xdr:row>210</xdr:row>
      <xdr:rowOff>171235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C2619F06-BC2B-4745-B2AF-77A469F7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68493</xdr:colOff>
      <xdr:row>70</xdr:row>
      <xdr:rowOff>171235</xdr:rowOff>
    </xdr:from>
    <xdr:to>
      <xdr:col>22</xdr:col>
      <xdr:colOff>359594</xdr:colOff>
      <xdr:row>104</xdr:row>
      <xdr:rowOff>102742</xdr:rowOff>
    </xdr:to>
    <xdr:graphicFrame macro="">
      <xdr:nvGraphicFramePr>
        <xdr:cNvPr id="14" name="Diagram 1025">
          <a:extLst>
            <a:ext uri="{FF2B5EF4-FFF2-40B4-BE49-F238E27FC236}">
              <a16:creationId xmlns:a16="http://schemas.microsoft.com/office/drawing/2014/main" id="{11C8A496-7F2A-4A14-AF2D-D967D7D8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385281</xdr:colOff>
      <xdr:row>36</xdr:row>
      <xdr:rowOff>8560</xdr:rowOff>
    </xdr:from>
    <xdr:to>
      <xdr:col>23</xdr:col>
      <xdr:colOff>617392</xdr:colOff>
      <xdr:row>69</xdr:row>
      <xdr:rowOff>119863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5CC1C3CC-1407-4F0C-A77A-862DCB39A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68494</xdr:colOff>
      <xdr:row>106</xdr:row>
      <xdr:rowOff>0</xdr:rowOff>
    </xdr:from>
    <xdr:to>
      <xdr:col>23</xdr:col>
      <xdr:colOff>68496</xdr:colOff>
      <xdr:row>138</xdr:row>
      <xdr:rowOff>162674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4804FA1A-012E-43A3-ADE3-FA5AFC84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179797</xdr:rowOff>
    </xdr:from>
    <xdr:to>
      <xdr:col>22</xdr:col>
      <xdr:colOff>804810</xdr:colOff>
      <xdr:row>173</xdr:row>
      <xdr:rowOff>136989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9DB489B0-5250-4BC9-A4F5-80F8E08B9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484632</xdr:colOff>
      <xdr:row>262</xdr:row>
      <xdr:rowOff>36611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733FFEA3-E2A7-4F78-9A32-1F2AFF4076AB}"/>
            </a:ext>
          </a:extLst>
        </xdr:cNvPr>
        <xdr:cNvSpPr/>
      </xdr:nvSpPr>
      <xdr:spPr bwMode="auto">
        <a:xfrm>
          <a:off x="14743416" y="50608787"/>
          <a:ext cx="484632" cy="102121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737937</xdr:colOff>
      <xdr:row>1</xdr:row>
      <xdr:rowOff>76202</xdr:rowOff>
    </xdr:from>
    <xdr:to>
      <xdr:col>15</xdr:col>
      <xdr:colOff>52136</xdr:colOff>
      <xdr:row>30</xdr:row>
      <xdr:rowOff>112295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122321</xdr:colOff>
      <xdr:row>35</xdr:row>
      <xdr:rowOff>125352</xdr:rowOff>
    </xdr:from>
    <xdr:to>
      <xdr:col>27</xdr:col>
      <xdr:colOff>514921</xdr:colOff>
      <xdr:row>55</xdr:row>
      <xdr:rowOff>68180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C2FB7169-0B83-45FE-B7B8-068D9EF7E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260</xdr:row>
      <xdr:rowOff>176462</xdr:rowOff>
    </xdr:from>
    <xdr:to>
      <xdr:col>14</xdr:col>
      <xdr:colOff>898358</xdr:colOff>
      <xdr:row>292</xdr:row>
      <xdr:rowOff>40104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C6BFA7B4-ECC2-480B-AD7A-744F1C931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906379</xdr:colOff>
      <xdr:row>227</xdr:row>
      <xdr:rowOff>184484</xdr:rowOff>
    </xdr:from>
    <xdr:to>
      <xdr:col>15</xdr:col>
      <xdr:colOff>216568</xdr:colOff>
      <xdr:row>258</xdr:row>
      <xdr:rowOff>176462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1227840-85F5-4239-9AF0-4DFAD89C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906379</xdr:colOff>
      <xdr:row>195</xdr:row>
      <xdr:rowOff>16041</xdr:rowOff>
    </xdr:from>
    <xdr:to>
      <xdr:col>15</xdr:col>
      <xdr:colOff>296779</xdr:colOff>
      <xdr:row>226</xdr:row>
      <xdr:rowOff>11831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6934F85-2A7C-42C0-B250-AC3D093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898358</xdr:colOff>
      <xdr:row>161</xdr:row>
      <xdr:rowOff>160420</xdr:rowOff>
    </xdr:from>
    <xdr:to>
      <xdr:col>6</xdr:col>
      <xdr:colOff>713874</xdr:colOff>
      <xdr:row>188</xdr:row>
      <xdr:rowOff>84220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B640D3B7-D633-422D-8B9C-5625F02DB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360947</xdr:colOff>
      <xdr:row>96</xdr:row>
      <xdr:rowOff>44117</xdr:rowOff>
    </xdr:from>
    <xdr:to>
      <xdr:col>5</xdr:col>
      <xdr:colOff>425116</xdr:colOff>
      <xdr:row>124</xdr:row>
      <xdr:rowOff>128338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3FCA89F9-0352-4E35-9923-9B98B207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485273</xdr:colOff>
      <xdr:row>96</xdr:row>
      <xdr:rowOff>56149</xdr:rowOff>
    </xdr:from>
    <xdr:to>
      <xdr:col>10</xdr:col>
      <xdr:colOff>96252</xdr:colOff>
      <xdr:row>124</xdr:row>
      <xdr:rowOff>88234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E3AA0B2B-AE45-4F3B-B313-4698E437F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276726</xdr:colOff>
      <xdr:row>96</xdr:row>
      <xdr:rowOff>88231</xdr:rowOff>
    </xdr:from>
    <xdr:to>
      <xdr:col>15</xdr:col>
      <xdr:colOff>376989</xdr:colOff>
      <xdr:row>124</xdr:row>
      <xdr:rowOff>152400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D71E88E1-92CB-4420-AAC8-FE047A23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898357</xdr:colOff>
      <xdr:row>128</xdr:row>
      <xdr:rowOff>176463</xdr:rowOff>
    </xdr:from>
    <xdr:to>
      <xdr:col>8</xdr:col>
      <xdr:colOff>252662</xdr:colOff>
      <xdr:row>159</xdr:row>
      <xdr:rowOff>16042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336851C2-C425-4EDF-AE55-23A6C534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577515</xdr:colOff>
      <xdr:row>129</xdr:row>
      <xdr:rowOff>8020</xdr:rowOff>
    </xdr:from>
    <xdr:to>
      <xdr:col>15</xdr:col>
      <xdr:colOff>20052</xdr:colOff>
      <xdr:row>158</xdr:row>
      <xdr:rowOff>176462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F0792A2E-493F-43BF-8FA9-53159211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8021</xdr:colOff>
      <xdr:row>293</xdr:row>
      <xdr:rowOff>176463</xdr:rowOff>
    </xdr:from>
    <xdr:to>
      <xdr:col>14</xdr:col>
      <xdr:colOff>906379</xdr:colOff>
      <xdr:row>325</xdr:row>
      <xdr:rowOff>40104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CAE2FEA-5CE3-45D9-8AED-2CC39E6C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906379</xdr:colOff>
      <xdr:row>327</xdr:row>
      <xdr:rowOff>0</xdr:rowOff>
    </xdr:from>
    <xdr:to>
      <xdr:col>14</xdr:col>
      <xdr:colOff>890337</xdr:colOff>
      <xdr:row>358</xdr:row>
      <xdr:rowOff>56147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B392DC4C-0E9F-4B80-9EB7-CC192469E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858253</xdr:colOff>
      <xdr:row>360</xdr:row>
      <xdr:rowOff>8021</xdr:rowOff>
    </xdr:from>
    <xdr:to>
      <xdr:col>14</xdr:col>
      <xdr:colOff>842211</xdr:colOff>
      <xdr:row>391</xdr:row>
      <xdr:rowOff>64168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D2B8B705-AD33-42E6-B8F5-DF8632A5E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16042</xdr:colOff>
      <xdr:row>31</xdr:row>
      <xdr:rowOff>160421</xdr:rowOff>
    </xdr:from>
    <xdr:to>
      <xdr:col>15</xdr:col>
      <xdr:colOff>244641</xdr:colOff>
      <xdr:row>61</xdr:row>
      <xdr:rowOff>164431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19EADB8C-B67C-4944-8564-BF6CE4189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906379</xdr:colOff>
      <xdr:row>63</xdr:row>
      <xdr:rowOff>136358</xdr:rowOff>
    </xdr:from>
    <xdr:to>
      <xdr:col>15</xdr:col>
      <xdr:colOff>220578</xdr:colOff>
      <xdr:row>94</xdr:row>
      <xdr:rowOff>76199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9E20221-98C0-4FDB-9E11-F08ACCFD7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435429</xdr:colOff>
      <xdr:row>6</xdr:row>
      <xdr:rowOff>133978</xdr:rowOff>
    </xdr:from>
    <xdr:to>
      <xdr:col>42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41868</xdr:colOff>
      <xdr:row>6</xdr:row>
      <xdr:rowOff>0</xdr:rowOff>
    </xdr:from>
    <xdr:to>
      <xdr:col>49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198873</xdr:colOff>
      <xdr:row>6</xdr:row>
      <xdr:rowOff>0</xdr:rowOff>
    </xdr:from>
    <xdr:to>
      <xdr:col>55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471017</xdr:colOff>
      <xdr:row>25</xdr:row>
      <xdr:rowOff>73269</xdr:rowOff>
    </xdr:from>
    <xdr:to>
      <xdr:col>42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1140907</xdr:colOff>
      <xdr:row>25</xdr:row>
      <xdr:rowOff>83737</xdr:rowOff>
    </xdr:from>
    <xdr:to>
      <xdr:col>49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125605</xdr:colOff>
      <xdr:row>24</xdr:row>
      <xdr:rowOff>136070</xdr:rowOff>
    </xdr:from>
    <xdr:to>
      <xdr:col>55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429148</xdr:colOff>
      <xdr:row>39</xdr:row>
      <xdr:rowOff>104670</xdr:rowOff>
    </xdr:from>
    <xdr:to>
      <xdr:col>42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103</xdr:row>
      <xdr:rowOff>0</xdr:rowOff>
    </xdr:from>
    <xdr:to>
      <xdr:col>42</xdr:col>
      <xdr:colOff>1119973</xdr:colOff>
      <xdr:row>122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103</xdr:row>
      <xdr:rowOff>0</xdr:rowOff>
    </xdr:from>
    <xdr:to>
      <xdr:col>49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103</xdr:row>
      <xdr:rowOff>0</xdr:rowOff>
    </xdr:from>
    <xdr:to>
      <xdr:col>55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429149</xdr:colOff>
      <xdr:row>122</xdr:row>
      <xdr:rowOff>125605</xdr:rowOff>
    </xdr:from>
    <xdr:to>
      <xdr:col>42</xdr:col>
      <xdr:colOff>1078105</xdr:colOff>
      <xdr:row>142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1172308</xdr:colOff>
      <xdr:row>122</xdr:row>
      <xdr:rowOff>188407</xdr:rowOff>
    </xdr:from>
    <xdr:to>
      <xdr:col>49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209340</xdr:colOff>
      <xdr:row>122</xdr:row>
      <xdr:rowOff>83737</xdr:rowOff>
    </xdr:from>
    <xdr:to>
      <xdr:col>55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439616</xdr:colOff>
      <xdr:row>142</xdr:row>
      <xdr:rowOff>157006</xdr:rowOff>
    </xdr:from>
    <xdr:to>
      <xdr:col>42</xdr:col>
      <xdr:colOff>1088572</xdr:colOff>
      <xdr:row>165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142</xdr:row>
      <xdr:rowOff>177940</xdr:rowOff>
    </xdr:from>
    <xdr:to>
      <xdr:col>49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167472</xdr:colOff>
      <xdr:row>142</xdr:row>
      <xdr:rowOff>115138</xdr:rowOff>
    </xdr:from>
    <xdr:to>
      <xdr:col>55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374719</xdr:colOff>
      <xdr:row>167</xdr:row>
      <xdr:rowOff>77456</xdr:rowOff>
    </xdr:from>
    <xdr:to>
      <xdr:col>37</xdr:col>
      <xdr:colOff>569405</xdr:colOff>
      <xdr:row>187</xdr:row>
      <xdr:rowOff>14654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418682</xdr:colOff>
      <xdr:row>165</xdr:row>
      <xdr:rowOff>146539</xdr:rowOff>
    </xdr:from>
    <xdr:to>
      <xdr:col>42</xdr:col>
      <xdr:colOff>1067638</xdr:colOff>
      <xdr:row>185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</xdr:col>
      <xdr:colOff>1172308</xdr:colOff>
      <xdr:row>165</xdr:row>
      <xdr:rowOff>167473</xdr:rowOff>
    </xdr:from>
    <xdr:to>
      <xdr:col>49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230274</xdr:colOff>
      <xdr:row>165</xdr:row>
      <xdr:rowOff>167473</xdr:rowOff>
    </xdr:from>
    <xdr:to>
      <xdr:col>55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355879</xdr:colOff>
      <xdr:row>190</xdr:row>
      <xdr:rowOff>23028</xdr:rowOff>
    </xdr:from>
    <xdr:to>
      <xdr:col>37</xdr:col>
      <xdr:colOff>167471</xdr:colOff>
      <xdr:row>208</xdr:row>
      <xdr:rowOff>25121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439616</xdr:colOff>
      <xdr:row>185</xdr:row>
      <xdr:rowOff>115138</xdr:rowOff>
    </xdr:from>
    <xdr:to>
      <xdr:col>42</xdr:col>
      <xdr:colOff>1088572</xdr:colOff>
      <xdr:row>208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42</xdr:col>
      <xdr:colOff>1151374</xdr:colOff>
      <xdr:row>185</xdr:row>
      <xdr:rowOff>104671</xdr:rowOff>
    </xdr:from>
    <xdr:to>
      <xdr:col>49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49</xdr:col>
      <xdr:colOff>146538</xdr:colOff>
      <xdr:row>185</xdr:row>
      <xdr:rowOff>83737</xdr:rowOff>
    </xdr:from>
    <xdr:to>
      <xdr:col>55</xdr:col>
      <xdr:colOff>230275</xdr:colOff>
      <xdr:row>204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87923</xdr:colOff>
      <xdr:row>213</xdr:row>
      <xdr:rowOff>27216</xdr:rowOff>
    </xdr:from>
    <xdr:to>
      <xdr:col>37</xdr:col>
      <xdr:colOff>1027862</xdr:colOff>
      <xdr:row>233</xdr:row>
      <xdr:rowOff>142353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209</xdr:row>
      <xdr:rowOff>10467</xdr:rowOff>
    </xdr:from>
    <xdr:to>
      <xdr:col>42</xdr:col>
      <xdr:colOff>1088572</xdr:colOff>
      <xdr:row>229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1161841</xdr:colOff>
      <xdr:row>209</xdr:row>
      <xdr:rowOff>20934</xdr:rowOff>
    </xdr:from>
    <xdr:to>
      <xdr:col>49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157005</xdr:colOff>
      <xdr:row>208</xdr:row>
      <xdr:rowOff>157006</xdr:rowOff>
    </xdr:from>
    <xdr:to>
      <xdr:col>55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439616</xdr:colOff>
      <xdr:row>229</xdr:row>
      <xdr:rowOff>157005</xdr:rowOff>
    </xdr:from>
    <xdr:to>
      <xdr:col>42</xdr:col>
      <xdr:colOff>1088572</xdr:colOff>
      <xdr:row>255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1151374</xdr:colOff>
      <xdr:row>230</xdr:row>
      <xdr:rowOff>10467</xdr:rowOff>
    </xdr:from>
    <xdr:to>
      <xdr:col>49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230275</xdr:colOff>
      <xdr:row>229</xdr:row>
      <xdr:rowOff>167473</xdr:rowOff>
    </xdr:from>
    <xdr:to>
      <xdr:col>55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36</xdr:col>
      <xdr:colOff>376814</xdr:colOff>
      <xdr:row>255</xdr:row>
      <xdr:rowOff>167472</xdr:rowOff>
    </xdr:from>
    <xdr:to>
      <xdr:col>42</xdr:col>
      <xdr:colOff>1025770</xdr:colOff>
      <xdr:row>276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1161841</xdr:colOff>
      <xdr:row>255</xdr:row>
      <xdr:rowOff>167472</xdr:rowOff>
    </xdr:from>
    <xdr:to>
      <xdr:col>49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49</xdr:col>
      <xdr:colOff>198874</xdr:colOff>
      <xdr:row>255</xdr:row>
      <xdr:rowOff>157005</xdr:rowOff>
    </xdr:from>
    <xdr:to>
      <xdr:col>55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334946</xdr:colOff>
      <xdr:row>276</xdr:row>
      <xdr:rowOff>167473</xdr:rowOff>
    </xdr:from>
    <xdr:to>
      <xdr:col>42</xdr:col>
      <xdr:colOff>983902</xdr:colOff>
      <xdr:row>297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42</xdr:col>
      <xdr:colOff>1078104</xdr:colOff>
      <xdr:row>276</xdr:row>
      <xdr:rowOff>167473</xdr:rowOff>
    </xdr:from>
    <xdr:to>
      <xdr:col>49</xdr:col>
      <xdr:colOff>20933</xdr:colOff>
      <xdr:row>297</xdr:row>
      <xdr:rowOff>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125604</xdr:colOff>
      <xdr:row>276</xdr:row>
      <xdr:rowOff>157006</xdr:rowOff>
    </xdr:from>
    <xdr:to>
      <xdr:col>55</xdr:col>
      <xdr:colOff>209341</xdr:colOff>
      <xdr:row>297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36</xdr:col>
      <xdr:colOff>355880</xdr:colOff>
      <xdr:row>297</xdr:row>
      <xdr:rowOff>146539</xdr:rowOff>
    </xdr:from>
    <xdr:to>
      <xdr:col>42</xdr:col>
      <xdr:colOff>1004836</xdr:colOff>
      <xdr:row>318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42</xdr:col>
      <xdr:colOff>1119973</xdr:colOff>
      <xdr:row>297</xdr:row>
      <xdr:rowOff>146539</xdr:rowOff>
    </xdr:from>
    <xdr:to>
      <xdr:col>49</xdr:col>
      <xdr:colOff>62802</xdr:colOff>
      <xdr:row>317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177940</xdr:colOff>
      <xdr:row>297</xdr:row>
      <xdr:rowOff>125605</xdr:rowOff>
    </xdr:from>
    <xdr:to>
      <xdr:col>55</xdr:col>
      <xdr:colOff>261677</xdr:colOff>
      <xdr:row>317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910590</xdr:colOff>
      <xdr:row>1</xdr:row>
      <xdr:rowOff>34290</xdr:rowOff>
    </xdr:from>
    <xdr:to>
      <xdr:col>13</xdr:col>
      <xdr:colOff>704850</xdr:colOff>
      <xdr:row>28</xdr:row>
      <xdr:rowOff>110489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805816</xdr:colOff>
      <xdr:row>1</xdr:row>
      <xdr:rowOff>20955</xdr:rowOff>
    </xdr:from>
    <xdr:to>
      <xdr:col>19</xdr:col>
      <xdr:colOff>737235</xdr:colOff>
      <xdr:row>13</xdr:row>
      <xdr:rowOff>20955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7F2D48-0A02-4596-B3F2-D789F7EA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739140</xdr:colOff>
      <xdr:row>62</xdr:row>
      <xdr:rowOff>57150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9BF346F-546A-4868-888B-69F299CEF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739140</xdr:colOff>
      <xdr:row>94</xdr:row>
      <xdr:rowOff>57150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8A5ADB-C1F8-48A9-898A-0BA8520A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96</xdr:row>
      <xdr:rowOff>148590</xdr:rowOff>
    </xdr:from>
    <xdr:to>
      <xdr:col>12</xdr:col>
      <xdr:colOff>739140</xdr:colOff>
      <xdr:row>126</xdr:row>
      <xdr:rowOff>15240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2A5091F-1D44-4E6D-8014-DE003C1DA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739140</xdr:colOff>
      <xdr:row>158</xdr:row>
      <xdr:rowOff>57150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2C9C380-2374-43FB-88D2-C5060A349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</xdr:colOff>
      <xdr:row>161</xdr:row>
      <xdr:rowOff>0</xdr:rowOff>
    </xdr:from>
    <xdr:to>
      <xdr:col>12</xdr:col>
      <xdr:colOff>754380</xdr:colOff>
      <xdr:row>190</xdr:row>
      <xdr:rowOff>57150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C7180AF-0228-4F53-8DC3-8E4AC6E9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739140</xdr:colOff>
      <xdr:row>222</xdr:row>
      <xdr:rowOff>57150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E2885AF-9A91-4B87-A2FC-908BC3A3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224</xdr:row>
      <xdr:rowOff>186690</xdr:rowOff>
    </xdr:from>
    <xdr:to>
      <xdr:col>12</xdr:col>
      <xdr:colOff>758190</xdr:colOff>
      <xdr:row>254</xdr:row>
      <xdr:rowOff>53340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04B4276-9DCA-43C0-99D1-5CCA57E8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256</xdr:row>
      <xdr:rowOff>179070</xdr:rowOff>
    </xdr:from>
    <xdr:to>
      <xdr:col>12</xdr:col>
      <xdr:colOff>739140</xdr:colOff>
      <xdr:row>286</xdr:row>
      <xdr:rowOff>45720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D16C23D-A237-4C1B-8FD4-512A5F180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739140</xdr:colOff>
      <xdr:row>318</xdr:row>
      <xdr:rowOff>57150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10EE4D9-49D8-483B-9AF2-92C47CC4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0</xdr:row>
      <xdr:rowOff>167640</xdr:rowOff>
    </xdr:from>
    <xdr:to>
      <xdr:col>11</xdr:col>
      <xdr:colOff>731520</xdr:colOff>
      <xdr:row>28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33</xdr:row>
      <xdr:rowOff>15240</xdr:rowOff>
    </xdr:from>
    <xdr:to>
      <xdr:col>11</xdr:col>
      <xdr:colOff>739140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E90D23F-D71F-4A9D-BB1C-000D2869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91440</xdr:colOff>
      <xdr:row>0</xdr:row>
      <xdr:rowOff>114300</xdr:rowOff>
    </xdr:from>
    <xdr:to>
      <xdr:col>22</xdr:col>
      <xdr:colOff>9691</xdr:colOff>
      <xdr:row>27</xdr:row>
      <xdr:rowOff>144780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6C5EF8C-35C1-4997-AEE5-62D9DC111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12</xdr:col>
      <xdr:colOff>762000</xdr:colOff>
      <xdr:row>477</xdr:row>
      <xdr:rowOff>106680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07AA1F-767F-42D3-923A-49DC85FA7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12</xdr:col>
      <xdr:colOff>762000</xdr:colOff>
      <xdr:row>446</xdr:row>
      <xdr:rowOff>15240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880F90D3-2D75-48A3-8C59-B9F54EEE2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731520</xdr:colOff>
      <xdr:row>414</xdr:row>
      <xdr:rowOff>99060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DE373EA8-6DC1-4E05-8128-0F27DC49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12</xdr:col>
      <xdr:colOff>815340</xdr:colOff>
      <xdr:row>381</xdr:row>
      <xdr:rowOff>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43ACF015-2BD2-4121-B14A-44780B77B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784860</xdr:colOff>
      <xdr:row>348</xdr:row>
      <xdr:rowOff>144780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B49976B2-8CF6-44A3-BF2E-B9B673F3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0</xdr:colOff>
      <xdr:row>449</xdr:row>
      <xdr:rowOff>0</xdr:rowOff>
    </xdr:from>
    <xdr:to>
      <xdr:col>22</xdr:col>
      <xdr:colOff>777240</xdr:colOff>
      <xdr:row>468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3783F9B5-B171-4117-89E8-9E501385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876300</xdr:colOff>
      <xdr:row>316</xdr:row>
      <xdr:rowOff>175260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3CB4FF1B-6B20-445C-AC76-94272A99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417</xdr:row>
      <xdr:rowOff>0</xdr:rowOff>
    </xdr:from>
    <xdr:to>
      <xdr:col>22</xdr:col>
      <xdr:colOff>822960</xdr:colOff>
      <xdr:row>436</xdr:row>
      <xdr:rowOff>144780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8223C96E-F2B1-4751-9C54-DC68243A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385</xdr:row>
      <xdr:rowOff>0</xdr:rowOff>
    </xdr:from>
    <xdr:to>
      <xdr:col>22</xdr:col>
      <xdr:colOff>754380</xdr:colOff>
      <xdr:row>404</xdr:row>
      <xdr:rowOff>182880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18946BD3-B700-4574-84AB-3921BFB23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830580</xdr:colOff>
      <xdr:row>284</xdr:row>
      <xdr:rowOff>152400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23F564E0-9A66-4A24-A5DF-D9DBD55A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22</xdr:col>
      <xdr:colOff>769619</xdr:colOff>
      <xdr:row>372</xdr:row>
      <xdr:rowOff>68580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7679A320-F7CB-4C7D-8346-6B6562A1F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815340</xdr:colOff>
      <xdr:row>252</xdr:row>
      <xdr:rowOff>114300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4183498-46F3-4349-B77D-D5CC63EE3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321</xdr:row>
      <xdr:rowOff>0</xdr:rowOff>
    </xdr:from>
    <xdr:to>
      <xdr:col>22</xdr:col>
      <xdr:colOff>876300</xdr:colOff>
      <xdr:row>340</xdr:row>
      <xdr:rowOff>106680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8893EDB9-F8DF-4A48-A3CE-469172184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0</xdr:colOff>
      <xdr:row>289</xdr:row>
      <xdr:rowOff>0</xdr:rowOff>
    </xdr:from>
    <xdr:to>
      <xdr:col>22</xdr:col>
      <xdr:colOff>883920</xdr:colOff>
      <xdr:row>308</xdr:row>
      <xdr:rowOff>182880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244DB4B5-7104-4865-AE9B-E5B63A3E1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193</xdr:row>
      <xdr:rowOff>38100</xdr:rowOff>
    </xdr:from>
    <xdr:to>
      <xdr:col>11</xdr:col>
      <xdr:colOff>739140</xdr:colOff>
      <xdr:row>220</xdr:row>
      <xdr:rowOff>182880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63FB7E3-E6D5-4171-B51E-295E7CD12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0</xdr:colOff>
      <xdr:row>257</xdr:row>
      <xdr:rowOff>0</xdr:rowOff>
    </xdr:from>
    <xdr:to>
      <xdr:col>22</xdr:col>
      <xdr:colOff>899160</xdr:colOff>
      <xdr:row>276</xdr:row>
      <xdr:rowOff>68580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E683DEF7-4BF1-4F09-84C6-6C26AFE6D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769620</xdr:colOff>
      <xdr:row>189</xdr:row>
      <xdr:rowOff>144780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3B7BBBE2-33F9-456D-AA87-320FFBC38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225</xdr:row>
      <xdr:rowOff>0</xdr:rowOff>
    </xdr:from>
    <xdr:to>
      <xdr:col>22</xdr:col>
      <xdr:colOff>822960</xdr:colOff>
      <xdr:row>244</xdr:row>
      <xdr:rowOff>152400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AF69D8A9-9CD7-4B18-A232-F60859D4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14</xdr:col>
      <xdr:colOff>0</xdr:colOff>
      <xdr:row>193</xdr:row>
      <xdr:rowOff>0</xdr:rowOff>
    </xdr:from>
    <xdr:to>
      <xdr:col>22</xdr:col>
      <xdr:colOff>822960</xdr:colOff>
      <xdr:row>212</xdr:row>
      <xdr:rowOff>121920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F3761B83-F5DA-4162-961F-D076D1C6D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0</xdr:colOff>
      <xdr:row>161</xdr:row>
      <xdr:rowOff>0</xdr:rowOff>
    </xdr:from>
    <xdr:to>
      <xdr:col>22</xdr:col>
      <xdr:colOff>800100</xdr:colOff>
      <xdr:row>181</xdr:row>
      <xdr:rowOff>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B1349BDA-2574-4A7C-853C-128A42AA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754380</xdr:colOff>
      <xdr:row>158</xdr:row>
      <xdr:rowOff>0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DB32F316-1E71-433B-9A20-FCE7358E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11</xdr:col>
      <xdr:colOff>762000</xdr:colOff>
      <xdr:row>126</xdr:row>
      <xdr:rowOff>152400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F7CA458E-F594-460F-AA51-890F25B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129</xdr:row>
      <xdr:rowOff>0</xdr:rowOff>
    </xdr:from>
    <xdr:to>
      <xdr:col>22</xdr:col>
      <xdr:colOff>838200</xdr:colOff>
      <xdr:row>148</xdr:row>
      <xdr:rowOff>106681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6D390F0D-BF62-437B-876C-CA1E7F8D7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0</xdr:colOff>
      <xdr:row>97</xdr:row>
      <xdr:rowOff>0</xdr:rowOff>
    </xdr:from>
    <xdr:to>
      <xdr:col>22</xdr:col>
      <xdr:colOff>807719</xdr:colOff>
      <xdr:row>116</xdr:row>
      <xdr:rowOff>114300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8C757714-9994-41FC-A38F-F4A98FEC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11</xdr:col>
      <xdr:colOff>769620</xdr:colOff>
      <xdr:row>94</xdr:row>
      <xdr:rowOff>167640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C29F6207-28C9-4D91-91F2-8FE500AC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0</xdr:colOff>
      <xdr:row>65</xdr:row>
      <xdr:rowOff>0</xdr:rowOff>
    </xdr:from>
    <xdr:to>
      <xdr:col>22</xdr:col>
      <xdr:colOff>769620</xdr:colOff>
      <xdr:row>85</xdr:row>
      <xdr:rowOff>7620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26A03FF0-F790-4365-9853-3FDF591C5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13</xdr:col>
      <xdr:colOff>7620</xdr:colOff>
      <xdr:row>32</xdr:row>
      <xdr:rowOff>167640</xdr:rowOff>
    </xdr:from>
    <xdr:to>
      <xdr:col>21</xdr:col>
      <xdr:colOff>807720</xdr:colOff>
      <xdr:row>61</xdr:row>
      <xdr:rowOff>144780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630EC211-EE5D-4B19-9CC8-37FFE1D3F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</xdr:col>
      <xdr:colOff>76200</xdr:colOff>
      <xdr:row>8</xdr:row>
      <xdr:rowOff>45720</xdr:rowOff>
    </xdr:from>
    <xdr:to>
      <xdr:col>12</xdr:col>
      <xdr:colOff>784860</xdr:colOff>
      <xdr:row>10</xdr:row>
      <xdr:rowOff>152400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407CEFB4-D377-DFD2-C5D0-DE6D09921A99}"/>
            </a:ext>
          </a:extLst>
        </xdr:cNvPr>
        <xdr:cNvSpPr/>
      </xdr:nvSpPr>
      <xdr:spPr bwMode="auto">
        <a:xfrm>
          <a:off x="11049000" y="156972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708660</xdr:colOff>
      <xdr:row>42</xdr:row>
      <xdr:rowOff>106680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0ABE757-2533-4296-9C34-804C1B1BD6F1}"/>
            </a:ext>
          </a:extLst>
        </xdr:cNvPr>
        <xdr:cNvSpPr/>
      </xdr:nvSpPr>
      <xdr:spPr bwMode="auto">
        <a:xfrm>
          <a:off x="10972800" y="76200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73</xdr:row>
      <xdr:rowOff>0</xdr:rowOff>
    </xdr:from>
    <xdr:to>
      <xdr:col>12</xdr:col>
      <xdr:colOff>708660</xdr:colOff>
      <xdr:row>75</xdr:row>
      <xdr:rowOff>106680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50F65E14-1FB5-48FE-B9F4-C7B057169C7C}"/>
            </a:ext>
          </a:extLst>
        </xdr:cNvPr>
        <xdr:cNvSpPr/>
      </xdr:nvSpPr>
      <xdr:spPr bwMode="auto">
        <a:xfrm>
          <a:off x="10972800" y="13906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105</xdr:row>
      <xdr:rowOff>0</xdr:rowOff>
    </xdr:from>
    <xdr:to>
      <xdr:col>12</xdr:col>
      <xdr:colOff>807720</xdr:colOff>
      <xdr:row>107</xdr:row>
      <xdr:rowOff>106680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7674FFB8-36D4-4363-828D-512E271A8677}"/>
            </a:ext>
          </a:extLst>
        </xdr:cNvPr>
        <xdr:cNvSpPr/>
      </xdr:nvSpPr>
      <xdr:spPr bwMode="auto">
        <a:xfrm>
          <a:off x="11071860" y="20002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1</xdr:row>
      <xdr:rowOff>26147</xdr:rowOff>
    </xdr:from>
    <xdr:to>
      <xdr:col>13</xdr:col>
      <xdr:colOff>478117</xdr:colOff>
      <xdr:row>27</xdr:row>
      <xdr:rowOff>186765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829236</xdr:colOff>
      <xdr:row>273</xdr:row>
      <xdr:rowOff>127000</xdr:rowOff>
    </xdr:from>
    <xdr:to>
      <xdr:col>13</xdr:col>
      <xdr:colOff>754529</xdr:colOff>
      <xdr:row>302</xdr:row>
      <xdr:rowOff>134471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35BA483B-63D6-46BB-890D-70E6538E5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7470</xdr:colOff>
      <xdr:row>243</xdr:row>
      <xdr:rowOff>37354</xdr:rowOff>
    </xdr:from>
    <xdr:to>
      <xdr:col>14</xdr:col>
      <xdr:colOff>336175</xdr:colOff>
      <xdr:row>272</xdr:row>
      <xdr:rowOff>129802</xdr:rowOff>
    </xdr:to>
    <xdr:graphicFrame macro="">
      <xdr:nvGraphicFramePr>
        <xdr:cNvPr id="21" name="Diagram 9">
          <a:extLst>
            <a:ext uri="{FF2B5EF4-FFF2-40B4-BE49-F238E27FC236}">
              <a16:creationId xmlns:a16="http://schemas.microsoft.com/office/drawing/2014/main" id="{EE5EBB8D-8683-45BA-AB27-934FB65A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859118</xdr:colOff>
      <xdr:row>212</xdr:row>
      <xdr:rowOff>7471</xdr:rowOff>
    </xdr:from>
    <xdr:to>
      <xdr:col>14</xdr:col>
      <xdr:colOff>709707</xdr:colOff>
      <xdr:row>241</xdr:row>
      <xdr:rowOff>76949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CEB9220F-4650-4949-BF06-8AECBA3C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14941</xdr:colOff>
      <xdr:row>181</xdr:row>
      <xdr:rowOff>14942</xdr:rowOff>
    </xdr:from>
    <xdr:to>
      <xdr:col>14</xdr:col>
      <xdr:colOff>537882</xdr:colOff>
      <xdr:row>210</xdr:row>
      <xdr:rowOff>25943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5CF8DC54-F527-4DAA-AF2A-33C36B87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866588</xdr:colOff>
      <xdr:row>150</xdr:row>
      <xdr:rowOff>7470</xdr:rowOff>
    </xdr:from>
    <xdr:to>
      <xdr:col>14</xdr:col>
      <xdr:colOff>7470</xdr:colOff>
      <xdr:row>178</xdr:row>
      <xdr:rowOff>183030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0ECFF705-CF13-4B4A-B5DA-8E15A9C8E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844177</xdr:colOff>
      <xdr:row>119</xdr:row>
      <xdr:rowOff>37353</xdr:rowOff>
    </xdr:from>
    <xdr:to>
      <xdr:col>13</xdr:col>
      <xdr:colOff>825500</xdr:colOff>
      <xdr:row>148</xdr:row>
      <xdr:rowOff>41089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FB20C37F-BB80-42AF-8163-7180E531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885264</xdr:colOff>
      <xdr:row>88</xdr:row>
      <xdr:rowOff>179294</xdr:rowOff>
    </xdr:from>
    <xdr:to>
      <xdr:col>13</xdr:col>
      <xdr:colOff>881529</xdr:colOff>
      <xdr:row>117</xdr:row>
      <xdr:rowOff>183030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BA13F89A-B98E-48A4-B456-E8608815E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59</xdr:row>
      <xdr:rowOff>22412</xdr:rowOff>
    </xdr:from>
    <xdr:to>
      <xdr:col>13</xdr:col>
      <xdr:colOff>840441</xdr:colOff>
      <xdr:row>88</xdr:row>
      <xdr:rowOff>41089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AB32BA87-B7C4-40FB-99DA-49A66C602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30</xdr:row>
      <xdr:rowOff>14940</xdr:rowOff>
    </xdr:from>
    <xdr:to>
      <xdr:col>13</xdr:col>
      <xdr:colOff>564029</xdr:colOff>
      <xdr:row>58</xdr:row>
      <xdr:rowOff>37353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4BF2E811-B7A0-46F7-8B44-B6554D09C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305</xdr:row>
      <xdr:rowOff>0</xdr:rowOff>
    </xdr:from>
    <xdr:to>
      <xdr:col>13</xdr:col>
      <xdr:colOff>836705</xdr:colOff>
      <xdr:row>334</xdr:row>
      <xdr:rowOff>7472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C19F2C-16C8-4E8E-B593-DE7B82EB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439615</xdr:colOff>
      <xdr:row>0</xdr:row>
      <xdr:rowOff>73270</xdr:rowOff>
    </xdr:from>
    <xdr:to>
      <xdr:col>44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1172308</xdr:colOff>
      <xdr:row>0</xdr:row>
      <xdr:rowOff>73269</xdr:rowOff>
    </xdr:from>
    <xdr:to>
      <xdr:col>51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146539</xdr:colOff>
      <xdr:row>0</xdr:row>
      <xdr:rowOff>52336</xdr:rowOff>
    </xdr:from>
    <xdr:to>
      <xdr:col>57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439615</xdr:colOff>
      <xdr:row>18</xdr:row>
      <xdr:rowOff>31401</xdr:rowOff>
    </xdr:from>
    <xdr:to>
      <xdr:col>44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1151374</xdr:colOff>
      <xdr:row>18</xdr:row>
      <xdr:rowOff>41868</xdr:rowOff>
    </xdr:from>
    <xdr:to>
      <xdr:col>51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136072</xdr:colOff>
      <xdr:row>18</xdr:row>
      <xdr:rowOff>83736</xdr:rowOff>
    </xdr:from>
    <xdr:to>
      <xdr:col>57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439615</xdr:colOff>
      <xdr:row>38</xdr:row>
      <xdr:rowOff>20934</xdr:rowOff>
    </xdr:from>
    <xdr:to>
      <xdr:col>44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</xdr:col>
      <xdr:colOff>253303</xdr:colOff>
      <xdr:row>70</xdr:row>
      <xdr:rowOff>171660</xdr:rowOff>
    </xdr:from>
    <xdr:to>
      <xdr:col>39</xdr:col>
      <xdr:colOff>452177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253301</xdr:colOff>
      <xdr:row>86</xdr:row>
      <xdr:rowOff>18841</xdr:rowOff>
    </xdr:from>
    <xdr:to>
      <xdr:col>38</xdr:col>
      <xdr:colOff>494042</xdr:colOff>
      <xdr:row>99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177939</xdr:colOff>
      <xdr:row>100</xdr:row>
      <xdr:rowOff>186313</xdr:rowOff>
    </xdr:from>
    <xdr:to>
      <xdr:col>38</xdr:col>
      <xdr:colOff>418680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261675</xdr:colOff>
      <xdr:row>123</xdr:row>
      <xdr:rowOff>136072</xdr:rowOff>
    </xdr:from>
    <xdr:to>
      <xdr:col>57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31</xdr:col>
      <xdr:colOff>253302</xdr:colOff>
      <xdr:row>116</xdr:row>
      <xdr:rowOff>33495</xdr:rowOff>
    </xdr:from>
    <xdr:to>
      <xdr:col>38</xdr:col>
      <xdr:colOff>494043</xdr:colOff>
      <xdr:row>129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31</xdr:col>
      <xdr:colOff>207247</xdr:colOff>
      <xdr:row>131</xdr:row>
      <xdr:rowOff>2093</xdr:rowOff>
    </xdr:from>
    <xdr:to>
      <xdr:col>38</xdr:col>
      <xdr:colOff>447988</xdr:colOff>
      <xdr:row>144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167473</xdr:colOff>
      <xdr:row>146</xdr:row>
      <xdr:rowOff>8375</xdr:rowOff>
    </xdr:from>
    <xdr:to>
      <xdr:col>38</xdr:col>
      <xdr:colOff>389373</xdr:colOff>
      <xdr:row>159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51</xdr:col>
      <xdr:colOff>146538</xdr:colOff>
      <xdr:row>186</xdr:row>
      <xdr:rowOff>73270</xdr:rowOff>
    </xdr:from>
    <xdr:to>
      <xdr:col>57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217715</xdr:colOff>
      <xdr:row>161</xdr:row>
      <xdr:rowOff>60712</xdr:rowOff>
    </xdr:from>
    <xdr:to>
      <xdr:col>38</xdr:col>
      <xdr:colOff>450082</xdr:colOff>
      <xdr:row>173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35</xdr:col>
      <xdr:colOff>314010</xdr:colOff>
      <xdr:row>1</xdr:row>
      <xdr:rowOff>8374</xdr:rowOff>
    </xdr:from>
    <xdr:to>
      <xdr:col>42</xdr:col>
      <xdr:colOff>341225</xdr:colOff>
      <xdr:row>14</xdr:row>
      <xdr:rowOff>190499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439616</xdr:colOff>
      <xdr:row>230</xdr:row>
      <xdr:rowOff>157005</xdr:rowOff>
    </xdr:from>
    <xdr:to>
      <xdr:col>44</xdr:col>
      <xdr:colOff>1088572</xdr:colOff>
      <xdr:row>255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32</xdr:col>
      <xdr:colOff>584060</xdr:colOff>
      <xdr:row>244</xdr:row>
      <xdr:rowOff>175847</xdr:rowOff>
    </xdr:from>
    <xdr:to>
      <xdr:col>39</xdr:col>
      <xdr:colOff>778747</xdr:colOff>
      <xdr:row>262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376814</xdr:colOff>
      <xdr:row>255</xdr:row>
      <xdr:rowOff>167472</xdr:rowOff>
    </xdr:from>
    <xdr:to>
      <xdr:col>44</xdr:col>
      <xdr:colOff>1025770</xdr:colOff>
      <xdr:row>276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1161841</xdr:colOff>
      <xdr:row>255</xdr:row>
      <xdr:rowOff>167472</xdr:rowOff>
    </xdr:from>
    <xdr:to>
      <xdr:col>51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51</xdr:col>
      <xdr:colOff>198874</xdr:colOff>
      <xdr:row>255</xdr:row>
      <xdr:rowOff>157005</xdr:rowOff>
    </xdr:from>
    <xdr:to>
      <xdr:col>57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277</xdr:row>
      <xdr:rowOff>10468</xdr:rowOff>
    </xdr:from>
    <xdr:to>
      <xdr:col>38</xdr:col>
      <xdr:colOff>240741</xdr:colOff>
      <xdr:row>300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334946</xdr:colOff>
      <xdr:row>276</xdr:row>
      <xdr:rowOff>167473</xdr:rowOff>
    </xdr:from>
    <xdr:to>
      <xdr:col>44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1078104</xdr:colOff>
      <xdr:row>276</xdr:row>
      <xdr:rowOff>167473</xdr:rowOff>
    </xdr:from>
    <xdr:to>
      <xdr:col>51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51</xdr:col>
      <xdr:colOff>125604</xdr:colOff>
      <xdr:row>276</xdr:row>
      <xdr:rowOff>157006</xdr:rowOff>
    </xdr:from>
    <xdr:to>
      <xdr:col>57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300</xdr:row>
      <xdr:rowOff>167473</xdr:rowOff>
    </xdr:from>
    <xdr:to>
      <xdr:col>38</xdr:col>
      <xdr:colOff>240741</xdr:colOff>
      <xdr:row>321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38</xdr:col>
      <xdr:colOff>355880</xdr:colOff>
      <xdr:row>300</xdr:row>
      <xdr:rowOff>146539</xdr:rowOff>
    </xdr:from>
    <xdr:to>
      <xdr:col>44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44</xdr:col>
      <xdr:colOff>1119973</xdr:colOff>
      <xdr:row>300</xdr:row>
      <xdr:rowOff>146539</xdr:rowOff>
    </xdr:from>
    <xdr:to>
      <xdr:col>51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51</xdr:col>
      <xdr:colOff>177940</xdr:colOff>
      <xdr:row>300</xdr:row>
      <xdr:rowOff>125605</xdr:rowOff>
    </xdr:from>
    <xdr:to>
      <xdr:col>57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685800</xdr:colOff>
      <xdr:row>27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2BA026-032C-447E-8723-7E14D30B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815340</xdr:colOff>
      <xdr:row>61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6A3FB7-CA18-475B-AAB3-0AFBD814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815340</xdr:colOff>
      <xdr:row>93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C9C5DB-B0AD-406C-B86D-3F471F469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815340</xdr:colOff>
      <xdr:row>125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3D15E7F-A7DC-4DA5-AA0E-3C6C4EF8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815340</xdr:colOff>
      <xdr:row>157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751A49B-C9F0-411A-91D3-22680B742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779302</xdr:colOff>
      <xdr:row>1</xdr:row>
      <xdr:rowOff>48323</xdr:rowOff>
    </xdr:from>
    <xdr:to>
      <xdr:col>15</xdr:col>
      <xdr:colOff>242834</xdr:colOff>
      <xdr:row>31</xdr:row>
      <xdr:rowOff>4187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879230</xdr:colOff>
      <xdr:row>168</xdr:row>
      <xdr:rowOff>167473</xdr:rowOff>
    </xdr:from>
    <xdr:to>
      <xdr:col>15</xdr:col>
      <xdr:colOff>427055</xdr:colOff>
      <xdr:row>201</xdr:row>
      <xdr:rowOff>108857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7EF0CC3-8360-466F-AA77-E5596E2C7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895978</xdr:colOff>
      <xdr:row>134</xdr:row>
      <xdr:rowOff>8373</xdr:rowOff>
    </xdr:from>
    <xdr:to>
      <xdr:col>15</xdr:col>
      <xdr:colOff>447989</xdr:colOff>
      <xdr:row>166</xdr:row>
      <xdr:rowOff>159099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69049996-B5AF-4F53-8107-981C1059A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376257</xdr:colOff>
      <xdr:row>64</xdr:row>
      <xdr:rowOff>64722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69ABAC2-1DB9-45AC-9817-DB1585A9F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376257</xdr:colOff>
      <xdr:row>97</xdr:row>
      <xdr:rowOff>156832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6FEB8D5-6130-4624-BD0E-F6C645513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376257</xdr:colOff>
      <xdr:row>132</xdr:row>
      <xdr:rowOff>73095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EF7C5EE5-80B4-4B20-85D9-D676377C8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204</xdr:row>
      <xdr:rowOff>0</xdr:rowOff>
    </xdr:from>
    <xdr:to>
      <xdr:col>15</xdr:col>
      <xdr:colOff>460550</xdr:colOff>
      <xdr:row>236</xdr:row>
      <xdr:rowOff>133978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F082AEE-3FCD-4D99-83A8-F49E1B17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239</xdr:row>
      <xdr:rowOff>0</xdr:rowOff>
    </xdr:from>
    <xdr:to>
      <xdr:col>15</xdr:col>
      <xdr:colOff>460550</xdr:colOff>
      <xdr:row>271</xdr:row>
      <xdr:rowOff>133978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8C93EEF-A3CB-4DD8-B954-A51188114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15</xdr:col>
      <xdr:colOff>376257</xdr:colOff>
      <xdr:row>306</xdr:row>
      <xdr:rowOff>173578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4E1540E7-7490-4C7F-9E40-9FDD838B2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309</xdr:row>
      <xdr:rowOff>0</xdr:rowOff>
    </xdr:from>
    <xdr:to>
      <xdr:col>15</xdr:col>
      <xdr:colOff>376257</xdr:colOff>
      <xdr:row>341</xdr:row>
      <xdr:rowOff>173578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4B7ADBC-C94F-4443-B214-3240F24C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211139</xdr:colOff>
      <xdr:row>1</xdr:row>
      <xdr:rowOff>11369</xdr:rowOff>
    </xdr:from>
    <xdr:to>
      <xdr:col>25</xdr:col>
      <xdr:colOff>145915</xdr:colOff>
      <xdr:row>30</xdr:row>
      <xdr:rowOff>16213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243190</xdr:colOff>
      <xdr:row>32</xdr:row>
      <xdr:rowOff>162128</xdr:rowOff>
    </xdr:from>
    <xdr:to>
      <xdr:col>25</xdr:col>
      <xdr:colOff>113489</xdr:colOff>
      <xdr:row>63</xdr:row>
      <xdr:rowOff>178341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1B3FF6EB-7865-4877-A59A-9B3F0688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81064</xdr:colOff>
      <xdr:row>65</xdr:row>
      <xdr:rowOff>186447</xdr:rowOff>
    </xdr:from>
    <xdr:to>
      <xdr:col>25</xdr:col>
      <xdr:colOff>486384</xdr:colOff>
      <xdr:row>97</xdr:row>
      <xdr:rowOff>113490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A1A2BDC-18C6-4D06-A99A-09D10C443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99</xdr:row>
      <xdr:rowOff>0</xdr:rowOff>
    </xdr:from>
    <xdr:to>
      <xdr:col>25</xdr:col>
      <xdr:colOff>405320</xdr:colOff>
      <xdr:row>130</xdr:row>
      <xdr:rowOff>121596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681646E-7CBF-48E9-9306-AEA853176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470170</xdr:colOff>
      <xdr:row>131</xdr:row>
      <xdr:rowOff>154021</xdr:rowOff>
    </xdr:from>
    <xdr:to>
      <xdr:col>25</xdr:col>
      <xdr:colOff>340469</xdr:colOff>
      <xdr:row>163</xdr:row>
      <xdr:rowOff>81064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25D6EB6-824A-4422-B444-FB36DE313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107576</xdr:colOff>
      <xdr:row>1</xdr:row>
      <xdr:rowOff>4482</xdr:rowOff>
    </xdr:from>
    <xdr:to>
      <xdr:col>16</xdr:col>
      <xdr:colOff>779930</xdr:colOff>
      <xdr:row>33</xdr:row>
      <xdr:rowOff>80682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191797A9-E6E7-413A-A948-91F31DA9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878541</xdr:colOff>
      <xdr:row>338</xdr:row>
      <xdr:rowOff>170329</xdr:rowOff>
    </xdr:from>
    <xdr:to>
      <xdr:col>17</xdr:col>
      <xdr:colOff>67235</xdr:colOff>
      <xdr:row>373</xdr:row>
      <xdr:rowOff>138953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82756C-9880-4CE8-9E7C-BA97AC541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263</xdr:row>
      <xdr:rowOff>71717</xdr:rowOff>
    </xdr:from>
    <xdr:to>
      <xdr:col>17</xdr:col>
      <xdr:colOff>103094</xdr:colOff>
      <xdr:row>298</xdr:row>
      <xdr:rowOff>40340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1EF1DA9-F899-49B0-A490-31E49BF3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17</xdr:col>
      <xdr:colOff>103094</xdr:colOff>
      <xdr:row>222</xdr:row>
      <xdr:rowOff>183776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044485B-26DD-403B-8DBD-20947D30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35858</xdr:colOff>
      <xdr:row>110</xdr:row>
      <xdr:rowOff>197222</xdr:rowOff>
    </xdr:from>
    <xdr:to>
      <xdr:col>16</xdr:col>
      <xdr:colOff>833717</xdr:colOff>
      <xdr:row>145</xdr:row>
      <xdr:rowOff>80681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FD90C47-B540-45BB-BEE5-175729432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</xdr:row>
      <xdr:rowOff>170329</xdr:rowOff>
    </xdr:from>
    <xdr:to>
      <xdr:col>16</xdr:col>
      <xdr:colOff>412376</xdr:colOff>
      <xdr:row>69</xdr:row>
      <xdr:rowOff>170329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A3207DF-5B27-4926-9438-FC5BA9201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17</xdr:col>
      <xdr:colOff>116541</xdr:colOff>
      <xdr:row>108</xdr:row>
      <xdr:rowOff>112058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355A309-B1D7-4262-A85C-055F0AE8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17</xdr:col>
      <xdr:colOff>103094</xdr:colOff>
      <xdr:row>184</xdr:row>
      <xdr:rowOff>40341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88F0A96-EEE7-4BCB-9C00-F4B0E5E6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17</xdr:col>
      <xdr:colOff>103094</xdr:colOff>
      <xdr:row>259</xdr:row>
      <xdr:rowOff>156881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EEE45318-E297-435F-BF2F-717C01EBD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301</xdr:row>
      <xdr:rowOff>0</xdr:rowOff>
    </xdr:from>
    <xdr:to>
      <xdr:col>17</xdr:col>
      <xdr:colOff>103094</xdr:colOff>
      <xdr:row>335</xdr:row>
      <xdr:rowOff>156881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BB0DED3-85C9-4594-B7BB-0F9C665BF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377</xdr:row>
      <xdr:rowOff>0</xdr:rowOff>
    </xdr:from>
    <xdr:to>
      <xdr:col>17</xdr:col>
      <xdr:colOff>80682</xdr:colOff>
      <xdr:row>412</xdr:row>
      <xdr:rowOff>94129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C54FE6B-3056-4F86-A495-A0C5CF2B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17</xdr:col>
      <xdr:colOff>80682</xdr:colOff>
      <xdr:row>450</xdr:row>
      <xdr:rowOff>121021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3771BDB-A675-43EA-8B8B-EDA49F340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901960</xdr:colOff>
      <xdr:row>0</xdr:row>
      <xdr:rowOff>0</xdr:rowOff>
    </xdr:from>
    <xdr:to>
      <xdr:col>13</xdr:col>
      <xdr:colOff>559836</xdr:colOff>
      <xdr:row>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812542</xdr:colOff>
      <xdr:row>193</xdr:row>
      <xdr:rowOff>42765</xdr:rowOff>
    </xdr:from>
    <xdr:to>
      <xdr:col>13</xdr:col>
      <xdr:colOff>758114</xdr:colOff>
      <xdr:row>221</xdr:row>
      <xdr:rowOff>97195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D2E5DFB7-6B95-4477-BAEA-9FF33887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734786</xdr:colOff>
      <xdr:row>161</xdr:row>
      <xdr:rowOff>7773</xdr:rowOff>
    </xdr:from>
    <xdr:to>
      <xdr:col>14</xdr:col>
      <xdr:colOff>34990</xdr:colOff>
      <xdr:row>191</xdr:row>
      <xdr:rowOff>3887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37BF61A-F94D-41E8-80FD-F31856943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65</xdr:row>
      <xdr:rowOff>19439</xdr:rowOff>
    </xdr:from>
    <xdr:to>
      <xdr:col>14</xdr:col>
      <xdr:colOff>108857</xdr:colOff>
      <xdr:row>94</xdr:row>
      <xdr:rowOff>104970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4867C20D-FDAC-4474-954A-EF02F2E3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909735</xdr:colOff>
      <xdr:row>33</xdr:row>
      <xdr:rowOff>15627</xdr:rowOff>
    </xdr:from>
    <xdr:to>
      <xdr:col>13</xdr:col>
      <xdr:colOff>719235</xdr:colOff>
      <xdr:row>62</xdr:row>
      <xdr:rowOff>15626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6301400-EEEC-498E-91A3-41BC891E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46731</xdr:colOff>
      <xdr:row>1</xdr:row>
      <xdr:rowOff>3889</xdr:rowOff>
    </xdr:from>
    <xdr:to>
      <xdr:col>13</xdr:col>
      <xdr:colOff>520959</xdr:colOff>
      <xdr:row>30</xdr:row>
      <xdr:rowOff>50541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F4DD1E10-3F14-482C-B4C0-6ABDD21D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894183</xdr:colOff>
      <xdr:row>224</xdr:row>
      <xdr:rowOff>0</xdr:rowOff>
    </xdr:from>
    <xdr:to>
      <xdr:col>13</xdr:col>
      <xdr:colOff>552059</xdr:colOff>
      <xdr:row>224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4FBE6C-6F28-4F4D-A7B4-42D69C1D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909734</xdr:colOff>
      <xdr:row>97</xdr:row>
      <xdr:rowOff>31103</xdr:rowOff>
    </xdr:from>
    <xdr:to>
      <xdr:col>14</xdr:col>
      <xdr:colOff>124408</xdr:colOff>
      <xdr:row>126</xdr:row>
      <xdr:rowOff>120521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ACEB0CF-12C0-4553-AC26-68C542871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901959</xdr:colOff>
      <xdr:row>129</xdr:row>
      <xdr:rowOff>46653</xdr:rowOff>
    </xdr:from>
    <xdr:to>
      <xdr:col>13</xdr:col>
      <xdr:colOff>816427</xdr:colOff>
      <xdr:row>158</xdr:row>
      <xdr:rowOff>93309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6F35A0-8118-4114-8E07-FC37ED8EC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0</xdr:row>
      <xdr:rowOff>159099</xdr:rowOff>
    </xdr:from>
    <xdr:to>
      <xdr:col>24</xdr:col>
      <xdr:colOff>33494</xdr:colOff>
      <xdr:row>32</xdr:row>
      <xdr:rowOff>100484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226088</xdr:colOff>
      <xdr:row>36</xdr:row>
      <xdr:rowOff>0</xdr:rowOff>
    </xdr:from>
    <xdr:to>
      <xdr:col>24</xdr:col>
      <xdr:colOff>188407</xdr:colOff>
      <xdr:row>68</xdr:row>
      <xdr:rowOff>25120</xdr:rowOff>
    </xdr:to>
    <xdr:graphicFrame macro="">
      <xdr:nvGraphicFramePr>
        <xdr:cNvPr id="20" name="Diagram 28">
          <a:extLst>
            <a:ext uri="{FF2B5EF4-FFF2-40B4-BE49-F238E27FC236}">
              <a16:creationId xmlns:a16="http://schemas.microsoft.com/office/drawing/2014/main" id="{E597C0E8-9496-4701-8DC1-227CFAE9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301450</xdr:colOff>
      <xdr:row>103</xdr:row>
      <xdr:rowOff>159099</xdr:rowOff>
    </xdr:to>
    <xdr:graphicFrame macro="">
      <xdr:nvGraphicFramePr>
        <xdr:cNvPr id="21" name="Diagram 34">
          <a:extLst>
            <a:ext uri="{FF2B5EF4-FFF2-40B4-BE49-F238E27FC236}">
              <a16:creationId xmlns:a16="http://schemas.microsoft.com/office/drawing/2014/main" id="{B33282C4-B766-465E-AE6A-6FAF3F4C3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105</xdr:row>
      <xdr:rowOff>192593</xdr:rowOff>
    </xdr:from>
    <xdr:to>
      <xdr:col>23</xdr:col>
      <xdr:colOff>376813</xdr:colOff>
      <xdr:row>138</xdr:row>
      <xdr:rowOff>25119</xdr:rowOff>
    </xdr:to>
    <xdr:graphicFrame macro="">
      <xdr:nvGraphicFramePr>
        <xdr:cNvPr id="22" name="Diagram 33">
          <a:extLst>
            <a:ext uri="{FF2B5EF4-FFF2-40B4-BE49-F238E27FC236}">
              <a16:creationId xmlns:a16="http://schemas.microsoft.com/office/drawing/2014/main" id="{AEEB9E65-58F2-48F7-B817-BD3816BE5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142</xdr:row>
      <xdr:rowOff>0</xdr:rowOff>
    </xdr:from>
    <xdr:to>
      <xdr:col>23</xdr:col>
      <xdr:colOff>502418</xdr:colOff>
      <xdr:row>172</xdr:row>
      <xdr:rowOff>159099</xdr:rowOff>
    </xdr:to>
    <xdr:graphicFrame macro="">
      <xdr:nvGraphicFramePr>
        <xdr:cNvPr id="24" name="Diagram 32">
          <a:extLst>
            <a:ext uri="{FF2B5EF4-FFF2-40B4-BE49-F238E27FC236}">
              <a16:creationId xmlns:a16="http://schemas.microsoft.com/office/drawing/2014/main" id="{D1E4A6F6-D552-4ED3-96B0-C7008F8E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23</xdr:col>
      <xdr:colOff>393561</xdr:colOff>
      <xdr:row>210</xdr:row>
      <xdr:rowOff>33495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85565D1B-7D8E-4D73-B59D-8D0BB6C89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212</xdr:row>
      <xdr:rowOff>0</xdr:rowOff>
    </xdr:from>
    <xdr:to>
      <xdr:col>23</xdr:col>
      <xdr:colOff>393561</xdr:colOff>
      <xdr:row>245</xdr:row>
      <xdr:rowOff>33496</xdr:rowOff>
    </xdr:to>
    <xdr:graphicFrame macro="">
      <xdr:nvGraphicFramePr>
        <xdr:cNvPr id="6" name="Diagram 37">
          <a:extLst>
            <a:ext uri="{FF2B5EF4-FFF2-40B4-BE49-F238E27FC236}">
              <a16:creationId xmlns:a16="http://schemas.microsoft.com/office/drawing/2014/main" id="{4D1E0D8D-3673-4D33-B286-A73A7E3C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484632</xdr:colOff>
      <xdr:row>225</xdr:row>
      <xdr:rowOff>15441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948AFAAA-5A76-4023-A64A-D4216CDEA635}"/>
            </a:ext>
          </a:extLst>
        </xdr:cNvPr>
        <xdr:cNvSpPr/>
      </xdr:nvSpPr>
      <xdr:spPr bwMode="auto">
        <a:xfrm>
          <a:off x="14478000" y="4240404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628900</xdr:colOff>
      <xdr:row>1</xdr:row>
      <xdr:rowOff>32006</xdr:rowOff>
    </xdr:from>
    <xdr:to>
      <xdr:col>15</xdr:col>
      <xdr:colOff>895978</xdr:colOff>
      <xdr:row>32</xdr:row>
      <xdr:rowOff>142352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33495</xdr:colOff>
      <xdr:row>245</xdr:row>
      <xdr:rowOff>12560</xdr:rowOff>
    </xdr:from>
    <xdr:to>
      <xdr:col>15</xdr:col>
      <xdr:colOff>695012</xdr:colOff>
      <xdr:row>276</xdr:row>
      <xdr:rowOff>154914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6DC9DC8E-AF2E-4922-B82A-6AE087D7E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20935</xdr:colOff>
      <xdr:row>209</xdr:row>
      <xdr:rowOff>138164</xdr:rowOff>
    </xdr:from>
    <xdr:to>
      <xdr:col>15</xdr:col>
      <xdr:colOff>816429</xdr:colOff>
      <xdr:row>241</xdr:row>
      <xdr:rowOff>46601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4B2766E3-2043-4120-9B27-70FBA563E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33494</xdr:colOff>
      <xdr:row>176</xdr:row>
      <xdr:rowOff>58616</xdr:rowOff>
    </xdr:from>
    <xdr:to>
      <xdr:col>15</xdr:col>
      <xdr:colOff>519164</xdr:colOff>
      <xdr:row>208</xdr:row>
      <xdr:rowOff>66990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37621E6E-5930-49A2-A2B8-0B1B206B2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141</xdr:row>
      <xdr:rowOff>29309</xdr:rowOff>
    </xdr:from>
    <xdr:to>
      <xdr:col>15</xdr:col>
      <xdr:colOff>577780</xdr:colOff>
      <xdr:row>173</xdr:row>
      <xdr:rowOff>163286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2531A347-8B99-463C-8F79-DA4C67615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657329</xdr:colOff>
      <xdr:row>106</xdr:row>
      <xdr:rowOff>12560</xdr:rowOff>
    </xdr:from>
    <xdr:to>
      <xdr:col>16</xdr:col>
      <xdr:colOff>381000</xdr:colOff>
      <xdr:row>138</xdr:row>
      <xdr:rowOff>180034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3BB5408B-8367-44C5-804A-A1E892FD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205152</xdr:colOff>
      <xdr:row>70</xdr:row>
      <xdr:rowOff>50618</xdr:rowOff>
    </xdr:from>
    <xdr:to>
      <xdr:col>15</xdr:col>
      <xdr:colOff>330756</xdr:colOff>
      <xdr:row>102</xdr:row>
      <xdr:rowOff>50618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FEB4EA6-A36C-4C49-8D3A-BAAF05E08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598715</xdr:colOff>
      <xdr:row>36</xdr:row>
      <xdr:rowOff>8373</xdr:rowOff>
    </xdr:from>
    <xdr:to>
      <xdr:col>15</xdr:col>
      <xdr:colOff>720133</xdr:colOff>
      <xdr:row>68</xdr:row>
      <xdr:rowOff>133977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BC6FDB64-1ECF-4DF4-80E1-46533921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132773</xdr:colOff>
      <xdr:row>1</xdr:row>
      <xdr:rowOff>99579</xdr:rowOff>
    </xdr:from>
    <xdr:to>
      <xdr:col>15</xdr:col>
      <xdr:colOff>684068</xdr:colOff>
      <xdr:row>31</xdr:row>
      <xdr:rowOff>86591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904875</xdr:colOff>
      <xdr:row>143</xdr:row>
      <xdr:rowOff>47625</xdr:rowOff>
    </xdr:from>
    <xdr:to>
      <xdr:col>15</xdr:col>
      <xdr:colOff>645101</xdr:colOff>
      <xdr:row>177</xdr:row>
      <xdr:rowOff>90920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AE99963D-C514-4AD5-97CC-380EC0BE4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73603</xdr:colOff>
      <xdr:row>179</xdr:row>
      <xdr:rowOff>168853</xdr:rowOff>
    </xdr:from>
    <xdr:to>
      <xdr:col>15</xdr:col>
      <xdr:colOff>766330</xdr:colOff>
      <xdr:row>213</xdr:row>
      <xdr:rowOff>82262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5E72B75-7548-436D-9550-3CA859C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86591</xdr:colOff>
      <xdr:row>106</xdr:row>
      <xdr:rowOff>4329</xdr:rowOff>
    </xdr:from>
    <xdr:to>
      <xdr:col>15</xdr:col>
      <xdr:colOff>8659</xdr:colOff>
      <xdr:row>138</xdr:row>
      <xdr:rowOff>160192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612DD28A-F80D-4BA5-BDC4-37997CFE0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17318</xdr:colOff>
      <xdr:row>70</xdr:row>
      <xdr:rowOff>195868</xdr:rowOff>
    </xdr:from>
    <xdr:to>
      <xdr:col>15</xdr:col>
      <xdr:colOff>207818</xdr:colOff>
      <xdr:row>102</xdr:row>
      <xdr:rowOff>142873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1CF178A1-982D-4741-8C18-961F83A9C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904876</xdr:colOff>
      <xdr:row>35</xdr:row>
      <xdr:rowOff>190500</xdr:rowOff>
    </xdr:from>
    <xdr:to>
      <xdr:col>15</xdr:col>
      <xdr:colOff>787977</xdr:colOff>
      <xdr:row>67</xdr:row>
      <xdr:rowOff>173181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63AA14FC-5CC7-4EEC-97EB-D469F8540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251115</xdr:colOff>
      <xdr:row>193</xdr:row>
      <xdr:rowOff>164523</xdr:rowOff>
    </xdr:from>
    <xdr:to>
      <xdr:col>16</xdr:col>
      <xdr:colOff>735747</xdr:colOff>
      <xdr:row>198</xdr:row>
      <xdr:rowOff>190431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282FC126-3624-4463-885B-23A07177023F}"/>
            </a:ext>
          </a:extLst>
        </xdr:cNvPr>
        <xdr:cNvSpPr/>
      </xdr:nvSpPr>
      <xdr:spPr bwMode="auto">
        <a:xfrm>
          <a:off x="14867660" y="37039262"/>
          <a:ext cx="484632" cy="978408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552093</xdr:colOff>
      <xdr:row>0</xdr:row>
      <xdr:rowOff>82828</xdr:rowOff>
    </xdr:from>
    <xdr:to>
      <xdr:col>15</xdr:col>
      <xdr:colOff>670892</xdr:colOff>
      <xdr:row>30</xdr:row>
      <xdr:rowOff>223631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70402</xdr:colOff>
      <xdr:row>35</xdr:row>
      <xdr:rowOff>86967</xdr:rowOff>
    </xdr:from>
    <xdr:to>
      <xdr:col>15</xdr:col>
      <xdr:colOff>186359</xdr:colOff>
      <xdr:row>66</xdr:row>
      <xdr:rowOff>86967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311961FB-DA37-4890-B83D-D024CD89B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911087</xdr:colOff>
      <xdr:row>70</xdr:row>
      <xdr:rowOff>49696</xdr:rowOff>
    </xdr:from>
    <xdr:to>
      <xdr:col>15</xdr:col>
      <xdr:colOff>194642</xdr:colOff>
      <xdr:row>102</xdr:row>
      <xdr:rowOff>16566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FB83B64-C48E-42B5-97FF-E35C805AB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819978</xdr:colOff>
      <xdr:row>104</xdr:row>
      <xdr:rowOff>165652</xdr:rowOff>
    </xdr:from>
    <xdr:to>
      <xdr:col>15</xdr:col>
      <xdr:colOff>62120</xdr:colOff>
      <xdr:row>137</xdr:row>
      <xdr:rowOff>41413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93EC66C8-9ED4-45EF-932B-0A3BEFC6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848967</xdr:colOff>
      <xdr:row>139</xdr:row>
      <xdr:rowOff>186358</xdr:rowOff>
    </xdr:from>
    <xdr:to>
      <xdr:col>14</xdr:col>
      <xdr:colOff>728870</xdr:colOff>
      <xdr:row>171</xdr:row>
      <xdr:rowOff>178076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94454F2-0A4B-4F16-BD1C-8EDD86434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873815</xdr:colOff>
      <xdr:row>174</xdr:row>
      <xdr:rowOff>161511</xdr:rowOff>
    </xdr:from>
    <xdr:to>
      <xdr:col>15</xdr:col>
      <xdr:colOff>538370</xdr:colOff>
      <xdr:row>207</xdr:row>
      <xdr:rowOff>144946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EC150280-44C1-40BB-8554-CF82D455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865533</xdr:colOff>
      <xdr:row>209</xdr:row>
      <xdr:rowOff>165652</xdr:rowOff>
    </xdr:from>
    <xdr:to>
      <xdr:col>15</xdr:col>
      <xdr:colOff>256762</xdr:colOff>
      <xdr:row>242</xdr:row>
      <xdr:rowOff>57979</xdr:rowOff>
    </xdr:to>
    <xdr:graphicFrame macro="">
      <xdr:nvGraphicFramePr>
        <xdr:cNvPr id="24" name="Diagram 9">
          <a:extLst>
            <a:ext uri="{FF2B5EF4-FFF2-40B4-BE49-F238E27FC236}">
              <a16:creationId xmlns:a16="http://schemas.microsoft.com/office/drawing/2014/main" id="{B0A1D17C-3EBE-4738-BD55-67CE6E902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480202</xdr:colOff>
      <xdr:row>45</xdr:row>
      <xdr:rowOff>14617</xdr:rowOff>
    </xdr:from>
    <xdr:to>
      <xdr:col>43</xdr:col>
      <xdr:colOff>984936</xdr:colOff>
      <xdr:row>67</xdr:row>
      <xdr:rowOff>45099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470573</xdr:colOff>
      <xdr:row>67</xdr:row>
      <xdr:rowOff>65634</xdr:rowOff>
    </xdr:from>
    <xdr:to>
      <xdr:col>44</xdr:col>
      <xdr:colOff>61270</xdr:colOff>
      <xdr:row>90</xdr:row>
      <xdr:rowOff>65633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416837</xdr:colOff>
      <xdr:row>90</xdr:row>
      <xdr:rowOff>109478</xdr:rowOff>
    </xdr:from>
    <xdr:to>
      <xdr:col>43</xdr:col>
      <xdr:colOff>968698</xdr:colOff>
      <xdr:row>113</xdr:row>
      <xdr:rowOff>192028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497760</xdr:colOff>
      <xdr:row>114</xdr:row>
      <xdr:rowOff>55560</xdr:rowOff>
    </xdr:from>
    <xdr:to>
      <xdr:col>44</xdr:col>
      <xdr:colOff>197414</xdr:colOff>
      <xdr:row>140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455865</xdr:colOff>
      <xdr:row>142</xdr:row>
      <xdr:rowOff>53443</xdr:rowOff>
    </xdr:from>
    <xdr:to>
      <xdr:col>45</xdr:col>
      <xdr:colOff>56030</xdr:colOff>
      <xdr:row>173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413084</xdr:colOff>
      <xdr:row>0</xdr:row>
      <xdr:rowOff>112295</xdr:rowOff>
    </xdr:from>
    <xdr:to>
      <xdr:col>15</xdr:col>
      <xdr:colOff>304799</xdr:colOff>
      <xdr:row>30</xdr:row>
      <xdr:rowOff>28073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565484</xdr:colOff>
      <xdr:row>32</xdr:row>
      <xdr:rowOff>0</xdr:rowOff>
    </xdr:from>
    <xdr:to>
      <xdr:col>15</xdr:col>
      <xdr:colOff>200526</xdr:colOff>
      <xdr:row>63</xdr:row>
      <xdr:rowOff>36095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D312F929-E86D-4126-BD2E-1D949D9C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202</xdr:row>
      <xdr:rowOff>0</xdr:rowOff>
    </xdr:from>
    <xdr:to>
      <xdr:col>14</xdr:col>
      <xdr:colOff>854242</xdr:colOff>
      <xdr:row>232</xdr:row>
      <xdr:rowOff>176463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231FDC23-67F4-4C90-9116-50773AC43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914399</xdr:colOff>
      <xdr:row>168</xdr:row>
      <xdr:rowOff>0</xdr:rowOff>
    </xdr:from>
    <xdr:to>
      <xdr:col>14</xdr:col>
      <xdr:colOff>910388</xdr:colOff>
      <xdr:row>199</xdr:row>
      <xdr:rowOff>144379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70E968C-2495-4C27-B196-4B29DB25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914399</xdr:colOff>
      <xdr:row>134</xdr:row>
      <xdr:rowOff>0</xdr:rowOff>
    </xdr:from>
    <xdr:to>
      <xdr:col>15</xdr:col>
      <xdr:colOff>24062</xdr:colOff>
      <xdr:row>165</xdr:row>
      <xdr:rowOff>56148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961CCFC-7500-4220-9E55-1A586E018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914399</xdr:colOff>
      <xdr:row>100</xdr:row>
      <xdr:rowOff>0</xdr:rowOff>
    </xdr:from>
    <xdr:to>
      <xdr:col>15</xdr:col>
      <xdr:colOff>52136</xdr:colOff>
      <xdr:row>131</xdr:row>
      <xdr:rowOff>28074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D47F03C-8834-4B4F-A329-A1CCFF2F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914399</xdr:colOff>
      <xdr:row>66</xdr:row>
      <xdr:rowOff>0</xdr:rowOff>
    </xdr:from>
    <xdr:to>
      <xdr:col>15</xdr:col>
      <xdr:colOff>493294</xdr:colOff>
      <xdr:row>97</xdr:row>
      <xdr:rowOff>100263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E39B8B0B-861E-43C7-8FB2-0F93F5209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124476</xdr:colOff>
      <xdr:row>1</xdr:row>
      <xdr:rowOff>36479</xdr:rowOff>
    </xdr:from>
    <xdr:to>
      <xdr:col>27</xdr:col>
      <xdr:colOff>190499</xdr:colOff>
      <xdr:row>32</xdr:row>
      <xdr:rowOff>162128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32424</xdr:colOff>
      <xdr:row>165</xdr:row>
      <xdr:rowOff>190498</xdr:rowOff>
    </xdr:from>
    <xdr:to>
      <xdr:col>27</xdr:col>
      <xdr:colOff>786317</xdr:colOff>
      <xdr:row>197</xdr:row>
      <xdr:rowOff>32424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96478A1B-E559-4891-8177-E7DEFB93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97277</xdr:colOff>
      <xdr:row>132</xdr:row>
      <xdr:rowOff>129703</xdr:rowOff>
    </xdr:from>
    <xdr:to>
      <xdr:col>27</xdr:col>
      <xdr:colOff>579607</xdr:colOff>
      <xdr:row>164</xdr:row>
      <xdr:rowOff>137810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FBA4D584-DF17-48FF-98EB-CE263ECED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56745</xdr:colOff>
      <xdr:row>99</xdr:row>
      <xdr:rowOff>170234</xdr:rowOff>
    </xdr:from>
    <xdr:to>
      <xdr:col>27</xdr:col>
      <xdr:colOff>575552</xdr:colOff>
      <xdr:row>131</xdr:row>
      <xdr:rowOff>109436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149B128B-3B2B-42D8-AB51-EEFD4AAC1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462063</xdr:colOff>
      <xdr:row>66</xdr:row>
      <xdr:rowOff>109436</xdr:rowOff>
    </xdr:from>
    <xdr:to>
      <xdr:col>27</xdr:col>
      <xdr:colOff>684989</xdr:colOff>
      <xdr:row>97</xdr:row>
      <xdr:rowOff>174287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2D104AE6-2EE0-4B7B-9409-530BB83B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433691</xdr:colOff>
      <xdr:row>34</xdr:row>
      <xdr:rowOff>0</xdr:rowOff>
    </xdr:from>
    <xdr:to>
      <xdr:col>27</xdr:col>
      <xdr:colOff>462064</xdr:colOff>
      <xdr:row>65</xdr:row>
      <xdr:rowOff>129703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34CD80-5503-44FF-A949-E1C95CCF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101"/>
  <sheetViews>
    <sheetView workbookViewId="0">
      <pane xSplit="3" ySplit="1" topLeftCell="D4087" activePane="bottomRight" state="frozen"/>
      <selection pane="topRight" activeCell="D1" sqref="D1"/>
      <selection pane="bottomLeft" activeCell="A2" sqref="A2"/>
      <selection pane="bottomRight" sqref="A1:AK4101"/>
    </sheetView>
  </sheetViews>
  <sheetFormatPr baseColWidth="10" defaultColWidth="8.90625" defaultRowHeight="15"/>
  <cols>
    <col min="1" max="34" width="13" customWidth="1"/>
  </cols>
  <sheetData>
    <row r="1" spans="1:37">
      <c r="A1" t="s">
        <v>417</v>
      </c>
      <c r="B1" t="s">
        <v>418</v>
      </c>
      <c r="C1" t="s">
        <v>9</v>
      </c>
      <c r="D1" t="s">
        <v>67</v>
      </c>
      <c r="E1" t="s">
        <v>23</v>
      </c>
      <c r="F1" t="s">
        <v>451</v>
      </c>
      <c r="G1" t="s">
        <v>88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113</v>
      </c>
      <c r="N1" t="s">
        <v>114</v>
      </c>
      <c r="O1" t="s">
        <v>663</v>
      </c>
      <c r="P1" t="s">
        <v>583</v>
      </c>
      <c r="Q1" t="s">
        <v>72</v>
      </c>
      <c r="R1" t="s">
        <v>78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487</v>
      </c>
      <c r="Y1" t="s">
        <v>15</v>
      </c>
      <c r="Z1" t="s">
        <v>639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79</v>
      </c>
      <c r="AI1" t="s">
        <v>650</v>
      </c>
      <c r="AJ1" t="s">
        <v>651</v>
      </c>
      <c r="AK1" t="s">
        <v>652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9693</v>
      </c>
      <c r="R2">
        <v>15019</v>
      </c>
      <c r="S2">
        <v>5.4068180304947075</v>
      </c>
      <c r="T2">
        <v>7.264931087289435</v>
      </c>
      <c r="U2">
        <v>35.915327252147407</v>
      </c>
      <c r="V2">
        <v>4.1880284972368322</v>
      </c>
      <c r="W2">
        <v>33.417670950129846</v>
      </c>
      <c r="X2">
        <v>99.314202010786317</v>
      </c>
      <c r="Y2">
        <v>89.187029762301108</v>
      </c>
      <c r="Z2">
        <v>47.253478926692864</v>
      </c>
      <c r="AA2">
        <v>11.16248237750832</v>
      </c>
      <c r="AB2">
        <v>2.0495126622813404</v>
      </c>
      <c r="AC2">
        <v>3.0453093431566796</v>
      </c>
      <c r="AD2">
        <v>63.385629944967953</v>
      </c>
      <c r="AE2">
        <v>68.122195023398149</v>
      </c>
      <c r="AF2">
        <v>62.982217691075803</v>
      </c>
      <c r="AG2">
        <v>100</v>
      </c>
      <c r="AH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8704</v>
      </c>
      <c r="R3">
        <v>13014</v>
      </c>
      <c r="S3">
        <v>5.6440756108805905</v>
      </c>
      <c r="T3">
        <v>7.6692023974181645</v>
      </c>
      <c r="U3">
        <v>36.555248194252393</v>
      </c>
      <c r="V3">
        <v>4.0725372675580154</v>
      </c>
      <c r="W3">
        <v>35.26202551098816</v>
      </c>
      <c r="X3">
        <v>99.500537882280639</v>
      </c>
      <c r="Y3">
        <v>90.079913938835119</v>
      </c>
      <c r="Z3">
        <v>50.899031811894879</v>
      </c>
      <c r="AA3">
        <v>11.112741039561268</v>
      </c>
      <c r="AB3">
        <v>2.0001797642740304</v>
      </c>
      <c r="AC3">
        <v>2.8470691418896488</v>
      </c>
      <c r="AD3">
        <v>67.679668806324244</v>
      </c>
      <c r="AE3">
        <v>70.440205403008278</v>
      </c>
      <c r="AF3">
        <v>63.366123126449999</v>
      </c>
      <c r="AG3">
        <v>100</v>
      </c>
      <c r="AH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8590</v>
      </c>
      <c r="R4">
        <v>12972</v>
      </c>
      <c r="S4">
        <v>6.0040857230958995</v>
      </c>
      <c r="T4">
        <v>8.1105457909343244</v>
      </c>
      <c r="U4">
        <v>37.141635831020622</v>
      </c>
      <c r="V4">
        <v>3.8004933703361088</v>
      </c>
      <c r="W4">
        <v>41.381436941103907</v>
      </c>
      <c r="X4">
        <v>99.259944495837189</v>
      </c>
      <c r="Y4">
        <v>91.265803268578495</v>
      </c>
      <c r="Z4">
        <v>53.122109158186881</v>
      </c>
      <c r="AA4">
        <v>11.090714247924522</v>
      </c>
      <c r="AB4">
        <v>2.1117920588241925</v>
      </c>
      <c r="AC4">
        <v>2.8613434358305514</v>
      </c>
      <c r="AD4">
        <v>69.693662169482991</v>
      </c>
      <c r="AE4">
        <v>69.650625275234688</v>
      </c>
      <c r="AF4">
        <v>62.307444231931989</v>
      </c>
      <c r="AG4">
        <v>100</v>
      </c>
      <c r="AH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8182</v>
      </c>
      <c r="R5">
        <v>12882.5</v>
      </c>
      <c r="S5">
        <v>5.8782068697845915</v>
      </c>
      <c r="T5">
        <v>7.9077042499514851</v>
      </c>
      <c r="U5">
        <v>36.801373956918162</v>
      </c>
      <c r="V5">
        <v>4.3392198719192692</v>
      </c>
      <c r="W5">
        <v>37.290898505724826</v>
      </c>
      <c r="X5">
        <v>99.157772171550562</v>
      </c>
      <c r="Y5">
        <v>90.456045022317113</v>
      </c>
      <c r="Z5">
        <v>51.94643896759171</v>
      </c>
      <c r="AA5">
        <v>11.103930262562196</v>
      </c>
      <c r="AB5">
        <v>2.0249349286958624</v>
      </c>
      <c r="AC5">
        <v>2.8057806807144279</v>
      </c>
      <c r="AD5">
        <v>69.922020734479247</v>
      </c>
      <c r="AE5">
        <v>72.714540421247619</v>
      </c>
      <c r="AF5">
        <v>64.699752808378278</v>
      </c>
      <c r="AG5">
        <v>100</v>
      </c>
      <c r="AH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7802</v>
      </c>
      <c r="R6">
        <v>12017</v>
      </c>
      <c r="S6">
        <v>6.0966131313971879</v>
      </c>
      <c r="T6">
        <v>8.0892069568111857</v>
      </c>
      <c r="U6">
        <v>37.271590247149845</v>
      </c>
      <c r="V6">
        <v>4.6267787301323118</v>
      </c>
      <c r="W6">
        <v>38.478821669301823</v>
      </c>
      <c r="X6">
        <v>99.20945327452776</v>
      </c>
      <c r="Y6">
        <v>90.513439294332997</v>
      </c>
      <c r="Z6">
        <v>54.389614712490655</v>
      </c>
      <c r="AA6">
        <v>11.255607169811984</v>
      </c>
      <c r="AB6">
        <v>2.0580902282791276</v>
      </c>
      <c r="AC6">
        <v>2.7165375839894925</v>
      </c>
      <c r="AD6">
        <v>71.640723921290132</v>
      </c>
      <c r="AE6">
        <v>72.198849559626893</v>
      </c>
      <c r="AF6">
        <v>66.924209616039121</v>
      </c>
      <c r="AG6">
        <v>100</v>
      </c>
      <c r="AH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7293</v>
      </c>
      <c r="R7">
        <v>10972</v>
      </c>
      <c r="S7">
        <v>6.4536091870215122</v>
      </c>
      <c r="T7">
        <v>8.3016769959897942</v>
      </c>
      <c r="U7">
        <v>38.90400109369287</v>
      </c>
      <c r="V7">
        <v>4.8578199052132689</v>
      </c>
      <c r="W7">
        <v>42.900109369303671</v>
      </c>
      <c r="X7">
        <v>99.54429456799123</v>
      </c>
      <c r="Y7">
        <v>93.35581480131242</v>
      </c>
      <c r="Z7">
        <v>60.91870215092964</v>
      </c>
      <c r="AA7">
        <v>11.157825065182132</v>
      </c>
      <c r="AB7">
        <v>2.1074487938979938</v>
      </c>
      <c r="AC7">
        <v>2.6797135762664994</v>
      </c>
      <c r="AD7">
        <v>70.981844858668055</v>
      </c>
      <c r="AE7">
        <v>69.344426108787474</v>
      </c>
      <c r="AF7">
        <v>63.162959221217363</v>
      </c>
      <c r="AG7">
        <v>100</v>
      </c>
      <c r="AH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6658</v>
      </c>
      <c r="R8">
        <v>9742.1</v>
      </c>
      <c r="S8">
        <v>6.6689933381919699</v>
      </c>
      <c r="T8">
        <v>8.3224356144979001</v>
      </c>
      <c r="U8">
        <v>40.403937549399046</v>
      </c>
      <c r="V8">
        <v>4.1674792909126372</v>
      </c>
      <c r="W8">
        <v>43.296619825294329</v>
      </c>
      <c r="X8">
        <v>99.619178616520017</v>
      </c>
      <c r="Y8">
        <v>95.297728415844631</v>
      </c>
      <c r="Z8">
        <v>67.059463565350384</v>
      </c>
      <c r="AA8">
        <v>10.866719369616401</v>
      </c>
      <c r="AB8">
        <v>2.2566365451489672</v>
      </c>
      <c r="AC8">
        <v>2.6972992080476779</v>
      </c>
      <c r="AD8">
        <v>68.198572474430321</v>
      </c>
      <c r="AE8">
        <v>68.740065653372312</v>
      </c>
      <c r="AF8">
        <v>62.568008991156837</v>
      </c>
      <c r="AG8">
        <v>100</v>
      </c>
      <c r="AH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5376</v>
      </c>
      <c r="R9">
        <v>7667</v>
      </c>
      <c r="S9">
        <v>7.0959958262684202</v>
      </c>
      <c r="T9">
        <v>7.8890048258771373</v>
      </c>
      <c r="U9">
        <v>40.291352549889304</v>
      </c>
      <c r="V9">
        <v>5.9214816747097956</v>
      </c>
      <c r="W9">
        <v>35.868005738880925</v>
      </c>
      <c r="X9">
        <v>99.152210773444637</v>
      </c>
      <c r="Y9">
        <v>93.374201121690362</v>
      </c>
      <c r="Z9">
        <v>66.962305986696236</v>
      </c>
      <c r="AA9">
        <v>11.351447436269645</v>
      </c>
      <c r="AB9">
        <v>2.3252361683919958</v>
      </c>
      <c r="AC9">
        <v>2.6763250810256922</v>
      </c>
      <c r="AD9">
        <v>71.375919461291602</v>
      </c>
      <c r="AE9">
        <v>64.780262608674221</v>
      </c>
      <c r="AF9">
        <v>64.018332770218194</v>
      </c>
      <c r="AG9">
        <v>100</v>
      </c>
      <c r="AH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5711</v>
      </c>
      <c r="R10">
        <v>8829</v>
      </c>
      <c r="S10">
        <v>7.2916525087778892</v>
      </c>
      <c r="T10">
        <v>7.7323592705855715</v>
      </c>
      <c r="U10">
        <v>40.8395741307055</v>
      </c>
      <c r="V10">
        <v>8.3588175331294572</v>
      </c>
      <c r="W10">
        <v>32.868954581492808</v>
      </c>
      <c r="X10">
        <v>99.546947559179984</v>
      </c>
      <c r="Y10">
        <v>94.982444217918228</v>
      </c>
      <c r="Z10">
        <v>67.753992524634725</v>
      </c>
      <c r="AA10">
        <v>11.101468907443907</v>
      </c>
      <c r="AB10">
        <v>2.2054726965624236</v>
      </c>
      <c r="AC10">
        <v>2.5508606918538033</v>
      </c>
      <c r="AD10">
        <v>69.763610566588767</v>
      </c>
      <c r="AE10">
        <v>63.929758172032976</v>
      </c>
      <c r="AF10">
        <v>59.101948376906137</v>
      </c>
      <c r="AG10">
        <v>100</v>
      </c>
      <c r="AH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5012</v>
      </c>
      <c r="R11">
        <v>7729</v>
      </c>
      <c r="S11">
        <v>7.6551947211799698</v>
      </c>
      <c r="T11">
        <v>8.0174666839177124</v>
      </c>
      <c r="U11">
        <v>42.575650148790153</v>
      </c>
      <c r="V11">
        <v>7.1031181265364198</v>
      </c>
      <c r="W11">
        <v>38.245568637598637</v>
      </c>
      <c r="X11">
        <v>99.314270927675025</v>
      </c>
      <c r="Y11">
        <v>95.872687281666401</v>
      </c>
      <c r="Z11">
        <v>73.761159270280757</v>
      </c>
      <c r="AA11">
        <v>11.392576781101976</v>
      </c>
      <c r="AB11">
        <v>2.2852617490638418</v>
      </c>
      <c r="AC11">
        <v>2.635011194481137</v>
      </c>
      <c r="AD11">
        <v>70.911289489024597</v>
      </c>
      <c r="AE11">
        <v>63.285106880791119</v>
      </c>
      <c r="AF11">
        <v>59.363069680856881</v>
      </c>
      <c r="AG11">
        <v>100</v>
      </c>
      <c r="AH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5146</v>
      </c>
      <c r="R12">
        <v>7887</v>
      </c>
      <c r="S12">
        <v>7.8233802459743886</v>
      </c>
      <c r="T12">
        <v>7.7751996957017884</v>
      </c>
      <c r="U12">
        <v>42.340674527704046</v>
      </c>
      <c r="V12">
        <v>8.241409915050081</v>
      </c>
      <c r="W12">
        <v>35.881830860910348</v>
      </c>
      <c r="X12">
        <v>99.289970838087982</v>
      </c>
      <c r="Y12">
        <v>95.055154050969918</v>
      </c>
      <c r="Z12">
        <v>72.828705464688724</v>
      </c>
      <c r="AA12">
        <v>11.58254421509605</v>
      </c>
      <c r="AB12">
        <v>2.356438933679494</v>
      </c>
      <c r="AC12">
        <v>2.7049778029545641</v>
      </c>
      <c r="AD12">
        <v>71.242497976218445</v>
      </c>
      <c r="AE12">
        <v>61.511269656485325</v>
      </c>
      <c r="AF12">
        <v>56.499619485737057</v>
      </c>
      <c r="AG12">
        <v>100</v>
      </c>
      <c r="AH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4812</v>
      </c>
      <c r="R13">
        <v>7354</v>
      </c>
      <c r="S13">
        <v>8.1627685613271694</v>
      </c>
      <c r="T13">
        <v>7.8694587979331008</v>
      </c>
      <c r="U13">
        <v>42.673592602665089</v>
      </c>
      <c r="V13">
        <v>8.7435409301060663</v>
      </c>
      <c r="W13">
        <v>36.877889583899929</v>
      </c>
      <c r="X13">
        <v>99.442480282839227</v>
      </c>
      <c r="Y13">
        <v>95.023116671199361</v>
      </c>
      <c r="Z13">
        <v>73.823769377209729</v>
      </c>
      <c r="AA13">
        <v>11.63001478528035</v>
      </c>
      <c r="AB13">
        <v>2.3680910137149138</v>
      </c>
      <c r="AC13">
        <v>2.6990434461754513</v>
      </c>
      <c r="AD13">
        <v>69.105192358135596</v>
      </c>
      <c r="AE13">
        <v>59.501167172183848</v>
      </c>
      <c r="AF13">
        <v>52.468777186475798</v>
      </c>
      <c r="AG13">
        <v>100</v>
      </c>
      <c r="AH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5036</v>
      </c>
      <c r="R14">
        <v>7667</v>
      </c>
      <c r="S14">
        <v>8.1353854180253027</v>
      </c>
      <c r="T14">
        <v>7.4378505282379024</v>
      </c>
      <c r="U14">
        <v>41.65534107212725</v>
      </c>
      <c r="V14">
        <v>10.786487544019824</v>
      </c>
      <c r="W14">
        <v>29.450893439415673</v>
      </c>
      <c r="X14">
        <v>99.060910395200182</v>
      </c>
      <c r="Y14">
        <v>93.295943654623713</v>
      </c>
      <c r="Z14">
        <v>69.466544932829009</v>
      </c>
      <c r="AA14">
        <v>12.075336042869257</v>
      </c>
      <c r="AB14">
        <v>2.4311966912981409</v>
      </c>
      <c r="AC14">
        <v>2.4912298438634095</v>
      </c>
      <c r="AD14">
        <v>69.182748875034676</v>
      </c>
      <c r="AE14">
        <v>59.766690816511847</v>
      </c>
      <c r="AF14">
        <v>52.642895124652895</v>
      </c>
      <c r="AG14">
        <v>100</v>
      </c>
      <c r="AH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4658</v>
      </c>
      <c r="R15">
        <v>7188</v>
      </c>
      <c r="S15">
        <v>8.6192264885920995</v>
      </c>
      <c r="T15">
        <v>7.5566221480244851</v>
      </c>
      <c r="U15">
        <v>42.754799666110301</v>
      </c>
      <c r="V15">
        <v>10.587089593767391</v>
      </c>
      <c r="W15">
        <v>31.956037840845848</v>
      </c>
      <c r="X15">
        <v>98.998330550918212</v>
      </c>
      <c r="Y15">
        <v>93.948247078464092</v>
      </c>
      <c r="Z15">
        <v>72.81580411797438</v>
      </c>
      <c r="AA15">
        <v>12.337096677323769</v>
      </c>
      <c r="AB15">
        <v>2.4268033212322506</v>
      </c>
      <c r="AC15">
        <v>2.4130383058656846</v>
      </c>
      <c r="AD15">
        <v>70.677189213025002</v>
      </c>
      <c r="AE15">
        <v>61.048096146402969</v>
      </c>
      <c r="AF15">
        <v>49.924264519935761</v>
      </c>
      <c r="AG15">
        <v>100</v>
      </c>
      <c r="AH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4886</v>
      </c>
      <c r="R16">
        <v>7547</v>
      </c>
      <c r="S16">
        <v>8.6385318669670088</v>
      </c>
      <c r="T16">
        <v>7.0858619318934677</v>
      </c>
      <c r="U16">
        <v>41.459255333245032</v>
      </c>
      <c r="V16">
        <v>10.321982244600502</v>
      </c>
      <c r="W16">
        <v>24.075791705313367</v>
      </c>
      <c r="X16">
        <v>97.508943951238876</v>
      </c>
      <c r="Y16">
        <v>90.539287133960499</v>
      </c>
      <c r="Z16">
        <v>69.299059228832647</v>
      </c>
      <c r="AA16">
        <v>12.893840587070862</v>
      </c>
      <c r="AB16">
        <v>1.9093652757758013</v>
      </c>
      <c r="AC16">
        <v>2.3431690996297716</v>
      </c>
      <c r="AD16">
        <v>81.408645609541693</v>
      </c>
      <c r="AE16">
        <v>56.991532185414762</v>
      </c>
      <c r="AF16">
        <v>63.670129119821503</v>
      </c>
      <c r="AG16">
        <v>100</v>
      </c>
      <c r="AH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4655</v>
      </c>
      <c r="R17">
        <v>7408</v>
      </c>
      <c r="S17">
        <v>8.3540766738660928</v>
      </c>
      <c r="T17">
        <v>6.7597192224622056</v>
      </c>
      <c r="U17">
        <v>40.939821814254927</v>
      </c>
      <c r="V17">
        <v>12.756479481641469</v>
      </c>
      <c r="W17">
        <v>19.735421166306701</v>
      </c>
      <c r="X17">
        <v>98.2046436285097</v>
      </c>
      <c r="Y17">
        <v>91.036717062635006</v>
      </c>
      <c r="Z17">
        <v>66.900647948164149</v>
      </c>
      <c r="AA17">
        <v>12.721364598456219</v>
      </c>
      <c r="AB17">
        <v>2.3199254546367278</v>
      </c>
      <c r="AC17">
        <v>2.2696912585823044</v>
      </c>
      <c r="AD17">
        <v>69.117373253819437</v>
      </c>
      <c r="AE17">
        <v>53.144751705420781</v>
      </c>
      <c r="AF17">
        <v>48.70225803424124</v>
      </c>
      <c r="AG17">
        <v>100</v>
      </c>
      <c r="AH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4305</v>
      </c>
      <c r="R18">
        <v>6635</v>
      </c>
      <c r="S18">
        <v>8.4057272042200442</v>
      </c>
      <c r="T18">
        <v>6.7505651846269776</v>
      </c>
      <c r="U18">
        <v>40.50122079879425</v>
      </c>
      <c r="V18">
        <v>12.358703843255464</v>
      </c>
      <c r="W18">
        <v>18.914845516201968</v>
      </c>
      <c r="X18">
        <v>98.477769404672173</v>
      </c>
      <c r="Y18">
        <v>91.740768651092665</v>
      </c>
      <c r="Z18">
        <v>67.264506405425792</v>
      </c>
      <c r="AA18">
        <v>11.868550198522872</v>
      </c>
      <c r="AB18">
        <v>2.271403510164888</v>
      </c>
      <c r="AC18">
        <v>2.1503468948012912</v>
      </c>
      <c r="AD18">
        <v>67.499299450880315</v>
      </c>
      <c r="AE18">
        <v>46.844213412446031</v>
      </c>
      <c r="AF18">
        <v>45.14244730689169</v>
      </c>
      <c r="AG18">
        <v>100</v>
      </c>
      <c r="AH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4286</v>
      </c>
      <c r="R19">
        <v>6805</v>
      </c>
      <c r="S19">
        <v>8.5903012490815591</v>
      </c>
      <c r="T19">
        <v>7.2333578251285822</v>
      </c>
      <c r="U19">
        <v>40.402659808963968</v>
      </c>
      <c r="V19">
        <v>12.005878030859664</v>
      </c>
      <c r="W19">
        <v>23.864805290227778</v>
      </c>
      <c r="X19">
        <v>97.54592211609112</v>
      </c>
      <c r="Y19">
        <v>89.816311535635549</v>
      </c>
      <c r="Z19">
        <v>66.157237325495956</v>
      </c>
      <c r="AA19">
        <v>12.716873040766435</v>
      </c>
      <c r="AB19">
        <v>2.1627315531788183</v>
      </c>
      <c r="AC19">
        <v>2.1057085481825748</v>
      </c>
      <c r="AD19">
        <v>70.351949283158859</v>
      </c>
      <c r="AE19">
        <v>51.48412277323235</v>
      </c>
      <c r="AF19">
        <v>45.867565135799566</v>
      </c>
      <c r="AG19">
        <v>100</v>
      </c>
      <c r="AH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4272</v>
      </c>
      <c r="R20">
        <v>6680</v>
      </c>
      <c r="S20">
        <v>8.5666167664670656</v>
      </c>
      <c r="T20">
        <v>7.1639221556886223</v>
      </c>
      <c r="U20">
        <v>40.509505988023939</v>
      </c>
      <c r="V20">
        <v>12.844311377245504</v>
      </c>
      <c r="W20">
        <v>24.206586826347312</v>
      </c>
      <c r="X20">
        <v>97.859281437125759</v>
      </c>
      <c r="Y20">
        <v>90.868263473053887</v>
      </c>
      <c r="Z20">
        <v>65.47904191616766</v>
      </c>
      <c r="AA20">
        <v>12.603047027077823</v>
      </c>
      <c r="AB20">
        <v>2.1519506378499602</v>
      </c>
      <c r="AC20">
        <v>2.1515732038267505</v>
      </c>
      <c r="AD20">
        <v>69.408283558157748</v>
      </c>
      <c r="AE20">
        <v>51.353495980725633</v>
      </c>
      <c r="AF20">
        <v>45.276557190696089</v>
      </c>
      <c r="AG20">
        <v>100</v>
      </c>
      <c r="AH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4068</v>
      </c>
      <c r="R21">
        <v>6257</v>
      </c>
      <c r="S21">
        <v>8.6344893719034719</v>
      </c>
      <c r="T21">
        <v>7.1929039475787118</v>
      </c>
      <c r="U21">
        <v>42.286622982259914</v>
      </c>
      <c r="V21">
        <v>10.931756432795265</v>
      </c>
      <c r="W21">
        <v>25.395556976186672</v>
      </c>
      <c r="X21">
        <v>98.945181396835551</v>
      </c>
      <c r="Y21">
        <v>93.207607479622823</v>
      </c>
      <c r="Z21">
        <v>71.439987214319984</v>
      </c>
      <c r="AA21">
        <v>12.427596994908672</v>
      </c>
      <c r="AB21">
        <v>2.0908362354005763</v>
      </c>
      <c r="AC21">
        <v>2.3498599802298235</v>
      </c>
      <c r="AD21">
        <v>69.862456181570579</v>
      </c>
      <c r="AE21">
        <v>46.337647528417421</v>
      </c>
      <c r="AF21">
        <v>41.595497791439406</v>
      </c>
      <c r="AG21">
        <v>100</v>
      </c>
      <c r="AH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4272</v>
      </c>
      <c r="R22">
        <v>6564</v>
      </c>
      <c r="S22">
        <v>8.6393967093235862</v>
      </c>
      <c r="T22">
        <v>7.2681291895185858</v>
      </c>
      <c r="U22">
        <v>42.562842778793431</v>
      </c>
      <c r="V22">
        <v>10.816575258988422</v>
      </c>
      <c r="W22">
        <v>25.731261425959779</v>
      </c>
      <c r="X22">
        <v>98.659354052407053</v>
      </c>
      <c r="Y22">
        <v>92.306520414381467</v>
      </c>
      <c r="Z22">
        <v>71.374162096282731</v>
      </c>
      <c r="AA22">
        <v>12.729471096345961</v>
      </c>
      <c r="AB22">
        <v>2.0018064667322903</v>
      </c>
      <c r="AC22">
        <v>2.1414801724113843</v>
      </c>
      <c r="AD22">
        <v>72.035676296278865</v>
      </c>
      <c r="AE22">
        <v>46.009519812196409</v>
      </c>
      <c r="AF22">
        <v>44.49260960411285</v>
      </c>
      <c r="AG22">
        <v>100</v>
      </c>
      <c r="AH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3993</v>
      </c>
      <c r="R23">
        <v>6244</v>
      </c>
      <c r="S23">
        <v>8.3295964125560538</v>
      </c>
      <c r="T23">
        <v>7.1370916079436251</v>
      </c>
      <c r="U23">
        <v>41.571188340807197</v>
      </c>
      <c r="V23">
        <v>11.306854580397179</v>
      </c>
      <c r="W23">
        <v>21.909032671364518</v>
      </c>
      <c r="X23">
        <v>98.606662395900017</v>
      </c>
      <c r="Y23">
        <v>91.559897501601569</v>
      </c>
      <c r="Z23">
        <v>69.330557335041647</v>
      </c>
      <c r="AA23">
        <v>12.653160753866098</v>
      </c>
      <c r="AB23">
        <v>2.0403399130428896</v>
      </c>
      <c r="AC23">
        <v>2.047820734426228</v>
      </c>
      <c r="AD23">
        <v>70.37825625327612</v>
      </c>
      <c r="AE23">
        <v>44.785214724688451</v>
      </c>
      <c r="AF23">
        <v>43.009956162266526</v>
      </c>
      <c r="AG23">
        <v>100</v>
      </c>
      <c r="AH23">
        <v>100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3539</v>
      </c>
      <c r="R24">
        <v>5600</v>
      </c>
      <c r="S24">
        <v>8.3307142857142882</v>
      </c>
      <c r="T24">
        <v>7.2823214285714304</v>
      </c>
      <c r="U24">
        <v>42.237325000000041</v>
      </c>
      <c r="V24">
        <v>10.535714285714288</v>
      </c>
      <c r="W24">
        <v>24.107142857142861</v>
      </c>
      <c r="X24">
        <v>98.875</v>
      </c>
      <c r="Y24">
        <v>93.160714285714306</v>
      </c>
      <c r="Z24">
        <v>71.23214285714289</v>
      </c>
      <c r="AA24">
        <v>12.265701780403711</v>
      </c>
      <c r="AB24">
        <v>1.9610272974195124</v>
      </c>
      <c r="AC24">
        <v>2.0508121135918582</v>
      </c>
      <c r="AD24">
        <v>70.287500574418914</v>
      </c>
      <c r="AE24">
        <v>46.256485744408558</v>
      </c>
      <c r="AF24">
        <v>43.035036005324599</v>
      </c>
      <c r="AG24">
        <v>100</v>
      </c>
      <c r="AH24">
        <v>100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3333</v>
      </c>
      <c r="R25">
        <v>5283</v>
      </c>
      <c r="S25">
        <v>8.2142721938292631</v>
      </c>
      <c r="T25">
        <v>7.39314783267083</v>
      </c>
      <c r="U25">
        <v>43.787535491198192</v>
      </c>
      <c r="V25">
        <v>8.9343176225629399</v>
      </c>
      <c r="W25">
        <v>26.784024228657962</v>
      </c>
      <c r="X25">
        <v>99.110353965549905</v>
      </c>
      <c r="Y25">
        <v>94.321408290743875</v>
      </c>
      <c r="Z25">
        <v>74.88169600605714</v>
      </c>
      <c r="AA25">
        <v>12.61279931314778</v>
      </c>
      <c r="AB25">
        <v>1.8951028212528316</v>
      </c>
      <c r="AC25">
        <v>2.0897173940430913</v>
      </c>
      <c r="AD25">
        <v>70.117625284121004</v>
      </c>
      <c r="AE25">
        <v>45.842459162566627</v>
      </c>
      <c r="AF25">
        <v>42.648900239332654</v>
      </c>
      <c r="AG25">
        <v>100</v>
      </c>
      <c r="AH25">
        <v>100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3195</v>
      </c>
      <c r="R26">
        <v>5003</v>
      </c>
      <c r="S26">
        <v>8.2112732360583625</v>
      </c>
      <c r="T26">
        <v>7.2692384569258444</v>
      </c>
      <c r="U26">
        <v>42.981479112532526</v>
      </c>
      <c r="V26">
        <v>9.2544473316010389</v>
      </c>
      <c r="W26">
        <v>24.00559664201479</v>
      </c>
      <c r="X26">
        <v>98.720767539476327</v>
      </c>
      <c r="Y26">
        <v>93.004197481511099</v>
      </c>
      <c r="Z26">
        <v>72.756346192284653</v>
      </c>
      <c r="AA26">
        <v>12.78013836579713</v>
      </c>
      <c r="AB26">
        <v>1.8680051316830153</v>
      </c>
      <c r="AC26">
        <v>2.0425386119521431</v>
      </c>
      <c r="AD26">
        <v>71.82697323320501</v>
      </c>
      <c r="AE26">
        <v>41.134589675033752</v>
      </c>
      <c r="AF26">
        <v>40.030861884477666</v>
      </c>
      <c r="AG26">
        <v>100</v>
      </c>
      <c r="AH26">
        <v>100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3312</v>
      </c>
      <c r="R27">
        <v>5026</v>
      </c>
      <c r="S27">
        <v>8.3501790688420225</v>
      </c>
      <c r="T27">
        <v>7.2898925586947874</v>
      </c>
      <c r="U27">
        <v>44.363388380421846</v>
      </c>
      <c r="V27">
        <v>9.2916832471149995</v>
      </c>
      <c r="W27">
        <v>25.129327497015517</v>
      </c>
      <c r="X27">
        <v>99.403103859928351</v>
      </c>
      <c r="Y27">
        <v>94.767210505372063</v>
      </c>
      <c r="Z27">
        <v>76.462395543175489</v>
      </c>
      <c r="AA27">
        <v>12.462298259711599</v>
      </c>
      <c r="AB27">
        <v>1.8150498770763832</v>
      </c>
      <c r="AC27">
        <v>2.0458642169864905</v>
      </c>
      <c r="AD27">
        <v>71.911881655852625</v>
      </c>
      <c r="AE27">
        <v>43.95924326260171</v>
      </c>
      <c r="AF27">
        <v>41.904698463107174</v>
      </c>
      <c r="AG27">
        <v>100</v>
      </c>
      <c r="AH27">
        <v>100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3245</v>
      </c>
      <c r="R28">
        <v>5008</v>
      </c>
      <c r="S28">
        <v>8.0880591054313111</v>
      </c>
      <c r="T28">
        <v>7.1303913738019151</v>
      </c>
      <c r="U28">
        <v>43.535808706070227</v>
      </c>
      <c r="V28">
        <v>10.103833865814696</v>
      </c>
      <c r="W28">
        <v>22.503993610223649</v>
      </c>
      <c r="X28">
        <v>99.301118210862626</v>
      </c>
      <c r="Y28">
        <v>95.507188498402556</v>
      </c>
      <c r="Z28">
        <v>73.901757188498394</v>
      </c>
      <c r="AA28">
        <v>12.411024509602479</v>
      </c>
      <c r="AB28">
        <v>1.8669911989834465</v>
      </c>
      <c r="AC28">
        <v>2.0618363213784998</v>
      </c>
      <c r="AD28">
        <v>70.845671473785302</v>
      </c>
      <c r="AE28">
        <v>44.171998117175193</v>
      </c>
      <c r="AF28">
        <v>45.002185695634395</v>
      </c>
      <c r="AG28">
        <v>100</v>
      </c>
      <c r="AH28">
        <v>100</v>
      </c>
      <c r="AI28">
        <v>343</v>
      </c>
      <c r="AJ28">
        <v>119.15685131195336</v>
      </c>
      <c r="AK28">
        <v>25.307974559549343</v>
      </c>
    </row>
    <row r="29" spans="1:37" s="516" customFormat="1">
      <c r="A29" s="516">
        <v>1</v>
      </c>
      <c r="B29" s="516">
        <v>28</v>
      </c>
      <c r="C29" s="516">
        <v>2023</v>
      </c>
      <c r="D29" s="516">
        <v>99</v>
      </c>
      <c r="E29" s="516">
        <v>99</v>
      </c>
      <c r="F29" s="516">
        <v>99</v>
      </c>
      <c r="G29" s="516">
        <v>99</v>
      </c>
      <c r="H29" s="516">
        <v>99</v>
      </c>
      <c r="I29" s="516">
        <v>99</v>
      </c>
      <c r="J29" s="516">
        <v>999</v>
      </c>
      <c r="K29" s="516">
        <v>99</v>
      </c>
      <c r="L29" s="516">
        <v>99</v>
      </c>
      <c r="M29" s="516">
        <v>99</v>
      </c>
      <c r="N29" s="516">
        <v>99</v>
      </c>
      <c r="O29" s="516">
        <v>99</v>
      </c>
      <c r="P29" s="516">
        <v>9999</v>
      </c>
      <c r="Q29" s="516">
        <v>3188</v>
      </c>
      <c r="R29" s="516">
        <v>4913</v>
      </c>
      <c r="S29" s="516">
        <v>7.9922654182780386</v>
      </c>
      <c r="T29" s="516">
        <v>7.183594545084472</v>
      </c>
      <c r="U29" s="516">
        <v>42.290834520659693</v>
      </c>
      <c r="V29" s="516">
        <v>11.459393445959698</v>
      </c>
      <c r="W29" s="516">
        <v>23.000203541624256</v>
      </c>
      <c r="X29" s="516">
        <v>99.124771015672678</v>
      </c>
      <c r="Y29" s="516">
        <v>93.384897211479782</v>
      </c>
      <c r="Z29" s="516">
        <v>70.791776918379796</v>
      </c>
      <c r="AA29" s="516">
        <v>12.512114871539284</v>
      </c>
      <c r="AB29" s="516">
        <v>1.8688805335238223</v>
      </c>
      <c r="AC29" s="516">
        <v>2.0540427795809997</v>
      </c>
      <c r="AD29" s="516">
        <v>70.70621595239038</v>
      </c>
      <c r="AE29" s="516">
        <v>44.825476163225098</v>
      </c>
      <c r="AF29" s="516">
        <v>43.685315851322009</v>
      </c>
      <c r="AG29" s="516">
        <v>100</v>
      </c>
      <c r="AH29" s="516">
        <v>100</v>
      </c>
      <c r="AI29" s="516">
        <v>1023</v>
      </c>
      <c r="AJ29" s="516">
        <v>118.12717497556196</v>
      </c>
      <c r="AK29" s="516">
        <v>25.009010943035126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2956</v>
      </c>
      <c r="R30">
        <v>4450</v>
      </c>
      <c r="S30">
        <v>8.2179775280898912</v>
      </c>
      <c r="T30">
        <v>7.2339325842696658</v>
      </c>
      <c r="U30">
        <v>42.306831460674175</v>
      </c>
      <c r="V30">
        <v>10.966292134831455</v>
      </c>
      <c r="W30">
        <v>24.471910112359552</v>
      </c>
      <c r="X30">
        <v>99.056179775280896</v>
      </c>
      <c r="Y30">
        <v>93.011235955056179</v>
      </c>
      <c r="Z30">
        <v>70.471910112359552</v>
      </c>
      <c r="AA30">
        <v>12.64216106831454</v>
      </c>
      <c r="AB30">
        <v>1.8161919537808104</v>
      </c>
      <c r="AC30">
        <v>2.0360501627214482</v>
      </c>
      <c r="AD30">
        <v>77.017135075135613</v>
      </c>
      <c r="AE30">
        <v>41.171309192675174</v>
      </c>
      <c r="AF30">
        <v>47.735412381022648</v>
      </c>
      <c r="AG30">
        <v>100</v>
      </c>
      <c r="AH30">
        <v>100</v>
      </c>
      <c r="AI30">
        <v>3836</v>
      </c>
      <c r="AJ30">
        <v>117.6412408759127</v>
      </c>
      <c r="AK30">
        <v>25.586645227429553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206</v>
      </c>
      <c r="R31">
        <v>286</v>
      </c>
      <c r="S31">
        <v>8.2692307692307718</v>
      </c>
      <c r="T31">
        <v>6.5384615384615401</v>
      </c>
      <c r="U31">
        <v>41.372377622377606</v>
      </c>
      <c r="V31">
        <v>11.88811188811189</v>
      </c>
      <c r="W31">
        <v>11.53846153846154</v>
      </c>
      <c r="X31">
        <v>98.951048951048946</v>
      </c>
      <c r="Y31">
        <v>89.860139860139853</v>
      </c>
      <c r="Z31">
        <v>69.580419580419559</v>
      </c>
      <c r="AA31">
        <v>12.784892169020644</v>
      </c>
      <c r="AB31">
        <v>1.6727654239398797</v>
      </c>
      <c r="AC31">
        <v>1.620537900723569</v>
      </c>
      <c r="AD31">
        <v>76.142872012537339</v>
      </c>
      <c r="AE31">
        <v>44.746778744052065</v>
      </c>
      <c r="AF31">
        <v>40.957747801548472</v>
      </c>
      <c r="AG31">
        <v>6.4269662921348303</v>
      </c>
      <c r="AH31">
        <v>6.2850104161465641</v>
      </c>
      <c r="AI31">
        <v>201</v>
      </c>
      <c r="AJ31">
        <v>117.79850746268656</v>
      </c>
      <c r="AK31">
        <v>25.409759625748197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211</v>
      </c>
      <c r="R32">
        <v>316</v>
      </c>
      <c r="S32">
        <v>8.0411392405063271</v>
      </c>
      <c r="T32">
        <v>6.5</v>
      </c>
      <c r="U32">
        <v>41.566772151898739</v>
      </c>
      <c r="V32">
        <v>14.873417721518988</v>
      </c>
      <c r="W32">
        <v>9.8101265822784818</v>
      </c>
      <c r="X32">
        <v>100</v>
      </c>
      <c r="Y32">
        <v>93.670886075949383</v>
      </c>
      <c r="Z32">
        <v>68.987341772151908</v>
      </c>
      <c r="AA32">
        <v>11.801244451059157</v>
      </c>
      <c r="AB32">
        <v>1.8093158979533588</v>
      </c>
      <c r="AC32">
        <v>1.6621246126112508</v>
      </c>
      <c r="AD32">
        <v>72.416228677606483</v>
      </c>
      <c r="AE32">
        <v>42.710326613292928</v>
      </c>
      <c r="AF32">
        <v>41.091876654262656</v>
      </c>
      <c r="AG32">
        <v>7.1011235955056176</v>
      </c>
      <c r="AH32">
        <v>6.9769060060956498</v>
      </c>
      <c r="AI32">
        <v>250</v>
      </c>
      <c r="AJ32">
        <v>117.18599999999989</v>
      </c>
      <c r="AK32">
        <v>25.525111916682903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1515</v>
      </c>
      <c r="R33">
        <v>2179</v>
      </c>
      <c r="S33">
        <v>8.2726021110601184</v>
      </c>
      <c r="T33">
        <v>7.0546122074346052</v>
      </c>
      <c r="U33">
        <v>43.987792565396958</v>
      </c>
      <c r="V33">
        <v>11.932078935291416</v>
      </c>
      <c r="W33">
        <v>22.395594309316206</v>
      </c>
      <c r="X33">
        <v>99.49518127581463</v>
      </c>
      <c r="Y33">
        <v>96.787517209729245</v>
      </c>
      <c r="Z33">
        <v>76.502983019733804</v>
      </c>
      <c r="AA33">
        <v>11.829221820806119</v>
      </c>
      <c r="AB33">
        <v>1.7730420166118703</v>
      </c>
      <c r="AC33">
        <v>1.9790668096459871</v>
      </c>
      <c r="AD33">
        <v>75.204084365645116</v>
      </c>
      <c r="AE33">
        <v>48.302295521095473</v>
      </c>
      <c r="AF33">
        <v>45.92650779966965</v>
      </c>
      <c r="AG33">
        <v>48.96629213483147</v>
      </c>
      <c r="AH33">
        <v>50.911851035824952</v>
      </c>
      <c r="AI33">
        <v>1822</v>
      </c>
      <c r="AJ33">
        <v>118.96525795828772</v>
      </c>
      <c r="AK33">
        <v>25.97794094946396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275</v>
      </c>
      <c r="R34">
        <v>411</v>
      </c>
      <c r="S34">
        <v>7.5936739659367376</v>
      </c>
      <c r="T34">
        <v>7.1411192214111896</v>
      </c>
      <c r="U34">
        <v>39.100243309002494</v>
      </c>
      <c r="V34">
        <v>11.92214111922141</v>
      </c>
      <c r="W34">
        <v>21.897810218978112</v>
      </c>
      <c r="X34">
        <v>97.810218978102171</v>
      </c>
      <c r="Y34">
        <v>87.104622871046246</v>
      </c>
      <c r="Z34">
        <v>62.04379562043799</v>
      </c>
      <c r="AA34">
        <v>12.669478812147556</v>
      </c>
      <c r="AB34">
        <v>1.9021971879584347</v>
      </c>
      <c r="AC34">
        <v>1.9418649858462984</v>
      </c>
      <c r="AD34">
        <v>77.361049250305811</v>
      </c>
      <c r="AE34">
        <v>57.39536388133984</v>
      </c>
      <c r="AF34">
        <v>52.864589176925719</v>
      </c>
      <c r="AG34">
        <v>9.2359550561797761</v>
      </c>
      <c r="AH34">
        <v>8.5359285349299512</v>
      </c>
      <c r="AI34">
        <v>310</v>
      </c>
      <c r="AJ34">
        <v>117.43354838709678</v>
      </c>
      <c r="AK34">
        <v>24.184051097659381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103</v>
      </c>
      <c r="R35">
        <v>135</v>
      </c>
      <c r="S35">
        <v>7.9037037037037026</v>
      </c>
      <c r="T35">
        <v>7.5185185185185182</v>
      </c>
      <c r="U35">
        <v>40.900000000000027</v>
      </c>
      <c r="V35">
        <v>11.111111111111112</v>
      </c>
      <c r="W35">
        <v>25.18518518518519</v>
      </c>
      <c r="X35">
        <v>97.037037037037038</v>
      </c>
      <c r="Y35">
        <v>91.111111111111114</v>
      </c>
      <c r="Z35">
        <v>64.444444444444443</v>
      </c>
      <c r="AA35">
        <v>13.044363051042616</v>
      </c>
      <c r="AB35">
        <v>2.006929012286347</v>
      </c>
      <c r="AC35">
        <v>2.2438454157220966</v>
      </c>
      <c r="AD35">
        <v>79.950654730226105</v>
      </c>
      <c r="AE35">
        <v>50.974504347010921</v>
      </c>
      <c r="AF35">
        <v>55.884184231772998</v>
      </c>
      <c r="AG35">
        <v>3.0337078651685387</v>
      </c>
      <c r="AH35">
        <v>2.9328278058528041</v>
      </c>
      <c r="AI35">
        <v>131</v>
      </c>
      <c r="AJ35">
        <v>116.83129770992372</v>
      </c>
      <c r="AK35">
        <v>24.766272154654004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61</v>
      </c>
      <c r="R36">
        <v>89</v>
      </c>
      <c r="S36">
        <v>7.5617977528089888</v>
      </c>
      <c r="T36">
        <v>7.1685393258426986</v>
      </c>
      <c r="U36">
        <v>37.987640449438189</v>
      </c>
      <c r="V36">
        <v>12.359550561797752</v>
      </c>
      <c r="W36">
        <v>24.719101123595504</v>
      </c>
      <c r="X36">
        <v>92.134831460674178</v>
      </c>
      <c r="Y36">
        <v>85.393258426966298</v>
      </c>
      <c r="Z36">
        <v>58.426966292134807</v>
      </c>
      <c r="AA36">
        <v>13.534490441504364</v>
      </c>
      <c r="AB36">
        <v>2.087711806813755</v>
      </c>
      <c r="AC36">
        <v>2.1941492941133172</v>
      </c>
      <c r="AD36">
        <v>77.164084305549125</v>
      </c>
      <c r="AE36">
        <v>53.109436052004085</v>
      </c>
      <c r="AF36">
        <v>55.329972189540406</v>
      </c>
      <c r="AG36">
        <v>2</v>
      </c>
      <c r="AH36">
        <v>1.7958159066934225</v>
      </c>
      <c r="AI36">
        <v>89</v>
      </c>
      <c r="AJ36">
        <v>115.8348314606742</v>
      </c>
      <c r="AK36">
        <v>23.617889939534965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13</v>
      </c>
      <c r="R37">
        <v>25</v>
      </c>
      <c r="S37">
        <v>8.1199999999999992</v>
      </c>
      <c r="T37">
        <v>8.6</v>
      </c>
      <c r="U37">
        <v>38.880000000000003</v>
      </c>
      <c r="V37">
        <v>8</v>
      </c>
      <c r="W37">
        <v>56</v>
      </c>
      <c r="X37">
        <v>100</v>
      </c>
      <c r="Y37">
        <v>92</v>
      </c>
      <c r="Z37">
        <v>48</v>
      </c>
      <c r="AA37">
        <v>12.50398336531204</v>
      </c>
      <c r="AB37">
        <v>1.451068571777369</v>
      </c>
      <c r="AC37">
        <v>2.3664319132398486</v>
      </c>
      <c r="AD37">
        <v>83.478204355470751</v>
      </c>
      <c r="AE37">
        <v>22.967354271554999</v>
      </c>
      <c r="AF37">
        <v>43.333221995693094</v>
      </c>
      <c r="AG37">
        <v>0.5617977528089888</v>
      </c>
      <c r="AH37">
        <v>0.51629242548019993</v>
      </c>
      <c r="AI37">
        <v>25</v>
      </c>
      <c r="AJ37">
        <v>115.86399999999998</v>
      </c>
      <c r="AK37">
        <v>24.388305806848049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98</v>
      </c>
      <c r="R38">
        <v>132</v>
      </c>
      <c r="S38">
        <v>8.8712121212121211</v>
      </c>
      <c r="T38">
        <v>8.7803030303030312</v>
      </c>
      <c r="U38">
        <v>43.38484848484849</v>
      </c>
      <c r="V38">
        <v>2.2727272727272729</v>
      </c>
      <c r="W38">
        <v>50.757575757575758</v>
      </c>
      <c r="X38">
        <v>100</v>
      </c>
      <c r="Y38">
        <v>90.15151515151517</v>
      </c>
      <c r="Z38">
        <v>67.424242424242422</v>
      </c>
      <c r="AA38">
        <v>14.333820383806463</v>
      </c>
      <c r="AB38">
        <v>1.8643599235935031</v>
      </c>
      <c r="AC38">
        <v>1.8962258925152713</v>
      </c>
      <c r="AD38">
        <v>83.42882318709222</v>
      </c>
      <c r="AE38">
        <v>40.321872650463433</v>
      </c>
      <c r="AF38">
        <v>61.344371317907751</v>
      </c>
      <c r="AG38">
        <v>2.9662921348314613</v>
      </c>
      <c r="AH38">
        <v>3.0418759899588554</v>
      </c>
      <c r="AI38">
        <v>132</v>
      </c>
      <c r="AJ38">
        <v>116.5325757575758</v>
      </c>
      <c r="AK38">
        <v>26.463654252192196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155</v>
      </c>
      <c r="R39">
        <v>228</v>
      </c>
      <c r="S39">
        <v>8.4385964912280702</v>
      </c>
      <c r="T39">
        <v>8.5833333333333357</v>
      </c>
      <c r="U39">
        <v>38.973684210526336</v>
      </c>
      <c r="V39">
        <v>4.3859649122807012</v>
      </c>
      <c r="W39">
        <v>52.192982456140349</v>
      </c>
      <c r="X39">
        <v>99.122807017543877</v>
      </c>
      <c r="Y39">
        <v>82.017543859649123</v>
      </c>
      <c r="Z39">
        <v>57.894736842105239</v>
      </c>
      <c r="AA39">
        <v>14.473878786570909</v>
      </c>
      <c r="AB39">
        <v>1.9490667479739812</v>
      </c>
      <c r="AC39">
        <v>1.8129851639432557</v>
      </c>
      <c r="AD39">
        <v>85.152764980562495</v>
      </c>
      <c r="AE39">
        <v>45.327278326778803</v>
      </c>
      <c r="AF39">
        <v>68.10088671061375</v>
      </c>
      <c r="AG39">
        <v>5.1235955056179776</v>
      </c>
      <c r="AH39">
        <v>4.7199326057788653</v>
      </c>
      <c r="AI39">
        <v>227</v>
      </c>
      <c r="AJ39">
        <v>113.84317180616738</v>
      </c>
      <c r="AK39">
        <v>25.378148298503945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394</v>
      </c>
      <c r="R40">
        <v>544</v>
      </c>
      <c r="S40">
        <v>8.4724264705882355</v>
      </c>
      <c r="T40">
        <v>7.8419117647058814</v>
      </c>
      <c r="U40">
        <v>41.265257352941198</v>
      </c>
      <c r="V40">
        <v>8.455882352941174</v>
      </c>
      <c r="W40">
        <v>32.904411764705877</v>
      </c>
      <c r="X40">
        <v>99.080882352941188</v>
      </c>
      <c r="Y40">
        <v>91.360294117647058</v>
      </c>
      <c r="Z40">
        <v>64.705882352941188</v>
      </c>
      <c r="AA40">
        <v>13.401319168219027</v>
      </c>
      <c r="AB40">
        <v>1.7222518588120757</v>
      </c>
      <c r="AC40">
        <v>2.1939105277971653</v>
      </c>
      <c r="AD40">
        <v>83.900347503511284</v>
      </c>
      <c r="AE40">
        <v>26.433235077588485</v>
      </c>
      <c r="AF40">
        <v>46.102419749431427</v>
      </c>
      <c r="AG40">
        <v>12.224719101123595</v>
      </c>
      <c r="AH40">
        <v>11.923752319863343</v>
      </c>
      <c r="AI40">
        <v>544</v>
      </c>
      <c r="AJ40">
        <v>115.92132352941177</v>
      </c>
      <c r="AK40">
        <v>25.677936030985833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77</v>
      </c>
      <c r="R41">
        <v>105</v>
      </c>
      <c r="S41">
        <v>8.2857142857142883</v>
      </c>
      <c r="T41">
        <v>6.7619047619047636</v>
      </c>
      <c r="U41">
        <v>42.311428571428593</v>
      </c>
      <c r="V41">
        <v>10.476190476190476</v>
      </c>
      <c r="W41">
        <v>11.428571428571431</v>
      </c>
      <c r="X41">
        <v>99.047619047619023</v>
      </c>
      <c r="Y41">
        <v>89.523809523809547</v>
      </c>
      <c r="Z41">
        <v>69.523809523809518</v>
      </c>
      <c r="AA41">
        <v>12.913339830509811</v>
      </c>
      <c r="AB41">
        <v>1.5474358865973239</v>
      </c>
      <c r="AC41">
        <v>1.5524101662457124</v>
      </c>
      <c r="AD41">
        <v>88.904030613654186</v>
      </c>
      <c r="AE41">
        <v>43.492784635169926</v>
      </c>
      <c r="AF41">
        <v>57.145848389551318</v>
      </c>
      <c r="AG41">
        <v>2.3595505617977528</v>
      </c>
      <c r="AH41">
        <v>2.3598069533753958</v>
      </c>
      <c r="AI41">
        <v>105</v>
      </c>
      <c r="AJ41">
        <v>117.5428571428572</v>
      </c>
      <c r="AK41">
        <v>25.275680479241203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213</v>
      </c>
      <c r="R43">
        <v>330</v>
      </c>
      <c r="S43">
        <v>7.9242424242424239</v>
      </c>
      <c r="T43">
        <v>6.2333333333333352</v>
      </c>
      <c r="U43">
        <v>41.484545454545454</v>
      </c>
      <c r="V43">
        <v>16.969696969696972</v>
      </c>
      <c r="W43">
        <v>6.3636363636363633</v>
      </c>
      <c r="X43">
        <v>100</v>
      </c>
      <c r="Y43">
        <v>96.969696969696983</v>
      </c>
      <c r="Z43">
        <v>68.181818181818187</v>
      </c>
      <c r="AA43">
        <v>11.232414023414002</v>
      </c>
      <c r="AB43">
        <v>1.7399983112200652</v>
      </c>
      <c r="AC43">
        <v>1.6040038288072389</v>
      </c>
      <c r="AD43">
        <v>67.631831617245794</v>
      </c>
      <c r="AE43">
        <v>48.353597234403125</v>
      </c>
      <c r="AF43">
        <v>37.440451128302747</v>
      </c>
      <c r="AG43">
        <v>6.7168736006513319</v>
      </c>
      <c r="AH43">
        <v>6.5888141332972605</v>
      </c>
      <c r="AI43">
        <v>35</v>
      </c>
      <c r="AJ43">
        <v>119.67428571428576</v>
      </c>
      <c r="AK43">
        <v>22.666303353152941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242</v>
      </c>
      <c r="R44">
        <v>354</v>
      </c>
      <c r="S44">
        <v>8.101694915254237</v>
      </c>
      <c r="T44">
        <v>6.641242937853109</v>
      </c>
      <c r="U44">
        <v>43.43474576271187</v>
      </c>
      <c r="V44">
        <v>14.971751412429381</v>
      </c>
      <c r="W44">
        <v>12.711864406779659</v>
      </c>
      <c r="X44">
        <v>100</v>
      </c>
      <c r="Y44">
        <v>96.045197740112997</v>
      </c>
      <c r="Z44">
        <v>75.141242937853107</v>
      </c>
      <c r="AA44">
        <v>11.404739651446798</v>
      </c>
      <c r="AB44">
        <v>1.7027221335219238</v>
      </c>
      <c r="AC44">
        <v>1.8175524092004172</v>
      </c>
      <c r="AD44">
        <v>68.951110283635884</v>
      </c>
      <c r="AE44">
        <v>52.465679596518811</v>
      </c>
      <c r="AF44">
        <v>39.515629322135425</v>
      </c>
      <c r="AG44">
        <v>7.2053734988805198</v>
      </c>
      <c r="AH44">
        <v>7.4002693395981956</v>
      </c>
      <c r="AI44">
        <v>76</v>
      </c>
      <c r="AJ44">
        <v>119.77763157894744</v>
      </c>
      <c r="AK44">
        <v>25.591757109347924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1681</v>
      </c>
      <c r="R45">
        <v>2460</v>
      </c>
      <c r="S45">
        <v>8.0638211382113809</v>
      </c>
      <c r="T45">
        <v>6.9715447154471555</v>
      </c>
      <c r="U45">
        <v>43.968048780487763</v>
      </c>
      <c r="V45">
        <v>12.27642276422764</v>
      </c>
      <c r="W45">
        <v>18.780487804878049</v>
      </c>
      <c r="X45">
        <v>99.715447154471548</v>
      </c>
      <c r="Y45">
        <v>96.626016260162572</v>
      </c>
      <c r="Z45">
        <v>77.032520325203237</v>
      </c>
      <c r="AA45">
        <v>11.493680282513722</v>
      </c>
      <c r="AB45">
        <v>1.8626604892169043</v>
      </c>
      <c r="AC45">
        <v>1.8664788084276425</v>
      </c>
      <c r="AD45">
        <v>69.262178667321294</v>
      </c>
      <c r="AE45">
        <v>53.271194398936224</v>
      </c>
      <c r="AF45">
        <v>46.331230857594718</v>
      </c>
      <c r="AG45">
        <v>50.071239568491762</v>
      </c>
      <c r="AH45">
        <v>52.057017289915763</v>
      </c>
      <c r="AI45">
        <v>361</v>
      </c>
      <c r="AJ45">
        <v>119.86204986149596</v>
      </c>
      <c r="AK45">
        <v>25.126032376439859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142</v>
      </c>
      <c r="R46">
        <v>214</v>
      </c>
      <c r="S46">
        <v>7.462616822429907</v>
      </c>
      <c r="T46">
        <v>7.0046728971962597</v>
      </c>
      <c r="U46">
        <v>39.364485981308405</v>
      </c>
      <c r="V46">
        <v>10.747663551401873</v>
      </c>
      <c r="W46">
        <v>23.831775700934568</v>
      </c>
      <c r="X46">
        <v>98.130841121495365</v>
      </c>
      <c r="Y46">
        <v>86.915887850467286</v>
      </c>
      <c r="Z46">
        <v>61.682242990654188</v>
      </c>
      <c r="AA46">
        <v>12.869105599900578</v>
      </c>
      <c r="AB46">
        <v>1.7497675874767737</v>
      </c>
      <c r="AC46">
        <v>1.9370892113245397</v>
      </c>
      <c r="AD46">
        <v>76.539497032014367</v>
      </c>
      <c r="AE46">
        <v>57.145165979393582</v>
      </c>
      <c r="AF46">
        <v>49.981470872070467</v>
      </c>
      <c r="AG46">
        <v>4.3557907592102589</v>
      </c>
      <c r="AH46">
        <v>4.0543882905569859</v>
      </c>
      <c r="AI46">
        <v>17</v>
      </c>
      <c r="AJ46">
        <v>118.02941176470596</v>
      </c>
      <c r="AK46">
        <v>24.744722586903073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145</v>
      </c>
      <c r="R47">
        <v>206</v>
      </c>
      <c r="S47">
        <v>7.5728155339805854</v>
      </c>
      <c r="T47">
        <v>6.9466019417475726</v>
      </c>
      <c r="U47">
        <v>39.207281553398062</v>
      </c>
      <c r="V47">
        <v>14.07766990291262</v>
      </c>
      <c r="W47">
        <v>19.417475728155345</v>
      </c>
      <c r="X47">
        <v>96.601941747572837</v>
      </c>
      <c r="Y47">
        <v>88.349514563106823</v>
      </c>
      <c r="Z47">
        <v>61.650485436893199</v>
      </c>
      <c r="AA47">
        <v>12.797583790015771</v>
      </c>
      <c r="AB47">
        <v>1.7959065739294362</v>
      </c>
      <c r="AC47">
        <v>2.1569627843799535</v>
      </c>
      <c r="AD47">
        <v>78.153969759060288</v>
      </c>
      <c r="AE47">
        <v>59.149490505207083</v>
      </c>
      <c r="AF47">
        <v>52.670419901018874</v>
      </c>
      <c r="AG47">
        <v>4.1929574598005281</v>
      </c>
      <c r="AH47">
        <v>3.8872362187015241</v>
      </c>
      <c r="AI47">
        <v>64</v>
      </c>
      <c r="AJ47">
        <v>113.48749999999998</v>
      </c>
      <c r="AK47">
        <v>22.897506260278167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119</v>
      </c>
      <c r="R48">
        <v>171</v>
      </c>
      <c r="S48">
        <v>7.4035087719298254</v>
      </c>
      <c r="T48">
        <v>6.9473684210526319</v>
      </c>
      <c r="U48">
        <v>38.999415204678378</v>
      </c>
      <c r="V48">
        <v>11.695906432748538</v>
      </c>
      <c r="W48">
        <v>25.146198830409357</v>
      </c>
      <c r="X48">
        <v>96.491228070175438</v>
      </c>
      <c r="Y48">
        <v>87.134502923976612</v>
      </c>
      <c r="Z48">
        <v>61.403508771929829</v>
      </c>
      <c r="AA48">
        <v>13.40862730512414</v>
      </c>
      <c r="AB48">
        <v>1.9633452397947757</v>
      </c>
      <c r="AC48">
        <v>2.3327396685746882</v>
      </c>
      <c r="AD48">
        <v>73.54413056477064</v>
      </c>
      <c r="AE48">
        <v>60.412925712844391</v>
      </c>
      <c r="AF48">
        <v>59.1989426908684</v>
      </c>
      <c r="AG48">
        <v>3.4805617748829638</v>
      </c>
      <c r="AH48">
        <v>3.2096759343418229</v>
      </c>
      <c r="AI48">
        <v>90</v>
      </c>
      <c r="AJ48">
        <v>115.3533333333333</v>
      </c>
      <c r="AK48">
        <v>23.019922317247534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19</v>
      </c>
      <c r="R49">
        <v>36</v>
      </c>
      <c r="S49">
        <v>7.7222222222222223</v>
      </c>
      <c r="T49">
        <v>6.9444444444444438</v>
      </c>
      <c r="U49">
        <v>34.397222222222219</v>
      </c>
      <c r="V49">
        <v>27.777777777777779</v>
      </c>
      <c r="W49">
        <v>16.666666666666671</v>
      </c>
      <c r="X49">
        <v>100</v>
      </c>
      <c r="Y49">
        <v>94.444444444444443</v>
      </c>
      <c r="Z49">
        <v>44.44444444444445</v>
      </c>
      <c r="AA49">
        <v>10.005567508784289</v>
      </c>
      <c r="AB49">
        <v>1.2825995978461329</v>
      </c>
      <c r="AC49">
        <v>1.6320478690631537</v>
      </c>
      <c r="AD49">
        <v>46.163525397654958</v>
      </c>
      <c r="AE49">
        <v>43.988795503797562</v>
      </c>
      <c r="AF49">
        <v>44.381041859706841</v>
      </c>
      <c r="AG49">
        <v>0.73274984734378179</v>
      </c>
      <c r="AH49">
        <v>0.59598160258745492</v>
      </c>
      <c r="AI49">
        <v>11</v>
      </c>
      <c r="AJ49">
        <v>114.78181818181817</v>
      </c>
      <c r="AK49">
        <v>23.343751197696928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149</v>
      </c>
      <c r="R50">
        <v>220</v>
      </c>
      <c r="S50">
        <v>8.2454545454545478</v>
      </c>
      <c r="T50">
        <v>8.4454545454545435</v>
      </c>
      <c r="U50">
        <v>42.652272727272717</v>
      </c>
      <c r="V50">
        <v>5</v>
      </c>
      <c r="W50">
        <v>47.27272727272728</v>
      </c>
      <c r="X50">
        <v>99.090909090909108</v>
      </c>
      <c r="Y50">
        <v>87.272727272727266</v>
      </c>
      <c r="Z50">
        <v>70.909090909090892</v>
      </c>
      <c r="AA50">
        <v>14.70240067961023</v>
      </c>
      <c r="AB50">
        <v>1.9664752206393097</v>
      </c>
      <c r="AC50">
        <v>1.8566164906594016</v>
      </c>
      <c r="AD50">
        <v>65.898884556864786</v>
      </c>
      <c r="AE50">
        <v>39.429934029569331</v>
      </c>
      <c r="AF50">
        <v>29.99752162138607</v>
      </c>
      <c r="AG50">
        <v>4.4779157337675564</v>
      </c>
      <c r="AH50">
        <v>4.5161861971084383</v>
      </c>
      <c r="AI50">
        <v>94</v>
      </c>
      <c r="AJ50">
        <v>118.73936170212764</v>
      </c>
      <c r="AK50">
        <v>27.046049846786619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148</v>
      </c>
      <c r="R51">
        <v>216</v>
      </c>
      <c r="S51">
        <v>8.125</v>
      </c>
      <c r="T51">
        <v>9</v>
      </c>
      <c r="U51">
        <v>40.606481481481495</v>
      </c>
      <c r="V51">
        <v>5.0925925925925917</v>
      </c>
      <c r="W51">
        <v>54.629629629629619</v>
      </c>
      <c r="X51">
        <v>96.759259259259238</v>
      </c>
      <c r="Y51">
        <v>89.81481481481481</v>
      </c>
      <c r="Z51">
        <v>65.740740740740733</v>
      </c>
      <c r="AA51">
        <v>13.450748796092412</v>
      </c>
      <c r="AB51">
        <v>1.6689220850375028</v>
      </c>
      <c r="AC51">
        <v>2.8593576072128379</v>
      </c>
      <c r="AD51">
        <v>76.04784659999001</v>
      </c>
      <c r="AE51">
        <v>40.716376174776549</v>
      </c>
      <c r="AF51">
        <v>35.119658447486763</v>
      </c>
      <c r="AG51">
        <v>4.3964990840626905</v>
      </c>
      <c r="AH51">
        <v>4.2213959753650716</v>
      </c>
      <c r="AI51">
        <v>67</v>
      </c>
      <c r="AJ51">
        <v>117.95671641791044</v>
      </c>
      <c r="AK51">
        <v>26.582085052342975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359</v>
      </c>
      <c r="R52">
        <v>512</v>
      </c>
      <c r="S52">
        <v>8.1328125</v>
      </c>
      <c r="T52">
        <v>8.189453125</v>
      </c>
      <c r="U52">
        <v>39.514589843750002</v>
      </c>
      <c r="V52">
        <v>5.46875</v>
      </c>
      <c r="W52">
        <v>38.4765625</v>
      </c>
      <c r="X52">
        <v>98.828125</v>
      </c>
      <c r="Y52">
        <v>85.9375</v>
      </c>
      <c r="Z52">
        <v>57.421875</v>
      </c>
      <c r="AA52">
        <v>14.667076619099024</v>
      </c>
      <c r="AB52">
        <v>1.9339527760118005</v>
      </c>
      <c r="AC52">
        <v>1.9458605136102984</v>
      </c>
      <c r="AD52">
        <v>77.052326083333725</v>
      </c>
      <c r="AE52">
        <v>42.28807381587329</v>
      </c>
      <c r="AF52">
        <v>47.443240346029491</v>
      </c>
      <c r="AG52">
        <v>10.421331162222671</v>
      </c>
      <c r="AH52">
        <v>9.7372073918275159</v>
      </c>
      <c r="AI52">
        <v>138</v>
      </c>
      <c r="AJ52">
        <v>116.63260869565212</v>
      </c>
      <c r="AK52">
        <v>25.286401369524881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145</v>
      </c>
      <c r="R53">
        <v>194</v>
      </c>
      <c r="S53">
        <v>7.7938144329896897</v>
      </c>
      <c r="T53">
        <v>7.072164948453608</v>
      </c>
      <c r="U53">
        <v>39.968041237113425</v>
      </c>
      <c r="V53">
        <v>10.309278350515468</v>
      </c>
      <c r="W53">
        <v>22.164948453608247</v>
      </c>
      <c r="X53">
        <v>97.9381443298969</v>
      </c>
      <c r="Y53">
        <v>89.690721649484544</v>
      </c>
      <c r="Z53">
        <v>61.855670103092784</v>
      </c>
      <c r="AA53">
        <v>13.44389675952525</v>
      </c>
      <c r="AB53">
        <v>2.2495733585419688</v>
      </c>
      <c r="AC53">
        <v>1.9831632686472405</v>
      </c>
      <c r="AD53">
        <v>75.73222107459199</v>
      </c>
      <c r="AE53">
        <v>43.463040026304995</v>
      </c>
      <c r="AF53">
        <v>54.638233005229587</v>
      </c>
      <c r="AG53">
        <v>3.9487075106859351</v>
      </c>
      <c r="AH53">
        <v>3.731827626699999</v>
      </c>
      <c r="AI53">
        <v>70</v>
      </c>
      <c r="AJ53">
        <v>117.26</v>
      </c>
      <c r="AK53">
        <v>24.96999456711313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241</v>
      </c>
      <c r="R55">
        <v>374</v>
      </c>
      <c r="S55">
        <v>8.0320855614973254</v>
      </c>
      <c r="T55">
        <v>6.2860962566844911</v>
      </c>
      <c r="U55">
        <v>42.173074866310159</v>
      </c>
      <c r="V55">
        <v>11.76470588235294</v>
      </c>
      <c r="W55">
        <v>10.160427807486633</v>
      </c>
      <c r="X55">
        <v>98.93048128342248</v>
      </c>
      <c r="Y55">
        <v>93.048128342245988</v>
      </c>
      <c r="Z55">
        <v>71.657754010695186</v>
      </c>
      <c r="AA55">
        <v>12.891148930917725</v>
      </c>
      <c r="AB55">
        <v>1.955121461318482</v>
      </c>
      <c r="AC55">
        <v>1.9679162549398737</v>
      </c>
      <c r="AD55">
        <v>69.912140978408644</v>
      </c>
      <c r="AE55">
        <v>44.838093923462807</v>
      </c>
      <c r="AF55">
        <v>42.708780295656751</v>
      </c>
      <c r="AG55">
        <v>7.4680511182108607</v>
      </c>
      <c r="AH55">
        <v>7.2342903066326638</v>
      </c>
      <c r="AI55">
        <v>19</v>
      </c>
      <c r="AJ55">
        <v>119.8894736842105</v>
      </c>
      <c r="AK55">
        <v>26.056731918869328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291</v>
      </c>
      <c r="R56">
        <v>440</v>
      </c>
      <c r="S56">
        <v>7.7818181818181822</v>
      </c>
      <c r="T56">
        <v>6.4818181818181806</v>
      </c>
      <c r="U56">
        <v>41.820227272727294</v>
      </c>
      <c r="V56">
        <v>13.636363636363638</v>
      </c>
      <c r="W56">
        <v>11.136363636363638</v>
      </c>
      <c r="X56">
        <v>99.090909090909108</v>
      </c>
      <c r="Y56">
        <v>94.772727272727266</v>
      </c>
      <c r="Z56">
        <v>70.454545454545453</v>
      </c>
      <c r="AA56">
        <v>11.479237183366363</v>
      </c>
      <c r="AB56">
        <v>1.8763204716670037</v>
      </c>
      <c r="AC56">
        <v>1.8064622290886621</v>
      </c>
      <c r="AD56">
        <v>70.478141672253031</v>
      </c>
      <c r="AE56">
        <v>50.054952485026369</v>
      </c>
      <c r="AF56">
        <v>47.825109066987423</v>
      </c>
      <c r="AG56">
        <v>8.7859424920127811</v>
      </c>
      <c r="AH56">
        <v>8.439721754148902</v>
      </c>
      <c r="AI56">
        <v>26</v>
      </c>
      <c r="AJ56">
        <v>120.53846153846156</v>
      </c>
      <c r="AK56">
        <v>25.578262534936265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1529</v>
      </c>
      <c r="R57">
        <v>2263</v>
      </c>
      <c r="S57">
        <v>8.2337604949182488</v>
      </c>
      <c r="T57">
        <v>6.8930623066725589</v>
      </c>
      <c r="U57">
        <v>45.261467079098509</v>
      </c>
      <c r="V57">
        <v>10.649580203269998</v>
      </c>
      <c r="W57">
        <v>18.294299602297837</v>
      </c>
      <c r="X57">
        <v>99.734865223155097</v>
      </c>
      <c r="Y57">
        <v>97.74635439681839</v>
      </c>
      <c r="Z57">
        <v>80.645161290322562</v>
      </c>
      <c r="AA57">
        <v>11.474814010476731</v>
      </c>
      <c r="AB57">
        <v>1.7962179418074955</v>
      </c>
      <c r="AC57">
        <v>1.9539688559379804</v>
      </c>
      <c r="AD57">
        <v>72.674931354092578</v>
      </c>
      <c r="AE57">
        <v>52.24957580970419</v>
      </c>
      <c r="AF57">
        <v>48.694169816635984</v>
      </c>
      <c r="AG57">
        <v>45.187699680511187</v>
      </c>
      <c r="AH57">
        <v>46.97883517630563</v>
      </c>
      <c r="AI57">
        <v>125</v>
      </c>
      <c r="AJ57">
        <v>120.82640000000008</v>
      </c>
      <c r="AK57">
        <v>25.132377153733277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247</v>
      </c>
      <c r="R58">
        <v>370</v>
      </c>
      <c r="S58">
        <v>7.8351351351351344</v>
      </c>
      <c r="T58">
        <v>7.0162162162162156</v>
      </c>
      <c r="U58">
        <v>42.13081081081085</v>
      </c>
      <c r="V58">
        <v>13.783783783783784</v>
      </c>
      <c r="W58">
        <v>19.459459459459463</v>
      </c>
      <c r="X58">
        <v>97.837837837837824</v>
      </c>
      <c r="Y58">
        <v>95.405405405405375</v>
      </c>
      <c r="Z58">
        <v>71.081081081081066</v>
      </c>
      <c r="AA58">
        <v>11.704682449108901</v>
      </c>
      <c r="AB58">
        <v>1.9870820949343679</v>
      </c>
      <c r="AC58">
        <v>1.9836512217289504</v>
      </c>
      <c r="AD58">
        <v>70.000171341009448</v>
      </c>
      <c r="AE58">
        <v>53.954103758451055</v>
      </c>
      <c r="AF58">
        <v>50.601938174363561</v>
      </c>
      <c r="AG58">
        <v>7.3881789137380194</v>
      </c>
      <c r="AH58">
        <v>7.1497458598424402</v>
      </c>
      <c r="AI58">
        <v>28</v>
      </c>
      <c r="AJ58">
        <v>118.9785714285714</v>
      </c>
      <c r="AK58">
        <v>26.324695533164498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131</v>
      </c>
      <c r="R59">
        <v>190</v>
      </c>
      <c r="S59">
        <v>7.4105263157894754</v>
      </c>
      <c r="T59">
        <v>6.9105263157894763</v>
      </c>
      <c r="U59">
        <v>41.209473684210543</v>
      </c>
      <c r="V59">
        <v>8.9473684210526301</v>
      </c>
      <c r="W59">
        <v>19.473684210526311</v>
      </c>
      <c r="X59">
        <v>98.421052631578945</v>
      </c>
      <c r="Y59">
        <v>95.789473684210492</v>
      </c>
      <c r="Z59">
        <v>64.210526315789494</v>
      </c>
      <c r="AA59">
        <v>12.765562833648728</v>
      </c>
      <c r="AB59">
        <v>1.9894179886383876</v>
      </c>
      <c r="AC59">
        <v>2.2307409052038265</v>
      </c>
      <c r="AD59">
        <v>71.487751363176017</v>
      </c>
      <c r="AE59">
        <v>52.873600457121057</v>
      </c>
      <c r="AF59">
        <v>53.247252655481113</v>
      </c>
      <c r="AG59">
        <v>3.7939297124600642</v>
      </c>
      <c r="AH59">
        <v>3.5912011581300405</v>
      </c>
      <c r="AI59">
        <v>22</v>
      </c>
      <c r="AJ59">
        <v>116.0409090909091</v>
      </c>
      <c r="AK59">
        <v>24.629433103754536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87</v>
      </c>
      <c r="R60">
        <v>115</v>
      </c>
      <c r="S60">
        <v>8.1826086956521742</v>
      </c>
      <c r="T60">
        <v>7.4869565217391294</v>
      </c>
      <c r="U60">
        <v>44.570434782608714</v>
      </c>
      <c r="V60">
        <v>3.4782608695652173</v>
      </c>
      <c r="W60">
        <v>28.695652173913043</v>
      </c>
      <c r="X60">
        <v>99.130434782608717</v>
      </c>
      <c r="Y60">
        <v>97.391304347826093</v>
      </c>
      <c r="Z60">
        <v>76.521739130434781</v>
      </c>
      <c r="AA60">
        <v>11.766858203652916</v>
      </c>
      <c r="AB60">
        <v>1.7721645261516956</v>
      </c>
      <c r="AC60">
        <v>2.2316506559682563</v>
      </c>
      <c r="AD60">
        <v>74.152074178348002</v>
      </c>
      <c r="AE60">
        <v>41.169526404502435</v>
      </c>
      <c r="AF60">
        <v>37.328700252802641</v>
      </c>
      <c r="AG60">
        <v>2.2963258785942497</v>
      </c>
      <c r="AH60">
        <v>2.3508979355936739</v>
      </c>
      <c r="AI60">
        <v>4</v>
      </c>
      <c r="AJ60">
        <v>114.325</v>
      </c>
      <c r="AK60">
        <v>24.6071163233959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</v>
      </c>
      <c r="R61">
        <v>28</v>
      </c>
      <c r="S61">
        <v>7.5357142857142883</v>
      </c>
      <c r="T61">
        <v>7.1785714285714306</v>
      </c>
      <c r="U61">
        <v>44.585714285714282</v>
      </c>
      <c r="V61">
        <v>7.1428571428571441</v>
      </c>
      <c r="W61">
        <v>32.142857142857153</v>
      </c>
      <c r="X61">
        <v>96.428571428571445</v>
      </c>
      <c r="Y61">
        <v>92.857142857142875</v>
      </c>
      <c r="Z61">
        <v>71.428571428571445</v>
      </c>
      <c r="AA61">
        <v>16.415100066831211</v>
      </c>
      <c r="AB61">
        <v>1.7623471130679036</v>
      </c>
      <c r="AC61">
        <v>3.2299222837683992</v>
      </c>
      <c r="AD61">
        <v>89.123579046710489</v>
      </c>
      <c r="AE61">
        <v>81.187884073012938</v>
      </c>
      <c r="AF61">
        <v>81.766286918812582</v>
      </c>
      <c r="AG61">
        <v>0.55910543130990409</v>
      </c>
      <c r="AH61">
        <v>0.57258876673855552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107</v>
      </c>
      <c r="R62">
        <v>139</v>
      </c>
      <c r="S62">
        <v>8.5179856115107899</v>
      </c>
      <c r="T62">
        <v>8.8201438848920883</v>
      </c>
      <c r="U62">
        <v>45.168345323741001</v>
      </c>
      <c r="V62">
        <v>4.3165467625899288</v>
      </c>
      <c r="W62">
        <v>57.553956834532357</v>
      </c>
      <c r="X62">
        <v>100</v>
      </c>
      <c r="Y62">
        <v>91.366906474820141</v>
      </c>
      <c r="Z62">
        <v>69.784172661870485</v>
      </c>
      <c r="AA62">
        <v>15.635842590696505</v>
      </c>
      <c r="AB62">
        <v>1.8205561565679369</v>
      </c>
      <c r="AC62">
        <v>1.7962863311882304</v>
      </c>
      <c r="AD62">
        <v>76.476104823206754</v>
      </c>
      <c r="AE62">
        <v>52.420592571791722</v>
      </c>
      <c r="AF62">
        <v>52.566847912346866</v>
      </c>
      <c r="AG62">
        <v>2.7755591054313089</v>
      </c>
      <c r="AH62">
        <v>2.8796389883782005</v>
      </c>
      <c r="AI62">
        <v>20</v>
      </c>
      <c r="AJ62">
        <v>121.71000000000002</v>
      </c>
      <c r="AK62">
        <v>25.638414876066243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148</v>
      </c>
      <c r="R63">
        <v>201</v>
      </c>
      <c r="S63">
        <v>8.2935323383084611</v>
      </c>
      <c r="T63">
        <v>9.1492537313432827</v>
      </c>
      <c r="U63">
        <v>41.97761194029853</v>
      </c>
      <c r="V63">
        <v>3.4825870646766157</v>
      </c>
      <c r="W63">
        <v>58.208955223880601</v>
      </c>
      <c r="X63">
        <v>100</v>
      </c>
      <c r="Y63">
        <v>94.527363184079604</v>
      </c>
      <c r="Z63">
        <v>64.179104477611915</v>
      </c>
      <c r="AA63">
        <v>13.805790344398597</v>
      </c>
      <c r="AB63">
        <v>1.7501692768730828</v>
      </c>
      <c r="AC63">
        <v>2.1757624477761173</v>
      </c>
      <c r="AD63">
        <v>68.695838419083884</v>
      </c>
      <c r="AE63">
        <v>46.391659024710144</v>
      </c>
      <c r="AF63">
        <v>39.220620551990301</v>
      </c>
      <c r="AG63">
        <v>4.0135782747603841</v>
      </c>
      <c r="AH63">
        <v>3.8699276829193887</v>
      </c>
      <c r="AI63">
        <v>23</v>
      </c>
      <c r="AJ63">
        <v>116.55652173913045</v>
      </c>
      <c r="AK63">
        <v>24.942468050781649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447</v>
      </c>
      <c r="R64">
        <v>608</v>
      </c>
      <c r="S64">
        <v>8.118421052631577</v>
      </c>
      <c r="T64">
        <v>8.0115131578947363</v>
      </c>
      <c r="U64">
        <v>42.474342105263155</v>
      </c>
      <c r="V64">
        <v>7.072368421052631</v>
      </c>
      <c r="W64">
        <v>37.828947368421048</v>
      </c>
      <c r="X64">
        <v>99.34210526315789</v>
      </c>
      <c r="Y64">
        <v>93.75</v>
      </c>
      <c r="Z64">
        <v>68.421052631578959</v>
      </c>
      <c r="AA64">
        <v>13.117027637420723</v>
      </c>
      <c r="AB64">
        <v>1.93116480573907</v>
      </c>
      <c r="AC64">
        <v>1.8186349926989152</v>
      </c>
      <c r="AD64">
        <v>66.9964503766154</v>
      </c>
      <c r="AE64">
        <v>28.631484683741856</v>
      </c>
      <c r="AF64">
        <v>37.847293678490075</v>
      </c>
      <c r="AG64">
        <v>12.140575079872203</v>
      </c>
      <c r="AH64">
        <v>11.844570127974327</v>
      </c>
      <c r="AI64">
        <v>56</v>
      </c>
      <c r="AJ64">
        <v>116.75714285714288</v>
      </c>
      <c r="AK64">
        <v>25.072713776221601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176</v>
      </c>
      <c r="R65">
        <v>280</v>
      </c>
      <c r="S65">
        <v>7.85</v>
      </c>
      <c r="T65">
        <v>7.1428571428571441</v>
      </c>
      <c r="U65">
        <v>39.623214285714312</v>
      </c>
      <c r="V65">
        <v>11.071428571428569</v>
      </c>
      <c r="W65">
        <v>17.142857142857139</v>
      </c>
      <c r="X65">
        <v>98.571428571428555</v>
      </c>
      <c r="Y65">
        <v>87.857142857142875</v>
      </c>
      <c r="Z65">
        <v>58.214285714285694</v>
      </c>
      <c r="AA65">
        <v>13.989965677883797</v>
      </c>
      <c r="AB65">
        <v>1.8024784524172752</v>
      </c>
      <c r="AC65">
        <v>1.6821390658131361</v>
      </c>
      <c r="AD65">
        <v>68.83323949900111</v>
      </c>
      <c r="AE65">
        <v>45.044085173515903</v>
      </c>
      <c r="AF65">
        <v>44.406990354477138</v>
      </c>
      <c r="AG65">
        <v>5.5910543130990407</v>
      </c>
      <c r="AH65">
        <v>5.0885822433361962</v>
      </c>
      <c r="AI65">
        <v>20</v>
      </c>
      <c r="AJ65">
        <v>118.03</v>
      </c>
      <c r="AK65">
        <v>25.554544733970221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7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</row>
    <row r="68" spans="1:37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</row>
    <row r="69" spans="1:37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</row>
    <row r="70" spans="1:37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</row>
    <row r="71" spans="1:37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37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37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7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7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7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37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7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7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</row>
    <row r="81" spans="1:16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</row>
    <row r="82" spans="1:16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</row>
    <row r="83" spans="1:16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16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16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16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16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16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16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16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16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</row>
    <row r="92" spans="1:16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</row>
    <row r="93" spans="1:16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</row>
    <row r="94" spans="1:16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</row>
    <row r="95" spans="1:16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16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16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16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16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16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16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16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16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</row>
    <row r="104" spans="1:16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</row>
    <row r="105" spans="1:16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</row>
    <row r="106" spans="1:16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</row>
    <row r="107" spans="1:16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16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16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16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16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16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16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16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16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</row>
    <row r="116" spans="1:16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16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16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16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16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16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16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16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16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16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16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16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</row>
    <row r="128" spans="1:16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</row>
    <row r="129" spans="1:16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16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</row>
    <row r="131" spans="1:16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16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16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16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16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16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16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16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16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</row>
    <row r="140" spans="1:16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</row>
    <row r="141" spans="1:16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16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</row>
    <row r="143" spans="1:16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16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16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16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16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16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16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16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16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16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</row>
    <row r="153" spans="1:16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16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</row>
    <row r="155" spans="1:16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16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16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16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16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16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16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16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16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</row>
    <row r="164" spans="1:16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16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16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</row>
    <row r="167" spans="1:16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16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16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16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16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16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16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16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16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</row>
    <row r="176" spans="1:16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</row>
    <row r="177" spans="1:16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</row>
    <row r="178" spans="1:16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</row>
    <row r="179" spans="1:16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</row>
    <row r="180" spans="1:16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</row>
    <row r="181" spans="1:16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16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16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16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16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16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16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</row>
    <row r="188" spans="1:16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</row>
    <row r="189" spans="1:16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</row>
    <row r="190" spans="1:16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</row>
    <row r="191" spans="1:16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</row>
    <row r="192" spans="1:16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</row>
    <row r="193" spans="1:16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16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16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16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16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16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16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16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16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16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</row>
    <row r="203" spans="1:16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16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16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16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16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16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16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16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16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16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16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16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</row>
    <row r="215" spans="1:16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16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16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16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16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16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16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16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16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</row>
    <row r="224" spans="1:16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</row>
    <row r="225" spans="1:16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</row>
    <row r="226" spans="1:16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</row>
    <row r="227" spans="1:16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</row>
    <row r="228" spans="1:16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</row>
    <row r="229" spans="1:16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16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16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16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16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16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16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</row>
    <row r="236" spans="1:16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</row>
    <row r="237" spans="1:16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</row>
    <row r="238" spans="1:16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</row>
    <row r="239" spans="1:16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</row>
    <row r="240" spans="1:16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</row>
    <row r="241" spans="1:16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16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16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16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16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16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16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16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16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16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</row>
    <row r="251" spans="1:16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16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16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16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16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16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16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16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16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16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16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16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</row>
    <row r="263" spans="1:16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</row>
    <row r="264" spans="1:16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16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16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16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16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16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16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16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16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16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16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</row>
    <row r="275" spans="1:16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</row>
    <row r="276" spans="1:16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</row>
    <row r="277" spans="1:16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16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16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16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16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16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16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16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16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</row>
    <row r="286" spans="1:16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</row>
    <row r="287" spans="1:16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</row>
    <row r="288" spans="1:16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</row>
    <row r="289" spans="1:16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16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16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16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16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16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16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</row>
    <row r="296" spans="1:16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</row>
    <row r="297" spans="1:16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16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</row>
    <row r="299" spans="1:16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16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16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16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16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16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16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16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16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16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16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16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</row>
    <row r="311" spans="1:16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16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16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16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16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16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16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16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16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16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16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</row>
    <row r="322" spans="1:16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</row>
    <row r="323" spans="1:16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16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16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16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16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16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16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16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16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16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</row>
    <row r="333" spans="1:16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16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</row>
    <row r="335" spans="1:16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16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</row>
    <row r="337" spans="1:16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16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16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16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16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16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16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16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16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</row>
    <row r="346" spans="1:16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</row>
    <row r="347" spans="1:16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16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16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16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16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16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16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16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16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16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16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16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16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16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16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16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16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16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16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16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16" s="516" customFormat="1">
      <c r="A367" s="516">
        <v>2</v>
      </c>
      <c r="B367" s="516">
        <v>337</v>
      </c>
      <c r="C367" s="516">
        <v>1996</v>
      </c>
      <c r="D367" s="516">
        <v>1</v>
      </c>
      <c r="E367" s="516">
        <v>99</v>
      </c>
      <c r="F367" s="516">
        <v>99</v>
      </c>
      <c r="G367" s="516">
        <v>99</v>
      </c>
      <c r="H367" s="516">
        <v>99</v>
      </c>
      <c r="I367" s="516">
        <v>99</v>
      </c>
      <c r="J367" s="516">
        <v>999</v>
      </c>
      <c r="K367" s="516">
        <v>99</v>
      </c>
      <c r="L367" s="516">
        <v>99</v>
      </c>
      <c r="M367" s="516">
        <v>99</v>
      </c>
      <c r="N367" s="516">
        <v>99</v>
      </c>
      <c r="O367" s="516">
        <v>99</v>
      </c>
      <c r="P367" s="516">
        <v>9999</v>
      </c>
    </row>
    <row r="368" spans="1:16" s="516" customFormat="1">
      <c r="A368" s="516">
        <v>2</v>
      </c>
      <c r="B368" s="516">
        <v>338</v>
      </c>
      <c r="C368" s="516">
        <v>1996</v>
      </c>
      <c r="D368" s="516">
        <v>2</v>
      </c>
      <c r="E368" s="516">
        <v>99</v>
      </c>
      <c r="F368" s="516">
        <v>99</v>
      </c>
      <c r="G368" s="516">
        <v>99</v>
      </c>
      <c r="H368" s="516">
        <v>99</v>
      </c>
      <c r="I368" s="516">
        <v>99</v>
      </c>
      <c r="J368" s="516">
        <v>999</v>
      </c>
      <c r="K368" s="516">
        <v>99</v>
      </c>
      <c r="L368" s="516">
        <v>99</v>
      </c>
      <c r="M368" s="516">
        <v>99</v>
      </c>
      <c r="N368" s="516">
        <v>99</v>
      </c>
      <c r="O368" s="516">
        <v>99</v>
      </c>
      <c r="P368" s="516">
        <v>9999</v>
      </c>
    </row>
    <row r="369" spans="1:37" s="516" customFormat="1">
      <c r="A369" s="516">
        <v>2</v>
      </c>
      <c r="B369" s="516">
        <v>339</v>
      </c>
      <c r="C369" s="516">
        <v>1996</v>
      </c>
      <c r="D369" s="516">
        <v>3</v>
      </c>
      <c r="E369" s="516">
        <v>99</v>
      </c>
      <c r="F369" s="516">
        <v>99</v>
      </c>
      <c r="G369" s="516">
        <v>99</v>
      </c>
      <c r="H369" s="516">
        <v>99</v>
      </c>
      <c r="I369" s="516">
        <v>99</v>
      </c>
      <c r="J369" s="516">
        <v>999</v>
      </c>
      <c r="K369" s="516">
        <v>99</v>
      </c>
      <c r="L369" s="516">
        <v>99</v>
      </c>
      <c r="M369" s="516">
        <v>99</v>
      </c>
      <c r="N369" s="516">
        <v>99</v>
      </c>
      <c r="O369" s="516">
        <v>99</v>
      </c>
      <c r="P369" s="516">
        <v>9999</v>
      </c>
    </row>
    <row r="370" spans="1:37" s="516" customFormat="1">
      <c r="A370" s="516">
        <v>2</v>
      </c>
      <c r="B370" s="516">
        <v>340</v>
      </c>
      <c r="C370" s="516">
        <v>1996</v>
      </c>
      <c r="D370" s="516">
        <v>4</v>
      </c>
      <c r="E370" s="516">
        <v>99</v>
      </c>
      <c r="F370" s="516">
        <v>99</v>
      </c>
      <c r="G370" s="516">
        <v>99</v>
      </c>
      <c r="H370" s="516">
        <v>99</v>
      </c>
      <c r="I370" s="516">
        <v>99</v>
      </c>
      <c r="J370" s="516">
        <v>999</v>
      </c>
      <c r="K370" s="516">
        <v>99</v>
      </c>
      <c r="L370" s="516">
        <v>99</v>
      </c>
      <c r="M370" s="516">
        <v>99</v>
      </c>
      <c r="N370" s="516">
        <v>99</v>
      </c>
      <c r="O370" s="516">
        <v>99</v>
      </c>
      <c r="P370" s="516">
        <v>9999</v>
      </c>
    </row>
    <row r="371" spans="1:37" s="516" customFormat="1">
      <c r="A371" s="516">
        <v>2</v>
      </c>
      <c r="B371" s="516">
        <v>341</v>
      </c>
      <c r="C371" s="516">
        <v>1996</v>
      </c>
      <c r="D371" s="516">
        <v>5</v>
      </c>
      <c r="E371" s="516">
        <v>99</v>
      </c>
      <c r="F371" s="516">
        <v>99</v>
      </c>
      <c r="G371" s="516">
        <v>99</v>
      </c>
      <c r="H371" s="516">
        <v>99</v>
      </c>
      <c r="I371" s="516">
        <v>99</v>
      </c>
      <c r="J371" s="516">
        <v>999</v>
      </c>
      <c r="K371" s="516">
        <v>99</v>
      </c>
      <c r="L371" s="516">
        <v>99</v>
      </c>
      <c r="M371" s="516">
        <v>99</v>
      </c>
      <c r="N371" s="516">
        <v>99</v>
      </c>
      <c r="O371" s="516">
        <v>99</v>
      </c>
      <c r="P371" s="516">
        <v>9999</v>
      </c>
    </row>
    <row r="372" spans="1:37" s="516" customFormat="1">
      <c r="A372" s="516">
        <v>2</v>
      </c>
      <c r="B372" s="516">
        <v>342</v>
      </c>
      <c r="C372" s="516">
        <v>1996</v>
      </c>
      <c r="D372" s="516">
        <v>6</v>
      </c>
      <c r="E372" s="516">
        <v>99</v>
      </c>
      <c r="F372" s="516">
        <v>99</v>
      </c>
      <c r="G372" s="516">
        <v>99</v>
      </c>
      <c r="H372" s="516">
        <v>99</v>
      </c>
      <c r="I372" s="516">
        <v>99</v>
      </c>
      <c r="J372" s="516">
        <v>999</v>
      </c>
      <c r="K372" s="516">
        <v>99</v>
      </c>
      <c r="L372" s="516">
        <v>99</v>
      </c>
      <c r="M372" s="516">
        <v>99</v>
      </c>
      <c r="N372" s="516">
        <v>99</v>
      </c>
      <c r="O372" s="516">
        <v>99</v>
      </c>
      <c r="P372" s="516">
        <v>9999</v>
      </c>
    </row>
    <row r="373" spans="1:37" s="516" customFormat="1">
      <c r="A373" s="516">
        <v>2</v>
      </c>
      <c r="B373" s="516">
        <v>343</v>
      </c>
      <c r="C373" s="516">
        <v>1996</v>
      </c>
      <c r="D373" s="516">
        <v>7</v>
      </c>
      <c r="E373" s="516">
        <v>99</v>
      </c>
      <c r="F373" s="516">
        <v>99</v>
      </c>
      <c r="G373" s="516">
        <v>99</v>
      </c>
      <c r="H373" s="516">
        <v>99</v>
      </c>
      <c r="I373" s="516">
        <v>99</v>
      </c>
      <c r="J373" s="516">
        <v>999</v>
      </c>
      <c r="K373" s="516">
        <v>99</v>
      </c>
      <c r="L373" s="516">
        <v>99</v>
      </c>
      <c r="M373" s="516">
        <v>99</v>
      </c>
      <c r="N373" s="516">
        <v>99</v>
      </c>
      <c r="O373" s="516">
        <v>99</v>
      </c>
      <c r="P373" s="516">
        <v>9999</v>
      </c>
    </row>
    <row r="374" spans="1:37" s="516" customFormat="1">
      <c r="A374" s="516">
        <v>2</v>
      </c>
      <c r="B374" s="516">
        <v>344</v>
      </c>
      <c r="C374" s="516">
        <v>1996</v>
      </c>
      <c r="D374" s="516">
        <v>8</v>
      </c>
      <c r="E374" s="516">
        <v>99</v>
      </c>
      <c r="F374" s="516">
        <v>99</v>
      </c>
      <c r="G374" s="516">
        <v>99</v>
      </c>
      <c r="H374" s="516">
        <v>99</v>
      </c>
      <c r="I374" s="516">
        <v>99</v>
      </c>
      <c r="J374" s="516">
        <v>999</v>
      </c>
      <c r="K374" s="516">
        <v>99</v>
      </c>
      <c r="L374" s="516">
        <v>99</v>
      </c>
      <c r="M374" s="516">
        <v>99</v>
      </c>
      <c r="N374" s="516">
        <v>99</v>
      </c>
      <c r="O374" s="516">
        <v>99</v>
      </c>
      <c r="P374" s="516">
        <v>9999</v>
      </c>
    </row>
    <row r="375" spans="1:37" s="516" customFormat="1">
      <c r="A375" s="516">
        <v>2</v>
      </c>
      <c r="B375" s="516">
        <v>345</v>
      </c>
      <c r="C375" s="516">
        <v>1996</v>
      </c>
      <c r="D375" s="516">
        <v>9</v>
      </c>
      <c r="E375" s="516">
        <v>99</v>
      </c>
      <c r="F375" s="516">
        <v>99</v>
      </c>
      <c r="G375" s="516">
        <v>99</v>
      </c>
      <c r="H375" s="516">
        <v>99</v>
      </c>
      <c r="I375" s="516">
        <v>99</v>
      </c>
      <c r="J375" s="516">
        <v>999</v>
      </c>
      <c r="K375" s="516">
        <v>99</v>
      </c>
      <c r="L375" s="516">
        <v>99</v>
      </c>
      <c r="M375" s="516">
        <v>99</v>
      </c>
      <c r="N375" s="516">
        <v>99</v>
      </c>
      <c r="O375" s="516">
        <v>99</v>
      </c>
      <c r="P375" s="516">
        <v>9999</v>
      </c>
    </row>
    <row r="376" spans="1:37" s="516" customFormat="1">
      <c r="A376" s="516">
        <v>2</v>
      </c>
      <c r="B376" s="516">
        <v>346</v>
      </c>
      <c r="C376" s="516">
        <v>1996</v>
      </c>
      <c r="D376" s="516">
        <v>10</v>
      </c>
      <c r="E376" s="516">
        <v>99</v>
      </c>
      <c r="F376" s="516">
        <v>99</v>
      </c>
      <c r="G376" s="516">
        <v>99</v>
      </c>
      <c r="H376" s="516">
        <v>99</v>
      </c>
      <c r="I376" s="516">
        <v>99</v>
      </c>
      <c r="J376" s="516">
        <v>999</v>
      </c>
      <c r="K376" s="516">
        <v>99</v>
      </c>
      <c r="L376" s="516">
        <v>99</v>
      </c>
      <c r="M376" s="516">
        <v>99</v>
      </c>
      <c r="N376" s="516">
        <v>99</v>
      </c>
      <c r="O376" s="516">
        <v>99</v>
      </c>
      <c r="P376" s="516">
        <v>9999</v>
      </c>
    </row>
    <row r="377" spans="1:37" s="516" customFormat="1">
      <c r="A377" s="516">
        <v>2</v>
      </c>
      <c r="B377" s="516">
        <v>347</v>
      </c>
      <c r="C377" s="516">
        <v>1996</v>
      </c>
      <c r="D377" s="516">
        <v>11</v>
      </c>
      <c r="E377" s="516">
        <v>99</v>
      </c>
      <c r="F377" s="516">
        <v>99</v>
      </c>
      <c r="G377" s="516">
        <v>99</v>
      </c>
      <c r="H377" s="516">
        <v>99</v>
      </c>
      <c r="I377" s="516">
        <v>99</v>
      </c>
      <c r="J377" s="516">
        <v>999</v>
      </c>
      <c r="K377" s="516">
        <v>99</v>
      </c>
      <c r="L377" s="516">
        <v>99</v>
      </c>
      <c r="M377" s="516">
        <v>99</v>
      </c>
      <c r="N377" s="516">
        <v>99</v>
      </c>
      <c r="O377" s="516">
        <v>99</v>
      </c>
      <c r="P377" s="516">
        <v>9999</v>
      </c>
    </row>
    <row r="378" spans="1:37" s="516" customFormat="1">
      <c r="A378" s="516">
        <v>2</v>
      </c>
      <c r="B378" s="516">
        <v>348</v>
      </c>
      <c r="C378" s="516">
        <v>1996</v>
      </c>
      <c r="D378" s="516">
        <v>12</v>
      </c>
      <c r="E378" s="516">
        <v>99</v>
      </c>
      <c r="F378" s="516">
        <v>99</v>
      </c>
      <c r="G378" s="516">
        <v>99</v>
      </c>
      <c r="H378" s="516">
        <v>99</v>
      </c>
      <c r="I378" s="516">
        <v>99</v>
      </c>
      <c r="J378" s="516">
        <v>999</v>
      </c>
      <c r="K378" s="516">
        <v>99</v>
      </c>
      <c r="L378" s="516">
        <v>99</v>
      </c>
      <c r="M378" s="516">
        <v>99</v>
      </c>
      <c r="N378" s="516">
        <v>99</v>
      </c>
      <c r="O378" s="516">
        <v>99</v>
      </c>
      <c r="P378" s="516">
        <v>9999</v>
      </c>
    </row>
    <row r="379" spans="1:37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5</v>
      </c>
      <c r="R379">
        <v>5</v>
      </c>
      <c r="S379">
        <v>10.199999999999999</v>
      </c>
      <c r="T379">
        <v>7.2</v>
      </c>
      <c r="U379">
        <v>55.3</v>
      </c>
      <c r="V379">
        <v>0</v>
      </c>
      <c r="W379">
        <v>0</v>
      </c>
      <c r="X379">
        <v>100</v>
      </c>
      <c r="Y379">
        <v>100</v>
      </c>
      <c r="Z379">
        <v>100</v>
      </c>
      <c r="AA379">
        <v>5.7785811407300098</v>
      </c>
      <c r="AB379">
        <v>0.40000000000001695</v>
      </c>
      <c r="AC379">
        <v>0.97979589711326642</v>
      </c>
      <c r="AD379">
        <v>68.355880168550698</v>
      </c>
      <c r="AE379">
        <v>36.030752716967811</v>
      </c>
      <c r="AF379">
        <v>40.824829046385346</v>
      </c>
      <c r="AG379">
        <v>0.11235955056179776</v>
      </c>
      <c r="AH379">
        <v>0.14686713543752589</v>
      </c>
      <c r="AI379">
        <v>0</v>
      </c>
    </row>
    <row r="380" spans="1:37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80</v>
      </c>
      <c r="R380">
        <v>107</v>
      </c>
      <c r="S380">
        <v>8.3551401869158894</v>
      </c>
      <c r="T380">
        <v>6.4953271028037403</v>
      </c>
      <c r="U380">
        <v>42.995327102803742</v>
      </c>
      <c r="V380">
        <v>14.95327102803738</v>
      </c>
      <c r="W380">
        <v>8.4112149532710312</v>
      </c>
      <c r="X380">
        <v>98.130841121495365</v>
      </c>
      <c r="Y380">
        <v>95.327102803738271</v>
      </c>
      <c r="Z380">
        <v>73.831775700934571</v>
      </c>
      <c r="AA380">
        <v>11.306059769425699</v>
      </c>
      <c r="AB380">
        <v>1.5422543061485068</v>
      </c>
      <c r="AC380">
        <v>1.42981491368508</v>
      </c>
      <c r="AD380">
        <v>75.325491071753291</v>
      </c>
      <c r="AE380">
        <v>46.507491704771191</v>
      </c>
      <c r="AF380">
        <v>40.338061251544005</v>
      </c>
      <c r="AG380">
        <v>2.404494382022472</v>
      </c>
      <c r="AH380">
        <v>2.4436247977589072</v>
      </c>
      <c r="AI380">
        <v>80</v>
      </c>
      <c r="AJ380">
        <v>118.83749999999998</v>
      </c>
      <c r="AK380">
        <v>25.151630063760152</v>
      </c>
    </row>
    <row r="381" spans="1:37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38</v>
      </c>
      <c r="R381">
        <v>52</v>
      </c>
      <c r="S381">
        <v>7.75</v>
      </c>
      <c r="T381">
        <v>5.7884615384615401</v>
      </c>
      <c r="U381">
        <v>36.771153846153837</v>
      </c>
      <c r="V381">
        <v>19.230769230769223</v>
      </c>
      <c r="W381">
        <v>1.9230769230769225</v>
      </c>
      <c r="X381">
        <v>100</v>
      </c>
      <c r="Y381">
        <v>82.692307692307708</v>
      </c>
      <c r="Z381">
        <v>53.84615384615384</v>
      </c>
      <c r="AA381">
        <v>13.246513859799897</v>
      </c>
      <c r="AB381">
        <v>1.6157279854842284</v>
      </c>
      <c r="AC381">
        <v>1.2910421917305439</v>
      </c>
      <c r="AD381">
        <v>73.240453379276815</v>
      </c>
      <c r="AE381">
        <v>38.950299931852861</v>
      </c>
      <c r="AF381">
        <v>31.575377355021047</v>
      </c>
      <c r="AG381">
        <v>1.1685393258426962</v>
      </c>
      <c r="AH381">
        <v>1.0156406859677869</v>
      </c>
      <c r="AI381">
        <v>35</v>
      </c>
      <c r="AJ381">
        <v>114.70857142857147</v>
      </c>
      <c r="AK381">
        <v>23.850022748465086</v>
      </c>
    </row>
    <row r="382" spans="1:37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77</v>
      </c>
      <c r="R382">
        <v>112</v>
      </c>
      <c r="S382">
        <v>8.3928571428571388</v>
      </c>
      <c r="T382">
        <v>6.8392857142857109</v>
      </c>
      <c r="U382">
        <v>41.587499999999999</v>
      </c>
      <c r="V382">
        <v>6.25</v>
      </c>
      <c r="W382">
        <v>16.964285714285722</v>
      </c>
      <c r="X382">
        <v>99.107142857142875</v>
      </c>
      <c r="Y382">
        <v>87.5</v>
      </c>
      <c r="Z382">
        <v>71.428571428571445</v>
      </c>
      <c r="AA382">
        <v>13.461593018924003</v>
      </c>
      <c r="AB382">
        <v>1.7645170467193787</v>
      </c>
      <c r="AC382">
        <v>1.7193934324377882</v>
      </c>
      <c r="AD382">
        <v>76.450192316711707</v>
      </c>
      <c r="AE382">
        <v>46.528663725716363</v>
      </c>
      <c r="AF382">
        <v>46.519413823255888</v>
      </c>
      <c r="AG382">
        <v>2.5168539325842687</v>
      </c>
      <c r="AH382">
        <v>2.4740605549399928</v>
      </c>
      <c r="AI382">
        <v>84</v>
      </c>
      <c r="AJ382">
        <v>118.08928571428577</v>
      </c>
      <c r="AK382">
        <v>26.360716300381956</v>
      </c>
    </row>
    <row r="383" spans="1:37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19</v>
      </c>
      <c r="R383">
        <v>23</v>
      </c>
      <c r="S383">
        <v>7.7826086956521747</v>
      </c>
      <c r="T383">
        <v>7.304347826086957</v>
      </c>
      <c r="U383">
        <v>39.534782608695657</v>
      </c>
      <c r="V383">
        <v>4.3478260869565215</v>
      </c>
      <c r="W383">
        <v>21.739130434782609</v>
      </c>
      <c r="X383">
        <v>100</v>
      </c>
      <c r="Y383">
        <v>86.956521739130437</v>
      </c>
      <c r="Z383">
        <v>73.913043478260875</v>
      </c>
      <c r="AA383">
        <v>10.615067580347732</v>
      </c>
      <c r="AB383">
        <v>1.3817607462670196</v>
      </c>
      <c r="AC383">
        <v>2.215258991801218</v>
      </c>
      <c r="AD383">
        <v>73.832027275429013</v>
      </c>
      <c r="AE383">
        <v>36.471721538450069</v>
      </c>
      <c r="AF383">
        <v>24.888115592828456</v>
      </c>
      <c r="AG383">
        <v>0.5168539325842697</v>
      </c>
      <c r="AH383">
        <v>0.48298837704644593</v>
      </c>
      <c r="AI383">
        <v>14</v>
      </c>
      <c r="AJ383">
        <v>116.44285714285712</v>
      </c>
      <c r="AK383">
        <v>25.811700979966847</v>
      </c>
    </row>
    <row r="384" spans="1:37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79</v>
      </c>
      <c r="R384">
        <v>129</v>
      </c>
      <c r="S384">
        <v>7.8527131782945725</v>
      </c>
      <c r="T384">
        <v>6.2790697674418636</v>
      </c>
      <c r="U384">
        <v>41.136434108527133</v>
      </c>
      <c r="V384">
        <v>14.728682170542628</v>
      </c>
      <c r="W384">
        <v>8.5271317829457374</v>
      </c>
      <c r="X384">
        <v>100</v>
      </c>
      <c r="Y384">
        <v>93.798449612403104</v>
      </c>
      <c r="Z384">
        <v>67.441860465116264</v>
      </c>
      <c r="AA384">
        <v>11.996252244120784</v>
      </c>
      <c r="AB384">
        <v>1.9132373440813828</v>
      </c>
      <c r="AC384">
        <v>1.7207207079658311</v>
      </c>
      <c r="AD384">
        <v>79.19207071470025</v>
      </c>
      <c r="AE384">
        <v>51.790059754146839</v>
      </c>
      <c r="AF384">
        <v>57.289801222083319</v>
      </c>
      <c r="AG384">
        <v>2.898876404494382</v>
      </c>
      <c r="AH384">
        <v>2.8186804372975578</v>
      </c>
      <c r="AI384">
        <v>110</v>
      </c>
      <c r="AJ384">
        <v>116.52181818181816</v>
      </c>
      <c r="AK384">
        <v>25.281924199755458</v>
      </c>
    </row>
    <row r="385" spans="1:37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32</v>
      </c>
      <c r="R385">
        <v>42</v>
      </c>
      <c r="S385">
        <v>8.1190476190476222</v>
      </c>
      <c r="T385">
        <v>7.0714285714285694</v>
      </c>
      <c r="U385">
        <v>38.861904761904775</v>
      </c>
      <c r="V385">
        <v>14.285714285714288</v>
      </c>
      <c r="W385">
        <v>16.666666666666671</v>
      </c>
      <c r="X385">
        <v>100</v>
      </c>
      <c r="Y385">
        <v>85.714285714285694</v>
      </c>
      <c r="Z385">
        <v>59.523809523809554</v>
      </c>
      <c r="AA385">
        <v>12.6739318584579</v>
      </c>
      <c r="AB385">
        <v>1.7071611209755611</v>
      </c>
      <c r="AC385">
        <v>1.5795245991068556</v>
      </c>
      <c r="AD385">
        <v>77.205548955308089</v>
      </c>
      <c r="AE385">
        <v>49.895307369895889</v>
      </c>
      <c r="AF385">
        <v>39.418653563308254</v>
      </c>
      <c r="AG385">
        <v>0.9438202247191011</v>
      </c>
      <c r="AH385">
        <v>0.86696758937117469</v>
      </c>
      <c r="AI385">
        <v>37</v>
      </c>
      <c r="AJ385">
        <v>115.54054054054056</v>
      </c>
      <c r="AK385">
        <v>24.419955812286343</v>
      </c>
    </row>
    <row r="386" spans="1:37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64</v>
      </c>
      <c r="R386">
        <v>89</v>
      </c>
      <c r="S386">
        <v>8.460674157303373</v>
      </c>
      <c r="T386">
        <v>6.404494382022472</v>
      </c>
      <c r="U386">
        <v>43.804494382022469</v>
      </c>
      <c r="V386">
        <v>12.359550561797752</v>
      </c>
      <c r="W386">
        <v>10.112359550561798</v>
      </c>
      <c r="X386">
        <v>100</v>
      </c>
      <c r="Y386">
        <v>95.50561797752809</v>
      </c>
      <c r="Z386">
        <v>76.404494382022477</v>
      </c>
      <c r="AA386">
        <v>11.631620116824008</v>
      </c>
      <c r="AB386">
        <v>1.7740715550931332</v>
      </c>
      <c r="AC386">
        <v>1.6056018586873031</v>
      </c>
      <c r="AD386">
        <v>60.990409197276314</v>
      </c>
      <c r="AE386">
        <v>35.95590894186828</v>
      </c>
      <c r="AF386">
        <v>19.492440485259433</v>
      </c>
      <c r="AG386">
        <v>2</v>
      </c>
      <c r="AH386">
        <v>2.0708000514167746</v>
      </c>
      <c r="AI386">
        <v>61</v>
      </c>
      <c r="AJ386">
        <v>118.72131147540983</v>
      </c>
      <c r="AK386">
        <v>26.52513733248772</v>
      </c>
    </row>
    <row r="387" spans="1:37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26</v>
      </c>
      <c r="R387">
        <v>43</v>
      </c>
      <c r="S387">
        <v>7.7209302325581408</v>
      </c>
      <c r="T387">
        <v>6.5348837209302335</v>
      </c>
      <c r="U387">
        <v>41.255813953488349</v>
      </c>
      <c r="V387">
        <v>25.581395348837205</v>
      </c>
      <c r="W387">
        <v>6.9767441860465107</v>
      </c>
      <c r="X387">
        <v>100</v>
      </c>
      <c r="Y387">
        <v>100</v>
      </c>
      <c r="Z387">
        <v>65.116279069767444</v>
      </c>
      <c r="AA387">
        <v>10.0299389579534</v>
      </c>
      <c r="AB387">
        <v>1.6185779201214201</v>
      </c>
      <c r="AC387">
        <v>1.3355399084056945</v>
      </c>
      <c r="AD387">
        <v>69.014315677765012</v>
      </c>
      <c r="AE387">
        <v>38.214532162407551</v>
      </c>
      <c r="AF387">
        <v>40.255817560472487</v>
      </c>
      <c r="AG387">
        <v>0.96629213483146059</v>
      </c>
      <c r="AH387">
        <v>0.9422867930060429</v>
      </c>
      <c r="AI387">
        <v>30</v>
      </c>
      <c r="AJ387">
        <v>118.93666666666664</v>
      </c>
      <c r="AK387">
        <v>25.450369179598397</v>
      </c>
    </row>
    <row r="388" spans="1:37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701</v>
      </c>
      <c r="R388">
        <v>1062</v>
      </c>
      <c r="S388">
        <v>8.3201506591337111</v>
      </c>
      <c r="T388">
        <v>6.9246704331450086</v>
      </c>
      <c r="U388">
        <v>44.222504708097958</v>
      </c>
      <c r="V388">
        <v>11.581920903954805</v>
      </c>
      <c r="W388">
        <v>19.774011299435024</v>
      </c>
      <c r="X388">
        <v>99.529190207156347</v>
      </c>
      <c r="Y388">
        <v>97.080979284369121</v>
      </c>
      <c r="Z388">
        <v>77.30696798493409</v>
      </c>
      <c r="AA388">
        <v>11.766379061219665</v>
      </c>
      <c r="AB388">
        <v>1.734535864883566</v>
      </c>
      <c r="AC388">
        <v>1.8554073351004721</v>
      </c>
      <c r="AD388">
        <v>73.999359662551157</v>
      </c>
      <c r="AE388">
        <v>47.026579257877998</v>
      </c>
      <c r="AF388">
        <v>45.807552282690438</v>
      </c>
      <c r="AG388">
        <v>23.865168539325847</v>
      </c>
      <c r="AH388">
        <v>24.945794606975056</v>
      </c>
      <c r="AI388">
        <v>944</v>
      </c>
      <c r="AJ388">
        <v>118.9691737288136</v>
      </c>
      <c r="AK388">
        <v>25.989039817629457</v>
      </c>
    </row>
    <row r="389" spans="1:37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462</v>
      </c>
      <c r="R389">
        <v>609</v>
      </c>
      <c r="S389">
        <v>8.3185550082101809</v>
      </c>
      <c r="T389">
        <v>7.3119868637109997</v>
      </c>
      <c r="U389">
        <v>44.308866995073885</v>
      </c>
      <c r="V389">
        <v>11.658456486042695</v>
      </c>
      <c r="W389">
        <v>26.4367816091954</v>
      </c>
      <c r="X389">
        <v>99.835796387520517</v>
      </c>
      <c r="Y389">
        <v>97.865353037766809</v>
      </c>
      <c r="Z389">
        <v>77.175697865353058</v>
      </c>
      <c r="AA389">
        <v>11.692692911285048</v>
      </c>
      <c r="AB389">
        <v>1.7154759345772452</v>
      </c>
      <c r="AC389">
        <v>1.9713558368858275</v>
      </c>
      <c r="AD389">
        <v>78.386187614771274</v>
      </c>
      <c r="AE389">
        <v>46.697120225349423</v>
      </c>
      <c r="AF389">
        <v>45.761756429320691</v>
      </c>
      <c r="AG389">
        <v>13.68539325842697</v>
      </c>
      <c r="AH389">
        <v>14.333010739094902</v>
      </c>
      <c r="AI389">
        <v>486</v>
      </c>
      <c r="AJ389">
        <v>119.06790123456796</v>
      </c>
      <c r="AK389">
        <v>26.007881953773673</v>
      </c>
    </row>
    <row r="390" spans="1:37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359</v>
      </c>
      <c r="R390">
        <v>508</v>
      </c>
      <c r="S390">
        <v>8.1181102362204722</v>
      </c>
      <c r="T390">
        <v>7.0177165354330713</v>
      </c>
      <c r="U390">
        <v>43.112204724409445</v>
      </c>
      <c r="V390">
        <v>12.99212598425197</v>
      </c>
      <c r="W390">
        <v>23.031496062992129</v>
      </c>
      <c r="X390">
        <v>99.015748031496059</v>
      </c>
      <c r="Y390">
        <v>94.881889763779526</v>
      </c>
      <c r="Z390">
        <v>74.015748031496074</v>
      </c>
      <c r="AA390">
        <v>12.077867792569236</v>
      </c>
      <c r="AB390">
        <v>1.9067396967894037</v>
      </c>
      <c r="AC390">
        <v>2.1973680351394393</v>
      </c>
      <c r="AD390">
        <v>74.071583377971493</v>
      </c>
      <c r="AE390">
        <v>53.014015836109849</v>
      </c>
      <c r="AF390">
        <v>46.980184586834142</v>
      </c>
      <c r="AG390">
        <v>11.415730337078648</v>
      </c>
      <c r="AH390">
        <v>11.633045689754981</v>
      </c>
      <c r="AI390">
        <v>392</v>
      </c>
      <c r="AJ390">
        <v>118.82857142857148</v>
      </c>
      <c r="AK390">
        <v>25.914092327926312</v>
      </c>
    </row>
    <row r="391" spans="1:37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37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56</v>
      </c>
      <c r="R392">
        <v>95</v>
      </c>
      <c r="S392">
        <v>7.8105263157894749</v>
      </c>
      <c r="T392">
        <v>7.273684210526314</v>
      </c>
      <c r="U392">
        <v>40.696842105263151</v>
      </c>
      <c r="V392">
        <v>10.526315789473689</v>
      </c>
      <c r="W392">
        <v>20</v>
      </c>
      <c r="X392">
        <v>95.789473684210492</v>
      </c>
      <c r="Y392">
        <v>89.473684210526301</v>
      </c>
      <c r="Z392">
        <v>65.263157894736821</v>
      </c>
      <c r="AA392">
        <v>12.979444904451812</v>
      </c>
      <c r="AB392">
        <v>1.8370155249156597</v>
      </c>
      <c r="AC392">
        <v>1.9108670132644685</v>
      </c>
      <c r="AD392">
        <v>70.907422799877196</v>
      </c>
      <c r="AE392">
        <v>66.203597251089931</v>
      </c>
      <c r="AF392">
        <v>50.955814294163133</v>
      </c>
      <c r="AG392">
        <v>2.1348314606741567</v>
      </c>
      <c r="AH392">
        <v>2.0535903039007688</v>
      </c>
      <c r="AI392">
        <v>39</v>
      </c>
      <c r="AJ392">
        <v>121.02051282051281</v>
      </c>
      <c r="AK392">
        <v>25.804992230554632</v>
      </c>
    </row>
    <row r="393" spans="1:37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161</v>
      </c>
      <c r="R393">
        <v>224</v>
      </c>
      <c r="S393">
        <v>7.5580357142857117</v>
      </c>
      <c r="T393">
        <v>7.0714285714285694</v>
      </c>
      <c r="U393">
        <v>38.821428571428591</v>
      </c>
      <c r="V393">
        <v>13.392857142857141</v>
      </c>
      <c r="W393">
        <v>21.428571428571423</v>
      </c>
      <c r="X393">
        <v>99.553571428571445</v>
      </c>
      <c r="Y393">
        <v>87.946428571428555</v>
      </c>
      <c r="Z393">
        <v>62.053571428571438</v>
      </c>
      <c r="AA393">
        <v>12.220072250863598</v>
      </c>
      <c r="AB393">
        <v>1.9170819712361753</v>
      </c>
      <c r="AC393">
        <v>1.8210783977117089</v>
      </c>
      <c r="AD393">
        <v>78.376874006777996</v>
      </c>
      <c r="AE393">
        <v>52.733125148266943</v>
      </c>
      <c r="AF393">
        <v>51.158781632618087</v>
      </c>
      <c r="AG393">
        <v>5.0337078651685374</v>
      </c>
      <c r="AH393">
        <v>4.6190112468886992</v>
      </c>
      <c r="AI393">
        <v>192</v>
      </c>
      <c r="AJ393">
        <v>116.90468750000008</v>
      </c>
      <c r="AK393">
        <v>24.112683610614209</v>
      </c>
    </row>
    <row r="394" spans="1:37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13</v>
      </c>
      <c r="R394">
        <v>19</v>
      </c>
      <c r="S394">
        <v>7.5789473684210495</v>
      </c>
      <c r="T394">
        <v>7.1578947368421044</v>
      </c>
      <c r="U394">
        <v>38.19473684210525</v>
      </c>
      <c r="V394">
        <v>15.789473684210527</v>
      </c>
      <c r="W394">
        <v>21.052631578947377</v>
      </c>
      <c r="X394">
        <v>100</v>
      </c>
      <c r="Y394">
        <v>84.210526315789508</v>
      </c>
      <c r="Z394">
        <v>57.894736842105239</v>
      </c>
      <c r="AA394">
        <v>10.842580469912944</v>
      </c>
      <c r="AB394">
        <v>1.310515747156711</v>
      </c>
      <c r="AC394">
        <v>2.0069132594671171</v>
      </c>
      <c r="AD394">
        <v>67.952886077854643</v>
      </c>
      <c r="AE394">
        <v>37.905121892924697</v>
      </c>
      <c r="AF394">
        <v>62.561679198459672</v>
      </c>
      <c r="AG394">
        <v>0.42696629213483134</v>
      </c>
      <c r="AH394">
        <v>0.3854664744557415</v>
      </c>
      <c r="AI394">
        <v>12</v>
      </c>
      <c r="AJ394">
        <v>118.49166666666665</v>
      </c>
      <c r="AK394">
        <v>24.627184480495433</v>
      </c>
    </row>
    <row r="395" spans="1:37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34</v>
      </c>
      <c r="R395">
        <v>51</v>
      </c>
      <c r="S395">
        <v>7.2549019607843137</v>
      </c>
      <c r="T395">
        <v>6.8235294117647056</v>
      </c>
      <c r="U395">
        <v>35.47450980392157</v>
      </c>
      <c r="V395">
        <v>9.8039215686274535</v>
      </c>
      <c r="W395">
        <v>19.607843137254903</v>
      </c>
      <c r="X395">
        <v>92.15686274509801</v>
      </c>
      <c r="Y395">
        <v>74.509803921568619</v>
      </c>
      <c r="Z395">
        <v>50.980392156862735</v>
      </c>
      <c r="AA395">
        <v>14.22091587377969</v>
      </c>
      <c r="AB395">
        <v>2.0373294443702794</v>
      </c>
      <c r="AC395">
        <v>2.1936260817171758</v>
      </c>
      <c r="AD395">
        <v>84.056937033651053</v>
      </c>
      <c r="AE395">
        <v>62.708559518690606</v>
      </c>
      <c r="AF395">
        <v>64.184893482473925</v>
      </c>
      <c r="AG395">
        <v>1.1460674157303368</v>
      </c>
      <c r="AH395">
        <v>0.9609838026530626</v>
      </c>
      <c r="AI395">
        <v>46</v>
      </c>
      <c r="AJ395">
        <v>114.36304347826078</v>
      </c>
      <c r="AK395">
        <v>23.045893023974902</v>
      </c>
    </row>
    <row r="396" spans="1:37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18</v>
      </c>
      <c r="R396">
        <v>30</v>
      </c>
      <c r="S396">
        <v>8.2666666666666693</v>
      </c>
      <c r="T396">
        <v>8.0666666666666664</v>
      </c>
      <c r="U396">
        <v>44.386666666666656</v>
      </c>
      <c r="V396">
        <v>3.3333333333333344</v>
      </c>
      <c r="W396">
        <v>40</v>
      </c>
      <c r="X396">
        <v>100</v>
      </c>
      <c r="Y396">
        <v>100</v>
      </c>
      <c r="Z396">
        <v>76.666666666666686</v>
      </c>
      <c r="AA396">
        <v>11.158516428669609</v>
      </c>
      <c r="AB396">
        <v>2.0154955277107938</v>
      </c>
      <c r="AC396">
        <v>2.3084386257574394</v>
      </c>
      <c r="AD396">
        <v>76.435162808009778</v>
      </c>
      <c r="AE396">
        <v>42.953256972632509</v>
      </c>
      <c r="AF396">
        <v>33.290482753804682</v>
      </c>
      <c r="AG396">
        <v>0.67415730337078628</v>
      </c>
      <c r="AH396">
        <v>0.70729937630600148</v>
      </c>
      <c r="AI396">
        <v>29</v>
      </c>
      <c r="AJ396">
        <v>120.54827586206902</v>
      </c>
      <c r="AK396">
        <v>24.84156413586572</v>
      </c>
    </row>
    <row r="397" spans="1:37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17</v>
      </c>
      <c r="R397">
        <v>20</v>
      </c>
      <c r="S397">
        <v>7.6</v>
      </c>
      <c r="T397">
        <v>7</v>
      </c>
      <c r="U397">
        <v>39.36</v>
      </c>
      <c r="V397">
        <v>10</v>
      </c>
      <c r="W397">
        <v>15</v>
      </c>
      <c r="X397">
        <v>100</v>
      </c>
      <c r="Y397">
        <v>90</v>
      </c>
      <c r="Z397">
        <v>60</v>
      </c>
      <c r="AA397">
        <v>11.70454612533096</v>
      </c>
      <c r="AB397">
        <v>1.9078784028338904</v>
      </c>
      <c r="AC397">
        <v>1.7029386365926396</v>
      </c>
      <c r="AD397">
        <v>90.565291087973137</v>
      </c>
      <c r="AE397">
        <v>25.938028714506743</v>
      </c>
      <c r="AF397">
        <v>27.700832337020113</v>
      </c>
      <c r="AG397">
        <v>0.44943820224719105</v>
      </c>
      <c r="AH397">
        <v>0.41813312483334675</v>
      </c>
      <c r="AI397">
        <v>19</v>
      </c>
      <c r="AJ397">
        <v>116.47894736842102</v>
      </c>
      <c r="AK397">
        <v>24.417907882020764</v>
      </c>
    </row>
    <row r="398" spans="1:37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21</v>
      </c>
      <c r="R398">
        <v>24</v>
      </c>
      <c r="S398">
        <v>8.2916666666666643</v>
      </c>
      <c r="T398">
        <v>8.1666666666666661</v>
      </c>
      <c r="U398">
        <v>40.583333333333343</v>
      </c>
      <c r="V398">
        <v>12.5</v>
      </c>
      <c r="W398">
        <v>25</v>
      </c>
      <c r="X398">
        <v>100</v>
      </c>
      <c r="Y398">
        <v>91.666666666666686</v>
      </c>
      <c r="Z398">
        <v>54.16666666666665</v>
      </c>
      <c r="AA398">
        <v>15.430939339161707</v>
      </c>
      <c r="AB398">
        <v>2.1307112792576004</v>
      </c>
      <c r="AC398">
        <v>2.5110865288865631</v>
      </c>
      <c r="AD398">
        <v>87.089435000068974</v>
      </c>
      <c r="AE398">
        <v>60.837599924956443</v>
      </c>
      <c r="AF398">
        <v>73.852209192785551</v>
      </c>
      <c r="AG398">
        <v>0.53932584269662898</v>
      </c>
      <c r="AH398">
        <v>0.51735475557378052</v>
      </c>
      <c r="AI398">
        <v>22</v>
      </c>
      <c r="AJ398">
        <v>114.9590909090909</v>
      </c>
      <c r="AK398">
        <v>24.615995244383576</v>
      </c>
    </row>
    <row r="399" spans="1:37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13</v>
      </c>
      <c r="R399">
        <v>19</v>
      </c>
      <c r="S399">
        <v>7.3684210526315779</v>
      </c>
      <c r="T399">
        <v>6.4736842105263186</v>
      </c>
      <c r="U399">
        <v>36.294736842105273</v>
      </c>
      <c r="V399">
        <v>15.789473684210527</v>
      </c>
      <c r="W399">
        <v>21.052631578947377</v>
      </c>
      <c r="X399">
        <v>84.210526315789508</v>
      </c>
      <c r="Y399">
        <v>73.68421052631578</v>
      </c>
      <c r="Z399">
        <v>52.631578947368411</v>
      </c>
      <c r="AA399">
        <v>14.749932156283249</v>
      </c>
      <c r="AB399">
        <v>1.9523407358938327</v>
      </c>
      <c r="AC399">
        <v>1.8741572436594576</v>
      </c>
      <c r="AD399">
        <v>87.680664466707185</v>
      </c>
      <c r="AE399">
        <v>30.395697563728831</v>
      </c>
      <c r="AF399">
        <v>42.698268144742542</v>
      </c>
      <c r="AG399">
        <v>0.42696629213483134</v>
      </c>
      <c r="AH399">
        <v>0.36629141626661055</v>
      </c>
      <c r="AI399">
        <v>19</v>
      </c>
      <c r="AJ399">
        <v>114.3684210526316</v>
      </c>
      <c r="AK399">
        <v>23.02688606272763</v>
      </c>
    </row>
    <row r="400" spans="1:37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48</v>
      </c>
      <c r="R400">
        <v>64</v>
      </c>
      <c r="S400">
        <v>7.8125</v>
      </c>
      <c r="T400">
        <v>7.65625</v>
      </c>
      <c r="U400">
        <v>42.37812499999999</v>
      </c>
      <c r="V400">
        <v>10.9375</v>
      </c>
      <c r="W400">
        <v>28.125</v>
      </c>
      <c r="X400">
        <v>98.4375</v>
      </c>
      <c r="Y400">
        <v>95.3125</v>
      </c>
      <c r="Z400">
        <v>71.875</v>
      </c>
      <c r="AA400">
        <v>11.44234827228993</v>
      </c>
      <c r="AB400">
        <v>1.9354828209002528</v>
      </c>
      <c r="AC400">
        <v>2.2235862784025273</v>
      </c>
      <c r="AD400">
        <v>73.68115340296481</v>
      </c>
      <c r="AE400">
        <v>61.210158840938959</v>
      </c>
      <c r="AF400">
        <v>60.585402631816486</v>
      </c>
      <c r="AG400">
        <v>1.4382022471910112</v>
      </c>
      <c r="AH400">
        <v>1.4406258399047287</v>
      </c>
      <c r="AI400">
        <v>63</v>
      </c>
      <c r="AJ400">
        <v>118.25555555555556</v>
      </c>
      <c r="AK400">
        <v>25.180347764586795</v>
      </c>
    </row>
    <row r="401" spans="1:37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8</v>
      </c>
      <c r="R401">
        <v>12</v>
      </c>
      <c r="S401">
        <v>7.6666666666666687</v>
      </c>
      <c r="T401">
        <v>6.9166666666666687</v>
      </c>
      <c r="U401">
        <v>38.94166666666667</v>
      </c>
      <c r="V401">
        <v>0</v>
      </c>
      <c r="W401">
        <v>8.3333333333333357</v>
      </c>
      <c r="X401">
        <v>91.666666666666686</v>
      </c>
      <c r="Y401">
        <v>75</v>
      </c>
      <c r="Z401">
        <v>66.666666666666686</v>
      </c>
      <c r="AA401">
        <v>15.771781675581936</v>
      </c>
      <c r="AB401">
        <v>2.460803843372231</v>
      </c>
      <c r="AC401">
        <v>1.497683396300951</v>
      </c>
      <c r="AD401">
        <v>86.715954904652094</v>
      </c>
      <c r="AE401">
        <v>9.4695089964543513</v>
      </c>
      <c r="AF401">
        <v>30.901840345793204</v>
      </c>
      <c r="AG401">
        <v>0.26966292134831449</v>
      </c>
      <c r="AH401">
        <v>0.24821342636512056</v>
      </c>
      <c r="AI401">
        <v>12</v>
      </c>
      <c r="AJ401">
        <v>118.23333333333338</v>
      </c>
      <c r="AK401">
        <v>22.800317726753288</v>
      </c>
    </row>
    <row r="402" spans="1:37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23</v>
      </c>
      <c r="R402">
        <v>28</v>
      </c>
      <c r="S402">
        <v>6.6071428571428559</v>
      </c>
      <c r="T402">
        <v>6.1071428571428559</v>
      </c>
      <c r="U402">
        <v>33.117857142857154</v>
      </c>
      <c r="V402">
        <v>17.857142857142861</v>
      </c>
      <c r="W402">
        <v>14.285714285714288</v>
      </c>
      <c r="X402">
        <v>78.571428571428555</v>
      </c>
      <c r="Y402">
        <v>78.571428571428555</v>
      </c>
      <c r="Z402">
        <v>46.428571428571438</v>
      </c>
      <c r="AA402">
        <v>12.224596212187141</v>
      </c>
      <c r="AB402">
        <v>1.9701212021143295</v>
      </c>
      <c r="AC402">
        <v>2.3043326538483639</v>
      </c>
      <c r="AD402">
        <v>54.867103374660189</v>
      </c>
      <c r="AE402">
        <v>62.99186170504683</v>
      </c>
      <c r="AF402">
        <v>44.19514274952747</v>
      </c>
      <c r="AG402">
        <v>0.62921348314606718</v>
      </c>
      <c r="AH402">
        <v>0.49254934788867194</v>
      </c>
      <c r="AI402">
        <v>28</v>
      </c>
      <c r="AJ402">
        <v>113.29642857142861</v>
      </c>
      <c r="AK402">
        <v>21.673459289113023</v>
      </c>
    </row>
    <row r="403" spans="1:37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14</v>
      </c>
      <c r="R403">
        <v>22</v>
      </c>
      <c r="S403">
        <v>8.5</v>
      </c>
      <c r="T403">
        <v>7.6818181818181808</v>
      </c>
      <c r="U403">
        <v>44.986363636363642</v>
      </c>
      <c r="V403">
        <v>9.0909090909090917</v>
      </c>
      <c r="W403">
        <v>40.909090909090907</v>
      </c>
      <c r="X403">
        <v>100</v>
      </c>
      <c r="Y403">
        <v>95.454545454545439</v>
      </c>
      <c r="Z403">
        <v>77.272727272727266</v>
      </c>
      <c r="AA403">
        <v>13.195153912586989</v>
      </c>
      <c r="AB403">
        <v>1.671961287068138</v>
      </c>
      <c r="AC403">
        <v>1.519161360642582</v>
      </c>
      <c r="AD403">
        <v>89.387387230374244</v>
      </c>
      <c r="AE403">
        <v>53.878276867981633</v>
      </c>
      <c r="AF403">
        <v>36.686058733548528</v>
      </c>
      <c r="AG403">
        <v>0.4943820224719101</v>
      </c>
      <c r="AH403">
        <v>0.5256940468083886</v>
      </c>
      <c r="AI403">
        <v>22</v>
      </c>
      <c r="AJ403">
        <v>118.22272727272724</v>
      </c>
      <c r="AK403">
        <v>26.623480098406755</v>
      </c>
    </row>
    <row r="404" spans="1:37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16</v>
      </c>
      <c r="R404">
        <v>27</v>
      </c>
      <c r="S404">
        <v>7.7407407407407396</v>
      </c>
      <c r="T404">
        <v>7.9629629629629628</v>
      </c>
      <c r="U404">
        <v>36.911111111111111</v>
      </c>
      <c r="V404">
        <v>14.814814814814817</v>
      </c>
      <c r="W404">
        <v>29.629629629629633</v>
      </c>
      <c r="X404">
        <v>100</v>
      </c>
      <c r="Y404">
        <v>88.8888888888889</v>
      </c>
      <c r="Z404">
        <v>51.851851851851855</v>
      </c>
      <c r="AA404">
        <v>11.417346559912049</v>
      </c>
      <c r="AB404">
        <v>1.9166443011756484</v>
      </c>
      <c r="AC404">
        <v>2.3330393700775751</v>
      </c>
      <c r="AD404">
        <v>78.223742449166707</v>
      </c>
      <c r="AE404">
        <v>61.820042074252733</v>
      </c>
      <c r="AF404">
        <v>76.814499728387773</v>
      </c>
      <c r="AG404">
        <v>0.60674157303370801</v>
      </c>
      <c r="AH404">
        <v>0.52935908563124157</v>
      </c>
      <c r="AI404">
        <v>27</v>
      </c>
      <c r="AJ404">
        <v>115.45555555555556</v>
      </c>
      <c r="AK404">
        <v>23.548702579165155</v>
      </c>
    </row>
    <row r="405" spans="1:37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7</v>
      </c>
      <c r="R405">
        <v>9</v>
      </c>
      <c r="S405">
        <v>8.6666666666666643</v>
      </c>
      <c r="T405">
        <v>7.1111111111111116</v>
      </c>
      <c r="U405">
        <v>44.077777777777776</v>
      </c>
      <c r="V405">
        <v>22.222222222222225</v>
      </c>
      <c r="W405">
        <v>33.333333333333343</v>
      </c>
      <c r="X405">
        <v>100</v>
      </c>
      <c r="Y405">
        <v>100</v>
      </c>
      <c r="Z405">
        <v>55.555555555555557</v>
      </c>
      <c r="AA405">
        <v>14.485684717278453</v>
      </c>
      <c r="AB405">
        <v>1.6329931618554565</v>
      </c>
      <c r="AC405">
        <v>2.2825153982415713</v>
      </c>
      <c r="AD405">
        <v>86.537093744325475</v>
      </c>
      <c r="AE405">
        <v>65.604555617975791</v>
      </c>
      <c r="AF405">
        <v>78.499202559820233</v>
      </c>
      <c r="AG405">
        <v>0.20224719101123595</v>
      </c>
      <c r="AH405">
        <v>0.21071317406172341</v>
      </c>
      <c r="AI405">
        <v>9</v>
      </c>
      <c r="AJ405">
        <v>118.1111111111111</v>
      </c>
      <c r="AK405">
        <v>26.041252987254847</v>
      </c>
    </row>
    <row r="406" spans="1:37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3</v>
      </c>
      <c r="R406">
        <v>4</v>
      </c>
      <c r="S406">
        <v>7</v>
      </c>
      <c r="T406">
        <v>7</v>
      </c>
      <c r="U406">
        <v>34.699999999999989</v>
      </c>
      <c r="V406">
        <v>0</v>
      </c>
      <c r="W406">
        <v>25</v>
      </c>
      <c r="X406">
        <v>100</v>
      </c>
      <c r="Y406">
        <v>100</v>
      </c>
      <c r="Z406">
        <v>25</v>
      </c>
      <c r="AA406">
        <v>9.7347316347190755</v>
      </c>
      <c r="AB406">
        <v>1.2247448713915889</v>
      </c>
      <c r="AC406">
        <v>1.58113883008419</v>
      </c>
      <c r="AD406">
        <v>60.599388032057199</v>
      </c>
      <c r="AE406">
        <v>-21.114916735645021</v>
      </c>
      <c r="AF406">
        <v>64.549722436790248</v>
      </c>
      <c r="AG406">
        <v>8.9887640449438214E-2</v>
      </c>
      <c r="AH406">
        <v>7.3725708494497583E-2</v>
      </c>
      <c r="AI406">
        <v>4</v>
      </c>
      <c r="AJ406">
        <v>117.2</v>
      </c>
      <c r="AK406">
        <v>21.323256295567599</v>
      </c>
    </row>
    <row r="407" spans="1:37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</v>
      </c>
      <c r="R407">
        <v>10</v>
      </c>
      <c r="S407">
        <v>7.7</v>
      </c>
      <c r="T407">
        <v>10.3</v>
      </c>
      <c r="U407">
        <v>33.029999999999994</v>
      </c>
      <c r="V407">
        <v>0</v>
      </c>
      <c r="W407">
        <v>80</v>
      </c>
      <c r="X407">
        <v>100</v>
      </c>
      <c r="Y407">
        <v>80</v>
      </c>
      <c r="Z407">
        <v>40</v>
      </c>
      <c r="AA407">
        <v>7.5918443082034068</v>
      </c>
      <c r="AB407">
        <v>0.78102496759065987</v>
      </c>
      <c r="AC407">
        <v>1.4177446878757789</v>
      </c>
      <c r="AD407">
        <v>72.840177166522082</v>
      </c>
      <c r="AE407">
        <v>83.812609194119119</v>
      </c>
      <c r="AF407">
        <v>71.345099023817198</v>
      </c>
      <c r="AG407">
        <v>0.22471910112359553</v>
      </c>
      <c r="AH407">
        <v>0.17544381495484557</v>
      </c>
      <c r="AI407">
        <v>10</v>
      </c>
      <c r="AJ407">
        <v>111.9</v>
      </c>
      <c r="AK407">
        <v>23.28469447186232</v>
      </c>
    </row>
    <row r="408" spans="1:37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2</v>
      </c>
      <c r="R408">
        <v>2</v>
      </c>
      <c r="S408">
        <v>10</v>
      </c>
      <c r="T408">
        <v>10</v>
      </c>
      <c r="U408">
        <v>53.1</v>
      </c>
      <c r="V408">
        <v>0</v>
      </c>
      <c r="W408">
        <v>100</v>
      </c>
      <c r="X408">
        <v>100</v>
      </c>
      <c r="Y408">
        <v>100</v>
      </c>
      <c r="Z408">
        <v>100</v>
      </c>
      <c r="AA408">
        <v>1.5999999999999828</v>
      </c>
      <c r="AB408">
        <v>0</v>
      </c>
      <c r="AC408">
        <v>0</v>
      </c>
      <c r="AG408">
        <v>4.4943820224719107E-2</v>
      </c>
      <c r="AH408">
        <v>5.6409727969132899E-2</v>
      </c>
      <c r="AI408">
        <v>2</v>
      </c>
      <c r="AJ408">
        <v>122.9</v>
      </c>
      <c r="AK408">
        <v>28.598199192507057</v>
      </c>
    </row>
    <row r="409" spans="1:37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3</v>
      </c>
      <c r="R409">
        <v>7</v>
      </c>
      <c r="S409">
        <v>7.2857142857142883</v>
      </c>
      <c r="T409">
        <v>7.8571428571428559</v>
      </c>
      <c r="U409">
        <v>31.214285714285719</v>
      </c>
      <c r="V409">
        <v>0</v>
      </c>
      <c r="W409">
        <v>14.285714285714288</v>
      </c>
      <c r="X409">
        <v>100</v>
      </c>
      <c r="Y409">
        <v>57.142857142857153</v>
      </c>
      <c r="Z409">
        <v>28.571428571428577</v>
      </c>
      <c r="AA409">
        <v>17.938181829464735</v>
      </c>
      <c r="AB409">
        <v>1.8294640678379568</v>
      </c>
      <c r="AC409">
        <v>1.5518257844571748</v>
      </c>
      <c r="AD409">
        <v>87.354482749425486</v>
      </c>
      <c r="AE409">
        <v>38.753389489623594</v>
      </c>
      <c r="AF409">
        <v>76.916736629345948</v>
      </c>
      <c r="AG409">
        <v>0.15730337078651679</v>
      </c>
      <c r="AH409">
        <v>0.1160595627236868</v>
      </c>
      <c r="AI409">
        <v>7</v>
      </c>
      <c r="AJ409">
        <v>108.4</v>
      </c>
      <c r="AK409">
        <v>22.320162681668496</v>
      </c>
    </row>
    <row r="410" spans="1:37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5</v>
      </c>
      <c r="R410">
        <v>5</v>
      </c>
      <c r="S410">
        <v>7.2</v>
      </c>
      <c r="T410">
        <v>7.4</v>
      </c>
      <c r="U410">
        <v>31.840000000000007</v>
      </c>
      <c r="V410">
        <v>0</v>
      </c>
      <c r="W410">
        <v>20</v>
      </c>
      <c r="X410">
        <v>100</v>
      </c>
      <c r="Y410">
        <v>60</v>
      </c>
      <c r="Z410">
        <v>40</v>
      </c>
      <c r="AA410">
        <v>11.178658237910295</v>
      </c>
      <c r="AB410">
        <v>1.3266499161421563</v>
      </c>
      <c r="AC410">
        <v>1.7435595774162684</v>
      </c>
      <c r="AD410">
        <v>61.712053603571405</v>
      </c>
      <c r="AE410">
        <v>11.000142480212897</v>
      </c>
      <c r="AF410">
        <v>74.359304865603463</v>
      </c>
      <c r="AG410">
        <v>0.11235955056179776</v>
      </c>
      <c r="AH410">
        <v>8.4561475449020318E-2</v>
      </c>
      <c r="AI410">
        <v>5</v>
      </c>
      <c r="AJ410">
        <v>110.64</v>
      </c>
      <c r="AK410">
        <v>22.56746001992019</v>
      </c>
    </row>
    <row r="411" spans="1:37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17</v>
      </c>
      <c r="R411">
        <v>21</v>
      </c>
      <c r="S411">
        <v>8.7142857142857117</v>
      </c>
      <c r="T411">
        <v>8.2380952380952355</v>
      </c>
      <c r="U411">
        <v>43.966666666666654</v>
      </c>
      <c r="V411">
        <v>4.7619047619047636</v>
      </c>
      <c r="W411">
        <v>42.857142857142847</v>
      </c>
      <c r="X411">
        <v>100</v>
      </c>
      <c r="Y411">
        <v>90.476190476190439</v>
      </c>
      <c r="Z411">
        <v>66.666666666666686</v>
      </c>
      <c r="AA411">
        <v>13.357442488787672</v>
      </c>
      <c r="AB411">
        <v>1.749635530559418</v>
      </c>
      <c r="AC411">
        <v>2.1581465130713662</v>
      </c>
      <c r="AD411">
        <v>90.915800864266018</v>
      </c>
      <c r="AE411">
        <v>44.413339575816643</v>
      </c>
      <c r="AF411">
        <v>66.118077178846946</v>
      </c>
      <c r="AG411">
        <v>0.47191011235955055</v>
      </c>
      <c r="AH411">
        <v>0.49042468770151032</v>
      </c>
      <c r="AI411">
        <v>21</v>
      </c>
      <c r="AJ411">
        <v>117.98095238095242</v>
      </c>
      <c r="AK411">
        <v>25.970723377185095</v>
      </c>
    </row>
    <row r="412" spans="1:37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35</v>
      </c>
      <c r="R412">
        <v>47</v>
      </c>
      <c r="S412">
        <v>9.2553191489361701</v>
      </c>
      <c r="T412">
        <v>9.1489361702127674</v>
      </c>
      <c r="U412">
        <v>46.206382978723425</v>
      </c>
      <c r="V412">
        <v>2.1276595744680855</v>
      </c>
      <c r="W412">
        <v>59.574468085106389</v>
      </c>
      <c r="X412">
        <v>100</v>
      </c>
      <c r="Y412">
        <v>97.872340425531874</v>
      </c>
      <c r="Z412">
        <v>76.59574468085107</v>
      </c>
      <c r="AA412">
        <v>12.294202132147179</v>
      </c>
      <c r="AB412">
        <v>1.3600388778295245</v>
      </c>
      <c r="AC412">
        <v>1.8098868355861089</v>
      </c>
      <c r="AD412">
        <v>86.836914280103073</v>
      </c>
      <c r="AE412">
        <v>24.130306313909362</v>
      </c>
      <c r="AF412">
        <v>45.995488055084358</v>
      </c>
      <c r="AG412">
        <v>1.0561797752808988</v>
      </c>
      <c r="AH412">
        <v>1.1535311321145569</v>
      </c>
      <c r="AI412">
        <v>47</v>
      </c>
      <c r="AJ412">
        <v>118.77446808510638</v>
      </c>
      <c r="AK412">
        <v>27.073165752086489</v>
      </c>
    </row>
    <row r="413" spans="1:37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39</v>
      </c>
      <c r="R413">
        <v>52</v>
      </c>
      <c r="S413">
        <v>8.9615384615384652</v>
      </c>
      <c r="T413">
        <v>8.9230769230769216</v>
      </c>
      <c r="U413">
        <v>43.348076923076931</v>
      </c>
      <c r="V413">
        <v>1.9230769230769225</v>
      </c>
      <c r="W413">
        <v>53.84615384615384</v>
      </c>
      <c r="X413">
        <v>100</v>
      </c>
      <c r="Y413">
        <v>90.384615384615358</v>
      </c>
      <c r="Z413">
        <v>67.307692307692307</v>
      </c>
      <c r="AA413">
        <v>14.746479245837939</v>
      </c>
      <c r="AB413">
        <v>2.1300193070769837</v>
      </c>
      <c r="AC413">
        <v>1.7633682132842534</v>
      </c>
      <c r="AD413">
        <v>78.826222118043717</v>
      </c>
      <c r="AE413">
        <v>47.249037257284407</v>
      </c>
      <c r="AF413">
        <v>64.433252651834863</v>
      </c>
      <c r="AG413">
        <v>1.1685393258426962</v>
      </c>
      <c r="AH413">
        <v>1.1972991319700799</v>
      </c>
      <c r="AI413">
        <v>52</v>
      </c>
      <c r="AJ413">
        <v>115.58269230769235</v>
      </c>
      <c r="AK413">
        <v>27.044229637483433</v>
      </c>
    </row>
    <row r="414" spans="1:37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47</v>
      </c>
      <c r="R414">
        <v>83</v>
      </c>
      <c r="S414">
        <v>8.4698795180722897</v>
      </c>
      <c r="T414">
        <v>8.7228915662650603</v>
      </c>
      <c r="U414">
        <v>38.928915662650589</v>
      </c>
      <c r="V414">
        <v>1.2048192771084336</v>
      </c>
      <c r="W414">
        <v>54.216867469879517</v>
      </c>
      <c r="X414">
        <v>98.795180722891587</v>
      </c>
      <c r="Y414">
        <v>77.108433734939737</v>
      </c>
      <c r="Z414">
        <v>56.626506024096393</v>
      </c>
      <c r="AA414">
        <v>15.379939446513776</v>
      </c>
      <c r="AB414">
        <v>1.7239444082781488</v>
      </c>
      <c r="AC414">
        <v>1.2830052541661829</v>
      </c>
      <c r="AD414">
        <v>88.853283446831597</v>
      </c>
      <c r="AE414">
        <v>41.24219167791825</v>
      </c>
      <c r="AF414">
        <v>61.992630437158809</v>
      </c>
      <c r="AG414">
        <v>1.8651685393258424</v>
      </c>
      <c r="AH414">
        <v>1.7162473826842304</v>
      </c>
      <c r="AI414">
        <v>83</v>
      </c>
      <c r="AJ414">
        <v>113.34457831325298</v>
      </c>
      <c r="AK414">
        <v>25.380042673742455</v>
      </c>
    </row>
    <row r="415" spans="1:37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23</v>
      </c>
      <c r="R415">
        <v>27</v>
      </c>
      <c r="S415">
        <v>9.2222222222222232</v>
      </c>
      <c r="T415">
        <v>8.9629629629629655</v>
      </c>
      <c r="U415">
        <v>45.922222222222224</v>
      </c>
      <c r="V415">
        <v>7.4074074074074083</v>
      </c>
      <c r="W415">
        <v>62.962962962962969</v>
      </c>
      <c r="X415">
        <v>100</v>
      </c>
      <c r="Y415">
        <v>100</v>
      </c>
      <c r="Z415">
        <v>74.074074074074076</v>
      </c>
      <c r="AA415">
        <v>13.153237408371689</v>
      </c>
      <c r="AB415">
        <v>2.4993826398226671</v>
      </c>
      <c r="AC415">
        <v>2.3956980190809194</v>
      </c>
      <c r="AD415">
        <v>80.018841842703694</v>
      </c>
      <c r="AE415">
        <v>69.678048405908214</v>
      </c>
      <c r="AF415">
        <v>73.125783379272093</v>
      </c>
      <c r="AG415">
        <v>0.60674157303370801</v>
      </c>
      <c r="AH415">
        <v>0.65859154151532817</v>
      </c>
      <c r="AI415">
        <v>26</v>
      </c>
      <c r="AJ415">
        <v>117.32692307692304</v>
      </c>
      <c r="AK415">
        <v>28.515013214199072</v>
      </c>
    </row>
    <row r="416" spans="1:37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30</v>
      </c>
      <c r="R416">
        <v>38</v>
      </c>
      <c r="S416">
        <v>8.5</v>
      </c>
      <c r="T416">
        <v>8.8947368421052619</v>
      </c>
      <c r="U416">
        <v>37.557894736842115</v>
      </c>
      <c r="V416">
        <v>0</v>
      </c>
      <c r="W416">
        <v>60.526315789473678</v>
      </c>
      <c r="X416">
        <v>100</v>
      </c>
      <c r="Y416">
        <v>78.947368421052644</v>
      </c>
      <c r="Z416">
        <v>60.526315789473678</v>
      </c>
      <c r="AA416">
        <v>13.548074859919121</v>
      </c>
      <c r="AB416">
        <v>2.0358626776148889</v>
      </c>
      <c r="AC416">
        <v>1.7440043711348294</v>
      </c>
      <c r="AD416">
        <v>84.828335467343649</v>
      </c>
      <c r="AE416">
        <v>29.295380191116077</v>
      </c>
      <c r="AF416">
        <v>65.964512950550301</v>
      </c>
      <c r="AG416">
        <v>0.85393258426966268</v>
      </c>
      <c r="AH416">
        <v>0.75807875477915709</v>
      </c>
      <c r="AI416">
        <v>38</v>
      </c>
      <c r="AJ416">
        <v>112.6131578947368</v>
      </c>
      <c r="AK416">
        <v>25.582728686445314</v>
      </c>
    </row>
    <row r="417" spans="1:37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45</v>
      </c>
      <c r="R417">
        <v>61</v>
      </c>
      <c r="S417">
        <v>8.0491803278688518</v>
      </c>
      <c r="T417">
        <v>7.9344262295081984</v>
      </c>
      <c r="U417">
        <v>37.463934426229507</v>
      </c>
      <c r="V417">
        <v>9.8360655737704921</v>
      </c>
      <c r="W417">
        <v>36.065573770491802</v>
      </c>
      <c r="X417">
        <v>98.360655737704931</v>
      </c>
      <c r="Y417">
        <v>78.688524590163937</v>
      </c>
      <c r="Z417">
        <v>50.819672131147534</v>
      </c>
      <c r="AA417">
        <v>14.254191592753104</v>
      </c>
      <c r="AB417">
        <v>1.9787910658369097</v>
      </c>
      <c r="AC417">
        <v>2.0793193436994</v>
      </c>
      <c r="AD417">
        <v>89.430137704944443</v>
      </c>
      <c r="AE417">
        <v>54.03576038087548</v>
      </c>
      <c r="AF417">
        <v>72.592138040024309</v>
      </c>
      <c r="AG417">
        <v>1.3707865168539319</v>
      </c>
      <c r="AH417">
        <v>1.2138714814299378</v>
      </c>
      <c r="AI417">
        <v>61</v>
      </c>
      <c r="AJ417">
        <v>113.9114754098361</v>
      </c>
      <c r="AK417">
        <v>24.174095538789313</v>
      </c>
    </row>
    <row r="418" spans="1:37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61</v>
      </c>
      <c r="R418">
        <v>87</v>
      </c>
      <c r="S418">
        <v>8.4712643678160902</v>
      </c>
      <c r="T418">
        <v>8.8275862068965498</v>
      </c>
      <c r="U418">
        <v>39.38275862068965</v>
      </c>
      <c r="V418">
        <v>3.4482758620689653</v>
      </c>
      <c r="W418">
        <v>56.32183908045976</v>
      </c>
      <c r="X418">
        <v>98.850574712643706</v>
      </c>
      <c r="Y418">
        <v>88.505747126436802</v>
      </c>
      <c r="Z418">
        <v>62.068965517241359</v>
      </c>
      <c r="AA418">
        <v>13.326632283596462</v>
      </c>
      <c r="AB418">
        <v>1.6177114561617647</v>
      </c>
      <c r="AC418">
        <v>1.525318105520338</v>
      </c>
      <c r="AD418">
        <v>85.6262013290536</v>
      </c>
      <c r="AE418">
        <v>27.958554677424633</v>
      </c>
      <c r="AF418">
        <v>49.874995278157776</v>
      </c>
      <c r="AG418">
        <v>1.9550561797752808</v>
      </c>
      <c r="AH418">
        <v>1.8199307998177032</v>
      </c>
      <c r="AI418">
        <v>87</v>
      </c>
      <c r="AJ418">
        <v>114.91839080459771</v>
      </c>
      <c r="AK418">
        <v>25.034271951869169</v>
      </c>
    </row>
    <row r="419" spans="1:37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71</v>
      </c>
      <c r="R419">
        <v>91</v>
      </c>
      <c r="S419">
        <v>8.4725274725274744</v>
      </c>
      <c r="T419">
        <v>8.8351648351648304</v>
      </c>
      <c r="U419">
        <v>40.325274725274717</v>
      </c>
      <c r="V419">
        <v>3.2967032967032961</v>
      </c>
      <c r="W419">
        <v>52.747252747252737</v>
      </c>
      <c r="X419">
        <v>98.901098901098891</v>
      </c>
      <c r="Y419">
        <v>91.208791208791183</v>
      </c>
      <c r="Z419">
        <v>61.538461538461519</v>
      </c>
      <c r="AA419">
        <v>13.497916757509589</v>
      </c>
      <c r="AB419">
        <v>1.7436897807359724</v>
      </c>
      <c r="AC419">
        <v>3.5772902024590594</v>
      </c>
      <c r="AD419">
        <v>82.179451182855431</v>
      </c>
      <c r="AE419">
        <v>23.410873277211831</v>
      </c>
      <c r="AF419">
        <v>36.306779836128406</v>
      </c>
      <c r="AG419">
        <v>2.0449438202247192</v>
      </c>
      <c r="AH419">
        <v>1.9491632557017899</v>
      </c>
      <c r="AI419">
        <v>91</v>
      </c>
      <c r="AJ419">
        <v>115.44945054945056</v>
      </c>
      <c r="AK419">
        <v>25.374414687079906</v>
      </c>
    </row>
    <row r="420" spans="1:37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112</v>
      </c>
      <c r="R420">
        <v>147</v>
      </c>
      <c r="S420">
        <v>8.5442176870748305</v>
      </c>
      <c r="T420">
        <v>7.8027210884353746</v>
      </c>
      <c r="U420">
        <v>41.70204081632653</v>
      </c>
      <c r="V420">
        <v>8.1632653061224492</v>
      </c>
      <c r="W420">
        <v>34.693877551020407</v>
      </c>
      <c r="X420">
        <v>97.959183673469383</v>
      </c>
      <c r="Y420">
        <v>91.836734693877574</v>
      </c>
      <c r="Z420">
        <v>65.306122448979593</v>
      </c>
      <c r="AA420">
        <v>13.408168235329741</v>
      </c>
      <c r="AB420">
        <v>1.8228754011513064</v>
      </c>
      <c r="AC420">
        <v>1.6928800713026859</v>
      </c>
      <c r="AD420">
        <v>83.017787200083902</v>
      </c>
      <c r="AE420">
        <v>39.067693861228641</v>
      </c>
      <c r="AF420">
        <v>59.692501898641645</v>
      </c>
      <c r="AG420">
        <v>3.3033707865168522</v>
      </c>
      <c r="AH420">
        <v>3.2561479698340743</v>
      </c>
      <c r="AI420">
        <v>147</v>
      </c>
      <c r="AJ420">
        <v>115.94761904761904</v>
      </c>
      <c r="AK420">
        <v>25.946998620181581</v>
      </c>
    </row>
    <row r="421" spans="1:37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90</v>
      </c>
      <c r="R421">
        <v>134</v>
      </c>
      <c r="S421">
        <v>8.2985074626865671</v>
      </c>
      <c r="T421">
        <v>7.2835820895522367</v>
      </c>
      <c r="U421">
        <v>40.647761194029847</v>
      </c>
      <c r="V421">
        <v>11.194029850746269</v>
      </c>
      <c r="W421">
        <v>17.164179104477611</v>
      </c>
      <c r="X421">
        <v>100</v>
      </c>
      <c r="Y421">
        <v>92.53731343283583</v>
      </c>
      <c r="Z421">
        <v>61.194029850746254</v>
      </c>
      <c r="AA421">
        <v>13.048804579650088</v>
      </c>
      <c r="AB421">
        <v>1.6796848085026117</v>
      </c>
      <c r="AC421">
        <v>1.5863783041438524</v>
      </c>
      <c r="AD421">
        <v>86.676650511350715</v>
      </c>
      <c r="AE421">
        <v>39.756541061587669</v>
      </c>
      <c r="AF421">
        <v>62.918745159316245</v>
      </c>
      <c r="AG421">
        <v>3.01123595505618</v>
      </c>
      <c r="AH421">
        <v>2.8931497768575625</v>
      </c>
      <c r="AI421">
        <v>134</v>
      </c>
      <c r="AJ421">
        <v>116.06268656716421</v>
      </c>
      <c r="AK421">
        <v>25.227176518949655</v>
      </c>
    </row>
    <row r="422" spans="1:37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95</v>
      </c>
      <c r="R422">
        <v>126</v>
      </c>
      <c r="S422">
        <v>8.6269841269841283</v>
      </c>
      <c r="T422">
        <v>7.0476190476190492</v>
      </c>
      <c r="U422">
        <v>43.911904761904779</v>
      </c>
      <c r="V422">
        <v>11.90476190476191</v>
      </c>
      <c r="W422">
        <v>18.253968253968257</v>
      </c>
      <c r="X422">
        <v>100</v>
      </c>
      <c r="Y422">
        <v>92.857142857142875</v>
      </c>
      <c r="Z422">
        <v>75.396825396825392</v>
      </c>
      <c r="AA422">
        <v>13.030864503371019</v>
      </c>
      <c r="AB422">
        <v>1.5416653898791481</v>
      </c>
      <c r="AC422">
        <v>1.61764645252029</v>
      </c>
      <c r="AD422">
        <v>82.357136363468015</v>
      </c>
      <c r="AE422">
        <v>29.812869875854261</v>
      </c>
      <c r="AF422">
        <v>55.13141288255747</v>
      </c>
      <c r="AG422">
        <v>2.8314606741573023</v>
      </c>
      <c r="AH422">
        <v>2.93888308738621</v>
      </c>
      <c r="AI422">
        <v>126</v>
      </c>
      <c r="AJ422">
        <v>117.18809523809522</v>
      </c>
      <c r="AK422">
        <v>26.618358478994875</v>
      </c>
    </row>
    <row r="423" spans="1:37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60</v>
      </c>
      <c r="R423">
        <v>83</v>
      </c>
      <c r="S423">
        <v>8.1204819277108413</v>
      </c>
      <c r="T423">
        <v>6.7710843373493992</v>
      </c>
      <c r="U423">
        <v>40.815662650602405</v>
      </c>
      <c r="V423">
        <v>12.048192771084336</v>
      </c>
      <c r="W423">
        <v>10.843373493975903</v>
      </c>
      <c r="X423">
        <v>98.795180722891587</v>
      </c>
      <c r="Y423">
        <v>87.951807228915683</v>
      </c>
      <c r="Z423">
        <v>63.855421686746993</v>
      </c>
      <c r="AA423">
        <v>13.049050022457742</v>
      </c>
      <c r="AB423">
        <v>1.5860657574712325</v>
      </c>
      <c r="AC423">
        <v>1.5930973181749961</v>
      </c>
      <c r="AD423">
        <v>88.969830051900175</v>
      </c>
      <c r="AE423">
        <v>43.287426131434621</v>
      </c>
      <c r="AF423">
        <v>57.833621497441598</v>
      </c>
      <c r="AG423">
        <v>1.8651685393258424</v>
      </c>
      <c r="AH423">
        <v>1.7994278290115973</v>
      </c>
      <c r="AI423">
        <v>83</v>
      </c>
      <c r="AJ423">
        <v>116.78795180722896</v>
      </c>
      <c r="AK423">
        <v>24.738179471083676</v>
      </c>
    </row>
    <row r="424" spans="1:37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7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7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7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7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7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2</v>
      </c>
      <c r="R431">
        <v>3</v>
      </c>
      <c r="S431">
        <v>9.3333333333333357</v>
      </c>
      <c r="T431">
        <v>7</v>
      </c>
      <c r="U431">
        <v>51.8</v>
      </c>
      <c r="V431">
        <v>0</v>
      </c>
      <c r="W431">
        <v>0</v>
      </c>
      <c r="X431">
        <v>100</v>
      </c>
      <c r="Y431">
        <v>100</v>
      </c>
      <c r="Z431">
        <v>100</v>
      </c>
      <c r="AA431">
        <v>8.1490285719628233</v>
      </c>
      <c r="AB431">
        <v>0.47140452079101841</v>
      </c>
      <c r="AC431">
        <v>1.4142135623730951</v>
      </c>
      <c r="AD431">
        <v>55.534022977461959</v>
      </c>
      <c r="AE431">
        <v>-55.534022977463685</v>
      </c>
      <c r="AF431">
        <v>-100.00000000000428</v>
      </c>
      <c r="AG431">
        <v>6.1062487278648485E-2</v>
      </c>
      <c r="AH431">
        <v>7.4792490545175186E-2</v>
      </c>
      <c r="AI431">
        <v>0</v>
      </c>
    </row>
    <row r="432" spans="1:37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116</v>
      </c>
      <c r="R432">
        <v>188</v>
      </c>
      <c r="S432">
        <v>7.8989361702127683</v>
      </c>
      <c r="T432">
        <v>6.1595744680851059</v>
      </c>
      <c r="U432">
        <v>41.151595744680868</v>
      </c>
      <c r="V432">
        <v>15.957446808510644</v>
      </c>
      <c r="W432">
        <v>4.7872340425531918</v>
      </c>
      <c r="X432">
        <v>100</v>
      </c>
      <c r="Y432">
        <v>95.212765957446777</v>
      </c>
      <c r="Z432">
        <v>67.021276595744695</v>
      </c>
      <c r="AA432">
        <v>11.650091206216864</v>
      </c>
      <c r="AB432">
        <v>1.7821212963978339</v>
      </c>
      <c r="AC432">
        <v>1.5109753894201001</v>
      </c>
      <c r="AD432">
        <v>66.449545056566805</v>
      </c>
      <c r="AE432">
        <v>49.270857664393077</v>
      </c>
      <c r="AF432">
        <v>36.155495965044075</v>
      </c>
      <c r="AG432">
        <v>3.8265825361286399</v>
      </c>
      <c r="AH432">
        <v>3.7235013069674912</v>
      </c>
      <c r="AI432">
        <v>24</v>
      </c>
      <c r="AJ432">
        <v>117.22500000000002</v>
      </c>
      <c r="AK432">
        <v>22.672805711138938</v>
      </c>
    </row>
    <row r="433" spans="1:37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24</v>
      </c>
      <c r="R433">
        <v>38</v>
      </c>
      <c r="S433">
        <v>7.4473684210526301</v>
      </c>
      <c r="T433">
        <v>5.8157894736842115</v>
      </c>
      <c r="U433">
        <v>39.873684210526335</v>
      </c>
      <c r="V433">
        <v>21.052631578947377</v>
      </c>
      <c r="W433">
        <v>5.2631578947368443</v>
      </c>
      <c r="X433">
        <v>100</v>
      </c>
      <c r="Y433">
        <v>100</v>
      </c>
      <c r="Z433">
        <v>63.15789473684211</v>
      </c>
      <c r="AA433">
        <v>9.0297952477376384</v>
      </c>
      <c r="AB433">
        <v>2.0222104687829594</v>
      </c>
      <c r="AC433">
        <v>1.519266844616953</v>
      </c>
      <c r="AD433">
        <v>47.363338336169811</v>
      </c>
      <c r="AE433">
        <v>33.380519907463047</v>
      </c>
      <c r="AF433">
        <v>30.948736930147369</v>
      </c>
      <c r="AG433">
        <v>0.77345817219621404</v>
      </c>
      <c r="AH433">
        <v>0.72925084732335554</v>
      </c>
      <c r="AI433">
        <v>2</v>
      </c>
      <c r="AJ433">
        <v>131.5</v>
      </c>
      <c r="AK433">
        <v>20.609390281913875</v>
      </c>
    </row>
    <row r="434" spans="1:37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71</v>
      </c>
      <c r="R434">
        <v>101</v>
      </c>
      <c r="S434">
        <v>8.1089108910891099</v>
      </c>
      <c r="T434">
        <v>6.5049504950495054</v>
      </c>
      <c r="U434">
        <v>42.403960396039615</v>
      </c>
      <c r="V434">
        <v>17.821782178217827</v>
      </c>
      <c r="W434">
        <v>9.9009900990099009</v>
      </c>
      <c r="X434">
        <v>100</v>
      </c>
      <c r="Y434">
        <v>99.009900990099013</v>
      </c>
      <c r="Z434">
        <v>71.287128712871308</v>
      </c>
      <c r="AA434">
        <v>11.034257374214649</v>
      </c>
      <c r="AB434">
        <v>1.5018206119491948</v>
      </c>
      <c r="AC434">
        <v>1.749816184837018</v>
      </c>
      <c r="AD434">
        <v>80.166171415652812</v>
      </c>
      <c r="AE434">
        <v>51.812622389052031</v>
      </c>
      <c r="AF434">
        <v>41.988547078840639</v>
      </c>
      <c r="AG434">
        <v>2.055770405047832</v>
      </c>
      <c r="AH434">
        <v>2.0612694884612393</v>
      </c>
      <c r="AI434">
        <v>9</v>
      </c>
      <c r="AJ434">
        <v>123.57777777777778</v>
      </c>
      <c r="AK434">
        <v>23.106055525465621</v>
      </c>
    </row>
    <row r="435" spans="1:37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20</v>
      </c>
      <c r="R435">
        <v>25</v>
      </c>
      <c r="S435">
        <v>7.96</v>
      </c>
      <c r="T435">
        <v>6.2</v>
      </c>
      <c r="U435">
        <v>38.872000000000007</v>
      </c>
      <c r="V435">
        <v>24</v>
      </c>
      <c r="W435">
        <v>0</v>
      </c>
      <c r="X435">
        <v>100</v>
      </c>
      <c r="Y435">
        <v>88</v>
      </c>
      <c r="Z435">
        <v>56</v>
      </c>
      <c r="AA435">
        <v>13.566326547743103</v>
      </c>
      <c r="AB435">
        <v>1.4554724318928203</v>
      </c>
      <c r="AC435">
        <v>1.199999999999998</v>
      </c>
      <c r="AD435">
        <v>68.688758813695102</v>
      </c>
      <c r="AE435">
        <v>20.403459921584215</v>
      </c>
      <c r="AF435">
        <v>32.520941170817288</v>
      </c>
      <c r="AG435">
        <v>0.50885406065540395</v>
      </c>
      <c r="AH435">
        <v>0.46771777549421678</v>
      </c>
      <c r="AI435">
        <v>6</v>
      </c>
      <c r="AJ435">
        <v>119.3666666666667</v>
      </c>
      <c r="AK435">
        <v>25.160082088242341</v>
      </c>
    </row>
    <row r="436" spans="1:37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67</v>
      </c>
      <c r="R436">
        <v>104</v>
      </c>
      <c r="S436">
        <v>8.3557692307692282</v>
      </c>
      <c r="T436">
        <v>6.8557692307692308</v>
      </c>
      <c r="U436">
        <v>45.731730769230758</v>
      </c>
      <c r="V436">
        <v>12.5</v>
      </c>
      <c r="W436">
        <v>11.53846153846154</v>
      </c>
      <c r="X436">
        <v>100</v>
      </c>
      <c r="Y436">
        <v>97.115384615384642</v>
      </c>
      <c r="Z436">
        <v>81.730769230769255</v>
      </c>
      <c r="AA436">
        <v>10.799201042590351</v>
      </c>
      <c r="AB436">
        <v>1.6344739757838938</v>
      </c>
      <c r="AC436">
        <v>1.4962663097933075</v>
      </c>
      <c r="AD436">
        <v>74.392437498078777</v>
      </c>
      <c r="AE436">
        <v>58.951893934585051</v>
      </c>
      <c r="AF436">
        <v>45.346802162545856</v>
      </c>
      <c r="AG436">
        <v>2.1168328923264808</v>
      </c>
      <c r="AH436">
        <v>2.2890641202181961</v>
      </c>
      <c r="AI436">
        <v>38</v>
      </c>
      <c r="AJ436">
        <v>121.4394736842105</v>
      </c>
      <c r="AK436">
        <v>26.297818017594476</v>
      </c>
    </row>
    <row r="437" spans="1:37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64</v>
      </c>
      <c r="R437">
        <v>84</v>
      </c>
      <c r="S437">
        <v>8.2023809523809508</v>
      </c>
      <c r="T437">
        <v>6.5595238095238084</v>
      </c>
      <c r="U437">
        <v>42.523809523809526</v>
      </c>
      <c r="V437">
        <v>15.476190476190469</v>
      </c>
      <c r="W437">
        <v>13.095238095238097</v>
      </c>
      <c r="X437">
        <v>100</v>
      </c>
      <c r="Y437">
        <v>96.428571428571445</v>
      </c>
      <c r="Z437">
        <v>71.428571428571445</v>
      </c>
      <c r="AA437">
        <v>11.340588913989452</v>
      </c>
      <c r="AB437">
        <v>1.6240730829260102</v>
      </c>
      <c r="AC437">
        <v>2.0139465548081437</v>
      </c>
      <c r="AD437">
        <v>67.842429057029008</v>
      </c>
      <c r="AE437">
        <v>44.309561265386051</v>
      </c>
      <c r="AF437">
        <v>32.5711031826891</v>
      </c>
      <c r="AG437">
        <v>1.7097496438021571</v>
      </c>
      <c r="AH437">
        <v>1.719168444191542</v>
      </c>
      <c r="AI437">
        <v>1</v>
      </c>
      <c r="AJ437">
        <v>104.9</v>
      </c>
      <c r="AK437">
        <v>38.897337614896969</v>
      </c>
    </row>
    <row r="438" spans="1:37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86</v>
      </c>
      <c r="R438">
        <v>136</v>
      </c>
      <c r="S438">
        <v>7.8897058823529393</v>
      </c>
      <c r="T438">
        <v>6.6102941176470607</v>
      </c>
      <c r="U438">
        <v>42.96764705882353</v>
      </c>
      <c r="V438">
        <v>14.705882352941178</v>
      </c>
      <c r="W438">
        <v>15.441176470588236</v>
      </c>
      <c r="X438">
        <v>100</v>
      </c>
      <c r="Y438">
        <v>96.32352941176471</v>
      </c>
      <c r="Z438">
        <v>75.735294117647058</v>
      </c>
      <c r="AA438">
        <v>11.105985947921562</v>
      </c>
      <c r="AB438">
        <v>1.8176940551700904</v>
      </c>
      <c r="AC438">
        <v>1.9447243647034611</v>
      </c>
      <c r="AD438">
        <v>67.730269309606314</v>
      </c>
      <c r="AE438">
        <v>58.521854222054159</v>
      </c>
      <c r="AF438">
        <v>41.841939915993059</v>
      </c>
      <c r="AG438">
        <v>2.7681660899653981</v>
      </c>
      <c r="AH438">
        <v>2.8124671669870391</v>
      </c>
      <c r="AI438">
        <v>29</v>
      </c>
      <c r="AJ438">
        <v>118.08965517241379</v>
      </c>
      <c r="AK438">
        <v>24.121924083601659</v>
      </c>
    </row>
    <row r="439" spans="1:37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104</v>
      </c>
      <c r="R439">
        <v>159</v>
      </c>
      <c r="S439">
        <v>8.2452830188679211</v>
      </c>
      <c r="T439">
        <v>6.798742138364779</v>
      </c>
      <c r="U439">
        <v>44.364779874213824</v>
      </c>
      <c r="V439">
        <v>11.320754716981128</v>
      </c>
      <c r="W439">
        <v>15.094339622641504</v>
      </c>
      <c r="X439">
        <v>100</v>
      </c>
      <c r="Y439">
        <v>96.855345911949698</v>
      </c>
      <c r="Z439">
        <v>79.245283018867951</v>
      </c>
      <c r="AA439">
        <v>11.417883679510959</v>
      </c>
      <c r="AB439">
        <v>2.0457564027818562</v>
      </c>
      <c r="AC439">
        <v>1.8180778923950287</v>
      </c>
      <c r="AD439">
        <v>66.672145157301514</v>
      </c>
      <c r="AE439">
        <v>46.490478291974867</v>
      </c>
      <c r="AF439">
        <v>39.712322861381288</v>
      </c>
      <c r="AG439">
        <v>3.2363118257683698</v>
      </c>
      <c r="AH439">
        <v>3.3950207741677336</v>
      </c>
      <c r="AI439">
        <v>69</v>
      </c>
      <c r="AJ439">
        <v>120.41014492753628</v>
      </c>
      <c r="AK439">
        <v>24.679452337998608</v>
      </c>
    </row>
    <row r="440" spans="1:37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658</v>
      </c>
      <c r="R440">
        <v>1009</v>
      </c>
      <c r="S440">
        <v>8.2210109018830551</v>
      </c>
      <c r="T440">
        <v>7.061446977205156</v>
      </c>
      <c r="U440">
        <v>45.460356788899837</v>
      </c>
      <c r="V440">
        <v>12.091179385530229</v>
      </c>
      <c r="W440">
        <v>18.235877106045592</v>
      </c>
      <c r="X440">
        <v>100</v>
      </c>
      <c r="Y440">
        <v>98.116947472745295</v>
      </c>
      <c r="Z440">
        <v>81.665014866204146</v>
      </c>
      <c r="AA440">
        <v>11.130640317905463</v>
      </c>
      <c r="AB440">
        <v>1.8258453298033717</v>
      </c>
      <c r="AC440">
        <v>1.8459476114331861</v>
      </c>
      <c r="AD440">
        <v>69.293013680880691</v>
      </c>
      <c r="AE440">
        <v>53.063014626745719</v>
      </c>
      <c r="AF440">
        <v>43.293330824543659</v>
      </c>
      <c r="AG440">
        <v>20.537349888052105</v>
      </c>
      <c r="AH440">
        <v>22.076538900012284</v>
      </c>
      <c r="AI440">
        <v>160</v>
      </c>
      <c r="AJ440">
        <v>120.52250000000002</v>
      </c>
      <c r="AK440">
        <v>25.441920575639156</v>
      </c>
    </row>
    <row r="441" spans="1:37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421</v>
      </c>
      <c r="R441">
        <v>589</v>
      </c>
      <c r="S441">
        <v>8.0356536502546696</v>
      </c>
      <c r="T441">
        <v>7.0271646859083203</v>
      </c>
      <c r="U441">
        <v>43.416298811545005</v>
      </c>
      <c r="V441">
        <v>13.921901528013583</v>
      </c>
      <c r="W441">
        <v>19.694397283531405</v>
      </c>
      <c r="X441">
        <v>99.49066213921904</v>
      </c>
      <c r="Y441">
        <v>97.113752122241081</v>
      </c>
      <c r="Z441">
        <v>74.702886247877771</v>
      </c>
      <c r="AA441">
        <v>11.295140978790132</v>
      </c>
      <c r="AB441">
        <v>1.6748672873176365</v>
      </c>
      <c r="AC441">
        <v>1.878104273511578</v>
      </c>
      <c r="AD441">
        <v>67.706313116466319</v>
      </c>
      <c r="AE441">
        <v>53.439671503848189</v>
      </c>
      <c r="AF441">
        <v>43.850072014651928</v>
      </c>
      <c r="AG441">
        <v>11.988601669041319</v>
      </c>
      <c r="AH441">
        <v>12.307648177087064</v>
      </c>
      <c r="AI441">
        <v>36</v>
      </c>
      <c r="AJ441">
        <v>120.24166666666665</v>
      </c>
      <c r="AK441">
        <v>24.68536982762636</v>
      </c>
    </row>
    <row r="442" spans="1:37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278</v>
      </c>
      <c r="R442">
        <v>387</v>
      </c>
      <c r="S442">
        <v>7.9509043927648557</v>
      </c>
      <c r="T442">
        <v>6.8966408268733845</v>
      </c>
      <c r="U442">
        <v>42.56098191214469</v>
      </c>
      <c r="V442">
        <v>11.111111111111112</v>
      </c>
      <c r="W442">
        <v>21.705426356589143</v>
      </c>
      <c r="X442">
        <v>99.483204134366957</v>
      </c>
      <c r="Y442">
        <v>95.090439276485782</v>
      </c>
      <c r="Z442">
        <v>71.834625322997397</v>
      </c>
      <c r="AA442">
        <v>12.087147040706272</v>
      </c>
      <c r="AB442">
        <v>1.9569442927736789</v>
      </c>
      <c r="AC442">
        <v>1.9699720174529465</v>
      </c>
      <c r="AD442">
        <v>73.880516120466496</v>
      </c>
      <c r="AE442">
        <v>57.600060045462307</v>
      </c>
      <c r="AF442">
        <v>56.439254016274397</v>
      </c>
      <c r="AG442">
        <v>7.8770608589456543</v>
      </c>
      <c r="AH442">
        <v>7.9273783205832382</v>
      </c>
      <c r="AI442">
        <v>25</v>
      </c>
      <c r="AJ442">
        <v>119.39999999999998</v>
      </c>
      <c r="AK442">
        <v>25.249634100120353</v>
      </c>
    </row>
    <row r="443" spans="1:37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236</v>
      </c>
      <c r="R443">
        <v>321</v>
      </c>
      <c r="S443">
        <v>7.6604361370716516</v>
      </c>
      <c r="T443">
        <v>6.7570093457943923</v>
      </c>
      <c r="U443">
        <v>41.828660436137071</v>
      </c>
      <c r="V443">
        <v>11.838006230529592</v>
      </c>
      <c r="W443">
        <v>17.133956386292837</v>
      </c>
      <c r="X443">
        <v>99.376947040498422</v>
      </c>
      <c r="Y443">
        <v>92.834890965732058</v>
      </c>
      <c r="Z443">
        <v>71.962616822429936</v>
      </c>
      <c r="AA443">
        <v>11.630874735600379</v>
      </c>
      <c r="AB443">
        <v>2.0077633895646287</v>
      </c>
      <c r="AC443">
        <v>1.7922007642426423</v>
      </c>
      <c r="AD443">
        <v>65.827372655584583</v>
      </c>
      <c r="AE443">
        <v>50.689488614678559</v>
      </c>
      <c r="AF443">
        <v>49.132897053984557</v>
      </c>
      <c r="AG443">
        <v>6.533686138815388</v>
      </c>
      <c r="AH443">
        <v>6.4622829507726323</v>
      </c>
      <c r="AI443">
        <v>73</v>
      </c>
      <c r="AJ443">
        <v>117.90821917808221</v>
      </c>
      <c r="AK443">
        <v>25.113107469124923</v>
      </c>
    </row>
    <row r="444" spans="1:37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</v>
      </c>
      <c r="R444">
        <v>1</v>
      </c>
      <c r="S444">
        <v>3</v>
      </c>
      <c r="T444">
        <v>4</v>
      </c>
      <c r="U444">
        <v>22.1</v>
      </c>
      <c r="V444">
        <v>0</v>
      </c>
      <c r="W444">
        <v>0</v>
      </c>
      <c r="X444">
        <v>100</v>
      </c>
      <c r="Y444">
        <v>0</v>
      </c>
      <c r="Z444">
        <v>0</v>
      </c>
      <c r="AA444">
        <v>0</v>
      </c>
      <c r="AB444">
        <v>0</v>
      </c>
      <c r="AC444">
        <v>0</v>
      </c>
      <c r="AG444">
        <v>2.0354162426216155E-2</v>
      </c>
      <c r="AH444">
        <v>1.0636512490658768E-2</v>
      </c>
      <c r="AI444">
        <v>0</v>
      </c>
    </row>
    <row r="445" spans="1:37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60</v>
      </c>
      <c r="R445">
        <v>94</v>
      </c>
      <c r="S445">
        <v>7.5744680851063828</v>
      </c>
      <c r="T445">
        <v>7.0212765957446788</v>
      </c>
      <c r="U445">
        <v>40.670212765957409</v>
      </c>
      <c r="V445">
        <v>10.638297872340427</v>
      </c>
      <c r="W445">
        <v>24.468085106382969</v>
      </c>
      <c r="X445">
        <v>97.872340425531874</v>
      </c>
      <c r="Y445">
        <v>89.361702127659598</v>
      </c>
      <c r="Z445">
        <v>67.021276595744695</v>
      </c>
      <c r="AA445">
        <v>12.400684862583837</v>
      </c>
      <c r="AB445">
        <v>1.6726165112368998</v>
      </c>
      <c r="AC445">
        <v>1.9017277888986284</v>
      </c>
      <c r="AD445">
        <v>78.73524355788301</v>
      </c>
      <c r="AE445">
        <v>56.580339329935249</v>
      </c>
      <c r="AF445">
        <v>49.448357209617761</v>
      </c>
      <c r="AG445">
        <v>1.9132912680643199</v>
      </c>
      <c r="AH445">
        <v>1.83997227383658</v>
      </c>
      <c r="AI445">
        <v>3</v>
      </c>
      <c r="AJ445">
        <v>119.43333333333337</v>
      </c>
      <c r="AK445">
        <v>24.121876851750407</v>
      </c>
    </row>
    <row r="446" spans="1:37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19</v>
      </c>
      <c r="R446">
        <v>21</v>
      </c>
      <c r="S446">
        <v>8.5714285714285694</v>
      </c>
      <c r="T446">
        <v>7.6190476190476222</v>
      </c>
      <c r="U446">
        <v>44.57619047619049</v>
      </c>
      <c r="V446">
        <v>0</v>
      </c>
      <c r="W446">
        <v>38.095238095238109</v>
      </c>
      <c r="X446">
        <v>100</v>
      </c>
      <c r="Y446">
        <v>95.238095238095283</v>
      </c>
      <c r="Z446">
        <v>85.714285714285694</v>
      </c>
      <c r="AA446">
        <v>10.820347004465818</v>
      </c>
      <c r="AB446">
        <v>2.0135594773205714</v>
      </c>
      <c r="AC446">
        <v>1.6176464525202885</v>
      </c>
      <c r="AD446">
        <v>75.247843242847949</v>
      </c>
      <c r="AE446">
        <v>49.135632909409487</v>
      </c>
      <c r="AF446">
        <v>19.840755184277363</v>
      </c>
      <c r="AG446">
        <v>0.42743741095053928</v>
      </c>
      <c r="AH446">
        <v>0.45053571685546018</v>
      </c>
      <c r="AI446">
        <v>9</v>
      </c>
      <c r="AJ446">
        <v>117.1111111111111</v>
      </c>
      <c r="AK446">
        <v>25.74152148004924</v>
      </c>
    </row>
    <row r="447" spans="1:37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62</v>
      </c>
      <c r="R447">
        <v>98</v>
      </c>
      <c r="S447">
        <v>7.1632653061224492</v>
      </c>
      <c r="T447">
        <v>6.8877551020408152</v>
      </c>
      <c r="U447">
        <v>37.171428571428542</v>
      </c>
      <c r="V447">
        <v>13.26530612244898</v>
      </c>
      <c r="W447">
        <v>20.408163265306126</v>
      </c>
      <c r="X447">
        <v>97.959183673469383</v>
      </c>
      <c r="Y447">
        <v>83.673469387755105</v>
      </c>
      <c r="Z447">
        <v>52.04081632653061</v>
      </c>
      <c r="AA447">
        <v>13.181465032695112</v>
      </c>
      <c r="AB447">
        <v>1.6016182986312988</v>
      </c>
      <c r="AC447">
        <v>1.9942911024345171</v>
      </c>
      <c r="AD447">
        <v>74.069524755764391</v>
      </c>
      <c r="AE447">
        <v>56.959474964790353</v>
      </c>
      <c r="AF447">
        <v>54.244236015858085</v>
      </c>
      <c r="AG447">
        <v>1.9947079177691831</v>
      </c>
      <c r="AH447">
        <v>1.7532437873742861</v>
      </c>
      <c r="AI447">
        <v>5</v>
      </c>
      <c r="AJ447">
        <v>118.84</v>
      </c>
      <c r="AK447">
        <v>23.324192020331569</v>
      </c>
    </row>
    <row r="448" spans="1:37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33</v>
      </c>
      <c r="R448">
        <v>48</v>
      </c>
      <c r="S448">
        <v>7.6458333333333313</v>
      </c>
      <c r="T448">
        <v>6.6041666666666687</v>
      </c>
      <c r="U448">
        <v>40.05833333333333</v>
      </c>
      <c r="V448">
        <v>16.666666666666671</v>
      </c>
      <c r="W448">
        <v>14.583333333333337</v>
      </c>
      <c r="X448">
        <v>100</v>
      </c>
      <c r="Y448">
        <v>93.75</v>
      </c>
      <c r="Z448">
        <v>60.41666666666665</v>
      </c>
      <c r="AA448">
        <v>11.606424825165696</v>
      </c>
      <c r="AB448">
        <v>1.8983499779779529</v>
      </c>
      <c r="AC448">
        <v>1.890101224508594</v>
      </c>
      <c r="AD448">
        <v>82.318703917727007</v>
      </c>
      <c r="AE448">
        <v>58.937653230224619</v>
      </c>
      <c r="AF448">
        <v>53.574960618870307</v>
      </c>
      <c r="AG448">
        <v>0.97699979645837587</v>
      </c>
      <c r="AH448">
        <v>0.92542471570310703</v>
      </c>
      <c r="AI448">
        <v>15</v>
      </c>
      <c r="AJ448">
        <v>118.73333333333336</v>
      </c>
      <c r="AK448">
        <v>22.533066127901169</v>
      </c>
    </row>
    <row r="449" spans="1:37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47</v>
      </c>
      <c r="R449">
        <v>64</v>
      </c>
      <c r="S449">
        <v>7.796875</v>
      </c>
      <c r="T449">
        <v>6.953125</v>
      </c>
      <c r="U449">
        <v>40.83281250000001</v>
      </c>
      <c r="V449">
        <v>14.0625</v>
      </c>
      <c r="W449">
        <v>20.3125</v>
      </c>
      <c r="X449">
        <v>100</v>
      </c>
      <c r="Y449">
        <v>90.625</v>
      </c>
      <c r="Z449">
        <v>67.1875</v>
      </c>
      <c r="AA449">
        <v>11.77197485937867</v>
      </c>
      <c r="AB449">
        <v>1.8386449451634217</v>
      </c>
      <c r="AC449">
        <v>2.0266173132525536</v>
      </c>
      <c r="AD449">
        <v>76.168847496124172</v>
      </c>
      <c r="AE449">
        <v>37.652175984536861</v>
      </c>
      <c r="AF449">
        <v>34.967745628799818</v>
      </c>
      <c r="AG449">
        <v>1.3026663952778339</v>
      </c>
      <c r="AH449">
        <v>1.2577555697664502</v>
      </c>
      <c r="AI449">
        <v>18</v>
      </c>
      <c r="AJ449">
        <v>113.10555555555555</v>
      </c>
      <c r="AK449">
        <v>24.120967877590743</v>
      </c>
    </row>
    <row r="450" spans="1:37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2</v>
      </c>
      <c r="R450">
        <v>3</v>
      </c>
      <c r="S450">
        <v>8</v>
      </c>
      <c r="T450">
        <v>7.3333333333333313</v>
      </c>
      <c r="U450">
        <v>40.199999999999989</v>
      </c>
      <c r="V450">
        <v>0</v>
      </c>
      <c r="W450">
        <v>0</v>
      </c>
      <c r="X450">
        <v>100</v>
      </c>
      <c r="Y450">
        <v>100</v>
      </c>
      <c r="Z450">
        <v>100</v>
      </c>
      <c r="AA450">
        <v>3.2873494895838196</v>
      </c>
      <c r="AB450">
        <v>0.81649658092772603</v>
      </c>
      <c r="AC450">
        <v>0.4714045207910384</v>
      </c>
      <c r="AD450">
        <v>65.819467820942791</v>
      </c>
      <c r="AE450">
        <v>-75.284777051984236</v>
      </c>
      <c r="AF450">
        <v>0</v>
      </c>
      <c r="AG450">
        <v>6.1062487278648485E-2</v>
      </c>
      <c r="AH450">
        <v>5.8043593048572262E-2</v>
      </c>
      <c r="AI450">
        <v>0</v>
      </c>
    </row>
    <row r="451" spans="1:37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51</v>
      </c>
      <c r="R451">
        <v>79</v>
      </c>
      <c r="S451">
        <v>7.2911392405063262</v>
      </c>
      <c r="T451">
        <v>7.0632911392405058</v>
      </c>
      <c r="U451">
        <v>36.822784810126578</v>
      </c>
      <c r="V451">
        <v>10.126582278481012</v>
      </c>
      <c r="W451">
        <v>20.253164556962023</v>
      </c>
      <c r="X451">
        <v>91.139240506329116</v>
      </c>
      <c r="Y451">
        <v>81.012658227848092</v>
      </c>
      <c r="Z451">
        <v>58.227848101265806</v>
      </c>
      <c r="AA451">
        <v>13.756130503235529</v>
      </c>
      <c r="AB451">
        <v>1.6315861563752545</v>
      </c>
      <c r="AC451">
        <v>2.3185644410144555</v>
      </c>
      <c r="AD451">
        <v>80.287373702513463</v>
      </c>
      <c r="AE451">
        <v>72.612317320625991</v>
      </c>
      <c r="AF451">
        <v>69.781782357530773</v>
      </c>
      <c r="AG451">
        <v>1.6079788316710764</v>
      </c>
      <c r="AH451">
        <v>1.40007306947178</v>
      </c>
      <c r="AI451">
        <v>31</v>
      </c>
      <c r="AJ451">
        <v>111.17096774193544</v>
      </c>
      <c r="AK451">
        <v>22.36345119169842</v>
      </c>
    </row>
    <row r="452" spans="1:37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18</v>
      </c>
      <c r="R452">
        <v>22</v>
      </c>
      <c r="S452">
        <v>7.9090909090909101</v>
      </c>
      <c r="T452">
        <v>6.9545454545454541</v>
      </c>
      <c r="U452">
        <v>43.940909090909088</v>
      </c>
      <c r="V452">
        <v>18.181818181818183</v>
      </c>
      <c r="W452">
        <v>22.727272727272723</v>
      </c>
      <c r="X452">
        <v>100</v>
      </c>
      <c r="Y452">
        <v>100</v>
      </c>
      <c r="Z452">
        <v>68.181818181818187</v>
      </c>
      <c r="AA452">
        <v>12.81904333017197</v>
      </c>
      <c r="AB452">
        <v>2.0869527787725435</v>
      </c>
      <c r="AC452">
        <v>2.2658988328390031</v>
      </c>
      <c r="AD452">
        <v>69.318617146675606</v>
      </c>
      <c r="AE452">
        <v>69.987859212977483</v>
      </c>
      <c r="AF452">
        <v>53.741107435417824</v>
      </c>
      <c r="AG452">
        <v>0.44779157337675563</v>
      </c>
      <c r="AH452">
        <v>0.46526319568867991</v>
      </c>
      <c r="AI452">
        <v>8</v>
      </c>
      <c r="AJ452">
        <v>125.625</v>
      </c>
      <c r="AK452">
        <v>22.261932743978537</v>
      </c>
    </row>
    <row r="453" spans="1:37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46</v>
      </c>
      <c r="R453">
        <v>64</v>
      </c>
      <c r="S453">
        <v>7.234375</v>
      </c>
      <c r="T453">
        <v>6.75</v>
      </c>
      <c r="U453">
        <v>40.292187500000011</v>
      </c>
      <c r="V453">
        <v>12.5</v>
      </c>
      <c r="W453">
        <v>23.4375</v>
      </c>
      <c r="X453">
        <v>98.4375</v>
      </c>
      <c r="Y453">
        <v>96.875</v>
      </c>
      <c r="Z453">
        <v>65.625</v>
      </c>
      <c r="AA453">
        <v>11.097934840088181</v>
      </c>
      <c r="AB453">
        <v>2.0057899589376254</v>
      </c>
      <c r="AC453">
        <v>1.9605483926697649</v>
      </c>
      <c r="AD453">
        <v>60.156413283347113</v>
      </c>
      <c r="AE453">
        <v>47.602737554514704</v>
      </c>
      <c r="AF453">
        <v>59.500941484299759</v>
      </c>
      <c r="AG453">
        <v>1.3026663952778339</v>
      </c>
      <c r="AH453">
        <v>1.2411029303014376</v>
      </c>
      <c r="AI453">
        <v>29</v>
      </c>
      <c r="AJ453">
        <v>116.89655172413798</v>
      </c>
      <c r="AK453">
        <v>24.622766054657127</v>
      </c>
    </row>
    <row r="454" spans="1:37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20</v>
      </c>
      <c r="R454">
        <v>30</v>
      </c>
      <c r="S454">
        <v>6.8</v>
      </c>
      <c r="T454">
        <v>6.333333333333333</v>
      </c>
      <c r="U454">
        <v>33.116666666666674</v>
      </c>
      <c r="V454">
        <v>6.6666666666666687</v>
      </c>
      <c r="W454">
        <v>20</v>
      </c>
      <c r="X454">
        <v>93.333333333333314</v>
      </c>
      <c r="Y454">
        <v>60</v>
      </c>
      <c r="Z454">
        <v>46.666666666666657</v>
      </c>
      <c r="AA454">
        <v>14.623681327065212</v>
      </c>
      <c r="AB454">
        <v>1.7962924780409997</v>
      </c>
      <c r="AC454">
        <v>2.5077657165072038</v>
      </c>
      <c r="AD454">
        <v>89.080386275804258</v>
      </c>
      <c r="AE454">
        <v>82.861972324016023</v>
      </c>
      <c r="AF454">
        <v>67.337366172877509</v>
      </c>
      <c r="AG454">
        <v>0.61062487278648492</v>
      </c>
      <c r="AH454">
        <v>0.47816177192169618</v>
      </c>
      <c r="AI454">
        <v>15</v>
      </c>
      <c r="AJ454">
        <v>109.23999999999998</v>
      </c>
      <c r="AK454">
        <v>19.930873805747389</v>
      </c>
    </row>
    <row r="455" spans="1:37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25</v>
      </c>
      <c r="R455">
        <v>37</v>
      </c>
      <c r="S455">
        <v>7.216216216216214</v>
      </c>
      <c r="T455">
        <v>7.108108108108107</v>
      </c>
      <c r="U455">
        <v>37.502702702702706</v>
      </c>
      <c r="V455">
        <v>8.1081081081081106</v>
      </c>
      <c r="W455">
        <v>27.027027027027032</v>
      </c>
      <c r="X455">
        <v>94.594594594594625</v>
      </c>
      <c r="Y455">
        <v>86.486486486486498</v>
      </c>
      <c r="Z455">
        <v>59.459459459459438</v>
      </c>
      <c r="AA455">
        <v>14.256179058360862</v>
      </c>
      <c r="AB455">
        <v>1.9049740742384984</v>
      </c>
      <c r="AC455">
        <v>2.0372714102748928</v>
      </c>
      <c r="AD455">
        <v>83.335070637635098</v>
      </c>
      <c r="AE455">
        <v>57.963825078510638</v>
      </c>
      <c r="AF455">
        <v>64.163137600421521</v>
      </c>
      <c r="AG455">
        <v>0.75310400976999781</v>
      </c>
      <c r="AH455">
        <v>0.66783822316914498</v>
      </c>
      <c r="AI455">
        <v>21</v>
      </c>
      <c r="AJ455">
        <v>113.67142857142852</v>
      </c>
      <c r="AK455">
        <v>20.850740735142875</v>
      </c>
    </row>
    <row r="456" spans="1:37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22</v>
      </c>
      <c r="R456">
        <v>30</v>
      </c>
      <c r="S456">
        <v>8.4</v>
      </c>
      <c r="T456">
        <v>7.9666666666666686</v>
      </c>
      <c r="U456">
        <v>41.78</v>
      </c>
      <c r="V456">
        <v>23.333333333333329</v>
      </c>
      <c r="W456">
        <v>36.666666666666657</v>
      </c>
      <c r="X456">
        <v>96.666666666666686</v>
      </c>
      <c r="Y456">
        <v>90</v>
      </c>
      <c r="Z456">
        <v>60</v>
      </c>
      <c r="AA456">
        <v>14.255815187728397</v>
      </c>
      <c r="AB456">
        <v>1.6248076809271901</v>
      </c>
      <c r="AC456">
        <v>3.0274668545758776</v>
      </c>
      <c r="AD456">
        <v>77.471394867286861</v>
      </c>
      <c r="AE456">
        <v>61.391587176868377</v>
      </c>
      <c r="AF456">
        <v>49.060949714631718</v>
      </c>
      <c r="AG456">
        <v>0.61062487278648492</v>
      </c>
      <c r="AH456">
        <v>0.6032490839724749</v>
      </c>
      <c r="AI456">
        <v>17</v>
      </c>
      <c r="AJ456">
        <v>115.35882352941177</v>
      </c>
      <c r="AK456">
        <v>26.047568734775421</v>
      </c>
    </row>
    <row r="457" spans="1:37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7</v>
      </c>
      <c r="R457">
        <v>12</v>
      </c>
      <c r="S457">
        <v>7.3333333333333313</v>
      </c>
      <c r="T457">
        <v>6.333333333333333</v>
      </c>
      <c r="U457">
        <v>37.541666666666671</v>
      </c>
      <c r="V457">
        <v>33.333333333333343</v>
      </c>
      <c r="W457">
        <v>0</v>
      </c>
      <c r="X457">
        <v>100</v>
      </c>
      <c r="Y457">
        <v>91.666666666666686</v>
      </c>
      <c r="Z457">
        <v>58.33333333333335</v>
      </c>
      <c r="AA457">
        <v>11.258586229580001</v>
      </c>
      <c r="AB457">
        <v>1.9720265943665405</v>
      </c>
      <c r="AC457">
        <v>1.5456030825826188</v>
      </c>
      <c r="AD457">
        <v>57.289036318406147</v>
      </c>
      <c r="AE457">
        <v>49.724876889396079</v>
      </c>
      <c r="AF457">
        <v>53.769842972516194</v>
      </c>
      <c r="AG457">
        <v>0.24424994911459397</v>
      </c>
      <c r="AH457">
        <v>0.21682121615573635</v>
      </c>
      <c r="AI457">
        <v>7</v>
      </c>
      <c r="AJ457">
        <v>117.9142857142857</v>
      </c>
      <c r="AK457">
        <v>23.748792472313632</v>
      </c>
    </row>
    <row r="458" spans="1:37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4</v>
      </c>
      <c r="R458">
        <v>14</v>
      </c>
      <c r="S458">
        <v>7.8571428571428559</v>
      </c>
      <c r="T458">
        <v>6.2857142857142847</v>
      </c>
      <c r="U458">
        <v>29.885714285714261</v>
      </c>
      <c r="V458">
        <v>35.714285714285722</v>
      </c>
      <c r="W458">
        <v>0</v>
      </c>
      <c r="X458">
        <v>100</v>
      </c>
      <c r="Y458">
        <v>100</v>
      </c>
      <c r="Z458">
        <v>21.428571428571423</v>
      </c>
      <c r="AA458">
        <v>7.0896158613302172</v>
      </c>
      <c r="AB458">
        <v>0.6388765649999435</v>
      </c>
      <c r="AC458">
        <v>1.2777531299998803</v>
      </c>
      <c r="AD458">
        <v>61.300328796610479</v>
      </c>
      <c r="AE458">
        <v>60.75964232431469</v>
      </c>
      <c r="AF458">
        <v>57.500000000000483</v>
      </c>
      <c r="AG458">
        <v>0.28495827396702622</v>
      </c>
      <c r="AH458">
        <v>0.20137180208559399</v>
      </c>
      <c r="AI458">
        <v>0</v>
      </c>
    </row>
    <row r="459" spans="1:37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3</v>
      </c>
      <c r="R459">
        <v>4</v>
      </c>
      <c r="S459">
        <v>7.5</v>
      </c>
      <c r="T459">
        <v>8.25</v>
      </c>
      <c r="U459">
        <v>26.2</v>
      </c>
      <c r="V459">
        <v>25</v>
      </c>
      <c r="W459">
        <v>50</v>
      </c>
      <c r="X459">
        <v>100</v>
      </c>
      <c r="Y459">
        <v>75</v>
      </c>
      <c r="Z459">
        <v>0</v>
      </c>
      <c r="AA459">
        <v>2.6655205870523284</v>
      </c>
      <c r="AB459">
        <v>0.5</v>
      </c>
      <c r="AC459">
        <v>0.82915619758885006</v>
      </c>
      <c r="AD459">
        <v>9.3790309185496152</v>
      </c>
      <c r="AE459">
        <v>-42.983840190952904</v>
      </c>
      <c r="AF459">
        <v>30.151134457776362</v>
      </c>
      <c r="AG459">
        <v>8.1416649704864619E-2</v>
      </c>
      <c r="AH459">
        <v>5.0439208552988189E-2</v>
      </c>
      <c r="AI459">
        <v>3</v>
      </c>
      <c r="AJ459">
        <v>105.7</v>
      </c>
      <c r="AK459">
        <v>22.117516334791347</v>
      </c>
    </row>
    <row r="460" spans="1:37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</v>
      </c>
      <c r="R460">
        <v>6</v>
      </c>
      <c r="S460">
        <v>8.3333333333333357</v>
      </c>
      <c r="T460">
        <v>8.8333333333333357</v>
      </c>
      <c r="U460">
        <v>44.1</v>
      </c>
      <c r="V460">
        <v>0</v>
      </c>
      <c r="W460">
        <v>66.666666666666686</v>
      </c>
      <c r="X460">
        <v>100</v>
      </c>
      <c r="Y460">
        <v>100</v>
      </c>
      <c r="Z460">
        <v>100</v>
      </c>
      <c r="AA460">
        <v>4.3512450325548642</v>
      </c>
      <c r="AB460">
        <v>0.47140452079101841</v>
      </c>
      <c r="AC460">
        <v>0.68718427093626755</v>
      </c>
      <c r="AD460">
        <v>13.000541700519102</v>
      </c>
      <c r="AE460">
        <v>-23.410532331123871</v>
      </c>
      <c r="AF460">
        <v>-34.299717028504183</v>
      </c>
      <c r="AG460">
        <v>0.12212497455729698</v>
      </c>
      <c r="AH460">
        <v>0.12734937579313621</v>
      </c>
      <c r="AI460">
        <v>1</v>
      </c>
      <c r="AJ460">
        <v>120.1</v>
      </c>
      <c r="AK460">
        <v>24.187166864096792</v>
      </c>
    </row>
    <row r="461" spans="1:37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5</v>
      </c>
      <c r="R461">
        <v>7</v>
      </c>
      <c r="S461">
        <v>8</v>
      </c>
      <c r="T461">
        <v>7.5714285714285694</v>
      </c>
      <c r="U461">
        <v>40.142857142857174</v>
      </c>
      <c r="V461">
        <v>14.285714285714288</v>
      </c>
      <c r="W461">
        <v>28.571428571428577</v>
      </c>
      <c r="X461">
        <v>100</v>
      </c>
      <c r="Y461">
        <v>100</v>
      </c>
      <c r="Z461">
        <v>85.714285714285694</v>
      </c>
      <c r="AA461">
        <v>4.6961556140123788</v>
      </c>
      <c r="AB461">
        <v>1.4142135623730951</v>
      </c>
      <c r="AC461">
        <v>2.9207211857515527</v>
      </c>
      <c r="AD461">
        <v>19.144079509820543</v>
      </c>
      <c r="AE461">
        <v>27.213540352761765</v>
      </c>
      <c r="AF461">
        <v>79.547163344598573</v>
      </c>
      <c r="AG461">
        <v>0.14247913698351311</v>
      </c>
      <c r="AH461">
        <v>0.13524253438348929</v>
      </c>
      <c r="AI461">
        <v>5</v>
      </c>
      <c r="AJ461">
        <v>120.36</v>
      </c>
      <c r="AK461">
        <v>22.014611129411904</v>
      </c>
    </row>
    <row r="462" spans="1:37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15</v>
      </c>
      <c r="R462">
        <v>19</v>
      </c>
      <c r="S462">
        <v>8.2105263157894726</v>
      </c>
      <c r="T462">
        <v>8.6315789473684195</v>
      </c>
      <c r="U462">
        <v>46.321052631578965</v>
      </c>
      <c r="V462">
        <v>10.526315789473689</v>
      </c>
      <c r="W462">
        <v>63.15789473684211</v>
      </c>
      <c r="X462">
        <v>100</v>
      </c>
      <c r="Y462">
        <v>94.736842105263179</v>
      </c>
      <c r="Z462">
        <v>73.68421052631578</v>
      </c>
      <c r="AA462">
        <v>15.864842923812027</v>
      </c>
      <c r="AB462">
        <v>2.0920638857212404</v>
      </c>
      <c r="AC462">
        <v>1.5290356890877812</v>
      </c>
      <c r="AD462">
        <v>76.863976204463142</v>
      </c>
      <c r="AE462">
        <v>62.930608283684606</v>
      </c>
      <c r="AF462">
        <v>32.040697169716523</v>
      </c>
      <c r="AG462">
        <v>0.38672908609810702</v>
      </c>
      <c r="AH462">
        <v>0.4235834680103519</v>
      </c>
      <c r="AI462">
        <v>10</v>
      </c>
      <c r="AJ462">
        <v>122.43</v>
      </c>
      <c r="AK462">
        <v>27.719246611165904</v>
      </c>
    </row>
    <row r="463" spans="1:37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40</v>
      </c>
      <c r="R463">
        <v>62</v>
      </c>
      <c r="S463">
        <v>8.4677419354838719</v>
      </c>
      <c r="T463">
        <v>8.387096774193548</v>
      </c>
      <c r="U463">
        <v>42.782258064516114</v>
      </c>
      <c r="V463">
        <v>4.8387096774193559</v>
      </c>
      <c r="W463">
        <v>46.77419354838711</v>
      </c>
      <c r="X463">
        <v>98.387096774193566</v>
      </c>
      <c r="Y463">
        <v>82.258064516129025</v>
      </c>
      <c r="Z463">
        <v>67.741935483870975</v>
      </c>
      <c r="AA463">
        <v>16.819099398557753</v>
      </c>
      <c r="AB463">
        <v>1.8640723883171999</v>
      </c>
      <c r="AC463">
        <v>1.7260325447318396</v>
      </c>
      <c r="AD463">
        <v>85.56914203752909</v>
      </c>
      <c r="AE463">
        <v>51.488216679273407</v>
      </c>
      <c r="AF463">
        <v>43.499788262165907</v>
      </c>
      <c r="AG463">
        <v>1.2619580704254023</v>
      </c>
      <c r="AH463">
        <v>1.2766221439580252</v>
      </c>
      <c r="AI463">
        <v>22</v>
      </c>
      <c r="AJ463">
        <v>114.8090909090909</v>
      </c>
      <c r="AK463">
        <v>25.90424070664044</v>
      </c>
    </row>
    <row r="464" spans="1:37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37</v>
      </c>
      <c r="R464">
        <v>52</v>
      </c>
      <c r="S464">
        <v>7.7307692307692291</v>
      </c>
      <c r="T464">
        <v>8</v>
      </c>
      <c r="U464">
        <v>35.921153846153864</v>
      </c>
      <c r="V464">
        <v>5.7692307692307692</v>
      </c>
      <c r="W464">
        <v>36.538461538461554</v>
      </c>
      <c r="X464">
        <v>100</v>
      </c>
      <c r="Y464">
        <v>76.923076923076891</v>
      </c>
      <c r="Z464">
        <v>51.923076923076913</v>
      </c>
      <c r="AA464">
        <v>13.452442393890673</v>
      </c>
      <c r="AB464">
        <v>2.2024058926492924</v>
      </c>
      <c r="AC464">
        <v>1.593255013631383</v>
      </c>
      <c r="AD464">
        <v>44.968005249789847</v>
      </c>
      <c r="AE464">
        <v>20.510981724277499</v>
      </c>
      <c r="AF464">
        <v>25.209941268145297</v>
      </c>
      <c r="AG464">
        <v>1.0584164461632404</v>
      </c>
      <c r="AH464">
        <v>0.89900188603174225</v>
      </c>
      <c r="AI464">
        <v>18</v>
      </c>
      <c r="AJ464">
        <v>117.9111111111111</v>
      </c>
      <c r="AK464">
        <v>25.765714884079301</v>
      </c>
    </row>
    <row r="465" spans="1:37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59</v>
      </c>
      <c r="R465">
        <v>93</v>
      </c>
      <c r="S465">
        <v>8.5161290322580623</v>
      </c>
      <c r="T465">
        <v>8.870967741935484</v>
      </c>
      <c r="U465">
        <v>46.7430107526882</v>
      </c>
      <c r="V465">
        <v>2.1505376344086025</v>
      </c>
      <c r="W465">
        <v>53.763440860215056</v>
      </c>
      <c r="X465">
        <v>98.924731182795696</v>
      </c>
      <c r="Y465">
        <v>95.6989247311828</v>
      </c>
      <c r="Z465">
        <v>86.021505376344095</v>
      </c>
      <c r="AA465">
        <v>11.809804545735998</v>
      </c>
      <c r="AB465">
        <v>1.7817045313727322</v>
      </c>
      <c r="AC465">
        <v>1.9020408193646388</v>
      </c>
      <c r="AD465">
        <v>61.605381999053506</v>
      </c>
      <c r="AE465">
        <v>32.958590221147205</v>
      </c>
      <c r="AF465">
        <v>17.8298623657383</v>
      </c>
      <c r="AG465">
        <v>1.8929371056381032</v>
      </c>
      <c r="AH465">
        <v>2.0922164456173178</v>
      </c>
      <c r="AI465">
        <v>42</v>
      </c>
      <c r="AJ465">
        <v>120.34523809523805</v>
      </c>
      <c r="AK465">
        <v>28.715888198492323</v>
      </c>
    </row>
    <row r="466" spans="1:37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26</v>
      </c>
      <c r="R466">
        <v>34</v>
      </c>
      <c r="S466">
        <v>8.4117647058823515</v>
      </c>
      <c r="T466">
        <v>8.5</v>
      </c>
      <c r="U466">
        <v>45.870588235294129</v>
      </c>
      <c r="V466">
        <v>2.9411764705882355</v>
      </c>
      <c r="W466">
        <v>41.176470588235304</v>
      </c>
      <c r="X466">
        <v>100</v>
      </c>
      <c r="Y466">
        <v>100</v>
      </c>
      <c r="Z466">
        <v>82.352941176470608</v>
      </c>
      <c r="AA466">
        <v>10.653542062502412</v>
      </c>
      <c r="AB466">
        <v>1.5925866318448076</v>
      </c>
      <c r="AC466">
        <v>1.631491558630431</v>
      </c>
      <c r="AD466">
        <v>73.45045912396435</v>
      </c>
      <c r="AE466">
        <v>48.886592696944291</v>
      </c>
      <c r="AF466">
        <v>55.466308898479376</v>
      </c>
      <c r="AG466">
        <v>0.69204152249134954</v>
      </c>
      <c r="AH466">
        <v>0.75062013033626251</v>
      </c>
      <c r="AI466">
        <v>18</v>
      </c>
      <c r="AJ466">
        <v>117.36666666666662</v>
      </c>
      <c r="AK466">
        <v>27.93060886463109</v>
      </c>
    </row>
    <row r="467" spans="1:37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26</v>
      </c>
      <c r="R467">
        <v>34</v>
      </c>
      <c r="S467">
        <v>8.6470588235294112</v>
      </c>
      <c r="T467">
        <v>9.117647058823529</v>
      </c>
      <c r="U467">
        <v>44.494117647058822</v>
      </c>
      <c r="V467">
        <v>0</v>
      </c>
      <c r="W467">
        <v>73.529411764705884</v>
      </c>
      <c r="X467">
        <v>100</v>
      </c>
      <c r="Y467">
        <v>94.117647058823522</v>
      </c>
      <c r="Z467">
        <v>85.294117647058812</v>
      </c>
      <c r="AA467">
        <v>11.775221770772099</v>
      </c>
      <c r="AB467">
        <v>1.9982691472309495</v>
      </c>
      <c r="AC467">
        <v>1.7783784068036474</v>
      </c>
      <c r="AD467">
        <v>76.951548716458873</v>
      </c>
      <c r="AE467">
        <v>35.046069344133237</v>
      </c>
      <c r="AF467">
        <v>44.205860675775405</v>
      </c>
      <c r="AG467">
        <v>0.69204152249134954</v>
      </c>
      <c r="AH467">
        <v>0.72809575094427981</v>
      </c>
      <c r="AI467">
        <v>8</v>
      </c>
      <c r="AJ467">
        <v>118.58750000000001</v>
      </c>
      <c r="AK467">
        <v>25.89276797104629</v>
      </c>
    </row>
    <row r="468" spans="1:37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33</v>
      </c>
      <c r="R468">
        <v>54</v>
      </c>
      <c r="S468">
        <v>7.648148148148147</v>
      </c>
      <c r="T468">
        <v>8.8148148148148149</v>
      </c>
      <c r="U468">
        <v>35.916666666666657</v>
      </c>
      <c r="V468">
        <v>3.7037037037037042</v>
      </c>
      <c r="W468">
        <v>55.555555555555557</v>
      </c>
      <c r="X468">
        <v>87.037037037037052</v>
      </c>
      <c r="Y468">
        <v>81.481481481481467</v>
      </c>
      <c r="Z468">
        <v>50</v>
      </c>
      <c r="AA468">
        <v>15.340526694323747</v>
      </c>
      <c r="AB468">
        <v>1.73373293905897</v>
      </c>
      <c r="AC468">
        <v>1.8466593870100592</v>
      </c>
      <c r="AD468">
        <v>81.284859294241315</v>
      </c>
      <c r="AE468">
        <v>65.51173855425445</v>
      </c>
      <c r="AF468">
        <v>55.22762796999924</v>
      </c>
      <c r="AG468">
        <v>1.0991247710156726</v>
      </c>
      <c r="AH468">
        <v>0.93346226134084498</v>
      </c>
      <c r="AI468">
        <v>5</v>
      </c>
      <c r="AJ468">
        <v>116.24</v>
      </c>
      <c r="AK468">
        <v>33.708849873630058</v>
      </c>
    </row>
    <row r="469" spans="1:37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57</v>
      </c>
      <c r="R469">
        <v>81</v>
      </c>
      <c r="S469">
        <v>7.9629629629629628</v>
      </c>
      <c r="T469">
        <v>9.2469135802469111</v>
      </c>
      <c r="U469">
        <v>38.444444444444464</v>
      </c>
      <c r="V469">
        <v>9.8765432098765444</v>
      </c>
      <c r="W469">
        <v>50.617283950617278</v>
      </c>
      <c r="X469">
        <v>100</v>
      </c>
      <c r="Y469">
        <v>87.654320987654302</v>
      </c>
      <c r="Z469">
        <v>55.555555555555557</v>
      </c>
      <c r="AA469">
        <v>12.588619198837204</v>
      </c>
      <c r="AB469">
        <v>1.382826274266256</v>
      </c>
      <c r="AC469">
        <v>4.0719785108140778</v>
      </c>
      <c r="AD469">
        <v>72.801833679528414</v>
      </c>
      <c r="AE469">
        <v>43.797302828663874</v>
      </c>
      <c r="AF469">
        <v>34.365587738991159</v>
      </c>
      <c r="AG469">
        <v>1.6486871565235088</v>
      </c>
      <c r="AH469">
        <v>1.4987375518511947</v>
      </c>
      <c r="AI469">
        <v>33</v>
      </c>
      <c r="AJ469">
        <v>117.97878787878788</v>
      </c>
      <c r="AK469">
        <v>24.784304298488728</v>
      </c>
    </row>
    <row r="470" spans="1:37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64</v>
      </c>
      <c r="R470">
        <v>105</v>
      </c>
      <c r="S470">
        <v>7.7714285714285696</v>
      </c>
      <c r="T470">
        <v>8.2666666666666693</v>
      </c>
      <c r="U470">
        <v>35.462857142857125</v>
      </c>
      <c r="V470">
        <v>6.6666666666666687</v>
      </c>
      <c r="W470">
        <v>42.857142857142847</v>
      </c>
      <c r="X470">
        <v>96.190476190476176</v>
      </c>
      <c r="Y470">
        <v>80.952380952380949</v>
      </c>
      <c r="Z470">
        <v>43.80952380952381</v>
      </c>
      <c r="AA470">
        <v>13.586248349624988</v>
      </c>
      <c r="AB470">
        <v>1.9916833887665064</v>
      </c>
      <c r="AC470">
        <v>2.0668202707894121</v>
      </c>
      <c r="AD470">
        <v>73.636956053917984</v>
      </c>
      <c r="AE470">
        <v>46.225878890021242</v>
      </c>
      <c r="AF470">
        <v>51.223034618258865</v>
      </c>
      <c r="AG470">
        <v>2.1371870547526965</v>
      </c>
      <c r="AH470">
        <v>1.792132032136514</v>
      </c>
      <c r="AI470">
        <v>23</v>
      </c>
      <c r="AJ470">
        <v>115.7086956521739</v>
      </c>
      <c r="AK470">
        <v>23.903285256619601</v>
      </c>
    </row>
    <row r="471" spans="1:37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78</v>
      </c>
      <c r="R471">
        <v>103</v>
      </c>
      <c r="S471">
        <v>7.7669902912621378</v>
      </c>
      <c r="T471">
        <v>8.4854368932038842</v>
      </c>
      <c r="U471">
        <v>37.922330097087389</v>
      </c>
      <c r="V471">
        <v>5.825242718446602</v>
      </c>
      <c r="W471">
        <v>44.660194174757294</v>
      </c>
      <c r="X471">
        <v>99.029126213592249</v>
      </c>
      <c r="Y471">
        <v>79.611650485436897</v>
      </c>
      <c r="Z471">
        <v>49.514563106796125</v>
      </c>
      <c r="AA471">
        <v>15.646228070147588</v>
      </c>
      <c r="AB471">
        <v>2.0251040174418562</v>
      </c>
      <c r="AC471">
        <v>2.3144295263466743</v>
      </c>
      <c r="AD471">
        <v>82.514790841289511</v>
      </c>
      <c r="AE471">
        <v>55.521964537233742</v>
      </c>
      <c r="AF471">
        <v>70.356417684261899</v>
      </c>
      <c r="AG471">
        <v>2.0964787299002641</v>
      </c>
      <c r="AH471">
        <v>1.8799193569462953</v>
      </c>
      <c r="AI471">
        <v>33</v>
      </c>
      <c r="AJ471">
        <v>114.49393939393944</v>
      </c>
      <c r="AK471">
        <v>23.966045774781797</v>
      </c>
    </row>
    <row r="472" spans="1:37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71</v>
      </c>
      <c r="R472">
        <v>90</v>
      </c>
      <c r="S472">
        <v>8.6333333333333311</v>
      </c>
      <c r="T472">
        <v>8.5777777777777775</v>
      </c>
      <c r="U472">
        <v>41.873333333333321</v>
      </c>
      <c r="V472">
        <v>7.7777777777777777</v>
      </c>
      <c r="W472">
        <v>44.44444444444445</v>
      </c>
      <c r="X472">
        <v>100</v>
      </c>
      <c r="Y472">
        <v>90</v>
      </c>
      <c r="Z472">
        <v>65.555555555555557</v>
      </c>
      <c r="AA472">
        <v>14.181112634612202</v>
      </c>
      <c r="AB472">
        <v>1.6428295373802189</v>
      </c>
      <c r="AC472">
        <v>1.6463952392881318</v>
      </c>
      <c r="AD472">
        <v>81.951843308556491</v>
      </c>
      <c r="AE472">
        <v>47.727088285448609</v>
      </c>
      <c r="AF472">
        <v>46.447834937182805</v>
      </c>
      <c r="AG472">
        <v>1.8318746183594543</v>
      </c>
      <c r="AH472">
        <v>1.8137900892441901</v>
      </c>
      <c r="AI472">
        <v>22</v>
      </c>
      <c r="AJ472">
        <v>117.79545454545456</v>
      </c>
      <c r="AK472">
        <v>26.810296909785265</v>
      </c>
    </row>
    <row r="473" spans="1:37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110</v>
      </c>
      <c r="R473">
        <v>159</v>
      </c>
      <c r="S473">
        <v>8.32704402515723</v>
      </c>
      <c r="T473">
        <v>7.7924528301886751</v>
      </c>
      <c r="U473">
        <v>40.757044025157256</v>
      </c>
      <c r="V473">
        <v>4.4025157232704411</v>
      </c>
      <c r="W473">
        <v>28.930817610062899</v>
      </c>
      <c r="X473">
        <v>99.371069182389988</v>
      </c>
      <c r="Y473">
        <v>89.308176100628941</v>
      </c>
      <c r="Z473">
        <v>62.893081761006258</v>
      </c>
      <c r="AA473">
        <v>14.33198242369243</v>
      </c>
      <c r="AB473">
        <v>1.9409420501619623</v>
      </c>
      <c r="AC473">
        <v>1.6255641369992986</v>
      </c>
      <c r="AD473">
        <v>75.960237059799852</v>
      </c>
      <c r="AE473">
        <v>33.092585516119144</v>
      </c>
      <c r="AF473">
        <v>38.231180703007354</v>
      </c>
      <c r="AG473">
        <v>3.2363118257683698</v>
      </c>
      <c r="AH473">
        <v>3.1189383008638174</v>
      </c>
      <c r="AI473">
        <v>41</v>
      </c>
      <c r="AJ473">
        <v>117.1170731707317</v>
      </c>
      <c r="AK473">
        <v>26.293070061252156</v>
      </c>
    </row>
    <row r="474" spans="1:37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105</v>
      </c>
      <c r="R474">
        <v>139</v>
      </c>
      <c r="S474">
        <v>8.0935251798561136</v>
      </c>
      <c r="T474">
        <v>7.47482014388489</v>
      </c>
      <c r="U474">
        <v>42.343884892086322</v>
      </c>
      <c r="V474">
        <v>5.7553956834532363</v>
      </c>
      <c r="W474">
        <v>27.338129496402875</v>
      </c>
      <c r="X474">
        <v>100</v>
      </c>
      <c r="Y474">
        <v>92.08633093525178</v>
      </c>
      <c r="Z474">
        <v>69.784172661870485</v>
      </c>
      <c r="AA474">
        <v>13.328436172593358</v>
      </c>
      <c r="AB474">
        <v>1.9887890329824565</v>
      </c>
      <c r="AC474">
        <v>1.9242150048572964</v>
      </c>
      <c r="AD474">
        <v>68.886015169255927</v>
      </c>
      <c r="AE474">
        <v>40.618328441693656</v>
      </c>
      <c r="AF474">
        <v>42.078089816567655</v>
      </c>
      <c r="AG474">
        <v>2.8292285772440477</v>
      </c>
      <c r="AH474">
        <v>2.832777611652459</v>
      </c>
      <c r="AI474">
        <v>43</v>
      </c>
      <c r="AJ474">
        <v>118.76744186046508</v>
      </c>
      <c r="AK474">
        <v>25.128467334850225</v>
      </c>
    </row>
    <row r="475" spans="1:37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79</v>
      </c>
      <c r="R475">
        <v>110</v>
      </c>
      <c r="S475">
        <v>7.5818181818181811</v>
      </c>
      <c r="T475">
        <v>7.0272727272727282</v>
      </c>
      <c r="U475">
        <v>38.371818181818178</v>
      </c>
      <c r="V475">
        <v>11.81818181818182</v>
      </c>
      <c r="W475">
        <v>22.727272727272723</v>
      </c>
      <c r="X475">
        <v>96.363636363636346</v>
      </c>
      <c r="Y475">
        <v>87.272727272727266</v>
      </c>
      <c r="Z475">
        <v>55.454545454545446</v>
      </c>
      <c r="AA475">
        <v>13.886082841975821</v>
      </c>
      <c r="AB475">
        <v>2.3330893221486328</v>
      </c>
      <c r="AC475">
        <v>2.1254265493140254</v>
      </c>
      <c r="AD475">
        <v>78.300263966100189</v>
      </c>
      <c r="AE475">
        <v>44.074364076861485</v>
      </c>
      <c r="AF475">
        <v>55.961840229174719</v>
      </c>
      <c r="AG475">
        <v>2.2389578668837782</v>
      </c>
      <c r="AH475">
        <v>2.0314776276842346</v>
      </c>
      <c r="AI475">
        <v>46</v>
      </c>
      <c r="AJ475">
        <v>116.6</v>
      </c>
      <c r="AK475">
        <v>24.965248636894071</v>
      </c>
    </row>
    <row r="476" spans="1:37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37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37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37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37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7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7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7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5</v>
      </c>
      <c r="R483">
        <v>8</v>
      </c>
      <c r="S483">
        <v>7.75</v>
      </c>
      <c r="T483">
        <v>4.625</v>
      </c>
      <c r="U483">
        <v>38.662499999999994</v>
      </c>
      <c r="V483">
        <v>12.5</v>
      </c>
      <c r="W483">
        <v>0</v>
      </c>
      <c r="X483">
        <v>100</v>
      </c>
      <c r="Y483">
        <v>87.5</v>
      </c>
      <c r="Z483">
        <v>62.5</v>
      </c>
      <c r="AA483">
        <v>10.89850190393159</v>
      </c>
      <c r="AB483">
        <v>1.5612494995995996</v>
      </c>
      <c r="AC483">
        <v>0.99215674164922163</v>
      </c>
      <c r="AD483">
        <v>90.672174752124405</v>
      </c>
      <c r="AE483">
        <v>84.605740960855854</v>
      </c>
      <c r="AF483">
        <v>90.784129900320394</v>
      </c>
      <c r="AG483">
        <v>0.15974440894568692</v>
      </c>
      <c r="AH483">
        <v>0.14186294901652927</v>
      </c>
      <c r="AI483">
        <v>0</v>
      </c>
    </row>
    <row r="484" spans="1:37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113</v>
      </c>
      <c r="R484">
        <v>174</v>
      </c>
      <c r="S484">
        <v>8.0977011494252888</v>
      </c>
      <c r="T484">
        <v>6.0689655172413772</v>
      </c>
      <c r="U484">
        <v>40.688103448275847</v>
      </c>
      <c r="V484">
        <v>9.7701149425287355</v>
      </c>
      <c r="W484">
        <v>6.3218390804597684</v>
      </c>
      <c r="X484">
        <v>98.275862068965509</v>
      </c>
      <c r="Y484">
        <v>91.379310344827559</v>
      </c>
      <c r="Z484">
        <v>71.264367816091934</v>
      </c>
      <c r="AA484">
        <v>12.526798876059781</v>
      </c>
      <c r="AB484">
        <v>2.0332566602179183</v>
      </c>
      <c r="AC484">
        <v>1.9404532202453031</v>
      </c>
      <c r="AD484">
        <v>73.68860708027357</v>
      </c>
      <c r="AE484">
        <v>35.61982772627259</v>
      </c>
      <c r="AF484">
        <v>36.245483496747006</v>
      </c>
      <c r="AG484">
        <v>3.4744408945686889</v>
      </c>
      <c r="AH484">
        <v>3.2471754802482797</v>
      </c>
      <c r="AI484">
        <v>0</v>
      </c>
    </row>
    <row r="485" spans="1:37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51</v>
      </c>
      <c r="R485">
        <v>74</v>
      </c>
      <c r="S485">
        <v>7.5270270270270254</v>
      </c>
      <c r="T485">
        <v>5.9324324324324333</v>
      </c>
      <c r="U485">
        <v>40.964864864864872</v>
      </c>
      <c r="V485">
        <v>16.216216216216221</v>
      </c>
      <c r="W485">
        <v>5.4054054054054061</v>
      </c>
      <c r="X485">
        <v>100</v>
      </c>
      <c r="Y485">
        <v>93.243243243243214</v>
      </c>
      <c r="Z485">
        <v>62.162162162162176</v>
      </c>
      <c r="AA485">
        <v>12.12185241878564</v>
      </c>
      <c r="AB485">
        <v>2.1637240979945922</v>
      </c>
      <c r="AC485">
        <v>1.9124844537865295</v>
      </c>
      <c r="AD485">
        <v>69.064455536893931</v>
      </c>
      <c r="AE485">
        <v>40.601087107840051</v>
      </c>
      <c r="AF485">
        <v>52.457673745663548</v>
      </c>
      <c r="AG485">
        <v>1.4776357827476039</v>
      </c>
      <c r="AH485">
        <v>1.3903761514668824</v>
      </c>
      <c r="AI485">
        <v>0</v>
      </c>
    </row>
    <row r="486" spans="1:37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74</v>
      </c>
      <c r="R486">
        <v>118</v>
      </c>
      <c r="S486">
        <v>8.2711864406779654</v>
      </c>
      <c r="T486">
        <v>6.9406779661016946</v>
      </c>
      <c r="U486">
        <v>45.358474576271192</v>
      </c>
      <c r="V486">
        <v>11.864406779661016</v>
      </c>
      <c r="W486">
        <v>19.49152542372882</v>
      </c>
      <c r="X486">
        <v>99.152542372881356</v>
      </c>
      <c r="Y486">
        <v>95.762711864406796</v>
      </c>
      <c r="Z486">
        <v>78.813559322033882</v>
      </c>
      <c r="AA486">
        <v>13.415272894191309</v>
      </c>
      <c r="AB486">
        <v>1.6398688297541379</v>
      </c>
      <c r="AC486">
        <v>1.8968858193229263</v>
      </c>
      <c r="AD486">
        <v>66.81375033486799</v>
      </c>
      <c r="AE486">
        <v>53.201109851351958</v>
      </c>
      <c r="AF486">
        <v>43.834813292521176</v>
      </c>
      <c r="AG486">
        <v>2.3562300319488823</v>
      </c>
      <c r="AH486">
        <v>2.4548757259009686</v>
      </c>
      <c r="AI486">
        <v>19</v>
      </c>
      <c r="AJ486">
        <v>119.8894736842105</v>
      </c>
      <c r="AK486">
        <v>26.056731918869328</v>
      </c>
    </row>
    <row r="487" spans="1:37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63</v>
      </c>
      <c r="R487">
        <v>102</v>
      </c>
      <c r="S487">
        <v>7.7843137254901986</v>
      </c>
      <c r="T487">
        <v>6.450980392156862</v>
      </c>
      <c r="U487">
        <v>40.825490196078427</v>
      </c>
      <c r="V487">
        <v>15.686274509803919</v>
      </c>
      <c r="W487">
        <v>12.745098039215684</v>
      </c>
      <c r="X487">
        <v>99.019607843137223</v>
      </c>
      <c r="Y487">
        <v>91.17647058823529</v>
      </c>
      <c r="Z487">
        <v>66.666666666666686</v>
      </c>
      <c r="AA487">
        <v>11.898489657610236</v>
      </c>
      <c r="AB487">
        <v>1.9231686016061551</v>
      </c>
      <c r="AC487">
        <v>1.7242642703847142</v>
      </c>
      <c r="AD487">
        <v>72.070599570262061</v>
      </c>
      <c r="AE487">
        <v>58.649539940176403</v>
      </c>
      <c r="AF487">
        <v>50.828700243843841</v>
      </c>
      <c r="AG487">
        <v>2.0367412140575074</v>
      </c>
      <c r="AH487">
        <v>1.9099440423363432</v>
      </c>
      <c r="AI487">
        <v>0</v>
      </c>
    </row>
    <row r="488" spans="1:37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81</v>
      </c>
      <c r="R488">
        <v>123</v>
      </c>
      <c r="S488">
        <v>7.6829268292682915</v>
      </c>
      <c r="T488">
        <v>6.5447154471544717</v>
      </c>
      <c r="U488">
        <v>42.491869918699194</v>
      </c>
      <c r="V488">
        <v>8.943089430894311</v>
      </c>
      <c r="W488">
        <v>14.634146341463419</v>
      </c>
      <c r="X488">
        <v>99.186991869918714</v>
      </c>
      <c r="Y488">
        <v>96.747967479674813</v>
      </c>
      <c r="Z488">
        <v>74.796747967479689</v>
      </c>
      <c r="AA488">
        <v>11.145560153601547</v>
      </c>
      <c r="AB488">
        <v>1.7729543263791467</v>
      </c>
      <c r="AC488">
        <v>2.0010242601631276</v>
      </c>
      <c r="AD488">
        <v>75.681756305963191</v>
      </c>
      <c r="AE488">
        <v>50.639350355863968</v>
      </c>
      <c r="AF488">
        <v>53.450932450086064</v>
      </c>
      <c r="AG488">
        <v>2.4560702875399367</v>
      </c>
      <c r="AH488">
        <v>2.3971765374551897</v>
      </c>
      <c r="AI488">
        <v>19</v>
      </c>
      <c r="AJ488">
        <v>120.38421052631578</v>
      </c>
      <c r="AK488">
        <v>26.408984754969477</v>
      </c>
    </row>
    <row r="489" spans="1:37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72</v>
      </c>
      <c r="R489">
        <v>100</v>
      </c>
      <c r="S489">
        <v>8.08</v>
      </c>
      <c r="T489">
        <v>6.49</v>
      </c>
      <c r="U489">
        <v>42.387999999999991</v>
      </c>
      <c r="V489">
        <v>18</v>
      </c>
      <c r="W489">
        <v>8</v>
      </c>
      <c r="X489">
        <v>100</v>
      </c>
      <c r="Y489">
        <v>100</v>
      </c>
      <c r="Z489">
        <v>73</v>
      </c>
      <c r="AA489">
        <v>10.293204360159223</v>
      </c>
      <c r="AB489">
        <v>1.5341447128612076</v>
      </c>
      <c r="AC489">
        <v>1.6400914608643011</v>
      </c>
      <c r="AD489">
        <v>63.62986100069628</v>
      </c>
      <c r="AE489">
        <v>27.780692528067114</v>
      </c>
      <c r="AF489">
        <v>23.08299792533192</v>
      </c>
      <c r="AG489">
        <v>1.9968051118210863</v>
      </c>
      <c r="AH489">
        <v>1.9441599362795472</v>
      </c>
      <c r="AI489">
        <v>0</v>
      </c>
    </row>
    <row r="490" spans="1:37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74</v>
      </c>
      <c r="R490">
        <v>107</v>
      </c>
      <c r="S490">
        <v>7.6355140186915875</v>
      </c>
      <c r="T490">
        <v>6.4018691588785037</v>
      </c>
      <c r="U490">
        <v>41.245794392523351</v>
      </c>
      <c r="V490">
        <v>13.084112149532716</v>
      </c>
      <c r="W490">
        <v>9.3457943925233611</v>
      </c>
      <c r="X490">
        <v>98.130841121495365</v>
      </c>
      <c r="Y490">
        <v>90.654205607476626</v>
      </c>
      <c r="Z490">
        <v>66.355140186915875</v>
      </c>
      <c r="AA490">
        <v>12.498248702543201</v>
      </c>
      <c r="AB490">
        <v>2.2146180589437412</v>
      </c>
      <c r="AC490">
        <v>1.8437051940843705</v>
      </c>
      <c r="AD490">
        <v>69.805523743694494</v>
      </c>
      <c r="AE490">
        <v>57.329858422785186</v>
      </c>
      <c r="AF490">
        <v>56.460840739435532</v>
      </c>
      <c r="AG490">
        <v>2.1365814696485623</v>
      </c>
      <c r="AH490">
        <v>2.024195773988517</v>
      </c>
      <c r="AI490">
        <v>7</v>
      </c>
      <c r="AJ490">
        <v>120.9571428571428</v>
      </c>
      <c r="AK490">
        <v>23.323445080560447</v>
      </c>
    </row>
    <row r="491" spans="1:37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318</v>
      </c>
      <c r="R491">
        <v>535</v>
      </c>
      <c r="S491">
        <v>8.2448598130841102</v>
      </c>
      <c r="T491">
        <v>6.622429906542056</v>
      </c>
      <c r="U491">
        <v>45.937009345794387</v>
      </c>
      <c r="V491">
        <v>8.7850467289719614</v>
      </c>
      <c r="W491">
        <v>12.523364485981309</v>
      </c>
      <c r="X491">
        <v>100</v>
      </c>
      <c r="Y491">
        <v>97.757009345794387</v>
      </c>
      <c r="Z491">
        <v>83.177570093457931</v>
      </c>
      <c r="AA491">
        <v>11.033733086419394</v>
      </c>
      <c r="AB491">
        <v>1.5831610190133285</v>
      </c>
      <c r="AC491">
        <v>1.745344055266792</v>
      </c>
      <c r="AD491">
        <v>71.01246675959068</v>
      </c>
      <c r="AE491">
        <v>47.170216693218045</v>
      </c>
      <c r="AF491">
        <v>46.639105619716076</v>
      </c>
      <c r="AG491">
        <v>10.682907348242813</v>
      </c>
      <c r="AH491">
        <v>11.272118958664491</v>
      </c>
      <c r="AI491">
        <v>0</v>
      </c>
    </row>
    <row r="492" spans="1:37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537</v>
      </c>
      <c r="R492">
        <v>764</v>
      </c>
      <c r="S492">
        <v>8.3075916230366502</v>
      </c>
      <c r="T492">
        <v>7.1335078534031382</v>
      </c>
      <c r="U492">
        <v>45.895549738219913</v>
      </c>
      <c r="V492">
        <v>9.9476439790575935</v>
      </c>
      <c r="W492">
        <v>22.90575916230366</v>
      </c>
      <c r="X492">
        <v>99.476439790575938</v>
      </c>
      <c r="Y492">
        <v>97.774869109947645</v>
      </c>
      <c r="Z492">
        <v>81.544502617801058</v>
      </c>
      <c r="AA492">
        <v>11.871709787733829</v>
      </c>
      <c r="AB492">
        <v>1.9552305900975968</v>
      </c>
      <c r="AC492">
        <v>2.0626262293445703</v>
      </c>
      <c r="AD492">
        <v>74.017756886593745</v>
      </c>
      <c r="AE492">
        <v>51.170398903327182</v>
      </c>
      <c r="AF492">
        <v>49.190367799972996</v>
      </c>
      <c r="AG492">
        <v>15.255591054313099</v>
      </c>
      <c r="AH492">
        <v>16.082479201116662</v>
      </c>
      <c r="AI492">
        <v>96</v>
      </c>
      <c r="AJ492">
        <v>120.7114583333334</v>
      </c>
      <c r="AK492">
        <v>24.963986285655235</v>
      </c>
    </row>
    <row r="493" spans="1:37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367</v>
      </c>
      <c r="R493">
        <v>502</v>
      </c>
      <c r="S493">
        <v>8.1613545816733062</v>
      </c>
      <c r="T493">
        <v>6.6633466135458148</v>
      </c>
      <c r="U493">
        <v>44.427490039840634</v>
      </c>
      <c r="V493">
        <v>12.749003984063743</v>
      </c>
      <c r="W493">
        <v>15.936254980079676</v>
      </c>
      <c r="X493">
        <v>99.601593625497983</v>
      </c>
      <c r="Y493">
        <v>96.015936254980076</v>
      </c>
      <c r="Z493">
        <v>78.087649402390426</v>
      </c>
      <c r="AA493">
        <v>11.441806741457562</v>
      </c>
      <c r="AB493">
        <v>1.7751776067837339</v>
      </c>
      <c r="AC493">
        <v>1.8217945585942443</v>
      </c>
      <c r="AD493">
        <v>72.765762945973108</v>
      </c>
      <c r="AE493">
        <v>55.994322319680677</v>
      </c>
      <c r="AF493">
        <v>50.52558262681611</v>
      </c>
      <c r="AG493">
        <v>10.023961661341856</v>
      </c>
      <c r="AH493">
        <v>10.229268046349969</v>
      </c>
      <c r="AI493">
        <v>0</v>
      </c>
    </row>
    <row r="494" spans="1:37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226</v>
      </c>
      <c r="R494">
        <v>335</v>
      </c>
      <c r="S494">
        <v>8.1492537313432862</v>
      </c>
      <c r="T494">
        <v>7.1522388059701489</v>
      </c>
      <c r="U494">
        <v>44.690746268656653</v>
      </c>
      <c r="V494">
        <v>9.253731343283583</v>
      </c>
      <c r="W494">
        <v>20.298507462686569</v>
      </c>
      <c r="X494">
        <v>100</v>
      </c>
      <c r="Y494">
        <v>100</v>
      </c>
      <c r="Z494">
        <v>80.298507462686544</v>
      </c>
      <c r="AA494">
        <v>11.065387923197648</v>
      </c>
      <c r="AB494">
        <v>1.769169898469406</v>
      </c>
      <c r="AC494">
        <v>2.036411697002384</v>
      </c>
      <c r="AD494">
        <v>69.976539454057615</v>
      </c>
      <c r="AE494">
        <v>58.028837322167107</v>
      </c>
      <c r="AF494">
        <v>48.336767598467091</v>
      </c>
      <c r="AG494">
        <v>6.6892971246006381</v>
      </c>
      <c r="AH494">
        <v>6.8667538147625713</v>
      </c>
      <c r="AI494">
        <v>29</v>
      </c>
      <c r="AJ494">
        <v>121.20689655172416</v>
      </c>
      <c r="AK494">
        <v>25.689808992888125</v>
      </c>
    </row>
    <row r="495" spans="1:37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134</v>
      </c>
      <c r="R495">
        <v>183</v>
      </c>
      <c r="S495">
        <v>8.1256830601092904</v>
      </c>
      <c r="T495">
        <v>6.8087431693989053</v>
      </c>
      <c r="U495">
        <v>43.683606557377054</v>
      </c>
      <c r="V495">
        <v>15.300546448087429</v>
      </c>
      <c r="W495">
        <v>17.486338797814213</v>
      </c>
      <c r="X495">
        <v>99.453551912568287</v>
      </c>
      <c r="Y495">
        <v>97.267759562841519</v>
      </c>
      <c r="Z495">
        <v>77.049180327868854</v>
      </c>
      <c r="AA495">
        <v>11.473383505716336</v>
      </c>
      <c r="AB495">
        <v>1.8731774962175856</v>
      </c>
      <c r="AC495">
        <v>2.0248537840067238</v>
      </c>
      <c r="AD495">
        <v>72.196614193140022</v>
      </c>
      <c r="AE495">
        <v>55.871070977806518</v>
      </c>
      <c r="AF495">
        <v>52.067070771833549</v>
      </c>
      <c r="AG495">
        <v>3.6541533546325873</v>
      </c>
      <c r="AH495">
        <v>3.6665586832623238</v>
      </c>
      <c r="AI495">
        <v>0</v>
      </c>
    </row>
    <row r="496" spans="1:37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174</v>
      </c>
      <c r="R496">
        <v>261</v>
      </c>
      <c r="S496">
        <v>7.8582375478927213</v>
      </c>
      <c r="T496">
        <v>7.1149425287356314</v>
      </c>
      <c r="U496">
        <v>42.184674329501931</v>
      </c>
      <c r="V496">
        <v>14.176245210727972</v>
      </c>
      <c r="W496">
        <v>21.455938697318004</v>
      </c>
      <c r="X496">
        <v>98.084291187739481</v>
      </c>
      <c r="Y496">
        <v>95.78544061302685</v>
      </c>
      <c r="Z496">
        <v>69.731800766283541</v>
      </c>
      <c r="AA496">
        <v>11.820800988302372</v>
      </c>
      <c r="AB496">
        <v>1.923592971650314</v>
      </c>
      <c r="AC496">
        <v>2.0271639250619389</v>
      </c>
      <c r="AD496">
        <v>71.001318487644781</v>
      </c>
      <c r="AE496">
        <v>55.778892387797313</v>
      </c>
      <c r="AF496">
        <v>52.395096732067749</v>
      </c>
      <c r="AG496">
        <v>5.2116613418530333</v>
      </c>
      <c r="AH496">
        <v>5.0499173658641805</v>
      </c>
      <c r="AI496">
        <v>22</v>
      </c>
      <c r="AJ496">
        <v>118.15909090909098</v>
      </c>
      <c r="AK496">
        <v>25.40497019319368</v>
      </c>
    </row>
    <row r="497" spans="1:37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</row>
    <row r="498" spans="1:37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11</v>
      </c>
      <c r="R498">
        <v>15</v>
      </c>
      <c r="S498">
        <v>8.9333333333333353</v>
      </c>
      <c r="T498">
        <v>6.7333333333333316</v>
      </c>
      <c r="U498">
        <v>45.393333333333345</v>
      </c>
      <c r="V498">
        <v>26.666666666666675</v>
      </c>
      <c r="W498">
        <v>13.333333333333337</v>
      </c>
      <c r="X498">
        <v>100</v>
      </c>
      <c r="Y498">
        <v>100</v>
      </c>
      <c r="Z498">
        <v>73.333333333333314</v>
      </c>
      <c r="AA498">
        <v>11.529641027465763</v>
      </c>
      <c r="AB498">
        <v>1.9136933459209768</v>
      </c>
      <c r="AC498">
        <v>1.6918103387266017</v>
      </c>
      <c r="AD498">
        <v>85.959266731295216</v>
      </c>
      <c r="AE498">
        <v>86.699400835250231</v>
      </c>
      <c r="AF498">
        <v>61.224933091091941</v>
      </c>
      <c r="AG498">
        <v>0.29952076677316286</v>
      </c>
      <c r="AH498">
        <v>0.31230029739849591</v>
      </c>
      <c r="AI498">
        <v>6</v>
      </c>
      <c r="AJ498">
        <v>121.98333333333336</v>
      </c>
      <c r="AK498">
        <v>29.697021779724171</v>
      </c>
    </row>
    <row r="499" spans="1:37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28</v>
      </c>
      <c r="R499">
        <v>46</v>
      </c>
      <c r="S499">
        <v>7.2826086956521747</v>
      </c>
      <c r="T499">
        <v>6.7826086956521747</v>
      </c>
      <c r="U499">
        <v>38.554347826086961</v>
      </c>
      <c r="V499">
        <v>13.043478260869565</v>
      </c>
      <c r="W499">
        <v>13.043478260869565</v>
      </c>
      <c r="X499">
        <v>95.652173913043484</v>
      </c>
      <c r="Y499">
        <v>93.478260869565219</v>
      </c>
      <c r="Z499">
        <v>67.391304347826093</v>
      </c>
      <c r="AA499">
        <v>10.260089552150465</v>
      </c>
      <c r="AB499">
        <v>2.0071940557194976</v>
      </c>
      <c r="AC499">
        <v>1.8522963829687624</v>
      </c>
      <c r="AD499">
        <v>67.378612242475754</v>
      </c>
      <c r="AE499">
        <v>35.8656172997186</v>
      </c>
      <c r="AF499">
        <v>36.150481641268726</v>
      </c>
      <c r="AG499">
        <v>0.91853035143769979</v>
      </c>
      <c r="AH499">
        <v>0.81343013281867005</v>
      </c>
      <c r="AI499">
        <v>0</v>
      </c>
    </row>
    <row r="500" spans="1:37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25</v>
      </c>
      <c r="R500">
        <v>42</v>
      </c>
      <c r="S500">
        <v>7.2619047619047645</v>
      </c>
      <c r="T500">
        <v>7.1428571428571441</v>
      </c>
      <c r="U500">
        <v>38.278571428571411</v>
      </c>
      <c r="V500">
        <v>9.5238095238095273</v>
      </c>
      <c r="W500">
        <v>16.666666666666671</v>
      </c>
      <c r="X500">
        <v>100</v>
      </c>
      <c r="Y500">
        <v>97.61904761904762</v>
      </c>
      <c r="Z500">
        <v>52.380952380952387</v>
      </c>
      <c r="AA500">
        <v>11.873731224736348</v>
      </c>
      <c r="AB500">
        <v>2.1937087948595164</v>
      </c>
      <c r="AC500">
        <v>1.9219462924390995</v>
      </c>
      <c r="AD500">
        <v>59.765857981280277</v>
      </c>
      <c r="AE500">
        <v>48.058821928944624</v>
      </c>
      <c r="AF500">
        <v>50.501790852904783</v>
      </c>
      <c r="AG500">
        <v>0.83865814696485619</v>
      </c>
      <c r="AH500">
        <v>0.73738462054275455</v>
      </c>
      <c r="AI500">
        <v>10</v>
      </c>
      <c r="AJ500">
        <v>122.61000000000001</v>
      </c>
      <c r="AK500">
        <v>25.262607186700517</v>
      </c>
    </row>
    <row r="501" spans="1:37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41</v>
      </c>
      <c r="R501">
        <v>50</v>
      </c>
      <c r="S501">
        <v>7.5199999999999987</v>
      </c>
      <c r="T501">
        <v>6.02</v>
      </c>
      <c r="U501">
        <v>42.715999999999994</v>
      </c>
      <c r="V501">
        <v>10</v>
      </c>
      <c r="W501">
        <v>12</v>
      </c>
      <c r="X501">
        <v>98</v>
      </c>
      <c r="Y501">
        <v>96</v>
      </c>
      <c r="Z501">
        <v>76</v>
      </c>
      <c r="AA501">
        <v>10.601950009314372</v>
      </c>
      <c r="AB501">
        <v>1.8465102220134064</v>
      </c>
      <c r="AC501">
        <v>2.0048940121612433</v>
      </c>
      <c r="AD501">
        <v>79.246001940961278</v>
      </c>
      <c r="AE501">
        <v>71.461389077950145</v>
      </c>
      <c r="AF501">
        <v>57.524771623208281</v>
      </c>
      <c r="AG501">
        <v>0.99840255591054317</v>
      </c>
      <c r="AH501">
        <v>0.97960196091012974</v>
      </c>
      <c r="AI501">
        <v>0</v>
      </c>
    </row>
    <row r="502" spans="1:37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18</v>
      </c>
      <c r="R502">
        <v>30</v>
      </c>
      <c r="S502">
        <v>7.7</v>
      </c>
      <c r="T502">
        <v>7.0666666666666647</v>
      </c>
      <c r="U502">
        <v>39.72</v>
      </c>
      <c r="V502">
        <v>13.333333333333337</v>
      </c>
      <c r="W502">
        <v>26.666666666666675</v>
      </c>
      <c r="X502">
        <v>100</v>
      </c>
      <c r="Y502">
        <v>93.333333333333314</v>
      </c>
      <c r="Z502">
        <v>56.66666666666665</v>
      </c>
      <c r="AA502">
        <v>12.423322153648497</v>
      </c>
      <c r="AB502">
        <v>2.2083176100069153</v>
      </c>
      <c r="AC502">
        <v>2.2050447211388313</v>
      </c>
      <c r="AD502">
        <v>82.022821423325013</v>
      </c>
      <c r="AE502">
        <v>53.668723926872097</v>
      </c>
      <c r="AF502">
        <v>66.126712778391493</v>
      </c>
      <c r="AG502">
        <v>0.59904153354632572</v>
      </c>
      <c r="AH502">
        <v>0.54653698689976127</v>
      </c>
      <c r="AI502">
        <v>8</v>
      </c>
      <c r="AJ502">
        <v>117.28750000000002</v>
      </c>
      <c r="AK502">
        <v>25.395471350998324</v>
      </c>
    </row>
    <row r="503" spans="1:37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21</v>
      </c>
      <c r="R503">
        <v>28</v>
      </c>
      <c r="S503">
        <v>7.8571428571428559</v>
      </c>
      <c r="T503">
        <v>7.6071428571428559</v>
      </c>
      <c r="U503">
        <v>48.278571428571475</v>
      </c>
      <c r="V503">
        <v>7.1428571428571441</v>
      </c>
      <c r="W503">
        <v>32.142857142857153</v>
      </c>
      <c r="X503">
        <v>100</v>
      </c>
      <c r="Y503">
        <v>100</v>
      </c>
      <c r="Z503">
        <v>78.571428571428555</v>
      </c>
      <c r="AA503">
        <v>14.23214061659773</v>
      </c>
      <c r="AB503">
        <v>1.5971914124998512</v>
      </c>
      <c r="AC503">
        <v>2.595866022768369</v>
      </c>
      <c r="AD503">
        <v>76.375340644346892</v>
      </c>
      <c r="AE503">
        <v>54.334473007852225</v>
      </c>
      <c r="AF503">
        <v>52.05291502424528</v>
      </c>
      <c r="AG503">
        <v>0.55910543130990409</v>
      </c>
      <c r="AH503">
        <v>0.62001401383945753</v>
      </c>
      <c r="AI503">
        <v>0</v>
      </c>
    </row>
    <row r="504" spans="1:37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64</v>
      </c>
      <c r="R504">
        <v>89</v>
      </c>
      <c r="S504">
        <v>7.7415730337078621</v>
      </c>
      <c r="T504">
        <v>7.0337078651685374</v>
      </c>
      <c r="U504">
        <v>42.165168539325826</v>
      </c>
      <c r="V504">
        <v>5.617977528089888</v>
      </c>
      <c r="W504">
        <v>16.853932584269664</v>
      </c>
      <c r="X504">
        <v>97.752808988764031</v>
      </c>
      <c r="Y504">
        <v>95.50561797752809</v>
      </c>
      <c r="Z504">
        <v>69.662921348314626</v>
      </c>
      <c r="AA504">
        <v>12.420272492655741</v>
      </c>
      <c r="AB504">
        <v>1.7959260381635227</v>
      </c>
      <c r="AC504">
        <v>1.9223665085797048</v>
      </c>
      <c r="AD504">
        <v>75.89565031294579</v>
      </c>
      <c r="AE504">
        <v>50.880400363802494</v>
      </c>
      <c r="AF504">
        <v>45.815428973635562</v>
      </c>
      <c r="AG504">
        <v>1.7771565495207671</v>
      </c>
      <c r="AH504">
        <v>1.7212062359338161</v>
      </c>
      <c r="AI504">
        <v>7</v>
      </c>
      <c r="AJ504">
        <v>104.9285714285714</v>
      </c>
      <c r="AK504">
        <v>21.899782654338832</v>
      </c>
    </row>
    <row r="505" spans="1:37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12</v>
      </c>
      <c r="R505">
        <v>17</v>
      </c>
      <c r="S505">
        <v>8.8235294117647047</v>
      </c>
      <c r="T505">
        <v>7.7647058823529393</v>
      </c>
      <c r="U505">
        <v>45.541176470588255</v>
      </c>
      <c r="V505">
        <v>0</v>
      </c>
      <c r="W505">
        <v>41.176470588235304</v>
      </c>
      <c r="X505">
        <v>94.117647058823522</v>
      </c>
      <c r="Y505">
        <v>94.117647058823522</v>
      </c>
      <c r="Z505">
        <v>70.588235294117652</v>
      </c>
      <c r="AA505">
        <v>13.19434187216042</v>
      </c>
      <c r="AB505">
        <v>1.8545744435805205</v>
      </c>
      <c r="AC505">
        <v>2.8186231884025723</v>
      </c>
      <c r="AD505">
        <v>81.450290418359145</v>
      </c>
      <c r="AE505">
        <v>41.751510070202222</v>
      </c>
      <c r="AF505">
        <v>44.217820098269812</v>
      </c>
      <c r="AG505">
        <v>0.33945686900958472</v>
      </c>
      <c r="AH505">
        <v>0.35509309773228875</v>
      </c>
      <c r="AI505">
        <v>0</v>
      </c>
    </row>
    <row r="506" spans="1:37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7</v>
      </c>
      <c r="R506">
        <v>8</v>
      </c>
      <c r="S506">
        <v>8.25</v>
      </c>
      <c r="T506">
        <v>8.625</v>
      </c>
      <c r="U506">
        <v>50.024999999999999</v>
      </c>
      <c r="V506">
        <v>0</v>
      </c>
      <c r="W506">
        <v>37.5</v>
      </c>
      <c r="X506">
        <v>100</v>
      </c>
      <c r="Y506">
        <v>100</v>
      </c>
      <c r="Z506">
        <v>87.5</v>
      </c>
      <c r="AA506">
        <v>11.880419815814601</v>
      </c>
      <c r="AB506">
        <v>1.19895788082818</v>
      </c>
      <c r="AC506">
        <v>2.4462982238476161</v>
      </c>
      <c r="AD506">
        <v>83.148327408466571</v>
      </c>
      <c r="AE506">
        <v>39.214311786170441</v>
      </c>
      <c r="AF506">
        <v>-1.0654588840823989</v>
      </c>
      <c r="AG506">
        <v>0.15974440894568692</v>
      </c>
      <c r="AH506">
        <v>0.18355496992051404</v>
      </c>
      <c r="AI506">
        <v>0</v>
      </c>
    </row>
    <row r="507" spans="1:37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23</v>
      </c>
      <c r="R507">
        <v>33</v>
      </c>
      <c r="S507">
        <v>7.9696969696969697</v>
      </c>
      <c r="T507">
        <v>7.6666666666666687</v>
      </c>
      <c r="U507">
        <v>44.26666666666668</v>
      </c>
      <c r="V507">
        <v>3.0303030303030303</v>
      </c>
      <c r="W507">
        <v>36.363636363636367</v>
      </c>
      <c r="X507">
        <v>100</v>
      </c>
      <c r="Y507">
        <v>96.969696969696983</v>
      </c>
      <c r="Z507">
        <v>78.787878787878782</v>
      </c>
      <c r="AA507">
        <v>11.888386659834785</v>
      </c>
      <c r="AB507">
        <v>1.6784705968637856</v>
      </c>
      <c r="AC507">
        <v>2.1414617871581498</v>
      </c>
      <c r="AD507">
        <v>70.231159098727403</v>
      </c>
      <c r="AE507">
        <v>40.176257382446408</v>
      </c>
      <c r="AF507">
        <v>47.773786007142569</v>
      </c>
      <c r="AG507">
        <v>0.65894568690095845</v>
      </c>
      <c r="AH507">
        <v>0.67000774627657922</v>
      </c>
      <c r="AI507">
        <v>0</v>
      </c>
    </row>
    <row r="508" spans="1:37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7</v>
      </c>
      <c r="R508">
        <v>8</v>
      </c>
      <c r="S508">
        <v>6.125</v>
      </c>
      <c r="T508">
        <v>8.5</v>
      </c>
      <c r="U508">
        <v>35.074999999999989</v>
      </c>
      <c r="V508">
        <v>0</v>
      </c>
      <c r="W508">
        <v>37.5</v>
      </c>
      <c r="X508">
        <v>100</v>
      </c>
      <c r="Y508">
        <v>100</v>
      </c>
      <c r="Z508">
        <v>50</v>
      </c>
      <c r="AA508">
        <v>5.9934860473684468</v>
      </c>
      <c r="AB508">
        <v>2.7128168017763379</v>
      </c>
      <c r="AC508">
        <v>2.9580398915498072</v>
      </c>
      <c r="AD508">
        <v>92.043874904784786</v>
      </c>
      <c r="AE508">
        <v>71.845682025612689</v>
      </c>
      <c r="AF508">
        <v>67.760215243096141</v>
      </c>
      <c r="AG508">
        <v>0.15974440894568692</v>
      </c>
      <c r="AH508">
        <v>0.1286994616684064</v>
      </c>
      <c r="AI508">
        <v>1</v>
      </c>
      <c r="AJ508">
        <v>111.3</v>
      </c>
      <c r="AK508">
        <v>31.187672320819757</v>
      </c>
    </row>
    <row r="509" spans="1:37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8</v>
      </c>
      <c r="R509">
        <v>14</v>
      </c>
      <c r="S509">
        <v>7.5</v>
      </c>
      <c r="T509">
        <v>6.6428571428571441</v>
      </c>
      <c r="U509">
        <v>44.749999999999993</v>
      </c>
      <c r="V509">
        <v>0</v>
      </c>
      <c r="W509">
        <v>35.714285714285722</v>
      </c>
      <c r="X509">
        <v>100</v>
      </c>
      <c r="Y509">
        <v>100</v>
      </c>
      <c r="Z509">
        <v>71.428571428571445</v>
      </c>
      <c r="AA509">
        <v>13.434483880777041</v>
      </c>
      <c r="AB509">
        <v>1.7217101133134214</v>
      </c>
      <c r="AC509">
        <v>3.3296748630876181</v>
      </c>
      <c r="AD509">
        <v>81.850013576366237</v>
      </c>
      <c r="AE509">
        <v>83.328744428172286</v>
      </c>
      <c r="AF509">
        <v>82.857485905136443</v>
      </c>
      <c r="AG509">
        <v>0.27955271565495204</v>
      </c>
      <c r="AH509">
        <v>0.28734929698951034</v>
      </c>
      <c r="AI509">
        <v>0</v>
      </c>
    </row>
    <row r="510" spans="1:37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3</v>
      </c>
      <c r="R510">
        <v>5</v>
      </c>
      <c r="S510">
        <v>6.2</v>
      </c>
      <c r="T510">
        <v>5.2</v>
      </c>
      <c r="U510">
        <v>30.420000000000009</v>
      </c>
      <c r="V510">
        <v>0</v>
      </c>
      <c r="W510">
        <v>0</v>
      </c>
      <c r="X510">
        <v>80</v>
      </c>
      <c r="Y510">
        <v>60</v>
      </c>
      <c r="Z510">
        <v>60</v>
      </c>
      <c r="AA510">
        <v>13.207179865512536</v>
      </c>
      <c r="AB510">
        <v>1.5999999999999988</v>
      </c>
      <c r="AC510">
        <v>1.4696938456699062</v>
      </c>
      <c r="AD510">
        <v>96.235533470617597</v>
      </c>
      <c r="AE510">
        <v>45.315654054416683</v>
      </c>
      <c r="AF510">
        <v>49.330001764383375</v>
      </c>
      <c r="AG510">
        <v>9.9840255591054319E-2</v>
      </c>
      <c r="AH510">
        <v>6.9761896364093454E-2</v>
      </c>
      <c r="AI510">
        <v>0</v>
      </c>
    </row>
    <row r="511" spans="1:37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1</v>
      </c>
      <c r="R511">
        <v>2</v>
      </c>
      <c r="S511">
        <v>10</v>
      </c>
      <c r="T511">
        <v>12</v>
      </c>
      <c r="U511">
        <v>73.599999999999994</v>
      </c>
      <c r="V511">
        <v>0</v>
      </c>
      <c r="W511">
        <v>100</v>
      </c>
      <c r="X511">
        <v>100</v>
      </c>
      <c r="Y511">
        <v>100</v>
      </c>
      <c r="Z511">
        <v>100</v>
      </c>
      <c r="AA511">
        <v>1.60000000000041</v>
      </c>
      <c r="AB511">
        <v>0</v>
      </c>
      <c r="AC511">
        <v>0</v>
      </c>
      <c r="AG511">
        <v>3.9936102236421731E-2</v>
      </c>
      <c r="AH511">
        <v>6.7514471694901726E-2</v>
      </c>
      <c r="AI511">
        <v>0</v>
      </c>
    </row>
    <row r="512" spans="1:37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6</v>
      </c>
      <c r="R512">
        <v>7</v>
      </c>
      <c r="S512">
        <v>7.8571428571428559</v>
      </c>
      <c r="T512">
        <v>8.2857142857142883</v>
      </c>
      <c r="U512">
        <v>46.085714285714303</v>
      </c>
      <c r="V512">
        <v>28.571428571428577</v>
      </c>
      <c r="W512">
        <v>28.571428571428577</v>
      </c>
      <c r="X512">
        <v>100</v>
      </c>
      <c r="Y512">
        <v>100</v>
      </c>
      <c r="Z512">
        <v>71.428571428571445</v>
      </c>
      <c r="AA512">
        <v>14.330629392162452</v>
      </c>
      <c r="AB512">
        <v>1.2453996981544797</v>
      </c>
      <c r="AC512">
        <v>2.602981022612656</v>
      </c>
      <c r="AD512">
        <v>91.478679324851555</v>
      </c>
      <c r="AE512">
        <v>80.090142091429854</v>
      </c>
      <c r="AF512">
        <v>80.581274426540304</v>
      </c>
      <c r="AG512">
        <v>0.13977635782747602</v>
      </c>
      <c r="AH512">
        <v>0.14796310169004956</v>
      </c>
      <c r="AI512">
        <v>0</v>
      </c>
    </row>
    <row r="513" spans="1:37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5</v>
      </c>
      <c r="R513">
        <v>6</v>
      </c>
      <c r="S513">
        <v>7</v>
      </c>
      <c r="T513">
        <v>7.3333333333333313</v>
      </c>
      <c r="U513">
        <v>35.699999999999989</v>
      </c>
      <c r="V513">
        <v>16.666666666666671</v>
      </c>
      <c r="W513">
        <v>33.333333333333343</v>
      </c>
      <c r="X513">
        <v>100</v>
      </c>
      <c r="Y513">
        <v>83.333333333333314</v>
      </c>
      <c r="Z513">
        <v>50</v>
      </c>
      <c r="AA513">
        <v>9.4549810505715364</v>
      </c>
      <c r="AB513">
        <v>1</v>
      </c>
      <c r="AC513">
        <v>1.2472191289246499</v>
      </c>
      <c r="AD513">
        <v>72.448585178136895</v>
      </c>
      <c r="AE513">
        <v>-31.376052150295489</v>
      </c>
      <c r="AF513">
        <v>13.36306209562119</v>
      </c>
      <c r="AG513">
        <v>0.11980830670926516</v>
      </c>
      <c r="AH513">
        <v>9.8244564110380087E-2</v>
      </c>
      <c r="AI513">
        <v>0</v>
      </c>
    </row>
    <row r="514" spans="1:37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12</v>
      </c>
      <c r="R514">
        <v>18</v>
      </c>
      <c r="S514">
        <v>7.6666666666666687</v>
      </c>
      <c r="T514">
        <v>8.0555555555555554</v>
      </c>
      <c r="U514">
        <v>34.205555555555563</v>
      </c>
      <c r="V514">
        <v>16.666666666666671</v>
      </c>
      <c r="W514">
        <v>27.777777777777779</v>
      </c>
      <c r="X514">
        <v>100</v>
      </c>
      <c r="Y514">
        <v>83.333333333333314</v>
      </c>
      <c r="Z514">
        <v>38.888888888888886</v>
      </c>
      <c r="AA514">
        <v>11.750436030785393</v>
      </c>
      <c r="AB514">
        <v>1.5634719199411389</v>
      </c>
      <c r="AC514">
        <v>1.223484196974733</v>
      </c>
      <c r="AD514">
        <v>73.221396472705948</v>
      </c>
      <c r="AE514">
        <v>6.1035077834798042</v>
      </c>
      <c r="AF514">
        <v>18.393797088188645</v>
      </c>
      <c r="AG514">
        <v>0.35942492012779553</v>
      </c>
      <c r="AH514">
        <v>0.28239578955537359</v>
      </c>
      <c r="AI514">
        <v>1</v>
      </c>
      <c r="AJ514">
        <v>121.1</v>
      </c>
      <c r="AK514">
        <v>31.025527161277761</v>
      </c>
    </row>
    <row r="515" spans="1:37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28</v>
      </c>
      <c r="R515">
        <v>33</v>
      </c>
      <c r="S515">
        <v>8.3939393939393927</v>
      </c>
      <c r="T515">
        <v>8.8484848484848477</v>
      </c>
      <c r="U515">
        <v>44.433333333333323</v>
      </c>
      <c r="V515">
        <v>0</v>
      </c>
      <c r="W515">
        <v>63.636363636363633</v>
      </c>
      <c r="X515">
        <v>100</v>
      </c>
      <c r="Y515">
        <v>87.878787878787875</v>
      </c>
      <c r="Z515">
        <v>69.696969696969703</v>
      </c>
      <c r="AA515">
        <v>15.993647728919376</v>
      </c>
      <c r="AB515">
        <v>1.6503331883866759</v>
      </c>
      <c r="AC515">
        <v>2.1478842602023498</v>
      </c>
      <c r="AD515">
        <v>79.557155158162374</v>
      </c>
      <c r="AE515">
        <v>55.438300283401965</v>
      </c>
      <c r="AF515">
        <v>43.572813447937854</v>
      </c>
      <c r="AG515">
        <v>0.65894568690095845</v>
      </c>
      <c r="AH515">
        <v>0.67253036580322278</v>
      </c>
      <c r="AI515">
        <v>3</v>
      </c>
      <c r="AJ515">
        <v>104.23333333333332</v>
      </c>
      <c r="AK515">
        <v>32.955539753984141</v>
      </c>
    </row>
    <row r="516" spans="1:37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32</v>
      </c>
      <c r="R516">
        <v>40</v>
      </c>
      <c r="S516">
        <v>8.7750000000000004</v>
      </c>
      <c r="T516">
        <v>9.1750000000000007</v>
      </c>
      <c r="U516">
        <v>48.205000000000005</v>
      </c>
      <c r="V516">
        <v>2.5</v>
      </c>
      <c r="W516">
        <v>62.5</v>
      </c>
      <c r="X516">
        <v>100</v>
      </c>
      <c r="Y516">
        <v>92.5</v>
      </c>
      <c r="Z516">
        <v>77.5</v>
      </c>
      <c r="AA516">
        <v>16.710370283150521</v>
      </c>
      <c r="AB516">
        <v>1.6656455205114913</v>
      </c>
      <c r="AC516">
        <v>1.6865274975522901</v>
      </c>
      <c r="AD516">
        <v>80.92256374764419</v>
      </c>
      <c r="AE516">
        <v>53.602858328596611</v>
      </c>
      <c r="AF516">
        <v>42.339214649067074</v>
      </c>
      <c r="AG516">
        <v>0.79872204472843455</v>
      </c>
      <c r="AH516">
        <v>0.88438454023172253</v>
      </c>
      <c r="AI516">
        <v>6</v>
      </c>
      <c r="AJ516">
        <v>122.49999999999999</v>
      </c>
      <c r="AK516">
        <v>22.900984560717543</v>
      </c>
    </row>
    <row r="517" spans="1:37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49</v>
      </c>
      <c r="R517">
        <v>73</v>
      </c>
      <c r="S517">
        <v>8.7671232876712324</v>
      </c>
      <c r="T517">
        <v>9.2191780821917799</v>
      </c>
      <c r="U517">
        <v>47.010958904109607</v>
      </c>
      <c r="V517">
        <v>2.7397260273972601</v>
      </c>
      <c r="W517">
        <v>63.013698630136986</v>
      </c>
      <c r="X517">
        <v>100</v>
      </c>
      <c r="Y517">
        <v>94.520547945205479</v>
      </c>
      <c r="Z517">
        <v>75.342465753424676</v>
      </c>
      <c r="AA517">
        <v>14.112421048410679</v>
      </c>
      <c r="AB517">
        <v>1.8019817701266181</v>
      </c>
      <c r="AC517">
        <v>1.8150555698686937</v>
      </c>
      <c r="AD517">
        <v>67.107146536395931</v>
      </c>
      <c r="AE517">
        <v>44.073607215268865</v>
      </c>
      <c r="AF517">
        <v>55.170689974580945</v>
      </c>
      <c r="AG517">
        <v>1.4576677316293924</v>
      </c>
      <c r="AH517">
        <v>1.5740228530065477</v>
      </c>
      <c r="AI517">
        <v>14</v>
      </c>
      <c r="AJ517">
        <v>122.51428571428571</v>
      </c>
      <c r="AK517">
        <v>24.739422566754104</v>
      </c>
    </row>
    <row r="518" spans="1:37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28</v>
      </c>
      <c r="R518">
        <v>38</v>
      </c>
      <c r="S518">
        <v>8.3421052631578974</v>
      </c>
      <c r="T518">
        <v>8.9210526315789451</v>
      </c>
      <c r="U518">
        <v>47.428947368421078</v>
      </c>
      <c r="V518">
        <v>2.6315789473684221</v>
      </c>
      <c r="W518">
        <v>57.894736842105239</v>
      </c>
      <c r="X518">
        <v>100</v>
      </c>
      <c r="Y518">
        <v>97.368421052631547</v>
      </c>
      <c r="Z518">
        <v>81.578947368421055</v>
      </c>
      <c r="AA518">
        <v>12.896896972665377</v>
      </c>
      <c r="AB518">
        <v>1.9232143569045728</v>
      </c>
      <c r="AC518">
        <v>2.4535857642424239</v>
      </c>
      <c r="AD518">
        <v>66.493560381205683</v>
      </c>
      <c r="AE518">
        <v>52.92381240224541</v>
      </c>
      <c r="AF518">
        <v>39.052491429278867</v>
      </c>
      <c r="AG518">
        <v>0.75878594249201281</v>
      </c>
      <c r="AH518">
        <v>0.82663948597636816</v>
      </c>
      <c r="AI518">
        <v>4</v>
      </c>
      <c r="AJ518">
        <v>124.75</v>
      </c>
      <c r="AK518">
        <v>27.580889031216167</v>
      </c>
    </row>
    <row r="519" spans="1:37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35</v>
      </c>
      <c r="R519">
        <v>47</v>
      </c>
      <c r="S519">
        <v>7.9148936170212751</v>
      </c>
      <c r="T519">
        <v>9.4468085106382969</v>
      </c>
      <c r="U519">
        <v>40.325531914893624</v>
      </c>
      <c r="V519">
        <v>2.1276595744680855</v>
      </c>
      <c r="W519">
        <v>61.702127659574487</v>
      </c>
      <c r="X519">
        <v>100</v>
      </c>
      <c r="Y519">
        <v>97.872340425531874</v>
      </c>
      <c r="Z519">
        <v>61.702127659574487</v>
      </c>
      <c r="AA519">
        <v>12.326868562082341</v>
      </c>
      <c r="AB519">
        <v>1.4266429458927821</v>
      </c>
      <c r="AC519">
        <v>2.3320934859395344</v>
      </c>
      <c r="AD519">
        <v>56.839344760256111</v>
      </c>
      <c r="AE519">
        <v>59.19969635797144</v>
      </c>
      <c r="AF519">
        <v>45.907972537096946</v>
      </c>
      <c r="AG519">
        <v>0.93849840255591055</v>
      </c>
      <c r="AH519">
        <v>0.86929468888143524</v>
      </c>
      <c r="AI519">
        <v>5</v>
      </c>
      <c r="AJ519">
        <v>115.64</v>
      </c>
      <c r="AK519">
        <v>21.579535435734361</v>
      </c>
    </row>
    <row r="520" spans="1:37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24</v>
      </c>
      <c r="R520">
        <v>35</v>
      </c>
      <c r="S520">
        <v>8.6285714285714263</v>
      </c>
      <c r="T520">
        <v>9.1999999999999993</v>
      </c>
      <c r="U520">
        <v>42.071428571428562</v>
      </c>
      <c r="V520">
        <v>2.8571428571428577</v>
      </c>
      <c r="W520">
        <v>62.857142857142847</v>
      </c>
      <c r="X520">
        <v>100</v>
      </c>
      <c r="Y520">
        <v>97.142857142857125</v>
      </c>
      <c r="Z520">
        <v>65.714285714285694</v>
      </c>
      <c r="AA520">
        <v>12.323695443646573</v>
      </c>
      <c r="AB520">
        <v>1.7416857890432218</v>
      </c>
      <c r="AC520">
        <v>1.9827830369025703</v>
      </c>
      <c r="AD520">
        <v>72.191102639277702</v>
      </c>
      <c r="AE520">
        <v>40.924543924137303</v>
      </c>
      <c r="AF520">
        <v>35.244921828995942</v>
      </c>
      <c r="AG520">
        <v>0.69888178913738008</v>
      </c>
      <c r="AH520">
        <v>0.67537404599689388</v>
      </c>
      <c r="AI520">
        <v>2</v>
      </c>
      <c r="AJ520">
        <v>111.85</v>
      </c>
      <c r="AK520">
        <v>25.784715444780527</v>
      </c>
    </row>
    <row r="521" spans="1:37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44</v>
      </c>
      <c r="R521">
        <v>50</v>
      </c>
      <c r="S521">
        <v>8.24</v>
      </c>
      <c r="T521">
        <v>8.7799999999999994</v>
      </c>
      <c r="U521">
        <v>37.792000000000002</v>
      </c>
      <c r="V521">
        <v>6</v>
      </c>
      <c r="W521">
        <v>50</v>
      </c>
      <c r="X521">
        <v>100</v>
      </c>
      <c r="Y521">
        <v>90</v>
      </c>
      <c r="Z521">
        <v>48</v>
      </c>
      <c r="AA521">
        <v>14.630226792500544</v>
      </c>
      <c r="AB521">
        <v>1.9955951493226287</v>
      </c>
      <c r="AC521">
        <v>1.9625493624365236</v>
      </c>
      <c r="AD521">
        <v>82.874065032930645</v>
      </c>
      <c r="AE521">
        <v>43.786578995467778</v>
      </c>
      <c r="AF521">
        <v>42.201440514064309</v>
      </c>
      <c r="AG521">
        <v>0.99840255591054317</v>
      </c>
      <c r="AH521">
        <v>0.86668033773564079</v>
      </c>
      <c r="AI521">
        <v>8</v>
      </c>
      <c r="AJ521">
        <v>116.2625</v>
      </c>
      <c r="AK521">
        <v>25.375553596764057</v>
      </c>
    </row>
    <row r="522" spans="1:37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66</v>
      </c>
      <c r="R522">
        <v>86</v>
      </c>
      <c r="S522">
        <v>8.1976744186046488</v>
      </c>
      <c r="T522">
        <v>8.8953488372093048</v>
      </c>
      <c r="U522">
        <v>41.182558139534905</v>
      </c>
      <c r="V522">
        <v>1.1627906976744189</v>
      </c>
      <c r="W522">
        <v>63.953488372093005</v>
      </c>
      <c r="X522">
        <v>98.837209302325562</v>
      </c>
      <c r="Y522">
        <v>88.372093023255857</v>
      </c>
      <c r="Z522">
        <v>61.62790697674415</v>
      </c>
      <c r="AA522">
        <v>14.889681083161125</v>
      </c>
      <c r="AB522">
        <v>1.9931263711079787</v>
      </c>
      <c r="AC522">
        <v>1.6212905408493179</v>
      </c>
      <c r="AD522">
        <v>63.082115987683352</v>
      </c>
      <c r="AE522">
        <v>39.200891954653557</v>
      </c>
      <c r="AF522">
        <v>41.661597653259591</v>
      </c>
      <c r="AG522">
        <v>1.7172523961661339</v>
      </c>
      <c r="AH522">
        <v>1.6244293777298471</v>
      </c>
      <c r="AI522">
        <v>10</v>
      </c>
      <c r="AJ522">
        <v>110.85</v>
      </c>
      <c r="AK522">
        <v>23.707678220435326</v>
      </c>
    </row>
    <row r="523" spans="1:37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103</v>
      </c>
      <c r="R523">
        <v>141</v>
      </c>
      <c r="S523">
        <v>8.2907801418439711</v>
      </c>
      <c r="T523">
        <v>8.1843971631205648</v>
      </c>
      <c r="U523">
        <v>42.387943262411355</v>
      </c>
      <c r="V523">
        <v>7.8014184397163104</v>
      </c>
      <c r="W523">
        <v>34.751773049645408</v>
      </c>
      <c r="X523">
        <v>98.581560283687978</v>
      </c>
      <c r="Y523">
        <v>95.035460992907829</v>
      </c>
      <c r="Z523">
        <v>64.539007092198588</v>
      </c>
      <c r="AA523">
        <v>14.20854540185225</v>
      </c>
      <c r="AB523">
        <v>2.0300543509902536</v>
      </c>
      <c r="AC523">
        <v>1.6994068088118075</v>
      </c>
      <c r="AD523">
        <v>77.164451614607614</v>
      </c>
      <c r="AE523">
        <v>30.629545215492776</v>
      </c>
      <c r="AF523">
        <v>31.95492943552393</v>
      </c>
      <c r="AG523">
        <v>2.8154952076677322</v>
      </c>
      <c r="AH523">
        <v>2.7412618408893965</v>
      </c>
      <c r="AI523">
        <v>19</v>
      </c>
      <c r="AJ523">
        <v>115.2</v>
      </c>
      <c r="AK523">
        <v>25.593432099327543</v>
      </c>
    </row>
    <row r="524" spans="1:37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138</v>
      </c>
      <c r="R524">
        <v>183</v>
      </c>
      <c r="S524">
        <v>8.1475409836065591</v>
      </c>
      <c r="T524">
        <v>8.1366120218579194</v>
      </c>
      <c r="U524">
        <v>42.668852459016406</v>
      </c>
      <c r="V524">
        <v>7.6502732240437155</v>
      </c>
      <c r="W524">
        <v>38.251366120218577</v>
      </c>
      <c r="X524">
        <v>100</v>
      </c>
      <c r="Y524">
        <v>95.628415300546436</v>
      </c>
      <c r="Z524">
        <v>69.398907103825138</v>
      </c>
      <c r="AA524">
        <v>12.73371508146953</v>
      </c>
      <c r="AB524">
        <v>1.8332335692318609</v>
      </c>
      <c r="AC524">
        <v>1.6522623990351284</v>
      </c>
      <c r="AD524">
        <v>67.293745495145075</v>
      </c>
      <c r="AE524">
        <v>28.509525873379861</v>
      </c>
      <c r="AF524">
        <v>46.059839975718553</v>
      </c>
      <c r="AG524">
        <v>3.6541533546325873</v>
      </c>
      <c r="AH524">
        <v>3.581385874880914</v>
      </c>
      <c r="AI524">
        <v>13</v>
      </c>
      <c r="AJ524">
        <v>119.6846153846154</v>
      </c>
      <c r="AK524">
        <v>25.582104566793717</v>
      </c>
    </row>
    <row r="525" spans="1:37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132</v>
      </c>
      <c r="R525">
        <v>173</v>
      </c>
      <c r="S525">
        <v>7.9768786127167646</v>
      </c>
      <c r="T525">
        <v>7.3294797687861264</v>
      </c>
      <c r="U525">
        <v>43.549710982658993</v>
      </c>
      <c r="V525">
        <v>8.6705202312138692</v>
      </c>
      <c r="W525">
        <v>27.745664739884379</v>
      </c>
      <c r="X525">
        <v>99.421965317919074</v>
      </c>
      <c r="Y525">
        <v>94.219653179190757</v>
      </c>
      <c r="Z525">
        <v>75.144508670520196</v>
      </c>
      <c r="AA525">
        <v>11.393333535423897</v>
      </c>
      <c r="AB525">
        <v>1.9411984773890929</v>
      </c>
      <c r="AC525">
        <v>1.9086351586057095</v>
      </c>
      <c r="AD525">
        <v>59.189354251747503</v>
      </c>
      <c r="AE525">
        <v>33.069204851741524</v>
      </c>
      <c r="AF525">
        <v>35.464570695030091</v>
      </c>
      <c r="AG525">
        <v>3.4544728434504801</v>
      </c>
      <c r="AH525">
        <v>3.4555759592157558</v>
      </c>
      <c r="AI525">
        <v>13</v>
      </c>
      <c r="AJ525">
        <v>119.26153846153848</v>
      </c>
      <c r="AK525">
        <v>24.626646436934784</v>
      </c>
    </row>
    <row r="526" spans="1:37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107</v>
      </c>
      <c r="R526">
        <v>165</v>
      </c>
      <c r="S526">
        <v>7.8</v>
      </c>
      <c r="T526">
        <v>7.4060606060606062</v>
      </c>
      <c r="U526">
        <v>40.096363636363613</v>
      </c>
      <c r="V526">
        <v>10.909090909090908</v>
      </c>
      <c r="W526">
        <v>21.818181818181817</v>
      </c>
      <c r="X526">
        <v>99.393939393939377</v>
      </c>
      <c r="Y526">
        <v>88.484848484848484</v>
      </c>
      <c r="Z526">
        <v>60</v>
      </c>
      <c r="AA526">
        <v>14.197767177886297</v>
      </c>
      <c r="AB526">
        <v>1.5616618964384985</v>
      </c>
      <c r="AC526">
        <v>1.6139429215132315</v>
      </c>
      <c r="AD526">
        <v>73.474226843512994</v>
      </c>
      <c r="AE526">
        <v>35.805048169483406</v>
      </c>
      <c r="AF526">
        <v>33.760430675705592</v>
      </c>
      <c r="AG526">
        <v>3.2947284345047922</v>
      </c>
      <c r="AH526">
        <v>3.0344360956949727</v>
      </c>
      <c r="AI526">
        <v>11</v>
      </c>
      <c r="AJ526">
        <v>120.28181818181817</v>
      </c>
      <c r="AK526">
        <v>25.834542823267778</v>
      </c>
    </row>
    <row r="527" spans="1:37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88</v>
      </c>
      <c r="R527">
        <v>140</v>
      </c>
      <c r="S527">
        <v>7.8714285714285692</v>
      </c>
      <c r="T527">
        <v>6.95</v>
      </c>
      <c r="U527">
        <v>38.872142857142848</v>
      </c>
      <c r="V527">
        <v>10.714285714285712</v>
      </c>
      <c r="W527">
        <v>14.285714285714288</v>
      </c>
      <c r="X527">
        <v>97.857142857142875</v>
      </c>
      <c r="Y527">
        <v>87.142857142857125</v>
      </c>
      <c r="Z527">
        <v>56.428571428571438</v>
      </c>
      <c r="AA527">
        <v>13.53955616416023</v>
      </c>
      <c r="AB527">
        <v>2.0207596066220019</v>
      </c>
      <c r="AC527">
        <v>1.7901516296512026</v>
      </c>
      <c r="AD527">
        <v>67.974119223520276</v>
      </c>
      <c r="AE527">
        <v>50.44955948144581</v>
      </c>
      <c r="AF527">
        <v>51.357969639398654</v>
      </c>
      <c r="AG527">
        <v>2.7955271565495203</v>
      </c>
      <c r="AH527">
        <v>2.4960632228996245</v>
      </c>
      <c r="AI527">
        <v>10</v>
      </c>
      <c r="AJ527">
        <v>117.23</v>
      </c>
      <c r="AK527">
        <v>25.491713995182192</v>
      </c>
    </row>
    <row r="528" spans="1:37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16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16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16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16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16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16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16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</row>
    <row r="536" spans="1:16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</row>
    <row r="537" spans="1:16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</row>
    <row r="538" spans="1:16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</row>
    <row r="539" spans="1:16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</row>
    <row r="540" spans="1:16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</row>
    <row r="541" spans="1:16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</row>
    <row r="542" spans="1:16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</row>
    <row r="543" spans="1:16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</row>
    <row r="544" spans="1:16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</row>
    <row r="545" spans="1:16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</row>
    <row r="546" spans="1:16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</row>
    <row r="547" spans="1:16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</row>
    <row r="548" spans="1:16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</row>
    <row r="549" spans="1:16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</row>
    <row r="550" spans="1:16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</row>
    <row r="551" spans="1:16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16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16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16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16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16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16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16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16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16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16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16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16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16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16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16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16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16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16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16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16" s="516" customFormat="1">
      <c r="A587" s="516">
        <v>3</v>
      </c>
      <c r="B587" s="516">
        <v>209</v>
      </c>
      <c r="C587" s="516">
        <v>2020</v>
      </c>
      <c r="D587" s="516">
        <v>99</v>
      </c>
      <c r="E587" s="516">
        <v>1</v>
      </c>
      <c r="F587" s="516">
        <v>99</v>
      </c>
      <c r="G587" s="516">
        <v>99</v>
      </c>
      <c r="H587" s="516">
        <v>99</v>
      </c>
      <c r="I587" s="516">
        <v>99</v>
      </c>
      <c r="J587" s="516">
        <v>999</v>
      </c>
      <c r="K587" s="516">
        <v>99</v>
      </c>
      <c r="L587" s="516">
        <v>99</v>
      </c>
      <c r="M587" s="516">
        <v>99</v>
      </c>
      <c r="N587" s="516">
        <v>99</v>
      </c>
      <c r="O587" s="516">
        <v>99</v>
      </c>
      <c r="P587" s="516">
        <v>9999</v>
      </c>
    </row>
    <row r="588" spans="1:16" s="516" customFormat="1">
      <c r="A588" s="516">
        <v>3</v>
      </c>
      <c r="B588" s="516">
        <v>210</v>
      </c>
      <c r="C588" s="516">
        <v>2020</v>
      </c>
      <c r="D588" s="516">
        <v>99</v>
      </c>
      <c r="E588" s="516">
        <v>2</v>
      </c>
      <c r="F588" s="516">
        <v>99</v>
      </c>
      <c r="G588" s="516">
        <v>99</v>
      </c>
      <c r="H588" s="516">
        <v>99</v>
      </c>
      <c r="I588" s="516">
        <v>99</v>
      </c>
      <c r="J588" s="516">
        <v>999</v>
      </c>
      <c r="K588" s="516">
        <v>99</v>
      </c>
      <c r="L588" s="516">
        <v>99</v>
      </c>
      <c r="M588" s="516">
        <v>99</v>
      </c>
      <c r="N588" s="516">
        <v>99</v>
      </c>
      <c r="O588" s="516">
        <v>99</v>
      </c>
      <c r="P588" s="516">
        <v>9999</v>
      </c>
    </row>
    <row r="589" spans="1:16" s="516" customFormat="1">
      <c r="A589" s="516">
        <v>3</v>
      </c>
      <c r="B589" s="516">
        <v>211</v>
      </c>
      <c r="C589" s="516">
        <v>2020</v>
      </c>
      <c r="D589" s="516">
        <v>99</v>
      </c>
      <c r="E589" s="516">
        <v>3</v>
      </c>
      <c r="F589" s="516">
        <v>99</v>
      </c>
      <c r="G589" s="516">
        <v>99</v>
      </c>
      <c r="H589" s="516">
        <v>99</v>
      </c>
      <c r="I589" s="516">
        <v>99</v>
      </c>
      <c r="J589" s="516">
        <v>999</v>
      </c>
      <c r="K589" s="516">
        <v>99</v>
      </c>
      <c r="L589" s="516">
        <v>99</v>
      </c>
      <c r="M589" s="516">
        <v>99</v>
      </c>
      <c r="N589" s="516">
        <v>99</v>
      </c>
      <c r="O589" s="516">
        <v>99</v>
      </c>
      <c r="P589" s="516">
        <v>9999</v>
      </c>
    </row>
    <row r="590" spans="1:16" s="516" customFormat="1">
      <c r="A590" s="516">
        <v>3</v>
      </c>
      <c r="B590" s="516">
        <v>212</v>
      </c>
      <c r="C590" s="516">
        <v>2020</v>
      </c>
      <c r="D590" s="516">
        <v>99</v>
      </c>
      <c r="E590" s="516">
        <v>4</v>
      </c>
      <c r="F590" s="516">
        <v>99</v>
      </c>
      <c r="G590" s="516">
        <v>99</v>
      </c>
      <c r="H590" s="516">
        <v>99</v>
      </c>
      <c r="I590" s="516">
        <v>99</v>
      </c>
      <c r="J590" s="516">
        <v>999</v>
      </c>
      <c r="K590" s="516">
        <v>99</v>
      </c>
      <c r="L590" s="516">
        <v>99</v>
      </c>
      <c r="M590" s="516">
        <v>99</v>
      </c>
      <c r="N590" s="516">
        <v>99</v>
      </c>
      <c r="O590" s="516">
        <v>99</v>
      </c>
      <c r="P590" s="516">
        <v>9999</v>
      </c>
    </row>
    <row r="591" spans="1:16" s="516" customFormat="1">
      <c r="A591" s="516">
        <v>3</v>
      </c>
      <c r="B591" s="516">
        <v>213</v>
      </c>
      <c r="C591" s="516">
        <v>2020</v>
      </c>
      <c r="D591" s="516">
        <v>99</v>
      </c>
      <c r="E591" s="516">
        <v>5</v>
      </c>
      <c r="F591" s="516">
        <v>99</v>
      </c>
      <c r="G591" s="516">
        <v>99</v>
      </c>
      <c r="H591" s="516">
        <v>99</v>
      </c>
      <c r="I591" s="516">
        <v>99</v>
      </c>
      <c r="J591" s="516">
        <v>999</v>
      </c>
      <c r="K591" s="516">
        <v>99</v>
      </c>
      <c r="L591" s="516">
        <v>99</v>
      </c>
      <c r="M591" s="516">
        <v>99</v>
      </c>
      <c r="N591" s="516">
        <v>99</v>
      </c>
      <c r="O591" s="516">
        <v>99</v>
      </c>
      <c r="P591" s="516">
        <v>9999</v>
      </c>
    </row>
    <row r="592" spans="1:16" s="516" customFormat="1">
      <c r="A592" s="516">
        <v>3</v>
      </c>
      <c r="B592" s="516">
        <v>214</v>
      </c>
      <c r="C592" s="516">
        <v>2020</v>
      </c>
      <c r="D592" s="516">
        <v>99</v>
      </c>
      <c r="E592" s="516">
        <v>6</v>
      </c>
      <c r="F592" s="516">
        <v>99</v>
      </c>
      <c r="G592" s="516">
        <v>99</v>
      </c>
      <c r="H592" s="516">
        <v>99</v>
      </c>
      <c r="I592" s="516">
        <v>99</v>
      </c>
      <c r="J592" s="516">
        <v>999</v>
      </c>
      <c r="K592" s="516">
        <v>99</v>
      </c>
      <c r="L592" s="516">
        <v>99</v>
      </c>
      <c r="M592" s="516">
        <v>99</v>
      </c>
      <c r="N592" s="516">
        <v>99</v>
      </c>
      <c r="O592" s="516">
        <v>99</v>
      </c>
      <c r="P592" s="516">
        <v>9999</v>
      </c>
    </row>
    <row r="593" spans="1:16" s="516" customFormat="1">
      <c r="A593" s="516">
        <v>3</v>
      </c>
      <c r="B593" s="516">
        <v>215</v>
      </c>
      <c r="C593" s="516">
        <v>2020</v>
      </c>
      <c r="D593" s="516">
        <v>99</v>
      </c>
      <c r="E593" s="516">
        <v>7</v>
      </c>
      <c r="F593" s="516">
        <v>99</v>
      </c>
      <c r="G593" s="516">
        <v>99</v>
      </c>
      <c r="H593" s="516">
        <v>99</v>
      </c>
      <c r="I593" s="516">
        <v>99</v>
      </c>
      <c r="J593" s="516">
        <v>999</v>
      </c>
      <c r="K593" s="516">
        <v>99</v>
      </c>
      <c r="L593" s="516">
        <v>99</v>
      </c>
      <c r="M593" s="516">
        <v>99</v>
      </c>
      <c r="N593" s="516">
        <v>99</v>
      </c>
      <c r="O593" s="516">
        <v>99</v>
      </c>
      <c r="P593" s="516">
        <v>9999</v>
      </c>
    </row>
    <row r="594" spans="1:16" s="516" customFormat="1">
      <c r="A594" s="516">
        <v>3</v>
      </c>
      <c r="B594" s="516">
        <v>216</v>
      </c>
      <c r="C594" s="516">
        <v>2020</v>
      </c>
      <c r="D594" s="516">
        <v>99</v>
      </c>
      <c r="E594" s="516">
        <v>8</v>
      </c>
      <c r="F594" s="516">
        <v>99</v>
      </c>
      <c r="G594" s="516">
        <v>99</v>
      </c>
      <c r="H594" s="516">
        <v>99</v>
      </c>
      <c r="I594" s="516">
        <v>99</v>
      </c>
      <c r="J594" s="516">
        <v>999</v>
      </c>
      <c r="K594" s="516">
        <v>99</v>
      </c>
      <c r="L594" s="516">
        <v>99</v>
      </c>
      <c r="M594" s="516">
        <v>99</v>
      </c>
      <c r="N594" s="516">
        <v>99</v>
      </c>
      <c r="O594" s="516">
        <v>99</v>
      </c>
      <c r="P594" s="516">
        <v>9999</v>
      </c>
    </row>
    <row r="595" spans="1:16" s="516" customFormat="1">
      <c r="A595" s="516">
        <v>3</v>
      </c>
      <c r="B595" s="516">
        <v>217</v>
      </c>
      <c r="C595" s="516">
        <v>2020</v>
      </c>
      <c r="D595" s="516">
        <v>99</v>
      </c>
      <c r="E595" s="516">
        <v>9</v>
      </c>
      <c r="F595" s="516">
        <v>99</v>
      </c>
      <c r="G595" s="516">
        <v>99</v>
      </c>
      <c r="H595" s="516">
        <v>99</v>
      </c>
      <c r="I595" s="516">
        <v>99</v>
      </c>
      <c r="J595" s="516">
        <v>999</v>
      </c>
      <c r="K595" s="516">
        <v>99</v>
      </c>
      <c r="L595" s="516">
        <v>99</v>
      </c>
      <c r="M595" s="516">
        <v>99</v>
      </c>
      <c r="N595" s="516">
        <v>99</v>
      </c>
      <c r="O595" s="516">
        <v>99</v>
      </c>
      <c r="P595" s="516">
        <v>9999</v>
      </c>
    </row>
    <row r="596" spans="1:16" s="516" customFormat="1">
      <c r="A596" s="516">
        <v>3</v>
      </c>
      <c r="B596" s="516">
        <v>218</v>
      </c>
      <c r="C596" s="516">
        <v>2020</v>
      </c>
      <c r="D596" s="516">
        <v>99</v>
      </c>
      <c r="E596" s="516">
        <v>10</v>
      </c>
      <c r="F596" s="516">
        <v>99</v>
      </c>
      <c r="G596" s="516">
        <v>99</v>
      </c>
      <c r="H596" s="516">
        <v>99</v>
      </c>
      <c r="I596" s="516">
        <v>99</v>
      </c>
      <c r="J596" s="516">
        <v>999</v>
      </c>
      <c r="K596" s="516">
        <v>99</v>
      </c>
      <c r="L596" s="516">
        <v>99</v>
      </c>
      <c r="M596" s="516">
        <v>99</v>
      </c>
      <c r="N596" s="516">
        <v>99</v>
      </c>
      <c r="O596" s="516">
        <v>99</v>
      </c>
      <c r="P596" s="516">
        <v>9999</v>
      </c>
    </row>
    <row r="597" spans="1:16" s="516" customFormat="1">
      <c r="A597" s="516">
        <v>3</v>
      </c>
      <c r="B597" s="516">
        <v>219</v>
      </c>
      <c r="C597" s="516">
        <v>2020</v>
      </c>
      <c r="D597" s="516">
        <v>99</v>
      </c>
      <c r="E597" s="516">
        <v>11</v>
      </c>
      <c r="F597" s="516">
        <v>99</v>
      </c>
      <c r="G597" s="516">
        <v>99</v>
      </c>
      <c r="H597" s="516">
        <v>99</v>
      </c>
      <c r="I597" s="516">
        <v>99</v>
      </c>
      <c r="J597" s="516">
        <v>999</v>
      </c>
      <c r="K597" s="516">
        <v>99</v>
      </c>
      <c r="L597" s="516">
        <v>99</v>
      </c>
      <c r="M597" s="516">
        <v>99</v>
      </c>
      <c r="N597" s="516">
        <v>99</v>
      </c>
      <c r="O597" s="516">
        <v>99</v>
      </c>
      <c r="P597" s="516">
        <v>9999</v>
      </c>
    </row>
    <row r="598" spans="1:16" s="516" customFormat="1">
      <c r="A598" s="516">
        <v>3</v>
      </c>
      <c r="B598" s="516">
        <v>220</v>
      </c>
      <c r="C598" s="516">
        <v>2020</v>
      </c>
      <c r="D598" s="516">
        <v>99</v>
      </c>
      <c r="E598" s="516">
        <v>12</v>
      </c>
      <c r="F598" s="516">
        <v>99</v>
      </c>
      <c r="G598" s="516">
        <v>99</v>
      </c>
      <c r="H598" s="516">
        <v>99</v>
      </c>
      <c r="I598" s="516">
        <v>99</v>
      </c>
      <c r="J598" s="516">
        <v>999</v>
      </c>
      <c r="K598" s="516">
        <v>99</v>
      </c>
      <c r="L598" s="516">
        <v>99</v>
      </c>
      <c r="M598" s="516">
        <v>99</v>
      </c>
      <c r="N598" s="516">
        <v>99</v>
      </c>
      <c r="O598" s="516">
        <v>99</v>
      </c>
      <c r="P598" s="516">
        <v>9999</v>
      </c>
    </row>
    <row r="599" spans="1:16" s="516" customFormat="1">
      <c r="A599" s="516">
        <v>3</v>
      </c>
      <c r="B599" s="516">
        <v>221</v>
      </c>
      <c r="C599" s="516">
        <v>2020</v>
      </c>
      <c r="D599" s="516">
        <v>99</v>
      </c>
      <c r="E599" s="516">
        <v>13</v>
      </c>
      <c r="F599" s="516">
        <v>99</v>
      </c>
      <c r="G599" s="516">
        <v>99</v>
      </c>
      <c r="H599" s="516">
        <v>99</v>
      </c>
      <c r="I599" s="516">
        <v>99</v>
      </c>
      <c r="J599" s="516">
        <v>999</v>
      </c>
      <c r="K599" s="516">
        <v>99</v>
      </c>
      <c r="L599" s="516">
        <v>99</v>
      </c>
      <c r="M599" s="516">
        <v>99</v>
      </c>
      <c r="N599" s="516">
        <v>99</v>
      </c>
      <c r="O599" s="516">
        <v>99</v>
      </c>
      <c r="P599" s="516">
        <v>9999</v>
      </c>
    </row>
    <row r="600" spans="1:16" s="516" customFormat="1">
      <c r="A600" s="516">
        <v>3</v>
      </c>
      <c r="B600" s="516">
        <v>222</v>
      </c>
      <c r="C600" s="516">
        <v>2020</v>
      </c>
      <c r="D600" s="516">
        <v>99</v>
      </c>
      <c r="E600" s="516">
        <v>14</v>
      </c>
      <c r="F600" s="516">
        <v>99</v>
      </c>
      <c r="G600" s="516">
        <v>99</v>
      </c>
      <c r="H600" s="516">
        <v>99</v>
      </c>
      <c r="I600" s="516">
        <v>99</v>
      </c>
      <c r="J600" s="516">
        <v>999</v>
      </c>
      <c r="K600" s="516">
        <v>99</v>
      </c>
      <c r="L600" s="516">
        <v>99</v>
      </c>
      <c r="M600" s="516">
        <v>99</v>
      </c>
      <c r="N600" s="516">
        <v>99</v>
      </c>
      <c r="O600" s="516">
        <v>99</v>
      </c>
      <c r="P600" s="516">
        <v>9999</v>
      </c>
    </row>
    <row r="601" spans="1:16" s="516" customFormat="1">
      <c r="A601" s="516">
        <v>3</v>
      </c>
      <c r="B601" s="516">
        <v>223</v>
      </c>
      <c r="C601" s="516">
        <v>2020</v>
      </c>
      <c r="D601" s="516">
        <v>99</v>
      </c>
      <c r="E601" s="516">
        <v>15</v>
      </c>
      <c r="F601" s="516">
        <v>99</v>
      </c>
      <c r="G601" s="516">
        <v>99</v>
      </c>
      <c r="H601" s="516">
        <v>99</v>
      </c>
      <c r="I601" s="516">
        <v>99</v>
      </c>
      <c r="J601" s="516">
        <v>999</v>
      </c>
      <c r="K601" s="516">
        <v>99</v>
      </c>
      <c r="L601" s="516">
        <v>99</v>
      </c>
      <c r="M601" s="516">
        <v>99</v>
      </c>
      <c r="N601" s="516">
        <v>99</v>
      </c>
      <c r="O601" s="516">
        <v>99</v>
      </c>
      <c r="P601" s="516">
        <v>9999</v>
      </c>
    </row>
    <row r="602" spans="1:16" s="516" customFormat="1">
      <c r="A602" s="516">
        <v>3</v>
      </c>
      <c r="B602" s="516">
        <v>224</v>
      </c>
      <c r="C602" s="516">
        <v>2020</v>
      </c>
      <c r="D602" s="516">
        <v>99</v>
      </c>
      <c r="E602" s="516">
        <v>16</v>
      </c>
      <c r="F602" s="516">
        <v>99</v>
      </c>
      <c r="G602" s="516">
        <v>99</v>
      </c>
      <c r="H602" s="516">
        <v>99</v>
      </c>
      <c r="I602" s="516">
        <v>99</v>
      </c>
      <c r="J602" s="516">
        <v>999</v>
      </c>
      <c r="K602" s="516">
        <v>99</v>
      </c>
      <c r="L602" s="516">
        <v>99</v>
      </c>
      <c r="M602" s="516">
        <v>99</v>
      </c>
      <c r="N602" s="516">
        <v>99</v>
      </c>
      <c r="O602" s="516">
        <v>99</v>
      </c>
      <c r="P602" s="516">
        <v>9999</v>
      </c>
    </row>
    <row r="603" spans="1:16" s="516" customFormat="1">
      <c r="A603" s="516">
        <v>3</v>
      </c>
      <c r="B603" s="516">
        <v>225</v>
      </c>
      <c r="C603" s="516">
        <v>2020</v>
      </c>
      <c r="D603" s="516">
        <v>99</v>
      </c>
      <c r="E603" s="516">
        <v>17</v>
      </c>
      <c r="F603" s="516">
        <v>99</v>
      </c>
      <c r="G603" s="516">
        <v>99</v>
      </c>
      <c r="H603" s="516">
        <v>99</v>
      </c>
      <c r="I603" s="516">
        <v>99</v>
      </c>
      <c r="J603" s="516">
        <v>999</v>
      </c>
      <c r="K603" s="516">
        <v>99</v>
      </c>
      <c r="L603" s="516">
        <v>99</v>
      </c>
      <c r="M603" s="516">
        <v>99</v>
      </c>
      <c r="N603" s="516">
        <v>99</v>
      </c>
      <c r="O603" s="516">
        <v>99</v>
      </c>
      <c r="P603" s="516">
        <v>9999</v>
      </c>
    </row>
    <row r="604" spans="1:16" s="516" customFormat="1">
      <c r="A604" s="516">
        <v>3</v>
      </c>
      <c r="B604" s="516">
        <v>226</v>
      </c>
      <c r="C604" s="516">
        <v>2020</v>
      </c>
      <c r="D604" s="516">
        <v>99</v>
      </c>
      <c r="E604" s="516">
        <v>18</v>
      </c>
      <c r="F604" s="516">
        <v>99</v>
      </c>
      <c r="G604" s="516">
        <v>99</v>
      </c>
      <c r="H604" s="516">
        <v>99</v>
      </c>
      <c r="I604" s="516">
        <v>99</v>
      </c>
      <c r="J604" s="516">
        <v>999</v>
      </c>
      <c r="K604" s="516">
        <v>99</v>
      </c>
      <c r="L604" s="516">
        <v>99</v>
      </c>
      <c r="M604" s="516">
        <v>99</v>
      </c>
      <c r="N604" s="516">
        <v>99</v>
      </c>
      <c r="O604" s="516">
        <v>99</v>
      </c>
      <c r="P604" s="516">
        <v>9999</v>
      </c>
    </row>
    <row r="605" spans="1:16" s="516" customFormat="1">
      <c r="A605" s="516">
        <v>3</v>
      </c>
      <c r="B605" s="516">
        <v>227</v>
      </c>
      <c r="C605" s="516">
        <v>2020</v>
      </c>
      <c r="D605" s="516">
        <v>99</v>
      </c>
      <c r="E605" s="516">
        <v>19</v>
      </c>
      <c r="F605" s="516">
        <v>99</v>
      </c>
      <c r="G605" s="516">
        <v>99</v>
      </c>
      <c r="H605" s="516">
        <v>99</v>
      </c>
      <c r="I605" s="516">
        <v>99</v>
      </c>
      <c r="J605" s="516">
        <v>999</v>
      </c>
      <c r="K605" s="516">
        <v>99</v>
      </c>
      <c r="L605" s="516">
        <v>99</v>
      </c>
      <c r="M605" s="516">
        <v>99</v>
      </c>
      <c r="N605" s="516">
        <v>99</v>
      </c>
      <c r="O605" s="516">
        <v>99</v>
      </c>
      <c r="P605" s="516">
        <v>9999</v>
      </c>
    </row>
    <row r="606" spans="1:16" s="516" customFormat="1">
      <c r="A606" s="516">
        <v>3</v>
      </c>
      <c r="B606" s="516">
        <v>228</v>
      </c>
      <c r="C606" s="516">
        <v>2020</v>
      </c>
      <c r="D606" s="516">
        <v>99</v>
      </c>
      <c r="E606" s="516">
        <v>20</v>
      </c>
      <c r="F606" s="516">
        <v>99</v>
      </c>
      <c r="G606" s="516">
        <v>99</v>
      </c>
      <c r="H606" s="516">
        <v>99</v>
      </c>
      <c r="I606" s="516">
        <v>99</v>
      </c>
      <c r="J606" s="516">
        <v>999</v>
      </c>
      <c r="K606" s="516">
        <v>99</v>
      </c>
      <c r="L606" s="516">
        <v>99</v>
      </c>
      <c r="M606" s="516">
        <v>99</v>
      </c>
      <c r="N606" s="516">
        <v>99</v>
      </c>
      <c r="O606" s="516">
        <v>99</v>
      </c>
      <c r="P606" s="516">
        <v>9999</v>
      </c>
    </row>
    <row r="607" spans="1:16" s="516" customFormat="1">
      <c r="A607" s="516">
        <v>3</v>
      </c>
      <c r="B607" s="516">
        <v>229</v>
      </c>
      <c r="C607" s="516">
        <v>2020</v>
      </c>
      <c r="D607" s="516">
        <v>99</v>
      </c>
      <c r="E607" s="516">
        <v>21</v>
      </c>
      <c r="F607" s="516">
        <v>99</v>
      </c>
      <c r="G607" s="516">
        <v>99</v>
      </c>
      <c r="H607" s="516">
        <v>99</v>
      </c>
      <c r="I607" s="516">
        <v>99</v>
      </c>
      <c r="J607" s="516">
        <v>999</v>
      </c>
      <c r="K607" s="516">
        <v>99</v>
      </c>
      <c r="L607" s="516">
        <v>99</v>
      </c>
      <c r="M607" s="516">
        <v>99</v>
      </c>
      <c r="N607" s="516">
        <v>99</v>
      </c>
      <c r="O607" s="516">
        <v>99</v>
      </c>
      <c r="P607" s="516">
        <v>9999</v>
      </c>
    </row>
    <row r="608" spans="1:16" s="516" customFormat="1">
      <c r="A608" s="516">
        <v>3</v>
      </c>
      <c r="B608" s="516">
        <v>230</v>
      </c>
      <c r="C608" s="516">
        <v>2020</v>
      </c>
      <c r="D608" s="516">
        <v>99</v>
      </c>
      <c r="E608" s="516">
        <v>22</v>
      </c>
      <c r="F608" s="516">
        <v>99</v>
      </c>
      <c r="G608" s="516">
        <v>99</v>
      </c>
      <c r="H608" s="516">
        <v>99</v>
      </c>
      <c r="I608" s="516">
        <v>99</v>
      </c>
      <c r="J608" s="516">
        <v>999</v>
      </c>
      <c r="K608" s="516">
        <v>99</v>
      </c>
      <c r="L608" s="516">
        <v>99</v>
      </c>
      <c r="M608" s="516">
        <v>99</v>
      </c>
      <c r="N608" s="516">
        <v>99</v>
      </c>
      <c r="O608" s="516">
        <v>99</v>
      </c>
      <c r="P608" s="516">
        <v>9999</v>
      </c>
    </row>
    <row r="609" spans="1:16" s="516" customFormat="1">
      <c r="A609" s="516">
        <v>3</v>
      </c>
      <c r="B609" s="516">
        <v>231</v>
      </c>
      <c r="C609" s="516">
        <v>2020</v>
      </c>
      <c r="D609" s="516">
        <v>99</v>
      </c>
      <c r="E609" s="516">
        <v>23</v>
      </c>
      <c r="F609" s="516">
        <v>99</v>
      </c>
      <c r="G609" s="516">
        <v>99</v>
      </c>
      <c r="H609" s="516">
        <v>99</v>
      </c>
      <c r="I609" s="516">
        <v>99</v>
      </c>
      <c r="J609" s="516">
        <v>999</v>
      </c>
      <c r="K609" s="516">
        <v>99</v>
      </c>
      <c r="L609" s="516">
        <v>99</v>
      </c>
      <c r="M609" s="516">
        <v>99</v>
      </c>
      <c r="N609" s="516">
        <v>99</v>
      </c>
      <c r="O609" s="516">
        <v>99</v>
      </c>
      <c r="P609" s="516">
        <v>9999</v>
      </c>
    </row>
    <row r="610" spans="1:16" s="516" customFormat="1">
      <c r="A610" s="516">
        <v>3</v>
      </c>
      <c r="B610" s="516">
        <v>232</v>
      </c>
      <c r="C610" s="516">
        <v>2020</v>
      </c>
      <c r="D610" s="516">
        <v>99</v>
      </c>
      <c r="E610" s="516">
        <v>24</v>
      </c>
      <c r="F610" s="516">
        <v>99</v>
      </c>
      <c r="G610" s="516">
        <v>99</v>
      </c>
      <c r="H610" s="516">
        <v>99</v>
      </c>
      <c r="I610" s="516">
        <v>99</v>
      </c>
      <c r="J610" s="516">
        <v>999</v>
      </c>
      <c r="K610" s="516">
        <v>99</v>
      </c>
      <c r="L610" s="516">
        <v>99</v>
      </c>
      <c r="M610" s="516">
        <v>99</v>
      </c>
      <c r="N610" s="516">
        <v>99</v>
      </c>
      <c r="O610" s="516">
        <v>99</v>
      </c>
      <c r="P610" s="516">
        <v>9999</v>
      </c>
    </row>
    <row r="611" spans="1:16" s="516" customFormat="1">
      <c r="A611" s="516">
        <v>3</v>
      </c>
      <c r="B611" s="516">
        <v>233</v>
      </c>
      <c r="C611" s="516">
        <v>2020</v>
      </c>
      <c r="D611" s="516">
        <v>99</v>
      </c>
      <c r="E611" s="516">
        <v>25</v>
      </c>
      <c r="F611" s="516">
        <v>99</v>
      </c>
      <c r="G611" s="516">
        <v>99</v>
      </c>
      <c r="H611" s="516">
        <v>99</v>
      </c>
      <c r="I611" s="516">
        <v>99</v>
      </c>
      <c r="J611" s="516">
        <v>999</v>
      </c>
      <c r="K611" s="516">
        <v>99</v>
      </c>
      <c r="L611" s="516">
        <v>99</v>
      </c>
      <c r="M611" s="516">
        <v>99</v>
      </c>
      <c r="N611" s="516">
        <v>99</v>
      </c>
      <c r="O611" s="516">
        <v>99</v>
      </c>
      <c r="P611" s="516">
        <v>9999</v>
      </c>
    </row>
    <row r="612" spans="1:16" s="516" customFormat="1">
      <c r="A612" s="516">
        <v>3</v>
      </c>
      <c r="B612" s="516">
        <v>234</v>
      </c>
      <c r="C612" s="516">
        <v>2020</v>
      </c>
      <c r="D612" s="516">
        <v>99</v>
      </c>
      <c r="E612" s="516">
        <v>26</v>
      </c>
      <c r="F612" s="516">
        <v>99</v>
      </c>
      <c r="G612" s="516">
        <v>99</v>
      </c>
      <c r="H612" s="516">
        <v>99</v>
      </c>
      <c r="I612" s="516">
        <v>99</v>
      </c>
      <c r="J612" s="516">
        <v>999</v>
      </c>
      <c r="K612" s="516">
        <v>99</v>
      </c>
      <c r="L612" s="516">
        <v>99</v>
      </c>
      <c r="M612" s="516">
        <v>99</v>
      </c>
      <c r="N612" s="516">
        <v>99</v>
      </c>
      <c r="O612" s="516">
        <v>99</v>
      </c>
      <c r="P612" s="516">
        <v>9999</v>
      </c>
    </row>
    <row r="613" spans="1:16" s="516" customFormat="1">
      <c r="A613" s="516">
        <v>3</v>
      </c>
      <c r="B613" s="516">
        <v>235</v>
      </c>
      <c r="C613" s="516">
        <v>2020</v>
      </c>
      <c r="D613" s="516">
        <v>99</v>
      </c>
      <c r="E613" s="516">
        <v>27</v>
      </c>
      <c r="F613" s="516">
        <v>99</v>
      </c>
      <c r="G613" s="516">
        <v>99</v>
      </c>
      <c r="H613" s="516">
        <v>99</v>
      </c>
      <c r="I613" s="516">
        <v>99</v>
      </c>
      <c r="J613" s="516">
        <v>999</v>
      </c>
      <c r="K613" s="516">
        <v>99</v>
      </c>
      <c r="L613" s="516">
        <v>99</v>
      </c>
      <c r="M613" s="516">
        <v>99</v>
      </c>
      <c r="N613" s="516">
        <v>99</v>
      </c>
      <c r="O613" s="516">
        <v>99</v>
      </c>
      <c r="P613" s="516">
        <v>9999</v>
      </c>
    </row>
    <row r="614" spans="1:16" s="516" customFormat="1">
      <c r="A614" s="516">
        <v>3</v>
      </c>
      <c r="B614" s="516">
        <v>236</v>
      </c>
      <c r="C614" s="516">
        <v>2020</v>
      </c>
      <c r="D614" s="516">
        <v>99</v>
      </c>
      <c r="E614" s="516">
        <v>28</v>
      </c>
      <c r="F614" s="516">
        <v>99</v>
      </c>
      <c r="G614" s="516">
        <v>99</v>
      </c>
      <c r="H614" s="516">
        <v>99</v>
      </c>
      <c r="I614" s="516">
        <v>99</v>
      </c>
      <c r="J614" s="516">
        <v>999</v>
      </c>
      <c r="K614" s="516">
        <v>99</v>
      </c>
      <c r="L614" s="516">
        <v>99</v>
      </c>
      <c r="M614" s="516">
        <v>99</v>
      </c>
      <c r="N614" s="516">
        <v>99</v>
      </c>
      <c r="O614" s="516">
        <v>99</v>
      </c>
      <c r="P614" s="516">
        <v>9999</v>
      </c>
    </row>
    <row r="615" spans="1:16" s="516" customFormat="1">
      <c r="A615" s="516">
        <v>3</v>
      </c>
      <c r="B615" s="516">
        <v>237</v>
      </c>
      <c r="C615" s="516">
        <v>2020</v>
      </c>
      <c r="D615" s="516">
        <v>99</v>
      </c>
      <c r="E615" s="516">
        <v>29</v>
      </c>
      <c r="F615" s="516">
        <v>99</v>
      </c>
      <c r="G615" s="516">
        <v>99</v>
      </c>
      <c r="H615" s="516">
        <v>99</v>
      </c>
      <c r="I615" s="516">
        <v>99</v>
      </c>
      <c r="J615" s="516">
        <v>999</v>
      </c>
      <c r="K615" s="516">
        <v>99</v>
      </c>
      <c r="L615" s="516">
        <v>99</v>
      </c>
      <c r="M615" s="516">
        <v>99</v>
      </c>
      <c r="N615" s="516">
        <v>99</v>
      </c>
      <c r="O615" s="516">
        <v>99</v>
      </c>
      <c r="P615" s="516">
        <v>9999</v>
      </c>
    </row>
    <row r="616" spans="1:16" s="516" customFormat="1">
      <c r="A616" s="516">
        <v>3</v>
      </c>
      <c r="B616" s="516">
        <v>238</v>
      </c>
      <c r="C616" s="516">
        <v>2020</v>
      </c>
      <c r="D616" s="516">
        <v>99</v>
      </c>
      <c r="E616" s="516">
        <v>30</v>
      </c>
      <c r="F616" s="516">
        <v>99</v>
      </c>
      <c r="G616" s="516">
        <v>99</v>
      </c>
      <c r="H616" s="516">
        <v>99</v>
      </c>
      <c r="I616" s="516">
        <v>99</v>
      </c>
      <c r="J616" s="516">
        <v>999</v>
      </c>
      <c r="K616" s="516">
        <v>99</v>
      </c>
      <c r="L616" s="516">
        <v>99</v>
      </c>
      <c r="M616" s="516">
        <v>99</v>
      </c>
      <c r="N616" s="516">
        <v>99</v>
      </c>
      <c r="O616" s="516">
        <v>99</v>
      </c>
      <c r="P616" s="516">
        <v>9999</v>
      </c>
    </row>
    <row r="617" spans="1:16" s="516" customFormat="1">
      <c r="A617" s="516">
        <v>3</v>
      </c>
      <c r="B617" s="516">
        <v>239</v>
      </c>
      <c r="C617" s="516">
        <v>2020</v>
      </c>
      <c r="D617" s="516">
        <v>99</v>
      </c>
      <c r="E617" s="516">
        <v>31</v>
      </c>
      <c r="F617" s="516">
        <v>99</v>
      </c>
      <c r="G617" s="516">
        <v>99</v>
      </c>
      <c r="H617" s="516">
        <v>99</v>
      </c>
      <c r="I617" s="516">
        <v>99</v>
      </c>
      <c r="J617" s="516">
        <v>999</v>
      </c>
      <c r="K617" s="516">
        <v>99</v>
      </c>
      <c r="L617" s="516">
        <v>99</v>
      </c>
      <c r="M617" s="516">
        <v>99</v>
      </c>
      <c r="N617" s="516">
        <v>99</v>
      </c>
      <c r="O617" s="516">
        <v>99</v>
      </c>
      <c r="P617" s="516">
        <v>9999</v>
      </c>
    </row>
    <row r="618" spans="1:16" s="516" customFormat="1">
      <c r="A618" s="516">
        <v>3</v>
      </c>
      <c r="B618" s="516">
        <v>240</v>
      </c>
      <c r="C618" s="516">
        <v>2020</v>
      </c>
      <c r="D618" s="516">
        <v>99</v>
      </c>
      <c r="E618" s="516">
        <v>32</v>
      </c>
      <c r="F618" s="516">
        <v>99</v>
      </c>
      <c r="G618" s="516">
        <v>99</v>
      </c>
      <c r="H618" s="516">
        <v>99</v>
      </c>
      <c r="I618" s="516">
        <v>99</v>
      </c>
      <c r="J618" s="516">
        <v>999</v>
      </c>
      <c r="K618" s="516">
        <v>99</v>
      </c>
      <c r="L618" s="516">
        <v>99</v>
      </c>
      <c r="M618" s="516">
        <v>99</v>
      </c>
      <c r="N618" s="516">
        <v>99</v>
      </c>
      <c r="O618" s="516">
        <v>99</v>
      </c>
      <c r="P618" s="516">
        <v>9999</v>
      </c>
    </row>
    <row r="619" spans="1:16" s="516" customFormat="1">
      <c r="A619" s="516">
        <v>3</v>
      </c>
      <c r="B619" s="516">
        <v>241</v>
      </c>
      <c r="C619" s="516">
        <v>2020</v>
      </c>
      <c r="D619" s="516">
        <v>99</v>
      </c>
      <c r="E619" s="516">
        <v>33</v>
      </c>
      <c r="F619" s="516">
        <v>99</v>
      </c>
      <c r="G619" s="516">
        <v>99</v>
      </c>
      <c r="H619" s="516">
        <v>99</v>
      </c>
      <c r="I619" s="516">
        <v>99</v>
      </c>
      <c r="J619" s="516">
        <v>999</v>
      </c>
      <c r="K619" s="516">
        <v>99</v>
      </c>
      <c r="L619" s="516">
        <v>99</v>
      </c>
      <c r="M619" s="516">
        <v>99</v>
      </c>
      <c r="N619" s="516">
        <v>99</v>
      </c>
      <c r="O619" s="516">
        <v>99</v>
      </c>
      <c r="P619" s="516">
        <v>9999</v>
      </c>
    </row>
    <row r="620" spans="1:16" s="516" customFormat="1">
      <c r="A620" s="516">
        <v>3</v>
      </c>
      <c r="B620" s="516">
        <v>242</v>
      </c>
      <c r="C620" s="516">
        <v>2020</v>
      </c>
      <c r="D620" s="516">
        <v>99</v>
      </c>
      <c r="E620" s="516">
        <v>34</v>
      </c>
      <c r="F620" s="516">
        <v>99</v>
      </c>
      <c r="G620" s="516">
        <v>99</v>
      </c>
      <c r="H620" s="516">
        <v>99</v>
      </c>
      <c r="I620" s="516">
        <v>99</v>
      </c>
      <c r="J620" s="516">
        <v>999</v>
      </c>
      <c r="K620" s="516">
        <v>99</v>
      </c>
      <c r="L620" s="516">
        <v>99</v>
      </c>
      <c r="M620" s="516">
        <v>99</v>
      </c>
      <c r="N620" s="516">
        <v>99</v>
      </c>
      <c r="O620" s="516">
        <v>99</v>
      </c>
      <c r="P620" s="516">
        <v>9999</v>
      </c>
    </row>
    <row r="621" spans="1:16" s="516" customFormat="1">
      <c r="A621" s="516">
        <v>3</v>
      </c>
      <c r="B621" s="516">
        <v>243</v>
      </c>
      <c r="C621" s="516">
        <v>2020</v>
      </c>
      <c r="D621" s="516">
        <v>99</v>
      </c>
      <c r="E621" s="516">
        <v>35</v>
      </c>
      <c r="F621" s="516">
        <v>99</v>
      </c>
      <c r="G621" s="516">
        <v>99</v>
      </c>
      <c r="H621" s="516">
        <v>99</v>
      </c>
      <c r="I621" s="516">
        <v>99</v>
      </c>
      <c r="J621" s="516">
        <v>999</v>
      </c>
      <c r="K621" s="516">
        <v>99</v>
      </c>
      <c r="L621" s="516">
        <v>99</v>
      </c>
      <c r="M621" s="516">
        <v>99</v>
      </c>
      <c r="N621" s="516">
        <v>99</v>
      </c>
      <c r="O621" s="516">
        <v>99</v>
      </c>
      <c r="P621" s="516">
        <v>9999</v>
      </c>
    </row>
    <row r="622" spans="1:16" s="516" customFormat="1">
      <c r="A622" s="516">
        <v>3</v>
      </c>
      <c r="B622" s="516">
        <v>244</v>
      </c>
      <c r="C622" s="516">
        <v>2020</v>
      </c>
      <c r="D622" s="516">
        <v>99</v>
      </c>
      <c r="E622" s="516">
        <v>36</v>
      </c>
      <c r="F622" s="516">
        <v>99</v>
      </c>
      <c r="G622" s="516">
        <v>99</v>
      </c>
      <c r="H622" s="516">
        <v>99</v>
      </c>
      <c r="I622" s="516">
        <v>99</v>
      </c>
      <c r="J622" s="516">
        <v>999</v>
      </c>
      <c r="K622" s="516">
        <v>99</v>
      </c>
      <c r="L622" s="516">
        <v>99</v>
      </c>
      <c r="M622" s="516">
        <v>99</v>
      </c>
      <c r="N622" s="516">
        <v>99</v>
      </c>
      <c r="O622" s="516">
        <v>99</v>
      </c>
      <c r="P622" s="516">
        <v>9999</v>
      </c>
    </row>
    <row r="623" spans="1:16" s="516" customFormat="1">
      <c r="A623" s="516">
        <v>3</v>
      </c>
      <c r="B623" s="516">
        <v>245</v>
      </c>
      <c r="C623" s="516">
        <v>2020</v>
      </c>
      <c r="D623" s="516">
        <v>99</v>
      </c>
      <c r="E623" s="516">
        <v>37</v>
      </c>
      <c r="F623" s="516">
        <v>99</v>
      </c>
      <c r="G623" s="516">
        <v>99</v>
      </c>
      <c r="H623" s="516">
        <v>99</v>
      </c>
      <c r="I623" s="516">
        <v>99</v>
      </c>
      <c r="J623" s="516">
        <v>999</v>
      </c>
      <c r="K623" s="516">
        <v>99</v>
      </c>
      <c r="L623" s="516">
        <v>99</v>
      </c>
      <c r="M623" s="516">
        <v>99</v>
      </c>
      <c r="N623" s="516">
        <v>99</v>
      </c>
      <c r="O623" s="516">
        <v>99</v>
      </c>
      <c r="P623" s="516">
        <v>9999</v>
      </c>
    </row>
    <row r="624" spans="1:16" s="516" customFormat="1">
      <c r="A624" s="516">
        <v>3</v>
      </c>
      <c r="B624" s="516">
        <v>246</v>
      </c>
      <c r="C624" s="516">
        <v>2020</v>
      </c>
      <c r="D624" s="516">
        <v>99</v>
      </c>
      <c r="E624" s="516">
        <v>38</v>
      </c>
      <c r="F624" s="516">
        <v>99</v>
      </c>
      <c r="G624" s="516">
        <v>99</v>
      </c>
      <c r="H624" s="516">
        <v>99</v>
      </c>
      <c r="I624" s="516">
        <v>99</v>
      </c>
      <c r="J624" s="516">
        <v>999</v>
      </c>
      <c r="K624" s="516">
        <v>99</v>
      </c>
      <c r="L624" s="516">
        <v>99</v>
      </c>
      <c r="M624" s="516">
        <v>99</v>
      </c>
      <c r="N624" s="516">
        <v>99</v>
      </c>
      <c r="O624" s="516">
        <v>99</v>
      </c>
      <c r="P624" s="516">
        <v>9999</v>
      </c>
    </row>
    <row r="625" spans="1:37" s="516" customFormat="1">
      <c r="A625" s="516">
        <v>3</v>
      </c>
      <c r="B625" s="516">
        <v>247</v>
      </c>
      <c r="C625" s="516">
        <v>2020</v>
      </c>
      <c r="D625" s="516">
        <v>99</v>
      </c>
      <c r="E625" s="516">
        <v>39</v>
      </c>
      <c r="F625" s="516">
        <v>99</v>
      </c>
      <c r="G625" s="516">
        <v>99</v>
      </c>
      <c r="H625" s="516">
        <v>99</v>
      </c>
      <c r="I625" s="516">
        <v>99</v>
      </c>
      <c r="J625" s="516">
        <v>999</v>
      </c>
      <c r="K625" s="516">
        <v>99</v>
      </c>
      <c r="L625" s="516">
        <v>99</v>
      </c>
      <c r="M625" s="516">
        <v>99</v>
      </c>
      <c r="N625" s="516">
        <v>99</v>
      </c>
      <c r="O625" s="516">
        <v>99</v>
      </c>
      <c r="P625" s="516">
        <v>9999</v>
      </c>
    </row>
    <row r="626" spans="1:37" s="516" customFormat="1">
      <c r="A626" s="516">
        <v>3</v>
      </c>
      <c r="B626" s="516">
        <v>248</v>
      </c>
      <c r="C626" s="516">
        <v>2020</v>
      </c>
      <c r="D626" s="516">
        <v>99</v>
      </c>
      <c r="E626" s="516">
        <v>40</v>
      </c>
      <c r="F626" s="516">
        <v>99</v>
      </c>
      <c r="G626" s="516">
        <v>99</v>
      </c>
      <c r="H626" s="516">
        <v>99</v>
      </c>
      <c r="I626" s="516">
        <v>99</v>
      </c>
      <c r="J626" s="516">
        <v>999</v>
      </c>
      <c r="K626" s="516">
        <v>99</v>
      </c>
      <c r="L626" s="516">
        <v>99</v>
      </c>
      <c r="M626" s="516">
        <v>99</v>
      </c>
      <c r="N626" s="516">
        <v>99</v>
      </c>
      <c r="O626" s="516">
        <v>99</v>
      </c>
      <c r="P626" s="516">
        <v>9999</v>
      </c>
    </row>
    <row r="627" spans="1:37" s="516" customFormat="1">
      <c r="A627" s="516">
        <v>3</v>
      </c>
      <c r="B627" s="516">
        <v>249</v>
      </c>
      <c r="C627" s="516">
        <v>2020</v>
      </c>
      <c r="D627" s="516">
        <v>99</v>
      </c>
      <c r="E627" s="516">
        <v>41</v>
      </c>
      <c r="F627" s="516">
        <v>99</v>
      </c>
      <c r="G627" s="516">
        <v>99</v>
      </c>
      <c r="H627" s="516">
        <v>99</v>
      </c>
      <c r="I627" s="516">
        <v>99</v>
      </c>
      <c r="J627" s="516">
        <v>999</v>
      </c>
      <c r="K627" s="516">
        <v>99</v>
      </c>
      <c r="L627" s="516">
        <v>99</v>
      </c>
      <c r="M627" s="516">
        <v>99</v>
      </c>
      <c r="N627" s="516">
        <v>99</v>
      </c>
      <c r="O627" s="516">
        <v>99</v>
      </c>
      <c r="P627" s="516">
        <v>9999</v>
      </c>
    </row>
    <row r="628" spans="1:37" s="516" customFormat="1">
      <c r="A628" s="516">
        <v>3</v>
      </c>
      <c r="B628" s="516">
        <v>250</v>
      </c>
      <c r="C628" s="516">
        <v>2020</v>
      </c>
      <c r="D628" s="516">
        <v>99</v>
      </c>
      <c r="E628" s="516">
        <v>42</v>
      </c>
      <c r="F628" s="516">
        <v>99</v>
      </c>
      <c r="G628" s="516">
        <v>99</v>
      </c>
      <c r="H628" s="516">
        <v>99</v>
      </c>
      <c r="I628" s="516">
        <v>99</v>
      </c>
      <c r="J628" s="516">
        <v>999</v>
      </c>
      <c r="K628" s="516">
        <v>99</v>
      </c>
      <c r="L628" s="516">
        <v>99</v>
      </c>
      <c r="M628" s="516">
        <v>99</v>
      </c>
      <c r="N628" s="516">
        <v>99</v>
      </c>
      <c r="O628" s="516">
        <v>99</v>
      </c>
      <c r="P628" s="516">
        <v>9999</v>
      </c>
    </row>
    <row r="629" spans="1:37" s="516" customFormat="1">
      <c r="A629" s="516">
        <v>3</v>
      </c>
      <c r="B629" s="516">
        <v>251</v>
      </c>
      <c r="C629" s="516">
        <v>2020</v>
      </c>
      <c r="D629" s="516">
        <v>99</v>
      </c>
      <c r="E629" s="516">
        <v>43</v>
      </c>
      <c r="F629" s="516">
        <v>99</v>
      </c>
      <c r="G629" s="516">
        <v>99</v>
      </c>
      <c r="H629" s="516">
        <v>99</v>
      </c>
      <c r="I629" s="516">
        <v>99</v>
      </c>
      <c r="J629" s="516">
        <v>999</v>
      </c>
      <c r="K629" s="516">
        <v>99</v>
      </c>
      <c r="L629" s="516">
        <v>99</v>
      </c>
      <c r="M629" s="516">
        <v>99</v>
      </c>
      <c r="N629" s="516">
        <v>99</v>
      </c>
      <c r="O629" s="516">
        <v>99</v>
      </c>
      <c r="P629" s="516">
        <v>9999</v>
      </c>
    </row>
    <row r="630" spans="1:37" s="516" customFormat="1">
      <c r="A630" s="516">
        <v>3</v>
      </c>
      <c r="B630" s="516">
        <v>252</v>
      </c>
      <c r="C630" s="516">
        <v>2020</v>
      </c>
      <c r="D630" s="516">
        <v>99</v>
      </c>
      <c r="E630" s="516">
        <v>44</v>
      </c>
      <c r="F630" s="516">
        <v>99</v>
      </c>
      <c r="G630" s="516">
        <v>99</v>
      </c>
      <c r="H630" s="516">
        <v>99</v>
      </c>
      <c r="I630" s="516">
        <v>99</v>
      </c>
      <c r="J630" s="516">
        <v>999</v>
      </c>
      <c r="K630" s="516">
        <v>99</v>
      </c>
      <c r="L630" s="516">
        <v>99</v>
      </c>
      <c r="M630" s="516">
        <v>99</v>
      </c>
      <c r="N630" s="516">
        <v>99</v>
      </c>
      <c r="O630" s="516">
        <v>99</v>
      </c>
      <c r="P630" s="516">
        <v>9999</v>
      </c>
    </row>
    <row r="631" spans="1:37" s="516" customFormat="1">
      <c r="A631" s="516">
        <v>3</v>
      </c>
      <c r="B631" s="516">
        <v>253</v>
      </c>
      <c r="C631" s="516">
        <v>2020</v>
      </c>
      <c r="D631" s="516">
        <v>99</v>
      </c>
      <c r="E631" s="516">
        <v>45</v>
      </c>
      <c r="F631" s="516">
        <v>99</v>
      </c>
      <c r="G631" s="516">
        <v>99</v>
      </c>
      <c r="H631" s="516">
        <v>99</v>
      </c>
      <c r="I631" s="516">
        <v>99</v>
      </c>
      <c r="J631" s="516">
        <v>999</v>
      </c>
      <c r="K631" s="516">
        <v>99</v>
      </c>
      <c r="L631" s="516">
        <v>99</v>
      </c>
      <c r="M631" s="516">
        <v>99</v>
      </c>
      <c r="N631" s="516">
        <v>99</v>
      </c>
      <c r="O631" s="516">
        <v>99</v>
      </c>
      <c r="P631" s="516">
        <v>9999</v>
      </c>
    </row>
    <row r="632" spans="1:37" s="516" customFormat="1">
      <c r="A632" s="516">
        <v>3</v>
      </c>
      <c r="B632" s="516">
        <v>254</v>
      </c>
      <c r="C632" s="516">
        <v>2020</v>
      </c>
      <c r="D632" s="516">
        <v>99</v>
      </c>
      <c r="E632" s="516">
        <v>46</v>
      </c>
      <c r="F632" s="516">
        <v>99</v>
      </c>
      <c r="G632" s="516">
        <v>99</v>
      </c>
      <c r="H632" s="516">
        <v>99</v>
      </c>
      <c r="I632" s="516">
        <v>99</v>
      </c>
      <c r="J632" s="516">
        <v>999</v>
      </c>
      <c r="K632" s="516">
        <v>99</v>
      </c>
      <c r="L632" s="516">
        <v>99</v>
      </c>
      <c r="M632" s="516">
        <v>99</v>
      </c>
      <c r="N632" s="516">
        <v>99</v>
      </c>
      <c r="O632" s="516">
        <v>99</v>
      </c>
      <c r="P632" s="516">
        <v>9999</v>
      </c>
    </row>
    <row r="633" spans="1:37" s="516" customFormat="1">
      <c r="A633" s="516">
        <v>3</v>
      </c>
      <c r="B633" s="516">
        <v>255</v>
      </c>
      <c r="C633" s="516">
        <v>2020</v>
      </c>
      <c r="D633" s="516">
        <v>99</v>
      </c>
      <c r="E633" s="516">
        <v>47</v>
      </c>
      <c r="F633" s="516">
        <v>99</v>
      </c>
      <c r="G633" s="516">
        <v>99</v>
      </c>
      <c r="H633" s="516">
        <v>99</v>
      </c>
      <c r="I633" s="516">
        <v>99</v>
      </c>
      <c r="J633" s="516">
        <v>999</v>
      </c>
      <c r="K633" s="516">
        <v>99</v>
      </c>
      <c r="L633" s="516">
        <v>99</v>
      </c>
      <c r="M633" s="516">
        <v>99</v>
      </c>
      <c r="N633" s="516">
        <v>99</v>
      </c>
      <c r="O633" s="516">
        <v>99</v>
      </c>
      <c r="P633" s="516">
        <v>9999</v>
      </c>
    </row>
    <row r="634" spans="1:37" s="516" customFormat="1">
      <c r="A634" s="516">
        <v>3</v>
      </c>
      <c r="B634" s="516">
        <v>256</v>
      </c>
      <c r="C634" s="516">
        <v>2020</v>
      </c>
      <c r="D634" s="516">
        <v>99</v>
      </c>
      <c r="E634" s="516">
        <v>48</v>
      </c>
      <c r="F634" s="516">
        <v>99</v>
      </c>
      <c r="G634" s="516">
        <v>99</v>
      </c>
      <c r="H634" s="516">
        <v>99</v>
      </c>
      <c r="I634" s="516">
        <v>99</v>
      </c>
      <c r="J634" s="516">
        <v>999</v>
      </c>
      <c r="K634" s="516">
        <v>99</v>
      </c>
      <c r="L634" s="516">
        <v>99</v>
      </c>
      <c r="M634" s="516">
        <v>99</v>
      </c>
      <c r="N634" s="516">
        <v>99</v>
      </c>
      <c r="O634" s="516">
        <v>99</v>
      </c>
      <c r="P634" s="516">
        <v>9999</v>
      </c>
    </row>
    <row r="635" spans="1:37" s="516" customFormat="1">
      <c r="A635" s="516">
        <v>3</v>
      </c>
      <c r="B635" s="516">
        <v>257</v>
      </c>
      <c r="C635" s="516">
        <v>2020</v>
      </c>
      <c r="D635" s="516">
        <v>99</v>
      </c>
      <c r="E635" s="516">
        <v>49</v>
      </c>
      <c r="F635" s="516">
        <v>99</v>
      </c>
      <c r="G635" s="516">
        <v>99</v>
      </c>
      <c r="H635" s="516">
        <v>99</v>
      </c>
      <c r="I635" s="516">
        <v>99</v>
      </c>
      <c r="J635" s="516">
        <v>999</v>
      </c>
      <c r="K635" s="516">
        <v>99</v>
      </c>
      <c r="L635" s="516">
        <v>99</v>
      </c>
      <c r="M635" s="516">
        <v>99</v>
      </c>
      <c r="N635" s="516">
        <v>99</v>
      </c>
      <c r="O635" s="516">
        <v>99</v>
      </c>
      <c r="P635" s="516">
        <v>9999</v>
      </c>
    </row>
    <row r="636" spans="1:37" s="516" customFormat="1">
      <c r="A636" s="516">
        <v>3</v>
      </c>
      <c r="B636" s="516">
        <v>258</v>
      </c>
      <c r="C636" s="516">
        <v>2020</v>
      </c>
      <c r="D636" s="516">
        <v>99</v>
      </c>
      <c r="E636" s="516">
        <v>50</v>
      </c>
      <c r="F636" s="516">
        <v>99</v>
      </c>
      <c r="G636" s="516">
        <v>99</v>
      </c>
      <c r="H636" s="516">
        <v>99</v>
      </c>
      <c r="I636" s="516">
        <v>99</v>
      </c>
      <c r="J636" s="516">
        <v>999</v>
      </c>
      <c r="K636" s="516">
        <v>99</v>
      </c>
      <c r="L636" s="516">
        <v>99</v>
      </c>
      <c r="M636" s="516">
        <v>99</v>
      </c>
      <c r="N636" s="516">
        <v>99</v>
      </c>
      <c r="O636" s="516">
        <v>99</v>
      </c>
      <c r="P636" s="516">
        <v>9999</v>
      </c>
    </row>
    <row r="637" spans="1:37" s="516" customFormat="1">
      <c r="A637" s="516">
        <v>3</v>
      </c>
      <c r="B637" s="516">
        <v>259</v>
      </c>
      <c r="C637" s="516">
        <v>2020</v>
      </c>
      <c r="D637" s="516">
        <v>99</v>
      </c>
      <c r="E637" s="516">
        <v>51</v>
      </c>
      <c r="F637" s="516">
        <v>99</v>
      </c>
      <c r="G637" s="516">
        <v>99</v>
      </c>
      <c r="H637" s="516">
        <v>99</v>
      </c>
      <c r="I637" s="516">
        <v>99</v>
      </c>
      <c r="J637" s="516">
        <v>999</v>
      </c>
      <c r="K637" s="516">
        <v>99</v>
      </c>
      <c r="L637" s="516">
        <v>99</v>
      </c>
      <c r="M637" s="516">
        <v>99</v>
      </c>
      <c r="N637" s="516">
        <v>99</v>
      </c>
      <c r="O637" s="516">
        <v>99</v>
      </c>
      <c r="P637" s="516">
        <v>9999</v>
      </c>
    </row>
    <row r="638" spans="1:37" s="516" customFormat="1">
      <c r="A638" s="516">
        <v>3</v>
      </c>
      <c r="B638" s="516">
        <v>260</v>
      </c>
      <c r="C638" s="516">
        <v>2020</v>
      </c>
      <c r="D638" s="516">
        <v>99</v>
      </c>
      <c r="E638" s="516">
        <v>52</v>
      </c>
      <c r="F638" s="516">
        <v>99</v>
      </c>
      <c r="G638" s="516">
        <v>99</v>
      </c>
      <c r="H638" s="516">
        <v>99</v>
      </c>
      <c r="I638" s="516">
        <v>99</v>
      </c>
      <c r="J638" s="516">
        <v>999</v>
      </c>
      <c r="K638" s="516">
        <v>99</v>
      </c>
      <c r="L638" s="516">
        <v>99</v>
      </c>
      <c r="M638" s="516">
        <v>99</v>
      </c>
      <c r="N638" s="516">
        <v>99</v>
      </c>
      <c r="O638" s="516">
        <v>99</v>
      </c>
      <c r="P638" s="516">
        <v>9999</v>
      </c>
    </row>
    <row r="639" spans="1:37">
      <c r="A639">
        <v>5</v>
      </c>
      <c r="B639">
        <v>1</v>
      </c>
      <c r="C639">
        <v>2024</v>
      </c>
      <c r="D639">
        <v>99</v>
      </c>
      <c r="E639">
        <v>99</v>
      </c>
      <c r="F639">
        <v>99</v>
      </c>
      <c r="G639">
        <v>1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881</v>
      </c>
      <c r="R639">
        <v>1399</v>
      </c>
      <c r="S639">
        <v>8.0886347390993585</v>
      </c>
      <c r="T639">
        <v>6.9535382416011418</v>
      </c>
      <c r="U639">
        <v>42.166118656183031</v>
      </c>
      <c r="V639">
        <v>11.937097927090779</v>
      </c>
      <c r="W639">
        <v>20.443173695496782</v>
      </c>
      <c r="X639">
        <v>99.21372408863472</v>
      </c>
      <c r="Y639">
        <v>95.13938527519656</v>
      </c>
      <c r="Z639">
        <v>71.408148677626869</v>
      </c>
      <c r="AA639">
        <v>11.975707303588772</v>
      </c>
      <c r="AB639">
        <v>1.8377755792244537</v>
      </c>
      <c r="AC639">
        <v>2.0347200705097728</v>
      </c>
      <c r="AD639">
        <v>75.763921171207684</v>
      </c>
      <c r="AE639">
        <v>45.896807912129056</v>
      </c>
      <c r="AF639">
        <v>52.199804091148003</v>
      </c>
      <c r="AG639">
        <v>31.438202247191008</v>
      </c>
      <c r="AH639">
        <v>31.333638576180263</v>
      </c>
      <c r="AI639">
        <v>1362</v>
      </c>
      <c r="AJ639">
        <v>117.8637298091042</v>
      </c>
      <c r="AK639">
        <v>25.20363265141907</v>
      </c>
    </row>
    <row r="640" spans="1:37">
      <c r="A640">
        <v>5</v>
      </c>
      <c r="B640">
        <v>2</v>
      </c>
      <c r="C640">
        <v>2024</v>
      </c>
      <c r="D640">
        <v>99</v>
      </c>
      <c r="E640">
        <v>99</v>
      </c>
      <c r="F640">
        <v>99</v>
      </c>
      <c r="G640">
        <v>2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1350</v>
      </c>
      <c r="R640">
        <v>1917</v>
      </c>
      <c r="S640">
        <v>8.3865414710485151</v>
      </c>
      <c r="T640">
        <v>7.4971309337506531</v>
      </c>
      <c r="U640">
        <v>43.688315075638968</v>
      </c>
      <c r="V640">
        <v>9.9634846113719355</v>
      </c>
      <c r="W640">
        <v>28.221178925404288</v>
      </c>
      <c r="X640">
        <v>99.53051643192488</v>
      </c>
      <c r="Y640">
        <v>94.314032342201358</v>
      </c>
      <c r="Z640">
        <v>73.448095983307255</v>
      </c>
      <c r="AA640">
        <v>12.653192698924355</v>
      </c>
      <c r="AB640">
        <v>1.746383515550662</v>
      </c>
      <c r="AC640">
        <v>2.086451090592679</v>
      </c>
      <c r="AD640">
        <v>76.62586651059344</v>
      </c>
      <c r="AE640">
        <v>34.550035615661095</v>
      </c>
      <c r="AF640">
        <v>41.454579993826421</v>
      </c>
      <c r="AG640">
        <v>43.078651685393261</v>
      </c>
      <c r="AH640">
        <v>44.485338251213392</v>
      </c>
      <c r="AI640">
        <v>1662</v>
      </c>
      <c r="AJ640">
        <v>118.01077015643804</v>
      </c>
      <c r="AK640">
        <v>26.070085092101881</v>
      </c>
    </row>
    <row r="641" spans="1:37">
      <c r="A641">
        <v>5</v>
      </c>
      <c r="B641">
        <v>3</v>
      </c>
      <c r="C641">
        <v>2024</v>
      </c>
      <c r="D641">
        <v>99</v>
      </c>
      <c r="E641">
        <v>99</v>
      </c>
      <c r="F641">
        <v>99</v>
      </c>
      <c r="G641">
        <v>3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391</v>
      </c>
      <c r="R641">
        <v>556</v>
      </c>
      <c r="S641">
        <v>8.0107913669064761</v>
      </c>
      <c r="T641">
        <v>7.3615107913669053</v>
      </c>
      <c r="U641">
        <v>40.20000000000001</v>
      </c>
      <c r="V641">
        <v>12.769784172661872</v>
      </c>
      <c r="W641">
        <v>28.956834532374099</v>
      </c>
      <c r="X641">
        <v>98.920863309352512</v>
      </c>
      <c r="Y641">
        <v>89.928057553956819</v>
      </c>
      <c r="Z641">
        <v>63.84892086330936</v>
      </c>
      <c r="AA641">
        <v>12.816844806400971</v>
      </c>
      <c r="AB641">
        <v>1.8280071567434644</v>
      </c>
      <c r="AC641">
        <v>1.8143791825935596</v>
      </c>
      <c r="AD641">
        <v>77.328978016502091</v>
      </c>
      <c r="AE641">
        <v>41.545862411622039</v>
      </c>
      <c r="AF641">
        <v>54.109837093952258</v>
      </c>
      <c r="AG641">
        <v>12.49438202247191</v>
      </c>
      <c r="AH641">
        <v>11.872176193820001</v>
      </c>
      <c r="AI641">
        <v>497</v>
      </c>
      <c r="AJ641">
        <v>116.50905432595576</v>
      </c>
      <c r="AK641">
        <v>24.784244018750233</v>
      </c>
    </row>
    <row r="642" spans="1:37">
      <c r="A642">
        <v>5</v>
      </c>
      <c r="B642">
        <v>4</v>
      </c>
      <c r="C642">
        <v>2024</v>
      </c>
      <c r="D642">
        <v>99</v>
      </c>
      <c r="E642">
        <v>99</v>
      </c>
      <c r="F642">
        <v>99</v>
      </c>
      <c r="G642">
        <v>4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334</v>
      </c>
      <c r="R642">
        <v>578</v>
      </c>
      <c r="S642">
        <v>8.1712802768166082</v>
      </c>
      <c r="T642">
        <v>6.9169550173010395</v>
      </c>
      <c r="U642">
        <v>40.092214532871992</v>
      </c>
      <c r="V642">
        <v>10.207612456747405</v>
      </c>
      <c r="W642">
        <v>17.474048442906579</v>
      </c>
      <c r="X642">
        <v>97.231833910034624</v>
      </c>
      <c r="Y642">
        <v>86.505190311418687</v>
      </c>
      <c r="Z642">
        <v>64.705882352941188</v>
      </c>
      <c r="AA642">
        <v>13.370853169226191</v>
      </c>
      <c r="AB642">
        <v>1.9268828712834647</v>
      </c>
      <c r="AC642">
        <v>1.9376143077478101</v>
      </c>
      <c r="AD642">
        <v>80.966756027403179</v>
      </c>
      <c r="AE642">
        <v>51.067426452941646</v>
      </c>
      <c r="AF642">
        <v>51.029836416059361</v>
      </c>
      <c r="AG642">
        <v>12.988764044943821</v>
      </c>
      <c r="AH642">
        <v>12.308846978786329</v>
      </c>
      <c r="AI642">
        <v>315</v>
      </c>
      <c r="AJ642">
        <v>116.51587301587298</v>
      </c>
      <c r="AK642">
        <v>25.958008637443204</v>
      </c>
    </row>
    <row r="643" spans="1:37">
      <c r="A643">
        <v>5</v>
      </c>
      <c r="B643">
        <v>5</v>
      </c>
      <c r="C643">
        <v>2023</v>
      </c>
      <c r="D643">
        <v>99</v>
      </c>
      <c r="E643">
        <v>99</v>
      </c>
      <c r="F643">
        <v>99</v>
      </c>
      <c r="G643">
        <v>1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991</v>
      </c>
      <c r="R643">
        <v>1567</v>
      </c>
      <c r="S643">
        <v>7.9157626037013422</v>
      </c>
      <c r="T643">
        <v>7.1525207402680282</v>
      </c>
      <c r="U643">
        <v>43.248672622846179</v>
      </c>
      <c r="V643">
        <v>10.274409700063815</v>
      </c>
      <c r="W643">
        <v>22.271857051691129</v>
      </c>
      <c r="X643">
        <v>99.744735162731331</v>
      </c>
      <c r="Y643">
        <v>96.234843650287189</v>
      </c>
      <c r="Z643">
        <v>75.239310784939391</v>
      </c>
      <c r="AA643">
        <v>11.627873577334688</v>
      </c>
      <c r="AB643">
        <v>1.8915862921112625</v>
      </c>
      <c r="AC643">
        <v>2.0058223392388523</v>
      </c>
      <c r="AD643">
        <v>69.491245377693204</v>
      </c>
      <c r="AE643">
        <v>43.942146838170096</v>
      </c>
      <c r="AF643">
        <v>43.699223184737022</v>
      </c>
      <c r="AG643">
        <v>31.894972521880742</v>
      </c>
      <c r="AH643">
        <v>32.617356468566179</v>
      </c>
      <c r="AI643">
        <v>527</v>
      </c>
      <c r="AJ643">
        <v>117.4216318785579</v>
      </c>
      <c r="AK643">
        <v>25.028186084120478</v>
      </c>
    </row>
    <row r="644" spans="1:37">
      <c r="A644">
        <v>5</v>
      </c>
      <c r="B644">
        <v>6</v>
      </c>
      <c r="C644">
        <v>2023</v>
      </c>
      <c r="D644">
        <v>99</v>
      </c>
      <c r="E644">
        <v>99</v>
      </c>
      <c r="F644">
        <v>99</v>
      </c>
      <c r="G644">
        <v>2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1402</v>
      </c>
      <c r="R644">
        <v>2010</v>
      </c>
      <c r="S644">
        <v>8.226368159203977</v>
      </c>
      <c r="T644">
        <v>7.3796019900497507</v>
      </c>
      <c r="U644">
        <v>43.554477611940278</v>
      </c>
      <c r="V644">
        <v>10.895522388059701</v>
      </c>
      <c r="W644">
        <v>25.970149253731343</v>
      </c>
      <c r="X644">
        <v>99.402985074626869</v>
      </c>
      <c r="Y644">
        <v>93.631840796019901</v>
      </c>
      <c r="Z644">
        <v>73.731343283582092</v>
      </c>
      <c r="AA644">
        <v>12.830743643240424</v>
      </c>
      <c r="AB644">
        <v>1.740075266794666</v>
      </c>
      <c r="AC644">
        <v>2.0031522026697588</v>
      </c>
      <c r="AD644">
        <v>69.232964935066903</v>
      </c>
      <c r="AE644">
        <v>46.007794859846911</v>
      </c>
      <c r="AF644">
        <v>43.480240220114943</v>
      </c>
      <c r="AG644">
        <v>40.911866476694485</v>
      </c>
      <c r="AH644">
        <v>42.134306232510227</v>
      </c>
      <c r="AI644">
        <v>329</v>
      </c>
      <c r="AJ644">
        <v>120.25957446808516</v>
      </c>
      <c r="AK644">
        <v>25.577364136503753</v>
      </c>
    </row>
    <row r="645" spans="1:37">
      <c r="A645">
        <v>5</v>
      </c>
      <c r="B645">
        <v>7</v>
      </c>
      <c r="C645">
        <v>2023</v>
      </c>
      <c r="D645">
        <v>99</v>
      </c>
      <c r="E645">
        <v>99</v>
      </c>
      <c r="F645">
        <v>99</v>
      </c>
      <c r="G645">
        <v>3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435</v>
      </c>
      <c r="R645">
        <v>699</v>
      </c>
      <c r="S645">
        <v>7.5765379113018572</v>
      </c>
      <c r="T645">
        <v>7.1459227467811148</v>
      </c>
      <c r="U645">
        <v>39.056223175965648</v>
      </c>
      <c r="V645">
        <v>12.732474964234623</v>
      </c>
      <c r="W645">
        <v>22.603719599427755</v>
      </c>
      <c r="X645">
        <v>97.711015736766797</v>
      </c>
      <c r="Y645">
        <v>86.838340486409152</v>
      </c>
      <c r="Z645">
        <v>58.941344778254638</v>
      </c>
      <c r="AA645">
        <v>13.343633741044624</v>
      </c>
      <c r="AB645">
        <v>1.9347936945708928</v>
      </c>
      <c r="AC645">
        <v>2.3337775624018118</v>
      </c>
      <c r="AD645">
        <v>74.902396506741397</v>
      </c>
      <c r="AE645">
        <v>45.999837443566591</v>
      </c>
      <c r="AF645">
        <v>47.594248427132513</v>
      </c>
      <c r="AG645">
        <v>14.227559535925099</v>
      </c>
      <c r="AH645">
        <v>13.13936569903762</v>
      </c>
      <c r="AI645">
        <v>126</v>
      </c>
      <c r="AJ645">
        <v>115.10317460317459</v>
      </c>
      <c r="AK645">
        <v>23.589550492725095</v>
      </c>
    </row>
    <row r="646" spans="1:37">
      <c r="A646">
        <v>5</v>
      </c>
      <c r="B646">
        <v>8</v>
      </c>
      <c r="C646">
        <v>2023</v>
      </c>
      <c r="D646">
        <v>99</v>
      </c>
      <c r="E646">
        <v>99</v>
      </c>
      <c r="F646">
        <v>99</v>
      </c>
      <c r="G646">
        <v>4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360</v>
      </c>
      <c r="R646">
        <v>637</v>
      </c>
      <c r="S646">
        <v>7.8979591836734686</v>
      </c>
      <c r="T646">
        <v>6.6828885400314002</v>
      </c>
      <c r="U646">
        <v>39.496703296703274</v>
      </c>
      <c r="V646">
        <v>14.75667189952904</v>
      </c>
      <c r="W646">
        <v>15.855572998430141</v>
      </c>
      <c r="X646">
        <v>98.273155416012571</v>
      </c>
      <c r="Y646">
        <v>92.778649921507039</v>
      </c>
      <c r="Z646">
        <v>63.579277864992143</v>
      </c>
      <c r="AA646">
        <v>11.550185566473624</v>
      </c>
      <c r="AB646">
        <v>2.0220011796990889</v>
      </c>
      <c r="AC646">
        <v>1.9051048851361037</v>
      </c>
      <c r="AD646">
        <v>74.647630562478298</v>
      </c>
      <c r="AE646">
        <v>38.031887494055674</v>
      </c>
      <c r="AF646">
        <v>38.934978852033161</v>
      </c>
      <c r="AG646">
        <v>12.965601465499699</v>
      </c>
      <c r="AH646">
        <v>12.108971599885971</v>
      </c>
      <c r="AI646">
        <v>41</v>
      </c>
      <c r="AJ646">
        <v>119.3780487804878</v>
      </c>
      <c r="AK646">
        <v>24.564096717082521</v>
      </c>
    </row>
    <row r="647" spans="1:37">
      <c r="A647">
        <v>5</v>
      </c>
      <c r="B647">
        <v>9</v>
      </c>
      <c r="C647">
        <v>2022</v>
      </c>
      <c r="D647">
        <v>99</v>
      </c>
      <c r="E647">
        <v>99</v>
      </c>
      <c r="F647">
        <v>99</v>
      </c>
      <c r="G647">
        <v>1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965</v>
      </c>
      <c r="R647">
        <v>1570</v>
      </c>
      <c r="S647">
        <v>7.9108280254777057</v>
      </c>
      <c r="T647">
        <v>7.1267515923566886</v>
      </c>
      <c r="U647">
        <v>44.260859872611405</v>
      </c>
      <c r="V647">
        <v>8.4713375796178347</v>
      </c>
      <c r="W647">
        <v>20.636942675159226</v>
      </c>
      <c r="X647">
        <v>99.808917197452189</v>
      </c>
      <c r="Y647">
        <v>98.089171974522273</v>
      </c>
      <c r="Z647">
        <v>77.133757961783445</v>
      </c>
      <c r="AA647">
        <v>11.45693929123504</v>
      </c>
      <c r="AB647">
        <v>1.8208830928812236</v>
      </c>
      <c r="AC647">
        <v>2.0777524041481281</v>
      </c>
      <c r="AD647">
        <v>69.97664445742592</v>
      </c>
      <c r="AE647">
        <v>41.632280278125442</v>
      </c>
      <c r="AF647">
        <v>42.151654352070494</v>
      </c>
      <c r="AG647">
        <v>31.349840255591051</v>
      </c>
      <c r="AH647">
        <v>31.871944677761224</v>
      </c>
      <c r="AI647">
        <v>53</v>
      </c>
      <c r="AJ647">
        <v>117.9396226415094</v>
      </c>
      <c r="AK647">
        <v>24.845546098274376</v>
      </c>
    </row>
    <row r="648" spans="1:37">
      <c r="A648">
        <v>5</v>
      </c>
      <c r="B648">
        <v>10</v>
      </c>
      <c r="C648">
        <v>2022</v>
      </c>
      <c r="D648">
        <v>99</v>
      </c>
      <c r="E648">
        <v>99</v>
      </c>
      <c r="F648">
        <v>99</v>
      </c>
      <c r="G648">
        <v>2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1416</v>
      </c>
      <c r="R648">
        <v>2039</v>
      </c>
      <c r="S648">
        <v>8.3491907797940144</v>
      </c>
      <c r="T648">
        <v>7.2069641981363395</v>
      </c>
      <c r="U648">
        <v>44.519744973026086</v>
      </c>
      <c r="V648">
        <v>10.348209906817065</v>
      </c>
      <c r="W648">
        <v>25.061304561059341</v>
      </c>
      <c r="X648">
        <v>99.117214320745475</v>
      </c>
      <c r="Y648">
        <v>94.409024031387929</v>
      </c>
      <c r="Z648">
        <v>75.576262873957802</v>
      </c>
      <c r="AA648">
        <v>13.083633278573839</v>
      </c>
      <c r="AB648">
        <v>1.790577507425039</v>
      </c>
      <c r="AC648">
        <v>2.1368874419059618</v>
      </c>
      <c r="AD648">
        <v>73.182378062285338</v>
      </c>
      <c r="AE648">
        <v>47.488776694936035</v>
      </c>
      <c r="AF648">
        <v>47.805194582274815</v>
      </c>
      <c r="AG648">
        <v>40.714856230031963</v>
      </c>
      <c r="AH648">
        <v>41.635037222168471</v>
      </c>
      <c r="AI648">
        <v>255</v>
      </c>
      <c r="AJ648">
        <v>119.94588235294118</v>
      </c>
      <c r="AK648">
        <v>25.353250715222966</v>
      </c>
    </row>
    <row r="649" spans="1:37">
      <c r="A649">
        <v>5</v>
      </c>
      <c r="B649">
        <v>11</v>
      </c>
      <c r="C649">
        <v>2022</v>
      </c>
      <c r="D649">
        <v>99</v>
      </c>
      <c r="E649">
        <v>99</v>
      </c>
      <c r="F649">
        <v>99</v>
      </c>
      <c r="G649">
        <v>3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490</v>
      </c>
      <c r="R649">
        <v>744</v>
      </c>
      <c r="S649">
        <v>7.846774193548387</v>
      </c>
      <c r="T649">
        <v>7.3319892473118271</v>
      </c>
      <c r="U649">
        <v>41.393682795698901</v>
      </c>
      <c r="V649">
        <v>12.634408602150538</v>
      </c>
      <c r="W649">
        <v>23.9247311827957</v>
      </c>
      <c r="X649">
        <v>99.327956989247326</v>
      </c>
      <c r="Y649">
        <v>94.892473118279554</v>
      </c>
      <c r="Z649">
        <v>66.8010752688172</v>
      </c>
      <c r="AA649">
        <v>12.265635200311644</v>
      </c>
      <c r="AB649">
        <v>1.7645448779871824</v>
      </c>
      <c r="AC649">
        <v>1.7836619092014028</v>
      </c>
      <c r="AD649">
        <v>69.462620975330694</v>
      </c>
      <c r="AE649">
        <v>40.469022842399099</v>
      </c>
      <c r="AF649">
        <v>45.261078735369502</v>
      </c>
      <c r="AG649">
        <v>14.856230031948876</v>
      </c>
      <c r="AH649">
        <v>14.12524750910813</v>
      </c>
      <c r="AI649">
        <v>25</v>
      </c>
      <c r="AJ649">
        <v>113.94799999999999</v>
      </c>
      <c r="AK649">
        <v>26.308423106640205</v>
      </c>
    </row>
    <row r="650" spans="1:37">
      <c r="A650">
        <v>5</v>
      </c>
      <c r="B650">
        <v>12</v>
      </c>
      <c r="C650">
        <v>2022</v>
      </c>
      <c r="D650">
        <v>99</v>
      </c>
      <c r="E650">
        <v>99</v>
      </c>
      <c r="F650">
        <v>99</v>
      </c>
      <c r="G650">
        <v>4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374</v>
      </c>
      <c r="R650">
        <v>655</v>
      </c>
      <c r="S650">
        <v>7.9740458015267182</v>
      </c>
      <c r="T650">
        <v>6.6717557251908399</v>
      </c>
      <c r="U650">
        <v>41.168122137404609</v>
      </c>
      <c r="V650">
        <v>10.381679389312977</v>
      </c>
      <c r="W650">
        <v>17.404580152671748</v>
      </c>
      <c r="X650">
        <v>98.625954198473281</v>
      </c>
      <c r="Y650">
        <v>93.43511450381682</v>
      </c>
      <c r="Z650">
        <v>69.007633587786259</v>
      </c>
      <c r="AA650">
        <v>12.00912487612743</v>
      </c>
      <c r="AB650">
        <v>2.1952616490582373</v>
      </c>
      <c r="AC650">
        <v>2.0130973745863501</v>
      </c>
      <c r="AD650">
        <v>71.024700620952942</v>
      </c>
      <c r="AE650">
        <v>43.255737972121089</v>
      </c>
      <c r="AF650">
        <v>46.376288774638759</v>
      </c>
      <c r="AG650">
        <v>13.079073482428116</v>
      </c>
      <c r="AH650">
        <v>12.367770590962156</v>
      </c>
      <c r="AI650">
        <v>10</v>
      </c>
      <c r="AJ650">
        <v>118.51</v>
      </c>
      <c r="AK650">
        <v>24.103182066901834</v>
      </c>
    </row>
    <row r="651" spans="1:37">
      <c r="A651">
        <v>5</v>
      </c>
      <c r="B651">
        <v>13</v>
      </c>
      <c r="C651">
        <v>2021</v>
      </c>
      <c r="D651">
        <v>99</v>
      </c>
      <c r="E651">
        <v>99</v>
      </c>
      <c r="F651">
        <v>99</v>
      </c>
      <c r="G651">
        <v>1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</row>
    <row r="652" spans="1:37">
      <c r="A652">
        <v>5</v>
      </c>
      <c r="B652">
        <v>14</v>
      </c>
      <c r="C652">
        <v>2021</v>
      </c>
      <c r="D652">
        <v>99</v>
      </c>
      <c r="E652">
        <v>99</v>
      </c>
      <c r="F652">
        <v>99</v>
      </c>
      <c r="G652">
        <v>2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</row>
    <row r="653" spans="1:37">
      <c r="A653">
        <v>5</v>
      </c>
      <c r="B653">
        <v>15</v>
      </c>
      <c r="C653">
        <v>2021</v>
      </c>
      <c r="D653">
        <v>99</v>
      </c>
      <c r="E653">
        <v>99</v>
      </c>
      <c r="F653">
        <v>99</v>
      </c>
      <c r="G653">
        <v>3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</row>
    <row r="654" spans="1:37">
      <c r="A654">
        <v>5</v>
      </c>
      <c r="B654">
        <v>16</v>
      </c>
      <c r="C654">
        <v>2021</v>
      </c>
      <c r="D654">
        <v>99</v>
      </c>
      <c r="E654">
        <v>99</v>
      </c>
      <c r="F654">
        <v>99</v>
      </c>
      <c r="G654">
        <v>4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37">
      <c r="A655">
        <v>5</v>
      </c>
      <c r="B655">
        <v>17</v>
      </c>
      <c r="C655">
        <v>2020</v>
      </c>
      <c r="D655">
        <v>99</v>
      </c>
      <c r="E655">
        <v>99</v>
      </c>
      <c r="F655">
        <v>99</v>
      </c>
      <c r="G655">
        <v>1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</row>
    <row r="656" spans="1:37">
      <c r="A656">
        <v>5</v>
      </c>
      <c r="B656">
        <v>18</v>
      </c>
      <c r="C656">
        <v>2020</v>
      </c>
      <c r="D656">
        <v>99</v>
      </c>
      <c r="E656">
        <v>99</v>
      </c>
      <c r="F656">
        <v>99</v>
      </c>
      <c r="G656">
        <v>2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5</v>
      </c>
      <c r="B657">
        <v>19</v>
      </c>
      <c r="C657">
        <v>2020</v>
      </c>
      <c r="D657">
        <v>99</v>
      </c>
      <c r="E657">
        <v>99</v>
      </c>
      <c r="F657">
        <v>99</v>
      </c>
      <c r="G657">
        <v>3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5</v>
      </c>
      <c r="B658">
        <v>20</v>
      </c>
      <c r="C658">
        <v>2020</v>
      </c>
      <c r="D658">
        <v>99</v>
      </c>
      <c r="E658">
        <v>99</v>
      </c>
      <c r="F658">
        <v>99</v>
      </c>
      <c r="G658">
        <v>4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5</v>
      </c>
      <c r="B659">
        <v>21</v>
      </c>
      <c r="C659">
        <v>2019</v>
      </c>
      <c r="D659">
        <v>99</v>
      </c>
      <c r="E659">
        <v>99</v>
      </c>
      <c r="F659">
        <v>99</v>
      </c>
      <c r="G659">
        <v>1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5</v>
      </c>
      <c r="B660">
        <v>22</v>
      </c>
      <c r="C660">
        <v>2019</v>
      </c>
      <c r="D660">
        <v>99</v>
      </c>
      <c r="E660">
        <v>99</v>
      </c>
      <c r="F660">
        <v>99</v>
      </c>
      <c r="G660">
        <v>2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5</v>
      </c>
      <c r="B661">
        <v>23</v>
      </c>
      <c r="C661">
        <v>2019</v>
      </c>
      <c r="D661">
        <v>99</v>
      </c>
      <c r="E661">
        <v>99</v>
      </c>
      <c r="F661">
        <v>99</v>
      </c>
      <c r="G661">
        <v>3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5</v>
      </c>
      <c r="B662">
        <v>24</v>
      </c>
      <c r="C662">
        <v>2019</v>
      </c>
      <c r="D662">
        <v>99</v>
      </c>
      <c r="E662">
        <v>99</v>
      </c>
      <c r="F662">
        <v>99</v>
      </c>
      <c r="G662">
        <v>4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5</v>
      </c>
      <c r="B663">
        <v>25</v>
      </c>
      <c r="C663">
        <v>2018</v>
      </c>
      <c r="D663">
        <v>99</v>
      </c>
      <c r="E663">
        <v>99</v>
      </c>
      <c r="F663">
        <v>99</v>
      </c>
      <c r="G663">
        <v>1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5</v>
      </c>
      <c r="B664">
        <v>26</v>
      </c>
      <c r="C664">
        <v>2018</v>
      </c>
      <c r="D664">
        <v>99</v>
      </c>
      <c r="E664">
        <v>99</v>
      </c>
      <c r="F664">
        <v>99</v>
      </c>
      <c r="G664">
        <v>2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5</v>
      </c>
      <c r="B665">
        <v>27</v>
      </c>
      <c r="C665">
        <v>2018</v>
      </c>
      <c r="D665">
        <v>99</v>
      </c>
      <c r="E665">
        <v>99</v>
      </c>
      <c r="F665">
        <v>99</v>
      </c>
      <c r="G665">
        <v>3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5</v>
      </c>
      <c r="B666">
        <v>28</v>
      </c>
      <c r="C666">
        <v>2018</v>
      </c>
      <c r="D666">
        <v>99</v>
      </c>
      <c r="E666">
        <v>99</v>
      </c>
      <c r="F666">
        <v>99</v>
      </c>
      <c r="G666">
        <v>4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5</v>
      </c>
      <c r="B667">
        <v>29</v>
      </c>
      <c r="C667">
        <v>2017</v>
      </c>
      <c r="D667">
        <v>99</v>
      </c>
      <c r="E667">
        <v>99</v>
      </c>
      <c r="F667">
        <v>99</v>
      </c>
      <c r="G667">
        <v>1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5</v>
      </c>
      <c r="B668">
        <v>30</v>
      </c>
      <c r="C668">
        <v>2017</v>
      </c>
      <c r="D668">
        <v>99</v>
      </c>
      <c r="E668">
        <v>99</v>
      </c>
      <c r="F668">
        <v>99</v>
      </c>
      <c r="G668">
        <v>2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5</v>
      </c>
      <c r="B669">
        <v>31</v>
      </c>
      <c r="C669">
        <v>2017</v>
      </c>
      <c r="D669">
        <v>99</v>
      </c>
      <c r="E669">
        <v>99</v>
      </c>
      <c r="F669">
        <v>99</v>
      </c>
      <c r="G669">
        <v>3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5</v>
      </c>
      <c r="B670">
        <v>32</v>
      </c>
      <c r="C670">
        <v>2017</v>
      </c>
      <c r="D670">
        <v>99</v>
      </c>
      <c r="E670">
        <v>99</v>
      </c>
      <c r="F670">
        <v>99</v>
      </c>
      <c r="G670">
        <v>4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5</v>
      </c>
      <c r="B671">
        <v>33</v>
      </c>
      <c r="C671">
        <v>2016</v>
      </c>
      <c r="D671">
        <v>99</v>
      </c>
      <c r="E671">
        <v>99</v>
      </c>
      <c r="F671">
        <v>99</v>
      </c>
      <c r="G671">
        <v>1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5</v>
      </c>
      <c r="B672">
        <v>34</v>
      </c>
      <c r="C672">
        <v>2016</v>
      </c>
      <c r="D672">
        <v>99</v>
      </c>
      <c r="E672">
        <v>99</v>
      </c>
      <c r="F672">
        <v>99</v>
      </c>
      <c r="G672">
        <v>2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5</v>
      </c>
      <c r="B673">
        <v>35</v>
      </c>
      <c r="C673">
        <v>2016</v>
      </c>
      <c r="D673">
        <v>99</v>
      </c>
      <c r="E673">
        <v>99</v>
      </c>
      <c r="F673">
        <v>99</v>
      </c>
      <c r="G673">
        <v>3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5</v>
      </c>
      <c r="B674">
        <v>36</v>
      </c>
      <c r="C674">
        <v>2016</v>
      </c>
      <c r="D674">
        <v>99</v>
      </c>
      <c r="E674">
        <v>99</v>
      </c>
      <c r="F674">
        <v>99</v>
      </c>
      <c r="G674">
        <v>4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5</v>
      </c>
      <c r="B675">
        <v>37</v>
      </c>
      <c r="C675">
        <v>2015</v>
      </c>
      <c r="D675">
        <v>99</v>
      </c>
      <c r="E675">
        <v>99</v>
      </c>
      <c r="F675">
        <v>99</v>
      </c>
      <c r="G675">
        <v>1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5</v>
      </c>
      <c r="B676">
        <v>38</v>
      </c>
      <c r="C676">
        <v>2015</v>
      </c>
      <c r="D676">
        <v>99</v>
      </c>
      <c r="E676">
        <v>99</v>
      </c>
      <c r="F676">
        <v>99</v>
      </c>
      <c r="G676">
        <v>2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5</v>
      </c>
      <c r="B677">
        <v>39</v>
      </c>
      <c r="C677">
        <v>2015</v>
      </c>
      <c r="D677">
        <v>99</v>
      </c>
      <c r="E677">
        <v>99</v>
      </c>
      <c r="F677">
        <v>99</v>
      </c>
      <c r="G677">
        <v>3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5</v>
      </c>
      <c r="B678">
        <v>40</v>
      </c>
      <c r="C678">
        <v>2015</v>
      </c>
      <c r="D678">
        <v>99</v>
      </c>
      <c r="E678">
        <v>99</v>
      </c>
      <c r="F678">
        <v>99</v>
      </c>
      <c r="G678">
        <v>4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5</v>
      </c>
      <c r="B679">
        <v>41</v>
      </c>
      <c r="C679">
        <v>2014</v>
      </c>
      <c r="D679">
        <v>99</v>
      </c>
      <c r="E679">
        <v>99</v>
      </c>
      <c r="F679">
        <v>99</v>
      </c>
      <c r="G679">
        <v>1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5</v>
      </c>
      <c r="B680">
        <v>42</v>
      </c>
      <c r="C680">
        <v>2014</v>
      </c>
      <c r="D680">
        <v>99</v>
      </c>
      <c r="E680">
        <v>99</v>
      </c>
      <c r="F680">
        <v>99</v>
      </c>
      <c r="G680">
        <v>2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5</v>
      </c>
      <c r="B681">
        <v>43</v>
      </c>
      <c r="C681">
        <v>2014</v>
      </c>
      <c r="D681">
        <v>99</v>
      </c>
      <c r="E681">
        <v>99</v>
      </c>
      <c r="F681">
        <v>99</v>
      </c>
      <c r="G681">
        <v>3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5</v>
      </c>
      <c r="B682">
        <v>44</v>
      </c>
      <c r="C682">
        <v>2014</v>
      </c>
      <c r="D682">
        <v>99</v>
      </c>
      <c r="E682">
        <v>99</v>
      </c>
      <c r="F682">
        <v>99</v>
      </c>
      <c r="G682">
        <v>4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5</v>
      </c>
      <c r="B683">
        <v>45</v>
      </c>
      <c r="C683">
        <v>2013</v>
      </c>
      <c r="D683">
        <v>99</v>
      </c>
      <c r="E683">
        <v>99</v>
      </c>
      <c r="F683">
        <v>99</v>
      </c>
      <c r="G683">
        <v>1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5</v>
      </c>
      <c r="B684">
        <v>46</v>
      </c>
      <c r="C684">
        <v>2013</v>
      </c>
      <c r="D684">
        <v>99</v>
      </c>
      <c r="E684">
        <v>99</v>
      </c>
      <c r="F684">
        <v>99</v>
      </c>
      <c r="G684">
        <v>2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5</v>
      </c>
      <c r="B685">
        <v>47</v>
      </c>
      <c r="C685">
        <v>2013</v>
      </c>
      <c r="D685">
        <v>99</v>
      </c>
      <c r="E685">
        <v>99</v>
      </c>
      <c r="F685">
        <v>99</v>
      </c>
      <c r="G685">
        <v>3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5</v>
      </c>
      <c r="B686">
        <v>48</v>
      </c>
      <c r="C686">
        <v>2013</v>
      </c>
      <c r="D686">
        <v>99</v>
      </c>
      <c r="E686">
        <v>99</v>
      </c>
      <c r="F686">
        <v>99</v>
      </c>
      <c r="G686">
        <v>4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5</v>
      </c>
      <c r="B687">
        <v>49</v>
      </c>
      <c r="C687">
        <v>2012</v>
      </c>
      <c r="D687">
        <v>99</v>
      </c>
      <c r="E687">
        <v>99</v>
      </c>
      <c r="F687">
        <v>99</v>
      </c>
      <c r="G687">
        <v>1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5</v>
      </c>
      <c r="B688">
        <v>50</v>
      </c>
      <c r="C688">
        <v>2012</v>
      </c>
      <c r="D688">
        <v>99</v>
      </c>
      <c r="E688">
        <v>99</v>
      </c>
      <c r="F688">
        <v>99</v>
      </c>
      <c r="G688">
        <v>2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16">
      <c r="A689">
        <v>5</v>
      </c>
      <c r="B689">
        <v>51</v>
      </c>
      <c r="C689">
        <v>2012</v>
      </c>
      <c r="D689">
        <v>99</v>
      </c>
      <c r="E689">
        <v>99</v>
      </c>
      <c r="F689">
        <v>99</v>
      </c>
      <c r="G689">
        <v>3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16">
      <c r="A690">
        <v>5</v>
      </c>
      <c r="B690">
        <v>52</v>
      </c>
      <c r="C690">
        <v>2012</v>
      </c>
      <c r="D690">
        <v>99</v>
      </c>
      <c r="E690">
        <v>99</v>
      </c>
      <c r="F690">
        <v>99</v>
      </c>
      <c r="G690">
        <v>4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16">
      <c r="A691">
        <v>5</v>
      </c>
      <c r="B691">
        <v>53</v>
      </c>
      <c r="C691">
        <v>2011</v>
      </c>
      <c r="D691">
        <v>99</v>
      </c>
      <c r="E691">
        <v>99</v>
      </c>
      <c r="F691">
        <v>99</v>
      </c>
      <c r="G691">
        <v>1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</row>
    <row r="692" spans="1:16">
      <c r="A692">
        <v>5</v>
      </c>
      <c r="B692">
        <v>54</v>
      </c>
      <c r="C692">
        <v>2011</v>
      </c>
      <c r="D692">
        <v>99</v>
      </c>
      <c r="E692">
        <v>99</v>
      </c>
      <c r="F692">
        <v>99</v>
      </c>
      <c r="G692">
        <v>2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</row>
    <row r="693" spans="1:16">
      <c r="A693">
        <v>5</v>
      </c>
      <c r="B693">
        <v>55</v>
      </c>
      <c r="C693">
        <v>2011</v>
      </c>
      <c r="D693">
        <v>99</v>
      </c>
      <c r="E693">
        <v>99</v>
      </c>
      <c r="F693">
        <v>99</v>
      </c>
      <c r="G693">
        <v>3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16">
      <c r="A694">
        <v>5</v>
      </c>
      <c r="B694">
        <v>56</v>
      </c>
      <c r="C694">
        <v>2011</v>
      </c>
      <c r="D694">
        <v>99</v>
      </c>
      <c r="E694">
        <v>99</v>
      </c>
      <c r="F694">
        <v>99</v>
      </c>
      <c r="G694">
        <v>4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16">
      <c r="A695">
        <v>5</v>
      </c>
      <c r="B695">
        <v>57</v>
      </c>
      <c r="C695">
        <v>2010</v>
      </c>
      <c r="D695">
        <v>99</v>
      </c>
      <c r="E695">
        <v>99</v>
      </c>
      <c r="F695">
        <v>99</v>
      </c>
      <c r="G695">
        <v>1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</row>
    <row r="696" spans="1:16">
      <c r="A696">
        <v>5</v>
      </c>
      <c r="B696">
        <v>58</v>
      </c>
      <c r="C696">
        <v>2010</v>
      </c>
      <c r="D696">
        <v>99</v>
      </c>
      <c r="E696">
        <v>99</v>
      </c>
      <c r="F696">
        <v>99</v>
      </c>
      <c r="G696">
        <v>2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</row>
    <row r="697" spans="1:16">
      <c r="A697">
        <v>5</v>
      </c>
      <c r="B697">
        <v>59</v>
      </c>
      <c r="C697">
        <v>2010</v>
      </c>
      <c r="D697">
        <v>99</v>
      </c>
      <c r="E697">
        <v>99</v>
      </c>
      <c r="F697">
        <v>99</v>
      </c>
      <c r="G697">
        <v>3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</row>
    <row r="698" spans="1:16">
      <c r="A698">
        <v>5</v>
      </c>
      <c r="B698">
        <v>60</v>
      </c>
      <c r="C698">
        <v>2010</v>
      </c>
      <c r="D698">
        <v>99</v>
      </c>
      <c r="E698">
        <v>99</v>
      </c>
      <c r="F698">
        <v>99</v>
      </c>
      <c r="G698">
        <v>4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16">
      <c r="A699">
        <v>5</v>
      </c>
      <c r="B699">
        <v>61</v>
      </c>
      <c r="C699">
        <v>2009</v>
      </c>
      <c r="D699">
        <v>99</v>
      </c>
      <c r="E699">
        <v>99</v>
      </c>
      <c r="F699">
        <v>99</v>
      </c>
      <c r="G699">
        <v>1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</row>
    <row r="700" spans="1:16">
      <c r="A700">
        <v>5</v>
      </c>
      <c r="B700">
        <v>62</v>
      </c>
      <c r="C700">
        <v>2009</v>
      </c>
      <c r="D700">
        <v>99</v>
      </c>
      <c r="E700">
        <v>99</v>
      </c>
      <c r="F700">
        <v>99</v>
      </c>
      <c r="G700">
        <v>2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</row>
    <row r="701" spans="1:16">
      <c r="A701">
        <v>5</v>
      </c>
      <c r="B701">
        <v>63</v>
      </c>
      <c r="C701">
        <v>2009</v>
      </c>
      <c r="D701">
        <v>99</v>
      </c>
      <c r="E701">
        <v>99</v>
      </c>
      <c r="F701">
        <v>99</v>
      </c>
      <c r="G701">
        <v>3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</row>
    <row r="702" spans="1:16">
      <c r="A702">
        <v>5</v>
      </c>
      <c r="B702">
        <v>64</v>
      </c>
      <c r="C702">
        <v>2009</v>
      </c>
      <c r="D702">
        <v>99</v>
      </c>
      <c r="E702">
        <v>99</v>
      </c>
      <c r="F702">
        <v>99</v>
      </c>
      <c r="G702">
        <v>4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</row>
    <row r="703" spans="1:16">
      <c r="A703">
        <v>5</v>
      </c>
      <c r="B703">
        <v>65</v>
      </c>
      <c r="C703">
        <v>2008</v>
      </c>
      <c r="D703">
        <v>99</v>
      </c>
      <c r="E703">
        <v>99</v>
      </c>
      <c r="F703">
        <v>99</v>
      </c>
      <c r="G703">
        <v>1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</row>
    <row r="704" spans="1:16">
      <c r="A704">
        <v>5</v>
      </c>
      <c r="B704">
        <v>66</v>
      </c>
      <c r="C704">
        <v>2008</v>
      </c>
      <c r="D704">
        <v>99</v>
      </c>
      <c r="E704">
        <v>99</v>
      </c>
      <c r="F704">
        <v>99</v>
      </c>
      <c r="G704">
        <v>2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16">
      <c r="A705">
        <v>5</v>
      </c>
      <c r="B705">
        <v>67</v>
      </c>
      <c r="C705">
        <v>2008</v>
      </c>
      <c r="D705">
        <v>99</v>
      </c>
      <c r="E705">
        <v>99</v>
      </c>
      <c r="F705">
        <v>99</v>
      </c>
      <c r="G705">
        <v>3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</row>
    <row r="706" spans="1:16">
      <c r="A706">
        <v>5</v>
      </c>
      <c r="B706">
        <v>68</v>
      </c>
      <c r="C706">
        <v>2008</v>
      </c>
      <c r="D706">
        <v>99</v>
      </c>
      <c r="E706">
        <v>99</v>
      </c>
      <c r="F706">
        <v>99</v>
      </c>
      <c r="G706">
        <v>4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</row>
    <row r="707" spans="1:16">
      <c r="A707">
        <v>5</v>
      </c>
      <c r="B707">
        <v>69</v>
      </c>
      <c r="C707">
        <v>2007</v>
      </c>
      <c r="D707">
        <v>99</v>
      </c>
      <c r="E707">
        <v>99</v>
      </c>
      <c r="F707">
        <v>99</v>
      </c>
      <c r="G707">
        <v>1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</row>
    <row r="708" spans="1:16">
      <c r="A708">
        <v>5</v>
      </c>
      <c r="B708">
        <v>70</v>
      </c>
      <c r="C708">
        <v>2007</v>
      </c>
      <c r="D708">
        <v>99</v>
      </c>
      <c r="E708">
        <v>99</v>
      </c>
      <c r="F708">
        <v>99</v>
      </c>
      <c r="G708">
        <v>2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16">
      <c r="A709">
        <v>5</v>
      </c>
      <c r="B709">
        <v>71</v>
      </c>
      <c r="C709">
        <v>2007</v>
      </c>
      <c r="D709">
        <v>99</v>
      </c>
      <c r="E709">
        <v>99</v>
      </c>
      <c r="F709">
        <v>99</v>
      </c>
      <c r="G709">
        <v>3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16">
      <c r="A710">
        <v>5</v>
      </c>
      <c r="B710">
        <v>72</v>
      </c>
      <c r="C710">
        <v>2007</v>
      </c>
      <c r="D710">
        <v>99</v>
      </c>
      <c r="E710">
        <v>99</v>
      </c>
      <c r="F710">
        <v>99</v>
      </c>
      <c r="G710">
        <v>4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16">
      <c r="A711">
        <v>5</v>
      </c>
      <c r="B711">
        <v>73</v>
      </c>
      <c r="C711">
        <v>2006</v>
      </c>
      <c r="D711">
        <v>99</v>
      </c>
      <c r="E711">
        <v>99</v>
      </c>
      <c r="F711">
        <v>99</v>
      </c>
      <c r="G711">
        <v>1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16">
      <c r="A712">
        <v>5</v>
      </c>
      <c r="B712">
        <v>74</v>
      </c>
      <c r="C712">
        <v>2006</v>
      </c>
      <c r="D712">
        <v>99</v>
      </c>
      <c r="E712">
        <v>99</v>
      </c>
      <c r="F712">
        <v>99</v>
      </c>
      <c r="G712">
        <v>2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16">
      <c r="A713">
        <v>5</v>
      </c>
      <c r="B713">
        <v>75</v>
      </c>
      <c r="C713">
        <v>2006</v>
      </c>
      <c r="D713">
        <v>99</v>
      </c>
      <c r="E713">
        <v>99</v>
      </c>
      <c r="F713">
        <v>99</v>
      </c>
      <c r="G713">
        <v>3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16">
      <c r="A714">
        <v>5</v>
      </c>
      <c r="B714">
        <v>76</v>
      </c>
      <c r="C714">
        <v>2006</v>
      </c>
      <c r="D714">
        <v>99</v>
      </c>
      <c r="E714">
        <v>99</v>
      </c>
      <c r="F714">
        <v>99</v>
      </c>
      <c r="G714">
        <v>4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16">
      <c r="A715">
        <v>5</v>
      </c>
      <c r="B715">
        <v>77</v>
      </c>
      <c r="C715">
        <v>2005</v>
      </c>
      <c r="D715">
        <v>99</v>
      </c>
      <c r="E715">
        <v>99</v>
      </c>
      <c r="F715">
        <v>99</v>
      </c>
      <c r="G715">
        <v>1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16">
      <c r="A716">
        <v>5</v>
      </c>
      <c r="B716">
        <v>78</v>
      </c>
      <c r="C716">
        <v>2005</v>
      </c>
      <c r="D716">
        <v>99</v>
      </c>
      <c r="E716">
        <v>99</v>
      </c>
      <c r="F716">
        <v>99</v>
      </c>
      <c r="G716">
        <v>2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16">
      <c r="A717">
        <v>5</v>
      </c>
      <c r="B717">
        <v>79</v>
      </c>
      <c r="C717">
        <v>2005</v>
      </c>
      <c r="D717">
        <v>99</v>
      </c>
      <c r="E717">
        <v>99</v>
      </c>
      <c r="F717">
        <v>99</v>
      </c>
      <c r="G717">
        <v>3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16">
      <c r="A718">
        <v>5</v>
      </c>
      <c r="B718">
        <v>80</v>
      </c>
      <c r="C718">
        <v>2005</v>
      </c>
      <c r="D718">
        <v>99</v>
      </c>
      <c r="E718">
        <v>99</v>
      </c>
      <c r="F718">
        <v>99</v>
      </c>
      <c r="G718">
        <v>4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16">
      <c r="A719">
        <v>5</v>
      </c>
      <c r="B719">
        <v>81</v>
      </c>
      <c r="C719">
        <v>2004</v>
      </c>
      <c r="D719">
        <v>99</v>
      </c>
      <c r="E719">
        <v>99</v>
      </c>
      <c r="F719">
        <v>99</v>
      </c>
      <c r="G719">
        <v>1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16">
      <c r="A720">
        <v>5</v>
      </c>
      <c r="B720">
        <v>82</v>
      </c>
      <c r="C720">
        <v>2004</v>
      </c>
      <c r="D720">
        <v>99</v>
      </c>
      <c r="E720">
        <v>99</v>
      </c>
      <c r="F720">
        <v>99</v>
      </c>
      <c r="G720">
        <v>2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5</v>
      </c>
      <c r="B721">
        <v>83</v>
      </c>
      <c r="C721">
        <v>2004</v>
      </c>
      <c r="D721">
        <v>99</v>
      </c>
      <c r="E721">
        <v>99</v>
      </c>
      <c r="F721">
        <v>99</v>
      </c>
      <c r="G721">
        <v>3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5</v>
      </c>
      <c r="B722">
        <v>84</v>
      </c>
      <c r="C722">
        <v>2004</v>
      </c>
      <c r="D722">
        <v>99</v>
      </c>
      <c r="E722">
        <v>99</v>
      </c>
      <c r="F722">
        <v>99</v>
      </c>
      <c r="G722">
        <v>4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5</v>
      </c>
      <c r="B723">
        <v>85</v>
      </c>
      <c r="C723">
        <v>2003</v>
      </c>
      <c r="D723">
        <v>99</v>
      </c>
      <c r="E723">
        <v>99</v>
      </c>
      <c r="F723">
        <v>99</v>
      </c>
      <c r="G723">
        <v>1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5</v>
      </c>
      <c r="B724">
        <v>86</v>
      </c>
      <c r="C724">
        <v>2003</v>
      </c>
      <c r="D724">
        <v>99</v>
      </c>
      <c r="E724">
        <v>99</v>
      </c>
      <c r="F724">
        <v>99</v>
      </c>
      <c r="G724">
        <v>2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5</v>
      </c>
      <c r="B725">
        <v>87</v>
      </c>
      <c r="C725">
        <v>2003</v>
      </c>
      <c r="D725">
        <v>99</v>
      </c>
      <c r="E725">
        <v>99</v>
      </c>
      <c r="F725">
        <v>99</v>
      </c>
      <c r="G725">
        <v>3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5</v>
      </c>
      <c r="B726">
        <v>88</v>
      </c>
      <c r="C726">
        <v>2003</v>
      </c>
      <c r="D726">
        <v>99</v>
      </c>
      <c r="E726">
        <v>99</v>
      </c>
      <c r="F726">
        <v>99</v>
      </c>
      <c r="G726">
        <v>4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5</v>
      </c>
      <c r="B727">
        <v>89</v>
      </c>
      <c r="C727">
        <v>2002</v>
      </c>
      <c r="D727">
        <v>99</v>
      </c>
      <c r="E727">
        <v>99</v>
      </c>
      <c r="F727">
        <v>99</v>
      </c>
      <c r="G727">
        <v>1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5</v>
      </c>
      <c r="B728">
        <v>90</v>
      </c>
      <c r="C728">
        <v>2002</v>
      </c>
      <c r="D728">
        <v>99</v>
      </c>
      <c r="E728">
        <v>99</v>
      </c>
      <c r="F728">
        <v>99</v>
      </c>
      <c r="G728">
        <v>2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5</v>
      </c>
      <c r="B729">
        <v>91</v>
      </c>
      <c r="C729">
        <v>2002</v>
      </c>
      <c r="D729">
        <v>99</v>
      </c>
      <c r="E729">
        <v>99</v>
      </c>
      <c r="F729">
        <v>99</v>
      </c>
      <c r="G729">
        <v>3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5</v>
      </c>
      <c r="B730">
        <v>92</v>
      </c>
      <c r="C730">
        <v>2002</v>
      </c>
      <c r="D730">
        <v>99</v>
      </c>
      <c r="E730">
        <v>99</v>
      </c>
      <c r="F730">
        <v>99</v>
      </c>
      <c r="G730">
        <v>4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5</v>
      </c>
      <c r="B731">
        <v>93</v>
      </c>
      <c r="C731">
        <v>2001</v>
      </c>
      <c r="D731">
        <v>99</v>
      </c>
      <c r="E731">
        <v>99</v>
      </c>
      <c r="F731">
        <v>99</v>
      </c>
      <c r="G731">
        <v>1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5</v>
      </c>
      <c r="B732">
        <v>94</v>
      </c>
      <c r="C732">
        <v>2001</v>
      </c>
      <c r="D732">
        <v>99</v>
      </c>
      <c r="E732">
        <v>99</v>
      </c>
      <c r="F732">
        <v>99</v>
      </c>
      <c r="G732">
        <v>2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5</v>
      </c>
      <c r="B733">
        <v>95</v>
      </c>
      <c r="C733">
        <v>2001</v>
      </c>
      <c r="D733">
        <v>99</v>
      </c>
      <c r="E733">
        <v>99</v>
      </c>
      <c r="F733">
        <v>99</v>
      </c>
      <c r="G733">
        <v>3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5</v>
      </c>
      <c r="B734">
        <v>96</v>
      </c>
      <c r="C734">
        <v>2001</v>
      </c>
      <c r="D734">
        <v>99</v>
      </c>
      <c r="E734">
        <v>99</v>
      </c>
      <c r="F734">
        <v>99</v>
      </c>
      <c r="G734">
        <v>4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5</v>
      </c>
      <c r="B735">
        <v>97</v>
      </c>
      <c r="C735">
        <v>2000</v>
      </c>
      <c r="D735">
        <v>99</v>
      </c>
      <c r="E735">
        <v>99</v>
      </c>
      <c r="F735">
        <v>99</v>
      </c>
      <c r="G735">
        <v>1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5</v>
      </c>
      <c r="B736">
        <v>98</v>
      </c>
      <c r="C736">
        <v>2000</v>
      </c>
      <c r="D736">
        <v>99</v>
      </c>
      <c r="E736">
        <v>99</v>
      </c>
      <c r="F736">
        <v>99</v>
      </c>
      <c r="G736">
        <v>2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16">
      <c r="A737">
        <v>5</v>
      </c>
      <c r="B737">
        <v>99</v>
      </c>
      <c r="C737">
        <v>2000</v>
      </c>
      <c r="D737">
        <v>99</v>
      </c>
      <c r="E737">
        <v>99</v>
      </c>
      <c r="F737">
        <v>99</v>
      </c>
      <c r="G737">
        <v>3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16">
      <c r="A738">
        <v>5</v>
      </c>
      <c r="B738">
        <v>100</v>
      </c>
      <c r="C738">
        <v>2000</v>
      </c>
      <c r="D738">
        <v>99</v>
      </c>
      <c r="E738">
        <v>99</v>
      </c>
      <c r="F738">
        <v>99</v>
      </c>
      <c r="G738">
        <v>4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16">
      <c r="A739">
        <v>5</v>
      </c>
      <c r="B739">
        <v>101</v>
      </c>
      <c r="C739">
        <v>1999</v>
      </c>
      <c r="D739">
        <v>99</v>
      </c>
      <c r="E739">
        <v>99</v>
      </c>
      <c r="F739">
        <v>99</v>
      </c>
      <c r="G739">
        <v>1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16">
      <c r="A740">
        <v>5</v>
      </c>
      <c r="B740">
        <v>102</v>
      </c>
      <c r="C740">
        <v>1999</v>
      </c>
      <c r="D740">
        <v>99</v>
      </c>
      <c r="E740">
        <v>99</v>
      </c>
      <c r="F740">
        <v>99</v>
      </c>
      <c r="G740">
        <v>2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16">
      <c r="A741">
        <v>5</v>
      </c>
      <c r="B741">
        <v>103</v>
      </c>
      <c r="C741">
        <v>1999</v>
      </c>
      <c r="D741">
        <v>99</v>
      </c>
      <c r="E741">
        <v>99</v>
      </c>
      <c r="F741">
        <v>99</v>
      </c>
      <c r="G741">
        <v>3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16">
      <c r="A742">
        <v>5</v>
      </c>
      <c r="B742">
        <v>104</v>
      </c>
      <c r="C742">
        <v>1999</v>
      </c>
      <c r="D742">
        <v>99</v>
      </c>
      <c r="E742">
        <v>99</v>
      </c>
      <c r="F742">
        <v>99</v>
      </c>
      <c r="G742">
        <v>4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16">
      <c r="A743">
        <v>5</v>
      </c>
      <c r="B743">
        <v>105</v>
      </c>
      <c r="C743">
        <v>1998</v>
      </c>
      <c r="D743">
        <v>99</v>
      </c>
      <c r="E743">
        <v>99</v>
      </c>
      <c r="F743">
        <v>99</v>
      </c>
      <c r="G743">
        <v>1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</row>
    <row r="744" spans="1:16">
      <c r="A744">
        <v>5</v>
      </c>
      <c r="B744">
        <v>106</v>
      </c>
      <c r="C744">
        <v>1998</v>
      </c>
      <c r="D744">
        <v>99</v>
      </c>
      <c r="E744">
        <v>99</v>
      </c>
      <c r="F744">
        <v>99</v>
      </c>
      <c r="G744">
        <v>2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</row>
    <row r="745" spans="1:16">
      <c r="A745">
        <v>5</v>
      </c>
      <c r="B745">
        <v>107</v>
      </c>
      <c r="C745">
        <v>1998</v>
      </c>
      <c r="D745">
        <v>99</v>
      </c>
      <c r="E745">
        <v>99</v>
      </c>
      <c r="F745">
        <v>99</v>
      </c>
      <c r="G745">
        <v>3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</row>
    <row r="746" spans="1:16">
      <c r="A746">
        <v>5</v>
      </c>
      <c r="B746">
        <v>108</v>
      </c>
      <c r="C746">
        <v>1998</v>
      </c>
      <c r="D746">
        <v>99</v>
      </c>
      <c r="E746">
        <v>99</v>
      </c>
      <c r="F746">
        <v>99</v>
      </c>
      <c r="G746">
        <v>4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</row>
    <row r="747" spans="1:16">
      <c r="A747">
        <v>5</v>
      </c>
      <c r="B747">
        <v>109</v>
      </c>
      <c r="C747">
        <v>1997</v>
      </c>
      <c r="D747">
        <v>99</v>
      </c>
      <c r="E747">
        <v>99</v>
      </c>
      <c r="F747">
        <v>99</v>
      </c>
      <c r="G747">
        <v>1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</row>
    <row r="748" spans="1:16">
      <c r="A748">
        <v>5</v>
      </c>
      <c r="B748">
        <v>110</v>
      </c>
      <c r="C748">
        <v>1997</v>
      </c>
      <c r="D748">
        <v>99</v>
      </c>
      <c r="E748">
        <v>99</v>
      </c>
      <c r="F748">
        <v>99</v>
      </c>
      <c r="G748">
        <v>2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</row>
    <row r="749" spans="1:16">
      <c r="A749">
        <v>5</v>
      </c>
      <c r="B749">
        <v>111</v>
      </c>
      <c r="C749">
        <v>1997</v>
      </c>
      <c r="D749">
        <v>99</v>
      </c>
      <c r="E749">
        <v>99</v>
      </c>
      <c r="F749">
        <v>99</v>
      </c>
      <c r="G749">
        <v>3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</row>
    <row r="750" spans="1:16">
      <c r="A750">
        <v>5</v>
      </c>
      <c r="B750">
        <v>112</v>
      </c>
      <c r="C750">
        <v>1997</v>
      </c>
      <c r="D750">
        <v>99</v>
      </c>
      <c r="E750">
        <v>99</v>
      </c>
      <c r="F750">
        <v>99</v>
      </c>
      <c r="G750">
        <v>4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</row>
    <row r="751" spans="1:16" s="516" customFormat="1">
      <c r="A751" s="516">
        <v>5</v>
      </c>
      <c r="B751" s="516">
        <v>113</v>
      </c>
      <c r="C751" s="516">
        <v>1996</v>
      </c>
      <c r="D751" s="516">
        <v>99</v>
      </c>
      <c r="E751" s="516">
        <v>99</v>
      </c>
      <c r="F751" s="516">
        <v>99</v>
      </c>
      <c r="G751" s="516">
        <v>1</v>
      </c>
      <c r="H751" s="516">
        <v>99</v>
      </c>
      <c r="I751" s="516">
        <v>99</v>
      </c>
      <c r="J751" s="516">
        <v>999</v>
      </c>
      <c r="K751" s="516">
        <v>99</v>
      </c>
      <c r="L751" s="516">
        <v>99</v>
      </c>
      <c r="M751" s="516">
        <v>99</v>
      </c>
      <c r="N751" s="516">
        <v>99</v>
      </c>
      <c r="O751" s="516">
        <v>99</v>
      </c>
      <c r="P751" s="516">
        <v>9999</v>
      </c>
    </row>
    <row r="752" spans="1:16" s="516" customFormat="1">
      <c r="A752" s="516">
        <v>5</v>
      </c>
      <c r="B752" s="516">
        <v>114</v>
      </c>
      <c r="C752" s="516">
        <v>1996</v>
      </c>
      <c r="D752" s="516">
        <v>99</v>
      </c>
      <c r="E752" s="516">
        <v>99</v>
      </c>
      <c r="F752" s="516">
        <v>99</v>
      </c>
      <c r="G752" s="516">
        <v>2</v>
      </c>
      <c r="H752" s="516">
        <v>99</v>
      </c>
      <c r="I752" s="516">
        <v>99</v>
      </c>
      <c r="J752" s="516">
        <v>999</v>
      </c>
      <c r="K752" s="516">
        <v>99</v>
      </c>
      <c r="L752" s="516">
        <v>99</v>
      </c>
      <c r="M752" s="516">
        <v>99</v>
      </c>
      <c r="N752" s="516">
        <v>99</v>
      </c>
      <c r="O752" s="516">
        <v>99</v>
      </c>
      <c r="P752" s="516">
        <v>9999</v>
      </c>
    </row>
    <row r="753" spans="1:34" s="516" customFormat="1">
      <c r="A753" s="516">
        <v>5</v>
      </c>
      <c r="B753" s="516">
        <v>115</v>
      </c>
      <c r="C753" s="516">
        <v>1996</v>
      </c>
      <c r="D753" s="516">
        <v>99</v>
      </c>
      <c r="E753" s="516">
        <v>99</v>
      </c>
      <c r="F753" s="516">
        <v>99</v>
      </c>
      <c r="G753" s="516">
        <v>3</v>
      </c>
      <c r="H753" s="516">
        <v>99</v>
      </c>
      <c r="I753" s="516">
        <v>99</v>
      </c>
      <c r="J753" s="516">
        <v>999</v>
      </c>
      <c r="K753" s="516">
        <v>99</v>
      </c>
      <c r="L753" s="516">
        <v>99</v>
      </c>
      <c r="M753" s="516">
        <v>99</v>
      </c>
      <c r="N753" s="516">
        <v>99</v>
      </c>
      <c r="O753" s="516">
        <v>99</v>
      </c>
      <c r="P753" s="516">
        <v>9999</v>
      </c>
    </row>
    <row r="754" spans="1:34" s="516" customFormat="1">
      <c r="A754" s="516">
        <v>5</v>
      </c>
      <c r="B754" s="516">
        <v>116</v>
      </c>
      <c r="C754" s="516">
        <v>1996</v>
      </c>
      <c r="D754" s="516">
        <v>99</v>
      </c>
      <c r="E754" s="516">
        <v>99</v>
      </c>
      <c r="F754" s="516">
        <v>99</v>
      </c>
      <c r="G754" s="516">
        <v>4</v>
      </c>
      <c r="H754" s="516">
        <v>99</v>
      </c>
      <c r="I754" s="516">
        <v>99</v>
      </c>
      <c r="J754" s="516">
        <v>999</v>
      </c>
      <c r="K754" s="516">
        <v>99</v>
      </c>
      <c r="L754" s="516">
        <v>99</v>
      </c>
      <c r="M754" s="516">
        <v>99</v>
      </c>
      <c r="N754" s="516">
        <v>99</v>
      </c>
      <c r="O754" s="516">
        <v>99</v>
      </c>
      <c r="P754" s="516">
        <v>9999</v>
      </c>
    </row>
    <row r="755" spans="1:34">
      <c r="A755">
        <v>6</v>
      </c>
      <c r="B755">
        <v>1</v>
      </c>
      <c r="C755">
        <v>1996</v>
      </c>
      <c r="D755">
        <v>99</v>
      </c>
      <c r="E755">
        <v>99</v>
      </c>
      <c r="F755">
        <v>99</v>
      </c>
      <c r="G755">
        <v>99</v>
      </c>
      <c r="H755">
        <v>1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6992</v>
      </c>
      <c r="R755">
        <v>11043</v>
      </c>
      <c r="S755">
        <v>5.3604998641673447</v>
      </c>
      <c r="T755">
        <v>7.124875486733675</v>
      </c>
      <c r="U755">
        <v>35.531920673729886</v>
      </c>
      <c r="V755">
        <v>4.5820882006701087</v>
      </c>
      <c r="W755">
        <v>31.757674544960601</v>
      </c>
      <c r="X755">
        <v>99.474780403875755</v>
      </c>
      <c r="Y755">
        <v>88.762111744996844</v>
      </c>
      <c r="Z755">
        <v>45.250384859186816</v>
      </c>
      <c r="AA755">
        <v>11.125922285180643</v>
      </c>
      <c r="AB755">
        <v>2.0321345360243575</v>
      </c>
      <c r="AC755">
        <v>3.0302109592047608</v>
      </c>
      <c r="AD755">
        <v>62.737497226922471</v>
      </c>
      <c r="AE755">
        <v>66.469222692808515</v>
      </c>
      <c r="AF755">
        <v>62.965481654385073</v>
      </c>
      <c r="AG755">
        <v>73.52686596977162</v>
      </c>
      <c r="AH755">
        <v>72.74194526153741</v>
      </c>
    </row>
    <row r="756" spans="1:34">
      <c r="A756">
        <v>6</v>
      </c>
      <c r="B756">
        <v>2</v>
      </c>
      <c r="C756">
        <v>1997</v>
      </c>
      <c r="D756">
        <v>99</v>
      </c>
      <c r="E756">
        <v>99</v>
      </c>
      <c r="F756">
        <v>99</v>
      </c>
      <c r="G756">
        <v>99</v>
      </c>
      <c r="H756">
        <v>1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6037</v>
      </c>
      <c r="R756">
        <v>9277</v>
      </c>
      <c r="S756">
        <v>5.6839495526571087</v>
      </c>
      <c r="T756">
        <v>7.5778807804247075</v>
      </c>
      <c r="U756">
        <v>36.480112105206487</v>
      </c>
      <c r="V756">
        <v>4.4303115231216994</v>
      </c>
      <c r="W756">
        <v>33.771693435377806</v>
      </c>
      <c r="X756">
        <v>99.644281556537635</v>
      </c>
      <c r="Y756">
        <v>90.3201465991161</v>
      </c>
      <c r="Z756">
        <v>50.479680931335558</v>
      </c>
      <c r="AA756">
        <v>11.093841199824483</v>
      </c>
      <c r="AB756">
        <v>2.0223324696780876</v>
      </c>
      <c r="AC756">
        <v>2.8211573255314399</v>
      </c>
      <c r="AD756">
        <v>66.911077073327647</v>
      </c>
      <c r="AE756">
        <v>70.538242725858893</v>
      </c>
      <c r="AF756">
        <v>63.811585686362733</v>
      </c>
      <c r="AG756">
        <v>71.284770247425854</v>
      </c>
      <c r="AH756">
        <v>71.138250688415766</v>
      </c>
    </row>
    <row r="757" spans="1:34">
      <c r="A757">
        <v>6</v>
      </c>
      <c r="B757">
        <v>3</v>
      </c>
      <c r="C757">
        <v>1998</v>
      </c>
      <c r="D757">
        <v>99</v>
      </c>
      <c r="E757">
        <v>99</v>
      </c>
      <c r="F757">
        <v>99</v>
      </c>
      <c r="G757">
        <v>99</v>
      </c>
      <c r="H757">
        <v>1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5999</v>
      </c>
      <c r="R757">
        <v>9225</v>
      </c>
      <c r="S757">
        <v>6.0512737127371281</v>
      </c>
      <c r="T757">
        <v>8.1213008130081299</v>
      </c>
      <c r="U757">
        <v>36.966449864498749</v>
      </c>
      <c r="V757">
        <v>4.260162601626015</v>
      </c>
      <c r="W757">
        <v>41.224932249322485</v>
      </c>
      <c r="X757">
        <v>99.262872628726271</v>
      </c>
      <c r="Y757">
        <v>91.089430894308947</v>
      </c>
      <c r="Z757">
        <v>52.054200542005432</v>
      </c>
      <c r="AA757">
        <v>11.118045617150647</v>
      </c>
      <c r="AB757">
        <v>2.1252577725720911</v>
      </c>
      <c r="AC757">
        <v>2.8013404532448005</v>
      </c>
      <c r="AD757">
        <v>69.769219227533327</v>
      </c>
      <c r="AE757">
        <v>73.636135967968443</v>
      </c>
      <c r="AF757">
        <v>66.191746268893354</v>
      </c>
      <c r="AG757">
        <v>71.114708603145246</v>
      </c>
      <c r="AH757">
        <v>70.779281832573005</v>
      </c>
    </row>
    <row r="758" spans="1:34">
      <c r="A758">
        <v>6</v>
      </c>
      <c r="B758">
        <v>4</v>
      </c>
      <c r="C758">
        <v>1999</v>
      </c>
      <c r="D758">
        <v>99</v>
      </c>
      <c r="E758">
        <v>99</v>
      </c>
      <c r="F758">
        <v>99</v>
      </c>
      <c r="G758">
        <v>99</v>
      </c>
      <c r="H758">
        <v>1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5659</v>
      </c>
      <c r="R758">
        <v>9426</v>
      </c>
      <c r="S758">
        <v>5.88096753660089</v>
      </c>
      <c r="T758">
        <v>7.7296838531720766</v>
      </c>
      <c r="U758">
        <v>36.314375132611993</v>
      </c>
      <c r="V758">
        <v>4.7634203267557806</v>
      </c>
      <c r="W758">
        <v>34.659452577975799</v>
      </c>
      <c r="X758">
        <v>99.07702100572881</v>
      </c>
      <c r="Y758">
        <v>89.412263950774431</v>
      </c>
      <c r="Z758">
        <v>49.575641841714393</v>
      </c>
      <c r="AA758">
        <v>11.218766682778172</v>
      </c>
      <c r="AB758">
        <v>2.0400833091679522</v>
      </c>
      <c r="AC758">
        <v>2.7615704636345528</v>
      </c>
      <c r="AD758">
        <v>70.711188861392174</v>
      </c>
      <c r="AE758">
        <v>72.874682009060322</v>
      </c>
      <c r="AF758">
        <v>65.389362191441833</v>
      </c>
      <c r="AG758">
        <v>73.169027750824753</v>
      </c>
      <c r="AH758">
        <v>72.200769594702493</v>
      </c>
    </row>
    <row r="759" spans="1:34">
      <c r="A759">
        <v>6</v>
      </c>
      <c r="B759">
        <v>5</v>
      </c>
      <c r="C759">
        <v>2000</v>
      </c>
      <c r="D759">
        <v>99</v>
      </c>
      <c r="E759">
        <v>99</v>
      </c>
      <c r="F759">
        <v>99</v>
      </c>
      <c r="G759">
        <v>99</v>
      </c>
      <c r="H759">
        <v>1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5431</v>
      </c>
      <c r="R759">
        <v>8643</v>
      </c>
      <c r="S759">
        <v>6.1099155385861401</v>
      </c>
      <c r="T759">
        <v>8.0230244128196233</v>
      </c>
      <c r="U759">
        <v>36.913340275367361</v>
      </c>
      <c r="V759">
        <v>5.1833853985884524</v>
      </c>
      <c r="W759">
        <v>37.10517181534189</v>
      </c>
      <c r="X759">
        <v>99.097535577924347</v>
      </c>
      <c r="Y759">
        <v>89.621659146129772</v>
      </c>
      <c r="Z759">
        <v>52.759458521346751</v>
      </c>
      <c r="AA759">
        <v>11.3843636707212</v>
      </c>
      <c r="AB759">
        <v>2.071150804006797</v>
      </c>
      <c r="AC759">
        <v>2.6759589807615858</v>
      </c>
      <c r="AD759">
        <v>71.178427101933977</v>
      </c>
      <c r="AE759">
        <v>72.656294370177051</v>
      </c>
      <c r="AF759">
        <v>66.949138126470075</v>
      </c>
      <c r="AG759">
        <v>71.923108929017246</v>
      </c>
      <c r="AH759">
        <v>71.231792793229289</v>
      </c>
    </row>
    <row r="760" spans="1:34">
      <c r="A760">
        <v>6</v>
      </c>
      <c r="B760">
        <v>6</v>
      </c>
      <c r="C760">
        <v>2001</v>
      </c>
      <c r="D760">
        <v>99</v>
      </c>
      <c r="E760">
        <v>99</v>
      </c>
      <c r="F760">
        <v>99</v>
      </c>
      <c r="G760">
        <v>99</v>
      </c>
      <c r="H760">
        <v>1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4992</v>
      </c>
      <c r="R760">
        <v>7565</v>
      </c>
      <c r="S760">
        <v>6.590614672835426</v>
      </c>
      <c r="T760">
        <v>8.4351619299405147</v>
      </c>
      <c r="U760">
        <v>39.533456708526003</v>
      </c>
      <c r="V760">
        <v>4.6794448116325196</v>
      </c>
      <c r="W760">
        <v>45.419695968274958</v>
      </c>
      <c r="X760">
        <v>99.590218109715806</v>
      </c>
      <c r="Y760">
        <v>94.540647719762063</v>
      </c>
      <c r="Z760">
        <v>63.648380700594863</v>
      </c>
      <c r="AA760">
        <v>10.989887992341874</v>
      </c>
      <c r="AB760">
        <v>2.113817996511429</v>
      </c>
      <c r="AC760">
        <v>2.6458873779395282</v>
      </c>
      <c r="AD760">
        <v>70.774982272635313</v>
      </c>
      <c r="AE760">
        <v>69.418379731005388</v>
      </c>
      <c r="AF760">
        <v>63.302758757125595</v>
      </c>
      <c r="AG760">
        <v>68.948231862923805</v>
      </c>
      <c r="AH760">
        <v>70.063794541795986</v>
      </c>
    </row>
    <row r="761" spans="1:34">
      <c r="A761">
        <v>6</v>
      </c>
      <c r="B761">
        <v>7</v>
      </c>
      <c r="C761">
        <v>2002</v>
      </c>
      <c r="D761">
        <v>99</v>
      </c>
      <c r="E761">
        <v>99</v>
      </c>
      <c r="F761">
        <v>99</v>
      </c>
      <c r="G761">
        <v>99</v>
      </c>
      <c r="H761">
        <v>1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4669</v>
      </c>
      <c r="R761">
        <v>6916</v>
      </c>
      <c r="S761">
        <v>6.8665413533834574</v>
      </c>
      <c r="T761">
        <v>8.4790341237709654</v>
      </c>
      <c r="U761">
        <v>40.788635049161343</v>
      </c>
      <c r="V761">
        <v>4.3233082706766908</v>
      </c>
      <c r="W761">
        <v>45.618854829381135</v>
      </c>
      <c r="X761">
        <v>99.710815500289186</v>
      </c>
      <c r="Y761">
        <v>96.009253903990754</v>
      </c>
      <c r="Z761">
        <v>68.464430306535561</v>
      </c>
      <c r="AA761">
        <v>10.757928779485521</v>
      </c>
      <c r="AB761">
        <v>2.2696054030462798</v>
      </c>
      <c r="AC761">
        <v>2.6745672904316447</v>
      </c>
      <c r="AD761">
        <v>66.909174189063023</v>
      </c>
      <c r="AE761">
        <v>68.638870422284811</v>
      </c>
      <c r="AF761">
        <v>60.437561411764442</v>
      </c>
      <c r="AG761">
        <v>70.990854127960091</v>
      </c>
      <c r="AH761">
        <v>71.666778449831654</v>
      </c>
    </row>
    <row r="762" spans="1:34">
      <c r="A762">
        <v>6</v>
      </c>
      <c r="B762">
        <v>8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1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3494</v>
      </c>
      <c r="R762">
        <v>5078</v>
      </c>
      <c r="S762">
        <v>7.288302481291848</v>
      </c>
      <c r="T762">
        <v>7.9690823158723907</v>
      </c>
      <c r="U762">
        <v>40.526467113036723</v>
      </c>
      <c r="V762">
        <v>6.1244584482079549</v>
      </c>
      <c r="W762">
        <v>37.495076801890498</v>
      </c>
      <c r="X762">
        <v>99.113824340291444</v>
      </c>
      <c r="Y762">
        <v>93.816463174478145</v>
      </c>
      <c r="Z762">
        <v>68.156754627806237</v>
      </c>
      <c r="AA762">
        <v>11.258056174765803</v>
      </c>
      <c r="AB762">
        <v>2.3499442799402921</v>
      </c>
      <c r="AC762">
        <v>2.6349420559776986</v>
      </c>
      <c r="AD762">
        <v>71.782792012669674</v>
      </c>
      <c r="AE762">
        <v>65.369046973211283</v>
      </c>
      <c r="AF762">
        <v>64.470269876222517</v>
      </c>
      <c r="AG762">
        <v>66.231902960740868</v>
      </c>
      <c r="AH762">
        <v>66.618389984520036</v>
      </c>
    </row>
    <row r="763" spans="1:34">
      <c r="A763">
        <v>6</v>
      </c>
      <c r="B763">
        <v>9</v>
      </c>
      <c r="C763">
        <v>2004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3946</v>
      </c>
      <c r="R763">
        <v>6345</v>
      </c>
      <c r="S763">
        <v>7.2992907801418445</v>
      </c>
      <c r="T763">
        <v>7.7424743892828989</v>
      </c>
      <c r="U763">
        <v>40.869109535066947</v>
      </c>
      <c r="V763">
        <v>8.5106382978723421</v>
      </c>
      <c r="W763">
        <v>33.648542159180458</v>
      </c>
      <c r="X763">
        <v>99.574468085106389</v>
      </c>
      <c r="Y763">
        <v>95.650118203309702</v>
      </c>
      <c r="Z763">
        <v>67.643814026792754</v>
      </c>
      <c r="AA763">
        <v>11.00237479316292</v>
      </c>
      <c r="AB763">
        <v>2.2231633082152809</v>
      </c>
      <c r="AC763">
        <v>2.5411343242183499</v>
      </c>
      <c r="AD763">
        <v>70.769925647407831</v>
      </c>
      <c r="AE763">
        <v>66.207436917784577</v>
      </c>
      <c r="AF763">
        <v>58.928989354794048</v>
      </c>
      <c r="AG763">
        <v>71.865443425076478</v>
      </c>
      <c r="AH763">
        <v>71.917416908550436</v>
      </c>
    </row>
    <row r="764" spans="1:34">
      <c r="A764">
        <v>6</v>
      </c>
      <c r="B764">
        <v>10</v>
      </c>
      <c r="C764">
        <v>2005</v>
      </c>
      <c r="D764">
        <v>99</v>
      </c>
      <c r="E764">
        <v>99</v>
      </c>
      <c r="F764">
        <v>99</v>
      </c>
      <c r="G764">
        <v>99</v>
      </c>
      <c r="H764">
        <v>1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3331</v>
      </c>
      <c r="R764">
        <v>5442</v>
      </c>
      <c r="S764">
        <v>7.66152149944873</v>
      </c>
      <c r="T764">
        <v>8.1137449467107672</v>
      </c>
      <c r="U764">
        <v>42.630466740169041</v>
      </c>
      <c r="V764">
        <v>7.2767364939360508</v>
      </c>
      <c r="W764">
        <v>39.875045938993011</v>
      </c>
      <c r="X764">
        <v>99.136346931275284</v>
      </c>
      <c r="Y764">
        <v>95.938993017273035</v>
      </c>
      <c r="Z764">
        <v>74.01690554943039</v>
      </c>
      <c r="AA764">
        <v>11.422734931762252</v>
      </c>
      <c r="AB764">
        <v>2.2961755990868968</v>
      </c>
      <c r="AC764">
        <v>2.6402794014133697</v>
      </c>
      <c r="AD764">
        <v>70.676052656607212</v>
      </c>
      <c r="AE764">
        <v>64.856672305386795</v>
      </c>
      <c r="AF764">
        <v>60.085158514728725</v>
      </c>
      <c r="AG764">
        <v>70.410143614956652</v>
      </c>
      <c r="AH764">
        <v>70.500797405514646</v>
      </c>
    </row>
    <row r="765" spans="1:34">
      <c r="A765">
        <v>6</v>
      </c>
      <c r="B765">
        <v>11</v>
      </c>
      <c r="C765">
        <v>2006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3324</v>
      </c>
      <c r="R765">
        <v>5265</v>
      </c>
      <c r="S765">
        <v>7.9369420702754052</v>
      </c>
      <c r="T765">
        <v>7.9834757834757859</v>
      </c>
      <c r="U765">
        <v>42.698195631528975</v>
      </c>
      <c r="V765">
        <v>8.4330484330484357</v>
      </c>
      <c r="W765">
        <v>40.455840455840466</v>
      </c>
      <c r="X765">
        <v>99.221272554605903</v>
      </c>
      <c r="Y765">
        <v>95.403608736942061</v>
      </c>
      <c r="Z765">
        <v>74.169040835707506</v>
      </c>
      <c r="AA765">
        <v>11.578816601676085</v>
      </c>
      <c r="AB765">
        <v>2.3526294019685556</v>
      </c>
      <c r="AC765">
        <v>2.7689625044460233</v>
      </c>
      <c r="AD765">
        <v>70.249565717536683</v>
      </c>
      <c r="AE765">
        <v>63.467636862191789</v>
      </c>
      <c r="AF765">
        <v>57.095183639072246</v>
      </c>
      <c r="AG765">
        <v>66.755420311905667</v>
      </c>
      <c r="AH765">
        <v>67.319097481021402</v>
      </c>
    </row>
    <row r="766" spans="1:34">
      <c r="A766">
        <v>6</v>
      </c>
      <c r="B766">
        <v>12</v>
      </c>
      <c r="C766">
        <v>2007</v>
      </c>
      <c r="D766">
        <v>99</v>
      </c>
      <c r="E766">
        <v>99</v>
      </c>
      <c r="F766">
        <v>99</v>
      </c>
      <c r="G766">
        <v>99</v>
      </c>
      <c r="H766">
        <v>1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3199</v>
      </c>
      <c r="R766">
        <v>5142</v>
      </c>
      <c r="S766">
        <v>8.1999222092570978</v>
      </c>
      <c r="T766">
        <v>8.0445352003111594</v>
      </c>
      <c r="U766">
        <v>42.735919875534776</v>
      </c>
      <c r="V766">
        <v>9.5293660054453504</v>
      </c>
      <c r="W766">
        <v>40.198366394399073</v>
      </c>
      <c r="X766">
        <v>99.533255542590439</v>
      </c>
      <c r="Y766">
        <v>95.02139245429791</v>
      </c>
      <c r="Z766">
        <v>74.017891870867373</v>
      </c>
      <c r="AA766">
        <v>11.587430786687973</v>
      </c>
      <c r="AB766">
        <v>2.3571799156166464</v>
      </c>
      <c r="AC766">
        <v>2.7481050165977723</v>
      </c>
      <c r="AD766">
        <v>68.454496835356764</v>
      </c>
      <c r="AE766">
        <v>61.449610560682878</v>
      </c>
      <c r="AF766">
        <v>52.19417134495545</v>
      </c>
      <c r="AG766">
        <v>69.921131357084562</v>
      </c>
      <c r="AH766">
        <v>70.023255250753863</v>
      </c>
    </row>
    <row r="767" spans="1:34">
      <c r="A767">
        <v>6</v>
      </c>
      <c r="B767">
        <v>13</v>
      </c>
      <c r="C767">
        <v>2008</v>
      </c>
      <c r="D767">
        <v>99</v>
      </c>
      <c r="E767">
        <v>99</v>
      </c>
      <c r="F767">
        <v>99</v>
      </c>
      <c r="G767">
        <v>99</v>
      </c>
      <c r="H767">
        <v>1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3334</v>
      </c>
      <c r="R767">
        <v>5316</v>
      </c>
      <c r="S767">
        <v>8.2434161023325796</v>
      </c>
      <c r="T767">
        <v>7.5327313769751694</v>
      </c>
      <c r="U767">
        <v>41.740876598946528</v>
      </c>
      <c r="V767">
        <v>11.399548532731378</v>
      </c>
      <c r="W767">
        <v>31.452219714070729</v>
      </c>
      <c r="X767">
        <v>98.984198645598227</v>
      </c>
      <c r="Y767">
        <v>93.152746425884146</v>
      </c>
      <c r="Z767">
        <v>69.281414597441682</v>
      </c>
      <c r="AA767">
        <v>12.194763733350536</v>
      </c>
      <c r="AB767">
        <v>2.4712424092079694</v>
      </c>
      <c r="AC767">
        <v>2.537725320179153</v>
      </c>
      <c r="AD767">
        <v>69.501457197137782</v>
      </c>
      <c r="AE767">
        <v>60.922603077238385</v>
      </c>
      <c r="AF767">
        <v>51.732052025013722</v>
      </c>
      <c r="AG767">
        <v>69.336115821051266</v>
      </c>
      <c r="AH767">
        <v>69.478491349415918</v>
      </c>
    </row>
    <row r="768" spans="1:34">
      <c r="A768">
        <v>6</v>
      </c>
      <c r="B768">
        <v>14</v>
      </c>
      <c r="C768">
        <v>2009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3093</v>
      </c>
      <c r="R768">
        <v>4967</v>
      </c>
      <c r="S768">
        <v>8.7702838735655302</v>
      </c>
      <c r="T768">
        <v>7.6009663780954302</v>
      </c>
      <c r="U768">
        <v>43.253795047312309</v>
      </c>
      <c r="V768">
        <v>11.33480974431246</v>
      </c>
      <c r="W768">
        <v>33.541373062210603</v>
      </c>
      <c r="X768">
        <v>99.275216428427612</v>
      </c>
      <c r="Y768">
        <v>95.007046506945827</v>
      </c>
      <c r="Z768">
        <v>74.390980471109302</v>
      </c>
      <c r="AA768">
        <v>12.042265226879456</v>
      </c>
      <c r="AB768">
        <v>2.438488026914742</v>
      </c>
      <c r="AC768">
        <v>2.4409727917779711</v>
      </c>
      <c r="AD768">
        <v>69.876172894054548</v>
      </c>
      <c r="AE768">
        <v>62.398502811707857</v>
      </c>
      <c r="AF768">
        <v>47.940834663873531</v>
      </c>
      <c r="AG768">
        <v>69.101279910962703</v>
      </c>
      <c r="AH768">
        <v>69.907767598427057</v>
      </c>
    </row>
    <row r="769" spans="1:37">
      <c r="A769">
        <v>6</v>
      </c>
      <c r="B769">
        <v>15</v>
      </c>
      <c r="C769">
        <v>2010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3112</v>
      </c>
      <c r="R769">
        <v>4694</v>
      </c>
      <c r="S769">
        <v>9.1077971878994504</v>
      </c>
      <c r="T769">
        <v>7.1190881976991891</v>
      </c>
      <c r="U769">
        <v>42.861972731146174</v>
      </c>
      <c r="V769">
        <v>11.504047720494247</v>
      </c>
      <c r="W769">
        <v>25.436727737537275</v>
      </c>
      <c r="X769">
        <v>99.190455901150386</v>
      </c>
      <c r="Y769">
        <v>94.418406476352814</v>
      </c>
      <c r="Z769">
        <v>73.860247123988046</v>
      </c>
      <c r="AA769">
        <v>12.008274576949349</v>
      </c>
      <c r="AB769">
        <v>1.3821750566720947</v>
      </c>
      <c r="AC769">
        <v>2.3214432547767139</v>
      </c>
      <c r="AD769">
        <v>96.389755495092018</v>
      </c>
      <c r="AE769">
        <v>57.848647955521855</v>
      </c>
      <c r="AF769">
        <v>78.085517134880078</v>
      </c>
      <c r="AG769">
        <v>62.196899430237202</v>
      </c>
      <c r="AH769">
        <v>64.301246752084595</v>
      </c>
    </row>
    <row r="770" spans="1:37">
      <c r="A770">
        <v>6</v>
      </c>
      <c r="B770">
        <v>16</v>
      </c>
      <c r="C770">
        <v>2011</v>
      </c>
      <c r="D770">
        <v>99</v>
      </c>
      <c r="E770">
        <v>99</v>
      </c>
      <c r="F770">
        <v>99</v>
      </c>
      <c r="G770">
        <v>99</v>
      </c>
      <c r="H770">
        <v>1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2925</v>
      </c>
      <c r="R770">
        <v>4751</v>
      </c>
      <c r="S770">
        <v>8.5632498421384984</v>
      </c>
      <c r="T770">
        <v>6.6865922963586621</v>
      </c>
      <c r="U770">
        <v>41.488591875394675</v>
      </c>
      <c r="V770">
        <v>14.754788465586188</v>
      </c>
      <c r="W770">
        <v>19.637970953483471</v>
      </c>
      <c r="X770">
        <v>99.284361187118535</v>
      </c>
      <c r="Y770">
        <v>92.822563670806119</v>
      </c>
      <c r="Z770">
        <v>68.469795832456313</v>
      </c>
      <c r="AA770">
        <v>12.27040529364154</v>
      </c>
      <c r="AB770">
        <v>2.2608629894463994</v>
      </c>
      <c r="AC770">
        <v>2.2580493278147098</v>
      </c>
      <c r="AD770">
        <v>66.882143710913681</v>
      </c>
      <c r="AE770">
        <v>56.167200453310002</v>
      </c>
      <c r="AF770">
        <v>47.148649426440222</v>
      </c>
      <c r="AG770">
        <v>64.133369330453547</v>
      </c>
      <c r="AH770">
        <v>64.993032891478606</v>
      </c>
    </row>
    <row r="771" spans="1:37">
      <c r="A771">
        <v>6</v>
      </c>
      <c r="B771">
        <v>17</v>
      </c>
      <c r="C771">
        <v>2012</v>
      </c>
      <c r="D771">
        <v>99</v>
      </c>
      <c r="E771">
        <v>99</v>
      </c>
      <c r="F771">
        <v>99</v>
      </c>
      <c r="G771">
        <v>99</v>
      </c>
      <c r="H771">
        <v>1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2619</v>
      </c>
      <c r="R771">
        <v>4096</v>
      </c>
      <c r="S771">
        <v>8.677734375</v>
      </c>
      <c r="T771">
        <v>6.7416992187500009</v>
      </c>
      <c r="U771">
        <v>41.449731445312409</v>
      </c>
      <c r="V771">
        <v>13.134765625</v>
      </c>
      <c r="W771">
        <v>20.5078125</v>
      </c>
      <c r="X771">
        <v>99.0966796875</v>
      </c>
      <c r="Y771">
        <v>93.8232421875</v>
      </c>
      <c r="Z771">
        <v>70.483398437500014</v>
      </c>
      <c r="AA771">
        <v>11.508261295820464</v>
      </c>
      <c r="AB771">
        <v>2.2689420424381406</v>
      </c>
      <c r="AC771">
        <v>2.2126190476798402</v>
      </c>
      <c r="AD771">
        <v>67.114274539203478</v>
      </c>
      <c r="AE771">
        <v>51.483993260400815</v>
      </c>
      <c r="AF771">
        <v>42.64928197768203</v>
      </c>
      <c r="AG771">
        <v>61.733232856066323</v>
      </c>
      <c r="AH771">
        <v>63.178982575534256</v>
      </c>
    </row>
    <row r="772" spans="1:37">
      <c r="A772">
        <v>6</v>
      </c>
      <c r="B772">
        <v>18</v>
      </c>
      <c r="C772">
        <v>2013</v>
      </c>
      <c r="D772">
        <v>99</v>
      </c>
      <c r="E772">
        <v>99</v>
      </c>
      <c r="F772">
        <v>99</v>
      </c>
      <c r="G772">
        <v>99</v>
      </c>
      <c r="H772">
        <v>1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2633</v>
      </c>
      <c r="R772">
        <v>4265</v>
      </c>
      <c r="S772">
        <v>8.8461899179366945</v>
      </c>
      <c r="T772">
        <v>7.3399765533411507</v>
      </c>
      <c r="U772">
        <v>41.350926143024545</v>
      </c>
      <c r="V772">
        <v>11.793669402110201</v>
      </c>
      <c r="W772">
        <v>26.447831184056277</v>
      </c>
      <c r="X772">
        <v>97.772567409144173</v>
      </c>
      <c r="Y772">
        <v>92.028135990621365</v>
      </c>
      <c r="Z772">
        <v>70.246189917936704</v>
      </c>
      <c r="AA772">
        <v>12.26216322090916</v>
      </c>
      <c r="AB772">
        <v>2.1178137207329724</v>
      </c>
      <c r="AC772">
        <v>2.1470574207579398</v>
      </c>
      <c r="AD772">
        <v>70.969977964672623</v>
      </c>
      <c r="AE772">
        <v>51.612756506206253</v>
      </c>
      <c r="AF772">
        <v>42.076636540029497</v>
      </c>
      <c r="AG772">
        <v>62.6745040411462</v>
      </c>
      <c r="AH772">
        <v>64.145499328762895</v>
      </c>
    </row>
    <row r="773" spans="1:37">
      <c r="A773">
        <v>6</v>
      </c>
      <c r="B773">
        <v>19</v>
      </c>
      <c r="C773">
        <v>2014</v>
      </c>
      <c r="D773">
        <v>99</v>
      </c>
      <c r="E773">
        <v>99</v>
      </c>
      <c r="F773">
        <v>99</v>
      </c>
      <c r="G773">
        <v>99</v>
      </c>
      <c r="H773">
        <v>1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2770</v>
      </c>
      <c r="R773">
        <v>4441</v>
      </c>
      <c r="S773">
        <v>8.8299932447646903</v>
      </c>
      <c r="T773">
        <v>7.2161675298356238</v>
      </c>
      <c r="U773">
        <v>40.878698491330674</v>
      </c>
      <c r="V773">
        <v>13.915784733168202</v>
      </c>
      <c r="W773">
        <v>26.27786534564288</v>
      </c>
      <c r="X773">
        <v>98.603918036478277</v>
      </c>
      <c r="Y773">
        <v>92.141409592434144</v>
      </c>
      <c r="Z773">
        <v>66.4489979734294</v>
      </c>
      <c r="AA773">
        <v>12.314317844524735</v>
      </c>
      <c r="AB773">
        <v>2.1176095985860406</v>
      </c>
      <c r="AC773">
        <v>2.2045008907444119</v>
      </c>
      <c r="AD773">
        <v>70.511627433668082</v>
      </c>
      <c r="AE773">
        <v>53.09407676886908</v>
      </c>
      <c r="AF773">
        <v>43.928688211815093</v>
      </c>
      <c r="AG773">
        <v>66.482035928143702</v>
      </c>
      <c r="AH773">
        <v>67.087934930627299</v>
      </c>
    </row>
    <row r="774" spans="1:37">
      <c r="A774">
        <v>6</v>
      </c>
      <c r="B774">
        <v>20</v>
      </c>
      <c r="C774">
        <v>2015</v>
      </c>
      <c r="D774">
        <v>99</v>
      </c>
      <c r="E774">
        <v>99</v>
      </c>
      <c r="F774">
        <v>99</v>
      </c>
      <c r="G774">
        <v>99</v>
      </c>
      <c r="H774">
        <v>1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2654</v>
      </c>
      <c r="R774">
        <v>4136</v>
      </c>
      <c r="S774">
        <v>8.8189071566731112</v>
      </c>
      <c r="T774">
        <v>7.1479690522243731</v>
      </c>
      <c r="U774">
        <v>42.73979690522247</v>
      </c>
      <c r="V774">
        <v>11.242746615087045</v>
      </c>
      <c r="W774">
        <v>25.265957446808518</v>
      </c>
      <c r="X774">
        <v>99.008704061895514</v>
      </c>
      <c r="Y774">
        <v>93.858800773694384</v>
      </c>
      <c r="Z774">
        <v>73.259187620889747</v>
      </c>
      <c r="AA774">
        <v>12.229283289901485</v>
      </c>
      <c r="AB774">
        <v>2.0774045435145569</v>
      </c>
      <c r="AC774">
        <v>2.413766276051986</v>
      </c>
      <c r="AD774">
        <v>70.949470534652889</v>
      </c>
      <c r="AE774">
        <v>45.16362415008544</v>
      </c>
      <c r="AF774">
        <v>39.73025632623704</v>
      </c>
      <c r="AG774">
        <v>66.101965798305898</v>
      </c>
      <c r="AH774">
        <v>66.8103620958519</v>
      </c>
    </row>
    <row r="775" spans="1:37">
      <c r="A775">
        <v>6</v>
      </c>
      <c r="B775">
        <v>21</v>
      </c>
      <c r="C775">
        <v>2016</v>
      </c>
      <c r="D775">
        <v>99</v>
      </c>
      <c r="E775">
        <v>99</v>
      </c>
      <c r="F775">
        <v>99</v>
      </c>
      <c r="G775">
        <v>99</v>
      </c>
      <c r="H775">
        <v>1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2812</v>
      </c>
      <c r="R775">
        <v>4392</v>
      </c>
      <c r="S775">
        <v>8.8130692167577447</v>
      </c>
      <c r="T775">
        <v>7.3082877959927153</v>
      </c>
      <c r="U775">
        <v>43.048269581056445</v>
      </c>
      <c r="V775">
        <v>10.99726775956284</v>
      </c>
      <c r="W775">
        <v>27.755009107468123</v>
      </c>
      <c r="X775">
        <v>98.724954462659369</v>
      </c>
      <c r="Y775">
        <v>92.964480874316962</v>
      </c>
      <c r="Z775">
        <v>73.337887067395258</v>
      </c>
      <c r="AA775">
        <v>12.567049200313601</v>
      </c>
      <c r="AB775">
        <v>1.9978090131773181</v>
      </c>
      <c r="AC775">
        <v>2.1812549196830671</v>
      </c>
      <c r="AD775">
        <v>73.629346126448041</v>
      </c>
      <c r="AE775">
        <v>47.80920189516241</v>
      </c>
      <c r="AF775">
        <v>42.10794547940273</v>
      </c>
      <c r="AG775">
        <v>66.910420475319924</v>
      </c>
      <c r="AH775">
        <v>67.673530017091267</v>
      </c>
    </row>
    <row r="776" spans="1:37">
      <c r="A776">
        <v>6</v>
      </c>
      <c r="B776">
        <v>22</v>
      </c>
      <c r="C776">
        <v>2017</v>
      </c>
      <c r="D776">
        <v>99</v>
      </c>
      <c r="E776">
        <v>99</v>
      </c>
      <c r="F776">
        <v>99</v>
      </c>
      <c r="G776">
        <v>99</v>
      </c>
      <c r="H776">
        <v>1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2615</v>
      </c>
      <c r="R776">
        <v>4116</v>
      </c>
      <c r="S776">
        <v>8.4599125364431522</v>
      </c>
      <c r="T776">
        <v>7.1212342079689028</v>
      </c>
      <c r="U776">
        <v>42.354616132167131</v>
      </c>
      <c r="V776">
        <v>11.977648202138001</v>
      </c>
      <c r="W776">
        <v>23.736637512147716</v>
      </c>
      <c r="X776">
        <v>99.028182701652128</v>
      </c>
      <c r="Y776">
        <v>93.999028182701636</v>
      </c>
      <c r="Z776">
        <v>72.206025267249757</v>
      </c>
      <c r="AA776">
        <v>12.061006069903437</v>
      </c>
      <c r="AB776">
        <v>2.0593941743940065</v>
      </c>
      <c r="AC776">
        <v>2.1415247632287033</v>
      </c>
      <c r="AD776">
        <v>70.397333327120378</v>
      </c>
      <c r="AE776">
        <v>47.794773843126286</v>
      </c>
      <c r="AF776">
        <v>43.533818086552976</v>
      </c>
      <c r="AG776">
        <v>65.919282511210781</v>
      </c>
      <c r="AH776">
        <v>67.161561117307258</v>
      </c>
    </row>
    <row r="777" spans="1:37">
      <c r="A777">
        <v>6</v>
      </c>
      <c r="B777">
        <v>23</v>
      </c>
      <c r="C777">
        <v>2018</v>
      </c>
      <c r="D777">
        <v>99</v>
      </c>
      <c r="E777">
        <v>99</v>
      </c>
      <c r="F777">
        <v>99</v>
      </c>
      <c r="G777">
        <v>99</v>
      </c>
      <c r="H777">
        <v>1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2323</v>
      </c>
      <c r="R777">
        <v>3773</v>
      </c>
      <c r="S777">
        <v>8.408163265306122</v>
      </c>
      <c r="T777">
        <v>7.276967930029155</v>
      </c>
      <c r="U777">
        <v>42.644373177842574</v>
      </c>
      <c r="V777">
        <v>11.025708984892656</v>
      </c>
      <c r="W777">
        <v>25.152398621786379</v>
      </c>
      <c r="X777">
        <v>99.125364431486886</v>
      </c>
      <c r="Y777">
        <v>94.275112642459547</v>
      </c>
      <c r="Z777">
        <v>72.488735754041883</v>
      </c>
      <c r="AA777">
        <v>12.012699809100821</v>
      </c>
      <c r="AB777">
        <v>1.9042427952404528</v>
      </c>
      <c r="AC777">
        <v>2.1114939519251723</v>
      </c>
      <c r="AD777">
        <v>70.358445776725475</v>
      </c>
      <c r="AE777">
        <v>46.196423277338738</v>
      </c>
      <c r="AF777">
        <v>42.566053636763797</v>
      </c>
      <c r="AG777">
        <v>67.375</v>
      </c>
      <c r="AH777">
        <v>68.024304163607511</v>
      </c>
    </row>
    <row r="778" spans="1:37">
      <c r="A778">
        <v>6</v>
      </c>
      <c r="B778">
        <v>24</v>
      </c>
      <c r="C778">
        <v>2019</v>
      </c>
      <c r="D778">
        <v>99</v>
      </c>
      <c r="E778">
        <v>99</v>
      </c>
      <c r="F778">
        <v>99</v>
      </c>
      <c r="G778">
        <v>99</v>
      </c>
      <c r="H778">
        <v>1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2187</v>
      </c>
      <c r="R778">
        <v>3545</v>
      </c>
      <c r="S778">
        <v>8.2564174894217217</v>
      </c>
      <c r="T778">
        <v>7.3057827926657284</v>
      </c>
      <c r="U778">
        <v>43.911664315937927</v>
      </c>
      <c r="V778">
        <v>9.1114245416078976</v>
      </c>
      <c r="W778">
        <v>27.052186177715097</v>
      </c>
      <c r="X778">
        <v>99.322990126939331</v>
      </c>
      <c r="Y778">
        <v>94.950634696755998</v>
      </c>
      <c r="Z778">
        <v>76.248236953455589</v>
      </c>
      <c r="AA778">
        <v>12.221136018384016</v>
      </c>
      <c r="AB778">
        <v>1.899292162864842</v>
      </c>
      <c r="AC778">
        <v>2.1594108957895952</v>
      </c>
      <c r="AD778">
        <v>70.308307723868793</v>
      </c>
      <c r="AE778">
        <v>48.493841088097312</v>
      </c>
      <c r="AF778">
        <v>44.07396710355345</v>
      </c>
      <c r="AG778">
        <v>67.102025364376303</v>
      </c>
      <c r="AH778">
        <v>67.292246061949299</v>
      </c>
    </row>
    <row r="779" spans="1:37">
      <c r="A779">
        <v>6</v>
      </c>
      <c r="B779">
        <v>25</v>
      </c>
      <c r="C779">
        <v>2020</v>
      </c>
      <c r="D779">
        <v>99</v>
      </c>
      <c r="E779">
        <v>99</v>
      </c>
      <c r="F779">
        <v>99</v>
      </c>
      <c r="G779">
        <v>99</v>
      </c>
      <c r="H779">
        <v>1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2023</v>
      </c>
      <c r="R779">
        <v>3186</v>
      </c>
      <c r="S779">
        <v>8.2991211550533581</v>
      </c>
      <c r="T779">
        <v>7.1924042686754559</v>
      </c>
      <c r="U779">
        <v>43.762065285624551</v>
      </c>
      <c r="V779">
        <v>9.0709353421217784</v>
      </c>
      <c r="W779">
        <v>23.822975517890775</v>
      </c>
      <c r="X779">
        <v>98.5247959824231</v>
      </c>
      <c r="Y779">
        <v>94.005021971123654</v>
      </c>
      <c r="Z779">
        <v>75.015693659761439</v>
      </c>
      <c r="AA779">
        <v>12.644352513042621</v>
      </c>
      <c r="AB779">
        <v>1.8841141773473484</v>
      </c>
      <c r="AC779">
        <v>2.0972178521026987</v>
      </c>
      <c r="AD779">
        <v>72.122144393871181</v>
      </c>
      <c r="AE779">
        <v>42.815895017344701</v>
      </c>
      <c r="AF779">
        <v>39.729745640005127</v>
      </c>
      <c r="AG779">
        <v>63.681790925444723</v>
      </c>
      <c r="AH779">
        <v>64.838315235462034</v>
      </c>
    </row>
    <row r="780" spans="1:37">
      <c r="A780">
        <v>6</v>
      </c>
      <c r="B780">
        <v>26</v>
      </c>
      <c r="C780">
        <v>2021</v>
      </c>
      <c r="D780">
        <v>99</v>
      </c>
      <c r="E780">
        <v>99</v>
      </c>
      <c r="F780">
        <v>99</v>
      </c>
      <c r="G780">
        <v>99</v>
      </c>
      <c r="H780">
        <v>1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2120</v>
      </c>
      <c r="R780">
        <v>3259</v>
      </c>
      <c r="S780">
        <v>8.3768027002147889</v>
      </c>
      <c r="T780">
        <v>7.1795029150046057</v>
      </c>
      <c r="U780">
        <v>44.924176127646497</v>
      </c>
      <c r="V780">
        <v>9.4507517643448935</v>
      </c>
      <c r="W780">
        <v>23.381405339061061</v>
      </c>
      <c r="X780">
        <v>99.570420374347989</v>
      </c>
      <c r="Y780">
        <v>95.734888002454753</v>
      </c>
      <c r="Z780">
        <v>78.521018717397979</v>
      </c>
      <c r="AA780">
        <v>12.241956266793357</v>
      </c>
      <c r="AB780">
        <v>1.8342891922459996</v>
      </c>
      <c r="AC780">
        <v>2.0177176849725735</v>
      </c>
      <c r="AD780">
        <v>73.054835396726389</v>
      </c>
      <c r="AE780">
        <v>47.060077959111034</v>
      </c>
      <c r="AF780">
        <v>42.17915407136239</v>
      </c>
      <c r="AG780">
        <v>64.842817349781143</v>
      </c>
      <c r="AH780">
        <v>65.662481013734578</v>
      </c>
    </row>
    <row r="781" spans="1:37">
      <c r="A781">
        <v>6</v>
      </c>
      <c r="B781">
        <v>27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1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2113</v>
      </c>
      <c r="R781">
        <v>3278</v>
      </c>
      <c r="S781">
        <v>8.0594874923733997</v>
      </c>
      <c r="T781">
        <v>6.9051250762660157</v>
      </c>
      <c r="U781">
        <v>43.864469188529661</v>
      </c>
      <c r="V781">
        <v>10.646735814521049</v>
      </c>
      <c r="W781">
        <v>19.951189749847472</v>
      </c>
      <c r="X781">
        <v>99.389871873093369</v>
      </c>
      <c r="Y781">
        <v>95.790115924344093</v>
      </c>
      <c r="Z781">
        <v>75.594874923733997</v>
      </c>
      <c r="AA781">
        <v>12.24196383725053</v>
      </c>
      <c r="AB781">
        <v>1.8432635410304896</v>
      </c>
      <c r="AC781">
        <v>2.0591833548005969</v>
      </c>
      <c r="AD781">
        <v>70.658170373127007</v>
      </c>
      <c r="AE781">
        <v>44.784164515236426</v>
      </c>
      <c r="AF781">
        <v>43.783037333017525</v>
      </c>
      <c r="AG781">
        <v>65.45527156549521</v>
      </c>
      <c r="AH781">
        <v>65.949406434505278</v>
      </c>
      <c r="AI781">
        <v>10</v>
      </c>
      <c r="AJ781">
        <v>118.51</v>
      </c>
      <c r="AK781">
        <v>24.103182066901834</v>
      </c>
    </row>
    <row r="782" spans="1:37">
      <c r="A782">
        <v>6</v>
      </c>
      <c r="B782">
        <v>28</v>
      </c>
      <c r="C782">
        <v>2023</v>
      </c>
      <c r="D782">
        <v>99</v>
      </c>
      <c r="E782">
        <v>99</v>
      </c>
      <c r="F782">
        <v>99</v>
      </c>
      <c r="G782">
        <v>99</v>
      </c>
      <c r="H782">
        <v>1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2002</v>
      </c>
      <c r="R782">
        <v>3058</v>
      </c>
      <c r="S782">
        <v>8.0425114453891418</v>
      </c>
      <c r="T782">
        <v>7.1170699803793358</v>
      </c>
      <c r="U782">
        <v>43.509843034663241</v>
      </c>
      <c r="V782">
        <v>10.693263570961413</v>
      </c>
      <c r="W782">
        <v>22.596468279921517</v>
      </c>
      <c r="X782">
        <v>99.444081098757309</v>
      </c>
      <c r="Y782">
        <v>95.552648790058882</v>
      </c>
      <c r="Z782">
        <v>74.885546108567709</v>
      </c>
      <c r="AA782">
        <v>12.180312704054604</v>
      </c>
      <c r="AB782">
        <v>1.8706078718871213</v>
      </c>
      <c r="AC782">
        <v>2.0787385609818951</v>
      </c>
      <c r="AD782">
        <v>69.779878240596446</v>
      </c>
      <c r="AE782">
        <v>44.702892372646602</v>
      </c>
      <c r="AF782">
        <v>40.936519133110494</v>
      </c>
      <c r="AG782">
        <v>62.243028699369027</v>
      </c>
      <c r="AH782">
        <v>64.03714751451902</v>
      </c>
      <c r="AI782">
        <v>289</v>
      </c>
      <c r="AJ782">
        <v>118.4249134948097</v>
      </c>
      <c r="AK782">
        <v>26.233963855454437</v>
      </c>
    </row>
    <row r="783" spans="1:37">
      <c r="A783">
        <v>6</v>
      </c>
      <c r="B783">
        <v>29</v>
      </c>
      <c r="C783">
        <v>2024</v>
      </c>
      <c r="D783">
        <v>99</v>
      </c>
      <c r="E783">
        <v>99</v>
      </c>
      <c r="F783">
        <v>99</v>
      </c>
      <c r="G783">
        <v>99</v>
      </c>
      <c r="H783">
        <v>1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1857</v>
      </c>
      <c r="R783">
        <v>2773</v>
      </c>
      <c r="S783">
        <v>8.3223945185719437</v>
      </c>
      <c r="T783">
        <v>7.0934006491164814</v>
      </c>
      <c r="U783">
        <v>42.951424450054056</v>
      </c>
      <c r="V783">
        <v>11.503786512802019</v>
      </c>
      <c r="W783">
        <v>22.322394518571944</v>
      </c>
      <c r="X783">
        <v>99.35088351965382</v>
      </c>
      <c r="Y783">
        <v>94.085827623512444</v>
      </c>
      <c r="Z783">
        <v>72.845293905517494</v>
      </c>
      <c r="AA783">
        <v>12.463005289893117</v>
      </c>
      <c r="AB783">
        <v>1.7669665196928197</v>
      </c>
      <c r="AC783">
        <v>2.0379388652666477</v>
      </c>
      <c r="AD783">
        <v>76.298539330482114</v>
      </c>
      <c r="AE783">
        <v>38.330684532212061</v>
      </c>
      <c r="AF783">
        <v>44.960239549069058</v>
      </c>
      <c r="AG783">
        <v>62.314606741573037</v>
      </c>
      <c r="AH783">
        <v>63.264041082429358</v>
      </c>
      <c r="AI783">
        <v>2360</v>
      </c>
      <c r="AJ783">
        <v>117.76173728813562</v>
      </c>
      <c r="AK783">
        <v>26.00435843312912</v>
      </c>
    </row>
    <row r="784" spans="1:37">
      <c r="A784">
        <v>6</v>
      </c>
      <c r="B784">
        <v>30</v>
      </c>
      <c r="C784">
        <v>1996</v>
      </c>
      <c r="D784">
        <v>99</v>
      </c>
      <c r="E784">
        <v>99</v>
      </c>
      <c r="F784">
        <v>99</v>
      </c>
      <c r="G784">
        <v>99</v>
      </c>
      <c r="H784">
        <v>2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2779</v>
      </c>
      <c r="R784">
        <v>3976</v>
      </c>
      <c r="S784">
        <v>5.5354627766599602</v>
      </c>
      <c r="T784">
        <v>7.6539235412474866</v>
      </c>
      <c r="U784">
        <v>36.980206237424447</v>
      </c>
      <c r="V784">
        <v>3.0935613682092553</v>
      </c>
      <c r="W784">
        <v>38.028169014084497</v>
      </c>
      <c r="X784">
        <v>98.868209255533202</v>
      </c>
      <c r="Y784">
        <v>90.367203219315925</v>
      </c>
      <c r="Z784">
        <v>52.81690140845069</v>
      </c>
      <c r="AA784">
        <v>11.194730232012525</v>
      </c>
      <c r="AB784">
        <v>2.0916500512139216</v>
      </c>
      <c r="AC784">
        <v>3.0533403053559223</v>
      </c>
      <c r="AD784">
        <v>64.889292103775119</v>
      </c>
      <c r="AE784">
        <v>72.173439222463699</v>
      </c>
      <c r="AF784">
        <v>62.820153952647821</v>
      </c>
      <c r="AG784">
        <v>26.47313403022838</v>
      </c>
      <c r="AH784">
        <v>27.258054738462569</v>
      </c>
    </row>
    <row r="785" spans="1:34">
      <c r="A785">
        <v>6</v>
      </c>
      <c r="B785">
        <v>31</v>
      </c>
      <c r="C785">
        <v>1997</v>
      </c>
      <c r="D785">
        <v>99</v>
      </c>
      <c r="E785">
        <v>99</v>
      </c>
      <c r="F785">
        <v>99</v>
      </c>
      <c r="G785">
        <v>99</v>
      </c>
      <c r="H785">
        <v>2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2730</v>
      </c>
      <c r="R785">
        <v>3737</v>
      </c>
      <c r="S785">
        <v>5.5450896440995452</v>
      </c>
      <c r="T785">
        <v>7.8959058067968941</v>
      </c>
      <c r="U785">
        <v>36.741771474444725</v>
      </c>
      <c r="V785">
        <v>3.1843724913031841</v>
      </c>
      <c r="W785">
        <v>38.961734011238953</v>
      </c>
      <c r="X785">
        <v>99.143698153599132</v>
      </c>
      <c r="Y785">
        <v>89.483542948889507</v>
      </c>
      <c r="Z785">
        <v>51.940058870751933</v>
      </c>
      <c r="AA785">
        <v>11.157334076092464</v>
      </c>
      <c r="AB785">
        <v>1.9405571227718323</v>
      </c>
      <c r="AC785">
        <v>2.8979848386292182</v>
      </c>
      <c r="AD785">
        <v>69.963291785550481</v>
      </c>
      <c r="AE785">
        <v>70.352641038083306</v>
      </c>
      <c r="AF785">
        <v>63.304983452473678</v>
      </c>
      <c r="AG785">
        <v>28.715229752574153</v>
      </c>
      <c r="AH785">
        <v>28.861749311584266</v>
      </c>
    </row>
    <row r="786" spans="1:34">
      <c r="A786">
        <v>6</v>
      </c>
      <c r="B786">
        <v>32</v>
      </c>
      <c r="C786">
        <v>1998</v>
      </c>
      <c r="D786">
        <v>99</v>
      </c>
      <c r="E786">
        <v>99</v>
      </c>
      <c r="F786">
        <v>99</v>
      </c>
      <c r="G786">
        <v>99</v>
      </c>
      <c r="H786">
        <v>2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2631</v>
      </c>
      <c r="R786">
        <v>3747</v>
      </c>
      <c r="S786">
        <v>5.8879103282626115</v>
      </c>
      <c r="T786">
        <v>8.08406725380304</v>
      </c>
      <c r="U786">
        <v>37.572938350680474</v>
      </c>
      <c r="V786">
        <v>2.6688017080330941</v>
      </c>
      <c r="W786">
        <v>41.766746730717905</v>
      </c>
      <c r="X786">
        <v>99.252735521750751</v>
      </c>
      <c r="Y786">
        <v>91.700026688017104</v>
      </c>
      <c r="Z786">
        <v>55.751267680811317</v>
      </c>
      <c r="AA786">
        <v>11.011265017494752</v>
      </c>
      <c r="AB786">
        <v>2.0736970525299219</v>
      </c>
      <c r="AC786">
        <v>3.0038014707979594</v>
      </c>
      <c r="AD786">
        <v>70.043434958753906</v>
      </c>
      <c r="AE786">
        <v>60.688217679708146</v>
      </c>
      <c r="AF786">
        <v>53.424704898132475</v>
      </c>
      <c r="AG786">
        <v>28.885291396854761</v>
      </c>
      <c r="AH786">
        <v>29.220718167426998</v>
      </c>
    </row>
    <row r="787" spans="1:34">
      <c r="A787">
        <v>6</v>
      </c>
      <c r="B787">
        <v>33</v>
      </c>
      <c r="C787">
        <v>1999</v>
      </c>
      <c r="D787">
        <v>99</v>
      </c>
      <c r="E787">
        <v>99</v>
      </c>
      <c r="F787">
        <v>99</v>
      </c>
      <c r="G787">
        <v>99</v>
      </c>
      <c r="H787">
        <v>2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2565</v>
      </c>
      <c r="R787">
        <v>3456.5</v>
      </c>
      <c r="S787">
        <v>5.8706784319398224</v>
      </c>
      <c r="T787">
        <v>8.3931722841024179</v>
      </c>
      <c r="U787">
        <v>38.129437292058498</v>
      </c>
      <c r="V787">
        <v>3.1824099522638503</v>
      </c>
      <c r="W787">
        <v>44.466946332995803</v>
      </c>
      <c r="X787">
        <v>99.377983509330235</v>
      </c>
      <c r="Y787">
        <v>93.302473600462875</v>
      </c>
      <c r="Z787">
        <v>58.411688123824689</v>
      </c>
      <c r="AA787">
        <v>10.672211852129141</v>
      </c>
      <c r="AB787">
        <v>1.9830172396623875</v>
      </c>
      <c r="AC787">
        <v>2.8673190525946257</v>
      </c>
      <c r="AD787">
        <v>68.399172390124946</v>
      </c>
      <c r="AE787">
        <v>71.836725703850959</v>
      </c>
      <c r="AF787">
        <v>64.35379055881333</v>
      </c>
      <c r="AG787">
        <v>26.83097224917524</v>
      </c>
      <c r="AH787">
        <v>27.799230405297504</v>
      </c>
    </row>
    <row r="788" spans="1:34">
      <c r="A788">
        <v>6</v>
      </c>
      <c r="B788">
        <v>34</v>
      </c>
      <c r="C788">
        <v>2000</v>
      </c>
      <c r="D788">
        <v>99</v>
      </c>
      <c r="E788">
        <v>99</v>
      </c>
      <c r="F788">
        <v>99</v>
      </c>
      <c r="G788">
        <v>99</v>
      </c>
      <c r="H788">
        <v>2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2371</v>
      </c>
      <c r="R788">
        <v>3374</v>
      </c>
      <c r="S788">
        <v>6.0625370480142253</v>
      </c>
      <c r="T788">
        <v>8.2587433313574365</v>
      </c>
      <c r="U788">
        <v>38.189300533491448</v>
      </c>
      <c r="V788">
        <v>3.2009484291641974</v>
      </c>
      <c r="W788">
        <v>41.997628927089501</v>
      </c>
      <c r="X788">
        <v>99.496147006520445</v>
      </c>
      <c r="Y788">
        <v>92.797866034380561</v>
      </c>
      <c r="Z788">
        <v>58.565500889152339</v>
      </c>
      <c r="AA788">
        <v>10.865100830133851</v>
      </c>
      <c r="AB788">
        <v>2.0238504302393845</v>
      </c>
      <c r="AC788">
        <v>2.8107211266585939</v>
      </c>
      <c r="AD788">
        <v>73.48627308125711</v>
      </c>
      <c r="AE788">
        <v>71.089675114960187</v>
      </c>
      <c r="AF788">
        <v>67.318570111058378</v>
      </c>
      <c r="AG788">
        <v>28.076891070982779</v>
      </c>
      <c r="AH788">
        <v>28.768207206770743</v>
      </c>
    </row>
    <row r="789" spans="1:34">
      <c r="A789">
        <v>6</v>
      </c>
      <c r="B789">
        <v>35</v>
      </c>
      <c r="C789">
        <v>2001</v>
      </c>
      <c r="D789">
        <v>99</v>
      </c>
      <c r="E789">
        <v>99</v>
      </c>
      <c r="F789">
        <v>99</v>
      </c>
      <c r="G789">
        <v>99</v>
      </c>
      <c r="H789">
        <v>2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2327</v>
      </c>
      <c r="R789">
        <v>3407</v>
      </c>
      <c r="S789">
        <v>6.1493982976225388</v>
      </c>
      <c r="T789">
        <v>8.0052832403874383</v>
      </c>
      <c r="U789">
        <v>37.506339888464971</v>
      </c>
      <c r="V789">
        <v>5.2538890519518642</v>
      </c>
      <c r="W789">
        <v>37.305547402406809</v>
      </c>
      <c r="X789">
        <v>99.442324625770425</v>
      </c>
      <c r="Y789">
        <v>90.724977986498416</v>
      </c>
      <c r="Z789">
        <v>54.857646022894066</v>
      </c>
      <c r="AA789">
        <v>11.398357276099263</v>
      </c>
      <c r="AB789">
        <v>2.060926714316079</v>
      </c>
      <c r="AC789">
        <v>2.7301007711485776</v>
      </c>
      <c r="AD789">
        <v>70.786486570708803</v>
      </c>
      <c r="AE789">
        <v>68.61016981500461</v>
      </c>
      <c r="AF789">
        <v>62.120765977167771</v>
      </c>
      <c r="AG789">
        <v>31.051768137076198</v>
      </c>
      <c r="AH789">
        <v>29.936205458204025</v>
      </c>
    </row>
    <row r="790" spans="1:34">
      <c r="A790">
        <v>6</v>
      </c>
      <c r="B790">
        <v>36</v>
      </c>
      <c r="C790">
        <v>2002</v>
      </c>
      <c r="D790">
        <v>99</v>
      </c>
      <c r="E790">
        <v>99</v>
      </c>
      <c r="F790">
        <v>99</v>
      </c>
      <c r="G790">
        <v>99</v>
      </c>
      <c r="H790">
        <v>2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2018</v>
      </c>
      <c r="R790">
        <v>2826.1</v>
      </c>
      <c r="S790">
        <v>6.1855560666643052</v>
      </c>
      <c r="T790">
        <v>7.9392095113407182</v>
      </c>
      <c r="U790">
        <v>39.462510173030026</v>
      </c>
      <c r="V790">
        <v>3.786136371678285</v>
      </c>
      <c r="W790">
        <v>37.613672552280512</v>
      </c>
      <c r="X790">
        <v>99.394925869572944</v>
      </c>
      <c r="Y790">
        <v>93.556491277732519</v>
      </c>
      <c r="Z790">
        <v>63.621244825023886</v>
      </c>
      <c r="AA790">
        <v>11.072230738777122</v>
      </c>
      <c r="AB790">
        <v>2.1493125387700913</v>
      </c>
      <c r="AC790">
        <v>2.7142920375974846</v>
      </c>
      <c r="AD790">
        <v>71.561698485743634</v>
      </c>
      <c r="AE790">
        <v>68.599235695699122</v>
      </c>
      <c r="AF790">
        <v>66.668448481191476</v>
      </c>
      <c r="AG790">
        <v>29.009145872039912</v>
      </c>
      <c r="AH790">
        <v>28.333221550168322</v>
      </c>
    </row>
    <row r="791" spans="1:34">
      <c r="A791">
        <v>6</v>
      </c>
      <c r="B791">
        <v>37</v>
      </c>
      <c r="C791">
        <v>2003</v>
      </c>
      <c r="D791">
        <v>99</v>
      </c>
      <c r="E791">
        <v>99</v>
      </c>
      <c r="F791">
        <v>99</v>
      </c>
      <c r="G791">
        <v>99</v>
      </c>
      <c r="H791">
        <v>2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1905</v>
      </c>
      <c r="R791">
        <v>2589</v>
      </c>
      <c r="S791">
        <v>6.7188103514870612</v>
      </c>
      <c r="T791">
        <v>7.7319428350714592</v>
      </c>
      <c r="U791">
        <v>39.830204712244011</v>
      </c>
      <c r="V791">
        <v>5.5233680957898814</v>
      </c>
      <c r="W791">
        <v>32.67670915411356</v>
      </c>
      <c r="X791">
        <v>99.227500965623776</v>
      </c>
      <c r="Y791">
        <v>92.506759366550796</v>
      </c>
      <c r="Z791">
        <v>64.619544225569712</v>
      </c>
      <c r="AA791">
        <v>11.51849735770689</v>
      </c>
      <c r="AB791">
        <v>2.2283067733249395</v>
      </c>
      <c r="AC791">
        <v>2.7489222107574296</v>
      </c>
      <c r="AD791">
        <v>71.222018229261167</v>
      </c>
      <c r="AE791">
        <v>63.599991878834842</v>
      </c>
      <c r="AF791">
        <v>63.320514978908079</v>
      </c>
      <c r="AG791">
        <v>33.768097039259153</v>
      </c>
      <c r="AH791">
        <v>33.381610015479943</v>
      </c>
    </row>
    <row r="792" spans="1:34">
      <c r="A792">
        <v>6</v>
      </c>
      <c r="B792">
        <v>38</v>
      </c>
      <c r="C792">
        <v>2004</v>
      </c>
      <c r="D792">
        <v>99</v>
      </c>
      <c r="E792">
        <v>99</v>
      </c>
      <c r="F792">
        <v>99</v>
      </c>
      <c r="G792">
        <v>99</v>
      </c>
      <c r="H792">
        <v>2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1791</v>
      </c>
      <c r="R792">
        <v>2484</v>
      </c>
      <c r="S792">
        <v>7.2721417069243151</v>
      </c>
      <c r="T792">
        <v>7.7065217391304355</v>
      </c>
      <c r="U792">
        <v>40.764130434782594</v>
      </c>
      <c r="V792">
        <v>7.9710144927536239</v>
      </c>
      <c r="W792">
        <v>30.87761674718196</v>
      </c>
      <c r="X792">
        <v>99.476650563607123</v>
      </c>
      <c r="Y792">
        <v>93.276972624798717</v>
      </c>
      <c r="Z792">
        <v>68.035426731078886</v>
      </c>
      <c r="AA792">
        <v>11.350314324918671</v>
      </c>
      <c r="AB792">
        <v>2.1595043459499665</v>
      </c>
      <c r="AC792">
        <v>2.5753581390193858</v>
      </c>
      <c r="AD792">
        <v>67.286919674399186</v>
      </c>
      <c r="AE792">
        <v>58.369350168269264</v>
      </c>
      <c r="AF792">
        <v>59.584039324523857</v>
      </c>
      <c r="AG792">
        <v>28.134556574923543</v>
      </c>
      <c r="AH792">
        <v>28.082583091449553</v>
      </c>
    </row>
    <row r="793" spans="1:34">
      <c r="A793">
        <v>6</v>
      </c>
      <c r="B793">
        <v>39</v>
      </c>
      <c r="C793">
        <v>2005</v>
      </c>
      <c r="D793">
        <v>99</v>
      </c>
      <c r="E793">
        <v>99</v>
      </c>
      <c r="F793">
        <v>99</v>
      </c>
      <c r="G793">
        <v>99</v>
      </c>
      <c r="H793">
        <v>2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1701</v>
      </c>
      <c r="R793">
        <v>2287</v>
      </c>
      <c r="S793">
        <v>7.6401399212942724</v>
      </c>
      <c r="T793">
        <v>7.7883690424136418</v>
      </c>
      <c r="U793">
        <v>42.445212068211795</v>
      </c>
      <c r="V793">
        <v>6.6899868823786628</v>
      </c>
      <c r="W793">
        <v>34.368167905553129</v>
      </c>
      <c r="X793">
        <v>99.737647573240068</v>
      </c>
      <c r="Y793">
        <v>95.714910362920861</v>
      </c>
      <c r="Z793">
        <v>73.15260166156537</v>
      </c>
      <c r="AA793">
        <v>11.319423989512758</v>
      </c>
      <c r="AB793">
        <v>2.2590086045610955</v>
      </c>
      <c r="AC793">
        <v>2.6081814883603687</v>
      </c>
      <c r="AD793">
        <v>71.484801627899884</v>
      </c>
      <c r="AE793">
        <v>59.673083686528656</v>
      </c>
      <c r="AF793">
        <v>57.840087835930611</v>
      </c>
      <c r="AG793">
        <v>29.58985638504334</v>
      </c>
      <c r="AH793">
        <v>29.499202594485357</v>
      </c>
    </row>
    <row r="794" spans="1:34">
      <c r="A794">
        <v>6</v>
      </c>
      <c r="B794">
        <v>40</v>
      </c>
      <c r="C794">
        <v>2006</v>
      </c>
      <c r="D794">
        <v>99</v>
      </c>
      <c r="E794">
        <v>99</v>
      </c>
      <c r="F794">
        <v>99</v>
      </c>
      <c r="G794">
        <v>99</v>
      </c>
      <c r="H794">
        <v>2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1844</v>
      </c>
      <c r="R794">
        <v>2622</v>
      </c>
      <c r="S794">
        <v>7.5953470633104496</v>
      </c>
      <c r="T794">
        <v>7.3569794050343251</v>
      </c>
      <c r="U794">
        <v>41.622768878718425</v>
      </c>
      <c r="V794">
        <v>7.8565980167810814</v>
      </c>
      <c r="W794">
        <v>26.697177726926007</v>
      </c>
      <c r="X794">
        <v>99.427917620137308</v>
      </c>
      <c r="Y794">
        <v>94.355453852021313</v>
      </c>
      <c r="Z794">
        <v>70.137299771167051</v>
      </c>
      <c r="AA794">
        <v>11.55667081108092</v>
      </c>
      <c r="AB794">
        <v>2.3475373949765461</v>
      </c>
      <c r="AC794">
        <v>2.5202359711846518</v>
      </c>
      <c r="AD794">
        <v>73.049697487147654</v>
      </c>
      <c r="AE794">
        <v>57.200357768683681</v>
      </c>
      <c r="AF794">
        <v>54.450703207074255</v>
      </c>
      <c r="AG794">
        <v>33.244579688094326</v>
      </c>
      <c r="AH794">
        <v>32.680902518978591</v>
      </c>
    </row>
    <row r="795" spans="1:34">
      <c r="A795">
        <v>6</v>
      </c>
      <c r="B795">
        <v>41</v>
      </c>
      <c r="C795">
        <v>2007</v>
      </c>
      <c r="D795">
        <v>99</v>
      </c>
      <c r="E795">
        <v>99</v>
      </c>
      <c r="F795">
        <v>99</v>
      </c>
      <c r="G795">
        <v>99</v>
      </c>
      <c r="H795">
        <v>2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1629</v>
      </c>
      <c r="R795">
        <v>2212</v>
      </c>
      <c r="S795">
        <v>8.0764014466546108</v>
      </c>
      <c r="T795">
        <v>7.4624773960216988</v>
      </c>
      <c r="U795">
        <v>42.528707052441312</v>
      </c>
      <c r="V795">
        <v>6.9168173598553357</v>
      </c>
      <c r="W795">
        <v>29.159132007233271</v>
      </c>
      <c r="X795">
        <v>99.231464737793885</v>
      </c>
      <c r="Y795">
        <v>95.027124773960182</v>
      </c>
      <c r="Z795">
        <v>73.372513562387013</v>
      </c>
      <c r="AA795">
        <v>11.727127850545376</v>
      </c>
      <c r="AB795">
        <v>2.3910328406337018</v>
      </c>
      <c r="AC795">
        <v>2.5350959356987097</v>
      </c>
      <c r="AD795">
        <v>70.587016587543246</v>
      </c>
      <c r="AE795">
        <v>55.579293697778795</v>
      </c>
      <c r="AF795">
        <v>53.444389956841199</v>
      </c>
      <c r="AG795">
        <v>30.078868642915424</v>
      </c>
      <c r="AH795">
        <v>29.976744749246119</v>
      </c>
    </row>
    <row r="796" spans="1:34">
      <c r="A796">
        <v>6</v>
      </c>
      <c r="B796">
        <v>42</v>
      </c>
      <c r="C796">
        <v>2008</v>
      </c>
      <c r="D796">
        <v>99</v>
      </c>
      <c r="E796">
        <v>99</v>
      </c>
      <c r="F796">
        <v>99</v>
      </c>
      <c r="G796">
        <v>99</v>
      </c>
      <c r="H796">
        <v>2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1713</v>
      </c>
      <c r="R796">
        <v>2351</v>
      </c>
      <c r="S796">
        <v>7.8911101658868548</v>
      </c>
      <c r="T796">
        <v>7.2233092301148449</v>
      </c>
      <c r="U796">
        <v>41.461931093151911</v>
      </c>
      <c r="V796">
        <v>9.4002552105487034</v>
      </c>
      <c r="W796">
        <v>24.925563589961715</v>
      </c>
      <c r="X796">
        <v>99.234368353891981</v>
      </c>
      <c r="Y796">
        <v>93.619736282432996</v>
      </c>
      <c r="Z796">
        <v>69.885155253083795</v>
      </c>
      <c r="AA796">
        <v>11.798548722165272</v>
      </c>
      <c r="AB796">
        <v>2.3196426229301874</v>
      </c>
      <c r="AC796">
        <v>2.3687820306827421</v>
      </c>
      <c r="AD796">
        <v>68.717425681300199</v>
      </c>
      <c r="AE796">
        <v>57.042088775804046</v>
      </c>
      <c r="AF796">
        <v>54.351371033328114</v>
      </c>
      <c r="AG796">
        <v>30.663884178948745</v>
      </c>
      <c r="AH796">
        <v>30.521508650584103</v>
      </c>
    </row>
    <row r="797" spans="1:34">
      <c r="A797">
        <v>6</v>
      </c>
      <c r="B797">
        <v>43</v>
      </c>
      <c r="C797">
        <v>2009</v>
      </c>
      <c r="D797">
        <v>99</v>
      </c>
      <c r="E797">
        <v>99</v>
      </c>
      <c r="F797">
        <v>99</v>
      </c>
      <c r="G797">
        <v>99</v>
      </c>
      <c r="H797">
        <v>2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1584</v>
      </c>
      <c r="R797">
        <v>2221</v>
      </c>
      <c r="S797">
        <v>8.2814047726249402</v>
      </c>
      <c r="T797">
        <v>7.457451598379107</v>
      </c>
      <c r="U797">
        <v>41.638856371004067</v>
      </c>
      <c r="V797">
        <v>8.9149031967582175</v>
      </c>
      <c r="W797">
        <v>28.410625844214319</v>
      </c>
      <c r="X797">
        <v>98.37910850968035</v>
      </c>
      <c r="Y797">
        <v>91.580369203061693</v>
      </c>
      <c r="Z797">
        <v>69.293111211166149</v>
      </c>
      <c r="AA797">
        <v>12.90257464813646</v>
      </c>
      <c r="AB797">
        <v>2.3658155683645701</v>
      </c>
      <c r="AC797">
        <v>2.3463335299546944</v>
      </c>
      <c r="AD797">
        <v>72.234080280130939</v>
      </c>
      <c r="AE797">
        <v>58.262040871063213</v>
      </c>
      <c r="AF797">
        <v>54.612921085529159</v>
      </c>
      <c r="AG797">
        <v>30.898720089037287</v>
      </c>
      <c r="AH797">
        <v>30.092232401572929</v>
      </c>
    </row>
    <row r="798" spans="1:34">
      <c r="A798">
        <v>6</v>
      </c>
      <c r="B798">
        <v>44</v>
      </c>
      <c r="C798">
        <v>2010</v>
      </c>
      <c r="D798">
        <v>99</v>
      </c>
      <c r="E798">
        <v>99</v>
      </c>
      <c r="F798">
        <v>99</v>
      </c>
      <c r="G798">
        <v>99</v>
      </c>
      <c r="H798">
        <v>2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1807</v>
      </c>
      <c r="R798">
        <v>2853</v>
      </c>
      <c r="S798">
        <v>7.8664563617245005</v>
      </c>
      <c r="T798">
        <v>7.0311952330879768</v>
      </c>
      <c r="U798">
        <v>39.15138450753593</v>
      </c>
      <c r="V798">
        <v>8.37714686295128</v>
      </c>
      <c r="W798">
        <v>21.836663161584287</v>
      </c>
      <c r="X798">
        <v>94.742376445846475</v>
      </c>
      <c r="Y798">
        <v>84.157027690150741</v>
      </c>
      <c r="Z798">
        <v>61.794602173151077</v>
      </c>
      <c r="AA798">
        <v>13.927317552692248</v>
      </c>
      <c r="AB798">
        <v>2.3542043792568159</v>
      </c>
      <c r="AC798">
        <v>2.3774722314036403</v>
      </c>
      <c r="AD798">
        <v>72.680313650347642</v>
      </c>
      <c r="AE798">
        <v>56.81630713990679</v>
      </c>
      <c r="AF798">
        <v>59.767326164989335</v>
      </c>
      <c r="AG798">
        <v>37.803100569762819</v>
      </c>
      <c r="AH798">
        <v>35.698753247915391</v>
      </c>
    </row>
    <row r="799" spans="1:34">
      <c r="A799">
        <v>6</v>
      </c>
      <c r="B799">
        <v>45</v>
      </c>
      <c r="C799">
        <v>2011</v>
      </c>
      <c r="D799">
        <v>99</v>
      </c>
      <c r="E799">
        <v>99</v>
      </c>
      <c r="F799">
        <v>99</v>
      </c>
      <c r="G799">
        <v>99</v>
      </c>
      <c r="H799">
        <v>2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1754</v>
      </c>
      <c r="R799">
        <v>2657</v>
      </c>
      <c r="S799">
        <v>7.980052691004893</v>
      </c>
      <c r="T799">
        <v>6.8904779826872407</v>
      </c>
      <c r="U799">
        <v>39.95856228829512</v>
      </c>
      <c r="V799">
        <v>9.1832894241625898</v>
      </c>
      <c r="W799">
        <v>19.909672563041021</v>
      </c>
      <c r="X799">
        <v>96.273993225442226</v>
      </c>
      <c r="Y799">
        <v>87.843432442604453</v>
      </c>
      <c r="Z799">
        <v>64.094843808806914</v>
      </c>
      <c r="AA799">
        <v>13.434441211084836</v>
      </c>
      <c r="AB799">
        <v>2.3764893151547102</v>
      </c>
      <c r="AC799">
        <v>2.2845333485441723</v>
      </c>
      <c r="AD799">
        <v>72.426675582955269</v>
      </c>
      <c r="AE799">
        <v>49.381312652968511</v>
      </c>
      <c r="AF799">
        <v>53.823449813547882</v>
      </c>
      <c r="AG799">
        <v>35.866630669546439</v>
      </c>
      <c r="AH799">
        <v>35.006967108521394</v>
      </c>
    </row>
    <row r="800" spans="1:34">
      <c r="A800">
        <v>6</v>
      </c>
      <c r="B800">
        <v>46</v>
      </c>
      <c r="C800">
        <v>2012</v>
      </c>
      <c r="D800">
        <v>99</v>
      </c>
      <c r="E800">
        <v>99</v>
      </c>
      <c r="F800">
        <v>99</v>
      </c>
      <c r="G800">
        <v>99</v>
      </c>
      <c r="H800">
        <v>2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1700</v>
      </c>
      <c r="R800">
        <v>2539</v>
      </c>
      <c r="S800">
        <v>7.966916108704214</v>
      </c>
      <c r="T800">
        <v>6.7648680582906646</v>
      </c>
      <c r="U800">
        <v>38.971051595116201</v>
      </c>
      <c r="V800">
        <v>11.106734935013789</v>
      </c>
      <c r="W800">
        <v>16.345017723513195</v>
      </c>
      <c r="X800">
        <v>97.47932256794013</v>
      </c>
      <c r="Y800">
        <v>88.381252461599061</v>
      </c>
      <c r="Z800">
        <v>62.071681764474221</v>
      </c>
      <c r="AA800">
        <v>12.274240988514435</v>
      </c>
      <c r="AB800">
        <v>2.2057625265216805</v>
      </c>
      <c r="AC800">
        <v>2.0458149705141877</v>
      </c>
      <c r="AD800">
        <v>67.197656684755557</v>
      </c>
      <c r="AE800">
        <v>40.336221923587694</v>
      </c>
      <c r="AF800">
        <v>51.366151535215394</v>
      </c>
      <c r="AG800">
        <v>38.266767143933691</v>
      </c>
      <c r="AH800">
        <v>36.821017424465758</v>
      </c>
    </row>
    <row r="801" spans="1:37">
      <c r="A801">
        <v>6</v>
      </c>
      <c r="B801">
        <v>47</v>
      </c>
      <c r="C801">
        <v>2013</v>
      </c>
      <c r="D801">
        <v>99</v>
      </c>
      <c r="E801">
        <v>99</v>
      </c>
      <c r="F801">
        <v>99</v>
      </c>
      <c r="G801">
        <v>99</v>
      </c>
      <c r="H801">
        <v>2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1673</v>
      </c>
      <c r="R801">
        <v>2540</v>
      </c>
      <c r="S801">
        <v>8.1606299212598419</v>
      </c>
      <c r="T801">
        <v>7.0543307086614195</v>
      </c>
      <c r="U801">
        <v>38.810393700787358</v>
      </c>
      <c r="V801">
        <v>12.36220472440945</v>
      </c>
      <c r="W801">
        <v>19.527559055118111</v>
      </c>
      <c r="X801">
        <v>97.165354330708666</v>
      </c>
      <c r="Y801">
        <v>86.1023622047244</v>
      </c>
      <c r="Z801">
        <v>59.291338582677142</v>
      </c>
      <c r="AA801">
        <v>13.294570936304629</v>
      </c>
      <c r="AB801">
        <v>2.169261185608637</v>
      </c>
      <c r="AC801">
        <v>2.0217812332689968</v>
      </c>
      <c r="AD801">
        <v>68.657119157903594</v>
      </c>
      <c r="AE801">
        <v>50.836359583393424</v>
      </c>
      <c r="AF801">
        <v>51.552112860851217</v>
      </c>
      <c r="AG801">
        <v>37.325495958853793</v>
      </c>
      <c r="AH801">
        <v>35.854500671237119</v>
      </c>
    </row>
    <row r="802" spans="1:37">
      <c r="A802">
        <v>6</v>
      </c>
      <c r="B802">
        <v>48</v>
      </c>
      <c r="C802">
        <v>2014</v>
      </c>
      <c r="D802">
        <v>99</v>
      </c>
      <c r="E802">
        <v>99</v>
      </c>
      <c r="F802">
        <v>99</v>
      </c>
      <c r="G802">
        <v>99</v>
      </c>
      <c r="H802">
        <v>2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1518</v>
      </c>
      <c r="R802">
        <v>2239</v>
      </c>
      <c r="S802">
        <v>8.0442161679321149</v>
      </c>
      <c r="T802">
        <v>7.0602947744528812</v>
      </c>
      <c r="U802">
        <v>39.777221974095454</v>
      </c>
      <c r="V802">
        <v>10.719071013845468</v>
      </c>
      <c r="W802">
        <v>20.098258150960248</v>
      </c>
      <c r="X802">
        <v>96.382313532827183</v>
      </c>
      <c r="Y802">
        <v>88.343010272443053</v>
      </c>
      <c r="Z802">
        <v>63.555158552925398</v>
      </c>
      <c r="AA802">
        <v>13.126311471442698</v>
      </c>
      <c r="AB802">
        <v>2.1239633836959686</v>
      </c>
      <c r="AC802">
        <v>2.0385805653700886</v>
      </c>
      <c r="AD802">
        <v>68.565008225838511</v>
      </c>
      <c r="AE802">
        <v>47.993984403077341</v>
      </c>
      <c r="AF802">
        <v>48.625425958294677</v>
      </c>
      <c r="AG802">
        <v>33.517964071856291</v>
      </c>
      <c r="AH802">
        <v>32.912065069372709</v>
      </c>
    </row>
    <row r="803" spans="1:37">
      <c r="A803">
        <v>6</v>
      </c>
      <c r="B803">
        <v>49</v>
      </c>
      <c r="C803">
        <v>2015</v>
      </c>
      <c r="D803">
        <v>99</v>
      </c>
      <c r="E803">
        <v>99</v>
      </c>
      <c r="F803">
        <v>99</v>
      </c>
      <c r="G803">
        <v>99</v>
      </c>
      <c r="H803">
        <v>2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1429</v>
      </c>
      <c r="R803">
        <v>2121</v>
      </c>
      <c r="S803">
        <v>8.2748703441772751</v>
      </c>
      <c r="T803">
        <v>7.2805280528052814</v>
      </c>
      <c r="U803">
        <v>41.402923149457749</v>
      </c>
      <c r="V803">
        <v>10.325318246110328</v>
      </c>
      <c r="W803">
        <v>25.648279113625644</v>
      </c>
      <c r="X803">
        <v>98.82131070249882</v>
      </c>
      <c r="Y803">
        <v>91.937765205091935</v>
      </c>
      <c r="Z803">
        <v>67.892503536067892</v>
      </c>
      <c r="AA803">
        <v>12.759270822687348</v>
      </c>
      <c r="AB803">
        <v>2.0700543999922361</v>
      </c>
      <c r="AC803">
        <v>2.2173383265526425</v>
      </c>
      <c r="AD803">
        <v>67.856377271900882</v>
      </c>
      <c r="AE803">
        <v>49.625536547295113</v>
      </c>
      <c r="AF803">
        <v>47.747866767824448</v>
      </c>
      <c r="AG803">
        <v>33.898034201694102</v>
      </c>
      <c r="AH803">
        <v>33.189637904148071</v>
      </c>
    </row>
    <row r="804" spans="1:37">
      <c r="A804">
        <v>6</v>
      </c>
      <c r="B804">
        <v>50</v>
      </c>
      <c r="C804">
        <v>2016</v>
      </c>
      <c r="D804">
        <v>99</v>
      </c>
      <c r="E804">
        <v>99</v>
      </c>
      <c r="F804">
        <v>99</v>
      </c>
      <c r="G804">
        <v>99</v>
      </c>
      <c r="H804">
        <v>2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1474</v>
      </c>
      <c r="R804">
        <v>2172</v>
      </c>
      <c r="S804">
        <v>8.2882136279926311</v>
      </c>
      <c r="T804">
        <v>7.1869244935543275</v>
      </c>
      <c r="U804">
        <v>41.581261510128904</v>
      </c>
      <c r="V804">
        <v>10.451197053407</v>
      </c>
      <c r="W804">
        <v>21.639042357274409</v>
      </c>
      <c r="X804">
        <v>98.526703499079218</v>
      </c>
      <c r="Y804">
        <v>90.97605893186001</v>
      </c>
      <c r="Z804">
        <v>67.403314917127076</v>
      </c>
      <c r="AA804">
        <v>12.996448150274478</v>
      </c>
      <c r="AB804">
        <v>1.9634761556136304</v>
      </c>
      <c r="AC804">
        <v>2.0563100406429613</v>
      </c>
      <c r="AD804">
        <v>68.886496897317883</v>
      </c>
      <c r="AE804">
        <v>42.223172640364773</v>
      </c>
      <c r="AF804">
        <v>49.808918984808088</v>
      </c>
      <c r="AG804">
        <v>33.089579524680076</v>
      </c>
      <c r="AH804">
        <v>32.326469982908741</v>
      </c>
    </row>
    <row r="805" spans="1:37">
      <c r="A805">
        <v>6</v>
      </c>
      <c r="B805">
        <v>51</v>
      </c>
      <c r="C805">
        <v>2017</v>
      </c>
      <c r="D805">
        <v>99</v>
      </c>
      <c r="E805">
        <v>99</v>
      </c>
      <c r="F805">
        <v>99</v>
      </c>
      <c r="G805">
        <v>99</v>
      </c>
      <c r="H805">
        <v>2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1393</v>
      </c>
      <c r="R805">
        <v>2128</v>
      </c>
      <c r="S805">
        <v>8.0775375939849621</v>
      </c>
      <c r="T805">
        <v>7.1677631578947354</v>
      </c>
      <c r="U805">
        <v>40.055874060150387</v>
      </c>
      <c r="V805">
        <v>10.009398496240602</v>
      </c>
      <c r="W805">
        <v>18.374060150375939</v>
      </c>
      <c r="X805">
        <v>97.791353383458627</v>
      </c>
      <c r="Y805">
        <v>86.842105263157904</v>
      </c>
      <c r="Z805">
        <v>63.768796992481199</v>
      </c>
      <c r="AA805">
        <v>13.598734367494355</v>
      </c>
      <c r="AB805">
        <v>1.978764886971164</v>
      </c>
      <c r="AC805">
        <v>1.85279566154897</v>
      </c>
      <c r="AD805">
        <v>70.284455582959183</v>
      </c>
      <c r="AE805">
        <v>40.653332796512608</v>
      </c>
      <c r="AF805">
        <v>42.85332086657764</v>
      </c>
      <c r="AG805">
        <v>34.08071748878924</v>
      </c>
      <c r="AH805">
        <v>32.838438882692763</v>
      </c>
    </row>
    <row r="806" spans="1:37">
      <c r="A806">
        <v>6</v>
      </c>
      <c r="B806">
        <v>52</v>
      </c>
      <c r="C806">
        <v>2018</v>
      </c>
      <c r="D806">
        <v>99</v>
      </c>
      <c r="E806">
        <v>99</v>
      </c>
      <c r="F806">
        <v>99</v>
      </c>
      <c r="G806">
        <v>99</v>
      </c>
      <c r="H806">
        <v>2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1229</v>
      </c>
      <c r="R806">
        <v>1827</v>
      </c>
      <c r="S806">
        <v>8.1707717569786542</v>
      </c>
      <c r="T806">
        <v>7.2933771209633278</v>
      </c>
      <c r="U806">
        <v>41.3967159277504</v>
      </c>
      <c r="V806">
        <v>9.5238095238095273</v>
      </c>
      <c r="W806">
        <v>21.948549534756424</v>
      </c>
      <c r="X806">
        <v>98.357963875205243</v>
      </c>
      <c r="Y806">
        <v>90.85933223864258</v>
      </c>
      <c r="Z806">
        <v>68.637110016420365</v>
      </c>
      <c r="AA806">
        <v>12.731209691797323</v>
      </c>
      <c r="AB806">
        <v>2.0642020384962665</v>
      </c>
      <c r="AC806">
        <v>1.9193865706063504</v>
      </c>
      <c r="AD806">
        <v>69.953976133312651</v>
      </c>
      <c r="AE806">
        <v>46.980545245596879</v>
      </c>
      <c r="AF806">
        <v>44.752805889869151</v>
      </c>
      <c r="AG806">
        <v>32.625</v>
      </c>
      <c r="AH806">
        <v>31.9756958363925</v>
      </c>
    </row>
    <row r="807" spans="1:37">
      <c r="A807">
        <v>6</v>
      </c>
      <c r="B807">
        <v>53</v>
      </c>
      <c r="C807">
        <v>2019</v>
      </c>
      <c r="D807">
        <v>99</v>
      </c>
      <c r="E807">
        <v>99</v>
      </c>
      <c r="F807">
        <v>99</v>
      </c>
      <c r="G807">
        <v>99</v>
      </c>
      <c r="H807">
        <v>2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1157</v>
      </c>
      <c r="R807">
        <v>1738</v>
      </c>
      <c r="S807">
        <v>8.1283084004603001</v>
      </c>
      <c r="T807">
        <v>7.5713463751438415</v>
      </c>
      <c r="U807">
        <v>43.534349827387807</v>
      </c>
      <c r="V807">
        <v>8.57307249712313</v>
      </c>
      <c r="W807">
        <v>26.237054085155354</v>
      </c>
      <c r="X807">
        <v>98.676639815880321</v>
      </c>
      <c r="Y807">
        <v>93.03797468354432</v>
      </c>
      <c r="Z807">
        <v>72.094361334867699</v>
      </c>
      <c r="AA807">
        <v>13.372599196578284</v>
      </c>
      <c r="AB807">
        <v>1.8836079320277963</v>
      </c>
      <c r="AC807">
        <v>1.9275802502375781</v>
      </c>
      <c r="AD807">
        <v>69.973791192756991</v>
      </c>
      <c r="AE807">
        <v>41.478098892307685</v>
      </c>
      <c r="AF807">
        <v>40.482601743274699</v>
      </c>
      <c r="AG807">
        <v>32.897974635623697</v>
      </c>
      <c r="AH807">
        <v>32.707753938050743</v>
      </c>
    </row>
    <row r="808" spans="1:37">
      <c r="A808">
        <v>6</v>
      </c>
      <c r="B808">
        <v>54</v>
      </c>
      <c r="C808">
        <v>2020</v>
      </c>
      <c r="D808">
        <v>99</v>
      </c>
      <c r="E808">
        <v>99</v>
      </c>
      <c r="F808">
        <v>99</v>
      </c>
      <c r="G808">
        <v>99</v>
      </c>
      <c r="H808">
        <v>2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1183</v>
      </c>
      <c r="R808">
        <v>1817</v>
      </c>
      <c r="S808">
        <v>8.0572372041827194</v>
      </c>
      <c r="T808">
        <v>7.4039625756741891</v>
      </c>
      <c r="U808">
        <v>41.612768299394531</v>
      </c>
      <c r="V808">
        <v>9.5762245459548723</v>
      </c>
      <c r="W808">
        <v>24.325811777655478</v>
      </c>
      <c r="X808">
        <v>99.064391854705562</v>
      </c>
      <c r="Y808">
        <v>91.24931205283437</v>
      </c>
      <c r="Z808">
        <v>68.794716565767757</v>
      </c>
      <c r="AA808">
        <v>12.901300181828924</v>
      </c>
      <c r="AB808">
        <v>1.8292624367792163</v>
      </c>
      <c r="AC808">
        <v>1.9356021206127012</v>
      </c>
      <c r="AD808">
        <v>71.00068980225538</v>
      </c>
      <c r="AE808">
        <v>39.832580364014589</v>
      </c>
      <c r="AF808">
        <v>41.952119137163095</v>
      </c>
      <c r="AG808">
        <v>36.31820907455527</v>
      </c>
      <c r="AH808">
        <v>35.161684764537931</v>
      </c>
    </row>
    <row r="809" spans="1:37">
      <c r="A809">
        <v>6</v>
      </c>
      <c r="B809">
        <v>55</v>
      </c>
      <c r="C809">
        <v>2021</v>
      </c>
      <c r="D809">
        <v>99</v>
      </c>
      <c r="E809">
        <v>99</v>
      </c>
      <c r="F809">
        <v>99</v>
      </c>
      <c r="G809">
        <v>99</v>
      </c>
      <c r="H809">
        <v>2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1202</v>
      </c>
      <c r="R809">
        <v>1767</v>
      </c>
      <c r="S809">
        <v>8.301075268817204</v>
      </c>
      <c r="T809">
        <v>7.4934917940011312</v>
      </c>
      <c r="U809">
        <v>43.329088851160222</v>
      </c>
      <c r="V809">
        <v>8.998302207130731</v>
      </c>
      <c r="W809">
        <v>28.353140916808155</v>
      </c>
      <c r="X809">
        <v>99.094510469722735</v>
      </c>
      <c r="Y809">
        <v>92.982456140350877</v>
      </c>
      <c r="Z809">
        <v>72.665534804753818</v>
      </c>
      <c r="AA809">
        <v>12.794478878615919</v>
      </c>
      <c r="AB809">
        <v>1.777974397485808</v>
      </c>
      <c r="AC809">
        <v>2.0814859026408215</v>
      </c>
      <c r="AD809">
        <v>70.038827181009395</v>
      </c>
      <c r="AE809">
        <v>40.421546446827243</v>
      </c>
      <c r="AF809">
        <v>42.213008414253949</v>
      </c>
      <c r="AG809">
        <v>35.157182650218857</v>
      </c>
      <c r="AH809">
        <v>34.337518986265451</v>
      </c>
    </row>
    <row r="810" spans="1:37">
      <c r="A810">
        <v>6</v>
      </c>
      <c r="B810">
        <v>56</v>
      </c>
      <c r="C810">
        <v>2022</v>
      </c>
      <c r="D810">
        <v>99</v>
      </c>
      <c r="E810">
        <v>99</v>
      </c>
      <c r="F810">
        <v>99</v>
      </c>
      <c r="G810">
        <v>99</v>
      </c>
      <c r="H810">
        <v>2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1138</v>
      </c>
      <c r="R810">
        <v>1730</v>
      </c>
      <c r="S810">
        <v>8.1421965317919067</v>
      </c>
      <c r="T810">
        <v>7.5572254335260114</v>
      </c>
      <c r="U810">
        <v>42.913063583815052</v>
      </c>
      <c r="V810">
        <v>9.0751445086705189</v>
      </c>
      <c r="W810">
        <v>27.341040462427738</v>
      </c>
      <c r="X810">
        <v>99.132947976878626</v>
      </c>
      <c r="Y810">
        <v>94.971098265895989</v>
      </c>
      <c r="Z810">
        <v>70.693641618497111</v>
      </c>
      <c r="AA810">
        <v>12.701900653438702</v>
      </c>
      <c r="AB810">
        <v>1.9099707429256396</v>
      </c>
      <c r="AC810">
        <v>1.9983858633923339</v>
      </c>
      <c r="AD810">
        <v>71.562090291454567</v>
      </c>
      <c r="AE810">
        <v>46.23518626703197</v>
      </c>
      <c r="AF810">
        <v>47.960673682289368</v>
      </c>
      <c r="AG810">
        <v>34.544728434504798</v>
      </c>
      <c r="AH810">
        <v>34.050593565494729</v>
      </c>
      <c r="AI810">
        <v>333</v>
      </c>
      <c r="AJ810">
        <v>119.17627627627624</v>
      </c>
      <c r="AK810">
        <v>25.344154514283503</v>
      </c>
    </row>
    <row r="811" spans="1:37" s="516" customFormat="1">
      <c r="A811" s="516">
        <v>6</v>
      </c>
      <c r="B811" s="516">
        <v>57</v>
      </c>
      <c r="C811" s="516">
        <v>2023</v>
      </c>
      <c r="D811" s="516">
        <v>99</v>
      </c>
      <c r="E811" s="516">
        <v>99</v>
      </c>
      <c r="F811" s="516">
        <v>99</v>
      </c>
      <c r="G811" s="516">
        <v>99</v>
      </c>
      <c r="H811" s="516">
        <v>2</v>
      </c>
      <c r="I811" s="516">
        <v>99</v>
      </c>
      <c r="J811" s="516">
        <v>999</v>
      </c>
      <c r="K811" s="516">
        <v>99</v>
      </c>
      <c r="L811" s="516">
        <v>99</v>
      </c>
      <c r="M811" s="516">
        <v>99</v>
      </c>
      <c r="N811" s="516">
        <v>99</v>
      </c>
      <c r="O811" s="516">
        <v>99</v>
      </c>
      <c r="P811" s="516">
        <v>9999</v>
      </c>
      <c r="Q811" s="516">
        <v>1190</v>
      </c>
      <c r="R811" s="516">
        <v>1855</v>
      </c>
      <c r="S811" s="516">
        <v>7.9094339622641501</v>
      </c>
      <c r="T811" s="516">
        <v>7.2932614555256077</v>
      </c>
      <c r="U811" s="516">
        <v>40.281277628032278</v>
      </c>
      <c r="V811" s="516">
        <v>12.722371967654983</v>
      </c>
      <c r="W811" s="516">
        <v>23.665768194070079</v>
      </c>
      <c r="X811" s="516">
        <v>98.598382749326163</v>
      </c>
      <c r="Y811" s="516">
        <v>89.811320754716974</v>
      </c>
      <c r="Z811" s="516">
        <v>64.043126684636121</v>
      </c>
      <c r="AA811" s="516">
        <v>12.789501099248271</v>
      </c>
      <c r="AB811" s="516">
        <v>1.8630735562042904</v>
      </c>
      <c r="AC811" s="516">
        <v>2.0078640228701796</v>
      </c>
      <c r="AD811" s="516">
        <v>72.656666143104971</v>
      </c>
      <c r="AE811" s="516">
        <v>47.535489853526883</v>
      </c>
      <c r="AF811" s="516">
        <v>48.97217611460799</v>
      </c>
      <c r="AG811" s="516">
        <v>37.756971300630994</v>
      </c>
      <c r="AH811" s="516">
        <v>35.962852485480958</v>
      </c>
      <c r="AI811" s="516">
        <v>734</v>
      </c>
      <c r="AJ811" s="516">
        <v>118.0099455040871</v>
      </c>
      <c r="AK811" s="516">
        <v>24.526706594684786</v>
      </c>
    </row>
    <row r="812" spans="1:37" s="516" customFormat="1">
      <c r="A812" s="516">
        <v>6</v>
      </c>
      <c r="B812" s="516">
        <v>58</v>
      </c>
      <c r="C812" s="516">
        <v>2024</v>
      </c>
      <c r="D812" s="516">
        <v>99</v>
      </c>
      <c r="E812" s="516">
        <v>99</v>
      </c>
      <c r="F812" s="516">
        <v>99</v>
      </c>
      <c r="G812" s="516">
        <v>99</v>
      </c>
      <c r="H812" s="516">
        <v>2</v>
      </c>
      <c r="I812" s="516">
        <v>99</v>
      </c>
      <c r="J812" s="516">
        <v>999</v>
      </c>
      <c r="K812" s="516">
        <v>99</v>
      </c>
      <c r="L812" s="516">
        <v>99</v>
      </c>
      <c r="M812" s="516">
        <v>99</v>
      </c>
      <c r="N812" s="516">
        <v>99</v>
      </c>
      <c r="O812" s="516">
        <v>99</v>
      </c>
      <c r="P812" s="516">
        <v>9999</v>
      </c>
      <c r="Q812" s="516">
        <v>1102</v>
      </c>
      <c r="R812" s="516">
        <v>1677</v>
      </c>
      <c r="S812" s="516">
        <v>8.0453190220632074</v>
      </c>
      <c r="T812" s="516">
        <v>7.4663088849135377</v>
      </c>
      <c r="U812" s="516">
        <v>41.240966010733437</v>
      </c>
      <c r="V812" s="516">
        <v>10.077519379844961</v>
      </c>
      <c r="W812" s="516">
        <v>28.02623732856291</v>
      </c>
      <c r="X812" s="516">
        <v>98.568872987477633</v>
      </c>
      <c r="Y812" s="516">
        <v>91.234347048300563</v>
      </c>
      <c r="Z812" s="516">
        <v>66.547406082289811</v>
      </c>
      <c r="AA812" s="516">
        <v>12.862283610426839</v>
      </c>
      <c r="AB812" s="516">
        <v>1.8821186875220235</v>
      </c>
      <c r="AC812" s="516">
        <v>2.0114974311004135</v>
      </c>
      <c r="AD812" s="516">
        <v>77.847575623520854</v>
      </c>
      <c r="AE812" s="516">
        <v>48.005939124073087</v>
      </c>
      <c r="AF812" s="516">
        <v>54.711083910985955</v>
      </c>
      <c r="AG812" s="516">
        <v>37.685393258426963</v>
      </c>
      <c r="AH812" s="516">
        <v>36.735958917570642</v>
      </c>
      <c r="AI812" s="516">
        <v>1476</v>
      </c>
      <c r="AJ812" s="516">
        <v>117.44857723577236</v>
      </c>
      <c r="AK812" s="516">
        <v>24.918756903953181</v>
      </c>
    </row>
    <row r="813" spans="1:37">
      <c r="A813">
        <v>7</v>
      </c>
      <c r="B813">
        <v>1</v>
      </c>
      <c r="C813">
        <v>2024</v>
      </c>
      <c r="D813">
        <v>99</v>
      </c>
      <c r="E813">
        <v>99</v>
      </c>
      <c r="F813">
        <v>99</v>
      </c>
      <c r="G813">
        <v>1</v>
      </c>
      <c r="H813">
        <v>1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540</v>
      </c>
      <c r="R813">
        <v>871</v>
      </c>
      <c r="S813">
        <v>8.1814006888633752</v>
      </c>
      <c r="T813">
        <v>6.6762342135476453</v>
      </c>
      <c r="U813">
        <v>42.916877152698071</v>
      </c>
      <c r="V813">
        <v>13.203214695752012</v>
      </c>
      <c r="W813">
        <v>15.843857634902411</v>
      </c>
      <c r="X813">
        <v>99.885189437428238</v>
      </c>
      <c r="Y813">
        <v>96.900114810562599</v>
      </c>
      <c r="Z813">
        <v>74.052812858783014</v>
      </c>
      <c r="AA813">
        <v>11.623267467446929</v>
      </c>
      <c r="AB813">
        <v>1.7837571421269964</v>
      </c>
      <c r="AC813">
        <v>1.8922459602483703</v>
      </c>
      <c r="AD813">
        <v>75.532960368574862</v>
      </c>
      <c r="AE813">
        <v>49.120612585466553</v>
      </c>
      <c r="AF813">
        <v>53.816761472083051</v>
      </c>
      <c r="AG813">
        <v>62.258756254467478</v>
      </c>
      <c r="AH813">
        <v>63.367259757519896</v>
      </c>
      <c r="AI813">
        <v>851</v>
      </c>
      <c r="AJ813">
        <v>118.1304347826087</v>
      </c>
      <c r="AK813">
        <v>25.485003451331405</v>
      </c>
    </row>
    <row r="814" spans="1:37">
      <c r="A814">
        <v>7</v>
      </c>
      <c r="B814">
        <v>2</v>
      </c>
      <c r="C814">
        <v>2024</v>
      </c>
      <c r="D814">
        <v>99</v>
      </c>
      <c r="E814">
        <v>99</v>
      </c>
      <c r="F814">
        <v>99</v>
      </c>
      <c r="G814">
        <v>1</v>
      </c>
      <c r="H814">
        <v>2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342</v>
      </c>
      <c r="R814">
        <v>528</v>
      </c>
      <c r="S814">
        <v>7.9356060606060606</v>
      </c>
      <c r="T814">
        <v>7.4109848484848495</v>
      </c>
      <c r="U814">
        <v>40.92765151515151</v>
      </c>
      <c r="V814">
        <v>9.8484848484848477</v>
      </c>
      <c r="W814">
        <v>28.030303030303031</v>
      </c>
      <c r="X814">
        <v>98.106060606060623</v>
      </c>
      <c r="Y814">
        <v>92.234848484848484</v>
      </c>
      <c r="Z814">
        <v>67.045454545454547</v>
      </c>
      <c r="AA814">
        <v>12.43680969516344</v>
      </c>
      <c r="AB814">
        <v>1.9137711689844217</v>
      </c>
      <c r="AC814">
        <v>2.1741492100702788</v>
      </c>
      <c r="AD814">
        <v>75.808956362551584</v>
      </c>
      <c r="AE814">
        <v>47.045404082891842</v>
      </c>
      <c r="AF814">
        <v>54.984986829137341</v>
      </c>
      <c r="AG814">
        <v>37.741243745532529</v>
      </c>
      <c r="AH814">
        <v>36.632740242480111</v>
      </c>
      <c r="AI814">
        <v>511</v>
      </c>
      <c r="AJ814">
        <v>117.4195694716243</v>
      </c>
      <c r="AK814">
        <v>24.735048403424194</v>
      </c>
    </row>
    <row r="815" spans="1:37">
      <c r="A815">
        <v>7</v>
      </c>
      <c r="B815">
        <v>3</v>
      </c>
      <c r="C815">
        <v>2024</v>
      </c>
      <c r="D815">
        <v>99</v>
      </c>
      <c r="E815">
        <v>99</v>
      </c>
      <c r="F815">
        <v>99</v>
      </c>
      <c r="G815">
        <v>2</v>
      </c>
      <c r="H815">
        <v>1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835</v>
      </c>
      <c r="R815">
        <v>1153</v>
      </c>
      <c r="S815">
        <v>8.4900260190806556</v>
      </c>
      <c r="T815">
        <v>7.2922810060711187</v>
      </c>
      <c r="U815">
        <v>44.251084128360787</v>
      </c>
      <c r="V815">
        <v>10.060711188204685</v>
      </c>
      <c r="W815">
        <v>24.804856895056368</v>
      </c>
      <c r="X815">
        <v>99.739809193408519</v>
      </c>
      <c r="Y815">
        <v>94.709453599306173</v>
      </c>
      <c r="Z815">
        <v>76.322636600173468</v>
      </c>
      <c r="AA815">
        <v>12.475797250597944</v>
      </c>
      <c r="AB815">
        <v>1.6586746135808501</v>
      </c>
      <c r="AC815">
        <v>2.1666280092752235</v>
      </c>
      <c r="AD815">
        <v>75.64761377638321</v>
      </c>
      <c r="AE815">
        <v>30.054114052185035</v>
      </c>
      <c r="AF815">
        <v>36.776514125118773</v>
      </c>
      <c r="AG815">
        <v>60.146061554512258</v>
      </c>
      <c r="AH815">
        <v>60.920830323401006</v>
      </c>
      <c r="AI815">
        <v>924</v>
      </c>
      <c r="AJ815">
        <v>117.98333333333311</v>
      </c>
      <c r="AK815">
        <v>26.586298606629281</v>
      </c>
    </row>
    <row r="816" spans="1:37">
      <c r="A816">
        <v>7</v>
      </c>
      <c r="B816">
        <v>4</v>
      </c>
      <c r="C816">
        <v>2024</v>
      </c>
      <c r="D816">
        <v>99</v>
      </c>
      <c r="E816">
        <v>99</v>
      </c>
      <c r="F816">
        <v>99</v>
      </c>
      <c r="G816">
        <v>2</v>
      </c>
      <c r="H816">
        <v>2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517</v>
      </c>
      <c r="R816">
        <v>764</v>
      </c>
      <c r="S816">
        <v>8.2303664921465991</v>
      </c>
      <c r="T816">
        <v>7.806282722513088</v>
      </c>
      <c r="U816">
        <v>42.839005235602151</v>
      </c>
      <c r="V816">
        <v>9.8167539267015673</v>
      </c>
      <c r="W816">
        <v>33.376963350785346</v>
      </c>
      <c r="X816">
        <v>99.214659685863879</v>
      </c>
      <c r="Y816">
        <v>93.71727748691103</v>
      </c>
      <c r="Z816">
        <v>69.109947643979055</v>
      </c>
      <c r="AA816">
        <v>12.869789783162538</v>
      </c>
      <c r="AB816">
        <v>1.8601129762817248</v>
      </c>
      <c r="AC816">
        <v>1.9182677350448396</v>
      </c>
      <c r="AD816">
        <v>77.867408148811762</v>
      </c>
      <c r="AE816">
        <v>44.813060880474175</v>
      </c>
      <c r="AF816">
        <v>52.569379104263874</v>
      </c>
      <c r="AG816">
        <v>39.853938445487742</v>
      </c>
      <c r="AH816">
        <v>39.079169676598973</v>
      </c>
      <c r="AI816">
        <v>738</v>
      </c>
      <c r="AJ816">
        <v>118.0451219512196</v>
      </c>
      <c r="AK816">
        <v>25.423768984482248</v>
      </c>
    </row>
    <row r="817" spans="1:37">
      <c r="A817">
        <v>7</v>
      </c>
      <c r="B817">
        <v>5</v>
      </c>
      <c r="C817">
        <v>2024</v>
      </c>
      <c r="D817">
        <v>99</v>
      </c>
      <c r="E817">
        <v>99</v>
      </c>
      <c r="F817">
        <v>99</v>
      </c>
      <c r="G817">
        <v>3</v>
      </c>
      <c r="H817">
        <v>1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225</v>
      </c>
      <c r="R817">
        <v>322</v>
      </c>
      <c r="S817">
        <v>8.1987577639751557</v>
      </c>
      <c r="T817">
        <v>7.5869565217391308</v>
      </c>
      <c r="U817">
        <v>40.705590062111753</v>
      </c>
      <c r="V817">
        <v>12.111801242236025</v>
      </c>
      <c r="W817">
        <v>31.98757763975156</v>
      </c>
      <c r="X817">
        <v>98.136645962732899</v>
      </c>
      <c r="Y817">
        <v>89.75155279503106</v>
      </c>
      <c r="Z817">
        <v>64.596273291925442</v>
      </c>
      <c r="AA817">
        <v>13.245384750863723</v>
      </c>
      <c r="AB817">
        <v>1.8256960751212128</v>
      </c>
      <c r="AC817">
        <v>1.7267220384617872</v>
      </c>
      <c r="AD817">
        <v>77.308805581737985</v>
      </c>
      <c r="AE817">
        <v>37.35957519067955</v>
      </c>
      <c r="AF817">
        <v>48.018626207674679</v>
      </c>
      <c r="AG817">
        <v>57.913669064748198</v>
      </c>
      <c r="AH817">
        <v>58.642041590608109</v>
      </c>
      <c r="AI817">
        <v>318</v>
      </c>
      <c r="AJ817">
        <v>116.06477987421388</v>
      </c>
      <c r="AK817">
        <v>25.326274351353167</v>
      </c>
    </row>
    <row r="818" spans="1:37">
      <c r="A818">
        <v>7</v>
      </c>
      <c r="B818">
        <v>6</v>
      </c>
      <c r="C818">
        <v>2024</v>
      </c>
      <c r="D818">
        <v>99</v>
      </c>
      <c r="E818">
        <v>99</v>
      </c>
      <c r="F818">
        <v>99</v>
      </c>
      <c r="G818">
        <v>3</v>
      </c>
      <c r="H818">
        <v>2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166</v>
      </c>
      <c r="R818">
        <v>234</v>
      </c>
      <c r="S818">
        <v>7.7521367521367521</v>
      </c>
      <c r="T818">
        <v>7.0512820512820493</v>
      </c>
      <c r="U818">
        <v>39.504273504273506</v>
      </c>
      <c r="V818">
        <v>13.675213675213676</v>
      </c>
      <c r="W818">
        <v>24.786324786324784</v>
      </c>
      <c r="X818">
        <v>100</v>
      </c>
      <c r="Y818">
        <v>90.17094017094017</v>
      </c>
      <c r="Z818">
        <v>62.820512820512789</v>
      </c>
      <c r="AA818">
        <v>12.16827100881631</v>
      </c>
      <c r="AB818">
        <v>1.7993635290024028</v>
      </c>
      <c r="AC818">
        <v>1.8849206102040112</v>
      </c>
      <c r="AD818">
        <v>77.700326763066755</v>
      </c>
      <c r="AE818">
        <v>47.197923628935349</v>
      </c>
      <c r="AF818">
        <v>60.22499398259864</v>
      </c>
      <c r="AG818">
        <v>42.086330935251809</v>
      </c>
      <c r="AH818">
        <v>41.357958409391905</v>
      </c>
      <c r="AI818">
        <v>179</v>
      </c>
      <c r="AJ818">
        <v>117.29832402234632</v>
      </c>
      <c r="AK818">
        <v>23.821307450215368</v>
      </c>
    </row>
    <row r="819" spans="1:37">
      <c r="A819">
        <v>7</v>
      </c>
      <c r="B819">
        <v>7</v>
      </c>
      <c r="C819">
        <v>2024</v>
      </c>
      <c r="D819">
        <v>99</v>
      </c>
      <c r="E819">
        <v>99</v>
      </c>
      <c r="F819">
        <v>99</v>
      </c>
      <c r="G819">
        <v>4</v>
      </c>
      <c r="H819">
        <v>1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257</v>
      </c>
      <c r="R819">
        <v>427</v>
      </c>
      <c r="S819">
        <v>8.250585480093676</v>
      </c>
      <c r="T819">
        <v>7.0351288056206078</v>
      </c>
      <c r="U819">
        <v>41.206088992974273</v>
      </c>
      <c r="V819">
        <v>11.475409836065577</v>
      </c>
      <c r="W819">
        <v>21.54566744730678</v>
      </c>
      <c r="X819">
        <v>98.126463700234211</v>
      </c>
      <c r="Y819">
        <v>89.929742388758783</v>
      </c>
      <c r="Z819">
        <v>67.213114754098356</v>
      </c>
      <c r="AA819">
        <v>13.005452303632264</v>
      </c>
      <c r="AB819">
        <v>1.9261465782280516</v>
      </c>
      <c r="AC819">
        <v>2.0235574373806817</v>
      </c>
      <c r="AD819">
        <v>79.328092861811399</v>
      </c>
      <c r="AE819">
        <v>48.690715545126409</v>
      </c>
      <c r="AF819">
        <v>49.524669259113367</v>
      </c>
      <c r="AG819">
        <v>73.875432525951553</v>
      </c>
      <c r="AH819">
        <v>75.927899781213725</v>
      </c>
      <c r="AI819">
        <v>267</v>
      </c>
      <c r="AJ819">
        <v>117.84082397003748</v>
      </c>
      <c r="AK819">
        <v>26.453381306539018</v>
      </c>
    </row>
    <row r="820" spans="1:37">
      <c r="A820">
        <v>7</v>
      </c>
      <c r="B820">
        <v>8</v>
      </c>
      <c r="C820">
        <v>2024</v>
      </c>
      <c r="D820">
        <v>99</v>
      </c>
      <c r="E820">
        <v>99</v>
      </c>
      <c r="F820">
        <v>99</v>
      </c>
      <c r="G820">
        <v>4</v>
      </c>
      <c r="H820">
        <v>2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77</v>
      </c>
      <c r="R820">
        <v>151</v>
      </c>
      <c r="S820">
        <v>7.9470198675496686</v>
      </c>
      <c r="T820">
        <v>6.5827814569536436</v>
      </c>
      <c r="U820">
        <v>36.942384105960272</v>
      </c>
      <c r="V820">
        <v>6.6225165562913899</v>
      </c>
      <c r="W820">
        <v>5.960264900662251</v>
      </c>
      <c r="X820">
        <v>94.701986754966882</v>
      </c>
      <c r="Y820">
        <v>76.821192052980123</v>
      </c>
      <c r="Z820">
        <v>57.61589403973511</v>
      </c>
      <c r="AA820">
        <v>13.878185450631904</v>
      </c>
      <c r="AB820">
        <v>1.9112357899114376</v>
      </c>
      <c r="AC820">
        <v>1.6249609914585996</v>
      </c>
      <c r="AD820">
        <v>85.577286369106019</v>
      </c>
      <c r="AE820">
        <v>57.568580122707615</v>
      </c>
      <c r="AF820">
        <v>55.796494899423742</v>
      </c>
      <c r="AG820">
        <v>26.12456747404844</v>
      </c>
      <c r="AH820">
        <v>24.072100218786257</v>
      </c>
      <c r="AI820">
        <v>48</v>
      </c>
      <c r="AJ820">
        <v>109.1458333333333</v>
      </c>
      <c r="AK820">
        <v>23.202498165597795</v>
      </c>
    </row>
    <row r="821" spans="1:37">
      <c r="A821">
        <v>7</v>
      </c>
      <c r="B821">
        <v>9</v>
      </c>
      <c r="C821">
        <v>2023</v>
      </c>
      <c r="D821">
        <v>99</v>
      </c>
      <c r="E821">
        <v>99</v>
      </c>
      <c r="F821">
        <v>99</v>
      </c>
      <c r="G821">
        <v>1</v>
      </c>
      <c r="H821">
        <v>1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598</v>
      </c>
      <c r="R821">
        <v>950</v>
      </c>
      <c r="S821">
        <v>7.8926315789473698</v>
      </c>
      <c r="T821">
        <v>7.0452631578947349</v>
      </c>
      <c r="U821">
        <v>44.966631578947357</v>
      </c>
      <c r="V821">
        <v>9.0526315789473681</v>
      </c>
      <c r="W821">
        <v>19.789473684210524</v>
      </c>
      <c r="X821">
        <v>99.789473684210492</v>
      </c>
      <c r="Y821">
        <v>97.894736842105274</v>
      </c>
      <c r="Z821">
        <v>80.526315789473699</v>
      </c>
      <c r="AA821">
        <v>11.354942917238263</v>
      </c>
      <c r="AB821">
        <v>1.8584227667717064</v>
      </c>
      <c r="AC821">
        <v>1.9812419507950128</v>
      </c>
      <c r="AD821">
        <v>72.198700707410183</v>
      </c>
      <c r="AE821">
        <v>49.702005328201686</v>
      </c>
      <c r="AF821">
        <v>45.902493460109682</v>
      </c>
      <c r="AG821">
        <v>60.625398851308226</v>
      </c>
      <c r="AH821">
        <v>63.033610262374573</v>
      </c>
      <c r="AI821">
        <v>171</v>
      </c>
      <c r="AJ821">
        <v>117.82982456140348</v>
      </c>
      <c r="AK821">
        <v>25.66003125644211</v>
      </c>
    </row>
    <row r="822" spans="1:37">
      <c r="A822">
        <v>7</v>
      </c>
      <c r="B822">
        <v>10</v>
      </c>
      <c r="C822">
        <v>2023</v>
      </c>
      <c r="D822">
        <v>99</v>
      </c>
      <c r="E822">
        <v>99</v>
      </c>
      <c r="F822">
        <v>99</v>
      </c>
      <c r="G822">
        <v>1</v>
      </c>
      <c r="H822">
        <v>2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395</v>
      </c>
      <c r="R822">
        <v>617</v>
      </c>
      <c r="S822">
        <v>7.9513776337115107</v>
      </c>
      <c r="T822">
        <v>7.3176661264181506</v>
      </c>
      <c r="U822">
        <v>40.603517017828224</v>
      </c>
      <c r="V822">
        <v>12.155591572123171</v>
      </c>
      <c r="W822">
        <v>26.094003241491087</v>
      </c>
      <c r="X822">
        <v>99.675850891410022</v>
      </c>
      <c r="Y822">
        <v>93.679092382495938</v>
      </c>
      <c r="Z822">
        <v>67.098865478119919</v>
      </c>
      <c r="AA822">
        <v>11.54662195425178</v>
      </c>
      <c r="AB822">
        <v>1.9410023179784299</v>
      </c>
      <c r="AC822">
        <v>2.0320516969864122</v>
      </c>
      <c r="AD822">
        <v>69.229358903143662</v>
      </c>
      <c r="AE822">
        <v>40.631352670485072</v>
      </c>
      <c r="AF822">
        <v>40.538186724661571</v>
      </c>
      <c r="AG822">
        <v>39.374601148691774</v>
      </c>
      <c r="AH822">
        <v>36.966389737625441</v>
      </c>
      <c r="AI822">
        <v>356</v>
      </c>
      <c r="AJ822">
        <v>117.22556179775276</v>
      </c>
      <c r="AK822">
        <v>24.724687419887314</v>
      </c>
    </row>
    <row r="823" spans="1:37">
      <c r="A823">
        <v>7</v>
      </c>
      <c r="B823">
        <v>11</v>
      </c>
      <c r="C823">
        <v>2023</v>
      </c>
      <c r="D823">
        <v>99</v>
      </c>
      <c r="E823">
        <v>99</v>
      </c>
      <c r="F823">
        <v>99</v>
      </c>
      <c r="G823">
        <v>2</v>
      </c>
      <c r="H823">
        <v>1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900</v>
      </c>
      <c r="R823">
        <v>1280</v>
      </c>
      <c r="S823">
        <v>8.2632812500000004</v>
      </c>
      <c r="T823">
        <v>7.2210937499999996</v>
      </c>
      <c r="U823">
        <v>44.159999999999968</v>
      </c>
      <c r="V823">
        <v>11.171875</v>
      </c>
      <c r="W823">
        <v>23.90625</v>
      </c>
      <c r="X823">
        <v>99.375</v>
      </c>
      <c r="Y823">
        <v>94.765625</v>
      </c>
      <c r="Z823">
        <v>75.703125</v>
      </c>
      <c r="AA823">
        <v>12.712780601622992</v>
      </c>
      <c r="AB823">
        <v>1.7704771202696843</v>
      </c>
      <c r="AC823">
        <v>1.9506470218137744</v>
      </c>
      <c r="AD823">
        <v>67.546644715376402</v>
      </c>
      <c r="AE823">
        <v>46.187358631498711</v>
      </c>
      <c r="AF823">
        <v>38.377147082532851</v>
      </c>
      <c r="AG823">
        <v>63.681592039800982</v>
      </c>
      <c r="AH823">
        <v>64.5669345304388</v>
      </c>
      <c r="AI823">
        <v>77</v>
      </c>
      <c r="AJ823">
        <v>119.23896103896102</v>
      </c>
      <c r="AK823">
        <v>28.397691480186339</v>
      </c>
    </row>
    <row r="824" spans="1:37">
      <c r="A824">
        <v>7</v>
      </c>
      <c r="B824">
        <v>12</v>
      </c>
      <c r="C824">
        <v>2023</v>
      </c>
      <c r="D824">
        <v>99</v>
      </c>
      <c r="E824">
        <v>99</v>
      </c>
      <c r="F824">
        <v>99</v>
      </c>
      <c r="G824">
        <v>2</v>
      </c>
      <c r="H824">
        <v>2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503</v>
      </c>
      <c r="R824">
        <v>730</v>
      </c>
      <c r="S824">
        <v>8.161643835616438</v>
      </c>
      <c r="T824">
        <v>7.6575342465753424</v>
      </c>
      <c r="U824">
        <v>42.492739726027395</v>
      </c>
      <c r="V824">
        <v>10.41095890410959</v>
      </c>
      <c r="W824">
        <v>29.589041095890408</v>
      </c>
      <c r="X824">
        <v>99.452054794520564</v>
      </c>
      <c r="Y824">
        <v>91.643835616438366</v>
      </c>
      <c r="Z824">
        <v>70.273972602739732</v>
      </c>
      <c r="AA824">
        <v>12.966926924439802</v>
      </c>
      <c r="AB824">
        <v>1.683491978896825</v>
      </c>
      <c r="AC824">
        <v>2.0628426860663205</v>
      </c>
      <c r="AD824">
        <v>72.354908998033423</v>
      </c>
      <c r="AE824">
        <v>48.373490065771598</v>
      </c>
      <c r="AF824">
        <v>54.05685831480087</v>
      </c>
      <c r="AG824">
        <v>36.318407960199004</v>
      </c>
      <c r="AH824">
        <v>35.433065469561193</v>
      </c>
      <c r="AI824">
        <v>252</v>
      </c>
      <c r="AJ824">
        <v>120.57142857142868</v>
      </c>
      <c r="AK824">
        <v>24.715597448156288</v>
      </c>
    </row>
    <row r="825" spans="1:37">
      <c r="A825">
        <v>7</v>
      </c>
      <c r="B825">
        <v>13</v>
      </c>
      <c r="C825">
        <v>2023</v>
      </c>
      <c r="D825">
        <v>99</v>
      </c>
      <c r="E825">
        <v>99</v>
      </c>
      <c r="F825">
        <v>99</v>
      </c>
      <c r="G825">
        <v>3</v>
      </c>
      <c r="H825">
        <v>1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246</v>
      </c>
      <c r="R825">
        <v>384</v>
      </c>
      <c r="S825">
        <v>7.7578125</v>
      </c>
      <c r="T825">
        <v>7.3020833333333313</v>
      </c>
      <c r="U825">
        <v>40.7578125</v>
      </c>
      <c r="V825">
        <v>13.28125</v>
      </c>
      <c r="W825">
        <v>26.302083333333325</v>
      </c>
      <c r="X825">
        <v>99.21875</v>
      </c>
      <c r="Y825">
        <v>91.927083333333314</v>
      </c>
      <c r="Z825">
        <v>64.322916666666671</v>
      </c>
      <c r="AA825">
        <v>12.662298098351298</v>
      </c>
      <c r="AB825">
        <v>1.7944333501629652</v>
      </c>
      <c r="AC825">
        <v>2.6085587961661054</v>
      </c>
      <c r="AD825">
        <v>75.31794844775095</v>
      </c>
      <c r="AE825">
        <v>38.49595496222075</v>
      </c>
      <c r="AF825">
        <v>39.950476189041801</v>
      </c>
      <c r="AG825">
        <v>54.935622317596568</v>
      </c>
      <c r="AH825">
        <v>57.329040340216046</v>
      </c>
      <c r="AI825">
        <v>0</v>
      </c>
    </row>
    <row r="826" spans="1:37">
      <c r="A826">
        <v>7</v>
      </c>
      <c r="B826">
        <v>14</v>
      </c>
      <c r="C826">
        <v>2023</v>
      </c>
      <c r="D826">
        <v>99</v>
      </c>
      <c r="E826">
        <v>99</v>
      </c>
      <c r="F826">
        <v>99</v>
      </c>
      <c r="G826">
        <v>3</v>
      </c>
      <c r="H826">
        <v>2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189</v>
      </c>
      <c r="R826">
        <v>315</v>
      </c>
      <c r="S826">
        <v>7.3555555555555552</v>
      </c>
      <c r="T826">
        <v>6.9555555555555557</v>
      </c>
      <c r="U826">
        <v>36.981904761904751</v>
      </c>
      <c r="V826">
        <v>12.063492063492061</v>
      </c>
      <c r="W826">
        <v>18.095238095238088</v>
      </c>
      <c r="X826">
        <v>95.873015873015873</v>
      </c>
      <c r="Y826">
        <v>80.634920634920604</v>
      </c>
      <c r="Z826">
        <v>52.380952380952387</v>
      </c>
      <c r="AA826">
        <v>13.849915117170781</v>
      </c>
      <c r="AB826">
        <v>2.0718657934241786</v>
      </c>
      <c r="AC826">
        <v>1.9300281910744601</v>
      </c>
      <c r="AD826">
        <v>73.93122693267226</v>
      </c>
      <c r="AE826">
        <v>58.240409538145983</v>
      </c>
      <c r="AF826">
        <v>60.33440952555528</v>
      </c>
      <c r="AG826">
        <v>45.064377682403432</v>
      </c>
      <c r="AH826">
        <v>42.670959659783946</v>
      </c>
      <c r="AI826">
        <v>126</v>
      </c>
      <c r="AJ826">
        <v>115.10317460317459</v>
      </c>
      <c r="AK826">
        <v>23.589550492725095</v>
      </c>
    </row>
    <row r="827" spans="1:37">
      <c r="A827">
        <v>7</v>
      </c>
      <c r="B827">
        <v>15</v>
      </c>
      <c r="C827">
        <v>2023</v>
      </c>
      <c r="D827">
        <v>99</v>
      </c>
      <c r="E827">
        <v>99</v>
      </c>
      <c r="F827">
        <v>99</v>
      </c>
      <c r="G827">
        <v>4</v>
      </c>
      <c r="H827">
        <v>1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258</v>
      </c>
      <c r="R827">
        <v>444</v>
      </c>
      <c r="S827">
        <v>7.9729729729729746</v>
      </c>
      <c r="T827">
        <v>6.8108108108108114</v>
      </c>
      <c r="U827">
        <v>40.898648648648638</v>
      </c>
      <c r="V827">
        <v>10.585585585585585</v>
      </c>
      <c r="W827">
        <v>21.621621621621625</v>
      </c>
      <c r="X827">
        <v>99.099099099099107</v>
      </c>
      <c r="Y827">
        <v>95.945945945945937</v>
      </c>
      <c r="Z827">
        <v>69.594594594594582</v>
      </c>
      <c r="AA827">
        <v>11.055655597764128</v>
      </c>
      <c r="AB827">
        <v>2.1506733052549403</v>
      </c>
      <c r="AC827">
        <v>2.0838871920217561</v>
      </c>
      <c r="AD827">
        <v>73.468398995622266</v>
      </c>
      <c r="AE827">
        <v>42.036390129606389</v>
      </c>
      <c r="AF827">
        <v>41.144230155143163</v>
      </c>
      <c r="AG827">
        <v>69.701726844583987</v>
      </c>
      <c r="AH827">
        <v>72.175807054222275</v>
      </c>
      <c r="AI827">
        <v>41</v>
      </c>
      <c r="AJ827">
        <v>119.3780487804878</v>
      </c>
      <c r="AK827">
        <v>24.564096717082521</v>
      </c>
    </row>
    <row r="828" spans="1:37">
      <c r="A828">
        <v>7</v>
      </c>
      <c r="B828">
        <v>16</v>
      </c>
      <c r="C828">
        <v>2023</v>
      </c>
      <c r="D828">
        <v>99</v>
      </c>
      <c r="E828">
        <v>99</v>
      </c>
      <c r="F828">
        <v>99</v>
      </c>
      <c r="G828">
        <v>4</v>
      </c>
      <c r="H828">
        <v>2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103</v>
      </c>
      <c r="R828">
        <v>193</v>
      </c>
      <c r="S828">
        <v>7.7253886010362685</v>
      </c>
      <c r="T828">
        <v>6.3886010362694288</v>
      </c>
      <c r="U828">
        <v>36.271502590673578</v>
      </c>
      <c r="V828">
        <v>24.352331606217621</v>
      </c>
      <c r="W828">
        <v>2.5906735751295344</v>
      </c>
      <c r="X828">
        <v>96.373056994818626</v>
      </c>
      <c r="Y828">
        <v>85.492227979274602</v>
      </c>
      <c r="Z828">
        <v>49.740932642487053</v>
      </c>
      <c r="AA828">
        <v>12.008389395624096</v>
      </c>
      <c r="AB828">
        <v>1.6764841014019445</v>
      </c>
      <c r="AC828">
        <v>1.365479137907684</v>
      </c>
      <c r="AD828">
        <v>82.229555630582269</v>
      </c>
      <c r="AE828">
        <v>24.269184027023311</v>
      </c>
      <c r="AF828">
        <v>27.748145877806557</v>
      </c>
      <c r="AG828">
        <v>30.298273155416009</v>
      </c>
      <c r="AH828">
        <v>27.824192945777725</v>
      </c>
      <c r="AI828">
        <v>0</v>
      </c>
    </row>
    <row r="829" spans="1:37">
      <c r="A829">
        <v>7</v>
      </c>
      <c r="B829">
        <v>17</v>
      </c>
      <c r="C829">
        <v>2022</v>
      </c>
      <c r="D829">
        <v>99</v>
      </c>
      <c r="E829">
        <v>99</v>
      </c>
      <c r="F829">
        <v>99</v>
      </c>
      <c r="G829">
        <v>1</v>
      </c>
      <c r="H829">
        <v>1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617</v>
      </c>
      <c r="R829">
        <v>1031</v>
      </c>
      <c r="S829">
        <v>7.8952473326867105</v>
      </c>
      <c r="T829">
        <v>6.9650824442289005</v>
      </c>
      <c r="U829">
        <v>44.996459747817653</v>
      </c>
      <c r="V829">
        <v>8.8263821532492681</v>
      </c>
      <c r="W829">
        <v>17.846750727449077</v>
      </c>
      <c r="X829">
        <v>99.903006789524724</v>
      </c>
      <c r="Y829">
        <v>98.739088263821571</v>
      </c>
      <c r="Z829">
        <v>79.631425800193981</v>
      </c>
      <c r="AA829">
        <v>11.230283776182095</v>
      </c>
      <c r="AB829">
        <v>1.786001910518169</v>
      </c>
      <c r="AC829">
        <v>2.0471510254595282</v>
      </c>
      <c r="AD829">
        <v>69.920926225772646</v>
      </c>
      <c r="AE829">
        <v>41.357438655490895</v>
      </c>
      <c r="AF829">
        <v>43.008457838282659</v>
      </c>
      <c r="AG829">
        <v>65.668789808917197</v>
      </c>
      <c r="AH829">
        <v>66.760181926634985</v>
      </c>
      <c r="AI829">
        <v>0</v>
      </c>
    </row>
    <row r="830" spans="1:37">
      <c r="A830">
        <v>7</v>
      </c>
      <c r="B830">
        <v>18</v>
      </c>
      <c r="C830">
        <v>2022</v>
      </c>
      <c r="D830">
        <v>99</v>
      </c>
      <c r="E830">
        <v>99</v>
      </c>
      <c r="F830">
        <v>99</v>
      </c>
      <c r="G830">
        <v>1</v>
      </c>
      <c r="H830">
        <v>2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350</v>
      </c>
      <c r="R830">
        <v>539</v>
      </c>
      <c r="S830">
        <v>7.9406307977736574</v>
      </c>
      <c r="T830">
        <v>7.4359925788497199</v>
      </c>
      <c r="U830">
        <v>42.853803339517675</v>
      </c>
      <c r="V830">
        <v>7.7922077922077904</v>
      </c>
      <c r="W830">
        <v>25.974025974025967</v>
      </c>
      <c r="X830">
        <v>99.628942486085364</v>
      </c>
      <c r="Y830">
        <v>96.846011131725405</v>
      </c>
      <c r="Z830">
        <v>72.35621521335807</v>
      </c>
      <c r="AA830">
        <v>11.7508551540668</v>
      </c>
      <c r="AB830">
        <v>1.8854487148338352</v>
      </c>
      <c r="AC830">
        <v>2.1006853479993826</v>
      </c>
      <c r="AD830">
        <v>71.134667534636478</v>
      </c>
      <c r="AE830">
        <v>45.949603607028607</v>
      </c>
      <c r="AF830">
        <v>40.984497527543603</v>
      </c>
      <c r="AG830">
        <v>34.331210191082803</v>
      </c>
      <c r="AH830">
        <v>33.239818073365015</v>
      </c>
      <c r="AI830">
        <v>53</v>
      </c>
      <c r="AJ830">
        <v>117.9396226415094</v>
      </c>
      <c r="AK830">
        <v>24.845546098274376</v>
      </c>
    </row>
    <row r="831" spans="1:37">
      <c r="A831">
        <v>7</v>
      </c>
      <c r="B831">
        <v>19</v>
      </c>
      <c r="C831">
        <v>2022</v>
      </c>
      <c r="D831">
        <v>99</v>
      </c>
      <c r="E831">
        <v>99</v>
      </c>
      <c r="F831">
        <v>99</v>
      </c>
      <c r="G831">
        <v>2</v>
      </c>
      <c r="H831">
        <v>1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935</v>
      </c>
      <c r="R831">
        <v>1365</v>
      </c>
      <c r="S831">
        <v>8.2065934065934059</v>
      </c>
      <c r="T831">
        <v>6.8798534798534812</v>
      </c>
      <c r="U831">
        <v>43.902681318681374</v>
      </c>
      <c r="V831">
        <v>11.428571428571431</v>
      </c>
      <c r="W831">
        <v>21.538461538461544</v>
      </c>
      <c r="X831">
        <v>98.901098901098891</v>
      </c>
      <c r="Y831">
        <v>93.479853479853503</v>
      </c>
      <c r="Z831">
        <v>74.798534798534817</v>
      </c>
      <c r="AA831">
        <v>13.08492109783371</v>
      </c>
      <c r="AB831">
        <v>1.7924834225257988</v>
      </c>
      <c r="AC831">
        <v>2.1105518905161156</v>
      </c>
      <c r="AD831">
        <v>74.031544893518912</v>
      </c>
      <c r="AE831">
        <v>48.214267733187512</v>
      </c>
      <c r="AF831">
        <v>45.679596335434624</v>
      </c>
      <c r="AG831">
        <v>66.944580676802346</v>
      </c>
      <c r="AH831">
        <v>66.016698731026892</v>
      </c>
      <c r="AI831">
        <v>0</v>
      </c>
    </row>
    <row r="832" spans="1:37">
      <c r="A832">
        <v>7</v>
      </c>
      <c r="B832">
        <v>20</v>
      </c>
      <c r="C832">
        <v>2022</v>
      </c>
      <c r="D832">
        <v>99</v>
      </c>
      <c r="E832">
        <v>99</v>
      </c>
      <c r="F832">
        <v>99</v>
      </c>
      <c r="G832">
        <v>2</v>
      </c>
      <c r="H832">
        <v>2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484</v>
      </c>
      <c r="R832">
        <v>674</v>
      </c>
      <c r="S832">
        <v>8.6379821958456979</v>
      </c>
      <c r="T832">
        <v>7.869436201780414</v>
      </c>
      <c r="U832">
        <v>45.769436201780429</v>
      </c>
      <c r="V832">
        <v>8.1602373887240347</v>
      </c>
      <c r="W832">
        <v>32.195845697329375</v>
      </c>
      <c r="X832">
        <v>99.554896142433222</v>
      </c>
      <c r="Y832">
        <v>96.290801186943654</v>
      </c>
      <c r="Z832">
        <v>77.151335311572694</v>
      </c>
      <c r="AA832">
        <v>12.991548861418821</v>
      </c>
      <c r="AB832">
        <v>1.7515011178572268</v>
      </c>
      <c r="AC832">
        <v>2.0340245242419313</v>
      </c>
      <c r="AD832">
        <v>71.026096812445132</v>
      </c>
      <c r="AE832">
        <v>45.272696789776838</v>
      </c>
      <c r="AF832">
        <v>49.064942927515503</v>
      </c>
      <c r="AG832">
        <v>33.055419323197647</v>
      </c>
      <c r="AH832">
        <v>33.983301268973101</v>
      </c>
      <c r="AI832">
        <v>255</v>
      </c>
      <c r="AJ832">
        <v>119.94588235294118</v>
      </c>
      <c r="AK832">
        <v>25.353250715222966</v>
      </c>
    </row>
    <row r="833" spans="1:37">
      <c r="A833">
        <v>7</v>
      </c>
      <c r="B833">
        <v>21</v>
      </c>
      <c r="C833">
        <v>2022</v>
      </c>
      <c r="D833">
        <v>99</v>
      </c>
      <c r="E833">
        <v>99</v>
      </c>
      <c r="F833">
        <v>99</v>
      </c>
      <c r="G833">
        <v>3</v>
      </c>
      <c r="H833">
        <v>1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290</v>
      </c>
      <c r="R833">
        <v>427</v>
      </c>
      <c r="S833">
        <v>8.1241217798594842</v>
      </c>
      <c r="T833">
        <v>7.2880562060889922</v>
      </c>
      <c r="U833">
        <v>43.097892271662744</v>
      </c>
      <c r="V833">
        <v>12.880562060889931</v>
      </c>
      <c r="W833">
        <v>22.950819672131153</v>
      </c>
      <c r="X833">
        <v>99.76580796252928</v>
      </c>
      <c r="Y833">
        <v>97.423887587822023</v>
      </c>
      <c r="Z833">
        <v>72.833723653395765</v>
      </c>
      <c r="AA833">
        <v>12.050423734670803</v>
      </c>
      <c r="AB833">
        <v>1.7545000993880879</v>
      </c>
      <c r="AC833">
        <v>1.7896194868876196</v>
      </c>
      <c r="AD833">
        <v>66.556511258741722</v>
      </c>
      <c r="AE833">
        <v>41.577255892772222</v>
      </c>
      <c r="AF833">
        <v>39.958248518398257</v>
      </c>
      <c r="AG833">
        <v>57.392473118279582</v>
      </c>
      <c r="AH833">
        <v>59.755364988034479</v>
      </c>
      <c r="AI833">
        <v>0</v>
      </c>
    </row>
    <row r="834" spans="1:37">
      <c r="A834">
        <v>7</v>
      </c>
      <c r="B834">
        <v>22</v>
      </c>
      <c r="C834">
        <v>2022</v>
      </c>
      <c r="D834">
        <v>99</v>
      </c>
      <c r="E834">
        <v>99</v>
      </c>
      <c r="F834">
        <v>99</v>
      </c>
      <c r="G834">
        <v>3</v>
      </c>
      <c r="H834">
        <v>2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200</v>
      </c>
      <c r="R834">
        <v>317</v>
      </c>
      <c r="S834">
        <v>7.4731861198738176</v>
      </c>
      <c r="T834">
        <v>7.3911671924290223</v>
      </c>
      <c r="U834">
        <v>39.098107255520489</v>
      </c>
      <c r="V834">
        <v>12.302839116719243</v>
      </c>
      <c r="W834">
        <v>25.236593059936911</v>
      </c>
      <c r="X834">
        <v>98.738170347003162</v>
      </c>
      <c r="Y834">
        <v>91.482649842271329</v>
      </c>
      <c r="Z834">
        <v>58.675078864353317</v>
      </c>
      <c r="AA834">
        <v>12.178382210414703</v>
      </c>
      <c r="AB834">
        <v>1.7082302924140262</v>
      </c>
      <c r="AC834">
        <v>1.7738863464590788</v>
      </c>
      <c r="AD834">
        <v>71.314560793320183</v>
      </c>
      <c r="AE834">
        <v>41.376512482813531</v>
      </c>
      <c r="AF834">
        <v>55.833712420144963</v>
      </c>
      <c r="AG834">
        <v>42.607526881720432</v>
      </c>
      <c r="AH834">
        <v>40.244635011965485</v>
      </c>
      <c r="AI834">
        <v>25</v>
      </c>
      <c r="AJ834">
        <v>113.94799999999999</v>
      </c>
      <c r="AK834">
        <v>26.308423106640205</v>
      </c>
    </row>
    <row r="835" spans="1:37">
      <c r="A835">
        <v>7</v>
      </c>
      <c r="B835">
        <v>23</v>
      </c>
      <c r="C835">
        <v>2022</v>
      </c>
      <c r="D835">
        <v>99</v>
      </c>
      <c r="E835">
        <v>99</v>
      </c>
      <c r="F835">
        <v>99</v>
      </c>
      <c r="G835">
        <v>4</v>
      </c>
      <c r="H835">
        <v>1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271</v>
      </c>
      <c r="R835">
        <v>455</v>
      </c>
      <c r="S835">
        <v>7.9296703296703299</v>
      </c>
      <c r="T835">
        <v>6.4857142857142884</v>
      </c>
      <c r="U835">
        <v>41.904219780219776</v>
      </c>
      <c r="V835">
        <v>10.329670329670332</v>
      </c>
      <c r="W835">
        <v>17.142857142857139</v>
      </c>
      <c r="X835">
        <v>99.340659340659329</v>
      </c>
      <c r="Y835">
        <v>94.505494505494525</v>
      </c>
      <c r="Z835">
        <v>71.428571428571445</v>
      </c>
      <c r="AA835">
        <v>11.69143455584789</v>
      </c>
      <c r="AB835">
        <v>2.1389889007872602</v>
      </c>
      <c r="AC835">
        <v>2.0879861178315946</v>
      </c>
      <c r="AD835">
        <v>71.934647178759192</v>
      </c>
      <c r="AE835">
        <v>43.959346468572072</v>
      </c>
      <c r="AF835">
        <v>44.856931082231448</v>
      </c>
      <c r="AG835">
        <v>69.465648854961813</v>
      </c>
      <c r="AH835">
        <v>70.707714261979987</v>
      </c>
      <c r="AI835">
        <v>10</v>
      </c>
      <c r="AJ835">
        <v>118.51</v>
      </c>
      <c r="AK835">
        <v>24.103182066901834</v>
      </c>
    </row>
    <row r="836" spans="1:37">
      <c r="A836">
        <v>7</v>
      </c>
      <c r="B836">
        <v>24</v>
      </c>
      <c r="C836">
        <v>2022</v>
      </c>
      <c r="D836">
        <v>99</v>
      </c>
      <c r="E836">
        <v>99</v>
      </c>
      <c r="F836">
        <v>99</v>
      </c>
      <c r="G836">
        <v>4</v>
      </c>
      <c r="H836">
        <v>2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104</v>
      </c>
      <c r="R836">
        <v>200</v>
      </c>
      <c r="S836">
        <v>8.0749999999999993</v>
      </c>
      <c r="T836">
        <v>7.0949999999999998</v>
      </c>
      <c r="U836">
        <v>39.49349999999999</v>
      </c>
      <c r="V836">
        <v>10.5</v>
      </c>
      <c r="W836">
        <v>18</v>
      </c>
      <c r="X836">
        <v>97</v>
      </c>
      <c r="Y836">
        <v>91</v>
      </c>
      <c r="Z836">
        <v>63.5</v>
      </c>
      <c r="AA836">
        <v>12.542388438810264</v>
      </c>
      <c r="AB836">
        <v>2.3150323971815201</v>
      </c>
      <c r="AC836">
        <v>1.759538291711777</v>
      </c>
      <c r="AD836">
        <v>71.084041233806616</v>
      </c>
      <c r="AE836">
        <v>49.185326070668552</v>
      </c>
      <c r="AF836">
        <v>51.379218558174287</v>
      </c>
      <c r="AG836">
        <v>30.534351145038183</v>
      </c>
      <c r="AH836">
        <v>29.292285738020055</v>
      </c>
      <c r="AI836">
        <v>0</v>
      </c>
    </row>
    <row r="837" spans="1:37">
      <c r="A837">
        <v>7</v>
      </c>
      <c r="B837">
        <v>25</v>
      </c>
      <c r="C837">
        <v>2021</v>
      </c>
      <c r="D837">
        <v>99</v>
      </c>
      <c r="E837">
        <v>99</v>
      </c>
      <c r="F837">
        <v>99</v>
      </c>
      <c r="G837">
        <v>1</v>
      </c>
      <c r="H837">
        <v>1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7">
      <c r="A838">
        <v>7</v>
      </c>
      <c r="B838">
        <v>26</v>
      </c>
      <c r="C838">
        <v>2021</v>
      </c>
      <c r="D838">
        <v>99</v>
      </c>
      <c r="E838">
        <v>99</v>
      </c>
      <c r="F838">
        <v>99</v>
      </c>
      <c r="G838">
        <v>1</v>
      </c>
      <c r="H838">
        <v>2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7">
      <c r="A839">
        <v>7</v>
      </c>
      <c r="B839">
        <v>27</v>
      </c>
      <c r="C839">
        <v>2021</v>
      </c>
      <c r="D839">
        <v>99</v>
      </c>
      <c r="E839">
        <v>99</v>
      </c>
      <c r="F839">
        <v>99</v>
      </c>
      <c r="G839">
        <v>2</v>
      </c>
      <c r="H839">
        <v>1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7">
      <c r="A840">
        <v>7</v>
      </c>
      <c r="B840">
        <v>28</v>
      </c>
      <c r="C840">
        <v>2021</v>
      </c>
      <c r="D840">
        <v>99</v>
      </c>
      <c r="E840">
        <v>99</v>
      </c>
      <c r="F840">
        <v>99</v>
      </c>
      <c r="G840">
        <v>2</v>
      </c>
      <c r="H840">
        <v>2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7">
      <c r="A841">
        <v>7</v>
      </c>
      <c r="B841">
        <v>29</v>
      </c>
      <c r="C841">
        <v>2021</v>
      </c>
      <c r="D841">
        <v>99</v>
      </c>
      <c r="E841">
        <v>99</v>
      </c>
      <c r="F841">
        <v>99</v>
      </c>
      <c r="G841">
        <v>3</v>
      </c>
      <c r="H841">
        <v>1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7">
      <c r="A842">
        <v>7</v>
      </c>
      <c r="B842">
        <v>30</v>
      </c>
      <c r="C842">
        <v>2021</v>
      </c>
      <c r="D842">
        <v>99</v>
      </c>
      <c r="E842">
        <v>99</v>
      </c>
      <c r="F842">
        <v>99</v>
      </c>
      <c r="G842">
        <v>3</v>
      </c>
      <c r="H842">
        <v>2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7">
      <c r="A843">
        <v>7</v>
      </c>
      <c r="B843">
        <v>31</v>
      </c>
      <c r="C843">
        <v>2021</v>
      </c>
      <c r="D843">
        <v>99</v>
      </c>
      <c r="E843">
        <v>99</v>
      </c>
      <c r="F843">
        <v>99</v>
      </c>
      <c r="G843">
        <v>4</v>
      </c>
      <c r="H843">
        <v>1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7">
      <c r="A844">
        <v>7</v>
      </c>
      <c r="B844">
        <v>32</v>
      </c>
      <c r="C844">
        <v>2021</v>
      </c>
      <c r="D844">
        <v>99</v>
      </c>
      <c r="E844">
        <v>99</v>
      </c>
      <c r="F844">
        <v>99</v>
      </c>
      <c r="G844">
        <v>4</v>
      </c>
      <c r="H844">
        <v>2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7">
      <c r="A845">
        <v>7</v>
      </c>
      <c r="B845">
        <v>33</v>
      </c>
      <c r="C845">
        <v>2020</v>
      </c>
      <c r="D845">
        <v>99</v>
      </c>
      <c r="E845">
        <v>99</v>
      </c>
      <c r="F845">
        <v>99</v>
      </c>
      <c r="G845">
        <v>1</v>
      </c>
      <c r="H845">
        <v>1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7">
      <c r="A846">
        <v>7</v>
      </c>
      <c r="B846">
        <v>34</v>
      </c>
      <c r="C846">
        <v>2020</v>
      </c>
      <c r="D846">
        <v>99</v>
      </c>
      <c r="E846">
        <v>99</v>
      </c>
      <c r="F846">
        <v>99</v>
      </c>
      <c r="G846">
        <v>1</v>
      </c>
      <c r="H846">
        <v>2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7">
      <c r="A847">
        <v>7</v>
      </c>
      <c r="B847">
        <v>35</v>
      </c>
      <c r="C847">
        <v>2020</v>
      </c>
      <c r="D847">
        <v>99</v>
      </c>
      <c r="E847">
        <v>99</v>
      </c>
      <c r="F847">
        <v>99</v>
      </c>
      <c r="G847">
        <v>2</v>
      </c>
      <c r="H847">
        <v>1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</row>
    <row r="848" spans="1:37">
      <c r="A848">
        <v>7</v>
      </c>
      <c r="B848">
        <v>36</v>
      </c>
      <c r="C848">
        <v>2020</v>
      </c>
      <c r="D848">
        <v>99</v>
      </c>
      <c r="E848">
        <v>99</v>
      </c>
      <c r="F848">
        <v>99</v>
      </c>
      <c r="G848">
        <v>2</v>
      </c>
      <c r="H848">
        <v>2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</row>
    <row r="849" spans="1:16">
      <c r="A849">
        <v>7</v>
      </c>
      <c r="B849">
        <v>37</v>
      </c>
      <c r="C849">
        <v>2020</v>
      </c>
      <c r="D849">
        <v>99</v>
      </c>
      <c r="E849">
        <v>99</v>
      </c>
      <c r="F849">
        <v>99</v>
      </c>
      <c r="G849">
        <v>3</v>
      </c>
      <c r="H849">
        <v>1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</row>
    <row r="850" spans="1:16">
      <c r="A850">
        <v>7</v>
      </c>
      <c r="B850">
        <v>38</v>
      </c>
      <c r="C850">
        <v>2020</v>
      </c>
      <c r="D850">
        <v>99</v>
      </c>
      <c r="E850">
        <v>99</v>
      </c>
      <c r="F850">
        <v>99</v>
      </c>
      <c r="G850">
        <v>3</v>
      </c>
      <c r="H850">
        <v>2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</row>
    <row r="851" spans="1:16">
      <c r="A851">
        <v>7</v>
      </c>
      <c r="B851">
        <v>39</v>
      </c>
      <c r="C851">
        <v>2020</v>
      </c>
      <c r="D851">
        <v>99</v>
      </c>
      <c r="E851">
        <v>99</v>
      </c>
      <c r="F851">
        <v>99</v>
      </c>
      <c r="G851">
        <v>4</v>
      </c>
      <c r="H851">
        <v>1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</row>
    <row r="852" spans="1:16">
      <c r="A852">
        <v>7</v>
      </c>
      <c r="B852">
        <v>40</v>
      </c>
      <c r="C852">
        <v>2020</v>
      </c>
      <c r="D852">
        <v>99</v>
      </c>
      <c r="E852">
        <v>99</v>
      </c>
      <c r="F852">
        <v>99</v>
      </c>
      <c r="G852">
        <v>4</v>
      </c>
      <c r="H852">
        <v>2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</row>
    <row r="853" spans="1:16">
      <c r="A853">
        <v>7</v>
      </c>
      <c r="B853">
        <v>41</v>
      </c>
      <c r="C853">
        <v>2019</v>
      </c>
      <c r="D853">
        <v>99</v>
      </c>
      <c r="E853">
        <v>99</v>
      </c>
      <c r="F853">
        <v>99</v>
      </c>
      <c r="G853">
        <v>1</v>
      </c>
      <c r="H853">
        <v>1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</row>
    <row r="854" spans="1:16">
      <c r="A854">
        <v>7</v>
      </c>
      <c r="B854">
        <v>42</v>
      </c>
      <c r="C854">
        <v>2019</v>
      </c>
      <c r="D854">
        <v>99</v>
      </c>
      <c r="E854">
        <v>99</v>
      </c>
      <c r="F854">
        <v>99</v>
      </c>
      <c r="G854">
        <v>1</v>
      </c>
      <c r="H854">
        <v>2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</row>
    <row r="855" spans="1:16">
      <c r="A855">
        <v>7</v>
      </c>
      <c r="B855">
        <v>43</v>
      </c>
      <c r="C855">
        <v>2019</v>
      </c>
      <c r="D855">
        <v>99</v>
      </c>
      <c r="E855">
        <v>99</v>
      </c>
      <c r="F855">
        <v>99</v>
      </c>
      <c r="G855">
        <v>2</v>
      </c>
      <c r="H855">
        <v>1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</row>
    <row r="856" spans="1:16">
      <c r="A856">
        <v>7</v>
      </c>
      <c r="B856">
        <v>44</v>
      </c>
      <c r="C856">
        <v>2019</v>
      </c>
      <c r="D856">
        <v>99</v>
      </c>
      <c r="E856">
        <v>99</v>
      </c>
      <c r="F856">
        <v>99</v>
      </c>
      <c r="G856">
        <v>2</v>
      </c>
      <c r="H856">
        <v>2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</row>
    <row r="857" spans="1:16">
      <c r="A857">
        <v>7</v>
      </c>
      <c r="B857">
        <v>45</v>
      </c>
      <c r="C857">
        <v>2019</v>
      </c>
      <c r="D857">
        <v>99</v>
      </c>
      <c r="E857">
        <v>99</v>
      </c>
      <c r="F857">
        <v>99</v>
      </c>
      <c r="G857">
        <v>3</v>
      </c>
      <c r="H857">
        <v>1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</row>
    <row r="858" spans="1:16">
      <c r="A858">
        <v>7</v>
      </c>
      <c r="B858">
        <v>46</v>
      </c>
      <c r="C858">
        <v>2019</v>
      </c>
      <c r="D858">
        <v>99</v>
      </c>
      <c r="E858">
        <v>99</v>
      </c>
      <c r="F858">
        <v>99</v>
      </c>
      <c r="G858">
        <v>3</v>
      </c>
      <c r="H858">
        <v>2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</row>
    <row r="859" spans="1:16">
      <c r="A859">
        <v>7</v>
      </c>
      <c r="B859">
        <v>47</v>
      </c>
      <c r="C859">
        <v>2019</v>
      </c>
      <c r="D859">
        <v>99</v>
      </c>
      <c r="E859">
        <v>99</v>
      </c>
      <c r="F859">
        <v>99</v>
      </c>
      <c r="G859">
        <v>4</v>
      </c>
      <c r="H859">
        <v>1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</row>
    <row r="860" spans="1:16">
      <c r="A860">
        <v>7</v>
      </c>
      <c r="B860">
        <v>48</v>
      </c>
      <c r="C860">
        <v>2019</v>
      </c>
      <c r="D860">
        <v>99</v>
      </c>
      <c r="E860">
        <v>99</v>
      </c>
      <c r="F860">
        <v>99</v>
      </c>
      <c r="G860">
        <v>4</v>
      </c>
      <c r="H860">
        <v>2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</row>
    <row r="861" spans="1:16">
      <c r="A861">
        <v>7</v>
      </c>
      <c r="B861">
        <v>49</v>
      </c>
      <c r="C861">
        <v>2018</v>
      </c>
      <c r="D861">
        <v>99</v>
      </c>
      <c r="E861">
        <v>99</v>
      </c>
      <c r="F861">
        <v>99</v>
      </c>
      <c r="G861">
        <v>1</v>
      </c>
      <c r="H861">
        <v>1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</row>
    <row r="862" spans="1:16">
      <c r="A862">
        <v>7</v>
      </c>
      <c r="B862">
        <v>50</v>
      </c>
      <c r="C862">
        <v>2018</v>
      </c>
      <c r="D862">
        <v>99</v>
      </c>
      <c r="E862">
        <v>99</v>
      </c>
      <c r="F862">
        <v>99</v>
      </c>
      <c r="G862">
        <v>1</v>
      </c>
      <c r="H862">
        <v>2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</row>
    <row r="863" spans="1:16">
      <c r="A863">
        <v>7</v>
      </c>
      <c r="B863">
        <v>51</v>
      </c>
      <c r="C863">
        <v>2018</v>
      </c>
      <c r="D863">
        <v>99</v>
      </c>
      <c r="E863">
        <v>99</v>
      </c>
      <c r="F863">
        <v>99</v>
      </c>
      <c r="G863">
        <v>2</v>
      </c>
      <c r="H863">
        <v>1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</row>
    <row r="864" spans="1:16">
      <c r="A864">
        <v>7</v>
      </c>
      <c r="B864">
        <v>52</v>
      </c>
      <c r="C864">
        <v>2018</v>
      </c>
      <c r="D864">
        <v>99</v>
      </c>
      <c r="E864">
        <v>99</v>
      </c>
      <c r="F864">
        <v>99</v>
      </c>
      <c r="G864">
        <v>2</v>
      </c>
      <c r="H864">
        <v>2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7</v>
      </c>
      <c r="B865">
        <v>53</v>
      </c>
      <c r="C865">
        <v>2018</v>
      </c>
      <c r="D865">
        <v>99</v>
      </c>
      <c r="E865">
        <v>99</v>
      </c>
      <c r="F865">
        <v>99</v>
      </c>
      <c r="G865">
        <v>3</v>
      </c>
      <c r="H865">
        <v>1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7</v>
      </c>
      <c r="B866">
        <v>54</v>
      </c>
      <c r="C866">
        <v>2018</v>
      </c>
      <c r="D866">
        <v>99</v>
      </c>
      <c r="E866">
        <v>99</v>
      </c>
      <c r="F866">
        <v>99</v>
      </c>
      <c r="G866">
        <v>3</v>
      </c>
      <c r="H866">
        <v>2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7</v>
      </c>
      <c r="B867">
        <v>55</v>
      </c>
      <c r="C867">
        <v>2018</v>
      </c>
      <c r="D867">
        <v>99</v>
      </c>
      <c r="E867">
        <v>99</v>
      </c>
      <c r="F867">
        <v>99</v>
      </c>
      <c r="G867">
        <v>4</v>
      </c>
      <c r="H867">
        <v>1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7</v>
      </c>
      <c r="B868">
        <v>56</v>
      </c>
      <c r="C868">
        <v>2018</v>
      </c>
      <c r="D868">
        <v>99</v>
      </c>
      <c r="E868">
        <v>99</v>
      </c>
      <c r="F868">
        <v>99</v>
      </c>
      <c r="G868">
        <v>4</v>
      </c>
      <c r="H868">
        <v>2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7</v>
      </c>
      <c r="B869">
        <v>57</v>
      </c>
      <c r="C869">
        <v>2017</v>
      </c>
      <c r="D869">
        <v>99</v>
      </c>
      <c r="E869">
        <v>99</v>
      </c>
      <c r="F869">
        <v>99</v>
      </c>
      <c r="G869">
        <v>1</v>
      </c>
      <c r="H869">
        <v>1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7</v>
      </c>
      <c r="B870">
        <v>58</v>
      </c>
      <c r="C870">
        <v>2017</v>
      </c>
      <c r="D870">
        <v>99</v>
      </c>
      <c r="E870">
        <v>99</v>
      </c>
      <c r="F870">
        <v>99</v>
      </c>
      <c r="G870">
        <v>1</v>
      </c>
      <c r="H870">
        <v>2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7</v>
      </c>
      <c r="B871">
        <v>59</v>
      </c>
      <c r="C871">
        <v>2017</v>
      </c>
      <c r="D871">
        <v>99</v>
      </c>
      <c r="E871">
        <v>99</v>
      </c>
      <c r="F871">
        <v>99</v>
      </c>
      <c r="G871">
        <v>2</v>
      </c>
      <c r="H871">
        <v>1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7</v>
      </c>
      <c r="B872">
        <v>60</v>
      </c>
      <c r="C872">
        <v>2017</v>
      </c>
      <c r="D872">
        <v>99</v>
      </c>
      <c r="E872">
        <v>99</v>
      </c>
      <c r="F872">
        <v>99</v>
      </c>
      <c r="G872">
        <v>2</v>
      </c>
      <c r="H872">
        <v>2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7</v>
      </c>
      <c r="B873">
        <v>61</v>
      </c>
      <c r="C873">
        <v>2017</v>
      </c>
      <c r="D873">
        <v>99</v>
      </c>
      <c r="E873">
        <v>99</v>
      </c>
      <c r="F873">
        <v>99</v>
      </c>
      <c r="G873">
        <v>3</v>
      </c>
      <c r="H873">
        <v>1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7</v>
      </c>
      <c r="B874">
        <v>62</v>
      </c>
      <c r="C874">
        <v>2017</v>
      </c>
      <c r="D874">
        <v>99</v>
      </c>
      <c r="E874">
        <v>99</v>
      </c>
      <c r="F874">
        <v>99</v>
      </c>
      <c r="G874">
        <v>3</v>
      </c>
      <c r="H874">
        <v>2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7</v>
      </c>
      <c r="B875">
        <v>63</v>
      </c>
      <c r="C875">
        <v>2017</v>
      </c>
      <c r="D875">
        <v>99</v>
      </c>
      <c r="E875">
        <v>99</v>
      </c>
      <c r="F875">
        <v>99</v>
      </c>
      <c r="G875">
        <v>4</v>
      </c>
      <c r="H875">
        <v>1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7</v>
      </c>
      <c r="B876">
        <v>64</v>
      </c>
      <c r="C876">
        <v>2017</v>
      </c>
      <c r="D876">
        <v>99</v>
      </c>
      <c r="E876">
        <v>99</v>
      </c>
      <c r="F876">
        <v>99</v>
      </c>
      <c r="G876">
        <v>4</v>
      </c>
      <c r="H876">
        <v>2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7</v>
      </c>
      <c r="B877">
        <v>65</v>
      </c>
      <c r="C877">
        <v>2016</v>
      </c>
      <c r="D877">
        <v>99</v>
      </c>
      <c r="E877">
        <v>99</v>
      </c>
      <c r="F877">
        <v>99</v>
      </c>
      <c r="G877">
        <v>1</v>
      </c>
      <c r="H877">
        <v>1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7</v>
      </c>
      <c r="B878">
        <v>66</v>
      </c>
      <c r="C878">
        <v>2016</v>
      </c>
      <c r="D878">
        <v>99</v>
      </c>
      <c r="E878">
        <v>99</v>
      </c>
      <c r="F878">
        <v>99</v>
      </c>
      <c r="G878">
        <v>1</v>
      </c>
      <c r="H878">
        <v>2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7</v>
      </c>
      <c r="B879">
        <v>67</v>
      </c>
      <c r="C879">
        <v>2016</v>
      </c>
      <c r="D879">
        <v>99</v>
      </c>
      <c r="E879">
        <v>99</v>
      </c>
      <c r="F879">
        <v>99</v>
      </c>
      <c r="G879">
        <v>2</v>
      </c>
      <c r="H879">
        <v>1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7</v>
      </c>
      <c r="B880">
        <v>68</v>
      </c>
      <c r="C880">
        <v>2016</v>
      </c>
      <c r="D880">
        <v>99</v>
      </c>
      <c r="E880">
        <v>99</v>
      </c>
      <c r="F880">
        <v>99</v>
      </c>
      <c r="G880">
        <v>2</v>
      </c>
      <c r="H880">
        <v>2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7</v>
      </c>
      <c r="B881">
        <v>69</v>
      </c>
      <c r="C881">
        <v>2016</v>
      </c>
      <c r="D881">
        <v>99</v>
      </c>
      <c r="E881">
        <v>99</v>
      </c>
      <c r="F881">
        <v>99</v>
      </c>
      <c r="G881">
        <v>3</v>
      </c>
      <c r="H881">
        <v>1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7</v>
      </c>
      <c r="B882">
        <v>70</v>
      </c>
      <c r="C882">
        <v>2016</v>
      </c>
      <c r="D882">
        <v>99</v>
      </c>
      <c r="E882">
        <v>99</v>
      </c>
      <c r="F882">
        <v>99</v>
      </c>
      <c r="G882">
        <v>3</v>
      </c>
      <c r="H882">
        <v>2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7</v>
      </c>
      <c r="B883">
        <v>71</v>
      </c>
      <c r="C883">
        <v>2016</v>
      </c>
      <c r="D883">
        <v>99</v>
      </c>
      <c r="E883">
        <v>99</v>
      </c>
      <c r="F883">
        <v>99</v>
      </c>
      <c r="G883">
        <v>4</v>
      </c>
      <c r="H883">
        <v>1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7</v>
      </c>
      <c r="B884">
        <v>72</v>
      </c>
      <c r="C884">
        <v>2016</v>
      </c>
      <c r="D884">
        <v>99</v>
      </c>
      <c r="E884">
        <v>99</v>
      </c>
      <c r="F884">
        <v>99</v>
      </c>
      <c r="G884">
        <v>4</v>
      </c>
      <c r="H884">
        <v>2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7</v>
      </c>
      <c r="B885">
        <v>73</v>
      </c>
      <c r="C885">
        <v>2015</v>
      </c>
      <c r="D885">
        <v>99</v>
      </c>
      <c r="E885">
        <v>99</v>
      </c>
      <c r="F885">
        <v>99</v>
      </c>
      <c r="G885">
        <v>1</v>
      </c>
      <c r="H885">
        <v>1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7</v>
      </c>
      <c r="B886">
        <v>74</v>
      </c>
      <c r="C886">
        <v>2015</v>
      </c>
      <c r="D886">
        <v>99</v>
      </c>
      <c r="E886">
        <v>99</v>
      </c>
      <c r="F886">
        <v>99</v>
      </c>
      <c r="G886">
        <v>1</v>
      </c>
      <c r="H886">
        <v>2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7</v>
      </c>
      <c r="B887">
        <v>75</v>
      </c>
      <c r="C887">
        <v>2015</v>
      </c>
      <c r="D887">
        <v>99</v>
      </c>
      <c r="E887">
        <v>99</v>
      </c>
      <c r="F887">
        <v>99</v>
      </c>
      <c r="G887">
        <v>2</v>
      </c>
      <c r="H887">
        <v>1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7</v>
      </c>
      <c r="B888">
        <v>76</v>
      </c>
      <c r="C888">
        <v>2015</v>
      </c>
      <c r="D888">
        <v>99</v>
      </c>
      <c r="E888">
        <v>99</v>
      </c>
      <c r="F888">
        <v>99</v>
      </c>
      <c r="G888">
        <v>2</v>
      </c>
      <c r="H888">
        <v>2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7</v>
      </c>
      <c r="B889">
        <v>77</v>
      </c>
      <c r="C889">
        <v>2015</v>
      </c>
      <c r="D889">
        <v>99</v>
      </c>
      <c r="E889">
        <v>99</v>
      </c>
      <c r="F889">
        <v>99</v>
      </c>
      <c r="G889">
        <v>3</v>
      </c>
      <c r="H889">
        <v>1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7</v>
      </c>
      <c r="B890">
        <v>78</v>
      </c>
      <c r="C890">
        <v>2015</v>
      </c>
      <c r="D890">
        <v>99</v>
      </c>
      <c r="E890">
        <v>99</v>
      </c>
      <c r="F890">
        <v>99</v>
      </c>
      <c r="G890">
        <v>3</v>
      </c>
      <c r="H890">
        <v>2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7</v>
      </c>
      <c r="B891">
        <v>79</v>
      </c>
      <c r="C891">
        <v>2015</v>
      </c>
      <c r="D891">
        <v>99</v>
      </c>
      <c r="E891">
        <v>99</v>
      </c>
      <c r="F891">
        <v>99</v>
      </c>
      <c r="G891">
        <v>4</v>
      </c>
      <c r="H891">
        <v>1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7</v>
      </c>
      <c r="B892">
        <v>80</v>
      </c>
      <c r="C892">
        <v>2015</v>
      </c>
      <c r="D892">
        <v>99</v>
      </c>
      <c r="E892">
        <v>99</v>
      </c>
      <c r="F892">
        <v>99</v>
      </c>
      <c r="G892">
        <v>4</v>
      </c>
      <c r="H892">
        <v>2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7</v>
      </c>
      <c r="B893">
        <v>81</v>
      </c>
      <c r="C893">
        <v>2014</v>
      </c>
      <c r="D893">
        <v>99</v>
      </c>
      <c r="E893">
        <v>99</v>
      </c>
      <c r="F893">
        <v>99</v>
      </c>
      <c r="G893">
        <v>1</v>
      </c>
      <c r="H893">
        <v>1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7</v>
      </c>
      <c r="B894">
        <v>82</v>
      </c>
      <c r="C894">
        <v>2014</v>
      </c>
      <c r="D894">
        <v>99</v>
      </c>
      <c r="E894">
        <v>99</v>
      </c>
      <c r="F894">
        <v>99</v>
      </c>
      <c r="G894">
        <v>1</v>
      </c>
      <c r="H894">
        <v>2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7</v>
      </c>
      <c r="B895">
        <v>83</v>
      </c>
      <c r="C895">
        <v>2014</v>
      </c>
      <c r="D895">
        <v>99</v>
      </c>
      <c r="E895">
        <v>99</v>
      </c>
      <c r="F895">
        <v>99</v>
      </c>
      <c r="G895">
        <v>2</v>
      </c>
      <c r="H895">
        <v>1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7</v>
      </c>
      <c r="B896">
        <v>84</v>
      </c>
      <c r="C896">
        <v>2014</v>
      </c>
      <c r="D896">
        <v>99</v>
      </c>
      <c r="E896">
        <v>99</v>
      </c>
      <c r="F896">
        <v>99</v>
      </c>
      <c r="G896">
        <v>2</v>
      </c>
      <c r="H896">
        <v>2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16">
      <c r="A897">
        <v>7</v>
      </c>
      <c r="B897">
        <v>85</v>
      </c>
      <c r="C897">
        <v>2014</v>
      </c>
      <c r="D897">
        <v>99</v>
      </c>
      <c r="E897">
        <v>99</v>
      </c>
      <c r="F897">
        <v>99</v>
      </c>
      <c r="G897">
        <v>3</v>
      </c>
      <c r="H897">
        <v>1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16">
      <c r="A898">
        <v>7</v>
      </c>
      <c r="B898">
        <v>86</v>
      </c>
      <c r="C898">
        <v>2014</v>
      </c>
      <c r="D898">
        <v>99</v>
      </c>
      <c r="E898">
        <v>99</v>
      </c>
      <c r="F898">
        <v>99</v>
      </c>
      <c r="G898">
        <v>3</v>
      </c>
      <c r="H898">
        <v>2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16">
      <c r="A899">
        <v>7</v>
      </c>
      <c r="B899">
        <v>87</v>
      </c>
      <c r="C899">
        <v>2014</v>
      </c>
      <c r="D899">
        <v>99</v>
      </c>
      <c r="E899">
        <v>99</v>
      </c>
      <c r="F899">
        <v>99</v>
      </c>
      <c r="G899">
        <v>4</v>
      </c>
      <c r="H899">
        <v>1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</row>
    <row r="900" spans="1:16">
      <c r="A900">
        <v>7</v>
      </c>
      <c r="B900">
        <v>88</v>
      </c>
      <c r="C900">
        <v>2014</v>
      </c>
      <c r="D900">
        <v>99</v>
      </c>
      <c r="E900">
        <v>99</v>
      </c>
      <c r="F900">
        <v>99</v>
      </c>
      <c r="G900">
        <v>4</v>
      </c>
      <c r="H900">
        <v>2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</row>
    <row r="901" spans="1:16">
      <c r="A901">
        <v>7</v>
      </c>
      <c r="B901">
        <v>89</v>
      </c>
      <c r="C901">
        <v>2013</v>
      </c>
      <c r="D901">
        <v>99</v>
      </c>
      <c r="E901">
        <v>99</v>
      </c>
      <c r="F901">
        <v>99</v>
      </c>
      <c r="G901">
        <v>1</v>
      </c>
      <c r="H901">
        <v>1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</row>
    <row r="902" spans="1:16">
      <c r="A902">
        <v>7</v>
      </c>
      <c r="B902">
        <v>90</v>
      </c>
      <c r="C902">
        <v>2013</v>
      </c>
      <c r="D902">
        <v>99</v>
      </c>
      <c r="E902">
        <v>99</v>
      </c>
      <c r="F902">
        <v>99</v>
      </c>
      <c r="G902">
        <v>1</v>
      </c>
      <c r="H902">
        <v>2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</row>
    <row r="903" spans="1:16">
      <c r="A903">
        <v>7</v>
      </c>
      <c r="B903">
        <v>91</v>
      </c>
      <c r="C903">
        <v>2013</v>
      </c>
      <c r="D903">
        <v>99</v>
      </c>
      <c r="E903">
        <v>99</v>
      </c>
      <c r="F903">
        <v>99</v>
      </c>
      <c r="G903">
        <v>2</v>
      </c>
      <c r="H903">
        <v>1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</row>
    <row r="904" spans="1:16">
      <c r="A904">
        <v>7</v>
      </c>
      <c r="B904">
        <v>92</v>
      </c>
      <c r="C904">
        <v>2013</v>
      </c>
      <c r="D904">
        <v>99</v>
      </c>
      <c r="E904">
        <v>99</v>
      </c>
      <c r="F904">
        <v>99</v>
      </c>
      <c r="G904">
        <v>2</v>
      </c>
      <c r="H904">
        <v>2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</row>
    <row r="905" spans="1:16">
      <c r="A905">
        <v>7</v>
      </c>
      <c r="B905">
        <v>93</v>
      </c>
      <c r="C905">
        <v>2013</v>
      </c>
      <c r="D905">
        <v>99</v>
      </c>
      <c r="E905">
        <v>99</v>
      </c>
      <c r="F905">
        <v>99</v>
      </c>
      <c r="G905">
        <v>3</v>
      </c>
      <c r="H905">
        <v>1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</row>
    <row r="906" spans="1:16">
      <c r="A906">
        <v>7</v>
      </c>
      <c r="B906">
        <v>94</v>
      </c>
      <c r="C906">
        <v>2013</v>
      </c>
      <c r="D906">
        <v>99</v>
      </c>
      <c r="E906">
        <v>99</v>
      </c>
      <c r="F906">
        <v>99</v>
      </c>
      <c r="G906">
        <v>3</v>
      </c>
      <c r="H906">
        <v>2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</row>
    <row r="907" spans="1:16">
      <c r="A907">
        <v>7</v>
      </c>
      <c r="B907">
        <v>95</v>
      </c>
      <c r="C907">
        <v>2013</v>
      </c>
      <c r="D907">
        <v>99</v>
      </c>
      <c r="E907">
        <v>99</v>
      </c>
      <c r="F907">
        <v>99</v>
      </c>
      <c r="G907">
        <v>4</v>
      </c>
      <c r="H907">
        <v>1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</row>
    <row r="908" spans="1:16">
      <c r="A908">
        <v>7</v>
      </c>
      <c r="B908">
        <v>96</v>
      </c>
      <c r="C908">
        <v>2013</v>
      </c>
      <c r="D908">
        <v>99</v>
      </c>
      <c r="E908">
        <v>99</v>
      </c>
      <c r="F908">
        <v>99</v>
      </c>
      <c r="G908">
        <v>4</v>
      </c>
      <c r="H908">
        <v>2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</row>
    <row r="909" spans="1:16">
      <c r="A909">
        <v>7</v>
      </c>
      <c r="B909">
        <v>97</v>
      </c>
      <c r="C909">
        <v>2012</v>
      </c>
      <c r="D909">
        <v>99</v>
      </c>
      <c r="E909">
        <v>99</v>
      </c>
      <c r="F909">
        <v>99</v>
      </c>
      <c r="G909">
        <v>1</v>
      </c>
      <c r="H909">
        <v>1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</row>
    <row r="910" spans="1:16">
      <c r="A910">
        <v>7</v>
      </c>
      <c r="B910">
        <v>98</v>
      </c>
      <c r="C910">
        <v>2012</v>
      </c>
      <c r="D910">
        <v>99</v>
      </c>
      <c r="E910">
        <v>99</v>
      </c>
      <c r="F910">
        <v>99</v>
      </c>
      <c r="G910">
        <v>1</v>
      </c>
      <c r="H910">
        <v>2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</row>
    <row r="911" spans="1:16">
      <c r="A911">
        <v>7</v>
      </c>
      <c r="B911">
        <v>99</v>
      </c>
      <c r="C911">
        <v>2012</v>
      </c>
      <c r="D911">
        <v>99</v>
      </c>
      <c r="E911">
        <v>99</v>
      </c>
      <c r="F911">
        <v>99</v>
      </c>
      <c r="G911">
        <v>2</v>
      </c>
      <c r="H911">
        <v>1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</row>
    <row r="912" spans="1:16">
      <c r="A912">
        <v>7</v>
      </c>
      <c r="B912">
        <v>100</v>
      </c>
      <c r="C912">
        <v>2012</v>
      </c>
      <c r="D912">
        <v>99</v>
      </c>
      <c r="E912">
        <v>99</v>
      </c>
      <c r="F912">
        <v>99</v>
      </c>
      <c r="G912">
        <v>2</v>
      </c>
      <c r="H912">
        <v>2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</row>
    <row r="913" spans="1:16">
      <c r="A913">
        <v>7</v>
      </c>
      <c r="B913">
        <v>101</v>
      </c>
      <c r="C913">
        <v>2012</v>
      </c>
      <c r="D913">
        <v>99</v>
      </c>
      <c r="E913">
        <v>99</v>
      </c>
      <c r="F913">
        <v>99</v>
      </c>
      <c r="G913">
        <v>3</v>
      </c>
      <c r="H913">
        <v>1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</row>
    <row r="914" spans="1:16">
      <c r="A914">
        <v>7</v>
      </c>
      <c r="B914">
        <v>102</v>
      </c>
      <c r="C914">
        <v>2012</v>
      </c>
      <c r="D914">
        <v>99</v>
      </c>
      <c r="E914">
        <v>99</v>
      </c>
      <c r="F914">
        <v>99</v>
      </c>
      <c r="G914">
        <v>3</v>
      </c>
      <c r="H914">
        <v>2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</row>
    <row r="915" spans="1:16">
      <c r="A915">
        <v>7</v>
      </c>
      <c r="B915">
        <v>103</v>
      </c>
      <c r="C915">
        <v>2012</v>
      </c>
      <c r="D915">
        <v>99</v>
      </c>
      <c r="E915">
        <v>99</v>
      </c>
      <c r="F915">
        <v>99</v>
      </c>
      <c r="G915">
        <v>4</v>
      </c>
      <c r="H915">
        <v>1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</row>
    <row r="916" spans="1:16">
      <c r="A916">
        <v>7</v>
      </c>
      <c r="B916">
        <v>104</v>
      </c>
      <c r="C916">
        <v>2012</v>
      </c>
      <c r="D916">
        <v>99</v>
      </c>
      <c r="E916">
        <v>99</v>
      </c>
      <c r="F916">
        <v>99</v>
      </c>
      <c r="G916">
        <v>4</v>
      </c>
      <c r="H916">
        <v>2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</row>
    <row r="917" spans="1:16">
      <c r="A917">
        <v>7</v>
      </c>
      <c r="B917">
        <v>105</v>
      </c>
      <c r="C917">
        <v>2011</v>
      </c>
      <c r="D917">
        <v>99</v>
      </c>
      <c r="E917">
        <v>99</v>
      </c>
      <c r="F917">
        <v>99</v>
      </c>
      <c r="G917">
        <v>1</v>
      </c>
      <c r="H917">
        <v>1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16">
      <c r="A918">
        <v>7</v>
      </c>
      <c r="B918">
        <v>106</v>
      </c>
      <c r="C918">
        <v>2011</v>
      </c>
      <c r="D918">
        <v>99</v>
      </c>
      <c r="E918">
        <v>99</v>
      </c>
      <c r="F918">
        <v>99</v>
      </c>
      <c r="G918">
        <v>1</v>
      </c>
      <c r="H918">
        <v>2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</row>
    <row r="919" spans="1:16">
      <c r="A919">
        <v>7</v>
      </c>
      <c r="B919">
        <v>107</v>
      </c>
      <c r="C919">
        <v>2011</v>
      </c>
      <c r="D919">
        <v>99</v>
      </c>
      <c r="E919">
        <v>99</v>
      </c>
      <c r="F919">
        <v>99</v>
      </c>
      <c r="G919">
        <v>2</v>
      </c>
      <c r="H919">
        <v>1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</row>
    <row r="920" spans="1:16">
      <c r="A920">
        <v>7</v>
      </c>
      <c r="B920">
        <v>108</v>
      </c>
      <c r="C920">
        <v>2011</v>
      </c>
      <c r="D920">
        <v>99</v>
      </c>
      <c r="E920">
        <v>99</v>
      </c>
      <c r="F920">
        <v>99</v>
      </c>
      <c r="G920">
        <v>2</v>
      </c>
      <c r="H920">
        <v>2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</row>
    <row r="921" spans="1:16">
      <c r="A921">
        <v>7</v>
      </c>
      <c r="B921">
        <v>109</v>
      </c>
      <c r="C921">
        <v>2011</v>
      </c>
      <c r="D921">
        <v>99</v>
      </c>
      <c r="E921">
        <v>99</v>
      </c>
      <c r="F921">
        <v>99</v>
      </c>
      <c r="G921">
        <v>3</v>
      </c>
      <c r="H921">
        <v>1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</row>
    <row r="922" spans="1:16">
      <c r="A922">
        <v>7</v>
      </c>
      <c r="B922">
        <v>110</v>
      </c>
      <c r="C922">
        <v>2011</v>
      </c>
      <c r="D922">
        <v>99</v>
      </c>
      <c r="E922">
        <v>99</v>
      </c>
      <c r="F922">
        <v>99</v>
      </c>
      <c r="G922">
        <v>3</v>
      </c>
      <c r="H922">
        <v>2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</row>
    <row r="923" spans="1:16">
      <c r="A923">
        <v>7</v>
      </c>
      <c r="B923">
        <v>111</v>
      </c>
      <c r="C923">
        <v>2011</v>
      </c>
      <c r="D923">
        <v>99</v>
      </c>
      <c r="E923">
        <v>99</v>
      </c>
      <c r="F923">
        <v>99</v>
      </c>
      <c r="G923">
        <v>4</v>
      </c>
      <c r="H923">
        <v>1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16">
      <c r="A924">
        <v>7</v>
      </c>
      <c r="B924">
        <v>112</v>
      </c>
      <c r="C924">
        <v>2011</v>
      </c>
      <c r="D924">
        <v>99</v>
      </c>
      <c r="E924">
        <v>99</v>
      </c>
      <c r="F924">
        <v>99</v>
      </c>
      <c r="G924">
        <v>4</v>
      </c>
      <c r="H924">
        <v>2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16">
      <c r="A925">
        <v>7</v>
      </c>
      <c r="B925">
        <v>113</v>
      </c>
      <c r="C925">
        <v>2010</v>
      </c>
      <c r="D925">
        <v>99</v>
      </c>
      <c r="E925">
        <v>99</v>
      </c>
      <c r="F925">
        <v>99</v>
      </c>
      <c r="G925">
        <v>1</v>
      </c>
      <c r="H925">
        <v>1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16">
      <c r="A926">
        <v>7</v>
      </c>
      <c r="B926">
        <v>114</v>
      </c>
      <c r="C926">
        <v>2010</v>
      </c>
      <c r="D926">
        <v>99</v>
      </c>
      <c r="E926">
        <v>99</v>
      </c>
      <c r="F926">
        <v>99</v>
      </c>
      <c r="G926">
        <v>1</v>
      </c>
      <c r="H926">
        <v>2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16">
      <c r="A927">
        <v>7</v>
      </c>
      <c r="B927">
        <v>115</v>
      </c>
      <c r="C927">
        <v>2010</v>
      </c>
      <c r="D927">
        <v>99</v>
      </c>
      <c r="E927">
        <v>99</v>
      </c>
      <c r="F927">
        <v>99</v>
      </c>
      <c r="G927">
        <v>2</v>
      </c>
      <c r="H927">
        <v>1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16">
      <c r="A928">
        <v>7</v>
      </c>
      <c r="B928">
        <v>116</v>
      </c>
      <c r="C928">
        <v>2010</v>
      </c>
      <c r="D928">
        <v>99</v>
      </c>
      <c r="E928">
        <v>99</v>
      </c>
      <c r="F928">
        <v>99</v>
      </c>
      <c r="G928">
        <v>2</v>
      </c>
      <c r="H928">
        <v>2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7</v>
      </c>
      <c r="B929">
        <v>117</v>
      </c>
      <c r="C929">
        <v>2010</v>
      </c>
      <c r="D929">
        <v>99</v>
      </c>
      <c r="E929">
        <v>99</v>
      </c>
      <c r="F929">
        <v>99</v>
      </c>
      <c r="G929">
        <v>3</v>
      </c>
      <c r="H929">
        <v>1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7</v>
      </c>
      <c r="B930">
        <v>118</v>
      </c>
      <c r="C930">
        <v>2010</v>
      </c>
      <c r="D930">
        <v>99</v>
      </c>
      <c r="E930">
        <v>99</v>
      </c>
      <c r="F930">
        <v>99</v>
      </c>
      <c r="G930">
        <v>3</v>
      </c>
      <c r="H930">
        <v>2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7</v>
      </c>
      <c r="B931">
        <v>119</v>
      </c>
      <c r="C931">
        <v>2010</v>
      </c>
      <c r="D931">
        <v>99</v>
      </c>
      <c r="E931">
        <v>99</v>
      </c>
      <c r="F931">
        <v>99</v>
      </c>
      <c r="G931">
        <v>4</v>
      </c>
      <c r="H931">
        <v>1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7</v>
      </c>
      <c r="B932">
        <v>120</v>
      </c>
      <c r="C932">
        <v>2010</v>
      </c>
      <c r="D932">
        <v>99</v>
      </c>
      <c r="E932">
        <v>99</v>
      </c>
      <c r="F932">
        <v>99</v>
      </c>
      <c r="G932">
        <v>4</v>
      </c>
      <c r="H932">
        <v>2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7</v>
      </c>
      <c r="B933">
        <v>121</v>
      </c>
      <c r="C933">
        <v>2009</v>
      </c>
      <c r="D933">
        <v>99</v>
      </c>
      <c r="E933">
        <v>99</v>
      </c>
      <c r="F933">
        <v>99</v>
      </c>
      <c r="G933">
        <v>1</v>
      </c>
      <c r="H933">
        <v>1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7</v>
      </c>
      <c r="B934">
        <v>122</v>
      </c>
      <c r="C934">
        <v>2009</v>
      </c>
      <c r="D934">
        <v>99</v>
      </c>
      <c r="E934">
        <v>99</v>
      </c>
      <c r="F934">
        <v>99</v>
      </c>
      <c r="G934">
        <v>1</v>
      </c>
      <c r="H934">
        <v>2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7</v>
      </c>
      <c r="B935">
        <v>123</v>
      </c>
      <c r="C935">
        <v>2009</v>
      </c>
      <c r="D935">
        <v>99</v>
      </c>
      <c r="E935">
        <v>99</v>
      </c>
      <c r="F935">
        <v>99</v>
      </c>
      <c r="G935">
        <v>2</v>
      </c>
      <c r="H935">
        <v>1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7</v>
      </c>
      <c r="B936">
        <v>124</v>
      </c>
      <c r="C936">
        <v>2009</v>
      </c>
      <c r="D936">
        <v>99</v>
      </c>
      <c r="E936">
        <v>99</v>
      </c>
      <c r="F936">
        <v>99</v>
      </c>
      <c r="G936">
        <v>2</v>
      </c>
      <c r="H936">
        <v>2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7</v>
      </c>
      <c r="B937">
        <v>125</v>
      </c>
      <c r="C937">
        <v>2009</v>
      </c>
      <c r="D937">
        <v>99</v>
      </c>
      <c r="E937">
        <v>99</v>
      </c>
      <c r="F937">
        <v>99</v>
      </c>
      <c r="G937">
        <v>3</v>
      </c>
      <c r="H937">
        <v>1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7</v>
      </c>
      <c r="B938">
        <v>126</v>
      </c>
      <c r="C938">
        <v>2009</v>
      </c>
      <c r="D938">
        <v>99</v>
      </c>
      <c r="E938">
        <v>99</v>
      </c>
      <c r="F938">
        <v>99</v>
      </c>
      <c r="G938">
        <v>3</v>
      </c>
      <c r="H938">
        <v>2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7</v>
      </c>
      <c r="B939">
        <v>127</v>
      </c>
      <c r="C939">
        <v>2009</v>
      </c>
      <c r="D939">
        <v>99</v>
      </c>
      <c r="E939">
        <v>99</v>
      </c>
      <c r="F939">
        <v>99</v>
      </c>
      <c r="G939">
        <v>4</v>
      </c>
      <c r="H939">
        <v>1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7</v>
      </c>
      <c r="B940">
        <v>128</v>
      </c>
      <c r="C940">
        <v>2009</v>
      </c>
      <c r="D940">
        <v>99</v>
      </c>
      <c r="E940">
        <v>99</v>
      </c>
      <c r="F940">
        <v>99</v>
      </c>
      <c r="G940">
        <v>4</v>
      </c>
      <c r="H940">
        <v>2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7</v>
      </c>
      <c r="B941">
        <v>129</v>
      </c>
      <c r="C941">
        <v>2008</v>
      </c>
      <c r="D941">
        <v>99</v>
      </c>
      <c r="E941">
        <v>99</v>
      </c>
      <c r="F941">
        <v>99</v>
      </c>
      <c r="G941">
        <v>1</v>
      </c>
      <c r="H941">
        <v>1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7</v>
      </c>
      <c r="B942">
        <v>130</v>
      </c>
      <c r="C942">
        <v>2008</v>
      </c>
      <c r="D942">
        <v>99</v>
      </c>
      <c r="E942">
        <v>99</v>
      </c>
      <c r="F942">
        <v>99</v>
      </c>
      <c r="G942">
        <v>1</v>
      </c>
      <c r="H942">
        <v>2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7</v>
      </c>
      <c r="B943">
        <v>131</v>
      </c>
      <c r="C943">
        <v>2008</v>
      </c>
      <c r="D943">
        <v>99</v>
      </c>
      <c r="E943">
        <v>99</v>
      </c>
      <c r="F943">
        <v>99</v>
      </c>
      <c r="G943">
        <v>2</v>
      </c>
      <c r="H943">
        <v>1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7</v>
      </c>
      <c r="B944">
        <v>132</v>
      </c>
      <c r="C944">
        <v>2008</v>
      </c>
      <c r="D944">
        <v>99</v>
      </c>
      <c r="E944">
        <v>99</v>
      </c>
      <c r="F944">
        <v>99</v>
      </c>
      <c r="G944">
        <v>2</v>
      </c>
      <c r="H944">
        <v>2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16">
      <c r="A945">
        <v>7</v>
      </c>
      <c r="B945">
        <v>133</v>
      </c>
      <c r="C945">
        <v>2008</v>
      </c>
      <c r="D945">
        <v>99</v>
      </c>
      <c r="E945">
        <v>99</v>
      </c>
      <c r="F945">
        <v>99</v>
      </c>
      <c r="G945">
        <v>3</v>
      </c>
      <c r="H945">
        <v>1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16">
      <c r="A946">
        <v>7</v>
      </c>
      <c r="B946">
        <v>134</v>
      </c>
      <c r="C946">
        <v>2008</v>
      </c>
      <c r="D946">
        <v>99</v>
      </c>
      <c r="E946">
        <v>99</v>
      </c>
      <c r="F946">
        <v>99</v>
      </c>
      <c r="G946">
        <v>3</v>
      </c>
      <c r="H946">
        <v>2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16">
      <c r="A947">
        <v>7</v>
      </c>
      <c r="B947">
        <v>135</v>
      </c>
      <c r="C947">
        <v>2008</v>
      </c>
      <c r="D947">
        <v>99</v>
      </c>
      <c r="E947">
        <v>99</v>
      </c>
      <c r="F947">
        <v>99</v>
      </c>
      <c r="G947">
        <v>4</v>
      </c>
      <c r="H947">
        <v>1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16">
      <c r="A948">
        <v>7</v>
      </c>
      <c r="B948">
        <v>136</v>
      </c>
      <c r="C948">
        <v>2008</v>
      </c>
      <c r="D948">
        <v>99</v>
      </c>
      <c r="E948">
        <v>99</v>
      </c>
      <c r="F948">
        <v>99</v>
      </c>
      <c r="G948">
        <v>4</v>
      </c>
      <c r="H948">
        <v>2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16">
      <c r="A949">
        <v>7</v>
      </c>
      <c r="B949">
        <v>137</v>
      </c>
      <c r="C949">
        <v>2007</v>
      </c>
      <c r="D949">
        <v>99</v>
      </c>
      <c r="E949">
        <v>99</v>
      </c>
      <c r="F949">
        <v>99</v>
      </c>
      <c r="G949">
        <v>1</v>
      </c>
      <c r="H949">
        <v>1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16">
      <c r="A950">
        <v>7</v>
      </c>
      <c r="B950">
        <v>138</v>
      </c>
      <c r="C950">
        <v>2007</v>
      </c>
      <c r="D950">
        <v>99</v>
      </c>
      <c r="E950">
        <v>99</v>
      </c>
      <c r="F950">
        <v>99</v>
      </c>
      <c r="G950">
        <v>1</v>
      </c>
      <c r="H950">
        <v>2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16">
      <c r="A951">
        <v>7</v>
      </c>
      <c r="B951">
        <v>139</v>
      </c>
      <c r="C951">
        <v>2007</v>
      </c>
      <c r="D951">
        <v>99</v>
      </c>
      <c r="E951">
        <v>99</v>
      </c>
      <c r="F951">
        <v>99</v>
      </c>
      <c r="G951">
        <v>2</v>
      </c>
      <c r="H951">
        <v>1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</row>
    <row r="952" spans="1:16">
      <c r="A952">
        <v>7</v>
      </c>
      <c r="B952">
        <v>140</v>
      </c>
      <c r="C952">
        <v>2007</v>
      </c>
      <c r="D952">
        <v>99</v>
      </c>
      <c r="E952">
        <v>99</v>
      </c>
      <c r="F952">
        <v>99</v>
      </c>
      <c r="G952">
        <v>2</v>
      </c>
      <c r="H952">
        <v>2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</row>
    <row r="953" spans="1:16">
      <c r="A953">
        <v>7</v>
      </c>
      <c r="B953">
        <v>141</v>
      </c>
      <c r="C953">
        <v>2007</v>
      </c>
      <c r="D953">
        <v>99</v>
      </c>
      <c r="E953">
        <v>99</v>
      </c>
      <c r="F953">
        <v>99</v>
      </c>
      <c r="G953">
        <v>3</v>
      </c>
      <c r="H953">
        <v>1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</row>
    <row r="954" spans="1:16">
      <c r="A954">
        <v>7</v>
      </c>
      <c r="B954">
        <v>142</v>
      </c>
      <c r="C954">
        <v>2007</v>
      </c>
      <c r="D954">
        <v>99</v>
      </c>
      <c r="E954">
        <v>99</v>
      </c>
      <c r="F954">
        <v>99</v>
      </c>
      <c r="G954">
        <v>3</v>
      </c>
      <c r="H954">
        <v>2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</row>
    <row r="955" spans="1:16">
      <c r="A955">
        <v>7</v>
      </c>
      <c r="B955">
        <v>143</v>
      </c>
      <c r="C955">
        <v>2007</v>
      </c>
      <c r="D955">
        <v>99</v>
      </c>
      <c r="E955">
        <v>99</v>
      </c>
      <c r="F955">
        <v>99</v>
      </c>
      <c r="G955">
        <v>4</v>
      </c>
      <c r="H955">
        <v>1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</row>
    <row r="956" spans="1:16">
      <c r="A956">
        <v>7</v>
      </c>
      <c r="B956">
        <v>144</v>
      </c>
      <c r="C956">
        <v>2007</v>
      </c>
      <c r="D956">
        <v>99</v>
      </c>
      <c r="E956">
        <v>99</v>
      </c>
      <c r="F956">
        <v>99</v>
      </c>
      <c r="G956">
        <v>4</v>
      </c>
      <c r="H956">
        <v>2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</row>
    <row r="957" spans="1:16">
      <c r="A957">
        <v>7</v>
      </c>
      <c r="B957">
        <v>145</v>
      </c>
      <c r="C957">
        <v>2006</v>
      </c>
      <c r="D957">
        <v>99</v>
      </c>
      <c r="E957">
        <v>99</v>
      </c>
      <c r="F957">
        <v>99</v>
      </c>
      <c r="G957">
        <v>1</v>
      </c>
      <c r="H957">
        <v>1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</row>
    <row r="958" spans="1:16">
      <c r="A958">
        <v>7</v>
      </c>
      <c r="B958">
        <v>146</v>
      </c>
      <c r="C958">
        <v>2006</v>
      </c>
      <c r="D958">
        <v>99</v>
      </c>
      <c r="E958">
        <v>99</v>
      </c>
      <c r="F958">
        <v>99</v>
      </c>
      <c r="G958">
        <v>1</v>
      </c>
      <c r="H958">
        <v>2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</row>
    <row r="959" spans="1:16">
      <c r="A959">
        <v>7</v>
      </c>
      <c r="B959">
        <v>147</v>
      </c>
      <c r="C959">
        <v>2006</v>
      </c>
      <c r="D959">
        <v>99</v>
      </c>
      <c r="E959">
        <v>99</v>
      </c>
      <c r="F959">
        <v>99</v>
      </c>
      <c r="G959">
        <v>2</v>
      </c>
      <c r="H959">
        <v>1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</row>
    <row r="960" spans="1:16">
      <c r="A960">
        <v>7</v>
      </c>
      <c r="B960">
        <v>148</v>
      </c>
      <c r="C960">
        <v>2006</v>
      </c>
      <c r="D960">
        <v>99</v>
      </c>
      <c r="E960">
        <v>99</v>
      </c>
      <c r="F960">
        <v>99</v>
      </c>
      <c r="G960">
        <v>2</v>
      </c>
      <c r="H960">
        <v>2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</row>
    <row r="961" spans="1:16">
      <c r="A961">
        <v>7</v>
      </c>
      <c r="B961">
        <v>149</v>
      </c>
      <c r="C961">
        <v>2006</v>
      </c>
      <c r="D961">
        <v>99</v>
      </c>
      <c r="E961">
        <v>99</v>
      </c>
      <c r="F961">
        <v>99</v>
      </c>
      <c r="G961">
        <v>3</v>
      </c>
      <c r="H961">
        <v>1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</row>
    <row r="962" spans="1:16">
      <c r="A962">
        <v>7</v>
      </c>
      <c r="B962">
        <v>150</v>
      </c>
      <c r="C962">
        <v>2006</v>
      </c>
      <c r="D962">
        <v>99</v>
      </c>
      <c r="E962">
        <v>99</v>
      </c>
      <c r="F962">
        <v>99</v>
      </c>
      <c r="G962">
        <v>3</v>
      </c>
      <c r="H962">
        <v>2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</row>
    <row r="963" spans="1:16">
      <c r="A963">
        <v>7</v>
      </c>
      <c r="B963">
        <v>151</v>
      </c>
      <c r="C963">
        <v>2006</v>
      </c>
      <c r="D963">
        <v>99</v>
      </c>
      <c r="E963">
        <v>99</v>
      </c>
      <c r="F963">
        <v>99</v>
      </c>
      <c r="G963">
        <v>4</v>
      </c>
      <c r="H963">
        <v>1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</row>
    <row r="964" spans="1:16">
      <c r="A964">
        <v>7</v>
      </c>
      <c r="B964">
        <v>152</v>
      </c>
      <c r="C964">
        <v>2006</v>
      </c>
      <c r="D964">
        <v>99</v>
      </c>
      <c r="E964">
        <v>99</v>
      </c>
      <c r="F964">
        <v>99</v>
      </c>
      <c r="G964">
        <v>4</v>
      </c>
      <c r="H964">
        <v>2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</row>
    <row r="965" spans="1:16">
      <c r="A965">
        <v>7</v>
      </c>
      <c r="B965">
        <v>153</v>
      </c>
      <c r="C965">
        <v>2005</v>
      </c>
      <c r="D965">
        <v>99</v>
      </c>
      <c r="E965">
        <v>99</v>
      </c>
      <c r="F965">
        <v>99</v>
      </c>
      <c r="G965">
        <v>1</v>
      </c>
      <c r="H965">
        <v>1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</row>
    <row r="966" spans="1:16">
      <c r="A966">
        <v>7</v>
      </c>
      <c r="B966">
        <v>154</v>
      </c>
      <c r="C966">
        <v>2005</v>
      </c>
      <c r="D966">
        <v>99</v>
      </c>
      <c r="E966">
        <v>99</v>
      </c>
      <c r="F966">
        <v>99</v>
      </c>
      <c r="G966">
        <v>1</v>
      </c>
      <c r="H966">
        <v>2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</row>
    <row r="967" spans="1:16">
      <c r="A967">
        <v>7</v>
      </c>
      <c r="B967">
        <v>155</v>
      </c>
      <c r="C967">
        <v>2005</v>
      </c>
      <c r="D967">
        <v>99</v>
      </c>
      <c r="E967">
        <v>99</v>
      </c>
      <c r="F967">
        <v>99</v>
      </c>
      <c r="G967">
        <v>2</v>
      </c>
      <c r="H967">
        <v>1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</row>
    <row r="968" spans="1:16">
      <c r="A968">
        <v>7</v>
      </c>
      <c r="B968">
        <v>156</v>
      </c>
      <c r="C968">
        <v>2005</v>
      </c>
      <c r="D968">
        <v>99</v>
      </c>
      <c r="E968">
        <v>99</v>
      </c>
      <c r="F968">
        <v>99</v>
      </c>
      <c r="G968">
        <v>2</v>
      </c>
      <c r="H968">
        <v>2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</row>
    <row r="969" spans="1:16">
      <c r="A969">
        <v>7</v>
      </c>
      <c r="B969">
        <v>157</v>
      </c>
      <c r="C969">
        <v>2005</v>
      </c>
      <c r="D969">
        <v>99</v>
      </c>
      <c r="E969">
        <v>99</v>
      </c>
      <c r="F969">
        <v>99</v>
      </c>
      <c r="G969">
        <v>3</v>
      </c>
      <c r="H969">
        <v>1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</row>
    <row r="970" spans="1:16">
      <c r="A970">
        <v>7</v>
      </c>
      <c r="B970">
        <v>158</v>
      </c>
      <c r="C970">
        <v>2005</v>
      </c>
      <c r="D970">
        <v>99</v>
      </c>
      <c r="E970">
        <v>99</v>
      </c>
      <c r="F970">
        <v>99</v>
      </c>
      <c r="G970">
        <v>3</v>
      </c>
      <c r="H970">
        <v>2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</row>
    <row r="971" spans="1:16">
      <c r="A971">
        <v>7</v>
      </c>
      <c r="B971">
        <v>159</v>
      </c>
      <c r="C971">
        <v>2005</v>
      </c>
      <c r="D971">
        <v>99</v>
      </c>
      <c r="E971">
        <v>99</v>
      </c>
      <c r="F971">
        <v>99</v>
      </c>
      <c r="G971">
        <v>4</v>
      </c>
      <c r="H971">
        <v>1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16">
      <c r="A972">
        <v>7</v>
      </c>
      <c r="B972">
        <v>160</v>
      </c>
      <c r="C972">
        <v>2005</v>
      </c>
      <c r="D972">
        <v>99</v>
      </c>
      <c r="E972">
        <v>99</v>
      </c>
      <c r="F972">
        <v>99</v>
      </c>
      <c r="G972">
        <v>4</v>
      </c>
      <c r="H972">
        <v>2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</row>
    <row r="973" spans="1:16">
      <c r="A973">
        <v>7</v>
      </c>
      <c r="B973">
        <v>161</v>
      </c>
      <c r="C973">
        <v>2004</v>
      </c>
      <c r="D973">
        <v>99</v>
      </c>
      <c r="E973">
        <v>99</v>
      </c>
      <c r="F973">
        <v>99</v>
      </c>
      <c r="G973">
        <v>1</v>
      </c>
      <c r="H973">
        <v>1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</row>
    <row r="974" spans="1:16">
      <c r="A974">
        <v>7</v>
      </c>
      <c r="B974">
        <v>162</v>
      </c>
      <c r="C974">
        <v>2004</v>
      </c>
      <c r="D974">
        <v>99</v>
      </c>
      <c r="E974">
        <v>99</v>
      </c>
      <c r="F974">
        <v>99</v>
      </c>
      <c r="G974">
        <v>1</v>
      </c>
      <c r="H974">
        <v>2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16">
      <c r="A975">
        <v>7</v>
      </c>
      <c r="B975">
        <v>163</v>
      </c>
      <c r="C975">
        <v>2004</v>
      </c>
      <c r="D975">
        <v>99</v>
      </c>
      <c r="E975">
        <v>99</v>
      </c>
      <c r="F975">
        <v>99</v>
      </c>
      <c r="G975">
        <v>2</v>
      </c>
      <c r="H975">
        <v>1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16">
      <c r="A976">
        <v>7</v>
      </c>
      <c r="B976">
        <v>164</v>
      </c>
      <c r="C976">
        <v>2004</v>
      </c>
      <c r="D976">
        <v>99</v>
      </c>
      <c r="E976">
        <v>99</v>
      </c>
      <c r="F976">
        <v>99</v>
      </c>
      <c r="G976">
        <v>2</v>
      </c>
      <c r="H976">
        <v>2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7</v>
      </c>
      <c r="B977">
        <v>165</v>
      </c>
      <c r="C977">
        <v>2004</v>
      </c>
      <c r="D977">
        <v>99</v>
      </c>
      <c r="E977">
        <v>99</v>
      </c>
      <c r="F977">
        <v>99</v>
      </c>
      <c r="G977">
        <v>3</v>
      </c>
      <c r="H977">
        <v>1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7</v>
      </c>
      <c r="B978">
        <v>166</v>
      </c>
      <c r="C978">
        <v>2004</v>
      </c>
      <c r="D978">
        <v>99</v>
      </c>
      <c r="E978">
        <v>99</v>
      </c>
      <c r="F978">
        <v>99</v>
      </c>
      <c r="G978">
        <v>3</v>
      </c>
      <c r="H978">
        <v>2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7</v>
      </c>
      <c r="B979">
        <v>167</v>
      </c>
      <c r="C979">
        <v>2004</v>
      </c>
      <c r="D979">
        <v>99</v>
      </c>
      <c r="E979">
        <v>99</v>
      </c>
      <c r="F979">
        <v>99</v>
      </c>
      <c r="G979">
        <v>4</v>
      </c>
      <c r="H979">
        <v>1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7</v>
      </c>
      <c r="B980">
        <v>168</v>
      </c>
      <c r="C980">
        <v>2004</v>
      </c>
      <c r="D980">
        <v>99</v>
      </c>
      <c r="E980">
        <v>99</v>
      </c>
      <c r="F980">
        <v>99</v>
      </c>
      <c r="G980">
        <v>4</v>
      </c>
      <c r="H980">
        <v>2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7</v>
      </c>
      <c r="B981">
        <v>169</v>
      </c>
      <c r="C981">
        <v>2003</v>
      </c>
      <c r="D981">
        <v>99</v>
      </c>
      <c r="E981">
        <v>99</v>
      </c>
      <c r="F981">
        <v>99</v>
      </c>
      <c r="G981">
        <v>1</v>
      </c>
      <c r="H981">
        <v>1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7</v>
      </c>
      <c r="B982">
        <v>170</v>
      </c>
      <c r="C982">
        <v>2003</v>
      </c>
      <c r="D982">
        <v>99</v>
      </c>
      <c r="E982">
        <v>99</v>
      </c>
      <c r="F982">
        <v>99</v>
      </c>
      <c r="G982">
        <v>1</v>
      </c>
      <c r="H982">
        <v>2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7</v>
      </c>
      <c r="B983">
        <v>171</v>
      </c>
      <c r="C983">
        <v>2003</v>
      </c>
      <c r="D983">
        <v>99</v>
      </c>
      <c r="E983">
        <v>99</v>
      </c>
      <c r="F983">
        <v>99</v>
      </c>
      <c r="G983">
        <v>2</v>
      </c>
      <c r="H983">
        <v>1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7</v>
      </c>
      <c r="B984">
        <v>172</v>
      </c>
      <c r="C984">
        <v>2003</v>
      </c>
      <c r="D984">
        <v>99</v>
      </c>
      <c r="E984">
        <v>99</v>
      </c>
      <c r="F984">
        <v>99</v>
      </c>
      <c r="G984">
        <v>2</v>
      </c>
      <c r="H984">
        <v>2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7</v>
      </c>
      <c r="B985">
        <v>173</v>
      </c>
      <c r="C985">
        <v>2003</v>
      </c>
      <c r="D985">
        <v>99</v>
      </c>
      <c r="E985">
        <v>99</v>
      </c>
      <c r="F985">
        <v>99</v>
      </c>
      <c r="G985">
        <v>3</v>
      </c>
      <c r="H985">
        <v>1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7</v>
      </c>
      <c r="B986">
        <v>174</v>
      </c>
      <c r="C986">
        <v>2003</v>
      </c>
      <c r="D986">
        <v>99</v>
      </c>
      <c r="E986">
        <v>99</v>
      </c>
      <c r="F986">
        <v>99</v>
      </c>
      <c r="G986">
        <v>3</v>
      </c>
      <c r="H986">
        <v>2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7</v>
      </c>
      <c r="B987">
        <v>175</v>
      </c>
      <c r="C987">
        <v>2003</v>
      </c>
      <c r="D987">
        <v>99</v>
      </c>
      <c r="E987">
        <v>99</v>
      </c>
      <c r="F987">
        <v>99</v>
      </c>
      <c r="G987">
        <v>4</v>
      </c>
      <c r="H987">
        <v>1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7</v>
      </c>
      <c r="B988">
        <v>176</v>
      </c>
      <c r="C988">
        <v>2003</v>
      </c>
      <c r="D988">
        <v>99</v>
      </c>
      <c r="E988">
        <v>99</v>
      </c>
      <c r="F988">
        <v>99</v>
      </c>
      <c r="G988">
        <v>4</v>
      </c>
      <c r="H988">
        <v>2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7</v>
      </c>
      <c r="B989">
        <v>177</v>
      </c>
      <c r="C989">
        <v>2002</v>
      </c>
      <c r="D989">
        <v>99</v>
      </c>
      <c r="E989">
        <v>99</v>
      </c>
      <c r="F989">
        <v>99</v>
      </c>
      <c r="G989">
        <v>1</v>
      </c>
      <c r="H989">
        <v>1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7</v>
      </c>
      <c r="B990">
        <v>178</v>
      </c>
      <c r="C990">
        <v>2002</v>
      </c>
      <c r="D990">
        <v>99</v>
      </c>
      <c r="E990">
        <v>99</v>
      </c>
      <c r="F990">
        <v>99</v>
      </c>
      <c r="G990">
        <v>1</v>
      </c>
      <c r="H990">
        <v>2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7</v>
      </c>
      <c r="B991">
        <v>179</v>
      </c>
      <c r="C991">
        <v>2002</v>
      </c>
      <c r="D991">
        <v>99</v>
      </c>
      <c r="E991">
        <v>99</v>
      </c>
      <c r="F991">
        <v>99</v>
      </c>
      <c r="G991">
        <v>2</v>
      </c>
      <c r="H991">
        <v>1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7</v>
      </c>
      <c r="B992">
        <v>180</v>
      </c>
      <c r="C992">
        <v>2002</v>
      </c>
      <c r="D992">
        <v>99</v>
      </c>
      <c r="E992">
        <v>99</v>
      </c>
      <c r="F992">
        <v>99</v>
      </c>
      <c r="G992">
        <v>2</v>
      </c>
      <c r="H992">
        <v>2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16">
      <c r="A993">
        <v>7</v>
      </c>
      <c r="B993">
        <v>181</v>
      </c>
      <c r="C993">
        <v>2002</v>
      </c>
      <c r="D993">
        <v>99</v>
      </c>
      <c r="E993">
        <v>99</v>
      </c>
      <c r="F993">
        <v>99</v>
      </c>
      <c r="G993">
        <v>3</v>
      </c>
      <c r="H993">
        <v>1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16">
      <c r="A994">
        <v>7</v>
      </c>
      <c r="B994">
        <v>182</v>
      </c>
      <c r="C994">
        <v>2002</v>
      </c>
      <c r="D994">
        <v>99</v>
      </c>
      <c r="E994">
        <v>99</v>
      </c>
      <c r="F994">
        <v>99</v>
      </c>
      <c r="G994">
        <v>3</v>
      </c>
      <c r="H994">
        <v>2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16">
      <c r="A995">
        <v>7</v>
      </c>
      <c r="B995">
        <v>183</v>
      </c>
      <c r="C995">
        <v>2002</v>
      </c>
      <c r="D995">
        <v>99</v>
      </c>
      <c r="E995">
        <v>99</v>
      </c>
      <c r="F995">
        <v>99</v>
      </c>
      <c r="G995">
        <v>4</v>
      </c>
      <c r="H995">
        <v>1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16">
      <c r="A996">
        <v>7</v>
      </c>
      <c r="B996">
        <v>184</v>
      </c>
      <c r="C996">
        <v>2002</v>
      </c>
      <c r="D996">
        <v>99</v>
      </c>
      <c r="E996">
        <v>99</v>
      </c>
      <c r="F996">
        <v>99</v>
      </c>
      <c r="G996">
        <v>4</v>
      </c>
      <c r="H996">
        <v>2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16">
      <c r="A997">
        <v>7</v>
      </c>
      <c r="B997">
        <v>185</v>
      </c>
      <c r="C997">
        <v>2001</v>
      </c>
      <c r="D997">
        <v>99</v>
      </c>
      <c r="E997">
        <v>99</v>
      </c>
      <c r="F997">
        <v>99</v>
      </c>
      <c r="G997">
        <v>1</v>
      </c>
      <c r="H997">
        <v>1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16">
      <c r="A998">
        <v>7</v>
      </c>
      <c r="B998">
        <v>186</v>
      </c>
      <c r="C998">
        <v>2001</v>
      </c>
      <c r="D998">
        <v>99</v>
      </c>
      <c r="E998">
        <v>99</v>
      </c>
      <c r="F998">
        <v>99</v>
      </c>
      <c r="G998">
        <v>1</v>
      </c>
      <c r="H998">
        <v>2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16">
      <c r="A999">
        <v>7</v>
      </c>
      <c r="B999">
        <v>187</v>
      </c>
      <c r="C999">
        <v>2001</v>
      </c>
      <c r="D999">
        <v>99</v>
      </c>
      <c r="E999">
        <v>99</v>
      </c>
      <c r="F999">
        <v>99</v>
      </c>
      <c r="G999">
        <v>2</v>
      </c>
      <c r="H999">
        <v>1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16">
      <c r="A1000">
        <v>7</v>
      </c>
      <c r="B1000">
        <v>188</v>
      </c>
      <c r="C1000">
        <v>2001</v>
      </c>
      <c r="D1000">
        <v>99</v>
      </c>
      <c r="E1000">
        <v>99</v>
      </c>
      <c r="F1000">
        <v>99</v>
      </c>
      <c r="G1000">
        <v>2</v>
      </c>
      <c r="H1000">
        <v>2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16">
      <c r="A1001">
        <v>7</v>
      </c>
      <c r="B1001">
        <v>189</v>
      </c>
      <c r="C1001">
        <v>2001</v>
      </c>
      <c r="D1001">
        <v>99</v>
      </c>
      <c r="E1001">
        <v>99</v>
      </c>
      <c r="F1001">
        <v>99</v>
      </c>
      <c r="G1001">
        <v>3</v>
      </c>
      <c r="H1001">
        <v>1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16">
      <c r="A1002">
        <v>7</v>
      </c>
      <c r="B1002">
        <v>190</v>
      </c>
      <c r="C1002">
        <v>2001</v>
      </c>
      <c r="D1002">
        <v>99</v>
      </c>
      <c r="E1002">
        <v>99</v>
      </c>
      <c r="F1002">
        <v>99</v>
      </c>
      <c r="G1002">
        <v>3</v>
      </c>
      <c r="H1002">
        <v>2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16">
      <c r="A1003">
        <v>7</v>
      </c>
      <c r="B1003">
        <v>191</v>
      </c>
      <c r="C1003">
        <v>2001</v>
      </c>
      <c r="D1003">
        <v>99</v>
      </c>
      <c r="E1003">
        <v>99</v>
      </c>
      <c r="F1003">
        <v>99</v>
      </c>
      <c r="G1003">
        <v>4</v>
      </c>
      <c r="H1003">
        <v>1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</row>
    <row r="1004" spans="1:16">
      <c r="A1004">
        <v>7</v>
      </c>
      <c r="B1004">
        <v>192</v>
      </c>
      <c r="C1004">
        <v>2001</v>
      </c>
      <c r="D1004">
        <v>99</v>
      </c>
      <c r="E1004">
        <v>99</v>
      </c>
      <c r="F1004">
        <v>99</v>
      </c>
      <c r="G1004">
        <v>4</v>
      </c>
      <c r="H1004">
        <v>2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</row>
    <row r="1005" spans="1:16">
      <c r="A1005">
        <v>7</v>
      </c>
      <c r="B1005">
        <v>193</v>
      </c>
      <c r="C1005">
        <v>2000</v>
      </c>
      <c r="D1005">
        <v>99</v>
      </c>
      <c r="E1005">
        <v>99</v>
      </c>
      <c r="F1005">
        <v>99</v>
      </c>
      <c r="G1005">
        <v>1</v>
      </c>
      <c r="H1005">
        <v>1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</row>
    <row r="1006" spans="1:16">
      <c r="A1006">
        <v>7</v>
      </c>
      <c r="B1006">
        <v>194</v>
      </c>
      <c r="C1006">
        <v>2000</v>
      </c>
      <c r="D1006">
        <v>99</v>
      </c>
      <c r="E1006">
        <v>99</v>
      </c>
      <c r="F1006">
        <v>99</v>
      </c>
      <c r="G1006">
        <v>1</v>
      </c>
      <c r="H1006">
        <v>2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</row>
    <row r="1007" spans="1:16">
      <c r="A1007">
        <v>7</v>
      </c>
      <c r="B1007">
        <v>195</v>
      </c>
      <c r="C1007">
        <v>2000</v>
      </c>
      <c r="D1007">
        <v>99</v>
      </c>
      <c r="E1007">
        <v>99</v>
      </c>
      <c r="F1007">
        <v>99</v>
      </c>
      <c r="G1007">
        <v>2</v>
      </c>
      <c r="H1007">
        <v>1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</row>
    <row r="1008" spans="1:16">
      <c r="A1008">
        <v>7</v>
      </c>
      <c r="B1008">
        <v>196</v>
      </c>
      <c r="C1008">
        <v>2000</v>
      </c>
      <c r="D1008">
        <v>99</v>
      </c>
      <c r="E1008">
        <v>99</v>
      </c>
      <c r="F1008">
        <v>99</v>
      </c>
      <c r="G1008">
        <v>2</v>
      </c>
      <c r="H1008">
        <v>2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</row>
    <row r="1009" spans="1:16">
      <c r="A1009">
        <v>7</v>
      </c>
      <c r="B1009">
        <v>197</v>
      </c>
      <c r="C1009">
        <v>2000</v>
      </c>
      <c r="D1009">
        <v>99</v>
      </c>
      <c r="E1009">
        <v>99</v>
      </c>
      <c r="F1009">
        <v>99</v>
      </c>
      <c r="G1009">
        <v>3</v>
      </c>
      <c r="H1009">
        <v>1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</row>
    <row r="1010" spans="1:16">
      <c r="A1010">
        <v>7</v>
      </c>
      <c r="B1010">
        <v>198</v>
      </c>
      <c r="C1010">
        <v>2000</v>
      </c>
      <c r="D1010">
        <v>99</v>
      </c>
      <c r="E1010">
        <v>99</v>
      </c>
      <c r="F1010">
        <v>99</v>
      </c>
      <c r="G1010">
        <v>3</v>
      </c>
      <c r="H1010">
        <v>2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</row>
    <row r="1011" spans="1:16">
      <c r="A1011">
        <v>7</v>
      </c>
      <c r="B1011">
        <v>199</v>
      </c>
      <c r="C1011">
        <v>2000</v>
      </c>
      <c r="D1011">
        <v>99</v>
      </c>
      <c r="E1011">
        <v>99</v>
      </c>
      <c r="F1011">
        <v>99</v>
      </c>
      <c r="G1011">
        <v>4</v>
      </c>
      <c r="H1011">
        <v>1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</row>
    <row r="1012" spans="1:16">
      <c r="A1012">
        <v>7</v>
      </c>
      <c r="B1012">
        <v>200</v>
      </c>
      <c r="C1012">
        <v>2000</v>
      </c>
      <c r="D1012">
        <v>99</v>
      </c>
      <c r="E1012">
        <v>99</v>
      </c>
      <c r="F1012">
        <v>99</v>
      </c>
      <c r="G1012">
        <v>4</v>
      </c>
      <c r="H1012">
        <v>2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</row>
    <row r="1013" spans="1:16">
      <c r="A1013">
        <v>7</v>
      </c>
      <c r="B1013">
        <v>201</v>
      </c>
      <c r="C1013">
        <v>1999</v>
      </c>
      <c r="D1013">
        <v>99</v>
      </c>
      <c r="E1013">
        <v>99</v>
      </c>
      <c r="F1013">
        <v>99</v>
      </c>
      <c r="G1013">
        <v>1</v>
      </c>
      <c r="H1013">
        <v>1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</row>
    <row r="1014" spans="1:16">
      <c r="A1014">
        <v>7</v>
      </c>
      <c r="B1014">
        <v>202</v>
      </c>
      <c r="C1014">
        <v>1999</v>
      </c>
      <c r="D1014">
        <v>99</v>
      </c>
      <c r="E1014">
        <v>99</v>
      </c>
      <c r="F1014">
        <v>99</v>
      </c>
      <c r="G1014">
        <v>1</v>
      </c>
      <c r="H1014">
        <v>2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</row>
    <row r="1015" spans="1:16">
      <c r="A1015">
        <v>7</v>
      </c>
      <c r="B1015">
        <v>203</v>
      </c>
      <c r="C1015">
        <v>1999</v>
      </c>
      <c r="D1015">
        <v>99</v>
      </c>
      <c r="E1015">
        <v>99</v>
      </c>
      <c r="F1015">
        <v>99</v>
      </c>
      <c r="G1015">
        <v>2</v>
      </c>
      <c r="H1015">
        <v>1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</row>
    <row r="1016" spans="1:16">
      <c r="A1016">
        <v>7</v>
      </c>
      <c r="B1016">
        <v>204</v>
      </c>
      <c r="C1016">
        <v>1999</v>
      </c>
      <c r="D1016">
        <v>99</v>
      </c>
      <c r="E1016">
        <v>99</v>
      </c>
      <c r="F1016">
        <v>99</v>
      </c>
      <c r="G1016">
        <v>2</v>
      </c>
      <c r="H1016">
        <v>2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</row>
    <row r="1017" spans="1:16">
      <c r="A1017">
        <v>7</v>
      </c>
      <c r="B1017">
        <v>205</v>
      </c>
      <c r="C1017">
        <v>1999</v>
      </c>
      <c r="D1017">
        <v>99</v>
      </c>
      <c r="E1017">
        <v>99</v>
      </c>
      <c r="F1017">
        <v>99</v>
      </c>
      <c r="G1017">
        <v>3</v>
      </c>
      <c r="H1017">
        <v>1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</row>
    <row r="1018" spans="1:16">
      <c r="A1018">
        <v>7</v>
      </c>
      <c r="B1018">
        <v>206</v>
      </c>
      <c r="C1018">
        <v>1999</v>
      </c>
      <c r="D1018">
        <v>99</v>
      </c>
      <c r="E1018">
        <v>99</v>
      </c>
      <c r="F1018">
        <v>99</v>
      </c>
      <c r="G1018">
        <v>3</v>
      </c>
      <c r="H1018">
        <v>2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</row>
    <row r="1019" spans="1:16">
      <c r="A1019">
        <v>7</v>
      </c>
      <c r="B1019">
        <v>207</v>
      </c>
      <c r="C1019">
        <v>1999</v>
      </c>
      <c r="D1019">
        <v>99</v>
      </c>
      <c r="E1019">
        <v>99</v>
      </c>
      <c r="F1019">
        <v>99</v>
      </c>
      <c r="G1019">
        <v>4</v>
      </c>
      <c r="H1019">
        <v>1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</row>
    <row r="1020" spans="1:16">
      <c r="A1020">
        <v>7</v>
      </c>
      <c r="B1020">
        <v>208</v>
      </c>
      <c r="C1020">
        <v>1999</v>
      </c>
      <c r="D1020">
        <v>99</v>
      </c>
      <c r="E1020">
        <v>99</v>
      </c>
      <c r="F1020">
        <v>99</v>
      </c>
      <c r="G1020">
        <v>4</v>
      </c>
      <c r="H1020">
        <v>2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16">
      <c r="A1021">
        <v>7</v>
      </c>
      <c r="B1021">
        <v>209</v>
      </c>
      <c r="C1021">
        <v>1998</v>
      </c>
      <c r="D1021">
        <v>99</v>
      </c>
      <c r="E1021">
        <v>99</v>
      </c>
      <c r="F1021">
        <v>99</v>
      </c>
      <c r="G1021">
        <v>1</v>
      </c>
      <c r="H1021">
        <v>1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16">
      <c r="A1022">
        <v>7</v>
      </c>
      <c r="B1022">
        <v>210</v>
      </c>
      <c r="C1022">
        <v>1998</v>
      </c>
      <c r="D1022">
        <v>99</v>
      </c>
      <c r="E1022">
        <v>99</v>
      </c>
      <c r="F1022">
        <v>99</v>
      </c>
      <c r="G1022">
        <v>1</v>
      </c>
      <c r="H1022">
        <v>2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16">
      <c r="A1023">
        <v>7</v>
      </c>
      <c r="B1023">
        <v>211</v>
      </c>
      <c r="C1023">
        <v>1998</v>
      </c>
      <c r="D1023">
        <v>99</v>
      </c>
      <c r="E1023">
        <v>99</v>
      </c>
      <c r="F1023">
        <v>99</v>
      </c>
      <c r="G1023">
        <v>2</v>
      </c>
      <c r="H1023">
        <v>1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</row>
    <row r="1024" spans="1:16">
      <c r="A1024">
        <v>7</v>
      </c>
      <c r="B1024">
        <v>212</v>
      </c>
      <c r="C1024">
        <v>1998</v>
      </c>
      <c r="D1024">
        <v>99</v>
      </c>
      <c r="E1024">
        <v>99</v>
      </c>
      <c r="F1024">
        <v>99</v>
      </c>
      <c r="G1024">
        <v>2</v>
      </c>
      <c r="H1024">
        <v>2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</row>
    <row r="1025" spans="1:16">
      <c r="A1025">
        <v>7</v>
      </c>
      <c r="B1025">
        <v>213</v>
      </c>
      <c r="C1025">
        <v>1998</v>
      </c>
      <c r="D1025">
        <v>99</v>
      </c>
      <c r="E1025">
        <v>99</v>
      </c>
      <c r="F1025">
        <v>99</v>
      </c>
      <c r="G1025">
        <v>3</v>
      </c>
      <c r="H1025">
        <v>1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</row>
    <row r="1026" spans="1:16">
      <c r="A1026">
        <v>7</v>
      </c>
      <c r="B1026">
        <v>214</v>
      </c>
      <c r="C1026">
        <v>1998</v>
      </c>
      <c r="D1026">
        <v>99</v>
      </c>
      <c r="E1026">
        <v>99</v>
      </c>
      <c r="F1026">
        <v>99</v>
      </c>
      <c r="G1026">
        <v>3</v>
      </c>
      <c r="H1026">
        <v>2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</row>
    <row r="1027" spans="1:16">
      <c r="A1027">
        <v>7</v>
      </c>
      <c r="B1027">
        <v>215</v>
      </c>
      <c r="C1027">
        <v>1998</v>
      </c>
      <c r="D1027">
        <v>99</v>
      </c>
      <c r="E1027">
        <v>99</v>
      </c>
      <c r="F1027">
        <v>99</v>
      </c>
      <c r="G1027">
        <v>4</v>
      </c>
      <c r="H1027">
        <v>1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16">
      <c r="A1028">
        <v>7</v>
      </c>
      <c r="B1028">
        <v>216</v>
      </c>
      <c r="C1028">
        <v>1998</v>
      </c>
      <c r="D1028">
        <v>99</v>
      </c>
      <c r="E1028">
        <v>99</v>
      </c>
      <c r="F1028">
        <v>99</v>
      </c>
      <c r="G1028">
        <v>4</v>
      </c>
      <c r="H1028">
        <v>2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16">
      <c r="A1029">
        <v>7</v>
      </c>
      <c r="B1029">
        <v>217</v>
      </c>
      <c r="C1029">
        <v>1997</v>
      </c>
      <c r="D1029">
        <v>99</v>
      </c>
      <c r="E1029">
        <v>99</v>
      </c>
      <c r="F1029">
        <v>99</v>
      </c>
      <c r="G1029">
        <v>1</v>
      </c>
      <c r="H1029">
        <v>1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16">
      <c r="A1030">
        <v>7</v>
      </c>
      <c r="B1030">
        <v>218</v>
      </c>
      <c r="C1030">
        <v>1997</v>
      </c>
      <c r="D1030">
        <v>99</v>
      </c>
      <c r="E1030">
        <v>99</v>
      </c>
      <c r="F1030">
        <v>99</v>
      </c>
      <c r="G1030">
        <v>1</v>
      </c>
      <c r="H1030">
        <v>2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16">
      <c r="A1031">
        <v>7</v>
      </c>
      <c r="B1031">
        <v>219</v>
      </c>
      <c r="C1031">
        <v>1997</v>
      </c>
      <c r="D1031">
        <v>99</v>
      </c>
      <c r="E1031">
        <v>99</v>
      </c>
      <c r="F1031">
        <v>99</v>
      </c>
      <c r="G1031">
        <v>2</v>
      </c>
      <c r="H1031">
        <v>1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16">
      <c r="A1032">
        <v>7</v>
      </c>
      <c r="B1032">
        <v>220</v>
      </c>
      <c r="C1032">
        <v>1997</v>
      </c>
      <c r="D1032">
        <v>99</v>
      </c>
      <c r="E1032">
        <v>99</v>
      </c>
      <c r="F1032">
        <v>99</v>
      </c>
      <c r="G1032">
        <v>2</v>
      </c>
      <c r="H1032">
        <v>2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16">
      <c r="A1033">
        <v>7</v>
      </c>
      <c r="B1033">
        <v>221</v>
      </c>
      <c r="C1033">
        <v>1997</v>
      </c>
      <c r="D1033">
        <v>99</v>
      </c>
      <c r="E1033">
        <v>99</v>
      </c>
      <c r="F1033">
        <v>99</v>
      </c>
      <c r="G1033">
        <v>3</v>
      </c>
      <c r="H1033">
        <v>1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16">
      <c r="A1034">
        <v>7</v>
      </c>
      <c r="B1034">
        <v>222</v>
      </c>
      <c r="C1034">
        <v>1997</v>
      </c>
      <c r="D1034">
        <v>99</v>
      </c>
      <c r="E1034">
        <v>99</v>
      </c>
      <c r="F1034">
        <v>99</v>
      </c>
      <c r="G1034">
        <v>3</v>
      </c>
      <c r="H1034">
        <v>2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16">
      <c r="A1035">
        <v>7</v>
      </c>
      <c r="B1035">
        <v>223</v>
      </c>
      <c r="C1035">
        <v>1997</v>
      </c>
      <c r="D1035">
        <v>99</v>
      </c>
      <c r="E1035">
        <v>99</v>
      </c>
      <c r="F1035">
        <v>99</v>
      </c>
      <c r="G1035">
        <v>4</v>
      </c>
      <c r="H1035">
        <v>1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16">
      <c r="A1036">
        <v>7</v>
      </c>
      <c r="B1036">
        <v>224</v>
      </c>
      <c r="C1036">
        <v>1997</v>
      </c>
      <c r="D1036">
        <v>99</v>
      </c>
      <c r="E1036">
        <v>99</v>
      </c>
      <c r="F1036">
        <v>99</v>
      </c>
      <c r="G1036">
        <v>4</v>
      </c>
      <c r="H1036">
        <v>2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16" s="516" customFormat="1">
      <c r="A1037" s="516">
        <v>7</v>
      </c>
      <c r="B1037" s="516">
        <v>225</v>
      </c>
      <c r="C1037" s="516">
        <v>1996</v>
      </c>
      <c r="D1037" s="516">
        <v>99</v>
      </c>
      <c r="E1037" s="516">
        <v>99</v>
      </c>
      <c r="F1037" s="516">
        <v>99</v>
      </c>
      <c r="G1037" s="516">
        <v>1</v>
      </c>
      <c r="H1037" s="516">
        <v>1</v>
      </c>
      <c r="I1037" s="516">
        <v>99</v>
      </c>
      <c r="J1037" s="516">
        <v>999</v>
      </c>
      <c r="K1037" s="516">
        <v>99</v>
      </c>
      <c r="L1037" s="516">
        <v>99</v>
      </c>
      <c r="M1037" s="516">
        <v>99</v>
      </c>
      <c r="N1037" s="516">
        <v>99</v>
      </c>
      <c r="O1037" s="516">
        <v>99</v>
      </c>
      <c r="P1037" s="516">
        <v>9999</v>
      </c>
    </row>
    <row r="1038" spans="1:16" s="516" customFormat="1">
      <c r="A1038" s="516">
        <v>7</v>
      </c>
      <c r="B1038" s="516">
        <v>226</v>
      </c>
      <c r="C1038" s="516">
        <v>1996</v>
      </c>
      <c r="D1038" s="516">
        <v>99</v>
      </c>
      <c r="E1038" s="516">
        <v>99</v>
      </c>
      <c r="F1038" s="516">
        <v>99</v>
      </c>
      <c r="G1038" s="516">
        <v>1</v>
      </c>
      <c r="H1038" s="516">
        <v>2</v>
      </c>
      <c r="I1038" s="516">
        <v>99</v>
      </c>
      <c r="J1038" s="516">
        <v>999</v>
      </c>
      <c r="K1038" s="516">
        <v>99</v>
      </c>
      <c r="L1038" s="516">
        <v>99</v>
      </c>
      <c r="M1038" s="516">
        <v>99</v>
      </c>
      <c r="N1038" s="516">
        <v>99</v>
      </c>
      <c r="O1038" s="516">
        <v>99</v>
      </c>
      <c r="P1038" s="516">
        <v>9999</v>
      </c>
    </row>
    <row r="1039" spans="1:16" s="516" customFormat="1">
      <c r="A1039" s="516">
        <v>7</v>
      </c>
      <c r="B1039" s="516">
        <v>227</v>
      </c>
      <c r="C1039" s="516">
        <v>1996</v>
      </c>
      <c r="D1039" s="516">
        <v>99</v>
      </c>
      <c r="E1039" s="516">
        <v>99</v>
      </c>
      <c r="F1039" s="516">
        <v>99</v>
      </c>
      <c r="G1039" s="516">
        <v>2</v>
      </c>
      <c r="H1039" s="516">
        <v>1</v>
      </c>
      <c r="I1039" s="516">
        <v>99</v>
      </c>
      <c r="J1039" s="516">
        <v>999</v>
      </c>
      <c r="K1039" s="516">
        <v>99</v>
      </c>
      <c r="L1039" s="516">
        <v>99</v>
      </c>
      <c r="M1039" s="516">
        <v>99</v>
      </c>
      <c r="N1039" s="516">
        <v>99</v>
      </c>
      <c r="O1039" s="516">
        <v>99</v>
      </c>
      <c r="P1039" s="516">
        <v>9999</v>
      </c>
    </row>
    <row r="1040" spans="1:16" s="516" customFormat="1">
      <c r="A1040" s="516">
        <v>7</v>
      </c>
      <c r="B1040" s="516">
        <v>228</v>
      </c>
      <c r="C1040" s="516">
        <v>1996</v>
      </c>
      <c r="D1040" s="516">
        <v>99</v>
      </c>
      <c r="E1040" s="516">
        <v>99</v>
      </c>
      <c r="F1040" s="516">
        <v>99</v>
      </c>
      <c r="G1040" s="516">
        <v>2</v>
      </c>
      <c r="H1040" s="516">
        <v>2</v>
      </c>
      <c r="I1040" s="516">
        <v>99</v>
      </c>
      <c r="J1040" s="516">
        <v>999</v>
      </c>
      <c r="K1040" s="516">
        <v>99</v>
      </c>
      <c r="L1040" s="516">
        <v>99</v>
      </c>
      <c r="M1040" s="516">
        <v>99</v>
      </c>
      <c r="N1040" s="516">
        <v>99</v>
      </c>
      <c r="O1040" s="516">
        <v>99</v>
      </c>
      <c r="P1040" s="516">
        <v>9999</v>
      </c>
    </row>
    <row r="1041" spans="1:37" s="516" customFormat="1">
      <c r="A1041" s="516">
        <v>7</v>
      </c>
      <c r="B1041" s="516">
        <v>229</v>
      </c>
      <c r="C1041" s="516">
        <v>1996</v>
      </c>
      <c r="D1041" s="516">
        <v>99</v>
      </c>
      <c r="E1041" s="516">
        <v>99</v>
      </c>
      <c r="F1041" s="516">
        <v>99</v>
      </c>
      <c r="G1041" s="516">
        <v>3</v>
      </c>
      <c r="H1041" s="516">
        <v>1</v>
      </c>
      <c r="I1041" s="516">
        <v>99</v>
      </c>
      <c r="J1041" s="516">
        <v>999</v>
      </c>
      <c r="K1041" s="516">
        <v>99</v>
      </c>
      <c r="L1041" s="516">
        <v>99</v>
      </c>
      <c r="M1041" s="516">
        <v>99</v>
      </c>
      <c r="N1041" s="516">
        <v>99</v>
      </c>
      <c r="O1041" s="516">
        <v>99</v>
      </c>
      <c r="P1041" s="516">
        <v>9999</v>
      </c>
    </row>
    <row r="1042" spans="1:37" s="516" customFormat="1">
      <c r="A1042" s="516">
        <v>7</v>
      </c>
      <c r="B1042" s="516">
        <v>230</v>
      </c>
      <c r="C1042" s="516">
        <v>1996</v>
      </c>
      <c r="D1042" s="516">
        <v>99</v>
      </c>
      <c r="E1042" s="516">
        <v>99</v>
      </c>
      <c r="F1042" s="516">
        <v>99</v>
      </c>
      <c r="G1042" s="516">
        <v>3</v>
      </c>
      <c r="H1042" s="516">
        <v>2</v>
      </c>
      <c r="I1042" s="516">
        <v>99</v>
      </c>
      <c r="J1042" s="516">
        <v>999</v>
      </c>
      <c r="K1042" s="516">
        <v>99</v>
      </c>
      <c r="L1042" s="516">
        <v>99</v>
      </c>
      <c r="M1042" s="516">
        <v>99</v>
      </c>
      <c r="N1042" s="516">
        <v>99</v>
      </c>
      <c r="O1042" s="516">
        <v>99</v>
      </c>
      <c r="P1042" s="516">
        <v>9999</v>
      </c>
    </row>
    <row r="1043" spans="1:37" s="516" customFormat="1">
      <c r="A1043" s="516">
        <v>7</v>
      </c>
      <c r="B1043" s="516">
        <v>231</v>
      </c>
      <c r="C1043" s="516">
        <v>1996</v>
      </c>
      <c r="D1043" s="516">
        <v>99</v>
      </c>
      <c r="E1043" s="516">
        <v>99</v>
      </c>
      <c r="F1043" s="516">
        <v>99</v>
      </c>
      <c r="G1043" s="516">
        <v>4</v>
      </c>
      <c r="H1043" s="516">
        <v>1</v>
      </c>
      <c r="I1043" s="516">
        <v>99</v>
      </c>
      <c r="J1043" s="516">
        <v>999</v>
      </c>
      <c r="K1043" s="516">
        <v>99</v>
      </c>
      <c r="L1043" s="516">
        <v>99</v>
      </c>
      <c r="M1043" s="516">
        <v>99</v>
      </c>
      <c r="N1043" s="516">
        <v>99</v>
      </c>
      <c r="O1043" s="516">
        <v>99</v>
      </c>
      <c r="P1043" s="516">
        <v>9999</v>
      </c>
    </row>
    <row r="1044" spans="1:37" s="516" customFormat="1">
      <c r="A1044" s="516">
        <v>7</v>
      </c>
      <c r="B1044" s="516">
        <v>232</v>
      </c>
      <c r="C1044" s="516">
        <v>1996</v>
      </c>
      <c r="D1044" s="516">
        <v>99</v>
      </c>
      <c r="E1044" s="516">
        <v>99</v>
      </c>
      <c r="F1044" s="516">
        <v>99</v>
      </c>
      <c r="G1044" s="516">
        <v>4</v>
      </c>
      <c r="H1044" s="516">
        <v>2</v>
      </c>
      <c r="I1044" s="516">
        <v>99</v>
      </c>
      <c r="J1044" s="516">
        <v>999</v>
      </c>
      <c r="K1044" s="516">
        <v>99</v>
      </c>
      <c r="L1044" s="516">
        <v>99</v>
      </c>
      <c r="M1044" s="516">
        <v>99</v>
      </c>
      <c r="N1044" s="516">
        <v>99</v>
      </c>
      <c r="O1044" s="516">
        <v>99</v>
      </c>
      <c r="P1044" s="516">
        <v>9999</v>
      </c>
    </row>
    <row r="1045" spans="1:37">
      <c r="A1045">
        <v>8</v>
      </c>
      <c r="B1045">
        <v>1</v>
      </c>
      <c r="C1045">
        <v>2024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6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353</v>
      </c>
      <c r="R1045">
        <v>574</v>
      </c>
      <c r="S1045">
        <v>8.0017421602787451</v>
      </c>
      <c r="T1045">
        <v>6.4198606271776999</v>
      </c>
      <c r="U1045">
        <v>41.77770034843207</v>
      </c>
      <c r="V1045">
        <v>14.459930313588853</v>
      </c>
      <c r="W1045">
        <v>12.891986062717772</v>
      </c>
      <c r="X1045">
        <v>99.825783972125436</v>
      </c>
      <c r="Y1045">
        <v>95.644599303135905</v>
      </c>
      <c r="Z1045">
        <v>70.209059233449494</v>
      </c>
      <c r="AA1045">
        <v>11.852388765572812</v>
      </c>
      <c r="AB1045">
        <v>1.7811431252073484</v>
      </c>
      <c r="AC1045">
        <v>1.9567686461567653</v>
      </c>
      <c r="AD1045">
        <v>76.508735845780976</v>
      </c>
      <c r="AE1045">
        <v>47.604947558439925</v>
      </c>
      <c r="AF1045">
        <v>53.114304863479092</v>
      </c>
      <c r="AG1045">
        <v>12.898876404494382</v>
      </c>
      <c r="AH1045">
        <v>12.73755028805081</v>
      </c>
      <c r="AI1045">
        <v>574</v>
      </c>
      <c r="AJ1045">
        <v>117.65522648083623</v>
      </c>
      <c r="AK1045">
        <v>25.03675520391214</v>
      </c>
    </row>
    <row r="1046" spans="1:37">
      <c r="A1046">
        <v>8</v>
      </c>
      <c r="B1046">
        <v>2</v>
      </c>
      <c r="C1046">
        <v>2024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24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1021</v>
      </c>
      <c r="R1046">
        <v>1429</v>
      </c>
      <c r="S1046">
        <v>8.5164450664800562</v>
      </c>
      <c r="T1046">
        <v>7.2449265220433858</v>
      </c>
      <c r="U1046">
        <v>44.296920923722872</v>
      </c>
      <c r="V1046">
        <v>10.286913925822256</v>
      </c>
      <c r="W1046">
        <v>23.862841147655704</v>
      </c>
      <c r="X1046">
        <v>99.790062981105635</v>
      </c>
      <c r="Y1046">
        <v>95.381385584324718</v>
      </c>
      <c r="Z1046">
        <v>76.696990902729183</v>
      </c>
      <c r="AA1046">
        <v>12.246143234064178</v>
      </c>
      <c r="AB1046">
        <v>1.6560138176135948</v>
      </c>
      <c r="AC1046">
        <v>2.0856864519161702</v>
      </c>
      <c r="AD1046">
        <v>74.070440950783265</v>
      </c>
      <c r="AE1046">
        <v>30.783275060344884</v>
      </c>
      <c r="AF1046">
        <v>37.993791231846565</v>
      </c>
      <c r="AG1046">
        <v>32.112359550561798</v>
      </c>
      <c r="AH1046">
        <v>33.622906811341878</v>
      </c>
      <c r="AI1046">
        <v>1176</v>
      </c>
      <c r="AJ1046">
        <v>117.9704081632653</v>
      </c>
      <c r="AK1046">
        <v>26.639724844402597</v>
      </c>
    </row>
    <row r="1047" spans="1:37">
      <c r="A1047">
        <v>8</v>
      </c>
      <c r="B1047">
        <v>3</v>
      </c>
      <c r="C1047">
        <v>2024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49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484</v>
      </c>
      <c r="R1047">
        <v>770</v>
      </c>
      <c r="S1047">
        <v>8.2012987012987004</v>
      </c>
      <c r="T1047">
        <v>7.3142857142857123</v>
      </c>
      <c r="U1047">
        <v>41.329350649350673</v>
      </c>
      <c r="V1047">
        <v>11.55844155844156</v>
      </c>
      <c r="W1047">
        <v>26.493506493506487</v>
      </c>
      <c r="X1047">
        <v>98.181818181818173</v>
      </c>
      <c r="Y1047">
        <v>90.51948051948051</v>
      </c>
      <c r="Z1047">
        <v>67.662337662337677</v>
      </c>
      <c r="AA1047">
        <v>13.012348614353179</v>
      </c>
      <c r="AB1047">
        <v>1.9048123271563089</v>
      </c>
      <c r="AC1047">
        <v>1.8973470395521257</v>
      </c>
      <c r="AD1047">
        <v>79.201081327910899</v>
      </c>
      <c r="AE1047">
        <v>47.102939780289155</v>
      </c>
      <c r="AF1047">
        <v>50.534022905141363</v>
      </c>
      <c r="AG1047">
        <v>17.303370786516858</v>
      </c>
      <c r="AH1047">
        <v>16.903583983036725</v>
      </c>
      <c r="AI1047">
        <v>610</v>
      </c>
      <c r="AJ1047">
        <v>117.45967213114761</v>
      </c>
      <c r="AK1047">
        <v>25.689954095281433</v>
      </c>
    </row>
    <row r="1048" spans="1:37">
      <c r="A1048">
        <v>8</v>
      </c>
      <c r="B1048">
        <v>4</v>
      </c>
      <c r="C1048">
        <v>2024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80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668</v>
      </c>
      <c r="R1048">
        <v>1000</v>
      </c>
      <c r="S1048">
        <v>8.09</v>
      </c>
      <c r="T1048">
        <v>7.6440000000000001</v>
      </c>
      <c r="U1048">
        <v>42.10090000000001</v>
      </c>
      <c r="V1048">
        <v>10.3</v>
      </c>
      <c r="W1048">
        <v>31.5</v>
      </c>
      <c r="X1048">
        <v>98.5</v>
      </c>
      <c r="Y1048">
        <v>92.6</v>
      </c>
      <c r="Z1048">
        <v>67.400000000000006</v>
      </c>
      <c r="AA1048">
        <v>12.990801714674836</v>
      </c>
      <c r="AB1048">
        <v>1.844966124350256</v>
      </c>
      <c r="AC1048">
        <v>1.9578723145292176</v>
      </c>
      <c r="AD1048">
        <v>78.777297657017314</v>
      </c>
      <c r="AE1048">
        <v>47.444221710328449</v>
      </c>
      <c r="AF1048">
        <v>54.399966660734677</v>
      </c>
      <c r="AG1048">
        <v>22.471910112359552</v>
      </c>
      <c r="AH1048">
        <v>22.362526518414967</v>
      </c>
      <c r="AI1048">
        <v>988</v>
      </c>
      <c r="AJ1048">
        <v>117.75080971659921</v>
      </c>
      <c r="AK1048">
        <v>25.118609510733641</v>
      </c>
    </row>
    <row r="1049" spans="1:37">
      <c r="A1049">
        <v>8</v>
      </c>
      <c r="B1049">
        <v>5</v>
      </c>
      <c r="C1049">
        <v>2024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81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29</v>
      </c>
      <c r="R1049">
        <v>45</v>
      </c>
      <c r="S1049">
        <v>8.0666666666666664</v>
      </c>
      <c r="T1049">
        <v>8.2444444444444454</v>
      </c>
      <c r="U1049">
        <v>40.888888888888886</v>
      </c>
      <c r="V1049">
        <v>4.4444444444444446</v>
      </c>
      <c r="W1049">
        <v>53.33333333333335</v>
      </c>
      <c r="X1049">
        <v>100</v>
      </c>
      <c r="Y1049">
        <v>88.8888888888889</v>
      </c>
      <c r="Z1049">
        <v>62.222222222222221</v>
      </c>
      <c r="AA1049">
        <v>14.215722473096429</v>
      </c>
      <c r="AB1049">
        <v>1.9821424996424679</v>
      </c>
      <c r="AC1049">
        <v>1.5370325747369475</v>
      </c>
      <c r="AD1049">
        <v>87.550538081459322</v>
      </c>
      <c r="AE1049">
        <v>53.111776324991695</v>
      </c>
      <c r="AF1049">
        <v>62.923454637200237</v>
      </c>
      <c r="AG1049">
        <v>1.0112359550561798</v>
      </c>
      <c r="AH1049">
        <v>0.97734368609420497</v>
      </c>
      <c r="AI1049">
        <v>45</v>
      </c>
      <c r="AJ1049">
        <v>116.3888888888889</v>
      </c>
      <c r="AK1049">
        <v>25.02507941882708</v>
      </c>
    </row>
    <row r="1050" spans="1:37">
      <c r="A1050">
        <v>8</v>
      </c>
      <c r="B1050">
        <v>6</v>
      </c>
      <c r="C1050">
        <v>2024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83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406</v>
      </c>
      <c r="R1050">
        <v>632</v>
      </c>
      <c r="S1050">
        <v>7.9731012658227858</v>
      </c>
      <c r="T1050">
        <v>7.1297468354430382</v>
      </c>
      <c r="U1050">
        <v>39.90537974683545</v>
      </c>
      <c r="V1050">
        <v>10.126582278481012</v>
      </c>
      <c r="W1050">
        <v>20.727848101265824</v>
      </c>
      <c r="X1050">
        <v>98.575949367088626</v>
      </c>
      <c r="Y1050">
        <v>89.240506329113899</v>
      </c>
      <c r="Z1050">
        <v>65.506329113924053</v>
      </c>
      <c r="AA1050">
        <v>12.434183799290116</v>
      </c>
      <c r="AB1050">
        <v>1.9301663868393495</v>
      </c>
      <c r="AC1050">
        <v>2.0727896415056253</v>
      </c>
      <c r="AD1050">
        <v>75.908956557180304</v>
      </c>
      <c r="AE1050">
        <v>47.977443813343342</v>
      </c>
      <c r="AF1050">
        <v>55.297310739499778</v>
      </c>
      <c r="AG1050">
        <v>14.202247191011235</v>
      </c>
      <c r="AH1050">
        <v>13.396088713061456</v>
      </c>
      <c r="AI1050">
        <v>443</v>
      </c>
      <c r="AJ1050">
        <v>116.88216704288944</v>
      </c>
      <c r="AK1050">
        <v>24.462235710570805</v>
      </c>
    </row>
    <row r="1051" spans="1:37">
      <c r="A1051">
        <v>8</v>
      </c>
      <c r="B1051">
        <v>7</v>
      </c>
      <c r="C1051">
        <v>2023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6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413</v>
      </c>
      <c r="R1051">
        <v>700</v>
      </c>
      <c r="S1051">
        <v>7.76</v>
      </c>
      <c r="T1051">
        <v>7.0057142857142809</v>
      </c>
      <c r="U1051">
        <v>44.903285714285673</v>
      </c>
      <c r="V1051">
        <v>8.8571428571428612</v>
      </c>
      <c r="W1051">
        <v>18.714285714285719</v>
      </c>
      <c r="X1051">
        <v>99.714285714285694</v>
      </c>
      <c r="Y1051">
        <v>97.285714285714306</v>
      </c>
      <c r="Z1051">
        <v>78.571428571428555</v>
      </c>
      <c r="AA1051">
        <v>11.898877644722852</v>
      </c>
      <c r="AB1051">
        <v>1.9308325369421049</v>
      </c>
      <c r="AC1051">
        <v>2.0395998006811986</v>
      </c>
      <c r="AD1051">
        <v>73.139033464744784</v>
      </c>
      <c r="AE1051">
        <v>50.286991607643856</v>
      </c>
      <c r="AF1051">
        <v>47.26541483074503</v>
      </c>
      <c r="AG1051">
        <v>14.247913698351311</v>
      </c>
      <c r="AH1051">
        <v>15.128056631680243</v>
      </c>
      <c r="AI1051">
        <v>148</v>
      </c>
      <c r="AJ1051">
        <v>117.82364864864864</v>
      </c>
      <c r="AK1051">
        <v>25.626152240247006</v>
      </c>
    </row>
    <row r="1052" spans="1:37">
      <c r="A1052">
        <v>8</v>
      </c>
      <c r="B1052">
        <v>8</v>
      </c>
      <c r="C1052">
        <v>2023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24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1077</v>
      </c>
      <c r="R1052">
        <v>1506</v>
      </c>
      <c r="S1052">
        <v>8.2682602921646744</v>
      </c>
      <c r="T1052">
        <v>7.2290836653386483</v>
      </c>
      <c r="U1052">
        <v>44.226826029216475</v>
      </c>
      <c r="V1052">
        <v>11.155378486055778</v>
      </c>
      <c r="W1052">
        <v>24.103585657370513</v>
      </c>
      <c r="X1052">
        <v>99.468791500664025</v>
      </c>
      <c r="Y1052">
        <v>95.2191235059761</v>
      </c>
      <c r="Z1052">
        <v>76.69322709163346</v>
      </c>
      <c r="AA1052">
        <v>12.430650553886748</v>
      </c>
      <c r="AB1052">
        <v>1.7300605355930141</v>
      </c>
      <c r="AC1052">
        <v>1.9389702596055725</v>
      </c>
      <c r="AD1052">
        <v>68.027557361505259</v>
      </c>
      <c r="AE1052">
        <v>45.649807730284408</v>
      </c>
      <c r="AF1052">
        <v>38.410068529048679</v>
      </c>
      <c r="AG1052">
        <v>30.653368613881543</v>
      </c>
      <c r="AH1052">
        <v>32.056619744245303</v>
      </c>
      <c r="AI1052">
        <v>100</v>
      </c>
      <c r="AJ1052">
        <v>118.92400000000002</v>
      </c>
      <c r="AK1052">
        <v>27.818170572693944</v>
      </c>
    </row>
    <row r="1053" spans="1:37">
      <c r="A1053">
        <v>8</v>
      </c>
      <c r="B1053">
        <v>9</v>
      </c>
      <c r="C1053">
        <v>2023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49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515</v>
      </c>
      <c r="R1053">
        <v>852</v>
      </c>
      <c r="S1053">
        <v>7.875586854460094</v>
      </c>
      <c r="T1053">
        <v>7.0105633802816882</v>
      </c>
      <c r="U1053">
        <v>41.09765258215964</v>
      </c>
      <c r="V1053">
        <v>11.384976525821596</v>
      </c>
      <c r="W1053">
        <v>23.122065727699528</v>
      </c>
      <c r="X1053">
        <v>99.178403755868516</v>
      </c>
      <c r="Y1053">
        <v>94.7183098591549</v>
      </c>
      <c r="Z1053">
        <v>68.661971830985919</v>
      </c>
      <c r="AA1053">
        <v>11.60667179558296</v>
      </c>
      <c r="AB1053">
        <v>2.0055124169804763</v>
      </c>
      <c r="AC1053">
        <v>2.3243215299569551</v>
      </c>
      <c r="AD1053">
        <v>73.178932959482083</v>
      </c>
      <c r="AE1053">
        <v>40.322134256057026</v>
      </c>
      <c r="AF1053">
        <v>39.005318359241059</v>
      </c>
      <c r="AG1053">
        <v>17.341746387136169</v>
      </c>
      <c r="AH1053">
        <v>16.852471138593437</v>
      </c>
      <c r="AI1053">
        <v>41</v>
      </c>
      <c r="AJ1053">
        <v>119.3780487804878</v>
      </c>
      <c r="AK1053">
        <v>24.564096717082521</v>
      </c>
    </row>
    <row r="1054" spans="1:37">
      <c r="A1054">
        <v>8</v>
      </c>
      <c r="B1054">
        <v>10</v>
      </c>
      <c r="C1054">
        <v>2023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80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616</v>
      </c>
      <c r="R1054">
        <v>919</v>
      </c>
      <c r="S1054">
        <v>8.0924918389553859</v>
      </c>
      <c r="T1054">
        <v>7.6626768226332942</v>
      </c>
      <c r="U1054">
        <v>42.029706202393797</v>
      </c>
      <c r="V1054">
        <v>10.772578890097932</v>
      </c>
      <c r="W1054">
        <v>29.92383025027204</v>
      </c>
      <c r="X1054">
        <v>99.56474428726878</v>
      </c>
      <c r="Y1054">
        <v>92.383025027203502</v>
      </c>
      <c r="Z1054">
        <v>69.314472252448326</v>
      </c>
      <c r="AA1054">
        <v>12.580286624587762</v>
      </c>
      <c r="AB1054">
        <v>1.6556488833403635</v>
      </c>
      <c r="AC1054">
        <v>1.9834543610609408</v>
      </c>
      <c r="AD1054">
        <v>74.744039442949287</v>
      </c>
      <c r="AE1054">
        <v>45.84266487463605</v>
      </c>
      <c r="AF1054">
        <v>49.79186186270595</v>
      </c>
      <c r="AG1054">
        <v>18.705475269692652</v>
      </c>
      <c r="AH1054">
        <v>18.589976737802758</v>
      </c>
      <c r="AI1054">
        <v>437</v>
      </c>
      <c r="AJ1054">
        <v>119.21144164759735</v>
      </c>
      <c r="AK1054">
        <v>24.75126305345006</v>
      </c>
    </row>
    <row r="1055" spans="1:37">
      <c r="A1055">
        <v>8</v>
      </c>
      <c r="B1055">
        <v>11</v>
      </c>
      <c r="C1055">
        <v>2023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81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34</v>
      </c>
      <c r="R1055">
        <v>46</v>
      </c>
      <c r="S1055">
        <v>7.8260869565217392</v>
      </c>
      <c r="T1055">
        <v>7.304347826086957</v>
      </c>
      <c r="U1055">
        <v>38.095652173913045</v>
      </c>
      <c r="V1055">
        <v>8.695652173913043</v>
      </c>
      <c r="W1055">
        <v>32.608695652173914</v>
      </c>
      <c r="X1055">
        <v>97.826086956521749</v>
      </c>
      <c r="Y1055">
        <v>82.608695652173907</v>
      </c>
      <c r="Z1055">
        <v>54.347826086956523</v>
      </c>
      <c r="AA1055">
        <v>13.370115223752148</v>
      </c>
      <c r="AB1055">
        <v>1.3879034521315108</v>
      </c>
      <c r="AC1055">
        <v>1.9767074646381424</v>
      </c>
      <c r="AD1055">
        <v>75.57034192060965</v>
      </c>
      <c r="AE1055">
        <v>44.422943037333901</v>
      </c>
      <c r="AF1055">
        <v>47.888085431803219</v>
      </c>
      <c r="AG1055">
        <v>0.93629147160594373</v>
      </c>
      <c r="AH1055">
        <v>0.84341287278870702</v>
      </c>
      <c r="AI1055">
        <v>0</v>
      </c>
    </row>
    <row r="1056" spans="1:37">
      <c r="A1056">
        <v>8</v>
      </c>
      <c r="B1056">
        <v>12</v>
      </c>
      <c r="C1056">
        <v>2023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83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540</v>
      </c>
      <c r="R1056">
        <v>890</v>
      </c>
      <c r="S1056">
        <v>7.7247191011235952</v>
      </c>
      <c r="T1056">
        <v>6.9112359550561804</v>
      </c>
      <c r="U1056">
        <v>38.588842696629222</v>
      </c>
      <c r="V1056">
        <v>14.943820224719101</v>
      </c>
      <c r="W1056">
        <v>16.741573033707869</v>
      </c>
      <c r="X1056">
        <v>97.640449438202239</v>
      </c>
      <c r="Y1056">
        <v>87.528089887640448</v>
      </c>
      <c r="Z1056">
        <v>59.101123595505619</v>
      </c>
      <c r="AA1056">
        <v>12.72788807904846</v>
      </c>
      <c r="AB1056">
        <v>2.0580224444281425</v>
      </c>
      <c r="AC1056">
        <v>1.9625675800142452</v>
      </c>
      <c r="AD1056">
        <v>71.126888275560049</v>
      </c>
      <c r="AE1056">
        <v>46.886200067602161</v>
      </c>
      <c r="AF1056">
        <v>47.57683838637832</v>
      </c>
      <c r="AG1056">
        <v>18.115204559332387</v>
      </c>
      <c r="AH1056">
        <v>16.529462874889553</v>
      </c>
      <c r="AI1056">
        <v>297</v>
      </c>
      <c r="AJ1056">
        <v>116.24208754208757</v>
      </c>
      <c r="AK1056">
        <v>24.196298606535191</v>
      </c>
    </row>
    <row r="1057" spans="1:37">
      <c r="A1057">
        <v>8</v>
      </c>
      <c r="B1057">
        <v>13</v>
      </c>
      <c r="C1057">
        <v>2022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6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436</v>
      </c>
      <c r="R1057">
        <v>743</v>
      </c>
      <c r="S1057">
        <v>7.7711978465679676</v>
      </c>
      <c r="T1057">
        <v>7.0296096904441452</v>
      </c>
      <c r="U1057">
        <v>45.359152086137279</v>
      </c>
      <c r="V1057">
        <v>7.2678331090174995</v>
      </c>
      <c r="W1057">
        <v>19.246298788694475</v>
      </c>
      <c r="X1057">
        <v>100</v>
      </c>
      <c r="Y1057">
        <v>99.192462987886955</v>
      </c>
      <c r="Z1057">
        <v>79.946164199192495</v>
      </c>
      <c r="AA1057">
        <v>11.398619451118064</v>
      </c>
      <c r="AB1057">
        <v>1.8361934827093316</v>
      </c>
      <c r="AC1057">
        <v>2.1546371123420922</v>
      </c>
      <c r="AD1057">
        <v>71.412870279695767</v>
      </c>
      <c r="AE1057">
        <v>41.812197741191085</v>
      </c>
      <c r="AF1057">
        <v>46.300690784787122</v>
      </c>
      <c r="AG1057">
        <v>14.836261980830669</v>
      </c>
      <c r="AH1057">
        <v>15.457626344367004</v>
      </c>
      <c r="AI1057">
        <v>0</v>
      </c>
    </row>
    <row r="1058" spans="1:37">
      <c r="A1058">
        <v>8</v>
      </c>
      <c r="B1058">
        <v>14</v>
      </c>
      <c r="C1058">
        <v>2022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24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1127</v>
      </c>
      <c r="R1058">
        <v>1642</v>
      </c>
      <c r="S1058">
        <v>8.1948842874543217</v>
      </c>
      <c r="T1058">
        <v>6.8928136419001218</v>
      </c>
      <c r="U1058">
        <v>43.922509135200968</v>
      </c>
      <c r="V1058">
        <v>11.388550548112059</v>
      </c>
      <c r="W1058">
        <v>20.950060901339828</v>
      </c>
      <c r="X1058">
        <v>99.025578562728356</v>
      </c>
      <c r="Y1058">
        <v>94.031668696711321</v>
      </c>
      <c r="Z1058">
        <v>75.395858708891595</v>
      </c>
      <c r="AA1058">
        <v>12.823772778392536</v>
      </c>
      <c r="AB1058">
        <v>1.7609302000120932</v>
      </c>
      <c r="AC1058">
        <v>2.0660729047768065</v>
      </c>
      <c r="AD1058">
        <v>73.03420815067075</v>
      </c>
      <c r="AE1058">
        <v>45.782256998766861</v>
      </c>
      <c r="AF1058">
        <v>43.025192071711743</v>
      </c>
      <c r="AG1058">
        <v>32.787539936102249</v>
      </c>
      <c r="AH1058">
        <v>33.078770445888594</v>
      </c>
      <c r="AI1058">
        <v>0</v>
      </c>
    </row>
    <row r="1059" spans="1:37">
      <c r="A1059">
        <v>8</v>
      </c>
      <c r="B1059">
        <v>15</v>
      </c>
      <c r="C1059">
        <v>2022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49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556</v>
      </c>
      <c r="R1059">
        <v>893</v>
      </c>
      <c r="S1059">
        <v>8.0503919372900352</v>
      </c>
      <c r="T1059">
        <v>6.824188129899218</v>
      </c>
      <c r="U1059">
        <v>42.514132138857789</v>
      </c>
      <c r="V1059">
        <v>12.094064949608063</v>
      </c>
      <c r="W1059">
        <v>18.701007838745799</v>
      </c>
      <c r="X1059">
        <v>99.552071668533017</v>
      </c>
      <c r="Y1059">
        <v>96.192609182530788</v>
      </c>
      <c r="Z1059">
        <v>72.340425531914903</v>
      </c>
      <c r="AA1059">
        <v>11.65976912121954</v>
      </c>
      <c r="AB1059">
        <v>1.9651876074276995</v>
      </c>
      <c r="AC1059">
        <v>1.9579560429342899</v>
      </c>
      <c r="AD1059">
        <v>70.253405791987404</v>
      </c>
      <c r="AE1059">
        <v>45.248930186328913</v>
      </c>
      <c r="AF1059">
        <v>44.961956639557194</v>
      </c>
      <c r="AG1059">
        <v>17.831469648562301</v>
      </c>
      <c r="AH1059">
        <v>17.413009644249648</v>
      </c>
      <c r="AI1059">
        <v>10</v>
      </c>
      <c r="AJ1059">
        <v>118.51</v>
      </c>
      <c r="AK1059">
        <v>24.103182066901834</v>
      </c>
    </row>
    <row r="1060" spans="1:37">
      <c r="A1060">
        <v>8</v>
      </c>
      <c r="B1060">
        <v>16</v>
      </c>
      <c r="C1060">
        <v>2022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80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584</v>
      </c>
      <c r="R1060">
        <v>844</v>
      </c>
      <c r="S1060">
        <v>8.394549763033174</v>
      </c>
      <c r="T1060">
        <v>7.8080568720379153</v>
      </c>
      <c r="U1060">
        <v>44.835189573459694</v>
      </c>
      <c r="V1060">
        <v>8.2938388625592392</v>
      </c>
      <c r="W1060">
        <v>32.345971563981045</v>
      </c>
      <c r="X1060">
        <v>99.526066350710906</v>
      </c>
      <c r="Y1060">
        <v>96.090047393364927</v>
      </c>
      <c r="Z1060">
        <v>74.76303317535546</v>
      </c>
      <c r="AA1060">
        <v>12.89805382604718</v>
      </c>
      <c r="AB1060">
        <v>1.7264374905165478</v>
      </c>
      <c r="AC1060">
        <v>1.9913632275088804</v>
      </c>
      <c r="AD1060">
        <v>73.379466253191353</v>
      </c>
      <c r="AE1060">
        <v>42.865326976765573</v>
      </c>
      <c r="AF1060">
        <v>45.626482712911191</v>
      </c>
      <c r="AG1060">
        <v>16.853035143769972</v>
      </c>
      <c r="AH1060">
        <v>17.356035135595157</v>
      </c>
      <c r="AI1060">
        <v>300</v>
      </c>
      <c r="AJ1060">
        <v>119.6253333333333</v>
      </c>
      <c r="AK1060">
        <v>25.334947513252494</v>
      </c>
    </row>
    <row r="1061" spans="1:37">
      <c r="A1061">
        <v>8</v>
      </c>
      <c r="B1061">
        <v>17</v>
      </c>
      <c r="C1061">
        <v>2022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81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31</v>
      </c>
      <c r="R1061">
        <v>54</v>
      </c>
      <c r="S1061">
        <v>7.9629629629629628</v>
      </c>
      <c r="T1061">
        <v>7.6111111111111107</v>
      </c>
      <c r="U1061">
        <v>38.853703703703694</v>
      </c>
      <c r="V1061">
        <v>16.666666666666671</v>
      </c>
      <c r="W1061">
        <v>25.925925925925927</v>
      </c>
      <c r="X1061">
        <v>100</v>
      </c>
      <c r="Y1061">
        <v>94.444444444444443</v>
      </c>
      <c r="Z1061">
        <v>59.259259259259267</v>
      </c>
      <c r="AA1061">
        <v>10.855084368762355</v>
      </c>
      <c r="AB1061">
        <v>1.2012796103871761</v>
      </c>
      <c r="AC1061">
        <v>1.352866184653992</v>
      </c>
      <c r="AD1061">
        <v>67.045517265652734</v>
      </c>
      <c r="AE1061">
        <v>3.5721583478787702</v>
      </c>
      <c r="AF1061">
        <v>23.042848866816993</v>
      </c>
      <c r="AG1061">
        <v>1.0782747603833864</v>
      </c>
      <c r="AH1061">
        <v>0.96231055070022686</v>
      </c>
      <c r="AI1061">
        <v>0</v>
      </c>
    </row>
    <row r="1062" spans="1:37">
      <c r="A1062">
        <v>8</v>
      </c>
      <c r="B1062">
        <v>18</v>
      </c>
      <c r="C1062">
        <v>2022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83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523</v>
      </c>
      <c r="R1062">
        <v>832</v>
      </c>
      <c r="S1062">
        <v>7.8978365384615374</v>
      </c>
      <c r="T1062">
        <v>7.2992788461538449</v>
      </c>
      <c r="U1062">
        <v>41.226682692307698</v>
      </c>
      <c r="V1062">
        <v>9.375</v>
      </c>
      <c r="W1062">
        <v>22.355769230769223</v>
      </c>
      <c r="X1062">
        <v>98.677884615384642</v>
      </c>
      <c r="Y1062">
        <v>93.870192307692321</v>
      </c>
      <c r="Z1062">
        <v>67.307692307692307</v>
      </c>
      <c r="AA1062">
        <v>12.304745588408849</v>
      </c>
      <c r="AB1062">
        <v>2.0836808989538071</v>
      </c>
      <c r="AC1062">
        <v>2.0079408365323066</v>
      </c>
      <c r="AD1062">
        <v>70.22510679166939</v>
      </c>
      <c r="AE1062">
        <v>49.744412003463282</v>
      </c>
      <c r="AF1062">
        <v>49.337347407488494</v>
      </c>
      <c r="AG1062">
        <v>16.613418530351435</v>
      </c>
      <c r="AH1062">
        <v>15.73224787919937</v>
      </c>
      <c r="AI1062">
        <v>33</v>
      </c>
      <c r="AJ1062">
        <v>115.09393939393938</v>
      </c>
      <c r="AK1062">
        <v>25.42785452365634</v>
      </c>
    </row>
    <row r="1063" spans="1:37">
      <c r="A1063">
        <v>8</v>
      </c>
      <c r="B1063">
        <v>19</v>
      </c>
      <c r="C1063">
        <v>2021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6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</row>
    <row r="1064" spans="1:37">
      <c r="A1064">
        <v>8</v>
      </c>
      <c r="B1064">
        <v>20</v>
      </c>
      <c r="C1064">
        <v>2021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24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</row>
    <row r="1065" spans="1:37">
      <c r="A1065">
        <v>8</v>
      </c>
      <c r="B1065">
        <v>21</v>
      </c>
      <c r="C1065">
        <v>2021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49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</row>
    <row r="1066" spans="1:37">
      <c r="A1066">
        <v>8</v>
      </c>
      <c r="B1066">
        <v>22</v>
      </c>
      <c r="C1066">
        <v>2021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80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</row>
    <row r="1067" spans="1:37">
      <c r="A1067">
        <v>8</v>
      </c>
      <c r="B1067">
        <v>23</v>
      </c>
      <c r="C1067">
        <v>2021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81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</row>
    <row r="1068" spans="1:37">
      <c r="A1068">
        <v>8</v>
      </c>
      <c r="B1068">
        <v>24</v>
      </c>
      <c r="C1068">
        <v>2021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83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</row>
    <row r="1069" spans="1:37">
      <c r="A1069">
        <v>8</v>
      </c>
      <c r="B1069">
        <v>25</v>
      </c>
      <c r="C1069">
        <v>2020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6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</row>
    <row r="1070" spans="1:37">
      <c r="A1070">
        <v>8</v>
      </c>
      <c r="B1070">
        <v>26</v>
      </c>
      <c r="C1070">
        <v>2020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24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</row>
    <row r="1071" spans="1:37">
      <c r="A1071">
        <v>8</v>
      </c>
      <c r="B1071">
        <v>27</v>
      </c>
      <c r="C1071">
        <v>2020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49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</row>
    <row r="1072" spans="1:37">
      <c r="A1072">
        <v>8</v>
      </c>
      <c r="B1072">
        <v>28</v>
      </c>
      <c r="C1072">
        <v>2020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80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</row>
    <row r="1073" spans="1:16">
      <c r="A1073">
        <v>8</v>
      </c>
      <c r="B1073">
        <v>29</v>
      </c>
      <c r="C1073">
        <v>2020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81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</row>
    <row r="1074" spans="1:16">
      <c r="A1074">
        <v>8</v>
      </c>
      <c r="B1074">
        <v>30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83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</row>
    <row r="1075" spans="1:16">
      <c r="A1075">
        <v>8</v>
      </c>
      <c r="B1075">
        <v>31</v>
      </c>
      <c r="C1075">
        <v>2019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6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</row>
    <row r="1076" spans="1:16">
      <c r="A1076">
        <v>8</v>
      </c>
      <c r="B1076">
        <v>32</v>
      </c>
      <c r="C1076">
        <v>2019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24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</row>
    <row r="1077" spans="1:16">
      <c r="A1077">
        <v>8</v>
      </c>
      <c r="B1077">
        <v>33</v>
      </c>
      <c r="C1077">
        <v>2019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49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</row>
    <row r="1078" spans="1:16">
      <c r="A1078">
        <v>8</v>
      </c>
      <c r="B1078">
        <v>34</v>
      </c>
      <c r="C1078">
        <v>2019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80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</row>
    <row r="1079" spans="1:16">
      <c r="A1079">
        <v>8</v>
      </c>
      <c r="B1079">
        <v>35</v>
      </c>
      <c r="C1079">
        <v>2019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81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16">
      <c r="A1080">
        <v>8</v>
      </c>
      <c r="B1080">
        <v>36</v>
      </c>
      <c r="C1080">
        <v>2019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83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16">
      <c r="A1081">
        <v>8</v>
      </c>
      <c r="B1081">
        <v>37</v>
      </c>
      <c r="C1081">
        <v>2018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6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16">
      <c r="A1082">
        <v>8</v>
      </c>
      <c r="B1082">
        <v>38</v>
      </c>
      <c r="C1082">
        <v>2018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24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16">
      <c r="A1083">
        <v>8</v>
      </c>
      <c r="B1083">
        <v>39</v>
      </c>
      <c r="C1083">
        <v>2018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49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16">
      <c r="A1084">
        <v>8</v>
      </c>
      <c r="B1084">
        <v>40</v>
      </c>
      <c r="C1084">
        <v>2018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80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16">
      <c r="A1085">
        <v>8</v>
      </c>
      <c r="B1085">
        <v>41</v>
      </c>
      <c r="C1085">
        <v>2018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81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16">
      <c r="A1086">
        <v>8</v>
      </c>
      <c r="B1086">
        <v>42</v>
      </c>
      <c r="C1086">
        <v>2018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83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16">
      <c r="A1087">
        <v>8</v>
      </c>
      <c r="B1087">
        <v>43</v>
      </c>
      <c r="C1087">
        <v>2017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6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16">
      <c r="A1088">
        <v>8</v>
      </c>
      <c r="B1088">
        <v>44</v>
      </c>
      <c r="C1088">
        <v>2017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24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8</v>
      </c>
      <c r="B1089">
        <v>45</v>
      </c>
      <c r="C1089">
        <v>2017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49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8</v>
      </c>
      <c r="B1090">
        <v>46</v>
      </c>
      <c r="C1090">
        <v>2017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80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8</v>
      </c>
      <c r="B1091">
        <v>47</v>
      </c>
      <c r="C1091">
        <v>2017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81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8</v>
      </c>
      <c r="B1092">
        <v>48</v>
      </c>
      <c r="C1092">
        <v>2017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83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8</v>
      </c>
      <c r="B1093">
        <v>49</v>
      </c>
      <c r="C1093">
        <v>2016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6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8</v>
      </c>
      <c r="B1094">
        <v>50</v>
      </c>
      <c r="C1094">
        <v>2016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24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8</v>
      </c>
      <c r="B1095">
        <v>51</v>
      </c>
      <c r="C1095">
        <v>2016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49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8</v>
      </c>
      <c r="B1096">
        <v>52</v>
      </c>
      <c r="C1096">
        <v>2016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80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8</v>
      </c>
      <c r="B1097">
        <v>53</v>
      </c>
      <c r="C1097">
        <v>2016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81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8</v>
      </c>
      <c r="B1098">
        <v>54</v>
      </c>
      <c r="C1098">
        <v>2016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83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8</v>
      </c>
      <c r="B1099">
        <v>55</v>
      </c>
      <c r="C1099">
        <v>2015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6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8</v>
      </c>
      <c r="B1100">
        <v>56</v>
      </c>
      <c r="C1100">
        <v>2015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24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8</v>
      </c>
      <c r="B1101">
        <v>57</v>
      </c>
      <c r="C1101">
        <v>2015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49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8</v>
      </c>
      <c r="B1102">
        <v>58</v>
      </c>
      <c r="C1102">
        <v>2015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80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8</v>
      </c>
      <c r="B1103">
        <v>59</v>
      </c>
      <c r="C1103">
        <v>2015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81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8</v>
      </c>
      <c r="B1104">
        <v>60</v>
      </c>
      <c r="C1104">
        <v>2015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83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16">
      <c r="A1105">
        <v>8</v>
      </c>
      <c r="B1105">
        <v>61</v>
      </c>
      <c r="C1105">
        <v>2014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6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16">
      <c r="A1106">
        <v>8</v>
      </c>
      <c r="B1106">
        <v>62</v>
      </c>
      <c r="C1106">
        <v>2014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24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16">
      <c r="A1107">
        <v>8</v>
      </c>
      <c r="B1107">
        <v>63</v>
      </c>
      <c r="C1107">
        <v>2014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49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16">
      <c r="A1108">
        <v>8</v>
      </c>
      <c r="B1108">
        <v>64</v>
      </c>
      <c r="C1108">
        <v>2014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80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</row>
    <row r="1109" spans="1:16">
      <c r="A1109">
        <v>8</v>
      </c>
      <c r="B1109">
        <v>65</v>
      </c>
      <c r="C1109">
        <v>2014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81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</row>
    <row r="1110" spans="1:16">
      <c r="A1110">
        <v>8</v>
      </c>
      <c r="B1110">
        <v>66</v>
      </c>
      <c r="C1110">
        <v>2014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83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</row>
    <row r="1111" spans="1:16">
      <c r="A1111">
        <v>8</v>
      </c>
      <c r="B1111">
        <v>67</v>
      </c>
      <c r="C1111">
        <v>2013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6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</row>
    <row r="1112" spans="1:16">
      <c r="A1112">
        <v>8</v>
      </c>
      <c r="B1112">
        <v>68</v>
      </c>
      <c r="C1112">
        <v>2013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24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</row>
    <row r="1113" spans="1:16">
      <c r="A1113">
        <v>8</v>
      </c>
      <c r="B1113">
        <v>69</v>
      </c>
      <c r="C1113">
        <v>2013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49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</row>
    <row r="1114" spans="1:16">
      <c r="A1114">
        <v>8</v>
      </c>
      <c r="B1114">
        <v>70</v>
      </c>
      <c r="C1114">
        <v>2013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80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</row>
    <row r="1115" spans="1:16">
      <c r="A1115">
        <v>8</v>
      </c>
      <c r="B1115">
        <v>71</v>
      </c>
      <c r="C1115">
        <v>2013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81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</row>
    <row r="1116" spans="1:16">
      <c r="A1116">
        <v>8</v>
      </c>
      <c r="B1116">
        <v>72</v>
      </c>
      <c r="C1116">
        <v>2013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83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</row>
    <row r="1117" spans="1:16">
      <c r="A1117">
        <v>8</v>
      </c>
      <c r="B1117">
        <v>73</v>
      </c>
      <c r="C1117">
        <v>2012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6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</row>
    <row r="1118" spans="1:16">
      <c r="A1118">
        <v>8</v>
      </c>
      <c r="B1118">
        <v>74</v>
      </c>
      <c r="C1118">
        <v>2012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24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</row>
    <row r="1119" spans="1:16">
      <c r="A1119">
        <v>8</v>
      </c>
      <c r="B1119">
        <v>75</v>
      </c>
      <c r="C1119">
        <v>2012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49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</row>
    <row r="1120" spans="1:16">
      <c r="A1120">
        <v>8</v>
      </c>
      <c r="B1120">
        <v>76</v>
      </c>
      <c r="C1120">
        <v>2012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80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</row>
    <row r="1121" spans="1:16">
      <c r="A1121">
        <v>8</v>
      </c>
      <c r="B1121">
        <v>77</v>
      </c>
      <c r="C1121">
        <v>2012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81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</row>
    <row r="1122" spans="1:16">
      <c r="A1122">
        <v>8</v>
      </c>
      <c r="B1122">
        <v>78</v>
      </c>
      <c r="C1122">
        <v>2012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83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</row>
    <row r="1123" spans="1:16">
      <c r="A1123">
        <v>8</v>
      </c>
      <c r="B1123">
        <v>79</v>
      </c>
      <c r="C1123">
        <v>2011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6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</row>
    <row r="1124" spans="1:16">
      <c r="A1124">
        <v>8</v>
      </c>
      <c r="B1124">
        <v>80</v>
      </c>
      <c r="C1124">
        <v>2011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24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16">
      <c r="A1125">
        <v>8</v>
      </c>
      <c r="B1125">
        <v>81</v>
      </c>
      <c r="C1125">
        <v>2011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49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</row>
    <row r="1126" spans="1:16">
      <c r="A1126">
        <v>8</v>
      </c>
      <c r="B1126">
        <v>82</v>
      </c>
      <c r="C1126">
        <v>2011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80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</row>
    <row r="1127" spans="1:16">
      <c r="A1127">
        <v>8</v>
      </c>
      <c r="B1127">
        <v>83</v>
      </c>
      <c r="C1127">
        <v>2011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81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</row>
    <row r="1128" spans="1:16">
      <c r="A1128">
        <v>8</v>
      </c>
      <c r="B1128">
        <v>84</v>
      </c>
      <c r="C1128">
        <v>2011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83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</row>
    <row r="1129" spans="1:16">
      <c r="A1129">
        <v>8</v>
      </c>
      <c r="B1129">
        <v>85</v>
      </c>
      <c r="C1129">
        <v>2010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6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</row>
    <row r="1130" spans="1:16">
      <c r="A1130">
        <v>8</v>
      </c>
      <c r="B1130">
        <v>86</v>
      </c>
      <c r="C1130">
        <v>2010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24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</row>
    <row r="1131" spans="1:16">
      <c r="A1131">
        <v>8</v>
      </c>
      <c r="B1131">
        <v>87</v>
      </c>
      <c r="C1131">
        <v>2010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49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16">
      <c r="A1132">
        <v>8</v>
      </c>
      <c r="B1132">
        <v>88</v>
      </c>
      <c r="C1132">
        <v>2010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80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16">
      <c r="A1133">
        <v>8</v>
      </c>
      <c r="B1133">
        <v>89</v>
      </c>
      <c r="C1133">
        <v>2010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81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16">
      <c r="A1134">
        <v>8</v>
      </c>
      <c r="B1134">
        <v>90</v>
      </c>
      <c r="C1134">
        <v>2010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83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16">
      <c r="A1135">
        <v>8</v>
      </c>
      <c r="B1135">
        <v>91</v>
      </c>
      <c r="C1135">
        <v>2009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6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16">
      <c r="A1136">
        <v>8</v>
      </c>
      <c r="B1136">
        <v>92</v>
      </c>
      <c r="C1136">
        <v>2009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24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8</v>
      </c>
      <c r="B1137">
        <v>93</v>
      </c>
      <c r="C1137">
        <v>2009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49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8</v>
      </c>
      <c r="B1138">
        <v>94</v>
      </c>
      <c r="C1138">
        <v>2009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80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8</v>
      </c>
      <c r="B1139">
        <v>95</v>
      </c>
      <c r="C1139">
        <v>2009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81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8</v>
      </c>
      <c r="B1140">
        <v>96</v>
      </c>
      <c r="C1140">
        <v>2009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83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8</v>
      </c>
      <c r="B1141">
        <v>97</v>
      </c>
      <c r="C1141">
        <v>2008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6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8</v>
      </c>
      <c r="B1142">
        <v>98</v>
      </c>
      <c r="C1142">
        <v>2008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24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8</v>
      </c>
      <c r="B1143">
        <v>99</v>
      </c>
      <c r="C1143">
        <v>2008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49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8</v>
      </c>
      <c r="B1144">
        <v>100</v>
      </c>
      <c r="C1144">
        <v>2008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80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8</v>
      </c>
      <c r="B1145">
        <v>101</v>
      </c>
      <c r="C1145">
        <v>2008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81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8</v>
      </c>
      <c r="B1146">
        <v>102</v>
      </c>
      <c r="C1146">
        <v>2008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83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8</v>
      </c>
      <c r="B1147">
        <v>103</v>
      </c>
      <c r="C1147">
        <v>2007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6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8</v>
      </c>
      <c r="B1148">
        <v>104</v>
      </c>
      <c r="C1148">
        <v>2007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24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8</v>
      </c>
      <c r="B1149">
        <v>105</v>
      </c>
      <c r="C1149">
        <v>2007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49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8</v>
      </c>
      <c r="B1150">
        <v>106</v>
      </c>
      <c r="C1150">
        <v>2007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80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8</v>
      </c>
      <c r="B1151">
        <v>107</v>
      </c>
      <c r="C1151">
        <v>2007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81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8</v>
      </c>
      <c r="B1152">
        <v>108</v>
      </c>
      <c r="C1152">
        <v>2007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83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16">
      <c r="A1153">
        <v>8</v>
      </c>
      <c r="B1153">
        <v>109</v>
      </c>
      <c r="C1153">
        <v>2006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6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16">
      <c r="A1154">
        <v>8</v>
      </c>
      <c r="B1154">
        <v>110</v>
      </c>
      <c r="C1154">
        <v>2006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24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16">
      <c r="A1155">
        <v>8</v>
      </c>
      <c r="B1155">
        <v>111</v>
      </c>
      <c r="C1155">
        <v>2006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49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16">
      <c r="A1156">
        <v>8</v>
      </c>
      <c r="B1156">
        <v>112</v>
      </c>
      <c r="C1156">
        <v>2006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80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16">
      <c r="A1157">
        <v>8</v>
      </c>
      <c r="B1157">
        <v>113</v>
      </c>
      <c r="C1157">
        <v>2006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81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16">
      <c r="A1158">
        <v>8</v>
      </c>
      <c r="B1158">
        <v>114</v>
      </c>
      <c r="C1158">
        <v>2006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83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16">
      <c r="A1159">
        <v>8</v>
      </c>
      <c r="B1159">
        <v>115</v>
      </c>
      <c r="C1159">
        <v>2005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6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</row>
    <row r="1160" spans="1:16">
      <c r="A1160">
        <v>8</v>
      </c>
      <c r="B1160">
        <v>116</v>
      </c>
      <c r="C1160">
        <v>2005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24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</row>
    <row r="1161" spans="1:16">
      <c r="A1161">
        <v>8</v>
      </c>
      <c r="B1161">
        <v>117</v>
      </c>
      <c r="C1161">
        <v>2005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49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</row>
    <row r="1162" spans="1:16">
      <c r="A1162">
        <v>8</v>
      </c>
      <c r="B1162">
        <v>118</v>
      </c>
      <c r="C1162">
        <v>2005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80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</row>
    <row r="1163" spans="1:16">
      <c r="A1163">
        <v>8</v>
      </c>
      <c r="B1163">
        <v>119</v>
      </c>
      <c r="C1163">
        <v>2005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81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</row>
    <row r="1164" spans="1:16">
      <c r="A1164">
        <v>8</v>
      </c>
      <c r="B1164">
        <v>120</v>
      </c>
      <c r="C1164">
        <v>2005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83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</row>
    <row r="1165" spans="1:16">
      <c r="A1165">
        <v>8</v>
      </c>
      <c r="B1165">
        <v>121</v>
      </c>
      <c r="C1165">
        <v>2004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6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</row>
    <row r="1166" spans="1:16">
      <c r="A1166">
        <v>8</v>
      </c>
      <c r="B1166">
        <v>122</v>
      </c>
      <c r="C1166">
        <v>2004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24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</row>
    <row r="1167" spans="1:16">
      <c r="A1167">
        <v>8</v>
      </c>
      <c r="B1167">
        <v>123</v>
      </c>
      <c r="C1167">
        <v>2004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49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</row>
    <row r="1168" spans="1:16">
      <c r="A1168">
        <v>8</v>
      </c>
      <c r="B1168">
        <v>124</v>
      </c>
      <c r="C1168">
        <v>2004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80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</row>
    <row r="1169" spans="1:16">
      <c r="A1169">
        <v>8</v>
      </c>
      <c r="B1169">
        <v>125</v>
      </c>
      <c r="C1169">
        <v>2004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81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</row>
    <row r="1170" spans="1:16">
      <c r="A1170">
        <v>8</v>
      </c>
      <c r="B1170">
        <v>126</v>
      </c>
      <c r="C1170">
        <v>2004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83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</row>
    <row r="1171" spans="1:16">
      <c r="A1171">
        <v>8</v>
      </c>
      <c r="B1171">
        <v>127</v>
      </c>
      <c r="C1171">
        <v>2003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6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</row>
    <row r="1172" spans="1:16">
      <c r="A1172">
        <v>8</v>
      </c>
      <c r="B1172">
        <v>128</v>
      </c>
      <c r="C1172">
        <v>2003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24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</row>
    <row r="1173" spans="1:16">
      <c r="A1173">
        <v>8</v>
      </c>
      <c r="B1173">
        <v>129</v>
      </c>
      <c r="C1173">
        <v>2003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49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</row>
    <row r="1174" spans="1:16">
      <c r="A1174">
        <v>8</v>
      </c>
      <c r="B1174">
        <v>130</v>
      </c>
      <c r="C1174">
        <v>2003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80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</row>
    <row r="1175" spans="1:16">
      <c r="A1175">
        <v>8</v>
      </c>
      <c r="B1175">
        <v>131</v>
      </c>
      <c r="C1175">
        <v>2003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81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</row>
    <row r="1176" spans="1:16">
      <c r="A1176">
        <v>8</v>
      </c>
      <c r="B1176">
        <v>132</v>
      </c>
      <c r="C1176">
        <v>2003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83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</row>
    <row r="1177" spans="1:16">
      <c r="A1177">
        <v>8</v>
      </c>
      <c r="B1177">
        <v>133</v>
      </c>
      <c r="C1177">
        <v>2002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6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</row>
    <row r="1178" spans="1:16">
      <c r="A1178">
        <v>8</v>
      </c>
      <c r="B1178">
        <v>134</v>
      </c>
      <c r="C1178">
        <v>2002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24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</row>
    <row r="1179" spans="1:16">
      <c r="A1179">
        <v>8</v>
      </c>
      <c r="B1179">
        <v>135</v>
      </c>
      <c r="C1179">
        <v>2002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49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16">
      <c r="A1180">
        <v>8</v>
      </c>
      <c r="B1180">
        <v>136</v>
      </c>
      <c r="C1180">
        <v>2002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80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</row>
    <row r="1181" spans="1:16">
      <c r="A1181">
        <v>8</v>
      </c>
      <c r="B1181">
        <v>137</v>
      </c>
      <c r="C1181">
        <v>2002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81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</row>
    <row r="1182" spans="1:16" ht="16.5" customHeight="1">
      <c r="A1182">
        <v>8</v>
      </c>
      <c r="B1182">
        <v>138</v>
      </c>
      <c r="C1182">
        <v>2002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83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</row>
    <row r="1183" spans="1:16" ht="16.5" customHeight="1">
      <c r="A1183">
        <v>8</v>
      </c>
      <c r="B1183">
        <v>139</v>
      </c>
      <c r="C1183">
        <v>2001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6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16" ht="16.5" customHeight="1">
      <c r="A1184">
        <v>8</v>
      </c>
      <c r="B1184">
        <v>140</v>
      </c>
      <c r="C1184">
        <v>2001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24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 ht="16.5" customHeight="1">
      <c r="A1185">
        <v>8</v>
      </c>
      <c r="B1185">
        <v>141</v>
      </c>
      <c r="C1185">
        <v>2001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49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 ht="16.5" customHeight="1">
      <c r="A1186">
        <v>8</v>
      </c>
      <c r="B1186">
        <v>142</v>
      </c>
      <c r="C1186">
        <v>2001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80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 ht="16.5" customHeight="1">
      <c r="A1187">
        <v>8</v>
      </c>
      <c r="B1187">
        <v>143</v>
      </c>
      <c r="C1187">
        <v>2001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81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 ht="16.5" customHeight="1">
      <c r="A1188">
        <v>8</v>
      </c>
      <c r="B1188">
        <v>144</v>
      </c>
      <c r="C1188">
        <v>2001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83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 ht="16.5" customHeight="1">
      <c r="A1189">
        <v>8</v>
      </c>
      <c r="B1189">
        <v>145</v>
      </c>
      <c r="C1189">
        <v>2000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6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 ht="16.5" customHeight="1">
      <c r="A1190">
        <v>8</v>
      </c>
      <c r="B1190">
        <v>146</v>
      </c>
      <c r="C1190">
        <v>2000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24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 ht="16.5" customHeight="1">
      <c r="A1191">
        <v>8</v>
      </c>
      <c r="B1191">
        <v>147</v>
      </c>
      <c r="C1191">
        <v>2000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49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 ht="16.5" customHeight="1">
      <c r="A1192">
        <v>8</v>
      </c>
      <c r="B1192">
        <v>148</v>
      </c>
      <c r="C1192">
        <v>2000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80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 ht="16.5" customHeight="1">
      <c r="A1193">
        <v>8</v>
      </c>
      <c r="B1193">
        <v>149</v>
      </c>
      <c r="C1193">
        <v>2000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81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 ht="16.5" customHeight="1">
      <c r="A1194">
        <v>8</v>
      </c>
      <c r="B1194">
        <v>150</v>
      </c>
      <c r="C1194">
        <v>2000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83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 ht="16.5" customHeight="1">
      <c r="A1195">
        <v>8</v>
      </c>
      <c r="B1195">
        <v>151</v>
      </c>
      <c r="C1195">
        <v>1999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6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 ht="16.5" customHeight="1">
      <c r="A1196">
        <v>8</v>
      </c>
      <c r="B1196">
        <v>152</v>
      </c>
      <c r="C1196">
        <v>1999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24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 ht="16.5" customHeight="1">
      <c r="A1197">
        <v>8</v>
      </c>
      <c r="B1197">
        <v>153</v>
      </c>
      <c r="C1197">
        <v>1999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49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 ht="16.5" customHeight="1">
      <c r="A1198">
        <v>8</v>
      </c>
      <c r="B1198">
        <v>154</v>
      </c>
      <c r="C1198">
        <v>1999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80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 ht="16.5" customHeight="1">
      <c r="A1199">
        <v>8</v>
      </c>
      <c r="B1199">
        <v>155</v>
      </c>
      <c r="C1199">
        <v>1999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81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 ht="16.5" customHeight="1">
      <c r="A1200">
        <v>8</v>
      </c>
      <c r="B1200">
        <v>156</v>
      </c>
      <c r="C1200">
        <v>1999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83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16" ht="16.5" customHeight="1">
      <c r="A1201">
        <v>8</v>
      </c>
      <c r="B1201">
        <v>157</v>
      </c>
      <c r="C1201">
        <v>1998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6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16" ht="16.5" customHeight="1">
      <c r="A1202">
        <v>8</v>
      </c>
      <c r="B1202">
        <v>158</v>
      </c>
      <c r="C1202">
        <v>1998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24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16" ht="16.5" customHeight="1">
      <c r="A1203">
        <v>8</v>
      </c>
      <c r="B1203">
        <v>159</v>
      </c>
      <c r="C1203">
        <v>1998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49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16" ht="16.5" customHeight="1">
      <c r="A1204">
        <v>8</v>
      </c>
      <c r="B1204">
        <v>160</v>
      </c>
      <c r="C1204">
        <v>1998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80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16" ht="16.5" customHeight="1">
      <c r="A1205">
        <v>8</v>
      </c>
      <c r="B1205">
        <v>161</v>
      </c>
      <c r="C1205">
        <v>1998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81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16" ht="16.5" customHeight="1">
      <c r="A1206">
        <v>8</v>
      </c>
      <c r="B1206">
        <v>162</v>
      </c>
      <c r="C1206">
        <v>1998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83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16" ht="16.5" customHeight="1">
      <c r="A1207">
        <v>8</v>
      </c>
      <c r="B1207">
        <v>163</v>
      </c>
      <c r="C1207">
        <v>1997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6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16" ht="16.5" customHeight="1">
      <c r="A1208">
        <v>8</v>
      </c>
      <c r="B1208">
        <v>164</v>
      </c>
      <c r="C1208">
        <v>1997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24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16" ht="16.5" customHeight="1">
      <c r="A1209">
        <v>8</v>
      </c>
      <c r="B1209">
        <v>165</v>
      </c>
      <c r="C1209">
        <v>1997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49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16" ht="16.5" customHeight="1">
      <c r="A1210">
        <v>8</v>
      </c>
      <c r="B1210">
        <v>166</v>
      </c>
      <c r="C1210">
        <v>1997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80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16" ht="16.5" customHeight="1">
      <c r="A1211">
        <v>8</v>
      </c>
      <c r="B1211">
        <v>167</v>
      </c>
      <c r="C1211">
        <v>1997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81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16" ht="16.5" customHeight="1">
      <c r="A1212">
        <v>8</v>
      </c>
      <c r="B1212">
        <v>168</v>
      </c>
      <c r="C1212">
        <v>1997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83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</row>
    <row r="1213" spans="1:16" s="516" customFormat="1" ht="16.5" customHeight="1">
      <c r="A1213" s="516">
        <v>8</v>
      </c>
      <c r="B1213" s="516">
        <v>169</v>
      </c>
      <c r="C1213" s="516">
        <v>1996</v>
      </c>
      <c r="D1213" s="516">
        <v>99</v>
      </c>
      <c r="E1213" s="516">
        <v>99</v>
      </c>
      <c r="F1213" s="516">
        <v>99</v>
      </c>
      <c r="G1213" s="516">
        <v>99</v>
      </c>
      <c r="H1213" s="516">
        <v>99</v>
      </c>
      <c r="I1213" s="516">
        <v>6</v>
      </c>
      <c r="J1213" s="516">
        <v>999</v>
      </c>
      <c r="K1213" s="516">
        <v>99</v>
      </c>
      <c r="L1213" s="516">
        <v>99</v>
      </c>
      <c r="M1213" s="516">
        <v>99</v>
      </c>
      <c r="N1213" s="516">
        <v>99</v>
      </c>
      <c r="O1213" s="516">
        <v>99</v>
      </c>
      <c r="P1213" s="516">
        <v>9999</v>
      </c>
    </row>
    <row r="1214" spans="1:16" s="516" customFormat="1" ht="16.5" customHeight="1">
      <c r="A1214" s="516">
        <v>8</v>
      </c>
      <c r="B1214" s="516">
        <v>170</v>
      </c>
      <c r="C1214" s="516">
        <v>1996</v>
      </c>
      <c r="D1214" s="516">
        <v>99</v>
      </c>
      <c r="E1214" s="516">
        <v>99</v>
      </c>
      <c r="F1214" s="516">
        <v>99</v>
      </c>
      <c r="G1214" s="516">
        <v>99</v>
      </c>
      <c r="H1214" s="516">
        <v>99</v>
      </c>
      <c r="I1214" s="516">
        <v>24</v>
      </c>
      <c r="J1214" s="516">
        <v>999</v>
      </c>
      <c r="K1214" s="516">
        <v>99</v>
      </c>
      <c r="L1214" s="516">
        <v>99</v>
      </c>
      <c r="M1214" s="516">
        <v>99</v>
      </c>
      <c r="N1214" s="516">
        <v>99</v>
      </c>
      <c r="O1214" s="516">
        <v>99</v>
      </c>
      <c r="P1214" s="516">
        <v>9999</v>
      </c>
    </row>
    <row r="1215" spans="1:16" s="516" customFormat="1" ht="16.5" customHeight="1">
      <c r="A1215" s="516">
        <v>8</v>
      </c>
      <c r="B1215" s="516">
        <v>171</v>
      </c>
      <c r="C1215" s="516">
        <v>1996</v>
      </c>
      <c r="D1215" s="516">
        <v>99</v>
      </c>
      <c r="E1215" s="516">
        <v>99</v>
      </c>
      <c r="F1215" s="516">
        <v>99</v>
      </c>
      <c r="G1215" s="516">
        <v>99</v>
      </c>
      <c r="H1215" s="516">
        <v>99</v>
      </c>
      <c r="I1215" s="516">
        <v>49</v>
      </c>
      <c r="J1215" s="516">
        <v>999</v>
      </c>
      <c r="K1215" s="516">
        <v>99</v>
      </c>
      <c r="L1215" s="516">
        <v>99</v>
      </c>
      <c r="M1215" s="516">
        <v>99</v>
      </c>
      <c r="N1215" s="516">
        <v>99</v>
      </c>
      <c r="O1215" s="516">
        <v>99</v>
      </c>
      <c r="P1215" s="516">
        <v>9999</v>
      </c>
    </row>
    <row r="1216" spans="1:16" s="516" customFormat="1" ht="16.5" customHeight="1">
      <c r="A1216" s="516">
        <v>8</v>
      </c>
      <c r="B1216" s="516">
        <v>172</v>
      </c>
      <c r="C1216" s="516">
        <v>1996</v>
      </c>
      <c r="D1216" s="516">
        <v>99</v>
      </c>
      <c r="E1216" s="516">
        <v>99</v>
      </c>
      <c r="F1216" s="516">
        <v>99</v>
      </c>
      <c r="G1216" s="516">
        <v>99</v>
      </c>
      <c r="H1216" s="516">
        <v>99</v>
      </c>
      <c r="I1216" s="516">
        <v>80</v>
      </c>
      <c r="J1216" s="516">
        <v>999</v>
      </c>
      <c r="K1216" s="516">
        <v>99</v>
      </c>
      <c r="L1216" s="516">
        <v>99</v>
      </c>
      <c r="M1216" s="516">
        <v>99</v>
      </c>
      <c r="N1216" s="516">
        <v>99</v>
      </c>
      <c r="O1216" s="516">
        <v>99</v>
      </c>
      <c r="P1216" s="516">
        <v>9999</v>
      </c>
    </row>
    <row r="1217" spans="1:37" s="516" customFormat="1" ht="16.5" customHeight="1">
      <c r="A1217" s="516">
        <v>8</v>
      </c>
      <c r="B1217" s="516">
        <v>173</v>
      </c>
      <c r="C1217" s="516">
        <v>1996</v>
      </c>
      <c r="D1217" s="516">
        <v>99</v>
      </c>
      <c r="E1217" s="516">
        <v>99</v>
      </c>
      <c r="F1217" s="516">
        <v>99</v>
      </c>
      <c r="G1217" s="516">
        <v>99</v>
      </c>
      <c r="H1217" s="516">
        <v>99</v>
      </c>
      <c r="I1217" s="516">
        <v>81</v>
      </c>
      <c r="J1217" s="516">
        <v>999</v>
      </c>
      <c r="K1217" s="516">
        <v>99</v>
      </c>
      <c r="L1217" s="516">
        <v>99</v>
      </c>
      <c r="M1217" s="516">
        <v>99</v>
      </c>
      <c r="N1217" s="516">
        <v>99</v>
      </c>
      <c r="O1217" s="516">
        <v>99</v>
      </c>
      <c r="P1217" s="516">
        <v>9999</v>
      </c>
    </row>
    <row r="1218" spans="1:37" s="516" customFormat="1" ht="16.5" customHeight="1">
      <c r="A1218" s="516">
        <v>8</v>
      </c>
      <c r="B1218" s="516">
        <v>174</v>
      </c>
      <c r="C1218" s="516">
        <v>1996</v>
      </c>
      <c r="D1218" s="516">
        <v>99</v>
      </c>
      <c r="E1218" s="516">
        <v>99</v>
      </c>
      <c r="F1218" s="516">
        <v>99</v>
      </c>
      <c r="G1218" s="516">
        <v>99</v>
      </c>
      <c r="H1218" s="516">
        <v>99</v>
      </c>
      <c r="I1218" s="516">
        <v>83</v>
      </c>
      <c r="J1218" s="516">
        <v>999</v>
      </c>
      <c r="K1218" s="516">
        <v>99</v>
      </c>
      <c r="L1218" s="516">
        <v>99</v>
      </c>
      <c r="M1218" s="516">
        <v>99</v>
      </c>
      <c r="N1218" s="516">
        <v>99</v>
      </c>
      <c r="O1218" s="516">
        <v>99</v>
      </c>
      <c r="P1218" s="516">
        <v>9999</v>
      </c>
    </row>
    <row r="1219" spans="1:37">
      <c r="A1219">
        <v>9</v>
      </c>
      <c r="B1219">
        <v>1</v>
      </c>
      <c r="C1219">
        <v>2024</v>
      </c>
      <c r="D1219">
        <v>99</v>
      </c>
      <c r="E1219">
        <v>99</v>
      </c>
      <c r="F1219">
        <v>99</v>
      </c>
      <c r="G1219">
        <v>99</v>
      </c>
      <c r="H1219">
        <v>1</v>
      </c>
      <c r="I1219">
        <v>99</v>
      </c>
      <c r="J1219">
        <v>103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</row>
    <row r="1220" spans="1:37">
      <c r="A1220">
        <v>9</v>
      </c>
      <c r="B1220">
        <v>2</v>
      </c>
      <c r="C1220">
        <v>2024</v>
      </c>
      <c r="D1220">
        <v>99</v>
      </c>
      <c r="E1220">
        <v>99</v>
      </c>
      <c r="F1220">
        <v>99</v>
      </c>
      <c r="G1220">
        <v>99</v>
      </c>
      <c r="H1220">
        <v>2</v>
      </c>
      <c r="I1220">
        <v>99</v>
      </c>
      <c r="J1220">
        <v>106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93</v>
      </c>
      <c r="R1220">
        <v>149</v>
      </c>
      <c r="S1220">
        <v>8.2147651006711424</v>
      </c>
      <c r="T1220">
        <v>7.7986577181208014</v>
      </c>
      <c r="U1220">
        <v>42.438255033557056</v>
      </c>
      <c r="V1220">
        <v>8.7248322147651027</v>
      </c>
      <c r="W1220">
        <v>34.228187919463089</v>
      </c>
      <c r="X1220">
        <v>100</v>
      </c>
      <c r="Y1220">
        <v>97.315436241610726</v>
      </c>
      <c r="Z1220">
        <v>73.154362416107389</v>
      </c>
      <c r="AA1220">
        <v>11.211293427200774</v>
      </c>
      <c r="AB1220">
        <v>2.1599271625466625</v>
      </c>
      <c r="AC1220">
        <v>2.1330882101716582</v>
      </c>
      <c r="AD1220">
        <v>73.957493021412844</v>
      </c>
      <c r="AE1220">
        <v>51.246157064739997</v>
      </c>
      <c r="AF1220">
        <v>61.682322819757374</v>
      </c>
      <c r="AG1220">
        <v>3.3483146067415737</v>
      </c>
      <c r="AH1220">
        <v>3.3587159403692874</v>
      </c>
      <c r="AI1220">
        <v>148</v>
      </c>
      <c r="AJ1220">
        <v>118.02635135135132</v>
      </c>
      <c r="AK1220">
        <v>25.560822815024217</v>
      </c>
    </row>
    <row r="1221" spans="1:37">
      <c r="A1221">
        <v>9</v>
      </c>
      <c r="B1221">
        <v>3</v>
      </c>
      <c r="C1221">
        <v>2024</v>
      </c>
      <c r="D1221">
        <v>99</v>
      </c>
      <c r="E1221">
        <v>99</v>
      </c>
      <c r="F1221">
        <v>99</v>
      </c>
      <c r="G1221">
        <v>99</v>
      </c>
      <c r="H1221">
        <v>1</v>
      </c>
      <c r="I1221">
        <v>99</v>
      </c>
      <c r="J1221">
        <v>110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353</v>
      </c>
      <c r="R1221">
        <v>574</v>
      </c>
      <c r="S1221">
        <v>8.0017421602787451</v>
      </c>
      <c r="T1221">
        <v>6.4198606271776999</v>
      </c>
      <c r="U1221">
        <v>41.77770034843207</v>
      </c>
      <c r="V1221">
        <v>14.459930313588853</v>
      </c>
      <c r="W1221">
        <v>12.891986062717772</v>
      </c>
      <c r="X1221">
        <v>99.825783972125436</v>
      </c>
      <c r="Y1221">
        <v>95.644599303135905</v>
      </c>
      <c r="Z1221">
        <v>70.209059233449494</v>
      </c>
      <c r="AA1221">
        <v>11.852388765572812</v>
      </c>
      <c r="AB1221">
        <v>1.7811431252073484</v>
      </c>
      <c r="AC1221">
        <v>1.9567686461567653</v>
      </c>
      <c r="AD1221">
        <v>76.508735845780976</v>
      </c>
      <c r="AE1221">
        <v>47.604947558439925</v>
      </c>
      <c r="AF1221">
        <v>53.114304863479092</v>
      </c>
      <c r="AG1221">
        <v>12.898876404494382</v>
      </c>
      <c r="AH1221">
        <v>12.73755028805081</v>
      </c>
      <c r="AI1221">
        <v>574</v>
      </c>
      <c r="AJ1221">
        <v>117.65522648083623</v>
      </c>
      <c r="AK1221">
        <v>25.03675520391214</v>
      </c>
    </row>
    <row r="1222" spans="1:37">
      <c r="A1222">
        <v>9</v>
      </c>
      <c r="B1222">
        <v>4</v>
      </c>
      <c r="C1222">
        <v>2024</v>
      </c>
      <c r="D1222">
        <v>99</v>
      </c>
      <c r="E1222">
        <v>99</v>
      </c>
      <c r="F1222">
        <v>99</v>
      </c>
      <c r="G1222">
        <v>99</v>
      </c>
      <c r="H1222">
        <v>1</v>
      </c>
      <c r="I1222">
        <v>99</v>
      </c>
      <c r="J1222">
        <v>111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335</v>
      </c>
      <c r="R1222">
        <v>484</v>
      </c>
      <c r="S1222">
        <v>8.7458677685950388</v>
      </c>
      <c r="T1222">
        <v>7.6239669421487619</v>
      </c>
      <c r="U1222">
        <v>46.677892561983477</v>
      </c>
      <c r="V1222">
        <v>8.6776859504132258</v>
      </c>
      <c r="W1222">
        <v>26.859504132231404</v>
      </c>
      <c r="X1222">
        <v>100</v>
      </c>
      <c r="Y1222">
        <v>98.140495867768578</v>
      </c>
      <c r="Z1222">
        <v>83.264462809917347</v>
      </c>
      <c r="AA1222">
        <v>11.895665007553328</v>
      </c>
      <c r="AB1222">
        <v>1.5665285986165276</v>
      </c>
      <c r="AC1222">
        <v>2.256103742756689</v>
      </c>
      <c r="AD1222">
        <v>79.905177963870187</v>
      </c>
      <c r="AE1222">
        <v>34.714723287215421</v>
      </c>
      <c r="AF1222">
        <v>37.51644889676939</v>
      </c>
      <c r="AG1222">
        <v>10.876404494382019</v>
      </c>
      <c r="AH1222">
        <v>12.000133853591787</v>
      </c>
      <c r="AI1222">
        <v>482</v>
      </c>
      <c r="AJ1222">
        <v>119.74419087136936</v>
      </c>
      <c r="AK1222">
        <v>26.805684059357912</v>
      </c>
    </row>
    <row r="1223" spans="1:37">
      <c r="A1223">
        <v>9</v>
      </c>
      <c r="B1223">
        <v>5</v>
      </c>
      <c r="C1223">
        <v>2024</v>
      </c>
      <c r="D1223">
        <v>99</v>
      </c>
      <c r="E1223">
        <v>99</v>
      </c>
      <c r="F1223">
        <v>99</v>
      </c>
      <c r="G1223">
        <v>99</v>
      </c>
      <c r="H1223">
        <v>1</v>
      </c>
      <c r="I1223">
        <v>99</v>
      </c>
      <c r="J1223">
        <v>116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263</v>
      </c>
      <c r="R1223">
        <v>363</v>
      </c>
      <c r="S1223">
        <v>8.3746556473829177</v>
      </c>
      <c r="T1223">
        <v>6.6446280991735538</v>
      </c>
      <c r="U1223">
        <v>42.379889807162542</v>
      </c>
      <c r="V1223">
        <v>14.049586776859503</v>
      </c>
      <c r="W1223">
        <v>18.732782369146001</v>
      </c>
      <c r="X1223">
        <v>99.449035812672165</v>
      </c>
      <c r="Y1223">
        <v>92.837465564738309</v>
      </c>
      <c r="Z1223">
        <v>70.24793388429751</v>
      </c>
      <c r="AA1223">
        <v>12.501878998784722</v>
      </c>
      <c r="AB1223">
        <v>1.8815084154034407</v>
      </c>
      <c r="AC1223">
        <v>2.053792450366609</v>
      </c>
      <c r="AD1223">
        <v>74.648235754617318</v>
      </c>
      <c r="AE1223">
        <v>27.822651279220317</v>
      </c>
      <c r="AF1223">
        <v>32.032927560091082</v>
      </c>
      <c r="AG1223">
        <v>8.157303370786515</v>
      </c>
      <c r="AH1223">
        <v>8.1713899633177434</v>
      </c>
      <c r="AI1223">
        <v>130</v>
      </c>
      <c r="AJ1223">
        <v>114.71153846153844</v>
      </c>
      <c r="AK1223">
        <v>25.997001454233843</v>
      </c>
    </row>
    <row r="1224" spans="1:37">
      <c r="A1224">
        <v>9</v>
      </c>
      <c r="B1224">
        <v>6</v>
      </c>
      <c r="C1224">
        <v>2024</v>
      </c>
      <c r="D1224">
        <v>99</v>
      </c>
      <c r="E1224">
        <v>99</v>
      </c>
      <c r="F1224">
        <v>99</v>
      </c>
      <c r="G1224">
        <v>99</v>
      </c>
      <c r="H1224">
        <v>2</v>
      </c>
      <c r="I1224">
        <v>99</v>
      </c>
      <c r="J1224">
        <v>117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206</v>
      </c>
      <c r="R1224">
        <v>327</v>
      </c>
      <c r="S1224">
        <v>8.2935779816513779</v>
      </c>
      <c r="T1224">
        <v>7.7737003058103937</v>
      </c>
      <c r="U1224">
        <v>44.200917431192686</v>
      </c>
      <c r="V1224">
        <v>6.4220183486238485</v>
      </c>
      <c r="W1224">
        <v>39.755351681957187</v>
      </c>
      <c r="X1224">
        <v>100</v>
      </c>
      <c r="Y1224">
        <v>96.330275229357781</v>
      </c>
      <c r="Z1224">
        <v>74.006116207951052</v>
      </c>
      <c r="AA1224">
        <v>12.31843919140921</v>
      </c>
      <c r="AB1224">
        <v>2.0586332820821265</v>
      </c>
      <c r="AC1224">
        <v>2.0818524321687963</v>
      </c>
      <c r="AD1224">
        <v>75.596695883444767</v>
      </c>
      <c r="AE1224">
        <v>45.202489875456394</v>
      </c>
      <c r="AF1224">
        <v>50.999057411979891</v>
      </c>
      <c r="AG1224">
        <v>7.3483146067415746</v>
      </c>
      <c r="AH1224">
        <v>7.677300236793382</v>
      </c>
      <c r="AI1224">
        <v>325</v>
      </c>
      <c r="AJ1224">
        <v>119.395076923077</v>
      </c>
      <c r="AK1224">
        <v>25.549699418734367</v>
      </c>
    </row>
    <row r="1225" spans="1:37">
      <c r="A1225">
        <v>9</v>
      </c>
      <c r="B1225">
        <v>7</v>
      </c>
      <c r="C1225">
        <v>2024</v>
      </c>
      <c r="D1225">
        <v>99</v>
      </c>
      <c r="E1225">
        <v>99</v>
      </c>
      <c r="F1225">
        <v>99</v>
      </c>
      <c r="G1225">
        <v>99</v>
      </c>
      <c r="H1225">
        <v>1</v>
      </c>
      <c r="I1225">
        <v>99</v>
      </c>
      <c r="J1225">
        <v>134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389</v>
      </c>
      <c r="R1225">
        <v>525</v>
      </c>
      <c r="S1225">
        <v>8.3561904761904788</v>
      </c>
      <c r="T1225">
        <v>7.3390476190476228</v>
      </c>
      <c r="U1225">
        <v>42.708952380952361</v>
      </c>
      <c r="V1225">
        <v>10.095238095238098</v>
      </c>
      <c r="W1225">
        <v>25.142857142857139</v>
      </c>
      <c r="X1225">
        <v>99.809523809523824</v>
      </c>
      <c r="Y1225">
        <v>94.285714285714306</v>
      </c>
      <c r="Z1225">
        <v>73.142857142857125</v>
      </c>
      <c r="AA1225">
        <v>11.973110183821328</v>
      </c>
      <c r="AB1225">
        <v>1.566550581891174</v>
      </c>
      <c r="AC1225">
        <v>1.8881331287857153</v>
      </c>
      <c r="AD1225">
        <v>67.790412240543787</v>
      </c>
      <c r="AE1225">
        <v>25.695622722251489</v>
      </c>
      <c r="AF1225">
        <v>42.411548786665286</v>
      </c>
      <c r="AG1225">
        <v>11.797752808988765</v>
      </c>
      <c r="AH1225">
        <v>11.90988891214211</v>
      </c>
      <c r="AI1225">
        <v>507</v>
      </c>
      <c r="AJ1225">
        <v>116.57672583826424</v>
      </c>
      <c r="AK1225">
        <v>26.575659423700881</v>
      </c>
    </row>
    <row r="1226" spans="1:37">
      <c r="A1226">
        <v>9</v>
      </c>
      <c r="B1226">
        <v>8</v>
      </c>
      <c r="C1226">
        <v>2024</v>
      </c>
      <c r="D1226">
        <v>99</v>
      </c>
      <c r="E1226">
        <v>99</v>
      </c>
      <c r="F1226">
        <v>99</v>
      </c>
      <c r="G1226">
        <v>99</v>
      </c>
      <c r="H1226">
        <v>2</v>
      </c>
      <c r="I1226">
        <v>99</v>
      </c>
      <c r="J1226">
        <v>141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354</v>
      </c>
      <c r="R1226">
        <v>508</v>
      </c>
      <c r="S1226">
        <v>8.0452755905511815</v>
      </c>
      <c r="T1226">
        <v>7.7598425196850398</v>
      </c>
      <c r="U1226">
        <v>41.533070866141792</v>
      </c>
      <c r="V1226">
        <v>11.614173228346459</v>
      </c>
      <c r="W1226">
        <v>28.937007874015752</v>
      </c>
      <c r="X1226">
        <v>98.818897637795274</v>
      </c>
      <c r="Y1226">
        <v>90.551181102362207</v>
      </c>
      <c r="Z1226">
        <v>64.763779527559052</v>
      </c>
      <c r="AA1226">
        <v>13.249629649366378</v>
      </c>
      <c r="AB1226">
        <v>1.7354335620989021</v>
      </c>
      <c r="AC1226">
        <v>1.8680386717455699</v>
      </c>
      <c r="AD1226">
        <v>81.401760574884349</v>
      </c>
      <c r="AE1226">
        <v>47.202241971000561</v>
      </c>
      <c r="AF1226">
        <v>57.656490853260699</v>
      </c>
      <c r="AG1226">
        <v>11.415730337078648</v>
      </c>
      <c r="AH1226">
        <v>11.206945089219809</v>
      </c>
      <c r="AI1226">
        <v>498</v>
      </c>
      <c r="AJ1226">
        <v>116.9781124497992</v>
      </c>
      <c r="AK1226">
        <v>25.202685954103991</v>
      </c>
    </row>
    <row r="1227" spans="1:37">
      <c r="A1227">
        <v>9</v>
      </c>
      <c r="B1227">
        <v>9</v>
      </c>
      <c r="C1227">
        <v>2024</v>
      </c>
      <c r="D1227">
        <v>99</v>
      </c>
      <c r="E1227">
        <v>99</v>
      </c>
      <c r="F1227">
        <v>99</v>
      </c>
      <c r="G1227">
        <v>99</v>
      </c>
      <c r="H1227">
        <v>2</v>
      </c>
      <c r="I1227">
        <v>99</v>
      </c>
      <c r="J1227">
        <v>143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5</v>
      </c>
      <c r="R1227">
        <v>7</v>
      </c>
      <c r="S1227">
        <v>8</v>
      </c>
      <c r="T1227">
        <v>7</v>
      </c>
      <c r="U1227">
        <v>35.685714285714297</v>
      </c>
      <c r="V1227">
        <v>0</v>
      </c>
      <c r="W1227">
        <v>0</v>
      </c>
      <c r="X1227">
        <v>100</v>
      </c>
      <c r="Y1227">
        <v>71.428571428571445</v>
      </c>
      <c r="Z1227">
        <v>57.142857142857153</v>
      </c>
      <c r="AA1227">
        <v>12.472533088056045</v>
      </c>
      <c r="AB1227">
        <v>1.690308509457034</v>
      </c>
      <c r="AC1227">
        <v>1.0690449676496976</v>
      </c>
      <c r="AD1227">
        <v>91.409906999610527</v>
      </c>
      <c r="AE1227">
        <v>42.534548631840558</v>
      </c>
      <c r="AF1227">
        <v>55.339859052946629</v>
      </c>
      <c r="AG1227">
        <v>0.15730337078651679</v>
      </c>
      <c r="AH1227">
        <v>0.13268502868822421</v>
      </c>
      <c r="AI1227">
        <v>0</v>
      </c>
    </row>
    <row r="1228" spans="1:37">
      <c r="A1228">
        <v>9</v>
      </c>
      <c r="B1228">
        <v>10</v>
      </c>
      <c r="C1228">
        <v>2024</v>
      </c>
      <c r="D1228">
        <v>99</v>
      </c>
      <c r="E1228">
        <v>99</v>
      </c>
      <c r="F1228">
        <v>99</v>
      </c>
      <c r="G1228">
        <v>99</v>
      </c>
      <c r="H1228">
        <v>2</v>
      </c>
      <c r="I1228">
        <v>99</v>
      </c>
      <c r="J1228">
        <v>147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29</v>
      </c>
      <c r="R1228">
        <v>45</v>
      </c>
      <c r="S1228">
        <v>8.0666666666666664</v>
      </c>
      <c r="T1228">
        <v>8.2444444444444454</v>
      </c>
      <c r="U1228">
        <v>40.888888888888886</v>
      </c>
      <c r="V1228">
        <v>4.4444444444444446</v>
      </c>
      <c r="W1228">
        <v>53.33333333333335</v>
      </c>
      <c r="X1228">
        <v>100</v>
      </c>
      <c r="Y1228">
        <v>88.8888888888889</v>
      </c>
      <c r="Z1228">
        <v>62.222222222222221</v>
      </c>
      <c r="AA1228">
        <v>14.215722473096429</v>
      </c>
      <c r="AB1228">
        <v>1.9821424996424679</v>
      </c>
      <c r="AC1228">
        <v>1.5370325747369475</v>
      </c>
      <c r="AD1228">
        <v>87.550538081459322</v>
      </c>
      <c r="AE1228">
        <v>53.111776324991695</v>
      </c>
      <c r="AF1228">
        <v>62.923454637200237</v>
      </c>
      <c r="AG1228">
        <v>1.0112359550561798</v>
      </c>
      <c r="AH1228">
        <v>0.97734368609420497</v>
      </c>
      <c r="AI1228">
        <v>45</v>
      </c>
      <c r="AJ1228">
        <v>116.3888888888889</v>
      </c>
      <c r="AK1228">
        <v>25.02507941882708</v>
      </c>
    </row>
    <row r="1229" spans="1:37">
      <c r="A1229">
        <v>9</v>
      </c>
      <c r="B1229">
        <v>11</v>
      </c>
      <c r="C1229">
        <v>2024</v>
      </c>
      <c r="D1229">
        <v>99</v>
      </c>
      <c r="E1229">
        <v>99</v>
      </c>
      <c r="F1229">
        <v>99</v>
      </c>
      <c r="G1229">
        <v>99</v>
      </c>
      <c r="H1229">
        <v>1</v>
      </c>
      <c r="I1229">
        <v>99</v>
      </c>
      <c r="J1229">
        <v>155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121</v>
      </c>
      <c r="R1229">
        <v>185</v>
      </c>
      <c r="S1229">
        <v>9.0702702702702691</v>
      </c>
      <c r="T1229">
        <v>7.1243243243243244</v>
      </c>
      <c r="U1229">
        <v>45.888108108108121</v>
      </c>
      <c r="V1229">
        <v>8.6486486486486491</v>
      </c>
      <c r="W1229">
        <v>22.162162162162165</v>
      </c>
      <c r="X1229">
        <v>100</v>
      </c>
      <c r="Y1229">
        <v>97.837837837837824</v>
      </c>
      <c r="Z1229">
        <v>85.405405405405389</v>
      </c>
      <c r="AA1229">
        <v>10.908393455137812</v>
      </c>
      <c r="AB1229">
        <v>1.730624768433682</v>
      </c>
      <c r="AC1229">
        <v>2.1737258343502837</v>
      </c>
      <c r="AD1229">
        <v>76.863582972248935</v>
      </c>
      <c r="AE1229">
        <v>58.132019559028912</v>
      </c>
      <c r="AF1229">
        <v>52.070211896128065</v>
      </c>
      <c r="AG1229">
        <v>4.1573033707865159</v>
      </c>
      <c r="AH1229">
        <v>4.509219431717141</v>
      </c>
      <c r="AI1229">
        <v>164</v>
      </c>
      <c r="AJ1229">
        <v>118.93841463414628</v>
      </c>
      <c r="AK1229">
        <v>27.195498144663045</v>
      </c>
    </row>
    <row r="1230" spans="1:37">
      <c r="A1230">
        <v>9</v>
      </c>
      <c r="B1230">
        <v>12</v>
      </c>
      <c r="C1230">
        <v>2024</v>
      </c>
      <c r="D1230">
        <v>99</v>
      </c>
      <c r="E1230">
        <v>99</v>
      </c>
      <c r="F1230">
        <v>99</v>
      </c>
      <c r="G1230">
        <v>99</v>
      </c>
      <c r="H1230">
        <v>2</v>
      </c>
      <c r="I1230">
        <v>99</v>
      </c>
      <c r="J1230">
        <v>160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108</v>
      </c>
      <c r="R1230">
        <v>165</v>
      </c>
      <c r="S1230">
        <v>7.824242424242426</v>
      </c>
      <c r="T1230">
        <v>7.0303030303030294</v>
      </c>
      <c r="U1230">
        <v>39.687272727272727</v>
      </c>
      <c r="V1230">
        <v>13.939393939393939</v>
      </c>
      <c r="W1230">
        <v>23.030303030303031</v>
      </c>
      <c r="X1230">
        <v>94.545454545454561</v>
      </c>
      <c r="Y1230">
        <v>91.515151515151516</v>
      </c>
      <c r="Z1230">
        <v>62.424242424242415</v>
      </c>
      <c r="AA1230">
        <v>12.884753327850701</v>
      </c>
      <c r="AB1230">
        <v>1.6731444363433929</v>
      </c>
      <c r="AC1230">
        <v>1.8567623905172423</v>
      </c>
      <c r="AD1230">
        <v>79.987851482606018</v>
      </c>
      <c r="AE1230">
        <v>51.716040261926338</v>
      </c>
      <c r="AF1230">
        <v>52.259423751527393</v>
      </c>
      <c r="AG1230">
        <v>3.7078651685393265</v>
      </c>
      <c r="AH1230">
        <v>3.4782811924017913</v>
      </c>
      <c r="AI1230">
        <v>165</v>
      </c>
      <c r="AJ1230">
        <v>116.8442424242424</v>
      </c>
      <c r="AK1230">
        <v>24.015735032559942</v>
      </c>
    </row>
    <row r="1231" spans="1:37">
      <c r="A1231">
        <v>9</v>
      </c>
      <c r="B1231">
        <v>13</v>
      </c>
      <c r="C1231">
        <v>2024</v>
      </c>
      <c r="D1231">
        <v>99</v>
      </c>
      <c r="E1231">
        <v>99</v>
      </c>
      <c r="F1231">
        <v>99</v>
      </c>
      <c r="G1231">
        <v>99</v>
      </c>
      <c r="H1231">
        <v>1</v>
      </c>
      <c r="I1231">
        <v>99</v>
      </c>
      <c r="J1231">
        <v>171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34</v>
      </c>
      <c r="R1231">
        <v>57</v>
      </c>
      <c r="S1231">
        <v>8.9473684210526301</v>
      </c>
      <c r="T1231">
        <v>6.9824561403508785</v>
      </c>
      <c r="U1231">
        <v>50.914035087719299</v>
      </c>
      <c r="V1231">
        <v>1.7543859649122804</v>
      </c>
      <c r="W1231">
        <v>19.298245614035089</v>
      </c>
      <c r="X1231">
        <v>100</v>
      </c>
      <c r="Y1231">
        <v>98.24561403508774</v>
      </c>
      <c r="Z1231">
        <v>94.736842105263179</v>
      </c>
      <c r="AA1231">
        <v>10.191249059966882</v>
      </c>
      <c r="AB1231">
        <v>1.3300976435806953</v>
      </c>
      <c r="AC1231">
        <v>1.5726971811238564</v>
      </c>
      <c r="AD1231">
        <v>71.188548937438867</v>
      </c>
      <c r="AE1231">
        <v>44.474845172422306</v>
      </c>
      <c r="AF1231">
        <v>56.147448085689184</v>
      </c>
      <c r="AG1231">
        <v>1.2808988764044944</v>
      </c>
      <c r="AH1231">
        <v>1.5414940822902143</v>
      </c>
      <c r="AI1231">
        <v>57</v>
      </c>
      <c r="AJ1231">
        <v>122.80000000000003</v>
      </c>
      <c r="AK1231">
        <v>27.272055851582795</v>
      </c>
    </row>
    <row r="1232" spans="1:37">
      <c r="A1232">
        <v>9</v>
      </c>
      <c r="B1232">
        <v>14</v>
      </c>
      <c r="C1232">
        <v>2024</v>
      </c>
      <c r="D1232">
        <v>99</v>
      </c>
      <c r="E1232">
        <v>99</v>
      </c>
      <c r="F1232">
        <v>99</v>
      </c>
      <c r="G1232">
        <v>99</v>
      </c>
      <c r="H1232">
        <v>2</v>
      </c>
      <c r="I1232">
        <v>99</v>
      </c>
      <c r="J1232">
        <v>175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76</v>
      </c>
      <c r="R1232">
        <v>95</v>
      </c>
      <c r="S1232">
        <v>8.4526315789473703</v>
      </c>
      <c r="T1232">
        <v>7.5263157894736814</v>
      </c>
      <c r="U1232">
        <v>41.002105263157901</v>
      </c>
      <c r="V1232">
        <v>14.736842105263156</v>
      </c>
      <c r="W1232">
        <v>32.631578947368411</v>
      </c>
      <c r="X1232">
        <v>100</v>
      </c>
      <c r="Y1232">
        <v>91.578947368421055</v>
      </c>
      <c r="Z1232">
        <v>66.31578947368422</v>
      </c>
      <c r="AA1232">
        <v>12.600910401089569</v>
      </c>
      <c r="AB1232">
        <v>1.8454405895419876</v>
      </c>
      <c r="AC1232">
        <v>1.9673230824659496</v>
      </c>
      <c r="AD1232">
        <v>78.564511547060732</v>
      </c>
      <c r="AE1232">
        <v>53.786186040492083</v>
      </c>
      <c r="AF1232">
        <v>61.283102253315519</v>
      </c>
      <c r="AG1232">
        <v>2.1348314606741567</v>
      </c>
      <c r="AH1232">
        <v>2.0689940902576902</v>
      </c>
      <c r="AI1232">
        <v>28</v>
      </c>
      <c r="AJ1232">
        <v>113.56785714285721</v>
      </c>
      <c r="AK1232">
        <v>26.047823305560801</v>
      </c>
    </row>
    <row r="1233" spans="1:37">
      <c r="A1233">
        <v>9</v>
      </c>
      <c r="B1233">
        <v>15</v>
      </c>
      <c r="C1233">
        <v>2024</v>
      </c>
      <c r="D1233">
        <v>99</v>
      </c>
      <c r="E1233">
        <v>99</v>
      </c>
      <c r="F1233">
        <v>99</v>
      </c>
      <c r="G1233">
        <v>99</v>
      </c>
      <c r="H1233">
        <v>2</v>
      </c>
      <c r="I1233">
        <v>99</v>
      </c>
      <c r="J1233">
        <v>177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85</v>
      </c>
      <c r="R1233">
        <v>127</v>
      </c>
      <c r="S1233">
        <v>7.3543307086614211</v>
      </c>
      <c r="T1233">
        <v>6.3937007874015759</v>
      </c>
      <c r="U1233">
        <v>39.893700787401571</v>
      </c>
      <c r="V1233">
        <v>15.748031496062996</v>
      </c>
      <c r="W1233">
        <v>10.236220472440944</v>
      </c>
      <c r="X1233">
        <v>100</v>
      </c>
      <c r="Y1233">
        <v>94.488188976377955</v>
      </c>
      <c r="Z1233">
        <v>66.141732283464549</v>
      </c>
      <c r="AA1233">
        <v>10.847843488519633</v>
      </c>
      <c r="AB1233">
        <v>1.6291032220073141</v>
      </c>
      <c r="AC1233">
        <v>1.6176072555804348</v>
      </c>
      <c r="AD1233">
        <v>75.490158662128394</v>
      </c>
      <c r="AE1233">
        <v>54.345695501241437</v>
      </c>
      <c r="AF1233">
        <v>49.684812449911526</v>
      </c>
      <c r="AG1233">
        <v>2.8539325842696619</v>
      </c>
      <c r="AH1233">
        <v>2.6911477095632002</v>
      </c>
      <c r="AI1233">
        <v>127</v>
      </c>
      <c r="AJ1233">
        <v>118.7181102362205</v>
      </c>
      <c r="AK1233">
        <v>23.533817528517289</v>
      </c>
    </row>
    <row r="1234" spans="1:37">
      <c r="A1234">
        <v>9</v>
      </c>
      <c r="B1234">
        <v>16</v>
      </c>
      <c r="C1234">
        <v>2024</v>
      </c>
      <c r="D1234">
        <v>99</v>
      </c>
      <c r="E1234">
        <v>99</v>
      </c>
      <c r="F1234">
        <v>99</v>
      </c>
      <c r="G1234">
        <v>99</v>
      </c>
      <c r="H1234">
        <v>2</v>
      </c>
      <c r="I1234">
        <v>99</v>
      </c>
      <c r="J1234">
        <v>178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27</v>
      </c>
      <c r="R1234">
        <v>37</v>
      </c>
      <c r="S1234">
        <v>8.1621621621621596</v>
      </c>
      <c r="T1234">
        <v>6.729729729729728</v>
      </c>
      <c r="U1234">
        <v>42.745945945945934</v>
      </c>
      <c r="V1234">
        <v>10.810810810810812</v>
      </c>
      <c r="W1234">
        <v>13.513513513513516</v>
      </c>
      <c r="X1234">
        <v>100</v>
      </c>
      <c r="Y1234">
        <v>100</v>
      </c>
      <c r="Z1234">
        <v>75.675675675675691</v>
      </c>
      <c r="AA1234">
        <v>9.9679105293638681</v>
      </c>
      <c r="AB1234">
        <v>1.9798104401959424</v>
      </c>
      <c r="AC1234">
        <v>1.8402210303296411</v>
      </c>
      <c r="AD1234">
        <v>66.84993429282811</v>
      </c>
      <c r="AE1234">
        <v>38.273266291436862</v>
      </c>
      <c r="AF1234">
        <v>44.970966955474303</v>
      </c>
      <c r="AG1234">
        <v>0.83146067415730318</v>
      </c>
      <c r="AH1234">
        <v>0.84009063800358452</v>
      </c>
      <c r="AI1234">
        <v>35</v>
      </c>
      <c r="AJ1234">
        <v>119.96857142857144</v>
      </c>
      <c r="AK1234">
        <v>24.174184674743803</v>
      </c>
    </row>
    <row r="1235" spans="1:37">
      <c r="A1235">
        <v>9</v>
      </c>
      <c r="B1235">
        <v>17</v>
      </c>
      <c r="C1235">
        <v>2024</v>
      </c>
      <c r="D1235">
        <v>99</v>
      </c>
      <c r="E1235">
        <v>99</v>
      </c>
      <c r="F1235">
        <v>99</v>
      </c>
      <c r="G1235">
        <v>99</v>
      </c>
      <c r="H1235">
        <v>2</v>
      </c>
      <c r="I1235">
        <v>99</v>
      </c>
      <c r="J1235">
        <v>181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77</v>
      </c>
      <c r="R1235">
        <v>151</v>
      </c>
      <c r="S1235">
        <v>7.9470198675496686</v>
      </c>
      <c r="T1235">
        <v>6.5827814569536436</v>
      </c>
      <c r="U1235">
        <v>36.942384105960272</v>
      </c>
      <c r="V1235">
        <v>6.6225165562913899</v>
      </c>
      <c r="W1235">
        <v>5.960264900662251</v>
      </c>
      <c r="X1235">
        <v>94.701986754966882</v>
      </c>
      <c r="Y1235">
        <v>76.821192052980123</v>
      </c>
      <c r="Z1235">
        <v>57.61589403973511</v>
      </c>
      <c r="AA1235">
        <v>13.878185450631904</v>
      </c>
      <c r="AB1235">
        <v>1.9112357899114376</v>
      </c>
      <c r="AC1235">
        <v>1.6249609914585996</v>
      </c>
      <c r="AD1235">
        <v>85.577286369106019</v>
      </c>
      <c r="AE1235">
        <v>57.568580122707615</v>
      </c>
      <c r="AF1235">
        <v>55.796494899423742</v>
      </c>
      <c r="AG1235">
        <v>3.3932584269662911</v>
      </c>
      <c r="AH1235">
        <v>2.962997980510492</v>
      </c>
      <c r="AI1235">
        <v>48</v>
      </c>
      <c r="AJ1235">
        <v>109.1458333333333</v>
      </c>
      <c r="AK1235">
        <v>23.202498165597795</v>
      </c>
    </row>
    <row r="1236" spans="1:37">
      <c r="A1236">
        <v>9</v>
      </c>
      <c r="B1236">
        <v>18</v>
      </c>
      <c r="C1236">
        <v>2024</v>
      </c>
      <c r="D1236">
        <v>99</v>
      </c>
      <c r="E1236">
        <v>99</v>
      </c>
      <c r="F1236">
        <v>99</v>
      </c>
      <c r="G1236">
        <v>99</v>
      </c>
      <c r="H1236">
        <v>2</v>
      </c>
      <c r="I1236">
        <v>99</v>
      </c>
      <c r="J1236">
        <v>262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37">
      <c r="A1237">
        <v>9</v>
      </c>
      <c r="B1237">
        <v>19</v>
      </c>
      <c r="C1237">
        <v>2024</v>
      </c>
      <c r="D1237">
        <v>99</v>
      </c>
      <c r="E1237">
        <v>99</v>
      </c>
      <c r="F1237">
        <v>99</v>
      </c>
      <c r="G1237">
        <v>99</v>
      </c>
      <c r="H1237">
        <v>2</v>
      </c>
      <c r="I1237">
        <v>99</v>
      </c>
      <c r="J1237">
        <v>267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3</v>
      </c>
      <c r="R1237">
        <v>4</v>
      </c>
      <c r="S1237">
        <v>7.25</v>
      </c>
      <c r="T1237">
        <v>7.5</v>
      </c>
      <c r="U1237">
        <v>35.825000000000003</v>
      </c>
      <c r="V1237">
        <v>25</v>
      </c>
      <c r="W1237">
        <v>0</v>
      </c>
      <c r="X1237">
        <v>100</v>
      </c>
      <c r="Y1237">
        <v>75</v>
      </c>
      <c r="Z1237">
        <v>50</v>
      </c>
      <c r="AA1237">
        <v>9.4608073122751932</v>
      </c>
      <c r="AB1237">
        <v>0.4330127018922193</v>
      </c>
      <c r="AC1237">
        <v>0.5</v>
      </c>
      <c r="AD1237">
        <v>61.483167028866497</v>
      </c>
      <c r="AE1237">
        <v>-20.875596921178055</v>
      </c>
      <c r="AF1237">
        <v>57.735026918962582</v>
      </c>
      <c r="AG1237">
        <v>8.9887640449438214E-2</v>
      </c>
      <c r="AH1237">
        <v>7.6115951205054197E-2</v>
      </c>
      <c r="AI1237">
        <v>4</v>
      </c>
      <c r="AJ1237">
        <v>118.77500000000001</v>
      </c>
      <c r="AK1237">
        <v>20.8111383400311</v>
      </c>
    </row>
    <row r="1238" spans="1:37">
      <c r="A1238">
        <v>9</v>
      </c>
      <c r="B1238">
        <v>20</v>
      </c>
      <c r="C1238">
        <v>2024</v>
      </c>
      <c r="D1238">
        <v>99</v>
      </c>
      <c r="E1238">
        <v>99</v>
      </c>
      <c r="F1238">
        <v>99</v>
      </c>
      <c r="G1238">
        <v>99</v>
      </c>
      <c r="H1238">
        <v>1</v>
      </c>
      <c r="I1238">
        <v>99</v>
      </c>
      <c r="J1238">
        <v>309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224</v>
      </c>
      <c r="R1238">
        <v>334</v>
      </c>
      <c r="S1238">
        <v>8.1766467065868262</v>
      </c>
      <c r="T1238">
        <v>7.6467065868263484</v>
      </c>
      <c r="U1238">
        <v>41.88173652694605</v>
      </c>
      <c r="V1238">
        <v>11.976047904191619</v>
      </c>
      <c r="W1238">
        <v>32.634730538922156</v>
      </c>
      <c r="X1238">
        <v>99.101796407185631</v>
      </c>
      <c r="Y1238">
        <v>92.514970059880241</v>
      </c>
      <c r="Z1238">
        <v>68.862275449101801</v>
      </c>
      <c r="AA1238">
        <v>12.83525256322309</v>
      </c>
      <c r="AB1238">
        <v>1.8640772422311596</v>
      </c>
      <c r="AC1238">
        <v>1.6635502195817178</v>
      </c>
      <c r="AD1238">
        <v>78.827173375359365</v>
      </c>
      <c r="AE1238">
        <v>47.708035766228761</v>
      </c>
      <c r="AF1238">
        <v>55.887602894565745</v>
      </c>
      <c r="AG1238">
        <v>7.5056179775280896</v>
      </c>
      <c r="AH1238">
        <v>7.4302022570265089</v>
      </c>
      <c r="AI1238">
        <v>334</v>
      </c>
      <c r="AJ1238">
        <v>117.45748502994016</v>
      </c>
      <c r="AK1238">
        <v>25.206139761328703</v>
      </c>
    </row>
    <row r="1239" spans="1:37">
      <c r="A1239">
        <v>9</v>
      </c>
      <c r="B1239">
        <v>21</v>
      </c>
      <c r="C1239">
        <v>2024</v>
      </c>
      <c r="D1239">
        <v>99</v>
      </c>
      <c r="E1239">
        <v>99</v>
      </c>
      <c r="F1239">
        <v>99</v>
      </c>
      <c r="G1239">
        <v>99</v>
      </c>
      <c r="H1239">
        <v>2</v>
      </c>
      <c r="I1239">
        <v>99</v>
      </c>
      <c r="J1239">
        <v>470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41</v>
      </c>
      <c r="R1239">
        <v>62</v>
      </c>
      <c r="S1239">
        <v>7.9193548387096788</v>
      </c>
      <c r="T1239">
        <v>7.9838709677419324</v>
      </c>
      <c r="U1239">
        <v>38.422580645161283</v>
      </c>
      <c r="V1239">
        <v>3.2258064516129026</v>
      </c>
      <c r="W1239">
        <v>35.483870967741943</v>
      </c>
      <c r="X1239">
        <v>98.387096774193566</v>
      </c>
      <c r="Y1239">
        <v>82.258064516129025</v>
      </c>
      <c r="Z1239">
        <v>59.677419354838719</v>
      </c>
      <c r="AA1239">
        <v>13.752963544032887</v>
      </c>
      <c r="AB1239">
        <v>1.7897412598795679</v>
      </c>
      <c r="AC1239">
        <v>2.9972672256674677</v>
      </c>
      <c r="AD1239">
        <v>76.359719397873889</v>
      </c>
      <c r="AE1239">
        <v>32.805715952689354</v>
      </c>
      <c r="AF1239">
        <v>51.691289721973057</v>
      </c>
      <c r="AG1239">
        <v>1.3932584269662924</v>
      </c>
      <c r="AH1239">
        <v>1.2653413744639217</v>
      </c>
      <c r="AI1239">
        <v>53</v>
      </c>
      <c r="AJ1239">
        <v>115.86415094339623</v>
      </c>
      <c r="AK1239">
        <v>24.388185576547816</v>
      </c>
    </row>
    <row r="1240" spans="1:37">
      <c r="A1240">
        <v>9</v>
      </c>
      <c r="B1240">
        <v>22</v>
      </c>
      <c r="C1240">
        <v>2024</v>
      </c>
      <c r="D1240">
        <v>99</v>
      </c>
      <c r="E1240">
        <v>99</v>
      </c>
      <c r="F1240">
        <v>99</v>
      </c>
      <c r="G1240">
        <v>99</v>
      </c>
      <c r="H1240">
        <v>2</v>
      </c>
      <c r="I1240">
        <v>99</v>
      </c>
      <c r="J1240">
        <v>629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37">
      <c r="A1241">
        <v>9</v>
      </c>
      <c r="B1241">
        <v>23</v>
      </c>
      <c r="C1241">
        <v>2024</v>
      </c>
      <c r="D1241">
        <v>99</v>
      </c>
      <c r="E1241">
        <v>99</v>
      </c>
      <c r="F1241">
        <v>99</v>
      </c>
      <c r="G1241">
        <v>99</v>
      </c>
      <c r="H1241">
        <v>1</v>
      </c>
      <c r="I1241">
        <v>99</v>
      </c>
      <c r="J1241">
        <v>643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114</v>
      </c>
      <c r="R1241">
        <v>209</v>
      </c>
      <c r="S1241">
        <v>7.3540669856459324</v>
      </c>
      <c r="T1241">
        <v>6.8851674641148302</v>
      </c>
      <c r="U1241">
        <v>35.924880382775122</v>
      </c>
      <c r="V1241">
        <v>12.440191387559812</v>
      </c>
      <c r="W1241">
        <v>20.574162679425836</v>
      </c>
      <c r="X1241">
        <v>94.736842105263179</v>
      </c>
      <c r="Y1241">
        <v>80.382775119617193</v>
      </c>
      <c r="Z1241">
        <v>50.717703349282303</v>
      </c>
      <c r="AA1241">
        <v>13.092890547179737</v>
      </c>
      <c r="AB1241">
        <v>1.7053238380560172</v>
      </c>
      <c r="AC1241">
        <v>1.8832477535211276</v>
      </c>
      <c r="AD1241">
        <v>73.932912838765318</v>
      </c>
      <c r="AE1241">
        <v>37.680319203891905</v>
      </c>
      <c r="AF1241">
        <v>50.430700017691599</v>
      </c>
      <c r="AG1241">
        <v>4.6966292134831473</v>
      </c>
      <c r="AH1241">
        <v>3.9881465208158255</v>
      </c>
      <c r="AI1241">
        <v>70</v>
      </c>
      <c r="AJ1241">
        <v>112.64571428571436</v>
      </c>
      <c r="AK1241">
        <v>24.842766194014619</v>
      </c>
    </row>
    <row r="1242" spans="1:37">
      <c r="A1242">
        <v>9</v>
      </c>
      <c r="B1242">
        <v>24</v>
      </c>
      <c r="C1242">
        <v>2024</v>
      </c>
      <c r="D1242">
        <v>99</v>
      </c>
      <c r="E1242">
        <v>99</v>
      </c>
      <c r="F1242">
        <v>99</v>
      </c>
      <c r="G1242">
        <v>99</v>
      </c>
      <c r="H1242">
        <v>2</v>
      </c>
      <c r="I1242">
        <v>99</v>
      </c>
      <c r="J1242">
        <v>704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37">
      <c r="A1243">
        <v>9</v>
      </c>
      <c r="B1243">
        <v>25</v>
      </c>
      <c r="C1243">
        <v>2024</v>
      </c>
      <c r="D1243">
        <v>99</v>
      </c>
      <c r="E1243">
        <v>99</v>
      </c>
      <c r="F1243">
        <v>99</v>
      </c>
      <c r="G1243">
        <v>99</v>
      </c>
      <c r="H1243">
        <v>1</v>
      </c>
      <c r="I1243">
        <v>99</v>
      </c>
      <c r="J1243">
        <v>802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25</v>
      </c>
      <c r="R1243">
        <v>42</v>
      </c>
      <c r="S1243">
        <v>8.7857142857142883</v>
      </c>
      <c r="T1243">
        <v>7.6428571428571441</v>
      </c>
      <c r="U1243">
        <v>43.750000000000007</v>
      </c>
      <c r="V1243">
        <v>16.666666666666671</v>
      </c>
      <c r="W1243">
        <v>26.190476190476193</v>
      </c>
      <c r="X1243">
        <v>100</v>
      </c>
      <c r="Y1243">
        <v>92.857142857142875</v>
      </c>
      <c r="Z1243">
        <v>64.285714285714306</v>
      </c>
      <c r="AA1243">
        <v>13.106146322568289</v>
      </c>
      <c r="AB1243">
        <v>1.9944651304203265</v>
      </c>
      <c r="AC1243">
        <v>1.8621726758896251</v>
      </c>
      <c r="AD1243">
        <v>85.369885420952784</v>
      </c>
      <c r="AE1243">
        <v>62.538527590123955</v>
      </c>
      <c r="AF1243">
        <v>48.583820114549646</v>
      </c>
      <c r="AG1243">
        <v>0.9438202247191011</v>
      </c>
      <c r="AH1243">
        <v>0.97601577347723012</v>
      </c>
      <c r="AI1243">
        <v>42</v>
      </c>
      <c r="AJ1243">
        <v>119.72619047619048</v>
      </c>
      <c r="AK1243">
        <v>25.070618774574474</v>
      </c>
    </row>
    <row r="1244" spans="1:37">
      <c r="A1244">
        <v>9</v>
      </c>
      <c r="B1244">
        <v>26</v>
      </c>
      <c r="C1244">
        <v>2023</v>
      </c>
      <c r="D1244">
        <v>99</v>
      </c>
      <c r="E1244">
        <v>99</v>
      </c>
      <c r="F1244">
        <v>99</v>
      </c>
      <c r="G1244">
        <v>99</v>
      </c>
      <c r="H1244">
        <v>1</v>
      </c>
      <c r="I1244">
        <v>99</v>
      </c>
      <c r="J1244">
        <v>103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23</v>
      </c>
      <c r="R1244">
        <v>47</v>
      </c>
      <c r="S1244">
        <v>9.8085106382978733</v>
      </c>
      <c r="T1244">
        <v>9.0212765957446788</v>
      </c>
      <c r="U1244">
        <v>51.08936170212769</v>
      </c>
      <c r="V1244">
        <v>2.1276595744680855</v>
      </c>
      <c r="W1244">
        <v>57.446808510638292</v>
      </c>
      <c r="X1244">
        <v>100</v>
      </c>
      <c r="Y1244">
        <v>100</v>
      </c>
      <c r="Z1244">
        <v>91.489361702127681</v>
      </c>
      <c r="AA1244">
        <v>11.488537007439083</v>
      </c>
      <c r="AB1244">
        <v>1.7821609864997441</v>
      </c>
      <c r="AC1244">
        <v>1.8391644923382404</v>
      </c>
      <c r="AD1244">
        <v>72.566331899980298</v>
      </c>
      <c r="AE1244">
        <v>17.693546723107659</v>
      </c>
      <c r="AF1244">
        <v>-7.6653106720441215</v>
      </c>
      <c r="AG1244">
        <v>0.95664563403215996</v>
      </c>
      <c r="AH1244">
        <v>1.1556739272656029</v>
      </c>
      <c r="AI1244">
        <v>0</v>
      </c>
    </row>
    <row r="1245" spans="1:37">
      <c r="A1245">
        <v>9</v>
      </c>
      <c r="B1245">
        <v>27</v>
      </c>
      <c r="C1245">
        <v>2023</v>
      </c>
      <c r="D1245">
        <v>99</v>
      </c>
      <c r="E1245">
        <v>99</v>
      </c>
      <c r="F1245">
        <v>99</v>
      </c>
      <c r="G1245">
        <v>99</v>
      </c>
      <c r="H1245">
        <v>2</v>
      </c>
      <c r="I1245">
        <v>99</v>
      </c>
      <c r="J1245">
        <v>106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127</v>
      </c>
      <c r="R1245">
        <v>188</v>
      </c>
      <c r="S1245">
        <v>8.0212765957446788</v>
      </c>
      <c r="T1245">
        <v>7.042553191489362</v>
      </c>
      <c r="U1245">
        <v>40.812765957446807</v>
      </c>
      <c r="V1245">
        <v>11.17021276595745</v>
      </c>
      <c r="W1245">
        <v>25.531914893617031</v>
      </c>
      <c r="X1245">
        <v>99.468085106382972</v>
      </c>
      <c r="Y1245">
        <v>92.553191489361694</v>
      </c>
      <c r="Z1245">
        <v>66.489361702127681</v>
      </c>
      <c r="AA1245">
        <v>12.182139298226462</v>
      </c>
      <c r="AB1245">
        <v>2.4275840516344882</v>
      </c>
      <c r="AC1245">
        <v>2.2189459526513238</v>
      </c>
      <c r="AD1245">
        <v>67.331180241291989</v>
      </c>
      <c r="AE1245">
        <v>47.958175839750147</v>
      </c>
      <c r="AF1245">
        <v>46.788972710411841</v>
      </c>
      <c r="AG1245">
        <v>3.8265825361286399</v>
      </c>
      <c r="AH1245">
        <v>3.6928431239061776</v>
      </c>
      <c r="AI1245">
        <v>151</v>
      </c>
      <c r="AJ1245">
        <v>117.28145695364238</v>
      </c>
      <c r="AK1245">
        <v>24.66765768716386</v>
      </c>
    </row>
    <row r="1246" spans="1:37">
      <c r="A1246">
        <v>9</v>
      </c>
      <c r="B1246">
        <v>28</v>
      </c>
      <c r="C1246">
        <v>2023</v>
      </c>
      <c r="D1246">
        <v>99</v>
      </c>
      <c r="E1246">
        <v>99</v>
      </c>
      <c r="F1246">
        <v>99</v>
      </c>
      <c r="G1246">
        <v>99</v>
      </c>
      <c r="H1246">
        <v>1</v>
      </c>
      <c r="I1246">
        <v>99</v>
      </c>
      <c r="J1246">
        <v>110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392</v>
      </c>
      <c r="R1246">
        <v>653</v>
      </c>
      <c r="S1246">
        <v>7.6125574272588068</v>
      </c>
      <c r="T1246">
        <v>6.8606431852986223</v>
      </c>
      <c r="U1246">
        <v>44.45803981623272</v>
      </c>
      <c r="V1246">
        <v>9.3415007656967841</v>
      </c>
      <c r="W1246">
        <v>15.926493108728945</v>
      </c>
      <c r="X1246">
        <v>99.693721286370589</v>
      </c>
      <c r="Y1246">
        <v>97.090352220520643</v>
      </c>
      <c r="Z1246">
        <v>77.641653905053616</v>
      </c>
      <c r="AA1246">
        <v>11.803450989836664</v>
      </c>
      <c r="AB1246">
        <v>1.8558202922882163</v>
      </c>
      <c r="AC1246">
        <v>1.9754692116610644</v>
      </c>
      <c r="AD1246">
        <v>72.886393092088554</v>
      </c>
      <c r="AE1246">
        <v>50.826636121871182</v>
      </c>
      <c r="AF1246">
        <v>46.230363726871857</v>
      </c>
      <c r="AG1246">
        <v>13.291268064319157</v>
      </c>
      <c r="AH1246">
        <v>13.972382704414628</v>
      </c>
      <c r="AI1246">
        <v>148</v>
      </c>
      <c r="AJ1246">
        <v>117.82364864864864</v>
      </c>
      <c r="AK1246">
        <v>25.626152240247006</v>
      </c>
    </row>
    <row r="1247" spans="1:37">
      <c r="A1247">
        <v>9</v>
      </c>
      <c r="B1247">
        <v>29</v>
      </c>
      <c r="C1247">
        <v>2023</v>
      </c>
      <c r="D1247">
        <v>99</v>
      </c>
      <c r="E1247">
        <v>99</v>
      </c>
      <c r="F1247">
        <v>99</v>
      </c>
      <c r="G1247">
        <v>99</v>
      </c>
      <c r="H1247">
        <v>1</v>
      </c>
      <c r="I1247">
        <v>99</v>
      </c>
      <c r="J1247">
        <v>111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343</v>
      </c>
      <c r="R1247">
        <v>484</v>
      </c>
      <c r="S1247">
        <v>8.4607438016528942</v>
      </c>
      <c r="T1247">
        <v>7.3595041322314065</v>
      </c>
      <c r="U1247">
        <v>45.900206611570248</v>
      </c>
      <c r="V1247">
        <v>9.5041322314049612</v>
      </c>
      <c r="W1247">
        <v>23.553719008264455</v>
      </c>
      <c r="X1247">
        <v>99.586776859504141</v>
      </c>
      <c r="Y1247">
        <v>98.347107438016508</v>
      </c>
      <c r="Z1247">
        <v>84.710743801652896</v>
      </c>
      <c r="AA1247">
        <v>11.084732816365086</v>
      </c>
      <c r="AB1247">
        <v>1.4561455206598053</v>
      </c>
      <c r="AC1247">
        <v>1.8782389550578953</v>
      </c>
      <c r="AD1247">
        <v>71.224854575497375</v>
      </c>
      <c r="AE1247">
        <v>55.684141871467595</v>
      </c>
      <c r="AF1247">
        <v>43.047186011167106</v>
      </c>
      <c r="AG1247">
        <v>9.8514146142886219</v>
      </c>
      <c r="AH1247">
        <v>10.692197761933388</v>
      </c>
      <c r="AI1247">
        <v>100</v>
      </c>
      <c r="AJ1247">
        <v>118.92400000000002</v>
      </c>
      <c r="AK1247">
        <v>27.818170572693944</v>
      </c>
    </row>
    <row r="1248" spans="1:37">
      <c r="A1248">
        <v>9</v>
      </c>
      <c r="B1248">
        <v>30</v>
      </c>
      <c r="C1248">
        <v>2023</v>
      </c>
      <c r="D1248">
        <v>99</v>
      </c>
      <c r="E1248">
        <v>99</v>
      </c>
      <c r="F1248">
        <v>99</v>
      </c>
      <c r="G1248">
        <v>99</v>
      </c>
      <c r="H1248">
        <v>1</v>
      </c>
      <c r="I1248">
        <v>99</v>
      </c>
      <c r="J1248">
        <v>116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295</v>
      </c>
      <c r="R1248">
        <v>430</v>
      </c>
      <c r="S1248">
        <v>8.5023255813953469</v>
      </c>
      <c r="T1248">
        <v>6.8441860465116262</v>
      </c>
      <c r="U1248">
        <v>43.701162790697666</v>
      </c>
      <c r="V1248">
        <v>15.34883720930233</v>
      </c>
      <c r="W1248">
        <v>17.674418604651173</v>
      </c>
      <c r="X1248">
        <v>100</v>
      </c>
      <c r="Y1248">
        <v>96.046511627907009</v>
      </c>
      <c r="Z1248">
        <v>70.930232558139551</v>
      </c>
      <c r="AA1248">
        <v>12.937235733160321</v>
      </c>
      <c r="AB1248">
        <v>1.731713544721962</v>
      </c>
      <c r="AC1248">
        <v>1.8755219212300889</v>
      </c>
      <c r="AD1248">
        <v>74.613768640010662</v>
      </c>
      <c r="AE1248">
        <v>39.021023517635122</v>
      </c>
      <c r="AF1248">
        <v>35.848633850494281</v>
      </c>
      <c r="AG1248">
        <v>8.7522898432729512</v>
      </c>
      <c r="AH1248">
        <v>9.0441640030866104</v>
      </c>
      <c r="AI1248">
        <v>0</v>
      </c>
    </row>
    <row r="1249" spans="1:37">
      <c r="A1249">
        <v>9</v>
      </c>
      <c r="B1249">
        <v>31</v>
      </c>
      <c r="C1249">
        <v>2023</v>
      </c>
      <c r="D1249">
        <v>99</v>
      </c>
      <c r="E1249">
        <v>99</v>
      </c>
      <c r="F1249">
        <v>99</v>
      </c>
      <c r="G1249">
        <v>99</v>
      </c>
      <c r="H1249">
        <v>2</v>
      </c>
      <c r="I1249">
        <v>99</v>
      </c>
      <c r="J1249">
        <v>117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176</v>
      </c>
      <c r="R1249">
        <v>289</v>
      </c>
      <c r="S1249">
        <v>8.0657439446366794</v>
      </c>
      <c r="T1249">
        <v>7.3598615916955055</v>
      </c>
      <c r="U1249">
        <v>43.616608996539846</v>
      </c>
      <c r="V1249">
        <v>10.380622837370238</v>
      </c>
      <c r="W1249">
        <v>23.183391003460205</v>
      </c>
      <c r="X1249">
        <v>99.653979238754374</v>
      </c>
      <c r="Y1249">
        <v>93.425605536332171</v>
      </c>
      <c r="Z1249">
        <v>71.626297577854643</v>
      </c>
      <c r="AA1249">
        <v>12.828140061147829</v>
      </c>
      <c r="AB1249">
        <v>1.9454061450976641</v>
      </c>
      <c r="AC1249">
        <v>1.8718220075375656</v>
      </c>
      <c r="AD1249">
        <v>80.269963949516097</v>
      </c>
      <c r="AE1249">
        <v>54.185327546432546</v>
      </c>
      <c r="AF1249">
        <v>56.458931904787448</v>
      </c>
      <c r="AG1249">
        <v>5.882352941176471</v>
      </c>
      <c r="AH1249">
        <v>6.0667586989706797</v>
      </c>
      <c r="AI1249">
        <v>287</v>
      </c>
      <c r="AJ1249">
        <v>119.90209059233456</v>
      </c>
      <c r="AK1249">
        <v>24.683570986167179</v>
      </c>
    </row>
    <row r="1250" spans="1:37">
      <c r="A1250">
        <v>9</v>
      </c>
      <c r="B1250">
        <v>32</v>
      </c>
      <c r="C1250">
        <v>2023</v>
      </c>
      <c r="D1250">
        <v>99</v>
      </c>
      <c r="E1250">
        <v>99</v>
      </c>
      <c r="F1250">
        <v>99</v>
      </c>
      <c r="G1250">
        <v>99</v>
      </c>
      <c r="H1250">
        <v>1</v>
      </c>
      <c r="I1250">
        <v>99</v>
      </c>
      <c r="J1250">
        <v>134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395</v>
      </c>
      <c r="R1250">
        <v>530</v>
      </c>
      <c r="S1250">
        <v>7.843396226415094</v>
      </c>
      <c r="T1250">
        <v>7.3867924528301891</v>
      </c>
      <c r="U1250">
        <v>42.63113207547169</v>
      </c>
      <c r="V1250">
        <v>9.8113207547169825</v>
      </c>
      <c r="W1250">
        <v>29.245283018867923</v>
      </c>
      <c r="X1250">
        <v>98.867924528301884</v>
      </c>
      <c r="Y1250">
        <v>91.132075471698116</v>
      </c>
      <c r="Z1250">
        <v>72.264150943396245</v>
      </c>
      <c r="AA1250">
        <v>13.10880996575991</v>
      </c>
      <c r="AB1250">
        <v>1.8973675342394172</v>
      </c>
      <c r="AC1250">
        <v>2.0111517150814664</v>
      </c>
      <c r="AD1250">
        <v>61.360270399534414</v>
      </c>
      <c r="AE1250">
        <v>43.235504536986056</v>
      </c>
      <c r="AF1250">
        <v>42.825038534807213</v>
      </c>
      <c r="AG1250">
        <v>10.787706085894568</v>
      </c>
      <c r="AH1250">
        <v>10.874510473764222</v>
      </c>
      <c r="AI1250">
        <v>0</v>
      </c>
    </row>
    <row r="1251" spans="1:37">
      <c r="A1251">
        <v>9</v>
      </c>
      <c r="B1251">
        <v>33</v>
      </c>
      <c r="C1251">
        <v>2023</v>
      </c>
      <c r="D1251">
        <v>99</v>
      </c>
      <c r="E1251">
        <v>99</v>
      </c>
      <c r="F1251">
        <v>99</v>
      </c>
      <c r="G1251">
        <v>99</v>
      </c>
      <c r="H1251">
        <v>2</v>
      </c>
      <c r="I1251">
        <v>99</v>
      </c>
      <c r="J1251">
        <v>141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331</v>
      </c>
      <c r="R1251">
        <v>454</v>
      </c>
      <c r="S1251">
        <v>8.1718061674008808</v>
      </c>
      <c r="T1251">
        <v>7.8700440528634381</v>
      </c>
      <c r="U1251">
        <v>41.370264317180656</v>
      </c>
      <c r="V1251">
        <v>10.79295154185022</v>
      </c>
      <c r="W1251">
        <v>33.920704845814967</v>
      </c>
      <c r="X1251">
        <v>99.339207048458164</v>
      </c>
      <c r="Y1251">
        <v>90.748898678414108</v>
      </c>
      <c r="Z1251">
        <v>68.061674008810556</v>
      </c>
      <c r="AA1251">
        <v>12.844062082033751</v>
      </c>
      <c r="AB1251">
        <v>1.3911291636990859</v>
      </c>
      <c r="AC1251">
        <v>2.055042470979787</v>
      </c>
      <c r="AD1251">
        <v>71.042271669251235</v>
      </c>
      <c r="AE1251">
        <v>46.69675175241705</v>
      </c>
      <c r="AF1251">
        <v>53.172971056221158</v>
      </c>
      <c r="AG1251">
        <v>9.2407897415021374</v>
      </c>
      <c r="AH1251">
        <v>9.0396398756019032</v>
      </c>
      <c r="AI1251">
        <v>0</v>
      </c>
    </row>
    <row r="1252" spans="1:37">
      <c r="A1252">
        <v>9</v>
      </c>
      <c r="B1252">
        <v>34</v>
      </c>
      <c r="C1252">
        <v>2023</v>
      </c>
      <c r="D1252">
        <v>99</v>
      </c>
      <c r="E1252">
        <v>99</v>
      </c>
      <c r="F1252">
        <v>99</v>
      </c>
      <c r="G1252">
        <v>99</v>
      </c>
      <c r="H1252">
        <v>2</v>
      </c>
      <c r="I1252">
        <v>99</v>
      </c>
      <c r="J1252">
        <v>143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71</v>
      </c>
      <c r="R1252">
        <v>105</v>
      </c>
      <c r="S1252">
        <v>8.5904761904761902</v>
      </c>
      <c r="T1252">
        <v>7.161904761904764</v>
      </c>
      <c r="U1252">
        <v>44.432095238095265</v>
      </c>
      <c r="V1252">
        <v>11.428571428571431</v>
      </c>
      <c r="W1252">
        <v>19.047619047619055</v>
      </c>
      <c r="X1252">
        <v>100</v>
      </c>
      <c r="Y1252">
        <v>98.095238095238116</v>
      </c>
      <c r="Z1252">
        <v>80.952380952380949</v>
      </c>
      <c r="AA1252">
        <v>10.809762227704185</v>
      </c>
      <c r="AB1252">
        <v>2.2112062560005499</v>
      </c>
      <c r="AC1252">
        <v>2.1957700006356764</v>
      </c>
      <c r="AD1252">
        <v>64.862007482109846</v>
      </c>
      <c r="AE1252">
        <v>44.176653605390491</v>
      </c>
      <c r="AF1252">
        <v>45.892291940433907</v>
      </c>
      <c r="AG1252">
        <v>2.1371870547526965</v>
      </c>
      <c r="AH1252">
        <v>2.2453966641875422</v>
      </c>
      <c r="AI1252">
        <v>0</v>
      </c>
    </row>
    <row r="1253" spans="1:37">
      <c r="A1253">
        <v>9</v>
      </c>
      <c r="B1253">
        <v>35</v>
      </c>
      <c r="C1253">
        <v>2023</v>
      </c>
      <c r="D1253">
        <v>99</v>
      </c>
      <c r="E1253">
        <v>99</v>
      </c>
      <c r="F1253">
        <v>99</v>
      </c>
      <c r="G1253">
        <v>99</v>
      </c>
      <c r="H1253">
        <v>2</v>
      </c>
      <c r="I1253">
        <v>99</v>
      </c>
      <c r="J1253">
        <v>147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34</v>
      </c>
      <c r="R1253">
        <v>46</v>
      </c>
      <c r="S1253">
        <v>7.8260869565217392</v>
      </c>
      <c r="T1253">
        <v>7.304347826086957</v>
      </c>
      <c r="U1253">
        <v>38.095652173913045</v>
      </c>
      <c r="V1253">
        <v>8.695652173913043</v>
      </c>
      <c r="W1253">
        <v>32.608695652173914</v>
      </c>
      <c r="X1253">
        <v>97.826086956521749</v>
      </c>
      <c r="Y1253">
        <v>82.608695652173907</v>
      </c>
      <c r="Z1253">
        <v>54.347826086956523</v>
      </c>
      <c r="AA1253">
        <v>13.370115223752148</v>
      </c>
      <c r="AB1253">
        <v>1.3879034521315108</v>
      </c>
      <c r="AC1253">
        <v>1.9767074646381424</v>
      </c>
      <c r="AD1253">
        <v>75.57034192060965</v>
      </c>
      <c r="AE1253">
        <v>44.422943037333901</v>
      </c>
      <c r="AF1253">
        <v>47.888085431803219</v>
      </c>
      <c r="AG1253">
        <v>0.93629147160594373</v>
      </c>
      <c r="AH1253">
        <v>0.84341287278870625</v>
      </c>
      <c r="AI1253">
        <v>0</v>
      </c>
    </row>
    <row r="1254" spans="1:37">
      <c r="A1254">
        <v>9</v>
      </c>
      <c r="B1254">
        <v>36</v>
      </c>
      <c r="C1254">
        <v>2023</v>
      </c>
      <c r="D1254">
        <v>99</v>
      </c>
      <c r="E1254">
        <v>99</v>
      </c>
      <c r="F1254">
        <v>99</v>
      </c>
      <c r="G1254">
        <v>99</v>
      </c>
      <c r="H1254">
        <v>1</v>
      </c>
      <c r="I1254">
        <v>99</v>
      </c>
      <c r="J1254">
        <v>155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113</v>
      </c>
      <c r="R1254">
        <v>179</v>
      </c>
      <c r="S1254">
        <v>8.6927374301675986</v>
      </c>
      <c r="T1254">
        <v>6.9162011173184332</v>
      </c>
      <c r="U1254">
        <v>43.052513966480475</v>
      </c>
      <c r="V1254">
        <v>11.731843575418992</v>
      </c>
      <c r="W1254">
        <v>20.670391061452506</v>
      </c>
      <c r="X1254">
        <v>100</v>
      </c>
      <c r="Y1254">
        <v>99.441340782122879</v>
      </c>
      <c r="Z1254">
        <v>75.418994413407802</v>
      </c>
      <c r="AA1254">
        <v>10.517382889387571</v>
      </c>
      <c r="AB1254">
        <v>1.9434757763008623</v>
      </c>
      <c r="AC1254">
        <v>2.0383789933291796</v>
      </c>
      <c r="AD1254">
        <v>80.304479691950277</v>
      </c>
      <c r="AE1254">
        <v>47.950470585079159</v>
      </c>
      <c r="AF1254">
        <v>45.463816927254953</v>
      </c>
      <c r="AG1254">
        <v>3.6433950742926928</v>
      </c>
      <c r="AH1254">
        <v>3.709014473213244</v>
      </c>
      <c r="AI1254">
        <v>0</v>
      </c>
    </row>
    <row r="1255" spans="1:37">
      <c r="A1255">
        <v>9</v>
      </c>
      <c r="B1255">
        <v>37</v>
      </c>
      <c r="C1255">
        <v>2023</v>
      </c>
      <c r="D1255">
        <v>99</v>
      </c>
      <c r="E1255">
        <v>99</v>
      </c>
      <c r="F1255">
        <v>99</v>
      </c>
      <c r="G1255">
        <v>99</v>
      </c>
      <c r="H1255">
        <v>2</v>
      </c>
      <c r="I1255">
        <v>99</v>
      </c>
      <c r="J1255">
        <v>160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109</v>
      </c>
      <c r="R1255">
        <v>176</v>
      </c>
      <c r="S1255">
        <v>7.9318181818181808</v>
      </c>
      <c r="T1255">
        <v>7.625</v>
      </c>
      <c r="U1255">
        <v>41.124999999999964</v>
      </c>
      <c r="V1255">
        <v>11.363636363636362</v>
      </c>
      <c r="W1255">
        <v>30.681818181818183</v>
      </c>
      <c r="X1255">
        <v>100</v>
      </c>
      <c r="Y1255">
        <v>94.886363636363654</v>
      </c>
      <c r="Z1255">
        <v>68.75</v>
      </c>
      <c r="AA1255">
        <v>11.160113126666872</v>
      </c>
      <c r="AB1255">
        <v>1.7502951344991045</v>
      </c>
      <c r="AC1255">
        <v>1.9058075119820657</v>
      </c>
      <c r="AD1255">
        <v>80.435858855199157</v>
      </c>
      <c r="AE1255">
        <v>36.097357262598237</v>
      </c>
      <c r="AF1255">
        <v>35.343952369583192</v>
      </c>
      <c r="AG1255">
        <v>3.582332587014045</v>
      </c>
      <c r="AH1255">
        <v>3.4835781632302294</v>
      </c>
      <c r="AI1255">
        <v>150</v>
      </c>
      <c r="AJ1255">
        <v>117.89000000000001</v>
      </c>
      <c r="AK1255">
        <v>24.880780542184681</v>
      </c>
    </row>
    <row r="1256" spans="1:37">
      <c r="A1256">
        <v>9</v>
      </c>
      <c r="B1256">
        <v>38</v>
      </c>
      <c r="C1256">
        <v>2023</v>
      </c>
      <c r="D1256">
        <v>99</v>
      </c>
      <c r="E1256">
        <v>99</v>
      </c>
      <c r="F1256">
        <v>99</v>
      </c>
      <c r="G1256">
        <v>99</v>
      </c>
      <c r="H1256">
        <v>1</v>
      </c>
      <c r="I1256">
        <v>99</v>
      </c>
      <c r="J1256">
        <v>171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46</v>
      </c>
      <c r="R1256">
        <v>62</v>
      </c>
      <c r="S1256">
        <v>8.7741935483870979</v>
      </c>
      <c r="T1256">
        <v>7.5322580645161281</v>
      </c>
      <c r="U1256">
        <v>48.449999999999989</v>
      </c>
      <c r="V1256">
        <v>6.4516129032258052</v>
      </c>
      <c r="W1256">
        <v>29.032258064516121</v>
      </c>
      <c r="X1256">
        <v>100</v>
      </c>
      <c r="Y1256">
        <v>100</v>
      </c>
      <c r="Z1256">
        <v>91.935483870967758</v>
      </c>
      <c r="AA1256">
        <v>10.05144428716919</v>
      </c>
      <c r="AB1256">
        <v>1.4526877740900273</v>
      </c>
      <c r="AC1256">
        <v>1.829134661751852</v>
      </c>
      <c r="AD1256">
        <v>65.933956629192593</v>
      </c>
      <c r="AE1256">
        <v>62.106455928683111</v>
      </c>
      <c r="AF1256">
        <v>34.266259874545263</v>
      </c>
      <c r="AG1256">
        <v>1.2619580704254023</v>
      </c>
      <c r="AH1256">
        <v>1.4457475054610784</v>
      </c>
      <c r="AI1256">
        <v>0</v>
      </c>
    </row>
    <row r="1257" spans="1:37">
      <c r="A1257">
        <v>9</v>
      </c>
      <c r="B1257">
        <v>39</v>
      </c>
      <c r="C1257">
        <v>2023</v>
      </c>
      <c r="D1257">
        <v>99</v>
      </c>
      <c r="E1257">
        <v>99</v>
      </c>
      <c r="F1257">
        <v>99</v>
      </c>
      <c r="G1257">
        <v>99</v>
      </c>
      <c r="H1257">
        <v>2</v>
      </c>
      <c r="I1257">
        <v>99</v>
      </c>
      <c r="J1257">
        <v>175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69</v>
      </c>
      <c r="R1257">
        <v>101</v>
      </c>
      <c r="S1257">
        <v>7.4554455445544559</v>
      </c>
      <c r="T1257">
        <v>7.3861386138613856</v>
      </c>
      <c r="U1257">
        <v>39.329702970297021</v>
      </c>
      <c r="V1257">
        <v>9.9009900990099009</v>
      </c>
      <c r="W1257">
        <v>24.752475247524753</v>
      </c>
      <c r="X1257">
        <v>99.009900990099013</v>
      </c>
      <c r="Y1257">
        <v>87.128712871287121</v>
      </c>
      <c r="Z1257">
        <v>58.415841584158414</v>
      </c>
      <c r="AA1257">
        <v>13.236789001872404</v>
      </c>
      <c r="AB1257">
        <v>2.4757227266622222</v>
      </c>
      <c r="AC1257">
        <v>1.9241575089893377</v>
      </c>
      <c r="AD1257">
        <v>65.019411930171017</v>
      </c>
      <c r="AE1257">
        <v>50.922215351454383</v>
      </c>
      <c r="AF1257">
        <v>59.908255270280897</v>
      </c>
      <c r="AG1257">
        <v>2.055770405047832</v>
      </c>
      <c r="AH1257">
        <v>1.9118288944182715</v>
      </c>
      <c r="AI1257">
        <v>0</v>
      </c>
    </row>
    <row r="1258" spans="1:37">
      <c r="A1258">
        <v>9</v>
      </c>
      <c r="B1258">
        <v>40</v>
      </c>
      <c r="C1258">
        <v>2023</v>
      </c>
      <c r="D1258">
        <v>99</v>
      </c>
      <c r="E1258">
        <v>99</v>
      </c>
      <c r="F1258">
        <v>99</v>
      </c>
      <c r="G1258">
        <v>99</v>
      </c>
      <c r="H1258">
        <v>2</v>
      </c>
      <c r="I1258">
        <v>99</v>
      </c>
      <c r="J1258">
        <v>177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77</v>
      </c>
      <c r="R1258">
        <v>146</v>
      </c>
      <c r="S1258">
        <v>7.4041095890410942</v>
      </c>
      <c r="T1258">
        <v>6.595890410958904</v>
      </c>
      <c r="U1258">
        <v>37.900000000000006</v>
      </c>
      <c r="V1258">
        <v>11.643835616438356</v>
      </c>
      <c r="W1258">
        <v>9.5890410958904102</v>
      </c>
      <c r="X1258">
        <v>93.150684931506845</v>
      </c>
      <c r="Y1258">
        <v>79.452054794520564</v>
      </c>
      <c r="Z1258">
        <v>60.273972602739732</v>
      </c>
      <c r="AA1258">
        <v>14.163526377708838</v>
      </c>
      <c r="AB1258">
        <v>1.8002236053018903</v>
      </c>
      <c r="AC1258">
        <v>1.7656492737384912</v>
      </c>
      <c r="AD1258">
        <v>84.415963706211485</v>
      </c>
      <c r="AE1258">
        <v>72.470481737422176</v>
      </c>
      <c r="AF1258">
        <v>67.197251174274797</v>
      </c>
      <c r="AG1258">
        <v>2.9717077142275592</v>
      </c>
      <c r="AH1258">
        <v>2.6631709599914579</v>
      </c>
      <c r="AI1258">
        <v>146</v>
      </c>
      <c r="AJ1258">
        <v>115.16712328767127</v>
      </c>
      <c r="AK1258">
        <v>23.708797091638402</v>
      </c>
    </row>
    <row r="1259" spans="1:37">
      <c r="A1259">
        <v>9</v>
      </c>
      <c r="B1259">
        <v>41</v>
      </c>
      <c r="C1259">
        <v>2023</v>
      </c>
      <c r="D1259">
        <v>99</v>
      </c>
      <c r="E1259">
        <v>99</v>
      </c>
      <c r="F1259">
        <v>99</v>
      </c>
      <c r="G1259">
        <v>99</v>
      </c>
      <c r="H1259">
        <v>2</v>
      </c>
      <c r="I1259">
        <v>99</v>
      </c>
      <c r="J1259">
        <v>178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34</v>
      </c>
      <c r="R1259">
        <v>49</v>
      </c>
      <c r="S1259">
        <v>7.448979591836733</v>
      </c>
      <c r="T1259">
        <v>7.0408163265306127</v>
      </c>
      <c r="U1259">
        <v>40.397959183673471</v>
      </c>
      <c r="V1259">
        <v>16.326530612244898</v>
      </c>
      <c r="W1259">
        <v>22.448979591836725</v>
      </c>
      <c r="X1259">
        <v>100</v>
      </c>
      <c r="Y1259">
        <v>93.877551020408163</v>
      </c>
      <c r="Z1259">
        <v>65.306122448979593</v>
      </c>
      <c r="AA1259">
        <v>10.031674119058472</v>
      </c>
      <c r="AB1259">
        <v>1.6667360807424827</v>
      </c>
      <c r="AC1259">
        <v>1.9478840814677596</v>
      </c>
      <c r="AD1259">
        <v>62.132632756829722</v>
      </c>
      <c r="AE1259">
        <v>42.747770728401569</v>
      </c>
      <c r="AF1259">
        <v>52.866493909913011</v>
      </c>
      <c r="AG1259">
        <v>0.99735395888459166</v>
      </c>
      <c r="AH1259">
        <v>0.95271386765877908</v>
      </c>
      <c r="AI1259">
        <v>0</v>
      </c>
    </row>
    <row r="1260" spans="1:37">
      <c r="A1260">
        <v>9</v>
      </c>
      <c r="B1260">
        <v>42</v>
      </c>
      <c r="C1260">
        <v>2023</v>
      </c>
      <c r="D1260">
        <v>99</v>
      </c>
      <c r="E1260">
        <v>99</v>
      </c>
      <c r="F1260">
        <v>99</v>
      </c>
      <c r="G1260">
        <v>99</v>
      </c>
      <c r="H1260">
        <v>2</v>
      </c>
      <c r="I1260">
        <v>99</v>
      </c>
      <c r="J1260">
        <v>181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98</v>
      </c>
      <c r="R1260">
        <v>185</v>
      </c>
      <c r="S1260">
        <v>7.7027027027027053</v>
      </c>
      <c r="T1260">
        <v>6.4</v>
      </c>
      <c r="U1260">
        <v>36.456756756756747</v>
      </c>
      <c r="V1260">
        <v>24.86486486486487</v>
      </c>
      <c r="W1260">
        <v>2.7027027027027031</v>
      </c>
      <c r="X1260">
        <v>96.216216216216182</v>
      </c>
      <c r="Y1260">
        <v>85.945945945945951</v>
      </c>
      <c r="Z1260">
        <v>49.72972972972974</v>
      </c>
      <c r="AA1260">
        <v>12.113350699003577</v>
      </c>
      <c r="AB1260">
        <v>1.703174537799609</v>
      </c>
      <c r="AC1260">
        <v>1.3644125555057076</v>
      </c>
      <c r="AD1260">
        <v>84.008930011059277</v>
      </c>
      <c r="AE1260">
        <v>26.739861675655725</v>
      </c>
      <c r="AF1260">
        <v>28.378095065305903</v>
      </c>
      <c r="AG1260">
        <v>3.7655200488499889</v>
      </c>
      <c r="AH1260">
        <v>3.2460614702827146</v>
      </c>
      <c r="AI1260">
        <v>0</v>
      </c>
    </row>
    <row r="1261" spans="1:37">
      <c r="A1261">
        <v>9</v>
      </c>
      <c r="B1261">
        <v>43</v>
      </c>
      <c r="C1261">
        <v>2023</v>
      </c>
      <c r="D1261">
        <v>99</v>
      </c>
      <c r="E1261">
        <v>99</v>
      </c>
      <c r="F1261">
        <v>99</v>
      </c>
      <c r="G1261">
        <v>99</v>
      </c>
      <c r="H1261">
        <v>2</v>
      </c>
      <c r="I1261">
        <v>99</v>
      </c>
      <c r="J1261">
        <v>262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37">
      <c r="A1262">
        <v>9</v>
      </c>
      <c r="B1262">
        <v>44</v>
      </c>
      <c r="C1262">
        <v>2023</v>
      </c>
      <c r="D1262">
        <v>99</v>
      </c>
      <c r="E1262">
        <v>99</v>
      </c>
      <c r="F1262">
        <v>99</v>
      </c>
      <c r="G1262">
        <v>99</v>
      </c>
      <c r="H1262">
        <v>2</v>
      </c>
      <c r="I1262">
        <v>99</v>
      </c>
      <c r="J1262">
        <v>267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7</v>
      </c>
      <c r="R1262">
        <v>31</v>
      </c>
      <c r="S1262">
        <v>6.2258064516129021</v>
      </c>
      <c r="T1262">
        <v>6.32258064516129</v>
      </c>
      <c r="U1262">
        <v>23.941935483870967</v>
      </c>
      <c r="V1262">
        <v>22.58064516129032</v>
      </c>
      <c r="W1262">
        <v>0</v>
      </c>
      <c r="X1262">
        <v>96.774193548387117</v>
      </c>
      <c r="Y1262">
        <v>58.064516129032242</v>
      </c>
      <c r="Z1262">
        <v>3.2258064516129026</v>
      </c>
      <c r="AA1262">
        <v>5.3826947438541506</v>
      </c>
      <c r="AB1262">
        <v>1.4964404522249299</v>
      </c>
      <c r="AC1262">
        <v>1.4455068711231021</v>
      </c>
      <c r="AD1262">
        <v>56.590183990376893</v>
      </c>
      <c r="AE1262">
        <v>58.490567003085104</v>
      </c>
      <c r="AF1262">
        <v>93.565688553379374</v>
      </c>
      <c r="AG1262">
        <v>0.63097903521270116</v>
      </c>
      <c r="AH1262">
        <v>0.35721355522927306</v>
      </c>
      <c r="AI1262">
        <v>0</v>
      </c>
    </row>
    <row r="1263" spans="1:37">
      <c r="A1263">
        <v>9</v>
      </c>
      <c r="B1263">
        <v>45</v>
      </c>
      <c r="C1263">
        <v>2023</v>
      </c>
      <c r="D1263">
        <v>99</v>
      </c>
      <c r="E1263">
        <v>99</v>
      </c>
      <c r="F1263">
        <v>99</v>
      </c>
      <c r="G1263">
        <v>99</v>
      </c>
      <c r="H1263">
        <v>1</v>
      </c>
      <c r="I1263">
        <v>99</v>
      </c>
      <c r="J1263">
        <v>309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250</v>
      </c>
      <c r="R1263">
        <v>398</v>
      </c>
      <c r="S1263">
        <v>7.756281407035174</v>
      </c>
      <c r="T1263">
        <v>7.2462311557788972</v>
      </c>
      <c r="U1263">
        <v>41.198492462311577</v>
      </c>
      <c r="V1263">
        <v>12.562814070351758</v>
      </c>
      <c r="W1263">
        <v>25.376884422110553</v>
      </c>
      <c r="X1263">
        <v>99.246231155778887</v>
      </c>
      <c r="Y1263">
        <v>93.216080402010064</v>
      </c>
      <c r="Z1263">
        <v>66.834170854271363</v>
      </c>
      <c r="AA1263">
        <v>12.282910779811775</v>
      </c>
      <c r="AB1263">
        <v>1.8412903060522099</v>
      </c>
      <c r="AC1263">
        <v>2.5676130061950704</v>
      </c>
      <c r="AD1263">
        <v>75.140612691317756</v>
      </c>
      <c r="AE1263">
        <v>39.500766869258975</v>
      </c>
      <c r="AF1263">
        <v>40.06543512069009</v>
      </c>
      <c r="AG1263">
        <v>8.1009566456340316</v>
      </c>
      <c r="AH1263">
        <v>7.8917147198792668</v>
      </c>
      <c r="AI1263">
        <v>0</v>
      </c>
    </row>
    <row r="1264" spans="1:37">
      <c r="A1264">
        <v>9</v>
      </c>
      <c r="B1264">
        <v>46</v>
      </c>
      <c r="C1264">
        <v>2023</v>
      </c>
      <c r="D1264">
        <v>99</v>
      </c>
      <c r="E1264">
        <v>99</v>
      </c>
      <c r="F1264">
        <v>99</v>
      </c>
      <c r="G1264">
        <v>99</v>
      </c>
      <c r="H1264">
        <v>2</v>
      </c>
      <c r="I1264">
        <v>99</v>
      </c>
      <c r="J1264">
        <v>470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52</v>
      </c>
      <c r="R1264">
        <v>77</v>
      </c>
      <c r="S1264">
        <v>7.5584415584415581</v>
      </c>
      <c r="T1264">
        <v>7.6883116883116882</v>
      </c>
      <c r="U1264">
        <v>36.079220779220762</v>
      </c>
      <c r="V1264">
        <v>14.285714285714288</v>
      </c>
      <c r="W1264">
        <v>33.766233766233768</v>
      </c>
      <c r="X1264">
        <v>98.701298701298683</v>
      </c>
      <c r="Y1264">
        <v>89.610389610389603</v>
      </c>
      <c r="Z1264">
        <v>51.948051948051933</v>
      </c>
      <c r="AA1264">
        <v>11.617813658258202</v>
      </c>
      <c r="AB1264">
        <v>1.2220220255789878</v>
      </c>
      <c r="AC1264">
        <v>2.2749895975771328</v>
      </c>
      <c r="AD1264">
        <v>65.431988260032298</v>
      </c>
      <c r="AE1264">
        <v>47.795273261933822</v>
      </c>
      <c r="AF1264">
        <v>39.895315633143824</v>
      </c>
      <c r="AG1264">
        <v>1.5672705068186443</v>
      </c>
      <c r="AH1264">
        <v>1.3370721877963396</v>
      </c>
      <c r="AI1264">
        <v>0</v>
      </c>
    </row>
    <row r="1265" spans="1:37">
      <c r="A1265">
        <v>9</v>
      </c>
      <c r="B1265">
        <v>47</v>
      </c>
      <c r="C1265">
        <v>2023</v>
      </c>
      <c r="D1265">
        <v>99</v>
      </c>
      <c r="E1265">
        <v>99</v>
      </c>
      <c r="F1265">
        <v>99</v>
      </c>
      <c r="G1265">
        <v>99</v>
      </c>
      <c r="H1265">
        <v>2</v>
      </c>
      <c r="I1265">
        <v>99</v>
      </c>
      <c r="J1265">
        <v>629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6</v>
      </c>
      <c r="R1265">
        <v>8</v>
      </c>
      <c r="S1265">
        <v>8.25</v>
      </c>
      <c r="T1265">
        <v>6.125</v>
      </c>
      <c r="U1265">
        <v>31.987500000000001</v>
      </c>
      <c r="V1265">
        <v>12.5</v>
      </c>
      <c r="W1265">
        <v>0</v>
      </c>
      <c r="X1265">
        <v>100</v>
      </c>
      <c r="Y1265">
        <v>75</v>
      </c>
      <c r="Z1265">
        <v>50</v>
      </c>
      <c r="AA1265">
        <v>8.1551268383759741</v>
      </c>
      <c r="AB1265">
        <v>0.66143782776614757</v>
      </c>
      <c r="AC1265">
        <v>1.363589014329464</v>
      </c>
      <c r="AD1265">
        <v>16.974535281072555</v>
      </c>
      <c r="AE1265">
        <v>-66.30645195975849</v>
      </c>
      <c r="AF1265">
        <v>24.253562503633297</v>
      </c>
      <c r="AG1265">
        <v>0.16283329940972924</v>
      </c>
      <c r="AH1265">
        <v>0.12316215141898539</v>
      </c>
      <c r="AI1265">
        <v>0</v>
      </c>
    </row>
    <row r="1266" spans="1:37">
      <c r="A1266">
        <v>9</v>
      </c>
      <c r="B1266">
        <v>48</v>
      </c>
      <c r="C1266">
        <v>2023</v>
      </c>
      <c r="D1266">
        <v>99</v>
      </c>
      <c r="E1266">
        <v>99</v>
      </c>
      <c r="F1266">
        <v>99</v>
      </c>
      <c r="G1266">
        <v>99</v>
      </c>
      <c r="H1266">
        <v>1</v>
      </c>
      <c r="I1266">
        <v>99</v>
      </c>
      <c r="J1266">
        <v>643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134</v>
      </c>
      <c r="R1266">
        <v>231</v>
      </c>
      <c r="S1266">
        <v>7.3593073593073619</v>
      </c>
      <c r="T1266">
        <v>6.7099567099567121</v>
      </c>
      <c r="U1266">
        <v>39.221212121212126</v>
      </c>
      <c r="V1266">
        <v>9.9567099567099593</v>
      </c>
      <c r="W1266">
        <v>20.779220779220775</v>
      </c>
      <c r="X1266">
        <v>98.268398268398258</v>
      </c>
      <c r="Y1266">
        <v>92.64069264069262</v>
      </c>
      <c r="Z1266">
        <v>64.50216450216449</v>
      </c>
      <c r="AA1266">
        <v>11.514204677409248</v>
      </c>
      <c r="AB1266">
        <v>2.1912631408125094</v>
      </c>
      <c r="AC1266">
        <v>2.0081728030186987</v>
      </c>
      <c r="AD1266">
        <v>68.576645697783547</v>
      </c>
      <c r="AE1266">
        <v>41.982682714511903</v>
      </c>
      <c r="AF1266">
        <v>39.653064117967944</v>
      </c>
      <c r="AG1266">
        <v>4.7018115204559345</v>
      </c>
      <c r="AH1266">
        <v>4.3605369600279396</v>
      </c>
      <c r="AI1266">
        <v>0</v>
      </c>
    </row>
    <row r="1267" spans="1:37">
      <c r="A1267">
        <v>9</v>
      </c>
      <c r="B1267">
        <v>49</v>
      </c>
      <c r="C1267">
        <v>2023</v>
      </c>
      <c r="D1267">
        <v>99</v>
      </c>
      <c r="E1267">
        <v>99</v>
      </c>
      <c r="F1267">
        <v>99</v>
      </c>
      <c r="G1267">
        <v>99</v>
      </c>
      <c r="H1267">
        <v>2</v>
      </c>
      <c r="I1267">
        <v>99</v>
      </c>
      <c r="J1267">
        <v>704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</row>
    <row r="1268" spans="1:37">
      <c r="A1268">
        <v>9</v>
      </c>
      <c r="B1268">
        <v>50</v>
      </c>
      <c r="C1268">
        <v>2023</v>
      </c>
      <c r="D1268">
        <v>99</v>
      </c>
      <c r="E1268">
        <v>99</v>
      </c>
      <c r="F1268">
        <v>99</v>
      </c>
      <c r="G1268">
        <v>99</v>
      </c>
      <c r="H1268">
        <v>1</v>
      </c>
      <c r="I1268">
        <v>99</v>
      </c>
      <c r="J1268">
        <v>802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18</v>
      </c>
      <c r="R1268">
        <v>41</v>
      </c>
      <c r="S1268">
        <v>8.2926829268292686</v>
      </c>
      <c r="T1268">
        <v>6.9024390243902447</v>
      </c>
      <c r="U1268">
        <v>41.890243902439025</v>
      </c>
      <c r="V1268">
        <v>7.3170731707317085</v>
      </c>
      <c r="W1268">
        <v>26.829268292682919</v>
      </c>
      <c r="X1268">
        <v>100</v>
      </c>
      <c r="Y1268">
        <v>100</v>
      </c>
      <c r="Z1268">
        <v>78.048780487804876</v>
      </c>
      <c r="AA1268">
        <v>8.1260137792469731</v>
      </c>
      <c r="AB1268">
        <v>1.5180845189849204</v>
      </c>
      <c r="AC1268">
        <v>2.4968749057697033</v>
      </c>
      <c r="AD1268">
        <v>56.075739340900995</v>
      </c>
      <c r="AE1268">
        <v>16.24774603784633</v>
      </c>
      <c r="AF1268">
        <v>41.291475161536745</v>
      </c>
      <c r="AG1268">
        <v>0.83452065947486254</v>
      </c>
      <c r="AH1268">
        <v>0.8266158462763088</v>
      </c>
      <c r="AI1268">
        <v>41</v>
      </c>
      <c r="AJ1268">
        <v>119.3780487804878</v>
      </c>
      <c r="AK1268">
        <v>24.564096717082521</v>
      </c>
    </row>
    <row r="1269" spans="1:37">
      <c r="A1269">
        <v>9</v>
      </c>
      <c r="B1269">
        <v>51</v>
      </c>
      <c r="C1269">
        <v>2022</v>
      </c>
      <c r="D1269">
        <v>99</v>
      </c>
      <c r="E1269">
        <v>99</v>
      </c>
      <c r="F1269">
        <v>99</v>
      </c>
      <c r="G1269">
        <v>99</v>
      </c>
      <c r="H1269">
        <v>1</v>
      </c>
      <c r="I1269">
        <v>99</v>
      </c>
      <c r="J1269">
        <v>103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42</v>
      </c>
      <c r="R1269">
        <v>74</v>
      </c>
      <c r="S1269">
        <v>9.2297297297297316</v>
      </c>
      <c r="T1269">
        <v>8.6351351351351351</v>
      </c>
      <c r="U1269">
        <v>49.133783783783798</v>
      </c>
      <c r="V1269">
        <v>5.4054054054054061</v>
      </c>
      <c r="W1269">
        <v>52.702702702702688</v>
      </c>
      <c r="X1269">
        <v>100</v>
      </c>
      <c r="Y1269">
        <v>100</v>
      </c>
      <c r="Z1269">
        <v>87.837837837837824</v>
      </c>
      <c r="AA1269">
        <v>11.667907904683185</v>
      </c>
      <c r="AB1269">
        <v>1.8783783783783796</v>
      </c>
      <c r="AC1269">
        <v>1.8568669073114048</v>
      </c>
      <c r="AD1269">
        <v>70.884072635624875</v>
      </c>
      <c r="AE1269">
        <v>25.29912378756222</v>
      </c>
      <c r="AF1269">
        <v>17.513333817247283</v>
      </c>
      <c r="AG1269">
        <v>1.4776357827476039</v>
      </c>
      <c r="AH1269">
        <v>1.6676349703498179</v>
      </c>
      <c r="AI1269">
        <v>0</v>
      </c>
    </row>
    <row r="1270" spans="1:37">
      <c r="A1270">
        <v>9</v>
      </c>
      <c r="B1270">
        <v>52</v>
      </c>
      <c r="C1270">
        <v>2022</v>
      </c>
      <c r="D1270">
        <v>99</v>
      </c>
      <c r="E1270">
        <v>99</v>
      </c>
      <c r="F1270">
        <v>99</v>
      </c>
      <c r="G1270">
        <v>99</v>
      </c>
      <c r="H1270">
        <v>2</v>
      </c>
      <c r="I1270">
        <v>99</v>
      </c>
      <c r="J1270">
        <v>106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94</v>
      </c>
      <c r="R1270">
        <v>146</v>
      </c>
      <c r="S1270">
        <v>7.7945205479452051</v>
      </c>
      <c r="T1270">
        <v>7.4520547945205475</v>
      </c>
      <c r="U1270">
        <v>44.617808219178087</v>
      </c>
      <c r="V1270">
        <v>4.7945205479452051</v>
      </c>
      <c r="W1270">
        <v>28.082191780821919</v>
      </c>
      <c r="X1270">
        <v>100</v>
      </c>
      <c r="Y1270">
        <v>98.63013698630138</v>
      </c>
      <c r="Z1270">
        <v>74.657534246575324</v>
      </c>
      <c r="AA1270">
        <v>12.314367846953008</v>
      </c>
      <c r="AB1270">
        <v>2.3405824360591843</v>
      </c>
      <c r="AC1270">
        <v>2.4441212438280981</v>
      </c>
      <c r="AD1270">
        <v>73.831746571779078</v>
      </c>
      <c r="AE1270">
        <v>63.23959038383309</v>
      </c>
      <c r="AF1270">
        <v>53.466514653737455</v>
      </c>
      <c r="AG1270">
        <v>2.9153354632587849</v>
      </c>
      <c r="AH1270">
        <v>2.9877905673568534</v>
      </c>
      <c r="AI1270">
        <v>0</v>
      </c>
    </row>
    <row r="1271" spans="1:37">
      <c r="A1271">
        <v>9</v>
      </c>
      <c r="B1271">
        <v>53</v>
      </c>
      <c r="C1271">
        <v>2022</v>
      </c>
      <c r="D1271">
        <v>99</v>
      </c>
      <c r="E1271">
        <v>99</v>
      </c>
      <c r="F1271">
        <v>99</v>
      </c>
      <c r="G1271">
        <v>99</v>
      </c>
      <c r="H1271">
        <v>1</v>
      </c>
      <c r="I1271">
        <v>99</v>
      </c>
      <c r="J1271">
        <v>110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401</v>
      </c>
      <c r="R1271">
        <v>669</v>
      </c>
      <c r="S1271">
        <v>7.6098654708520179</v>
      </c>
      <c r="T1271">
        <v>6.8520179372197276</v>
      </c>
      <c r="U1271">
        <v>44.941629297458888</v>
      </c>
      <c r="V1271">
        <v>7.4738415545590433</v>
      </c>
      <c r="W1271">
        <v>15.545590433482811</v>
      </c>
      <c r="X1271">
        <v>100</v>
      </c>
      <c r="Y1271">
        <v>99.103139013452875</v>
      </c>
      <c r="Z1271">
        <v>79.07324364723469</v>
      </c>
      <c r="AA1271">
        <v>11.291196931132628</v>
      </c>
      <c r="AB1271">
        <v>1.7586748000002812</v>
      </c>
      <c r="AC1271">
        <v>2.1113791551727474</v>
      </c>
      <c r="AD1271">
        <v>71.536110530000002</v>
      </c>
      <c r="AE1271">
        <v>42.173357451645686</v>
      </c>
      <c r="AF1271">
        <v>45.221765830967662</v>
      </c>
      <c r="AG1271">
        <v>13.358626198083064</v>
      </c>
      <c r="AH1271">
        <v>13.789991374017184</v>
      </c>
      <c r="AI1271">
        <v>0</v>
      </c>
    </row>
    <row r="1272" spans="1:37">
      <c r="A1272">
        <v>9</v>
      </c>
      <c r="B1272">
        <v>54</v>
      </c>
      <c r="C1272">
        <v>2022</v>
      </c>
      <c r="D1272">
        <v>99</v>
      </c>
      <c r="E1272">
        <v>99</v>
      </c>
      <c r="F1272">
        <v>99</v>
      </c>
      <c r="G1272">
        <v>99</v>
      </c>
      <c r="H1272">
        <v>1</v>
      </c>
      <c r="I1272">
        <v>99</v>
      </c>
      <c r="J1272">
        <v>111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375</v>
      </c>
      <c r="R1272">
        <v>587</v>
      </c>
      <c r="S1272">
        <v>8.3560477001703557</v>
      </c>
      <c r="T1272">
        <v>7.2674616695059644</v>
      </c>
      <c r="U1272">
        <v>45.646218057921637</v>
      </c>
      <c r="V1272">
        <v>8.6882453151618382</v>
      </c>
      <c r="W1272">
        <v>25.212947189097104</v>
      </c>
      <c r="X1272">
        <v>99.148211243611584</v>
      </c>
      <c r="Y1272">
        <v>95.400340715502566</v>
      </c>
      <c r="Z1272">
        <v>79.727427597955696</v>
      </c>
      <c r="AA1272">
        <v>12.885895291038253</v>
      </c>
      <c r="AB1272">
        <v>1.624234077477815</v>
      </c>
      <c r="AC1272">
        <v>2.0533798613516119</v>
      </c>
      <c r="AD1272">
        <v>69.600125703668851</v>
      </c>
      <c r="AE1272">
        <v>53.764404417360439</v>
      </c>
      <c r="AF1272">
        <v>48.326045612801501</v>
      </c>
      <c r="AG1272">
        <v>11.721246006389771</v>
      </c>
      <c r="AH1272">
        <v>12.289436374788425</v>
      </c>
      <c r="AI1272">
        <v>0</v>
      </c>
    </row>
    <row r="1273" spans="1:37">
      <c r="A1273">
        <v>9</v>
      </c>
      <c r="B1273">
        <v>55</v>
      </c>
      <c r="C1273">
        <v>2022</v>
      </c>
      <c r="D1273">
        <v>99</v>
      </c>
      <c r="E1273">
        <v>99</v>
      </c>
      <c r="F1273">
        <v>99</v>
      </c>
      <c r="G1273">
        <v>99</v>
      </c>
      <c r="H1273">
        <v>1</v>
      </c>
      <c r="I1273">
        <v>99</v>
      </c>
      <c r="J1273">
        <v>116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297</v>
      </c>
      <c r="R1273">
        <v>419</v>
      </c>
      <c r="S1273">
        <v>8.1264916467780424</v>
      </c>
      <c r="T1273">
        <v>6.0095465393794756</v>
      </c>
      <c r="U1273">
        <v>42.446205250596705</v>
      </c>
      <c r="V1273">
        <v>13.842482100238662</v>
      </c>
      <c r="W1273">
        <v>12.88782816229117</v>
      </c>
      <c r="X1273">
        <v>98.329355608591868</v>
      </c>
      <c r="Y1273">
        <v>91.408114558472562</v>
      </c>
      <c r="Z1273">
        <v>70.405727923627666</v>
      </c>
      <c r="AA1273">
        <v>13.301088571952269</v>
      </c>
      <c r="AB1273">
        <v>1.9737513455436189</v>
      </c>
      <c r="AC1273">
        <v>2.0284149812451036</v>
      </c>
      <c r="AD1273">
        <v>77.741383389164199</v>
      </c>
      <c r="AE1273">
        <v>40.264632494883152</v>
      </c>
      <c r="AF1273">
        <v>42.115816708265925</v>
      </c>
      <c r="AG1273">
        <v>8.3666134185303509</v>
      </c>
      <c r="AH1273">
        <v>8.1572158866505493</v>
      </c>
      <c r="AI1273">
        <v>0</v>
      </c>
    </row>
    <row r="1274" spans="1:37">
      <c r="A1274">
        <v>9</v>
      </c>
      <c r="B1274">
        <v>56</v>
      </c>
      <c r="C1274">
        <v>2022</v>
      </c>
      <c r="D1274">
        <v>99</v>
      </c>
      <c r="E1274">
        <v>99</v>
      </c>
      <c r="F1274">
        <v>99</v>
      </c>
      <c r="G1274">
        <v>99</v>
      </c>
      <c r="H1274">
        <v>2</v>
      </c>
      <c r="I1274">
        <v>99</v>
      </c>
      <c r="J1274">
        <v>117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209</v>
      </c>
      <c r="R1274">
        <v>325</v>
      </c>
      <c r="S1274">
        <v>8.6923076923076898</v>
      </c>
      <c r="T1274">
        <v>7.8769230769230756</v>
      </c>
      <c r="U1274">
        <v>43.995076923076873</v>
      </c>
      <c r="V1274">
        <v>9.8461538461538431</v>
      </c>
      <c r="W1274">
        <v>34.461538461538446</v>
      </c>
      <c r="X1274">
        <v>99.076923076923109</v>
      </c>
      <c r="Y1274">
        <v>93.846153846153825</v>
      </c>
      <c r="Z1274">
        <v>71.692307692307722</v>
      </c>
      <c r="AA1274">
        <v>13.248464889079148</v>
      </c>
      <c r="AB1274">
        <v>1.9808551138961528</v>
      </c>
      <c r="AC1274">
        <v>2.0494478979448409</v>
      </c>
      <c r="AD1274">
        <v>77.65217566927825</v>
      </c>
      <c r="AE1274">
        <v>50.827214475860814</v>
      </c>
      <c r="AF1274">
        <v>55.911648980945778</v>
      </c>
      <c r="AG1274">
        <v>6.48961661341853</v>
      </c>
      <c r="AH1274">
        <v>6.558076916320533</v>
      </c>
      <c r="AI1274">
        <v>300</v>
      </c>
      <c r="AJ1274">
        <v>119.6253333333333</v>
      </c>
      <c r="AK1274">
        <v>25.334947513252494</v>
      </c>
    </row>
    <row r="1275" spans="1:37">
      <c r="A1275">
        <v>9</v>
      </c>
      <c r="B1275">
        <v>57</v>
      </c>
      <c r="C1275">
        <v>2022</v>
      </c>
      <c r="D1275">
        <v>99</v>
      </c>
      <c r="E1275">
        <v>99</v>
      </c>
      <c r="F1275">
        <v>99</v>
      </c>
      <c r="G1275">
        <v>99</v>
      </c>
      <c r="H1275">
        <v>1</v>
      </c>
      <c r="I1275">
        <v>99</v>
      </c>
      <c r="J1275">
        <v>134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416</v>
      </c>
      <c r="R1275">
        <v>572</v>
      </c>
      <c r="S1275">
        <v>8.1188811188811218</v>
      </c>
      <c r="T1275">
        <v>7.1223776223776243</v>
      </c>
      <c r="U1275">
        <v>43.053076923076873</v>
      </c>
      <c r="V1275">
        <v>12.587412587412585</v>
      </c>
      <c r="W1275">
        <v>21.67832167832168</v>
      </c>
      <c r="X1275">
        <v>99.300699300699321</v>
      </c>
      <c r="Y1275">
        <v>94.055944055944067</v>
      </c>
      <c r="Z1275">
        <v>73.601398601398614</v>
      </c>
      <c r="AA1275">
        <v>12.28875514932083</v>
      </c>
      <c r="AB1275">
        <v>1.6386482169380563</v>
      </c>
      <c r="AC1275">
        <v>1.8555499658007473</v>
      </c>
      <c r="AD1275">
        <v>73.998471690407371</v>
      </c>
      <c r="AE1275">
        <v>37.44916793342319</v>
      </c>
      <c r="AF1275">
        <v>38.332039012107998</v>
      </c>
      <c r="AG1275">
        <v>11.42172523961661</v>
      </c>
      <c r="AH1275">
        <v>11.295079382937899</v>
      </c>
      <c r="AI1275">
        <v>0</v>
      </c>
    </row>
    <row r="1276" spans="1:37">
      <c r="A1276">
        <v>9</v>
      </c>
      <c r="B1276">
        <v>58</v>
      </c>
      <c r="C1276">
        <v>2022</v>
      </c>
      <c r="D1276">
        <v>99</v>
      </c>
      <c r="E1276">
        <v>99</v>
      </c>
      <c r="F1276">
        <v>99</v>
      </c>
      <c r="G1276">
        <v>99</v>
      </c>
      <c r="H1276">
        <v>2</v>
      </c>
      <c r="I1276">
        <v>99</v>
      </c>
      <c r="J1276">
        <v>141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270</v>
      </c>
      <c r="R1276">
        <v>348</v>
      </c>
      <c r="S1276">
        <v>8.4224137931034502</v>
      </c>
      <c r="T1276">
        <v>7.7528735632183903</v>
      </c>
      <c r="U1276">
        <v>46.80028735632181</v>
      </c>
      <c r="V1276">
        <v>5.45977011494253</v>
      </c>
      <c r="W1276">
        <v>29.022988505747126</v>
      </c>
      <c r="X1276">
        <v>99.712643678160902</v>
      </c>
      <c r="Y1276">
        <v>97.413793103448256</v>
      </c>
      <c r="Z1276">
        <v>79.885057471264389</v>
      </c>
      <c r="AA1276">
        <v>12.883174223705335</v>
      </c>
      <c r="AB1276">
        <v>1.4292763746777777</v>
      </c>
      <c r="AC1276">
        <v>1.9184128425832776</v>
      </c>
      <c r="AD1276">
        <v>74.035631193290527</v>
      </c>
      <c r="AE1276">
        <v>36.546437590156074</v>
      </c>
      <c r="AF1276">
        <v>40.068040384633299</v>
      </c>
      <c r="AG1276">
        <v>6.9488817891373778</v>
      </c>
      <c r="AH1276">
        <v>7.4699350764878849</v>
      </c>
      <c r="AI1276">
        <v>0</v>
      </c>
    </row>
    <row r="1277" spans="1:37">
      <c r="A1277">
        <v>9</v>
      </c>
      <c r="B1277">
        <v>59</v>
      </c>
      <c r="C1277">
        <v>2022</v>
      </c>
      <c r="D1277">
        <v>99</v>
      </c>
      <c r="E1277">
        <v>99</v>
      </c>
      <c r="F1277">
        <v>99</v>
      </c>
      <c r="G1277">
        <v>99</v>
      </c>
      <c r="H1277">
        <v>2</v>
      </c>
      <c r="I1277">
        <v>99</v>
      </c>
      <c r="J1277">
        <v>143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88</v>
      </c>
      <c r="R1277">
        <v>125</v>
      </c>
      <c r="S1277">
        <v>9.1039999999999992</v>
      </c>
      <c r="T1277">
        <v>7.3840000000000012</v>
      </c>
      <c r="U1277">
        <v>46.918399999999963</v>
      </c>
      <c r="V1277">
        <v>5.6</v>
      </c>
      <c r="W1277">
        <v>16.8</v>
      </c>
      <c r="X1277">
        <v>100</v>
      </c>
      <c r="Y1277">
        <v>100</v>
      </c>
      <c r="Z1277">
        <v>89.6</v>
      </c>
      <c r="AA1277">
        <v>10.174001250245743</v>
      </c>
      <c r="AB1277">
        <v>1.8796765679233247</v>
      </c>
      <c r="AC1277">
        <v>2.0426805917715076</v>
      </c>
      <c r="AD1277">
        <v>61.073986382001742</v>
      </c>
      <c r="AE1277">
        <v>54.516438956134387</v>
      </c>
      <c r="AF1277">
        <v>51.674000731782336</v>
      </c>
      <c r="AG1277">
        <v>2.4960063897763578</v>
      </c>
      <c r="AH1277">
        <v>2.689937999974588</v>
      </c>
      <c r="AI1277">
        <v>0</v>
      </c>
    </row>
    <row r="1278" spans="1:37">
      <c r="A1278">
        <v>9</v>
      </c>
      <c r="B1278">
        <v>60</v>
      </c>
      <c r="C1278">
        <v>2022</v>
      </c>
      <c r="D1278">
        <v>99</v>
      </c>
      <c r="E1278">
        <v>99</v>
      </c>
      <c r="F1278">
        <v>99</v>
      </c>
      <c r="G1278">
        <v>99</v>
      </c>
      <c r="H1278">
        <v>2</v>
      </c>
      <c r="I1278">
        <v>99</v>
      </c>
      <c r="J1278">
        <v>147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31</v>
      </c>
      <c r="R1278">
        <v>54</v>
      </c>
      <c r="S1278">
        <v>7.9629629629629628</v>
      </c>
      <c r="T1278">
        <v>7.6111111111111107</v>
      </c>
      <c r="U1278">
        <v>38.853703703703694</v>
      </c>
      <c r="V1278">
        <v>16.666666666666671</v>
      </c>
      <c r="W1278">
        <v>25.925925925925927</v>
      </c>
      <c r="X1278">
        <v>100</v>
      </c>
      <c r="Y1278">
        <v>94.444444444444443</v>
      </c>
      <c r="Z1278">
        <v>59.259259259259267</v>
      </c>
      <c r="AA1278">
        <v>10.855084368762355</v>
      </c>
      <c r="AB1278">
        <v>1.2012796103871761</v>
      </c>
      <c r="AC1278">
        <v>1.352866184653992</v>
      </c>
      <c r="AD1278">
        <v>67.045517265652734</v>
      </c>
      <c r="AE1278">
        <v>3.5721583478787702</v>
      </c>
      <c r="AF1278">
        <v>23.042848866816993</v>
      </c>
      <c r="AG1278">
        <v>1.0782747603833864</v>
      </c>
      <c r="AH1278">
        <v>0.96231055070022686</v>
      </c>
      <c r="AI1278">
        <v>0</v>
      </c>
    </row>
    <row r="1279" spans="1:37">
      <c r="A1279">
        <v>9</v>
      </c>
      <c r="B1279">
        <v>61</v>
      </c>
      <c r="C1279">
        <v>2022</v>
      </c>
      <c r="D1279">
        <v>99</v>
      </c>
      <c r="E1279">
        <v>99</v>
      </c>
      <c r="F1279">
        <v>99</v>
      </c>
      <c r="G1279">
        <v>99</v>
      </c>
      <c r="H1279">
        <v>1</v>
      </c>
      <c r="I1279">
        <v>99</v>
      </c>
      <c r="J1279">
        <v>155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143</v>
      </c>
      <c r="R1279">
        <v>235</v>
      </c>
      <c r="S1279">
        <v>8.3276595744680861</v>
      </c>
      <c r="T1279">
        <v>6.1404255319148948</v>
      </c>
      <c r="U1279">
        <v>42.145021276595742</v>
      </c>
      <c r="V1279">
        <v>12.765957446808516</v>
      </c>
      <c r="W1279">
        <v>13.617021276595748</v>
      </c>
      <c r="X1279">
        <v>99.148936170212778</v>
      </c>
      <c r="Y1279">
        <v>95.744680851063833</v>
      </c>
      <c r="Z1279">
        <v>71.914893617021264</v>
      </c>
      <c r="AA1279">
        <v>11.657797075739589</v>
      </c>
      <c r="AB1279">
        <v>1.9890874768328937</v>
      </c>
      <c r="AC1279">
        <v>2.0341404765888353</v>
      </c>
      <c r="AD1279">
        <v>75.647274156167143</v>
      </c>
      <c r="AE1279">
        <v>48.500306696082525</v>
      </c>
      <c r="AF1279">
        <v>47.97781225718569</v>
      </c>
      <c r="AG1279">
        <v>4.6924920127795531</v>
      </c>
      <c r="AH1279">
        <v>4.5425864729894156</v>
      </c>
      <c r="AI1279">
        <v>0</v>
      </c>
    </row>
    <row r="1280" spans="1:37">
      <c r="A1280">
        <v>9</v>
      </c>
      <c r="B1280">
        <v>62</v>
      </c>
      <c r="C1280">
        <v>2022</v>
      </c>
      <c r="D1280">
        <v>99</v>
      </c>
      <c r="E1280">
        <v>99</v>
      </c>
      <c r="F1280">
        <v>99</v>
      </c>
      <c r="G1280">
        <v>99</v>
      </c>
      <c r="H1280">
        <v>2</v>
      </c>
      <c r="I1280">
        <v>99</v>
      </c>
      <c r="J1280">
        <v>160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105</v>
      </c>
      <c r="R1280">
        <v>171</v>
      </c>
      <c r="S1280">
        <v>7.771929824561405</v>
      </c>
      <c r="T1280">
        <v>7.7894736842105248</v>
      </c>
      <c r="U1280">
        <v>42.432748538011673</v>
      </c>
      <c r="V1280">
        <v>11.111111111111112</v>
      </c>
      <c r="W1280">
        <v>35.087719298245609</v>
      </c>
      <c r="X1280">
        <v>100</v>
      </c>
      <c r="Y1280">
        <v>97.660818713450297</v>
      </c>
      <c r="Z1280">
        <v>70.175438596491219</v>
      </c>
      <c r="AA1280">
        <v>11.608420166471005</v>
      </c>
      <c r="AB1280">
        <v>1.5933070231217901</v>
      </c>
      <c r="AC1280">
        <v>2.0209734389942735</v>
      </c>
      <c r="AD1280">
        <v>70.513239978146075</v>
      </c>
      <c r="AE1280">
        <v>42.691962981127439</v>
      </c>
      <c r="AF1280">
        <v>35.557658312352501</v>
      </c>
      <c r="AG1280">
        <v>3.4145367412140586</v>
      </c>
      <c r="AH1280">
        <v>3.3280231427867304</v>
      </c>
      <c r="AI1280">
        <v>0</v>
      </c>
    </row>
    <row r="1281" spans="1:37">
      <c r="A1281">
        <v>9</v>
      </c>
      <c r="B1281">
        <v>63</v>
      </c>
      <c r="C1281">
        <v>2022</v>
      </c>
      <c r="D1281">
        <v>99</v>
      </c>
      <c r="E1281">
        <v>99</v>
      </c>
      <c r="F1281">
        <v>99</v>
      </c>
      <c r="G1281">
        <v>99</v>
      </c>
      <c r="H1281">
        <v>1</v>
      </c>
      <c r="I1281">
        <v>99</v>
      </c>
      <c r="J1281">
        <v>171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40</v>
      </c>
      <c r="R1281">
        <v>64</v>
      </c>
      <c r="S1281">
        <v>7.84375</v>
      </c>
      <c r="T1281">
        <v>7.1875</v>
      </c>
      <c r="U1281">
        <v>45.548593750000009</v>
      </c>
      <c r="V1281">
        <v>9.375</v>
      </c>
      <c r="W1281">
        <v>28.125</v>
      </c>
      <c r="X1281">
        <v>100</v>
      </c>
      <c r="Y1281">
        <v>98.4375</v>
      </c>
      <c r="Z1281">
        <v>84.375</v>
      </c>
      <c r="AA1281">
        <v>11.718490312747591</v>
      </c>
      <c r="AB1281">
        <v>2.3266039494292965</v>
      </c>
      <c r="AC1281">
        <v>2.4866832830097194</v>
      </c>
      <c r="AD1281">
        <v>71.525916305829611</v>
      </c>
      <c r="AE1281">
        <v>69.0931270608163</v>
      </c>
      <c r="AF1281">
        <v>55.870827199341662</v>
      </c>
      <c r="AG1281">
        <v>1.2779552715654952</v>
      </c>
      <c r="AH1281">
        <v>1.3370388015117198</v>
      </c>
      <c r="AI1281">
        <v>0</v>
      </c>
    </row>
    <row r="1282" spans="1:37">
      <c r="A1282">
        <v>9</v>
      </c>
      <c r="B1282">
        <v>64</v>
      </c>
      <c r="C1282">
        <v>2022</v>
      </c>
      <c r="D1282">
        <v>99</v>
      </c>
      <c r="E1282">
        <v>99</v>
      </c>
      <c r="F1282">
        <v>99</v>
      </c>
      <c r="G1282">
        <v>99</v>
      </c>
      <c r="H1282">
        <v>2</v>
      </c>
      <c r="I1282">
        <v>99</v>
      </c>
      <c r="J1282">
        <v>175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92</v>
      </c>
      <c r="R1282">
        <v>132</v>
      </c>
      <c r="S1282">
        <v>7.4621212121212128</v>
      </c>
      <c r="T1282">
        <v>7.6969696969696972</v>
      </c>
      <c r="U1282">
        <v>38.690909090909109</v>
      </c>
      <c r="V1282">
        <v>10.606060606060607</v>
      </c>
      <c r="W1282">
        <v>34.090909090909093</v>
      </c>
      <c r="X1282">
        <v>97.727272727272734</v>
      </c>
      <c r="Y1282">
        <v>88.636363636363654</v>
      </c>
      <c r="Z1282">
        <v>56.818181818181827</v>
      </c>
      <c r="AA1282">
        <v>12.923477898450315</v>
      </c>
      <c r="AB1282">
        <v>1.8562152069193192</v>
      </c>
      <c r="AC1282">
        <v>1.7835077538863204</v>
      </c>
      <c r="AD1282">
        <v>73.331531515713777</v>
      </c>
      <c r="AE1282">
        <v>41.901165711600008</v>
      </c>
      <c r="AF1282">
        <v>54.802551994891111</v>
      </c>
      <c r="AG1282">
        <v>2.6357827476038338</v>
      </c>
      <c r="AH1282">
        <v>2.3424586266318097</v>
      </c>
      <c r="AI1282">
        <v>0</v>
      </c>
    </row>
    <row r="1283" spans="1:37">
      <c r="A1283">
        <v>9</v>
      </c>
      <c r="B1283">
        <v>65</v>
      </c>
      <c r="C1283">
        <v>2022</v>
      </c>
      <c r="D1283">
        <v>99</v>
      </c>
      <c r="E1283">
        <v>99</v>
      </c>
      <c r="F1283">
        <v>99</v>
      </c>
      <c r="G1283">
        <v>99</v>
      </c>
      <c r="H1283">
        <v>2</v>
      </c>
      <c r="I1283">
        <v>99</v>
      </c>
      <c r="J1283">
        <v>177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82</v>
      </c>
      <c r="R1283">
        <v>139</v>
      </c>
      <c r="S1283">
        <v>7.3165467625899296</v>
      </c>
      <c r="T1283">
        <v>7.043165467625899</v>
      </c>
      <c r="U1283">
        <v>40.513669064748193</v>
      </c>
      <c r="V1283">
        <v>12.949640287769782</v>
      </c>
      <c r="W1283">
        <v>20.863309352517994</v>
      </c>
      <c r="X1283">
        <v>100</v>
      </c>
      <c r="Y1283">
        <v>93.525179856115116</v>
      </c>
      <c r="Z1283">
        <v>65.467625899280563</v>
      </c>
      <c r="AA1283">
        <v>11.42466851014691</v>
      </c>
      <c r="AB1283">
        <v>1.618401250470815</v>
      </c>
      <c r="AC1283">
        <v>1.9224927747649263</v>
      </c>
      <c r="AD1283">
        <v>72.363788236060927</v>
      </c>
      <c r="AE1283">
        <v>56.876275770362227</v>
      </c>
      <c r="AF1283">
        <v>63.378864424885826</v>
      </c>
      <c r="AG1283">
        <v>2.7755591054313089</v>
      </c>
      <c r="AH1283">
        <v>2.5828872004257439</v>
      </c>
      <c r="AI1283">
        <v>31</v>
      </c>
      <c r="AJ1283">
        <v>114.58064516129031</v>
      </c>
      <c r="AK1283">
        <v>26.134318708483729</v>
      </c>
    </row>
    <row r="1284" spans="1:37">
      <c r="A1284">
        <v>9</v>
      </c>
      <c r="B1284">
        <v>66</v>
      </c>
      <c r="C1284">
        <v>2022</v>
      </c>
      <c r="D1284">
        <v>99</v>
      </c>
      <c r="E1284">
        <v>99</v>
      </c>
      <c r="F1284">
        <v>99</v>
      </c>
      <c r="G1284">
        <v>99</v>
      </c>
      <c r="H1284">
        <v>2</v>
      </c>
      <c r="I1284">
        <v>99</v>
      </c>
      <c r="J1284">
        <v>178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30</v>
      </c>
      <c r="R1284">
        <v>46</v>
      </c>
      <c r="S1284">
        <v>7.7173913043478253</v>
      </c>
      <c r="T1284">
        <v>7.0869565217391308</v>
      </c>
      <c r="U1284">
        <v>38.489130434782624</v>
      </c>
      <c r="V1284">
        <v>19.565217391304348</v>
      </c>
      <c r="W1284">
        <v>17.391304347826086</v>
      </c>
      <c r="X1284">
        <v>100</v>
      </c>
      <c r="Y1284">
        <v>100</v>
      </c>
      <c r="Z1284">
        <v>63.043478260869549</v>
      </c>
      <c r="AA1284">
        <v>8.0020711520278631</v>
      </c>
      <c r="AB1284">
        <v>1.4243693261635817</v>
      </c>
      <c r="AC1284">
        <v>1.7423882530012038</v>
      </c>
      <c r="AD1284">
        <v>62.589439718609071</v>
      </c>
      <c r="AE1284">
        <v>48.497117340007968</v>
      </c>
      <c r="AF1284">
        <v>42.159398511701717</v>
      </c>
      <c r="AG1284">
        <v>0.91853035143769979</v>
      </c>
      <c r="AH1284">
        <v>0.81205415853140972</v>
      </c>
      <c r="AI1284">
        <v>0</v>
      </c>
    </row>
    <row r="1285" spans="1:37">
      <c r="A1285">
        <v>9</v>
      </c>
      <c r="B1285">
        <v>67</v>
      </c>
      <c r="C1285">
        <v>2022</v>
      </c>
      <c r="D1285">
        <v>99</v>
      </c>
      <c r="E1285">
        <v>99</v>
      </c>
      <c r="F1285">
        <v>99</v>
      </c>
      <c r="G1285">
        <v>99</v>
      </c>
      <c r="H1285">
        <v>2</v>
      </c>
      <c r="I1285">
        <v>99</v>
      </c>
      <c r="J1285">
        <v>181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97</v>
      </c>
      <c r="R1285">
        <v>186</v>
      </c>
      <c r="S1285">
        <v>8.0913978494623642</v>
      </c>
      <c r="T1285">
        <v>7.102150537634409</v>
      </c>
      <c r="U1285">
        <v>40.034946236559136</v>
      </c>
      <c r="V1285">
        <v>9.6774193548387117</v>
      </c>
      <c r="W1285">
        <v>18.27956989247312</v>
      </c>
      <c r="X1285">
        <v>97.849462365591393</v>
      </c>
      <c r="Y1285">
        <v>91.935483870967758</v>
      </c>
      <c r="Z1285">
        <v>65.591397849462354</v>
      </c>
      <c r="AA1285">
        <v>12.422110630806383</v>
      </c>
      <c r="AB1285">
        <v>2.2688235743680631</v>
      </c>
      <c r="AC1285">
        <v>1.7583275591582463</v>
      </c>
      <c r="AD1285">
        <v>70.057307280181547</v>
      </c>
      <c r="AE1285">
        <v>48.97153156749188</v>
      </c>
      <c r="AF1285">
        <v>48.551956932544606</v>
      </c>
      <c r="AG1285">
        <v>3.7140575079872193</v>
      </c>
      <c r="AH1285">
        <v>3.4153975100277556</v>
      </c>
      <c r="AI1285">
        <v>0</v>
      </c>
    </row>
    <row r="1286" spans="1:37">
      <c r="A1286">
        <v>9</v>
      </c>
      <c r="B1286">
        <v>68</v>
      </c>
      <c r="C1286">
        <v>2022</v>
      </c>
      <c r="D1286">
        <v>99</v>
      </c>
      <c r="E1286">
        <v>99</v>
      </c>
      <c r="F1286">
        <v>99</v>
      </c>
      <c r="G1286">
        <v>99</v>
      </c>
      <c r="H1286">
        <v>2</v>
      </c>
      <c r="I1286">
        <v>99</v>
      </c>
      <c r="J1286">
        <v>262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1</v>
      </c>
      <c r="R1286">
        <v>2</v>
      </c>
      <c r="S1286">
        <v>7</v>
      </c>
      <c r="T1286">
        <v>7</v>
      </c>
      <c r="U1286">
        <v>27.550000000000004</v>
      </c>
      <c r="V1286">
        <v>50</v>
      </c>
      <c r="W1286">
        <v>0</v>
      </c>
      <c r="X1286">
        <v>100</v>
      </c>
      <c r="Y1286">
        <v>50</v>
      </c>
      <c r="Z1286">
        <v>0</v>
      </c>
      <c r="AA1286">
        <v>6.6499999999999888</v>
      </c>
      <c r="AB1286">
        <v>2</v>
      </c>
      <c r="AC1286">
        <v>0</v>
      </c>
      <c r="AD1286">
        <v>100.00000000000001</v>
      </c>
      <c r="AG1286">
        <v>3.9936102236421731E-2</v>
      </c>
      <c r="AH1286">
        <v>2.5272061076012816E-2</v>
      </c>
      <c r="AI1286">
        <v>2</v>
      </c>
      <c r="AJ1286">
        <v>123.05</v>
      </c>
      <c r="AK1286">
        <v>14.477659658831884</v>
      </c>
    </row>
    <row r="1287" spans="1:37">
      <c r="A1287">
        <v>9</v>
      </c>
      <c r="B1287">
        <v>69</v>
      </c>
      <c r="C1287">
        <v>2022</v>
      </c>
      <c r="D1287">
        <v>99</v>
      </c>
      <c r="E1287">
        <v>99</v>
      </c>
      <c r="F1287">
        <v>99</v>
      </c>
      <c r="G1287">
        <v>99</v>
      </c>
      <c r="H1287">
        <v>2</v>
      </c>
      <c r="I1287">
        <v>99</v>
      </c>
      <c r="J1287">
        <v>267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1</v>
      </c>
      <c r="R1287">
        <v>1</v>
      </c>
      <c r="S1287">
        <v>6</v>
      </c>
      <c r="T1287">
        <v>6</v>
      </c>
      <c r="U1287">
        <v>23.5</v>
      </c>
      <c r="V1287">
        <v>0</v>
      </c>
      <c r="W1287">
        <v>0</v>
      </c>
      <c r="X1287">
        <v>100</v>
      </c>
      <c r="Y1287">
        <v>100</v>
      </c>
      <c r="Z1287">
        <v>0</v>
      </c>
      <c r="AA1287">
        <v>0</v>
      </c>
      <c r="AB1287">
        <v>0</v>
      </c>
      <c r="AC1287">
        <v>0</v>
      </c>
      <c r="AG1287">
        <v>1.9968051118210865E-2</v>
      </c>
      <c r="AH1287">
        <v>1.0778465250205101E-2</v>
      </c>
      <c r="AI1287">
        <v>0</v>
      </c>
    </row>
    <row r="1288" spans="1:37">
      <c r="A1288">
        <v>9</v>
      </c>
      <c r="B1288">
        <v>70</v>
      </c>
      <c r="C1288">
        <v>2022</v>
      </c>
      <c r="D1288">
        <v>99</v>
      </c>
      <c r="E1288">
        <v>99</v>
      </c>
      <c r="F1288">
        <v>99</v>
      </c>
      <c r="G1288">
        <v>99</v>
      </c>
      <c r="H1288">
        <v>1</v>
      </c>
      <c r="I1288">
        <v>99</v>
      </c>
      <c r="J1288">
        <v>309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282</v>
      </c>
      <c r="R1288">
        <v>434</v>
      </c>
      <c r="S1288">
        <v>8.1589861751152046</v>
      </c>
      <c r="T1288">
        <v>7.1682027649769582</v>
      </c>
      <c r="U1288">
        <v>43.115437788018426</v>
      </c>
      <c r="V1288">
        <v>13.824884792626722</v>
      </c>
      <c r="W1288">
        <v>20.276497695852537</v>
      </c>
      <c r="X1288">
        <v>99.769585253456242</v>
      </c>
      <c r="Y1288">
        <v>97.926267281105979</v>
      </c>
      <c r="Z1288">
        <v>73.271889400921637</v>
      </c>
      <c r="AA1288">
        <v>11.591806116735002</v>
      </c>
      <c r="AB1288">
        <v>1.7532260941293498</v>
      </c>
      <c r="AC1288">
        <v>1.7497341458079252</v>
      </c>
      <c r="AD1288">
        <v>68.723273547107482</v>
      </c>
      <c r="AE1288">
        <v>46.948113088510006</v>
      </c>
      <c r="AF1288">
        <v>44.419861324289108</v>
      </c>
      <c r="AG1288">
        <v>8.6661341853035143</v>
      </c>
      <c r="AH1288">
        <v>8.5824561535473514</v>
      </c>
      <c r="AI1288">
        <v>0</v>
      </c>
    </row>
    <row r="1289" spans="1:37">
      <c r="A1289">
        <v>9</v>
      </c>
      <c r="B1289">
        <v>71</v>
      </c>
      <c r="C1289">
        <v>2022</v>
      </c>
      <c r="D1289">
        <v>99</v>
      </c>
      <c r="E1289">
        <v>99</v>
      </c>
      <c r="F1289">
        <v>99</v>
      </c>
      <c r="G1289">
        <v>99</v>
      </c>
      <c r="H1289">
        <v>2</v>
      </c>
      <c r="I1289">
        <v>99</v>
      </c>
      <c r="J1289">
        <v>470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27</v>
      </c>
      <c r="R1289">
        <v>36</v>
      </c>
      <c r="S1289">
        <v>7.5277777777777777</v>
      </c>
      <c r="T1289">
        <v>7.4166666666666687</v>
      </c>
      <c r="U1289">
        <v>36.336111111111109</v>
      </c>
      <c r="V1289">
        <v>2.7777777777777781</v>
      </c>
      <c r="W1289">
        <v>13.888888888888889</v>
      </c>
      <c r="X1289">
        <v>100</v>
      </c>
      <c r="Y1289">
        <v>88.8888888888889</v>
      </c>
      <c r="Z1289">
        <v>44.44444444444445</v>
      </c>
      <c r="AA1289">
        <v>12.190322955747797</v>
      </c>
      <c r="AB1289">
        <v>1.6070350737911909</v>
      </c>
      <c r="AC1289">
        <v>2.3018712194888535</v>
      </c>
      <c r="AD1289">
        <v>70.005518583901591</v>
      </c>
      <c r="AE1289">
        <v>27.28804300791835</v>
      </c>
      <c r="AF1289">
        <v>20.337297226471065</v>
      </c>
      <c r="AG1289">
        <v>0.71884984025559107</v>
      </c>
      <c r="AH1289">
        <v>0.59997065505503377</v>
      </c>
      <c r="AI1289">
        <v>0</v>
      </c>
    </row>
    <row r="1290" spans="1:37">
      <c r="A1290">
        <v>9</v>
      </c>
      <c r="B1290">
        <v>72</v>
      </c>
      <c r="C1290">
        <v>2022</v>
      </c>
      <c r="D1290">
        <v>99</v>
      </c>
      <c r="E1290">
        <v>99</v>
      </c>
      <c r="F1290">
        <v>99</v>
      </c>
      <c r="G1290">
        <v>99</v>
      </c>
      <c r="H1290">
        <v>2</v>
      </c>
      <c r="I1290">
        <v>99</v>
      </c>
      <c r="J1290">
        <v>629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7</v>
      </c>
      <c r="R1290">
        <v>13</v>
      </c>
      <c r="S1290">
        <v>7.4615384615384626</v>
      </c>
      <c r="T1290">
        <v>6.3846153846153859</v>
      </c>
      <c r="U1290">
        <v>30.200000000000006</v>
      </c>
      <c r="V1290">
        <v>23.07692307692308</v>
      </c>
      <c r="W1290">
        <v>7.6923076923076898</v>
      </c>
      <c r="X1290">
        <v>76.923076923076891</v>
      </c>
      <c r="Y1290">
        <v>69.230769230769269</v>
      </c>
      <c r="Z1290">
        <v>30.769230769230759</v>
      </c>
      <c r="AA1290">
        <v>13.220671459731296</v>
      </c>
      <c r="AB1290">
        <v>2.9772311508251734</v>
      </c>
      <c r="AC1290">
        <v>1.8621105287554145</v>
      </c>
      <c r="AD1290">
        <v>90.796641764154685</v>
      </c>
      <c r="AE1290">
        <v>66.74195555226801</v>
      </c>
      <c r="AF1290">
        <v>82.824153628757472</v>
      </c>
      <c r="AG1290">
        <v>0.25958466453674123</v>
      </c>
      <c r="AH1290">
        <v>0.18006916839278822</v>
      </c>
      <c r="AI1290">
        <v>0</v>
      </c>
    </row>
    <row r="1291" spans="1:37">
      <c r="A1291">
        <v>9</v>
      </c>
      <c r="B1291">
        <v>73</v>
      </c>
      <c r="C1291">
        <v>2022</v>
      </c>
      <c r="D1291">
        <v>99</v>
      </c>
      <c r="E1291">
        <v>99</v>
      </c>
      <c r="F1291">
        <v>99</v>
      </c>
      <c r="G1291">
        <v>99</v>
      </c>
      <c r="H1291">
        <v>1</v>
      </c>
      <c r="I1291">
        <v>99</v>
      </c>
      <c r="J1291">
        <v>643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114</v>
      </c>
      <c r="R1291">
        <v>198</v>
      </c>
      <c r="S1291">
        <v>7.4898989898989887</v>
      </c>
      <c r="T1291">
        <v>6.83838383838384</v>
      </c>
      <c r="U1291">
        <v>41.326969696969691</v>
      </c>
      <c r="V1291">
        <v>8.5858585858585847</v>
      </c>
      <c r="W1291">
        <v>20.202020202020204</v>
      </c>
      <c r="X1291">
        <v>99.494949494949509</v>
      </c>
      <c r="Y1291">
        <v>92.929292929292941</v>
      </c>
      <c r="Z1291">
        <v>69.696969696969703</v>
      </c>
      <c r="AA1291">
        <v>11.694986446720732</v>
      </c>
      <c r="AB1291">
        <v>2.2624289686710202</v>
      </c>
      <c r="AC1291">
        <v>2.0947605186383176</v>
      </c>
      <c r="AD1291">
        <v>69.244230015992244</v>
      </c>
      <c r="AE1291">
        <v>42.358778457808341</v>
      </c>
      <c r="AF1291">
        <v>52.077145289430845</v>
      </c>
      <c r="AG1291">
        <v>3.9536741214057503</v>
      </c>
      <c r="AH1291">
        <v>3.7530799464452449</v>
      </c>
      <c r="AI1291">
        <v>0</v>
      </c>
    </row>
    <row r="1292" spans="1:37">
      <c r="A1292">
        <v>9</v>
      </c>
      <c r="B1292">
        <v>74</v>
      </c>
      <c r="C1292">
        <v>2022</v>
      </c>
      <c r="D1292">
        <v>99</v>
      </c>
      <c r="E1292">
        <v>99</v>
      </c>
      <c r="F1292">
        <v>99</v>
      </c>
      <c r="G1292">
        <v>99</v>
      </c>
      <c r="H1292">
        <v>2</v>
      </c>
      <c r="I1292">
        <v>99</v>
      </c>
      <c r="J1292">
        <v>704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4</v>
      </c>
      <c r="R1292">
        <v>6</v>
      </c>
      <c r="S1292">
        <v>7.5</v>
      </c>
      <c r="T1292">
        <v>8.3333333333333357</v>
      </c>
      <c r="U1292">
        <v>31.116666666666674</v>
      </c>
      <c r="V1292">
        <v>0</v>
      </c>
      <c r="W1292">
        <v>33.333333333333343</v>
      </c>
      <c r="X1292">
        <v>83.333333333333314</v>
      </c>
      <c r="Y1292">
        <v>83.333333333333314</v>
      </c>
      <c r="Z1292">
        <v>33.333333333333343</v>
      </c>
      <c r="AA1292">
        <v>7.5871419007569694</v>
      </c>
      <c r="AB1292">
        <v>1.1180339887498949</v>
      </c>
      <c r="AC1292">
        <v>1.4907119849998549</v>
      </c>
      <c r="AD1292">
        <v>89.692539042210271</v>
      </c>
      <c r="AE1292">
        <v>76.430224945060445</v>
      </c>
      <c r="AF1292">
        <v>69.999999999999616</v>
      </c>
      <c r="AG1292">
        <v>0.11980830670926516</v>
      </c>
      <c r="AH1292">
        <v>8.5631466477161397E-2</v>
      </c>
      <c r="AI1292">
        <v>0</v>
      </c>
    </row>
    <row r="1293" spans="1:37">
      <c r="A1293">
        <v>9</v>
      </c>
      <c r="B1293">
        <v>75</v>
      </c>
      <c r="C1293">
        <v>2022</v>
      </c>
      <c r="D1293">
        <v>99</v>
      </c>
      <c r="E1293">
        <v>99</v>
      </c>
      <c r="F1293">
        <v>99</v>
      </c>
      <c r="G1293">
        <v>99</v>
      </c>
      <c r="H1293">
        <v>1</v>
      </c>
      <c r="I1293">
        <v>99</v>
      </c>
      <c r="J1293">
        <v>802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16</v>
      </c>
      <c r="R1293">
        <v>25</v>
      </c>
      <c r="S1293">
        <v>7.88</v>
      </c>
      <c r="T1293">
        <v>7.12</v>
      </c>
      <c r="U1293">
        <v>44.143999999999998</v>
      </c>
      <c r="V1293">
        <v>4</v>
      </c>
      <c r="W1293">
        <v>28</v>
      </c>
      <c r="X1293">
        <v>100</v>
      </c>
      <c r="Y1293">
        <v>96</v>
      </c>
      <c r="Z1293">
        <v>80</v>
      </c>
      <c r="AA1293">
        <v>11.190427337684669</v>
      </c>
      <c r="AB1293">
        <v>1.7508854902591444</v>
      </c>
      <c r="AC1293">
        <v>1.8829763673503697</v>
      </c>
      <c r="AD1293">
        <v>76.645535535017103</v>
      </c>
      <c r="AE1293">
        <v>29.076122636822848</v>
      </c>
      <c r="AF1293">
        <v>44.114488987703758</v>
      </c>
      <c r="AG1293">
        <v>0.49920127795527158</v>
      </c>
      <c r="AH1293">
        <v>0.50617507447346155</v>
      </c>
      <c r="AI1293">
        <v>10</v>
      </c>
      <c r="AJ1293">
        <v>118.51</v>
      </c>
      <c r="AK1293">
        <v>24.103182066901834</v>
      </c>
    </row>
    <row r="1294" spans="1:37">
      <c r="A1294">
        <v>9</v>
      </c>
      <c r="B1294">
        <v>76</v>
      </c>
      <c r="C1294">
        <v>2021</v>
      </c>
      <c r="D1294">
        <v>99</v>
      </c>
      <c r="E1294">
        <v>99</v>
      </c>
      <c r="F1294">
        <v>99</v>
      </c>
      <c r="G1294">
        <v>99</v>
      </c>
      <c r="H1294">
        <v>1</v>
      </c>
      <c r="I1294">
        <v>99</v>
      </c>
      <c r="J1294">
        <v>103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37">
      <c r="A1295">
        <v>9</v>
      </c>
      <c r="B1295">
        <v>77</v>
      </c>
      <c r="C1295">
        <v>2021</v>
      </c>
      <c r="D1295">
        <v>99</v>
      </c>
      <c r="E1295">
        <v>99</v>
      </c>
      <c r="F1295">
        <v>99</v>
      </c>
      <c r="G1295">
        <v>99</v>
      </c>
      <c r="H1295">
        <v>2</v>
      </c>
      <c r="I1295">
        <v>99</v>
      </c>
      <c r="J1295">
        <v>106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37">
      <c r="A1296">
        <v>9</v>
      </c>
      <c r="B1296">
        <v>78</v>
      </c>
      <c r="C1296">
        <v>2021</v>
      </c>
      <c r="D1296">
        <v>99</v>
      </c>
      <c r="E1296">
        <v>99</v>
      </c>
      <c r="F1296">
        <v>99</v>
      </c>
      <c r="G1296">
        <v>99</v>
      </c>
      <c r="H1296">
        <v>1</v>
      </c>
      <c r="I1296">
        <v>99</v>
      </c>
      <c r="J1296">
        <v>109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9</v>
      </c>
      <c r="B1297">
        <v>79</v>
      </c>
      <c r="C1297">
        <v>2021</v>
      </c>
      <c r="D1297">
        <v>99</v>
      </c>
      <c r="E1297">
        <v>99</v>
      </c>
      <c r="F1297">
        <v>99</v>
      </c>
      <c r="G1297">
        <v>99</v>
      </c>
      <c r="H1297">
        <v>1</v>
      </c>
      <c r="I1297">
        <v>99</v>
      </c>
      <c r="J1297">
        <v>110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9</v>
      </c>
      <c r="B1298">
        <v>80</v>
      </c>
      <c r="C1298">
        <v>2021</v>
      </c>
      <c r="D1298">
        <v>99</v>
      </c>
      <c r="E1298">
        <v>99</v>
      </c>
      <c r="F1298">
        <v>99</v>
      </c>
      <c r="G1298">
        <v>99</v>
      </c>
      <c r="H1298">
        <v>1</v>
      </c>
      <c r="I1298">
        <v>99</v>
      </c>
      <c r="J1298">
        <v>111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9</v>
      </c>
      <c r="B1299">
        <v>81</v>
      </c>
      <c r="C1299">
        <v>2021</v>
      </c>
      <c r="D1299">
        <v>99</v>
      </c>
      <c r="E1299">
        <v>99</v>
      </c>
      <c r="F1299">
        <v>99</v>
      </c>
      <c r="G1299">
        <v>99</v>
      </c>
      <c r="H1299">
        <v>1</v>
      </c>
      <c r="I1299">
        <v>99</v>
      </c>
      <c r="J1299">
        <v>113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9</v>
      </c>
      <c r="B1300">
        <v>82</v>
      </c>
      <c r="C1300">
        <v>2021</v>
      </c>
      <c r="D1300">
        <v>99</v>
      </c>
      <c r="E1300">
        <v>99</v>
      </c>
      <c r="F1300">
        <v>99</v>
      </c>
      <c r="G1300">
        <v>99</v>
      </c>
      <c r="H1300">
        <v>1</v>
      </c>
      <c r="I1300">
        <v>99</v>
      </c>
      <c r="J1300">
        <v>116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9</v>
      </c>
      <c r="B1301">
        <v>83</v>
      </c>
      <c r="C1301">
        <v>2021</v>
      </c>
      <c r="D1301">
        <v>99</v>
      </c>
      <c r="E1301">
        <v>99</v>
      </c>
      <c r="F1301">
        <v>99</v>
      </c>
      <c r="G1301">
        <v>99</v>
      </c>
      <c r="H1301">
        <v>2</v>
      </c>
      <c r="I1301">
        <v>99</v>
      </c>
      <c r="J1301">
        <v>117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9</v>
      </c>
      <c r="B1302">
        <v>84</v>
      </c>
      <c r="C1302">
        <v>2021</v>
      </c>
      <c r="D1302">
        <v>99</v>
      </c>
      <c r="E1302">
        <v>99</v>
      </c>
      <c r="F1302">
        <v>99</v>
      </c>
      <c r="G1302">
        <v>99</v>
      </c>
      <c r="H1302">
        <v>1</v>
      </c>
      <c r="I1302">
        <v>99</v>
      </c>
      <c r="J1302">
        <v>134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9</v>
      </c>
      <c r="B1303">
        <v>85</v>
      </c>
      <c r="C1303">
        <v>2021</v>
      </c>
      <c r="D1303">
        <v>99</v>
      </c>
      <c r="E1303">
        <v>99</v>
      </c>
      <c r="F1303">
        <v>99</v>
      </c>
      <c r="G1303">
        <v>99</v>
      </c>
      <c r="H1303">
        <v>2</v>
      </c>
      <c r="I1303">
        <v>99</v>
      </c>
      <c r="J1303">
        <v>141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9</v>
      </c>
      <c r="B1304">
        <v>86</v>
      </c>
      <c r="C1304">
        <v>2021</v>
      </c>
      <c r="D1304">
        <v>99</v>
      </c>
      <c r="E1304">
        <v>99</v>
      </c>
      <c r="F1304">
        <v>99</v>
      </c>
      <c r="G1304">
        <v>99</v>
      </c>
      <c r="H1304">
        <v>2</v>
      </c>
      <c r="I1304">
        <v>99</v>
      </c>
      <c r="J1304">
        <v>143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9</v>
      </c>
      <c r="B1305">
        <v>87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2</v>
      </c>
      <c r="I1305">
        <v>99</v>
      </c>
      <c r="J1305">
        <v>147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9</v>
      </c>
      <c r="B1306">
        <v>88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1</v>
      </c>
      <c r="I1306">
        <v>99</v>
      </c>
      <c r="J1306">
        <v>155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9</v>
      </c>
      <c r="B1307">
        <v>89</v>
      </c>
      <c r="C1307">
        <v>2021</v>
      </c>
      <c r="D1307">
        <v>99</v>
      </c>
      <c r="E1307">
        <v>99</v>
      </c>
      <c r="F1307">
        <v>99</v>
      </c>
      <c r="G1307">
        <v>99</v>
      </c>
      <c r="H1307">
        <v>2</v>
      </c>
      <c r="I1307">
        <v>99</v>
      </c>
      <c r="J1307">
        <v>160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9</v>
      </c>
      <c r="B1308">
        <v>90</v>
      </c>
      <c r="C1308">
        <v>2021</v>
      </c>
      <c r="D1308">
        <v>99</v>
      </c>
      <c r="E1308">
        <v>99</v>
      </c>
      <c r="F1308">
        <v>99</v>
      </c>
      <c r="G1308">
        <v>99</v>
      </c>
      <c r="H1308">
        <v>1</v>
      </c>
      <c r="I1308">
        <v>99</v>
      </c>
      <c r="J1308">
        <v>171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9</v>
      </c>
      <c r="B1309">
        <v>91</v>
      </c>
      <c r="C1309">
        <v>2021</v>
      </c>
      <c r="D1309">
        <v>99</v>
      </c>
      <c r="E1309">
        <v>99</v>
      </c>
      <c r="F1309">
        <v>99</v>
      </c>
      <c r="G1309">
        <v>99</v>
      </c>
      <c r="H1309">
        <v>2</v>
      </c>
      <c r="I1309">
        <v>99</v>
      </c>
      <c r="J1309">
        <v>175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9</v>
      </c>
      <c r="B1310">
        <v>92</v>
      </c>
      <c r="C1310">
        <v>2021</v>
      </c>
      <c r="D1310">
        <v>99</v>
      </c>
      <c r="E1310">
        <v>99</v>
      </c>
      <c r="F1310">
        <v>99</v>
      </c>
      <c r="G1310">
        <v>99</v>
      </c>
      <c r="H1310">
        <v>2</v>
      </c>
      <c r="I1310">
        <v>99</v>
      </c>
      <c r="J1310">
        <v>177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9</v>
      </c>
      <c r="B1311">
        <v>93</v>
      </c>
      <c r="C1311">
        <v>2021</v>
      </c>
      <c r="D1311">
        <v>99</v>
      </c>
      <c r="E1311">
        <v>99</v>
      </c>
      <c r="F1311">
        <v>99</v>
      </c>
      <c r="G1311">
        <v>99</v>
      </c>
      <c r="H1311">
        <v>2</v>
      </c>
      <c r="I1311">
        <v>99</v>
      </c>
      <c r="J1311">
        <v>178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9</v>
      </c>
      <c r="B1312">
        <v>94</v>
      </c>
      <c r="C1312">
        <v>2021</v>
      </c>
      <c r="D1312">
        <v>99</v>
      </c>
      <c r="E1312">
        <v>99</v>
      </c>
      <c r="F1312">
        <v>99</v>
      </c>
      <c r="G1312">
        <v>99</v>
      </c>
      <c r="H1312">
        <v>2</v>
      </c>
      <c r="I1312">
        <v>99</v>
      </c>
      <c r="J1312">
        <v>181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16">
      <c r="A1313">
        <v>9</v>
      </c>
      <c r="B1313">
        <v>95</v>
      </c>
      <c r="C1313">
        <v>2021</v>
      </c>
      <c r="D1313">
        <v>99</v>
      </c>
      <c r="E1313">
        <v>99</v>
      </c>
      <c r="F1313">
        <v>99</v>
      </c>
      <c r="G1313">
        <v>99</v>
      </c>
      <c r="H1313">
        <v>2</v>
      </c>
      <c r="I1313">
        <v>99</v>
      </c>
      <c r="J1313">
        <v>262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16">
      <c r="A1314">
        <v>9</v>
      </c>
      <c r="B1314">
        <v>96</v>
      </c>
      <c r="C1314">
        <v>2021</v>
      </c>
      <c r="D1314">
        <v>99</v>
      </c>
      <c r="E1314">
        <v>99</v>
      </c>
      <c r="F1314">
        <v>99</v>
      </c>
      <c r="G1314">
        <v>99</v>
      </c>
      <c r="H1314">
        <v>2</v>
      </c>
      <c r="I1314">
        <v>99</v>
      </c>
      <c r="J1314">
        <v>267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16">
      <c r="A1315">
        <v>9</v>
      </c>
      <c r="B1315">
        <v>97</v>
      </c>
      <c r="C1315">
        <v>2021</v>
      </c>
      <c r="D1315">
        <v>99</v>
      </c>
      <c r="E1315">
        <v>99</v>
      </c>
      <c r="F1315">
        <v>99</v>
      </c>
      <c r="G1315">
        <v>99</v>
      </c>
      <c r="H1315">
        <v>1</v>
      </c>
      <c r="I1315">
        <v>99</v>
      </c>
      <c r="J1315">
        <v>309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16">
      <c r="A1316">
        <v>9</v>
      </c>
      <c r="B1316">
        <v>98</v>
      </c>
      <c r="C1316">
        <v>2021</v>
      </c>
      <c r="D1316">
        <v>99</v>
      </c>
      <c r="E1316">
        <v>99</v>
      </c>
      <c r="F1316">
        <v>99</v>
      </c>
      <c r="G1316">
        <v>99</v>
      </c>
      <c r="H1316">
        <v>2</v>
      </c>
      <c r="I1316">
        <v>99</v>
      </c>
      <c r="J1316">
        <v>470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</row>
    <row r="1317" spans="1:16">
      <c r="A1317">
        <v>9</v>
      </c>
      <c r="B1317">
        <v>99</v>
      </c>
      <c r="C1317">
        <v>2021</v>
      </c>
      <c r="D1317">
        <v>99</v>
      </c>
      <c r="E1317">
        <v>99</v>
      </c>
      <c r="F1317">
        <v>99</v>
      </c>
      <c r="G1317">
        <v>99</v>
      </c>
      <c r="H1317">
        <v>2</v>
      </c>
      <c r="I1317">
        <v>99</v>
      </c>
      <c r="J1317">
        <v>629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</row>
    <row r="1318" spans="1:16">
      <c r="A1318">
        <v>9</v>
      </c>
      <c r="B1318">
        <v>100</v>
      </c>
      <c r="C1318">
        <v>2021</v>
      </c>
      <c r="D1318">
        <v>99</v>
      </c>
      <c r="E1318">
        <v>99</v>
      </c>
      <c r="F1318">
        <v>99</v>
      </c>
      <c r="G1318">
        <v>99</v>
      </c>
      <c r="H1318">
        <v>1</v>
      </c>
      <c r="I1318">
        <v>99</v>
      </c>
      <c r="J1318">
        <v>643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</row>
    <row r="1319" spans="1:16">
      <c r="A1319">
        <v>9</v>
      </c>
      <c r="B1319">
        <v>101</v>
      </c>
      <c r="C1319">
        <v>2021</v>
      </c>
      <c r="D1319">
        <v>99</v>
      </c>
      <c r="E1319">
        <v>99</v>
      </c>
      <c r="F1319">
        <v>99</v>
      </c>
      <c r="G1319">
        <v>99</v>
      </c>
      <c r="H1319">
        <v>2</v>
      </c>
      <c r="I1319">
        <v>99</v>
      </c>
      <c r="J1319">
        <v>704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</row>
    <row r="1320" spans="1:16">
      <c r="A1320">
        <v>9</v>
      </c>
      <c r="B1320">
        <v>102</v>
      </c>
      <c r="C1320">
        <v>2021</v>
      </c>
      <c r="D1320">
        <v>99</v>
      </c>
      <c r="E1320">
        <v>99</v>
      </c>
      <c r="F1320">
        <v>99</v>
      </c>
      <c r="G1320">
        <v>99</v>
      </c>
      <c r="H1320">
        <v>1</v>
      </c>
      <c r="I1320">
        <v>99</v>
      </c>
      <c r="J1320">
        <v>802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</row>
    <row r="1321" spans="1:16">
      <c r="A1321">
        <v>9</v>
      </c>
      <c r="B1321">
        <v>103</v>
      </c>
      <c r="C1321">
        <v>2020</v>
      </c>
      <c r="D1321">
        <v>99</v>
      </c>
      <c r="E1321">
        <v>99</v>
      </c>
      <c r="F1321">
        <v>99</v>
      </c>
      <c r="G1321">
        <v>99</v>
      </c>
      <c r="H1321">
        <v>1</v>
      </c>
      <c r="I1321">
        <v>99</v>
      </c>
      <c r="J1321">
        <v>103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</row>
    <row r="1322" spans="1:16">
      <c r="A1322">
        <v>9</v>
      </c>
      <c r="B1322">
        <v>104</v>
      </c>
      <c r="C1322">
        <v>2020</v>
      </c>
      <c r="D1322">
        <v>99</v>
      </c>
      <c r="E1322">
        <v>99</v>
      </c>
      <c r="F1322">
        <v>99</v>
      </c>
      <c r="G1322">
        <v>99</v>
      </c>
      <c r="H1322">
        <v>2</v>
      </c>
      <c r="I1322">
        <v>99</v>
      </c>
      <c r="J1322">
        <v>106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</row>
    <row r="1323" spans="1:16">
      <c r="A1323">
        <v>9</v>
      </c>
      <c r="B1323">
        <v>105</v>
      </c>
      <c r="C1323">
        <v>2020</v>
      </c>
      <c r="D1323">
        <v>99</v>
      </c>
      <c r="E1323">
        <v>99</v>
      </c>
      <c r="F1323">
        <v>99</v>
      </c>
      <c r="G1323">
        <v>99</v>
      </c>
      <c r="H1323">
        <v>1</v>
      </c>
      <c r="I1323">
        <v>99</v>
      </c>
      <c r="J1323">
        <v>109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</row>
    <row r="1324" spans="1:16">
      <c r="A1324">
        <v>9</v>
      </c>
      <c r="B1324">
        <v>106</v>
      </c>
      <c r="C1324">
        <v>2020</v>
      </c>
      <c r="D1324">
        <v>99</v>
      </c>
      <c r="E1324">
        <v>99</v>
      </c>
      <c r="F1324">
        <v>99</v>
      </c>
      <c r="G1324">
        <v>99</v>
      </c>
      <c r="H1324">
        <v>1</v>
      </c>
      <c r="I1324">
        <v>99</v>
      </c>
      <c r="J1324">
        <v>110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</row>
    <row r="1325" spans="1:16">
      <c r="A1325">
        <v>9</v>
      </c>
      <c r="B1325">
        <v>107</v>
      </c>
      <c r="C1325">
        <v>2020</v>
      </c>
      <c r="D1325">
        <v>99</v>
      </c>
      <c r="E1325">
        <v>99</v>
      </c>
      <c r="F1325">
        <v>99</v>
      </c>
      <c r="G1325">
        <v>99</v>
      </c>
      <c r="H1325">
        <v>1</v>
      </c>
      <c r="I1325">
        <v>99</v>
      </c>
      <c r="J1325">
        <v>111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</row>
    <row r="1326" spans="1:16">
      <c r="A1326">
        <v>9</v>
      </c>
      <c r="B1326">
        <v>108</v>
      </c>
      <c r="C1326">
        <v>2020</v>
      </c>
      <c r="D1326">
        <v>99</v>
      </c>
      <c r="E1326">
        <v>99</v>
      </c>
      <c r="F1326">
        <v>99</v>
      </c>
      <c r="G1326">
        <v>99</v>
      </c>
      <c r="H1326">
        <v>1</v>
      </c>
      <c r="I1326">
        <v>99</v>
      </c>
      <c r="J1326">
        <v>113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</row>
    <row r="1327" spans="1:16">
      <c r="A1327">
        <v>9</v>
      </c>
      <c r="B1327">
        <v>109</v>
      </c>
      <c r="C1327">
        <v>2020</v>
      </c>
      <c r="D1327">
        <v>99</v>
      </c>
      <c r="E1327">
        <v>99</v>
      </c>
      <c r="F1327">
        <v>99</v>
      </c>
      <c r="G1327">
        <v>99</v>
      </c>
      <c r="H1327">
        <v>1</v>
      </c>
      <c r="I1327">
        <v>99</v>
      </c>
      <c r="J1327">
        <v>116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</row>
    <row r="1328" spans="1:16">
      <c r="A1328">
        <v>9</v>
      </c>
      <c r="B1328">
        <v>110</v>
      </c>
      <c r="C1328">
        <v>2020</v>
      </c>
      <c r="D1328">
        <v>99</v>
      </c>
      <c r="E1328">
        <v>99</v>
      </c>
      <c r="F1328">
        <v>99</v>
      </c>
      <c r="G1328">
        <v>99</v>
      </c>
      <c r="H1328">
        <v>2</v>
      </c>
      <c r="I1328">
        <v>99</v>
      </c>
      <c r="J1328">
        <v>117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</row>
    <row r="1329" spans="1:16">
      <c r="A1329">
        <v>9</v>
      </c>
      <c r="B1329">
        <v>111</v>
      </c>
      <c r="C1329">
        <v>2020</v>
      </c>
      <c r="D1329">
        <v>99</v>
      </c>
      <c r="E1329">
        <v>99</v>
      </c>
      <c r="F1329">
        <v>99</v>
      </c>
      <c r="G1329">
        <v>99</v>
      </c>
      <c r="H1329">
        <v>1</v>
      </c>
      <c r="I1329">
        <v>99</v>
      </c>
      <c r="J1329">
        <v>134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</row>
    <row r="1330" spans="1:16">
      <c r="A1330">
        <v>9</v>
      </c>
      <c r="B1330">
        <v>112</v>
      </c>
      <c r="C1330">
        <v>2020</v>
      </c>
      <c r="D1330">
        <v>99</v>
      </c>
      <c r="E1330">
        <v>99</v>
      </c>
      <c r="F1330">
        <v>99</v>
      </c>
      <c r="G1330">
        <v>99</v>
      </c>
      <c r="H1330">
        <v>2</v>
      </c>
      <c r="I1330">
        <v>99</v>
      </c>
      <c r="J1330">
        <v>141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</row>
    <row r="1331" spans="1:16">
      <c r="A1331">
        <v>9</v>
      </c>
      <c r="B1331">
        <v>113</v>
      </c>
      <c r="C1331">
        <v>2020</v>
      </c>
      <c r="D1331">
        <v>99</v>
      </c>
      <c r="E1331">
        <v>99</v>
      </c>
      <c r="F1331">
        <v>99</v>
      </c>
      <c r="G1331">
        <v>99</v>
      </c>
      <c r="H1331">
        <v>2</v>
      </c>
      <c r="I1331">
        <v>99</v>
      </c>
      <c r="J1331">
        <v>143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</row>
    <row r="1332" spans="1:16">
      <c r="A1332">
        <v>9</v>
      </c>
      <c r="B1332">
        <v>114</v>
      </c>
      <c r="C1332">
        <v>2020</v>
      </c>
      <c r="D1332">
        <v>99</v>
      </c>
      <c r="E1332">
        <v>99</v>
      </c>
      <c r="F1332">
        <v>99</v>
      </c>
      <c r="G1332">
        <v>99</v>
      </c>
      <c r="H1332">
        <v>2</v>
      </c>
      <c r="I1332">
        <v>99</v>
      </c>
      <c r="J1332">
        <v>147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</row>
    <row r="1333" spans="1:16">
      <c r="A1333">
        <v>9</v>
      </c>
      <c r="B1333">
        <v>115</v>
      </c>
      <c r="C1333">
        <v>2020</v>
      </c>
      <c r="D1333">
        <v>99</v>
      </c>
      <c r="E1333">
        <v>99</v>
      </c>
      <c r="F1333">
        <v>99</v>
      </c>
      <c r="G1333">
        <v>99</v>
      </c>
      <c r="H1333">
        <v>1</v>
      </c>
      <c r="I1333">
        <v>99</v>
      </c>
      <c r="J1333">
        <v>155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</row>
    <row r="1334" spans="1:16">
      <c r="A1334">
        <v>9</v>
      </c>
      <c r="B1334">
        <v>116</v>
      </c>
      <c r="C1334">
        <v>2020</v>
      </c>
      <c r="D1334">
        <v>99</v>
      </c>
      <c r="E1334">
        <v>99</v>
      </c>
      <c r="F1334">
        <v>99</v>
      </c>
      <c r="G1334">
        <v>99</v>
      </c>
      <c r="H1334">
        <v>2</v>
      </c>
      <c r="I1334">
        <v>99</v>
      </c>
      <c r="J1334">
        <v>160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</row>
    <row r="1335" spans="1:16">
      <c r="A1335">
        <v>9</v>
      </c>
      <c r="B1335">
        <v>117</v>
      </c>
      <c r="C1335">
        <v>2020</v>
      </c>
      <c r="D1335">
        <v>99</v>
      </c>
      <c r="E1335">
        <v>99</v>
      </c>
      <c r="F1335">
        <v>99</v>
      </c>
      <c r="G1335">
        <v>99</v>
      </c>
      <c r="H1335">
        <v>1</v>
      </c>
      <c r="I1335">
        <v>99</v>
      </c>
      <c r="J1335">
        <v>171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</row>
    <row r="1336" spans="1:16">
      <c r="A1336">
        <v>9</v>
      </c>
      <c r="B1336">
        <v>118</v>
      </c>
      <c r="C1336">
        <v>2020</v>
      </c>
      <c r="D1336">
        <v>99</v>
      </c>
      <c r="E1336">
        <v>99</v>
      </c>
      <c r="F1336">
        <v>99</v>
      </c>
      <c r="G1336">
        <v>99</v>
      </c>
      <c r="H1336">
        <v>2</v>
      </c>
      <c r="I1336">
        <v>99</v>
      </c>
      <c r="J1336">
        <v>175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</row>
    <row r="1337" spans="1:16">
      <c r="A1337">
        <v>9</v>
      </c>
      <c r="B1337">
        <v>119</v>
      </c>
      <c r="C1337">
        <v>2020</v>
      </c>
      <c r="D1337">
        <v>99</v>
      </c>
      <c r="E1337">
        <v>99</v>
      </c>
      <c r="F1337">
        <v>99</v>
      </c>
      <c r="G1337">
        <v>99</v>
      </c>
      <c r="H1337">
        <v>2</v>
      </c>
      <c r="I1337">
        <v>99</v>
      </c>
      <c r="J1337">
        <v>177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</row>
    <row r="1338" spans="1:16">
      <c r="A1338">
        <v>9</v>
      </c>
      <c r="B1338">
        <v>120</v>
      </c>
      <c r="C1338">
        <v>2020</v>
      </c>
      <c r="D1338">
        <v>99</v>
      </c>
      <c r="E1338">
        <v>99</v>
      </c>
      <c r="F1338">
        <v>99</v>
      </c>
      <c r="G1338">
        <v>99</v>
      </c>
      <c r="H1338">
        <v>2</v>
      </c>
      <c r="I1338">
        <v>99</v>
      </c>
      <c r="J1338">
        <v>178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</row>
    <row r="1339" spans="1:16">
      <c r="A1339">
        <v>9</v>
      </c>
      <c r="B1339">
        <v>121</v>
      </c>
      <c r="C1339">
        <v>2020</v>
      </c>
      <c r="D1339">
        <v>99</v>
      </c>
      <c r="E1339">
        <v>99</v>
      </c>
      <c r="F1339">
        <v>99</v>
      </c>
      <c r="G1339">
        <v>99</v>
      </c>
      <c r="H1339">
        <v>2</v>
      </c>
      <c r="I1339">
        <v>99</v>
      </c>
      <c r="J1339">
        <v>181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16">
      <c r="A1340">
        <v>9</v>
      </c>
      <c r="B1340">
        <v>122</v>
      </c>
      <c r="C1340">
        <v>2020</v>
      </c>
      <c r="D1340">
        <v>99</v>
      </c>
      <c r="E1340">
        <v>99</v>
      </c>
      <c r="F1340">
        <v>99</v>
      </c>
      <c r="G1340">
        <v>99</v>
      </c>
      <c r="H1340">
        <v>2</v>
      </c>
      <c r="I1340">
        <v>99</v>
      </c>
      <c r="J1340">
        <v>262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16">
      <c r="A1341">
        <v>9</v>
      </c>
      <c r="B1341">
        <v>123</v>
      </c>
      <c r="C1341">
        <v>2020</v>
      </c>
      <c r="D1341">
        <v>99</v>
      </c>
      <c r="E1341">
        <v>99</v>
      </c>
      <c r="F1341">
        <v>99</v>
      </c>
      <c r="G1341">
        <v>99</v>
      </c>
      <c r="H1341">
        <v>2</v>
      </c>
      <c r="I1341">
        <v>99</v>
      </c>
      <c r="J1341">
        <v>267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16">
      <c r="A1342">
        <v>9</v>
      </c>
      <c r="B1342">
        <v>124</v>
      </c>
      <c r="C1342">
        <v>2020</v>
      </c>
      <c r="D1342">
        <v>99</v>
      </c>
      <c r="E1342">
        <v>99</v>
      </c>
      <c r="F1342">
        <v>99</v>
      </c>
      <c r="G1342">
        <v>99</v>
      </c>
      <c r="H1342">
        <v>1</v>
      </c>
      <c r="I1342">
        <v>99</v>
      </c>
      <c r="J1342">
        <v>309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16">
      <c r="A1343">
        <v>9</v>
      </c>
      <c r="B1343">
        <v>125</v>
      </c>
      <c r="C1343">
        <v>2020</v>
      </c>
      <c r="D1343">
        <v>99</v>
      </c>
      <c r="E1343">
        <v>99</v>
      </c>
      <c r="F1343">
        <v>99</v>
      </c>
      <c r="G1343">
        <v>99</v>
      </c>
      <c r="H1343">
        <v>2</v>
      </c>
      <c r="I1343">
        <v>99</v>
      </c>
      <c r="J1343">
        <v>470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16">
      <c r="A1344">
        <v>9</v>
      </c>
      <c r="B1344">
        <v>126</v>
      </c>
      <c r="C1344">
        <v>2020</v>
      </c>
      <c r="D1344">
        <v>99</v>
      </c>
      <c r="E1344">
        <v>99</v>
      </c>
      <c r="F1344">
        <v>99</v>
      </c>
      <c r="G1344">
        <v>99</v>
      </c>
      <c r="H1344">
        <v>2</v>
      </c>
      <c r="I1344">
        <v>99</v>
      </c>
      <c r="J1344">
        <v>629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9</v>
      </c>
      <c r="B1345">
        <v>127</v>
      </c>
      <c r="C1345">
        <v>2020</v>
      </c>
      <c r="D1345">
        <v>99</v>
      </c>
      <c r="E1345">
        <v>99</v>
      </c>
      <c r="F1345">
        <v>99</v>
      </c>
      <c r="G1345">
        <v>99</v>
      </c>
      <c r="H1345">
        <v>1</v>
      </c>
      <c r="I1345">
        <v>99</v>
      </c>
      <c r="J1345">
        <v>643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9</v>
      </c>
      <c r="B1346">
        <v>128</v>
      </c>
      <c r="C1346">
        <v>2020</v>
      </c>
      <c r="D1346">
        <v>99</v>
      </c>
      <c r="E1346">
        <v>99</v>
      </c>
      <c r="F1346">
        <v>99</v>
      </c>
      <c r="G1346">
        <v>99</v>
      </c>
      <c r="H1346">
        <v>2</v>
      </c>
      <c r="I1346">
        <v>99</v>
      </c>
      <c r="J1346">
        <v>704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9</v>
      </c>
      <c r="B1347">
        <v>129</v>
      </c>
      <c r="C1347">
        <v>2020</v>
      </c>
      <c r="D1347">
        <v>99</v>
      </c>
      <c r="E1347">
        <v>99</v>
      </c>
      <c r="F1347">
        <v>99</v>
      </c>
      <c r="G1347">
        <v>99</v>
      </c>
      <c r="H1347">
        <v>1</v>
      </c>
      <c r="I1347">
        <v>99</v>
      </c>
      <c r="J1347">
        <v>802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9</v>
      </c>
      <c r="B1348">
        <v>130</v>
      </c>
      <c r="C1348">
        <v>2019</v>
      </c>
      <c r="D1348">
        <v>99</v>
      </c>
      <c r="E1348">
        <v>99</v>
      </c>
      <c r="F1348">
        <v>99</v>
      </c>
      <c r="G1348">
        <v>99</v>
      </c>
      <c r="H1348">
        <v>1</v>
      </c>
      <c r="I1348">
        <v>99</v>
      </c>
      <c r="J1348">
        <v>103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9</v>
      </c>
      <c r="B1349">
        <v>131</v>
      </c>
      <c r="C1349">
        <v>2019</v>
      </c>
      <c r="D1349">
        <v>99</v>
      </c>
      <c r="E1349">
        <v>99</v>
      </c>
      <c r="F1349">
        <v>99</v>
      </c>
      <c r="G1349">
        <v>99</v>
      </c>
      <c r="H1349">
        <v>2</v>
      </c>
      <c r="I1349">
        <v>99</v>
      </c>
      <c r="J1349">
        <v>106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9</v>
      </c>
      <c r="B1350">
        <v>132</v>
      </c>
      <c r="C1350">
        <v>2019</v>
      </c>
      <c r="D1350">
        <v>99</v>
      </c>
      <c r="E1350">
        <v>99</v>
      </c>
      <c r="F1350">
        <v>99</v>
      </c>
      <c r="G1350">
        <v>99</v>
      </c>
      <c r="H1350">
        <v>1</v>
      </c>
      <c r="I1350">
        <v>99</v>
      </c>
      <c r="J1350">
        <v>109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9</v>
      </c>
      <c r="B1351">
        <v>133</v>
      </c>
      <c r="C1351">
        <v>2019</v>
      </c>
      <c r="D1351">
        <v>99</v>
      </c>
      <c r="E1351">
        <v>99</v>
      </c>
      <c r="F1351">
        <v>99</v>
      </c>
      <c r="G1351">
        <v>99</v>
      </c>
      <c r="H1351">
        <v>1</v>
      </c>
      <c r="I1351">
        <v>99</v>
      </c>
      <c r="J1351">
        <v>110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9</v>
      </c>
      <c r="B1352">
        <v>134</v>
      </c>
      <c r="C1352">
        <v>2019</v>
      </c>
      <c r="D1352">
        <v>99</v>
      </c>
      <c r="E1352">
        <v>99</v>
      </c>
      <c r="F1352">
        <v>99</v>
      </c>
      <c r="G1352">
        <v>99</v>
      </c>
      <c r="H1352">
        <v>1</v>
      </c>
      <c r="I1352">
        <v>99</v>
      </c>
      <c r="J1352">
        <v>111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9</v>
      </c>
      <c r="B1353">
        <v>135</v>
      </c>
      <c r="C1353">
        <v>2019</v>
      </c>
      <c r="D1353">
        <v>99</v>
      </c>
      <c r="E1353">
        <v>99</v>
      </c>
      <c r="F1353">
        <v>99</v>
      </c>
      <c r="G1353">
        <v>99</v>
      </c>
      <c r="H1353">
        <v>1</v>
      </c>
      <c r="I1353">
        <v>99</v>
      </c>
      <c r="J1353">
        <v>113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9</v>
      </c>
      <c r="B1354">
        <v>136</v>
      </c>
      <c r="C1354">
        <v>2019</v>
      </c>
      <c r="D1354">
        <v>99</v>
      </c>
      <c r="E1354">
        <v>99</v>
      </c>
      <c r="F1354">
        <v>99</v>
      </c>
      <c r="G1354">
        <v>99</v>
      </c>
      <c r="H1354">
        <v>1</v>
      </c>
      <c r="I1354">
        <v>99</v>
      </c>
      <c r="J1354">
        <v>116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9</v>
      </c>
      <c r="B1355">
        <v>137</v>
      </c>
      <c r="C1355">
        <v>2019</v>
      </c>
      <c r="D1355">
        <v>99</v>
      </c>
      <c r="E1355">
        <v>99</v>
      </c>
      <c r="F1355">
        <v>99</v>
      </c>
      <c r="G1355">
        <v>99</v>
      </c>
      <c r="H1355">
        <v>2</v>
      </c>
      <c r="I1355">
        <v>99</v>
      </c>
      <c r="J1355">
        <v>117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9</v>
      </c>
      <c r="B1356">
        <v>138</v>
      </c>
      <c r="C1356">
        <v>2019</v>
      </c>
      <c r="D1356">
        <v>99</v>
      </c>
      <c r="E1356">
        <v>99</v>
      </c>
      <c r="F1356">
        <v>99</v>
      </c>
      <c r="G1356">
        <v>99</v>
      </c>
      <c r="H1356">
        <v>1</v>
      </c>
      <c r="I1356">
        <v>99</v>
      </c>
      <c r="J1356">
        <v>134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9</v>
      </c>
      <c r="B1357">
        <v>139</v>
      </c>
      <c r="C1357">
        <v>2019</v>
      </c>
      <c r="D1357">
        <v>99</v>
      </c>
      <c r="E1357">
        <v>99</v>
      </c>
      <c r="F1357">
        <v>99</v>
      </c>
      <c r="G1357">
        <v>99</v>
      </c>
      <c r="H1357">
        <v>2</v>
      </c>
      <c r="I1357">
        <v>99</v>
      </c>
      <c r="J1357">
        <v>141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9</v>
      </c>
      <c r="B1358">
        <v>140</v>
      </c>
      <c r="C1358">
        <v>2019</v>
      </c>
      <c r="D1358">
        <v>99</v>
      </c>
      <c r="E1358">
        <v>99</v>
      </c>
      <c r="F1358">
        <v>99</v>
      </c>
      <c r="G1358">
        <v>99</v>
      </c>
      <c r="H1358">
        <v>2</v>
      </c>
      <c r="I1358">
        <v>99</v>
      </c>
      <c r="J1358">
        <v>143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9</v>
      </c>
      <c r="B1359">
        <v>141</v>
      </c>
      <c r="C1359">
        <v>2019</v>
      </c>
      <c r="D1359">
        <v>99</v>
      </c>
      <c r="E1359">
        <v>99</v>
      </c>
      <c r="F1359">
        <v>99</v>
      </c>
      <c r="G1359">
        <v>99</v>
      </c>
      <c r="H1359">
        <v>2</v>
      </c>
      <c r="I1359">
        <v>99</v>
      </c>
      <c r="J1359">
        <v>147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9</v>
      </c>
      <c r="B1360">
        <v>142</v>
      </c>
      <c r="C1360">
        <v>2019</v>
      </c>
      <c r="D1360">
        <v>99</v>
      </c>
      <c r="E1360">
        <v>99</v>
      </c>
      <c r="F1360">
        <v>99</v>
      </c>
      <c r="G1360">
        <v>99</v>
      </c>
      <c r="H1360">
        <v>1</v>
      </c>
      <c r="I1360">
        <v>99</v>
      </c>
      <c r="J1360">
        <v>155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16">
      <c r="A1361">
        <v>9</v>
      </c>
      <c r="B1361">
        <v>143</v>
      </c>
      <c r="C1361">
        <v>2019</v>
      </c>
      <c r="D1361">
        <v>99</v>
      </c>
      <c r="E1361">
        <v>99</v>
      </c>
      <c r="F1361">
        <v>99</v>
      </c>
      <c r="G1361">
        <v>99</v>
      </c>
      <c r="H1361">
        <v>2</v>
      </c>
      <c r="I1361">
        <v>99</v>
      </c>
      <c r="J1361">
        <v>160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16">
      <c r="A1362">
        <v>9</v>
      </c>
      <c r="B1362">
        <v>144</v>
      </c>
      <c r="C1362">
        <v>2019</v>
      </c>
      <c r="D1362">
        <v>99</v>
      </c>
      <c r="E1362">
        <v>99</v>
      </c>
      <c r="F1362">
        <v>99</v>
      </c>
      <c r="G1362">
        <v>99</v>
      </c>
      <c r="H1362">
        <v>1</v>
      </c>
      <c r="I1362">
        <v>99</v>
      </c>
      <c r="J1362">
        <v>171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16">
      <c r="A1363">
        <v>9</v>
      </c>
      <c r="B1363">
        <v>145</v>
      </c>
      <c r="C1363">
        <v>2019</v>
      </c>
      <c r="D1363">
        <v>99</v>
      </c>
      <c r="E1363">
        <v>99</v>
      </c>
      <c r="F1363">
        <v>99</v>
      </c>
      <c r="G1363">
        <v>99</v>
      </c>
      <c r="H1363">
        <v>2</v>
      </c>
      <c r="I1363">
        <v>99</v>
      </c>
      <c r="J1363">
        <v>175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16">
      <c r="A1364">
        <v>9</v>
      </c>
      <c r="B1364">
        <v>146</v>
      </c>
      <c r="C1364">
        <v>2019</v>
      </c>
      <c r="D1364">
        <v>99</v>
      </c>
      <c r="E1364">
        <v>99</v>
      </c>
      <c r="F1364">
        <v>99</v>
      </c>
      <c r="G1364">
        <v>99</v>
      </c>
      <c r="H1364">
        <v>2</v>
      </c>
      <c r="I1364">
        <v>99</v>
      </c>
      <c r="J1364">
        <v>177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16">
      <c r="A1365">
        <v>9</v>
      </c>
      <c r="B1365">
        <v>147</v>
      </c>
      <c r="C1365">
        <v>2019</v>
      </c>
      <c r="D1365">
        <v>99</v>
      </c>
      <c r="E1365">
        <v>99</v>
      </c>
      <c r="F1365">
        <v>99</v>
      </c>
      <c r="G1365">
        <v>99</v>
      </c>
      <c r="H1365">
        <v>2</v>
      </c>
      <c r="I1365">
        <v>99</v>
      </c>
      <c r="J1365">
        <v>178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16">
      <c r="A1366">
        <v>9</v>
      </c>
      <c r="B1366">
        <v>148</v>
      </c>
      <c r="C1366">
        <v>2019</v>
      </c>
      <c r="D1366">
        <v>99</v>
      </c>
      <c r="E1366">
        <v>99</v>
      </c>
      <c r="F1366">
        <v>99</v>
      </c>
      <c r="G1366">
        <v>99</v>
      </c>
      <c r="H1366">
        <v>2</v>
      </c>
      <c r="I1366">
        <v>99</v>
      </c>
      <c r="J1366">
        <v>181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16">
      <c r="A1367">
        <v>9</v>
      </c>
      <c r="B1367">
        <v>149</v>
      </c>
      <c r="C1367">
        <v>2019</v>
      </c>
      <c r="D1367">
        <v>99</v>
      </c>
      <c r="E1367">
        <v>99</v>
      </c>
      <c r="F1367">
        <v>99</v>
      </c>
      <c r="G1367">
        <v>99</v>
      </c>
      <c r="H1367">
        <v>2</v>
      </c>
      <c r="I1367">
        <v>99</v>
      </c>
      <c r="J1367">
        <v>262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16">
      <c r="A1368">
        <v>9</v>
      </c>
      <c r="B1368">
        <v>150</v>
      </c>
      <c r="C1368">
        <v>2019</v>
      </c>
      <c r="D1368">
        <v>99</v>
      </c>
      <c r="E1368">
        <v>99</v>
      </c>
      <c r="F1368">
        <v>99</v>
      </c>
      <c r="G1368">
        <v>99</v>
      </c>
      <c r="H1368">
        <v>2</v>
      </c>
      <c r="I1368">
        <v>99</v>
      </c>
      <c r="J1368">
        <v>267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</row>
    <row r="1369" spans="1:16">
      <c r="A1369">
        <v>9</v>
      </c>
      <c r="B1369">
        <v>151</v>
      </c>
      <c r="C1369">
        <v>2019</v>
      </c>
      <c r="D1369">
        <v>99</v>
      </c>
      <c r="E1369">
        <v>99</v>
      </c>
      <c r="F1369">
        <v>99</v>
      </c>
      <c r="G1369">
        <v>99</v>
      </c>
      <c r="H1369">
        <v>1</v>
      </c>
      <c r="I1369">
        <v>99</v>
      </c>
      <c r="J1369">
        <v>309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</row>
    <row r="1370" spans="1:16">
      <c r="A1370">
        <v>9</v>
      </c>
      <c r="B1370">
        <v>152</v>
      </c>
      <c r="C1370">
        <v>2019</v>
      </c>
      <c r="D1370">
        <v>99</v>
      </c>
      <c r="E1370">
        <v>99</v>
      </c>
      <c r="F1370">
        <v>99</v>
      </c>
      <c r="G1370">
        <v>99</v>
      </c>
      <c r="H1370">
        <v>2</v>
      </c>
      <c r="I1370">
        <v>99</v>
      </c>
      <c r="J1370">
        <v>470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</row>
    <row r="1371" spans="1:16">
      <c r="A1371">
        <v>9</v>
      </c>
      <c r="B1371">
        <v>153</v>
      </c>
      <c r="C1371">
        <v>2019</v>
      </c>
      <c r="D1371">
        <v>99</v>
      </c>
      <c r="E1371">
        <v>99</v>
      </c>
      <c r="F1371">
        <v>99</v>
      </c>
      <c r="G1371">
        <v>99</v>
      </c>
      <c r="H1371">
        <v>2</v>
      </c>
      <c r="I1371">
        <v>99</v>
      </c>
      <c r="J1371">
        <v>629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</row>
    <row r="1372" spans="1:16">
      <c r="A1372">
        <v>9</v>
      </c>
      <c r="B1372">
        <v>154</v>
      </c>
      <c r="C1372">
        <v>2019</v>
      </c>
      <c r="D1372">
        <v>99</v>
      </c>
      <c r="E1372">
        <v>99</v>
      </c>
      <c r="F1372">
        <v>99</v>
      </c>
      <c r="G1372">
        <v>99</v>
      </c>
      <c r="H1372">
        <v>1</v>
      </c>
      <c r="I1372">
        <v>99</v>
      </c>
      <c r="J1372">
        <v>643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</row>
    <row r="1373" spans="1:16">
      <c r="A1373">
        <v>9</v>
      </c>
      <c r="B1373">
        <v>155</v>
      </c>
      <c r="C1373">
        <v>2019</v>
      </c>
      <c r="D1373">
        <v>99</v>
      </c>
      <c r="E1373">
        <v>99</v>
      </c>
      <c r="F1373">
        <v>99</v>
      </c>
      <c r="G1373">
        <v>99</v>
      </c>
      <c r="H1373">
        <v>2</v>
      </c>
      <c r="I1373">
        <v>99</v>
      </c>
      <c r="J1373">
        <v>704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</row>
    <row r="1374" spans="1:16">
      <c r="A1374">
        <v>9</v>
      </c>
      <c r="B1374">
        <v>156</v>
      </c>
      <c r="C1374">
        <v>2019</v>
      </c>
      <c r="D1374">
        <v>99</v>
      </c>
      <c r="E1374">
        <v>99</v>
      </c>
      <c r="F1374">
        <v>99</v>
      </c>
      <c r="G1374">
        <v>99</v>
      </c>
      <c r="H1374">
        <v>1</v>
      </c>
      <c r="I1374">
        <v>99</v>
      </c>
      <c r="J1374">
        <v>802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</row>
    <row r="1375" spans="1:16">
      <c r="A1375">
        <v>9</v>
      </c>
      <c r="B1375">
        <v>157</v>
      </c>
      <c r="C1375">
        <v>2018</v>
      </c>
      <c r="D1375">
        <v>99</v>
      </c>
      <c r="E1375">
        <v>99</v>
      </c>
      <c r="F1375">
        <v>99</v>
      </c>
      <c r="G1375">
        <v>99</v>
      </c>
      <c r="H1375">
        <v>1</v>
      </c>
      <c r="I1375">
        <v>99</v>
      </c>
      <c r="J1375">
        <v>103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</row>
    <row r="1376" spans="1:16">
      <c r="A1376">
        <v>9</v>
      </c>
      <c r="B1376">
        <v>158</v>
      </c>
      <c r="C1376">
        <v>2018</v>
      </c>
      <c r="D1376">
        <v>99</v>
      </c>
      <c r="E1376">
        <v>99</v>
      </c>
      <c r="F1376">
        <v>99</v>
      </c>
      <c r="G1376">
        <v>99</v>
      </c>
      <c r="H1376">
        <v>2</v>
      </c>
      <c r="I1376">
        <v>99</v>
      </c>
      <c r="J1376">
        <v>106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</row>
    <row r="1377" spans="1:16">
      <c r="A1377">
        <v>9</v>
      </c>
      <c r="B1377">
        <v>159</v>
      </c>
      <c r="C1377">
        <v>2018</v>
      </c>
      <c r="D1377">
        <v>99</v>
      </c>
      <c r="E1377">
        <v>99</v>
      </c>
      <c r="F1377">
        <v>99</v>
      </c>
      <c r="G1377">
        <v>99</v>
      </c>
      <c r="H1377">
        <v>1</v>
      </c>
      <c r="I1377">
        <v>99</v>
      </c>
      <c r="J1377">
        <v>109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</row>
    <row r="1378" spans="1:16">
      <c r="A1378">
        <v>9</v>
      </c>
      <c r="B1378">
        <v>160</v>
      </c>
      <c r="C1378">
        <v>2018</v>
      </c>
      <c r="D1378">
        <v>99</v>
      </c>
      <c r="E1378">
        <v>99</v>
      </c>
      <c r="F1378">
        <v>99</v>
      </c>
      <c r="G1378">
        <v>99</v>
      </c>
      <c r="H1378">
        <v>1</v>
      </c>
      <c r="I1378">
        <v>99</v>
      </c>
      <c r="J1378">
        <v>110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</row>
    <row r="1379" spans="1:16">
      <c r="A1379">
        <v>9</v>
      </c>
      <c r="B1379">
        <v>161</v>
      </c>
      <c r="C1379">
        <v>2018</v>
      </c>
      <c r="D1379">
        <v>99</v>
      </c>
      <c r="E1379">
        <v>99</v>
      </c>
      <c r="F1379">
        <v>99</v>
      </c>
      <c r="G1379">
        <v>99</v>
      </c>
      <c r="H1379">
        <v>1</v>
      </c>
      <c r="I1379">
        <v>99</v>
      </c>
      <c r="J1379">
        <v>111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</row>
    <row r="1380" spans="1:16">
      <c r="A1380">
        <v>9</v>
      </c>
      <c r="B1380">
        <v>162</v>
      </c>
      <c r="C1380">
        <v>2018</v>
      </c>
      <c r="D1380">
        <v>99</v>
      </c>
      <c r="E1380">
        <v>99</v>
      </c>
      <c r="F1380">
        <v>99</v>
      </c>
      <c r="G1380">
        <v>99</v>
      </c>
      <c r="H1380">
        <v>1</v>
      </c>
      <c r="I1380">
        <v>99</v>
      </c>
      <c r="J1380">
        <v>113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</row>
    <row r="1381" spans="1:16">
      <c r="A1381">
        <v>9</v>
      </c>
      <c r="B1381">
        <v>163</v>
      </c>
      <c r="C1381">
        <v>2018</v>
      </c>
      <c r="D1381">
        <v>99</v>
      </c>
      <c r="E1381">
        <v>99</v>
      </c>
      <c r="F1381">
        <v>99</v>
      </c>
      <c r="G1381">
        <v>99</v>
      </c>
      <c r="H1381">
        <v>1</v>
      </c>
      <c r="I1381">
        <v>99</v>
      </c>
      <c r="J1381">
        <v>116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</row>
    <row r="1382" spans="1:16">
      <c r="A1382">
        <v>9</v>
      </c>
      <c r="B1382">
        <v>164</v>
      </c>
      <c r="C1382">
        <v>2018</v>
      </c>
      <c r="D1382">
        <v>99</v>
      </c>
      <c r="E1382">
        <v>99</v>
      </c>
      <c r="F1382">
        <v>99</v>
      </c>
      <c r="G1382">
        <v>99</v>
      </c>
      <c r="H1382">
        <v>2</v>
      </c>
      <c r="I1382">
        <v>99</v>
      </c>
      <c r="J1382">
        <v>117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</row>
    <row r="1383" spans="1:16">
      <c r="A1383">
        <v>9</v>
      </c>
      <c r="B1383">
        <v>165</v>
      </c>
      <c r="C1383">
        <v>2018</v>
      </c>
      <c r="D1383">
        <v>99</v>
      </c>
      <c r="E1383">
        <v>99</v>
      </c>
      <c r="F1383">
        <v>99</v>
      </c>
      <c r="G1383">
        <v>99</v>
      </c>
      <c r="H1383">
        <v>1</v>
      </c>
      <c r="I1383">
        <v>99</v>
      </c>
      <c r="J1383">
        <v>134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</row>
    <row r="1384" spans="1:16">
      <c r="A1384">
        <v>9</v>
      </c>
      <c r="B1384">
        <v>166</v>
      </c>
      <c r="C1384">
        <v>2018</v>
      </c>
      <c r="D1384">
        <v>99</v>
      </c>
      <c r="E1384">
        <v>99</v>
      </c>
      <c r="F1384">
        <v>99</v>
      </c>
      <c r="G1384">
        <v>99</v>
      </c>
      <c r="H1384">
        <v>2</v>
      </c>
      <c r="I1384">
        <v>99</v>
      </c>
      <c r="J1384">
        <v>141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</row>
    <row r="1385" spans="1:16">
      <c r="A1385">
        <v>9</v>
      </c>
      <c r="B1385">
        <v>167</v>
      </c>
      <c r="C1385">
        <v>2018</v>
      </c>
      <c r="D1385">
        <v>99</v>
      </c>
      <c r="E1385">
        <v>99</v>
      </c>
      <c r="F1385">
        <v>99</v>
      </c>
      <c r="G1385">
        <v>99</v>
      </c>
      <c r="H1385">
        <v>2</v>
      </c>
      <c r="I1385">
        <v>99</v>
      </c>
      <c r="J1385">
        <v>143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</row>
    <row r="1386" spans="1:16">
      <c r="A1386">
        <v>9</v>
      </c>
      <c r="B1386">
        <v>168</v>
      </c>
      <c r="C1386">
        <v>2018</v>
      </c>
      <c r="D1386">
        <v>99</v>
      </c>
      <c r="E1386">
        <v>99</v>
      </c>
      <c r="F1386">
        <v>99</v>
      </c>
      <c r="G1386">
        <v>99</v>
      </c>
      <c r="H1386">
        <v>2</v>
      </c>
      <c r="I1386">
        <v>99</v>
      </c>
      <c r="J1386">
        <v>147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</row>
    <row r="1387" spans="1:16">
      <c r="A1387">
        <v>9</v>
      </c>
      <c r="B1387">
        <v>169</v>
      </c>
      <c r="C1387">
        <v>2018</v>
      </c>
      <c r="D1387">
        <v>99</v>
      </c>
      <c r="E1387">
        <v>99</v>
      </c>
      <c r="F1387">
        <v>99</v>
      </c>
      <c r="G1387">
        <v>99</v>
      </c>
      <c r="H1387">
        <v>1</v>
      </c>
      <c r="I1387">
        <v>99</v>
      </c>
      <c r="J1387">
        <v>155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</row>
    <row r="1388" spans="1:16">
      <c r="A1388">
        <v>9</v>
      </c>
      <c r="B1388">
        <v>170</v>
      </c>
      <c r="C1388">
        <v>2018</v>
      </c>
      <c r="D1388">
        <v>99</v>
      </c>
      <c r="E1388">
        <v>99</v>
      </c>
      <c r="F1388">
        <v>99</v>
      </c>
      <c r="G1388">
        <v>99</v>
      </c>
      <c r="H1388">
        <v>2</v>
      </c>
      <c r="I1388">
        <v>99</v>
      </c>
      <c r="J1388">
        <v>160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</row>
    <row r="1389" spans="1:16">
      <c r="A1389">
        <v>9</v>
      </c>
      <c r="B1389">
        <v>171</v>
      </c>
      <c r="C1389">
        <v>2018</v>
      </c>
      <c r="D1389">
        <v>99</v>
      </c>
      <c r="E1389">
        <v>99</v>
      </c>
      <c r="F1389">
        <v>99</v>
      </c>
      <c r="G1389">
        <v>99</v>
      </c>
      <c r="H1389">
        <v>1</v>
      </c>
      <c r="I1389">
        <v>99</v>
      </c>
      <c r="J1389">
        <v>171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</row>
    <row r="1390" spans="1:16">
      <c r="A1390">
        <v>9</v>
      </c>
      <c r="B1390">
        <v>172</v>
      </c>
      <c r="C1390">
        <v>2018</v>
      </c>
      <c r="D1390">
        <v>99</v>
      </c>
      <c r="E1390">
        <v>99</v>
      </c>
      <c r="F1390">
        <v>99</v>
      </c>
      <c r="G1390">
        <v>99</v>
      </c>
      <c r="H1390">
        <v>2</v>
      </c>
      <c r="I1390">
        <v>99</v>
      </c>
      <c r="J1390">
        <v>175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</row>
    <row r="1391" spans="1:16">
      <c r="A1391">
        <v>9</v>
      </c>
      <c r="B1391">
        <v>173</v>
      </c>
      <c r="C1391">
        <v>2018</v>
      </c>
      <c r="D1391">
        <v>99</v>
      </c>
      <c r="E1391">
        <v>99</v>
      </c>
      <c r="F1391">
        <v>99</v>
      </c>
      <c r="G1391">
        <v>99</v>
      </c>
      <c r="H1391">
        <v>2</v>
      </c>
      <c r="I1391">
        <v>99</v>
      </c>
      <c r="J1391">
        <v>177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</row>
    <row r="1392" spans="1:16">
      <c r="A1392">
        <v>9</v>
      </c>
      <c r="B1392">
        <v>174</v>
      </c>
      <c r="C1392">
        <v>2018</v>
      </c>
      <c r="D1392">
        <v>99</v>
      </c>
      <c r="E1392">
        <v>99</v>
      </c>
      <c r="F1392">
        <v>99</v>
      </c>
      <c r="G1392">
        <v>99</v>
      </c>
      <c r="H1392">
        <v>2</v>
      </c>
      <c r="I1392">
        <v>99</v>
      </c>
      <c r="J1392">
        <v>178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9</v>
      </c>
      <c r="B1393">
        <v>175</v>
      </c>
      <c r="C1393">
        <v>2018</v>
      </c>
      <c r="D1393">
        <v>99</v>
      </c>
      <c r="E1393">
        <v>99</v>
      </c>
      <c r="F1393">
        <v>99</v>
      </c>
      <c r="G1393">
        <v>99</v>
      </c>
      <c r="H1393">
        <v>2</v>
      </c>
      <c r="I1393">
        <v>99</v>
      </c>
      <c r="J1393">
        <v>181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9</v>
      </c>
      <c r="B1394">
        <v>176</v>
      </c>
      <c r="C1394">
        <v>2018</v>
      </c>
      <c r="D1394">
        <v>99</v>
      </c>
      <c r="E1394">
        <v>99</v>
      </c>
      <c r="F1394">
        <v>99</v>
      </c>
      <c r="G1394">
        <v>99</v>
      </c>
      <c r="H1394">
        <v>2</v>
      </c>
      <c r="I1394">
        <v>99</v>
      </c>
      <c r="J1394">
        <v>262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9</v>
      </c>
      <c r="B1395">
        <v>177</v>
      </c>
      <c r="C1395">
        <v>2018</v>
      </c>
      <c r="D1395">
        <v>99</v>
      </c>
      <c r="E1395">
        <v>99</v>
      </c>
      <c r="F1395">
        <v>99</v>
      </c>
      <c r="G1395">
        <v>99</v>
      </c>
      <c r="H1395">
        <v>2</v>
      </c>
      <c r="I1395">
        <v>99</v>
      </c>
      <c r="J1395">
        <v>267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9</v>
      </c>
      <c r="B1396">
        <v>178</v>
      </c>
      <c r="C1396">
        <v>2018</v>
      </c>
      <c r="D1396">
        <v>99</v>
      </c>
      <c r="E1396">
        <v>99</v>
      </c>
      <c r="F1396">
        <v>99</v>
      </c>
      <c r="G1396">
        <v>99</v>
      </c>
      <c r="H1396">
        <v>1</v>
      </c>
      <c r="I1396">
        <v>99</v>
      </c>
      <c r="J1396">
        <v>309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9</v>
      </c>
      <c r="B1397">
        <v>179</v>
      </c>
      <c r="C1397">
        <v>2018</v>
      </c>
      <c r="D1397">
        <v>99</v>
      </c>
      <c r="E1397">
        <v>99</v>
      </c>
      <c r="F1397">
        <v>99</v>
      </c>
      <c r="G1397">
        <v>99</v>
      </c>
      <c r="H1397">
        <v>2</v>
      </c>
      <c r="I1397">
        <v>99</v>
      </c>
      <c r="J1397">
        <v>470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9</v>
      </c>
      <c r="B1398">
        <v>180</v>
      </c>
      <c r="C1398">
        <v>2018</v>
      </c>
      <c r="D1398">
        <v>99</v>
      </c>
      <c r="E1398">
        <v>99</v>
      </c>
      <c r="F1398">
        <v>99</v>
      </c>
      <c r="G1398">
        <v>99</v>
      </c>
      <c r="H1398">
        <v>1</v>
      </c>
      <c r="I1398">
        <v>99</v>
      </c>
      <c r="J1398">
        <v>629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9</v>
      </c>
      <c r="B1399">
        <v>181</v>
      </c>
      <c r="C1399">
        <v>2018</v>
      </c>
      <c r="D1399">
        <v>99</v>
      </c>
      <c r="E1399">
        <v>99</v>
      </c>
      <c r="F1399">
        <v>99</v>
      </c>
      <c r="G1399">
        <v>99</v>
      </c>
      <c r="H1399">
        <v>1</v>
      </c>
      <c r="I1399">
        <v>99</v>
      </c>
      <c r="J1399">
        <v>643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9</v>
      </c>
      <c r="B1400">
        <v>182</v>
      </c>
      <c r="C1400">
        <v>2018</v>
      </c>
      <c r="D1400">
        <v>99</v>
      </c>
      <c r="E1400">
        <v>99</v>
      </c>
      <c r="F1400">
        <v>99</v>
      </c>
      <c r="G1400">
        <v>99</v>
      </c>
      <c r="H1400">
        <v>2</v>
      </c>
      <c r="I1400">
        <v>99</v>
      </c>
      <c r="J1400">
        <v>704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9</v>
      </c>
      <c r="B1401">
        <v>183</v>
      </c>
      <c r="C1401">
        <v>2018</v>
      </c>
      <c r="D1401">
        <v>99</v>
      </c>
      <c r="E1401">
        <v>99</v>
      </c>
      <c r="F1401">
        <v>99</v>
      </c>
      <c r="G1401">
        <v>99</v>
      </c>
      <c r="H1401">
        <v>1</v>
      </c>
      <c r="I1401">
        <v>99</v>
      </c>
      <c r="J1401">
        <v>802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9</v>
      </c>
      <c r="B1402">
        <v>184</v>
      </c>
      <c r="C1402">
        <v>2017</v>
      </c>
      <c r="D1402">
        <v>99</v>
      </c>
      <c r="E1402">
        <v>99</v>
      </c>
      <c r="F1402">
        <v>99</v>
      </c>
      <c r="G1402">
        <v>99</v>
      </c>
      <c r="H1402">
        <v>1</v>
      </c>
      <c r="I1402">
        <v>99</v>
      </c>
      <c r="J1402">
        <v>103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9</v>
      </c>
      <c r="B1403">
        <v>185</v>
      </c>
      <c r="C1403">
        <v>2017</v>
      </c>
      <c r="D1403">
        <v>99</v>
      </c>
      <c r="E1403">
        <v>99</v>
      </c>
      <c r="F1403">
        <v>99</v>
      </c>
      <c r="G1403">
        <v>99</v>
      </c>
      <c r="H1403">
        <v>2</v>
      </c>
      <c r="I1403">
        <v>99</v>
      </c>
      <c r="J1403">
        <v>106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 s="516" customFormat="1">
      <c r="A1404" s="516">
        <v>9</v>
      </c>
      <c r="B1404" s="516">
        <v>186</v>
      </c>
      <c r="C1404" s="516">
        <v>2017</v>
      </c>
      <c r="D1404" s="516">
        <v>99</v>
      </c>
      <c r="E1404" s="516">
        <v>99</v>
      </c>
      <c r="F1404" s="516">
        <v>99</v>
      </c>
      <c r="G1404" s="516">
        <v>99</v>
      </c>
      <c r="H1404" s="516">
        <v>1</v>
      </c>
      <c r="I1404" s="516">
        <v>99</v>
      </c>
      <c r="J1404" s="516">
        <v>109</v>
      </c>
      <c r="K1404" s="516">
        <v>99</v>
      </c>
      <c r="L1404" s="516">
        <v>99</v>
      </c>
      <c r="M1404" s="516">
        <v>99</v>
      </c>
      <c r="N1404" s="516">
        <v>99</v>
      </c>
      <c r="O1404" s="516">
        <v>99</v>
      </c>
      <c r="P1404" s="516">
        <v>9999</v>
      </c>
    </row>
    <row r="1405" spans="1:16" s="516" customFormat="1">
      <c r="A1405" s="516">
        <v>9</v>
      </c>
      <c r="B1405" s="516">
        <v>187</v>
      </c>
      <c r="C1405" s="516">
        <v>2017</v>
      </c>
      <c r="D1405" s="516">
        <v>99</v>
      </c>
      <c r="E1405" s="516">
        <v>99</v>
      </c>
      <c r="F1405" s="516">
        <v>99</v>
      </c>
      <c r="G1405" s="516">
        <v>99</v>
      </c>
      <c r="H1405" s="516">
        <v>1</v>
      </c>
      <c r="I1405" s="516">
        <v>99</v>
      </c>
      <c r="J1405" s="516">
        <v>110</v>
      </c>
      <c r="K1405" s="516">
        <v>99</v>
      </c>
      <c r="L1405" s="516">
        <v>99</v>
      </c>
      <c r="M1405" s="516">
        <v>99</v>
      </c>
      <c r="N1405" s="516">
        <v>99</v>
      </c>
      <c r="O1405" s="516">
        <v>99</v>
      </c>
      <c r="P1405" s="516">
        <v>9999</v>
      </c>
    </row>
    <row r="1406" spans="1:16" s="516" customFormat="1">
      <c r="A1406" s="516">
        <v>9</v>
      </c>
      <c r="B1406" s="516">
        <v>188</v>
      </c>
      <c r="C1406" s="516">
        <v>2017</v>
      </c>
      <c r="D1406" s="516">
        <v>99</v>
      </c>
      <c r="E1406" s="516">
        <v>99</v>
      </c>
      <c r="F1406" s="516">
        <v>99</v>
      </c>
      <c r="G1406" s="516">
        <v>99</v>
      </c>
      <c r="H1406" s="516">
        <v>1</v>
      </c>
      <c r="I1406" s="516">
        <v>99</v>
      </c>
      <c r="J1406" s="516">
        <v>111</v>
      </c>
      <c r="K1406" s="516">
        <v>99</v>
      </c>
      <c r="L1406" s="516">
        <v>99</v>
      </c>
      <c r="M1406" s="516">
        <v>99</v>
      </c>
      <c r="N1406" s="516">
        <v>99</v>
      </c>
      <c r="O1406" s="516">
        <v>99</v>
      </c>
      <c r="P1406" s="516">
        <v>9999</v>
      </c>
    </row>
    <row r="1407" spans="1:16" s="516" customFormat="1">
      <c r="A1407" s="516">
        <v>9</v>
      </c>
      <c r="B1407" s="516">
        <v>189</v>
      </c>
      <c r="C1407" s="516">
        <v>2017</v>
      </c>
      <c r="D1407" s="516">
        <v>99</v>
      </c>
      <c r="E1407" s="516">
        <v>99</v>
      </c>
      <c r="F1407" s="516">
        <v>99</v>
      </c>
      <c r="G1407" s="516">
        <v>99</v>
      </c>
      <c r="H1407" s="516">
        <v>1</v>
      </c>
      <c r="I1407" s="516">
        <v>99</v>
      </c>
      <c r="J1407" s="516">
        <v>113</v>
      </c>
      <c r="K1407" s="516">
        <v>99</v>
      </c>
      <c r="L1407" s="516">
        <v>99</v>
      </c>
      <c r="M1407" s="516">
        <v>99</v>
      </c>
      <c r="N1407" s="516">
        <v>99</v>
      </c>
      <c r="O1407" s="516">
        <v>99</v>
      </c>
      <c r="P1407" s="516">
        <v>9999</v>
      </c>
    </row>
    <row r="1408" spans="1:16" s="516" customFormat="1">
      <c r="A1408" s="516">
        <v>9</v>
      </c>
      <c r="B1408" s="516">
        <v>190</v>
      </c>
      <c r="C1408" s="516">
        <v>2017</v>
      </c>
      <c r="D1408" s="516">
        <v>99</v>
      </c>
      <c r="E1408" s="516">
        <v>99</v>
      </c>
      <c r="F1408" s="516">
        <v>99</v>
      </c>
      <c r="G1408" s="516">
        <v>99</v>
      </c>
      <c r="H1408" s="516">
        <v>1</v>
      </c>
      <c r="I1408" s="516">
        <v>99</v>
      </c>
      <c r="J1408" s="516">
        <v>116</v>
      </c>
      <c r="K1408" s="516">
        <v>99</v>
      </c>
      <c r="L1408" s="516">
        <v>99</v>
      </c>
      <c r="M1408" s="516">
        <v>99</v>
      </c>
      <c r="N1408" s="516">
        <v>99</v>
      </c>
      <c r="O1408" s="516">
        <v>99</v>
      </c>
      <c r="P1408" s="516">
        <v>9999</v>
      </c>
    </row>
    <row r="1409" spans="1:16" s="516" customFormat="1">
      <c r="A1409" s="516">
        <v>9</v>
      </c>
      <c r="B1409" s="516">
        <v>191</v>
      </c>
      <c r="C1409" s="516">
        <v>2017</v>
      </c>
      <c r="D1409" s="516">
        <v>99</v>
      </c>
      <c r="E1409" s="516">
        <v>99</v>
      </c>
      <c r="F1409" s="516">
        <v>99</v>
      </c>
      <c r="G1409" s="516">
        <v>99</v>
      </c>
      <c r="H1409" s="516">
        <v>2</v>
      </c>
      <c r="I1409" s="516">
        <v>99</v>
      </c>
      <c r="J1409" s="516">
        <v>117</v>
      </c>
      <c r="K1409" s="516">
        <v>99</v>
      </c>
      <c r="L1409" s="516">
        <v>99</v>
      </c>
      <c r="M1409" s="516">
        <v>99</v>
      </c>
      <c r="N1409" s="516">
        <v>99</v>
      </c>
      <c r="O1409" s="516">
        <v>99</v>
      </c>
      <c r="P1409" s="516">
        <v>9999</v>
      </c>
    </row>
    <row r="1410" spans="1:16" s="516" customFormat="1">
      <c r="A1410" s="516">
        <v>9</v>
      </c>
      <c r="B1410" s="516">
        <v>192</v>
      </c>
      <c r="C1410" s="516">
        <v>2017</v>
      </c>
      <c r="D1410" s="516">
        <v>99</v>
      </c>
      <c r="E1410" s="516">
        <v>99</v>
      </c>
      <c r="F1410" s="516">
        <v>99</v>
      </c>
      <c r="G1410" s="516">
        <v>99</v>
      </c>
      <c r="H1410" s="516">
        <v>1</v>
      </c>
      <c r="I1410" s="516">
        <v>99</v>
      </c>
      <c r="J1410" s="516">
        <v>134</v>
      </c>
      <c r="K1410" s="516">
        <v>99</v>
      </c>
      <c r="L1410" s="516">
        <v>99</v>
      </c>
      <c r="M1410" s="516">
        <v>99</v>
      </c>
      <c r="N1410" s="516">
        <v>99</v>
      </c>
      <c r="O1410" s="516">
        <v>99</v>
      </c>
      <c r="P1410" s="516">
        <v>9999</v>
      </c>
    </row>
    <row r="1411" spans="1:16" s="516" customFormat="1">
      <c r="A1411" s="516">
        <v>9</v>
      </c>
      <c r="B1411" s="516">
        <v>193</v>
      </c>
      <c r="C1411" s="516">
        <v>2017</v>
      </c>
      <c r="D1411" s="516">
        <v>99</v>
      </c>
      <c r="E1411" s="516">
        <v>99</v>
      </c>
      <c r="F1411" s="516">
        <v>99</v>
      </c>
      <c r="G1411" s="516">
        <v>99</v>
      </c>
      <c r="H1411" s="516">
        <v>2</v>
      </c>
      <c r="I1411" s="516">
        <v>99</v>
      </c>
      <c r="J1411" s="516">
        <v>141</v>
      </c>
      <c r="K1411" s="516">
        <v>99</v>
      </c>
      <c r="L1411" s="516">
        <v>99</v>
      </c>
      <c r="M1411" s="516">
        <v>99</v>
      </c>
      <c r="N1411" s="516">
        <v>99</v>
      </c>
      <c r="O1411" s="516">
        <v>99</v>
      </c>
      <c r="P1411" s="516">
        <v>9999</v>
      </c>
    </row>
    <row r="1412" spans="1:16" s="516" customFormat="1">
      <c r="A1412" s="516">
        <v>9</v>
      </c>
      <c r="B1412" s="516">
        <v>194</v>
      </c>
      <c r="C1412" s="516">
        <v>2017</v>
      </c>
      <c r="D1412" s="516">
        <v>99</v>
      </c>
      <c r="E1412" s="516">
        <v>99</v>
      </c>
      <c r="F1412" s="516">
        <v>99</v>
      </c>
      <c r="G1412" s="516">
        <v>99</v>
      </c>
      <c r="H1412" s="516">
        <v>2</v>
      </c>
      <c r="I1412" s="516">
        <v>99</v>
      </c>
      <c r="J1412" s="516">
        <v>143</v>
      </c>
      <c r="K1412" s="516">
        <v>99</v>
      </c>
      <c r="L1412" s="516">
        <v>99</v>
      </c>
      <c r="M1412" s="516">
        <v>99</v>
      </c>
      <c r="N1412" s="516">
        <v>99</v>
      </c>
      <c r="O1412" s="516">
        <v>99</v>
      </c>
      <c r="P1412" s="516">
        <v>9999</v>
      </c>
    </row>
    <row r="1413" spans="1:16" s="516" customFormat="1">
      <c r="A1413" s="516">
        <v>9</v>
      </c>
      <c r="B1413" s="516">
        <v>195</v>
      </c>
      <c r="C1413" s="516">
        <v>2017</v>
      </c>
      <c r="D1413" s="516">
        <v>99</v>
      </c>
      <c r="E1413" s="516">
        <v>99</v>
      </c>
      <c r="F1413" s="516">
        <v>99</v>
      </c>
      <c r="G1413" s="516">
        <v>99</v>
      </c>
      <c r="H1413" s="516">
        <v>2</v>
      </c>
      <c r="I1413" s="516">
        <v>99</v>
      </c>
      <c r="J1413" s="516">
        <v>147</v>
      </c>
      <c r="K1413" s="516">
        <v>99</v>
      </c>
      <c r="L1413" s="516">
        <v>99</v>
      </c>
      <c r="M1413" s="516">
        <v>99</v>
      </c>
      <c r="N1413" s="516">
        <v>99</v>
      </c>
      <c r="O1413" s="516">
        <v>99</v>
      </c>
      <c r="P1413" s="516">
        <v>9999</v>
      </c>
    </row>
    <row r="1414" spans="1:16" s="516" customFormat="1">
      <c r="A1414" s="516">
        <v>9</v>
      </c>
      <c r="B1414" s="516">
        <v>196</v>
      </c>
      <c r="C1414" s="516">
        <v>2017</v>
      </c>
      <c r="D1414" s="516">
        <v>99</v>
      </c>
      <c r="E1414" s="516">
        <v>99</v>
      </c>
      <c r="F1414" s="516">
        <v>99</v>
      </c>
      <c r="G1414" s="516">
        <v>99</v>
      </c>
      <c r="H1414" s="516">
        <v>1</v>
      </c>
      <c r="I1414" s="516">
        <v>99</v>
      </c>
      <c r="J1414" s="516">
        <v>155</v>
      </c>
      <c r="K1414" s="516">
        <v>99</v>
      </c>
      <c r="L1414" s="516">
        <v>99</v>
      </c>
      <c r="M1414" s="516">
        <v>99</v>
      </c>
      <c r="N1414" s="516">
        <v>99</v>
      </c>
      <c r="O1414" s="516">
        <v>99</v>
      </c>
      <c r="P1414" s="516">
        <v>9999</v>
      </c>
    </row>
    <row r="1415" spans="1:16" s="516" customFormat="1">
      <c r="A1415" s="516">
        <v>9</v>
      </c>
      <c r="B1415" s="516">
        <v>197</v>
      </c>
      <c r="C1415" s="516">
        <v>2017</v>
      </c>
      <c r="D1415" s="516">
        <v>99</v>
      </c>
      <c r="E1415" s="516">
        <v>99</v>
      </c>
      <c r="F1415" s="516">
        <v>99</v>
      </c>
      <c r="G1415" s="516">
        <v>99</v>
      </c>
      <c r="H1415" s="516">
        <v>2</v>
      </c>
      <c r="I1415" s="516">
        <v>99</v>
      </c>
      <c r="J1415" s="516">
        <v>160</v>
      </c>
      <c r="K1415" s="516">
        <v>99</v>
      </c>
      <c r="L1415" s="516">
        <v>99</v>
      </c>
      <c r="M1415" s="516">
        <v>99</v>
      </c>
      <c r="N1415" s="516">
        <v>99</v>
      </c>
      <c r="O1415" s="516">
        <v>99</v>
      </c>
      <c r="P1415" s="516">
        <v>9999</v>
      </c>
    </row>
    <row r="1416" spans="1:16" s="516" customFormat="1">
      <c r="A1416" s="516">
        <v>9</v>
      </c>
      <c r="B1416" s="516">
        <v>198</v>
      </c>
      <c r="C1416" s="516">
        <v>2017</v>
      </c>
      <c r="D1416" s="516">
        <v>99</v>
      </c>
      <c r="E1416" s="516">
        <v>99</v>
      </c>
      <c r="F1416" s="516">
        <v>99</v>
      </c>
      <c r="G1416" s="516">
        <v>99</v>
      </c>
      <c r="H1416" s="516">
        <v>1</v>
      </c>
      <c r="I1416" s="516">
        <v>99</v>
      </c>
      <c r="J1416" s="516">
        <v>171</v>
      </c>
      <c r="K1416" s="516">
        <v>99</v>
      </c>
      <c r="L1416" s="516">
        <v>99</v>
      </c>
      <c r="M1416" s="516">
        <v>99</v>
      </c>
      <c r="N1416" s="516">
        <v>99</v>
      </c>
      <c r="O1416" s="516">
        <v>99</v>
      </c>
      <c r="P1416" s="516">
        <v>9999</v>
      </c>
    </row>
    <row r="1417" spans="1:16" s="516" customFormat="1">
      <c r="A1417" s="516">
        <v>9</v>
      </c>
      <c r="B1417" s="516">
        <v>199</v>
      </c>
      <c r="C1417" s="516">
        <v>2017</v>
      </c>
      <c r="D1417" s="516">
        <v>99</v>
      </c>
      <c r="E1417" s="516">
        <v>99</v>
      </c>
      <c r="F1417" s="516">
        <v>99</v>
      </c>
      <c r="G1417" s="516">
        <v>99</v>
      </c>
      <c r="H1417" s="516">
        <v>2</v>
      </c>
      <c r="I1417" s="516">
        <v>99</v>
      </c>
      <c r="J1417" s="516">
        <v>175</v>
      </c>
      <c r="K1417" s="516">
        <v>99</v>
      </c>
      <c r="L1417" s="516">
        <v>99</v>
      </c>
      <c r="M1417" s="516">
        <v>99</v>
      </c>
      <c r="N1417" s="516">
        <v>99</v>
      </c>
      <c r="O1417" s="516">
        <v>99</v>
      </c>
      <c r="P1417" s="516">
        <v>9999</v>
      </c>
    </row>
    <row r="1418" spans="1:16" s="516" customFormat="1">
      <c r="A1418" s="516">
        <v>9</v>
      </c>
      <c r="B1418" s="516">
        <v>200</v>
      </c>
      <c r="C1418" s="516">
        <v>2017</v>
      </c>
      <c r="D1418" s="516">
        <v>99</v>
      </c>
      <c r="E1418" s="516">
        <v>99</v>
      </c>
      <c r="F1418" s="516">
        <v>99</v>
      </c>
      <c r="G1418" s="516">
        <v>99</v>
      </c>
      <c r="H1418" s="516">
        <v>2</v>
      </c>
      <c r="I1418" s="516">
        <v>99</v>
      </c>
      <c r="J1418" s="516">
        <v>177</v>
      </c>
      <c r="K1418" s="516">
        <v>99</v>
      </c>
      <c r="L1418" s="516">
        <v>99</v>
      </c>
      <c r="M1418" s="516">
        <v>99</v>
      </c>
      <c r="N1418" s="516">
        <v>99</v>
      </c>
      <c r="O1418" s="516">
        <v>99</v>
      </c>
      <c r="P1418" s="516">
        <v>9999</v>
      </c>
    </row>
    <row r="1419" spans="1:16" s="516" customFormat="1">
      <c r="A1419" s="516">
        <v>9</v>
      </c>
      <c r="B1419" s="516">
        <v>201</v>
      </c>
      <c r="C1419" s="516">
        <v>2017</v>
      </c>
      <c r="D1419" s="516">
        <v>99</v>
      </c>
      <c r="E1419" s="516">
        <v>99</v>
      </c>
      <c r="F1419" s="516">
        <v>99</v>
      </c>
      <c r="G1419" s="516">
        <v>99</v>
      </c>
      <c r="H1419" s="516">
        <v>2</v>
      </c>
      <c r="I1419" s="516">
        <v>99</v>
      </c>
      <c r="J1419" s="516">
        <v>178</v>
      </c>
      <c r="K1419" s="516">
        <v>99</v>
      </c>
      <c r="L1419" s="516">
        <v>99</v>
      </c>
      <c r="M1419" s="516">
        <v>99</v>
      </c>
      <c r="N1419" s="516">
        <v>99</v>
      </c>
      <c r="O1419" s="516">
        <v>99</v>
      </c>
      <c r="P1419" s="516">
        <v>9999</v>
      </c>
    </row>
    <row r="1420" spans="1:16" s="516" customFormat="1">
      <c r="A1420" s="516">
        <v>9</v>
      </c>
      <c r="B1420" s="516">
        <v>202</v>
      </c>
      <c r="C1420" s="516">
        <v>2017</v>
      </c>
      <c r="D1420" s="516">
        <v>99</v>
      </c>
      <c r="E1420" s="516">
        <v>99</v>
      </c>
      <c r="F1420" s="516">
        <v>99</v>
      </c>
      <c r="G1420" s="516">
        <v>99</v>
      </c>
      <c r="H1420" s="516">
        <v>2</v>
      </c>
      <c r="I1420" s="516">
        <v>99</v>
      </c>
      <c r="J1420" s="516">
        <v>181</v>
      </c>
      <c r="K1420" s="516">
        <v>99</v>
      </c>
      <c r="L1420" s="516">
        <v>99</v>
      </c>
      <c r="M1420" s="516">
        <v>99</v>
      </c>
      <c r="N1420" s="516">
        <v>99</v>
      </c>
      <c r="O1420" s="516">
        <v>99</v>
      </c>
      <c r="P1420" s="516">
        <v>9999</v>
      </c>
    </row>
    <row r="1421" spans="1:16" s="516" customFormat="1">
      <c r="A1421" s="516">
        <v>9</v>
      </c>
      <c r="B1421" s="516">
        <v>203</v>
      </c>
      <c r="C1421" s="516">
        <v>2017</v>
      </c>
      <c r="D1421" s="516">
        <v>99</v>
      </c>
      <c r="E1421" s="516">
        <v>99</v>
      </c>
      <c r="F1421" s="516">
        <v>99</v>
      </c>
      <c r="G1421" s="516">
        <v>99</v>
      </c>
      <c r="H1421" s="516">
        <v>2</v>
      </c>
      <c r="I1421" s="516">
        <v>99</v>
      </c>
      <c r="J1421" s="516">
        <v>262</v>
      </c>
      <c r="K1421" s="516">
        <v>99</v>
      </c>
      <c r="L1421" s="516">
        <v>99</v>
      </c>
      <c r="M1421" s="516">
        <v>99</v>
      </c>
      <c r="N1421" s="516">
        <v>99</v>
      </c>
      <c r="O1421" s="516">
        <v>99</v>
      </c>
      <c r="P1421" s="516">
        <v>9999</v>
      </c>
    </row>
    <row r="1422" spans="1:16" s="516" customFormat="1">
      <c r="A1422" s="516">
        <v>9</v>
      </c>
      <c r="B1422" s="516">
        <v>204</v>
      </c>
      <c r="C1422" s="516">
        <v>2017</v>
      </c>
      <c r="D1422" s="516">
        <v>99</v>
      </c>
      <c r="E1422" s="516">
        <v>99</v>
      </c>
      <c r="F1422" s="516">
        <v>99</v>
      </c>
      <c r="G1422" s="516">
        <v>99</v>
      </c>
      <c r="H1422" s="516">
        <v>2</v>
      </c>
      <c r="I1422" s="516">
        <v>99</v>
      </c>
      <c r="J1422" s="516">
        <v>267</v>
      </c>
      <c r="K1422" s="516">
        <v>99</v>
      </c>
      <c r="L1422" s="516">
        <v>99</v>
      </c>
      <c r="M1422" s="516">
        <v>99</v>
      </c>
      <c r="N1422" s="516">
        <v>99</v>
      </c>
      <c r="O1422" s="516">
        <v>99</v>
      </c>
      <c r="P1422" s="516">
        <v>9999</v>
      </c>
    </row>
    <row r="1423" spans="1:16" s="516" customFormat="1">
      <c r="A1423" s="516">
        <v>9</v>
      </c>
      <c r="B1423" s="516">
        <v>205</v>
      </c>
      <c r="C1423" s="516">
        <v>2017</v>
      </c>
      <c r="D1423" s="516">
        <v>99</v>
      </c>
      <c r="E1423" s="516">
        <v>99</v>
      </c>
      <c r="F1423" s="516">
        <v>99</v>
      </c>
      <c r="G1423" s="516">
        <v>99</v>
      </c>
      <c r="H1423" s="516">
        <v>1</v>
      </c>
      <c r="I1423" s="516">
        <v>99</v>
      </c>
      <c r="J1423" s="516">
        <v>309</v>
      </c>
      <c r="K1423" s="516">
        <v>99</v>
      </c>
      <c r="L1423" s="516">
        <v>99</v>
      </c>
      <c r="M1423" s="516">
        <v>99</v>
      </c>
      <c r="N1423" s="516">
        <v>99</v>
      </c>
      <c r="O1423" s="516">
        <v>99</v>
      </c>
      <c r="P1423" s="516">
        <v>9999</v>
      </c>
    </row>
    <row r="1424" spans="1:16" s="516" customFormat="1">
      <c r="A1424" s="516">
        <v>9</v>
      </c>
      <c r="B1424" s="516">
        <v>206</v>
      </c>
      <c r="C1424" s="516">
        <v>2017</v>
      </c>
      <c r="D1424" s="516">
        <v>99</v>
      </c>
      <c r="E1424" s="516">
        <v>99</v>
      </c>
      <c r="F1424" s="516">
        <v>99</v>
      </c>
      <c r="G1424" s="516">
        <v>99</v>
      </c>
      <c r="H1424" s="516">
        <v>2</v>
      </c>
      <c r="I1424" s="516">
        <v>99</v>
      </c>
      <c r="J1424" s="516">
        <v>470</v>
      </c>
      <c r="K1424" s="516">
        <v>99</v>
      </c>
      <c r="L1424" s="516">
        <v>99</v>
      </c>
      <c r="M1424" s="516">
        <v>99</v>
      </c>
      <c r="N1424" s="516">
        <v>99</v>
      </c>
      <c r="O1424" s="516">
        <v>99</v>
      </c>
      <c r="P1424" s="516">
        <v>9999</v>
      </c>
    </row>
    <row r="1425" spans="1:37" s="516" customFormat="1">
      <c r="A1425" s="516">
        <v>9</v>
      </c>
      <c r="B1425" s="516">
        <v>207</v>
      </c>
      <c r="C1425" s="516">
        <v>2017</v>
      </c>
      <c r="D1425" s="516">
        <v>99</v>
      </c>
      <c r="E1425" s="516">
        <v>99</v>
      </c>
      <c r="F1425" s="516">
        <v>99</v>
      </c>
      <c r="G1425" s="516">
        <v>99</v>
      </c>
      <c r="H1425" s="516">
        <v>1</v>
      </c>
      <c r="I1425" s="516">
        <v>99</v>
      </c>
      <c r="J1425" s="516">
        <v>629</v>
      </c>
      <c r="K1425" s="516">
        <v>99</v>
      </c>
      <c r="L1425" s="516">
        <v>99</v>
      </c>
      <c r="M1425" s="516">
        <v>99</v>
      </c>
      <c r="N1425" s="516">
        <v>99</v>
      </c>
      <c r="O1425" s="516">
        <v>99</v>
      </c>
      <c r="P1425" s="516">
        <v>9999</v>
      </c>
    </row>
    <row r="1426" spans="1:37" s="516" customFormat="1">
      <c r="A1426" s="516">
        <v>9</v>
      </c>
      <c r="B1426" s="516">
        <v>208</v>
      </c>
      <c r="C1426" s="516">
        <v>2017</v>
      </c>
      <c r="D1426" s="516">
        <v>99</v>
      </c>
      <c r="E1426" s="516">
        <v>99</v>
      </c>
      <c r="F1426" s="516">
        <v>99</v>
      </c>
      <c r="G1426" s="516">
        <v>99</v>
      </c>
      <c r="H1426" s="516">
        <v>1</v>
      </c>
      <c r="I1426" s="516">
        <v>99</v>
      </c>
      <c r="J1426" s="516">
        <v>643</v>
      </c>
      <c r="K1426" s="516">
        <v>99</v>
      </c>
      <c r="L1426" s="516">
        <v>99</v>
      </c>
      <c r="M1426" s="516">
        <v>99</v>
      </c>
      <c r="N1426" s="516">
        <v>99</v>
      </c>
      <c r="O1426" s="516">
        <v>99</v>
      </c>
      <c r="P1426" s="516">
        <v>9999</v>
      </c>
    </row>
    <row r="1427" spans="1:37" s="516" customFormat="1">
      <c r="A1427" s="516">
        <v>9</v>
      </c>
      <c r="B1427" s="516">
        <v>209</v>
      </c>
      <c r="C1427" s="516">
        <v>2017</v>
      </c>
      <c r="D1427" s="516">
        <v>99</v>
      </c>
      <c r="E1427" s="516">
        <v>99</v>
      </c>
      <c r="F1427" s="516">
        <v>99</v>
      </c>
      <c r="G1427" s="516">
        <v>99</v>
      </c>
      <c r="H1427" s="516">
        <v>2</v>
      </c>
      <c r="I1427" s="516">
        <v>99</v>
      </c>
      <c r="J1427" s="516">
        <v>704</v>
      </c>
      <c r="K1427" s="516">
        <v>99</v>
      </c>
      <c r="L1427" s="516">
        <v>99</v>
      </c>
      <c r="M1427" s="516">
        <v>99</v>
      </c>
      <c r="N1427" s="516">
        <v>99</v>
      </c>
      <c r="O1427" s="516">
        <v>99</v>
      </c>
      <c r="P1427" s="516">
        <v>9999</v>
      </c>
    </row>
    <row r="1428" spans="1:37" s="516" customFormat="1">
      <c r="A1428" s="516">
        <v>9</v>
      </c>
      <c r="B1428" s="516">
        <v>210</v>
      </c>
      <c r="C1428" s="516">
        <v>2017</v>
      </c>
      <c r="D1428" s="516">
        <v>99</v>
      </c>
      <c r="E1428" s="516">
        <v>99</v>
      </c>
      <c r="F1428" s="516">
        <v>99</v>
      </c>
      <c r="G1428" s="516">
        <v>99</v>
      </c>
      <c r="H1428" s="516">
        <v>1</v>
      </c>
      <c r="I1428" s="516">
        <v>99</v>
      </c>
      <c r="J1428" s="516">
        <v>802</v>
      </c>
      <c r="K1428" s="516">
        <v>99</v>
      </c>
      <c r="L1428" s="516">
        <v>99</v>
      </c>
      <c r="M1428" s="516">
        <v>99</v>
      </c>
      <c r="N1428" s="516">
        <v>99</v>
      </c>
      <c r="O1428" s="516">
        <v>99</v>
      </c>
      <c r="P1428" s="516">
        <v>9999</v>
      </c>
    </row>
    <row r="1429" spans="1:37" s="44" customFormat="1">
      <c r="A1429">
        <v>10</v>
      </c>
      <c r="B1429">
        <v>1</v>
      </c>
      <c r="C1429">
        <v>2024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0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2839</v>
      </c>
      <c r="R1429">
        <v>4250</v>
      </c>
      <c r="S1429">
        <v>8.2691764705882349</v>
      </c>
      <c r="T1429">
        <v>7.2317647058823518</v>
      </c>
      <c r="U1429">
        <v>42.868776470588259</v>
      </c>
      <c r="V1429">
        <v>11.03529411764706</v>
      </c>
      <c r="W1429">
        <v>24.282352941176473</v>
      </c>
      <c r="X1429">
        <v>99.223529411764702</v>
      </c>
      <c r="Y1429">
        <v>94.352941176470594</v>
      </c>
      <c r="Z1429">
        <v>72.329411764705881</v>
      </c>
      <c r="AA1429">
        <v>12.380477864364842</v>
      </c>
      <c r="AB1429">
        <v>1.7996118612665004</v>
      </c>
      <c r="AC1429">
        <v>1.9629936180835328</v>
      </c>
      <c r="AD1429">
        <v>76.746584573778307</v>
      </c>
      <c r="AE1429">
        <v>42.154384440337999</v>
      </c>
      <c r="AF1429">
        <v>48.228477987245029</v>
      </c>
      <c r="AG1429">
        <v>95.50561797752809</v>
      </c>
      <c r="AH1429">
        <v>96.774181554337673</v>
      </c>
      <c r="AI1429">
        <v>3674</v>
      </c>
      <c r="AJ1429">
        <v>117.99259662493228</v>
      </c>
      <c r="AK1429">
        <v>25.702847461516168</v>
      </c>
    </row>
    <row r="1430" spans="1:37" s="44" customFormat="1">
      <c r="A1430">
        <v>10</v>
      </c>
      <c r="B1430">
        <v>2</v>
      </c>
      <c r="C1430">
        <v>2024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2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66</v>
      </c>
      <c r="R1430">
        <v>109</v>
      </c>
      <c r="S1430">
        <v>6.7064220183486229</v>
      </c>
      <c r="T1430">
        <v>6.6880733944954125</v>
      </c>
      <c r="U1430">
        <v>25.777981651376152</v>
      </c>
      <c r="V1430">
        <v>10.091743119266056</v>
      </c>
      <c r="W1430">
        <v>19.266055045871557</v>
      </c>
      <c r="X1430">
        <v>91.743119266055061</v>
      </c>
      <c r="Y1430">
        <v>53.211009174311918</v>
      </c>
      <c r="Z1430">
        <v>16.513761467889903</v>
      </c>
      <c r="AA1430">
        <v>8.8119326707686021</v>
      </c>
      <c r="AB1430">
        <v>1.5343333865775621</v>
      </c>
      <c r="AC1430">
        <v>2.0304889261005399</v>
      </c>
      <c r="AD1430">
        <v>65.893791788851374</v>
      </c>
      <c r="AE1430">
        <v>56.963512083128158</v>
      </c>
      <c r="AF1430">
        <v>70.091213533773953</v>
      </c>
      <c r="AG1430">
        <v>2.4494382022471912</v>
      </c>
      <c r="AH1430">
        <v>1.492467548471466</v>
      </c>
      <c r="AI1430">
        <v>78</v>
      </c>
      <c r="AJ1430">
        <v>106.84358974358976</v>
      </c>
      <c r="AK1430">
        <v>21.475679616608925</v>
      </c>
    </row>
    <row r="1431" spans="1:37" s="44" customFormat="1">
      <c r="A1431">
        <v>10</v>
      </c>
      <c r="B1431">
        <v>3</v>
      </c>
      <c r="C1431">
        <v>2024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4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64</v>
      </c>
      <c r="R1431">
        <v>90</v>
      </c>
      <c r="S1431">
        <v>7.6</v>
      </c>
      <c r="T1431">
        <v>7.6444444444444448</v>
      </c>
      <c r="U1431">
        <v>35.537777777777798</v>
      </c>
      <c r="V1431">
        <v>8.8888888888888893</v>
      </c>
      <c r="W1431">
        <v>38.888888888888886</v>
      </c>
      <c r="X1431">
        <v>100</v>
      </c>
      <c r="Y1431">
        <v>77.777777777777771</v>
      </c>
      <c r="Z1431">
        <v>47.777777777777779</v>
      </c>
      <c r="AA1431">
        <v>13.154868788380423</v>
      </c>
      <c r="AB1431">
        <v>1.9877402021167443</v>
      </c>
      <c r="AC1431">
        <v>2.5047116095298438</v>
      </c>
      <c r="AD1431">
        <v>74.976155204946394</v>
      </c>
      <c r="AE1431">
        <v>35.819801314756297</v>
      </c>
      <c r="AF1431">
        <v>49.365695834924288</v>
      </c>
      <c r="AG1431">
        <v>2.0224719101123596</v>
      </c>
      <c r="AH1431">
        <v>1.6988782856541884</v>
      </c>
      <c r="AI1431">
        <v>83</v>
      </c>
      <c r="AJ1431">
        <v>112.18072289156632</v>
      </c>
      <c r="AK1431">
        <v>24.186034117939169</v>
      </c>
    </row>
    <row r="1432" spans="1:37" s="44" customFormat="1">
      <c r="A1432">
        <v>10</v>
      </c>
      <c r="B1432">
        <v>4</v>
      </c>
      <c r="C1432">
        <v>2024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7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</row>
    <row r="1433" spans="1:37" s="44" customFormat="1">
      <c r="A1433">
        <v>10</v>
      </c>
      <c r="B1433">
        <v>5</v>
      </c>
      <c r="C1433">
        <v>2024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</row>
    <row r="1434" spans="1:37" s="44" customFormat="1">
      <c r="A1434">
        <v>10</v>
      </c>
      <c r="B1434">
        <v>6</v>
      </c>
      <c r="C1434">
        <v>2024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10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1</v>
      </c>
      <c r="R1434">
        <v>1</v>
      </c>
      <c r="S1434">
        <v>11</v>
      </c>
      <c r="T1434">
        <v>39</v>
      </c>
      <c r="U1434">
        <v>64.900000000000006</v>
      </c>
      <c r="V1434">
        <v>0</v>
      </c>
      <c r="W1434">
        <v>100</v>
      </c>
      <c r="X1434">
        <v>100</v>
      </c>
      <c r="Y1434">
        <v>100</v>
      </c>
      <c r="Z1434">
        <v>100</v>
      </c>
      <c r="AA1434">
        <v>0</v>
      </c>
      <c r="AB1434">
        <v>0</v>
      </c>
      <c r="AC1434">
        <v>0</v>
      </c>
      <c r="AD1434"/>
      <c r="AE1434"/>
      <c r="AF1434"/>
      <c r="AG1434">
        <v>2.2471910112359553E-2</v>
      </c>
      <c r="AH1434">
        <v>3.4472611536692337E-2</v>
      </c>
      <c r="AI1434">
        <v>1</v>
      </c>
      <c r="AJ1434">
        <v>122.2</v>
      </c>
      <c r="AK1434">
        <v>35.565676924915593</v>
      </c>
    </row>
    <row r="1435" spans="1:37">
      <c r="A1435">
        <v>10</v>
      </c>
      <c r="B1435">
        <v>7</v>
      </c>
      <c r="C1435">
        <v>2024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12</v>
      </c>
      <c r="L1435">
        <v>99</v>
      </c>
      <c r="M1435">
        <v>99</v>
      </c>
      <c r="N1435">
        <v>99</v>
      </c>
      <c r="O1435">
        <v>99</v>
      </c>
      <c r="P1435">
        <v>9999</v>
      </c>
    </row>
    <row r="1436" spans="1:37">
      <c r="A1436">
        <v>10</v>
      </c>
      <c r="B1436">
        <v>8</v>
      </c>
      <c r="C1436">
        <v>2024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14</v>
      </c>
      <c r="L1436">
        <v>99</v>
      </c>
      <c r="M1436">
        <v>99</v>
      </c>
      <c r="N1436">
        <v>99</v>
      </c>
      <c r="O1436">
        <v>99</v>
      </c>
      <c r="P1436">
        <v>9999</v>
      </c>
    </row>
    <row r="1437" spans="1:37">
      <c r="A1437">
        <v>10</v>
      </c>
      <c r="B1437">
        <v>9</v>
      </c>
      <c r="C1437">
        <v>2024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19</v>
      </c>
      <c r="L1437">
        <v>99</v>
      </c>
      <c r="M1437">
        <v>99</v>
      </c>
      <c r="N1437">
        <v>99</v>
      </c>
      <c r="O1437">
        <v>99</v>
      </c>
      <c r="P1437">
        <v>9999</v>
      </c>
    </row>
    <row r="1438" spans="1:37">
      <c r="A1438">
        <v>10</v>
      </c>
      <c r="B1438">
        <v>10</v>
      </c>
      <c r="C1438">
        <v>2024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25</v>
      </c>
      <c r="L1438">
        <v>99</v>
      </c>
      <c r="M1438">
        <v>99</v>
      </c>
      <c r="N1438">
        <v>99</v>
      </c>
      <c r="O1438">
        <v>99</v>
      </c>
      <c r="P1438">
        <v>9999</v>
      </c>
    </row>
    <row r="1439" spans="1:37">
      <c r="A1439">
        <v>10</v>
      </c>
      <c r="B1439">
        <v>11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0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3058</v>
      </c>
      <c r="R1439">
        <v>4707</v>
      </c>
      <c r="S1439">
        <v>8.0509878903760352</v>
      </c>
      <c r="T1439">
        <v>7.1712343318461889</v>
      </c>
      <c r="U1439">
        <v>42.842122370937105</v>
      </c>
      <c r="V1439">
        <v>11.387295517314632</v>
      </c>
      <c r="W1439">
        <v>23.114510303802845</v>
      </c>
      <c r="X1439">
        <v>99.298916507329466</v>
      </c>
      <c r="Y1439">
        <v>94.370087104312731</v>
      </c>
      <c r="Z1439">
        <v>72.70023369449757</v>
      </c>
      <c r="AA1439">
        <v>12.30950604574241</v>
      </c>
      <c r="AB1439">
        <v>1.8483947586580824</v>
      </c>
      <c r="AC1439">
        <v>2.0018042174581789</v>
      </c>
      <c r="AD1439">
        <v>71.439512556148628</v>
      </c>
      <c r="AE1439">
        <v>47.516321907378</v>
      </c>
      <c r="AF1439">
        <v>45.58843795991524</v>
      </c>
      <c r="AG1439">
        <v>95.807042540199447</v>
      </c>
      <c r="AH1439">
        <v>97.055948103829891</v>
      </c>
      <c r="AI1439">
        <v>991</v>
      </c>
      <c r="AJ1439">
        <v>118.26155398587278</v>
      </c>
      <c r="AK1439">
        <v>25.014072251540473</v>
      </c>
    </row>
    <row r="1440" spans="1:37">
      <c r="A1440">
        <v>10</v>
      </c>
      <c r="B1440">
        <v>12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2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79</v>
      </c>
      <c r="R1440">
        <v>112</v>
      </c>
      <c r="S1440">
        <v>6.7857142857142891</v>
      </c>
      <c r="T1440">
        <v>7.4910714285714306</v>
      </c>
      <c r="U1440">
        <v>25.752678571428593</v>
      </c>
      <c r="V1440">
        <v>13.392857142857141</v>
      </c>
      <c r="W1440">
        <v>24.107142857142861</v>
      </c>
      <c r="X1440">
        <v>91.071428571428555</v>
      </c>
      <c r="Y1440">
        <v>59.821428571428562</v>
      </c>
      <c r="Z1440">
        <v>12.5</v>
      </c>
      <c r="AA1440">
        <v>7.9483596670434702</v>
      </c>
      <c r="AB1440">
        <v>1.1984258382544664</v>
      </c>
      <c r="AC1440">
        <v>2.0787854271282562</v>
      </c>
      <c r="AD1440">
        <v>56.705219929335698</v>
      </c>
      <c r="AE1440">
        <v>51.595096786016256</v>
      </c>
      <c r="AF1440">
        <v>60.850240049762355</v>
      </c>
      <c r="AG1440">
        <v>2.2796661917362102</v>
      </c>
      <c r="AH1440">
        <v>1.3881852025704495</v>
      </c>
      <c r="AI1440">
        <v>5</v>
      </c>
      <c r="AJ1440">
        <v>110.84</v>
      </c>
      <c r="AK1440">
        <v>25.040104938584889</v>
      </c>
    </row>
    <row r="1441" spans="1:37">
      <c r="A1441">
        <v>10</v>
      </c>
      <c r="B1441">
        <v>13</v>
      </c>
      <c r="C1441">
        <v>2023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4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67</v>
      </c>
      <c r="R1441">
        <v>93</v>
      </c>
      <c r="S1441">
        <v>6.4623655913978499</v>
      </c>
      <c r="T1441">
        <v>7.075268817204301</v>
      </c>
      <c r="U1441">
        <v>34.144086021505359</v>
      </c>
      <c r="V1441">
        <v>12.90322580645161</v>
      </c>
      <c r="W1441">
        <v>15.053763440860218</v>
      </c>
      <c r="X1441">
        <v>100</v>
      </c>
      <c r="Y1441">
        <v>83.870967741935488</v>
      </c>
      <c r="Z1441">
        <v>44.086021505376344</v>
      </c>
      <c r="AA1441">
        <v>10.567076709580123</v>
      </c>
      <c r="AB1441">
        <v>2.3626080895109327</v>
      </c>
      <c r="AC1441">
        <v>1.5605110766061305</v>
      </c>
      <c r="AD1441">
        <v>23.843497486687699</v>
      </c>
      <c r="AE1441">
        <v>35.485179643782722</v>
      </c>
      <c r="AF1441">
        <v>36.386966658758439</v>
      </c>
      <c r="AG1441">
        <v>1.8929371056381032</v>
      </c>
      <c r="AH1441">
        <v>1.5282887675492149</v>
      </c>
      <c r="AI1441">
        <v>27</v>
      </c>
      <c r="AJ1441">
        <v>114.54444444444452</v>
      </c>
      <c r="AK1441">
        <v>24.81748402797836</v>
      </c>
    </row>
    <row r="1442" spans="1:37">
      <c r="A1442">
        <v>10</v>
      </c>
      <c r="B1442">
        <v>14</v>
      </c>
      <c r="C1442">
        <v>2023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7</v>
      </c>
      <c r="L1442">
        <v>99</v>
      </c>
      <c r="M1442">
        <v>99</v>
      </c>
      <c r="N1442">
        <v>99</v>
      </c>
      <c r="O1442">
        <v>99</v>
      </c>
      <c r="P1442">
        <v>9999</v>
      </c>
    </row>
    <row r="1443" spans="1:37">
      <c r="A1443">
        <v>10</v>
      </c>
      <c r="B1443">
        <v>15</v>
      </c>
      <c r="C1443">
        <v>2023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</v>
      </c>
      <c r="L1443">
        <v>99</v>
      </c>
      <c r="M1443">
        <v>99</v>
      </c>
      <c r="N1443">
        <v>99</v>
      </c>
      <c r="O1443">
        <v>99</v>
      </c>
      <c r="P1443">
        <v>9999</v>
      </c>
    </row>
    <row r="1444" spans="1:37">
      <c r="A1444">
        <v>10</v>
      </c>
      <c r="B1444">
        <v>16</v>
      </c>
      <c r="C1444">
        <v>2023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10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1</v>
      </c>
      <c r="R1444">
        <v>1</v>
      </c>
      <c r="S1444">
        <v>9</v>
      </c>
      <c r="T1444">
        <v>41</v>
      </c>
      <c r="U1444">
        <v>57.3</v>
      </c>
      <c r="V1444">
        <v>0</v>
      </c>
      <c r="W1444">
        <v>100</v>
      </c>
      <c r="X1444">
        <v>100</v>
      </c>
      <c r="Y1444">
        <v>100</v>
      </c>
      <c r="Z1444">
        <v>100</v>
      </c>
      <c r="AA1444">
        <v>0</v>
      </c>
      <c r="AB1444">
        <v>0</v>
      </c>
      <c r="AC1444">
        <v>0</v>
      </c>
      <c r="AG1444">
        <v>2.0354162426216155E-2</v>
      </c>
      <c r="AH1444">
        <v>2.7577926050440911E-2</v>
      </c>
      <c r="AI1444">
        <v>0</v>
      </c>
    </row>
    <row r="1445" spans="1:37">
      <c r="A1445">
        <v>10</v>
      </c>
      <c r="B1445">
        <v>17</v>
      </c>
      <c r="C1445">
        <v>2023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12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37">
      <c r="A1446">
        <v>10</v>
      </c>
      <c r="B1446">
        <v>18</v>
      </c>
      <c r="C1446">
        <v>2023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14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37">
      <c r="A1447">
        <v>10</v>
      </c>
      <c r="B1447">
        <v>19</v>
      </c>
      <c r="C1447">
        <v>2023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19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37">
      <c r="A1448">
        <v>10</v>
      </c>
      <c r="B1448">
        <v>20</v>
      </c>
      <c r="C1448">
        <v>2023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25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37">
      <c r="A1449">
        <v>10</v>
      </c>
      <c r="B1449">
        <v>21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0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3099</v>
      </c>
      <c r="R1449">
        <v>4752</v>
      </c>
      <c r="S1449">
        <v>8.1624579124579117</v>
      </c>
      <c r="T1449">
        <v>7.1395202020202007</v>
      </c>
      <c r="U1449">
        <v>44.267011784511688</v>
      </c>
      <c r="V1449">
        <v>9.9116161616161609</v>
      </c>
      <c r="W1449">
        <v>22.706228956228959</v>
      </c>
      <c r="X1449">
        <v>99.558080808080817</v>
      </c>
      <c r="Y1449">
        <v>96.801346801346796</v>
      </c>
      <c r="Z1449">
        <v>76.494107744107751</v>
      </c>
      <c r="AA1449">
        <v>12.054230864188009</v>
      </c>
      <c r="AB1449">
        <v>1.8382957684778951</v>
      </c>
      <c r="AC1449">
        <v>2.057695690403631</v>
      </c>
      <c r="AD1449">
        <v>71.412417440015645</v>
      </c>
      <c r="AE1449">
        <v>45.545700706618419</v>
      </c>
      <c r="AF1449">
        <v>45.219550816989695</v>
      </c>
      <c r="AG1449">
        <v>94.888178913738003</v>
      </c>
      <c r="AH1449">
        <v>96.481867663104453</v>
      </c>
      <c r="AI1449">
        <v>329</v>
      </c>
      <c r="AJ1449">
        <v>119.48966565349548</v>
      </c>
      <c r="AK1449">
        <v>25.591779120760819</v>
      </c>
    </row>
    <row r="1450" spans="1:37">
      <c r="A1450">
        <v>10</v>
      </c>
      <c r="B1450">
        <v>22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2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89</v>
      </c>
      <c r="R1450">
        <v>140</v>
      </c>
      <c r="S1450">
        <v>6.8428571428571443</v>
      </c>
      <c r="T1450">
        <v>7.0714285714285694</v>
      </c>
      <c r="U1450">
        <v>25.663142857142873</v>
      </c>
      <c r="V1450">
        <v>17.142857142857139</v>
      </c>
      <c r="W1450">
        <v>17.142857142857139</v>
      </c>
      <c r="X1450">
        <v>92.857142857142875</v>
      </c>
      <c r="Y1450">
        <v>63.571428571428562</v>
      </c>
      <c r="Z1450">
        <v>9.2857142857142883</v>
      </c>
      <c r="AA1450">
        <v>6.9832072129926352</v>
      </c>
      <c r="AB1450">
        <v>0.93557796171617247</v>
      </c>
      <c r="AC1450">
        <v>1.9987240828047472</v>
      </c>
      <c r="AD1450">
        <v>55.752445044714946</v>
      </c>
      <c r="AE1450">
        <v>48.410648195393748</v>
      </c>
      <c r="AF1450">
        <v>39.562078688700147</v>
      </c>
      <c r="AG1450">
        <v>2.7955271565495203</v>
      </c>
      <c r="AH1450">
        <v>1.64788515274668</v>
      </c>
      <c r="AI1450">
        <v>4</v>
      </c>
      <c r="AJ1450">
        <v>116.22499999999999</v>
      </c>
      <c r="AK1450">
        <v>17.948726929803325</v>
      </c>
    </row>
    <row r="1451" spans="1:37">
      <c r="A1451">
        <v>10</v>
      </c>
      <c r="B1451">
        <v>23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4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83</v>
      </c>
      <c r="R1451">
        <v>116</v>
      </c>
      <c r="S1451">
        <v>6.5431034482758639</v>
      </c>
      <c r="T1451">
        <v>6.8275862068965516</v>
      </c>
      <c r="U1451">
        <v>35.152155172413771</v>
      </c>
      <c r="V1451">
        <v>9.4827586206896513</v>
      </c>
      <c r="W1451">
        <v>20.689655172413797</v>
      </c>
      <c r="X1451">
        <v>96.551724137931018</v>
      </c>
      <c r="Y1451">
        <v>81.034482758620697</v>
      </c>
      <c r="Z1451">
        <v>45.689655172413779</v>
      </c>
      <c r="AA1451">
        <v>12.687068138125509</v>
      </c>
      <c r="AB1451">
        <v>2.550835702745653</v>
      </c>
      <c r="AC1451">
        <v>2.2715476346230279</v>
      </c>
      <c r="AD1451">
        <v>43.316095269678073</v>
      </c>
      <c r="AE1451">
        <v>44.98135549224525</v>
      </c>
      <c r="AF1451">
        <v>55.919872870756485</v>
      </c>
      <c r="AG1451">
        <v>2.3162939297124598</v>
      </c>
      <c r="AH1451">
        <v>1.8702471841488888</v>
      </c>
      <c r="AI1451">
        <v>10</v>
      </c>
      <c r="AJ1451">
        <v>109.38</v>
      </c>
      <c r="AK1451">
        <v>18.914503547589735</v>
      </c>
    </row>
    <row r="1452" spans="1:37">
      <c r="A1452">
        <v>10</v>
      </c>
      <c r="B1452">
        <v>24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7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37">
      <c r="A1453">
        <v>10</v>
      </c>
      <c r="B1453">
        <v>25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37">
      <c r="A1454">
        <v>10</v>
      </c>
      <c r="B1454">
        <v>26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10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37">
      <c r="A1455">
        <v>10</v>
      </c>
      <c r="B1455">
        <v>27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12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37">
      <c r="A1456">
        <v>10</v>
      </c>
      <c r="B1456">
        <v>28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14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16">
      <c r="A1457">
        <v>10</v>
      </c>
      <c r="B1457">
        <v>29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19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16">
      <c r="A1458">
        <v>10</v>
      </c>
      <c r="B1458">
        <v>30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25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16">
      <c r="A1459">
        <v>10</v>
      </c>
      <c r="B1459">
        <v>31</v>
      </c>
      <c r="C1459">
        <v>2021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0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16">
      <c r="A1460">
        <v>10</v>
      </c>
      <c r="B1460">
        <v>32</v>
      </c>
      <c r="C1460">
        <v>2021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2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16">
      <c r="A1461">
        <v>10</v>
      </c>
      <c r="B1461">
        <v>33</v>
      </c>
      <c r="C1461">
        <v>2021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4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16">
      <c r="A1462">
        <v>10</v>
      </c>
      <c r="B1462">
        <v>34</v>
      </c>
      <c r="C1462">
        <v>2021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7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16">
      <c r="A1463">
        <v>10</v>
      </c>
      <c r="B1463">
        <v>35</v>
      </c>
      <c r="C1463">
        <v>2021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16">
      <c r="A1464">
        <v>10</v>
      </c>
      <c r="B1464">
        <v>36</v>
      </c>
      <c r="C1464">
        <v>2021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10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16">
      <c r="A1465">
        <v>10</v>
      </c>
      <c r="B1465">
        <v>37</v>
      </c>
      <c r="C1465">
        <v>2021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12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16">
      <c r="A1466">
        <v>10</v>
      </c>
      <c r="B1466">
        <v>38</v>
      </c>
      <c r="C1466">
        <v>2021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14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16">
      <c r="A1467">
        <v>10</v>
      </c>
      <c r="B1467">
        <v>39</v>
      </c>
      <c r="C1467">
        <v>2021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19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16">
      <c r="A1468">
        <v>10</v>
      </c>
      <c r="B1468">
        <v>40</v>
      </c>
      <c r="C1468">
        <v>2021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25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16">
      <c r="A1469">
        <v>10</v>
      </c>
      <c r="B1469">
        <v>41</v>
      </c>
      <c r="C1469">
        <v>2020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0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16">
      <c r="A1470">
        <v>10</v>
      </c>
      <c r="B1470">
        <v>42</v>
      </c>
      <c r="C1470">
        <v>2020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2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16">
      <c r="A1471">
        <v>10</v>
      </c>
      <c r="B1471">
        <v>43</v>
      </c>
      <c r="C1471">
        <v>2020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4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16">
      <c r="A1472">
        <v>10</v>
      </c>
      <c r="B1472">
        <v>44</v>
      </c>
      <c r="C1472">
        <v>2020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7</v>
      </c>
      <c r="L1472">
        <v>99</v>
      </c>
      <c r="M1472">
        <v>99</v>
      </c>
      <c r="N1472">
        <v>99</v>
      </c>
      <c r="O1472">
        <v>99</v>
      </c>
      <c r="P1472">
        <v>9999</v>
      </c>
    </row>
    <row r="1473" spans="1:16">
      <c r="A1473">
        <v>10</v>
      </c>
      <c r="B1473">
        <v>45</v>
      </c>
      <c r="C1473">
        <v>2020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</v>
      </c>
      <c r="L1473">
        <v>99</v>
      </c>
      <c r="M1473">
        <v>99</v>
      </c>
      <c r="N1473">
        <v>99</v>
      </c>
      <c r="O1473">
        <v>99</v>
      </c>
      <c r="P1473">
        <v>9999</v>
      </c>
    </row>
    <row r="1474" spans="1:16">
      <c r="A1474">
        <v>10</v>
      </c>
      <c r="B1474">
        <v>46</v>
      </c>
      <c r="C1474">
        <v>2020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10</v>
      </c>
      <c r="L1474">
        <v>99</v>
      </c>
      <c r="M1474">
        <v>99</v>
      </c>
      <c r="N1474">
        <v>99</v>
      </c>
      <c r="O1474">
        <v>99</v>
      </c>
      <c r="P1474">
        <v>9999</v>
      </c>
    </row>
    <row r="1475" spans="1:16">
      <c r="A1475">
        <v>10</v>
      </c>
      <c r="B1475">
        <v>47</v>
      </c>
      <c r="C1475">
        <v>2020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12</v>
      </c>
      <c r="L1475">
        <v>99</v>
      </c>
      <c r="M1475">
        <v>99</v>
      </c>
      <c r="N1475">
        <v>99</v>
      </c>
      <c r="O1475">
        <v>99</v>
      </c>
      <c r="P1475">
        <v>9999</v>
      </c>
    </row>
    <row r="1476" spans="1:16">
      <c r="A1476">
        <v>10</v>
      </c>
      <c r="B1476">
        <v>48</v>
      </c>
      <c r="C1476">
        <v>2020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14</v>
      </c>
      <c r="L1476">
        <v>99</v>
      </c>
      <c r="M1476">
        <v>99</v>
      </c>
      <c r="N1476">
        <v>99</v>
      </c>
      <c r="O1476">
        <v>99</v>
      </c>
      <c r="P1476">
        <v>9999</v>
      </c>
    </row>
    <row r="1477" spans="1:16">
      <c r="A1477">
        <v>10</v>
      </c>
      <c r="B1477">
        <v>49</v>
      </c>
      <c r="C1477">
        <v>2020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19</v>
      </c>
      <c r="L1477">
        <v>99</v>
      </c>
      <c r="M1477">
        <v>99</v>
      </c>
      <c r="N1477">
        <v>99</v>
      </c>
      <c r="O1477">
        <v>99</v>
      </c>
      <c r="P1477">
        <v>9999</v>
      </c>
    </row>
    <row r="1478" spans="1:16">
      <c r="A1478">
        <v>10</v>
      </c>
      <c r="B1478">
        <v>50</v>
      </c>
      <c r="C1478">
        <v>2020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25</v>
      </c>
      <c r="L1478">
        <v>99</v>
      </c>
      <c r="M1478">
        <v>99</v>
      </c>
      <c r="N1478">
        <v>99</v>
      </c>
      <c r="O1478">
        <v>99</v>
      </c>
      <c r="P1478">
        <v>9999</v>
      </c>
    </row>
    <row r="1479" spans="1:16">
      <c r="A1479">
        <v>10</v>
      </c>
      <c r="B1479">
        <v>51</v>
      </c>
      <c r="C1479">
        <v>2019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0</v>
      </c>
      <c r="L1479">
        <v>99</v>
      </c>
      <c r="M1479">
        <v>99</v>
      </c>
      <c r="N1479">
        <v>99</v>
      </c>
      <c r="O1479">
        <v>99</v>
      </c>
      <c r="P1479">
        <v>9999</v>
      </c>
    </row>
    <row r="1480" spans="1:16">
      <c r="A1480">
        <v>10</v>
      </c>
      <c r="B1480">
        <v>52</v>
      </c>
      <c r="C1480">
        <v>2019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2</v>
      </c>
      <c r="L1480">
        <v>99</v>
      </c>
      <c r="M1480">
        <v>99</v>
      </c>
      <c r="N1480">
        <v>99</v>
      </c>
      <c r="O1480">
        <v>99</v>
      </c>
      <c r="P1480">
        <v>9999</v>
      </c>
    </row>
    <row r="1481" spans="1:16">
      <c r="A1481">
        <v>10</v>
      </c>
      <c r="B1481">
        <v>53</v>
      </c>
      <c r="C1481">
        <v>2019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4</v>
      </c>
      <c r="L1481">
        <v>99</v>
      </c>
      <c r="M1481">
        <v>99</v>
      </c>
      <c r="N1481">
        <v>99</v>
      </c>
      <c r="O1481">
        <v>99</v>
      </c>
      <c r="P1481">
        <v>9999</v>
      </c>
    </row>
    <row r="1482" spans="1:16">
      <c r="A1482">
        <v>10</v>
      </c>
      <c r="B1482">
        <v>54</v>
      </c>
      <c r="C1482">
        <v>2019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7</v>
      </c>
      <c r="L1482">
        <v>99</v>
      </c>
      <c r="M1482">
        <v>99</v>
      </c>
      <c r="N1482">
        <v>99</v>
      </c>
      <c r="O1482">
        <v>99</v>
      </c>
      <c r="P1482">
        <v>9999</v>
      </c>
    </row>
    <row r="1483" spans="1:16">
      <c r="A1483">
        <v>10</v>
      </c>
      <c r="B1483">
        <v>55</v>
      </c>
      <c r="C1483">
        <v>2019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</v>
      </c>
      <c r="L1483">
        <v>99</v>
      </c>
      <c r="M1483">
        <v>99</v>
      </c>
      <c r="N1483">
        <v>99</v>
      </c>
      <c r="O1483">
        <v>99</v>
      </c>
      <c r="P1483">
        <v>9999</v>
      </c>
    </row>
    <row r="1484" spans="1:16">
      <c r="A1484">
        <v>10</v>
      </c>
      <c r="B1484">
        <v>56</v>
      </c>
      <c r="C1484">
        <v>2019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10</v>
      </c>
      <c r="L1484">
        <v>99</v>
      </c>
      <c r="M1484">
        <v>99</v>
      </c>
      <c r="N1484">
        <v>99</v>
      </c>
      <c r="O1484">
        <v>99</v>
      </c>
      <c r="P1484">
        <v>9999</v>
      </c>
    </row>
    <row r="1485" spans="1:16">
      <c r="A1485">
        <v>10</v>
      </c>
      <c r="B1485">
        <v>57</v>
      </c>
      <c r="C1485">
        <v>2019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12</v>
      </c>
      <c r="L1485">
        <v>99</v>
      </c>
      <c r="M1485">
        <v>99</v>
      </c>
      <c r="N1485">
        <v>99</v>
      </c>
      <c r="O1485">
        <v>99</v>
      </c>
      <c r="P1485">
        <v>9999</v>
      </c>
    </row>
    <row r="1486" spans="1:16">
      <c r="A1486">
        <v>10</v>
      </c>
      <c r="B1486">
        <v>58</v>
      </c>
      <c r="C1486">
        <v>2019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14</v>
      </c>
      <c r="L1486">
        <v>99</v>
      </c>
      <c r="M1486">
        <v>99</v>
      </c>
      <c r="N1486">
        <v>99</v>
      </c>
      <c r="O1486">
        <v>99</v>
      </c>
      <c r="P1486">
        <v>9999</v>
      </c>
    </row>
    <row r="1487" spans="1:16">
      <c r="A1487">
        <v>10</v>
      </c>
      <c r="B1487">
        <v>59</v>
      </c>
      <c r="C1487">
        <v>2019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19</v>
      </c>
      <c r="L1487">
        <v>99</v>
      </c>
      <c r="M1487">
        <v>99</v>
      </c>
      <c r="N1487">
        <v>99</v>
      </c>
      <c r="O1487">
        <v>99</v>
      </c>
      <c r="P1487">
        <v>9999</v>
      </c>
    </row>
    <row r="1488" spans="1:16">
      <c r="A1488">
        <v>10</v>
      </c>
      <c r="B1488">
        <v>60</v>
      </c>
      <c r="C1488">
        <v>2019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25</v>
      </c>
      <c r="L1488">
        <v>99</v>
      </c>
      <c r="M1488">
        <v>99</v>
      </c>
      <c r="N1488">
        <v>99</v>
      </c>
      <c r="O1488">
        <v>99</v>
      </c>
      <c r="P1488">
        <v>9999</v>
      </c>
    </row>
    <row r="1489" spans="1:16">
      <c r="A1489">
        <v>10</v>
      </c>
      <c r="B1489">
        <v>61</v>
      </c>
      <c r="C1489">
        <v>2018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0</v>
      </c>
      <c r="L1489">
        <v>99</v>
      </c>
      <c r="M1489">
        <v>99</v>
      </c>
      <c r="N1489">
        <v>99</v>
      </c>
      <c r="O1489">
        <v>99</v>
      </c>
      <c r="P1489">
        <v>9999</v>
      </c>
    </row>
    <row r="1490" spans="1:16">
      <c r="A1490">
        <v>10</v>
      </c>
      <c r="B1490">
        <v>62</v>
      </c>
      <c r="C1490">
        <v>2018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2</v>
      </c>
      <c r="L1490">
        <v>99</v>
      </c>
      <c r="M1490">
        <v>99</v>
      </c>
      <c r="N1490">
        <v>99</v>
      </c>
      <c r="O1490">
        <v>99</v>
      </c>
      <c r="P1490">
        <v>9999</v>
      </c>
    </row>
    <row r="1491" spans="1:16">
      <c r="A1491">
        <v>10</v>
      </c>
      <c r="B1491">
        <v>63</v>
      </c>
      <c r="C1491">
        <v>2018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4</v>
      </c>
      <c r="L1491">
        <v>99</v>
      </c>
      <c r="M1491">
        <v>99</v>
      </c>
      <c r="N1491">
        <v>99</v>
      </c>
      <c r="O1491">
        <v>99</v>
      </c>
      <c r="P1491">
        <v>9999</v>
      </c>
    </row>
    <row r="1492" spans="1:16">
      <c r="A1492">
        <v>10</v>
      </c>
      <c r="B1492">
        <v>64</v>
      </c>
      <c r="C1492">
        <v>2018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7</v>
      </c>
      <c r="L1492">
        <v>99</v>
      </c>
      <c r="M1492">
        <v>99</v>
      </c>
      <c r="N1492">
        <v>99</v>
      </c>
      <c r="O1492">
        <v>99</v>
      </c>
      <c r="P1492">
        <v>9999</v>
      </c>
    </row>
    <row r="1493" spans="1:16">
      <c r="A1493">
        <v>10</v>
      </c>
      <c r="B1493">
        <v>65</v>
      </c>
      <c r="C1493">
        <v>2018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</v>
      </c>
      <c r="L1493">
        <v>99</v>
      </c>
      <c r="M1493">
        <v>99</v>
      </c>
      <c r="N1493">
        <v>99</v>
      </c>
      <c r="O1493">
        <v>99</v>
      </c>
      <c r="P1493">
        <v>9999</v>
      </c>
    </row>
    <row r="1494" spans="1:16">
      <c r="A1494">
        <v>10</v>
      </c>
      <c r="B1494">
        <v>66</v>
      </c>
      <c r="C1494">
        <v>2018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10</v>
      </c>
      <c r="L1494">
        <v>99</v>
      </c>
      <c r="M1494">
        <v>99</v>
      </c>
      <c r="N1494">
        <v>99</v>
      </c>
      <c r="O1494">
        <v>99</v>
      </c>
      <c r="P1494">
        <v>9999</v>
      </c>
    </row>
    <row r="1495" spans="1:16">
      <c r="A1495">
        <v>10</v>
      </c>
      <c r="B1495">
        <v>67</v>
      </c>
      <c r="C1495">
        <v>2018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12</v>
      </c>
      <c r="L1495">
        <v>99</v>
      </c>
      <c r="M1495">
        <v>99</v>
      </c>
      <c r="N1495">
        <v>99</v>
      </c>
      <c r="O1495">
        <v>99</v>
      </c>
      <c r="P1495">
        <v>9999</v>
      </c>
    </row>
    <row r="1496" spans="1:16">
      <c r="A1496">
        <v>10</v>
      </c>
      <c r="B1496">
        <v>68</v>
      </c>
      <c r="C1496">
        <v>2018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14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16">
      <c r="A1497">
        <v>10</v>
      </c>
      <c r="B1497">
        <v>69</v>
      </c>
      <c r="C1497">
        <v>2018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19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16">
      <c r="A1498">
        <v>10</v>
      </c>
      <c r="B1498">
        <v>70</v>
      </c>
      <c r="C1498">
        <v>2018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25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16">
      <c r="A1499">
        <v>10</v>
      </c>
      <c r="B1499">
        <v>71</v>
      </c>
      <c r="C1499">
        <v>2017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0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16">
      <c r="A1500">
        <v>10</v>
      </c>
      <c r="B1500">
        <v>72</v>
      </c>
      <c r="C1500">
        <v>2017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2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16">
      <c r="A1501">
        <v>10</v>
      </c>
      <c r="B1501">
        <v>73</v>
      </c>
      <c r="C1501">
        <v>2017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4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16">
      <c r="A1502">
        <v>10</v>
      </c>
      <c r="B1502">
        <v>74</v>
      </c>
      <c r="C1502">
        <v>2017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7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16">
      <c r="A1503">
        <v>10</v>
      </c>
      <c r="B1503">
        <v>75</v>
      </c>
      <c r="C1503">
        <v>2017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16">
      <c r="A1504">
        <v>10</v>
      </c>
      <c r="B1504">
        <v>76</v>
      </c>
      <c r="C1504">
        <v>2017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10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10</v>
      </c>
      <c r="B1505">
        <v>77</v>
      </c>
      <c r="C1505">
        <v>2017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12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10</v>
      </c>
      <c r="B1506">
        <v>78</v>
      </c>
      <c r="C1506">
        <v>2017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14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10</v>
      </c>
      <c r="B1507">
        <v>79</v>
      </c>
      <c r="C1507">
        <v>2017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19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10</v>
      </c>
      <c r="B1508">
        <v>80</v>
      </c>
      <c r="C1508">
        <v>2017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25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10</v>
      </c>
      <c r="B1509">
        <v>81</v>
      </c>
      <c r="C1509">
        <v>2016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0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10</v>
      </c>
      <c r="B1510">
        <v>82</v>
      </c>
      <c r="C1510">
        <v>2016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2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10</v>
      </c>
      <c r="B1511">
        <v>83</v>
      </c>
      <c r="C1511">
        <v>2016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4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10</v>
      </c>
      <c r="B1512">
        <v>84</v>
      </c>
      <c r="C1512">
        <v>2016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7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10</v>
      </c>
      <c r="B1513">
        <v>85</v>
      </c>
      <c r="C1513">
        <v>2016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10</v>
      </c>
      <c r="B1514">
        <v>86</v>
      </c>
      <c r="C1514">
        <v>2016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10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10</v>
      </c>
      <c r="B1515">
        <v>87</v>
      </c>
      <c r="C1515">
        <v>2016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12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10</v>
      </c>
      <c r="B1516">
        <v>88</v>
      </c>
      <c r="C1516">
        <v>2016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14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10</v>
      </c>
      <c r="B1517">
        <v>89</v>
      </c>
      <c r="C1517">
        <v>2016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19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10</v>
      </c>
      <c r="B1518">
        <v>90</v>
      </c>
      <c r="C1518">
        <v>2016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25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10</v>
      </c>
      <c r="B1519">
        <v>91</v>
      </c>
      <c r="C1519">
        <v>2015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0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10</v>
      </c>
      <c r="B1520">
        <v>92</v>
      </c>
      <c r="C1520">
        <v>2015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2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16">
      <c r="A1521">
        <v>10</v>
      </c>
      <c r="B1521">
        <v>93</v>
      </c>
      <c r="C1521">
        <v>2015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4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16">
      <c r="A1522">
        <v>10</v>
      </c>
      <c r="B1522">
        <v>94</v>
      </c>
      <c r="C1522">
        <v>2015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7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16">
      <c r="A1523">
        <v>10</v>
      </c>
      <c r="B1523">
        <v>95</v>
      </c>
      <c r="C1523">
        <v>2015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16">
      <c r="A1524">
        <v>10</v>
      </c>
      <c r="B1524">
        <v>96</v>
      </c>
      <c r="C1524">
        <v>2015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10</v>
      </c>
      <c r="L1524">
        <v>99</v>
      </c>
      <c r="M1524">
        <v>99</v>
      </c>
      <c r="N1524">
        <v>99</v>
      </c>
      <c r="O1524">
        <v>99</v>
      </c>
      <c r="P1524">
        <v>9999</v>
      </c>
    </row>
    <row r="1525" spans="1:16">
      <c r="A1525">
        <v>10</v>
      </c>
      <c r="B1525">
        <v>97</v>
      </c>
      <c r="C1525">
        <v>2014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0</v>
      </c>
      <c r="L1525">
        <v>99</v>
      </c>
      <c r="M1525">
        <v>99</v>
      </c>
      <c r="N1525">
        <v>99</v>
      </c>
      <c r="O1525">
        <v>99</v>
      </c>
      <c r="P1525">
        <v>9999</v>
      </c>
    </row>
    <row r="1526" spans="1:16">
      <c r="A1526">
        <v>10</v>
      </c>
      <c r="B1526">
        <v>98</v>
      </c>
      <c r="C1526">
        <v>2014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2</v>
      </c>
      <c r="L1526">
        <v>99</v>
      </c>
      <c r="M1526">
        <v>99</v>
      </c>
      <c r="N1526">
        <v>99</v>
      </c>
      <c r="O1526">
        <v>99</v>
      </c>
      <c r="P1526">
        <v>9999</v>
      </c>
    </row>
    <row r="1527" spans="1:16">
      <c r="A1527">
        <v>10</v>
      </c>
      <c r="B1527">
        <v>99</v>
      </c>
      <c r="C1527">
        <v>2014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4</v>
      </c>
      <c r="L1527">
        <v>99</v>
      </c>
      <c r="M1527">
        <v>99</v>
      </c>
      <c r="N1527">
        <v>99</v>
      </c>
      <c r="O1527">
        <v>99</v>
      </c>
      <c r="P1527">
        <v>9999</v>
      </c>
    </row>
    <row r="1528" spans="1:16">
      <c r="A1528">
        <v>10</v>
      </c>
      <c r="B1528">
        <v>100</v>
      </c>
      <c r="C1528">
        <v>2014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7</v>
      </c>
      <c r="L1528">
        <v>99</v>
      </c>
      <c r="M1528">
        <v>99</v>
      </c>
      <c r="N1528">
        <v>99</v>
      </c>
      <c r="O1528">
        <v>99</v>
      </c>
      <c r="P1528">
        <v>9999</v>
      </c>
    </row>
    <row r="1529" spans="1:16">
      <c r="A1529">
        <v>10</v>
      </c>
      <c r="B1529">
        <v>101</v>
      </c>
      <c r="C1529">
        <v>2014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</v>
      </c>
      <c r="L1529">
        <v>99</v>
      </c>
      <c r="M1529">
        <v>99</v>
      </c>
      <c r="N1529">
        <v>99</v>
      </c>
      <c r="O1529">
        <v>99</v>
      </c>
      <c r="P1529">
        <v>9999</v>
      </c>
    </row>
    <row r="1530" spans="1:16">
      <c r="A1530">
        <v>10</v>
      </c>
      <c r="B1530">
        <v>102</v>
      </c>
      <c r="C1530">
        <v>2014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10</v>
      </c>
      <c r="L1530">
        <v>99</v>
      </c>
      <c r="M1530">
        <v>99</v>
      </c>
      <c r="N1530">
        <v>99</v>
      </c>
      <c r="O1530">
        <v>99</v>
      </c>
      <c r="P1530">
        <v>9999</v>
      </c>
    </row>
    <row r="1531" spans="1:16">
      <c r="A1531">
        <v>10</v>
      </c>
      <c r="B1531">
        <v>103</v>
      </c>
      <c r="C1531">
        <v>2013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0</v>
      </c>
      <c r="L1531">
        <v>99</v>
      </c>
      <c r="M1531">
        <v>99</v>
      </c>
      <c r="N1531">
        <v>99</v>
      </c>
      <c r="O1531">
        <v>99</v>
      </c>
      <c r="P1531">
        <v>9999</v>
      </c>
    </row>
    <row r="1532" spans="1:16">
      <c r="A1532">
        <v>10</v>
      </c>
      <c r="B1532">
        <v>104</v>
      </c>
      <c r="C1532">
        <v>2013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2</v>
      </c>
      <c r="L1532">
        <v>99</v>
      </c>
      <c r="M1532">
        <v>99</v>
      </c>
      <c r="N1532">
        <v>99</v>
      </c>
      <c r="O1532">
        <v>99</v>
      </c>
      <c r="P1532">
        <v>9999</v>
      </c>
    </row>
    <row r="1533" spans="1:16">
      <c r="A1533">
        <v>10</v>
      </c>
      <c r="B1533">
        <v>105</v>
      </c>
      <c r="C1533">
        <v>2013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4</v>
      </c>
      <c r="L1533">
        <v>99</v>
      </c>
      <c r="M1533">
        <v>99</v>
      </c>
      <c r="N1533">
        <v>99</v>
      </c>
      <c r="O1533">
        <v>99</v>
      </c>
      <c r="P1533">
        <v>9999</v>
      </c>
    </row>
    <row r="1534" spans="1:16">
      <c r="A1534">
        <v>10</v>
      </c>
      <c r="B1534">
        <v>106</v>
      </c>
      <c r="C1534">
        <v>2013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7</v>
      </c>
      <c r="L1534">
        <v>99</v>
      </c>
      <c r="M1534">
        <v>99</v>
      </c>
      <c r="N1534">
        <v>99</v>
      </c>
      <c r="O1534">
        <v>99</v>
      </c>
      <c r="P1534">
        <v>9999</v>
      </c>
    </row>
    <row r="1535" spans="1:16">
      <c r="A1535">
        <v>10</v>
      </c>
      <c r="B1535">
        <v>107</v>
      </c>
      <c r="C1535">
        <v>2013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</v>
      </c>
      <c r="L1535">
        <v>99</v>
      </c>
      <c r="M1535">
        <v>99</v>
      </c>
      <c r="N1535">
        <v>99</v>
      </c>
      <c r="O1535">
        <v>99</v>
      </c>
      <c r="P1535">
        <v>9999</v>
      </c>
    </row>
    <row r="1536" spans="1:16">
      <c r="A1536">
        <v>10</v>
      </c>
      <c r="B1536">
        <v>108</v>
      </c>
      <c r="C1536">
        <v>2013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10</v>
      </c>
      <c r="L1536">
        <v>99</v>
      </c>
      <c r="M1536">
        <v>99</v>
      </c>
      <c r="N1536">
        <v>99</v>
      </c>
      <c r="O1536">
        <v>99</v>
      </c>
      <c r="P1536">
        <v>9999</v>
      </c>
    </row>
    <row r="1537" spans="1:16">
      <c r="A1537">
        <v>10</v>
      </c>
      <c r="B1537">
        <v>109</v>
      </c>
      <c r="C1537">
        <v>2012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0</v>
      </c>
      <c r="L1537">
        <v>99</v>
      </c>
      <c r="M1537">
        <v>99</v>
      </c>
      <c r="N1537">
        <v>99</v>
      </c>
      <c r="O1537">
        <v>99</v>
      </c>
      <c r="P1537">
        <v>9999</v>
      </c>
    </row>
    <row r="1538" spans="1:16">
      <c r="A1538">
        <v>10</v>
      </c>
      <c r="B1538">
        <v>110</v>
      </c>
      <c r="C1538">
        <v>2012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2</v>
      </c>
      <c r="L1538">
        <v>99</v>
      </c>
      <c r="M1538">
        <v>99</v>
      </c>
      <c r="N1538">
        <v>99</v>
      </c>
      <c r="O1538">
        <v>99</v>
      </c>
      <c r="P1538">
        <v>9999</v>
      </c>
    </row>
    <row r="1539" spans="1:16">
      <c r="A1539">
        <v>10</v>
      </c>
      <c r="B1539">
        <v>111</v>
      </c>
      <c r="C1539">
        <v>2012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4</v>
      </c>
      <c r="L1539">
        <v>99</v>
      </c>
      <c r="M1539">
        <v>99</v>
      </c>
      <c r="N1539">
        <v>99</v>
      </c>
      <c r="O1539">
        <v>99</v>
      </c>
      <c r="P1539">
        <v>9999</v>
      </c>
    </row>
    <row r="1540" spans="1:16">
      <c r="A1540">
        <v>10</v>
      </c>
      <c r="B1540">
        <v>112</v>
      </c>
      <c r="C1540">
        <v>2012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7</v>
      </c>
      <c r="L1540">
        <v>99</v>
      </c>
      <c r="M1540">
        <v>99</v>
      </c>
      <c r="N1540">
        <v>99</v>
      </c>
      <c r="O1540">
        <v>99</v>
      </c>
      <c r="P1540">
        <v>9999</v>
      </c>
    </row>
    <row r="1541" spans="1:16">
      <c r="A1541">
        <v>10</v>
      </c>
      <c r="B1541">
        <v>113</v>
      </c>
      <c r="C1541">
        <v>2012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</v>
      </c>
      <c r="L1541">
        <v>99</v>
      </c>
      <c r="M1541">
        <v>99</v>
      </c>
      <c r="N1541">
        <v>99</v>
      </c>
      <c r="O1541">
        <v>99</v>
      </c>
      <c r="P1541">
        <v>9999</v>
      </c>
    </row>
    <row r="1542" spans="1:16">
      <c r="A1542">
        <v>10</v>
      </c>
      <c r="B1542">
        <v>114</v>
      </c>
      <c r="C1542">
        <v>2012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10</v>
      </c>
      <c r="L1542">
        <v>99</v>
      </c>
      <c r="M1542">
        <v>99</v>
      </c>
      <c r="N1542">
        <v>99</v>
      </c>
      <c r="O1542">
        <v>99</v>
      </c>
      <c r="P1542">
        <v>9999</v>
      </c>
    </row>
    <row r="1543" spans="1:16">
      <c r="A1543">
        <v>10</v>
      </c>
      <c r="B1543">
        <v>115</v>
      </c>
      <c r="C1543">
        <v>2011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0</v>
      </c>
      <c r="L1543">
        <v>99</v>
      </c>
      <c r="M1543">
        <v>99</v>
      </c>
      <c r="N1543">
        <v>99</v>
      </c>
      <c r="O1543">
        <v>99</v>
      </c>
      <c r="P1543">
        <v>9999</v>
      </c>
    </row>
    <row r="1544" spans="1:16">
      <c r="A1544">
        <v>10</v>
      </c>
      <c r="B1544">
        <v>116</v>
      </c>
      <c r="C1544">
        <v>2011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2</v>
      </c>
      <c r="L1544">
        <v>99</v>
      </c>
      <c r="M1544">
        <v>99</v>
      </c>
      <c r="N1544">
        <v>99</v>
      </c>
      <c r="O1544">
        <v>99</v>
      </c>
      <c r="P1544">
        <v>9999</v>
      </c>
    </row>
    <row r="1545" spans="1:16">
      <c r="A1545">
        <v>10</v>
      </c>
      <c r="B1545">
        <v>117</v>
      </c>
      <c r="C1545">
        <v>2011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4</v>
      </c>
      <c r="L1545">
        <v>99</v>
      </c>
      <c r="M1545">
        <v>99</v>
      </c>
      <c r="N1545">
        <v>99</v>
      </c>
      <c r="O1545">
        <v>99</v>
      </c>
      <c r="P1545">
        <v>9999</v>
      </c>
    </row>
    <row r="1546" spans="1:16">
      <c r="A1546">
        <v>10</v>
      </c>
      <c r="B1546">
        <v>118</v>
      </c>
      <c r="C1546">
        <v>2011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7</v>
      </c>
      <c r="L1546">
        <v>99</v>
      </c>
      <c r="M1546">
        <v>99</v>
      </c>
      <c r="N1546">
        <v>99</v>
      </c>
      <c r="O1546">
        <v>99</v>
      </c>
      <c r="P1546">
        <v>9999</v>
      </c>
    </row>
    <row r="1547" spans="1:16">
      <c r="A1547">
        <v>10</v>
      </c>
      <c r="B1547">
        <v>119</v>
      </c>
      <c r="C1547">
        <v>2011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</v>
      </c>
      <c r="L1547">
        <v>99</v>
      </c>
      <c r="M1547">
        <v>99</v>
      </c>
      <c r="N1547">
        <v>99</v>
      </c>
      <c r="O1547">
        <v>99</v>
      </c>
      <c r="P1547">
        <v>9999</v>
      </c>
    </row>
    <row r="1548" spans="1:16">
      <c r="A1548">
        <v>10</v>
      </c>
      <c r="B1548">
        <v>120</v>
      </c>
      <c r="C1548">
        <v>2011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10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16">
      <c r="A1549">
        <v>10</v>
      </c>
      <c r="B1549">
        <v>121</v>
      </c>
      <c r="C1549">
        <v>2010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0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16">
      <c r="A1550">
        <v>10</v>
      </c>
      <c r="B1550">
        <v>122</v>
      </c>
      <c r="C1550">
        <v>2010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2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16">
      <c r="A1551">
        <v>10</v>
      </c>
      <c r="B1551">
        <v>123</v>
      </c>
      <c r="C1551">
        <v>2010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4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16">
      <c r="A1552">
        <v>10</v>
      </c>
      <c r="B1552">
        <v>124</v>
      </c>
      <c r="C1552">
        <v>2010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7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10</v>
      </c>
      <c r="B1553">
        <v>125</v>
      </c>
      <c r="C1553">
        <v>2010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10</v>
      </c>
      <c r="B1554">
        <v>126</v>
      </c>
      <c r="C1554">
        <v>2010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10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10</v>
      </c>
      <c r="B1555">
        <v>127</v>
      </c>
      <c r="C1555">
        <v>2009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0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10</v>
      </c>
      <c r="B1556">
        <v>128</v>
      </c>
      <c r="C1556">
        <v>2009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2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10</v>
      </c>
      <c r="B1557">
        <v>129</v>
      </c>
      <c r="C1557">
        <v>2009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4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10</v>
      </c>
      <c r="B1558">
        <v>130</v>
      </c>
      <c r="C1558">
        <v>2009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7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10</v>
      </c>
      <c r="B1559">
        <v>131</v>
      </c>
      <c r="C1559">
        <v>2009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10</v>
      </c>
      <c r="B1560">
        <v>132</v>
      </c>
      <c r="C1560">
        <v>2009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10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10</v>
      </c>
      <c r="B1561">
        <v>133</v>
      </c>
      <c r="C1561">
        <v>2008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0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10</v>
      </c>
      <c r="B1562">
        <v>134</v>
      </c>
      <c r="C1562">
        <v>2008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2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10</v>
      </c>
      <c r="B1563">
        <v>135</v>
      </c>
      <c r="C1563">
        <v>2008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4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10</v>
      </c>
      <c r="B1564">
        <v>136</v>
      </c>
      <c r="C1564">
        <v>2008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7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10</v>
      </c>
      <c r="B1565">
        <v>137</v>
      </c>
      <c r="C1565">
        <v>2008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10</v>
      </c>
      <c r="B1566">
        <v>138</v>
      </c>
      <c r="C1566">
        <v>2008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10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10</v>
      </c>
      <c r="B1567">
        <v>139</v>
      </c>
      <c r="C1567">
        <v>2007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0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10</v>
      </c>
      <c r="B1568">
        <v>140</v>
      </c>
      <c r="C1568">
        <v>2007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2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16">
      <c r="A1569">
        <v>10</v>
      </c>
      <c r="B1569">
        <v>141</v>
      </c>
      <c r="C1569">
        <v>2007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4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16">
      <c r="A1570">
        <v>10</v>
      </c>
      <c r="B1570">
        <v>142</v>
      </c>
      <c r="C1570">
        <v>2007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7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16">
      <c r="A1571">
        <v>10</v>
      </c>
      <c r="B1571">
        <v>143</v>
      </c>
      <c r="C1571">
        <v>2007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16">
      <c r="A1572">
        <v>10</v>
      </c>
      <c r="B1572">
        <v>144</v>
      </c>
      <c r="C1572">
        <v>2007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10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16">
      <c r="A1573">
        <v>10</v>
      </c>
      <c r="B1573">
        <v>145</v>
      </c>
      <c r="C1573">
        <v>2006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0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16">
      <c r="A1574">
        <v>10</v>
      </c>
      <c r="B1574">
        <v>146</v>
      </c>
      <c r="C1574">
        <v>2006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2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16">
      <c r="A1575">
        <v>10</v>
      </c>
      <c r="B1575">
        <v>147</v>
      </c>
      <c r="C1575">
        <v>2006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4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16">
      <c r="A1576">
        <v>10</v>
      </c>
      <c r="B1576">
        <v>148</v>
      </c>
      <c r="C1576">
        <v>2006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7</v>
      </c>
      <c r="L1576">
        <v>99</v>
      </c>
      <c r="M1576">
        <v>99</v>
      </c>
      <c r="N1576">
        <v>99</v>
      </c>
      <c r="O1576">
        <v>99</v>
      </c>
      <c r="P1576">
        <v>9999</v>
      </c>
    </row>
    <row r="1577" spans="1:16">
      <c r="A1577">
        <v>10</v>
      </c>
      <c r="B1577">
        <v>149</v>
      </c>
      <c r="C1577">
        <v>2006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</v>
      </c>
      <c r="L1577">
        <v>99</v>
      </c>
      <c r="M1577">
        <v>99</v>
      </c>
      <c r="N1577">
        <v>99</v>
      </c>
      <c r="O1577">
        <v>99</v>
      </c>
      <c r="P1577">
        <v>9999</v>
      </c>
    </row>
    <row r="1578" spans="1:16">
      <c r="A1578">
        <v>10</v>
      </c>
      <c r="B1578">
        <v>150</v>
      </c>
      <c r="C1578">
        <v>2006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10</v>
      </c>
      <c r="L1578">
        <v>99</v>
      </c>
      <c r="M1578">
        <v>99</v>
      </c>
      <c r="N1578">
        <v>99</v>
      </c>
      <c r="O1578">
        <v>99</v>
      </c>
      <c r="P1578">
        <v>9999</v>
      </c>
    </row>
    <row r="1579" spans="1:16">
      <c r="A1579">
        <v>10</v>
      </c>
      <c r="B1579">
        <v>151</v>
      </c>
      <c r="C1579">
        <v>2005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0</v>
      </c>
      <c r="L1579">
        <v>99</v>
      </c>
      <c r="M1579">
        <v>99</v>
      </c>
      <c r="N1579">
        <v>99</v>
      </c>
      <c r="O1579">
        <v>99</v>
      </c>
      <c r="P1579">
        <v>9999</v>
      </c>
    </row>
    <row r="1580" spans="1:16">
      <c r="A1580">
        <v>10</v>
      </c>
      <c r="B1580">
        <v>152</v>
      </c>
      <c r="C1580">
        <v>2005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2</v>
      </c>
      <c r="L1580">
        <v>99</v>
      </c>
      <c r="M1580">
        <v>99</v>
      </c>
      <c r="N1580">
        <v>99</v>
      </c>
      <c r="O1580">
        <v>99</v>
      </c>
      <c r="P1580">
        <v>9999</v>
      </c>
    </row>
    <row r="1581" spans="1:16">
      <c r="A1581">
        <v>10</v>
      </c>
      <c r="B1581">
        <v>153</v>
      </c>
      <c r="C1581">
        <v>2005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4</v>
      </c>
      <c r="L1581">
        <v>99</v>
      </c>
      <c r="M1581">
        <v>99</v>
      </c>
      <c r="N1581">
        <v>99</v>
      </c>
      <c r="O1581">
        <v>99</v>
      </c>
      <c r="P1581">
        <v>9999</v>
      </c>
    </row>
    <row r="1582" spans="1:16">
      <c r="A1582">
        <v>10</v>
      </c>
      <c r="B1582">
        <v>154</v>
      </c>
      <c r="C1582">
        <v>2005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7</v>
      </c>
      <c r="L1582">
        <v>99</v>
      </c>
      <c r="M1582">
        <v>99</v>
      </c>
      <c r="N1582">
        <v>99</v>
      </c>
      <c r="O1582">
        <v>99</v>
      </c>
      <c r="P1582">
        <v>9999</v>
      </c>
    </row>
    <row r="1583" spans="1:16">
      <c r="A1583">
        <v>10</v>
      </c>
      <c r="B1583">
        <v>155</v>
      </c>
      <c r="C1583">
        <v>2005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</v>
      </c>
      <c r="L1583">
        <v>99</v>
      </c>
      <c r="M1583">
        <v>99</v>
      </c>
      <c r="N1583">
        <v>99</v>
      </c>
      <c r="O1583">
        <v>99</v>
      </c>
      <c r="P1583">
        <v>9999</v>
      </c>
    </row>
    <row r="1584" spans="1:16">
      <c r="A1584">
        <v>10</v>
      </c>
      <c r="B1584">
        <v>156</v>
      </c>
      <c r="C1584">
        <v>2005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10</v>
      </c>
      <c r="L1584">
        <v>99</v>
      </c>
      <c r="M1584">
        <v>99</v>
      </c>
      <c r="N1584">
        <v>99</v>
      </c>
      <c r="O1584">
        <v>99</v>
      </c>
      <c r="P1584">
        <v>9999</v>
      </c>
    </row>
    <row r="1585" spans="1:16">
      <c r="A1585">
        <v>10</v>
      </c>
      <c r="B1585">
        <v>157</v>
      </c>
      <c r="C1585">
        <v>2004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0</v>
      </c>
      <c r="L1585">
        <v>99</v>
      </c>
      <c r="M1585">
        <v>99</v>
      </c>
      <c r="N1585">
        <v>99</v>
      </c>
      <c r="O1585">
        <v>99</v>
      </c>
      <c r="P1585">
        <v>9999</v>
      </c>
    </row>
    <row r="1586" spans="1:16">
      <c r="A1586">
        <v>10</v>
      </c>
      <c r="B1586">
        <v>158</v>
      </c>
      <c r="C1586">
        <v>2004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2</v>
      </c>
      <c r="L1586">
        <v>99</v>
      </c>
      <c r="M1586">
        <v>99</v>
      </c>
      <c r="N1586">
        <v>99</v>
      </c>
      <c r="O1586">
        <v>99</v>
      </c>
      <c r="P1586">
        <v>9999</v>
      </c>
    </row>
    <row r="1587" spans="1:16">
      <c r="A1587">
        <v>10</v>
      </c>
      <c r="B1587">
        <v>159</v>
      </c>
      <c r="C1587">
        <v>2004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4</v>
      </c>
      <c r="L1587">
        <v>99</v>
      </c>
      <c r="M1587">
        <v>99</v>
      </c>
      <c r="N1587">
        <v>99</v>
      </c>
      <c r="O1587">
        <v>99</v>
      </c>
      <c r="P1587">
        <v>9999</v>
      </c>
    </row>
    <row r="1588" spans="1:16">
      <c r="A1588">
        <v>10</v>
      </c>
      <c r="B1588">
        <v>160</v>
      </c>
      <c r="C1588">
        <v>2004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7</v>
      </c>
      <c r="L1588">
        <v>99</v>
      </c>
      <c r="M1588">
        <v>99</v>
      </c>
      <c r="N1588">
        <v>99</v>
      </c>
      <c r="O1588">
        <v>99</v>
      </c>
      <c r="P1588">
        <v>9999</v>
      </c>
    </row>
    <row r="1589" spans="1:16">
      <c r="A1589">
        <v>10</v>
      </c>
      <c r="B1589">
        <v>161</v>
      </c>
      <c r="C1589">
        <v>2004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</v>
      </c>
      <c r="L1589">
        <v>99</v>
      </c>
      <c r="M1589">
        <v>99</v>
      </c>
      <c r="N1589">
        <v>99</v>
      </c>
      <c r="O1589">
        <v>99</v>
      </c>
      <c r="P1589">
        <v>9999</v>
      </c>
    </row>
    <row r="1590" spans="1:16">
      <c r="A1590">
        <v>10</v>
      </c>
      <c r="B1590">
        <v>162</v>
      </c>
      <c r="C1590">
        <v>2004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10</v>
      </c>
      <c r="L1590">
        <v>99</v>
      </c>
      <c r="M1590">
        <v>99</v>
      </c>
      <c r="N1590">
        <v>99</v>
      </c>
      <c r="O1590">
        <v>99</v>
      </c>
      <c r="P1590">
        <v>9999</v>
      </c>
    </row>
    <row r="1591" spans="1:16">
      <c r="A1591">
        <v>10</v>
      </c>
      <c r="B1591">
        <v>163</v>
      </c>
      <c r="C1591">
        <v>2003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0</v>
      </c>
      <c r="L1591">
        <v>99</v>
      </c>
      <c r="M1591">
        <v>99</v>
      </c>
      <c r="N1591">
        <v>99</v>
      </c>
      <c r="O1591">
        <v>99</v>
      </c>
      <c r="P1591">
        <v>9999</v>
      </c>
    </row>
    <row r="1592" spans="1:16">
      <c r="A1592">
        <v>10</v>
      </c>
      <c r="B1592">
        <v>164</v>
      </c>
      <c r="C1592">
        <v>2003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2</v>
      </c>
      <c r="L1592">
        <v>99</v>
      </c>
      <c r="M1592">
        <v>99</v>
      </c>
      <c r="N1592">
        <v>99</v>
      </c>
      <c r="O1592">
        <v>99</v>
      </c>
      <c r="P1592">
        <v>9999</v>
      </c>
    </row>
    <row r="1593" spans="1:16">
      <c r="A1593">
        <v>10</v>
      </c>
      <c r="B1593">
        <v>165</v>
      </c>
      <c r="C1593">
        <v>2003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4</v>
      </c>
      <c r="L1593">
        <v>99</v>
      </c>
      <c r="M1593">
        <v>99</v>
      </c>
      <c r="N1593">
        <v>99</v>
      </c>
      <c r="O1593">
        <v>99</v>
      </c>
      <c r="P1593">
        <v>9999</v>
      </c>
    </row>
    <row r="1594" spans="1:16">
      <c r="A1594">
        <v>10</v>
      </c>
      <c r="B1594">
        <v>166</v>
      </c>
      <c r="C1594">
        <v>2003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7</v>
      </c>
      <c r="L1594">
        <v>99</v>
      </c>
      <c r="M1594">
        <v>99</v>
      </c>
      <c r="N1594">
        <v>99</v>
      </c>
      <c r="O1594">
        <v>99</v>
      </c>
      <c r="P1594">
        <v>9999</v>
      </c>
    </row>
    <row r="1595" spans="1:16">
      <c r="A1595">
        <v>10</v>
      </c>
      <c r="B1595">
        <v>167</v>
      </c>
      <c r="C1595">
        <v>2003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</v>
      </c>
      <c r="L1595">
        <v>99</v>
      </c>
      <c r="M1595">
        <v>99</v>
      </c>
      <c r="N1595">
        <v>99</v>
      </c>
      <c r="O1595">
        <v>99</v>
      </c>
      <c r="P1595">
        <v>9999</v>
      </c>
    </row>
    <row r="1596" spans="1:16">
      <c r="A1596">
        <v>10</v>
      </c>
      <c r="B1596">
        <v>168</v>
      </c>
      <c r="C1596">
        <v>2003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10</v>
      </c>
      <c r="L1596">
        <v>99</v>
      </c>
      <c r="M1596">
        <v>99</v>
      </c>
      <c r="N1596">
        <v>99</v>
      </c>
      <c r="O1596">
        <v>99</v>
      </c>
      <c r="P1596">
        <v>9999</v>
      </c>
    </row>
    <row r="1597" spans="1:16">
      <c r="A1597">
        <v>10</v>
      </c>
      <c r="B1597">
        <v>169</v>
      </c>
      <c r="C1597">
        <v>2002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0</v>
      </c>
      <c r="L1597">
        <v>99</v>
      </c>
      <c r="M1597">
        <v>99</v>
      </c>
      <c r="N1597">
        <v>99</v>
      </c>
      <c r="O1597">
        <v>99</v>
      </c>
      <c r="P1597">
        <v>9999</v>
      </c>
    </row>
    <row r="1598" spans="1:16">
      <c r="A1598">
        <v>10</v>
      </c>
      <c r="B1598">
        <v>170</v>
      </c>
      <c r="C1598">
        <v>2002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2</v>
      </c>
      <c r="L1598">
        <v>99</v>
      </c>
      <c r="M1598">
        <v>99</v>
      </c>
      <c r="N1598">
        <v>99</v>
      </c>
      <c r="O1598">
        <v>99</v>
      </c>
      <c r="P1598">
        <v>9999</v>
      </c>
    </row>
    <row r="1599" spans="1:16">
      <c r="A1599">
        <v>10</v>
      </c>
      <c r="B1599">
        <v>171</v>
      </c>
      <c r="C1599">
        <v>2002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4</v>
      </c>
      <c r="L1599">
        <v>99</v>
      </c>
      <c r="M1599">
        <v>99</v>
      </c>
      <c r="N1599">
        <v>99</v>
      </c>
      <c r="O1599">
        <v>99</v>
      </c>
      <c r="P1599">
        <v>9999</v>
      </c>
    </row>
    <row r="1600" spans="1:16">
      <c r="A1600">
        <v>10</v>
      </c>
      <c r="B1600">
        <v>172</v>
      </c>
      <c r="C1600">
        <v>2002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7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10</v>
      </c>
      <c r="B1601">
        <v>173</v>
      </c>
      <c r="C1601">
        <v>2002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10</v>
      </c>
      <c r="B1602">
        <v>174</v>
      </c>
      <c r="C1602">
        <v>2002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10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10</v>
      </c>
      <c r="B1603">
        <v>175</v>
      </c>
      <c r="C1603">
        <v>2001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0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10</v>
      </c>
      <c r="B1604">
        <v>176</v>
      </c>
      <c r="C1604">
        <v>2001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2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10</v>
      </c>
      <c r="B1605">
        <v>177</v>
      </c>
      <c r="C1605">
        <v>2001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4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10</v>
      </c>
      <c r="B1606">
        <v>178</v>
      </c>
      <c r="C1606">
        <v>2001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7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10</v>
      </c>
      <c r="B1607">
        <v>179</v>
      </c>
      <c r="C1607">
        <v>2001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10</v>
      </c>
      <c r="B1608">
        <v>180</v>
      </c>
      <c r="C1608">
        <v>2001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10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10</v>
      </c>
      <c r="B1609">
        <v>181</v>
      </c>
      <c r="C1609">
        <v>2000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0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10</v>
      </c>
      <c r="B1610">
        <v>182</v>
      </c>
      <c r="C1610">
        <v>2000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2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10</v>
      </c>
      <c r="B1611">
        <v>183</v>
      </c>
      <c r="C1611">
        <v>2000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4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10</v>
      </c>
      <c r="B1612">
        <v>184</v>
      </c>
      <c r="C1612">
        <v>2000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7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10</v>
      </c>
      <c r="B1613">
        <v>185</v>
      </c>
      <c r="C1613">
        <v>2000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10</v>
      </c>
      <c r="B1614">
        <v>186</v>
      </c>
      <c r="C1614">
        <v>2000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10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10</v>
      </c>
      <c r="B1615">
        <v>187</v>
      </c>
      <c r="C1615">
        <v>1999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0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10</v>
      </c>
      <c r="B1616">
        <v>188</v>
      </c>
      <c r="C1616">
        <v>1999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2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16">
      <c r="A1617">
        <v>10</v>
      </c>
      <c r="B1617">
        <v>189</v>
      </c>
      <c r="C1617">
        <v>1999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4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16">
      <c r="A1618">
        <v>10</v>
      </c>
      <c r="B1618">
        <v>190</v>
      </c>
      <c r="C1618">
        <v>1999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7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16">
      <c r="A1619">
        <v>10</v>
      </c>
      <c r="B1619">
        <v>191</v>
      </c>
      <c r="C1619">
        <v>1999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16">
      <c r="A1620">
        <v>10</v>
      </c>
      <c r="B1620">
        <v>192</v>
      </c>
      <c r="C1620">
        <v>1999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10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16">
      <c r="A1621">
        <v>10</v>
      </c>
      <c r="B1621">
        <v>193</v>
      </c>
      <c r="C1621">
        <v>1998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0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16">
      <c r="A1622">
        <v>10</v>
      </c>
      <c r="B1622">
        <v>194</v>
      </c>
      <c r="C1622">
        <v>1998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2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16">
      <c r="A1623">
        <v>10</v>
      </c>
      <c r="B1623">
        <v>195</v>
      </c>
      <c r="C1623">
        <v>1998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4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16">
      <c r="A1624">
        <v>10</v>
      </c>
      <c r="B1624">
        <v>196</v>
      </c>
      <c r="C1624">
        <v>1998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7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16">
      <c r="A1625">
        <v>10</v>
      </c>
      <c r="B1625">
        <v>197</v>
      </c>
      <c r="C1625">
        <v>1998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16">
      <c r="A1626">
        <v>10</v>
      </c>
      <c r="B1626">
        <v>198</v>
      </c>
      <c r="C1626">
        <v>1998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10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16">
      <c r="A1627">
        <v>10</v>
      </c>
      <c r="B1627">
        <v>199</v>
      </c>
      <c r="C1627">
        <v>1997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0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16">
      <c r="A1628">
        <v>10</v>
      </c>
      <c r="B1628">
        <v>200</v>
      </c>
      <c r="C1628">
        <v>1997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2</v>
      </c>
      <c r="L1628">
        <v>99</v>
      </c>
      <c r="M1628">
        <v>99</v>
      </c>
      <c r="N1628">
        <v>99</v>
      </c>
      <c r="O1628">
        <v>99</v>
      </c>
      <c r="P1628">
        <v>9999</v>
      </c>
    </row>
    <row r="1629" spans="1:16" s="516" customFormat="1">
      <c r="A1629" s="516">
        <v>10</v>
      </c>
      <c r="B1629" s="516">
        <v>201</v>
      </c>
      <c r="C1629" s="516">
        <v>1997</v>
      </c>
      <c r="D1629" s="516">
        <v>99</v>
      </c>
      <c r="E1629" s="516">
        <v>99</v>
      </c>
      <c r="F1629" s="516">
        <v>99</v>
      </c>
      <c r="G1629" s="516">
        <v>99</v>
      </c>
      <c r="H1629" s="516">
        <v>99</v>
      </c>
      <c r="I1629" s="516">
        <v>99</v>
      </c>
      <c r="J1629" s="516">
        <v>999</v>
      </c>
      <c r="K1629" s="516">
        <v>4</v>
      </c>
      <c r="L1629" s="516">
        <v>99</v>
      </c>
      <c r="M1629" s="516">
        <v>99</v>
      </c>
      <c r="N1629" s="516">
        <v>99</v>
      </c>
      <c r="O1629" s="516">
        <v>99</v>
      </c>
      <c r="P1629" s="516">
        <v>9999</v>
      </c>
    </row>
    <row r="1630" spans="1:16" s="516" customFormat="1">
      <c r="A1630" s="516">
        <v>10</v>
      </c>
      <c r="B1630" s="516">
        <v>202</v>
      </c>
      <c r="C1630" s="516">
        <v>1997</v>
      </c>
      <c r="D1630" s="516">
        <v>99</v>
      </c>
      <c r="E1630" s="516">
        <v>99</v>
      </c>
      <c r="F1630" s="516">
        <v>99</v>
      </c>
      <c r="G1630" s="516">
        <v>99</v>
      </c>
      <c r="H1630" s="516">
        <v>99</v>
      </c>
      <c r="I1630" s="516">
        <v>99</v>
      </c>
      <c r="J1630" s="516">
        <v>999</v>
      </c>
      <c r="K1630" s="516">
        <v>7</v>
      </c>
      <c r="L1630" s="516">
        <v>99</v>
      </c>
      <c r="M1630" s="516">
        <v>99</v>
      </c>
      <c r="N1630" s="516">
        <v>99</v>
      </c>
      <c r="O1630" s="516">
        <v>99</v>
      </c>
      <c r="P1630" s="516">
        <v>9999</v>
      </c>
    </row>
    <row r="1631" spans="1:16" s="516" customFormat="1">
      <c r="A1631" s="516">
        <v>10</v>
      </c>
      <c r="B1631" s="516">
        <v>203</v>
      </c>
      <c r="C1631" s="516">
        <v>1997</v>
      </c>
      <c r="D1631" s="516">
        <v>99</v>
      </c>
      <c r="E1631" s="516">
        <v>99</v>
      </c>
      <c r="F1631" s="516">
        <v>99</v>
      </c>
      <c r="G1631" s="516">
        <v>99</v>
      </c>
      <c r="H1631" s="516">
        <v>99</v>
      </c>
      <c r="I1631" s="516">
        <v>99</v>
      </c>
      <c r="J1631" s="516">
        <v>999</v>
      </c>
      <c r="K1631" s="516">
        <v>9</v>
      </c>
      <c r="L1631" s="516">
        <v>99</v>
      </c>
      <c r="M1631" s="516">
        <v>99</v>
      </c>
      <c r="N1631" s="516">
        <v>99</v>
      </c>
      <c r="O1631" s="516">
        <v>99</v>
      </c>
      <c r="P1631" s="516">
        <v>9999</v>
      </c>
    </row>
    <row r="1632" spans="1:16" s="516" customFormat="1">
      <c r="A1632" s="516">
        <v>10</v>
      </c>
      <c r="B1632" s="516">
        <v>204</v>
      </c>
      <c r="C1632" s="516">
        <v>1997</v>
      </c>
      <c r="D1632" s="516">
        <v>99</v>
      </c>
      <c r="E1632" s="516">
        <v>99</v>
      </c>
      <c r="F1632" s="516">
        <v>99</v>
      </c>
      <c r="G1632" s="516">
        <v>99</v>
      </c>
      <c r="H1632" s="516">
        <v>99</v>
      </c>
      <c r="I1632" s="516">
        <v>99</v>
      </c>
      <c r="J1632" s="516">
        <v>999</v>
      </c>
      <c r="K1632" s="516">
        <v>10</v>
      </c>
      <c r="L1632" s="516">
        <v>99</v>
      </c>
      <c r="M1632" s="516">
        <v>99</v>
      </c>
      <c r="N1632" s="516">
        <v>99</v>
      </c>
      <c r="O1632" s="516">
        <v>99</v>
      </c>
      <c r="P1632" s="516">
        <v>9999</v>
      </c>
    </row>
    <row r="1633" spans="1:37" s="516" customFormat="1">
      <c r="A1633" s="516">
        <v>10</v>
      </c>
      <c r="B1633" s="516">
        <v>205</v>
      </c>
      <c r="C1633" s="516">
        <v>1996</v>
      </c>
      <c r="D1633" s="516">
        <v>99</v>
      </c>
      <c r="E1633" s="516">
        <v>99</v>
      </c>
      <c r="F1633" s="516">
        <v>99</v>
      </c>
      <c r="G1633" s="516">
        <v>99</v>
      </c>
      <c r="H1633" s="516">
        <v>99</v>
      </c>
      <c r="I1633" s="516">
        <v>99</v>
      </c>
      <c r="J1633" s="516">
        <v>999</v>
      </c>
      <c r="K1633" s="516">
        <v>0</v>
      </c>
      <c r="L1633" s="516">
        <v>99</v>
      </c>
      <c r="M1633" s="516">
        <v>99</v>
      </c>
      <c r="N1633" s="516">
        <v>99</v>
      </c>
      <c r="O1633" s="516">
        <v>99</v>
      </c>
      <c r="P1633" s="516">
        <v>9999</v>
      </c>
    </row>
    <row r="1634" spans="1:37" s="516" customFormat="1">
      <c r="A1634" s="516">
        <v>10</v>
      </c>
      <c r="B1634" s="516">
        <v>206</v>
      </c>
      <c r="C1634" s="516">
        <v>1996</v>
      </c>
      <c r="D1634" s="516">
        <v>99</v>
      </c>
      <c r="E1634" s="516">
        <v>99</v>
      </c>
      <c r="F1634" s="516">
        <v>99</v>
      </c>
      <c r="G1634" s="516">
        <v>99</v>
      </c>
      <c r="H1634" s="516">
        <v>99</v>
      </c>
      <c r="I1634" s="516">
        <v>99</v>
      </c>
      <c r="J1634" s="516">
        <v>999</v>
      </c>
      <c r="K1634" s="516">
        <v>2</v>
      </c>
      <c r="L1634" s="516">
        <v>99</v>
      </c>
      <c r="M1634" s="516">
        <v>99</v>
      </c>
      <c r="N1634" s="516">
        <v>99</v>
      </c>
      <c r="O1634" s="516">
        <v>99</v>
      </c>
      <c r="P1634" s="516">
        <v>9999</v>
      </c>
    </row>
    <row r="1635" spans="1:37" s="516" customFormat="1">
      <c r="A1635" s="516">
        <v>10</v>
      </c>
      <c r="B1635" s="516">
        <v>207</v>
      </c>
      <c r="C1635" s="516">
        <v>1996</v>
      </c>
      <c r="D1635" s="516">
        <v>99</v>
      </c>
      <c r="E1635" s="516">
        <v>99</v>
      </c>
      <c r="F1635" s="516">
        <v>99</v>
      </c>
      <c r="G1635" s="516">
        <v>99</v>
      </c>
      <c r="H1635" s="516">
        <v>99</v>
      </c>
      <c r="I1635" s="516">
        <v>99</v>
      </c>
      <c r="J1635" s="516">
        <v>999</v>
      </c>
      <c r="K1635" s="516">
        <v>4</v>
      </c>
      <c r="L1635" s="516">
        <v>99</v>
      </c>
      <c r="M1635" s="516">
        <v>99</v>
      </c>
      <c r="N1635" s="516">
        <v>99</v>
      </c>
      <c r="O1635" s="516">
        <v>99</v>
      </c>
      <c r="P1635" s="516">
        <v>9999</v>
      </c>
    </row>
    <row r="1636" spans="1:37" s="516" customFormat="1">
      <c r="A1636" s="516">
        <v>10</v>
      </c>
      <c r="B1636" s="516">
        <v>208</v>
      </c>
      <c r="C1636" s="516">
        <v>1996</v>
      </c>
      <c r="D1636" s="516">
        <v>99</v>
      </c>
      <c r="E1636" s="516">
        <v>99</v>
      </c>
      <c r="F1636" s="516">
        <v>99</v>
      </c>
      <c r="G1636" s="516">
        <v>99</v>
      </c>
      <c r="H1636" s="516">
        <v>99</v>
      </c>
      <c r="I1636" s="516">
        <v>99</v>
      </c>
      <c r="J1636" s="516">
        <v>999</v>
      </c>
      <c r="K1636" s="516">
        <v>7</v>
      </c>
      <c r="L1636" s="516">
        <v>99</v>
      </c>
      <c r="M1636" s="516">
        <v>99</v>
      </c>
      <c r="N1636" s="516">
        <v>99</v>
      </c>
      <c r="O1636" s="516">
        <v>99</v>
      </c>
      <c r="P1636" s="516">
        <v>9999</v>
      </c>
    </row>
    <row r="1637" spans="1:37" s="516" customFormat="1">
      <c r="A1637" s="516">
        <v>10</v>
      </c>
      <c r="B1637" s="516">
        <v>209</v>
      </c>
      <c r="C1637" s="516">
        <v>1996</v>
      </c>
      <c r="D1637" s="516">
        <v>99</v>
      </c>
      <c r="E1637" s="516">
        <v>99</v>
      </c>
      <c r="F1637" s="516">
        <v>99</v>
      </c>
      <c r="G1637" s="516">
        <v>99</v>
      </c>
      <c r="H1637" s="516">
        <v>99</v>
      </c>
      <c r="I1637" s="516">
        <v>99</v>
      </c>
      <c r="J1637" s="516">
        <v>999</v>
      </c>
      <c r="K1637" s="516">
        <v>9</v>
      </c>
      <c r="L1637" s="516">
        <v>99</v>
      </c>
      <c r="M1637" s="516">
        <v>99</v>
      </c>
      <c r="N1637" s="516">
        <v>99</v>
      </c>
      <c r="O1637" s="516">
        <v>99</v>
      </c>
      <c r="P1637" s="516">
        <v>9999</v>
      </c>
    </row>
    <row r="1638" spans="1:37" s="516" customFormat="1">
      <c r="A1638" s="516">
        <v>10</v>
      </c>
      <c r="B1638" s="516">
        <v>210</v>
      </c>
      <c r="C1638" s="516">
        <v>1996</v>
      </c>
      <c r="D1638" s="516">
        <v>99</v>
      </c>
      <c r="E1638" s="516">
        <v>99</v>
      </c>
      <c r="F1638" s="516">
        <v>99</v>
      </c>
      <c r="G1638" s="516">
        <v>99</v>
      </c>
      <c r="H1638" s="516">
        <v>99</v>
      </c>
      <c r="I1638" s="516">
        <v>99</v>
      </c>
      <c r="J1638" s="516">
        <v>999</v>
      </c>
      <c r="K1638" s="516">
        <v>10</v>
      </c>
      <c r="L1638" s="516">
        <v>99</v>
      </c>
      <c r="M1638" s="516">
        <v>99</v>
      </c>
      <c r="N1638" s="516">
        <v>99</v>
      </c>
      <c r="O1638" s="516">
        <v>99</v>
      </c>
      <c r="P1638" s="516">
        <v>9999</v>
      </c>
    </row>
    <row r="1639" spans="1:37">
      <c r="A1639">
        <v>11</v>
      </c>
      <c r="B1639">
        <v>1</v>
      </c>
      <c r="C1639">
        <v>2024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1</v>
      </c>
      <c r="M1639">
        <v>99</v>
      </c>
      <c r="N1639">
        <v>99</v>
      </c>
      <c r="O1639">
        <v>99</v>
      </c>
      <c r="P1639">
        <v>9999</v>
      </c>
    </row>
    <row r="1640" spans="1:37">
      <c r="A1640">
        <v>11</v>
      </c>
      <c r="B1640">
        <v>2</v>
      </c>
      <c r="C1640">
        <v>2024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9999</v>
      </c>
      <c r="Q1640">
        <v>9</v>
      </c>
      <c r="R1640">
        <v>9</v>
      </c>
      <c r="S1640">
        <v>2</v>
      </c>
      <c r="T1640">
        <v>3.8888888888888888</v>
      </c>
      <c r="U1640">
        <v>25.722222222222221</v>
      </c>
      <c r="V1640">
        <v>0</v>
      </c>
      <c r="W1640">
        <v>0</v>
      </c>
      <c r="X1640">
        <v>100</v>
      </c>
      <c r="Y1640">
        <v>44.44444444444445</v>
      </c>
      <c r="Z1640">
        <v>11.111111111111112</v>
      </c>
      <c r="AA1640">
        <v>11.983208416389044</v>
      </c>
      <c r="AB1640">
        <v>0</v>
      </c>
      <c r="AC1640">
        <v>1.2862041003100264</v>
      </c>
      <c r="AE1640">
        <v>79.74746130153585</v>
      </c>
      <c r="AG1640">
        <v>0.20224719101123595</v>
      </c>
      <c r="AH1640">
        <v>0.12296470833196119</v>
      </c>
      <c r="AI1640">
        <v>7</v>
      </c>
      <c r="AJ1640">
        <v>110.5857142857143</v>
      </c>
      <c r="AK1640">
        <v>15.312194433022491</v>
      </c>
    </row>
    <row r="1641" spans="1:37">
      <c r="A1641">
        <v>11</v>
      </c>
      <c r="B1641">
        <v>3</v>
      </c>
      <c r="C1641">
        <v>2024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3</v>
      </c>
      <c r="M1641">
        <v>99</v>
      </c>
      <c r="N1641">
        <v>99</v>
      </c>
      <c r="O1641">
        <v>99</v>
      </c>
      <c r="P1641">
        <v>9999</v>
      </c>
      <c r="Q1641">
        <v>13</v>
      </c>
      <c r="R1641">
        <v>13</v>
      </c>
      <c r="S1641">
        <v>3</v>
      </c>
      <c r="T1641">
        <v>4.3076923076923057</v>
      </c>
      <c r="U1641">
        <v>20.569230769230764</v>
      </c>
      <c r="V1641">
        <v>0</v>
      </c>
      <c r="W1641">
        <v>0</v>
      </c>
      <c r="X1641">
        <v>61.538461538461519</v>
      </c>
      <c r="Y1641">
        <v>30.769230769230759</v>
      </c>
      <c r="Z1641">
        <v>7.6923076923076898</v>
      </c>
      <c r="AA1641">
        <v>7.8521319608983244</v>
      </c>
      <c r="AB1641">
        <v>0</v>
      </c>
      <c r="AC1641">
        <v>1.3234346564680961</v>
      </c>
      <c r="AE1641">
        <v>58.199143166436009</v>
      </c>
      <c r="AG1641">
        <v>0.29213483146067404</v>
      </c>
      <c r="AH1641">
        <v>0.14203353351173401</v>
      </c>
      <c r="AI1641">
        <v>12</v>
      </c>
      <c r="AJ1641">
        <v>105.8666666666667</v>
      </c>
      <c r="AK1641">
        <v>15.781089030256277</v>
      </c>
    </row>
    <row r="1642" spans="1:37">
      <c r="A1642">
        <v>11</v>
      </c>
      <c r="B1642">
        <v>4</v>
      </c>
      <c r="C1642">
        <v>2024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4</v>
      </c>
      <c r="M1642">
        <v>99</v>
      </c>
      <c r="N1642">
        <v>99</v>
      </c>
      <c r="O1642">
        <v>99</v>
      </c>
      <c r="P1642">
        <v>9999</v>
      </c>
      <c r="Q1642">
        <v>63</v>
      </c>
      <c r="R1642">
        <v>70</v>
      </c>
      <c r="S1642">
        <v>4</v>
      </c>
      <c r="T1642">
        <v>4.5999999999999996</v>
      </c>
      <c r="U1642">
        <v>21.947142857142872</v>
      </c>
      <c r="V1642">
        <v>0</v>
      </c>
      <c r="W1642">
        <v>0</v>
      </c>
      <c r="X1642">
        <v>81.428571428571445</v>
      </c>
      <c r="Y1642">
        <v>44.285714285714278</v>
      </c>
      <c r="Z1642">
        <v>1.4285714285714288</v>
      </c>
      <c r="AA1642">
        <v>6.2325349446861997</v>
      </c>
      <c r="AB1642">
        <v>0</v>
      </c>
      <c r="AC1642">
        <v>1.1513966674062801</v>
      </c>
      <c r="AE1642">
        <v>18.258971710506305</v>
      </c>
      <c r="AG1642">
        <v>1.5730337078651691</v>
      </c>
      <c r="AH1642">
        <v>0.81602886138398256</v>
      </c>
      <c r="AI1642">
        <v>55</v>
      </c>
      <c r="AJ1642">
        <v>110.08363636363639</v>
      </c>
      <c r="AK1642">
        <v>16.198440614315473</v>
      </c>
    </row>
    <row r="1643" spans="1:37">
      <c r="A1643">
        <v>11</v>
      </c>
      <c r="B1643">
        <v>5</v>
      </c>
      <c r="C1643">
        <v>2024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5</v>
      </c>
      <c r="M1643">
        <v>99</v>
      </c>
      <c r="N1643">
        <v>99</v>
      </c>
      <c r="O1643">
        <v>99</v>
      </c>
      <c r="P1643">
        <v>9999</v>
      </c>
      <c r="Q1643">
        <v>158</v>
      </c>
      <c r="R1643">
        <v>186</v>
      </c>
      <c r="S1643">
        <v>5</v>
      </c>
      <c r="T1643">
        <v>5.3010752688172049</v>
      </c>
      <c r="U1643">
        <v>25.457526881720433</v>
      </c>
      <c r="V1643">
        <v>0</v>
      </c>
      <c r="W1643">
        <v>1.0752688172043012</v>
      </c>
      <c r="X1643">
        <v>94.623655913978496</v>
      </c>
      <c r="Y1643">
        <v>55.913978494623663</v>
      </c>
      <c r="Z1643">
        <v>12.90322580645161</v>
      </c>
      <c r="AA1643">
        <v>7.4369444176208974</v>
      </c>
      <c r="AB1643">
        <v>0</v>
      </c>
      <c r="AC1643">
        <v>1.3057766299171676</v>
      </c>
      <c r="AE1643">
        <v>2.6230398353152391</v>
      </c>
      <c r="AG1643">
        <v>4.179775280898876</v>
      </c>
      <c r="AH1643">
        <v>2.5151196130568874</v>
      </c>
      <c r="AI1643">
        <v>157</v>
      </c>
      <c r="AJ1643">
        <v>111.52229299363061</v>
      </c>
      <c r="AK1643">
        <v>18.136503929602551</v>
      </c>
    </row>
    <row r="1644" spans="1:37">
      <c r="A1644">
        <v>11</v>
      </c>
      <c r="B1644">
        <v>6</v>
      </c>
      <c r="C1644">
        <v>2024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6</v>
      </c>
      <c r="M1644">
        <v>99</v>
      </c>
      <c r="N1644">
        <v>99</v>
      </c>
      <c r="O1644">
        <v>99</v>
      </c>
      <c r="P1644">
        <v>9999</v>
      </c>
      <c r="Q1644">
        <v>410</v>
      </c>
      <c r="R1644">
        <v>477</v>
      </c>
      <c r="S1644">
        <v>6</v>
      </c>
      <c r="T1644">
        <v>6.0670859538784079</v>
      </c>
      <c r="U1644">
        <v>29.354926624737928</v>
      </c>
      <c r="V1644">
        <v>35.84905660377359</v>
      </c>
      <c r="W1644">
        <v>5.8700209643605872</v>
      </c>
      <c r="X1644">
        <v>97.484276729559767</v>
      </c>
      <c r="Y1644">
        <v>75.890985324947579</v>
      </c>
      <c r="Z1644">
        <v>24.109014675052407</v>
      </c>
      <c r="AA1644">
        <v>7.8127752342202257</v>
      </c>
      <c r="AB1644">
        <v>0</v>
      </c>
      <c r="AC1644">
        <v>1.5512578580937011</v>
      </c>
      <c r="AE1644">
        <v>2.6905492542402323</v>
      </c>
      <c r="AG1644">
        <v>10.719101123595506</v>
      </c>
      <c r="AH1644">
        <v>7.4375323346722189</v>
      </c>
      <c r="AI1644">
        <v>405</v>
      </c>
      <c r="AJ1644">
        <v>113.358024691358</v>
      </c>
      <c r="AK1644">
        <v>20.153644995533725</v>
      </c>
    </row>
    <row r="1645" spans="1:37">
      <c r="A1645">
        <v>11</v>
      </c>
      <c r="B1645">
        <v>7</v>
      </c>
      <c r="C1645">
        <v>2024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7</v>
      </c>
      <c r="M1645">
        <v>99</v>
      </c>
      <c r="N1645">
        <v>99</v>
      </c>
      <c r="O1645">
        <v>99</v>
      </c>
      <c r="P1645">
        <v>9999</v>
      </c>
      <c r="Q1645">
        <v>570</v>
      </c>
      <c r="R1645">
        <v>670</v>
      </c>
      <c r="S1645">
        <v>7</v>
      </c>
      <c r="T1645">
        <v>6.7477611940298514</v>
      </c>
      <c r="U1645">
        <v>34.157910447761225</v>
      </c>
      <c r="V1645">
        <v>25.522388059701484</v>
      </c>
      <c r="W1645">
        <v>13.283582089552239</v>
      </c>
      <c r="X1645">
        <v>99.850746268656735</v>
      </c>
      <c r="Y1645">
        <v>92.238805970149244</v>
      </c>
      <c r="Z1645">
        <v>46.71641791044776</v>
      </c>
      <c r="AA1645">
        <v>7.455937539236464</v>
      </c>
      <c r="AB1645">
        <v>0</v>
      </c>
      <c r="AC1645">
        <v>1.642882269648966</v>
      </c>
      <c r="AE1645">
        <v>-0.41809683886506555</v>
      </c>
      <c r="AG1645">
        <v>15.056179775280899</v>
      </c>
      <c r="AH1645">
        <v>12.156137027834122</v>
      </c>
      <c r="AI1645">
        <v>559</v>
      </c>
      <c r="AJ1645">
        <v>115.0355992844365</v>
      </c>
      <c r="AK1645">
        <v>22.195403829782496</v>
      </c>
    </row>
    <row r="1646" spans="1:37">
      <c r="A1646">
        <v>11</v>
      </c>
      <c r="B1646">
        <v>8</v>
      </c>
      <c r="C1646">
        <v>2024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8</v>
      </c>
      <c r="M1646">
        <v>99</v>
      </c>
      <c r="N1646">
        <v>99</v>
      </c>
      <c r="O1646">
        <v>99</v>
      </c>
      <c r="P1646">
        <v>9999</v>
      </c>
      <c r="Q1646">
        <v>798</v>
      </c>
      <c r="R1646">
        <v>914</v>
      </c>
      <c r="S1646">
        <v>8</v>
      </c>
      <c r="T1646">
        <v>7.1105032822757117</v>
      </c>
      <c r="U1646">
        <v>40.2086433260394</v>
      </c>
      <c r="V1646">
        <v>11.597374179431077</v>
      </c>
      <c r="W1646">
        <v>23.194748358862153</v>
      </c>
      <c r="X1646">
        <v>99.890590809627994</v>
      </c>
      <c r="Y1646">
        <v>99.124726477024069</v>
      </c>
      <c r="Z1646">
        <v>73.960612691466068</v>
      </c>
      <c r="AA1646">
        <v>7.91262609820149</v>
      </c>
      <c r="AB1646">
        <v>0</v>
      </c>
      <c r="AC1646">
        <v>1.7732016712258785</v>
      </c>
      <c r="AE1646">
        <v>-3.799874859783936E-2</v>
      </c>
      <c r="AG1646">
        <v>20.539325842696631</v>
      </c>
      <c r="AH1646">
        <v>19.520687285077347</v>
      </c>
      <c r="AI1646">
        <v>790</v>
      </c>
      <c r="AJ1646">
        <v>117.67215189873399</v>
      </c>
      <c r="AK1646">
        <v>24.550878262516463</v>
      </c>
    </row>
    <row r="1647" spans="1:37">
      <c r="A1647">
        <v>11</v>
      </c>
      <c r="B1647">
        <v>9</v>
      </c>
      <c r="C1647">
        <v>2024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</v>
      </c>
      <c r="M1647">
        <v>99</v>
      </c>
      <c r="N1647">
        <v>99</v>
      </c>
      <c r="O1647">
        <v>99</v>
      </c>
      <c r="P1647">
        <v>9999</v>
      </c>
      <c r="Q1647">
        <v>974</v>
      </c>
      <c r="R1647">
        <v>1107</v>
      </c>
      <c r="S1647">
        <v>9</v>
      </c>
      <c r="T1647">
        <v>7.5600722673893443</v>
      </c>
      <c r="U1647">
        <v>46.766214995483281</v>
      </c>
      <c r="V1647">
        <v>3.1616982836495038</v>
      </c>
      <c r="W1647">
        <v>27.551942186088525</v>
      </c>
      <c r="X1647">
        <v>100</v>
      </c>
      <c r="Y1647">
        <v>100</v>
      </c>
      <c r="Z1647">
        <v>91.869918699187025</v>
      </c>
      <c r="AA1647">
        <v>8.0226078723769145</v>
      </c>
      <c r="AB1647">
        <v>0</v>
      </c>
      <c r="AC1647">
        <v>1.8357966191646633</v>
      </c>
      <c r="AE1647">
        <v>9.8918702400143363</v>
      </c>
      <c r="AG1647">
        <v>24.876404494382022</v>
      </c>
      <c r="AH1647">
        <v>27.498520705344681</v>
      </c>
      <c r="AI1647">
        <v>970</v>
      </c>
      <c r="AJ1647">
        <v>119.23412371134012</v>
      </c>
      <c r="AK1647">
        <v>27.40776696747978</v>
      </c>
    </row>
    <row r="1648" spans="1:37">
      <c r="A1648">
        <v>11</v>
      </c>
      <c r="B1648">
        <v>10</v>
      </c>
      <c r="C1648">
        <v>2024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10</v>
      </c>
      <c r="M1648">
        <v>99</v>
      </c>
      <c r="N1648">
        <v>99</v>
      </c>
      <c r="O1648">
        <v>99</v>
      </c>
      <c r="P1648">
        <v>9999</v>
      </c>
      <c r="Q1648">
        <v>528</v>
      </c>
      <c r="R1648">
        <v>581</v>
      </c>
      <c r="S1648">
        <v>10</v>
      </c>
      <c r="T1648">
        <v>8.1376936316695332</v>
      </c>
      <c r="U1648">
        <v>53.23235800344235</v>
      </c>
      <c r="V1648">
        <v>0.86058519793459554</v>
      </c>
      <c r="W1648">
        <v>36.488812392426851</v>
      </c>
      <c r="X1648">
        <v>100</v>
      </c>
      <c r="Y1648">
        <v>100</v>
      </c>
      <c r="Z1648">
        <v>98.623063683304622</v>
      </c>
      <c r="AA1648">
        <v>7.4450981539826717</v>
      </c>
      <c r="AB1648">
        <v>0</v>
      </c>
      <c r="AC1648">
        <v>1.6630977615023157</v>
      </c>
      <c r="AE1648">
        <v>12.829084109123611</v>
      </c>
      <c r="AG1648">
        <v>13.056179775280897</v>
      </c>
      <c r="AH1648">
        <v>16.427872567131299</v>
      </c>
      <c r="AI1648">
        <v>524</v>
      </c>
      <c r="AJ1648">
        <v>121.05496183206115</v>
      </c>
      <c r="AK1648">
        <v>29.970073288530759</v>
      </c>
    </row>
    <row r="1649" spans="1:37">
      <c r="A1649">
        <v>11</v>
      </c>
      <c r="B1649">
        <v>11</v>
      </c>
      <c r="C1649">
        <v>2024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11</v>
      </c>
      <c r="M1649">
        <v>99</v>
      </c>
      <c r="N1649">
        <v>99</v>
      </c>
      <c r="O1649">
        <v>99</v>
      </c>
      <c r="P1649">
        <v>9999</v>
      </c>
      <c r="Q1649">
        <v>290</v>
      </c>
      <c r="R1649">
        <v>312</v>
      </c>
      <c r="S1649">
        <v>11</v>
      </c>
      <c r="T1649">
        <v>8.9198717948717956</v>
      </c>
      <c r="U1649">
        <v>59.1528846153846</v>
      </c>
      <c r="V1649">
        <v>0</v>
      </c>
      <c r="W1649">
        <v>57.051282051282037</v>
      </c>
      <c r="X1649">
        <v>100</v>
      </c>
      <c r="Y1649">
        <v>100</v>
      </c>
      <c r="Z1649">
        <v>99.679487179487182</v>
      </c>
      <c r="AA1649">
        <v>7.6763784788654483</v>
      </c>
      <c r="AB1649">
        <v>0</v>
      </c>
      <c r="AC1649">
        <v>2.4670890111002546</v>
      </c>
      <c r="AE1649">
        <v>19.485028927902601</v>
      </c>
      <c r="AG1649">
        <v>7.0112359550561809</v>
      </c>
      <c r="AH1649">
        <v>9.8030227540482731</v>
      </c>
      <c r="AI1649">
        <v>266</v>
      </c>
      <c r="AJ1649">
        <v>122.06992481203002</v>
      </c>
      <c r="AK1649">
        <v>32.669064105698631</v>
      </c>
    </row>
    <row r="1650" spans="1:37">
      <c r="A1650">
        <v>11</v>
      </c>
      <c r="B1650">
        <v>12</v>
      </c>
      <c r="C1650">
        <v>2024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12</v>
      </c>
      <c r="M1650">
        <v>99</v>
      </c>
      <c r="N1650">
        <v>99</v>
      </c>
      <c r="O1650">
        <v>99</v>
      </c>
      <c r="P1650">
        <v>9999</v>
      </c>
      <c r="Q1650">
        <v>70</v>
      </c>
      <c r="R1650">
        <v>75</v>
      </c>
      <c r="S1650">
        <v>12</v>
      </c>
      <c r="T1650">
        <v>9.0399999999999991</v>
      </c>
      <c r="U1650">
        <v>62.732000000000014</v>
      </c>
      <c r="V1650">
        <v>0</v>
      </c>
      <c r="W1650">
        <v>58.66666666666665</v>
      </c>
      <c r="X1650">
        <v>100</v>
      </c>
      <c r="Y1650">
        <v>100</v>
      </c>
      <c r="Z1650">
        <v>100</v>
      </c>
      <c r="AA1650">
        <v>7.1668339825430003</v>
      </c>
      <c r="AB1650">
        <v>0</v>
      </c>
      <c r="AC1650">
        <v>2.2887551201471976</v>
      </c>
      <c r="AE1650">
        <v>22.48384173708288</v>
      </c>
      <c r="AG1650">
        <v>1.6853932584269657</v>
      </c>
      <c r="AH1650">
        <v>2.4990784286438195</v>
      </c>
      <c r="AI1650">
        <v>59</v>
      </c>
      <c r="AJ1650">
        <v>121.05932203389824</v>
      </c>
      <c r="AK1650">
        <v>35.592349854736057</v>
      </c>
    </row>
    <row r="1651" spans="1:37">
      <c r="A1651">
        <v>11</v>
      </c>
      <c r="B1651">
        <v>13</v>
      </c>
      <c r="C1651">
        <v>2024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13</v>
      </c>
      <c r="M1651">
        <v>99</v>
      </c>
      <c r="N1651">
        <v>99</v>
      </c>
      <c r="O1651">
        <v>99</v>
      </c>
      <c r="P1651">
        <v>9999</v>
      </c>
      <c r="Q1651">
        <v>17</v>
      </c>
      <c r="R1651">
        <v>17</v>
      </c>
      <c r="S1651">
        <v>13</v>
      </c>
      <c r="T1651">
        <v>10.882352941176469</v>
      </c>
      <c r="U1651">
        <v>65.39411764705882</v>
      </c>
      <c r="V1651">
        <v>0</v>
      </c>
      <c r="W1651">
        <v>70.588235294117652</v>
      </c>
      <c r="X1651">
        <v>100</v>
      </c>
      <c r="Y1651">
        <v>100</v>
      </c>
      <c r="Z1651">
        <v>100</v>
      </c>
      <c r="AA1651">
        <v>7.7965656532963452</v>
      </c>
      <c r="AB1651">
        <v>0</v>
      </c>
      <c r="AC1651">
        <v>2.762827897839383</v>
      </c>
      <c r="AE1651">
        <v>31.974750631957889</v>
      </c>
      <c r="AG1651">
        <v>0.3820224719101124</v>
      </c>
      <c r="AH1651">
        <v>0.59049618251680869</v>
      </c>
      <c r="AI1651">
        <v>15</v>
      </c>
      <c r="AJ1651">
        <v>120.99333333333335</v>
      </c>
      <c r="AK1651">
        <v>36.873804757133534</v>
      </c>
    </row>
    <row r="1652" spans="1:37">
      <c r="A1652">
        <v>11</v>
      </c>
      <c r="B1652">
        <v>14</v>
      </c>
      <c r="C1652">
        <v>2024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14</v>
      </c>
      <c r="M1652">
        <v>99</v>
      </c>
      <c r="N1652">
        <v>99</v>
      </c>
      <c r="O1652">
        <v>99</v>
      </c>
      <c r="P1652">
        <v>9999</v>
      </c>
      <c r="Q1652">
        <v>7</v>
      </c>
      <c r="R1652">
        <v>7</v>
      </c>
      <c r="S1652">
        <v>14</v>
      </c>
      <c r="T1652">
        <v>10.571428571428569</v>
      </c>
      <c r="U1652">
        <v>67.071428571428598</v>
      </c>
      <c r="V1652">
        <v>0</v>
      </c>
      <c r="W1652">
        <v>85.714285714285694</v>
      </c>
      <c r="X1652">
        <v>100</v>
      </c>
      <c r="Y1652">
        <v>100</v>
      </c>
      <c r="Z1652">
        <v>100</v>
      </c>
      <c r="AA1652">
        <v>8.9568352647116818</v>
      </c>
      <c r="AB1652">
        <v>0</v>
      </c>
      <c r="AC1652">
        <v>2.9207211857515554</v>
      </c>
      <c r="AE1652">
        <v>47.407654465651682</v>
      </c>
      <c r="AG1652">
        <v>0.15730337078651679</v>
      </c>
      <c r="AH1652">
        <v>0.24938198946805956</v>
      </c>
      <c r="AI1652">
        <v>7</v>
      </c>
      <c r="AJ1652">
        <v>118.67142857142852</v>
      </c>
      <c r="AK1652">
        <v>39.969640557298952</v>
      </c>
    </row>
    <row r="1653" spans="1:37">
      <c r="A1653">
        <v>11</v>
      </c>
      <c r="B1653">
        <v>15</v>
      </c>
      <c r="C1653">
        <v>2024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15</v>
      </c>
      <c r="M1653">
        <v>99</v>
      </c>
      <c r="N1653">
        <v>99</v>
      </c>
      <c r="O1653">
        <v>99</v>
      </c>
      <c r="P1653">
        <v>9999</v>
      </c>
      <c r="Q1653">
        <v>1</v>
      </c>
      <c r="R1653">
        <v>1</v>
      </c>
      <c r="S1653">
        <v>15</v>
      </c>
      <c r="T1653">
        <v>10</v>
      </c>
      <c r="U1653">
        <v>55.9</v>
      </c>
      <c r="V1653">
        <v>0</v>
      </c>
      <c r="W1653">
        <v>100</v>
      </c>
      <c r="X1653">
        <v>100</v>
      </c>
      <c r="Y1653">
        <v>100</v>
      </c>
      <c r="Z1653">
        <v>100</v>
      </c>
      <c r="AA1653">
        <v>0</v>
      </c>
      <c r="AB1653">
        <v>0</v>
      </c>
      <c r="AC1653">
        <v>0</v>
      </c>
      <c r="AG1653">
        <v>2.2471910112359553E-2</v>
      </c>
      <c r="AH1653">
        <v>2.9692126115579399E-2</v>
      </c>
      <c r="AI1653">
        <v>1</v>
      </c>
      <c r="AJ1653">
        <v>107.8</v>
      </c>
      <c r="AK1653">
        <v>44.622667182039578</v>
      </c>
    </row>
    <row r="1654" spans="1:37" s="523" customFormat="1">
      <c r="A1654" s="523">
        <v>11</v>
      </c>
      <c r="B1654" s="523">
        <v>16</v>
      </c>
      <c r="C1654" s="523">
        <v>2024</v>
      </c>
      <c r="D1654" s="523">
        <v>99</v>
      </c>
      <c r="E1654" s="523">
        <v>99</v>
      </c>
      <c r="F1654" s="523">
        <v>99</v>
      </c>
      <c r="G1654" s="523">
        <v>99</v>
      </c>
      <c r="H1654" s="523">
        <v>99</v>
      </c>
      <c r="I1654" s="523">
        <v>99</v>
      </c>
      <c r="J1654" s="523">
        <v>999</v>
      </c>
      <c r="K1654" s="523">
        <v>99</v>
      </c>
      <c r="L1654" s="523">
        <v>99</v>
      </c>
      <c r="M1654" s="523">
        <v>99</v>
      </c>
      <c r="N1654" s="523">
        <v>99</v>
      </c>
      <c r="O1654" s="523">
        <v>99</v>
      </c>
      <c r="P1654" s="523">
        <v>9999</v>
      </c>
      <c r="Q1654" s="523">
        <v>10</v>
      </c>
      <c r="R1654" s="523">
        <v>10</v>
      </c>
      <c r="S1654" s="523">
        <v>0</v>
      </c>
      <c r="T1654" s="523">
        <v>4.5999999999999996</v>
      </c>
      <c r="U1654" s="523">
        <v>31.930000000000007</v>
      </c>
      <c r="V1654" s="523">
        <v>0</v>
      </c>
      <c r="W1654" s="523">
        <v>0</v>
      </c>
      <c r="X1654" s="523">
        <v>100</v>
      </c>
      <c r="Y1654" s="523">
        <v>90</v>
      </c>
      <c r="Z1654" s="523">
        <v>30</v>
      </c>
      <c r="AA1654" s="523">
        <v>6.7619597750947502</v>
      </c>
      <c r="AC1654" s="523">
        <v>1.624807680927193</v>
      </c>
      <c r="AE1654" s="523">
        <v>9.4840355360340443</v>
      </c>
      <c r="AG1654" s="523">
        <v>0.22471910112359553</v>
      </c>
      <c r="AH1654" s="523">
        <v>0.16960099944015203</v>
      </c>
      <c r="AI1654" s="523">
        <v>8</v>
      </c>
      <c r="AJ1654" s="523">
        <v>113.5125</v>
      </c>
      <c r="AK1654" s="523">
        <v>21.450198428762636</v>
      </c>
    </row>
    <row r="1655" spans="1:37">
      <c r="A1655">
        <v>11</v>
      </c>
      <c r="B1655">
        <v>17</v>
      </c>
      <c r="C1655">
        <v>2023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1</v>
      </c>
      <c r="M1655">
        <v>99</v>
      </c>
      <c r="N1655">
        <v>99</v>
      </c>
      <c r="O1655">
        <v>99</v>
      </c>
      <c r="P1655">
        <v>9999</v>
      </c>
      <c r="Q1655">
        <v>3</v>
      </c>
      <c r="R1655">
        <v>3</v>
      </c>
      <c r="S1655">
        <v>1</v>
      </c>
      <c r="T1655">
        <v>2.3333333333333339</v>
      </c>
      <c r="U1655">
        <v>18.433333333333337</v>
      </c>
      <c r="V1655">
        <v>0</v>
      </c>
      <c r="W1655">
        <v>0</v>
      </c>
      <c r="X1655">
        <v>66.666666666666686</v>
      </c>
      <c r="Y1655">
        <v>33.333333333333343</v>
      </c>
      <c r="Z1655">
        <v>0</v>
      </c>
      <c r="AA1655">
        <v>4.7751672454713292</v>
      </c>
      <c r="AB1655">
        <v>0</v>
      </c>
      <c r="AC1655">
        <v>0.4714045207910309</v>
      </c>
      <c r="AE1655">
        <v>79.469601739430885</v>
      </c>
      <c r="AG1655">
        <v>6.1062487278648485E-2</v>
      </c>
      <c r="AH1655">
        <v>2.6615345734544341E-2</v>
      </c>
      <c r="AI1655">
        <v>0</v>
      </c>
    </row>
    <row r="1656" spans="1:37">
      <c r="A1656">
        <v>11</v>
      </c>
      <c r="B1656">
        <v>18</v>
      </c>
      <c r="C1656">
        <v>2023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9999</v>
      </c>
      <c r="Q1656">
        <v>15</v>
      </c>
      <c r="R1656">
        <v>15</v>
      </c>
      <c r="S1656">
        <v>2</v>
      </c>
      <c r="T1656">
        <v>4.4000000000000004</v>
      </c>
      <c r="U1656">
        <v>24.519999999999996</v>
      </c>
      <c r="V1656">
        <v>0</v>
      </c>
      <c r="W1656">
        <v>6.6666666666666687</v>
      </c>
      <c r="X1656">
        <v>86.666666666666686</v>
      </c>
      <c r="Y1656">
        <v>53.33333333333335</v>
      </c>
      <c r="Z1656">
        <v>13.333333333333337</v>
      </c>
      <c r="AA1656">
        <v>8.2087920345606857</v>
      </c>
      <c r="AB1656">
        <v>0</v>
      </c>
      <c r="AC1656">
        <v>2.2744962812309302</v>
      </c>
      <c r="AE1656">
        <v>40.555160174627595</v>
      </c>
      <c r="AG1656">
        <v>0.30531243639324246</v>
      </c>
      <c r="AH1656">
        <v>0.17701852009340699</v>
      </c>
      <c r="AI1656">
        <v>5</v>
      </c>
      <c r="AJ1656">
        <v>117.44</v>
      </c>
      <c r="AK1656">
        <v>13.489118952262704</v>
      </c>
    </row>
    <row r="1657" spans="1:37">
      <c r="A1657">
        <v>11</v>
      </c>
      <c r="B1657">
        <v>19</v>
      </c>
      <c r="C1657">
        <v>2023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3</v>
      </c>
      <c r="M1657">
        <v>99</v>
      </c>
      <c r="N1657">
        <v>99</v>
      </c>
      <c r="O1657">
        <v>99</v>
      </c>
      <c r="P1657">
        <v>9999</v>
      </c>
      <c r="Q1657">
        <v>37</v>
      </c>
      <c r="R1657">
        <v>39</v>
      </c>
      <c r="S1657">
        <v>3</v>
      </c>
      <c r="T1657">
        <v>4.3333333333333321</v>
      </c>
      <c r="U1657">
        <v>25.220512820512816</v>
      </c>
      <c r="V1657">
        <v>0</v>
      </c>
      <c r="W1657">
        <v>0</v>
      </c>
      <c r="X1657">
        <v>89.743589743589737</v>
      </c>
      <c r="Y1657">
        <v>56.410256410256402</v>
      </c>
      <c r="Z1657">
        <v>7.6923076923076898</v>
      </c>
      <c r="AA1657">
        <v>8.9901136437065521</v>
      </c>
      <c r="AB1657">
        <v>0</v>
      </c>
      <c r="AC1657">
        <v>1.1620788916538123</v>
      </c>
      <c r="AE1657">
        <v>63.673742154042898</v>
      </c>
      <c r="AG1657">
        <v>0.79381233462243028</v>
      </c>
      <c r="AH1657">
        <v>0.47339699935800739</v>
      </c>
      <c r="AI1657">
        <v>8</v>
      </c>
      <c r="AJ1657">
        <v>108.35</v>
      </c>
      <c r="AK1657">
        <v>16.122050701839477</v>
      </c>
    </row>
    <row r="1658" spans="1:37">
      <c r="A1658">
        <v>11</v>
      </c>
      <c r="B1658">
        <v>20</v>
      </c>
      <c r="C1658">
        <v>2023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4</v>
      </c>
      <c r="M1658">
        <v>99</v>
      </c>
      <c r="N1658">
        <v>99</v>
      </c>
      <c r="O1658">
        <v>99</v>
      </c>
      <c r="P1658">
        <v>9999</v>
      </c>
      <c r="Q1658">
        <v>78</v>
      </c>
      <c r="R1658">
        <v>82</v>
      </c>
      <c r="S1658">
        <v>4</v>
      </c>
      <c r="T1658">
        <v>4.4756097560975618</v>
      </c>
      <c r="U1658">
        <v>26.701219512195113</v>
      </c>
      <c r="V1658">
        <v>0</v>
      </c>
      <c r="W1658">
        <v>0</v>
      </c>
      <c r="X1658">
        <v>91.463414634146375</v>
      </c>
      <c r="Y1658">
        <v>63.414634146341456</v>
      </c>
      <c r="Z1658">
        <v>13.414634146341459</v>
      </c>
      <c r="AA1658">
        <v>7.7047418706455213</v>
      </c>
      <c r="AB1658">
        <v>0</v>
      </c>
      <c r="AC1658">
        <v>0.95285974905451376</v>
      </c>
      <c r="AE1658">
        <v>19.443728136620106</v>
      </c>
      <c r="AG1658">
        <v>1.6690413189497253</v>
      </c>
      <c r="AH1658">
        <v>1.0537848008279356</v>
      </c>
      <c r="AI1658">
        <v>19</v>
      </c>
      <c r="AJ1658">
        <v>115.13157894736844</v>
      </c>
      <c r="AK1658">
        <v>17.250779904352243</v>
      </c>
    </row>
    <row r="1659" spans="1:37">
      <c r="A1659">
        <v>11</v>
      </c>
      <c r="B1659">
        <v>21</v>
      </c>
      <c r="C1659">
        <v>2023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5</v>
      </c>
      <c r="M1659">
        <v>99</v>
      </c>
      <c r="N1659">
        <v>99</v>
      </c>
      <c r="O1659">
        <v>99</v>
      </c>
      <c r="P1659">
        <v>9999</v>
      </c>
      <c r="Q1659">
        <v>181</v>
      </c>
      <c r="R1659">
        <v>201</v>
      </c>
      <c r="S1659">
        <v>5</v>
      </c>
      <c r="T1659">
        <v>5.2736318407960221</v>
      </c>
      <c r="U1659">
        <v>27.190547263681619</v>
      </c>
      <c r="V1659">
        <v>0</v>
      </c>
      <c r="W1659">
        <v>0.99502487562189035</v>
      </c>
      <c r="X1659">
        <v>93.532338308457724</v>
      </c>
      <c r="Y1659">
        <v>66.169154228855717</v>
      </c>
      <c r="Z1659">
        <v>16.915422885572138</v>
      </c>
      <c r="AA1659">
        <v>7.6706690957906893</v>
      </c>
      <c r="AB1659">
        <v>0</v>
      </c>
      <c r="AC1659">
        <v>1.4035318789060549</v>
      </c>
      <c r="AE1659">
        <v>25.084426375761034</v>
      </c>
      <c r="AG1659">
        <v>4.0911866476694492</v>
      </c>
      <c r="AH1659">
        <v>2.6303951002351762</v>
      </c>
      <c r="AI1659">
        <v>59</v>
      </c>
      <c r="AJ1659">
        <v>110.89152542372877</v>
      </c>
      <c r="AK1659">
        <v>17.990856597598874</v>
      </c>
    </row>
    <row r="1660" spans="1:37">
      <c r="A1660">
        <v>11</v>
      </c>
      <c r="B1660">
        <v>22</v>
      </c>
      <c r="C1660">
        <v>2023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6</v>
      </c>
      <c r="M1660">
        <v>99</v>
      </c>
      <c r="N1660">
        <v>99</v>
      </c>
      <c r="O1660">
        <v>99</v>
      </c>
      <c r="P1660">
        <v>9999</v>
      </c>
      <c r="Q1660">
        <v>460</v>
      </c>
      <c r="R1660">
        <v>562</v>
      </c>
      <c r="S1660">
        <v>6</v>
      </c>
      <c r="T1660">
        <v>6.1192170818505316</v>
      </c>
      <c r="U1660">
        <v>30.396797153024949</v>
      </c>
      <c r="V1660">
        <v>34.519572953736649</v>
      </c>
      <c r="W1660">
        <v>6.2277580071174388</v>
      </c>
      <c r="X1660">
        <v>97.864768683274022</v>
      </c>
      <c r="Y1660">
        <v>80.960854092526702</v>
      </c>
      <c r="Z1660">
        <v>29.003558718861203</v>
      </c>
      <c r="AA1660">
        <v>7.9135828808594528</v>
      </c>
      <c r="AB1660">
        <v>0</v>
      </c>
      <c r="AC1660">
        <v>1.590123238535168</v>
      </c>
      <c r="AE1660">
        <v>8.0347455199973243</v>
      </c>
      <c r="AG1660">
        <v>11.43903928353348</v>
      </c>
      <c r="AH1660">
        <v>8.2218797682318563</v>
      </c>
      <c r="AI1660">
        <v>127</v>
      </c>
      <c r="AJ1660">
        <v>113.44645669291339</v>
      </c>
      <c r="AK1660">
        <v>20.134652925314352</v>
      </c>
    </row>
    <row r="1661" spans="1:37">
      <c r="A1661">
        <v>11</v>
      </c>
      <c r="B1661">
        <v>23</v>
      </c>
      <c r="C1661">
        <v>2023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7</v>
      </c>
      <c r="M1661">
        <v>99</v>
      </c>
      <c r="N1661">
        <v>99</v>
      </c>
      <c r="O1661">
        <v>99</v>
      </c>
      <c r="P1661">
        <v>9999</v>
      </c>
      <c r="Q1661">
        <v>721</v>
      </c>
      <c r="R1661">
        <v>824</v>
      </c>
      <c r="S1661">
        <v>7</v>
      </c>
      <c r="T1661">
        <v>6.7451456310679614</v>
      </c>
      <c r="U1661">
        <v>35.066868932038808</v>
      </c>
      <c r="V1661">
        <v>26.456310679611661</v>
      </c>
      <c r="W1661">
        <v>14.320388349514561</v>
      </c>
      <c r="X1661">
        <v>99.878640776699044</v>
      </c>
      <c r="Y1661">
        <v>92.475728155339823</v>
      </c>
      <c r="Z1661">
        <v>49.393203883495154</v>
      </c>
      <c r="AA1661">
        <v>8.339757796202969</v>
      </c>
      <c r="AB1661">
        <v>0</v>
      </c>
      <c r="AC1661">
        <v>1.7068112345663975</v>
      </c>
      <c r="AE1661">
        <v>11.971402548518002</v>
      </c>
      <c r="AG1661">
        <v>16.771829839202113</v>
      </c>
      <c r="AH1661">
        <v>13.906927242933669</v>
      </c>
      <c r="AI1661">
        <v>173</v>
      </c>
      <c r="AJ1661">
        <v>115.86647398843937</v>
      </c>
      <c r="AK1661">
        <v>22.718847312552807</v>
      </c>
    </row>
    <row r="1662" spans="1:37">
      <c r="A1662">
        <v>11</v>
      </c>
      <c r="B1662">
        <v>24</v>
      </c>
      <c r="C1662">
        <v>2023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8</v>
      </c>
      <c r="M1662">
        <v>99</v>
      </c>
      <c r="N1662">
        <v>99</v>
      </c>
      <c r="O1662">
        <v>99</v>
      </c>
      <c r="P1662">
        <v>9999</v>
      </c>
      <c r="Q1662">
        <v>980</v>
      </c>
      <c r="R1662">
        <v>1166</v>
      </c>
      <c r="S1662">
        <v>8</v>
      </c>
      <c r="T1662">
        <v>7.3885077186963981</v>
      </c>
      <c r="U1662">
        <v>41.257118353344723</v>
      </c>
      <c r="V1662">
        <v>10.034305317324185</v>
      </c>
      <c r="W1662">
        <v>24.785591766723844</v>
      </c>
      <c r="X1662">
        <v>99.914236706689522</v>
      </c>
      <c r="Y1662">
        <v>98.027444253859358</v>
      </c>
      <c r="Z1662">
        <v>77.8730703259005</v>
      </c>
      <c r="AA1662">
        <v>8.8618807035242497</v>
      </c>
      <c r="AB1662">
        <v>0</v>
      </c>
      <c r="AC1662">
        <v>1.8069348978502435</v>
      </c>
      <c r="AE1662">
        <v>14.683891179825119</v>
      </c>
      <c r="AG1662">
        <v>23.732953388968046</v>
      </c>
      <c r="AH1662">
        <v>23.152848080232221</v>
      </c>
      <c r="AI1662">
        <v>226</v>
      </c>
      <c r="AJ1662">
        <v>118.84380530973452</v>
      </c>
      <c r="AK1662">
        <v>24.837441070616901</v>
      </c>
    </row>
    <row r="1663" spans="1:37">
      <c r="A1663">
        <v>11</v>
      </c>
      <c r="B1663">
        <v>25</v>
      </c>
      <c r="C1663">
        <v>2023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</v>
      </c>
      <c r="M1663">
        <v>99</v>
      </c>
      <c r="N1663">
        <v>99</v>
      </c>
      <c r="O1663">
        <v>99</v>
      </c>
      <c r="P1663">
        <v>9999</v>
      </c>
      <c r="Q1663">
        <v>981</v>
      </c>
      <c r="R1663">
        <v>1130</v>
      </c>
      <c r="S1663">
        <v>9</v>
      </c>
      <c r="T1663">
        <v>7.7061946902654892</v>
      </c>
      <c r="U1663">
        <v>48.678407079645922</v>
      </c>
      <c r="V1663">
        <v>2.7433628318584073</v>
      </c>
      <c r="W1663">
        <v>28.849557522123902</v>
      </c>
      <c r="X1663">
        <v>100</v>
      </c>
      <c r="Y1663">
        <v>99.557522123893818</v>
      </c>
      <c r="Z1663">
        <v>95.398230088495609</v>
      </c>
      <c r="AA1663">
        <v>8.0023090214639385</v>
      </c>
      <c r="AB1663">
        <v>0</v>
      </c>
      <c r="AC1663">
        <v>2.1048735352186463</v>
      </c>
      <c r="AE1663">
        <v>26.853800144683081</v>
      </c>
      <c r="AG1663">
        <v>23.000203541624256</v>
      </c>
      <c r="AH1663">
        <v>26.474135202202245</v>
      </c>
      <c r="AI1663">
        <v>212</v>
      </c>
      <c r="AJ1663">
        <v>121.15943396226422</v>
      </c>
      <c r="AK1663">
        <v>27.451226031430888</v>
      </c>
    </row>
    <row r="1664" spans="1:37">
      <c r="A1664">
        <v>11</v>
      </c>
      <c r="B1664">
        <v>26</v>
      </c>
      <c r="C1664">
        <v>2023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10</v>
      </c>
      <c r="M1664">
        <v>99</v>
      </c>
      <c r="N1664">
        <v>99</v>
      </c>
      <c r="O1664">
        <v>99</v>
      </c>
      <c r="P1664">
        <v>9999</v>
      </c>
      <c r="Q1664">
        <v>447</v>
      </c>
      <c r="R1664">
        <v>491</v>
      </c>
      <c r="S1664">
        <v>10</v>
      </c>
      <c r="T1664">
        <v>8.0101832993890021</v>
      </c>
      <c r="U1664">
        <v>53.95926680244397</v>
      </c>
      <c r="V1664">
        <v>0.40733197556008149</v>
      </c>
      <c r="W1664">
        <v>36.65987780040733</v>
      </c>
      <c r="X1664">
        <v>100</v>
      </c>
      <c r="Y1664">
        <v>99.796334012219987</v>
      </c>
      <c r="Z1664">
        <v>98.981670061099777</v>
      </c>
      <c r="AA1664">
        <v>7.6760910229869053</v>
      </c>
      <c r="AB1664">
        <v>0</v>
      </c>
      <c r="AC1664">
        <v>1.8721613045109275</v>
      </c>
      <c r="AE1664">
        <v>32.366362439529205</v>
      </c>
      <c r="AG1664">
        <v>9.9938937512721413</v>
      </c>
      <c r="AH1664">
        <v>12.751301444683858</v>
      </c>
      <c r="AI1664">
        <v>101</v>
      </c>
      <c r="AJ1664">
        <v>122.34752475247522</v>
      </c>
      <c r="AK1664">
        <v>29.607611532749345</v>
      </c>
    </row>
    <row r="1665" spans="1:37">
      <c r="A1665">
        <v>11</v>
      </c>
      <c r="B1665">
        <v>27</v>
      </c>
      <c r="C1665">
        <v>2023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11</v>
      </c>
      <c r="M1665">
        <v>99</v>
      </c>
      <c r="N1665">
        <v>99</v>
      </c>
      <c r="O1665">
        <v>99</v>
      </c>
      <c r="P1665">
        <v>9999</v>
      </c>
      <c r="Q1665">
        <v>235</v>
      </c>
      <c r="R1665">
        <v>257</v>
      </c>
      <c r="S1665">
        <v>11</v>
      </c>
      <c r="T1665">
        <v>8.4319066147859925</v>
      </c>
      <c r="U1665">
        <v>58.564202334630359</v>
      </c>
      <c r="V1665">
        <v>0.3891050583657587</v>
      </c>
      <c r="W1665">
        <v>43.579766536964989</v>
      </c>
      <c r="X1665">
        <v>100</v>
      </c>
      <c r="Y1665">
        <v>100</v>
      </c>
      <c r="Z1665">
        <v>99.610894941634228</v>
      </c>
      <c r="AA1665">
        <v>8.4455709069010361</v>
      </c>
      <c r="AB1665">
        <v>0</v>
      </c>
      <c r="AC1665">
        <v>1.8388991438679057</v>
      </c>
      <c r="AE1665">
        <v>50.711474836998278</v>
      </c>
      <c r="AG1665">
        <v>5.2310197435375514</v>
      </c>
      <c r="AH1665">
        <v>7.243898167280781</v>
      </c>
      <c r="AI1665">
        <v>54</v>
      </c>
      <c r="AJ1665">
        <v>121.08148148148148</v>
      </c>
      <c r="AK1665">
        <v>32.897467426920421</v>
      </c>
    </row>
    <row r="1666" spans="1:37">
      <c r="A1666">
        <v>11</v>
      </c>
      <c r="B1666">
        <v>28</v>
      </c>
      <c r="C1666">
        <v>2023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12</v>
      </c>
      <c r="M1666">
        <v>99</v>
      </c>
      <c r="N1666">
        <v>99</v>
      </c>
      <c r="O1666">
        <v>99</v>
      </c>
      <c r="P1666">
        <v>9999</v>
      </c>
      <c r="Q1666">
        <v>89</v>
      </c>
      <c r="R1666">
        <v>93</v>
      </c>
      <c r="S1666">
        <v>12</v>
      </c>
      <c r="T1666">
        <v>8.9677419354838719</v>
      </c>
      <c r="U1666">
        <v>60.519032258064499</v>
      </c>
      <c r="V1666">
        <v>0</v>
      </c>
      <c r="W1666">
        <v>55.913978494623663</v>
      </c>
      <c r="X1666">
        <v>100</v>
      </c>
      <c r="Y1666">
        <v>100</v>
      </c>
      <c r="Z1666">
        <v>100</v>
      </c>
      <c r="AA1666">
        <v>8.7339476182857432</v>
      </c>
      <c r="AB1666">
        <v>0</v>
      </c>
      <c r="AC1666">
        <v>2.0343904157044812</v>
      </c>
      <c r="AE1666">
        <v>44.361882778376568</v>
      </c>
      <c r="AG1666">
        <v>1.8929371056381032</v>
      </c>
      <c r="AH1666">
        <v>2.7088309572760196</v>
      </c>
      <c r="AI1666">
        <v>24</v>
      </c>
      <c r="AJ1666">
        <v>122.4083333333333</v>
      </c>
      <c r="AK1666">
        <v>34.639061563361366</v>
      </c>
    </row>
    <row r="1667" spans="1:37">
      <c r="A1667">
        <v>11</v>
      </c>
      <c r="B1667">
        <v>29</v>
      </c>
      <c r="C1667">
        <v>2023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13</v>
      </c>
      <c r="M1667">
        <v>99</v>
      </c>
      <c r="N1667">
        <v>99</v>
      </c>
      <c r="O1667">
        <v>99</v>
      </c>
      <c r="P1667">
        <v>9999</v>
      </c>
      <c r="Q1667">
        <v>17</v>
      </c>
      <c r="R1667">
        <v>17</v>
      </c>
      <c r="S1667">
        <v>13</v>
      </c>
      <c r="T1667">
        <v>9.6470588235294112</v>
      </c>
      <c r="U1667">
        <v>64.529411764705856</v>
      </c>
      <c r="V1667">
        <v>0</v>
      </c>
      <c r="W1667">
        <v>64.705882352941188</v>
      </c>
      <c r="X1667">
        <v>100</v>
      </c>
      <c r="Y1667">
        <v>100</v>
      </c>
      <c r="Z1667">
        <v>100</v>
      </c>
      <c r="AA1667">
        <v>5.9707881739923243</v>
      </c>
      <c r="AB1667">
        <v>0</v>
      </c>
      <c r="AC1667">
        <v>2.2213185398234372</v>
      </c>
      <c r="AE1667">
        <v>-5.7761341144665357</v>
      </c>
      <c r="AG1667">
        <v>0.34602076124567477</v>
      </c>
      <c r="AH1667">
        <v>0.52797530326935138</v>
      </c>
      <c r="AI1667">
        <v>7</v>
      </c>
      <c r="AJ1667">
        <v>120.5857142857143</v>
      </c>
      <c r="AK1667">
        <v>36.711804533269195</v>
      </c>
    </row>
    <row r="1668" spans="1:37">
      <c r="A1668">
        <v>11</v>
      </c>
      <c r="B1668">
        <v>30</v>
      </c>
      <c r="C1668">
        <v>2023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14</v>
      </c>
      <c r="M1668">
        <v>99</v>
      </c>
      <c r="N1668">
        <v>99</v>
      </c>
      <c r="O1668">
        <v>99</v>
      </c>
      <c r="P1668">
        <v>9999</v>
      </c>
      <c r="Q1668">
        <v>4</v>
      </c>
      <c r="R1668">
        <v>4</v>
      </c>
      <c r="S1668">
        <v>14</v>
      </c>
      <c r="T1668">
        <v>9.5</v>
      </c>
      <c r="U1668">
        <v>64.125</v>
      </c>
      <c r="V1668">
        <v>0</v>
      </c>
      <c r="W1668">
        <v>50</v>
      </c>
      <c r="X1668">
        <v>100</v>
      </c>
      <c r="Y1668">
        <v>100</v>
      </c>
      <c r="Z1668">
        <v>100</v>
      </c>
      <c r="AA1668">
        <v>6.7673388418195817</v>
      </c>
      <c r="AB1668">
        <v>0</v>
      </c>
      <c r="AC1668">
        <v>3.5</v>
      </c>
      <c r="AE1668">
        <v>97.896679253889516</v>
      </c>
      <c r="AG1668">
        <v>8.1416649704864619E-2</v>
      </c>
      <c r="AH1668">
        <v>0.1234509255137545</v>
      </c>
      <c r="AI1668">
        <v>3</v>
      </c>
      <c r="AJ1668">
        <v>122.26666666666669</v>
      </c>
      <c r="AK1668">
        <v>36.208547010757087</v>
      </c>
    </row>
    <row r="1669" spans="1:37">
      <c r="A1669">
        <v>11</v>
      </c>
      <c r="B1669">
        <v>31</v>
      </c>
      <c r="C1669">
        <v>2023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15</v>
      </c>
      <c r="M1669">
        <v>99</v>
      </c>
      <c r="N1669">
        <v>99</v>
      </c>
      <c r="O1669">
        <v>99</v>
      </c>
      <c r="P1669">
        <v>9999</v>
      </c>
      <c r="Q1669">
        <v>1</v>
      </c>
      <c r="R1669">
        <v>1</v>
      </c>
      <c r="S1669">
        <v>15</v>
      </c>
      <c r="T1669">
        <v>15</v>
      </c>
      <c r="U1669">
        <v>95.600000000000023</v>
      </c>
      <c r="V1669">
        <v>0</v>
      </c>
      <c r="W1669">
        <v>100</v>
      </c>
      <c r="X1669">
        <v>100</v>
      </c>
      <c r="Y1669">
        <v>100</v>
      </c>
      <c r="Z1669">
        <v>100</v>
      </c>
      <c r="AA1669">
        <v>0</v>
      </c>
      <c r="AB1669">
        <v>0</v>
      </c>
      <c r="AC1669">
        <v>0</v>
      </c>
      <c r="AG1669">
        <v>2.0354162426216155E-2</v>
      </c>
      <c r="AH1669">
        <v>4.6011339099863283E-2</v>
      </c>
      <c r="AI1669">
        <v>1</v>
      </c>
      <c r="AJ1669">
        <v>129.19999999999999</v>
      </c>
      <c r="AK1669">
        <v>44.327205312961659</v>
      </c>
    </row>
    <row r="1670" spans="1:37" s="523" customFormat="1">
      <c r="A1670" s="523">
        <v>11</v>
      </c>
      <c r="B1670" s="523">
        <v>32</v>
      </c>
      <c r="C1670" s="523">
        <v>2023</v>
      </c>
      <c r="D1670" s="523">
        <v>99</v>
      </c>
      <c r="E1670" s="523">
        <v>99</v>
      </c>
      <c r="F1670" s="523">
        <v>99</v>
      </c>
      <c r="G1670" s="523">
        <v>99</v>
      </c>
      <c r="H1670" s="523">
        <v>99</v>
      </c>
      <c r="I1670" s="523">
        <v>99</v>
      </c>
      <c r="J1670" s="523">
        <v>999</v>
      </c>
      <c r="K1670" s="523">
        <v>99</v>
      </c>
      <c r="L1670" s="523">
        <v>99</v>
      </c>
      <c r="M1670" s="523">
        <v>99</v>
      </c>
      <c r="N1670" s="523">
        <v>99</v>
      </c>
      <c r="O1670" s="523">
        <v>99</v>
      </c>
      <c r="P1670" s="523">
        <v>9999</v>
      </c>
      <c r="Q1670" s="523">
        <v>21</v>
      </c>
      <c r="R1670" s="523">
        <v>23</v>
      </c>
      <c r="S1670" s="523">
        <v>0</v>
      </c>
      <c r="T1670" s="523">
        <v>5.4347826086956523</v>
      </c>
      <c r="U1670" s="523">
        <v>36.482608695652175</v>
      </c>
      <c r="V1670" s="523">
        <v>0</v>
      </c>
      <c r="W1670" s="523">
        <v>4.3478260869565215</v>
      </c>
      <c r="X1670" s="523">
        <v>91.304347826086953</v>
      </c>
      <c r="Y1670" s="523">
        <v>86.956521739130437</v>
      </c>
      <c r="Z1670" s="523">
        <v>60.869565217391298</v>
      </c>
      <c r="AA1670" s="523">
        <v>11.169626990537799</v>
      </c>
      <c r="AC1670" s="523">
        <v>1.9743152243030837</v>
      </c>
      <c r="AE1670" s="523">
        <v>55.751472333356176</v>
      </c>
      <c r="AG1670" s="523">
        <v>0.46814573580297186</v>
      </c>
      <c r="AH1670" s="523">
        <v>0.40385057153446952</v>
      </c>
      <c r="AI1670" s="523">
        <v>0</v>
      </c>
    </row>
    <row r="1671" spans="1:37">
      <c r="A1671">
        <v>11</v>
      </c>
      <c r="B1671">
        <v>33</v>
      </c>
      <c r="C1671">
        <v>2022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1</v>
      </c>
      <c r="M1671">
        <v>99</v>
      </c>
      <c r="N1671">
        <v>99</v>
      </c>
      <c r="O1671">
        <v>99</v>
      </c>
      <c r="P1671">
        <v>9999</v>
      </c>
      <c r="Q1671">
        <v>4</v>
      </c>
      <c r="R1671">
        <v>4</v>
      </c>
      <c r="S1671">
        <v>1</v>
      </c>
      <c r="T1671">
        <v>3.25</v>
      </c>
      <c r="U1671">
        <v>16.952500000000001</v>
      </c>
      <c r="V1671">
        <v>0</v>
      </c>
      <c r="W1671">
        <v>0</v>
      </c>
      <c r="X1671">
        <v>50</v>
      </c>
      <c r="Y1671">
        <v>25</v>
      </c>
      <c r="Z1671">
        <v>0</v>
      </c>
      <c r="AA1671">
        <v>5.4016912860695747</v>
      </c>
      <c r="AB1671">
        <v>0</v>
      </c>
      <c r="AC1671">
        <v>1.299038105676658</v>
      </c>
      <c r="AE1671">
        <v>23.291639506568757</v>
      </c>
      <c r="AG1671">
        <v>7.9872204472843461E-2</v>
      </c>
      <c r="AH1671">
        <v>3.1101605473038633E-2</v>
      </c>
      <c r="AI1671">
        <v>0</v>
      </c>
    </row>
    <row r="1672" spans="1:37">
      <c r="A1672">
        <v>11</v>
      </c>
      <c r="B1672">
        <v>34</v>
      </c>
      <c r="C1672">
        <v>2022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2</v>
      </c>
      <c r="M1672">
        <v>99</v>
      </c>
      <c r="N1672">
        <v>99</v>
      </c>
      <c r="O1672">
        <v>99</v>
      </c>
      <c r="P1672">
        <v>9999</v>
      </c>
      <c r="Q1672">
        <v>21</v>
      </c>
      <c r="R1672">
        <v>22</v>
      </c>
      <c r="S1672">
        <v>2</v>
      </c>
      <c r="T1672">
        <v>3.4090909090909096</v>
      </c>
      <c r="U1672">
        <v>24.793636363636367</v>
      </c>
      <c r="V1672">
        <v>0</v>
      </c>
      <c r="W1672">
        <v>0</v>
      </c>
      <c r="X1672">
        <v>81.818181818181813</v>
      </c>
      <c r="Y1672">
        <v>63.636363636363633</v>
      </c>
      <c r="Z1672">
        <v>0</v>
      </c>
      <c r="AA1672">
        <v>6.8870455107954918</v>
      </c>
      <c r="AB1672">
        <v>0</v>
      </c>
      <c r="AC1672">
        <v>1.267032714978759</v>
      </c>
      <c r="AE1672">
        <v>46.306821836116079</v>
      </c>
      <c r="AG1672">
        <v>0.43929712460063902</v>
      </c>
      <c r="AH1672">
        <v>0.25017964490965422</v>
      </c>
      <c r="AI1672">
        <v>0</v>
      </c>
    </row>
    <row r="1673" spans="1:37">
      <c r="A1673">
        <v>11</v>
      </c>
      <c r="B1673">
        <v>35</v>
      </c>
      <c r="C1673">
        <v>2022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9999</v>
      </c>
      <c r="Q1673">
        <v>31</v>
      </c>
      <c r="R1673">
        <v>32</v>
      </c>
      <c r="S1673">
        <v>3</v>
      </c>
      <c r="T1673">
        <v>4.15625</v>
      </c>
      <c r="U1673">
        <v>27.534375000000004</v>
      </c>
      <c r="V1673">
        <v>0</v>
      </c>
      <c r="W1673">
        <v>0</v>
      </c>
      <c r="X1673">
        <v>93.75</v>
      </c>
      <c r="Y1673">
        <v>68.75</v>
      </c>
      <c r="Z1673">
        <v>15.625</v>
      </c>
      <c r="AA1673">
        <v>6.9212358621401551</v>
      </c>
      <c r="AB1673">
        <v>0</v>
      </c>
      <c r="AC1673">
        <v>1.0340870067358936</v>
      </c>
      <c r="AE1673">
        <v>49.438308894558403</v>
      </c>
      <c r="AG1673">
        <v>0.63897763578274769</v>
      </c>
      <c r="AH1673">
        <v>0.40412364816832819</v>
      </c>
      <c r="AI1673">
        <v>2</v>
      </c>
      <c r="AJ1673">
        <v>105.5</v>
      </c>
      <c r="AK1673">
        <v>15.758300963449242</v>
      </c>
    </row>
    <row r="1674" spans="1:37">
      <c r="A1674">
        <v>11</v>
      </c>
      <c r="B1674">
        <v>36</v>
      </c>
      <c r="C1674">
        <v>2022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4</v>
      </c>
      <c r="M1674">
        <v>99</v>
      </c>
      <c r="N1674">
        <v>99</v>
      </c>
      <c r="O1674">
        <v>99</v>
      </c>
      <c r="P1674">
        <v>9999</v>
      </c>
      <c r="Q1674">
        <v>73</v>
      </c>
      <c r="R1674">
        <v>75</v>
      </c>
      <c r="S1674">
        <v>4</v>
      </c>
      <c r="T1674">
        <v>4.2533333333333321</v>
      </c>
      <c r="U1674">
        <v>26.862933333333345</v>
      </c>
      <c r="V1674">
        <v>0</v>
      </c>
      <c r="W1674">
        <v>0</v>
      </c>
      <c r="X1674">
        <v>89.333333333333314</v>
      </c>
      <c r="Y1674">
        <v>68</v>
      </c>
      <c r="Z1674">
        <v>20</v>
      </c>
      <c r="AA1674">
        <v>7.9152859326467375</v>
      </c>
      <c r="AB1674">
        <v>0</v>
      </c>
      <c r="AC1674">
        <v>1.4430831191892204</v>
      </c>
      <c r="AE1674">
        <v>19.253868732002243</v>
      </c>
      <c r="AG1674">
        <v>1.4976038338658144</v>
      </c>
      <c r="AH1674">
        <v>0.92406763867630748</v>
      </c>
      <c r="AI1674">
        <v>3</v>
      </c>
      <c r="AJ1674">
        <v>106.1</v>
      </c>
      <c r="AK1674">
        <v>15.214243238295975</v>
      </c>
    </row>
    <row r="1675" spans="1:37">
      <c r="A1675">
        <v>11</v>
      </c>
      <c r="B1675">
        <v>37</v>
      </c>
      <c r="C1675">
        <v>2022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5</v>
      </c>
      <c r="M1675">
        <v>99</v>
      </c>
      <c r="N1675">
        <v>99</v>
      </c>
      <c r="O1675">
        <v>99</v>
      </c>
      <c r="P1675">
        <v>9999</v>
      </c>
      <c r="Q1675">
        <v>178</v>
      </c>
      <c r="R1675">
        <v>193</v>
      </c>
      <c r="S1675">
        <v>5</v>
      </c>
      <c r="T1675">
        <v>5.0155440414507764</v>
      </c>
      <c r="U1675">
        <v>29.925751295336791</v>
      </c>
      <c r="V1675">
        <v>0</v>
      </c>
      <c r="W1675">
        <v>1.5544041450777204</v>
      </c>
      <c r="X1675">
        <v>97.92746113989638</v>
      </c>
      <c r="Y1675">
        <v>81.347150259067362</v>
      </c>
      <c r="Z1675">
        <v>23.834196891191713</v>
      </c>
      <c r="AA1675">
        <v>7.5667641546662896</v>
      </c>
      <c r="AB1675">
        <v>0</v>
      </c>
      <c r="AC1675">
        <v>1.511533154131798</v>
      </c>
      <c r="AE1675">
        <v>10.898815318382711</v>
      </c>
      <c r="AG1675">
        <v>3.8538338658146976</v>
      </c>
      <c r="AH1675">
        <v>2.6490578039000887</v>
      </c>
      <c r="AI1675">
        <v>14</v>
      </c>
      <c r="AJ1675">
        <v>113.99999999999999</v>
      </c>
      <c r="AK1675">
        <v>18.049513953955877</v>
      </c>
    </row>
    <row r="1676" spans="1:37">
      <c r="A1676">
        <v>11</v>
      </c>
      <c r="B1676">
        <v>38</v>
      </c>
      <c r="C1676">
        <v>2022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6</v>
      </c>
      <c r="M1676">
        <v>99</v>
      </c>
      <c r="N1676">
        <v>99</v>
      </c>
      <c r="O1676">
        <v>99</v>
      </c>
      <c r="P1676">
        <v>9999</v>
      </c>
      <c r="Q1676">
        <v>453</v>
      </c>
      <c r="R1676">
        <v>509</v>
      </c>
      <c r="S1676">
        <v>6</v>
      </c>
      <c r="T1676">
        <v>5.9646365422396865</v>
      </c>
      <c r="U1676">
        <v>31.747721021610968</v>
      </c>
      <c r="V1676">
        <v>34.970530451866402</v>
      </c>
      <c r="W1676">
        <v>6.0903732809430249</v>
      </c>
      <c r="X1676">
        <v>98.231827111984245</v>
      </c>
      <c r="Y1676">
        <v>85.265225933202387</v>
      </c>
      <c r="Z1676">
        <v>34.77406679764244</v>
      </c>
      <c r="AA1676">
        <v>7.9310193970632561</v>
      </c>
      <c r="AB1676">
        <v>0</v>
      </c>
      <c r="AC1676">
        <v>1.7299871433708742</v>
      </c>
      <c r="AE1676">
        <v>6.0620442824271246</v>
      </c>
      <c r="AG1676">
        <v>10.16373801916933</v>
      </c>
      <c r="AH1676">
        <v>7.4117267775558142</v>
      </c>
      <c r="AI1676">
        <v>25</v>
      </c>
      <c r="AJ1676">
        <v>116.85600000000002</v>
      </c>
      <c r="AK1676">
        <v>18.777159899481831</v>
      </c>
    </row>
    <row r="1677" spans="1:37">
      <c r="A1677">
        <v>11</v>
      </c>
      <c r="B1677">
        <v>39</v>
      </c>
      <c r="C1677">
        <v>2022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7</v>
      </c>
      <c r="M1677">
        <v>99</v>
      </c>
      <c r="N1677">
        <v>99</v>
      </c>
      <c r="O1677">
        <v>99</v>
      </c>
      <c r="P1677">
        <v>9999</v>
      </c>
      <c r="Q1677">
        <v>677</v>
      </c>
      <c r="R1677">
        <v>802</v>
      </c>
      <c r="S1677">
        <v>7</v>
      </c>
      <c r="T1677">
        <v>6.8241895261845391</v>
      </c>
      <c r="U1677">
        <v>35.402019950124682</v>
      </c>
      <c r="V1677">
        <v>22.817955112219455</v>
      </c>
      <c r="W1677">
        <v>15.46134663341646</v>
      </c>
      <c r="X1677">
        <v>99.625935162094748</v>
      </c>
      <c r="Y1677">
        <v>93.765586034912715</v>
      </c>
      <c r="Z1677">
        <v>51.745635910224443</v>
      </c>
      <c r="AA1677">
        <v>8.4091822755392762</v>
      </c>
      <c r="AB1677">
        <v>0</v>
      </c>
      <c r="AC1677">
        <v>1.7783018613875685</v>
      </c>
      <c r="AE1677">
        <v>10.331429260660022</v>
      </c>
      <c r="AG1677">
        <v>16.014376996805115</v>
      </c>
      <c r="AH1677">
        <v>13.022413291030984</v>
      </c>
      <c r="AI1677">
        <v>48</v>
      </c>
      <c r="AJ1677">
        <v>117.0708333333333</v>
      </c>
      <c r="AK1677">
        <v>20.708391394700552</v>
      </c>
    </row>
    <row r="1678" spans="1:37">
      <c r="A1678">
        <v>11</v>
      </c>
      <c r="B1678">
        <v>40</v>
      </c>
      <c r="C1678">
        <v>2022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8</v>
      </c>
      <c r="M1678">
        <v>99</v>
      </c>
      <c r="N1678">
        <v>99</v>
      </c>
      <c r="O1678">
        <v>99</v>
      </c>
      <c r="P1678">
        <v>9999</v>
      </c>
      <c r="Q1678">
        <v>1023</v>
      </c>
      <c r="R1678">
        <v>1201</v>
      </c>
      <c r="S1678">
        <v>8</v>
      </c>
      <c r="T1678">
        <v>7.2880932556203133</v>
      </c>
      <c r="U1678">
        <v>41.702706078268122</v>
      </c>
      <c r="V1678">
        <v>9.4920899250624498</v>
      </c>
      <c r="W1678">
        <v>23.1473771856786</v>
      </c>
      <c r="X1678">
        <v>100</v>
      </c>
      <c r="Y1678">
        <v>99.00083263946712</v>
      </c>
      <c r="Z1678">
        <v>78.184845961698571</v>
      </c>
      <c r="AA1678">
        <v>8.4218480246862111</v>
      </c>
      <c r="AB1678">
        <v>0</v>
      </c>
      <c r="AC1678">
        <v>1.826878541928008</v>
      </c>
      <c r="AE1678">
        <v>13.544345678550981</v>
      </c>
      <c r="AG1678">
        <v>23.981629392971243</v>
      </c>
      <c r="AH1678">
        <v>22.971867792904671</v>
      </c>
      <c r="AI1678">
        <v>67</v>
      </c>
      <c r="AJ1678">
        <v>117.0865671641791</v>
      </c>
      <c r="AK1678">
        <v>23.533379629001502</v>
      </c>
    </row>
    <row r="1679" spans="1:37">
      <c r="A1679">
        <v>11</v>
      </c>
      <c r="B1679">
        <v>41</v>
      </c>
      <c r="C1679">
        <v>2022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</v>
      </c>
      <c r="M1679">
        <v>99</v>
      </c>
      <c r="N1679">
        <v>99</v>
      </c>
      <c r="O1679">
        <v>99</v>
      </c>
      <c r="P1679">
        <v>9999</v>
      </c>
      <c r="Q1679">
        <v>1047</v>
      </c>
      <c r="R1679">
        <v>1233</v>
      </c>
      <c r="S1679">
        <v>9</v>
      </c>
      <c r="T1679">
        <v>7.5823195458231938</v>
      </c>
      <c r="U1679">
        <v>49.706974858069799</v>
      </c>
      <c r="V1679">
        <v>2.2708840227088403</v>
      </c>
      <c r="W1679">
        <v>26.034063260340631</v>
      </c>
      <c r="X1679">
        <v>100</v>
      </c>
      <c r="Y1679">
        <v>99.918896999188973</v>
      </c>
      <c r="Z1679">
        <v>96.431467964314692</v>
      </c>
      <c r="AA1679">
        <v>8.2792100414324352</v>
      </c>
      <c r="AB1679">
        <v>0</v>
      </c>
      <c r="AC1679">
        <v>1.9352651155321676</v>
      </c>
      <c r="AE1679">
        <v>30.705172337949492</v>
      </c>
      <c r="AG1679">
        <v>24.620607028753994</v>
      </c>
      <c r="AH1679">
        <v>28.110558433201955</v>
      </c>
      <c r="AI1679">
        <v>76</v>
      </c>
      <c r="AJ1679">
        <v>119.54868421052628</v>
      </c>
      <c r="AK1679">
        <v>27.142482948068004</v>
      </c>
    </row>
    <row r="1680" spans="1:37">
      <c r="A1680">
        <v>11</v>
      </c>
      <c r="B1680">
        <v>42</v>
      </c>
      <c r="C1680">
        <v>2022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10</v>
      </c>
      <c r="M1680">
        <v>99</v>
      </c>
      <c r="N1680">
        <v>99</v>
      </c>
      <c r="O1680">
        <v>99</v>
      </c>
      <c r="P1680">
        <v>9999</v>
      </c>
      <c r="Q1680">
        <v>431</v>
      </c>
      <c r="R1680">
        <v>478</v>
      </c>
      <c r="S1680">
        <v>10</v>
      </c>
      <c r="T1680">
        <v>7.843096234309626</v>
      </c>
      <c r="U1680">
        <v>54.635502092050224</v>
      </c>
      <c r="V1680">
        <v>0.20920502092050203</v>
      </c>
      <c r="W1680">
        <v>33.472803347280326</v>
      </c>
      <c r="X1680">
        <v>100</v>
      </c>
      <c r="Y1680">
        <v>100</v>
      </c>
      <c r="Z1680">
        <v>99.581589958159029</v>
      </c>
      <c r="AA1680">
        <v>8.3173981877756447</v>
      </c>
      <c r="AB1680">
        <v>0</v>
      </c>
      <c r="AC1680">
        <v>1.8002976378591451</v>
      </c>
      <c r="AE1680">
        <v>42.96799687959259</v>
      </c>
      <c r="AG1680">
        <v>9.544728434504794</v>
      </c>
      <c r="AH1680">
        <v>11.978209337333992</v>
      </c>
      <c r="AI1680">
        <v>41</v>
      </c>
      <c r="AJ1680">
        <v>121.8146341463414</v>
      </c>
      <c r="AK1680">
        <v>28.119126256818632</v>
      </c>
    </row>
    <row r="1681" spans="1:37">
      <c r="A1681">
        <v>11</v>
      </c>
      <c r="B1681">
        <v>43</v>
      </c>
      <c r="C1681">
        <v>2022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11</v>
      </c>
      <c r="M1681">
        <v>99</v>
      </c>
      <c r="N1681">
        <v>99</v>
      </c>
      <c r="O1681">
        <v>99</v>
      </c>
      <c r="P1681">
        <v>9999</v>
      </c>
      <c r="Q1681">
        <v>287</v>
      </c>
      <c r="R1681">
        <v>305</v>
      </c>
      <c r="S1681">
        <v>11</v>
      </c>
      <c r="T1681">
        <v>8.5278688524590152</v>
      </c>
      <c r="U1681">
        <v>58.297508196721296</v>
      </c>
      <c r="V1681">
        <v>0.65573770491803285</v>
      </c>
      <c r="W1681">
        <v>43.934426229508205</v>
      </c>
      <c r="X1681">
        <v>100</v>
      </c>
      <c r="Y1681">
        <v>100</v>
      </c>
      <c r="Z1681">
        <v>99.01639344262297</v>
      </c>
      <c r="AA1681">
        <v>8.25251061773535</v>
      </c>
      <c r="AB1681">
        <v>0</v>
      </c>
      <c r="AC1681">
        <v>1.8904532501485023</v>
      </c>
      <c r="AE1681">
        <v>31.725847366810601</v>
      </c>
      <c r="AG1681">
        <v>6.0902555910543121</v>
      </c>
      <c r="AH1681">
        <v>8.1552803494864552</v>
      </c>
      <c r="AI1681">
        <v>42</v>
      </c>
      <c r="AJ1681">
        <v>123.70714285714288</v>
      </c>
      <c r="AK1681">
        <v>30.510372127218901</v>
      </c>
    </row>
    <row r="1682" spans="1:37">
      <c r="A1682">
        <v>11</v>
      </c>
      <c r="B1682">
        <v>44</v>
      </c>
      <c r="C1682">
        <v>2022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12</v>
      </c>
      <c r="M1682">
        <v>99</v>
      </c>
      <c r="N1682">
        <v>99</v>
      </c>
      <c r="O1682">
        <v>99</v>
      </c>
      <c r="P1682">
        <v>9999</v>
      </c>
      <c r="Q1682">
        <v>93</v>
      </c>
      <c r="R1682">
        <v>97</v>
      </c>
      <c r="S1682">
        <v>12</v>
      </c>
      <c r="T1682">
        <v>8.7628865979381434</v>
      </c>
      <c r="U1682">
        <v>62.625773195876249</v>
      </c>
      <c r="V1682">
        <v>0</v>
      </c>
      <c r="W1682">
        <v>54.639175257731956</v>
      </c>
      <c r="X1682">
        <v>100</v>
      </c>
      <c r="Y1682">
        <v>100</v>
      </c>
      <c r="Z1682">
        <v>100</v>
      </c>
      <c r="AA1682">
        <v>8.2496725127196395</v>
      </c>
      <c r="AB1682">
        <v>0</v>
      </c>
      <c r="AC1682">
        <v>2.009119394092167</v>
      </c>
      <c r="AE1682">
        <v>57.884749541375506</v>
      </c>
      <c r="AG1682">
        <v>1.9369009584664536</v>
      </c>
      <c r="AH1682">
        <v>2.7862103342732296</v>
      </c>
      <c r="AI1682">
        <v>20</v>
      </c>
      <c r="AJ1682">
        <v>123.79500000000002</v>
      </c>
      <c r="AK1682">
        <v>31.674914691203007</v>
      </c>
    </row>
    <row r="1683" spans="1:37">
      <c r="A1683">
        <v>11</v>
      </c>
      <c r="B1683">
        <v>45</v>
      </c>
      <c r="C1683">
        <v>2022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13</v>
      </c>
      <c r="M1683">
        <v>99</v>
      </c>
      <c r="N1683">
        <v>99</v>
      </c>
      <c r="O1683">
        <v>99</v>
      </c>
      <c r="P1683">
        <v>9999</v>
      </c>
      <c r="Q1683">
        <v>23</v>
      </c>
      <c r="R1683">
        <v>25</v>
      </c>
      <c r="S1683">
        <v>13</v>
      </c>
      <c r="T1683">
        <v>8.9600000000000009</v>
      </c>
      <c r="U1683">
        <v>64.14</v>
      </c>
      <c r="V1683">
        <v>0</v>
      </c>
      <c r="W1683">
        <v>68</v>
      </c>
      <c r="X1683">
        <v>100</v>
      </c>
      <c r="Y1683">
        <v>100</v>
      </c>
      <c r="Z1683">
        <v>100</v>
      </c>
      <c r="AA1683">
        <v>7.7959989738327122</v>
      </c>
      <c r="AB1683">
        <v>0</v>
      </c>
      <c r="AC1683">
        <v>2.068429355815661</v>
      </c>
      <c r="AE1683">
        <v>25.361116326107204</v>
      </c>
      <c r="AG1683">
        <v>0.49920127795527158</v>
      </c>
      <c r="AH1683">
        <v>0.73545825654059027</v>
      </c>
      <c r="AI1683">
        <v>5</v>
      </c>
      <c r="AJ1683">
        <v>121.63999999999999</v>
      </c>
      <c r="AK1683">
        <v>35.993544720499635</v>
      </c>
    </row>
    <row r="1684" spans="1:37">
      <c r="A1684">
        <v>11</v>
      </c>
      <c r="B1684">
        <v>46</v>
      </c>
      <c r="C1684">
        <v>2022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14</v>
      </c>
      <c r="M1684">
        <v>99</v>
      </c>
      <c r="N1684">
        <v>99</v>
      </c>
      <c r="O1684">
        <v>99</v>
      </c>
      <c r="P1684">
        <v>9999</v>
      </c>
      <c r="Q1684">
        <v>5</v>
      </c>
      <c r="R1684">
        <v>6</v>
      </c>
      <c r="S1684">
        <v>14</v>
      </c>
      <c r="T1684">
        <v>8.5</v>
      </c>
      <c r="U1684">
        <v>63.4</v>
      </c>
      <c r="V1684">
        <v>0</v>
      </c>
      <c r="W1684">
        <v>66.666666666666686</v>
      </c>
      <c r="X1684">
        <v>100</v>
      </c>
      <c r="Y1684">
        <v>100</v>
      </c>
      <c r="Z1684">
        <v>100</v>
      </c>
      <c r="AA1684">
        <v>12.571874694465135</v>
      </c>
      <c r="AB1684">
        <v>0</v>
      </c>
      <c r="AC1684">
        <v>2.629955639676584</v>
      </c>
      <c r="AE1684">
        <v>21.574664544173963</v>
      </c>
      <c r="AG1684">
        <v>0.11980830670926516</v>
      </c>
      <c r="AH1684">
        <v>0.17447353962459661</v>
      </c>
      <c r="AI1684">
        <v>0</v>
      </c>
    </row>
    <row r="1685" spans="1:37">
      <c r="A1685">
        <v>11</v>
      </c>
      <c r="B1685">
        <v>47</v>
      </c>
      <c r="C1685">
        <v>2022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15</v>
      </c>
      <c r="M1685">
        <v>99</v>
      </c>
      <c r="N1685">
        <v>99</v>
      </c>
      <c r="O1685">
        <v>99</v>
      </c>
      <c r="P1685">
        <v>9999</v>
      </c>
      <c r="Q1685">
        <v>1</v>
      </c>
      <c r="R1685">
        <v>1</v>
      </c>
      <c r="S1685">
        <v>15</v>
      </c>
      <c r="T1685">
        <v>13</v>
      </c>
      <c r="U1685">
        <v>72.900000000000006</v>
      </c>
      <c r="V1685">
        <v>0</v>
      </c>
      <c r="W1685">
        <v>100</v>
      </c>
      <c r="X1685">
        <v>100</v>
      </c>
      <c r="Y1685">
        <v>100</v>
      </c>
      <c r="Z1685">
        <v>100</v>
      </c>
      <c r="AA1685">
        <v>0</v>
      </c>
      <c r="AB1685">
        <v>0</v>
      </c>
      <c r="AC1685">
        <v>0</v>
      </c>
      <c r="AG1685">
        <v>1.9968051118210865E-2</v>
      </c>
      <c r="AH1685">
        <v>3.3436175180423473E-2</v>
      </c>
      <c r="AI1685">
        <v>0</v>
      </c>
    </row>
    <row r="1686" spans="1:37" s="528" customFormat="1">
      <c r="A1686" s="528">
        <v>11</v>
      </c>
      <c r="B1686" s="528">
        <v>48</v>
      </c>
      <c r="C1686" s="528">
        <v>2022</v>
      </c>
      <c r="D1686" s="528">
        <v>99</v>
      </c>
      <c r="E1686" s="528">
        <v>99</v>
      </c>
      <c r="F1686" s="528">
        <v>99</v>
      </c>
      <c r="G1686" s="528">
        <v>99</v>
      </c>
      <c r="H1686" s="528">
        <v>99</v>
      </c>
      <c r="I1686" s="528">
        <v>99</v>
      </c>
      <c r="J1686" s="528">
        <v>999</v>
      </c>
      <c r="K1686" s="528">
        <v>99</v>
      </c>
      <c r="L1686" s="528">
        <v>99</v>
      </c>
      <c r="M1686" s="528">
        <v>99</v>
      </c>
      <c r="N1686" s="528">
        <v>99</v>
      </c>
      <c r="O1686" s="528">
        <v>99</v>
      </c>
      <c r="P1686" s="528">
        <v>9999</v>
      </c>
      <c r="Q1686" s="528">
        <v>23</v>
      </c>
      <c r="R1686" s="528">
        <v>24</v>
      </c>
      <c r="S1686" s="528">
        <v>0</v>
      </c>
      <c r="T1686" s="528">
        <v>4.041666666666667</v>
      </c>
      <c r="U1686" s="528">
        <v>31.866666666666664</v>
      </c>
      <c r="V1686" s="528">
        <v>0</v>
      </c>
      <c r="W1686" s="528">
        <v>4.1666666666666679</v>
      </c>
      <c r="X1686" s="528">
        <v>87.5</v>
      </c>
      <c r="Y1686" s="528">
        <v>75</v>
      </c>
      <c r="Z1686" s="528">
        <v>33.333333333333343</v>
      </c>
      <c r="AA1686" s="528">
        <v>11.724392900653278</v>
      </c>
      <c r="AC1686" s="528">
        <v>2.150177641240111</v>
      </c>
      <c r="AE1686" s="528">
        <v>18.88064830842271</v>
      </c>
      <c r="AG1686" s="528">
        <v>0.47923322683706066</v>
      </c>
      <c r="AH1686" s="528">
        <v>0.35078171163220662</v>
      </c>
      <c r="AI1686" s="528">
        <v>0</v>
      </c>
    </row>
    <row r="1687" spans="1:37">
      <c r="A1687">
        <v>11</v>
      </c>
      <c r="B1687">
        <v>49</v>
      </c>
      <c r="C1687">
        <v>2021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1</v>
      </c>
      <c r="M1687">
        <v>99</v>
      </c>
      <c r="N1687">
        <v>99</v>
      </c>
      <c r="O1687">
        <v>99</v>
      </c>
      <c r="P1687">
        <v>9999</v>
      </c>
      <c r="Q1687">
        <v>4</v>
      </c>
      <c r="R1687">
        <v>4</v>
      </c>
      <c r="S1687">
        <v>1</v>
      </c>
      <c r="T1687">
        <v>3.25</v>
      </c>
      <c r="U1687">
        <v>22.502500000000001</v>
      </c>
      <c r="V1687">
        <v>0</v>
      </c>
      <c r="W1687">
        <v>0</v>
      </c>
      <c r="X1687">
        <v>100</v>
      </c>
      <c r="Y1687">
        <v>25</v>
      </c>
      <c r="Z1687">
        <v>0</v>
      </c>
      <c r="AA1687">
        <v>3.1973455787574601</v>
      </c>
      <c r="AB1687">
        <v>0</v>
      </c>
      <c r="AC1687">
        <v>2.2776083947860744</v>
      </c>
      <c r="AE1687">
        <v>-31.248707777919847</v>
      </c>
      <c r="AG1687">
        <v>7.9586152009550354E-2</v>
      </c>
      <c r="AH1687">
        <v>4.0368588851640803E-2</v>
      </c>
    </row>
    <row r="1688" spans="1:37">
      <c r="A1688">
        <v>11</v>
      </c>
      <c r="B1688">
        <v>50</v>
      </c>
      <c r="C1688">
        <v>2021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2</v>
      </c>
      <c r="M1688">
        <v>99</v>
      </c>
      <c r="N1688">
        <v>99</v>
      </c>
      <c r="O1688">
        <v>99</v>
      </c>
      <c r="P1688">
        <v>9999</v>
      </c>
      <c r="Q1688">
        <v>14</v>
      </c>
      <c r="R1688">
        <v>14</v>
      </c>
      <c r="S1688">
        <v>2</v>
      </c>
      <c r="T1688">
        <v>3.2142857142857153</v>
      </c>
      <c r="U1688">
        <v>25.960714285714278</v>
      </c>
      <c r="V1688">
        <v>0</v>
      </c>
      <c r="W1688">
        <v>0</v>
      </c>
      <c r="X1688">
        <v>85.714285714285694</v>
      </c>
      <c r="Y1688">
        <v>50</v>
      </c>
      <c r="Z1688">
        <v>14.285714285714288</v>
      </c>
      <c r="AA1688">
        <v>7.6929768196023343</v>
      </c>
      <c r="AB1688">
        <v>0</v>
      </c>
      <c r="AC1688">
        <v>1.0126747770541298</v>
      </c>
      <c r="AE1688">
        <v>22.681387830247697</v>
      </c>
      <c r="AG1688">
        <v>0.27855153203342625</v>
      </c>
      <c r="AH1688">
        <v>0.16300370645626988</v>
      </c>
    </row>
    <row r="1689" spans="1:37">
      <c r="A1689">
        <v>11</v>
      </c>
      <c r="B1689">
        <v>51</v>
      </c>
      <c r="C1689">
        <v>2021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9999</v>
      </c>
      <c r="Q1689">
        <v>38</v>
      </c>
      <c r="R1689">
        <v>38</v>
      </c>
      <c r="S1689">
        <v>3</v>
      </c>
      <c r="T1689">
        <v>3.6052631578947376</v>
      </c>
      <c r="U1689">
        <v>24.938684210526318</v>
      </c>
      <c r="V1689">
        <v>0</v>
      </c>
      <c r="W1689">
        <v>0</v>
      </c>
      <c r="X1689">
        <v>89.473684210526301</v>
      </c>
      <c r="Y1689">
        <v>55.263157894736842</v>
      </c>
      <c r="Z1689">
        <v>10.526315789473689</v>
      </c>
      <c r="AA1689">
        <v>7.0534840853568381</v>
      </c>
      <c r="AB1689">
        <v>0</v>
      </c>
      <c r="AC1689">
        <v>1.1593889879953001</v>
      </c>
      <c r="AE1689">
        <v>6.5776388467185907</v>
      </c>
      <c r="AG1689">
        <v>0.75606844409072815</v>
      </c>
      <c r="AH1689">
        <v>0.42502055990483761</v>
      </c>
    </row>
    <row r="1690" spans="1:37">
      <c r="A1690">
        <v>11</v>
      </c>
      <c r="B1690">
        <v>52</v>
      </c>
      <c r="C1690">
        <v>2021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4</v>
      </c>
      <c r="M1690">
        <v>99</v>
      </c>
      <c r="N1690">
        <v>99</v>
      </c>
      <c r="O1690">
        <v>99</v>
      </c>
      <c r="P1690">
        <v>9999</v>
      </c>
      <c r="Q1690">
        <v>46</v>
      </c>
      <c r="R1690">
        <v>50</v>
      </c>
      <c r="S1690">
        <v>4</v>
      </c>
      <c r="T1690">
        <v>4.4000000000000004</v>
      </c>
      <c r="U1690">
        <v>28.827400000000008</v>
      </c>
      <c r="V1690">
        <v>0</v>
      </c>
      <c r="W1690">
        <v>0</v>
      </c>
      <c r="X1690">
        <v>94</v>
      </c>
      <c r="Y1690">
        <v>70</v>
      </c>
      <c r="Z1690">
        <v>22</v>
      </c>
      <c r="AA1690">
        <v>9.0284890895431271</v>
      </c>
      <c r="AB1690">
        <v>0</v>
      </c>
      <c r="AC1690">
        <v>1.4832396974191309</v>
      </c>
      <c r="AE1690">
        <v>38.553361292214007</v>
      </c>
      <c r="AG1690">
        <v>0.99482690011937935</v>
      </c>
      <c r="AH1690">
        <v>0.6464400945793749</v>
      </c>
    </row>
    <row r="1691" spans="1:37">
      <c r="A1691">
        <v>11</v>
      </c>
      <c r="B1691">
        <v>53</v>
      </c>
      <c r="C1691">
        <v>2021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5</v>
      </c>
      <c r="M1691">
        <v>99</v>
      </c>
      <c r="N1691">
        <v>99</v>
      </c>
      <c r="O1691">
        <v>99</v>
      </c>
      <c r="P1691">
        <v>9999</v>
      </c>
      <c r="Q1691">
        <v>126</v>
      </c>
      <c r="R1691">
        <v>148</v>
      </c>
      <c r="S1691">
        <v>5</v>
      </c>
      <c r="T1691">
        <v>5.1756756756756754</v>
      </c>
      <c r="U1691">
        <v>28.113310810810816</v>
      </c>
      <c r="V1691">
        <v>0</v>
      </c>
      <c r="W1691">
        <v>0.67567567567567588</v>
      </c>
      <c r="X1691">
        <v>95.270270270270274</v>
      </c>
      <c r="Y1691">
        <v>68.243243243243242</v>
      </c>
      <c r="Z1691">
        <v>20.270270270270274</v>
      </c>
      <c r="AA1691">
        <v>7.8598853568176077</v>
      </c>
      <c r="AB1691">
        <v>0</v>
      </c>
      <c r="AC1691">
        <v>1.5713491200162668</v>
      </c>
      <c r="AE1691">
        <v>8.7819131984370813</v>
      </c>
      <c r="AG1691">
        <v>2.944687624353362</v>
      </c>
      <c r="AH1691">
        <v>1.8660639199671321</v>
      </c>
    </row>
    <row r="1692" spans="1:37">
      <c r="A1692">
        <v>11</v>
      </c>
      <c r="B1692">
        <v>54</v>
      </c>
      <c r="C1692">
        <v>2021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6</v>
      </c>
      <c r="M1692">
        <v>99</v>
      </c>
      <c r="N1692">
        <v>99</v>
      </c>
      <c r="O1692">
        <v>99</v>
      </c>
      <c r="P1692">
        <v>9999</v>
      </c>
      <c r="Q1692">
        <v>397</v>
      </c>
      <c r="R1692">
        <v>478</v>
      </c>
      <c r="S1692">
        <v>6</v>
      </c>
      <c r="T1692">
        <v>5.9665271966527209</v>
      </c>
      <c r="U1692">
        <v>30.930460251046025</v>
      </c>
      <c r="V1692">
        <v>35.146443514644346</v>
      </c>
      <c r="W1692">
        <v>6.2761506276150607</v>
      </c>
      <c r="X1692">
        <v>97.489539748953987</v>
      </c>
      <c r="Y1692">
        <v>81.380753138075335</v>
      </c>
      <c r="Z1692">
        <v>32.00836820083682</v>
      </c>
      <c r="AA1692">
        <v>8.3889132727042686</v>
      </c>
      <c r="AB1692">
        <v>0</v>
      </c>
      <c r="AC1692">
        <v>1.7024867580672205</v>
      </c>
      <c r="AE1692">
        <v>10.878113956566239</v>
      </c>
      <c r="AG1692">
        <v>9.5105451651412629</v>
      </c>
      <c r="AH1692">
        <v>6.6308176614841168</v>
      </c>
    </row>
    <row r="1693" spans="1:37">
      <c r="A1693">
        <v>11</v>
      </c>
      <c r="B1693">
        <v>55</v>
      </c>
      <c r="C1693">
        <v>2021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7</v>
      </c>
      <c r="M1693">
        <v>99</v>
      </c>
      <c r="N1693">
        <v>99</v>
      </c>
      <c r="O1693">
        <v>99</v>
      </c>
      <c r="P1693">
        <v>9999</v>
      </c>
      <c r="Q1693">
        <v>648</v>
      </c>
      <c r="R1693">
        <v>731</v>
      </c>
      <c r="S1693">
        <v>7</v>
      </c>
      <c r="T1693">
        <v>6.7455540355677162</v>
      </c>
      <c r="U1693">
        <v>35.678659370725043</v>
      </c>
      <c r="V1693">
        <v>21.887824897400822</v>
      </c>
      <c r="W1693">
        <v>12.995896032831736</v>
      </c>
      <c r="X1693">
        <v>99.726402188782487</v>
      </c>
      <c r="Y1693">
        <v>92.202462380300972</v>
      </c>
      <c r="Z1693">
        <v>54.309165526675791</v>
      </c>
      <c r="AA1693">
        <v>8.5097607501547738</v>
      </c>
      <c r="AB1693">
        <v>0</v>
      </c>
      <c r="AC1693">
        <v>1.8000885563470621</v>
      </c>
      <c r="AE1693">
        <v>10.619870799581658</v>
      </c>
      <c r="AG1693">
        <v>14.544369279745322</v>
      </c>
      <c r="AH1693">
        <v>11.697113684018769</v>
      </c>
    </row>
    <row r="1694" spans="1:37">
      <c r="A1694">
        <v>11</v>
      </c>
      <c r="B1694">
        <v>56</v>
      </c>
      <c r="C1694">
        <v>2021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8</v>
      </c>
      <c r="M1694">
        <v>99</v>
      </c>
      <c r="N1694">
        <v>99</v>
      </c>
      <c r="O1694">
        <v>99</v>
      </c>
      <c r="P1694">
        <v>9999</v>
      </c>
      <c r="Q1694">
        <v>998</v>
      </c>
      <c r="R1694">
        <v>1153</v>
      </c>
      <c r="S1694">
        <v>8</v>
      </c>
      <c r="T1694">
        <v>7.4180398959236769</v>
      </c>
      <c r="U1694">
        <v>41.924700780572422</v>
      </c>
      <c r="V1694">
        <v>9.2801387684301861</v>
      </c>
      <c r="W1694">
        <v>27.580225498699043</v>
      </c>
      <c r="X1694">
        <v>100</v>
      </c>
      <c r="Y1694">
        <v>97.745013009540315</v>
      </c>
      <c r="Z1694">
        <v>77.536860364267099</v>
      </c>
      <c r="AA1694">
        <v>9.2026041283001891</v>
      </c>
      <c r="AB1694">
        <v>0</v>
      </c>
      <c r="AC1694">
        <v>1.8816926857334448</v>
      </c>
      <c r="AE1694">
        <v>13.452061438274596</v>
      </c>
      <c r="AG1694">
        <v>22.94070831675289</v>
      </c>
      <c r="AH1694">
        <v>21.679640960398391</v>
      </c>
    </row>
    <row r="1695" spans="1:37">
      <c r="A1695">
        <v>11</v>
      </c>
      <c r="B1695">
        <v>57</v>
      </c>
      <c r="C1695">
        <v>2021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</v>
      </c>
      <c r="M1695">
        <v>99</v>
      </c>
      <c r="N1695">
        <v>99</v>
      </c>
      <c r="O1695">
        <v>99</v>
      </c>
      <c r="P1695">
        <v>9999</v>
      </c>
      <c r="Q1695">
        <v>1099</v>
      </c>
      <c r="R1695">
        <v>1261</v>
      </c>
      <c r="S1695">
        <v>9</v>
      </c>
      <c r="T1695">
        <v>7.7422680412371134</v>
      </c>
      <c r="U1695">
        <v>49.221482950039643</v>
      </c>
      <c r="V1695">
        <v>2.061855670103093</v>
      </c>
      <c r="W1695">
        <v>30.214115781126093</v>
      </c>
      <c r="X1695">
        <v>100</v>
      </c>
      <c r="Y1695">
        <v>99.84139571768435</v>
      </c>
      <c r="Z1695">
        <v>95.955590800951597</v>
      </c>
      <c r="AA1695">
        <v>8.1613541236456655</v>
      </c>
      <c r="AB1695">
        <v>0</v>
      </c>
      <c r="AC1695">
        <v>1.9259151533636265</v>
      </c>
      <c r="AE1695">
        <v>29.36007630734834</v>
      </c>
      <c r="AG1695">
        <v>25.089534421010743</v>
      </c>
      <c r="AH1695">
        <v>27.837010107037074</v>
      </c>
    </row>
    <row r="1696" spans="1:37">
      <c r="A1696">
        <v>11</v>
      </c>
      <c r="B1696">
        <v>58</v>
      </c>
      <c r="C1696">
        <v>2021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10</v>
      </c>
      <c r="M1696">
        <v>99</v>
      </c>
      <c r="N1696">
        <v>99</v>
      </c>
      <c r="O1696">
        <v>99</v>
      </c>
      <c r="P1696">
        <v>9999</v>
      </c>
      <c r="Q1696">
        <v>528</v>
      </c>
      <c r="R1696">
        <v>584</v>
      </c>
      <c r="S1696">
        <v>10</v>
      </c>
      <c r="T1696">
        <v>7.9469178082191778</v>
      </c>
      <c r="U1696">
        <v>54.242260273972569</v>
      </c>
      <c r="V1696">
        <v>1.0273972602739727</v>
      </c>
      <c r="W1696">
        <v>34.760273972602739</v>
      </c>
      <c r="X1696">
        <v>100</v>
      </c>
      <c r="Y1696">
        <v>100</v>
      </c>
      <c r="Z1696">
        <v>98.801369863013676</v>
      </c>
      <c r="AA1696">
        <v>8.2562556416290231</v>
      </c>
      <c r="AB1696">
        <v>0</v>
      </c>
      <c r="AC1696">
        <v>1.7891197288620506</v>
      </c>
      <c r="AE1696">
        <v>43.805407549047509</v>
      </c>
      <c r="AG1696">
        <v>11.619578193394352</v>
      </c>
      <c r="AH1696">
        <v>14.20703439591238</v>
      </c>
    </row>
    <row r="1697" spans="1:34">
      <c r="A1697">
        <v>11</v>
      </c>
      <c r="B1697">
        <v>59</v>
      </c>
      <c r="C1697">
        <v>2021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11</v>
      </c>
      <c r="M1697">
        <v>99</v>
      </c>
      <c r="N1697">
        <v>99</v>
      </c>
      <c r="O1697">
        <v>99</v>
      </c>
      <c r="P1697">
        <v>9999</v>
      </c>
      <c r="Q1697">
        <v>347</v>
      </c>
      <c r="R1697">
        <v>367</v>
      </c>
      <c r="S1697">
        <v>11</v>
      </c>
      <c r="T1697">
        <v>8.286103542234331</v>
      </c>
      <c r="U1697">
        <v>56.962915531335149</v>
      </c>
      <c r="V1697">
        <v>0</v>
      </c>
      <c r="W1697">
        <v>38.41961852861035</v>
      </c>
      <c r="X1697">
        <v>100</v>
      </c>
      <c r="Y1697">
        <v>100</v>
      </c>
      <c r="Z1697">
        <v>100</v>
      </c>
      <c r="AA1697">
        <v>7.684177093431626</v>
      </c>
      <c r="AB1697">
        <v>0</v>
      </c>
      <c r="AC1697">
        <v>1.9285317423825536</v>
      </c>
      <c r="AE1697">
        <v>40.065059065203457</v>
      </c>
      <c r="AG1697">
        <v>7.3020294468762446</v>
      </c>
      <c r="AH1697">
        <v>9.375859278893488</v>
      </c>
    </row>
    <row r="1698" spans="1:34">
      <c r="A1698">
        <v>11</v>
      </c>
      <c r="B1698">
        <v>60</v>
      </c>
      <c r="C1698">
        <v>2021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12</v>
      </c>
      <c r="M1698">
        <v>99</v>
      </c>
      <c r="N1698">
        <v>99</v>
      </c>
      <c r="O1698">
        <v>99</v>
      </c>
      <c r="P1698">
        <v>9999</v>
      </c>
      <c r="Q1698">
        <v>143</v>
      </c>
      <c r="R1698">
        <v>147</v>
      </c>
      <c r="S1698">
        <v>12</v>
      </c>
      <c r="T1698">
        <v>8.3061224489795915</v>
      </c>
      <c r="U1698">
        <v>59.584897959183699</v>
      </c>
      <c r="V1698">
        <v>0</v>
      </c>
      <c r="W1698">
        <v>41.49659863945579</v>
      </c>
      <c r="X1698">
        <v>100</v>
      </c>
      <c r="Y1698">
        <v>100</v>
      </c>
      <c r="Z1698">
        <v>100</v>
      </c>
      <c r="AA1698">
        <v>8.0794145379043112</v>
      </c>
      <c r="AB1698">
        <v>0</v>
      </c>
      <c r="AC1698">
        <v>1.7942168810650425</v>
      </c>
      <c r="AE1698">
        <v>43.459111046870589</v>
      </c>
      <c r="AG1698">
        <v>2.9247910863509747</v>
      </c>
      <c r="AH1698">
        <v>3.9283153247388598</v>
      </c>
    </row>
    <row r="1699" spans="1:34">
      <c r="A1699">
        <v>11</v>
      </c>
      <c r="B1699">
        <v>61</v>
      </c>
      <c r="C1699">
        <v>2021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13</v>
      </c>
      <c r="M1699">
        <v>99</v>
      </c>
      <c r="N1699">
        <v>99</v>
      </c>
      <c r="O1699">
        <v>99</v>
      </c>
      <c r="P1699">
        <v>9999</v>
      </c>
      <c r="Q1699">
        <v>31</v>
      </c>
      <c r="R1699">
        <v>32</v>
      </c>
      <c r="S1699">
        <v>13</v>
      </c>
      <c r="T1699">
        <v>8.875</v>
      </c>
      <c r="U1699">
        <v>64.675937499999989</v>
      </c>
      <c r="V1699">
        <v>0</v>
      </c>
      <c r="W1699">
        <v>59.375</v>
      </c>
      <c r="X1699">
        <v>100</v>
      </c>
      <c r="Y1699">
        <v>100</v>
      </c>
      <c r="Z1699">
        <v>100</v>
      </c>
      <c r="AA1699">
        <v>6.0813356157257834</v>
      </c>
      <c r="AB1699">
        <v>0</v>
      </c>
      <c r="AC1699">
        <v>1.5360257159305637</v>
      </c>
      <c r="AE1699">
        <v>36.560165439341439</v>
      </c>
      <c r="AG1699">
        <v>0.63668921607640283</v>
      </c>
      <c r="AH1699">
        <v>0.92820844956139681</v>
      </c>
    </row>
    <row r="1700" spans="1:34">
      <c r="A1700">
        <v>11</v>
      </c>
      <c r="B1700">
        <v>62</v>
      </c>
      <c r="C1700">
        <v>2021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14</v>
      </c>
      <c r="M1700">
        <v>99</v>
      </c>
      <c r="N1700">
        <v>99</v>
      </c>
      <c r="O1700">
        <v>99</v>
      </c>
      <c r="P1700">
        <v>9999</v>
      </c>
      <c r="Q1700">
        <v>16</v>
      </c>
      <c r="R1700">
        <v>18</v>
      </c>
      <c r="S1700">
        <v>14</v>
      </c>
      <c r="T1700">
        <v>9.2222222222222232</v>
      </c>
      <c r="U1700">
        <v>67.689444444444433</v>
      </c>
      <c r="V1700">
        <v>0</v>
      </c>
      <c r="W1700">
        <v>77.777777777777771</v>
      </c>
      <c r="X1700">
        <v>100</v>
      </c>
      <c r="Y1700">
        <v>100</v>
      </c>
      <c r="Z1700">
        <v>100</v>
      </c>
      <c r="AA1700">
        <v>8.4812292559132345</v>
      </c>
      <c r="AB1700">
        <v>0</v>
      </c>
      <c r="AC1700">
        <v>1.4358719981466801</v>
      </c>
      <c r="AE1700">
        <v>64.831250202284437</v>
      </c>
      <c r="AG1700">
        <v>0.35813768404297652</v>
      </c>
      <c r="AH1700">
        <v>0.54644475439093076</v>
      </c>
    </row>
    <row r="1701" spans="1:34">
      <c r="A1701">
        <v>11</v>
      </c>
      <c r="B1701">
        <v>63</v>
      </c>
      <c r="C1701">
        <v>2021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15</v>
      </c>
      <c r="M1701">
        <v>99</v>
      </c>
      <c r="N1701">
        <v>99</v>
      </c>
      <c r="O1701">
        <v>99</v>
      </c>
      <c r="P1701">
        <v>9999</v>
      </c>
      <c r="Q1701">
        <v>1</v>
      </c>
      <c r="R1701">
        <v>1</v>
      </c>
      <c r="S1701">
        <v>15</v>
      </c>
      <c r="T1701">
        <v>6</v>
      </c>
      <c r="U1701">
        <v>63.9</v>
      </c>
      <c r="V1701">
        <v>0</v>
      </c>
      <c r="W1701">
        <v>0</v>
      </c>
      <c r="X1701">
        <v>100</v>
      </c>
      <c r="Y1701">
        <v>100</v>
      </c>
      <c r="Z1701">
        <v>100</v>
      </c>
      <c r="AA1701">
        <v>0</v>
      </c>
      <c r="AB1701">
        <v>0</v>
      </c>
      <c r="AC1701">
        <v>0</v>
      </c>
      <c r="AG1701">
        <v>1.9896538002387588E-2</v>
      </c>
      <c r="AH1701">
        <v>2.865851380535326E-2</v>
      </c>
    </row>
    <row r="1702" spans="1:34">
      <c r="A1702">
        <v>11</v>
      </c>
      <c r="B1702">
        <v>64</v>
      </c>
      <c r="C1702">
        <v>2020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1</v>
      </c>
      <c r="M1702">
        <v>99</v>
      </c>
      <c r="N1702">
        <v>99</v>
      </c>
      <c r="O1702">
        <v>99</v>
      </c>
      <c r="P1702">
        <v>9999</v>
      </c>
    </row>
    <row r="1703" spans="1:34">
      <c r="A1703">
        <v>11</v>
      </c>
      <c r="B1703">
        <v>65</v>
      </c>
      <c r="C1703">
        <v>2020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2</v>
      </c>
      <c r="M1703">
        <v>99</v>
      </c>
      <c r="N1703">
        <v>99</v>
      </c>
      <c r="O1703">
        <v>99</v>
      </c>
      <c r="P1703">
        <v>9999</v>
      </c>
      <c r="Q1703">
        <v>13</v>
      </c>
      <c r="R1703">
        <v>15</v>
      </c>
      <c r="S1703">
        <v>2</v>
      </c>
      <c r="T1703">
        <v>3.3333333333333344</v>
      </c>
      <c r="U1703">
        <v>24.308666666666671</v>
      </c>
      <c r="V1703">
        <v>0</v>
      </c>
      <c r="W1703">
        <v>0</v>
      </c>
      <c r="X1703">
        <v>86.666666666666686</v>
      </c>
      <c r="Y1703">
        <v>46.666666666666657</v>
      </c>
      <c r="Z1703">
        <v>6.6666666666666687</v>
      </c>
      <c r="AA1703">
        <v>8.3559566511294996</v>
      </c>
      <c r="AB1703">
        <v>0</v>
      </c>
      <c r="AC1703">
        <v>1.1925695879998877</v>
      </c>
      <c r="AE1703">
        <v>47.811498869606794</v>
      </c>
      <c r="AG1703">
        <v>0.29982010793523878</v>
      </c>
      <c r="AH1703">
        <v>0.16956668812350503</v>
      </c>
    </row>
    <row r="1704" spans="1:34">
      <c r="A1704">
        <v>11</v>
      </c>
      <c r="B1704">
        <v>66</v>
      </c>
      <c r="C1704">
        <v>2020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3</v>
      </c>
      <c r="M1704">
        <v>99</v>
      </c>
      <c r="N1704">
        <v>99</v>
      </c>
      <c r="O1704">
        <v>99</v>
      </c>
      <c r="P1704">
        <v>9999</v>
      </c>
      <c r="Q1704">
        <v>35</v>
      </c>
      <c r="R1704">
        <v>35</v>
      </c>
      <c r="S1704">
        <v>3</v>
      </c>
      <c r="T1704">
        <v>4.1714285714285717</v>
      </c>
      <c r="U1704">
        <v>24.800857142857151</v>
      </c>
      <c r="V1704">
        <v>0</v>
      </c>
      <c r="W1704">
        <v>0</v>
      </c>
      <c r="X1704">
        <v>85.714285714285694</v>
      </c>
      <c r="Y1704">
        <v>60</v>
      </c>
      <c r="Z1704">
        <v>11.428571428571431</v>
      </c>
      <c r="AA1704">
        <v>7.59772348288939</v>
      </c>
      <c r="AB1704">
        <v>0</v>
      </c>
      <c r="AC1704">
        <v>1.0819483559292273</v>
      </c>
      <c r="AE1704">
        <v>55.456437893589566</v>
      </c>
      <c r="AG1704">
        <v>0.69958025184889061</v>
      </c>
      <c r="AH1704">
        <v>0.40366665466869456</v>
      </c>
    </row>
    <row r="1705" spans="1:34">
      <c r="A1705">
        <v>11</v>
      </c>
      <c r="B1705">
        <v>67</v>
      </c>
      <c r="C1705">
        <v>2020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9999</v>
      </c>
      <c r="Q1705">
        <v>79</v>
      </c>
      <c r="R1705">
        <v>91</v>
      </c>
      <c r="S1705">
        <v>4</v>
      </c>
      <c r="T1705">
        <v>4.5714285714285694</v>
      </c>
      <c r="U1705">
        <v>25.876483516483525</v>
      </c>
      <c r="V1705">
        <v>0</v>
      </c>
      <c r="W1705">
        <v>0</v>
      </c>
      <c r="X1705">
        <v>86.813186813186817</v>
      </c>
      <c r="Y1705">
        <v>54.945054945054927</v>
      </c>
      <c r="Z1705">
        <v>18.68131868131869</v>
      </c>
      <c r="AA1705">
        <v>9.0142835829290497</v>
      </c>
      <c r="AB1705">
        <v>0</v>
      </c>
      <c r="AC1705">
        <v>1.5128958996374202</v>
      </c>
      <c r="AE1705">
        <v>13.265843226836399</v>
      </c>
      <c r="AG1705">
        <v>1.8189086548071165</v>
      </c>
      <c r="AH1705">
        <v>1.0950521200277126</v>
      </c>
    </row>
    <row r="1706" spans="1:34">
      <c r="A1706">
        <v>11</v>
      </c>
      <c r="B1706">
        <v>68</v>
      </c>
      <c r="C1706">
        <v>2020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5</v>
      </c>
      <c r="M1706">
        <v>99</v>
      </c>
      <c r="N1706">
        <v>99</v>
      </c>
      <c r="O1706">
        <v>99</v>
      </c>
      <c r="P1706">
        <v>9999</v>
      </c>
      <c r="Q1706">
        <v>169</v>
      </c>
      <c r="R1706">
        <v>197</v>
      </c>
      <c r="S1706">
        <v>5</v>
      </c>
      <c r="T1706">
        <v>5.3857868020304567</v>
      </c>
      <c r="U1706">
        <v>28.36654822335024</v>
      </c>
      <c r="V1706">
        <v>0</v>
      </c>
      <c r="W1706">
        <v>3.5532994923857877</v>
      </c>
      <c r="X1706">
        <v>91.370558375634531</v>
      </c>
      <c r="Y1706">
        <v>72.081218274111691</v>
      </c>
      <c r="Z1706">
        <v>23.350253807106608</v>
      </c>
      <c r="AA1706">
        <v>8.5765114406342278</v>
      </c>
      <c r="AB1706">
        <v>0</v>
      </c>
      <c r="AC1706">
        <v>1.6257449726103868</v>
      </c>
      <c r="AE1706">
        <v>16.973201147748796</v>
      </c>
      <c r="AG1706">
        <v>3.9376374175494697</v>
      </c>
      <c r="AH1706">
        <v>2.5987281963597391</v>
      </c>
    </row>
    <row r="1707" spans="1:34">
      <c r="A1707">
        <v>11</v>
      </c>
      <c r="B1707">
        <v>69</v>
      </c>
      <c r="C1707">
        <v>2020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6</v>
      </c>
      <c r="M1707">
        <v>99</v>
      </c>
      <c r="N1707">
        <v>99</v>
      </c>
      <c r="O1707">
        <v>99</v>
      </c>
      <c r="P1707">
        <v>9999</v>
      </c>
      <c r="Q1707">
        <v>423</v>
      </c>
      <c r="R1707">
        <v>508</v>
      </c>
      <c r="S1707">
        <v>6</v>
      </c>
      <c r="T1707">
        <v>6.2165354330708631</v>
      </c>
      <c r="U1707">
        <v>30.844940944881909</v>
      </c>
      <c r="V1707">
        <v>28.937007874015752</v>
      </c>
      <c r="W1707">
        <v>6.8897637795275601</v>
      </c>
      <c r="X1707">
        <v>95.275590551181111</v>
      </c>
      <c r="Y1707">
        <v>77.362204724409452</v>
      </c>
      <c r="Z1707">
        <v>35.433070866141719</v>
      </c>
      <c r="AA1707">
        <v>9.1853283922610558</v>
      </c>
      <c r="AB1707">
        <v>0</v>
      </c>
      <c r="AC1707">
        <v>1.6814065999205283</v>
      </c>
      <c r="AE1707">
        <v>20.145410830662872</v>
      </c>
      <c r="AG1707">
        <v>10.153907655406757</v>
      </c>
      <c r="AH1707">
        <v>7.2867823178166082</v>
      </c>
    </row>
    <row r="1708" spans="1:34">
      <c r="A1708">
        <v>11</v>
      </c>
      <c r="B1708">
        <v>70</v>
      </c>
      <c r="C1708">
        <v>2020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7</v>
      </c>
      <c r="M1708">
        <v>99</v>
      </c>
      <c r="N1708">
        <v>99</v>
      </c>
      <c r="O1708">
        <v>99</v>
      </c>
      <c r="P1708">
        <v>9999</v>
      </c>
      <c r="Q1708">
        <v>643</v>
      </c>
      <c r="R1708">
        <v>777</v>
      </c>
      <c r="S1708">
        <v>7</v>
      </c>
      <c r="T1708">
        <v>6.895752895752894</v>
      </c>
      <c r="U1708">
        <v>34.77187902187903</v>
      </c>
      <c r="V1708">
        <v>19.819819819819823</v>
      </c>
      <c r="W1708">
        <v>15.315315315315312</v>
      </c>
      <c r="X1708">
        <v>99.485199485199445</v>
      </c>
      <c r="Y1708">
        <v>89.189189189189179</v>
      </c>
      <c r="Z1708">
        <v>50.707850707850703</v>
      </c>
      <c r="AA1708">
        <v>8.8292558076340448</v>
      </c>
      <c r="AB1708">
        <v>0</v>
      </c>
      <c r="AC1708">
        <v>1.81533436246946</v>
      </c>
      <c r="AE1708">
        <v>1.2391579317672239</v>
      </c>
      <c r="AG1708">
        <v>15.530681591045376</v>
      </c>
      <c r="AH1708">
        <v>12.564271694728438</v>
      </c>
    </row>
    <row r="1709" spans="1:34">
      <c r="A1709">
        <v>11</v>
      </c>
      <c r="B1709">
        <v>71</v>
      </c>
      <c r="C1709">
        <v>2020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8</v>
      </c>
      <c r="M1709">
        <v>99</v>
      </c>
      <c r="N1709">
        <v>99</v>
      </c>
      <c r="O1709">
        <v>99</v>
      </c>
      <c r="P1709">
        <v>9999</v>
      </c>
      <c r="Q1709">
        <v>1010</v>
      </c>
      <c r="R1709">
        <v>1193</v>
      </c>
      <c r="S1709">
        <v>8</v>
      </c>
      <c r="T1709">
        <v>7.4048616932103917</v>
      </c>
      <c r="U1709">
        <v>40.671668063704963</v>
      </c>
      <c r="V1709">
        <v>10.645431684828164</v>
      </c>
      <c r="W1709">
        <v>23.470243084660527</v>
      </c>
      <c r="X1709">
        <v>100</v>
      </c>
      <c r="Y1709">
        <v>97.40150880134118</v>
      </c>
      <c r="Z1709">
        <v>73.344509639564137</v>
      </c>
      <c r="AA1709">
        <v>8.9600857481409513</v>
      </c>
      <c r="AB1709">
        <v>0</v>
      </c>
      <c r="AC1709">
        <v>1.8314226173027224</v>
      </c>
      <c r="AE1709">
        <v>7.3724309254087501</v>
      </c>
      <c r="AG1709">
        <v>23.845692584449338</v>
      </c>
      <c r="AH1709">
        <v>22.564232631563577</v>
      </c>
    </row>
    <row r="1710" spans="1:34">
      <c r="A1710">
        <v>11</v>
      </c>
      <c r="B1710">
        <v>72</v>
      </c>
      <c r="C1710">
        <v>2020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</v>
      </c>
      <c r="M1710">
        <v>99</v>
      </c>
      <c r="N1710">
        <v>99</v>
      </c>
      <c r="O1710">
        <v>99</v>
      </c>
      <c r="P1710">
        <v>9999</v>
      </c>
      <c r="Q1710">
        <v>950</v>
      </c>
      <c r="R1710">
        <v>1134</v>
      </c>
      <c r="S1710">
        <v>9</v>
      </c>
      <c r="T1710">
        <v>7.7098765432098748</v>
      </c>
      <c r="U1710">
        <v>49.084647266313915</v>
      </c>
      <c r="V1710">
        <v>2.7336860670194003</v>
      </c>
      <c r="W1710">
        <v>30.423280423280435</v>
      </c>
      <c r="X1710">
        <v>100</v>
      </c>
      <c r="Y1710">
        <v>99.911816578483212</v>
      </c>
      <c r="Z1710">
        <v>95.061728395061735</v>
      </c>
      <c r="AA1710">
        <v>8.4198310992429253</v>
      </c>
      <c r="AB1710">
        <v>0</v>
      </c>
      <c r="AC1710">
        <v>1.9064425680260355</v>
      </c>
      <c r="AE1710">
        <v>32.565715990787126</v>
      </c>
      <c r="AG1710">
        <v>22.666400159904061</v>
      </c>
      <c r="AH1710">
        <v>25.884922520537675</v>
      </c>
    </row>
    <row r="1711" spans="1:34">
      <c r="A1711">
        <v>11</v>
      </c>
      <c r="B1711">
        <v>73</v>
      </c>
      <c r="C1711">
        <v>2020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10</v>
      </c>
      <c r="M1711">
        <v>99</v>
      </c>
      <c r="N1711">
        <v>99</v>
      </c>
      <c r="O1711">
        <v>99</v>
      </c>
      <c r="P1711">
        <v>9999</v>
      </c>
      <c r="Q1711">
        <v>441</v>
      </c>
      <c r="R1711">
        <v>494</v>
      </c>
      <c r="S1711">
        <v>10</v>
      </c>
      <c r="T1711">
        <v>8.0283400809716561</v>
      </c>
      <c r="U1711">
        <v>53.947995951416992</v>
      </c>
      <c r="V1711">
        <v>0.40485829959514158</v>
      </c>
      <c r="W1711">
        <v>35.020242914979747</v>
      </c>
      <c r="X1711">
        <v>100</v>
      </c>
      <c r="Y1711">
        <v>99.797570850202476</v>
      </c>
      <c r="Z1711">
        <v>98.785425101214585</v>
      </c>
      <c r="AA1711">
        <v>8.1036237852843023</v>
      </c>
      <c r="AB1711">
        <v>0</v>
      </c>
      <c r="AC1711">
        <v>1.9318360080704913</v>
      </c>
      <c r="AE1711">
        <v>33.870249263817385</v>
      </c>
      <c r="AG1711">
        <v>9.8740755546672023</v>
      </c>
      <c r="AH1711">
        <v>12.393398250732872</v>
      </c>
    </row>
    <row r="1712" spans="1:34">
      <c r="A1712">
        <v>11</v>
      </c>
      <c r="B1712">
        <v>74</v>
      </c>
      <c r="C1712">
        <v>2020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11</v>
      </c>
      <c r="M1712">
        <v>99</v>
      </c>
      <c r="N1712">
        <v>99</v>
      </c>
      <c r="O1712">
        <v>99</v>
      </c>
      <c r="P1712">
        <v>9999</v>
      </c>
      <c r="Q1712">
        <v>315</v>
      </c>
      <c r="R1712">
        <v>362</v>
      </c>
      <c r="S1712">
        <v>11</v>
      </c>
      <c r="T1712">
        <v>8.3232044198895032</v>
      </c>
      <c r="U1712">
        <v>57.02455801104972</v>
      </c>
      <c r="V1712">
        <v>0.5524861878453039</v>
      </c>
      <c r="W1712">
        <v>44.19889502762431</v>
      </c>
      <c r="X1712">
        <v>100</v>
      </c>
      <c r="Y1712">
        <v>100</v>
      </c>
      <c r="Z1712">
        <v>99.447513812154682</v>
      </c>
      <c r="AA1712">
        <v>8.0861222052637007</v>
      </c>
      <c r="AB1712">
        <v>0</v>
      </c>
      <c r="AC1712">
        <v>2.0132057685442377</v>
      </c>
      <c r="AE1712">
        <v>46.945238682174221</v>
      </c>
      <c r="AG1712">
        <v>7.2356586048370977</v>
      </c>
      <c r="AH1712">
        <v>9.5997216098451048</v>
      </c>
    </row>
    <row r="1713" spans="1:34">
      <c r="A1713">
        <v>11</v>
      </c>
      <c r="B1713">
        <v>75</v>
      </c>
      <c r="C1713">
        <v>2020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12</v>
      </c>
      <c r="M1713">
        <v>99</v>
      </c>
      <c r="N1713">
        <v>99</v>
      </c>
      <c r="O1713">
        <v>99</v>
      </c>
      <c r="P1713">
        <v>9999</v>
      </c>
      <c r="Q1713">
        <v>129</v>
      </c>
      <c r="R1713">
        <v>144</v>
      </c>
      <c r="S1713">
        <v>12</v>
      </c>
      <c r="T1713">
        <v>8.0486111111111107</v>
      </c>
      <c r="U1713">
        <v>58.593680555555522</v>
      </c>
      <c r="V1713">
        <v>0</v>
      </c>
      <c r="W1713">
        <v>36.80555555555555</v>
      </c>
      <c r="X1713">
        <v>100</v>
      </c>
      <c r="Y1713">
        <v>100</v>
      </c>
      <c r="Z1713">
        <v>100</v>
      </c>
      <c r="AA1713">
        <v>7.3314248223476701</v>
      </c>
      <c r="AB1713">
        <v>0</v>
      </c>
      <c r="AC1713">
        <v>2.0457607288919557</v>
      </c>
      <c r="AE1713">
        <v>35.392073469955861</v>
      </c>
      <c r="AG1713">
        <v>2.8782730361782929</v>
      </c>
      <c r="AH1713">
        <v>3.9237507483618792</v>
      </c>
    </row>
    <row r="1714" spans="1:34">
      <c r="A1714">
        <v>11</v>
      </c>
      <c r="B1714">
        <v>76</v>
      </c>
      <c r="C1714">
        <v>2020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13</v>
      </c>
      <c r="M1714">
        <v>99</v>
      </c>
      <c r="N1714">
        <v>99</v>
      </c>
      <c r="O1714">
        <v>99</v>
      </c>
      <c r="P1714">
        <v>9999</v>
      </c>
      <c r="Q1714">
        <v>32</v>
      </c>
      <c r="R1714">
        <v>32</v>
      </c>
      <c r="S1714">
        <v>13</v>
      </c>
      <c r="T1714">
        <v>8.0625</v>
      </c>
      <c r="U1714">
        <v>59.7340625</v>
      </c>
      <c r="V1714">
        <v>0</v>
      </c>
      <c r="W1714">
        <v>40.625</v>
      </c>
      <c r="X1714">
        <v>100</v>
      </c>
      <c r="Y1714">
        <v>100</v>
      </c>
      <c r="Z1714">
        <v>100</v>
      </c>
      <c r="AA1714">
        <v>7.7595307764769617</v>
      </c>
      <c r="AB1714">
        <v>0</v>
      </c>
      <c r="AC1714">
        <v>2.5241025632885838</v>
      </c>
      <c r="AE1714">
        <v>59.603273210497051</v>
      </c>
      <c r="AG1714">
        <v>0.63961623026184278</v>
      </c>
      <c r="AH1714">
        <v>0.88891486899377115</v>
      </c>
    </row>
    <row r="1715" spans="1:34">
      <c r="A1715">
        <v>11</v>
      </c>
      <c r="B1715">
        <v>77</v>
      </c>
      <c r="C1715">
        <v>2020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14</v>
      </c>
      <c r="M1715">
        <v>99</v>
      </c>
      <c r="N1715">
        <v>99</v>
      </c>
      <c r="O1715">
        <v>99</v>
      </c>
      <c r="P1715">
        <v>9999</v>
      </c>
      <c r="Q1715">
        <v>20</v>
      </c>
      <c r="R1715">
        <v>21</v>
      </c>
      <c r="S1715">
        <v>14</v>
      </c>
      <c r="T1715">
        <v>9.809523809523812</v>
      </c>
      <c r="U1715">
        <v>64.202857142857155</v>
      </c>
      <c r="V1715">
        <v>0</v>
      </c>
      <c r="W1715">
        <v>76.190476190476218</v>
      </c>
      <c r="X1715">
        <v>100</v>
      </c>
      <c r="Y1715">
        <v>100</v>
      </c>
      <c r="Z1715">
        <v>100</v>
      </c>
      <c r="AA1715">
        <v>7.4952982995101634</v>
      </c>
      <c r="AB1715">
        <v>0</v>
      </c>
      <c r="AC1715">
        <v>1.8418171053155856</v>
      </c>
      <c r="AE1715">
        <v>70.75486620419791</v>
      </c>
      <c r="AG1715">
        <v>0.41974815110933422</v>
      </c>
      <c r="AH1715">
        <v>0.6269916982403998</v>
      </c>
    </row>
    <row r="1716" spans="1:34">
      <c r="A1716">
        <v>11</v>
      </c>
      <c r="B1716">
        <v>78</v>
      </c>
      <c r="C1716">
        <v>2020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15</v>
      </c>
      <c r="M1716">
        <v>99</v>
      </c>
      <c r="N1716">
        <v>99</v>
      </c>
      <c r="O1716">
        <v>99</v>
      </c>
      <c r="P1716">
        <v>9999</v>
      </c>
    </row>
    <row r="1717" spans="1:34">
      <c r="A1717">
        <v>11</v>
      </c>
      <c r="B1717">
        <v>79</v>
      </c>
      <c r="C1717">
        <v>2019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1</v>
      </c>
      <c r="M1717">
        <v>99</v>
      </c>
      <c r="N1717">
        <v>99</v>
      </c>
      <c r="O1717">
        <v>99</v>
      </c>
      <c r="P1717">
        <v>9999</v>
      </c>
      <c r="Q1717">
        <v>7</v>
      </c>
      <c r="R1717">
        <v>7</v>
      </c>
      <c r="S1717">
        <v>1</v>
      </c>
      <c r="T1717">
        <v>3.2857142857142847</v>
      </c>
      <c r="U1717">
        <v>19.860000000000003</v>
      </c>
      <c r="V1717">
        <v>0</v>
      </c>
      <c r="W1717">
        <v>0</v>
      </c>
      <c r="X1717">
        <v>42.857142857142847</v>
      </c>
      <c r="Y1717">
        <v>28.571428571428577</v>
      </c>
      <c r="Z1717">
        <v>14.285714285714288</v>
      </c>
      <c r="AA1717">
        <v>8.9904965697912669</v>
      </c>
      <c r="AB1717">
        <v>0</v>
      </c>
      <c r="AC1717">
        <v>1.1605769149479961</v>
      </c>
      <c r="AE1717">
        <v>37.322455084085568</v>
      </c>
      <c r="AG1717">
        <v>0.13250047321597577</v>
      </c>
      <c r="AH1717">
        <v>6.0096083703962605E-2</v>
      </c>
    </row>
    <row r="1718" spans="1:34">
      <c r="A1718">
        <v>11</v>
      </c>
      <c r="B1718">
        <v>80</v>
      </c>
      <c r="C1718">
        <v>2019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2</v>
      </c>
      <c r="M1718">
        <v>99</v>
      </c>
      <c r="N1718">
        <v>99</v>
      </c>
      <c r="O1718">
        <v>99</v>
      </c>
      <c r="P1718">
        <v>9999</v>
      </c>
      <c r="Q1718">
        <v>16</v>
      </c>
      <c r="R1718">
        <v>17</v>
      </c>
      <c r="S1718">
        <v>2</v>
      </c>
      <c r="T1718">
        <v>4.352941176470587</v>
      </c>
      <c r="U1718">
        <v>24.84470588235294</v>
      </c>
      <c r="V1718">
        <v>0</v>
      </c>
      <c r="W1718">
        <v>0</v>
      </c>
      <c r="X1718">
        <v>82.352941176470608</v>
      </c>
      <c r="Y1718">
        <v>47.058823529411761</v>
      </c>
      <c r="Z1718">
        <v>17.647058823529413</v>
      </c>
      <c r="AA1718">
        <v>8.6216813684673639</v>
      </c>
      <c r="AB1718">
        <v>0</v>
      </c>
      <c r="AC1718">
        <v>1.2806788857104272</v>
      </c>
      <c r="AE1718">
        <v>51.98080733074211</v>
      </c>
      <c r="AG1718">
        <v>0.32178686352451258</v>
      </c>
      <c r="AH1718">
        <v>0.18257935486408899</v>
      </c>
    </row>
    <row r="1719" spans="1:34">
      <c r="A1719">
        <v>11</v>
      </c>
      <c r="B1719">
        <v>81</v>
      </c>
      <c r="C1719">
        <v>2019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3</v>
      </c>
      <c r="M1719">
        <v>99</v>
      </c>
      <c r="N1719">
        <v>99</v>
      </c>
      <c r="O1719">
        <v>99</v>
      </c>
      <c r="P1719">
        <v>9999</v>
      </c>
      <c r="Q1719">
        <v>39</v>
      </c>
      <c r="R1719">
        <v>42</v>
      </c>
      <c r="S1719">
        <v>3</v>
      </c>
      <c r="T1719">
        <v>4.4761904761904772</v>
      </c>
      <c r="U1719">
        <v>26.640238095238079</v>
      </c>
      <c r="V1719">
        <v>0</v>
      </c>
      <c r="W1719">
        <v>0</v>
      </c>
      <c r="X1719">
        <v>90.476190476190439</v>
      </c>
      <c r="Y1719">
        <v>69.047619047619051</v>
      </c>
      <c r="Z1719">
        <v>11.90476190476191</v>
      </c>
      <c r="AA1719">
        <v>7.0356190671181915</v>
      </c>
      <c r="AB1719">
        <v>0</v>
      </c>
      <c r="AC1719">
        <v>1.3669238185149823</v>
      </c>
      <c r="AE1719">
        <v>25.50383863571788</v>
      </c>
      <c r="AG1719">
        <v>0.79500283929585458</v>
      </c>
      <c r="AH1719">
        <v>0.48367793911326945</v>
      </c>
    </row>
    <row r="1720" spans="1:34">
      <c r="A1720">
        <v>11</v>
      </c>
      <c r="B1720">
        <v>82</v>
      </c>
      <c r="C1720">
        <v>2019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9999</v>
      </c>
      <c r="Q1720">
        <v>83</v>
      </c>
      <c r="R1720">
        <v>90</v>
      </c>
      <c r="S1720">
        <v>4</v>
      </c>
      <c r="T1720">
        <v>4.5555555555555562</v>
      </c>
      <c r="U1720">
        <v>27.411888888888889</v>
      </c>
      <c r="V1720">
        <v>0</v>
      </c>
      <c r="W1720">
        <v>0</v>
      </c>
      <c r="X1720">
        <v>90</v>
      </c>
      <c r="Y1720">
        <v>65.555555555555557</v>
      </c>
      <c r="Z1720">
        <v>20</v>
      </c>
      <c r="AA1720">
        <v>8.1746195146854781</v>
      </c>
      <c r="AB1720">
        <v>0</v>
      </c>
      <c r="AC1720">
        <v>1.4765659191449081</v>
      </c>
      <c r="AE1720">
        <v>13.802911401035088</v>
      </c>
      <c r="AG1720">
        <v>1.7035775127768313</v>
      </c>
      <c r="AH1720">
        <v>1.0664742139514818</v>
      </c>
    </row>
    <row r="1721" spans="1:34">
      <c r="A1721">
        <v>11</v>
      </c>
      <c r="B1721">
        <v>83</v>
      </c>
      <c r="C1721">
        <v>2019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5</v>
      </c>
      <c r="M1721">
        <v>99</v>
      </c>
      <c r="N1721">
        <v>99</v>
      </c>
      <c r="O1721">
        <v>99</v>
      </c>
      <c r="P1721">
        <v>9999</v>
      </c>
      <c r="Q1721">
        <v>201</v>
      </c>
      <c r="R1721">
        <v>218</v>
      </c>
      <c r="S1721">
        <v>5</v>
      </c>
      <c r="T1721">
        <v>5.4954128440366965</v>
      </c>
      <c r="U1721">
        <v>28.581146788990825</v>
      </c>
      <c r="V1721">
        <v>0</v>
      </c>
      <c r="W1721">
        <v>2.7522935779816518</v>
      </c>
      <c r="X1721">
        <v>94.495412844036707</v>
      </c>
      <c r="Y1721">
        <v>66.055045871559614</v>
      </c>
      <c r="Z1721">
        <v>24.77064220183486</v>
      </c>
      <c r="AA1721">
        <v>8.8182594168911805</v>
      </c>
      <c r="AB1721">
        <v>0</v>
      </c>
      <c r="AC1721">
        <v>1.5451840139281963</v>
      </c>
      <c r="AE1721">
        <v>10.477135255920738</v>
      </c>
      <c r="AG1721">
        <v>4.1264433087261008</v>
      </c>
      <c r="AH1721">
        <v>2.6934258939249225</v>
      </c>
    </row>
    <row r="1722" spans="1:34">
      <c r="A1722">
        <v>11</v>
      </c>
      <c r="B1722">
        <v>84</v>
      </c>
      <c r="C1722">
        <v>2019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6</v>
      </c>
      <c r="M1722">
        <v>99</v>
      </c>
      <c r="N1722">
        <v>99</v>
      </c>
      <c r="O1722">
        <v>99</v>
      </c>
      <c r="P1722">
        <v>9999</v>
      </c>
      <c r="Q1722">
        <v>483</v>
      </c>
      <c r="R1722">
        <v>549</v>
      </c>
      <c r="S1722">
        <v>6</v>
      </c>
      <c r="T1722">
        <v>6.2094717668488171</v>
      </c>
      <c r="U1722">
        <v>31.64754098360654</v>
      </c>
      <c r="V1722">
        <v>32.969034608378863</v>
      </c>
      <c r="W1722">
        <v>8.5610200364298716</v>
      </c>
      <c r="X1722">
        <v>97.996357012750479</v>
      </c>
      <c r="Y1722">
        <v>83.788706739526418</v>
      </c>
      <c r="Z1722">
        <v>34.426229508196712</v>
      </c>
      <c r="AA1722">
        <v>8.2831534631356938</v>
      </c>
      <c r="AB1722">
        <v>0</v>
      </c>
      <c r="AC1722">
        <v>1.6534507421362796</v>
      </c>
      <c r="AE1722">
        <v>6.77235923993676</v>
      </c>
      <c r="AG1722">
        <v>10.39182282793867</v>
      </c>
      <c r="AH1722">
        <v>7.5107136118148317</v>
      </c>
    </row>
    <row r="1723" spans="1:34">
      <c r="A1723">
        <v>11</v>
      </c>
      <c r="B1723">
        <v>85</v>
      </c>
      <c r="C1723">
        <v>2019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7</v>
      </c>
      <c r="M1723">
        <v>99</v>
      </c>
      <c r="N1723">
        <v>99</v>
      </c>
      <c r="O1723">
        <v>99</v>
      </c>
      <c r="P1723">
        <v>9999</v>
      </c>
      <c r="Q1723">
        <v>686</v>
      </c>
      <c r="R1723">
        <v>799</v>
      </c>
      <c r="S1723">
        <v>7</v>
      </c>
      <c r="T1723">
        <v>6.9912390488110105</v>
      </c>
      <c r="U1723">
        <v>37.048836045056312</v>
      </c>
      <c r="V1723">
        <v>18.022528160200249</v>
      </c>
      <c r="W1723">
        <v>18.773466833541928</v>
      </c>
      <c r="X1723">
        <v>99.749687108886107</v>
      </c>
      <c r="Y1723">
        <v>93.867334167709629</v>
      </c>
      <c r="Z1723">
        <v>60.200250312891114</v>
      </c>
      <c r="AA1723">
        <v>8.8178512488991103</v>
      </c>
      <c r="AB1723">
        <v>0</v>
      </c>
      <c r="AC1723">
        <v>1.8014521584060672</v>
      </c>
      <c r="AE1723">
        <v>12.398548839526519</v>
      </c>
      <c r="AG1723">
        <v>15.123982585652096</v>
      </c>
      <c r="AH1723">
        <v>12.796471527308123</v>
      </c>
    </row>
    <row r="1724" spans="1:34">
      <c r="A1724">
        <v>11</v>
      </c>
      <c r="B1724">
        <v>86</v>
      </c>
      <c r="C1724">
        <v>2019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8</v>
      </c>
      <c r="M1724">
        <v>99</v>
      </c>
      <c r="N1724">
        <v>99</v>
      </c>
      <c r="O1724">
        <v>99</v>
      </c>
      <c r="P1724">
        <v>9999</v>
      </c>
      <c r="Q1724">
        <v>982</v>
      </c>
      <c r="R1724">
        <v>1171</v>
      </c>
      <c r="S1724">
        <v>8</v>
      </c>
      <c r="T1724">
        <v>7.5414175918018804</v>
      </c>
      <c r="U1724">
        <v>41.690956447480758</v>
      </c>
      <c r="V1724">
        <v>8.1981212638770256</v>
      </c>
      <c r="W1724">
        <v>26.729291204099059</v>
      </c>
      <c r="X1724">
        <v>99.829205807002566</v>
      </c>
      <c r="Y1724">
        <v>97.608881298035854</v>
      </c>
      <c r="Z1724">
        <v>77.369769427839486</v>
      </c>
      <c r="AA1724">
        <v>9.2857212281297272</v>
      </c>
      <c r="AB1724">
        <v>0</v>
      </c>
      <c r="AC1724">
        <v>1.9137556011957535</v>
      </c>
      <c r="AE1724">
        <v>18.723214127717437</v>
      </c>
      <c r="AG1724">
        <v>22.165436305129663</v>
      </c>
      <c r="AH1724">
        <v>21.104139095070217</v>
      </c>
    </row>
    <row r="1725" spans="1:34">
      <c r="A1725">
        <v>11</v>
      </c>
      <c r="B1725">
        <v>87</v>
      </c>
      <c r="C1725">
        <v>2019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</v>
      </c>
      <c r="M1725">
        <v>99</v>
      </c>
      <c r="N1725">
        <v>99</v>
      </c>
      <c r="O1725">
        <v>99</v>
      </c>
      <c r="P1725">
        <v>9999</v>
      </c>
      <c r="Q1725">
        <v>1009</v>
      </c>
      <c r="R1725">
        <v>1230</v>
      </c>
      <c r="S1725">
        <v>9</v>
      </c>
      <c r="T1725">
        <v>7.8113821138211375</v>
      </c>
      <c r="U1725">
        <v>49.015650406504015</v>
      </c>
      <c r="V1725">
        <v>3.089430894308943</v>
      </c>
      <c r="W1725">
        <v>32.357723577235774</v>
      </c>
      <c r="X1725">
        <v>100</v>
      </c>
      <c r="Y1725">
        <v>99.83739837398376</v>
      </c>
      <c r="Z1725">
        <v>93.902439024390233</v>
      </c>
      <c r="AA1725">
        <v>8.8860003453719703</v>
      </c>
      <c r="AB1725">
        <v>0</v>
      </c>
      <c r="AC1725">
        <v>1.9431431771319765</v>
      </c>
      <c r="AE1725">
        <v>34.630975028795902</v>
      </c>
      <c r="AG1725">
        <v>23.282226007950033</v>
      </c>
      <c r="AH1725">
        <v>26.06206167780984</v>
      </c>
    </row>
    <row r="1726" spans="1:34">
      <c r="A1726">
        <v>11</v>
      </c>
      <c r="B1726">
        <v>88</v>
      </c>
      <c r="C1726">
        <v>2019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10</v>
      </c>
      <c r="M1726">
        <v>99</v>
      </c>
      <c r="N1726">
        <v>99</v>
      </c>
      <c r="O1726">
        <v>99</v>
      </c>
      <c r="P1726">
        <v>9999</v>
      </c>
      <c r="Q1726">
        <v>498</v>
      </c>
      <c r="R1726">
        <v>566</v>
      </c>
      <c r="S1726">
        <v>10</v>
      </c>
      <c r="T1726">
        <v>8.1872791519434625</v>
      </c>
      <c r="U1726">
        <v>54.078445229681989</v>
      </c>
      <c r="V1726">
        <v>1.7667844522968199</v>
      </c>
      <c r="W1726">
        <v>41.519434628975247</v>
      </c>
      <c r="X1726">
        <v>100</v>
      </c>
      <c r="Y1726">
        <v>100</v>
      </c>
      <c r="Z1726">
        <v>97.87985865724383</v>
      </c>
      <c r="AA1726">
        <v>8.997424428464992</v>
      </c>
      <c r="AB1726">
        <v>0</v>
      </c>
      <c r="AC1726">
        <v>1.9427078520455123</v>
      </c>
      <c r="AE1726">
        <v>39.058618483911303</v>
      </c>
      <c r="AG1726">
        <v>10.713609691463185</v>
      </c>
      <c r="AH1726">
        <v>13.231513224315711</v>
      </c>
    </row>
    <row r="1727" spans="1:34">
      <c r="A1727">
        <v>11</v>
      </c>
      <c r="B1727">
        <v>89</v>
      </c>
      <c r="C1727">
        <v>2019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11</v>
      </c>
      <c r="M1727">
        <v>99</v>
      </c>
      <c r="N1727">
        <v>99</v>
      </c>
      <c r="O1727">
        <v>99</v>
      </c>
      <c r="P1727">
        <v>9999</v>
      </c>
      <c r="Q1727">
        <v>358</v>
      </c>
      <c r="R1727">
        <v>395</v>
      </c>
      <c r="S1727">
        <v>11</v>
      </c>
      <c r="T1727">
        <v>8.4379746835443061</v>
      </c>
      <c r="U1727">
        <v>56.355392405063292</v>
      </c>
      <c r="V1727">
        <v>0.50632911392405056</v>
      </c>
      <c r="W1727">
        <v>40.759493670886073</v>
      </c>
      <c r="X1727">
        <v>100</v>
      </c>
      <c r="Y1727">
        <v>100</v>
      </c>
      <c r="Z1727">
        <v>99.240506329113899</v>
      </c>
      <c r="AA1727">
        <v>8.2470045830500656</v>
      </c>
      <c r="AB1727">
        <v>0</v>
      </c>
      <c r="AC1727">
        <v>2.0643019966895082</v>
      </c>
      <c r="AE1727">
        <v>50.680133645556403</v>
      </c>
      <c r="AG1727">
        <v>7.4768124171872046</v>
      </c>
      <c r="AH1727">
        <v>9.622800027060963</v>
      </c>
    </row>
    <row r="1728" spans="1:34">
      <c r="A1728">
        <v>11</v>
      </c>
      <c r="B1728">
        <v>90</v>
      </c>
      <c r="C1728">
        <v>2019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12</v>
      </c>
      <c r="M1728">
        <v>99</v>
      </c>
      <c r="N1728">
        <v>99</v>
      </c>
      <c r="O1728">
        <v>99</v>
      </c>
      <c r="P1728">
        <v>9999</v>
      </c>
      <c r="Q1728">
        <v>145</v>
      </c>
      <c r="R1728">
        <v>153</v>
      </c>
      <c r="S1728">
        <v>12</v>
      </c>
      <c r="T1728">
        <v>8.8300653594771248</v>
      </c>
      <c r="U1728">
        <v>59.383137254901968</v>
      </c>
      <c r="V1728">
        <v>0.65359477124182996</v>
      </c>
      <c r="W1728">
        <v>50.980392156862735</v>
      </c>
      <c r="X1728">
        <v>100</v>
      </c>
      <c r="Y1728">
        <v>100</v>
      </c>
      <c r="Z1728">
        <v>99.346405228758158</v>
      </c>
      <c r="AA1728">
        <v>7.96501529119708</v>
      </c>
      <c r="AB1728">
        <v>0</v>
      </c>
      <c r="AC1728">
        <v>2.141378365193241</v>
      </c>
      <c r="AE1728">
        <v>36.984867363143927</v>
      </c>
      <c r="AG1728">
        <v>2.8960817717206133</v>
      </c>
      <c r="AH1728">
        <v>3.9275656741648448</v>
      </c>
    </row>
    <row r="1729" spans="1:34">
      <c r="A1729">
        <v>11</v>
      </c>
      <c r="B1729">
        <v>91</v>
      </c>
      <c r="C1729">
        <v>2019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13</v>
      </c>
      <c r="M1729">
        <v>99</v>
      </c>
      <c r="N1729">
        <v>99</v>
      </c>
      <c r="O1729">
        <v>99</v>
      </c>
      <c r="P1729">
        <v>9999</v>
      </c>
      <c r="Q1729">
        <v>33</v>
      </c>
      <c r="R1729">
        <v>32</v>
      </c>
      <c r="S1729">
        <v>13</v>
      </c>
      <c r="T1729">
        <v>9.0625</v>
      </c>
      <c r="U1729">
        <v>63.554375</v>
      </c>
      <c r="V1729">
        <v>0</v>
      </c>
      <c r="W1729">
        <v>62.5</v>
      </c>
      <c r="X1729">
        <v>100</v>
      </c>
      <c r="Y1729">
        <v>100</v>
      </c>
      <c r="Z1729">
        <v>100</v>
      </c>
      <c r="AA1729">
        <v>8.9526214518080565</v>
      </c>
      <c r="AB1729">
        <v>0</v>
      </c>
      <c r="AC1729">
        <v>1.4347800354061251</v>
      </c>
      <c r="AE1729">
        <v>24.199815273386712</v>
      </c>
      <c r="AG1729">
        <v>0.60571644898731791</v>
      </c>
      <c r="AH1729">
        <v>0.87915270660406364</v>
      </c>
    </row>
    <row r="1730" spans="1:34">
      <c r="A1730">
        <v>11</v>
      </c>
      <c r="B1730">
        <v>92</v>
      </c>
      <c r="C1730">
        <v>2019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14</v>
      </c>
      <c r="M1730">
        <v>99</v>
      </c>
      <c r="N1730">
        <v>99</v>
      </c>
      <c r="O1730">
        <v>99</v>
      </c>
      <c r="P1730">
        <v>9999</v>
      </c>
      <c r="Q1730">
        <v>12</v>
      </c>
      <c r="R1730">
        <v>13</v>
      </c>
      <c r="S1730">
        <v>14</v>
      </c>
      <c r="T1730">
        <v>8.8461538461538431</v>
      </c>
      <c r="U1730">
        <v>62.899999999999984</v>
      </c>
      <c r="V1730">
        <v>0</v>
      </c>
      <c r="W1730">
        <v>53.84615384615384</v>
      </c>
      <c r="X1730">
        <v>100</v>
      </c>
      <c r="Y1730">
        <v>100</v>
      </c>
      <c r="Z1730">
        <v>100</v>
      </c>
      <c r="AA1730">
        <v>7.358302479826194</v>
      </c>
      <c r="AB1730">
        <v>0</v>
      </c>
      <c r="AC1730">
        <v>3.0595664309771271</v>
      </c>
      <c r="AE1730">
        <v>63.723256242441394</v>
      </c>
      <c r="AG1730">
        <v>0.24607230740109784</v>
      </c>
      <c r="AH1730">
        <v>0.35347840342922049</v>
      </c>
    </row>
    <row r="1731" spans="1:34">
      <c r="A1731">
        <v>11</v>
      </c>
      <c r="B1731">
        <v>93</v>
      </c>
      <c r="C1731">
        <v>2019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15</v>
      </c>
      <c r="M1731">
        <v>99</v>
      </c>
      <c r="N1731">
        <v>99</v>
      </c>
      <c r="O1731">
        <v>99</v>
      </c>
      <c r="P1731">
        <v>9999</v>
      </c>
      <c r="Q1731">
        <v>1</v>
      </c>
      <c r="R1731">
        <v>1</v>
      </c>
      <c r="S1731">
        <v>15</v>
      </c>
      <c r="T1731">
        <v>8</v>
      </c>
      <c r="U1731">
        <v>59.8</v>
      </c>
      <c r="V1731">
        <v>0</v>
      </c>
      <c r="W1731">
        <v>0</v>
      </c>
      <c r="X1731">
        <v>100</v>
      </c>
      <c r="Y1731">
        <v>100</v>
      </c>
      <c r="Z1731">
        <v>100</v>
      </c>
      <c r="AA1731">
        <v>0</v>
      </c>
      <c r="AB1731">
        <v>0</v>
      </c>
      <c r="AC1731">
        <v>0</v>
      </c>
      <c r="AG1731">
        <v>1.8928639030853685E-2</v>
      </c>
      <c r="AH1731">
        <v>2.5850566864458097E-2</v>
      </c>
    </row>
    <row r="1732" spans="1:34">
      <c r="A1732">
        <v>11</v>
      </c>
      <c r="B1732">
        <v>94</v>
      </c>
      <c r="C1732">
        <v>2018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1</v>
      </c>
      <c r="M1732">
        <v>99</v>
      </c>
      <c r="N1732">
        <v>99</v>
      </c>
      <c r="O1732">
        <v>99</v>
      </c>
      <c r="P1732">
        <v>9999</v>
      </c>
      <c r="Q1732">
        <v>2</v>
      </c>
      <c r="R1732">
        <v>2</v>
      </c>
      <c r="S1732">
        <v>1</v>
      </c>
      <c r="T1732">
        <v>2</v>
      </c>
      <c r="U1732">
        <v>12.7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1.8000000000000027</v>
      </c>
      <c r="AB1732">
        <v>0</v>
      </c>
      <c r="AC1732">
        <v>0</v>
      </c>
      <c r="AG1732">
        <v>3.5714285714285705E-2</v>
      </c>
      <c r="AH1732">
        <v>1.0738640019732045E-2</v>
      </c>
    </row>
    <row r="1733" spans="1:34">
      <c r="A1733">
        <v>11</v>
      </c>
      <c r="B1733">
        <v>95</v>
      </c>
      <c r="C1733">
        <v>2018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2</v>
      </c>
      <c r="M1733">
        <v>99</v>
      </c>
      <c r="N1733">
        <v>99</v>
      </c>
      <c r="O1733">
        <v>99</v>
      </c>
      <c r="P1733">
        <v>9999</v>
      </c>
      <c r="Q1733">
        <v>21</v>
      </c>
      <c r="R1733">
        <v>22</v>
      </c>
      <c r="S1733">
        <v>2</v>
      </c>
      <c r="T1733">
        <v>3.7272727272727271</v>
      </c>
      <c r="U1733">
        <v>22.669090909090901</v>
      </c>
      <c r="V1733">
        <v>0</v>
      </c>
      <c r="W1733">
        <v>0</v>
      </c>
      <c r="X1733">
        <v>81.818181818181813</v>
      </c>
      <c r="Y1733">
        <v>45.454545454545446</v>
      </c>
      <c r="Z1733">
        <v>4.5454545454545459</v>
      </c>
      <c r="AA1733">
        <v>7.4342340249140868</v>
      </c>
      <c r="AB1733">
        <v>0</v>
      </c>
      <c r="AC1733">
        <v>1.451701765697393</v>
      </c>
      <c r="AE1733">
        <v>64.555570383581525</v>
      </c>
      <c r="AG1733">
        <v>0.39285714285714279</v>
      </c>
      <c r="AH1733">
        <v>0.21084939175751033</v>
      </c>
    </row>
    <row r="1734" spans="1:34">
      <c r="A1734">
        <v>11</v>
      </c>
      <c r="B1734">
        <v>96</v>
      </c>
      <c r="C1734">
        <v>2018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3</v>
      </c>
      <c r="M1734">
        <v>99</v>
      </c>
      <c r="N1734">
        <v>99</v>
      </c>
      <c r="O1734">
        <v>99</v>
      </c>
      <c r="P1734">
        <v>9999</v>
      </c>
      <c r="Q1734">
        <v>46</v>
      </c>
      <c r="R1734">
        <v>46</v>
      </c>
      <c r="S1734">
        <v>3</v>
      </c>
      <c r="T1734">
        <v>3.9565217391304346</v>
      </c>
      <c r="U1734">
        <v>23.678695652173911</v>
      </c>
      <c r="V1734">
        <v>0</v>
      </c>
      <c r="W1734">
        <v>0</v>
      </c>
      <c r="X1734">
        <v>78.260869565217391</v>
      </c>
      <c r="Y1734">
        <v>45.652173913043477</v>
      </c>
      <c r="Z1734">
        <v>13.043478260869565</v>
      </c>
      <c r="AA1734">
        <v>8.8033386968649729</v>
      </c>
      <c r="AB1734">
        <v>0</v>
      </c>
      <c r="AC1734">
        <v>1.122042426135996</v>
      </c>
      <c r="AE1734">
        <v>35.674796488241888</v>
      </c>
      <c r="AG1734">
        <v>0.82142857142857117</v>
      </c>
      <c r="AH1734">
        <v>0.46050163316112336</v>
      </c>
    </row>
    <row r="1735" spans="1:34">
      <c r="A1735">
        <v>11</v>
      </c>
      <c r="B1735">
        <v>97</v>
      </c>
      <c r="C1735">
        <v>2018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9999</v>
      </c>
      <c r="Q1735">
        <v>80</v>
      </c>
      <c r="R1735">
        <v>87</v>
      </c>
      <c r="S1735">
        <v>4</v>
      </c>
      <c r="T1735">
        <v>4.5632183908045985</v>
      </c>
      <c r="U1735">
        <v>26.571724137931042</v>
      </c>
      <c r="V1735">
        <v>0</v>
      </c>
      <c r="W1735">
        <v>0</v>
      </c>
      <c r="X1735">
        <v>94.252873563218387</v>
      </c>
      <c r="Y1735">
        <v>65.517241379310363</v>
      </c>
      <c r="Z1735">
        <v>14.942528735632186</v>
      </c>
      <c r="AA1735">
        <v>7.4776187442807904</v>
      </c>
      <c r="AB1735">
        <v>0</v>
      </c>
      <c r="AC1735">
        <v>1.3191877457842363</v>
      </c>
      <c r="AE1735">
        <v>31.461792264943007</v>
      </c>
      <c r="AG1735">
        <v>1.5535714285714288</v>
      </c>
      <c r="AH1735">
        <v>0.97735998737068319</v>
      </c>
    </row>
    <row r="1736" spans="1:34">
      <c r="A1736">
        <v>11</v>
      </c>
      <c r="B1736">
        <v>98</v>
      </c>
      <c r="C1736">
        <v>2018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5</v>
      </c>
      <c r="M1736">
        <v>99</v>
      </c>
      <c r="N1736">
        <v>99</v>
      </c>
      <c r="O1736">
        <v>99</v>
      </c>
      <c r="P1736">
        <v>9999</v>
      </c>
      <c r="Q1736">
        <v>212</v>
      </c>
      <c r="R1736">
        <v>239</v>
      </c>
      <c r="S1736">
        <v>5</v>
      </c>
      <c r="T1736">
        <v>5.3723849372384942</v>
      </c>
      <c r="U1736">
        <v>28.417615062761499</v>
      </c>
      <c r="V1736">
        <v>0</v>
      </c>
      <c r="W1736">
        <v>2.5104602510460245</v>
      </c>
      <c r="X1736">
        <v>94.142259414225933</v>
      </c>
      <c r="Y1736">
        <v>69.874476987447693</v>
      </c>
      <c r="Z1736">
        <v>23.012552301255234</v>
      </c>
      <c r="AA1736">
        <v>8.2340363977784872</v>
      </c>
      <c r="AB1736">
        <v>0</v>
      </c>
      <c r="AC1736">
        <v>1.3473323101281944</v>
      </c>
      <c r="AE1736">
        <v>14.40308248045984</v>
      </c>
      <c r="AG1736">
        <v>4.2678571428571441</v>
      </c>
      <c r="AH1736">
        <v>2.8714489241108767</v>
      </c>
    </row>
    <row r="1737" spans="1:34">
      <c r="A1737">
        <v>11</v>
      </c>
      <c r="B1737">
        <v>99</v>
      </c>
      <c r="C1737">
        <v>2018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6</v>
      </c>
      <c r="M1737">
        <v>99</v>
      </c>
      <c r="N1737">
        <v>99</v>
      </c>
      <c r="O1737">
        <v>99</v>
      </c>
      <c r="P1737">
        <v>9999</v>
      </c>
      <c r="Q1737">
        <v>474</v>
      </c>
      <c r="R1737">
        <v>540</v>
      </c>
      <c r="S1737">
        <v>6</v>
      </c>
      <c r="T1737">
        <v>6.2370370370370383</v>
      </c>
      <c r="U1737">
        <v>30.273425925925942</v>
      </c>
      <c r="V1737">
        <v>30.370370370370367</v>
      </c>
      <c r="W1737">
        <v>10.555555555555555</v>
      </c>
      <c r="X1737">
        <v>96.111111111111114</v>
      </c>
      <c r="Y1737">
        <v>77.407407407407391</v>
      </c>
      <c r="Z1737">
        <v>28.703703703703699</v>
      </c>
      <c r="AA1737">
        <v>8.6801114903699492</v>
      </c>
      <c r="AB1737">
        <v>0</v>
      </c>
      <c r="AC1737">
        <v>1.8356849863194455</v>
      </c>
      <c r="AE1737">
        <v>21.431311896574798</v>
      </c>
      <c r="AG1737">
        <v>9.6428571428571388</v>
      </c>
      <c r="AH1737">
        <v>6.9114775007312064</v>
      </c>
    </row>
    <row r="1738" spans="1:34">
      <c r="A1738">
        <v>11</v>
      </c>
      <c r="B1738">
        <v>100</v>
      </c>
      <c r="C1738">
        <v>2018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7</v>
      </c>
      <c r="M1738">
        <v>99</v>
      </c>
      <c r="N1738">
        <v>99</v>
      </c>
      <c r="O1738">
        <v>99</v>
      </c>
      <c r="P1738">
        <v>9999</v>
      </c>
      <c r="Q1738">
        <v>723</v>
      </c>
      <c r="R1738">
        <v>827</v>
      </c>
      <c r="S1738">
        <v>7</v>
      </c>
      <c r="T1738">
        <v>6.7629987908101548</v>
      </c>
      <c r="U1738">
        <v>35.133143893591253</v>
      </c>
      <c r="V1738">
        <v>23.458282950423222</v>
      </c>
      <c r="W1738">
        <v>12.454655380894803</v>
      </c>
      <c r="X1738">
        <v>99.516324062877885</v>
      </c>
      <c r="Y1738">
        <v>90.931076178960083</v>
      </c>
      <c r="Z1738">
        <v>50.90689238210399</v>
      </c>
      <c r="AA1738">
        <v>8.729452725814836</v>
      </c>
      <c r="AB1738">
        <v>0</v>
      </c>
      <c r="AC1738">
        <v>1.6969806614024412</v>
      </c>
      <c r="AE1738">
        <v>11.485454827415271</v>
      </c>
      <c r="AG1738">
        <v>14.767857142857141</v>
      </c>
      <c r="AH1738">
        <v>12.28395145762663</v>
      </c>
    </row>
    <row r="1739" spans="1:34">
      <c r="A1739">
        <v>11</v>
      </c>
      <c r="B1739">
        <v>101</v>
      </c>
      <c r="C1739">
        <v>2018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8</v>
      </c>
      <c r="M1739">
        <v>99</v>
      </c>
      <c r="N1739">
        <v>99</v>
      </c>
      <c r="O1739">
        <v>99</v>
      </c>
      <c r="P1739">
        <v>9999</v>
      </c>
      <c r="Q1739">
        <v>970</v>
      </c>
      <c r="R1739">
        <v>1153</v>
      </c>
      <c r="S1739">
        <v>8</v>
      </c>
      <c r="T1739">
        <v>7.3521248915871604</v>
      </c>
      <c r="U1739">
        <v>39.674371205550742</v>
      </c>
      <c r="V1739">
        <v>11.535125758889851</v>
      </c>
      <c r="W1739">
        <v>22.289679098005216</v>
      </c>
      <c r="X1739">
        <v>99.739809193408519</v>
      </c>
      <c r="Y1739">
        <v>96.617519514310473</v>
      </c>
      <c r="Z1739">
        <v>70.598438855160467</v>
      </c>
      <c r="AA1739">
        <v>8.7774806758954753</v>
      </c>
      <c r="AB1739">
        <v>0</v>
      </c>
      <c r="AC1739">
        <v>1.8337297699090871</v>
      </c>
      <c r="AE1739">
        <v>10.275463741092349</v>
      </c>
      <c r="AG1739">
        <v>20.589285714285719</v>
      </c>
      <c r="AH1739">
        <v>19.339931311599745</v>
      </c>
    </row>
    <row r="1740" spans="1:34">
      <c r="A1740">
        <v>11</v>
      </c>
      <c r="B1740">
        <v>102</v>
      </c>
      <c r="C1740">
        <v>2018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</v>
      </c>
      <c r="M1740">
        <v>99</v>
      </c>
      <c r="N1740">
        <v>99</v>
      </c>
      <c r="O1740">
        <v>99</v>
      </c>
      <c r="P1740">
        <v>9999</v>
      </c>
      <c r="Q1740">
        <v>1094</v>
      </c>
      <c r="R1740">
        <v>1313</v>
      </c>
      <c r="S1740">
        <v>9</v>
      </c>
      <c r="T1740">
        <v>7.70830159939071</v>
      </c>
      <c r="U1740">
        <v>46.687905559786763</v>
      </c>
      <c r="V1740">
        <v>5.407463823305406</v>
      </c>
      <c r="W1740">
        <v>29.855293221629847</v>
      </c>
      <c r="X1740">
        <v>100</v>
      </c>
      <c r="Y1740">
        <v>99.543031226199517</v>
      </c>
      <c r="Z1740">
        <v>90.479817212490474</v>
      </c>
      <c r="AA1740">
        <v>8.6994978600037314</v>
      </c>
      <c r="AB1740">
        <v>0</v>
      </c>
      <c r="AC1740">
        <v>1.9446412224512912</v>
      </c>
      <c r="AE1740">
        <v>30.295252567262569</v>
      </c>
      <c r="AG1740">
        <v>23.446428571428577</v>
      </c>
      <c r="AH1740">
        <v>25.91699741537002</v>
      </c>
    </row>
    <row r="1741" spans="1:34">
      <c r="A1741">
        <v>11</v>
      </c>
      <c r="B1741">
        <v>103</v>
      </c>
      <c r="C1741">
        <v>2018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10</v>
      </c>
      <c r="M1741">
        <v>99</v>
      </c>
      <c r="N1741">
        <v>99</v>
      </c>
      <c r="O1741">
        <v>99</v>
      </c>
      <c r="P1741">
        <v>9999</v>
      </c>
      <c r="Q1741">
        <v>527</v>
      </c>
      <c r="R1741">
        <v>614</v>
      </c>
      <c r="S1741">
        <v>10</v>
      </c>
      <c r="T1741">
        <v>7.9332247557003264</v>
      </c>
      <c r="U1741">
        <v>50.877768729641666</v>
      </c>
      <c r="V1741">
        <v>3.2573289902280118</v>
      </c>
      <c r="W1741">
        <v>33.061889250814325</v>
      </c>
      <c r="X1741">
        <v>100</v>
      </c>
      <c r="Y1741">
        <v>100</v>
      </c>
      <c r="Z1741">
        <v>96.09120521172639</v>
      </c>
      <c r="AA1741">
        <v>8.5762579293241252</v>
      </c>
      <c r="AB1741">
        <v>0</v>
      </c>
      <c r="AC1741">
        <v>1.8600296900469679</v>
      </c>
      <c r="AE1741">
        <v>43.846044546069677</v>
      </c>
      <c r="AG1741">
        <v>10.964285714285712</v>
      </c>
      <c r="AH1741">
        <v>13.207237741905823</v>
      </c>
    </row>
    <row r="1742" spans="1:34">
      <c r="A1742">
        <v>11</v>
      </c>
      <c r="B1742">
        <v>104</v>
      </c>
      <c r="C1742">
        <v>2018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11</v>
      </c>
      <c r="M1742">
        <v>99</v>
      </c>
      <c r="N1742">
        <v>99</v>
      </c>
      <c r="O1742">
        <v>99</v>
      </c>
      <c r="P1742">
        <v>9999</v>
      </c>
      <c r="Q1742">
        <v>432</v>
      </c>
      <c r="R1742">
        <v>482</v>
      </c>
      <c r="S1742">
        <v>11</v>
      </c>
      <c r="T1742">
        <v>8.3672199170124504</v>
      </c>
      <c r="U1742">
        <v>54.29024896265561</v>
      </c>
      <c r="V1742">
        <v>1.0373443983402488</v>
      </c>
      <c r="W1742">
        <v>41.078838174273848</v>
      </c>
      <c r="X1742">
        <v>100</v>
      </c>
      <c r="Y1742">
        <v>100</v>
      </c>
      <c r="Z1742">
        <v>98.340248962655622</v>
      </c>
      <c r="AA1742">
        <v>8.0785433973887688</v>
      </c>
      <c r="AB1742">
        <v>0</v>
      </c>
      <c r="AC1742">
        <v>1.9173817700321001</v>
      </c>
      <c r="AE1742">
        <v>46.40865628399812</v>
      </c>
      <c r="AG1742">
        <v>8.6071428571428612</v>
      </c>
      <c r="AH1742">
        <v>11.063293628832527</v>
      </c>
    </row>
    <row r="1743" spans="1:34">
      <c r="A1743">
        <v>11</v>
      </c>
      <c r="B1743">
        <v>105</v>
      </c>
      <c r="C1743">
        <v>2018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12</v>
      </c>
      <c r="M1743">
        <v>99</v>
      </c>
      <c r="N1743">
        <v>99</v>
      </c>
      <c r="O1743">
        <v>99</v>
      </c>
      <c r="P1743">
        <v>9999</v>
      </c>
      <c r="Q1743">
        <v>177</v>
      </c>
      <c r="R1743">
        <v>189</v>
      </c>
      <c r="S1743">
        <v>12</v>
      </c>
      <c r="T1743">
        <v>8.7777777777777768</v>
      </c>
      <c r="U1743">
        <v>57.338783068783101</v>
      </c>
      <c r="V1743">
        <v>1.0582010582010581</v>
      </c>
      <c r="W1743">
        <v>49.735449735449741</v>
      </c>
      <c r="X1743">
        <v>100</v>
      </c>
      <c r="Y1743">
        <v>100</v>
      </c>
      <c r="Z1743">
        <v>98.94179894179895</v>
      </c>
      <c r="AA1743">
        <v>7.9561691547882916</v>
      </c>
      <c r="AB1743">
        <v>0</v>
      </c>
      <c r="AC1743">
        <v>2.0913865513651526</v>
      </c>
      <c r="AE1743">
        <v>48.40066241518511</v>
      </c>
      <c r="AG1743">
        <v>3.375</v>
      </c>
      <c r="AH1743">
        <v>4.581691498151053</v>
      </c>
    </row>
    <row r="1744" spans="1:34">
      <c r="A1744">
        <v>11</v>
      </c>
      <c r="B1744">
        <v>106</v>
      </c>
      <c r="C1744">
        <v>2018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13</v>
      </c>
      <c r="M1744">
        <v>99</v>
      </c>
      <c r="N1744">
        <v>99</v>
      </c>
      <c r="O1744">
        <v>99</v>
      </c>
      <c r="P1744">
        <v>9999</v>
      </c>
      <c r="Q1744">
        <v>57</v>
      </c>
      <c r="R1744">
        <v>59</v>
      </c>
      <c r="S1744">
        <v>13</v>
      </c>
      <c r="T1744">
        <v>8.1355932203389827</v>
      </c>
      <c r="U1744">
        <v>58.647796610169486</v>
      </c>
      <c r="V1744">
        <v>1.6949152542372876</v>
      </c>
      <c r="W1744">
        <v>44.067796610169495</v>
      </c>
      <c r="X1744">
        <v>100</v>
      </c>
      <c r="Y1744">
        <v>100</v>
      </c>
      <c r="Z1744">
        <v>98.305084745762727</v>
      </c>
      <c r="AA1744">
        <v>8.66525265757722</v>
      </c>
      <c r="AB1744">
        <v>0</v>
      </c>
      <c r="AC1744">
        <v>2.094849431251578</v>
      </c>
      <c r="AE1744">
        <v>56.338223415450223</v>
      </c>
      <c r="AG1744">
        <v>1.0535714285714288</v>
      </c>
      <c r="AH1744">
        <v>1.4629156287038267</v>
      </c>
    </row>
    <row r="1745" spans="1:34">
      <c r="A1745">
        <v>11</v>
      </c>
      <c r="B1745">
        <v>107</v>
      </c>
      <c r="C1745">
        <v>2018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14</v>
      </c>
      <c r="M1745">
        <v>99</v>
      </c>
      <c r="N1745">
        <v>99</v>
      </c>
      <c r="O1745">
        <v>99</v>
      </c>
      <c r="P1745">
        <v>9999</v>
      </c>
      <c r="Q1745">
        <v>27</v>
      </c>
      <c r="R1745">
        <v>27</v>
      </c>
      <c r="S1745">
        <v>14</v>
      </c>
      <c r="T1745">
        <v>8.518518518518519</v>
      </c>
      <c r="U1745">
        <v>61.462962962962969</v>
      </c>
      <c r="V1745">
        <v>0</v>
      </c>
      <c r="W1745">
        <v>51.851851851851855</v>
      </c>
      <c r="X1745">
        <v>100</v>
      </c>
      <c r="Y1745">
        <v>100</v>
      </c>
      <c r="Z1745">
        <v>100</v>
      </c>
      <c r="AA1745">
        <v>6.8788537023175245</v>
      </c>
      <c r="AB1745">
        <v>0</v>
      </c>
      <c r="AC1745">
        <v>1.8129241852622804</v>
      </c>
      <c r="AE1745">
        <v>43.039221357887001</v>
      </c>
      <c r="AG1745">
        <v>0.48214285714285698</v>
      </c>
      <c r="AH1745">
        <v>0.70160524065926444</v>
      </c>
    </row>
    <row r="1746" spans="1:34">
      <c r="A1746">
        <v>11</v>
      </c>
      <c r="B1746">
        <v>108</v>
      </c>
      <c r="C1746">
        <v>2018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15</v>
      </c>
      <c r="M1746">
        <v>99</v>
      </c>
      <c r="N1746">
        <v>99</v>
      </c>
      <c r="O1746">
        <v>99</v>
      </c>
      <c r="P1746">
        <v>9999</v>
      </c>
    </row>
    <row r="1747" spans="1:34">
      <c r="A1747">
        <v>11</v>
      </c>
      <c r="B1747">
        <v>109</v>
      </c>
      <c r="C1747">
        <v>2017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9999</v>
      </c>
      <c r="Q1747">
        <v>8</v>
      </c>
      <c r="R1747">
        <v>8</v>
      </c>
      <c r="S1747">
        <v>1</v>
      </c>
      <c r="T1747">
        <v>2.25</v>
      </c>
      <c r="U1747">
        <v>20.8125</v>
      </c>
      <c r="V1747">
        <v>0</v>
      </c>
      <c r="W1747">
        <v>0</v>
      </c>
      <c r="X1747">
        <v>100</v>
      </c>
      <c r="Y1747">
        <v>25</v>
      </c>
      <c r="Z1747">
        <v>0</v>
      </c>
      <c r="AA1747">
        <v>3.5097854279143603</v>
      </c>
      <c r="AB1747">
        <v>0</v>
      </c>
      <c r="AC1747">
        <v>0.4330127018922193</v>
      </c>
      <c r="AE1747">
        <v>-1.0281082010701219</v>
      </c>
      <c r="AG1747">
        <v>0.12812299807815505</v>
      </c>
      <c r="AH1747">
        <v>6.4144423191387287E-2</v>
      </c>
    </row>
    <row r="1748" spans="1:34">
      <c r="A1748">
        <v>11</v>
      </c>
      <c r="B1748">
        <v>110</v>
      </c>
      <c r="C1748">
        <v>2017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2</v>
      </c>
      <c r="M1748">
        <v>99</v>
      </c>
      <c r="N1748">
        <v>99</v>
      </c>
      <c r="O1748">
        <v>99</v>
      </c>
      <c r="P1748">
        <v>9999</v>
      </c>
      <c r="Q1748">
        <v>25</v>
      </c>
      <c r="R1748">
        <v>30</v>
      </c>
      <c r="S1748">
        <v>2</v>
      </c>
      <c r="T1748">
        <v>3.5333333333333323</v>
      </c>
      <c r="U1748">
        <v>22.423333333333339</v>
      </c>
      <c r="V1748">
        <v>0</v>
      </c>
      <c r="W1748">
        <v>0</v>
      </c>
      <c r="X1748">
        <v>73.333333333333314</v>
      </c>
      <c r="Y1748">
        <v>40</v>
      </c>
      <c r="Z1748">
        <v>10</v>
      </c>
      <c r="AA1748">
        <v>7.7770467116737505</v>
      </c>
      <c r="AB1748">
        <v>0</v>
      </c>
      <c r="AC1748">
        <v>1.1469767022723512</v>
      </c>
      <c r="AE1748">
        <v>41.040934767501206</v>
      </c>
      <c r="AG1748">
        <v>0.48046124279308128</v>
      </c>
      <c r="AH1748">
        <v>0.2591588797648422</v>
      </c>
    </row>
    <row r="1749" spans="1:34">
      <c r="A1749">
        <v>11</v>
      </c>
      <c r="B1749">
        <v>111</v>
      </c>
      <c r="C1749">
        <v>2017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3</v>
      </c>
      <c r="M1749">
        <v>99</v>
      </c>
      <c r="N1749">
        <v>99</v>
      </c>
      <c r="O1749">
        <v>99</v>
      </c>
      <c r="P1749">
        <v>9999</v>
      </c>
      <c r="Q1749">
        <v>45</v>
      </c>
      <c r="R1749">
        <v>47</v>
      </c>
      <c r="S1749">
        <v>3</v>
      </c>
      <c r="T1749">
        <v>4.2340425531914887</v>
      </c>
      <c r="U1749">
        <v>26.214893617021286</v>
      </c>
      <c r="V1749">
        <v>0</v>
      </c>
      <c r="W1749">
        <v>0</v>
      </c>
      <c r="X1749">
        <v>97.872340425531874</v>
      </c>
      <c r="Y1749">
        <v>61.702127659574487</v>
      </c>
      <c r="Z1749">
        <v>14.893617021276597</v>
      </c>
      <c r="AA1749">
        <v>6.6396288900203713</v>
      </c>
      <c r="AB1749">
        <v>0</v>
      </c>
      <c r="AC1749">
        <v>1.4617501308355456</v>
      </c>
      <c r="AE1749">
        <v>38.634939929546725</v>
      </c>
      <c r="AG1749">
        <v>0.75272261370916116</v>
      </c>
      <c r="AH1749">
        <v>0.47466873161626599</v>
      </c>
    </row>
    <row r="1750" spans="1:34">
      <c r="A1750">
        <v>11</v>
      </c>
      <c r="B1750">
        <v>112</v>
      </c>
      <c r="C1750">
        <v>2017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4</v>
      </c>
      <c r="M1750">
        <v>99</v>
      </c>
      <c r="N1750">
        <v>99</v>
      </c>
      <c r="O1750">
        <v>99</v>
      </c>
      <c r="P1750">
        <v>9999</v>
      </c>
      <c r="Q1750">
        <v>106</v>
      </c>
      <c r="R1750">
        <v>117</v>
      </c>
      <c r="S1750">
        <v>4</v>
      </c>
      <c r="T1750">
        <v>4.683760683760684</v>
      </c>
      <c r="U1750">
        <v>26.085470085470082</v>
      </c>
      <c r="V1750">
        <v>0</v>
      </c>
      <c r="W1750">
        <v>0.85470085470085477</v>
      </c>
      <c r="X1750">
        <v>86.324786324786302</v>
      </c>
      <c r="Y1750">
        <v>60.683760683760703</v>
      </c>
      <c r="Z1750">
        <v>16.239316239316235</v>
      </c>
      <c r="AA1750">
        <v>8.4398653628551976</v>
      </c>
      <c r="AB1750">
        <v>0</v>
      </c>
      <c r="AC1750">
        <v>1.4181339167989735</v>
      </c>
      <c r="AE1750">
        <v>16.271741267355079</v>
      </c>
      <c r="AG1750">
        <v>1.8737988468930171</v>
      </c>
      <c r="AH1750">
        <v>1.17578846594663</v>
      </c>
    </row>
    <row r="1751" spans="1:34">
      <c r="A1751">
        <v>11</v>
      </c>
      <c r="B1751">
        <v>113</v>
      </c>
      <c r="C1751">
        <v>2017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9999</v>
      </c>
      <c r="Q1751">
        <v>273</v>
      </c>
      <c r="R1751">
        <v>318</v>
      </c>
      <c r="S1751">
        <v>5</v>
      </c>
      <c r="T1751">
        <v>5.4842767295597472</v>
      </c>
      <c r="U1751">
        <v>27.349371069182403</v>
      </c>
      <c r="V1751">
        <v>0</v>
      </c>
      <c r="W1751">
        <v>2.8301886792452819</v>
      </c>
      <c r="X1751">
        <v>94.025157232704387</v>
      </c>
      <c r="Y1751">
        <v>66.666666666666686</v>
      </c>
      <c r="Z1751">
        <v>21.069182389937112</v>
      </c>
      <c r="AA1751">
        <v>8.1749723278076072</v>
      </c>
      <c r="AB1751">
        <v>0</v>
      </c>
      <c r="AC1751">
        <v>1.6227755782944244</v>
      </c>
      <c r="AE1751">
        <v>21.995195598858903</v>
      </c>
      <c r="AG1751">
        <v>5.0928891736066637</v>
      </c>
      <c r="AH1751">
        <v>3.3505733509778648</v>
      </c>
    </row>
    <row r="1752" spans="1:34">
      <c r="A1752">
        <v>11</v>
      </c>
      <c r="B1752">
        <v>114</v>
      </c>
      <c r="C1752">
        <v>2017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6</v>
      </c>
      <c r="M1752">
        <v>99</v>
      </c>
      <c r="N1752">
        <v>99</v>
      </c>
      <c r="O1752">
        <v>99</v>
      </c>
      <c r="P1752">
        <v>9999</v>
      </c>
      <c r="Q1752">
        <v>480</v>
      </c>
      <c r="R1752">
        <v>546</v>
      </c>
      <c r="S1752">
        <v>6</v>
      </c>
      <c r="T1752">
        <v>6.1318681318681323</v>
      </c>
      <c r="U1752">
        <v>30.447435897435945</v>
      </c>
      <c r="V1752">
        <v>31.684981684981683</v>
      </c>
      <c r="W1752">
        <v>6.4102564102564097</v>
      </c>
      <c r="X1752">
        <v>95.421245421245402</v>
      </c>
      <c r="Y1752">
        <v>76.373626373626379</v>
      </c>
      <c r="Z1752">
        <v>31.5018315018315</v>
      </c>
      <c r="AA1752">
        <v>8.7856861411709311</v>
      </c>
      <c r="AB1752">
        <v>0</v>
      </c>
      <c r="AC1752">
        <v>1.6399910069135473</v>
      </c>
      <c r="AE1752">
        <v>8.1769882047279179</v>
      </c>
      <c r="AG1752">
        <v>8.7443946188340806</v>
      </c>
      <c r="AH1752">
        <v>6.4045413481116009</v>
      </c>
    </row>
    <row r="1753" spans="1:34">
      <c r="A1753">
        <v>11</v>
      </c>
      <c r="B1753">
        <v>115</v>
      </c>
      <c r="C1753">
        <v>2017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7</v>
      </c>
      <c r="M1753">
        <v>99</v>
      </c>
      <c r="N1753">
        <v>99</v>
      </c>
      <c r="O1753">
        <v>99</v>
      </c>
      <c r="P1753">
        <v>9999</v>
      </c>
      <c r="Q1753">
        <v>811</v>
      </c>
      <c r="R1753">
        <v>930</v>
      </c>
      <c r="S1753">
        <v>7</v>
      </c>
      <c r="T1753">
        <v>6.6290322580645142</v>
      </c>
      <c r="U1753">
        <v>33.950860215053766</v>
      </c>
      <c r="V1753">
        <v>24.838709677419356</v>
      </c>
      <c r="W1753">
        <v>12.580645161290322</v>
      </c>
      <c r="X1753">
        <v>98.27956989247312</v>
      </c>
      <c r="Y1753">
        <v>85.80645161290326</v>
      </c>
      <c r="Z1753">
        <v>47.311827956989248</v>
      </c>
      <c r="AA1753">
        <v>9.3452088990860602</v>
      </c>
      <c r="AB1753">
        <v>0</v>
      </c>
      <c r="AC1753">
        <v>1.734847187045671</v>
      </c>
      <c r="AE1753">
        <v>11.466300394849718</v>
      </c>
      <c r="AG1753">
        <v>14.894298526585525</v>
      </c>
      <c r="AH1753">
        <v>12.164055622653578</v>
      </c>
    </row>
    <row r="1754" spans="1:34">
      <c r="A1754">
        <v>11</v>
      </c>
      <c r="B1754">
        <v>116</v>
      </c>
      <c r="C1754">
        <v>2017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8</v>
      </c>
      <c r="M1754">
        <v>99</v>
      </c>
      <c r="N1754">
        <v>99</v>
      </c>
      <c r="O1754">
        <v>99</v>
      </c>
      <c r="P1754">
        <v>9999</v>
      </c>
      <c r="Q1754">
        <v>1107</v>
      </c>
      <c r="R1754">
        <v>1276</v>
      </c>
      <c r="S1754">
        <v>8</v>
      </c>
      <c r="T1754">
        <v>7.2108150470219439</v>
      </c>
      <c r="U1754">
        <v>38.382445141065851</v>
      </c>
      <c r="V1754">
        <v>16.065830721003131</v>
      </c>
      <c r="W1754">
        <v>21.551724137931032</v>
      </c>
      <c r="X1754">
        <v>99.843260188087783</v>
      </c>
      <c r="Y1754">
        <v>95.297805642633278</v>
      </c>
      <c r="Z1754">
        <v>64.733542319749219</v>
      </c>
      <c r="AA1754">
        <v>9.0360531256877117</v>
      </c>
      <c r="AB1754">
        <v>0</v>
      </c>
      <c r="AC1754">
        <v>1.8323740430119595</v>
      </c>
      <c r="AE1754">
        <v>14.25986831182756</v>
      </c>
      <c r="AG1754">
        <v>20.435618193465725</v>
      </c>
      <c r="AH1754">
        <v>18.868091713041352</v>
      </c>
    </row>
    <row r="1755" spans="1:34">
      <c r="A1755">
        <v>11</v>
      </c>
      <c r="B1755">
        <v>117</v>
      </c>
      <c r="C1755">
        <v>2017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9999</v>
      </c>
      <c r="Q1755">
        <v>1173</v>
      </c>
      <c r="R1755">
        <v>1367</v>
      </c>
      <c r="S1755">
        <v>9</v>
      </c>
      <c r="T1755">
        <v>7.5179224579370878</v>
      </c>
      <c r="U1755">
        <v>46.241331382589593</v>
      </c>
      <c r="V1755">
        <v>4.9012435991221661</v>
      </c>
      <c r="W1755">
        <v>27.57863935625458</v>
      </c>
      <c r="X1755">
        <v>100</v>
      </c>
      <c r="Y1755">
        <v>99.195318215069506</v>
      </c>
      <c r="Z1755">
        <v>90.124359912216505</v>
      </c>
      <c r="AA1755">
        <v>8.8392551818781726</v>
      </c>
      <c r="AB1755">
        <v>0</v>
      </c>
      <c r="AC1755">
        <v>1.8588271584809777</v>
      </c>
      <c r="AE1755">
        <v>32.184833539855958</v>
      </c>
      <c r="AG1755">
        <v>21.893017296604736</v>
      </c>
      <c r="AH1755">
        <v>24.35249768367359</v>
      </c>
    </row>
    <row r="1756" spans="1:34">
      <c r="A1756">
        <v>11</v>
      </c>
      <c r="B1756">
        <v>118</v>
      </c>
      <c r="C1756">
        <v>2017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10</v>
      </c>
      <c r="M1756">
        <v>99</v>
      </c>
      <c r="N1756">
        <v>99</v>
      </c>
      <c r="O1756">
        <v>99</v>
      </c>
      <c r="P1756">
        <v>9999</v>
      </c>
      <c r="Q1756">
        <v>606</v>
      </c>
      <c r="R1756">
        <v>707</v>
      </c>
      <c r="S1756">
        <v>10</v>
      </c>
      <c r="T1756">
        <v>7.7793493635077775</v>
      </c>
      <c r="U1756">
        <v>50.256011315417297</v>
      </c>
      <c r="V1756">
        <v>3.3946251768033946</v>
      </c>
      <c r="W1756">
        <v>28.854314002828858</v>
      </c>
      <c r="X1756">
        <v>100</v>
      </c>
      <c r="Y1756">
        <v>99.858557284299863</v>
      </c>
      <c r="Z1756">
        <v>95.615275813295611</v>
      </c>
      <c r="AA1756">
        <v>8.6167119908412548</v>
      </c>
      <c r="AB1756">
        <v>0</v>
      </c>
      <c r="AC1756">
        <v>1.9116180564237424</v>
      </c>
      <c r="AE1756">
        <v>35.922025450816726</v>
      </c>
      <c r="AG1756">
        <v>11.32286995515695</v>
      </c>
      <c r="AH1756">
        <v>13.688381383862961</v>
      </c>
    </row>
    <row r="1757" spans="1:34">
      <c r="A1757">
        <v>11</v>
      </c>
      <c r="B1757">
        <v>119</v>
      </c>
      <c r="C1757">
        <v>2017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11</v>
      </c>
      <c r="M1757">
        <v>99</v>
      </c>
      <c r="N1757">
        <v>99</v>
      </c>
      <c r="O1757">
        <v>99</v>
      </c>
      <c r="P1757">
        <v>9999</v>
      </c>
      <c r="Q1757">
        <v>498</v>
      </c>
      <c r="R1757">
        <v>560</v>
      </c>
      <c r="S1757">
        <v>11</v>
      </c>
      <c r="T1757">
        <v>8.1339285714285694</v>
      </c>
      <c r="U1757">
        <v>53.471785714285723</v>
      </c>
      <c r="V1757">
        <v>0.89285714285714302</v>
      </c>
      <c r="W1757">
        <v>36.071428571428562</v>
      </c>
      <c r="X1757">
        <v>100</v>
      </c>
      <c r="Y1757">
        <v>100</v>
      </c>
      <c r="Z1757">
        <v>98.214285714285694</v>
      </c>
      <c r="AA1757">
        <v>8.6339771309020445</v>
      </c>
      <c r="AB1757">
        <v>0</v>
      </c>
      <c r="AC1757">
        <v>2.0619665358336849</v>
      </c>
      <c r="AE1757">
        <v>40.244244558158087</v>
      </c>
      <c r="AG1757">
        <v>8.9686098654708495</v>
      </c>
      <c r="AH1757">
        <v>11.536056678243479</v>
      </c>
    </row>
    <row r="1758" spans="1:34">
      <c r="A1758">
        <v>11</v>
      </c>
      <c r="B1758">
        <v>120</v>
      </c>
      <c r="C1758">
        <v>2017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12</v>
      </c>
      <c r="M1758">
        <v>99</v>
      </c>
      <c r="N1758">
        <v>99</v>
      </c>
      <c r="O1758">
        <v>99</v>
      </c>
      <c r="P1758">
        <v>9999</v>
      </c>
      <c r="Q1758">
        <v>200</v>
      </c>
      <c r="R1758">
        <v>222</v>
      </c>
      <c r="S1758">
        <v>12</v>
      </c>
      <c r="T1758">
        <v>8.5495495495495497</v>
      </c>
      <c r="U1758">
        <v>57.725225225225238</v>
      </c>
      <c r="V1758">
        <v>0.45045045045045035</v>
      </c>
      <c r="W1758">
        <v>42.792792792792802</v>
      </c>
      <c r="X1758">
        <v>100</v>
      </c>
      <c r="Y1758">
        <v>100</v>
      </c>
      <c r="Z1758">
        <v>99.549549549549567</v>
      </c>
      <c r="AA1758">
        <v>7.9609007194278592</v>
      </c>
      <c r="AB1758">
        <v>0</v>
      </c>
      <c r="AC1758">
        <v>2.2168020905814054</v>
      </c>
      <c r="AE1758">
        <v>38.215913641495973</v>
      </c>
      <c r="AG1758">
        <v>3.555413196668801</v>
      </c>
      <c r="AH1758">
        <v>4.9370017008866558</v>
      </c>
    </row>
    <row r="1759" spans="1:34">
      <c r="A1759">
        <v>11</v>
      </c>
      <c r="B1759">
        <v>121</v>
      </c>
      <c r="C1759">
        <v>2017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13</v>
      </c>
      <c r="M1759">
        <v>99</v>
      </c>
      <c r="N1759">
        <v>99</v>
      </c>
      <c r="O1759">
        <v>99</v>
      </c>
      <c r="P1759">
        <v>9999</v>
      </c>
      <c r="Q1759">
        <v>75</v>
      </c>
      <c r="R1759">
        <v>75</v>
      </c>
      <c r="S1759">
        <v>13</v>
      </c>
      <c r="T1759">
        <v>8.4266666666666641</v>
      </c>
      <c r="U1759">
        <v>59.913333333333362</v>
      </c>
      <c r="V1759">
        <v>0</v>
      </c>
      <c r="W1759">
        <v>42.666666666666657</v>
      </c>
      <c r="X1759">
        <v>100</v>
      </c>
      <c r="Y1759">
        <v>100</v>
      </c>
      <c r="Z1759">
        <v>100</v>
      </c>
      <c r="AA1759">
        <v>7.6963425657181519</v>
      </c>
      <c r="AB1759">
        <v>0</v>
      </c>
      <c r="AC1759">
        <v>1.9539589441837248</v>
      </c>
      <c r="AE1759">
        <v>48.823955194304176</v>
      </c>
      <c r="AG1759">
        <v>1.2011531069827033</v>
      </c>
      <c r="AH1759">
        <v>1.7311289225855802</v>
      </c>
    </row>
    <row r="1760" spans="1:34">
      <c r="A1760">
        <v>11</v>
      </c>
      <c r="B1760">
        <v>122</v>
      </c>
      <c r="C1760">
        <v>2017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14</v>
      </c>
      <c r="M1760">
        <v>99</v>
      </c>
      <c r="N1760">
        <v>99</v>
      </c>
      <c r="O1760">
        <v>99</v>
      </c>
      <c r="P1760">
        <v>9999</v>
      </c>
      <c r="Q1760">
        <v>40</v>
      </c>
      <c r="R1760">
        <v>38</v>
      </c>
      <c r="S1760">
        <v>14</v>
      </c>
      <c r="T1760">
        <v>9.3157894736842106</v>
      </c>
      <c r="U1760">
        <v>63.310526315789453</v>
      </c>
      <c r="V1760">
        <v>0</v>
      </c>
      <c r="W1760">
        <v>55.263157894736842</v>
      </c>
      <c r="X1760">
        <v>100</v>
      </c>
      <c r="Y1760">
        <v>100</v>
      </c>
      <c r="Z1760">
        <v>100</v>
      </c>
      <c r="AA1760">
        <v>7.3448796870835187</v>
      </c>
      <c r="AB1760">
        <v>0</v>
      </c>
      <c r="AC1760">
        <v>2.2953644723533198</v>
      </c>
      <c r="AE1760">
        <v>34.133166861412235</v>
      </c>
      <c r="AG1760">
        <v>0.6085842408712363</v>
      </c>
      <c r="AH1760">
        <v>0.92683875864167842</v>
      </c>
    </row>
    <row r="1761" spans="1:34">
      <c r="A1761">
        <v>11</v>
      </c>
      <c r="B1761">
        <v>123</v>
      </c>
      <c r="C1761">
        <v>2017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15</v>
      </c>
      <c r="M1761">
        <v>99</v>
      </c>
      <c r="N1761">
        <v>99</v>
      </c>
      <c r="O1761">
        <v>99</v>
      </c>
      <c r="P1761">
        <v>9999</v>
      </c>
      <c r="Q1761">
        <v>3</v>
      </c>
      <c r="R1761">
        <v>3</v>
      </c>
      <c r="S1761">
        <v>15</v>
      </c>
      <c r="T1761">
        <v>6.333333333333333</v>
      </c>
      <c r="U1761">
        <v>58.033333333333353</v>
      </c>
      <c r="V1761">
        <v>0</v>
      </c>
      <c r="W1761">
        <v>0</v>
      </c>
      <c r="X1761">
        <v>100</v>
      </c>
      <c r="Y1761">
        <v>100</v>
      </c>
      <c r="Z1761">
        <v>100</v>
      </c>
      <c r="AA1761">
        <v>6.2887907334310258</v>
      </c>
      <c r="AB1761">
        <v>0</v>
      </c>
      <c r="AC1761">
        <v>1.6996731711975963</v>
      </c>
      <c r="AE1761">
        <v>63.513513513513857</v>
      </c>
      <c r="AG1761">
        <v>4.8046124279308128E-2</v>
      </c>
      <c r="AH1761">
        <v>6.7072336802525695E-2</v>
      </c>
    </row>
    <row r="1762" spans="1:34">
      <c r="A1762">
        <v>11</v>
      </c>
      <c r="B1762">
        <v>124</v>
      </c>
      <c r="C1762">
        <v>2016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1</v>
      </c>
      <c r="M1762">
        <v>99</v>
      </c>
      <c r="N1762">
        <v>99</v>
      </c>
      <c r="O1762">
        <v>99</v>
      </c>
      <c r="P1762">
        <v>9999</v>
      </c>
      <c r="Q1762">
        <v>6</v>
      </c>
      <c r="R1762">
        <v>6</v>
      </c>
      <c r="S1762">
        <v>1</v>
      </c>
      <c r="T1762">
        <v>2.6666666666666661</v>
      </c>
      <c r="U1762">
        <v>24.966666666666672</v>
      </c>
      <c r="V1762">
        <v>0</v>
      </c>
      <c r="W1762">
        <v>0</v>
      </c>
      <c r="X1762">
        <v>83.333333333333314</v>
      </c>
      <c r="Y1762">
        <v>50</v>
      </c>
      <c r="Z1762">
        <v>16.666666666666671</v>
      </c>
      <c r="AA1762">
        <v>9.2832585275262485</v>
      </c>
      <c r="AB1762">
        <v>0</v>
      </c>
      <c r="AC1762">
        <v>0.7453559924999299</v>
      </c>
      <c r="AE1762">
        <v>33.561362526008757</v>
      </c>
      <c r="AG1762">
        <v>9.1407678244972604E-2</v>
      </c>
      <c r="AH1762">
        <v>5.3618247384857667E-2</v>
      </c>
    </row>
    <row r="1763" spans="1:34">
      <c r="A1763">
        <v>11</v>
      </c>
      <c r="B1763">
        <v>125</v>
      </c>
      <c r="C1763">
        <v>2016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2</v>
      </c>
      <c r="M1763">
        <v>99</v>
      </c>
      <c r="N1763">
        <v>99</v>
      </c>
      <c r="O1763">
        <v>99</v>
      </c>
      <c r="P1763">
        <v>9999</v>
      </c>
      <c r="Q1763">
        <v>27</v>
      </c>
      <c r="R1763">
        <v>26</v>
      </c>
      <c r="S1763">
        <v>2</v>
      </c>
      <c r="T1763">
        <v>2.9615384615384621</v>
      </c>
      <c r="U1763">
        <v>26.253846153846151</v>
      </c>
      <c r="V1763">
        <v>0</v>
      </c>
      <c r="W1763">
        <v>0</v>
      </c>
      <c r="X1763">
        <v>88.461538461538439</v>
      </c>
      <c r="Y1763">
        <v>61.538461538461519</v>
      </c>
      <c r="Z1763">
        <v>23.07692307692308</v>
      </c>
      <c r="AA1763">
        <v>9.0891833757423033</v>
      </c>
      <c r="AB1763">
        <v>0</v>
      </c>
      <c r="AC1763">
        <v>1.1596010332062563</v>
      </c>
      <c r="AE1763">
        <v>19.652143118430619</v>
      </c>
      <c r="AG1763">
        <v>0.39609993906154783</v>
      </c>
      <c r="AH1763">
        <v>0.24432453714889063</v>
      </c>
    </row>
    <row r="1764" spans="1:34">
      <c r="A1764">
        <v>11</v>
      </c>
      <c r="B1764">
        <v>126</v>
      </c>
      <c r="C1764">
        <v>2016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3</v>
      </c>
      <c r="M1764">
        <v>99</v>
      </c>
      <c r="N1764">
        <v>99</v>
      </c>
      <c r="O1764">
        <v>99</v>
      </c>
      <c r="P1764">
        <v>9999</v>
      </c>
      <c r="Q1764">
        <v>35</v>
      </c>
      <c r="R1764">
        <v>37</v>
      </c>
      <c r="S1764">
        <v>3</v>
      </c>
      <c r="T1764">
        <v>3.7837837837837847</v>
      </c>
      <c r="U1764">
        <v>21.051351351351347</v>
      </c>
      <c r="V1764">
        <v>0</v>
      </c>
      <c r="W1764">
        <v>2.7027027027027031</v>
      </c>
      <c r="X1764">
        <v>64.864864864864884</v>
      </c>
      <c r="Y1764">
        <v>32.432432432432442</v>
      </c>
      <c r="Z1764">
        <v>2.7027027027027031</v>
      </c>
      <c r="AA1764">
        <v>7.4732178250293311</v>
      </c>
      <c r="AB1764">
        <v>0</v>
      </c>
      <c r="AC1764">
        <v>1.5091636333312133</v>
      </c>
      <c r="AE1764">
        <v>34.941699827867097</v>
      </c>
      <c r="AG1764">
        <v>0.56368068251066406</v>
      </c>
      <c r="AH1764">
        <v>0.27879341046772765</v>
      </c>
    </row>
    <row r="1765" spans="1:34">
      <c r="A1765">
        <v>11</v>
      </c>
      <c r="B1765">
        <v>127</v>
      </c>
      <c r="C1765">
        <v>2016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4</v>
      </c>
      <c r="M1765">
        <v>99</v>
      </c>
      <c r="N1765">
        <v>99</v>
      </c>
      <c r="O1765">
        <v>99</v>
      </c>
      <c r="P1765">
        <v>9999</v>
      </c>
      <c r="Q1765">
        <v>75</v>
      </c>
      <c r="R1765">
        <v>87</v>
      </c>
      <c r="S1765">
        <v>4</v>
      </c>
      <c r="T1765">
        <v>4.0804597701149428</v>
      </c>
      <c r="U1765">
        <v>24.099999999999994</v>
      </c>
      <c r="V1765">
        <v>0</v>
      </c>
      <c r="W1765">
        <v>0</v>
      </c>
      <c r="X1765">
        <v>86.206896551724128</v>
      </c>
      <c r="Y1765">
        <v>50.574712643678147</v>
      </c>
      <c r="Z1765">
        <v>6.8965517241379306</v>
      </c>
      <c r="AA1765">
        <v>7.3727675366462897</v>
      </c>
      <c r="AB1765">
        <v>0</v>
      </c>
      <c r="AC1765">
        <v>1.2705179575926755</v>
      </c>
      <c r="AE1765">
        <v>20.504342551242335</v>
      </c>
      <c r="AG1765">
        <v>1.3254113345521019</v>
      </c>
      <c r="AH1765">
        <v>0.75047649727524013</v>
      </c>
    </row>
    <row r="1766" spans="1:34">
      <c r="A1766">
        <v>11</v>
      </c>
      <c r="B1766">
        <v>128</v>
      </c>
      <c r="C1766">
        <v>2016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9999</v>
      </c>
      <c r="Q1766">
        <v>200</v>
      </c>
      <c r="R1766">
        <v>226</v>
      </c>
      <c r="S1766">
        <v>5</v>
      </c>
      <c r="T1766">
        <v>4.9513274336283191</v>
      </c>
      <c r="U1766">
        <v>26.177876106194702</v>
      </c>
      <c r="V1766">
        <v>0</v>
      </c>
      <c r="W1766">
        <v>1.3274336283185839</v>
      </c>
      <c r="X1766">
        <v>92.477876106194685</v>
      </c>
      <c r="Y1766">
        <v>61.504424778761049</v>
      </c>
      <c r="Z1766">
        <v>12.389380530973453</v>
      </c>
      <c r="AA1766">
        <v>7.4618407953699188</v>
      </c>
      <c r="AB1766">
        <v>0</v>
      </c>
      <c r="AC1766">
        <v>1.5663279329923796</v>
      </c>
      <c r="AE1766">
        <v>8.137926224946666</v>
      </c>
      <c r="AG1766">
        <v>3.4430225472273004</v>
      </c>
      <c r="AH1766">
        <v>2.1175986326988978</v>
      </c>
    </row>
    <row r="1767" spans="1:34">
      <c r="A1767">
        <v>11</v>
      </c>
      <c r="B1767">
        <v>129</v>
      </c>
      <c r="C1767">
        <v>2016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6</v>
      </c>
      <c r="M1767">
        <v>99</v>
      </c>
      <c r="N1767">
        <v>99</v>
      </c>
      <c r="O1767">
        <v>99</v>
      </c>
      <c r="P1767">
        <v>9999</v>
      </c>
      <c r="Q1767">
        <v>454</v>
      </c>
      <c r="R1767">
        <v>503</v>
      </c>
      <c r="S1767">
        <v>6</v>
      </c>
      <c r="T1767">
        <v>5.6560636182902595</v>
      </c>
      <c r="U1767">
        <v>29.136779324055674</v>
      </c>
      <c r="V1767">
        <v>34.194831013916499</v>
      </c>
      <c r="W1767">
        <v>4.1749502982107352</v>
      </c>
      <c r="X1767">
        <v>95.427435387673938</v>
      </c>
      <c r="Y1767">
        <v>73.558648111332019</v>
      </c>
      <c r="Z1767">
        <v>24.85089463220676</v>
      </c>
      <c r="AA1767">
        <v>8.2542777128976947</v>
      </c>
      <c r="AB1767">
        <v>0</v>
      </c>
      <c r="AC1767">
        <v>1.7334844108650511</v>
      </c>
      <c r="AE1767">
        <v>13.303163169502502</v>
      </c>
      <c r="AG1767">
        <v>7.6630103595368668</v>
      </c>
      <c r="AH1767">
        <v>5.2457831109679347</v>
      </c>
    </row>
    <row r="1768" spans="1:34">
      <c r="A1768">
        <v>11</v>
      </c>
      <c r="B1768">
        <v>130</v>
      </c>
      <c r="C1768">
        <v>2016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7</v>
      </c>
      <c r="M1768">
        <v>99</v>
      </c>
      <c r="N1768">
        <v>99</v>
      </c>
      <c r="O1768">
        <v>99</v>
      </c>
      <c r="P1768">
        <v>9999</v>
      </c>
      <c r="Q1768">
        <v>673</v>
      </c>
      <c r="R1768">
        <v>767</v>
      </c>
      <c r="S1768">
        <v>7</v>
      </c>
      <c r="T1768">
        <v>6.5710560625814844</v>
      </c>
      <c r="U1768">
        <v>33.441329856584126</v>
      </c>
      <c r="V1768">
        <v>24.902216427640155</v>
      </c>
      <c r="W1768">
        <v>11.342894393741853</v>
      </c>
      <c r="X1768">
        <v>97.783572359843518</v>
      </c>
      <c r="Y1768">
        <v>85.00651890482402</v>
      </c>
      <c r="Z1768">
        <v>44.980443285528033</v>
      </c>
      <c r="AA1768">
        <v>9.1019719229393274</v>
      </c>
      <c r="AB1768">
        <v>0</v>
      </c>
      <c r="AC1768">
        <v>1.7451282326397477</v>
      </c>
      <c r="AE1768">
        <v>12.452464124179748</v>
      </c>
      <c r="AG1768">
        <v>11.684948202315661</v>
      </c>
      <c r="AH1768">
        <v>9.1807826188111328</v>
      </c>
    </row>
    <row r="1769" spans="1:34">
      <c r="A1769">
        <v>11</v>
      </c>
      <c r="B1769">
        <v>131</v>
      </c>
      <c r="C1769">
        <v>2016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8</v>
      </c>
      <c r="M1769">
        <v>99</v>
      </c>
      <c r="N1769">
        <v>99</v>
      </c>
      <c r="O1769">
        <v>99</v>
      </c>
      <c r="P1769">
        <v>9999</v>
      </c>
      <c r="Q1769">
        <v>1147</v>
      </c>
      <c r="R1769">
        <v>1325</v>
      </c>
      <c r="S1769">
        <v>8</v>
      </c>
      <c r="T1769">
        <v>7.2852830188679212</v>
      </c>
      <c r="U1769">
        <v>38.131849056603826</v>
      </c>
      <c r="V1769">
        <v>16.15094339622641</v>
      </c>
      <c r="W1769">
        <v>22.037735849056599</v>
      </c>
      <c r="X1769">
        <v>99.849056603773604</v>
      </c>
      <c r="Y1769">
        <v>93.962264150943369</v>
      </c>
      <c r="Z1769">
        <v>62.037735849056624</v>
      </c>
      <c r="AA1769">
        <v>9.4252385373870489</v>
      </c>
      <c r="AB1769">
        <v>0</v>
      </c>
      <c r="AC1769">
        <v>1.8539428699890781</v>
      </c>
      <c r="AE1769">
        <v>13.094544457071004</v>
      </c>
      <c r="AG1769">
        <v>20.185862279098114</v>
      </c>
      <c r="AH1769">
        <v>18.084418315391996</v>
      </c>
    </row>
    <row r="1770" spans="1:34">
      <c r="A1770">
        <v>11</v>
      </c>
      <c r="B1770">
        <v>132</v>
      </c>
      <c r="C1770">
        <v>2016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</v>
      </c>
      <c r="M1770">
        <v>99</v>
      </c>
      <c r="N1770">
        <v>99</v>
      </c>
      <c r="O1770">
        <v>99</v>
      </c>
      <c r="P1770">
        <v>9999</v>
      </c>
      <c r="Q1770">
        <v>1379</v>
      </c>
      <c r="R1770">
        <v>1612</v>
      </c>
      <c r="S1770">
        <v>9</v>
      </c>
      <c r="T1770">
        <v>7.6786600496277906</v>
      </c>
      <c r="U1770">
        <v>45.557568238213435</v>
      </c>
      <c r="V1770">
        <v>6.0173697270471473</v>
      </c>
      <c r="W1770">
        <v>31.203473945409431</v>
      </c>
      <c r="X1770">
        <v>100</v>
      </c>
      <c r="Y1770">
        <v>99.503722084367226</v>
      </c>
      <c r="Z1770">
        <v>88.399503722084347</v>
      </c>
      <c r="AA1770">
        <v>8.7006451968160139</v>
      </c>
      <c r="AB1770">
        <v>0</v>
      </c>
      <c r="AC1770">
        <v>1.9633025781743381</v>
      </c>
      <c r="AE1770">
        <v>25.68337246975964</v>
      </c>
      <c r="AG1770">
        <v>24.558196221815962</v>
      </c>
      <c r="AH1770">
        <v>26.286113124479876</v>
      </c>
    </row>
    <row r="1771" spans="1:34">
      <c r="A1771">
        <v>11</v>
      </c>
      <c r="B1771">
        <v>133</v>
      </c>
      <c r="C1771">
        <v>2016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10</v>
      </c>
      <c r="M1771">
        <v>99</v>
      </c>
      <c r="N1771">
        <v>99</v>
      </c>
      <c r="O1771">
        <v>99</v>
      </c>
      <c r="P1771">
        <v>9999</v>
      </c>
      <c r="Q1771">
        <v>747</v>
      </c>
      <c r="R1771">
        <v>863</v>
      </c>
      <c r="S1771">
        <v>10</v>
      </c>
      <c r="T1771">
        <v>7.9304750869061422</v>
      </c>
      <c r="U1771">
        <v>49.896987253766</v>
      </c>
      <c r="V1771">
        <v>3.1286210892236377</v>
      </c>
      <c r="W1771">
        <v>36.037079953650057</v>
      </c>
      <c r="X1771">
        <v>100</v>
      </c>
      <c r="Y1771">
        <v>100</v>
      </c>
      <c r="Z1771">
        <v>95.712630359212014</v>
      </c>
      <c r="AA1771">
        <v>8.327813772697862</v>
      </c>
      <c r="AB1771">
        <v>0</v>
      </c>
      <c r="AC1771">
        <v>1.923155390824888</v>
      </c>
      <c r="AE1771">
        <v>35.75883851108788</v>
      </c>
      <c r="AG1771">
        <v>13.147471054235222</v>
      </c>
      <c r="AH1771">
        <v>15.412955356903185</v>
      </c>
    </row>
    <row r="1772" spans="1:34">
      <c r="A1772">
        <v>11</v>
      </c>
      <c r="B1772">
        <v>134</v>
      </c>
      <c r="C1772">
        <v>2016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11</v>
      </c>
      <c r="M1772">
        <v>99</v>
      </c>
      <c r="N1772">
        <v>99</v>
      </c>
      <c r="O1772">
        <v>99</v>
      </c>
      <c r="P1772">
        <v>9999</v>
      </c>
      <c r="Q1772">
        <v>577</v>
      </c>
      <c r="R1772">
        <v>635</v>
      </c>
      <c r="S1772">
        <v>11</v>
      </c>
      <c r="T1772">
        <v>8.1858267716535451</v>
      </c>
      <c r="U1772">
        <v>53.906141732283395</v>
      </c>
      <c r="V1772">
        <v>1.2598425196850391</v>
      </c>
      <c r="W1772">
        <v>37.637795275590555</v>
      </c>
      <c r="X1772">
        <v>100</v>
      </c>
      <c r="Y1772">
        <v>99.842519685039377</v>
      </c>
      <c r="Z1772">
        <v>98.267716535433038</v>
      </c>
      <c r="AA1772">
        <v>8.2099484540230083</v>
      </c>
      <c r="AB1772">
        <v>0</v>
      </c>
      <c r="AC1772">
        <v>2.0336044726284177</v>
      </c>
      <c r="AE1772">
        <v>41.189843694195929</v>
      </c>
      <c r="AG1772">
        <v>9.6739792809262646</v>
      </c>
      <c r="AH1772">
        <v>12.252163252888041</v>
      </c>
    </row>
    <row r="1773" spans="1:34">
      <c r="A1773">
        <v>11</v>
      </c>
      <c r="B1773">
        <v>135</v>
      </c>
      <c r="C1773">
        <v>2016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12</v>
      </c>
      <c r="M1773">
        <v>99</v>
      </c>
      <c r="N1773">
        <v>99</v>
      </c>
      <c r="O1773">
        <v>99</v>
      </c>
      <c r="P1773">
        <v>9999</v>
      </c>
      <c r="Q1773">
        <v>303</v>
      </c>
      <c r="R1773">
        <v>322</v>
      </c>
      <c r="S1773">
        <v>12</v>
      </c>
      <c r="T1773">
        <v>8.3664596273291902</v>
      </c>
      <c r="U1773">
        <v>57.540062111801213</v>
      </c>
      <c r="V1773">
        <v>0.3105590062111801</v>
      </c>
      <c r="W1773">
        <v>46.894409937888192</v>
      </c>
      <c r="X1773">
        <v>100</v>
      </c>
      <c r="Y1773">
        <v>100</v>
      </c>
      <c r="Z1773">
        <v>99.689440993788821</v>
      </c>
      <c r="AA1773">
        <v>7.5744243572675183</v>
      </c>
      <c r="AB1773">
        <v>0</v>
      </c>
      <c r="AC1773">
        <v>2.0916558301317418</v>
      </c>
      <c r="AE1773">
        <v>34.375799217284474</v>
      </c>
      <c r="AG1773">
        <v>4.9055453991468605</v>
      </c>
      <c r="AH1773">
        <v>6.6317324814546286</v>
      </c>
    </row>
    <row r="1774" spans="1:34">
      <c r="A1774">
        <v>11</v>
      </c>
      <c r="B1774">
        <v>136</v>
      </c>
      <c r="C1774">
        <v>2016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13</v>
      </c>
      <c r="M1774">
        <v>99</v>
      </c>
      <c r="N1774">
        <v>99</v>
      </c>
      <c r="O1774">
        <v>99</v>
      </c>
      <c r="P1774">
        <v>9999</v>
      </c>
      <c r="Q1774">
        <v>91</v>
      </c>
      <c r="R1774">
        <v>91</v>
      </c>
      <c r="S1774">
        <v>13</v>
      </c>
      <c r="T1774">
        <v>8.8901098901098887</v>
      </c>
      <c r="U1774">
        <v>62.824175824175846</v>
      </c>
      <c r="V1774">
        <v>0</v>
      </c>
      <c r="W1774">
        <v>60.439560439560424</v>
      </c>
      <c r="X1774">
        <v>100</v>
      </c>
      <c r="Y1774">
        <v>100</v>
      </c>
      <c r="Z1774">
        <v>100</v>
      </c>
      <c r="AA1774">
        <v>8.7227924334593414</v>
      </c>
      <c r="AB1774">
        <v>0</v>
      </c>
      <c r="AC1774">
        <v>2.1301114321083965</v>
      </c>
      <c r="AE1774">
        <v>43.354028776901195</v>
      </c>
      <c r="AG1774">
        <v>1.3863497867154173</v>
      </c>
      <c r="AH1774">
        <v>2.0462985333727057</v>
      </c>
    </row>
    <row r="1775" spans="1:34">
      <c r="A1775">
        <v>11</v>
      </c>
      <c r="B1775">
        <v>137</v>
      </c>
      <c r="C1775">
        <v>2016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14</v>
      </c>
      <c r="M1775">
        <v>99</v>
      </c>
      <c r="N1775">
        <v>99</v>
      </c>
      <c r="O1775">
        <v>99</v>
      </c>
      <c r="P1775">
        <v>9999</v>
      </c>
      <c r="Q1775">
        <v>57</v>
      </c>
      <c r="R1775">
        <v>55</v>
      </c>
      <c r="S1775">
        <v>14</v>
      </c>
      <c r="T1775">
        <v>8.2909090909090892</v>
      </c>
      <c r="U1775">
        <v>61.085454545454574</v>
      </c>
      <c r="V1775">
        <v>0</v>
      </c>
      <c r="W1775">
        <v>36.363636363636367</v>
      </c>
      <c r="X1775">
        <v>100</v>
      </c>
      <c r="Y1775">
        <v>100</v>
      </c>
      <c r="Z1775">
        <v>100</v>
      </c>
      <c r="AA1775">
        <v>7.4725781891784306</v>
      </c>
      <c r="AB1775">
        <v>0</v>
      </c>
      <c r="AC1775">
        <v>2.0860813831655944</v>
      </c>
      <c r="AE1775">
        <v>32.603802745198394</v>
      </c>
      <c r="AG1775">
        <v>0.83790371724558221</v>
      </c>
      <c r="AH1775">
        <v>1.2025448981235398</v>
      </c>
    </row>
    <row r="1776" spans="1:34">
      <c r="A1776">
        <v>11</v>
      </c>
      <c r="B1776">
        <v>138</v>
      </c>
      <c r="C1776">
        <v>2016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15</v>
      </c>
      <c r="M1776">
        <v>99</v>
      </c>
      <c r="N1776">
        <v>99</v>
      </c>
      <c r="O1776">
        <v>99</v>
      </c>
      <c r="P1776">
        <v>9999</v>
      </c>
      <c r="Q1776">
        <v>9</v>
      </c>
      <c r="R1776">
        <v>9</v>
      </c>
      <c r="S1776">
        <v>15</v>
      </c>
      <c r="T1776">
        <v>9.3333333333333357</v>
      </c>
      <c r="U1776">
        <v>65.933333333333351</v>
      </c>
      <c r="V1776">
        <v>0</v>
      </c>
      <c r="W1776">
        <v>66.666666666666686</v>
      </c>
      <c r="X1776">
        <v>100</v>
      </c>
      <c r="Y1776">
        <v>100</v>
      </c>
      <c r="Z1776">
        <v>100</v>
      </c>
      <c r="AA1776">
        <v>5.0462307165293661</v>
      </c>
      <c r="AB1776">
        <v>0</v>
      </c>
      <c r="AC1776">
        <v>2.2607766610417523</v>
      </c>
      <c r="AE1776">
        <v>79.278811620031547</v>
      </c>
      <c r="AG1776">
        <v>0.13711151736745891</v>
      </c>
      <c r="AH1776">
        <v>0.21239698263133872</v>
      </c>
    </row>
    <row r="1777" spans="1:34">
      <c r="A1777">
        <v>11</v>
      </c>
      <c r="B1777">
        <v>139</v>
      </c>
      <c r="C1777">
        <v>2015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1</v>
      </c>
      <c r="M1777">
        <v>99</v>
      </c>
      <c r="N1777">
        <v>99</v>
      </c>
      <c r="O1777">
        <v>99</v>
      </c>
      <c r="P1777">
        <v>9999</v>
      </c>
      <c r="Q1777">
        <v>10</v>
      </c>
      <c r="R1777">
        <v>10</v>
      </c>
      <c r="S1777">
        <v>1</v>
      </c>
      <c r="T1777">
        <v>2.9</v>
      </c>
      <c r="U1777">
        <v>22.14</v>
      </c>
      <c r="V1777">
        <v>0</v>
      </c>
      <c r="W1777">
        <v>0</v>
      </c>
      <c r="X1777">
        <v>80</v>
      </c>
      <c r="Y1777">
        <v>50</v>
      </c>
      <c r="Z1777">
        <v>0</v>
      </c>
      <c r="AA1777">
        <v>8.0022746766154</v>
      </c>
      <c r="AB1777">
        <v>0</v>
      </c>
      <c r="AC1777">
        <v>1.1357816691600549</v>
      </c>
      <c r="AE1777">
        <v>10.276342411879796</v>
      </c>
      <c r="AG1777">
        <v>0.15982100047946299</v>
      </c>
      <c r="AH1777">
        <v>8.3677454028423151E-2</v>
      </c>
    </row>
    <row r="1778" spans="1:34">
      <c r="A1778">
        <v>11</v>
      </c>
      <c r="B1778">
        <v>140</v>
      </c>
      <c r="C1778">
        <v>2015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9999</v>
      </c>
      <c r="Q1778">
        <v>30</v>
      </c>
      <c r="R1778">
        <v>34</v>
      </c>
      <c r="S1778">
        <v>2</v>
      </c>
      <c r="T1778">
        <v>3.5882352941176472</v>
      </c>
      <c r="U1778">
        <v>24.979411764705887</v>
      </c>
      <c r="V1778">
        <v>0</v>
      </c>
      <c r="W1778">
        <v>0</v>
      </c>
      <c r="X1778">
        <v>85.294117647058812</v>
      </c>
      <c r="Y1778">
        <v>58.82352941176471</v>
      </c>
      <c r="Z1778">
        <v>20.588235294117652</v>
      </c>
      <c r="AA1778">
        <v>8.2843502145616892</v>
      </c>
      <c r="AB1778">
        <v>0</v>
      </c>
      <c r="AC1778">
        <v>1.4166581857402696</v>
      </c>
      <c r="AE1778">
        <v>29.775358829369651</v>
      </c>
      <c r="AG1778">
        <v>0.54339140163017419</v>
      </c>
      <c r="AH1778">
        <v>0.32099034194372106</v>
      </c>
    </row>
    <row r="1779" spans="1:34">
      <c r="A1779">
        <v>11</v>
      </c>
      <c r="B1779">
        <v>141</v>
      </c>
      <c r="C1779">
        <v>2015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3</v>
      </c>
      <c r="M1779">
        <v>99</v>
      </c>
      <c r="N1779">
        <v>99</v>
      </c>
      <c r="O1779">
        <v>99</v>
      </c>
      <c r="P1779">
        <v>9999</v>
      </c>
      <c r="Q1779">
        <v>45</v>
      </c>
      <c r="R1779">
        <v>53</v>
      </c>
      <c r="S1779">
        <v>3</v>
      </c>
      <c r="T1779">
        <v>3.9622641509433976</v>
      </c>
      <c r="U1779">
        <v>24.633962264150945</v>
      </c>
      <c r="V1779">
        <v>0</v>
      </c>
      <c r="W1779">
        <v>0</v>
      </c>
      <c r="X1779">
        <v>88.679245283018886</v>
      </c>
      <c r="Y1779">
        <v>45.283018867924511</v>
      </c>
      <c r="Z1779">
        <v>13.207547169811324</v>
      </c>
      <c r="AA1779">
        <v>7.8752045411286593</v>
      </c>
      <c r="AB1779">
        <v>0</v>
      </c>
      <c r="AC1779">
        <v>1.3169757257822752</v>
      </c>
      <c r="AE1779">
        <v>42.563843754628543</v>
      </c>
      <c r="AG1779">
        <v>0.84705130254115379</v>
      </c>
      <c r="AH1779">
        <v>0.49344753378278816</v>
      </c>
    </row>
    <row r="1780" spans="1:34">
      <c r="A1780">
        <v>11</v>
      </c>
      <c r="B1780">
        <v>142</v>
      </c>
      <c r="C1780">
        <v>2015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4</v>
      </c>
      <c r="M1780">
        <v>99</v>
      </c>
      <c r="N1780">
        <v>99</v>
      </c>
      <c r="O1780">
        <v>99</v>
      </c>
      <c r="P1780">
        <v>9999</v>
      </c>
      <c r="Q1780">
        <v>105</v>
      </c>
      <c r="R1780">
        <v>110</v>
      </c>
      <c r="S1780">
        <v>4</v>
      </c>
      <c r="T1780">
        <v>4.4090909090909092</v>
      </c>
      <c r="U1780">
        <v>25.427272727272719</v>
      </c>
      <c r="V1780">
        <v>0</v>
      </c>
      <c r="W1780">
        <v>0</v>
      </c>
      <c r="X1780">
        <v>89.090909090909108</v>
      </c>
      <c r="Y1780">
        <v>59.090909090909101</v>
      </c>
      <c r="Z1780">
        <v>13.636363636363638</v>
      </c>
      <c r="AA1780">
        <v>7.884137228302845</v>
      </c>
      <c r="AB1780">
        <v>0</v>
      </c>
      <c r="AC1780">
        <v>1.4096772973431289</v>
      </c>
      <c r="AE1780">
        <v>18.770010332835437</v>
      </c>
      <c r="AG1780">
        <v>1.7580310052740933</v>
      </c>
      <c r="AH1780">
        <v>1.0571176102868094</v>
      </c>
    </row>
    <row r="1781" spans="1:34">
      <c r="A1781">
        <v>11</v>
      </c>
      <c r="B1781">
        <v>143</v>
      </c>
      <c r="C1781">
        <v>2015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5</v>
      </c>
      <c r="M1781">
        <v>99</v>
      </c>
      <c r="N1781">
        <v>99</v>
      </c>
      <c r="O1781">
        <v>99</v>
      </c>
      <c r="P1781">
        <v>9999</v>
      </c>
      <c r="Q1781">
        <v>229</v>
      </c>
      <c r="R1781">
        <v>253</v>
      </c>
      <c r="S1781">
        <v>5</v>
      </c>
      <c r="T1781">
        <v>5.1146245059288509</v>
      </c>
      <c r="U1781">
        <v>27.199999999999996</v>
      </c>
      <c r="V1781">
        <v>0</v>
      </c>
      <c r="W1781">
        <v>0.79051383399209485</v>
      </c>
      <c r="X1781">
        <v>91.699604743083015</v>
      </c>
      <c r="Y1781">
        <v>67.193675889328063</v>
      </c>
      <c r="Z1781">
        <v>17.391304347826086</v>
      </c>
      <c r="AA1781">
        <v>8.2934995259752444</v>
      </c>
      <c r="AB1781">
        <v>0</v>
      </c>
      <c r="AC1781">
        <v>2.426529825366166</v>
      </c>
      <c r="AE1781">
        <v>14.43588321439352</v>
      </c>
      <c r="AG1781">
        <v>4.0434713121304151</v>
      </c>
      <c r="AH1781">
        <v>2.6008797093134457</v>
      </c>
    </row>
    <row r="1782" spans="1:34">
      <c r="A1782">
        <v>11</v>
      </c>
      <c r="B1782">
        <v>144</v>
      </c>
      <c r="C1782">
        <v>2015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9999</v>
      </c>
      <c r="Q1782">
        <v>413</v>
      </c>
      <c r="R1782">
        <v>451</v>
      </c>
      <c r="S1782">
        <v>6</v>
      </c>
      <c r="T1782">
        <v>5.8070953436807082</v>
      </c>
      <c r="U1782">
        <v>30.610643015521056</v>
      </c>
      <c r="V1782">
        <v>29.711751662971174</v>
      </c>
      <c r="W1782">
        <v>5.5432372505543217</v>
      </c>
      <c r="X1782">
        <v>98.004434589800454</v>
      </c>
      <c r="Y1782">
        <v>78.492239467849245</v>
      </c>
      <c r="Z1782">
        <v>32.150776053215083</v>
      </c>
      <c r="AA1782">
        <v>8.4099862656167002</v>
      </c>
      <c r="AB1782">
        <v>0</v>
      </c>
      <c r="AC1782">
        <v>1.6874502833443161</v>
      </c>
      <c r="AE1782">
        <v>10.37329727572949</v>
      </c>
      <c r="AG1782">
        <v>7.2079271216237792</v>
      </c>
      <c r="AH1782">
        <v>5.2177087797831687</v>
      </c>
    </row>
    <row r="1783" spans="1:34">
      <c r="A1783">
        <v>11</v>
      </c>
      <c r="B1783">
        <v>145</v>
      </c>
      <c r="C1783">
        <v>2015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7</v>
      </c>
      <c r="M1783">
        <v>99</v>
      </c>
      <c r="N1783">
        <v>99</v>
      </c>
      <c r="O1783">
        <v>99</v>
      </c>
      <c r="P1783">
        <v>9999</v>
      </c>
      <c r="Q1783">
        <v>599</v>
      </c>
      <c r="R1783">
        <v>673</v>
      </c>
      <c r="S1783">
        <v>7</v>
      </c>
      <c r="T1783">
        <v>6.4665676077265983</v>
      </c>
      <c r="U1783">
        <v>33.637890044576558</v>
      </c>
      <c r="V1783">
        <v>29.420505200594345</v>
      </c>
      <c r="W1783">
        <v>12.332838038632987</v>
      </c>
      <c r="X1783">
        <v>98.662704309063898</v>
      </c>
      <c r="Y1783">
        <v>89.895988112927213</v>
      </c>
      <c r="Z1783">
        <v>43.387815750371473</v>
      </c>
      <c r="AA1783">
        <v>8.6686009027117059</v>
      </c>
      <c r="AB1783">
        <v>0</v>
      </c>
      <c r="AC1783">
        <v>1.7704432211643462</v>
      </c>
      <c r="AE1783">
        <v>12.516592571426584</v>
      </c>
      <c r="AG1783">
        <v>10.755953332267859</v>
      </c>
      <c r="AH1783">
        <v>8.5560763664483002</v>
      </c>
    </row>
    <row r="1784" spans="1:34">
      <c r="A1784">
        <v>11</v>
      </c>
      <c r="B1784">
        <v>146</v>
      </c>
      <c r="C1784">
        <v>2015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8</v>
      </c>
      <c r="M1784">
        <v>99</v>
      </c>
      <c r="N1784">
        <v>99</v>
      </c>
      <c r="O1784">
        <v>99</v>
      </c>
      <c r="P1784">
        <v>9999</v>
      </c>
      <c r="Q1784">
        <v>1029</v>
      </c>
      <c r="R1784">
        <v>1193</v>
      </c>
      <c r="S1784">
        <v>8</v>
      </c>
      <c r="T1784">
        <v>7.0435875943000852</v>
      </c>
      <c r="U1784">
        <v>37.707041072925328</v>
      </c>
      <c r="V1784">
        <v>15.92623637887678</v>
      </c>
      <c r="W1784">
        <v>21.542330259849123</v>
      </c>
      <c r="X1784">
        <v>99.832355406538113</v>
      </c>
      <c r="Y1784">
        <v>94.383906119027685</v>
      </c>
      <c r="Z1784">
        <v>62.782900251466899</v>
      </c>
      <c r="AA1784">
        <v>8.8829956535629098</v>
      </c>
      <c r="AB1784">
        <v>0</v>
      </c>
      <c r="AC1784">
        <v>2.263033119028</v>
      </c>
      <c r="AE1784">
        <v>15.032478531701541</v>
      </c>
      <c r="AG1784">
        <v>19.066645357199928</v>
      </c>
      <c r="AH1784">
        <v>17.001754429727171</v>
      </c>
    </row>
    <row r="1785" spans="1:34">
      <c r="A1785">
        <v>11</v>
      </c>
      <c r="B1785">
        <v>147</v>
      </c>
      <c r="C1785">
        <v>2015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</v>
      </c>
      <c r="M1785">
        <v>99</v>
      </c>
      <c r="N1785">
        <v>99</v>
      </c>
      <c r="O1785">
        <v>99</v>
      </c>
      <c r="P1785">
        <v>9999</v>
      </c>
      <c r="Q1785">
        <v>1243</v>
      </c>
      <c r="R1785">
        <v>1456</v>
      </c>
      <c r="S1785">
        <v>9</v>
      </c>
      <c r="T1785">
        <v>7.6689560439560447</v>
      </c>
      <c r="U1785">
        <v>44.626098901098814</v>
      </c>
      <c r="V1785">
        <v>8.104395604395604</v>
      </c>
      <c r="W1785">
        <v>30.425824175824179</v>
      </c>
      <c r="X1785">
        <v>100</v>
      </c>
      <c r="Y1785">
        <v>98.969780219780219</v>
      </c>
      <c r="Z1785">
        <v>86.195054945054949</v>
      </c>
      <c r="AA1785">
        <v>8.800662134873944</v>
      </c>
      <c r="AB1785">
        <v>0</v>
      </c>
      <c r="AC1785">
        <v>2.0395197151284288</v>
      </c>
      <c r="AE1785">
        <v>33.206186424231163</v>
      </c>
      <c r="AG1785">
        <v>23.269937669809806</v>
      </c>
      <c r="AH1785">
        <v>24.557329638523953</v>
      </c>
    </row>
    <row r="1786" spans="1:34">
      <c r="A1786">
        <v>11</v>
      </c>
      <c r="B1786">
        <v>148</v>
      </c>
      <c r="C1786">
        <v>2015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10</v>
      </c>
      <c r="M1786">
        <v>99</v>
      </c>
      <c r="N1786">
        <v>99</v>
      </c>
      <c r="O1786">
        <v>99</v>
      </c>
      <c r="P1786">
        <v>9999</v>
      </c>
      <c r="Q1786">
        <v>794</v>
      </c>
      <c r="R1786">
        <v>901</v>
      </c>
      <c r="S1786">
        <v>10</v>
      </c>
      <c r="T1786">
        <v>7.8512763596004449</v>
      </c>
      <c r="U1786">
        <v>49.681908990011031</v>
      </c>
      <c r="V1786">
        <v>3.329633740288569</v>
      </c>
      <c r="W1786">
        <v>34.184239733629298</v>
      </c>
      <c r="X1786">
        <v>100</v>
      </c>
      <c r="Y1786">
        <v>99.7780244173141</v>
      </c>
      <c r="Z1786">
        <v>94.561598224195322</v>
      </c>
      <c r="AA1786">
        <v>8.7719191205349318</v>
      </c>
      <c r="AB1786">
        <v>0</v>
      </c>
      <c r="AC1786">
        <v>2.1222543225899901</v>
      </c>
      <c r="AE1786">
        <v>46.752911511519187</v>
      </c>
      <c r="AG1786">
        <v>14.399872143199612</v>
      </c>
      <c r="AH1786">
        <v>16.918190359782805</v>
      </c>
    </row>
    <row r="1787" spans="1:34">
      <c r="A1787">
        <v>11</v>
      </c>
      <c r="B1787">
        <v>149</v>
      </c>
      <c r="C1787">
        <v>2015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11</v>
      </c>
      <c r="M1787">
        <v>99</v>
      </c>
      <c r="N1787">
        <v>99</v>
      </c>
      <c r="O1787">
        <v>99</v>
      </c>
      <c r="P1787">
        <v>9999</v>
      </c>
      <c r="Q1787">
        <v>576</v>
      </c>
      <c r="R1787">
        <v>676</v>
      </c>
      <c r="S1787">
        <v>11</v>
      </c>
      <c r="T1787">
        <v>8.0784023668639051</v>
      </c>
      <c r="U1787">
        <v>52.9884615384616</v>
      </c>
      <c r="V1787">
        <v>1.7751479289940828</v>
      </c>
      <c r="W1787">
        <v>39.940828402366868</v>
      </c>
      <c r="X1787">
        <v>100</v>
      </c>
      <c r="Y1787">
        <v>100</v>
      </c>
      <c r="Z1787">
        <v>97.633136094674555</v>
      </c>
      <c r="AA1787">
        <v>8.848503868454376</v>
      </c>
      <c r="AB1787">
        <v>0</v>
      </c>
      <c r="AC1787">
        <v>2.683734888271744</v>
      </c>
      <c r="AE1787">
        <v>33.624320643719734</v>
      </c>
      <c r="AG1787">
        <v>10.803899632411701</v>
      </c>
      <c r="AH1787">
        <v>13.538135224882236</v>
      </c>
    </row>
    <row r="1788" spans="1:34">
      <c r="A1788">
        <v>11</v>
      </c>
      <c r="B1788">
        <v>150</v>
      </c>
      <c r="C1788">
        <v>2015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12</v>
      </c>
      <c r="M1788">
        <v>99</v>
      </c>
      <c r="N1788">
        <v>99</v>
      </c>
      <c r="O1788">
        <v>99</v>
      </c>
      <c r="P1788">
        <v>9999</v>
      </c>
      <c r="Q1788">
        <v>278</v>
      </c>
      <c r="R1788">
        <v>301</v>
      </c>
      <c r="S1788">
        <v>12</v>
      </c>
      <c r="T1788">
        <v>8.2325581395348841</v>
      </c>
      <c r="U1788">
        <v>55.740863787375432</v>
      </c>
      <c r="V1788">
        <v>0.66445182724252494</v>
      </c>
      <c r="W1788">
        <v>40.863787375415278</v>
      </c>
      <c r="X1788">
        <v>100</v>
      </c>
      <c r="Y1788">
        <v>100</v>
      </c>
      <c r="Z1788">
        <v>99.003322259136226</v>
      </c>
      <c r="AA1788">
        <v>8.6429790943841702</v>
      </c>
      <c r="AB1788">
        <v>0</v>
      </c>
      <c r="AC1788">
        <v>1.9027178761937444</v>
      </c>
      <c r="AE1788">
        <v>42.061486329432441</v>
      </c>
      <c r="AG1788">
        <v>4.8106121144318372</v>
      </c>
      <c r="AH1788">
        <v>6.3411938739335341</v>
      </c>
    </row>
    <row r="1789" spans="1:34">
      <c r="A1789">
        <v>11</v>
      </c>
      <c r="B1789">
        <v>151</v>
      </c>
      <c r="C1789">
        <v>2015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13</v>
      </c>
      <c r="M1789">
        <v>99</v>
      </c>
      <c r="N1789">
        <v>99</v>
      </c>
      <c r="O1789">
        <v>99</v>
      </c>
      <c r="P1789">
        <v>9999</v>
      </c>
      <c r="Q1789">
        <v>90</v>
      </c>
      <c r="R1789">
        <v>91</v>
      </c>
      <c r="S1789">
        <v>13</v>
      </c>
      <c r="T1789">
        <v>8.9340659340659307</v>
      </c>
      <c r="U1789">
        <v>60.006593406593431</v>
      </c>
      <c r="V1789">
        <v>0</v>
      </c>
      <c r="W1789">
        <v>50.549450549450555</v>
      </c>
      <c r="X1789">
        <v>100</v>
      </c>
      <c r="Y1789">
        <v>100</v>
      </c>
      <c r="Z1789">
        <v>100</v>
      </c>
      <c r="AA1789">
        <v>8.0695711475275189</v>
      </c>
      <c r="AB1789">
        <v>0</v>
      </c>
      <c r="AC1789">
        <v>2.0316300920240198</v>
      </c>
      <c r="AE1789">
        <v>34.797467736938238</v>
      </c>
      <c r="AG1789">
        <v>1.4543711043631129</v>
      </c>
      <c r="AH1789">
        <v>2.0638170978663402</v>
      </c>
    </row>
    <row r="1790" spans="1:34">
      <c r="A1790">
        <v>11</v>
      </c>
      <c r="B1790">
        <v>152</v>
      </c>
      <c r="C1790">
        <v>2015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14</v>
      </c>
      <c r="M1790">
        <v>99</v>
      </c>
      <c r="N1790">
        <v>99</v>
      </c>
      <c r="O1790">
        <v>99</v>
      </c>
      <c r="P1790">
        <v>9999</v>
      </c>
      <c r="Q1790">
        <v>47</v>
      </c>
      <c r="R1790">
        <v>47</v>
      </c>
      <c r="S1790">
        <v>14</v>
      </c>
      <c r="T1790">
        <v>9.234042553191486</v>
      </c>
      <c r="U1790">
        <v>59.704255319148942</v>
      </c>
      <c r="V1790">
        <v>0</v>
      </c>
      <c r="W1790">
        <v>59.574468085106389</v>
      </c>
      <c r="X1790">
        <v>100</v>
      </c>
      <c r="Y1790">
        <v>100</v>
      </c>
      <c r="Z1790">
        <v>100</v>
      </c>
      <c r="AA1790">
        <v>8.7841965797581185</v>
      </c>
      <c r="AB1790">
        <v>0</v>
      </c>
      <c r="AC1790">
        <v>2.3719348952122168</v>
      </c>
      <c r="AE1790">
        <v>47.142561224715237</v>
      </c>
      <c r="AG1790">
        <v>0.75115870225347603</v>
      </c>
      <c r="AH1790">
        <v>1.0605569275029731</v>
      </c>
    </row>
    <row r="1791" spans="1:34">
      <c r="A1791">
        <v>11</v>
      </c>
      <c r="B1791">
        <v>153</v>
      </c>
      <c r="C1791">
        <v>2015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15</v>
      </c>
      <c r="M1791">
        <v>99</v>
      </c>
      <c r="N1791">
        <v>99</v>
      </c>
      <c r="O1791">
        <v>99</v>
      </c>
      <c r="P1791">
        <v>9999</v>
      </c>
      <c r="Q1791">
        <v>8</v>
      </c>
      <c r="R1791">
        <v>8</v>
      </c>
      <c r="S1791">
        <v>15</v>
      </c>
      <c r="T1791">
        <v>8.25</v>
      </c>
      <c r="U1791">
        <v>62.549999999999983</v>
      </c>
      <c r="V1791">
        <v>0</v>
      </c>
      <c r="W1791">
        <v>50</v>
      </c>
      <c r="X1791">
        <v>100</v>
      </c>
      <c r="Y1791">
        <v>100</v>
      </c>
      <c r="Z1791">
        <v>100</v>
      </c>
      <c r="AA1791">
        <v>7.6434612578334864</v>
      </c>
      <c r="AB1791">
        <v>0</v>
      </c>
      <c r="AC1791">
        <v>1.7139136501002612</v>
      </c>
      <c r="AE1791">
        <v>77.574958574070948</v>
      </c>
      <c r="AG1791">
        <v>0.12785680038357039</v>
      </c>
      <c r="AH1791">
        <v>0.18912465219432223</v>
      </c>
    </row>
    <row r="1792" spans="1:34">
      <c r="A1792">
        <v>11</v>
      </c>
      <c r="B1792">
        <v>154</v>
      </c>
      <c r="C1792">
        <v>2014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1</v>
      </c>
      <c r="M1792">
        <v>99</v>
      </c>
      <c r="N1792">
        <v>99</v>
      </c>
      <c r="O1792">
        <v>99</v>
      </c>
      <c r="P1792">
        <v>9999</v>
      </c>
      <c r="Q1792">
        <v>5</v>
      </c>
      <c r="R1792">
        <v>7</v>
      </c>
      <c r="S1792">
        <v>1</v>
      </c>
      <c r="T1792">
        <v>2.1428571428571423</v>
      </c>
      <c r="U1792">
        <v>12.571428571428577</v>
      </c>
      <c r="V1792">
        <v>0</v>
      </c>
      <c r="W1792">
        <v>0</v>
      </c>
      <c r="X1792">
        <v>28.571428571428577</v>
      </c>
      <c r="Y1792">
        <v>0</v>
      </c>
      <c r="Z1792">
        <v>0</v>
      </c>
      <c r="AA1792">
        <v>5.720567975226202</v>
      </c>
      <c r="AB1792">
        <v>0</v>
      </c>
      <c r="AC1792">
        <v>0.63887656499994006</v>
      </c>
      <c r="AE1792">
        <v>56.398711932482819</v>
      </c>
      <c r="AG1792">
        <v>0.10479041916167663</v>
      </c>
      <c r="AH1792">
        <v>3.2519904583643594E-2</v>
      </c>
    </row>
    <row r="1793" spans="1:34">
      <c r="A1793">
        <v>11</v>
      </c>
      <c r="B1793">
        <v>155</v>
      </c>
      <c r="C1793">
        <v>2014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2</v>
      </c>
      <c r="M1793">
        <v>99</v>
      </c>
      <c r="N1793">
        <v>99</v>
      </c>
      <c r="O1793">
        <v>99</v>
      </c>
      <c r="P1793">
        <v>9999</v>
      </c>
      <c r="Q1793">
        <v>25</v>
      </c>
      <c r="R1793">
        <v>27</v>
      </c>
      <c r="S1793">
        <v>2</v>
      </c>
      <c r="T1793">
        <v>3.7037037037037042</v>
      </c>
      <c r="U1793">
        <v>23.866666666666671</v>
      </c>
      <c r="V1793">
        <v>0</v>
      </c>
      <c r="W1793">
        <v>0</v>
      </c>
      <c r="X1793">
        <v>74.074074074074076</v>
      </c>
      <c r="Y1793">
        <v>51.851851851851855</v>
      </c>
      <c r="Z1793">
        <v>11.111111111111112</v>
      </c>
      <c r="AA1793">
        <v>8.8071519758617747</v>
      </c>
      <c r="AB1793">
        <v>0</v>
      </c>
      <c r="AC1793">
        <v>1.2417077492029782</v>
      </c>
      <c r="AE1793">
        <v>19.688225715297701</v>
      </c>
      <c r="AG1793">
        <v>0.40419161676646703</v>
      </c>
      <c r="AH1793">
        <v>0.23813439220113561</v>
      </c>
    </row>
    <row r="1794" spans="1:34">
      <c r="A1794">
        <v>11</v>
      </c>
      <c r="B1794">
        <v>156</v>
      </c>
      <c r="C1794">
        <v>2014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3</v>
      </c>
      <c r="M1794">
        <v>99</v>
      </c>
      <c r="N1794">
        <v>99</v>
      </c>
      <c r="O1794">
        <v>99</v>
      </c>
      <c r="P1794">
        <v>9999</v>
      </c>
      <c r="Q1794">
        <v>57</v>
      </c>
      <c r="R1794">
        <v>62</v>
      </c>
      <c r="S1794">
        <v>3</v>
      </c>
      <c r="T1794">
        <v>3.661290322580645</v>
      </c>
      <c r="U1794">
        <v>21.222580645161287</v>
      </c>
      <c r="V1794">
        <v>0</v>
      </c>
      <c r="W1794">
        <v>0</v>
      </c>
      <c r="X1794">
        <v>72.580645161290306</v>
      </c>
      <c r="Y1794">
        <v>41.935483870967744</v>
      </c>
      <c r="Z1794">
        <v>3.2258064516129026</v>
      </c>
      <c r="AA1794">
        <v>7.4895070546008498</v>
      </c>
      <c r="AB1794">
        <v>0</v>
      </c>
      <c r="AC1794">
        <v>1.2040730390863903</v>
      </c>
      <c r="AE1794">
        <v>47.588826850340091</v>
      </c>
      <c r="AG1794">
        <v>0.92814371257485029</v>
      </c>
      <c r="AH1794">
        <v>0.48624648239952512</v>
      </c>
    </row>
    <row r="1795" spans="1:34">
      <c r="A1795">
        <v>11</v>
      </c>
      <c r="B1795">
        <v>157</v>
      </c>
      <c r="C1795">
        <v>2014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4</v>
      </c>
      <c r="M1795">
        <v>99</v>
      </c>
      <c r="N1795">
        <v>99</v>
      </c>
      <c r="O1795">
        <v>99</v>
      </c>
      <c r="P1795">
        <v>9999</v>
      </c>
      <c r="Q1795">
        <v>139</v>
      </c>
      <c r="R1795">
        <v>151</v>
      </c>
      <c r="S1795">
        <v>4</v>
      </c>
      <c r="T1795">
        <v>4.4768211920529799</v>
      </c>
      <c r="U1795">
        <v>24.666225165562896</v>
      </c>
      <c r="V1795">
        <v>0</v>
      </c>
      <c r="W1795">
        <v>0</v>
      </c>
      <c r="X1795">
        <v>82.78145695364239</v>
      </c>
      <c r="Y1795">
        <v>56.953642384105954</v>
      </c>
      <c r="Z1795">
        <v>13.245033112582778</v>
      </c>
      <c r="AA1795">
        <v>9.0369871863500393</v>
      </c>
      <c r="AB1795">
        <v>0</v>
      </c>
      <c r="AC1795">
        <v>1.4640705167311776</v>
      </c>
      <c r="AE1795">
        <v>30.499395141393951</v>
      </c>
      <c r="AG1795">
        <v>2.2604790419161676</v>
      </c>
      <c r="AH1795">
        <v>1.3764049615027143</v>
      </c>
    </row>
    <row r="1796" spans="1:34">
      <c r="A1796">
        <v>11</v>
      </c>
      <c r="B1796">
        <v>158</v>
      </c>
      <c r="C1796">
        <v>2014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5</v>
      </c>
      <c r="M1796">
        <v>99</v>
      </c>
      <c r="N1796">
        <v>99</v>
      </c>
      <c r="O1796">
        <v>99</v>
      </c>
      <c r="P1796">
        <v>9999</v>
      </c>
      <c r="Q1796">
        <v>273</v>
      </c>
      <c r="R1796">
        <v>321</v>
      </c>
      <c r="S1796">
        <v>5</v>
      </c>
      <c r="T1796">
        <v>5.3894080996884721</v>
      </c>
      <c r="U1796">
        <v>26.704672897196257</v>
      </c>
      <c r="V1796">
        <v>0</v>
      </c>
      <c r="W1796">
        <v>1.8691588785046724</v>
      </c>
      <c r="X1796">
        <v>89.096573208722788</v>
      </c>
      <c r="Y1796">
        <v>62.616822429906541</v>
      </c>
      <c r="Z1796">
        <v>16.822429906542059</v>
      </c>
      <c r="AA1796">
        <v>8.6760534459900889</v>
      </c>
      <c r="AB1796">
        <v>0</v>
      </c>
      <c r="AC1796">
        <v>1.5571401091218311</v>
      </c>
      <c r="AE1796">
        <v>24.316338747115658</v>
      </c>
      <c r="AG1796">
        <v>4.8053892215568865</v>
      </c>
      <c r="AH1796">
        <v>3.1678082508171528</v>
      </c>
    </row>
    <row r="1797" spans="1:34">
      <c r="A1797">
        <v>11</v>
      </c>
      <c r="B1797">
        <v>159</v>
      </c>
      <c r="C1797">
        <v>2014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9999</v>
      </c>
      <c r="Q1797">
        <v>465</v>
      </c>
      <c r="R1797">
        <v>537</v>
      </c>
      <c r="S1797">
        <v>6</v>
      </c>
      <c r="T1797">
        <v>5.8677839851024229</v>
      </c>
      <c r="U1797">
        <v>29.075977653631256</v>
      </c>
      <c r="V1797">
        <v>32.402234636871498</v>
      </c>
      <c r="W1797">
        <v>5.2141527001862196</v>
      </c>
      <c r="X1797">
        <v>93.668528864059596</v>
      </c>
      <c r="Y1797">
        <v>73.370577281191814</v>
      </c>
      <c r="Z1797">
        <v>25.325884543761639</v>
      </c>
      <c r="AA1797">
        <v>8.6378772773161625</v>
      </c>
      <c r="AB1797">
        <v>0</v>
      </c>
      <c r="AC1797">
        <v>1.7172650850500544</v>
      </c>
      <c r="AE1797">
        <v>17.260393482372379</v>
      </c>
      <c r="AG1797">
        <v>8.0389221556886223</v>
      </c>
      <c r="AH1797">
        <v>5.7699918885010666</v>
      </c>
    </row>
    <row r="1798" spans="1:34">
      <c r="A1798">
        <v>11</v>
      </c>
      <c r="B1798">
        <v>160</v>
      </c>
      <c r="C1798">
        <v>2014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7</v>
      </c>
      <c r="M1798">
        <v>99</v>
      </c>
      <c r="N1798">
        <v>99</v>
      </c>
      <c r="O1798">
        <v>99</v>
      </c>
      <c r="P1798">
        <v>9999</v>
      </c>
      <c r="Q1798">
        <v>638</v>
      </c>
      <c r="R1798">
        <v>722</v>
      </c>
      <c r="S1798">
        <v>7</v>
      </c>
      <c r="T1798">
        <v>6.4293628808864254</v>
      </c>
      <c r="U1798">
        <v>32.317036011080297</v>
      </c>
      <c r="V1798">
        <v>27.977839335180057</v>
      </c>
      <c r="W1798">
        <v>8.8642659279778382</v>
      </c>
      <c r="X1798">
        <v>98.337950138504141</v>
      </c>
      <c r="Y1798">
        <v>84.072022160664801</v>
      </c>
      <c r="Z1798">
        <v>38.504155124653749</v>
      </c>
      <c r="AA1798">
        <v>8.4332954144380388</v>
      </c>
      <c r="AB1798">
        <v>0</v>
      </c>
      <c r="AC1798">
        <v>1.6870442882877541</v>
      </c>
      <c r="AE1798">
        <v>16.266509074225869</v>
      </c>
      <c r="AG1798">
        <v>10.808383233532936</v>
      </c>
      <c r="AH1798">
        <v>8.622541837042009</v>
      </c>
    </row>
    <row r="1799" spans="1:34">
      <c r="A1799">
        <v>11</v>
      </c>
      <c r="B1799">
        <v>161</v>
      </c>
      <c r="C1799">
        <v>2014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8</v>
      </c>
      <c r="M1799">
        <v>99</v>
      </c>
      <c r="N1799">
        <v>99</v>
      </c>
      <c r="O1799">
        <v>99</v>
      </c>
      <c r="P1799">
        <v>9999</v>
      </c>
      <c r="Q1799">
        <v>1072</v>
      </c>
      <c r="R1799">
        <v>1259</v>
      </c>
      <c r="S1799">
        <v>8</v>
      </c>
      <c r="T1799">
        <v>7.0969023034154084</v>
      </c>
      <c r="U1799">
        <v>36.578713264495654</v>
      </c>
      <c r="V1799">
        <v>20.015885623510719</v>
      </c>
      <c r="W1799">
        <v>21.604447974583003</v>
      </c>
      <c r="X1799">
        <v>99.602859412231908</v>
      </c>
      <c r="Y1799">
        <v>92.692613185067515</v>
      </c>
      <c r="Z1799">
        <v>55.043685464654487</v>
      </c>
      <c r="AA1799">
        <v>9.4350995578209904</v>
      </c>
      <c r="AB1799">
        <v>0</v>
      </c>
      <c r="AC1799">
        <v>1.8952257895759119</v>
      </c>
      <c r="AE1799">
        <v>26.45093802568033</v>
      </c>
      <c r="AG1799">
        <v>18.847305389221557</v>
      </c>
      <c r="AH1799">
        <v>17.01847906623529</v>
      </c>
    </row>
    <row r="1800" spans="1:34">
      <c r="A1800">
        <v>11</v>
      </c>
      <c r="B1800">
        <v>162</v>
      </c>
      <c r="C1800">
        <v>2014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</v>
      </c>
      <c r="M1800">
        <v>99</v>
      </c>
      <c r="N1800">
        <v>99</v>
      </c>
      <c r="O1800">
        <v>99</v>
      </c>
      <c r="P1800">
        <v>9999</v>
      </c>
      <c r="Q1800">
        <v>1288</v>
      </c>
      <c r="R1800">
        <v>1491</v>
      </c>
      <c r="S1800">
        <v>9</v>
      </c>
      <c r="T1800">
        <v>7.5915492957746498</v>
      </c>
      <c r="U1800">
        <v>43.205499664654646</v>
      </c>
      <c r="V1800">
        <v>9.8591549295774623</v>
      </c>
      <c r="W1800">
        <v>29.376257545271628</v>
      </c>
      <c r="X1800">
        <v>99.865861837692833</v>
      </c>
      <c r="Y1800">
        <v>98.725687458081836</v>
      </c>
      <c r="Z1800">
        <v>81.354795439302478</v>
      </c>
      <c r="AA1800">
        <v>8.9291155532077404</v>
      </c>
      <c r="AB1800">
        <v>0</v>
      </c>
      <c r="AC1800">
        <v>1.9614414417106776</v>
      </c>
      <c r="AE1800">
        <v>34.934520383876844</v>
      </c>
      <c r="AG1800">
        <v>22.320359281437121</v>
      </c>
      <c r="AH1800">
        <v>23.805826606086043</v>
      </c>
    </row>
    <row r="1801" spans="1:34">
      <c r="A1801">
        <v>11</v>
      </c>
      <c r="B1801">
        <v>163</v>
      </c>
      <c r="C1801">
        <v>2014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10</v>
      </c>
      <c r="M1801">
        <v>99</v>
      </c>
      <c r="N1801">
        <v>99</v>
      </c>
      <c r="O1801">
        <v>99</v>
      </c>
      <c r="P1801">
        <v>9999</v>
      </c>
      <c r="Q1801">
        <v>822</v>
      </c>
      <c r="R1801">
        <v>914</v>
      </c>
      <c r="S1801">
        <v>10</v>
      </c>
      <c r="T1801">
        <v>7.8971553610503298</v>
      </c>
      <c r="U1801">
        <v>47.765645514223245</v>
      </c>
      <c r="V1801">
        <v>6.2363238512035011</v>
      </c>
      <c r="W1801">
        <v>34.245076586433257</v>
      </c>
      <c r="X1801">
        <v>100</v>
      </c>
      <c r="Y1801">
        <v>100</v>
      </c>
      <c r="Z1801">
        <v>90.481400437636736</v>
      </c>
      <c r="AA1801">
        <v>9.0112706762350427</v>
      </c>
      <c r="AB1801">
        <v>0</v>
      </c>
      <c r="AC1801">
        <v>1.9731048863940204</v>
      </c>
      <c r="AE1801">
        <v>38.397252178444823</v>
      </c>
      <c r="AG1801">
        <v>13.682634730538922</v>
      </c>
      <c r="AH1801">
        <v>16.133494208315867</v>
      </c>
    </row>
    <row r="1802" spans="1:34">
      <c r="A1802">
        <v>11</v>
      </c>
      <c r="B1802">
        <v>164</v>
      </c>
      <c r="C1802">
        <v>2014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9999</v>
      </c>
      <c r="Q1802">
        <v>583</v>
      </c>
      <c r="R1802">
        <v>667</v>
      </c>
      <c r="S1802">
        <v>11</v>
      </c>
      <c r="T1802">
        <v>8.2668665667166419</v>
      </c>
      <c r="U1802">
        <v>51.511994002998485</v>
      </c>
      <c r="V1802">
        <v>2.8485757121439277</v>
      </c>
      <c r="W1802">
        <v>42.578710644677663</v>
      </c>
      <c r="X1802">
        <v>100</v>
      </c>
      <c r="Y1802">
        <v>100</v>
      </c>
      <c r="Z1802">
        <v>95.202398800599681</v>
      </c>
      <c r="AA1802">
        <v>8.7848226798953117</v>
      </c>
      <c r="AB1802">
        <v>0</v>
      </c>
      <c r="AC1802">
        <v>2.0166093498869899</v>
      </c>
      <c r="AE1802">
        <v>36.908965498459352</v>
      </c>
      <c r="AG1802">
        <v>9.9850299401197624</v>
      </c>
      <c r="AH1802">
        <v>12.696990245876348</v>
      </c>
    </row>
    <row r="1803" spans="1:34">
      <c r="A1803">
        <v>11</v>
      </c>
      <c r="B1803">
        <v>165</v>
      </c>
      <c r="C1803">
        <v>2014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12</v>
      </c>
      <c r="M1803">
        <v>99</v>
      </c>
      <c r="N1803">
        <v>99</v>
      </c>
      <c r="O1803">
        <v>99</v>
      </c>
      <c r="P1803">
        <v>9999</v>
      </c>
      <c r="Q1803">
        <v>319</v>
      </c>
      <c r="R1803">
        <v>344</v>
      </c>
      <c r="S1803">
        <v>12</v>
      </c>
      <c r="T1803">
        <v>8.2936046511627914</v>
      </c>
      <c r="U1803">
        <v>54.038372093023277</v>
      </c>
      <c r="V1803">
        <v>1.453488372093023</v>
      </c>
      <c r="W1803">
        <v>41.569767441860449</v>
      </c>
      <c r="X1803">
        <v>100</v>
      </c>
      <c r="Y1803">
        <v>100</v>
      </c>
      <c r="Z1803">
        <v>97.965116279069818</v>
      </c>
      <c r="AA1803">
        <v>8.8594932476823871</v>
      </c>
      <c r="AB1803">
        <v>0</v>
      </c>
      <c r="AC1803">
        <v>2.2832465730767506</v>
      </c>
      <c r="AE1803">
        <v>51.73222765001637</v>
      </c>
      <c r="AG1803">
        <v>5.1497005988023936</v>
      </c>
      <c r="AH1803">
        <v>6.8695342077984947</v>
      </c>
    </row>
    <row r="1804" spans="1:34">
      <c r="A1804">
        <v>11</v>
      </c>
      <c r="B1804">
        <v>166</v>
      </c>
      <c r="C1804">
        <v>2014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13</v>
      </c>
      <c r="M1804">
        <v>99</v>
      </c>
      <c r="N1804">
        <v>99</v>
      </c>
      <c r="O1804">
        <v>99</v>
      </c>
      <c r="P1804">
        <v>9999</v>
      </c>
      <c r="Q1804">
        <v>106</v>
      </c>
      <c r="R1804">
        <v>106</v>
      </c>
      <c r="S1804">
        <v>13</v>
      </c>
      <c r="T1804">
        <v>8.0377358490566024</v>
      </c>
      <c r="U1804">
        <v>56.175471698113185</v>
      </c>
      <c r="V1804">
        <v>1.886792452830188</v>
      </c>
      <c r="W1804">
        <v>34.905660377358494</v>
      </c>
      <c r="X1804">
        <v>100</v>
      </c>
      <c r="Y1804">
        <v>100</v>
      </c>
      <c r="Z1804">
        <v>98.113207547169822</v>
      </c>
      <c r="AA1804">
        <v>10.11134997724883</v>
      </c>
      <c r="AB1804">
        <v>0</v>
      </c>
      <c r="AC1804">
        <v>1.9422051671634373</v>
      </c>
      <c r="AE1804">
        <v>48.475609808168947</v>
      </c>
      <c r="AG1804">
        <v>1.5868263473053894</v>
      </c>
      <c r="AH1804">
        <v>2.2004889072018639</v>
      </c>
    </row>
    <row r="1805" spans="1:34">
      <c r="A1805">
        <v>11</v>
      </c>
      <c r="B1805">
        <v>167</v>
      </c>
      <c r="C1805">
        <v>2014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14</v>
      </c>
      <c r="M1805">
        <v>99</v>
      </c>
      <c r="N1805">
        <v>99</v>
      </c>
      <c r="O1805">
        <v>99</v>
      </c>
      <c r="P1805">
        <v>9999</v>
      </c>
      <c r="Q1805">
        <v>53</v>
      </c>
      <c r="R1805">
        <v>61</v>
      </c>
      <c r="S1805">
        <v>14</v>
      </c>
      <c r="T1805">
        <v>8.7377049180327866</v>
      </c>
      <c r="U1805">
        <v>58.793442622950806</v>
      </c>
      <c r="V1805">
        <v>0</v>
      </c>
      <c r="W1805">
        <v>47.540983606557376</v>
      </c>
      <c r="X1805">
        <v>100</v>
      </c>
      <c r="Y1805">
        <v>100</v>
      </c>
      <c r="Z1805">
        <v>100</v>
      </c>
      <c r="AA1805">
        <v>8.9396495484994514</v>
      </c>
      <c r="AB1805">
        <v>0</v>
      </c>
      <c r="AC1805">
        <v>2.5018133708242183</v>
      </c>
      <c r="AE1805">
        <v>45.305408416837373</v>
      </c>
      <c r="AG1805">
        <v>0.91317365269461059</v>
      </c>
      <c r="AH1805">
        <v>1.3253339295315836</v>
      </c>
    </row>
    <row r="1806" spans="1:34">
      <c r="A1806">
        <v>11</v>
      </c>
      <c r="B1806">
        <v>168</v>
      </c>
      <c r="C1806">
        <v>2014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15</v>
      </c>
      <c r="M1806">
        <v>99</v>
      </c>
      <c r="N1806">
        <v>99</v>
      </c>
      <c r="O1806">
        <v>99</v>
      </c>
      <c r="P1806">
        <v>9999</v>
      </c>
      <c r="Q1806">
        <v>10</v>
      </c>
      <c r="R1806">
        <v>11</v>
      </c>
      <c r="S1806">
        <v>15</v>
      </c>
      <c r="T1806">
        <v>8.1818181818181817</v>
      </c>
      <c r="U1806">
        <v>63.027272727272717</v>
      </c>
      <c r="V1806">
        <v>0</v>
      </c>
      <c r="W1806">
        <v>27.272727272727277</v>
      </c>
      <c r="X1806">
        <v>100</v>
      </c>
      <c r="Y1806">
        <v>100</v>
      </c>
      <c r="Z1806">
        <v>100</v>
      </c>
      <c r="AA1806">
        <v>3.2059861365013602</v>
      </c>
      <c r="AB1806">
        <v>0</v>
      </c>
      <c r="AC1806">
        <v>1.5850541612875173</v>
      </c>
      <c r="AE1806">
        <v>40.690796252629148</v>
      </c>
      <c r="AG1806">
        <v>0.16467065868263472</v>
      </c>
      <c r="AH1806">
        <v>0.2562051119072738</v>
      </c>
    </row>
    <row r="1807" spans="1:34">
      <c r="A1807">
        <v>11</v>
      </c>
      <c r="B1807">
        <v>169</v>
      </c>
      <c r="C1807">
        <v>2013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1</v>
      </c>
      <c r="M1807">
        <v>99</v>
      </c>
      <c r="N1807">
        <v>99</v>
      </c>
      <c r="O1807">
        <v>99</v>
      </c>
      <c r="P1807">
        <v>9999</v>
      </c>
      <c r="Q1807">
        <v>8</v>
      </c>
      <c r="R1807">
        <v>8</v>
      </c>
      <c r="S1807">
        <v>1</v>
      </c>
      <c r="T1807">
        <v>2</v>
      </c>
      <c r="U1807">
        <v>16.125</v>
      </c>
      <c r="V1807">
        <v>0</v>
      </c>
      <c r="W1807">
        <v>0</v>
      </c>
      <c r="X1807">
        <v>50</v>
      </c>
      <c r="Y1807">
        <v>12.5</v>
      </c>
      <c r="Z1807">
        <v>0</v>
      </c>
      <c r="AA1807">
        <v>6.8912535144195699</v>
      </c>
      <c r="AB1807">
        <v>0</v>
      </c>
      <c r="AC1807">
        <v>1</v>
      </c>
      <c r="AE1807">
        <v>45.710116358494197</v>
      </c>
      <c r="AG1807">
        <v>0.11756061719324024</v>
      </c>
      <c r="AH1807">
        <v>4.6919310788058922E-2</v>
      </c>
    </row>
    <row r="1808" spans="1:34">
      <c r="A1808">
        <v>11</v>
      </c>
      <c r="B1808">
        <v>170</v>
      </c>
      <c r="C1808">
        <v>2013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2</v>
      </c>
      <c r="M1808">
        <v>99</v>
      </c>
      <c r="N1808">
        <v>99</v>
      </c>
      <c r="O1808">
        <v>99</v>
      </c>
      <c r="P1808">
        <v>9999</v>
      </c>
      <c r="Q1808">
        <v>24</v>
      </c>
      <c r="R1808">
        <v>28</v>
      </c>
      <c r="S1808">
        <v>2</v>
      </c>
      <c r="T1808">
        <v>3.7857142857142847</v>
      </c>
      <c r="U1808">
        <v>22.982142857142847</v>
      </c>
      <c r="V1808">
        <v>0</v>
      </c>
      <c r="W1808">
        <v>0</v>
      </c>
      <c r="X1808">
        <v>67.85714285714289</v>
      </c>
      <c r="Y1808">
        <v>46.428571428571438</v>
      </c>
      <c r="Z1808">
        <v>10.714285714285712</v>
      </c>
      <c r="AA1808">
        <v>9.8481344706000318</v>
      </c>
      <c r="AB1808">
        <v>0</v>
      </c>
      <c r="AC1808">
        <v>1.2058530725810097</v>
      </c>
      <c r="AE1808">
        <v>53.950907110275509</v>
      </c>
      <c r="AG1808">
        <v>0.41146216017634096</v>
      </c>
      <c r="AH1808">
        <v>0.23405098055903809</v>
      </c>
    </row>
    <row r="1809" spans="1:34">
      <c r="A1809">
        <v>11</v>
      </c>
      <c r="B1809">
        <v>171</v>
      </c>
      <c r="C1809">
        <v>2013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3</v>
      </c>
      <c r="M1809">
        <v>99</v>
      </c>
      <c r="N1809">
        <v>99</v>
      </c>
      <c r="O1809">
        <v>99</v>
      </c>
      <c r="P1809">
        <v>9999</v>
      </c>
      <c r="Q1809">
        <v>62</v>
      </c>
      <c r="R1809">
        <v>71</v>
      </c>
      <c r="S1809">
        <v>3</v>
      </c>
      <c r="T1809">
        <v>3.9859154929577474</v>
      </c>
      <c r="U1809">
        <v>22.052112676056328</v>
      </c>
      <c r="V1809">
        <v>0</v>
      </c>
      <c r="W1809">
        <v>0</v>
      </c>
      <c r="X1809">
        <v>73.239436619718305</v>
      </c>
      <c r="Y1809">
        <v>40.845070422535208</v>
      </c>
      <c r="Z1809">
        <v>2.8169014084507031</v>
      </c>
      <c r="AA1809">
        <v>7.4958741544543459</v>
      </c>
      <c r="AB1809">
        <v>0</v>
      </c>
      <c r="AC1809">
        <v>1.3685909042811488</v>
      </c>
      <c r="AE1809">
        <v>24.980597268776076</v>
      </c>
      <c r="AG1809">
        <v>1.0433504775900075</v>
      </c>
      <c r="AH1809">
        <v>0.56946949535553359</v>
      </c>
    </row>
    <row r="1810" spans="1:34">
      <c r="A1810">
        <v>11</v>
      </c>
      <c r="B1810">
        <v>172</v>
      </c>
      <c r="C1810">
        <v>2013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4</v>
      </c>
      <c r="M1810">
        <v>99</v>
      </c>
      <c r="N1810">
        <v>99</v>
      </c>
      <c r="O1810">
        <v>99</v>
      </c>
      <c r="P1810">
        <v>9999</v>
      </c>
      <c r="Q1810">
        <v>135</v>
      </c>
      <c r="R1810">
        <v>148</v>
      </c>
      <c r="S1810">
        <v>4</v>
      </c>
      <c r="T1810">
        <v>4.4391891891891904</v>
      </c>
      <c r="U1810">
        <v>23.977027027027024</v>
      </c>
      <c r="V1810">
        <v>0</v>
      </c>
      <c r="W1810">
        <v>0.67567567567567588</v>
      </c>
      <c r="X1810">
        <v>81.081081081081095</v>
      </c>
      <c r="Y1810">
        <v>52.02702702702701</v>
      </c>
      <c r="Z1810">
        <v>10.135135135135137</v>
      </c>
      <c r="AA1810">
        <v>8.0902769019744376</v>
      </c>
      <c r="AB1810">
        <v>0</v>
      </c>
      <c r="AC1810">
        <v>1.4200606731963243</v>
      </c>
      <c r="AE1810">
        <v>46.143715574100163</v>
      </c>
      <c r="AG1810">
        <v>2.1748714180749449</v>
      </c>
      <c r="AH1810">
        <v>1.290681133817875</v>
      </c>
    </row>
    <row r="1811" spans="1:34">
      <c r="A1811">
        <v>11</v>
      </c>
      <c r="B1811">
        <v>173</v>
      </c>
      <c r="C1811">
        <v>2013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5</v>
      </c>
      <c r="M1811">
        <v>99</v>
      </c>
      <c r="N1811">
        <v>99</v>
      </c>
      <c r="O1811">
        <v>99</v>
      </c>
      <c r="P1811">
        <v>9999</v>
      </c>
      <c r="Q1811">
        <v>287</v>
      </c>
      <c r="R1811">
        <v>331</v>
      </c>
      <c r="S1811">
        <v>5</v>
      </c>
      <c r="T1811">
        <v>5.3685800604229597</v>
      </c>
      <c r="U1811">
        <v>26.248942598187313</v>
      </c>
      <c r="V1811">
        <v>0</v>
      </c>
      <c r="W1811">
        <v>1.8126888217522656</v>
      </c>
      <c r="X1811">
        <v>88.821752265861022</v>
      </c>
      <c r="Y1811">
        <v>58.610271903323266</v>
      </c>
      <c r="Z1811">
        <v>16.918429003021149</v>
      </c>
      <c r="AA1811">
        <v>8.7409248803588877</v>
      </c>
      <c r="AB1811">
        <v>0</v>
      </c>
      <c r="AC1811">
        <v>1.5262390168783162</v>
      </c>
      <c r="AE1811">
        <v>21.684229944471557</v>
      </c>
      <c r="AG1811">
        <v>4.8640705363703161</v>
      </c>
      <c r="AH1811">
        <v>3.1601065104726445</v>
      </c>
    </row>
    <row r="1812" spans="1:34">
      <c r="A1812">
        <v>11</v>
      </c>
      <c r="B1812">
        <v>174</v>
      </c>
      <c r="C1812">
        <v>2013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6</v>
      </c>
      <c r="M1812">
        <v>99</v>
      </c>
      <c r="N1812">
        <v>99</v>
      </c>
      <c r="O1812">
        <v>99</v>
      </c>
      <c r="P1812">
        <v>9999</v>
      </c>
      <c r="Q1812">
        <v>423</v>
      </c>
      <c r="R1812">
        <v>502</v>
      </c>
      <c r="S1812">
        <v>6</v>
      </c>
      <c r="T1812">
        <v>5.9561752988047791</v>
      </c>
      <c r="U1812">
        <v>28.575697211155376</v>
      </c>
      <c r="V1812">
        <v>31.075697211155394</v>
      </c>
      <c r="W1812">
        <v>6.7729083665338639</v>
      </c>
      <c r="X1812">
        <v>94.422310756972124</v>
      </c>
      <c r="Y1812">
        <v>70.119521912350606</v>
      </c>
      <c r="Z1812">
        <v>23.306772908366529</v>
      </c>
      <c r="AA1812">
        <v>8.6323656124889467</v>
      </c>
      <c r="AB1812">
        <v>0</v>
      </c>
      <c r="AC1812">
        <v>1.6895718690675563</v>
      </c>
      <c r="AE1812">
        <v>18.351894376032796</v>
      </c>
      <c r="AG1812">
        <v>7.3769287288758276</v>
      </c>
      <c r="AH1812">
        <v>5.2175001027496517</v>
      </c>
    </row>
    <row r="1813" spans="1:34">
      <c r="A1813">
        <v>11</v>
      </c>
      <c r="B1813">
        <v>175</v>
      </c>
      <c r="C1813">
        <v>2013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9999</v>
      </c>
      <c r="Q1813">
        <v>648</v>
      </c>
      <c r="R1813">
        <v>752</v>
      </c>
      <c r="S1813">
        <v>7</v>
      </c>
      <c r="T1813">
        <v>6.4135638297872362</v>
      </c>
      <c r="U1813">
        <v>31.355053191489375</v>
      </c>
      <c r="V1813">
        <v>30.718085106382969</v>
      </c>
      <c r="W1813">
        <v>9.8404255319148923</v>
      </c>
      <c r="X1813">
        <v>96.143617021276583</v>
      </c>
      <c r="Y1813">
        <v>81.781914893617014</v>
      </c>
      <c r="Z1813">
        <v>34.441489361702118</v>
      </c>
      <c r="AA1813">
        <v>8.6643007475490403</v>
      </c>
      <c r="AB1813">
        <v>0</v>
      </c>
      <c r="AC1813">
        <v>1.6807663719237083</v>
      </c>
      <c r="AE1813">
        <v>19.002418333502224</v>
      </c>
      <c r="AG1813">
        <v>11.050698016164588</v>
      </c>
      <c r="AH1813">
        <v>8.5760498377646623</v>
      </c>
    </row>
    <row r="1814" spans="1:34">
      <c r="A1814">
        <v>11</v>
      </c>
      <c r="B1814">
        <v>176</v>
      </c>
      <c r="C1814">
        <v>2013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8</v>
      </c>
      <c r="M1814">
        <v>99</v>
      </c>
      <c r="N1814">
        <v>99</v>
      </c>
      <c r="O1814">
        <v>99</v>
      </c>
      <c r="P1814">
        <v>9999</v>
      </c>
      <c r="Q1814">
        <v>1063</v>
      </c>
      <c r="R1814">
        <v>1241</v>
      </c>
      <c r="S1814">
        <v>8</v>
      </c>
      <c r="T1814">
        <v>7.2288477034649468</v>
      </c>
      <c r="U1814">
        <v>36.502256244963746</v>
      </c>
      <c r="V1814">
        <v>17.082997582594682</v>
      </c>
      <c r="W1814">
        <v>21.514907332796135</v>
      </c>
      <c r="X1814">
        <v>99.677679290894432</v>
      </c>
      <c r="Y1814">
        <v>91.941982272360974</v>
      </c>
      <c r="Z1814">
        <v>58.904109589041106</v>
      </c>
      <c r="AA1814">
        <v>9.1227679014725691</v>
      </c>
      <c r="AB1814">
        <v>0</v>
      </c>
      <c r="AC1814">
        <v>1.828903770730278</v>
      </c>
      <c r="AE1814">
        <v>19.069942956814263</v>
      </c>
      <c r="AG1814">
        <v>18.236590742101395</v>
      </c>
      <c r="AH1814">
        <v>16.476061513035013</v>
      </c>
    </row>
    <row r="1815" spans="1:34">
      <c r="A1815">
        <v>11</v>
      </c>
      <c r="B1815">
        <v>177</v>
      </c>
      <c r="C1815">
        <v>2013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</v>
      </c>
      <c r="M1815">
        <v>99</v>
      </c>
      <c r="N1815">
        <v>99</v>
      </c>
      <c r="O1815">
        <v>99</v>
      </c>
      <c r="P1815">
        <v>9999</v>
      </c>
      <c r="Q1815">
        <v>1344</v>
      </c>
      <c r="R1815">
        <v>1578</v>
      </c>
      <c r="S1815">
        <v>9</v>
      </c>
      <c r="T1815">
        <v>7.6387832699619764</v>
      </c>
      <c r="U1815">
        <v>42.957604562737657</v>
      </c>
      <c r="V1815">
        <v>9.1254752851711061</v>
      </c>
      <c r="W1815">
        <v>27.186311787072235</v>
      </c>
      <c r="X1815">
        <v>99.4296577946768</v>
      </c>
      <c r="Y1815">
        <v>97.972116603295291</v>
      </c>
      <c r="Z1815">
        <v>81.242078580481618</v>
      </c>
      <c r="AA1815">
        <v>9.1052845331258485</v>
      </c>
      <c r="AB1815">
        <v>0</v>
      </c>
      <c r="AC1815">
        <v>1.8604867482338647</v>
      </c>
      <c r="AE1815">
        <v>33.868117992262924</v>
      </c>
      <c r="AG1815">
        <v>23.188831741366641</v>
      </c>
      <c r="AH1815">
        <v>24.655224901714956</v>
      </c>
    </row>
    <row r="1816" spans="1:34">
      <c r="A1816">
        <v>11</v>
      </c>
      <c r="B1816">
        <v>178</v>
      </c>
      <c r="C1816">
        <v>2013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10</v>
      </c>
      <c r="M1816">
        <v>99</v>
      </c>
      <c r="N1816">
        <v>99</v>
      </c>
      <c r="O1816">
        <v>99</v>
      </c>
      <c r="P1816">
        <v>9999</v>
      </c>
      <c r="Q1816">
        <v>786</v>
      </c>
      <c r="R1816">
        <v>900</v>
      </c>
      <c r="S1816">
        <v>10</v>
      </c>
      <c r="T1816">
        <v>8.0088888888888903</v>
      </c>
      <c r="U1816">
        <v>47.914333333333353</v>
      </c>
      <c r="V1816">
        <v>5.2222222222222223</v>
      </c>
      <c r="W1816">
        <v>33.333333333333343</v>
      </c>
      <c r="X1816">
        <v>100</v>
      </c>
      <c r="Y1816">
        <v>99.888888888888886</v>
      </c>
      <c r="Z1816">
        <v>92</v>
      </c>
      <c r="AA1816">
        <v>8.7708991747330014</v>
      </c>
      <c r="AB1816">
        <v>0</v>
      </c>
      <c r="AC1816">
        <v>1.9464865467151873</v>
      </c>
      <c r="AE1816">
        <v>40.188139021196911</v>
      </c>
      <c r="AG1816">
        <v>13.22556943423953</v>
      </c>
      <c r="AH1816">
        <v>15.684470908390598</v>
      </c>
    </row>
    <row r="1817" spans="1:34">
      <c r="A1817">
        <v>11</v>
      </c>
      <c r="B1817">
        <v>179</v>
      </c>
      <c r="C1817">
        <v>2013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11</v>
      </c>
      <c r="M1817">
        <v>99</v>
      </c>
      <c r="N1817">
        <v>99</v>
      </c>
      <c r="O1817">
        <v>99</v>
      </c>
      <c r="P1817">
        <v>9999</v>
      </c>
      <c r="Q1817">
        <v>624</v>
      </c>
      <c r="R1817">
        <v>721</v>
      </c>
      <c r="S1817">
        <v>11</v>
      </c>
      <c r="T1817">
        <v>8.3384188626907054</v>
      </c>
      <c r="U1817">
        <v>51.395839112343971</v>
      </c>
      <c r="V1817">
        <v>2.912621359223301</v>
      </c>
      <c r="W1817">
        <v>41.747572815533971</v>
      </c>
      <c r="X1817">
        <v>100</v>
      </c>
      <c r="Y1817">
        <v>99.861303744798875</v>
      </c>
      <c r="Z1817">
        <v>95.977808599167844</v>
      </c>
      <c r="AA1817">
        <v>8.8256189558975144</v>
      </c>
      <c r="AB1817">
        <v>0</v>
      </c>
      <c r="AC1817">
        <v>2.0959725588402129</v>
      </c>
      <c r="AE1817">
        <v>42.292216586370998</v>
      </c>
      <c r="AG1817">
        <v>10.59515062454078</v>
      </c>
      <c r="AH1817">
        <v>13.477990296795555</v>
      </c>
    </row>
    <row r="1818" spans="1:34">
      <c r="A1818">
        <v>11</v>
      </c>
      <c r="B1818">
        <v>180</v>
      </c>
      <c r="C1818">
        <v>2013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12</v>
      </c>
      <c r="M1818">
        <v>99</v>
      </c>
      <c r="N1818">
        <v>99</v>
      </c>
      <c r="O1818">
        <v>99</v>
      </c>
      <c r="P1818">
        <v>9999</v>
      </c>
      <c r="Q1818">
        <v>283</v>
      </c>
      <c r="R1818">
        <v>314</v>
      </c>
      <c r="S1818">
        <v>12</v>
      </c>
      <c r="T1818">
        <v>8.3885350318471321</v>
      </c>
      <c r="U1818">
        <v>54.349363057324815</v>
      </c>
      <c r="V1818">
        <v>0.63694267515923564</v>
      </c>
      <c r="W1818">
        <v>42.038216560509554</v>
      </c>
      <c r="X1818">
        <v>100</v>
      </c>
      <c r="Y1818">
        <v>100</v>
      </c>
      <c r="Z1818">
        <v>98.726114649681563</v>
      </c>
      <c r="AA1818">
        <v>8.46361731564234</v>
      </c>
      <c r="AB1818">
        <v>0</v>
      </c>
      <c r="AC1818">
        <v>2.0320667572935722</v>
      </c>
      <c r="AE1818">
        <v>48.533285171491606</v>
      </c>
      <c r="AG1818">
        <v>4.6142542248346796</v>
      </c>
      <c r="AH1818">
        <v>6.2070611016726893</v>
      </c>
    </row>
    <row r="1819" spans="1:34">
      <c r="A1819">
        <v>11</v>
      </c>
      <c r="B1819">
        <v>181</v>
      </c>
      <c r="C1819">
        <v>2013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13</v>
      </c>
      <c r="M1819">
        <v>99</v>
      </c>
      <c r="N1819">
        <v>99</v>
      </c>
      <c r="O1819">
        <v>99</v>
      </c>
      <c r="P1819">
        <v>9999</v>
      </c>
      <c r="Q1819">
        <v>132</v>
      </c>
      <c r="R1819">
        <v>135</v>
      </c>
      <c r="S1819">
        <v>13</v>
      </c>
      <c r="T1819">
        <v>7.9481481481481469</v>
      </c>
      <c r="U1819">
        <v>56.360740740740738</v>
      </c>
      <c r="V1819">
        <v>2.9629629629629632</v>
      </c>
      <c r="W1819">
        <v>37.037037037037038</v>
      </c>
      <c r="X1819">
        <v>100</v>
      </c>
      <c r="Y1819">
        <v>100</v>
      </c>
      <c r="Z1819">
        <v>97.037037037037038</v>
      </c>
      <c r="AA1819">
        <v>9.3303097983284609</v>
      </c>
      <c r="AB1819">
        <v>0</v>
      </c>
      <c r="AC1819">
        <v>1.7943058846478122</v>
      </c>
      <c r="AE1819">
        <v>46.702731963279113</v>
      </c>
      <c r="AG1819">
        <v>1.9838354151359296</v>
      </c>
      <c r="AH1819">
        <v>2.7674027906442169</v>
      </c>
    </row>
    <row r="1820" spans="1:34">
      <c r="A1820">
        <v>11</v>
      </c>
      <c r="B1820">
        <v>182</v>
      </c>
      <c r="C1820">
        <v>2013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14</v>
      </c>
      <c r="M1820">
        <v>99</v>
      </c>
      <c r="N1820">
        <v>99</v>
      </c>
      <c r="O1820">
        <v>99</v>
      </c>
      <c r="P1820">
        <v>9999</v>
      </c>
      <c r="Q1820">
        <v>63</v>
      </c>
      <c r="R1820">
        <v>67</v>
      </c>
      <c r="S1820">
        <v>14</v>
      </c>
      <c r="T1820">
        <v>8.1194029850746272</v>
      </c>
      <c r="U1820">
        <v>58.586567164179094</v>
      </c>
      <c r="V1820">
        <v>0</v>
      </c>
      <c r="W1820">
        <v>40.298507462686565</v>
      </c>
      <c r="X1820">
        <v>100</v>
      </c>
      <c r="Y1820">
        <v>100</v>
      </c>
      <c r="Z1820">
        <v>100</v>
      </c>
      <c r="AA1820">
        <v>9.2265984017071556</v>
      </c>
      <c r="AB1820">
        <v>0</v>
      </c>
      <c r="AC1820">
        <v>1.9814240925702784</v>
      </c>
      <c r="AE1820">
        <v>46.266332192652733</v>
      </c>
      <c r="AG1820">
        <v>0.98457016899338723</v>
      </c>
      <c r="AH1820">
        <v>1.4276927956307577</v>
      </c>
    </row>
    <row r="1821" spans="1:34">
      <c r="A1821">
        <v>11</v>
      </c>
      <c r="B1821">
        <v>183</v>
      </c>
      <c r="C1821">
        <v>2013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15</v>
      </c>
      <c r="M1821">
        <v>99</v>
      </c>
      <c r="N1821">
        <v>99</v>
      </c>
      <c r="O1821">
        <v>99</v>
      </c>
      <c r="P1821">
        <v>9999</v>
      </c>
      <c r="Q1821">
        <v>9</v>
      </c>
      <c r="R1821">
        <v>9</v>
      </c>
      <c r="S1821">
        <v>15</v>
      </c>
      <c r="T1821">
        <v>8.3333333333333357</v>
      </c>
      <c r="U1821">
        <v>63.944444444444443</v>
      </c>
      <c r="V1821">
        <v>0</v>
      </c>
      <c r="W1821">
        <v>33.333333333333343</v>
      </c>
      <c r="X1821">
        <v>100</v>
      </c>
      <c r="Y1821">
        <v>100</v>
      </c>
      <c r="Z1821">
        <v>100</v>
      </c>
      <c r="AA1821">
        <v>5.699924192694918</v>
      </c>
      <c r="AB1821">
        <v>0</v>
      </c>
      <c r="AC1821">
        <v>1.3333333333333279</v>
      </c>
      <c r="AE1821">
        <v>21.150378755922777</v>
      </c>
      <c r="AG1821">
        <v>0.13225569434239531</v>
      </c>
      <c r="AH1821">
        <v>0.20931832060874345</v>
      </c>
    </row>
    <row r="1822" spans="1:34">
      <c r="A1822">
        <v>11</v>
      </c>
      <c r="B1822">
        <v>184</v>
      </c>
      <c r="C1822">
        <v>2012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1</v>
      </c>
      <c r="M1822">
        <v>99</v>
      </c>
      <c r="N1822">
        <v>99</v>
      </c>
      <c r="O1822">
        <v>99</v>
      </c>
      <c r="P1822">
        <v>9999</v>
      </c>
      <c r="Q1822">
        <v>7</v>
      </c>
      <c r="R1822">
        <v>7</v>
      </c>
      <c r="S1822">
        <v>1</v>
      </c>
      <c r="T1822">
        <v>2</v>
      </c>
      <c r="U1822">
        <v>24.528571428571425</v>
      </c>
      <c r="V1822">
        <v>0</v>
      </c>
      <c r="W1822">
        <v>0</v>
      </c>
      <c r="X1822">
        <v>71.428571428571445</v>
      </c>
      <c r="Y1822">
        <v>57.142857142857153</v>
      </c>
      <c r="Z1822">
        <v>14.285714285714288</v>
      </c>
      <c r="AA1822">
        <v>8.631456471322009</v>
      </c>
      <c r="AB1822">
        <v>0</v>
      </c>
      <c r="AC1822">
        <v>0.53452248382484879</v>
      </c>
      <c r="AE1822">
        <v>17.029997607034165</v>
      </c>
      <c r="AG1822">
        <v>0.10550113036925392</v>
      </c>
      <c r="AH1822">
        <v>6.3894173089575401E-2</v>
      </c>
    </row>
    <row r="1823" spans="1:34">
      <c r="A1823">
        <v>11</v>
      </c>
      <c r="B1823">
        <v>185</v>
      </c>
      <c r="C1823">
        <v>2012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2</v>
      </c>
      <c r="M1823">
        <v>99</v>
      </c>
      <c r="N1823">
        <v>99</v>
      </c>
      <c r="O1823">
        <v>99</v>
      </c>
      <c r="P1823">
        <v>9999</v>
      </c>
      <c r="Q1823">
        <v>35</v>
      </c>
      <c r="R1823">
        <v>36</v>
      </c>
      <c r="S1823">
        <v>2</v>
      </c>
      <c r="T1823">
        <v>2.8888888888888888</v>
      </c>
      <c r="U1823">
        <v>25.047222222222221</v>
      </c>
      <c r="V1823">
        <v>0</v>
      </c>
      <c r="W1823">
        <v>0</v>
      </c>
      <c r="X1823">
        <v>83.333333333333314</v>
      </c>
      <c r="Y1823">
        <v>55.555555555555557</v>
      </c>
      <c r="Z1823">
        <v>16.666666666666671</v>
      </c>
      <c r="AA1823">
        <v>8.3678779372573917</v>
      </c>
      <c r="AB1823">
        <v>0</v>
      </c>
      <c r="AC1823">
        <v>1.196703290474334</v>
      </c>
      <c r="AE1823">
        <v>16.474068887105339</v>
      </c>
      <c r="AG1823">
        <v>0.54257724189902035</v>
      </c>
      <c r="AH1823">
        <v>0.33554674359272058</v>
      </c>
    </row>
    <row r="1824" spans="1:34">
      <c r="A1824">
        <v>11</v>
      </c>
      <c r="B1824">
        <v>186</v>
      </c>
      <c r="C1824">
        <v>2012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3</v>
      </c>
      <c r="M1824">
        <v>99</v>
      </c>
      <c r="N1824">
        <v>99</v>
      </c>
      <c r="O1824">
        <v>99</v>
      </c>
      <c r="P1824">
        <v>9999</v>
      </c>
      <c r="Q1824">
        <v>92</v>
      </c>
      <c r="R1824">
        <v>93</v>
      </c>
      <c r="S1824">
        <v>3</v>
      </c>
      <c r="T1824">
        <v>3.903225806451613</v>
      </c>
      <c r="U1824">
        <v>26.819354838709685</v>
      </c>
      <c r="V1824">
        <v>0</v>
      </c>
      <c r="W1824">
        <v>0</v>
      </c>
      <c r="X1824">
        <v>92.473118279569889</v>
      </c>
      <c r="Y1824">
        <v>74.193548387096783</v>
      </c>
      <c r="Z1824">
        <v>11.827956989247312</v>
      </c>
      <c r="AA1824">
        <v>7.1885102179560985</v>
      </c>
      <c r="AB1824">
        <v>0</v>
      </c>
      <c r="AC1824">
        <v>1.4815315827655764</v>
      </c>
      <c r="AE1824">
        <v>33.103543041145898</v>
      </c>
      <c r="AG1824">
        <v>1.4016578749058028</v>
      </c>
      <c r="AH1824">
        <v>0.9281586867793763</v>
      </c>
    </row>
    <row r="1825" spans="1:34">
      <c r="A1825">
        <v>11</v>
      </c>
      <c r="B1825">
        <v>187</v>
      </c>
      <c r="C1825">
        <v>2012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4</v>
      </c>
      <c r="M1825">
        <v>99</v>
      </c>
      <c r="N1825">
        <v>99</v>
      </c>
      <c r="O1825">
        <v>99</v>
      </c>
      <c r="P1825">
        <v>9999</v>
      </c>
      <c r="Q1825">
        <v>194</v>
      </c>
      <c r="R1825">
        <v>208</v>
      </c>
      <c r="S1825">
        <v>4</v>
      </c>
      <c r="T1825">
        <v>4.2259615384615392</v>
      </c>
      <c r="U1825">
        <v>27.259134615384642</v>
      </c>
      <c r="V1825">
        <v>0</v>
      </c>
      <c r="W1825">
        <v>-0.48076923076923056</v>
      </c>
      <c r="X1825">
        <v>90.384615384615358</v>
      </c>
      <c r="Y1825">
        <v>67.788461538461519</v>
      </c>
      <c r="Z1825">
        <v>18.269230769230777</v>
      </c>
      <c r="AA1825">
        <v>8.193812934461878</v>
      </c>
      <c r="AB1825">
        <v>0</v>
      </c>
      <c r="AC1825">
        <v>1.2904602035639263</v>
      </c>
      <c r="AE1825">
        <v>28.886770544663285</v>
      </c>
      <c r="AG1825">
        <v>3.1348907309721175</v>
      </c>
      <c r="AH1825">
        <v>2.1099217938298414</v>
      </c>
    </row>
    <row r="1826" spans="1:34">
      <c r="A1826">
        <v>11</v>
      </c>
      <c r="B1826">
        <v>188</v>
      </c>
      <c r="C1826">
        <v>2012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5</v>
      </c>
      <c r="M1826">
        <v>99</v>
      </c>
      <c r="N1826">
        <v>99</v>
      </c>
      <c r="O1826">
        <v>99</v>
      </c>
      <c r="P1826">
        <v>9999</v>
      </c>
      <c r="Q1826">
        <v>347</v>
      </c>
      <c r="R1826">
        <v>387</v>
      </c>
      <c r="S1826">
        <v>5</v>
      </c>
      <c r="T1826">
        <v>5.0542635658914739</v>
      </c>
      <c r="U1826">
        <v>27.968992248062001</v>
      </c>
      <c r="V1826">
        <v>0</v>
      </c>
      <c r="W1826">
        <v>1.2919896640826876</v>
      </c>
      <c r="X1826">
        <v>91.989664082687355</v>
      </c>
      <c r="Y1826">
        <v>66.408268733850136</v>
      </c>
      <c r="Z1826">
        <v>21.188630490956076</v>
      </c>
      <c r="AA1826">
        <v>8.3953364541414306</v>
      </c>
      <c r="AB1826">
        <v>0</v>
      </c>
      <c r="AC1826">
        <v>1.6009206533382463</v>
      </c>
      <c r="AE1826">
        <v>12.165054913898897</v>
      </c>
      <c r="AG1826">
        <v>5.8327053504144679</v>
      </c>
      <c r="AH1826">
        <v>4.0279005796247151</v>
      </c>
    </row>
    <row r="1827" spans="1:34">
      <c r="A1827">
        <v>11</v>
      </c>
      <c r="B1827">
        <v>189</v>
      </c>
      <c r="C1827">
        <v>2012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6</v>
      </c>
      <c r="M1827">
        <v>99</v>
      </c>
      <c r="N1827">
        <v>99</v>
      </c>
      <c r="O1827">
        <v>99</v>
      </c>
      <c r="P1827">
        <v>9999</v>
      </c>
      <c r="Q1827">
        <v>485</v>
      </c>
      <c r="R1827">
        <v>556</v>
      </c>
      <c r="S1827">
        <v>6</v>
      </c>
      <c r="T1827">
        <v>5.6636690647482011</v>
      </c>
      <c r="U1827">
        <v>30.8071942446043</v>
      </c>
      <c r="V1827">
        <v>33.633093525179859</v>
      </c>
      <c r="W1827">
        <v>5.0359712230215825</v>
      </c>
      <c r="X1827">
        <v>96.942446043165447</v>
      </c>
      <c r="Y1827">
        <v>79.136690647482013</v>
      </c>
      <c r="Z1827">
        <v>31.654676258992808</v>
      </c>
      <c r="AA1827">
        <v>8.66729684352517</v>
      </c>
      <c r="AB1827">
        <v>0</v>
      </c>
      <c r="AC1827">
        <v>1.6868653163539269</v>
      </c>
      <c r="AE1827">
        <v>7.5980174470149411</v>
      </c>
      <c r="AG1827">
        <v>8.3798040693293139</v>
      </c>
      <c r="AH1827">
        <v>6.3740856844305069</v>
      </c>
    </row>
    <row r="1828" spans="1:34">
      <c r="A1828">
        <v>11</v>
      </c>
      <c r="B1828">
        <v>190</v>
      </c>
      <c r="C1828">
        <v>2012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9999</v>
      </c>
      <c r="Q1828">
        <v>633</v>
      </c>
      <c r="R1828">
        <v>721</v>
      </c>
      <c r="S1828">
        <v>7</v>
      </c>
      <c r="T1828">
        <v>6.1914008321775311</v>
      </c>
      <c r="U1828">
        <v>33.70957004160887</v>
      </c>
      <c r="V1828">
        <v>28.710124826629688</v>
      </c>
      <c r="W1828">
        <v>8.3217753120665723</v>
      </c>
      <c r="X1828">
        <v>97.919556171983359</v>
      </c>
      <c r="Y1828">
        <v>84.882108183079055</v>
      </c>
      <c r="Z1828">
        <v>43.828016643550633</v>
      </c>
      <c r="AA1828">
        <v>9.1119972405890373</v>
      </c>
      <c r="AB1828">
        <v>0</v>
      </c>
      <c r="AC1828">
        <v>1.7202339473995147</v>
      </c>
      <c r="AE1828">
        <v>7.5598708625055684</v>
      </c>
      <c r="AG1828">
        <v>10.86661642803316</v>
      </c>
      <c r="AH1828">
        <v>9.0443932397955358</v>
      </c>
    </row>
    <row r="1829" spans="1:34">
      <c r="A1829">
        <v>11</v>
      </c>
      <c r="B1829">
        <v>191</v>
      </c>
      <c r="C1829">
        <v>2012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8</v>
      </c>
      <c r="M1829">
        <v>99</v>
      </c>
      <c r="N1829">
        <v>99</v>
      </c>
      <c r="O1829">
        <v>99</v>
      </c>
      <c r="P1829">
        <v>9999</v>
      </c>
      <c r="Q1829">
        <v>1134</v>
      </c>
      <c r="R1829">
        <v>1346</v>
      </c>
      <c r="S1829">
        <v>8</v>
      </c>
      <c r="T1829">
        <v>6.8387815750371477</v>
      </c>
      <c r="U1829">
        <v>37.721693907875192</v>
      </c>
      <c r="V1829">
        <v>18.573551263001487</v>
      </c>
      <c r="W1829">
        <v>17.161961367013369</v>
      </c>
      <c r="X1829">
        <v>99.77711738484399</v>
      </c>
      <c r="Y1829">
        <v>94.799405646359602</v>
      </c>
      <c r="Z1829">
        <v>63.298662704309081</v>
      </c>
      <c r="AA1829">
        <v>8.8982654593832127</v>
      </c>
      <c r="AB1829">
        <v>0</v>
      </c>
      <c r="AC1829">
        <v>1.8785596427026177</v>
      </c>
      <c r="AE1829">
        <v>17.075424428742675</v>
      </c>
      <c r="AG1829">
        <v>20.286360211002265</v>
      </c>
      <c r="AH1829">
        <v>18.894143319430679</v>
      </c>
    </row>
    <row r="1830" spans="1:34">
      <c r="A1830">
        <v>11</v>
      </c>
      <c r="B1830">
        <v>192</v>
      </c>
      <c r="C1830">
        <v>2012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</v>
      </c>
      <c r="M1830">
        <v>99</v>
      </c>
      <c r="N1830">
        <v>99</v>
      </c>
      <c r="O1830">
        <v>99</v>
      </c>
      <c r="P1830">
        <v>9999</v>
      </c>
      <c r="Q1830">
        <v>1138</v>
      </c>
      <c r="R1830">
        <v>1325</v>
      </c>
      <c r="S1830">
        <v>9</v>
      </c>
      <c r="T1830">
        <v>7.2784905660377364</v>
      </c>
      <c r="U1830">
        <v>43.460377358490625</v>
      </c>
      <c r="V1830">
        <v>8.8301886792452819</v>
      </c>
      <c r="W1830">
        <v>25.207547169811324</v>
      </c>
      <c r="X1830">
        <v>100</v>
      </c>
      <c r="Y1830">
        <v>99.169811320754704</v>
      </c>
      <c r="Z1830">
        <v>83.245283018867951</v>
      </c>
      <c r="AA1830">
        <v>8.5603328189270407</v>
      </c>
      <c r="AB1830">
        <v>0</v>
      </c>
      <c r="AC1830">
        <v>1.9936194411988712</v>
      </c>
      <c r="AE1830">
        <v>33.60051788260526</v>
      </c>
      <c r="AG1830">
        <v>19.969856819894499</v>
      </c>
      <c r="AH1830">
        <v>21.428922290991284</v>
      </c>
    </row>
    <row r="1831" spans="1:34">
      <c r="A1831">
        <v>11</v>
      </c>
      <c r="B1831">
        <v>193</v>
      </c>
      <c r="C1831">
        <v>2012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10</v>
      </c>
      <c r="M1831">
        <v>99</v>
      </c>
      <c r="N1831">
        <v>99</v>
      </c>
      <c r="O1831">
        <v>99</v>
      </c>
      <c r="P1831">
        <v>9999</v>
      </c>
      <c r="Q1831">
        <v>674</v>
      </c>
      <c r="R1831">
        <v>760</v>
      </c>
      <c r="S1831">
        <v>10</v>
      </c>
      <c r="T1831">
        <v>7.4934210526315779</v>
      </c>
      <c r="U1831">
        <v>48.216052631578918</v>
      </c>
      <c r="V1831">
        <v>3.8157894736842111</v>
      </c>
      <c r="W1831">
        <v>26.973684210526311</v>
      </c>
      <c r="X1831">
        <v>100</v>
      </c>
      <c r="Y1831">
        <v>99.736842105263179</v>
      </c>
      <c r="Z1831">
        <v>94.605263157894726</v>
      </c>
      <c r="AA1831">
        <v>8.2579948628662301</v>
      </c>
      <c r="AB1831">
        <v>0</v>
      </c>
      <c r="AC1831">
        <v>1.99998917933361</v>
      </c>
      <c r="AE1831">
        <v>38.225366847758998</v>
      </c>
      <c r="AG1831">
        <v>11.454408440090427</v>
      </c>
      <c r="AH1831">
        <v>13.636289211001852</v>
      </c>
    </row>
    <row r="1832" spans="1:34">
      <c r="A1832">
        <v>11</v>
      </c>
      <c r="B1832">
        <v>194</v>
      </c>
      <c r="C1832">
        <v>2012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11</v>
      </c>
      <c r="M1832">
        <v>99</v>
      </c>
      <c r="N1832">
        <v>99</v>
      </c>
      <c r="O1832">
        <v>99</v>
      </c>
      <c r="P1832">
        <v>9999</v>
      </c>
      <c r="Q1832">
        <v>597</v>
      </c>
      <c r="R1832">
        <v>678</v>
      </c>
      <c r="S1832">
        <v>11</v>
      </c>
      <c r="T1832">
        <v>7.6725663716814143</v>
      </c>
      <c r="U1832">
        <v>50.160914454277261</v>
      </c>
      <c r="V1832">
        <v>3.3923303834808247</v>
      </c>
      <c r="W1832">
        <v>29.9410029498525</v>
      </c>
      <c r="X1832">
        <v>100</v>
      </c>
      <c r="Y1832">
        <v>100</v>
      </c>
      <c r="Z1832">
        <v>95.722713864306797</v>
      </c>
      <c r="AA1832">
        <v>8.5240380414747623</v>
      </c>
      <c r="AB1832">
        <v>0</v>
      </c>
      <c r="AC1832">
        <v>2.1095756310073188</v>
      </c>
      <c r="AE1832">
        <v>42.986226231377351</v>
      </c>
      <c r="AG1832">
        <v>10.218538055764881</v>
      </c>
      <c r="AH1832">
        <v>12.655697856847276</v>
      </c>
    </row>
    <row r="1833" spans="1:34">
      <c r="A1833">
        <v>11</v>
      </c>
      <c r="B1833">
        <v>195</v>
      </c>
      <c r="C1833">
        <v>2012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9999</v>
      </c>
      <c r="Q1833">
        <v>271</v>
      </c>
      <c r="R1833">
        <v>302</v>
      </c>
      <c r="S1833">
        <v>12</v>
      </c>
      <c r="T1833">
        <v>7.9304635761589406</v>
      </c>
      <c r="U1833">
        <v>53.309602649006642</v>
      </c>
      <c r="V1833">
        <v>1.6556291390728475</v>
      </c>
      <c r="W1833">
        <v>37.41721854304636</v>
      </c>
      <c r="X1833">
        <v>100</v>
      </c>
      <c r="Y1833">
        <v>100</v>
      </c>
      <c r="Z1833">
        <v>98.013245033112582</v>
      </c>
      <c r="AA1833">
        <v>8.2612079501581022</v>
      </c>
      <c r="AB1833">
        <v>0</v>
      </c>
      <c r="AC1833">
        <v>2.059977926245891</v>
      </c>
      <c r="AE1833">
        <v>36.659899262608469</v>
      </c>
      <c r="AG1833">
        <v>4.5516201959306715</v>
      </c>
      <c r="AH1833">
        <v>5.9910555600210795</v>
      </c>
    </row>
    <row r="1834" spans="1:34">
      <c r="A1834">
        <v>11</v>
      </c>
      <c r="B1834">
        <v>196</v>
      </c>
      <c r="C1834">
        <v>2012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13</v>
      </c>
      <c r="M1834">
        <v>99</v>
      </c>
      <c r="N1834">
        <v>99</v>
      </c>
      <c r="O1834">
        <v>99</v>
      </c>
      <c r="P1834">
        <v>9999</v>
      </c>
      <c r="Q1834">
        <v>130</v>
      </c>
      <c r="R1834">
        <v>142</v>
      </c>
      <c r="S1834">
        <v>13</v>
      </c>
      <c r="T1834">
        <v>7.7957746478873267</v>
      </c>
      <c r="U1834">
        <v>55.470422535211249</v>
      </c>
      <c r="V1834">
        <v>1.4084507042253516</v>
      </c>
      <c r="W1834">
        <v>33.802816901408441</v>
      </c>
      <c r="X1834">
        <v>100</v>
      </c>
      <c r="Y1834">
        <v>100</v>
      </c>
      <c r="Z1834">
        <v>98.591549295774627</v>
      </c>
      <c r="AA1834">
        <v>8.029635151520699</v>
      </c>
      <c r="AB1834">
        <v>0</v>
      </c>
      <c r="AC1834">
        <v>2.1932634774715938</v>
      </c>
      <c r="AE1834">
        <v>42.976333385816112</v>
      </c>
      <c r="AG1834">
        <v>2.1401657874905795</v>
      </c>
      <c r="AH1834">
        <v>2.9311684484098262</v>
      </c>
    </row>
    <row r="1835" spans="1:34">
      <c r="A1835">
        <v>11</v>
      </c>
      <c r="B1835">
        <v>197</v>
      </c>
      <c r="C1835">
        <v>2012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14</v>
      </c>
      <c r="M1835">
        <v>99</v>
      </c>
      <c r="N1835">
        <v>99</v>
      </c>
      <c r="O1835">
        <v>99</v>
      </c>
      <c r="P1835">
        <v>9999</v>
      </c>
      <c r="Q1835">
        <v>63</v>
      </c>
      <c r="R1835">
        <v>67</v>
      </c>
      <c r="S1835">
        <v>14</v>
      </c>
      <c r="T1835">
        <v>8.3731343283582103</v>
      </c>
      <c r="U1835">
        <v>57.025373134328362</v>
      </c>
      <c r="V1835">
        <v>0</v>
      </c>
      <c r="W1835">
        <v>40.298507462686565</v>
      </c>
      <c r="X1835">
        <v>100</v>
      </c>
      <c r="Y1835">
        <v>100</v>
      </c>
      <c r="Z1835">
        <v>100</v>
      </c>
      <c r="AA1835">
        <v>9.1328559441497976</v>
      </c>
      <c r="AB1835">
        <v>0</v>
      </c>
      <c r="AC1835">
        <v>2.4727519318128639</v>
      </c>
      <c r="AE1835">
        <v>55.956429058330301</v>
      </c>
      <c r="AG1835">
        <v>1.0097965335342876</v>
      </c>
      <c r="AH1835">
        <v>1.4217848987963924</v>
      </c>
    </row>
    <row r="1836" spans="1:34">
      <c r="A1836">
        <v>11</v>
      </c>
      <c r="B1836">
        <v>198</v>
      </c>
      <c r="C1836">
        <v>2012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15</v>
      </c>
      <c r="M1836">
        <v>99</v>
      </c>
      <c r="N1836">
        <v>99</v>
      </c>
      <c r="O1836">
        <v>99</v>
      </c>
      <c r="P1836">
        <v>9999</v>
      </c>
      <c r="Q1836">
        <v>7</v>
      </c>
      <c r="R1836">
        <v>7</v>
      </c>
      <c r="S1836">
        <v>15</v>
      </c>
      <c r="T1836">
        <v>7.4285714285714306</v>
      </c>
      <c r="U1836">
        <v>60.285714285714306</v>
      </c>
      <c r="V1836">
        <v>0</v>
      </c>
      <c r="W1836">
        <v>28.571428571428577</v>
      </c>
      <c r="X1836">
        <v>100</v>
      </c>
      <c r="Y1836">
        <v>100</v>
      </c>
      <c r="Z1836">
        <v>100</v>
      </c>
      <c r="AA1836">
        <v>6.9223093940490301</v>
      </c>
      <c r="AB1836">
        <v>0</v>
      </c>
      <c r="AC1836">
        <v>1.6781914463529619</v>
      </c>
      <c r="AE1836">
        <v>21.081070301866088</v>
      </c>
      <c r="AG1836">
        <v>0.10550113036925392</v>
      </c>
      <c r="AH1836">
        <v>0.15703751335935251</v>
      </c>
    </row>
    <row r="1837" spans="1:34">
      <c r="A1837">
        <v>11</v>
      </c>
      <c r="B1837">
        <v>199</v>
      </c>
      <c r="C1837">
        <v>2011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1</v>
      </c>
      <c r="M1837">
        <v>99</v>
      </c>
      <c r="N1837">
        <v>99</v>
      </c>
      <c r="O1837">
        <v>99</v>
      </c>
      <c r="P1837">
        <v>9999</v>
      </c>
      <c r="Q1837">
        <v>13</v>
      </c>
      <c r="R1837">
        <v>11</v>
      </c>
      <c r="S1837">
        <v>1</v>
      </c>
      <c r="T1837">
        <v>2.8181818181818179</v>
      </c>
      <c r="U1837">
        <v>24.2</v>
      </c>
      <c r="V1837">
        <v>0</v>
      </c>
      <c r="W1837">
        <v>0</v>
      </c>
      <c r="X1837">
        <v>100</v>
      </c>
      <c r="Y1837">
        <v>63.636363636363633</v>
      </c>
      <c r="Z1837">
        <v>0</v>
      </c>
      <c r="AA1837">
        <v>4.6191301817943744</v>
      </c>
      <c r="AB1837">
        <v>0</v>
      </c>
      <c r="AC1837">
        <v>1.7999081702930297</v>
      </c>
      <c r="AE1837">
        <v>38.161214793016576</v>
      </c>
      <c r="AG1837">
        <v>0.14848812095032399</v>
      </c>
      <c r="AH1837">
        <v>8.777303778461111E-2</v>
      </c>
    </row>
    <row r="1838" spans="1:34">
      <c r="A1838">
        <v>11</v>
      </c>
      <c r="B1838">
        <v>200</v>
      </c>
      <c r="C1838">
        <v>2011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2</v>
      </c>
      <c r="M1838">
        <v>99</v>
      </c>
      <c r="N1838">
        <v>99</v>
      </c>
      <c r="O1838">
        <v>99</v>
      </c>
      <c r="P1838">
        <v>9999</v>
      </c>
      <c r="Q1838">
        <v>43</v>
      </c>
      <c r="R1838">
        <v>49</v>
      </c>
      <c r="S1838">
        <v>2</v>
      </c>
      <c r="T1838">
        <v>3.0408163265306123</v>
      </c>
      <c r="U1838">
        <v>22.410204081632656</v>
      </c>
      <c r="V1838">
        <v>0</v>
      </c>
      <c r="W1838">
        <v>0</v>
      </c>
      <c r="X1838">
        <v>77.551020408163268</v>
      </c>
      <c r="Y1838">
        <v>46.938775510204081</v>
      </c>
      <c r="Z1838">
        <v>6.1224489795918364</v>
      </c>
      <c r="AA1838">
        <v>7.2936160203446381</v>
      </c>
      <c r="AB1838">
        <v>0</v>
      </c>
      <c r="AC1838">
        <v>1.1421280473169979</v>
      </c>
      <c r="AE1838">
        <v>3.7188299641061255</v>
      </c>
      <c r="AG1838">
        <v>0.6614470842332616</v>
      </c>
      <c r="AH1838">
        <v>0.36207202400932192</v>
      </c>
    </row>
    <row r="1839" spans="1:34">
      <c r="A1839">
        <v>11</v>
      </c>
      <c r="B1839">
        <v>201</v>
      </c>
      <c r="C1839">
        <v>2011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3</v>
      </c>
      <c r="M1839">
        <v>99</v>
      </c>
      <c r="N1839">
        <v>99</v>
      </c>
      <c r="O1839">
        <v>99</v>
      </c>
      <c r="P1839">
        <v>9999</v>
      </c>
      <c r="Q1839">
        <v>77</v>
      </c>
      <c r="R1839">
        <v>90</v>
      </c>
      <c r="S1839">
        <v>3</v>
      </c>
      <c r="T1839">
        <v>3.6333333333333342</v>
      </c>
      <c r="U1839">
        <v>24.472222222222221</v>
      </c>
      <c r="V1839">
        <v>0</v>
      </c>
      <c r="W1839">
        <v>0</v>
      </c>
      <c r="X1839">
        <v>75.555555555555557</v>
      </c>
      <c r="Y1839">
        <v>60</v>
      </c>
      <c r="Z1839">
        <v>10</v>
      </c>
      <c r="AA1839">
        <v>8.0551298738102801</v>
      </c>
      <c r="AB1839">
        <v>0</v>
      </c>
      <c r="AC1839">
        <v>1.2688577540449522</v>
      </c>
      <c r="AE1839">
        <v>9.771273635171152</v>
      </c>
      <c r="AG1839">
        <v>1.2149028077753781</v>
      </c>
      <c r="AH1839">
        <v>0.72622132126448491</v>
      </c>
    </row>
    <row r="1840" spans="1:34">
      <c r="A1840">
        <v>11</v>
      </c>
      <c r="B1840">
        <v>202</v>
      </c>
      <c r="C1840">
        <v>2011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4</v>
      </c>
      <c r="M1840">
        <v>99</v>
      </c>
      <c r="N1840">
        <v>99</v>
      </c>
      <c r="O1840">
        <v>99</v>
      </c>
      <c r="P1840">
        <v>9999</v>
      </c>
      <c r="Q1840">
        <v>206</v>
      </c>
      <c r="R1840">
        <v>251</v>
      </c>
      <c r="S1840">
        <v>4</v>
      </c>
      <c r="T1840">
        <v>4.47808764940239</v>
      </c>
      <c r="U1840">
        <v>25.960159362549799</v>
      </c>
      <c r="V1840">
        <v>0</v>
      </c>
      <c r="W1840">
        <v>1.5936254980079676</v>
      </c>
      <c r="X1840">
        <v>85.6573705179283</v>
      </c>
      <c r="Y1840">
        <v>61.354581673306789</v>
      </c>
      <c r="Z1840">
        <v>15.537848605577697</v>
      </c>
      <c r="AA1840">
        <v>8.8599689713794536</v>
      </c>
      <c r="AB1840">
        <v>0</v>
      </c>
      <c r="AC1840">
        <v>1.3809020120267699</v>
      </c>
      <c r="AE1840">
        <v>3.9330493167836575</v>
      </c>
      <c r="AG1840">
        <v>3.3882289416846647</v>
      </c>
      <c r="AH1840">
        <v>2.1484940428419463</v>
      </c>
    </row>
    <row r="1841" spans="1:34">
      <c r="A1841">
        <v>11</v>
      </c>
      <c r="B1841">
        <v>203</v>
      </c>
      <c r="C1841">
        <v>2011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5</v>
      </c>
      <c r="M1841">
        <v>99</v>
      </c>
      <c r="N1841">
        <v>99</v>
      </c>
      <c r="O1841">
        <v>99</v>
      </c>
      <c r="P1841">
        <v>9999</v>
      </c>
      <c r="Q1841">
        <v>413</v>
      </c>
      <c r="R1841">
        <v>472</v>
      </c>
      <c r="S1841">
        <v>5</v>
      </c>
      <c r="T1841">
        <v>5</v>
      </c>
      <c r="U1841">
        <v>28.248728813559339</v>
      </c>
      <c r="V1841">
        <v>0</v>
      </c>
      <c r="W1841">
        <v>1.4830508474576267</v>
      </c>
      <c r="X1841">
        <v>91.525423728813564</v>
      </c>
      <c r="Y1841">
        <v>69.279661016949149</v>
      </c>
      <c r="Z1841">
        <v>22.881355932203391</v>
      </c>
      <c r="AA1841">
        <v>8.773819786063628</v>
      </c>
      <c r="AB1841">
        <v>0</v>
      </c>
      <c r="AC1841">
        <v>1.5112571935593044</v>
      </c>
      <c r="AE1841">
        <v>10.331576856716763</v>
      </c>
      <c r="AG1841">
        <v>6.3714902807775378</v>
      </c>
      <c r="AH1841">
        <v>4.3963674755722568</v>
      </c>
    </row>
    <row r="1842" spans="1:34">
      <c r="A1842">
        <v>11</v>
      </c>
      <c r="B1842">
        <v>204</v>
      </c>
      <c r="C1842">
        <v>2011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6</v>
      </c>
      <c r="M1842">
        <v>99</v>
      </c>
      <c r="N1842">
        <v>99</v>
      </c>
      <c r="O1842">
        <v>99</v>
      </c>
      <c r="P1842">
        <v>9999</v>
      </c>
      <c r="Q1842">
        <v>561</v>
      </c>
      <c r="R1842">
        <v>640</v>
      </c>
      <c r="S1842">
        <v>6</v>
      </c>
      <c r="T1842">
        <v>5.5921874999999996</v>
      </c>
      <c r="U1842">
        <v>31.023437500000007</v>
      </c>
      <c r="V1842">
        <v>29.21875</v>
      </c>
      <c r="W1842">
        <v>6.09375</v>
      </c>
      <c r="X1842">
        <v>98.125</v>
      </c>
      <c r="Y1842">
        <v>77.34375</v>
      </c>
      <c r="Z1842">
        <v>33.75</v>
      </c>
      <c r="AA1842">
        <v>8.8275959741932439</v>
      </c>
      <c r="AB1842">
        <v>0</v>
      </c>
      <c r="AC1842">
        <v>1.8373558351184327</v>
      </c>
      <c r="AE1842">
        <v>16.3867567510942</v>
      </c>
      <c r="AG1842">
        <v>8.6393088552915742</v>
      </c>
      <c r="AH1842">
        <v>6.5467079835216175</v>
      </c>
    </row>
    <row r="1843" spans="1:34">
      <c r="A1843">
        <v>11</v>
      </c>
      <c r="B1843">
        <v>205</v>
      </c>
      <c r="C1843">
        <v>2011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7</v>
      </c>
      <c r="M1843">
        <v>99</v>
      </c>
      <c r="N1843">
        <v>99</v>
      </c>
      <c r="O1843">
        <v>99</v>
      </c>
      <c r="P1843">
        <v>9999</v>
      </c>
      <c r="Q1843">
        <v>751</v>
      </c>
      <c r="R1843">
        <v>840</v>
      </c>
      <c r="S1843">
        <v>7</v>
      </c>
      <c r="T1843">
        <v>6.002380952380955</v>
      </c>
      <c r="U1843">
        <v>34.004523809523874</v>
      </c>
      <c r="V1843">
        <v>30.119047619047624</v>
      </c>
      <c r="W1843">
        <v>8.6904761904761898</v>
      </c>
      <c r="X1843">
        <v>99.404761904761884</v>
      </c>
      <c r="Y1843">
        <v>87.38095238095238</v>
      </c>
      <c r="Z1843">
        <v>46.30952380952381</v>
      </c>
      <c r="AA1843">
        <v>8.9675315662832258</v>
      </c>
      <c r="AB1843">
        <v>0</v>
      </c>
      <c r="AC1843">
        <v>1.8302989731368371</v>
      </c>
      <c r="AE1843">
        <v>24.237010453199275</v>
      </c>
      <c r="AG1843">
        <v>11.339092872570196</v>
      </c>
      <c r="AH1843">
        <v>9.418225006281288</v>
      </c>
    </row>
    <row r="1844" spans="1:34">
      <c r="A1844">
        <v>11</v>
      </c>
      <c r="B1844">
        <v>206</v>
      </c>
      <c r="C1844">
        <v>2011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9999</v>
      </c>
      <c r="Q1844">
        <v>1236</v>
      </c>
      <c r="R1844">
        <v>1489</v>
      </c>
      <c r="S1844">
        <v>8</v>
      </c>
      <c r="T1844">
        <v>6.6715916722632658</v>
      </c>
      <c r="U1844">
        <v>38.031094694425789</v>
      </c>
      <c r="V1844">
        <v>20.617864338482203</v>
      </c>
      <c r="W1844">
        <v>15.177971793149769</v>
      </c>
      <c r="X1844">
        <v>99.731363331094727</v>
      </c>
      <c r="Y1844">
        <v>94.224311618535964</v>
      </c>
      <c r="Z1844">
        <v>62.995298858294163</v>
      </c>
      <c r="AA1844">
        <v>9.2379175373509934</v>
      </c>
      <c r="AB1844">
        <v>0</v>
      </c>
      <c r="AC1844">
        <v>1.9275682505343152</v>
      </c>
      <c r="AE1844">
        <v>29.251137245211943</v>
      </c>
      <c r="AG1844">
        <v>20.099892008639312</v>
      </c>
      <c r="AH1844">
        <v>18.671817864681795</v>
      </c>
    </row>
    <row r="1845" spans="1:34">
      <c r="A1845">
        <v>11</v>
      </c>
      <c r="B1845">
        <v>207</v>
      </c>
      <c r="C1845">
        <v>2011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</v>
      </c>
      <c r="M1845">
        <v>99</v>
      </c>
      <c r="N1845">
        <v>99</v>
      </c>
      <c r="O1845">
        <v>99</v>
      </c>
      <c r="P1845">
        <v>9999</v>
      </c>
      <c r="Q1845">
        <v>1274</v>
      </c>
      <c r="R1845">
        <v>1470</v>
      </c>
      <c r="S1845">
        <v>9</v>
      </c>
      <c r="T1845">
        <v>7.4414965986394543</v>
      </c>
      <c r="U1845">
        <v>44.788979591836735</v>
      </c>
      <c r="V1845">
        <v>8.5034013605442169</v>
      </c>
      <c r="W1845">
        <v>26.73469387755102</v>
      </c>
      <c r="X1845">
        <v>99.863945578231323</v>
      </c>
      <c r="Y1845">
        <v>98.911564625850374</v>
      </c>
      <c r="Z1845">
        <v>85.646258503401356</v>
      </c>
      <c r="AA1845">
        <v>9.2816922230481111</v>
      </c>
      <c r="AB1845">
        <v>0</v>
      </c>
      <c r="AC1845">
        <v>2.0564265795790786</v>
      </c>
      <c r="AE1845">
        <v>36.808855108138239</v>
      </c>
      <c r="AG1845">
        <v>19.843412526997842</v>
      </c>
      <c r="AH1845">
        <v>21.709088103423127</v>
      </c>
    </row>
    <row r="1846" spans="1:34">
      <c r="A1846">
        <v>11</v>
      </c>
      <c r="B1846">
        <v>208</v>
      </c>
      <c r="C1846">
        <v>2011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10</v>
      </c>
      <c r="M1846">
        <v>99</v>
      </c>
      <c r="N1846">
        <v>99</v>
      </c>
      <c r="O1846">
        <v>99</v>
      </c>
      <c r="P1846">
        <v>9999</v>
      </c>
      <c r="Q1846">
        <v>700</v>
      </c>
      <c r="R1846">
        <v>792</v>
      </c>
      <c r="S1846">
        <v>10</v>
      </c>
      <c r="T1846">
        <v>7.6439393939393936</v>
      </c>
      <c r="U1846">
        <v>48.299242424242408</v>
      </c>
      <c r="V1846">
        <v>6.0606060606060606</v>
      </c>
      <c r="W1846">
        <v>30.429292929292941</v>
      </c>
      <c r="X1846">
        <v>100</v>
      </c>
      <c r="Y1846">
        <v>99.747474747474755</v>
      </c>
      <c r="Z1846">
        <v>91.919191919191903</v>
      </c>
      <c r="AA1846">
        <v>9.0549542459239518</v>
      </c>
      <c r="AB1846">
        <v>0</v>
      </c>
      <c r="AC1846">
        <v>2.1525152391824705</v>
      </c>
      <c r="AE1846">
        <v>42.568280500174531</v>
      </c>
      <c r="AG1846">
        <v>10.691144708423327</v>
      </c>
      <c r="AH1846">
        <v>12.613005313203338</v>
      </c>
    </row>
    <row r="1847" spans="1:34">
      <c r="A1847">
        <v>11</v>
      </c>
      <c r="B1847">
        <v>209</v>
      </c>
      <c r="C1847">
        <v>2011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11</v>
      </c>
      <c r="M1847">
        <v>99</v>
      </c>
      <c r="N1847">
        <v>99</v>
      </c>
      <c r="O1847">
        <v>99</v>
      </c>
      <c r="P1847">
        <v>9999</v>
      </c>
      <c r="Q1847">
        <v>597</v>
      </c>
      <c r="R1847">
        <v>682</v>
      </c>
      <c r="S1847">
        <v>11</v>
      </c>
      <c r="T1847">
        <v>7.8108504398826977</v>
      </c>
      <c r="U1847">
        <v>52.497653958944291</v>
      </c>
      <c r="V1847">
        <v>2.9325513196480939</v>
      </c>
      <c r="W1847">
        <v>32.697947214076244</v>
      </c>
      <c r="X1847">
        <v>100</v>
      </c>
      <c r="Y1847">
        <v>100</v>
      </c>
      <c r="Z1847">
        <v>95.747800586510323</v>
      </c>
      <c r="AA1847">
        <v>9.0563887015891051</v>
      </c>
      <c r="AB1847">
        <v>0</v>
      </c>
      <c r="AC1847">
        <v>2.1121765770379586</v>
      </c>
      <c r="AE1847">
        <v>36.885504626562557</v>
      </c>
      <c r="AG1847">
        <v>9.2062634989200856</v>
      </c>
      <c r="AH1847">
        <v>11.805308719074176</v>
      </c>
    </row>
    <row r="1848" spans="1:34">
      <c r="A1848">
        <v>11</v>
      </c>
      <c r="B1848">
        <v>210</v>
      </c>
      <c r="C1848">
        <v>2011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12</v>
      </c>
      <c r="M1848">
        <v>99</v>
      </c>
      <c r="N1848">
        <v>99</v>
      </c>
      <c r="O1848">
        <v>99</v>
      </c>
      <c r="P1848">
        <v>9999</v>
      </c>
      <c r="Q1848">
        <v>308</v>
      </c>
      <c r="R1848">
        <v>352</v>
      </c>
      <c r="S1848">
        <v>12</v>
      </c>
      <c r="T1848">
        <v>8.2954545454545432</v>
      </c>
      <c r="U1848">
        <v>55.423579545454579</v>
      </c>
      <c r="V1848">
        <v>1.1363636363636365</v>
      </c>
      <c r="W1848">
        <v>39.488636363636367</v>
      </c>
      <c r="X1848">
        <v>100</v>
      </c>
      <c r="Y1848">
        <v>100</v>
      </c>
      <c r="Z1848">
        <v>98.295454545454561</v>
      </c>
      <c r="AA1848">
        <v>8.7725641351336705</v>
      </c>
      <c r="AB1848">
        <v>0</v>
      </c>
      <c r="AC1848">
        <v>2.3167330588817743</v>
      </c>
      <c r="AE1848">
        <v>42.009693887998345</v>
      </c>
      <c r="AG1848">
        <v>4.7516198704103676</v>
      </c>
      <c r="AH1848">
        <v>6.4326557905475505</v>
      </c>
    </row>
    <row r="1849" spans="1:34">
      <c r="A1849">
        <v>11</v>
      </c>
      <c r="B1849">
        <v>211</v>
      </c>
      <c r="C1849">
        <v>2011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13</v>
      </c>
      <c r="M1849">
        <v>99</v>
      </c>
      <c r="N1849">
        <v>99</v>
      </c>
      <c r="O1849">
        <v>99</v>
      </c>
      <c r="P1849">
        <v>9999</v>
      </c>
      <c r="Q1849">
        <v>146</v>
      </c>
      <c r="R1849">
        <v>163</v>
      </c>
      <c r="S1849">
        <v>13</v>
      </c>
      <c r="T1849">
        <v>8.3067484662576678</v>
      </c>
      <c r="U1849">
        <v>56.157055214723918</v>
      </c>
      <c r="V1849">
        <v>0</v>
      </c>
      <c r="W1849">
        <v>38.650306748466257</v>
      </c>
      <c r="X1849">
        <v>100</v>
      </c>
      <c r="Y1849">
        <v>100</v>
      </c>
      <c r="Z1849">
        <v>100</v>
      </c>
      <c r="AA1849">
        <v>8.502254982914609</v>
      </c>
      <c r="AB1849">
        <v>0</v>
      </c>
      <c r="AC1849">
        <v>2.2925092431618066</v>
      </c>
      <c r="AE1849">
        <v>48.765865612527193</v>
      </c>
      <c r="AG1849">
        <v>2.2003239740820737</v>
      </c>
      <c r="AH1849">
        <v>3.0181791084343224</v>
      </c>
    </row>
    <row r="1850" spans="1:34">
      <c r="A1850">
        <v>11</v>
      </c>
      <c r="B1850">
        <v>212</v>
      </c>
      <c r="C1850">
        <v>2011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14</v>
      </c>
      <c r="M1850">
        <v>99</v>
      </c>
      <c r="N1850">
        <v>99</v>
      </c>
      <c r="O1850">
        <v>99</v>
      </c>
      <c r="P1850">
        <v>9999</v>
      </c>
      <c r="Q1850">
        <v>77</v>
      </c>
      <c r="R1850">
        <v>88</v>
      </c>
      <c r="S1850">
        <v>14</v>
      </c>
      <c r="T1850">
        <v>8.8636363636363615</v>
      </c>
      <c r="U1850">
        <v>57.747727272727296</v>
      </c>
      <c r="V1850">
        <v>1.1363636363636365</v>
      </c>
      <c r="W1850">
        <v>54.545454545454554</v>
      </c>
      <c r="X1850">
        <v>98.863636363636346</v>
      </c>
      <c r="Y1850">
        <v>98.863636363636346</v>
      </c>
      <c r="Z1850">
        <v>97.727272727272734</v>
      </c>
      <c r="AA1850">
        <v>9.9390412157941217</v>
      </c>
      <c r="AB1850">
        <v>0</v>
      </c>
      <c r="AC1850">
        <v>2.4363805969558898</v>
      </c>
      <c r="AE1850">
        <v>37.423426031809456</v>
      </c>
      <c r="AG1850">
        <v>1.1879049676025919</v>
      </c>
      <c r="AH1850">
        <v>1.6756011397965327</v>
      </c>
    </row>
    <row r="1851" spans="1:34">
      <c r="A1851">
        <v>11</v>
      </c>
      <c r="B1851">
        <v>213</v>
      </c>
      <c r="C1851">
        <v>2011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15</v>
      </c>
      <c r="M1851">
        <v>99</v>
      </c>
      <c r="N1851">
        <v>99</v>
      </c>
      <c r="O1851">
        <v>99</v>
      </c>
      <c r="P1851">
        <v>9999</v>
      </c>
      <c r="Q1851">
        <v>18</v>
      </c>
      <c r="R1851">
        <v>19</v>
      </c>
      <c r="S1851">
        <v>15</v>
      </c>
      <c r="T1851">
        <v>8.2105263157894726</v>
      </c>
      <c r="U1851">
        <v>62.010526315789491</v>
      </c>
      <c r="V1851">
        <v>0</v>
      </c>
      <c r="W1851">
        <v>31.578947368421055</v>
      </c>
      <c r="X1851">
        <v>100</v>
      </c>
      <c r="Y1851">
        <v>100</v>
      </c>
      <c r="Z1851">
        <v>100</v>
      </c>
      <c r="AA1851">
        <v>8.3175714279971551</v>
      </c>
      <c r="AB1851">
        <v>0</v>
      </c>
      <c r="AC1851">
        <v>2.1662226976059649</v>
      </c>
      <c r="AE1851">
        <v>55.401010132757115</v>
      </c>
      <c r="AG1851">
        <v>0.25647948164146872</v>
      </c>
      <c r="AH1851">
        <v>0.38848306956359441</v>
      </c>
    </row>
    <row r="1852" spans="1:34">
      <c r="A1852">
        <v>11</v>
      </c>
      <c r="B1852">
        <v>214</v>
      </c>
      <c r="C1852">
        <v>2010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1</v>
      </c>
      <c r="M1852">
        <v>99</v>
      </c>
      <c r="N1852">
        <v>99</v>
      </c>
      <c r="O1852">
        <v>99</v>
      </c>
      <c r="P1852">
        <v>9999</v>
      </c>
      <c r="Q1852">
        <v>16</v>
      </c>
      <c r="R1852">
        <v>25</v>
      </c>
      <c r="S1852">
        <v>1</v>
      </c>
      <c r="T1852">
        <v>2.08</v>
      </c>
      <c r="U1852">
        <v>17.504000000000001</v>
      </c>
      <c r="V1852">
        <v>0</v>
      </c>
      <c r="W1852">
        <v>0</v>
      </c>
      <c r="X1852">
        <v>52</v>
      </c>
      <c r="Y1852">
        <v>24</v>
      </c>
      <c r="Z1852">
        <v>0</v>
      </c>
      <c r="AA1852">
        <v>6.7232420750706199</v>
      </c>
      <c r="AB1852">
        <v>0</v>
      </c>
      <c r="AC1852">
        <v>0.79598994968529568</v>
      </c>
      <c r="AE1852">
        <v>34.22656147322094</v>
      </c>
      <c r="AG1852">
        <v>0.33125745329269912</v>
      </c>
      <c r="AH1852">
        <v>0.13985611694732702</v>
      </c>
    </row>
    <row r="1853" spans="1:34">
      <c r="A1853">
        <v>11</v>
      </c>
      <c r="B1853">
        <v>215</v>
      </c>
      <c r="C1853">
        <v>2010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2</v>
      </c>
      <c r="M1853">
        <v>99</v>
      </c>
      <c r="N1853">
        <v>99</v>
      </c>
      <c r="O1853">
        <v>99</v>
      </c>
      <c r="P1853">
        <v>9999</v>
      </c>
      <c r="Q1853">
        <v>46</v>
      </c>
      <c r="R1853">
        <v>52</v>
      </c>
      <c r="S1853">
        <v>2.1538461538461529</v>
      </c>
      <c r="T1853">
        <v>2.8461538461538471</v>
      </c>
      <c r="U1853">
        <v>22.294230769230765</v>
      </c>
      <c r="V1853">
        <v>0</v>
      </c>
      <c r="W1853">
        <v>0</v>
      </c>
      <c r="X1853">
        <v>67.307692307692307</v>
      </c>
      <c r="Y1853">
        <v>42.307692307692314</v>
      </c>
      <c r="Z1853">
        <v>7.6923076923076898</v>
      </c>
      <c r="AA1853">
        <v>8.4426438955309315</v>
      </c>
      <c r="AC1853">
        <v>1.1991120975476839</v>
      </c>
      <c r="AE1853">
        <v>56.674805876425985</v>
      </c>
      <c r="AG1853">
        <v>0.68901550284881397</v>
      </c>
      <c r="AH1853">
        <v>0.37051004656543912</v>
      </c>
    </row>
    <row r="1854" spans="1:34">
      <c r="A1854">
        <v>11</v>
      </c>
      <c r="B1854">
        <v>216</v>
      </c>
      <c r="C1854">
        <v>2010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3</v>
      </c>
      <c r="M1854">
        <v>99</v>
      </c>
      <c r="N1854">
        <v>99</v>
      </c>
      <c r="O1854">
        <v>99</v>
      </c>
      <c r="P1854">
        <v>9999</v>
      </c>
      <c r="Q1854">
        <v>85</v>
      </c>
      <c r="R1854">
        <v>112</v>
      </c>
      <c r="S1854">
        <v>3.0535714285714279</v>
      </c>
      <c r="T1854">
        <v>3.6071428571428559</v>
      </c>
      <c r="U1854">
        <v>22.920535714285737</v>
      </c>
      <c r="V1854">
        <v>0</v>
      </c>
      <c r="W1854">
        <v>0.89285714285714302</v>
      </c>
      <c r="X1854">
        <v>70.535714285714306</v>
      </c>
      <c r="Y1854">
        <v>46.428571428571438</v>
      </c>
      <c r="Z1854">
        <v>8.9285714285714306</v>
      </c>
      <c r="AA1854">
        <v>8.5662141412067072</v>
      </c>
      <c r="AC1854">
        <v>1.4537951740748294</v>
      </c>
      <c r="AE1854">
        <v>34.091303796946185</v>
      </c>
      <c r="AG1854">
        <v>1.4840333907512921</v>
      </c>
      <c r="AH1854">
        <v>0.82044021438638781</v>
      </c>
    </row>
    <row r="1855" spans="1:34">
      <c r="A1855">
        <v>11</v>
      </c>
      <c r="B1855">
        <v>217</v>
      </c>
      <c r="C1855">
        <v>2010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4</v>
      </c>
      <c r="M1855">
        <v>99</v>
      </c>
      <c r="N1855">
        <v>99</v>
      </c>
      <c r="O1855">
        <v>99</v>
      </c>
      <c r="P1855">
        <v>9999</v>
      </c>
      <c r="Q1855">
        <v>170</v>
      </c>
      <c r="R1855">
        <v>208</v>
      </c>
      <c r="S1855">
        <v>4.2115384615384608</v>
      </c>
      <c r="T1855">
        <v>4.4326923076923057</v>
      </c>
      <c r="U1855">
        <v>24.111057692307689</v>
      </c>
      <c r="V1855">
        <v>0</v>
      </c>
      <c r="W1855">
        <v>2.4038461538461529</v>
      </c>
      <c r="X1855">
        <v>78.846153846153825</v>
      </c>
      <c r="Y1855">
        <v>50</v>
      </c>
      <c r="Z1855">
        <v>11.53846153846154</v>
      </c>
      <c r="AA1855">
        <v>8.7469567694965349</v>
      </c>
      <c r="AC1855">
        <v>1.6098520182644305</v>
      </c>
      <c r="AE1855">
        <v>24.343677547295002</v>
      </c>
      <c r="AG1855">
        <v>2.7560620113952559</v>
      </c>
      <c r="AH1855">
        <v>1.602816298223354</v>
      </c>
    </row>
    <row r="1856" spans="1:34">
      <c r="A1856">
        <v>11</v>
      </c>
      <c r="B1856">
        <v>218</v>
      </c>
      <c r="C1856">
        <v>2010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9999</v>
      </c>
      <c r="Q1856">
        <v>424</v>
      </c>
      <c r="R1856">
        <v>503</v>
      </c>
      <c r="S1856">
        <v>5.2882703777335971</v>
      </c>
      <c r="T1856">
        <v>5.075546719681908</v>
      </c>
      <c r="U1856">
        <v>27.622465208747535</v>
      </c>
      <c r="V1856">
        <v>0</v>
      </c>
      <c r="W1856">
        <v>1.391650099403579</v>
      </c>
      <c r="X1856">
        <v>94.03578528827039</v>
      </c>
      <c r="Y1856">
        <v>66.600397614314119</v>
      </c>
      <c r="Z1856">
        <v>21.073558648111341</v>
      </c>
      <c r="AA1856">
        <v>8.3820783141825785</v>
      </c>
      <c r="AC1856">
        <v>1.6546393747705044</v>
      </c>
      <c r="AE1856">
        <v>19.611440436358595</v>
      </c>
      <c r="AG1856">
        <v>6.6648999602491026</v>
      </c>
      <c r="AH1856">
        <v>4.4405275924996763</v>
      </c>
    </row>
    <row r="1857" spans="1:34">
      <c r="A1857">
        <v>11</v>
      </c>
      <c r="B1857">
        <v>219</v>
      </c>
      <c r="C1857">
        <v>2010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6</v>
      </c>
      <c r="M1857">
        <v>99</v>
      </c>
      <c r="N1857">
        <v>99</v>
      </c>
      <c r="O1857">
        <v>99</v>
      </c>
      <c r="P1857">
        <v>9999</v>
      </c>
      <c r="Q1857">
        <v>541</v>
      </c>
      <c r="R1857">
        <v>602</v>
      </c>
      <c r="S1857">
        <v>6.3986710963455149</v>
      </c>
      <c r="T1857">
        <v>5.8588039867109618</v>
      </c>
      <c r="U1857">
        <v>30.67691029900336</v>
      </c>
      <c r="V1857">
        <v>29.401993355481721</v>
      </c>
      <c r="W1857">
        <v>5.1495016611295688</v>
      </c>
      <c r="X1857">
        <v>94.186046511627907</v>
      </c>
      <c r="Y1857">
        <v>75.415282392026555</v>
      </c>
      <c r="Z1857">
        <v>34.21926910299004</v>
      </c>
      <c r="AA1857">
        <v>9.3692815607907267</v>
      </c>
      <c r="AC1857">
        <v>1.7229149076070285</v>
      </c>
      <c r="AE1857">
        <v>18.09918734567778</v>
      </c>
      <c r="AG1857">
        <v>7.9766794752881935</v>
      </c>
      <c r="AH1857">
        <v>5.9021774216745069</v>
      </c>
    </row>
    <row r="1858" spans="1:34">
      <c r="A1858">
        <v>11</v>
      </c>
      <c r="B1858">
        <v>220</v>
      </c>
      <c r="C1858">
        <v>2010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7</v>
      </c>
      <c r="M1858">
        <v>99</v>
      </c>
      <c r="N1858">
        <v>99</v>
      </c>
      <c r="O1858">
        <v>99</v>
      </c>
      <c r="P1858">
        <v>9999</v>
      </c>
      <c r="Q1858">
        <v>765</v>
      </c>
      <c r="R1858">
        <v>860</v>
      </c>
      <c r="S1858">
        <v>7.2197674418604674</v>
      </c>
      <c r="T1858">
        <v>6.472093023255816</v>
      </c>
      <c r="U1858">
        <v>34.632674418604608</v>
      </c>
      <c r="V1858">
        <v>23.023255813953497</v>
      </c>
      <c r="W1858">
        <v>12.558139534883727</v>
      </c>
      <c r="X1858">
        <v>98.604651162790645</v>
      </c>
      <c r="Y1858">
        <v>88.255813953488385</v>
      </c>
      <c r="Z1858">
        <v>50.697674418604677</v>
      </c>
      <c r="AA1858">
        <v>9.1351131819746794</v>
      </c>
      <c r="AC1858">
        <v>1.8653293968595821</v>
      </c>
      <c r="AE1858">
        <v>23.376154319920776</v>
      </c>
      <c r="AG1858">
        <v>11.39525639326885</v>
      </c>
      <c r="AH1858">
        <v>9.5189409798237623</v>
      </c>
    </row>
    <row r="1859" spans="1:34">
      <c r="A1859">
        <v>11</v>
      </c>
      <c r="B1859">
        <v>221</v>
      </c>
      <c r="C1859">
        <v>2010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9999</v>
      </c>
      <c r="Q1859">
        <v>1324</v>
      </c>
      <c r="R1859">
        <v>1504</v>
      </c>
      <c r="S1859">
        <v>8.25</v>
      </c>
      <c r="T1859">
        <v>7.1150265957446788</v>
      </c>
      <c r="U1859">
        <v>39.340093085106346</v>
      </c>
      <c r="V1859">
        <v>15.292553191489356</v>
      </c>
      <c r="W1859">
        <v>20.412234042553187</v>
      </c>
      <c r="X1859">
        <v>99.667553191489361</v>
      </c>
      <c r="Y1859">
        <v>95.212765957446777</v>
      </c>
      <c r="Z1859">
        <v>68.683510638297861</v>
      </c>
      <c r="AA1859">
        <v>9.388381669045998</v>
      </c>
      <c r="AC1859">
        <v>1.9263535582046103</v>
      </c>
      <c r="AE1859">
        <v>29.906462213815399</v>
      </c>
      <c r="AG1859">
        <v>19.928448390088775</v>
      </c>
      <c r="AH1859">
        <v>18.909819011610981</v>
      </c>
    </row>
    <row r="1860" spans="1:34">
      <c r="A1860">
        <v>11</v>
      </c>
      <c r="B1860">
        <v>222</v>
      </c>
      <c r="C1860">
        <v>2010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</v>
      </c>
      <c r="M1860">
        <v>99</v>
      </c>
      <c r="N1860">
        <v>99</v>
      </c>
      <c r="O1860">
        <v>99</v>
      </c>
      <c r="P1860">
        <v>9999</v>
      </c>
      <c r="Q1860">
        <v>1275</v>
      </c>
      <c r="R1860">
        <v>1451</v>
      </c>
      <c r="S1860">
        <v>9.2232942798070319</v>
      </c>
      <c r="T1860">
        <v>7.746381805651275</v>
      </c>
      <c r="U1860">
        <v>45.763749138525213</v>
      </c>
      <c r="V1860">
        <v>8.6147484493452779</v>
      </c>
      <c r="W1860">
        <v>30.668504479669192</v>
      </c>
      <c r="X1860">
        <v>100</v>
      </c>
      <c r="Y1860">
        <v>99.310820124052384</v>
      </c>
      <c r="Z1860">
        <v>86.285320468642269</v>
      </c>
      <c r="AA1860">
        <v>9.238184220639555</v>
      </c>
      <c r="AC1860">
        <v>2.0798446146964058</v>
      </c>
      <c r="AE1860">
        <v>42.954720619205027</v>
      </c>
      <c r="AG1860">
        <v>19.226182589108248</v>
      </c>
      <c r="AH1860">
        <v>21.222334791765899</v>
      </c>
    </row>
    <row r="1861" spans="1:34">
      <c r="A1861">
        <v>11</v>
      </c>
      <c r="B1861">
        <v>223</v>
      </c>
      <c r="C1861">
        <v>2010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10</v>
      </c>
      <c r="M1861">
        <v>99</v>
      </c>
      <c r="N1861">
        <v>99</v>
      </c>
      <c r="O1861">
        <v>99</v>
      </c>
      <c r="P1861">
        <v>9999</v>
      </c>
      <c r="Q1861">
        <v>705</v>
      </c>
      <c r="R1861">
        <v>767</v>
      </c>
      <c r="S1861">
        <v>10.221642764015643</v>
      </c>
      <c r="T1861">
        <v>7.9517601043024788</v>
      </c>
      <c r="U1861">
        <v>48.714211212516339</v>
      </c>
      <c r="V1861">
        <v>4.3024771838331155</v>
      </c>
      <c r="W1861">
        <v>34.810951760104302</v>
      </c>
      <c r="X1861">
        <v>100</v>
      </c>
      <c r="Y1861">
        <v>99.869621903520226</v>
      </c>
      <c r="Z1861">
        <v>94.002607561929594</v>
      </c>
      <c r="AA1861">
        <v>8.7856656319736697</v>
      </c>
      <c r="AC1861">
        <v>2.1830254008437624</v>
      </c>
      <c r="AE1861">
        <v>47.856315515639345</v>
      </c>
      <c r="AG1861">
        <v>10.162978667020008</v>
      </c>
      <c r="AH1861">
        <v>11.941398497249864</v>
      </c>
    </row>
    <row r="1862" spans="1:34">
      <c r="A1862">
        <v>11</v>
      </c>
      <c r="B1862">
        <v>224</v>
      </c>
      <c r="C1862">
        <v>2010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11</v>
      </c>
      <c r="M1862">
        <v>99</v>
      </c>
      <c r="N1862">
        <v>99</v>
      </c>
      <c r="O1862">
        <v>99</v>
      </c>
      <c r="P1862">
        <v>9999</v>
      </c>
      <c r="Q1862">
        <v>686</v>
      </c>
      <c r="R1862">
        <v>771</v>
      </c>
      <c r="S1862">
        <v>11.114137483787289</v>
      </c>
      <c r="T1862">
        <v>8.2775616083009051</v>
      </c>
      <c r="U1862">
        <v>52.024643320363182</v>
      </c>
      <c r="V1862">
        <v>1.5564202334630348</v>
      </c>
      <c r="W1862">
        <v>42.282749675745777</v>
      </c>
      <c r="X1862">
        <v>100</v>
      </c>
      <c r="Y1862">
        <v>99.870298313878095</v>
      </c>
      <c r="Z1862">
        <v>97.405966277561618</v>
      </c>
      <c r="AA1862">
        <v>8.5689446049796043</v>
      </c>
      <c r="AC1862">
        <v>2.1712070004817829</v>
      </c>
      <c r="AE1862">
        <v>41.829694082528142</v>
      </c>
      <c r="AG1862">
        <v>10.21597985954684</v>
      </c>
      <c r="AH1862">
        <v>12.819398324666897</v>
      </c>
    </row>
    <row r="1863" spans="1:34">
      <c r="A1863">
        <v>11</v>
      </c>
      <c r="B1863">
        <v>225</v>
      </c>
      <c r="C1863">
        <v>2010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12</v>
      </c>
      <c r="M1863">
        <v>99</v>
      </c>
      <c r="N1863">
        <v>99</v>
      </c>
      <c r="O1863">
        <v>99</v>
      </c>
      <c r="P1863">
        <v>9999</v>
      </c>
      <c r="Q1863">
        <v>364</v>
      </c>
      <c r="R1863">
        <v>379</v>
      </c>
      <c r="S1863">
        <v>12.12664907651715</v>
      </c>
      <c r="T1863">
        <v>8.4406332453825854</v>
      </c>
      <c r="U1863">
        <v>54.158047493403629</v>
      </c>
      <c r="V1863">
        <v>1.0554089709762537</v>
      </c>
      <c r="W1863">
        <v>44.327176781002642</v>
      </c>
      <c r="X1863">
        <v>100</v>
      </c>
      <c r="Y1863">
        <v>100</v>
      </c>
      <c r="Z1863">
        <v>98.680738786279676</v>
      </c>
      <c r="AA1863">
        <v>8.4967855096941047</v>
      </c>
      <c r="AC1863">
        <v>2.3991061704189436</v>
      </c>
      <c r="AE1863">
        <v>43.677121669462991</v>
      </c>
      <c r="AG1863">
        <v>5.0218629919173194</v>
      </c>
      <c r="AH1863">
        <v>6.5600380960903513</v>
      </c>
    </row>
    <row r="1864" spans="1:34">
      <c r="A1864">
        <v>11</v>
      </c>
      <c r="B1864">
        <v>226</v>
      </c>
      <c r="C1864">
        <v>2010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13</v>
      </c>
      <c r="M1864">
        <v>99</v>
      </c>
      <c r="N1864">
        <v>99</v>
      </c>
      <c r="O1864">
        <v>99</v>
      </c>
      <c r="P1864">
        <v>9999</v>
      </c>
      <c r="Q1864">
        <v>174</v>
      </c>
      <c r="R1864">
        <v>178</v>
      </c>
      <c r="S1864">
        <v>13.146067415730339</v>
      </c>
      <c r="T1864">
        <v>8.47752808988764</v>
      </c>
      <c r="U1864">
        <v>56.577528089887679</v>
      </c>
      <c r="V1864">
        <v>0</v>
      </c>
      <c r="W1864">
        <v>45.50561797752809</v>
      </c>
      <c r="X1864">
        <v>100</v>
      </c>
      <c r="Y1864">
        <v>100</v>
      </c>
      <c r="Z1864">
        <v>100</v>
      </c>
      <c r="AA1864">
        <v>8.4169872750607286</v>
      </c>
      <c r="AC1864">
        <v>2.3131404213236904</v>
      </c>
      <c r="AE1864">
        <v>49.431820818550946</v>
      </c>
      <c r="AG1864">
        <v>2.3585530674440176</v>
      </c>
      <c r="AH1864">
        <v>3.2186082782293002</v>
      </c>
    </row>
    <row r="1865" spans="1:34">
      <c r="A1865">
        <v>11</v>
      </c>
      <c r="B1865">
        <v>227</v>
      </c>
      <c r="C1865">
        <v>2010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14</v>
      </c>
      <c r="M1865">
        <v>99</v>
      </c>
      <c r="N1865">
        <v>99</v>
      </c>
      <c r="O1865">
        <v>99</v>
      </c>
      <c r="P1865">
        <v>9999</v>
      </c>
      <c r="Q1865">
        <v>112</v>
      </c>
      <c r="R1865">
        <v>113</v>
      </c>
      <c r="S1865">
        <v>14.495575221238939</v>
      </c>
      <c r="T1865">
        <v>8.6283185840708008</v>
      </c>
      <c r="U1865">
        <v>58.04336283185841</v>
      </c>
      <c r="V1865">
        <v>0</v>
      </c>
      <c r="W1865">
        <v>51.327433628318602</v>
      </c>
      <c r="X1865">
        <v>100</v>
      </c>
      <c r="Y1865">
        <v>100</v>
      </c>
      <c r="Z1865">
        <v>100</v>
      </c>
      <c r="AA1865">
        <v>8.8247527590143449</v>
      </c>
      <c r="AC1865">
        <v>2.4610045084354404</v>
      </c>
      <c r="AE1865">
        <v>49.338578268697717</v>
      </c>
      <c r="AG1865">
        <v>1.4972836888829999</v>
      </c>
      <c r="AH1865">
        <v>2.0962118040352453</v>
      </c>
    </row>
    <row r="1866" spans="1:34">
      <c r="A1866">
        <v>11</v>
      </c>
      <c r="B1866">
        <v>228</v>
      </c>
      <c r="C1866">
        <v>2010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15</v>
      </c>
      <c r="M1866">
        <v>99</v>
      </c>
      <c r="N1866">
        <v>99</v>
      </c>
      <c r="O1866">
        <v>99</v>
      </c>
      <c r="P1866">
        <v>9999</v>
      </c>
      <c r="Q1866">
        <v>23</v>
      </c>
      <c r="R1866">
        <v>22</v>
      </c>
      <c r="S1866">
        <v>15.68181818181818</v>
      </c>
      <c r="T1866">
        <v>9.0909090909090917</v>
      </c>
      <c r="U1866">
        <v>62.140909090909084</v>
      </c>
      <c r="V1866">
        <v>0</v>
      </c>
      <c r="W1866">
        <v>59.090909090909101</v>
      </c>
      <c r="X1866">
        <v>100</v>
      </c>
      <c r="Y1866">
        <v>100</v>
      </c>
      <c r="Z1866">
        <v>100</v>
      </c>
      <c r="AA1866">
        <v>8.3021168763213495</v>
      </c>
      <c r="AC1866">
        <v>2.1513017393089453</v>
      </c>
      <c r="AE1866">
        <v>52.96599935603961</v>
      </c>
      <c r="AG1866">
        <v>0.2915065588975751</v>
      </c>
      <c r="AH1866">
        <v>0.43692252623101185</v>
      </c>
    </row>
    <row r="1867" spans="1:34">
      <c r="A1867">
        <v>11</v>
      </c>
      <c r="B1867">
        <v>229</v>
      </c>
      <c r="C1867">
        <v>2009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</v>
      </c>
      <c r="M1867">
        <v>99</v>
      </c>
      <c r="N1867">
        <v>99</v>
      </c>
      <c r="O1867">
        <v>99</v>
      </c>
      <c r="P1867">
        <v>9999</v>
      </c>
      <c r="Q1867">
        <v>8</v>
      </c>
      <c r="R1867">
        <v>18</v>
      </c>
      <c r="S1867">
        <v>1</v>
      </c>
      <c r="T1867">
        <v>2.1111111111111112</v>
      </c>
      <c r="U1867">
        <v>15.505555555555556</v>
      </c>
      <c r="V1867">
        <v>0</v>
      </c>
      <c r="W1867">
        <v>0</v>
      </c>
      <c r="X1867">
        <v>33.333333333333343</v>
      </c>
      <c r="Y1867">
        <v>22.222222222222225</v>
      </c>
      <c r="Z1867">
        <v>0</v>
      </c>
      <c r="AA1867">
        <v>8.4053866473445442</v>
      </c>
      <c r="AB1867">
        <v>0</v>
      </c>
      <c r="AC1867">
        <v>0.93623886368626175</v>
      </c>
      <c r="AE1867">
        <v>38.255455762737085</v>
      </c>
      <c r="AG1867">
        <v>0.25041736227045075</v>
      </c>
      <c r="AH1867">
        <v>9.0816945771773211E-2</v>
      </c>
    </row>
    <row r="1868" spans="1:34">
      <c r="A1868">
        <v>11</v>
      </c>
      <c r="B1868">
        <v>230</v>
      </c>
      <c r="C1868">
        <v>2009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2</v>
      </c>
      <c r="M1868">
        <v>99</v>
      </c>
      <c r="N1868">
        <v>99</v>
      </c>
      <c r="O1868">
        <v>99</v>
      </c>
      <c r="P1868">
        <v>9999</v>
      </c>
      <c r="Q1868">
        <v>29</v>
      </c>
      <c r="R1868">
        <v>37</v>
      </c>
      <c r="S1868">
        <v>2</v>
      </c>
      <c r="T1868">
        <v>3.4864864864864873</v>
      </c>
      <c r="U1868">
        <v>23.848648648648656</v>
      </c>
      <c r="V1868">
        <v>0</v>
      </c>
      <c r="W1868">
        <v>0</v>
      </c>
      <c r="X1868">
        <v>89.189189189189179</v>
      </c>
      <c r="Y1868">
        <v>43.243243243243249</v>
      </c>
      <c r="Z1868">
        <v>10.810810810810812</v>
      </c>
      <c r="AA1868">
        <v>8.7584899852941511</v>
      </c>
      <c r="AB1868">
        <v>0</v>
      </c>
      <c r="AC1868">
        <v>1.1536457281304344</v>
      </c>
      <c r="AE1868">
        <v>33.602401357289175</v>
      </c>
      <c r="AG1868">
        <v>0.51474680022259323</v>
      </c>
      <c r="AH1868">
        <v>0.28712602274816446</v>
      </c>
    </row>
    <row r="1869" spans="1:34">
      <c r="A1869">
        <v>11</v>
      </c>
      <c r="B1869">
        <v>231</v>
      </c>
      <c r="C1869">
        <v>2009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3</v>
      </c>
      <c r="M1869">
        <v>99</v>
      </c>
      <c r="N1869">
        <v>99</v>
      </c>
      <c r="O1869">
        <v>99</v>
      </c>
      <c r="P1869">
        <v>9999</v>
      </c>
      <c r="Q1869">
        <v>63</v>
      </c>
      <c r="R1869">
        <v>75</v>
      </c>
      <c r="S1869">
        <v>3</v>
      </c>
      <c r="T1869">
        <v>3.7733333333333343</v>
      </c>
      <c r="U1869">
        <v>22.404000000000003</v>
      </c>
      <c r="V1869">
        <v>0</v>
      </c>
      <c r="W1869">
        <v>0</v>
      </c>
      <c r="X1869">
        <v>81.333333333333314</v>
      </c>
      <c r="Y1869">
        <v>41.333333333333343</v>
      </c>
      <c r="Z1869">
        <v>5.3333333333333321</v>
      </c>
      <c r="AA1869">
        <v>7.2325457021254271</v>
      </c>
      <c r="AB1869">
        <v>0</v>
      </c>
      <c r="AC1869">
        <v>1.1952498576541319</v>
      </c>
      <c r="AE1869">
        <v>18.781143124101504</v>
      </c>
      <c r="AG1869">
        <v>1.0434056761268782</v>
      </c>
      <c r="AH1869">
        <v>0.54675640981838303</v>
      </c>
    </row>
    <row r="1870" spans="1:34">
      <c r="A1870">
        <v>11</v>
      </c>
      <c r="B1870">
        <v>232</v>
      </c>
      <c r="C1870">
        <v>2009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4</v>
      </c>
      <c r="M1870">
        <v>99</v>
      </c>
      <c r="N1870">
        <v>99</v>
      </c>
      <c r="O1870">
        <v>99</v>
      </c>
      <c r="P1870">
        <v>9999</v>
      </c>
      <c r="Q1870">
        <v>169</v>
      </c>
      <c r="R1870">
        <v>202</v>
      </c>
      <c r="S1870">
        <v>4</v>
      </c>
      <c r="T1870">
        <v>4.836633663366336</v>
      </c>
      <c r="U1870">
        <v>26.598514851485156</v>
      </c>
      <c r="V1870">
        <v>0</v>
      </c>
      <c r="W1870">
        <v>0.99009900990099009</v>
      </c>
      <c r="X1870">
        <v>88.613861386138609</v>
      </c>
      <c r="Y1870">
        <v>65.346534653465355</v>
      </c>
      <c r="Z1870">
        <v>17.326732673267333</v>
      </c>
      <c r="AA1870">
        <v>8.5130329770065245</v>
      </c>
      <c r="AB1870">
        <v>0</v>
      </c>
      <c r="AC1870">
        <v>1.4752226059427764</v>
      </c>
      <c r="AE1870">
        <v>5.0910163988776249</v>
      </c>
      <c r="AG1870">
        <v>2.8102392877017257</v>
      </c>
      <c r="AH1870">
        <v>1.7482994193377306</v>
      </c>
    </row>
    <row r="1871" spans="1:34">
      <c r="A1871">
        <v>11</v>
      </c>
      <c r="B1871">
        <v>233</v>
      </c>
      <c r="C1871">
        <v>2009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5</v>
      </c>
      <c r="M1871">
        <v>99</v>
      </c>
      <c r="N1871">
        <v>99</v>
      </c>
      <c r="O1871">
        <v>99</v>
      </c>
      <c r="P1871">
        <v>9999</v>
      </c>
      <c r="Q1871">
        <v>362</v>
      </c>
      <c r="R1871">
        <v>412</v>
      </c>
      <c r="S1871">
        <v>5</v>
      </c>
      <c r="T1871">
        <v>5.3859223300970864</v>
      </c>
      <c r="U1871">
        <v>28.849271844660212</v>
      </c>
      <c r="V1871">
        <v>0</v>
      </c>
      <c r="W1871">
        <v>4.8543689320388363</v>
      </c>
      <c r="X1871">
        <v>97.08737864077672</v>
      </c>
      <c r="Y1871">
        <v>73.058252427184485</v>
      </c>
      <c r="Z1871">
        <v>21.844660194174764</v>
      </c>
      <c r="AA1871">
        <v>8.2245768595310143</v>
      </c>
      <c r="AB1871">
        <v>0</v>
      </c>
      <c r="AC1871">
        <v>1.8072389158110111</v>
      </c>
      <c r="AE1871">
        <v>14.99974622347513</v>
      </c>
      <c r="AG1871">
        <v>5.7317751808569843</v>
      </c>
      <c r="AH1871">
        <v>3.8675784154379071</v>
      </c>
    </row>
    <row r="1872" spans="1:34">
      <c r="A1872">
        <v>11</v>
      </c>
      <c r="B1872">
        <v>234</v>
      </c>
      <c r="C1872">
        <v>2009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6</v>
      </c>
      <c r="M1872">
        <v>99</v>
      </c>
      <c r="N1872">
        <v>99</v>
      </c>
      <c r="O1872">
        <v>99</v>
      </c>
      <c r="P1872">
        <v>9999</v>
      </c>
      <c r="Q1872">
        <v>532</v>
      </c>
      <c r="R1872">
        <v>580</v>
      </c>
      <c r="S1872">
        <v>6</v>
      </c>
      <c r="T1872">
        <v>6.075862068965515</v>
      </c>
      <c r="U1872">
        <v>31.84310344827588</v>
      </c>
      <c r="V1872">
        <v>32.758620689655181</v>
      </c>
      <c r="W1872">
        <v>9.1379310344827545</v>
      </c>
      <c r="X1872">
        <v>99.310344827586178</v>
      </c>
      <c r="Y1872">
        <v>83.965517241379303</v>
      </c>
      <c r="Z1872">
        <v>35</v>
      </c>
      <c r="AA1872">
        <v>8.2862684931772019</v>
      </c>
      <c r="AB1872">
        <v>0</v>
      </c>
      <c r="AC1872">
        <v>1.8572607141393396</v>
      </c>
      <c r="AE1872">
        <v>27.322279716528421</v>
      </c>
      <c r="AG1872">
        <v>8.0690038953811882</v>
      </c>
      <c r="AH1872">
        <v>6.0096674004259443</v>
      </c>
    </row>
    <row r="1873" spans="1:34">
      <c r="A1873">
        <v>11</v>
      </c>
      <c r="B1873">
        <v>235</v>
      </c>
      <c r="C1873">
        <v>2009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7</v>
      </c>
      <c r="M1873">
        <v>99</v>
      </c>
      <c r="N1873">
        <v>99</v>
      </c>
      <c r="O1873">
        <v>99</v>
      </c>
      <c r="P1873">
        <v>9999</v>
      </c>
      <c r="Q1873">
        <v>697</v>
      </c>
      <c r="R1873">
        <v>805</v>
      </c>
      <c r="S1873">
        <v>7</v>
      </c>
      <c r="T1873">
        <v>6.7130434782608708</v>
      </c>
      <c r="U1873">
        <v>35.897267080745287</v>
      </c>
      <c r="V1873">
        <v>26.832298136645967</v>
      </c>
      <c r="W1873">
        <v>14.534161490683228</v>
      </c>
      <c r="X1873">
        <v>99.75155279503106</v>
      </c>
      <c r="Y1873">
        <v>93.540372670807486</v>
      </c>
      <c r="Z1873">
        <v>53.416149068322966</v>
      </c>
      <c r="AA1873">
        <v>8.3764038584274889</v>
      </c>
      <c r="AB1873">
        <v>0</v>
      </c>
      <c r="AC1873">
        <v>1.8639146154697681</v>
      </c>
      <c r="AE1873">
        <v>30.692634411872191</v>
      </c>
      <c r="AG1873">
        <v>11.199220923761825</v>
      </c>
      <c r="AH1873">
        <v>9.4029542352227118</v>
      </c>
    </row>
    <row r="1874" spans="1:34">
      <c r="A1874">
        <v>11</v>
      </c>
      <c r="B1874">
        <v>236</v>
      </c>
      <c r="C1874">
        <v>2009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9999</v>
      </c>
      <c r="Q1874">
        <v>1165</v>
      </c>
      <c r="R1874">
        <v>1358</v>
      </c>
      <c r="S1874">
        <v>8</v>
      </c>
      <c r="T1874">
        <v>7.5066273932253296</v>
      </c>
      <c r="U1874">
        <v>40.450957290132514</v>
      </c>
      <c r="V1874">
        <v>15.611192930780556</v>
      </c>
      <c r="W1874">
        <v>26.435935198821792</v>
      </c>
      <c r="X1874">
        <v>99.926362297496325</v>
      </c>
      <c r="Y1874">
        <v>98.30633284241533</v>
      </c>
      <c r="Z1874">
        <v>73.343151693667181</v>
      </c>
      <c r="AA1874">
        <v>8.8545659720510592</v>
      </c>
      <c r="AB1874">
        <v>0</v>
      </c>
      <c r="AC1874">
        <v>2.0439645616314945</v>
      </c>
      <c r="AE1874">
        <v>39.982423681604146</v>
      </c>
      <c r="AG1874">
        <v>18.892598775737341</v>
      </c>
      <c r="AH1874">
        <v>17.874571092487827</v>
      </c>
    </row>
    <row r="1875" spans="1:34">
      <c r="A1875">
        <v>11</v>
      </c>
      <c r="B1875">
        <v>237</v>
      </c>
      <c r="C1875">
        <v>2009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</v>
      </c>
      <c r="M1875">
        <v>99</v>
      </c>
      <c r="N1875">
        <v>99</v>
      </c>
      <c r="O1875">
        <v>99</v>
      </c>
      <c r="P1875">
        <v>9999</v>
      </c>
      <c r="Q1875">
        <v>1133</v>
      </c>
      <c r="R1875">
        <v>1330</v>
      </c>
      <c r="S1875">
        <v>9</v>
      </c>
      <c r="T1875">
        <v>8.0127819548872186</v>
      </c>
      <c r="U1875">
        <v>45.30375939849624</v>
      </c>
      <c r="V1875">
        <v>6.3909774436090236</v>
      </c>
      <c r="W1875">
        <v>37.218045112781965</v>
      </c>
      <c r="X1875">
        <v>100</v>
      </c>
      <c r="Y1875">
        <v>99.548872180451113</v>
      </c>
      <c r="Z1875">
        <v>88.721804511278208</v>
      </c>
      <c r="AA1875">
        <v>8.755671038852908</v>
      </c>
      <c r="AB1875">
        <v>0</v>
      </c>
      <c r="AC1875">
        <v>2.0995493083804861</v>
      </c>
      <c r="AE1875">
        <v>43.956342787537686</v>
      </c>
      <c r="AG1875">
        <v>18.503060656649975</v>
      </c>
      <c r="AH1875">
        <v>19.606177895135875</v>
      </c>
    </row>
    <row r="1876" spans="1:34">
      <c r="A1876">
        <v>11</v>
      </c>
      <c r="B1876">
        <v>238</v>
      </c>
      <c r="C1876">
        <v>2009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10</v>
      </c>
      <c r="M1876">
        <v>99</v>
      </c>
      <c r="N1876">
        <v>99</v>
      </c>
      <c r="O1876">
        <v>99</v>
      </c>
      <c r="P1876">
        <v>9999</v>
      </c>
      <c r="Q1876">
        <v>644</v>
      </c>
      <c r="R1876">
        <v>698</v>
      </c>
      <c r="S1876">
        <v>10</v>
      </c>
      <c r="T1876">
        <v>8.6232091690544408</v>
      </c>
      <c r="U1876">
        <v>49.777077363896815</v>
      </c>
      <c r="V1876">
        <v>4.7277936962750724</v>
      </c>
      <c r="W1876">
        <v>50.716332378223512</v>
      </c>
      <c r="X1876">
        <v>100</v>
      </c>
      <c r="Y1876">
        <v>100</v>
      </c>
      <c r="Z1876">
        <v>94.126074498567363</v>
      </c>
      <c r="AA1876">
        <v>9.1004229598662256</v>
      </c>
      <c r="AB1876">
        <v>0</v>
      </c>
      <c r="AC1876">
        <v>2.213498576383623</v>
      </c>
      <c r="AE1876">
        <v>53.339137019643886</v>
      </c>
      <c r="AG1876">
        <v>9.7106288258208124</v>
      </c>
      <c r="AH1876">
        <v>11.305554606495148</v>
      </c>
    </row>
    <row r="1877" spans="1:34">
      <c r="A1877">
        <v>11</v>
      </c>
      <c r="B1877">
        <v>239</v>
      </c>
      <c r="C1877">
        <v>2009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11</v>
      </c>
      <c r="M1877">
        <v>99</v>
      </c>
      <c r="N1877">
        <v>99</v>
      </c>
      <c r="O1877">
        <v>99</v>
      </c>
      <c r="P1877">
        <v>9999</v>
      </c>
      <c r="Q1877">
        <v>733</v>
      </c>
      <c r="R1877">
        <v>824</v>
      </c>
      <c r="S1877">
        <v>11</v>
      </c>
      <c r="T1877">
        <v>8.9223300970873805</v>
      </c>
      <c r="U1877">
        <v>51.777669902912606</v>
      </c>
      <c r="V1877">
        <v>2.3058252427184471</v>
      </c>
      <c r="W1877">
        <v>55.825242718446624</v>
      </c>
      <c r="X1877">
        <v>100</v>
      </c>
      <c r="Y1877">
        <v>99.878640776699044</v>
      </c>
      <c r="Z1877">
        <v>96.480582524271838</v>
      </c>
      <c r="AA1877">
        <v>8.9003265134699934</v>
      </c>
      <c r="AB1877">
        <v>0</v>
      </c>
      <c r="AC1877">
        <v>2.2531071119736406</v>
      </c>
      <c r="AE1877">
        <v>54.57682741779832</v>
      </c>
      <c r="AG1877">
        <v>11.463550361713969</v>
      </c>
      <c r="AH1877">
        <v>13.882790497898783</v>
      </c>
    </row>
    <row r="1878" spans="1:34">
      <c r="A1878">
        <v>11</v>
      </c>
      <c r="B1878">
        <v>240</v>
      </c>
      <c r="C1878">
        <v>2009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12</v>
      </c>
      <c r="M1878">
        <v>99</v>
      </c>
      <c r="N1878">
        <v>99</v>
      </c>
      <c r="O1878">
        <v>99</v>
      </c>
      <c r="P1878">
        <v>9999</v>
      </c>
      <c r="Q1878">
        <v>438</v>
      </c>
      <c r="R1878">
        <v>480</v>
      </c>
      <c r="S1878">
        <v>12</v>
      </c>
      <c r="T1878">
        <v>8.8208333333333311</v>
      </c>
      <c r="U1878">
        <v>54.365416666666682</v>
      </c>
      <c r="V1878">
        <v>0.625</v>
      </c>
      <c r="W1878">
        <v>50.625</v>
      </c>
      <c r="X1878">
        <v>100</v>
      </c>
      <c r="Y1878">
        <v>100</v>
      </c>
      <c r="Z1878">
        <v>98.75</v>
      </c>
      <c r="AA1878">
        <v>8.4823893445806018</v>
      </c>
      <c r="AB1878">
        <v>0</v>
      </c>
      <c r="AC1878">
        <v>2.2101054210653026</v>
      </c>
      <c r="AE1878">
        <v>52.204265788341914</v>
      </c>
      <c r="AG1878">
        <v>6.6777963272120209</v>
      </c>
      <c r="AH1878">
        <v>8.4912380031986103</v>
      </c>
    </row>
    <row r="1879" spans="1:34">
      <c r="A1879">
        <v>11</v>
      </c>
      <c r="B1879">
        <v>241</v>
      </c>
      <c r="C1879">
        <v>2009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13</v>
      </c>
      <c r="M1879">
        <v>99</v>
      </c>
      <c r="N1879">
        <v>99</v>
      </c>
      <c r="O1879">
        <v>99</v>
      </c>
      <c r="P1879">
        <v>9999</v>
      </c>
      <c r="Q1879">
        <v>164</v>
      </c>
      <c r="R1879">
        <v>185</v>
      </c>
      <c r="S1879">
        <v>13</v>
      </c>
      <c r="T1879">
        <v>8.7351351351351347</v>
      </c>
      <c r="U1879">
        <v>55.823243243243205</v>
      </c>
      <c r="V1879">
        <v>1.0810810810810811</v>
      </c>
      <c r="W1879">
        <v>49.72972972972974</v>
      </c>
      <c r="X1879">
        <v>100</v>
      </c>
      <c r="Y1879">
        <v>100</v>
      </c>
      <c r="Z1879">
        <v>98.918918918918948</v>
      </c>
      <c r="AA1879">
        <v>7.4594580101841901</v>
      </c>
      <c r="AB1879">
        <v>0</v>
      </c>
      <c r="AC1879">
        <v>2.3226518181219031</v>
      </c>
      <c r="AE1879">
        <v>42.793389476128098</v>
      </c>
      <c r="AG1879">
        <v>2.5737340011129661</v>
      </c>
      <c r="AH1879">
        <v>3.3604222288385279</v>
      </c>
    </row>
    <row r="1880" spans="1:34">
      <c r="A1880">
        <v>11</v>
      </c>
      <c r="B1880">
        <v>242</v>
      </c>
      <c r="C1880">
        <v>2009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9999</v>
      </c>
      <c r="Q1880">
        <v>133</v>
      </c>
      <c r="R1880">
        <v>148</v>
      </c>
      <c r="S1880">
        <v>14</v>
      </c>
      <c r="T1880">
        <v>9.074324324324321</v>
      </c>
      <c r="U1880">
        <v>57.916216216216206</v>
      </c>
      <c r="V1880">
        <v>0.67567567567567588</v>
      </c>
      <c r="W1880">
        <v>55.405405405405411</v>
      </c>
      <c r="X1880">
        <v>100</v>
      </c>
      <c r="Y1880">
        <v>100</v>
      </c>
      <c r="Z1880">
        <v>99.324324324324323</v>
      </c>
      <c r="AA1880">
        <v>8.2027274143622453</v>
      </c>
      <c r="AB1880">
        <v>0</v>
      </c>
      <c r="AC1880">
        <v>2.3826263507411647</v>
      </c>
      <c r="AE1880">
        <v>45.801686699199486</v>
      </c>
      <c r="AG1880">
        <v>2.0589872008903729</v>
      </c>
      <c r="AH1880">
        <v>2.7891312517998266</v>
      </c>
    </row>
    <row r="1881" spans="1:34">
      <c r="A1881">
        <v>11</v>
      </c>
      <c r="B1881">
        <v>243</v>
      </c>
      <c r="C1881">
        <v>2009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15</v>
      </c>
      <c r="M1881">
        <v>99</v>
      </c>
      <c r="N1881">
        <v>99</v>
      </c>
      <c r="O1881">
        <v>99</v>
      </c>
      <c r="P1881">
        <v>9999</v>
      </c>
      <c r="Q1881">
        <v>33</v>
      </c>
      <c r="R1881">
        <v>36</v>
      </c>
      <c r="S1881">
        <v>15</v>
      </c>
      <c r="T1881">
        <v>9.1111111111111125</v>
      </c>
      <c r="U1881">
        <v>62.90833333333331</v>
      </c>
      <c r="V1881">
        <v>0</v>
      </c>
      <c r="W1881">
        <v>55.555555555555557</v>
      </c>
      <c r="X1881">
        <v>100</v>
      </c>
      <c r="Y1881">
        <v>100</v>
      </c>
      <c r="Z1881">
        <v>100</v>
      </c>
      <c r="AA1881">
        <v>6.7425009784535614</v>
      </c>
      <c r="AB1881">
        <v>0</v>
      </c>
      <c r="AC1881">
        <v>2.4355900240869977</v>
      </c>
      <c r="AE1881">
        <v>60.262547239582894</v>
      </c>
      <c r="AG1881">
        <v>0.5008347245409015</v>
      </c>
      <c r="AH1881">
        <v>0.73691557538278318</v>
      </c>
    </row>
    <row r="1882" spans="1:34">
      <c r="A1882">
        <v>11</v>
      </c>
      <c r="B1882">
        <v>244</v>
      </c>
      <c r="C1882">
        <v>2008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1</v>
      </c>
      <c r="M1882">
        <v>99</v>
      </c>
      <c r="N1882">
        <v>99</v>
      </c>
      <c r="O1882">
        <v>99</v>
      </c>
      <c r="P1882">
        <v>9999</v>
      </c>
      <c r="Q1882">
        <v>12</v>
      </c>
      <c r="R1882">
        <v>13</v>
      </c>
      <c r="S1882">
        <v>1</v>
      </c>
      <c r="T1882">
        <v>2</v>
      </c>
      <c r="U1882">
        <v>21.553846153846163</v>
      </c>
      <c r="V1882">
        <v>0</v>
      </c>
      <c r="W1882">
        <v>0</v>
      </c>
      <c r="X1882">
        <v>76.923076923076891</v>
      </c>
      <c r="Y1882">
        <v>46.15384615384616</v>
      </c>
      <c r="Z1882">
        <v>0</v>
      </c>
      <c r="AA1882">
        <v>6.8579673356127282</v>
      </c>
      <c r="AB1882">
        <v>0</v>
      </c>
      <c r="AC1882">
        <v>0.87705801930702898</v>
      </c>
      <c r="AE1882">
        <v>57.677901825720554</v>
      </c>
      <c r="AG1882">
        <v>0.16955784531107343</v>
      </c>
      <c r="AH1882">
        <v>8.7734816663352852E-2</v>
      </c>
    </row>
    <row r="1883" spans="1:34">
      <c r="A1883">
        <v>11</v>
      </c>
      <c r="B1883">
        <v>245</v>
      </c>
      <c r="C1883">
        <v>2008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2</v>
      </c>
      <c r="M1883">
        <v>99</v>
      </c>
      <c r="N1883">
        <v>99</v>
      </c>
      <c r="O1883">
        <v>99</v>
      </c>
      <c r="P1883">
        <v>9999</v>
      </c>
      <c r="Q1883">
        <v>52</v>
      </c>
      <c r="R1883">
        <v>62</v>
      </c>
      <c r="S1883">
        <v>2</v>
      </c>
      <c r="T1883">
        <v>2.9193548387096775</v>
      </c>
      <c r="U1883">
        <v>22.78709677419354</v>
      </c>
      <c r="V1883">
        <v>0</v>
      </c>
      <c r="W1883">
        <v>0</v>
      </c>
      <c r="X1883">
        <v>72.580645161290306</v>
      </c>
      <c r="Y1883">
        <v>50</v>
      </c>
      <c r="Z1883">
        <v>4.8387096774193559</v>
      </c>
      <c r="AA1883">
        <v>7.4955144408219825</v>
      </c>
      <c r="AB1883">
        <v>0</v>
      </c>
      <c r="AC1883">
        <v>1.0518553055277651</v>
      </c>
      <c r="AE1883">
        <v>67.946351204607979</v>
      </c>
      <c r="AG1883">
        <v>0.8086604930220429</v>
      </c>
      <c r="AH1883">
        <v>0.44236884004991023</v>
      </c>
    </row>
    <row r="1884" spans="1:34">
      <c r="A1884">
        <v>11</v>
      </c>
      <c r="B1884">
        <v>246</v>
      </c>
      <c r="C1884">
        <v>2008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3</v>
      </c>
      <c r="M1884">
        <v>99</v>
      </c>
      <c r="N1884">
        <v>99</v>
      </c>
      <c r="O1884">
        <v>99</v>
      </c>
      <c r="P1884">
        <v>9999</v>
      </c>
      <c r="Q1884">
        <v>107</v>
      </c>
      <c r="R1884">
        <v>114</v>
      </c>
      <c r="S1884">
        <v>3</v>
      </c>
      <c r="T1884">
        <v>3.6140350877192975</v>
      </c>
      <c r="U1884">
        <v>24.945614035087718</v>
      </c>
      <c r="V1884">
        <v>0</v>
      </c>
      <c r="W1884">
        <v>-0.87719298245614019</v>
      </c>
      <c r="X1884">
        <v>91.228070175438589</v>
      </c>
      <c r="Y1884">
        <v>52.631578947368411</v>
      </c>
      <c r="Z1884">
        <v>10.526315789473689</v>
      </c>
      <c r="AA1884">
        <v>7.627617645028522</v>
      </c>
      <c r="AB1884">
        <v>0</v>
      </c>
      <c r="AC1884">
        <v>1.0801946862359397</v>
      </c>
      <c r="AE1884">
        <v>46.557606350666198</v>
      </c>
      <c r="AG1884">
        <v>1.4868918742663364</v>
      </c>
      <c r="AH1884">
        <v>0.89043637268823261</v>
      </c>
    </row>
    <row r="1885" spans="1:34">
      <c r="A1885">
        <v>11</v>
      </c>
      <c r="B1885">
        <v>247</v>
      </c>
      <c r="C1885">
        <v>2008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4</v>
      </c>
      <c r="M1885">
        <v>99</v>
      </c>
      <c r="N1885">
        <v>99</v>
      </c>
      <c r="O1885">
        <v>99</v>
      </c>
      <c r="P1885">
        <v>9999</v>
      </c>
      <c r="Q1885">
        <v>263</v>
      </c>
      <c r="R1885">
        <v>288</v>
      </c>
      <c r="S1885">
        <v>4</v>
      </c>
      <c r="T1885">
        <v>4.5520833333333321</v>
      </c>
      <c r="U1885">
        <v>27.243402777777781</v>
      </c>
      <c r="V1885">
        <v>0</v>
      </c>
      <c r="W1885">
        <v>0.34722222222222221</v>
      </c>
      <c r="X1885">
        <v>93.055555555555557</v>
      </c>
      <c r="Y1885">
        <v>67.708333333333314</v>
      </c>
      <c r="Z1885">
        <v>18.75</v>
      </c>
      <c r="AA1885">
        <v>7.6995462224870428</v>
      </c>
      <c r="AB1885">
        <v>0</v>
      </c>
      <c r="AC1885">
        <v>1.4615663567822637</v>
      </c>
      <c r="AE1885">
        <v>6.7818702088813421</v>
      </c>
      <c r="AG1885">
        <v>3.7563584191991648</v>
      </c>
      <c r="AH1885">
        <v>2.4567314240625726</v>
      </c>
    </row>
    <row r="1886" spans="1:34">
      <c r="A1886">
        <v>11</v>
      </c>
      <c r="B1886">
        <v>248</v>
      </c>
      <c r="C1886">
        <v>2008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5</v>
      </c>
      <c r="M1886">
        <v>99</v>
      </c>
      <c r="N1886">
        <v>99</v>
      </c>
      <c r="O1886">
        <v>99</v>
      </c>
      <c r="P1886">
        <v>9999</v>
      </c>
      <c r="Q1886">
        <v>553</v>
      </c>
      <c r="R1886">
        <v>655</v>
      </c>
      <c r="S1886">
        <v>5</v>
      </c>
      <c r="T1886">
        <v>5.5068702290076308</v>
      </c>
      <c r="U1886">
        <v>29.853893129770999</v>
      </c>
      <c r="V1886">
        <v>0</v>
      </c>
      <c r="W1886">
        <v>4.5801526717557248</v>
      </c>
      <c r="X1886">
        <v>97.557251908396964</v>
      </c>
      <c r="Y1886">
        <v>75.419847328244259</v>
      </c>
      <c r="Z1886">
        <v>27.938931297709928</v>
      </c>
      <c r="AA1886">
        <v>8.4001406360926758</v>
      </c>
      <c r="AB1886">
        <v>0</v>
      </c>
      <c r="AC1886">
        <v>1.749032048104578</v>
      </c>
      <c r="AE1886">
        <v>17.420233252140839</v>
      </c>
      <c r="AG1886">
        <v>8.5431068214425476</v>
      </c>
      <c r="AH1886">
        <v>6.1227442022848013</v>
      </c>
    </row>
    <row r="1887" spans="1:34">
      <c r="A1887">
        <v>11</v>
      </c>
      <c r="B1887">
        <v>249</v>
      </c>
      <c r="C1887">
        <v>2008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6</v>
      </c>
      <c r="M1887">
        <v>99</v>
      </c>
      <c r="N1887">
        <v>99</v>
      </c>
      <c r="O1887">
        <v>99</v>
      </c>
      <c r="P1887">
        <v>9999</v>
      </c>
      <c r="Q1887">
        <v>691</v>
      </c>
      <c r="R1887">
        <v>766</v>
      </c>
      <c r="S1887">
        <v>6</v>
      </c>
      <c r="T1887">
        <v>6.360313315926895</v>
      </c>
      <c r="U1887">
        <v>33.022193211488243</v>
      </c>
      <c r="V1887">
        <v>32.767624020887723</v>
      </c>
      <c r="W1887">
        <v>11.357702349869452</v>
      </c>
      <c r="X1887">
        <v>99.477806788511742</v>
      </c>
      <c r="Y1887">
        <v>87.597911227154</v>
      </c>
      <c r="Z1887">
        <v>38.250652741514351</v>
      </c>
      <c r="AA1887">
        <v>8.2595196058444316</v>
      </c>
      <c r="AB1887">
        <v>0</v>
      </c>
      <c r="AC1887">
        <v>1.9154973056474889</v>
      </c>
      <c r="AE1887">
        <v>22.73855389217734</v>
      </c>
      <c r="AG1887">
        <v>9.9908699621755606</v>
      </c>
      <c r="AH1887">
        <v>7.9202433529604193</v>
      </c>
    </row>
    <row r="1888" spans="1:34">
      <c r="A1888">
        <v>11</v>
      </c>
      <c r="B1888">
        <v>250</v>
      </c>
      <c r="C1888">
        <v>2008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7</v>
      </c>
      <c r="M1888">
        <v>99</v>
      </c>
      <c r="N1888">
        <v>99</v>
      </c>
      <c r="O1888">
        <v>99</v>
      </c>
      <c r="P1888">
        <v>9999</v>
      </c>
      <c r="Q1888">
        <v>849</v>
      </c>
      <c r="R1888">
        <v>944</v>
      </c>
      <c r="S1888">
        <v>7</v>
      </c>
      <c r="T1888">
        <v>6.8908898305084723</v>
      </c>
      <c r="U1888">
        <v>37.273411016949161</v>
      </c>
      <c r="V1888">
        <v>23.093220338983055</v>
      </c>
      <c r="W1888">
        <v>16.101694915254235</v>
      </c>
      <c r="X1888">
        <v>99.788135593220318</v>
      </c>
      <c r="Y1888">
        <v>95.02118644067798</v>
      </c>
      <c r="Z1888">
        <v>59.427966101694928</v>
      </c>
      <c r="AA1888">
        <v>8.634711593166676</v>
      </c>
      <c r="AB1888">
        <v>0</v>
      </c>
      <c r="AC1888">
        <v>1.9336892958661744</v>
      </c>
      <c r="AE1888">
        <v>31.276588083883698</v>
      </c>
      <c r="AG1888">
        <v>12.312508151819484</v>
      </c>
      <c r="AH1888">
        <v>11.017294905775875</v>
      </c>
    </row>
    <row r="1889" spans="1:34">
      <c r="A1889">
        <v>11</v>
      </c>
      <c r="B1889">
        <v>251</v>
      </c>
      <c r="C1889">
        <v>2008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8</v>
      </c>
      <c r="M1889">
        <v>99</v>
      </c>
      <c r="N1889">
        <v>99</v>
      </c>
      <c r="O1889">
        <v>99</v>
      </c>
      <c r="P1889">
        <v>9999</v>
      </c>
      <c r="Q1889">
        <v>1375</v>
      </c>
      <c r="R1889">
        <v>1568</v>
      </c>
      <c r="S1889">
        <v>8</v>
      </c>
      <c r="T1889">
        <v>7.6772959183673475</v>
      </c>
      <c r="U1889">
        <v>41.519196428571455</v>
      </c>
      <c r="V1889">
        <v>13.137755102040815</v>
      </c>
      <c r="W1889">
        <v>29.97448979591837</v>
      </c>
      <c r="X1889">
        <v>100</v>
      </c>
      <c r="Y1889">
        <v>98.660714285714306</v>
      </c>
      <c r="Z1889">
        <v>77.104591836734684</v>
      </c>
      <c r="AA1889">
        <v>8.6401350564121771</v>
      </c>
      <c r="AB1889">
        <v>0</v>
      </c>
      <c r="AC1889">
        <v>2.0336317252799194</v>
      </c>
      <c r="AE1889">
        <v>41.769347110183205</v>
      </c>
      <c r="AG1889">
        <v>20.451284726751012</v>
      </c>
      <c r="AH1889">
        <v>20.384442569233642</v>
      </c>
    </row>
    <row r="1890" spans="1:34">
      <c r="A1890">
        <v>11</v>
      </c>
      <c r="B1890">
        <v>252</v>
      </c>
      <c r="C1890">
        <v>2008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9999</v>
      </c>
      <c r="Q1890">
        <v>1200</v>
      </c>
      <c r="R1890">
        <v>1348</v>
      </c>
      <c r="S1890">
        <v>9</v>
      </c>
      <c r="T1890">
        <v>8.1951038575667656</v>
      </c>
      <c r="U1890">
        <v>46.057789317507378</v>
      </c>
      <c r="V1890">
        <v>7.4183976261127613</v>
      </c>
      <c r="W1890">
        <v>39.465875370919882</v>
      </c>
      <c r="X1890">
        <v>100</v>
      </c>
      <c r="Y1890">
        <v>99.703264094955486</v>
      </c>
      <c r="Z1890">
        <v>87.462908011869445</v>
      </c>
      <c r="AA1890">
        <v>8.9119667578322268</v>
      </c>
      <c r="AB1890">
        <v>0</v>
      </c>
      <c r="AC1890">
        <v>2.1580172247526974</v>
      </c>
      <c r="AE1890">
        <v>43.521357816895005</v>
      </c>
      <c r="AG1890">
        <v>17.581844267640538</v>
      </c>
      <c r="AH1890">
        <v>19.440025174444163</v>
      </c>
    </row>
    <row r="1891" spans="1:34">
      <c r="A1891">
        <v>11</v>
      </c>
      <c r="B1891">
        <v>253</v>
      </c>
      <c r="C1891">
        <v>2008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10</v>
      </c>
      <c r="M1891">
        <v>99</v>
      </c>
      <c r="N1891">
        <v>99</v>
      </c>
      <c r="O1891">
        <v>99</v>
      </c>
      <c r="P1891">
        <v>9999</v>
      </c>
      <c r="Q1891">
        <v>508</v>
      </c>
      <c r="R1891">
        <v>547</v>
      </c>
      <c r="S1891">
        <v>10</v>
      </c>
      <c r="T1891">
        <v>8.5484460694698345</v>
      </c>
      <c r="U1891">
        <v>48.505118829981797</v>
      </c>
      <c r="V1891">
        <v>5.3016453382084077</v>
      </c>
      <c r="W1891">
        <v>45.703839122486279</v>
      </c>
      <c r="X1891">
        <v>100</v>
      </c>
      <c r="Y1891">
        <v>100</v>
      </c>
      <c r="Z1891">
        <v>92.687385740402178</v>
      </c>
      <c r="AA1891">
        <v>8.8646047256488192</v>
      </c>
      <c r="AB1891">
        <v>0</v>
      </c>
      <c r="AC1891">
        <v>2.1983316672242013</v>
      </c>
      <c r="AE1891">
        <v>40.633553151404726</v>
      </c>
      <c r="AG1891">
        <v>7.1344724142428593</v>
      </c>
      <c r="AH1891">
        <v>8.307660514479231</v>
      </c>
    </row>
    <row r="1892" spans="1:34">
      <c r="A1892">
        <v>11</v>
      </c>
      <c r="B1892">
        <v>254</v>
      </c>
      <c r="C1892">
        <v>2008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11</v>
      </c>
      <c r="M1892">
        <v>99</v>
      </c>
      <c r="N1892">
        <v>99</v>
      </c>
      <c r="O1892">
        <v>99</v>
      </c>
      <c r="P1892">
        <v>9999</v>
      </c>
      <c r="Q1892">
        <v>644</v>
      </c>
      <c r="R1892">
        <v>719</v>
      </c>
      <c r="S1892">
        <v>11</v>
      </c>
      <c r="T1892">
        <v>8.9777468706536876</v>
      </c>
      <c r="U1892">
        <v>51.664951321279538</v>
      </c>
      <c r="V1892">
        <v>2.2253129346314329</v>
      </c>
      <c r="W1892">
        <v>52.294853963838655</v>
      </c>
      <c r="X1892">
        <v>100</v>
      </c>
      <c r="Y1892">
        <v>100</v>
      </c>
      <c r="Z1892">
        <v>96.105702364394972</v>
      </c>
      <c r="AA1892">
        <v>9.1306965775168152</v>
      </c>
      <c r="AB1892">
        <v>0</v>
      </c>
      <c r="AC1892">
        <v>2.4719972582844543</v>
      </c>
      <c r="AE1892">
        <v>46.055382877666197</v>
      </c>
      <c r="AG1892">
        <v>9.3778531368201374</v>
      </c>
      <c r="AH1892">
        <v>11.631313376428389</v>
      </c>
    </row>
    <row r="1893" spans="1:34">
      <c r="A1893">
        <v>11</v>
      </c>
      <c r="B1893">
        <v>255</v>
      </c>
      <c r="C1893">
        <v>2008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12</v>
      </c>
      <c r="M1893">
        <v>99</v>
      </c>
      <c r="N1893">
        <v>99</v>
      </c>
      <c r="O1893">
        <v>99</v>
      </c>
      <c r="P1893">
        <v>9999</v>
      </c>
      <c r="Q1893">
        <v>310</v>
      </c>
      <c r="R1893">
        <v>349</v>
      </c>
      <c r="S1893">
        <v>12</v>
      </c>
      <c r="T1893">
        <v>9.280802292263612</v>
      </c>
      <c r="U1893">
        <v>55.170200573065905</v>
      </c>
      <c r="V1893">
        <v>1.7191977077363898</v>
      </c>
      <c r="W1893">
        <v>59.025787965616018</v>
      </c>
      <c r="X1893">
        <v>100</v>
      </c>
      <c r="Y1893">
        <v>100</v>
      </c>
      <c r="Z1893">
        <v>98.280802292263616</v>
      </c>
      <c r="AA1893">
        <v>8.6384543889004348</v>
      </c>
      <c r="AB1893">
        <v>0</v>
      </c>
      <c r="AC1893">
        <v>2.5235176790882545</v>
      </c>
      <c r="AE1893">
        <v>51.435916135021003</v>
      </c>
      <c r="AG1893">
        <v>4.5519760010434318</v>
      </c>
      <c r="AH1893">
        <v>6.0288410205669525</v>
      </c>
    </row>
    <row r="1894" spans="1:34">
      <c r="A1894">
        <v>11</v>
      </c>
      <c r="B1894">
        <v>256</v>
      </c>
      <c r="C1894">
        <v>2008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13</v>
      </c>
      <c r="M1894">
        <v>99</v>
      </c>
      <c r="N1894">
        <v>99</v>
      </c>
      <c r="O1894">
        <v>99</v>
      </c>
      <c r="P1894">
        <v>9999</v>
      </c>
      <c r="Q1894">
        <v>126</v>
      </c>
      <c r="R1894">
        <v>144</v>
      </c>
      <c r="S1894">
        <v>13</v>
      </c>
      <c r="T1894">
        <v>8.8541666666666643</v>
      </c>
      <c r="U1894">
        <v>55.71736111111111</v>
      </c>
      <c r="V1894">
        <v>0.69444444444444442</v>
      </c>
      <c r="W1894">
        <v>51.388888888888886</v>
      </c>
      <c r="X1894">
        <v>100</v>
      </c>
      <c r="Y1894">
        <v>100</v>
      </c>
      <c r="Z1894">
        <v>98.611111111111114</v>
      </c>
      <c r="AA1894">
        <v>8.7591644853095776</v>
      </c>
      <c r="AB1894">
        <v>0</v>
      </c>
      <c r="AC1894">
        <v>2.4064980030926471</v>
      </c>
      <c r="AE1894">
        <v>46.299715782280039</v>
      </c>
      <c r="AG1894">
        <v>1.8781792095995824</v>
      </c>
      <c r="AH1894">
        <v>2.5122153980552442</v>
      </c>
    </row>
    <row r="1895" spans="1:34">
      <c r="A1895">
        <v>11</v>
      </c>
      <c r="B1895">
        <v>257</v>
      </c>
      <c r="C1895">
        <v>2008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14</v>
      </c>
      <c r="M1895">
        <v>99</v>
      </c>
      <c r="N1895">
        <v>99</v>
      </c>
      <c r="O1895">
        <v>99</v>
      </c>
      <c r="P1895">
        <v>9999</v>
      </c>
      <c r="Q1895">
        <v>85</v>
      </c>
      <c r="R1895">
        <v>101</v>
      </c>
      <c r="S1895">
        <v>14</v>
      </c>
      <c r="T1895">
        <v>9.5148514851485153</v>
      </c>
      <c r="U1895">
        <v>58.855445544554449</v>
      </c>
      <c r="V1895">
        <v>0</v>
      </c>
      <c r="W1895">
        <v>58.415841584158414</v>
      </c>
      <c r="X1895">
        <v>100</v>
      </c>
      <c r="Y1895">
        <v>100</v>
      </c>
      <c r="Z1895">
        <v>100</v>
      </c>
      <c r="AA1895">
        <v>8.38318065359441</v>
      </c>
      <c r="AB1895">
        <v>0</v>
      </c>
      <c r="AC1895">
        <v>2.7453429924619903</v>
      </c>
      <c r="AE1895">
        <v>39.46322305747001</v>
      </c>
      <c r="AG1895">
        <v>1.3173340289552633</v>
      </c>
      <c r="AH1895">
        <v>1.861280671569002</v>
      </c>
    </row>
    <row r="1896" spans="1:34">
      <c r="A1896">
        <v>11</v>
      </c>
      <c r="B1896">
        <v>258</v>
      </c>
      <c r="C1896">
        <v>2008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15</v>
      </c>
      <c r="M1896">
        <v>99</v>
      </c>
      <c r="N1896">
        <v>99</v>
      </c>
      <c r="O1896">
        <v>99</v>
      </c>
      <c r="P1896">
        <v>9999</v>
      </c>
      <c r="Q1896">
        <v>31</v>
      </c>
      <c r="R1896">
        <v>49</v>
      </c>
      <c r="S1896">
        <v>15</v>
      </c>
      <c r="T1896">
        <v>8.591836734693878</v>
      </c>
      <c r="U1896">
        <v>58.442857142857193</v>
      </c>
      <c r="V1896">
        <v>0</v>
      </c>
      <c r="W1896">
        <v>44.89795918367345</v>
      </c>
      <c r="X1896">
        <v>100</v>
      </c>
      <c r="Y1896">
        <v>97.959183673469383</v>
      </c>
      <c r="Z1896">
        <v>97.959183673469383</v>
      </c>
      <c r="AA1896">
        <v>9.9778325731163395</v>
      </c>
      <c r="AB1896">
        <v>0</v>
      </c>
      <c r="AC1896">
        <v>2.2489758879927972</v>
      </c>
      <c r="AE1896">
        <v>48.279256548034198</v>
      </c>
      <c r="AG1896">
        <v>0.63910264771096914</v>
      </c>
      <c r="AH1896">
        <v>0.89666736073819986</v>
      </c>
    </row>
    <row r="1897" spans="1:34">
      <c r="A1897">
        <v>11</v>
      </c>
      <c r="B1897">
        <v>259</v>
      </c>
      <c r="C1897">
        <v>2007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1</v>
      </c>
      <c r="M1897">
        <v>99</v>
      </c>
      <c r="N1897">
        <v>99</v>
      </c>
      <c r="O1897">
        <v>99</v>
      </c>
      <c r="P1897">
        <v>9999</v>
      </c>
      <c r="Q1897">
        <v>12</v>
      </c>
      <c r="R1897">
        <v>13</v>
      </c>
      <c r="S1897">
        <v>1</v>
      </c>
      <c r="T1897">
        <v>1.7692307692307685</v>
      </c>
      <c r="U1897">
        <v>20.669230769230776</v>
      </c>
      <c r="V1897">
        <v>0</v>
      </c>
      <c r="W1897">
        <v>0</v>
      </c>
      <c r="X1897">
        <v>84.615384615384627</v>
      </c>
      <c r="Y1897">
        <v>38.461538461538446</v>
      </c>
      <c r="Z1897">
        <v>0</v>
      </c>
      <c r="AA1897">
        <v>5.5456683880144162</v>
      </c>
      <c r="AB1897">
        <v>0</v>
      </c>
      <c r="AC1897">
        <v>0.42132504423474371</v>
      </c>
      <c r="AE1897">
        <v>14.18176062608832</v>
      </c>
      <c r="AG1897">
        <v>0.1767745444655969</v>
      </c>
      <c r="AH1897">
        <v>8.5621894732548734E-2</v>
      </c>
    </row>
    <row r="1898" spans="1:34">
      <c r="A1898">
        <v>11</v>
      </c>
      <c r="B1898">
        <v>260</v>
      </c>
      <c r="C1898">
        <v>2007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2</v>
      </c>
      <c r="M1898">
        <v>99</v>
      </c>
      <c r="N1898">
        <v>99</v>
      </c>
      <c r="O1898">
        <v>99</v>
      </c>
      <c r="P1898">
        <v>9999</v>
      </c>
      <c r="Q1898">
        <v>46</v>
      </c>
      <c r="R1898">
        <v>45</v>
      </c>
      <c r="S1898">
        <v>2</v>
      </c>
      <c r="T1898">
        <v>3.2</v>
      </c>
      <c r="U1898">
        <v>24.837777777777781</v>
      </c>
      <c r="V1898">
        <v>0</v>
      </c>
      <c r="W1898">
        <v>0</v>
      </c>
      <c r="X1898">
        <v>93.333333333333314</v>
      </c>
      <c r="Y1898">
        <v>57.777777777777779</v>
      </c>
      <c r="Z1898">
        <v>8.8888888888888893</v>
      </c>
      <c r="AA1898">
        <v>6.7325507429333555</v>
      </c>
      <c r="AB1898">
        <v>0</v>
      </c>
      <c r="AC1898">
        <v>0.97979589711327042</v>
      </c>
      <c r="AE1898">
        <v>39.232774325148874</v>
      </c>
      <c r="AG1898">
        <v>0.6119118846886048</v>
      </c>
      <c r="AH1898">
        <v>0.35615776606836502</v>
      </c>
    </row>
    <row r="1899" spans="1:34">
      <c r="A1899">
        <v>11</v>
      </c>
      <c r="B1899">
        <v>261</v>
      </c>
      <c r="C1899">
        <v>2007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3</v>
      </c>
      <c r="M1899">
        <v>99</v>
      </c>
      <c r="N1899">
        <v>99</v>
      </c>
      <c r="O1899">
        <v>99</v>
      </c>
      <c r="P1899">
        <v>9999</v>
      </c>
      <c r="Q1899">
        <v>100</v>
      </c>
      <c r="R1899">
        <v>108</v>
      </c>
      <c r="S1899">
        <v>3</v>
      </c>
      <c r="T1899">
        <v>3.6666666666666656</v>
      </c>
      <c r="U1899">
        <v>25.800925925925903</v>
      </c>
      <c r="V1899">
        <v>0</v>
      </c>
      <c r="W1899">
        <v>0</v>
      </c>
      <c r="X1899">
        <v>88.8888888888889</v>
      </c>
      <c r="Y1899">
        <v>60.185185185185176</v>
      </c>
      <c r="Z1899">
        <v>12.037037037037036</v>
      </c>
      <c r="AA1899">
        <v>7.5848227520291118</v>
      </c>
      <c r="AB1899">
        <v>0</v>
      </c>
      <c r="AC1899">
        <v>1.2171612389003701</v>
      </c>
      <c r="AE1899">
        <v>18.146851231581497</v>
      </c>
      <c r="AG1899">
        <v>1.4685885232526512</v>
      </c>
      <c r="AH1899">
        <v>0.88792485921937803</v>
      </c>
    </row>
    <row r="1900" spans="1:34">
      <c r="A1900">
        <v>11</v>
      </c>
      <c r="B1900">
        <v>262</v>
      </c>
      <c r="C1900">
        <v>2007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4</v>
      </c>
      <c r="M1900">
        <v>99</v>
      </c>
      <c r="N1900">
        <v>99</v>
      </c>
      <c r="O1900">
        <v>99</v>
      </c>
      <c r="P1900">
        <v>9999</v>
      </c>
      <c r="Q1900">
        <v>242</v>
      </c>
      <c r="R1900">
        <v>269</v>
      </c>
      <c r="S1900">
        <v>4</v>
      </c>
      <c r="T1900">
        <v>4.7769516728624524</v>
      </c>
      <c r="U1900">
        <v>28.975464684014874</v>
      </c>
      <c r="V1900">
        <v>0</v>
      </c>
      <c r="W1900">
        <v>1.1152416356877326</v>
      </c>
      <c r="X1900">
        <v>96.282527881040878</v>
      </c>
      <c r="Y1900">
        <v>76.951672862453506</v>
      </c>
      <c r="Z1900">
        <v>22.676579925650557</v>
      </c>
      <c r="AA1900">
        <v>7.5253914833301314</v>
      </c>
      <c r="AB1900">
        <v>0</v>
      </c>
      <c r="AC1900">
        <v>1.641262888008185</v>
      </c>
      <c r="AE1900">
        <v>7.1040135398303601</v>
      </c>
      <c r="AG1900">
        <v>3.6578732662496591</v>
      </c>
      <c r="AH1900">
        <v>2.4837041172436818</v>
      </c>
    </row>
    <row r="1901" spans="1:34">
      <c r="A1901">
        <v>11</v>
      </c>
      <c r="B1901">
        <v>263</v>
      </c>
      <c r="C1901">
        <v>2007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5</v>
      </c>
      <c r="M1901">
        <v>99</v>
      </c>
      <c r="N1901">
        <v>99</v>
      </c>
      <c r="O1901">
        <v>99</v>
      </c>
      <c r="P1901">
        <v>9999</v>
      </c>
      <c r="Q1901">
        <v>462</v>
      </c>
      <c r="R1901">
        <v>544</v>
      </c>
      <c r="S1901">
        <v>5</v>
      </c>
      <c r="T1901">
        <v>5.7481617647058814</v>
      </c>
      <c r="U1901">
        <v>30.522610294117644</v>
      </c>
      <c r="V1901">
        <v>0</v>
      </c>
      <c r="W1901">
        <v>6.0661764705882355</v>
      </c>
      <c r="X1901">
        <v>97.977941176470594</v>
      </c>
      <c r="Y1901">
        <v>80.69852941176471</v>
      </c>
      <c r="Z1901">
        <v>26.102941176470591</v>
      </c>
      <c r="AA1901">
        <v>8.1066276322967923</v>
      </c>
      <c r="AB1901">
        <v>0</v>
      </c>
      <c r="AC1901">
        <v>1.8253213666308843</v>
      </c>
      <c r="AE1901">
        <v>10.30845828550785</v>
      </c>
      <c r="AG1901">
        <v>7.3973347837911341</v>
      </c>
      <c r="AH1901">
        <v>5.2909997272335616</v>
      </c>
    </row>
    <row r="1902" spans="1:34">
      <c r="A1902">
        <v>11</v>
      </c>
      <c r="B1902">
        <v>264</v>
      </c>
      <c r="C1902">
        <v>2007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6</v>
      </c>
      <c r="M1902">
        <v>99</v>
      </c>
      <c r="N1902">
        <v>99</v>
      </c>
      <c r="O1902">
        <v>99</v>
      </c>
      <c r="P1902">
        <v>9999</v>
      </c>
      <c r="Q1902">
        <v>716</v>
      </c>
      <c r="R1902">
        <v>807</v>
      </c>
      <c r="S1902">
        <v>6</v>
      </c>
      <c r="T1902">
        <v>6.6009913258983888</v>
      </c>
      <c r="U1902">
        <v>34.661586121437402</v>
      </c>
      <c r="V1902">
        <v>27.26146220570012</v>
      </c>
      <c r="W1902">
        <v>14.374225526641879</v>
      </c>
      <c r="X1902">
        <v>99.752168525402723</v>
      </c>
      <c r="Y1902">
        <v>89.962825278810399</v>
      </c>
      <c r="Z1902">
        <v>48.451053283767038</v>
      </c>
      <c r="AA1902">
        <v>8.3813025200619027</v>
      </c>
      <c r="AB1902">
        <v>0</v>
      </c>
      <c r="AC1902">
        <v>1.8869929813586379</v>
      </c>
      <c r="AE1902">
        <v>22.602943509151078</v>
      </c>
      <c r="AG1902">
        <v>10.973619798748986</v>
      </c>
      <c r="AH1902">
        <v>8.9133125317059108</v>
      </c>
    </row>
    <row r="1903" spans="1:34">
      <c r="A1903">
        <v>11</v>
      </c>
      <c r="B1903">
        <v>265</v>
      </c>
      <c r="C1903">
        <v>2007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7</v>
      </c>
      <c r="M1903">
        <v>99</v>
      </c>
      <c r="N1903">
        <v>99</v>
      </c>
      <c r="O1903">
        <v>99</v>
      </c>
      <c r="P1903">
        <v>9999</v>
      </c>
      <c r="Q1903">
        <v>782</v>
      </c>
      <c r="R1903">
        <v>879</v>
      </c>
      <c r="S1903">
        <v>7</v>
      </c>
      <c r="T1903">
        <v>7.1922639362912388</v>
      </c>
      <c r="U1903">
        <v>38.091240045506197</v>
      </c>
      <c r="V1903">
        <v>20.022753128555181</v>
      </c>
      <c r="W1903">
        <v>23.777019340159278</v>
      </c>
      <c r="X1903">
        <v>100</v>
      </c>
      <c r="Y1903">
        <v>96.473265073947687</v>
      </c>
      <c r="Z1903">
        <v>65.187713310580222</v>
      </c>
      <c r="AA1903">
        <v>8.2810818672638113</v>
      </c>
      <c r="AB1903">
        <v>0</v>
      </c>
      <c r="AC1903">
        <v>2.1301528289819975</v>
      </c>
      <c r="AE1903">
        <v>32.463767851927607</v>
      </c>
      <c r="AG1903">
        <v>11.952678814250747</v>
      </c>
      <c r="AH1903">
        <v>10.66918274586579</v>
      </c>
    </row>
    <row r="1904" spans="1:34">
      <c r="A1904">
        <v>11</v>
      </c>
      <c r="B1904">
        <v>266</v>
      </c>
      <c r="C1904">
        <v>2007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8</v>
      </c>
      <c r="M1904">
        <v>99</v>
      </c>
      <c r="N1904">
        <v>99</v>
      </c>
      <c r="O1904">
        <v>99</v>
      </c>
      <c r="P1904">
        <v>9999</v>
      </c>
      <c r="Q1904">
        <v>1295</v>
      </c>
      <c r="R1904">
        <v>1518</v>
      </c>
      <c r="S1904">
        <v>8</v>
      </c>
      <c r="T1904">
        <v>8.0039525691699609</v>
      </c>
      <c r="U1904">
        <v>42.309025032938074</v>
      </c>
      <c r="V1904">
        <v>11.198945981554678</v>
      </c>
      <c r="W1904">
        <v>36.758893280632407</v>
      </c>
      <c r="X1904">
        <v>99.934123847167356</v>
      </c>
      <c r="Y1904">
        <v>98.945981554677189</v>
      </c>
      <c r="Z1904">
        <v>80.171277997364939</v>
      </c>
      <c r="AA1904">
        <v>8.2822303853587602</v>
      </c>
      <c r="AB1904">
        <v>0</v>
      </c>
      <c r="AC1904">
        <v>2.2422427079570735</v>
      </c>
      <c r="AE1904">
        <v>38.890665688556062</v>
      </c>
      <c r="AG1904">
        <v>20.641827576828938</v>
      </c>
      <c r="AH1904">
        <v>20.465481024888025</v>
      </c>
    </row>
    <row r="1905" spans="1:34">
      <c r="A1905">
        <v>11</v>
      </c>
      <c r="B1905">
        <v>267</v>
      </c>
      <c r="C1905">
        <v>2007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9999</v>
      </c>
      <c r="Q1905">
        <v>1139</v>
      </c>
      <c r="R1905">
        <v>1310</v>
      </c>
      <c r="S1905">
        <v>9</v>
      </c>
      <c r="T1905">
        <v>8.7152671755725191</v>
      </c>
      <c r="U1905">
        <v>46.689160305343513</v>
      </c>
      <c r="V1905">
        <v>4.1984732824427491</v>
      </c>
      <c r="W1905">
        <v>50.07633587786259</v>
      </c>
      <c r="X1905">
        <v>100</v>
      </c>
      <c r="Y1905">
        <v>99.923664122137424</v>
      </c>
      <c r="Z1905">
        <v>91.832061068702259</v>
      </c>
      <c r="AA1905">
        <v>8.6051611566289186</v>
      </c>
      <c r="AB1905">
        <v>0</v>
      </c>
      <c r="AC1905">
        <v>2.4049558654737844</v>
      </c>
      <c r="AE1905">
        <v>42.037438452361528</v>
      </c>
      <c r="AG1905">
        <v>17.813434865379381</v>
      </c>
      <c r="AH1905">
        <v>19.48967183903212</v>
      </c>
    </row>
    <row r="1906" spans="1:34">
      <c r="A1906">
        <v>11</v>
      </c>
      <c r="B1906">
        <v>268</v>
      </c>
      <c r="C1906">
        <v>2007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10</v>
      </c>
      <c r="M1906">
        <v>99</v>
      </c>
      <c r="N1906">
        <v>99</v>
      </c>
      <c r="O1906">
        <v>99</v>
      </c>
      <c r="P1906">
        <v>9999</v>
      </c>
      <c r="Q1906">
        <v>505</v>
      </c>
      <c r="R1906">
        <v>570</v>
      </c>
      <c r="S1906">
        <v>10</v>
      </c>
      <c r="T1906">
        <v>9.2245614035087744</v>
      </c>
      <c r="U1906">
        <v>50.095789473684199</v>
      </c>
      <c r="V1906">
        <v>2.1052631578947363</v>
      </c>
      <c r="W1906">
        <v>58.070175438596493</v>
      </c>
      <c r="X1906">
        <v>100</v>
      </c>
      <c r="Y1906">
        <v>100</v>
      </c>
      <c r="Z1906">
        <v>96.84210526315789</v>
      </c>
      <c r="AA1906">
        <v>8.1561073763546617</v>
      </c>
      <c r="AB1906">
        <v>0</v>
      </c>
      <c r="AC1906">
        <v>2.4036726797741745</v>
      </c>
      <c r="AE1906">
        <v>43.966908422318738</v>
      </c>
      <c r="AG1906">
        <v>7.7508838727223281</v>
      </c>
      <c r="AH1906">
        <v>9.0989912740231969</v>
      </c>
    </row>
    <row r="1907" spans="1:34">
      <c r="A1907">
        <v>11</v>
      </c>
      <c r="B1907">
        <v>269</v>
      </c>
      <c r="C1907">
        <v>2007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11</v>
      </c>
      <c r="M1907">
        <v>99</v>
      </c>
      <c r="N1907">
        <v>99</v>
      </c>
      <c r="O1907">
        <v>99</v>
      </c>
      <c r="P1907">
        <v>9999</v>
      </c>
      <c r="Q1907">
        <v>627</v>
      </c>
      <c r="R1907">
        <v>706</v>
      </c>
      <c r="S1907">
        <v>11</v>
      </c>
      <c r="T1907">
        <v>9.5821529745042504</v>
      </c>
      <c r="U1907">
        <v>52.296742209631795</v>
      </c>
      <c r="V1907">
        <v>1.1331444759206799</v>
      </c>
      <c r="W1907">
        <v>62.181303116147312</v>
      </c>
      <c r="X1907">
        <v>100</v>
      </c>
      <c r="Y1907">
        <v>100</v>
      </c>
      <c r="Z1907">
        <v>98.300283286118983</v>
      </c>
      <c r="AA1907">
        <v>8.6898154796010711</v>
      </c>
      <c r="AB1907">
        <v>0</v>
      </c>
      <c r="AC1907">
        <v>2.6950103742117082</v>
      </c>
      <c r="AE1907">
        <v>49.948478745297535</v>
      </c>
      <c r="AG1907">
        <v>9.600217568670109</v>
      </c>
      <c r="AH1907">
        <v>11.765123879299589</v>
      </c>
    </row>
    <row r="1908" spans="1:34">
      <c r="A1908">
        <v>11</v>
      </c>
      <c r="B1908">
        <v>270</v>
      </c>
      <c r="C1908">
        <v>2007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12</v>
      </c>
      <c r="M1908">
        <v>99</v>
      </c>
      <c r="N1908">
        <v>99</v>
      </c>
      <c r="O1908">
        <v>99</v>
      </c>
      <c r="P1908">
        <v>9999</v>
      </c>
      <c r="Q1908">
        <v>305</v>
      </c>
      <c r="R1908">
        <v>338</v>
      </c>
      <c r="S1908">
        <v>12</v>
      </c>
      <c r="T1908">
        <v>9.7366863905325403</v>
      </c>
      <c r="U1908">
        <v>54.683727810650893</v>
      </c>
      <c r="V1908">
        <v>0.29585798816568054</v>
      </c>
      <c r="W1908">
        <v>63.905325443786992</v>
      </c>
      <c r="X1908">
        <v>100</v>
      </c>
      <c r="Y1908">
        <v>100</v>
      </c>
      <c r="Z1908">
        <v>98.520710059171606</v>
      </c>
      <c r="AA1908">
        <v>8.5504144511746478</v>
      </c>
      <c r="AB1908">
        <v>0</v>
      </c>
      <c r="AC1908">
        <v>2.6174002915611689</v>
      </c>
      <c r="AE1908">
        <v>52.04584717673692</v>
      </c>
      <c r="AG1908">
        <v>4.5961381561055212</v>
      </c>
      <c r="AH1908">
        <v>5.8896838203616317</v>
      </c>
    </row>
    <row r="1909" spans="1:34">
      <c r="A1909">
        <v>11</v>
      </c>
      <c r="B1909">
        <v>271</v>
      </c>
      <c r="C1909">
        <v>2007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13</v>
      </c>
      <c r="M1909">
        <v>99</v>
      </c>
      <c r="N1909">
        <v>99</v>
      </c>
      <c r="O1909">
        <v>99</v>
      </c>
      <c r="P1909">
        <v>9999</v>
      </c>
      <c r="Q1909">
        <v>119</v>
      </c>
      <c r="R1909">
        <v>133</v>
      </c>
      <c r="S1909">
        <v>13</v>
      </c>
      <c r="T1909">
        <v>9.6165413533834556</v>
      </c>
      <c r="U1909">
        <v>56.916541353383501</v>
      </c>
      <c r="V1909">
        <v>0.75187969924812015</v>
      </c>
      <c r="W1909">
        <v>65.413533834586445</v>
      </c>
      <c r="X1909">
        <v>100</v>
      </c>
      <c r="Y1909">
        <v>100</v>
      </c>
      <c r="Z1909">
        <v>99.248120300751879</v>
      </c>
      <c r="AA1909">
        <v>7.896550883601531</v>
      </c>
      <c r="AB1909">
        <v>0</v>
      </c>
      <c r="AC1909">
        <v>2.5331540104721406</v>
      </c>
      <c r="AE1909">
        <v>53.681075306266131</v>
      </c>
      <c r="AG1909">
        <v>1.8085395703018765</v>
      </c>
      <c r="AH1909">
        <v>2.4121666577444003</v>
      </c>
    </row>
    <row r="1910" spans="1:34">
      <c r="A1910">
        <v>11</v>
      </c>
      <c r="B1910">
        <v>272</v>
      </c>
      <c r="C1910">
        <v>2007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14</v>
      </c>
      <c r="M1910">
        <v>99</v>
      </c>
      <c r="N1910">
        <v>99</v>
      </c>
      <c r="O1910">
        <v>99</v>
      </c>
      <c r="P1910">
        <v>9999</v>
      </c>
      <c r="Q1910">
        <v>81</v>
      </c>
      <c r="R1910">
        <v>84</v>
      </c>
      <c r="S1910">
        <v>14</v>
      </c>
      <c r="T1910">
        <v>9.75</v>
      </c>
      <c r="U1910">
        <v>59.421428571428521</v>
      </c>
      <c r="V1910">
        <v>0</v>
      </c>
      <c r="W1910">
        <v>57.142857142857153</v>
      </c>
      <c r="X1910">
        <v>100</v>
      </c>
      <c r="Y1910">
        <v>100</v>
      </c>
      <c r="Z1910">
        <v>100</v>
      </c>
      <c r="AA1910">
        <v>8.9783744343280816</v>
      </c>
      <c r="AB1910">
        <v>0</v>
      </c>
      <c r="AC1910">
        <v>2.9755951785595207</v>
      </c>
      <c r="AE1910">
        <v>64.351912575855337</v>
      </c>
      <c r="AG1910">
        <v>1.1422355180853956</v>
      </c>
      <c r="AH1910">
        <v>1.590521493740392</v>
      </c>
    </row>
    <row r="1911" spans="1:34">
      <c r="A1911">
        <v>11</v>
      </c>
      <c r="B1911">
        <v>273</v>
      </c>
      <c r="C1911">
        <v>2007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15</v>
      </c>
      <c r="M1911">
        <v>99</v>
      </c>
      <c r="N1911">
        <v>99</v>
      </c>
      <c r="O1911">
        <v>99</v>
      </c>
      <c r="P1911">
        <v>9999</v>
      </c>
      <c r="Q1911">
        <v>27</v>
      </c>
      <c r="R1911">
        <v>30</v>
      </c>
      <c r="S1911">
        <v>15</v>
      </c>
      <c r="T1911">
        <v>8.9666666666666686</v>
      </c>
      <c r="U1911">
        <v>62.91666666666665</v>
      </c>
      <c r="V1911">
        <v>0</v>
      </c>
      <c r="W1911">
        <v>53.33333333333335</v>
      </c>
      <c r="X1911">
        <v>100</v>
      </c>
      <c r="Y1911">
        <v>100</v>
      </c>
      <c r="Z1911">
        <v>100</v>
      </c>
      <c r="AA1911">
        <v>11.306844043420069</v>
      </c>
      <c r="AB1911">
        <v>0</v>
      </c>
      <c r="AC1911">
        <v>3.3214789209360074</v>
      </c>
      <c r="AE1911">
        <v>25.173151595524505</v>
      </c>
      <c r="AG1911">
        <v>0.40794125645906992</v>
      </c>
      <c r="AH1911">
        <v>0.60145636884140541</v>
      </c>
    </row>
    <row r="1912" spans="1:34">
      <c r="A1912">
        <v>11</v>
      </c>
      <c r="B1912">
        <v>274</v>
      </c>
      <c r="C1912">
        <v>2006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1</v>
      </c>
      <c r="M1912">
        <v>99</v>
      </c>
      <c r="N1912">
        <v>99</v>
      </c>
      <c r="O1912">
        <v>99</v>
      </c>
      <c r="P1912">
        <v>9999</v>
      </c>
      <c r="Q1912">
        <v>27</v>
      </c>
      <c r="R1912">
        <v>28</v>
      </c>
      <c r="S1912">
        <v>1</v>
      </c>
      <c r="T1912">
        <v>1.785714285714286</v>
      </c>
      <c r="U1912">
        <v>21.68571428571428</v>
      </c>
      <c r="V1912">
        <v>0</v>
      </c>
      <c r="W1912">
        <v>-3.5714285714285721</v>
      </c>
      <c r="X1912">
        <v>85.714285714285694</v>
      </c>
      <c r="Y1912">
        <v>42.857142857142847</v>
      </c>
      <c r="Z1912">
        <v>3.5714285714285721</v>
      </c>
      <c r="AA1912">
        <v>3.0709135780874059</v>
      </c>
      <c r="AB1912">
        <v>0</v>
      </c>
      <c r="AG1912">
        <v>0.35501458095600352</v>
      </c>
      <c r="AH1912">
        <v>0.18182858104532865</v>
      </c>
    </row>
    <row r="1913" spans="1:34">
      <c r="A1913">
        <v>11</v>
      </c>
      <c r="B1913">
        <v>275</v>
      </c>
      <c r="C1913">
        <v>2006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2</v>
      </c>
      <c r="M1913">
        <v>99</v>
      </c>
      <c r="N1913">
        <v>99</v>
      </c>
      <c r="O1913">
        <v>99</v>
      </c>
      <c r="P1913">
        <v>9999</v>
      </c>
      <c r="Q1913">
        <v>70</v>
      </c>
      <c r="R1913">
        <v>80</v>
      </c>
      <c r="S1913">
        <v>2</v>
      </c>
      <c r="T1913">
        <v>3.2124999999999999</v>
      </c>
      <c r="U1913">
        <v>24.981250000000003</v>
      </c>
      <c r="V1913">
        <v>0</v>
      </c>
      <c r="W1913">
        <v>1.25</v>
      </c>
      <c r="X1913">
        <v>93.75</v>
      </c>
      <c r="Y1913">
        <v>55</v>
      </c>
      <c r="Z1913">
        <v>3.75</v>
      </c>
      <c r="AA1913">
        <v>7.4594083838800289</v>
      </c>
      <c r="AB1913">
        <v>0</v>
      </c>
      <c r="AC1913">
        <v>1.6710307447800004</v>
      </c>
      <c r="AE1913">
        <v>56.570722205779312</v>
      </c>
      <c r="AG1913">
        <v>1.0143273741600101</v>
      </c>
      <c r="AH1913">
        <v>0.59845918843723522</v>
      </c>
    </row>
    <row r="1914" spans="1:34">
      <c r="A1914">
        <v>11</v>
      </c>
      <c r="B1914">
        <v>276</v>
      </c>
      <c r="C1914">
        <v>2006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3</v>
      </c>
      <c r="M1914">
        <v>99</v>
      </c>
      <c r="N1914">
        <v>99</v>
      </c>
      <c r="O1914">
        <v>99</v>
      </c>
      <c r="P1914">
        <v>9999</v>
      </c>
      <c r="Q1914">
        <v>133</v>
      </c>
      <c r="R1914">
        <v>154</v>
      </c>
      <c r="S1914">
        <v>3</v>
      </c>
      <c r="T1914">
        <v>3.8506493506493511</v>
      </c>
      <c r="U1914">
        <v>25.917532467532471</v>
      </c>
      <c r="V1914">
        <v>0</v>
      </c>
      <c r="W1914">
        <v>0.64935064935064923</v>
      </c>
      <c r="X1914">
        <v>90.909090909090892</v>
      </c>
      <c r="Y1914">
        <v>61.688311688311678</v>
      </c>
      <c r="Z1914">
        <v>11.688311688311691</v>
      </c>
      <c r="AA1914">
        <v>7.2759980180066544</v>
      </c>
      <c r="AB1914">
        <v>0</v>
      </c>
      <c r="AC1914">
        <v>1.6817680381633755</v>
      </c>
      <c r="AE1914">
        <v>40.808326569234126</v>
      </c>
      <c r="AG1914">
        <v>1.9525801952580195</v>
      </c>
      <c r="AH1914">
        <v>1.1952114880207843</v>
      </c>
    </row>
    <row r="1915" spans="1:34">
      <c r="A1915">
        <v>11</v>
      </c>
      <c r="B1915">
        <v>277</v>
      </c>
      <c r="C1915">
        <v>2006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4</v>
      </c>
      <c r="M1915">
        <v>99</v>
      </c>
      <c r="N1915">
        <v>99</v>
      </c>
      <c r="O1915">
        <v>99</v>
      </c>
      <c r="P1915">
        <v>9999</v>
      </c>
      <c r="Q1915">
        <v>278</v>
      </c>
      <c r="R1915">
        <v>305</v>
      </c>
      <c r="S1915">
        <v>4</v>
      </c>
      <c r="T1915">
        <v>4.6786885245901644</v>
      </c>
      <c r="U1915">
        <v>28.450819672131129</v>
      </c>
      <c r="V1915">
        <v>0</v>
      </c>
      <c r="W1915">
        <v>1.3114754098360657</v>
      </c>
      <c r="X1915">
        <v>95.081967213114751</v>
      </c>
      <c r="Y1915">
        <v>78.360655737704946</v>
      </c>
      <c r="Z1915">
        <v>16.721311475409838</v>
      </c>
      <c r="AA1915">
        <v>7.0411582260451988</v>
      </c>
      <c r="AB1915">
        <v>0</v>
      </c>
      <c r="AC1915">
        <v>1.5914850013557911</v>
      </c>
      <c r="AE1915">
        <v>18.9560698434695</v>
      </c>
      <c r="AG1915">
        <v>3.8671231139850386</v>
      </c>
      <c r="AH1915">
        <v>2.5985136890988767</v>
      </c>
    </row>
    <row r="1916" spans="1:34">
      <c r="A1916">
        <v>11</v>
      </c>
      <c r="B1916">
        <v>278</v>
      </c>
      <c r="C1916">
        <v>2006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5</v>
      </c>
      <c r="M1916">
        <v>99</v>
      </c>
      <c r="N1916">
        <v>99</v>
      </c>
      <c r="O1916">
        <v>99</v>
      </c>
      <c r="P1916">
        <v>9999</v>
      </c>
      <c r="Q1916">
        <v>637</v>
      </c>
      <c r="R1916">
        <v>759</v>
      </c>
      <c r="S1916">
        <v>5</v>
      </c>
      <c r="T1916">
        <v>5.7747035573122512</v>
      </c>
      <c r="U1916">
        <v>31.598945981554689</v>
      </c>
      <c r="V1916">
        <v>0</v>
      </c>
      <c r="W1916">
        <v>7.64163372859025</v>
      </c>
      <c r="X1916">
        <v>97.891963109354379</v>
      </c>
      <c r="Y1916">
        <v>83.926218708827378</v>
      </c>
      <c r="Z1916">
        <v>35.704874835309617</v>
      </c>
      <c r="AA1916">
        <v>7.903647292407066</v>
      </c>
      <c r="AB1916">
        <v>0</v>
      </c>
      <c r="AC1916">
        <v>1.9709598887689797</v>
      </c>
      <c r="AE1916">
        <v>24.667929645263435</v>
      </c>
      <c r="AG1916">
        <v>9.6234309623430985</v>
      </c>
      <c r="AH1916">
        <v>7.1819893879425987</v>
      </c>
    </row>
    <row r="1917" spans="1:34">
      <c r="A1917">
        <v>11</v>
      </c>
      <c r="B1917">
        <v>279</v>
      </c>
      <c r="C1917">
        <v>2006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6</v>
      </c>
      <c r="M1917">
        <v>99</v>
      </c>
      <c r="N1917">
        <v>99</v>
      </c>
      <c r="O1917">
        <v>99</v>
      </c>
      <c r="P1917">
        <v>9999</v>
      </c>
      <c r="Q1917">
        <v>807</v>
      </c>
      <c r="R1917">
        <v>927</v>
      </c>
      <c r="S1917">
        <v>6</v>
      </c>
      <c r="T1917">
        <v>6.6688241639697932</v>
      </c>
      <c r="U1917">
        <v>35.259007551240593</v>
      </c>
      <c r="V1917">
        <v>28.371089536138072</v>
      </c>
      <c r="W1917">
        <v>16.181229773462785</v>
      </c>
      <c r="X1917">
        <v>99.892125134843596</v>
      </c>
      <c r="Y1917">
        <v>93.203883495145632</v>
      </c>
      <c r="Z1917">
        <v>50.269687162891032</v>
      </c>
      <c r="AA1917">
        <v>8.002235548415527</v>
      </c>
      <c r="AB1917">
        <v>0</v>
      </c>
      <c r="AC1917">
        <v>1.966090370924928</v>
      </c>
      <c r="AE1917">
        <v>28.36289744673968</v>
      </c>
      <c r="AG1917">
        <v>11.75351844807912</v>
      </c>
      <c r="AH1917">
        <v>9.7876899774780561</v>
      </c>
    </row>
    <row r="1918" spans="1:34">
      <c r="A1918">
        <v>11</v>
      </c>
      <c r="B1918">
        <v>280</v>
      </c>
      <c r="C1918">
        <v>2006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7</v>
      </c>
      <c r="M1918">
        <v>99</v>
      </c>
      <c r="N1918">
        <v>99</v>
      </c>
      <c r="O1918">
        <v>99</v>
      </c>
      <c r="P1918">
        <v>9999</v>
      </c>
      <c r="Q1918">
        <v>892</v>
      </c>
      <c r="R1918">
        <v>1008</v>
      </c>
      <c r="S1918">
        <v>7</v>
      </c>
      <c r="T1918">
        <v>7.3363095238095219</v>
      </c>
      <c r="U1918">
        <v>38.711706349206359</v>
      </c>
      <c r="V1918">
        <v>18.75</v>
      </c>
      <c r="W1918">
        <v>24.107142857142861</v>
      </c>
      <c r="X1918">
        <v>99.900793650793617</v>
      </c>
      <c r="Y1918">
        <v>98.115079365079382</v>
      </c>
      <c r="Z1918">
        <v>68.353174603174608</v>
      </c>
      <c r="AA1918">
        <v>7.7575450896871647</v>
      </c>
      <c r="AB1918">
        <v>0</v>
      </c>
      <c r="AC1918">
        <v>2.0771315002364155</v>
      </c>
      <c r="AE1918">
        <v>33.491655760193908</v>
      </c>
      <c r="AG1918">
        <v>12.780524914416125</v>
      </c>
      <c r="AH1918">
        <v>11.685121528989113</v>
      </c>
    </row>
    <row r="1919" spans="1:34">
      <c r="A1919">
        <v>11</v>
      </c>
      <c r="B1919">
        <v>281</v>
      </c>
      <c r="C1919">
        <v>2006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8</v>
      </c>
      <c r="M1919">
        <v>99</v>
      </c>
      <c r="N1919">
        <v>99</v>
      </c>
      <c r="O1919">
        <v>99</v>
      </c>
      <c r="P1919">
        <v>9999</v>
      </c>
      <c r="Q1919">
        <v>1455</v>
      </c>
      <c r="R1919">
        <v>1696</v>
      </c>
      <c r="S1919">
        <v>8</v>
      </c>
      <c r="T1919">
        <v>8.1344339622641506</v>
      </c>
      <c r="U1919">
        <v>42.990860849056595</v>
      </c>
      <c r="V1919">
        <v>8.7264150943396235</v>
      </c>
      <c r="W1919">
        <v>37.912735849056624</v>
      </c>
      <c r="X1919">
        <v>100</v>
      </c>
      <c r="Y1919">
        <v>99.646226415094361</v>
      </c>
      <c r="Z1919">
        <v>83.903301886792477</v>
      </c>
      <c r="AA1919">
        <v>8.1360508427335869</v>
      </c>
      <c r="AB1919">
        <v>0</v>
      </c>
      <c r="AC1919">
        <v>2.1192832448858998</v>
      </c>
      <c r="AE1919">
        <v>41.794270393878129</v>
      </c>
      <c r="AG1919">
        <v>21.503740332192223</v>
      </c>
      <c r="AH1919">
        <v>21.833953253405003</v>
      </c>
    </row>
    <row r="1920" spans="1:34">
      <c r="A1920">
        <v>11</v>
      </c>
      <c r="B1920">
        <v>282</v>
      </c>
      <c r="C1920">
        <v>2006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</v>
      </c>
      <c r="M1920">
        <v>99</v>
      </c>
      <c r="N1920">
        <v>99</v>
      </c>
      <c r="O1920">
        <v>99</v>
      </c>
      <c r="P1920">
        <v>9999</v>
      </c>
      <c r="Q1920">
        <v>1142</v>
      </c>
      <c r="R1920">
        <v>1311</v>
      </c>
      <c r="S1920">
        <v>9</v>
      </c>
      <c r="T1920">
        <v>8.8932112890922941</v>
      </c>
      <c r="U1920">
        <v>48.248131197559111</v>
      </c>
      <c r="V1920">
        <v>2.9748283752860409</v>
      </c>
      <c r="W1920">
        <v>54.157131960335619</v>
      </c>
      <c r="X1920">
        <v>100</v>
      </c>
      <c r="Y1920">
        <v>99.771167048054906</v>
      </c>
      <c r="Z1920">
        <v>94.202898550724626</v>
      </c>
      <c r="AA1920">
        <v>8.113227746770594</v>
      </c>
      <c r="AB1920">
        <v>0</v>
      </c>
      <c r="AC1920">
        <v>2.2719477190715578</v>
      </c>
      <c r="AE1920">
        <v>36.689746470042408</v>
      </c>
      <c r="AG1920">
        <v>16.622289844047163</v>
      </c>
      <c r="AH1920">
        <v>18.941465391031755</v>
      </c>
    </row>
    <row r="1921" spans="1:34">
      <c r="A1921">
        <v>11</v>
      </c>
      <c r="B1921">
        <v>283</v>
      </c>
      <c r="C1921">
        <v>2006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9999</v>
      </c>
      <c r="Q1921">
        <v>486</v>
      </c>
      <c r="R1921">
        <v>533</v>
      </c>
      <c r="S1921">
        <v>10</v>
      </c>
      <c r="T1921">
        <v>9.3151969981238256</v>
      </c>
      <c r="U1921">
        <v>50.898686679174489</v>
      </c>
      <c r="V1921">
        <v>1.5009380863039401</v>
      </c>
      <c r="W1921">
        <v>59.287054409005613</v>
      </c>
      <c r="X1921">
        <v>100</v>
      </c>
      <c r="Y1921">
        <v>100</v>
      </c>
      <c r="Z1921">
        <v>96.810506566604147</v>
      </c>
      <c r="AA1921">
        <v>8.2662369732139549</v>
      </c>
      <c r="AB1921">
        <v>0</v>
      </c>
      <c r="AC1921">
        <v>2.4112956916171129</v>
      </c>
      <c r="AE1921">
        <v>39.540146123221163</v>
      </c>
      <c r="AG1921">
        <v>6.757956130341066</v>
      </c>
      <c r="AH1921">
        <v>8.1238925809926261</v>
      </c>
    </row>
    <row r="1922" spans="1:34">
      <c r="A1922">
        <v>11</v>
      </c>
      <c r="B1922">
        <v>284</v>
      </c>
      <c r="C1922">
        <v>2006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11</v>
      </c>
      <c r="M1922">
        <v>99</v>
      </c>
      <c r="N1922">
        <v>99</v>
      </c>
      <c r="O1922">
        <v>99</v>
      </c>
      <c r="P1922">
        <v>9999</v>
      </c>
      <c r="Q1922">
        <v>548</v>
      </c>
      <c r="R1922">
        <v>618</v>
      </c>
      <c r="S1922">
        <v>11</v>
      </c>
      <c r="T1922">
        <v>9.7313915857605178</v>
      </c>
      <c r="U1922">
        <v>53.244498381877058</v>
      </c>
      <c r="V1922">
        <v>0.48543689320388361</v>
      </c>
      <c r="W1922">
        <v>64.886731391585755</v>
      </c>
      <c r="X1922">
        <v>100</v>
      </c>
      <c r="Y1922">
        <v>100</v>
      </c>
      <c r="Z1922">
        <v>98.058252427184442</v>
      </c>
      <c r="AA1922">
        <v>8.54725171054368</v>
      </c>
      <c r="AB1922">
        <v>0</v>
      </c>
      <c r="AC1922">
        <v>2.7167855921026809</v>
      </c>
      <c r="AE1922">
        <v>44.896956590827514</v>
      </c>
      <c r="AG1922">
        <v>7.8356789653860801</v>
      </c>
      <c r="AH1922">
        <v>9.8535698981466489</v>
      </c>
    </row>
    <row r="1923" spans="1:34">
      <c r="A1923">
        <v>11</v>
      </c>
      <c r="B1923">
        <v>285</v>
      </c>
      <c r="C1923">
        <v>2006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12</v>
      </c>
      <c r="M1923">
        <v>99</v>
      </c>
      <c r="N1923">
        <v>99</v>
      </c>
      <c r="O1923">
        <v>99</v>
      </c>
      <c r="P1923">
        <v>9999</v>
      </c>
      <c r="Q1923">
        <v>234</v>
      </c>
      <c r="R1923">
        <v>264</v>
      </c>
      <c r="S1923">
        <v>12</v>
      </c>
      <c r="T1923">
        <v>10.018939393939393</v>
      </c>
      <c r="U1923">
        <v>55.929166666666646</v>
      </c>
      <c r="V1923">
        <v>0</v>
      </c>
      <c r="W1923">
        <v>68.560606060606062</v>
      </c>
      <c r="X1923">
        <v>100</v>
      </c>
      <c r="Y1923">
        <v>100</v>
      </c>
      <c r="Z1923">
        <v>99.242424242424235</v>
      </c>
      <c r="AA1923">
        <v>8.3287439066842417</v>
      </c>
      <c r="AB1923">
        <v>0</v>
      </c>
      <c r="AC1923">
        <v>2.7926481560697218</v>
      </c>
      <c r="AE1923">
        <v>44.445562918104237</v>
      </c>
      <c r="AG1923">
        <v>3.3472803347280329</v>
      </c>
      <c r="AH1923">
        <v>4.4215308756729108</v>
      </c>
    </row>
    <row r="1924" spans="1:34">
      <c r="A1924">
        <v>11</v>
      </c>
      <c r="B1924">
        <v>286</v>
      </c>
      <c r="C1924">
        <v>2006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13</v>
      </c>
      <c r="M1924">
        <v>99</v>
      </c>
      <c r="N1924">
        <v>99</v>
      </c>
      <c r="O1924">
        <v>99</v>
      </c>
      <c r="P1924">
        <v>9999</v>
      </c>
      <c r="Q1924">
        <v>100</v>
      </c>
      <c r="R1924">
        <v>113</v>
      </c>
      <c r="S1924">
        <v>13</v>
      </c>
      <c r="T1924">
        <v>9.371681415929201</v>
      </c>
      <c r="U1924">
        <v>58.152212389380523</v>
      </c>
      <c r="V1924">
        <v>0</v>
      </c>
      <c r="W1924">
        <v>58.407079646017685</v>
      </c>
      <c r="X1924">
        <v>100</v>
      </c>
      <c r="Y1924">
        <v>100</v>
      </c>
      <c r="Z1924">
        <v>99.115044247787623</v>
      </c>
      <c r="AA1924">
        <v>9.2755659355058437</v>
      </c>
      <c r="AB1924">
        <v>0</v>
      </c>
      <c r="AC1924">
        <v>2.6746753678311994</v>
      </c>
      <c r="AE1924">
        <v>35.806371707138283</v>
      </c>
      <c r="AG1924">
        <v>1.4327374160010145</v>
      </c>
      <c r="AH1924">
        <v>1.9677733395340304</v>
      </c>
    </row>
    <row r="1925" spans="1:34">
      <c r="A1925">
        <v>11</v>
      </c>
      <c r="B1925">
        <v>287</v>
      </c>
      <c r="C1925">
        <v>2006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14</v>
      </c>
      <c r="M1925">
        <v>99</v>
      </c>
      <c r="N1925">
        <v>99</v>
      </c>
      <c r="O1925">
        <v>99</v>
      </c>
      <c r="P1925">
        <v>9999</v>
      </c>
      <c r="Q1925">
        <v>68</v>
      </c>
      <c r="R1925">
        <v>77</v>
      </c>
      <c r="S1925">
        <v>14</v>
      </c>
      <c r="T1925">
        <v>9.6883116883116873</v>
      </c>
      <c r="U1925">
        <v>59.658441558441552</v>
      </c>
      <c r="V1925">
        <v>0</v>
      </c>
      <c r="W1925">
        <v>59.740259740259752</v>
      </c>
      <c r="X1925">
        <v>100</v>
      </c>
      <c r="Y1925">
        <v>100</v>
      </c>
      <c r="Z1925">
        <v>100</v>
      </c>
      <c r="AA1925">
        <v>9.2150124641324229</v>
      </c>
      <c r="AB1925">
        <v>0</v>
      </c>
      <c r="AC1925">
        <v>2.7076598429138592</v>
      </c>
      <c r="AE1925">
        <v>35.591803082867685</v>
      </c>
      <c r="AG1925">
        <v>0.97629009762900976</v>
      </c>
      <c r="AH1925">
        <v>1.3756026889787984</v>
      </c>
    </row>
    <row r="1926" spans="1:34">
      <c r="A1926">
        <v>11</v>
      </c>
      <c r="B1926">
        <v>288</v>
      </c>
      <c r="C1926">
        <v>2006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15</v>
      </c>
      <c r="M1926">
        <v>99</v>
      </c>
      <c r="N1926">
        <v>99</v>
      </c>
      <c r="O1926">
        <v>99</v>
      </c>
      <c r="P1926">
        <v>9999</v>
      </c>
      <c r="Q1926">
        <v>12</v>
      </c>
      <c r="R1926">
        <v>14</v>
      </c>
      <c r="S1926">
        <v>15</v>
      </c>
      <c r="T1926">
        <v>10.857142857142859</v>
      </c>
      <c r="U1926">
        <v>60.442857142857115</v>
      </c>
      <c r="V1926">
        <v>0</v>
      </c>
      <c r="W1926">
        <v>78.571428571428555</v>
      </c>
      <c r="X1926">
        <v>100</v>
      </c>
      <c r="Y1926">
        <v>100</v>
      </c>
      <c r="Z1926">
        <v>100</v>
      </c>
      <c r="AA1926">
        <v>6.0943433122990571</v>
      </c>
      <c r="AB1926">
        <v>0</v>
      </c>
      <c r="AC1926">
        <v>2.9726645780978278</v>
      </c>
      <c r="AE1926">
        <v>10.048377688283928</v>
      </c>
      <c r="AG1926">
        <v>0.17750729047800176</v>
      </c>
      <c r="AH1926">
        <v>0.25339813122621391</v>
      </c>
    </row>
    <row r="1927" spans="1:34">
      <c r="A1927">
        <v>11</v>
      </c>
      <c r="B1927">
        <v>289</v>
      </c>
      <c r="C1927">
        <v>2005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1</v>
      </c>
      <c r="M1927">
        <v>99</v>
      </c>
      <c r="N1927">
        <v>99</v>
      </c>
      <c r="O1927">
        <v>99</v>
      </c>
      <c r="P1927">
        <v>9999</v>
      </c>
      <c r="Q1927">
        <v>11</v>
      </c>
      <c r="R1927">
        <v>19</v>
      </c>
      <c r="S1927">
        <v>1</v>
      </c>
      <c r="T1927">
        <v>2.0526315789473681</v>
      </c>
      <c r="U1927">
        <v>18.431578947368426</v>
      </c>
      <c r="V1927">
        <v>0</v>
      </c>
      <c r="W1927">
        <v>0</v>
      </c>
      <c r="X1927">
        <v>52.631578947368411</v>
      </c>
      <c r="Y1927">
        <v>21.052631578947377</v>
      </c>
      <c r="Z1927">
        <v>0</v>
      </c>
      <c r="AA1927">
        <v>6.1438075483478212</v>
      </c>
      <c r="AB1927">
        <v>0</v>
      </c>
      <c r="AC1927">
        <v>0.75906342641347146</v>
      </c>
      <c r="AE1927">
        <v>21.745873496882435</v>
      </c>
      <c r="AG1927">
        <v>0.24582740328632424</v>
      </c>
      <c r="AH1927">
        <v>0.10642203173090482</v>
      </c>
    </row>
    <row r="1928" spans="1:34">
      <c r="A1928">
        <v>11</v>
      </c>
      <c r="B1928">
        <v>290</v>
      </c>
      <c r="C1928">
        <v>2005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2</v>
      </c>
      <c r="M1928">
        <v>99</v>
      </c>
      <c r="N1928">
        <v>99</v>
      </c>
      <c r="O1928">
        <v>99</v>
      </c>
      <c r="P1928">
        <v>9999</v>
      </c>
      <c r="Q1928">
        <v>71</v>
      </c>
      <c r="R1928">
        <v>78</v>
      </c>
      <c r="S1928">
        <v>2</v>
      </c>
      <c r="T1928">
        <v>2.9615384615384621</v>
      </c>
      <c r="U1928">
        <v>23.943589743589744</v>
      </c>
      <c r="V1928">
        <v>0</v>
      </c>
      <c r="W1928">
        <v>0</v>
      </c>
      <c r="X1928">
        <v>87.179487179487182</v>
      </c>
      <c r="Y1928">
        <v>51.282051282051277</v>
      </c>
      <c r="Z1928">
        <v>2.5641025641025639</v>
      </c>
      <c r="AA1928">
        <v>6.1463474611952016</v>
      </c>
      <c r="AB1928">
        <v>0</v>
      </c>
      <c r="AC1928">
        <v>0.99282435366919675</v>
      </c>
      <c r="AE1928">
        <v>36.310893074978786</v>
      </c>
      <c r="AG1928">
        <v>1.0091861819122785</v>
      </c>
      <c r="AH1928">
        <v>0.56754365065858892</v>
      </c>
    </row>
    <row r="1929" spans="1:34">
      <c r="A1929">
        <v>11</v>
      </c>
      <c r="B1929">
        <v>291</v>
      </c>
      <c r="C1929">
        <v>2005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3</v>
      </c>
      <c r="M1929">
        <v>99</v>
      </c>
      <c r="N1929">
        <v>99</v>
      </c>
      <c r="O1929">
        <v>99</v>
      </c>
      <c r="P1929">
        <v>9999</v>
      </c>
      <c r="Q1929">
        <v>135</v>
      </c>
      <c r="R1929">
        <v>145</v>
      </c>
      <c r="S1929">
        <v>3</v>
      </c>
      <c r="T1929">
        <v>3.9724137931034473</v>
      </c>
      <c r="U1929">
        <v>26.192413793103434</v>
      </c>
      <c r="V1929">
        <v>0</v>
      </c>
      <c r="W1929">
        <v>0</v>
      </c>
      <c r="X1929">
        <v>93.793103448275872</v>
      </c>
      <c r="Y1929">
        <v>64.827586206896555</v>
      </c>
      <c r="Z1929">
        <v>8.9655172413793096</v>
      </c>
      <c r="AA1929">
        <v>6.8238535251149912</v>
      </c>
      <c r="AB1929">
        <v>0</v>
      </c>
      <c r="AC1929">
        <v>1.3793793086207753</v>
      </c>
      <c r="AE1929">
        <v>13.303375922582598</v>
      </c>
      <c r="AG1929">
        <v>1.8760512356061587</v>
      </c>
      <c r="AH1929">
        <v>1.1541411602250236</v>
      </c>
    </row>
    <row r="1930" spans="1:34">
      <c r="A1930">
        <v>11</v>
      </c>
      <c r="B1930">
        <v>292</v>
      </c>
      <c r="C1930">
        <v>2005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4</v>
      </c>
      <c r="M1930">
        <v>99</v>
      </c>
      <c r="N1930">
        <v>99</v>
      </c>
      <c r="O1930">
        <v>99</v>
      </c>
      <c r="P1930">
        <v>9999</v>
      </c>
      <c r="Q1930">
        <v>313</v>
      </c>
      <c r="R1930">
        <v>328</v>
      </c>
      <c r="S1930">
        <v>4</v>
      </c>
      <c r="T1930">
        <v>4.8536585365853666</v>
      </c>
      <c r="U1930">
        <v>29.174085365853671</v>
      </c>
      <c r="V1930">
        <v>0</v>
      </c>
      <c r="W1930">
        <v>1.2195121951219512</v>
      </c>
      <c r="X1930">
        <v>95.426829268292636</v>
      </c>
      <c r="Y1930">
        <v>81.097560975609738</v>
      </c>
      <c r="Z1930">
        <v>21.646341463414629</v>
      </c>
      <c r="AA1930">
        <v>7.0851979260461588</v>
      </c>
      <c r="AB1930">
        <v>0</v>
      </c>
      <c r="AC1930">
        <v>1.6182793573807612</v>
      </c>
      <c r="AE1930">
        <v>20.720531171120872</v>
      </c>
      <c r="AG1930">
        <v>4.2437572777849644</v>
      </c>
      <c r="AH1930">
        <v>2.9079470697778458</v>
      </c>
    </row>
    <row r="1931" spans="1:34">
      <c r="A1931">
        <v>11</v>
      </c>
      <c r="B1931">
        <v>293</v>
      </c>
      <c r="C1931">
        <v>2005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5</v>
      </c>
      <c r="M1931">
        <v>99</v>
      </c>
      <c r="N1931">
        <v>99</v>
      </c>
      <c r="O1931">
        <v>99</v>
      </c>
      <c r="P1931">
        <v>9999</v>
      </c>
      <c r="Q1931">
        <v>735</v>
      </c>
      <c r="R1931">
        <v>828</v>
      </c>
      <c r="S1931">
        <v>5</v>
      </c>
      <c r="T1931">
        <v>6.2342995169082114</v>
      </c>
      <c r="U1931">
        <v>32.859057971014494</v>
      </c>
      <c r="V1931">
        <v>0</v>
      </c>
      <c r="W1931">
        <v>7.9710144927536239</v>
      </c>
      <c r="X1931">
        <v>99.154589371980677</v>
      </c>
      <c r="Y1931">
        <v>90.458937198067645</v>
      </c>
      <c r="Z1931">
        <v>38.526570048309182</v>
      </c>
      <c r="AA1931">
        <v>7.5979531048244686</v>
      </c>
      <c r="AB1931">
        <v>0</v>
      </c>
      <c r="AC1931">
        <v>1.7667575495217347</v>
      </c>
      <c r="AE1931">
        <v>31.618423683134964</v>
      </c>
      <c r="AG1931">
        <v>10.712899469530342</v>
      </c>
      <c r="AH1931">
        <v>8.26800726416975</v>
      </c>
    </row>
    <row r="1932" spans="1:34">
      <c r="A1932">
        <v>11</v>
      </c>
      <c r="B1932">
        <v>294</v>
      </c>
      <c r="C1932">
        <v>2005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6</v>
      </c>
      <c r="M1932">
        <v>99</v>
      </c>
      <c r="N1932">
        <v>99</v>
      </c>
      <c r="O1932">
        <v>99</v>
      </c>
      <c r="P1932">
        <v>9999</v>
      </c>
      <c r="Q1932">
        <v>887</v>
      </c>
      <c r="R1932">
        <v>1035</v>
      </c>
      <c r="S1932">
        <v>6</v>
      </c>
      <c r="T1932">
        <v>7.1342995169082153</v>
      </c>
      <c r="U1932">
        <v>36.351884057971056</v>
      </c>
      <c r="V1932">
        <v>22.60869565217391</v>
      </c>
      <c r="W1932">
        <v>20</v>
      </c>
      <c r="X1932">
        <v>99.903381642512059</v>
      </c>
      <c r="Y1932">
        <v>94.685990338164245</v>
      </c>
      <c r="Z1932">
        <v>57.19806763285024</v>
      </c>
      <c r="AA1932">
        <v>8.2402091705827747</v>
      </c>
      <c r="AB1932">
        <v>0</v>
      </c>
      <c r="AC1932">
        <v>1.9106445701842751</v>
      </c>
      <c r="AE1932">
        <v>34.586281556122742</v>
      </c>
      <c r="AG1932">
        <v>13.391124336912927</v>
      </c>
      <c r="AH1932">
        <v>11.43359167975418</v>
      </c>
    </row>
    <row r="1933" spans="1:34">
      <c r="A1933">
        <v>11</v>
      </c>
      <c r="B1933">
        <v>295</v>
      </c>
      <c r="C1933">
        <v>2005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7</v>
      </c>
      <c r="M1933">
        <v>99</v>
      </c>
      <c r="N1933">
        <v>99</v>
      </c>
      <c r="O1933">
        <v>99</v>
      </c>
      <c r="P1933">
        <v>9999</v>
      </c>
      <c r="Q1933">
        <v>861</v>
      </c>
      <c r="R1933">
        <v>1002</v>
      </c>
      <c r="S1933">
        <v>7</v>
      </c>
      <c r="T1933">
        <v>7.5668662674650706</v>
      </c>
      <c r="U1933">
        <v>39.813772455089797</v>
      </c>
      <c r="V1933">
        <v>17.065868263473057</v>
      </c>
      <c r="W1933">
        <v>26.247504990019955</v>
      </c>
      <c r="X1933">
        <v>99.900199600798416</v>
      </c>
      <c r="Y1933">
        <v>98.602794411177626</v>
      </c>
      <c r="Z1933">
        <v>72.355289421157678</v>
      </c>
      <c r="AA1933">
        <v>7.9748788426540802</v>
      </c>
      <c r="AB1933">
        <v>0</v>
      </c>
      <c r="AC1933">
        <v>1.95814995788492</v>
      </c>
      <c r="AE1933">
        <v>38.586210605429841</v>
      </c>
      <c r="AG1933">
        <v>12.964160952257735</v>
      </c>
      <c r="AH1933">
        <v>12.12317727199793</v>
      </c>
    </row>
    <row r="1934" spans="1:34">
      <c r="A1934">
        <v>11</v>
      </c>
      <c r="B1934">
        <v>296</v>
      </c>
      <c r="C1934">
        <v>2005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8</v>
      </c>
      <c r="M1934">
        <v>99</v>
      </c>
      <c r="N1934">
        <v>99</v>
      </c>
      <c r="O1934">
        <v>99</v>
      </c>
      <c r="P1934">
        <v>9999</v>
      </c>
      <c r="Q1934">
        <v>1417</v>
      </c>
      <c r="R1934">
        <v>1682</v>
      </c>
      <c r="S1934">
        <v>8</v>
      </c>
      <c r="T1934">
        <v>8.4482758620689626</v>
      </c>
      <c r="U1934">
        <v>43.98442330558855</v>
      </c>
      <c r="V1934">
        <v>5.9453032104637353</v>
      </c>
      <c r="W1934">
        <v>44.470868014268738</v>
      </c>
      <c r="X1934">
        <v>100</v>
      </c>
      <c r="Y1934">
        <v>99.82164090368606</v>
      </c>
      <c r="Z1934">
        <v>86.266349583828756</v>
      </c>
      <c r="AA1934">
        <v>8.1645324972164506</v>
      </c>
      <c r="AB1934">
        <v>0</v>
      </c>
      <c r="AC1934">
        <v>2.0548368159226986</v>
      </c>
      <c r="AE1934">
        <v>38.445794990216683</v>
      </c>
      <c r="AG1934">
        <v>21.762194333031445</v>
      </c>
      <c r="AH1934">
        <v>22.482277176212012</v>
      </c>
    </row>
    <row r="1935" spans="1:34">
      <c r="A1935">
        <v>11</v>
      </c>
      <c r="B1935">
        <v>297</v>
      </c>
      <c r="C1935">
        <v>2005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</v>
      </c>
      <c r="M1935">
        <v>99</v>
      </c>
      <c r="N1935">
        <v>99</v>
      </c>
      <c r="O1935">
        <v>99</v>
      </c>
      <c r="P1935">
        <v>9999</v>
      </c>
      <c r="Q1935">
        <v>1017</v>
      </c>
      <c r="R1935">
        <v>1213</v>
      </c>
      <c r="S1935">
        <v>9</v>
      </c>
      <c r="T1935">
        <v>9.171475680131902</v>
      </c>
      <c r="U1935">
        <v>48.612613355317379</v>
      </c>
      <c r="V1935">
        <v>2.3907666941467438</v>
      </c>
      <c r="W1935">
        <v>57.955482275350384</v>
      </c>
      <c r="X1935">
        <v>99.917559769167354</v>
      </c>
      <c r="Y1935">
        <v>99.835119538334723</v>
      </c>
      <c r="Z1935">
        <v>94.888705688375936</v>
      </c>
      <c r="AA1935">
        <v>8.1570324312100642</v>
      </c>
      <c r="AB1935">
        <v>0</v>
      </c>
      <c r="AC1935">
        <v>2.167041790656238</v>
      </c>
      <c r="AE1935">
        <v>36.457264683127853</v>
      </c>
      <c r="AG1935">
        <v>15.694138957174276</v>
      </c>
      <c r="AH1935">
        <v>17.919470551911576</v>
      </c>
    </row>
    <row r="1936" spans="1:34">
      <c r="A1936">
        <v>11</v>
      </c>
      <c r="B1936">
        <v>298</v>
      </c>
      <c r="C1936">
        <v>2005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9999</v>
      </c>
      <c r="Q1936">
        <v>408</v>
      </c>
      <c r="R1936">
        <v>465</v>
      </c>
      <c r="S1936">
        <v>10</v>
      </c>
      <c r="T1936">
        <v>9.741935483870968</v>
      </c>
      <c r="U1936">
        <v>51.52688172043009</v>
      </c>
      <c r="V1936">
        <v>1.5053763440860217</v>
      </c>
      <c r="W1936">
        <v>66.451612903225808</v>
      </c>
      <c r="X1936">
        <v>100</v>
      </c>
      <c r="Y1936">
        <v>100</v>
      </c>
      <c r="Z1936">
        <v>97.204301075268816</v>
      </c>
      <c r="AA1936">
        <v>8.3998276964528493</v>
      </c>
      <c r="AB1936">
        <v>0</v>
      </c>
      <c r="AC1936">
        <v>2.4225784974862687</v>
      </c>
      <c r="AE1936">
        <v>37.022602381987909</v>
      </c>
      <c r="AG1936">
        <v>6.0163022383231981</v>
      </c>
      <c r="AH1936">
        <v>7.2811875507495101</v>
      </c>
    </row>
    <row r="1937" spans="1:34">
      <c r="A1937">
        <v>11</v>
      </c>
      <c r="B1937">
        <v>299</v>
      </c>
      <c r="C1937">
        <v>2005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11</v>
      </c>
      <c r="M1937">
        <v>99</v>
      </c>
      <c r="N1937">
        <v>99</v>
      </c>
      <c r="O1937">
        <v>99</v>
      </c>
      <c r="P1937">
        <v>9999</v>
      </c>
      <c r="Q1937">
        <v>468</v>
      </c>
      <c r="R1937">
        <v>543</v>
      </c>
      <c r="S1937">
        <v>11</v>
      </c>
      <c r="T1937">
        <v>9.9686924493554319</v>
      </c>
      <c r="U1937">
        <v>53.627992633517472</v>
      </c>
      <c r="V1937">
        <v>1.2891344383057095</v>
      </c>
      <c r="W1937">
        <v>68.324125230202583</v>
      </c>
      <c r="X1937">
        <v>100</v>
      </c>
      <c r="Y1937">
        <v>100</v>
      </c>
      <c r="Z1937">
        <v>98.526703499079218</v>
      </c>
      <c r="AA1937">
        <v>8.1850371627364762</v>
      </c>
      <c r="AB1937">
        <v>0</v>
      </c>
      <c r="AC1937">
        <v>2.5871433693035946</v>
      </c>
      <c r="AE1937">
        <v>46.875492085529267</v>
      </c>
      <c r="AG1937">
        <v>7.0254884202354768</v>
      </c>
      <c r="AH1937">
        <v>8.8492563221129252</v>
      </c>
    </row>
    <row r="1938" spans="1:34">
      <c r="A1938">
        <v>11</v>
      </c>
      <c r="B1938">
        <v>300</v>
      </c>
      <c r="C1938">
        <v>2005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12</v>
      </c>
      <c r="M1938">
        <v>99</v>
      </c>
      <c r="N1938">
        <v>99</v>
      </c>
      <c r="O1938">
        <v>99</v>
      </c>
      <c r="P1938">
        <v>9999</v>
      </c>
      <c r="Q1938">
        <v>218</v>
      </c>
      <c r="R1938">
        <v>255</v>
      </c>
      <c r="S1938">
        <v>12</v>
      </c>
      <c r="T1938">
        <v>10.509803921568633</v>
      </c>
      <c r="U1938">
        <v>57.152941176470549</v>
      </c>
      <c r="V1938">
        <v>0</v>
      </c>
      <c r="W1938">
        <v>74.509803921568619</v>
      </c>
      <c r="X1938">
        <v>100</v>
      </c>
      <c r="Y1938">
        <v>100</v>
      </c>
      <c r="Z1938">
        <v>100</v>
      </c>
      <c r="AA1938">
        <v>7.6792552983815439</v>
      </c>
      <c r="AB1938">
        <v>0</v>
      </c>
      <c r="AC1938">
        <v>2.6314280698973014</v>
      </c>
      <c r="AE1938">
        <v>44.645200684759409</v>
      </c>
      <c r="AG1938">
        <v>3.2992625177901407</v>
      </c>
      <c r="AH1938">
        <v>4.428882611211324</v>
      </c>
    </row>
    <row r="1939" spans="1:34">
      <c r="A1939">
        <v>11</v>
      </c>
      <c r="B1939">
        <v>301</v>
      </c>
      <c r="C1939">
        <v>2005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13</v>
      </c>
      <c r="M1939">
        <v>99</v>
      </c>
      <c r="N1939">
        <v>99</v>
      </c>
      <c r="O1939">
        <v>99</v>
      </c>
      <c r="P1939">
        <v>9999</v>
      </c>
      <c r="Q1939">
        <v>77</v>
      </c>
      <c r="R1939">
        <v>84</v>
      </c>
      <c r="S1939">
        <v>13</v>
      </c>
      <c r="T1939">
        <v>10.190476190476188</v>
      </c>
      <c r="U1939">
        <v>58.165476190476177</v>
      </c>
      <c r="V1939">
        <v>1.1904761904761909</v>
      </c>
      <c r="W1939">
        <v>63.095238095238123</v>
      </c>
      <c r="X1939">
        <v>100</v>
      </c>
      <c r="Y1939">
        <v>100</v>
      </c>
      <c r="Z1939">
        <v>98.809523809523824</v>
      </c>
      <c r="AA1939">
        <v>8.7490610931308979</v>
      </c>
      <c r="AB1939">
        <v>0</v>
      </c>
      <c r="AC1939">
        <v>3.3183335981303519</v>
      </c>
      <c r="AE1939">
        <v>60.431550930445717</v>
      </c>
      <c r="AG1939">
        <v>1.0868158882132228</v>
      </c>
      <c r="AH1939">
        <v>1.4847727151171557</v>
      </c>
    </row>
    <row r="1940" spans="1:34">
      <c r="A1940">
        <v>11</v>
      </c>
      <c r="B1940">
        <v>302</v>
      </c>
      <c r="C1940">
        <v>2005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14</v>
      </c>
      <c r="M1940">
        <v>99</v>
      </c>
      <c r="N1940">
        <v>99</v>
      </c>
      <c r="O1940">
        <v>99</v>
      </c>
      <c r="P1940">
        <v>9999</v>
      </c>
      <c r="Q1940">
        <v>43</v>
      </c>
      <c r="R1940">
        <v>47</v>
      </c>
      <c r="S1940">
        <v>14</v>
      </c>
      <c r="T1940">
        <v>11.234042553191484</v>
      </c>
      <c r="U1940">
        <v>62.553191489361708</v>
      </c>
      <c r="V1940">
        <v>0</v>
      </c>
      <c r="W1940">
        <v>78.723404255319139</v>
      </c>
      <c r="X1940">
        <v>100</v>
      </c>
      <c r="Y1940">
        <v>100</v>
      </c>
      <c r="Z1940">
        <v>100</v>
      </c>
      <c r="AA1940">
        <v>6.0164968623980979</v>
      </c>
      <c r="AB1940">
        <v>0</v>
      </c>
      <c r="AC1940">
        <v>3.2302609469550996</v>
      </c>
      <c r="AE1940">
        <v>38.460719297699939</v>
      </c>
      <c r="AG1940">
        <v>0.60809936602406511</v>
      </c>
      <c r="AH1940">
        <v>0.89343453252101745</v>
      </c>
    </row>
    <row r="1941" spans="1:34">
      <c r="A1941">
        <v>11</v>
      </c>
      <c r="B1941">
        <v>303</v>
      </c>
      <c r="C1941">
        <v>2005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15</v>
      </c>
      <c r="M1941">
        <v>99</v>
      </c>
      <c r="N1941">
        <v>99</v>
      </c>
      <c r="O1941">
        <v>99</v>
      </c>
      <c r="P1941">
        <v>9999</v>
      </c>
      <c r="Q1941">
        <v>5</v>
      </c>
      <c r="R1941">
        <v>5</v>
      </c>
      <c r="S1941">
        <v>15</v>
      </c>
      <c r="T1941">
        <v>11.8</v>
      </c>
      <c r="U1941">
        <v>65.739999999999995</v>
      </c>
      <c r="V1941">
        <v>0</v>
      </c>
      <c r="W1941">
        <v>100</v>
      </c>
      <c r="X1941">
        <v>100</v>
      </c>
      <c r="Y1941">
        <v>100</v>
      </c>
      <c r="Z1941">
        <v>100</v>
      </c>
      <c r="AA1941">
        <v>6.5542657864935761</v>
      </c>
      <c r="AB1941">
        <v>0</v>
      </c>
      <c r="AC1941">
        <v>1.3266499161421563</v>
      </c>
      <c r="AE1941">
        <v>-2.8981453189675603</v>
      </c>
      <c r="AG1941">
        <v>6.4691421917453765E-2</v>
      </c>
      <c r="AH1941">
        <v>9.9888411850223902E-2</v>
      </c>
    </row>
    <row r="1942" spans="1:34">
      <c r="A1942">
        <v>11</v>
      </c>
      <c r="B1942">
        <v>304</v>
      </c>
      <c r="C1942">
        <v>2004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1</v>
      </c>
      <c r="M1942">
        <v>99</v>
      </c>
      <c r="N1942">
        <v>99</v>
      </c>
      <c r="O1942">
        <v>99</v>
      </c>
      <c r="P1942">
        <v>9999</v>
      </c>
      <c r="Q1942">
        <v>12</v>
      </c>
      <c r="R1942">
        <v>12</v>
      </c>
      <c r="S1942">
        <v>1</v>
      </c>
      <c r="T1942">
        <v>2.25</v>
      </c>
      <c r="U1942">
        <v>22.391666666666659</v>
      </c>
      <c r="V1942">
        <v>0</v>
      </c>
      <c r="W1942">
        <v>0</v>
      </c>
      <c r="X1942">
        <v>91.666666666666686</v>
      </c>
      <c r="Y1942">
        <v>25</v>
      </c>
      <c r="Z1942">
        <v>8.3333333333333357</v>
      </c>
      <c r="AA1942">
        <v>6.5555902776858348</v>
      </c>
      <c r="AB1942">
        <v>0</v>
      </c>
      <c r="AC1942">
        <v>0.72168783648703227</v>
      </c>
      <c r="AE1942">
        <v>87.93780870474815</v>
      </c>
      <c r="AG1942">
        <v>0.13591573224600753</v>
      </c>
      <c r="AH1942">
        <v>7.452036011610419E-2</v>
      </c>
    </row>
    <row r="1943" spans="1:34">
      <c r="A1943">
        <v>11</v>
      </c>
      <c r="B1943">
        <v>305</v>
      </c>
      <c r="C1943">
        <v>2004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2</v>
      </c>
      <c r="M1943">
        <v>99</v>
      </c>
      <c r="N1943">
        <v>99</v>
      </c>
      <c r="O1943">
        <v>99</v>
      </c>
      <c r="P1943">
        <v>9999</v>
      </c>
      <c r="Q1943">
        <v>82</v>
      </c>
      <c r="R1943">
        <v>85</v>
      </c>
      <c r="S1943">
        <v>2</v>
      </c>
      <c r="T1943">
        <v>3.1882352941176473</v>
      </c>
      <c r="U1943">
        <v>24.618823529411756</v>
      </c>
      <c r="V1943">
        <v>0</v>
      </c>
      <c r="W1943">
        <v>0</v>
      </c>
      <c r="X1943">
        <v>88.235294117647058</v>
      </c>
      <c r="Y1943">
        <v>62.352941176470594</v>
      </c>
      <c r="Z1943">
        <v>4.7058823529411757</v>
      </c>
      <c r="AA1943">
        <v>6.4683026979562257</v>
      </c>
      <c r="AB1943">
        <v>0</v>
      </c>
      <c r="AC1943">
        <v>1.193059513796443</v>
      </c>
      <c r="AE1943">
        <v>36.664147111656739</v>
      </c>
      <c r="AG1943">
        <v>0.96273643674255294</v>
      </c>
      <c r="AH1943">
        <v>0.58035469139917972</v>
      </c>
    </row>
    <row r="1944" spans="1:34">
      <c r="A1944">
        <v>11</v>
      </c>
      <c r="B1944">
        <v>306</v>
      </c>
      <c r="C1944">
        <v>2004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3</v>
      </c>
      <c r="M1944">
        <v>99</v>
      </c>
      <c r="N1944">
        <v>99</v>
      </c>
      <c r="O1944">
        <v>99</v>
      </c>
      <c r="P1944">
        <v>9999</v>
      </c>
      <c r="Q1944">
        <v>179</v>
      </c>
      <c r="R1944">
        <v>202</v>
      </c>
      <c r="S1944">
        <v>3</v>
      </c>
      <c r="T1944">
        <v>4.1039603960396045</v>
      </c>
      <c r="U1944">
        <v>24.77425742574254</v>
      </c>
      <c r="V1944">
        <v>0</v>
      </c>
      <c r="W1944">
        <v>1.4851485148514851</v>
      </c>
      <c r="X1944">
        <v>92.574257425742559</v>
      </c>
      <c r="Y1944">
        <v>58.910891089108915</v>
      </c>
      <c r="Z1944">
        <v>6.9306930693069324</v>
      </c>
      <c r="AA1944">
        <v>6.2075353994732891</v>
      </c>
      <c r="AB1944">
        <v>0</v>
      </c>
      <c r="AC1944">
        <v>1.6362490788191388</v>
      </c>
      <c r="AE1944">
        <v>37.136513030461998</v>
      </c>
      <c r="AG1944">
        <v>2.2879148261411255</v>
      </c>
      <c r="AH1944">
        <v>1.3879035733719065</v>
      </c>
    </row>
    <row r="1945" spans="1:34">
      <c r="A1945">
        <v>11</v>
      </c>
      <c r="B1945">
        <v>307</v>
      </c>
      <c r="C1945">
        <v>2004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4</v>
      </c>
      <c r="M1945">
        <v>99</v>
      </c>
      <c r="N1945">
        <v>99</v>
      </c>
      <c r="O1945">
        <v>99</v>
      </c>
      <c r="P1945">
        <v>9999</v>
      </c>
      <c r="Q1945">
        <v>407</v>
      </c>
      <c r="R1945">
        <v>466</v>
      </c>
      <c r="S1945">
        <v>4</v>
      </c>
      <c r="T1945">
        <v>4.6824034334763933</v>
      </c>
      <c r="U1945">
        <v>28.590343347639497</v>
      </c>
      <c r="V1945">
        <v>0</v>
      </c>
      <c r="W1945">
        <v>1.5021459227467813</v>
      </c>
      <c r="X1945">
        <v>97.639484978540779</v>
      </c>
      <c r="Y1945">
        <v>79.184549356223158</v>
      </c>
      <c r="Z1945">
        <v>17.596566523605148</v>
      </c>
      <c r="AA1945">
        <v>7.0897748024225002</v>
      </c>
      <c r="AB1945">
        <v>0</v>
      </c>
      <c r="AC1945">
        <v>1.4758395502269073</v>
      </c>
      <c r="AE1945">
        <v>17.511956434192282</v>
      </c>
      <c r="AG1945">
        <v>5.2780609355532899</v>
      </c>
      <c r="AH1945">
        <v>3.6949840337285753</v>
      </c>
    </row>
    <row r="1946" spans="1:34">
      <c r="A1946">
        <v>11</v>
      </c>
      <c r="B1946">
        <v>308</v>
      </c>
      <c r="C1946">
        <v>2004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5</v>
      </c>
      <c r="M1946">
        <v>99</v>
      </c>
      <c r="N1946">
        <v>99</v>
      </c>
      <c r="O1946">
        <v>99</v>
      </c>
      <c r="P1946">
        <v>9999</v>
      </c>
      <c r="Q1946">
        <v>1062</v>
      </c>
      <c r="R1946">
        <v>1270</v>
      </c>
      <c r="S1946">
        <v>5</v>
      </c>
      <c r="T1946">
        <v>6.1338582677165325</v>
      </c>
      <c r="U1946">
        <v>32.176929133858295</v>
      </c>
      <c r="V1946">
        <v>0</v>
      </c>
      <c r="W1946">
        <v>6.4566929133858277</v>
      </c>
      <c r="X1946">
        <v>99.291338582677184</v>
      </c>
      <c r="Y1946">
        <v>90.944881889763778</v>
      </c>
      <c r="Z1946">
        <v>32.755905511811022</v>
      </c>
      <c r="AA1946">
        <v>7.0260950066319516</v>
      </c>
      <c r="AB1946">
        <v>0</v>
      </c>
      <c r="AC1946">
        <v>1.7309694371970843</v>
      </c>
      <c r="AE1946">
        <v>29.919180775618123</v>
      </c>
      <c r="AG1946">
        <v>14.38441499603579</v>
      </c>
      <c r="AH1946">
        <v>11.333279345130501</v>
      </c>
    </row>
    <row r="1947" spans="1:34">
      <c r="A1947">
        <v>11</v>
      </c>
      <c r="B1947">
        <v>309</v>
      </c>
      <c r="C1947">
        <v>2004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6</v>
      </c>
      <c r="M1947">
        <v>99</v>
      </c>
      <c r="N1947">
        <v>99</v>
      </c>
      <c r="O1947">
        <v>99</v>
      </c>
      <c r="P1947">
        <v>9999</v>
      </c>
      <c r="Q1947">
        <v>1112</v>
      </c>
      <c r="R1947">
        <v>1332</v>
      </c>
      <c r="S1947">
        <v>6</v>
      </c>
      <c r="T1947">
        <v>7.1043543543543564</v>
      </c>
      <c r="U1947">
        <v>36.230930930930946</v>
      </c>
      <c r="V1947">
        <v>24.624624624624634</v>
      </c>
      <c r="W1947">
        <v>18.918918918918923</v>
      </c>
      <c r="X1947">
        <v>99.549549549549567</v>
      </c>
      <c r="Y1947">
        <v>94.144144144144164</v>
      </c>
      <c r="Z1947">
        <v>56.006006006006011</v>
      </c>
      <c r="AA1947">
        <v>8.0606832122396987</v>
      </c>
      <c r="AB1947">
        <v>0</v>
      </c>
      <c r="AC1947">
        <v>1.8483201416162889</v>
      </c>
      <c r="AE1947">
        <v>33.462168809393823</v>
      </c>
      <c r="AG1947">
        <v>15.086646279306828</v>
      </c>
      <c r="AH1947">
        <v>13.384156200443403</v>
      </c>
    </row>
    <row r="1948" spans="1:34">
      <c r="A1948">
        <v>11</v>
      </c>
      <c r="B1948">
        <v>310</v>
      </c>
      <c r="C1948">
        <v>2004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7</v>
      </c>
      <c r="M1948">
        <v>99</v>
      </c>
      <c r="N1948">
        <v>99</v>
      </c>
      <c r="O1948">
        <v>99</v>
      </c>
      <c r="P1948">
        <v>9999</v>
      </c>
      <c r="Q1948">
        <v>1062</v>
      </c>
      <c r="R1948">
        <v>1252</v>
      </c>
      <c r="S1948">
        <v>7.0670926517571884</v>
      </c>
      <c r="T1948">
        <v>7.7036741214057507</v>
      </c>
      <c r="U1948">
        <v>39.765095846645302</v>
      </c>
      <c r="V1948">
        <v>16.134185303514379</v>
      </c>
      <c r="W1948">
        <v>27.955271565495202</v>
      </c>
      <c r="X1948">
        <v>100.95846645367413</v>
      </c>
      <c r="Y1948">
        <v>99.121405750798715</v>
      </c>
      <c r="Z1948">
        <v>71.325878594249204</v>
      </c>
      <c r="AA1948">
        <v>6.9917827385632405</v>
      </c>
      <c r="AC1948">
        <v>1.7412107741203402</v>
      </c>
      <c r="AE1948">
        <v>23.821413910037407</v>
      </c>
      <c r="AG1948">
        <v>14.180541397666778</v>
      </c>
      <c r="AH1948">
        <v>13.807455142182159</v>
      </c>
    </row>
    <row r="1949" spans="1:34">
      <c r="A1949">
        <v>11</v>
      </c>
      <c r="B1949">
        <v>311</v>
      </c>
      <c r="C1949">
        <v>2004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8</v>
      </c>
      <c r="M1949">
        <v>99</v>
      </c>
      <c r="N1949">
        <v>99</v>
      </c>
      <c r="O1949">
        <v>99</v>
      </c>
      <c r="P1949">
        <v>9999</v>
      </c>
      <c r="Q1949">
        <v>1531</v>
      </c>
      <c r="R1949">
        <v>1861</v>
      </c>
      <c r="S1949">
        <v>8</v>
      </c>
      <c r="T1949">
        <v>8.3997850617947343</v>
      </c>
      <c r="U1949">
        <v>43.638581407845315</v>
      </c>
      <c r="V1949">
        <v>8.5437936593229438</v>
      </c>
      <c r="W1949">
        <v>42.127888232133273</v>
      </c>
      <c r="X1949">
        <v>100</v>
      </c>
      <c r="Y1949">
        <v>99.140247178936022</v>
      </c>
      <c r="Z1949">
        <v>84.255776464266546</v>
      </c>
      <c r="AA1949">
        <v>8.4591908388444388</v>
      </c>
      <c r="AB1949">
        <v>0</v>
      </c>
      <c r="AC1949">
        <v>2.1170173469021778</v>
      </c>
      <c r="AE1949">
        <v>43.316178216345513</v>
      </c>
      <c r="AG1949">
        <v>21.078264809151658</v>
      </c>
      <c r="AH1949">
        <v>22.522898301202058</v>
      </c>
    </row>
    <row r="1950" spans="1:34">
      <c r="A1950">
        <v>11</v>
      </c>
      <c r="B1950">
        <v>312</v>
      </c>
      <c r="C1950">
        <v>2004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</v>
      </c>
      <c r="M1950">
        <v>99</v>
      </c>
      <c r="N1950">
        <v>99</v>
      </c>
      <c r="O1950">
        <v>99</v>
      </c>
      <c r="P1950">
        <v>9999</v>
      </c>
      <c r="Q1950">
        <v>974</v>
      </c>
      <c r="R1950">
        <v>1147</v>
      </c>
      <c r="S1950">
        <v>9</v>
      </c>
      <c r="T1950">
        <v>9.1586748038360959</v>
      </c>
      <c r="U1950">
        <v>48.482999128160472</v>
      </c>
      <c r="V1950">
        <v>2.8770706190061039</v>
      </c>
      <c r="W1950">
        <v>55.013077593722755</v>
      </c>
      <c r="X1950">
        <v>100</v>
      </c>
      <c r="Y1950">
        <v>99.825632083696604</v>
      </c>
      <c r="Z1950">
        <v>94.07149084568438</v>
      </c>
      <c r="AA1950">
        <v>8.2875363864930893</v>
      </c>
      <c r="AB1950">
        <v>0</v>
      </c>
      <c r="AC1950">
        <v>2.2762794835975448</v>
      </c>
      <c r="AE1950">
        <v>45.166624271460243</v>
      </c>
      <c r="AG1950">
        <v>12.99127874051422</v>
      </c>
      <c r="AH1950">
        <v>15.422691574456865</v>
      </c>
    </row>
    <row r="1951" spans="1:34">
      <c r="A1951">
        <v>11</v>
      </c>
      <c r="B1951">
        <v>313</v>
      </c>
      <c r="C1951">
        <v>2004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10</v>
      </c>
      <c r="M1951">
        <v>99</v>
      </c>
      <c r="N1951">
        <v>99</v>
      </c>
      <c r="O1951">
        <v>99</v>
      </c>
      <c r="P1951">
        <v>9999</v>
      </c>
      <c r="Q1951">
        <v>344</v>
      </c>
      <c r="R1951">
        <v>382</v>
      </c>
      <c r="S1951">
        <v>10</v>
      </c>
      <c r="T1951">
        <v>9.5130890052355976</v>
      </c>
      <c r="U1951">
        <v>50.587958115183262</v>
      </c>
      <c r="V1951">
        <v>2.0942408376963351</v>
      </c>
      <c r="W1951">
        <v>60.732984293193745</v>
      </c>
      <c r="X1951">
        <v>100</v>
      </c>
      <c r="Y1951">
        <v>100</v>
      </c>
      <c r="Z1951">
        <v>96.596858638743441</v>
      </c>
      <c r="AA1951">
        <v>7.7499205547910703</v>
      </c>
      <c r="AB1951">
        <v>0</v>
      </c>
      <c r="AC1951">
        <v>2.4427660888535594</v>
      </c>
      <c r="AE1951">
        <v>47.181765778644099</v>
      </c>
      <c r="AG1951">
        <v>4.3266508098312384</v>
      </c>
      <c r="AH1951">
        <v>5.3594199892060574</v>
      </c>
    </row>
    <row r="1952" spans="1:34">
      <c r="A1952">
        <v>11</v>
      </c>
      <c r="B1952">
        <v>314</v>
      </c>
      <c r="C1952">
        <v>2004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9999</v>
      </c>
      <c r="Q1952">
        <v>445</v>
      </c>
      <c r="R1952">
        <v>506</v>
      </c>
      <c r="S1952">
        <v>11</v>
      </c>
      <c r="T1952">
        <v>10.077075098814227</v>
      </c>
      <c r="U1952">
        <v>53.259683794466397</v>
      </c>
      <c r="V1952">
        <v>0.19762845849802371</v>
      </c>
      <c r="W1952">
        <v>69.565217391304344</v>
      </c>
      <c r="X1952">
        <v>100</v>
      </c>
      <c r="Y1952">
        <v>100</v>
      </c>
      <c r="Z1952">
        <v>99.407114624505923</v>
      </c>
      <c r="AA1952">
        <v>7.898175797466326</v>
      </c>
      <c r="AB1952">
        <v>0</v>
      </c>
      <c r="AC1952">
        <v>2.3815803664354886</v>
      </c>
      <c r="AE1952">
        <v>43.232844528070942</v>
      </c>
      <c r="AG1952">
        <v>5.7311133763733135</v>
      </c>
      <c r="AH1952">
        <v>7.4740565422885634</v>
      </c>
    </row>
    <row r="1953" spans="1:34">
      <c r="A1953">
        <v>11</v>
      </c>
      <c r="B1953">
        <v>315</v>
      </c>
      <c r="C1953">
        <v>2004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12</v>
      </c>
      <c r="M1953">
        <v>99</v>
      </c>
      <c r="N1953">
        <v>99</v>
      </c>
      <c r="O1953">
        <v>99</v>
      </c>
      <c r="P1953">
        <v>9999</v>
      </c>
      <c r="Q1953">
        <v>168</v>
      </c>
      <c r="R1953">
        <v>202</v>
      </c>
      <c r="S1953">
        <v>12</v>
      </c>
      <c r="T1953">
        <v>10.054455445544557</v>
      </c>
      <c r="U1953">
        <v>55.350990099009913</v>
      </c>
      <c r="V1953">
        <v>3.4653465346534662</v>
      </c>
      <c r="W1953">
        <v>66.336633663366314</v>
      </c>
      <c r="X1953">
        <v>100</v>
      </c>
      <c r="Y1953">
        <v>100</v>
      </c>
      <c r="Z1953">
        <v>96.534653465346523</v>
      </c>
      <c r="AA1953">
        <v>9.2923914372815481</v>
      </c>
      <c r="AB1953">
        <v>0</v>
      </c>
      <c r="AC1953">
        <v>2.5951220331280722</v>
      </c>
      <c r="AE1953">
        <v>54.135221783289424</v>
      </c>
      <c r="AG1953">
        <v>2.2879148261411255</v>
      </c>
      <c r="AH1953">
        <v>3.100873444072012</v>
      </c>
    </row>
    <row r="1954" spans="1:34">
      <c r="A1954">
        <v>11</v>
      </c>
      <c r="B1954">
        <v>316</v>
      </c>
      <c r="C1954">
        <v>2004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13</v>
      </c>
      <c r="M1954">
        <v>99</v>
      </c>
      <c r="N1954">
        <v>99</v>
      </c>
      <c r="O1954">
        <v>99</v>
      </c>
      <c r="P1954">
        <v>9999</v>
      </c>
      <c r="Q1954">
        <v>52</v>
      </c>
      <c r="R1954">
        <v>59</v>
      </c>
      <c r="S1954">
        <v>13</v>
      </c>
      <c r="T1954">
        <v>10.74576271186441</v>
      </c>
      <c r="U1954">
        <v>60.669491525423744</v>
      </c>
      <c r="V1954">
        <v>0</v>
      </c>
      <c r="W1954">
        <v>71.186440677966104</v>
      </c>
      <c r="X1954">
        <v>100</v>
      </c>
      <c r="Y1954">
        <v>100</v>
      </c>
      <c r="Z1954">
        <v>100</v>
      </c>
      <c r="AA1954">
        <v>7.9944526155834561</v>
      </c>
      <c r="AB1954">
        <v>0</v>
      </c>
      <c r="AC1954">
        <v>2.697099637048828</v>
      </c>
      <c r="AE1954">
        <v>20.464782058105563</v>
      </c>
      <c r="AG1954">
        <v>0.66825235020953677</v>
      </c>
      <c r="AH1954">
        <v>0.99272656879640875</v>
      </c>
    </row>
    <row r="1955" spans="1:34">
      <c r="A1955">
        <v>11</v>
      </c>
      <c r="B1955">
        <v>317</v>
      </c>
      <c r="C1955">
        <v>2004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14</v>
      </c>
      <c r="M1955">
        <v>99</v>
      </c>
      <c r="N1955">
        <v>99</v>
      </c>
      <c r="O1955">
        <v>99</v>
      </c>
      <c r="P1955">
        <v>9999</v>
      </c>
      <c r="Q1955">
        <v>40</v>
      </c>
      <c r="R1955">
        <v>47</v>
      </c>
      <c r="S1955">
        <v>14</v>
      </c>
      <c r="T1955">
        <v>10.297872340425529</v>
      </c>
      <c r="U1955">
        <v>59.27872340425531</v>
      </c>
      <c r="V1955">
        <v>0</v>
      </c>
      <c r="W1955">
        <v>68.085106382978736</v>
      </c>
      <c r="X1955">
        <v>100</v>
      </c>
      <c r="Y1955">
        <v>100</v>
      </c>
      <c r="Z1955">
        <v>100</v>
      </c>
      <c r="AA1955">
        <v>6.105244908402824</v>
      </c>
      <c r="AB1955">
        <v>0</v>
      </c>
      <c r="AC1955">
        <v>2.9312323573267274</v>
      </c>
      <c r="AE1955">
        <v>41.468911216460754</v>
      </c>
      <c r="AG1955">
        <v>0.53233661796352927</v>
      </c>
      <c r="AH1955">
        <v>0.77268766400996636</v>
      </c>
    </row>
    <row r="1956" spans="1:34">
      <c r="A1956">
        <v>11</v>
      </c>
      <c r="B1956">
        <v>318</v>
      </c>
      <c r="C1956">
        <v>2004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15</v>
      </c>
      <c r="M1956">
        <v>99</v>
      </c>
      <c r="N1956">
        <v>99</v>
      </c>
      <c r="O1956">
        <v>99</v>
      </c>
      <c r="P1956">
        <v>9999</v>
      </c>
      <c r="Q1956">
        <v>6</v>
      </c>
      <c r="R1956">
        <v>6</v>
      </c>
      <c r="S1956">
        <v>15</v>
      </c>
      <c r="T1956">
        <v>7.1666666666666687</v>
      </c>
      <c r="U1956">
        <v>55.283333333333317</v>
      </c>
      <c r="V1956">
        <v>0</v>
      </c>
      <c r="W1956">
        <v>16.666666666666671</v>
      </c>
      <c r="X1956">
        <v>100</v>
      </c>
      <c r="Y1956">
        <v>100</v>
      </c>
      <c r="Z1956">
        <v>100</v>
      </c>
      <c r="AA1956">
        <v>9.155766246227298</v>
      </c>
      <c r="AB1956">
        <v>0</v>
      </c>
      <c r="AC1956">
        <v>1.5723301886760999</v>
      </c>
      <c r="AE1956">
        <v>69.136256174950148</v>
      </c>
      <c r="AG1956">
        <v>6.7957866123003766E-2</v>
      </c>
      <c r="AH1956">
        <v>9.1992569596247742E-2</v>
      </c>
    </row>
    <row r="1957" spans="1:34">
      <c r="A1957">
        <v>11</v>
      </c>
      <c r="B1957">
        <v>319</v>
      </c>
      <c r="C1957">
        <v>2003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1</v>
      </c>
      <c r="M1957">
        <v>99</v>
      </c>
      <c r="N1957">
        <v>99</v>
      </c>
      <c r="O1957">
        <v>99</v>
      </c>
      <c r="P1957">
        <v>9999</v>
      </c>
      <c r="Q1957">
        <v>23</v>
      </c>
      <c r="R1957">
        <v>25</v>
      </c>
      <c r="S1957">
        <v>1</v>
      </c>
      <c r="T1957">
        <v>2.6</v>
      </c>
      <c r="U1957">
        <v>22.932000000000006</v>
      </c>
      <c r="V1957">
        <v>0</v>
      </c>
      <c r="W1957">
        <v>0</v>
      </c>
      <c r="X1957">
        <v>80</v>
      </c>
      <c r="Y1957">
        <v>40</v>
      </c>
      <c r="Z1957">
        <v>4</v>
      </c>
      <c r="AA1957">
        <v>6.3835237917626646</v>
      </c>
      <c r="AB1957">
        <v>0</v>
      </c>
      <c r="AC1957">
        <v>1.2328828005937951</v>
      </c>
      <c r="AE1957">
        <v>66.286015166654309</v>
      </c>
      <c r="AG1957">
        <v>0.32607277944437196</v>
      </c>
      <c r="AH1957">
        <v>0.18558575240083156</v>
      </c>
    </row>
    <row r="1958" spans="1:34">
      <c r="A1958">
        <v>11</v>
      </c>
      <c r="B1958">
        <v>320</v>
      </c>
      <c r="C1958">
        <v>2003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2</v>
      </c>
      <c r="M1958">
        <v>99</v>
      </c>
      <c r="N1958">
        <v>99</v>
      </c>
      <c r="O1958">
        <v>99</v>
      </c>
      <c r="P1958">
        <v>9999</v>
      </c>
      <c r="Q1958">
        <v>83</v>
      </c>
      <c r="R1958">
        <v>88</v>
      </c>
      <c r="S1958">
        <v>2</v>
      </c>
      <c r="T1958">
        <v>3</v>
      </c>
      <c r="U1958">
        <v>24.375000000000004</v>
      </c>
      <c r="V1958">
        <v>0</v>
      </c>
      <c r="W1958">
        <v>0</v>
      </c>
      <c r="X1958">
        <v>90.909090909090892</v>
      </c>
      <c r="Y1958">
        <v>48.863636363636367</v>
      </c>
      <c r="Z1958">
        <v>9.0909090909090917</v>
      </c>
      <c r="AA1958">
        <v>6.6280438976436145</v>
      </c>
      <c r="AB1958">
        <v>0</v>
      </c>
      <c r="AC1958">
        <v>1.0335288182638247</v>
      </c>
      <c r="AE1958">
        <v>42.383836488156163</v>
      </c>
      <c r="AG1958">
        <v>1.1477761836441898</v>
      </c>
      <c r="AH1958">
        <v>0.69436846136365549</v>
      </c>
    </row>
    <row r="1959" spans="1:34">
      <c r="A1959">
        <v>11</v>
      </c>
      <c r="B1959">
        <v>321</v>
      </c>
      <c r="C1959">
        <v>2003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3</v>
      </c>
      <c r="M1959">
        <v>99</v>
      </c>
      <c r="N1959">
        <v>99</v>
      </c>
      <c r="O1959">
        <v>99</v>
      </c>
      <c r="P1959">
        <v>9999</v>
      </c>
      <c r="Q1959">
        <v>238</v>
      </c>
      <c r="R1959">
        <v>249</v>
      </c>
      <c r="S1959">
        <v>3</v>
      </c>
      <c r="T1959">
        <v>4.1004016064257023</v>
      </c>
      <c r="U1959">
        <v>25.967871485943757</v>
      </c>
      <c r="V1959">
        <v>0</v>
      </c>
      <c r="W1959">
        <v>0</v>
      </c>
      <c r="X1959">
        <v>91.96787148594376</v>
      </c>
      <c r="Y1959">
        <v>63.855421686746993</v>
      </c>
      <c r="Z1959">
        <v>10.843373493975903</v>
      </c>
      <c r="AA1959">
        <v>6.8309603986131284</v>
      </c>
      <c r="AB1959">
        <v>0</v>
      </c>
      <c r="AC1959">
        <v>1.5760378869308933</v>
      </c>
      <c r="AE1959">
        <v>31.581455690747433</v>
      </c>
      <c r="AG1959">
        <v>3.2476848832659448</v>
      </c>
      <c r="AH1959">
        <v>2.0931405460034473</v>
      </c>
    </row>
    <row r="1960" spans="1:34">
      <c r="A1960">
        <v>11</v>
      </c>
      <c r="B1960">
        <v>322</v>
      </c>
      <c r="C1960">
        <v>2003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4</v>
      </c>
      <c r="M1960">
        <v>99</v>
      </c>
      <c r="N1960">
        <v>99</v>
      </c>
      <c r="O1960">
        <v>99</v>
      </c>
      <c r="P1960">
        <v>9999</v>
      </c>
      <c r="Q1960">
        <v>554</v>
      </c>
      <c r="R1960">
        <v>588</v>
      </c>
      <c r="S1960">
        <v>4</v>
      </c>
      <c r="T1960">
        <v>5.2806122448979584</v>
      </c>
      <c r="U1960">
        <v>29.416836734693899</v>
      </c>
      <c r="V1960">
        <v>0</v>
      </c>
      <c r="W1960">
        <v>2.7210884353741496</v>
      </c>
      <c r="X1960">
        <v>96.768707482993179</v>
      </c>
      <c r="Y1960">
        <v>78.741496598639486</v>
      </c>
      <c r="Z1960">
        <v>20.748299319727895</v>
      </c>
      <c r="AA1960">
        <v>7.9052793128490428</v>
      </c>
      <c r="AB1960">
        <v>0</v>
      </c>
      <c r="AC1960">
        <v>1.6427013278034055</v>
      </c>
      <c r="AE1960">
        <v>10.782427199638789</v>
      </c>
      <c r="AG1960">
        <v>7.6692317725316288</v>
      </c>
      <c r="AH1960">
        <v>5.5993290037544519</v>
      </c>
    </row>
    <row r="1961" spans="1:34">
      <c r="A1961">
        <v>11</v>
      </c>
      <c r="B1961">
        <v>323</v>
      </c>
      <c r="C1961">
        <v>2003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5</v>
      </c>
      <c r="M1961">
        <v>99</v>
      </c>
      <c r="N1961">
        <v>99</v>
      </c>
      <c r="O1961">
        <v>99</v>
      </c>
      <c r="P1961">
        <v>9999</v>
      </c>
      <c r="Q1961">
        <v>1131</v>
      </c>
      <c r="R1961">
        <v>1209</v>
      </c>
      <c r="S1961">
        <v>5</v>
      </c>
      <c r="T1961">
        <v>6.4234904880066193</v>
      </c>
      <c r="U1961">
        <v>32.418279569892498</v>
      </c>
      <c r="V1961">
        <v>0</v>
      </c>
      <c r="W1961">
        <v>9.8428453267162901</v>
      </c>
      <c r="X1961">
        <v>99.172870140612062</v>
      </c>
      <c r="Y1961">
        <v>86.517783291976855</v>
      </c>
      <c r="Z1961">
        <v>37.799834574028125</v>
      </c>
      <c r="AA1961">
        <v>7.7168076269670562</v>
      </c>
      <c r="AB1961">
        <v>0</v>
      </c>
      <c r="AC1961">
        <v>1.764734231166446</v>
      </c>
      <c r="AE1961">
        <v>26.617230745369994</v>
      </c>
      <c r="AG1961">
        <v>15.768879613929828</v>
      </c>
      <c r="AH1961">
        <v>12.687584691910828</v>
      </c>
    </row>
    <row r="1962" spans="1:34">
      <c r="A1962">
        <v>11</v>
      </c>
      <c r="B1962">
        <v>324</v>
      </c>
      <c r="C1962">
        <v>2003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6</v>
      </c>
      <c r="M1962">
        <v>99</v>
      </c>
      <c r="N1962">
        <v>99</v>
      </c>
      <c r="O1962">
        <v>99</v>
      </c>
      <c r="P1962">
        <v>9999</v>
      </c>
      <c r="Q1962">
        <v>1038</v>
      </c>
      <c r="R1962">
        <v>1002</v>
      </c>
      <c r="S1962">
        <v>6</v>
      </c>
      <c r="T1962">
        <v>7.2365269461077828</v>
      </c>
      <c r="U1962">
        <v>36.142415169660687</v>
      </c>
      <c r="V1962">
        <v>19.56087824351297</v>
      </c>
      <c r="W1962">
        <v>18.163672654690625</v>
      </c>
      <c r="X1962">
        <v>99.700598802395234</v>
      </c>
      <c r="Y1962">
        <v>94.710578842315371</v>
      </c>
      <c r="Z1962">
        <v>58.682634730538922</v>
      </c>
      <c r="AA1962">
        <v>7.4867405982656061</v>
      </c>
      <c r="AB1962">
        <v>0</v>
      </c>
      <c r="AC1962">
        <v>1.7282850388236346</v>
      </c>
      <c r="AE1962">
        <v>26.590211793193362</v>
      </c>
      <c r="AG1962">
        <v>13.06899700013043</v>
      </c>
      <c r="AH1962">
        <v>11.723238003611373</v>
      </c>
    </row>
    <row r="1963" spans="1:34">
      <c r="A1963">
        <v>11</v>
      </c>
      <c r="B1963">
        <v>325</v>
      </c>
      <c r="C1963">
        <v>2003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7</v>
      </c>
      <c r="M1963">
        <v>99</v>
      </c>
      <c r="N1963">
        <v>99</v>
      </c>
      <c r="O1963">
        <v>99</v>
      </c>
      <c r="P1963">
        <v>9999</v>
      </c>
      <c r="Q1963">
        <v>939</v>
      </c>
      <c r="R1963">
        <v>1038</v>
      </c>
      <c r="S1963">
        <v>7</v>
      </c>
      <c r="T1963">
        <v>7.9306358381502893</v>
      </c>
      <c r="U1963">
        <v>39.752023121387253</v>
      </c>
      <c r="V1963">
        <v>13.776493256262039</v>
      </c>
      <c r="W1963">
        <v>33.429672447013495</v>
      </c>
      <c r="X1963">
        <v>100</v>
      </c>
      <c r="Y1963">
        <v>99.132947976878626</v>
      </c>
      <c r="Z1963">
        <v>72.736030828516391</v>
      </c>
      <c r="AA1963">
        <v>7.8342247730857277</v>
      </c>
      <c r="AB1963">
        <v>0</v>
      </c>
      <c r="AC1963">
        <v>2.0117683103275499</v>
      </c>
      <c r="AE1963">
        <v>40.10835142338955</v>
      </c>
      <c r="AG1963">
        <v>13.538541802530323</v>
      </c>
      <c r="AH1963">
        <v>13.357318449353828</v>
      </c>
    </row>
    <row r="1964" spans="1:34">
      <c r="A1964">
        <v>11</v>
      </c>
      <c r="B1964">
        <v>326</v>
      </c>
      <c r="C1964">
        <v>2003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8</v>
      </c>
      <c r="M1964">
        <v>99</v>
      </c>
      <c r="N1964">
        <v>99</v>
      </c>
      <c r="O1964">
        <v>99</v>
      </c>
      <c r="P1964">
        <v>9999</v>
      </c>
      <c r="Q1964">
        <v>1305</v>
      </c>
      <c r="R1964">
        <v>1511</v>
      </c>
      <c r="S1964">
        <v>8</v>
      </c>
      <c r="T1964">
        <v>8.8563864990072787</v>
      </c>
      <c r="U1964">
        <v>43.864791528788871</v>
      </c>
      <c r="V1964">
        <v>5.4930509596293859</v>
      </c>
      <c r="W1964">
        <v>50.959629384513562</v>
      </c>
      <c r="X1964">
        <v>100</v>
      </c>
      <c r="Y1964">
        <v>99.735274652547986</v>
      </c>
      <c r="Z1964">
        <v>86.565188616810062</v>
      </c>
      <c r="AA1964">
        <v>7.919505149915933</v>
      </c>
      <c r="AB1964">
        <v>0</v>
      </c>
      <c r="AC1964">
        <v>2.1353654222687877</v>
      </c>
      <c r="AE1964">
        <v>38.529419285525506</v>
      </c>
      <c r="AG1964">
        <v>19.707838789617846</v>
      </c>
      <c r="AH1964">
        <v>21.45572648421663</v>
      </c>
    </row>
    <row r="1965" spans="1:34">
      <c r="A1965">
        <v>11</v>
      </c>
      <c r="B1965">
        <v>327</v>
      </c>
      <c r="C1965">
        <v>2003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</v>
      </c>
      <c r="M1965">
        <v>99</v>
      </c>
      <c r="N1965">
        <v>99</v>
      </c>
      <c r="O1965">
        <v>99</v>
      </c>
      <c r="P1965">
        <v>9999</v>
      </c>
      <c r="Q1965">
        <v>848</v>
      </c>
      <c r="R1965">
        <v>976</v>
      </c>
      <c r="S1965">
        <v>9</v>
      </c>
      <c r="T1965">
        <v>9.4569672131147513</v>
      </c>
      <c r="U1965">
        <v>47.803073770491807</v>
      </c>
      <c r="V1965">
        <v>2.459016393442623</v>
      </c>
      <c r="W1965">
        <v>62.19262295081969</v>
      </c>
      <c r="X1965">
        <v>100</v>
      </c>
      <c r="Y1965">
        <v>99.590163934426243</v>
      </c>
      <c r="Z1965">
        <v>92.622950819672127</v>
      </c>
      <c r="AA1965">
        <v>8.582988725960492</v>
      </c>
      <c r="AB1965">
        <v>0</v>
      </c>
      <c r="AC1965">
        <v>2.2747258488551094</v>
      </c>
      <c r="AE1965">
        <v>46.631623266721157</v>
      </c>
      <c r="AG1965">
        <v>12.729881309508279</v>
      </c>
      <c r="AH1965">
        <v>15.103177650205337</v>
      </c>
    </row>
    <row r="1966" spans="1:34">
      <c r="A1966">
        <v>11</v>
      </c>
      <c r="B1966">
        <v>328</v>
      </c>
      <c r="C1966">
        <v>2003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10</v>
      </c>
      <c r="M1966">
        <v>99</v>
      </c>
      <c r="N1966">
        <v>99</v>
      </c>
      <c r="O1966">
        <v>99</v>
      </c>
      <c r="P1966">
        <v>9999</v>
      </c>
      <c r="Q1966">
        <v>319</v>
      </c>
      <c r="R1966">
        <v>338</v>
      </c>
      <c r="S1966">
        <v>10</v>
      </c>
      <c r="T1966">
        <v>9.8491124260355001</v>
      </c>
      <c r="U1966">
        <v>50.854733727810654</v>
      </c>
      <c r="V1966">
        <v>1.1834319526627219</v>
      </c>
      <c r="W1966">
        <v>65.680473372781051</v>
      </c>
      <c r="X1966">
        <v>100</v>
      </c>
      <c r="Y1966">
        <v>100</v>
      </c>
      <c r="Z1966">
        <v>97.041420118343197</v>
      </c>
      <c r="AA1966">
        <v>8.4269568559579824</v>
      </c>
      <c r="AB1966">
        <v>0</v>
      </c>
      <c r="AC1966">
        <v>2.4357451101866658</v>
      </c>
      <c r="AE1966">
        <v>45.833109561390735</v>
      </c>
      <c r="AG1966">
        <v>4.4085039780879098</v>
      </c>
      <c r="AH1966">
        <v>5.564303051530878</v>
      </c>
    </row>
    <row r="1967" spans="1:34">
      <c r="A1967">
        <v>11</v>
      </c>
      <c r="B1967">
        <v>329</v>
      </c>
      <c r="C1967">
        <v>2003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9999</v>
      </c>
      <c r="Q1967">
        <v>298</v>
      </c>
      <c r="R1967">
        <v>355</v>
      </c>
      <c r="S1967">
        <v>11</v>
      </c>
      <c r="T1967">
        <v>10.4</v>
      </c>
      <c r="U1967">
        <v>53.409859154929585</v>
      </c>
      <c r="V1967">
        <v>0.56338028169014076</v>
      </c>
      <c r="W1967">
        <v>74.084507042253506</v>
      </c>
      <c r="X1967">
        <v>100</v>
      </c>
      <c r="Y1967">
        <v>100</v>
      </c>
      <c r="Z1967">
        <v>98.591549295774627</v>
      </c>
      <c r="AA1967">
        <v>8.5622090563023452</v>
      </c>
      <c r="AB1967">
        <v>0</v>
      </c>
      <c r="AC1967">
        <v>2.5070042725402777</v>
      </c>
      <c r="AE1967">
        <v>49.228039734631402</v>
      </c>
      <c r="AG1967">
        <v>4.6302334681100836</v>
      </c>
      <c r="AH1967">
        <v>6.1377963690841959</v>
      </c>
    </row>
    <row r="1968" spans="1:34">
      <c r="A1968">
        <v>11</v>
      </c>
      <c r="B1968">
        <v>330</v>
      </c>
      <c r="C1968">
        <v>2003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12</v>
      </c>
      <c r="M1968">
        <v>99</v>
      </c>
      <c r="N1968">
        <v>99</v>
      </c>
      <c r="O1968">
        <v>99</v>
      </c>
      <c r="P1968">
        <v>9999</v>
      </c>
      <c r="Q1968">
        <v>149</v>
      </c>
      <c r="R1968">
        <v>171</v>
      </c>
      <c r="S1968">
        <v>12</v>
      </c>
      <c r="T1968">
        <v>10.701754385964913</v>
      </c>
      <c r="U1968">
        <v>56.427485380116948</v>
      </c>
      <c r="V1968">
        <v>0.58479532163742698</v>
      </c>
      <c r="W1968">
        <v>76.608187134502941</v>
      </c>
      <c r="X1968">
        <v>100</v>
      </c>
      <c r="Y1968">
        <v>100</v>
      </c>
      <c r="Z1968">
        <v>99.415204678362571</v>
      </c>
      <c r="AA1968">
        <v>8.0839892368051256</v>
      </c>
      <c r="AB1968">
        <v>0</v>
      </c>
      <c r="AC1968">
        <v>2.6510391581484254</v>
      </c>
      <c r="AE1968">
        <v>27.358386491325799</v>
      </c>
      <c r="AG1968">
        <v>2.2303378113995049</v>
      </c>
      <c r="AH1968">
        <v>3.1235574454750794</v>
      </c>
    </row>
    <row r="1969" spans="1:34">
      <c r="A1969">
        <v>11</v>
      </c>
      <c r="B1969">
        <v>331</v>
      </c>
      <c r="C1969">
        <v>2003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13</v>
      </c>
      <c r="M1969">
        <v>99</v>
      </c>
      <c r="N1969">
        <v>99</v>
      </c>
      <c r="O1969">
        <v>99</v>
      </c>
      <c r="P1969">
        <v>9999</v>
      </c>
      <c r="Q1969">
        <v>58</v>
      </c>
      <c r="R1969">
        <v>70</v>
      </c>
      <c r="S1969">
        <v>13</v>
      </c>
      <c r="T1969">
        <v>11.214285714285712</v>
      </c>
      <c r="U1969">
        <v>58.522857142857113</v>
      </c>
      <c r="V1969">
        <v>1.4285714285714288</v>
      </c>
      <c r="W1969">
        <v>77.142857142857125</v>
      </c>
      <c r="X1969">
        <v>100</v>
      </c>
      <c r="Y1969">
        <v>100</v>
      </c>
      <c r="Z1969">
        <v>98.571428571428555</v>
      </c>
      <c r="AA1969">
        <v>8.4708773610120893</v>
      </c>
      <c r="AB1969">
        <v>0</v>
      </c>
      <c r="AC1969">
        <v>2.5795506648742297</v>
      </c>
      <c r="AE1969">
        <v>34.294328904426315</v>
      </c>
      <c r="AG1969">
        <v>0.91300378244424141</v>
      </c>
      <c r="AH1969">
        <v>1.3261304609894411</v>
      </c>
    </row>
    <row r="1970" spans="1:34">
      <c r="A1970">
        <v>11</v>
      </c>
      <c r="B1970">
        <v>332</v>
      </c>
      <c r="C1970">
        <v>2003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14</v>
      </c>
      <c r="M1970">
        <v>99</v>
      </c>
      <c r="N1970">
        <v>99</v>
      </c>
      <c r="O1970">
        <v>99</v>
      </c>
      <c r="P1970">
        <v>9999</v>
      </c>
      <c r="Q1970">
        <v>32</v>
      </c>
      <c r="R1970">
        <v>42</v>
      </c>
      <c r="S1970">
        <v>14</v>
      </c>
      <c r="T1970">
        <v>11.380952380952378</v>
      </c>
      <c r="U1970">
        <v>63.147619047619024</v>
      </c>
      <c r="V1970">
        <v>0</v>
      </c>
      <c r="W1970">
        <v>83.333333333333314</v>
      </c>
      <c r="X1970">
        <v>100</v>
      </c>
      <c r="Y1970">
        <v>100</v>
      </c>
      <c r="Z1970">
        <v>100</v>
      </c>
      <c r="AA1970">
        <v>8.0714440230221207</v>
      </c>
      <c r="AB1970">
        <v>0</v>
      </c>
      <c r="AC1970">
        <v>2.7338476370299603</v>
      </c>
      <c r="AE1970">
        <v>25.026334780271025</v>
      </c>
      <c r="AG1970">
        <v>0.54780226946654498</v>
      </c>
      <c r="AH1970">
        <v>0.8585566588478728</v>
      </c>
    </row>
    <row r="1971" spans="1:34">
      <c r="A1971">
        <v>11</v>
      </c>
      <c r="B1971">
        <v>333</v>
      </c>
      <c r="C1971">
        <v>2003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15</v>
      </c>
      <c r="M1971">
        <v>99</v>
      </c>
      <c r="N1971">
        <v>99</v>
      </c>
      <c r="O1971">
        <v>99</v>
      </c>
      <c r="P1971">
        <v>9999</v>
      </c>
      <c r="Q1971">
        <v>4</v>
      </c>
      <c r="R1971">
        <v>5</v>
      </c>
      <c r="S1971">
        <v>15</v>
      </c>
      <c r="T1971">
        <v>11</v>
      </c>
      <c r="U1971">
        <v>55.72</v>
      </c>
      <c r="V1971">
        <v>0</v>
      </c>
      <c r="W1971">
        <v>80</v>
      </c>
      <c r="X1971">
        <v>100</v>
      </c>
      <c r="Y1971">
        <v>100</v>
      </c>
      <c r="Z1971">
        <v>100</v>
      </c>
      <c r="AA1971">
        <v>5.5531612618398656</v>
      </c>
      <c r="AB1971">
        <v>0</v>
      </c>
      <c r="AC1971">
        <v>2.0976176963403033</v>
      </c>
      <c r="AE1971">
        <v>68.678905170470898</v>
      </c>
      <c r="AG1971">
        <v>6.5214555888874398E-2</v>
      </c>
      <c r="AH1971">
        <v>9.0186971252174564E-2</v>
      </c>
    </row>
    <row r="1972" spans="1:34">
      <c r="A1972">
        <v>11</v>
      </c>
      <c r="B1972">
        <v>334</v>
      </c>
      <c r="C1972">
        <v>2002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1</v>
      </c>
      <c r="M1972">
        <v>99</v>
      </c>
      <c r="N1972">
        <v>99</v>
      </c>
      <c r="O1972">
        <v>99</v>
      </c>
      <c r="P1972">
        <v>9999</v>
      </c>
      <c r="Q1972">
        <v>27</v>
      </c>
      <c r="R1972">
        <v>20</v>
      </c>
      <c r="S1972">
        <v>1</v>
      </c>
      <c r="T1972">
        <v>2.65</v>
      </c>
      <c r="U1972">
        <v>23.18</v>
      </c>
      <c r="V1972">
        <v>0</v>
      </c>
      <c r="W1972">
        <v>0</v>
      </c>
      <c r="X1972">
        <v>90</v>
      </c>
      <c r="Y1972">
        <v>60</v>
      </c>
      <c r="Z1972">
        <v>0</v>
      </c>
      <c r="AA1972">
        <v>3.3546385796386358</v>
      </c>
      <c r="AB1972">
        <v>0</v>
      </c>
      <c r="AC1972">
        <v>1.3518505834595778</v>
      </c>
      <c r="AE1972">
        <v>58.721445320279081</v>
      </c>
      <c r="AG1972">
        <v>0.20529454635037619</v>
      </c>
      <c r="AH1972">
        <v>0.1177788075378436</v>
      </c>
    </row>
    <row r="1973" spans="1:34">
      <c r="A1973">
        <v>11</v>
      </c>
      <c r="B1973">
        <v>335</v>
      </c>
      <c r="C1973">
        <v>2002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2</v>
      </c>
      <c r="M1973">
        <v>99</v>
      </c>
      <c r="N1973">
        <v>99</v>
      </c>
      <c r="O1973">
        <v>99</v>
      </c>
      <c r="P1973">
        <v>9999</v>
      </c>
      <c r="Q1973">
        <v>189</v>
      </c>
      <c r="R1973">
        <v>143.1</v>
      </c>
      <c r="S1973">
        <v>2.0125786163522004</v>
      </c>
      <c r="T1973">
        <v>3.6617749825297001</v>
      </c>
      <c r="U1973">
        <v>25.329140461215939</v>
      </c>
      <c r="V1973">
        <v>0</v>
      </c>
      <c r="W1973">
        <v>0</v>
      </c>
      <c r="X1973">
        <v>92.941998602375975</v>
      </c>
      <c r="Y1973">
        <v>58.700209643605874</v>
      </c>
      <c r="Z1973">
        <v>9.0845562543675769</v>
      </c>
      <c r="AA1973">
        <v>9.1980527989320002</v>
      </c>
      <c r="AB1973">
        <v>0.47566466418085634</v>
      </c>
      <c r="AC1973">
        <v>1.6407415726241681</v>
      </c>
      <c r="AD1973">
        <v>70.917583747647399</v>
      </c>
      <c r="AE1973">
        <v>60.521540527253009</v>
      </c>
      <c r="AF1973">
        <v>58.567341228513811</v>
      </c>
      <c r="AG1973">
        <v>1.4688824791369413</v>
      </c>
      <c r="AH1973">
        <v>0.92083922735476287</v>
      </c>
    </row>
    <row r="1974" spans="1:34">
      <c r="A1974">
        <v>11</v>
      </c>
      <c r="B1974">
        <v>336</v>
      </c>
      <c r="C1974">
        <v>2002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3</v>
      </c>
      <c r="M1974">
        <v>99</v>
      </c>
      <c r="N1974">
        <v>99</v>
      </c>
      <c r="O1974">
        <v>99</v>
      </c>
      <c r="P1974">
        <v>9999</v>
      </c>
      <c r="Q1974">
        <v>438</v>
      </c>
      <c r="R1974">
        <v>453</v>
      </c>
      <c r="S1974">
        <v>3</v>
      </c>
      <c r="T1974">
        <v>4.7108167770419422</v>
      </c>
      <c r="U1974">
        <v>27.58631346578364</v>
      </c>
      <c r="V1974">
        <v>0</v>
      </c>
      <c r="W1974">
        <v>0.66225165562913901</v>
      </c>
      <c r="X1974">
        <v>97.350993377483434</v>
      </c>
      <c r="Y1974">
        <v>75.055187637969098</v>
      </c>
      <c r="Z1974">
        <v>12.141280353200882</v>
      </c>
      <c r="AA1974">
        <v>6.3214228327344308</v>
      </c>
      <c r="AB1974">
        <v>0</v>
      </c>
      <c r="AC1974">
        <v>1.5843585604613162</v>
      </c>
      <c r="AE1974">
        <v>36.923424913897193</v>
      </c>
      <c r="AG1974">
        <v>4.649921474836022</v>
      </c>
      <c r="AH1974">
        <v>3.174794318976307</v>
      </c>
    </row>
    <row r="1975" spans="1:34">
      <c r="A1975">
        <v>11</v>
      </c>
      <c r="B1975">
        <v>337</v>
      </c>
      <c r="C1975">
        <v>2002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4</v>
      </c>
      <c r="M1975">
        <v>99</v>
      </c>
      <c r="N1975">
        <v>99</v>
      </c>
      <c r="O1975">
        <v>99</v>
      </c>
      <c r="P1975">
        <v>9999</v>
      </c>
      <c r="Q1975">
        <v>845</v>
      </c>
      <c r="R1975">
        <v>929</v>
      </c>
      <c r="S1975">
        <v>4</v>
      </c>
      <c r="T1975">
        <v>5.9074273412271259</v>
      </c>
      <c r="U1975">
        <v>30.855005382131338</v>
      </c>
      <c r="V1975">
        <v>0</v>
      </c>
      <c r="W1975">
        <v>4.0904198062432719</v>
      </c>
      <c r="X1975">
        <v>99.461786867599599</v>
      </c>
      <c r="Y1975">
        <v>86.867599569429501</v>
      </c>
      <c r="Z1975">
        <v>28.20236813778256</v>
      </c>
      <c r="AA1975">
        <v>6.6986542697621996</v>
      </c>
      <c r="AB1975">
        <v>0</v>
      </c>
      <c r="AC1975">
        <v>1.7136313965794625</v>
      </c>
      <c r="AE1975">
        <v>25.19248921351722</v>
      </c>
      <c r="AG1975">
        <v>9.5359316779749737</v>
      </c>
      <c r="AH1975">
        <v>7.2822413134318653</v>
      </c>
    </row>
    <row r="1976" spans="1:34">
      <c r="A1976">
        <v>11</v>
      </c>
      <c r="B1976">
        <v>338</v>
      </c>
      <c r="C1976">
        <v>2002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5</v>
      </c>
      <c r="M1976">
        <v>99</v>
      </c>
      <c r="N1976">
        <v>99</v>
      </c>
      <c r="O1976">
        <v>99</v>
      </c>
      <c r="P1976">
        <v>9999</v>
      </c>
      <c r="Q1976">
        <v>1515</v>
      </c>
      <c r="R1976">
        <v>1749</v>
      </c>
      <c r="S1976">
        <v>4.9914236706689534</v>
      </c>
      <c r="T1976">
        <v>7.230989136649514</v>
      </c>
      <c r="U1976">
        <v>34.750485991995397</v>
      </c>
      <c r="V1976">
        <v>0</v>
      </c>
      <c r="W1976">
        <v>20.926243567753005</v>
      </c>
      <c r="X1976">
        <v>99.714122355631773</v>
      </c>
      <c r="Y1976">
        <v>94.625500285877635</v>
      </c>
      <c r="Z1976">
        <v>47.684391080617488</v>
      </c>
      <c r="AA1976">
        <v>7.2619693624065489</v>
      </c>
      <c r="AB1976">
        <v>0.17913034797775212</v>
      </c>
      <c r="AC1976">
        <v>1.7991930706369499</v>
      </c>
      <c r="AD1976">
        <v>-2.1423788939098452</v>
      </c>
      <c r="AE1976">
        <v>35.655283477009526</v>
      </c>
      <c r="AF1976">
        <v>15.250500450756309</v>
      </c>
      <c r="AG1976">
        <v>17.953008078340396</v>
      </c>
      <c r="AH1976">
        <v>15.44096426190591</v>
      </c>
    </row>
    <row r="1977" spans="1:34">
      <c r="A1977">
        <v>11</v>
      </c>
      <c r="B1977">
        <v>339</v>
      </c>
      <c r="C1977">
        <v>2002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6</v>
      </c>
      <c r="M1977">
        <v>99</v>
      </c>
      <c r="N1977">
        <v>99</v>
      </c>
      <c r="O1977">
        <v>99</v>
      </c>
      <c r="P1977">
        <v>9999</v>
      </c>
      <c r="Q1977">
        <v>1399</v>
      </c>
      <c r="R1977">
        <v>1588</v>
      </c>
      <c r="S1977">
        <v>5.9924433249370308</v>
      </c>
      <c r="T1977">
        <v>8.1895465994962215</v>
      </c>
      <c r="U1977">
        <v>38.567065491183889</v>
      </c>
      <c r="V1977">
        <v>13.664987405541561</v>
      </c>
      <c r="W1977">
        <v>39.042821158690174</v>
      </c>
      <c r="X1977">
        <v>99.811083123425675</v>
      </c>
      <c r="Y1977">
        <v>97.670025188916881</v>
      </c>
      <c r="Z1977">
        <v>65.931989924433282</v>
      </c>
      <c r="AA1977">
        <v>8.1516717825006104</v>
      </c>
      <c r="AB1977">
        <v>0.17369397489226668</v>
      </c>
      <c r="AC1977">
        <v>2.0008310312014768</v>
      </c>
      <c r="AD1977">
        <v>13.004765924350943</v>
      </c>
      <c r="AE1977">
        <v>44.61160185265981</v>
      </c>
      <c r="AF1977">
        <v>12.008843401602517</v>
      </c>
      <c r="AG1977">
        <v>16.300386980219862</v>
      </c>
      <c r="AH1977">
        <v>15.559327390533779</v>
      </c>
    </row>
    <row r="1978" spans="1:34">
      <c r="A1978">
        <v>11</v>
      </c>
      <c r="B1978">
        <v>340</v>
      </c>
      <c r="C1978">
        <v>2002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7</v>
      </c>
      <c r="M1978">
        <v>99</v>
      </c>
      <c r="N1978">
        <v>99</v>
      </c>
      <c r="O1978">
        <v>99</v>
      </c>
      <c r="P1978">
        <v>9999</v>
      </c>
      <c r="Q1978">
        <v>1173</v>
      </c>
      <c r="R1978">
        <v>1331</v>
      </c>
      <c r="S1978">
        <v>7</v>
      </c>
      <c r="T1978">
        <v>8.8625093914350153</v>
      </c>
      <c r="U1978">
        <v>41.64432757325325</v>
      </c>
      <c r="V1978">
        <v>8.2644628099173563</v>
      </c>
      <c r="W1978">
        <v>52.066115702479344</v>
      </c>
      <c r="X1978">
        <v>100</v>
      </c>
      <c r="Y1978">
        <v>99.023290758827969</v>
      </c>
      <c r="Z1978">
        <v>79.71450037565738</v>
      </c>
      <c r="AA1978">
        <v>7.8732828938157091</v>
      </c>
      <c r="AB1978">
        <v>0</v>
      </c>
      <c r="AC1978">
        <v>2.1561575059716604</v>
      </c>
      <c r="AE1978">
        <v>50.392379877208406</v>
      </c>
      <c r="AG1978">
        <v>13.662352059617536</v>
      </c>
      <c r="AH1978">
        <v>14.081782595970935</v>
      </c>
    </row>
    <row r="1979" spans="1:34">
      <c r="A1979">
        <v>11</v>
      </c>
      <c r="B1979">
        <v>341</v>
      </c>
      <c r="C1979">
        <v>2002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8</v>
      </c>
      <c r="M1979">
        <v>99</v>
      </c>
      <c r="N1979">
        <v>99</v>
      </c>
      <c r="O1979">
        <v>99</v>
      </c>
      <c r="P1979">
        <v>9999</v>
      </c>
      <c r="Q1979">
        <v>1373</v>
      </c>
      <c r="R1979">
        <v>1636</v>
      </c>
      <c r="S1979">
        <v>8</v>
      </c>
      <c r="T1979">
        <v>9.479217603911982</v>
      </c>
      <c r="U1979">
        <v>45.307518337408382</v>
      </c>
      <c r="V1979">
        <v>3.5452322738386304</v>
      </c>
      <c r="W1979">
        <v>63.508557457212717</v>
      </c>
      <c r="X1979">
        <v>100</v>
      </c>
      <c r="Y1979">
        <v>99.449877750611279</v>
      </c>
      <c r="Z1979">
        <v>89.180929095354529</v>
      </c>
      <c r="AA1979">
        <v>8.4077293553164498</v>
      </c>
      <c r="AB1979">
        <v>0</v>
      </c>
      <c r="AC1979">
        <v>2.256787290466014</v>
      </c>
      <c r="AE1979">
        <v>53.098683897819605</v>
      </c>
      <c r="AG1979">
        <v>16.793093891460771</v>
      </c>
      <c r="AH1979">
        <v>18.831169820984361</v>
      </c>
    </row>
    <row r="1980" spans="1:34">
      <c r="A1980">
        <v>11</v>
      </c>
      <c r="B1980">
        <v>342</v>
      </c>
      <c r="C1980">
        <v>2002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</v>
      </c>
      <c r="M1980">
        <v>99</v>
      </c>
      <c r="N1980">
        <v>99</v>
      </c>
      <c r="O1980">
        <v>99</v>
      </c>
      <c r="P1980">
        <v>9999</v>
      </c>
      <c r="Q1980">
        <v>825</v>
      </c>
      <c r="R1980">
        <v>976</v>
      </c>
      <c r="S1980">
        <v>9</v>
      </c>
      <c r="T1980">
        <v>10.146516393442624</v>
      </c>
      <c r="U1980">
        <v>48.73944672131163</v>
      </c>
      <c r="V1980">
        <v>1.5368852459016396</v>
      </c>
      <c r="W1980">
        <v>73.872950819672127</v>
      </c>
      <c r="X1980">
        <v>100</v>
      </c>
      <c r="Y1980">
        <v>99.795081967213122</v>
      </c>
      <c r="Z1980">
        <v>93.545081967213122</v>
      </c>
      <c r="AA1980">
        <v>8.7802644815519315</v>
      </c>
      <c r="AB1980">
        <v>0</v>
      </c>
      <c r="AC1980">
        <v>2.2602335935190943</v>
      </c>
      <c r="AE1980">
        <v>50.731989141510979</v>
      </c>
      <c r="AG1980">
        <v>10.018373861898356</v>
      </c>
      <c r="AH1980">
        <v>12.085208241874412</v>
      </c>
    </row>
    <row r="1981" spans="1:34">
      <c r="A1981">
        <v>11</v>
      </c>
      <c r="B1981">
        <v>343</v>
      </c>
      <c r="C1981">
        <v>2002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10</v>
      </c>
      <c r="M1981">
        <v>99</v>
      </c>
      <c r="N1981">
        <v>99</v>
      </c>
      <c r="O1981">
        <v>99</v>
      </c>
      <c r="P1981">
        <v>9999</v>
      </c>
      <c r="Q1981">
        <v>309</v>
      </c>
      <c r="R1981">
        <v>351</v>
      </c>
      <c r="S1981">
        <v>10</v>
      </c>
      <c r="T1981">
        <v>10.641025641025641</v>
      </c>
      <c r="U1981">
        <v>51.124216524216521</v>
      </c>
      <c r="V1981">
        <v>1.7094017094017093</v>
      </c>
      <c r="W1981">
        <v>80.056980056980009</v>
      </c>
      <c r="X1981">
        <v>100</v>
      </c>
      <c r="Y1981">
        <v>99.715099715099697</v>
      </c>
      <c r="Z1981">
        <v>94.586894586894559</v>
      </c>
      <c r="AA1981">
        <v>9.4618388073848134</v>
      </c>
      <c r="AB1981">
        <v>0</v>
      </c>
      <c r="AC1981">
        <v>2.3453714075234622</v>
      </c>
      <c r="AE1981">
        <v>52.845448858837905</v>
      </c>
      <c r="AG1981">
        <v>3.6029192884491024</v>
      </c>
      <c r="AH1981">
        <v>4.558873144399457</v>
      </c>
    </row>
    <row r="1982" spans="1:34">
      <c r="A1982">
        <v>11</v>
      </c>
      <c r="B1982">
        <v>344</v>
      </c>
      <c r="C1982">
        <v>2002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9999</v>
      </c>
      <c r="Q1982">
        <v>287</v>
      </c>
      <c r="R1982">
        <v>317</v>
      </c>
      <c r="S1982">
        <v>11</v>
      </c>
      <c r="T1982">
        <v>10.810725552050473</v>
      </c>
      <c r="U1982">
        <v>53.476025236593031</v>
      </c>
      <c r="V1982">
        <v>0</v>
      </c>
      <c r="W1982">
        <v>78.233438485804442</v>
      </c>
      <c r="X1982">
        <v>100</v>
      </c>
      <c r="Y1982">
        <v>100</v>
      </c>
      <c r="Z1982">
        <v>98.422712933753942</v>
      </c>
      <c r="AA1982">
        <v>8.2617162369071977</v>
      </c>
      <c r="AB1982">
        <v>0</v>
      </c>
      <c r="AC1982">
        <v>2.5458839999265712</v>
      </c>
      <c r="AE1982">
        <v>52.63472230481711</v>
      </c>
      <c r="AG1982">
        <v>3.2539185596534632</v>
      </c>
      <c r="AH1982">
        <v>4.3066750808903596</v>
      </c>
    </row>
    <row r="1983" spans="1:34">
      <c r="A1983">
        <v>11</v>
      </c>
      <c r="B1983">
        <v>345</v>
      </c>
      <c r="C1983">
        <v>2002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9999</v>
      </c>
      <c r="Q1983">
        <v>121</v>
      </c>
      <c r="R1983">
        <v>145</v>
      </c>
      <c r="S1983">
        <v>12</v>
      </c>
      <c r="T1983">
        <v>11.289655172413799</v>
      </c>
      <c r="U1983">
        <v>56.197241379310384</v>
      </c>
      <c r="V1983">
        <v>0</v>
      </c>
      <c r="W1983">
        <v>85.517241379310363</v>
      </c>
      <c r="X1983">
        <v>100</v>
      </c>
      <c r="Y1983">
        <v>100</v>
      </c>
      <c r="Z1983">
        <v>97.241379310344811</v>
      </c>
      <c r="AA1983">
        <v>8.7720633740463398</v>
      </c>
      <c r="AB1983">
        <v>0</v>
      </c>
      <c r="AC1983">
        <v>2.4436186885205764</v>
      </c>
      <c r="AE1983">
        <v>41.63287467950699</v>
      </c>
      <c r="AG1983">
        <v>1.4883854610402267</v>
      </c>
      <c r="AH1983">
        <v>2.0701734061753081</v>
      </c>
    </row>
    <row r="1984" spans="1:34">
      <c r="A1984">
        <v>11</v>
      </c>
      <c r="B1984">
        <v>346</v>
      </c>
      <c r="C1984">
        <v>2002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13</v>
      </c>
      <c r="M1984">
        <v>99</v>
      </c>
      <c r="N1984">
        <v>99</v>
      </c>
      <c r="O1984">
        <v>99</v>
      </c>
      <c r="P1984">
        <v>9999</v>
      </c>
      <c r="Q1984">
        <v>52</v>
      </c>
      <c r="R1984">
        <v>54</v>
      </c>
      <c r="S1984">
        <v>13</v>
      </c>
      <c r="T1984">
        <v>11.5</v>
      </c>
      <c r="U1984">
        <v>58.209259259259262</v>
      </c>
      <c r="V1984">
        <v>0</v>
      </c>
      <c r="W1984">
        <v>81.481481481481467</v>
      </c>
      <c r="X1984">
        <v>100</v>
      </c>
      <c r="Y1984">
        <v>100</v>
      </c>
      <c r="Z1984">
        <v>100</v>
      </c>
      <c r="AA1984">
        <v>7.8088095673226707</v>
      </c>
      <c r="AB1984">
        <v>0</v>
      </c>
      <c r="AC1984">
        <v>2.6016376608817993</v>
      </c>
      <c r="AE1984">
        <v>44.205016931288426</v>
      </c>
      <c r="AG1984">
        <v>0.55429527514601573</v>
      </c>
      <c r="AH1984">
        <v>0.79856368795018084</v>
      </c>
    </row>
    <row r="1985" spans="1:34">
      <c r="A1985">
        <v>11</v>
      </c>
      <c r="B1985">
        <v>347</v>
      </c>
      <c r="C1985">
        <v>2002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14</v>
      </c>
      <c r="M1985">
        <v>99</v>
      </c>
      <c r="N1985">
        <v>99</v>
      </c>
      <c r="O1985">
        <v>99</v>
      </c>
      <c r="P1985">
        <v>9999</v>
      </c>
      <c r="Q1985">
        <v>30</v>
      </c>
      <c r="R1985">
        <v>37</v>
      </c>
      <c r="S1985">
        <v>14</v>
      </c>
      <c r="T1985">
        <v>12.270270270270272</v>
      </c>
      <c r="U1985">
        <v>60.362162162162178</v>
      </c>
      <c r="V1985">
        <v>0</v>
      </c>
      <c r="W1985">
        <v>83.783783783783804</v>
      </c>
      <c r="X1985">
        <v>100</v>
      </c>
      <c r="Y1985">
        <v>100</v>
      </c>
      <c r="Z1985">
        <v>100</v>
      </c>
      <c r="AA1985">
        <v>8.3709068691235391</v>
      </c>
      <c r="AB1985">
        <v>0</v>
      </c>
      <c r="AC1985">
        <v>2.5217823882009474</v>
      </c>
      <c r="AE1985">
        <v>50.006488187050337</v>
      </c>
      <c r="AG1985">
        <v>0.37979491074819594</v>
      </c>
      <c r="AH1985">
        <v>0.5674011836820968</v>
      </c>
    </row>
    <row r="1986" spans="1:34">
      <c r="A1986">
        <v>11</v>
      </c>
      <c r="B1986">
        <v>348</v>
      </c>
      <c r="C1986">
        <v>2002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15</v>
      </c>
      <c r="M1986">
        <v>99</v>
      </c>
      <c r="N1986">
        <v>99</v>
      </c>
      <c r="O1986">
        <v>99</v>
      </c>
      <c r="P1986">
        <v>9999</v>
      </c>
      <c r="Q1986">
        <v>15</v>
      </c>
      <c r="R1986">
        <v>13</v>
      </c>
      <c r="S1986">
        <v>15</v>
      </c>
      <c r="T1986">
        <v>11.230769230769228</v>
      </c>
      <c r="U1986">
        <v>61.830769230769214</v>
      </c>
      <c r="V1986">
        <v>0</v>
      </c>
      <c r="W1986">
        <v>76.923076923076891</v>
      </c>
      <c r="X1986">
        <v>100</v>
      </c>
      <c r="Y1986">
        <v>100</v>
      </c>
      <c r="Z1986">
        <v>100</v>
      </c>
      <c r="AA1986">
        <v>6.066222321547305</v>
      </c>
      <c r="AB1986">
        <v>0</v>
      </c>
      <c r="AC1986">
        <v>4.2994426499945035</v>
      </c>
      <c r="AE1986">
        <v>49.197409874783261</v>
      </c>
      <c r="AG1986">
        <v>0.13344145512774452</v>
      </c>
      <c r="AH1986">
        <v>0.20420751833243897</v>
      </c>
    </row>
    <row r="1987" spans="1:34">
      <c r="A1987">
        <v>11</v>
      </c>
      <c r="B1987">
        <v>349</v>
      </c>
      <c r="C1987">
        <v>2001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1</v>
      </c>
      <c r="M1987">
        <v>99</v>
      </c>
      <c r="N1987">
        <v>99</v>
      </c>
      <c r="O1987">
        <v>99</v>
      </c>
      <c r="P1987">
        <v>9999</v>
      </c>
      <c r="Q1987">
        <v>31</v>
      </c>
      <c r="R1987">
        <v>26</v>
      </c>
      <c r="S1987">
        <v>1</v>
      </c>
      <c r="T1987">
        <v>2.5</v>
      </c>
      <c r="U1987">
        <v>22.723076923076921</v>
      </c>
      <c r="V1987">
        <v>0</v>
      </c>
      <c r="W1987">
        <v>0</v>
      </c>
      <c r="X1987">
        <v>92.307692307692321</v>
      </c>
      <c r="Y1987">
        <v>34.615384615384635</v>
      </c>
      <c r="Z1987">
        <v>3.8461538461538449</v>
      </c>
      <c r="AA1987">
        <v>5.1451476537314589</v>
      </c>
      <c r="AB1987">
        <v>0</v>
      </c>
      <c r="AC1987">
        <v>0.9707253433941514</v>
      </c>
      <c r="AE1987">
        <v>74.774182087032386</v>
      </c>
      <c r="AG1987">
        <v>0.23696682464454979</v>
      </c>
      <c r="AH1987">
        <v>0.13840775327060928</v>
      </c>
    </row>
    <row r="1988" spans="1:34">
      <c r="A1988">
        <v>11</v>
      </c>
      <c r="B1988">
        <v>350</v>
      </c>
      <c r="C1988">
        <v>2001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2</v>
      </c>
      <c r="M1988">
        <v>99</v>
      </c>
      <c r="N1988">
        <v>99</v>
      </c>
      <c r="O1988">
        <v>99</v>
      </c>
      <c r="P1988">
        <v>9999</v>
      </c>
      <c r="Q1988">
        <v>161</v>
      </c>
      <c r="R1988">
        <v>166</v>
      </c>
      <c r="S1988">
        <v>2</v>
      </c>
      <c r="T1988">
        <v>3.5662650602409656</v>
      </c>
      <c r="U1988">
        <v>23.896987951807219</v>
      </c>
      <c r="V1988">
        <v>0</v>
      </c>
      <c r="W1988">
        <v>0</v>
      </c>
      <c r="X1988">
        <v>89.759036144578303</v>
      </c>
      <c r="Y1988">
        <v>52.409638554216883</v>
      </c>
      <c r="Z1988">
        <v>6.6265060240963853</v>
      </c>
      <c r="AA1988">
        <v>6.2864112839664497</v>
      </c>
      <c r="AB1988">
        <v>0</v>
      </c>
      <c r="AC1988">
        <v>1.498535599107095</v>
      </c>
      <c r="AE1988">
        <v>38.23939304966067</v>
      </c>
      <c r="AG1988">
        <v>1.5129420342690489</v>
      </c>
      <c r="AH1988">
        <v>0.92933262770680403</v>
      </c>
    </row>
    <row r="1989" spans="1:34">
      <c r="A1989">
        <v>11</v>
      </c>
      <c r="B1989">
        <v>351</v>
      </c>
      <c r="C1989">
        <v>2001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3</v>
      </c>
      <c r="M1989">
        <v>99</v>
      </c>
      <c r="N1989">
        <v>99</v>
      </c>
      <c r="O1989">
        <v>99</v>
      </c>
      <c r="P1989">
        <v>9999</v>
      </c>
      <c r="Q1989">
        <v>442</v>
      </c>
      <c r="R1989">
        <v>466</v>
      </c>
      <c r="S1989">
        <v>3</v>
      </c>
      <c r="T1989">
        <v>4.5257510729613717</v>
      </c>
      <c r="U1989">
        <v>25.566094420600841</v>
      </c>
      <c r="V1989">
        <v>0</v>
      </c>
      <c r="W1989">
        <v>0.643776824034335</v>
      </c>
      <c r="X1989">
        <v>96.351931330472127</v>
      </c>
      <c r="Y1989">
        <v>64.163090128755357</v>
      </c>
      <c r="Z1989">
        <v>8.1545064377682408</v>
      </c>
      <c r="AA1989">
        <v>6.4094291276336444</v>
      </c>
      <c r="AB1989">
        <v>0</v>
      </c>
      <c r="AC1989">
        <v>1.7506534568606544</v>
      </c>
      <c r="AE1989">
        <v>38.182587549517194</v>
      </c>
      <c r="AG1989">
        <v>4.2471746263215469</v>
      </c>
      <c r="AH1989">
        <v>2.7910668431201482</v>
      </c>
    </row>
    <row r="1990" spans="1:34">
      <c r="A1990">
        <v>11</v>
      </c>
      <c r="B1990">
        <v>352</v>
      </c>
      <c r="C1990">
        <v>2001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4</v>
      </c>
      <c r="M1990">
        <v>99</v>
      </c>
      <c r="N1990">
        <v>99</v>
      </c>
      <c r="O1990">
        <v>99</v>
      </c>
      <c r="P1990">
        <v>9999</v>
      </c>
      <c r="Q1990">
        <v>950</v>
      </c>
      <c r="R1990">
        <v>1055</v>
      </c>
      <c r="S1990">
        <v>4</v>
      </c>
      <c r="T1990">
        <v>5.9402843601895716</v>
      </c>
      <c r="U1990">
        <v>29.23706161137445</v>
      </c>
      <c r="V1990">
        <v>0</v>
      </c>
      <c r="W1990">
        <v>5.213270142180094</v>
      </c>
      <c r="X1990">
        <v>99.146919431279613</v>
      </c>
      <c r="Y1990">
        <v>80.568720379146896</v>
      </c>
      <c r="Z1990">
        <v>18.578199052132696</v>
      </c>
      <c r="AA1990">
        <v>6.6706956863081102</v>
      </c>
      <c r="AB1990">
        <v>0</v>
      </c>
      <c r="AC1990">
        <v>1.723337969755742</v>
      </c>
      <c r="AE1990">
        <v>38.939495927013176</v>
      </c>
      <c r="AG1990">
        <v>9.6153846153846114</v>
      </c>
      <c r="AH1990">
        <v>7.226135731901282</v>
      </c>
    </row>
    <row r="1991" spans="1:34">
      <c r="A1991">
        <v>11</v>
      </c>
      <c r="B1991">
        <v>353</v>
      </c>
      <c r="C1991">
        <v>2001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5</v>
      </c>
      <c r="M1991">
        <v>99</v>
      </c>
      <c r="N1991">
        <v>99</v>
      </c>
      <c r="O1991">
        <v>99</v>
      </c>
      <c r="P1991">
        <v>9999</v>
      </c>
      <c r="Q1991">
        <v>1941</v>
      </c>
      <c r="R1991">
        <v>2327</v>
      </c>
      <c r="S1991">
        <v>5</v>
      </c>
      <c r="T1991">
        <v>7.2836269875376001</v>
      </c>
      <c r="U1991">
        <v>32.784658358401437</v>
      </c>
      <c r="V1991">
        <v>0</v>
      </c>
      <c r="W1991">
        <v>21.529866781263433</v>
      </c>
      <c r="X1991">
        <v>99.785131070047271</v>
      </c>
      <c r="Y1991">
        <v>91.190373871938107</v>
      </c>
      <c r="Z1991">
        <v>37.945853029651914</v>
      </c>
      <c r="AA1991">
        <v>7.4427805054056897</v>
      </c>
      <c r="AB1991">
        <v>0</v>
      </c>
      <c r="AC1991">
        <v>1.8623455584395752</v>
      </c>
      <c r="AE1991">
        <v>43.623913939225247</v>
      </c>
      <c r="AG1991">
        <v>21.208530805687204</v>
      </c>
      <c r="AH1991">
        <v>17.872568815571217</v>
      </c>
    </row>
    <row r="1992" spans="1:34">
      <c r="A1992">
        <v>11</v>
      </c>
      <c r="B1992">
        <v>354</v>
      </c>
      <c r="C1992">
        <v>2001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6</v>
      </c>
      <c r="M1992">
        <v>99</v>
      </c>
      <c r="N1992">
        <v>99</v>
      </c>
      <c r="O1992">
        <v>99</v>
      </c>
      <c r="P1992">
        <v>9999</v>
      </c>
      <c r="Q1992">
        <v>1683</v>
      </c>
      <c r="R1992">
        <v>2057</v>
      </c>
      <c r="S1992">
        <v>6</v>
      </c>
      <c r="T1992">
        <v>8.35391346621293</v>
      </c>
      <c r="U1992">
        <v>37.435828877005378</v>
      </c>
      <c r="V1992">
        <v>14.973262032085563</v>
      </c>
      <c r="W1992">
        <v>40.933398152649488</v>
      </c>
      <c r="X1992">
        <v>100</v>
      </c>
      <c r="Y1992">
        <v>97.472046669907641</v>
      </c>
      <c r="Z1992">
        <v>60.427807486631004</v>
      </c>
      <c r="AA1992">
        <v>8.0979050872447385</v>
      </c>
      <c r="AB1992">
        <v>0</v>
      </c>
      <c r="AC1992">
        <v>1.97090541524868</v>
      </c>
      <c r="AE1992">
        <v>46.489950408573982</v>
      </c>
      <c r="AG1992">
        <v>18.747721472839952</v>
      </c>
      <c r="AH1992">
        <v>18.040213683953812</v>
      </c>
    </row>
    <row r="1993" spans="1:34">
      <c r="A1993">
        <v>11</v>
      </c>
      <c r="B1993">
        <v>355</v>
      </c>
      <c r="C1993">
        <v>2001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7</v>
      </c>
      <c r="M1993">
        <v>99</v>
      </c>
      <c r="N1993">
        <v>99</v>
      </c>
      <c r="O1993">
        <v>99</v>
      </c>
      <c r="P1993">
        <v>9999</v>
      </c>
      <c r="Q1993">
        <v>1199</v>
      </c>
      <c r="R1993">
        <v>1384</v>
      </c>
      <c r="S1993">
        <v>6.9949421965317891</v>
      </c>
      <c r="T1993">
        <v>8.9761560693641638</v>
      </c>
      <c r="U1993">
        <v>41.368352601156126</v>
      </c>
      <c r="V1993">
        <v>9.2485549132947984</v>
      </c>
      <c r="W1993">
        <v>53.612716763005778</v>
      </c>
      <c r="X1993">
        <v>100</v>
      </c>
      <c r="Y1993">
        <v>99.710982658959551</v>
      </c>
      <c r="Z1993">
        <v>79.407514450867055</v>
      </c>
      <c r="AA1993">
        <v>7.9607773970788447</v>
      </c>
      <c r="AB1993">
        <v>0.26605200089267195</v>
      </c>
      <c r="AC1993">
        <v>2.1543096258619965</v>
      </c>
      <c r="AD1993">
        <v>18.117596960158256</v>
      </c>
      <c r="AE1993">
        <v>48.008347542261241</v>
      </c>
      <c r="AF1993">
        <v>17.627844907854975</v>
      </c>
      <c r="AG1993">
        <v>12.613926358002187</v>
      </c>
      <c r="AH1993">
        <v>13.412948246792183</v>
      </c>
    </row>
    <row r="1994" spans="1:34">
      <c r="A1994">
        <v>11</v>
      </c>
      <c r="B1994">
        <v>356</v>
      </c>
      <c r="C1994">
        <v>2001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8</v>
      </c>
      <c r="M1994">
        <v>99</v>
      </c>
      <c r="N1994">
        <v>99</v>
      </c>
      <c r="O1994">
        <v>99</v>
      </c>
      <c r="P1994">
        <v>9999</v>
      </c>
      <c r="Q1994">
        <v>1474</v>
      </c>
      <c r="R1994">
        <v>1723</v>
      </c>
      <c r="S1994">
        <v>8</v>
      </c>
      <c r="T1994">
        <v>9.7376668601276872</v>
      </c>
      <c r="U1994">
        <v>45.152698781195589</v>
      </c>
      <c r="V1994">
        <v>4.6430644225188633</v>
      </c>
      <c r="W1994">
        <v>68.078932095182807</v>
      </c>
      <c r="X1994">
        <v>100</v>
      </c>
      <c r="Y1994">
        <v>100.05803830528149</v>
      </c>
      <c r="Z1994">
        <v>88.102147417295441</v>
      </c>
      <c r="AA1994">
        <v>8.3482651851894811</v>
      </c>
      <c r="AB1994">
        <v>0</v>
      </c>
      <c r="AC1994">
        <v>2.1928794995577894</v>
      </c>
      <c r="AE1994">
        <v>49.953915210681799</v>
      </c>
      <c r="AG1994">
        <v>15.70360918702151</v>
      </c>
      <c r="AH1994">
        <v>18.225897477525713</v>
      </c>
    </row>
    <row r="1995" spans="1:34">
      <c r="A1995">
        <v>11</v>
      </c>
      <c r="B1995">
        <v>357</v>
      </c>
      <c r="C1995">
        <v>2001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</v>
      </c>
      <c r="M1995">
        <v>99</v>
      </c>
      <c r="N1995">
        <v>99</v>
      </c>
      <c r="O1995">
        <v>99</v>
      </c>
      <c r="P1995">
        <v>9999</v>
      </c>
      <c r="Q1995">
        <v>884</v>
      </c>
      <c r="R1995">
        <v>1013</v>
      </c>
      <c r="S1995">
        <v>9</v>
      </c>
      <c r="T1995">
        <v>10.192497532082921</v>
      </c>
      <c r="U1995">
        <v>49.29151036525171</v>
      </c>
      <c r="V1995">
        <v>1.2833168805528137</v>
      </c>
      <c r="W1995">
        <v>74.925962487660399</v>
      </c>
      <c r="X1995">
        <v>100</v>
      </c>
      <c r="Y1995">
        <v>99.901283316880566</v>
      </c>
      <c r="Z1995">
        <v>94.175715695952618</v>
      </c>
      <c r="AA1995">
        <v>8.3805966250530748</v>
      </c>
      <c r="AB1995">
        <v>0</v>
      </c>
      <c r="AC1995">
        <v>2.2157702252845413</v>
      </c>
      <c r="AE1995">
        <v>41.388045732003057</v>
      </c>
      <c r="AG1995">
        <v>9.2325920524972673</v>
      </c>
      <c r="AH1995">
        <v>11.697727587396816</v>
      </c>
    </row>
    <row r="1996" spans="1:34">
      <c r="A1996">
        <v>11</v>
      </c>
      <c r="B1996">
        <v>358</v>
      </c>
      <c r="C1996">
        <v>2001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10</v>
      </c>
      <c r="M1996">
        <v>99</v>
      </c>
      <c r="N1996">
        <v>99</v>
      </c>
      <c r="O1996">
        <v>99</v>
      </c>
      <c r="P1996">
        <v>9999</v>
      </c>
      <c r="Q1996">
        <v>290</v>
      </c>
      <c r="R1996">
        <v>307</v>
      </c>
      <c r="S1996">
        <v>10</v>
      </c>
      <c r="T1996">
        <v>10.697068403908796</v>
      </c>
      <c r="U1996">
        <v>52.343648208469027</v>
      </c>
      <c r="V1996">
        <v>0.97719869706840379</v>
      </c>
      <c r="W1996">
        <v>81.758957654723133</v>
      </c>
      <c r="X1996">
        <v>100</v>
      </c>
      <c r="Y1996">
        <v>100</v>
      </c>
      <c r="Z1996">
        <v>96.742671009771996</v>
      </c>
      <c r="AA1996">
        <v>8.8379281685657887</v>
      </c>
      <c r="AB1996">
        <v>0</v>
      </c>
      <c r="AC1996">
        <v>2.4974432278037222</v>
      </c>
      <c r="AE1996">
        <v>52.719424807862787</v>
      </c>
      <c r="AG1996">
        <v>2.7980313525337226</v>
      </c>
      <c r="AH1996">
        <v>3.7646299783040873</v>
      </c>
    </row>
    <row r="1997" spans="1:34">
      <c r="A1997">
        <v>11</v>
      </c>
      <c r="B1997">
        <v>359</v>
      </c>
      <c r="C1997">
        <v>2001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11</v>
      </c>
      <c r="M1997">
        <v>99</v>
      </c>
      <c r="N1997">
        <v>99</v>
      </c>
      <c r="O1997">
        <v>99</v>
      </c>
      <c r="P1997">
        <v>9999</v>
      </c>
      <c r="Q1997">
        <v>269</v>
      </c>
      <c r="R1997">
        <v>284</v>
      </c>
      <c r="S1997">
        <v>11</v>
      </c>
      <c r="T1997">
        <v>11.21830985915493</v>
      </c>
      <c r="U1997">
        <v>54.974999999999994</v>
      </c>
      <c r="V1997">
        <v>0</v>
      </c>
      <c r="W1997">
        <v>85.563380281690115</v>
      </c>
      <c r="X1997">
        <v>100</v>
      </c>
      <c r="Y1997">
        <v>100</v>
      </c>
      <c r="Z1997">
        <v>99.295774647887356</v>
      </c>
      <c r="AA1997">
        <v>8.1365053966935328</v>
      </c>
      <c r="AB1997">
        <v>0</v>
      </c>
      <c r="AC1997">
        <v>2.2614846089199179</v>
      </c>
      <c r="AE1997">
        <v>42.287586817171807</v>
      </c>
      <c r="AG1997">
        <v>2.5884068538096976</v>
      </c>
      <c r="AH1997">
        <v>3.6576614946491119</v>
      </c>
    </row>
    <row r="1998" spans="1:34">
      <c r="A1998">
        <v>11</v>
      </c>
      <c r="B1998">
        <v>360</v>
      </c>
      <c r="C1998">
        <v>2001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9999</v>
      </c>
      <c r="Q1998">
        <v>87</v>
      </c>
      <c r="R1998">
        <v>92</v>
      </c>
      <c r="S1998">
        <v>12</v>
      </c>
      <c r="T1998">
        <v>11.619565217391305</v>
      </c>
      <c r="U1998">
        <v>57.76847826086955</v>
      </c>
      <c r="V1998">
        <v>1.0869565217391304</v>
      </c>
      <c r="W1998">
        <v>85.869565217391283</v>
      </c>
      <c r="X1998">
        <v>100</v>
      </c>
      <c r="Y1998">
        <v>100</v>
      </c>
      <c r="Z1998">
        <v>98.913043478260875</v>
      </c>
      <c r="AA1998">
        <v>8.7793845647907496</v>
      </c>
      <c r="AB1998">
        <v>0</v>
      </c>
      <c r="AC1998">
        <v>2.5058296868821155</v>
      </c>
      <c r="AE1998">
        <v>56.255693820240118</v>
      </c>
      <c r="AG1998">
        <v>0.83849799489609889</v>
      </c>
      <c r="AH1998">
        <v>1.2450841000462205</v>
      </c>
    </row>
    <row r="1999" spans="1:34">
      <c r="A1999">
        <v>11</v>
      </c>
      <c r="B1999">
        <v>361</v>
      </c>
      <c r="C1999">
        <v>2001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13</v>
      </c>
      <c r="M1999">
        <v>99</v>
      </c>
      <c r="N1999">
        <v>99</v>
      </c>
      <c r="O1999">
        <v>99</v>
      </c>
      <c r="P1999">
        <v>9999</v>
      </c>
      <c r="Q1999">
        <v>36</v>
      </c>
      <c r="R1999">
        <v>38</v>
      </c>
      <c r="S1999">
        <v>13</v>
      </c>
      <c r="T1999">
        <v>11.842105263157897</v>
      </c>
      <c r="U1999">
        <v>58.905263157894723</v>
      </c>
      <c r="V1999">
        <v>0</v>
      </c>
      <c r="W1999">
        <v>86.842105263157904</v>
      </c>
      <c r="X1999">
        <v>100</v>
      </c>
      <c r="Y1999">
        <v>100</v>
      </c>
      <c r="Z1999">
        <v>97.368421052631547</v>
      </c>
      <c r="AA1999">
        <v>8.7841048841052345</v>
      </c>
      <c r="AB1999">
        <v>0</v>
      </c>
      <c r="AC1999">
        <v>2.9066739518913804</v>
      </c>
      <c r="AE1999">
        <v>36.437685651394069</v>
      </c>
      <c r="AG1999">
        <v>0.34633612832664962</v>
      </c>
      <c r="AH1999">
        <v>0.52439389797043301</v>
      </c>
    </row>
    <row r="2000" spans="1:34">
      <c r="A2000">
        <v>11</v>
      </c>
      <c r="B2000">
        <v>362</v>
      </c>
      <c r="C2000">
        <v>2001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14</v>
      </c>
      <c r="M2000">
        <v>99</v>
      </c>
      <c r="N2000">
        <v>99</v>
      </c>
      <c r="O2000">
        <v>99</v>
      </c>
      <c r="P2000">
        <v>9999</v>
      </c>
      <c r="Q2000">
        <v>26</v>
      </c>
      <c r="R2000">
        <v>28</v>
      </c>
      <c r="S2000">
        <v>14</v>
      </c>
      <c r="T2000">
        <v>12.428571428571431</v>
      </c>
      <c r="U2000">
        <v>60.439285714285695</v>
      </c>
      <c r="V2000">
        <v>0</v>
      </c>
      <c r="W2000">
        <v>82.142857142857125</v>
      </c>
      <c r="X2000">
        <v>100</v>
      </c>
      <c r="Y2000">
        <v>100</v>
      </c>
      <c r="Z2000">
        <v>100</v>
      </c>
      <c r="AA2000">
        <v>10.595664183513794</v>
      </c>
      <c r="AB2000">
        <v>0</v>
      </c>
      <c r="AC2000">
        <v>2.7571798665169722</v>
      </c>
      <c r="AE2000">
        <v>45.517148668842047</v>
      </c>
      <c r="AG2000">
        <v>0.25519504192489961</v>
      </c>
      <c r="AH2000">
        <v>0.3964580921798444</v>
      </c>
    </row>
    <row r="2001" spans="1:34">
      <c r="A2001">
        <v>11</v>
      </c>
      <c r="B2001">
        <v>363</v>
      </c>
      <c r="C2001">
        <v>2001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15</v>
      </c>
      <c r="M2001">
        <v>99</v>
      </c>
      <c r="N2001">
        <v>99</v>
      </c>
      <c r="O2001">
        <v>99</v>
      </c>
      <c r="P2001">
        <v>9999</v>
      </c>
      <c r="Q2001">
        <v>6</v>
      </c>
      <c r="R2001">
        <v>6</v>
      </c>
      <c r="S2001">
        <v>15</v>
      </c>
      <c r="T2001">
        <v>9.5</v>
      </c>
      <c r="U2001">
        <v>55.116666666666646</v>
      </c>
      <c r="V2001">
        <v>0</v>
      </c>
      <c r="W2001">
        <v>50</v>
      </c>
      <c r="X2001">
        <v>100</v>
      </c>
      <c r="Y2001">
        <v>100</v>
      </c>
      <c r="Z2001">
        <v>100</v>
      </c>
      <c r="AA2001">
        <v>8.3377488302032816</v>
      </c>
      <c r="AB2001">
        <v>0</v>
      </c>
      <c r="AC2001">
        <v>4.2720018726587652</v>
      </c>
      <c r="AE2001">
        <v>58.325811499417199</v>
      </c>
      <c r="AG2001">
        <v>5.4684651841049939E-2</v>
      </c>
      <c r="AH2001">
        <v>7.7473669611696855E-2</v>
      </c>
    </row>
    <row r="2002" spans="1:34">
      <c r="A2002">
        <v>11</v>
      </c>
      <c r="B2002">
        <v>364</v>
      </c>
      <c r="C2002">
        <v>2000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1</v>
      </c>
      <c r="M2002">
        <v>99</v>
      </c>
      <c r="N2002">
        <v>99</v>
      </c>
      <c r="O2002">
        <v>99</v>
      </c>
      <c r="P2002">
        <v>9999</v>
      </c>
      <c r="Q2002">
        <v>45</v>
      </c>
      <c r="R2002">
        <v>49</v>
      </c>
      <c r="S2002">
        <v>1</v>
      </c>
      <c r="T2002">
        <v>2.1632653061224487</v>
      </c>
      <c r="U2002">
        <v>21.74285714285713</v>
      </c>
      <c r="V2002">
        <v>0</v>
      </c>
      <c r="W2002">
        <v>0</v>
      </c>
      <c r="X2002">
        <v>79.591836734693885</v>
      </c>
      <c r="Y2002">
        <v>34.693877551020407</v>
      </c>
      <c r="Z2002">
        <v>8.1632653061224492</v>
      </c>
      <c r="AA2002">
        <v>6.8021305185828975</v>
      </c>
      <c r="AB2002">
        <v>0</v>
      </c>
      <c r="AC2002">
        <v>1.149035776347693</v>
      </c>
      <c r="AE2002">
        <v>63.752150957874768</v>
      </c>
      <c r="AG2002">
        <v>0.40775567945410673</v>
      </c>
      <c r="AH2002">
        <v>0.23786947186234564</v>
      </c>
    </row>
    <row r="2003" spans="1:34">
      <c r="A2003">
        <v>11</v>
      </c>
      <c r="B2003">
        <v>365</v>
      </c>
      <c r="C2003">
        <v>2000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2</v>
      </c>
      <c r="M2003">
        <v>99</v>
      </c>
      <c r="N2003">
        <v>99</v>
      </c>
      <c r="O2003">
        <v>99</v>
      </c>
      <c r="P2003">
        <v>9999</v>
      </c>
      <c r="Q2003">
        <v>210</v>
      </c>
      <c r="R2003">
        <v>261</v>
      </c>
      <c r="S2003">
        <v>2</v>
      </c>
      <c r="T2003">
        <v>3.6934865900383151</v>
      </c>
      <c r="U2003">
        <v>22.142528735632187</v>
      </c>
      <c r="V2003">
        <v>0</v>
      </c>
      <c r="W2003">
        <v>0</v>
      </c>
      <c r="X2003">
        <v>84.674329501915707</v>
      </c>
      <c r="Y2003">
        <v>40.229885057471265</v>
      </c>
      <c r="Z2003">
        <v>4.597701149425288</v>
      </c>
      <c r="AA2003">
        <v>6.0986833360227601</v>
      </c>
      <c r="AB2003">
        <v>0</v>
      </c>
      <c r="AC2003">
        <v>1.3861367897908716</v>
      </c>
      <c r="AE2003">
        <v>28.218117546743407</v>
      </c>
      <c r="AG2003">
        <v>2.1719231089290174</v>
      </c>
      <c r="AH2003">
        <v>1.2903090405358262</v>
      </c>
    </row>
    <row r="2004" spans="1:34">
      <c r="A2004">
        <v>11</v>
      </c>
      <c r="B2004">
        <v>366</v>
      </c>
      <c r="C2004">
        <v>2000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3</v>
      </c>
      <c r="M2004">
        <v>99</v>
      </c>
      <c r="N2004">
        <v>99</v>
      </c>
      <c r="O2004">
        <v>99</v>
      </c>
      <c r="P2004">
        <v>9999</v>
      </c>
      <c r="Q2004">
        <v>550</v>
      </c>
      <c r="R2004">
        <v>663</v>
      </c>
      <c r="S2004">
        <v>3</v>
      </c>
      <c r="T2004">
        <v>4.6606334841628971</v>
      </c>
      <c r="U2004">
        <v>24.834389140271501</v>
      </c>
      <c r="V2004">
        <v>0</v>
      </c>
      <c r="W2004">
        <v>0.30165912518853694</v>
      </c>
      <c r="X2004">
        <v>96.380090497737527</v>
      </c>
      <c r="Y2004">
        <v>54.600301659125194</v>
      </c>
      <c r="Z2004">
        <v>7.5414781297134237</v>
      </c>
      <c r="AA2004">
        <v>6.1900440581089047</v>
      </c>
      <c r="AB2004">
        <v>0</v>
      </c>
      <c r="AC2004">
        <v>1.5104675162185739</v>
      </c>
      <c r="AE2004">
        <v>34.854853555976021</v>
      </c>
      <c r="AG2004">
        <v>5.517183989348422</v>
      </c>
      <c r="AH2004">
        <v>3.6761483274900466</v>
      </c>
    </row>
    <row r="2005" spans="1:34">
      <c r="A2005">
        <v>11</v>
      </c>
      <c r="B2005">
        <v>367</v>
      </c>
      <c r="C2005">
        <v>2000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4</v>
      </c>
      <c r="M2005">
        <v>99</v>
      </c>
      <c r="N2005">
        <v>99</v>
      </c>
      <c r="O2005">
        <v>99</v>
      </c>
      <c r="P2005">
        <v>9999</v>
      </c>
      <c r="Q2005">
        <v>1200</v>
      </c>
      <c r="R2005">
        <v>1446</v>
      </c>
      <c r="S2005">
        <v>4</v>
      </c>
      <c r="T2005">
        <v>5.8146611341632077</v>
      </c>
      <c r="U2005">
        <v>28.164177040110701</v>
      </c>
      <c r="V2005">
        <v>0</v>
      </c>
      <c r="W2005">
        <v>3.319502074688796</v>
      </c>
      <c r="X2005">
        <v>98.686030428768973</v>
      </c>
      <c r="Y2005">
        <v>76.486860304287703</v>
      </c>
      <c r="Z2005">
        <v>15.35269709543568</v>
      </c>
      <c r="AA2005">
        <v>6.6119764534886931</v>
      </c>
      <c r="AB2005">
        <v>0</v>
      </c>
      <c r="AC2005">
        <v>1.5509621303263981</v>
      </c>
      <c r="AE2005">
        <v>34.57974422283209</v>
      </c>
      <c r="AG2005">
        <v>12.032953316135472</v>
      </c>
      <c r="AH2005">
        <v>9.0926688468019492</v>
      </c>
    </row>
    <row r="2006" spans="1:34">
      <c r="A2006">
        <v>11</v>
      </c>
      <c r="B2006">
        <v>368</v>
      </c>
      <c r="C2006">
        <v>2000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5</v>
      </c>
      <c r="M2006">
        <v>99</v>
      </c>
      <c r="N2006">
        <v>99</v>
      </c>
      <c r="O2006">
        <v>99</v>
      </c>
      <c r="P2006">
        <v>9999</v>
      </c>
      <c r="Q2006">
        <v>2226</v>
      </c>
      <c r="R2006">
        <v>2790</v>
      </c>
      <c r="S2006">
        <v>5</v>
      </c>
      <c r="T2006">
        <v>7.3150537634408579</v>
      </c>
      <c r="U2006">
        <v>32.512473118279495</v>
      </c>
      <c r="V2006">
        <v>0</v>
      </c>
      <c r="W2006">
        <v>19.534050179211473</v>
      </c>
      <c r="X2006">
        <v>99.892473118279554</v>
      </c>
      <c r="Y2006">
        <v>91.863799283154108</v>
      </c>
      <c r="Z2006">
        <v>35.949820788530474</v>
      </c>
      <c r="AA2006">
        <v>7.2519305533818628</v>
      </c>
      <c r="AB2006">
        <v>0</v>
      </c>
      <c r="AC2006">
        <v>1.7536513614364475</v>
      </c>
      <c r="AE2006">
        <v>43.146335345023935</v>
      </c>
      <c r="AG2006">
        <v>23.217109095448105</v>
      </c>
      <c r="AH2006">
        <v>20.252573886558061</v>
      </c>
    </row>
    <row r="2007" spans="1:34">
      <c r="A2007">
        <v>11</v>
      </c>
      <c r="B2007">
        <v>369</v>
      </c>
      <c r="C2007">
        <v>2000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6</v>
      </c>
      <c r="M2007">
        <v>99</v>
      </c>
      <c r="N2007">
        <v>99</v>
      </c>
      <c r="O2007">
        <v>99</v>
      </c>
      <c r="P2007">
        <v>9999</v>
      </c>
      <c r="Q2007">
        <v>1987</v>
      </c>
      <c r="R2007">
        <v>2396</v>
      </c>
      <c r="S2007">
        <v>6</v>
      </c>
      <c r="T2007">
        <v>8.4507512520868104</v>
      </c>
      <c r="U2007">
        <v>37.441193656093475</v>
      </c>
      <c r="V2007">
        <v>15.150250417362267</v>
      </c>
      <c r="W2007">
        <v>42.195325542570941</v>
      </c>
      <c r="X2007">
        <v>100</v>
      </c>
      <c r="Y2007">
        <v>97.245409015025018</v>
      </c>
      <c r="Z2007">
        <v>59.474123539232046</v>
      </c>
      <c r="AA2007">
        <v>8.2497170535318745</v>
      </c>
      <c r="AB2007">
        <v>0</v>
      </c>
      <c r="AC2007">
        <v>1.9953188798488819</v>
      </c>
      <c r="AE2007">
        <v>52.90681971440101</v>
      </c>
      <c r="AG2007">
        <v>19.938420570857936</v>
      </c>
      <c r="AH2007">
        <v>20.029149838789504</v>
      </c>
    </row>
    <row r="2008" spans="1:34">
      <c r="A2008">
        <v>11</v>
      </c>
      <c r="B2008">
        <v>370</v>
      </c>
      <c r="C2008">
        <v>2000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7</v>
      </c>
      <c r="M2008">
        <v>99</v>
      </c>
      <c r="N2008">
        <v>99</v>
      </c>
      <c r="O2008">
        <v>99</v>
      </c>
      <c r="P2008">
        <v>9999</v>
      </c>
      <c r="Q2008">
        <v>1175</v>
      </c>
      <c r="R2008">
        <v>1346</v>
      </c>
      <c r="S2008">
        <v>7</v>
      </c>
      <c r="T2008">
        <v>9.0950965824665637</v>
      </c>
      <c r="U2008">
        <v>41.332020802377443</v>
      </c>
      <c r="V2008">
        <v>8.8410104011887096</v>
      </c>
      <c r="W2008">
        <v>54.383358098068349</v>
      </c>
      <c r="X2008">
        <v>100</v>
      </c>
      <c r="Y2008">
        <v>99.18276374442793</v>
      </c>
      <c r="Z2008">
        <v>76.597325408618147</v>
      </c>
      <c r="AA2008">
        <v>8.4598031226067327</v>
      </c>
      <c r="AB2008">
        <v>0</v>
      </c>
      <c r="AC2008">
        <v>2.1541327703179562</v>
      </c>
      <c r="AE2008">
        <v>50.764239827047049</v>
      </c>
      <c r="AG2008">
        <v>11.200798868269951</v>
      </c>
      <c r="AH2008">
        <v>12.421032984016044</v>
      </c>
    </row>
    <row r="2009" spans="1:34">
      <c r="A2009">
        <v>11</v>
      </c>
      <c r="B2009">
        <v>371</v>
      </c>
      <c r="C2009">
        <v>2000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8</v>
      </c>
      <c r="M2009">
        <v>99</v>
      </c>
      <c r="N2009">
        <v>99</v>
      </c>
      <c r="O2009">
        <v>99</v>
      </c>
      <c r="P2009">
        <v>9999</v>
      </c>
      <c r="Q2009">
        <v>1377</v>
      </c>
      <c r="R2009">
        <v>1590</v>
      </c>
      <c r="S2009">
        <v>8</v>
      </c>
      <c r="T2009">
        <v>9.8597484276729563</v>
      </c>
      <c r="U2009">
        <v>45.210754716981128</v>
      </c>
      <c r="V2009">
        <v>3.459119496855346</v>
      </c>
      <c r="W2009">
        <v>68.490566037735846</v>
      </c>
      <c r="X2009">
        <v>100.062893081761</v>
      </c>
      <c r="Y2009">
        <v>99.74842767295597</v>
      </c>
      <c r="Z2009">
        <v>86.037735849056631</v>
      </c>
      <c r="AA2009">
        <v>8.9847125962209766</v>
      </c>
      <c r="AB2009">
        <v>0.34749779421045557</v>
      </c>
      <c r="AC2009">
        <v>2.281140051972117</v>
      </c>
      <c r="AD2009">
        <v>12.473191260452776</v>
      </c>
      <c r="AE2009">
        <v>53.805320127291395</v>
      </c>
      <c r="AF2009">
        <v>15.233514220664922</v>
      </c>
      <c r="AG2009">
        <v>13.231255721061828</v>
      </c>
      <c r="AH2009">
        <v>16.049625278554444</v>
      </c>
    </row>
    <row r="2010" spans="1:34">
      <c r="A2010">
        <v>11</v>
      </c>
      <c r="B2010">
        <v>372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</v>
      </c>
      <c r="M2010">
        <v>99</v>
      </c>
      <c r="N2010">
        <v>99</v>
      </c>
      <c r="O2010">
        <v>99</v>
      </c>
      <c r="P2010">
        <v>9999</v>
      </c>
      <c r="Q2010">
        <v>748</v>
      </c>
      <c r="R2010">
        <v>853</v>
      </c>
      <c r="S2010">
        <v>9</v>
      </c>
      <c r="T2010">
        <v>10.57913247362251</v>
      </c>
      <c r="U2010">
        <v>49.172215709261408</v>
      </c>
      <c r="V2010">
        <v>1.9929660023446656</v>
      </c>
      <c r="W2010">
        <v>77.491207502930848</v>
      </c>
      <c r="X2010">
        <v>100</v>
      </c>
      <c r="Y2010">
        <v>99.648300117233276</v>
      </c>
      <c r="Z2010">
        <v>94.255568581477149</v>
      </c>
      <c r="AA2010">
        <v>8.4637404334392485</v>
      </c>
      <c r="AB2010">
        <v>0</v>
      </c>
      <c r="AC2010">
        <v>2.313604334210162</v>
      </c>
      <c r="AE2010">
        <v>46.809063454927148</v>
      </c>
      <c r="AG2010">
        <v>7.0982774402929198</v>
      </c>
      <c r="AH2010">
        <v>9.3647206127717624</v>
      </c>
    </row>
    <row r="2011" spans="1:34">
      <c r="A2011">
        <v>11</v>
      </c>
      <c r="B2011">
        <v>373</v>
      </c>
      <c r="C2011">
        <v>2000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10</v>
      </c>
      <c r="M2011">
        <v>99</v>
      </c>
      <c r="N2011">
        <v>99</v>
      </c>
      <c r="O2011">
        <v>99</v>
      </c>
      <c r="P2011">
        <v>9999</v>
      </c>
      <c r="Q2011">
        <v>256</v>
      </c>
      <c r="R2011">
        <v>279</v>
      </c>
      <c r="S2011">
        <v>10</v>
      </c>
      <c r="T2011">
        <v>11.222222222222221</v>
      </c>
      <c r="U2011">
        <v>52.693548387096783</v>
      </c>
      <c r="V2011">
        <v>0</v>
      </c>
      <c r="W2011">
        <v>86.738351254480307</v>
      </c>
      <c r="X2011">
        <v>100</v>
      </c>
      <c r="Y2011">
        <v>100</v>
      </c>
      <c r="Z2011">
        <v>99.283154121863831</v>
      </c>
      <c r="AA2011">
        <v>7.2804861163217405</v>
      </c>
      <c r="AB2011">
        <v>0</v>
      </c>
      <c r="AC2011">
        <v>2.2971247590199799</v>
      </c>
      <c r="AE2011">
        <v>39.148764863798327</v>
      </c>
      <c r="AG2011">
        <v>2.3217109095448105</v>
      </c>
      <c r="AH2011">
        <v>3.2823709785848276</v>
      </c>
    </row>
    <row r="2012" spans="1:34">
      <c r="A2012">
        <v>11</v>
      </c>
      <c r="B2012">
        <v>374</v>
      </c>
      <c r="C2012">
        <v>2000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11</v>
      </c>
      <c r="M2012">
        <v>99</v>
      </c>
      <c r="N2012">
        <v>99</v>
      </c>
      <c r="O2012">
        <v>99</v>
      </c>
      <c r="P2012">
        <v>9999</v>
      </c>
      <c r="Q2012">
        <v>210</v>
      </c>
      <c r="R2012">
        <v>223</v>
      </c>
      <c r="S2012">
        <v>11</v>
      </c>
      <c r="T2012">
        <v>11.215246636771298</v>
      </c>
      <c r="U2012">
        <v>54.939910313901365</v>
      </c>
      <c r="V2012">
        <v>0.44843049327354256</v>
      </c>
      <c r="W2012">
        <v>84.753363228699556</v>
      </c>
      <c r="X2012">
        <v>100</v>
      </c>
      <c r="Y2012">
        <v>100</v>
      </c>
      <c r="Z2012">
        <v>99.551569506726437</v>
      </c>
      <c r="AA2012">
        <v>7.7291930435240976</v>
      </c>
      <c r="AB2012">
        <v>0</v>
      </c>
      <c r="AC2012">
        <v>2.5671852651896918</v>
      </c>
      <c r="AE2012">
        <v>44.21833001901139</v>
      </c>
      <c r="AG2012">
        <v>1.8557044187401179</v>
      </c>
      <c r="AH2012">
        <v>2.7353872925368079</v>
      </c>
    </row>
    <row r="2013" spans="1:34">
      <c r="A2013">
        <v>11</v>
      </c>
      <c r="B2013">
        <v>375</v>
      </c>
      <c r="C2013">
        <v>2000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9999</v>
      </c>
      <c r="Q2013">
        <v>73</v>
      </c>
      <c r="R2013">
        <v>75</v>
      </c>
      <c r="S2013">
        <v>12</v>
      </c>
      <c r="T2013">
        <v>11.74666666666667</v>
      </c>
      <c r="U2013">
        <v>58.002666666666691</v>
      </c>
      <c r="V2013">
        <v>1.333333333333333</v>
      </c>
      <c r="W2013">
        <v>86.666666666666686</v>
      </c>
      <c r="X2013">
        <v>100</v>
      </c>
      <c r="Y2013">
        <v>100</v>
      </c>
      <c r="Z2013">
        <v>97.333333333333314</v>
      </c>
      <c r="AA2013">
        <v>8.6912518980612621</v>
      </c>
      <c r="AB2013">
        <v>0</v>
      </c>
      <c r="AC2013">
        <v>2.7280925367166127</v>
      </c>
      <c r="AE2013">
        <v>44.30382355113025</v>
      </c>
      <c r="AG2013">
        <v>0.62411583589914299</v>
      </c>
      <c r="AH2013">
        <v>0.97125941101518398</v>
      </c>
    </row>
    <row r="2014" spans="1:34">
      <c r="A2014">
        <v>11</v>
      </c>
      <c r="B2014">
        <v>376</v>
      </c>
      <c r="C2014">
        <v>2000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13</v>
      </c>
      <c r="M2014">
        <v>99</v>
      </c>
      <c r="N2014">
        <v>99</v>
      </c>
      <c r="O2014">
        <v>99</v>
      </c>
      <c r="P2014">
        <v>9999</v>
      </c>
      <c r="Q2014">
        <v>18</v>
      </c>
      <c r="R2014">
        <v>17</v>
      </c>
      <c r="S2014">
        <v>13</v>
      </c>
      <c r="T2014">
        <v>11.529411764705882</v>
      </c>
      <c r="U2014">
        <v>55.376470588235293</v>
      </c>
      <c r="V2014">
        <v>0</v>
      </c>
      <c r="W2014">
        <v>82.352941176470608</v>
      </c>
      <c r="X2014">
        <v>100</v>
      </c>
      <c r="Y2014">
        <v>100</v>
      </c>
      <c r="Z2014">
        <v>100</v>
      </c>
      <c r="AA2014">
        <v>6.6793385910463616</v>
      </c>
      <c r="AB2014">
        <v>0</v>
      </c>
      <c r="AC2014">
        <v>3.145821636969631</v>
      </c>
      <c r="AE2014">
        <v>16.016546092315647</v>
      </c>
      <c r="AG2014">
        <v>0.14146625613713901</v>
      </c>
      <c r="AH2014">
        <v>0.21018426958063843</v>
      </c>
    </row>
    <row r="2015" spans="1:34">
      <c r="A2015">
        <v>11</v>
      </c>
      <c r="B2015">
        <v>377</v>
      </c>
      <c r="C2015">
        <v>2000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14</v>
      </c>
      <c r="M2015">
        <v>99</v>
      </c>
      <c r="N2015">
        <v>99</v>
      </c>
      <c r="O2015">
        <v>99</v>
      </c>
      <c r="P2015">
        <v>9999</v>
      </c>
      <c r="Q2015">
        <v>24</v>
      </c>
      <c r="R2015">
        <v>25</v>
      </c>
      <c r="S2015">
        <v>14</v>
      </c>
      <c r="T2015">
        <v>11.6</v>
      </c>
      <c r="U2015">
        <v>59.808</v>
      </c>
      <c r="V2015">
        <v>0</v>
      </c>
      <c r="W2015">
        <v>92</v>
      </c>
      <c r="X2015">
        <v>100</v>
      </c>
      <c r="Y2015">
        <v>100</v>
      </c>
      <c r="Z2015">
        <v>96</v>
      </c>
      <c r="AA2015">
        <v>10.108369601473806</v>
      </c>
      <c r="AB2015">
        <v>0</v>
      </c>
      <c r="AC2015">
        <v>2.1166010488516722</v>
      </c>
      <c r="AE2015">
        <v>32.956638869018597</v>
      </c>
      <c r="AG2015">
        <v>0.20803861196638096</v>
      </c>
      <c r="AH2015">
        <v>0.33382995525490822</v>
      </c>
    </row>
    <row r="2016" spans="1:34">
      <c r="A2016">
        <v>11</v>
      </c>
      <c r="B2016">
        <v>378</v>
      </c>
      <c r="C2016">
        <v>2000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15</v>
      </c>
      <c r="M2016">
        <v>99</v>
      </c>
      <c r="N2016">
        <v>99</v>
      </c>
      <c r="O2016">
        <v>99</v>
      </c>
      <c r="P2016">
        <v>9999</v>
      </c>
      <c r="Q2016">
        <v>4</v>
      </c>
      <c r="R2016">
        <v>4</v>
      </c>
      <c r="S2016">
        <v>15</v>
      </c>
      <c r="T2016">
        <v>10.25</v>
      </c>
      <c r="U2016">
        <v>59.2</v>
      </c>
      <c r="V2016">
        <v>0</v>
      </c>
      <c r="W2016">
        <v>75</v>
      </c>
      <c r="X2016">
        <v>100</v>
      </c>
      <c r="Y2016">
        <v>100</v>
      </c>
      <c r="Z2016">
        <v>100</v>
      </c>
      <c r="AA2016">
        <v>7.5670337649570012</v>
      </c>
      <c r="AB2016">
        <v>0</v>
      </c>
      <c r="AC2016">
        <v>2.7726341266023558</v>
      </c>
      <c r="AE2016">
        <v>-9.0559781234322845</v>
      </c>
      <c r="AG2016">
        <v>3.3286177914620969E-2</v>
      </c>
      <c r="AH2016">
        <v>5.2869805647647344E-2</v>
      </c>
    </row>
    <row r="2017" spans="1:34">
      <c r="A2017">
        <v>11</v>
      </c>
      <c r="B2017">
        <v>379</v>
      </c>
      <c r="C2017">
        <v>1999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1</v>
      </c>
      <c r="M2017">
        <v>99</v>
      </c>
      <c r="N2017">
        <v>99</v>
      </c>
      <c r="O2017">
        <v>99</v>
      </c>
      <c r="P2017">
        <v>9999</v>
      </c>
      <c r="Q2017">
        <v>56</v>
      </c>
      <c r="R2017">
        <v>67</v>
      </c>
      <c r="S2017">
        <v>1</v>
      </c>
      <c r="T2017">
        <v>2.3432835820895526</v>
      </c>
      <c r="U2017">
        <v>20.637313432835828</v>
      </c>
      <c r="V2017">
        <v>0</v>
      </c>
      <c r="W2017">
        <v>0</v>
      </c>
      <c r="X2017">
        <v>76.119402985074629</v>
      </c>
      <c r="Y2017">
        <v>32.835820895522382</v>
      </c>
      <c r="Z2017">
        <v>2.9850746268656723</v>
      </c>
      <c r="AA2017">
        <v>5.9326527710426005</v>
      </c>
      <c r="AB2017">
        <v>0</v>
      </c>
      <c r="AC2017">
        <v>1.2524869446213283</v>
      </c>
      <c r="AE2017">
        <v>41.165518169085757</v>
      </c>
      <c r="AG2017">
        <v>0.5200853871531147</v>
      </c>
      <c r="AH2017">
        <v>0.29165120734572075</v>
      </c>
    </row>
    <row r="2018" spans="1:34">
      <c r="A2018">
        <v>11</v>
      </c>
      <c r="B2018">
        <v>380</v>
      </c>
      <c r="C2018">
        <v>1999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2</v>
      </c>
      <c r="M2018">
        <v>99</v>
      </c>
      <c r="N2018">
        <v>99</v>
      </c>
      <c r="O2018">
        <v>99</v>
      </c>
      <c r="P2018">
        <v>9999</v>
      </c>
      <c r="Q2018">
        <v>287</v>
      </c>
      <c r="R2018">
        <v>350</v>
      </c>
      <c r="S2018">
        <v>2</v>
      </c>
      <c r="T2018">
        <v>3.6085714285714303</v>
      </c>
      <c r="U2018">
        <v>23.295714285714297</v>
      </c>
      <c r="V2018">
        <v>0</v>
      </c>
      <c r="W2018">
        <v>1.1428571428571423</v>
      </c>
      <c r="X2018">
        <v>91.142857142857125</v>
      </c>
      <c r="Y2018">
        <v>44.571428571428562</v>
      </c>
      <c r="Z2018">
        <v>4.2857142857142847</v>
      </c>
      <c r="AA2018">
        <v>6.2814792551319059</v>
      </c>
      <c r="AB2018">
        <v>0</v>
      </c>
      <c r="AC2018">
        <v>1.5300553544741775</v>
      </c>
      <c r="AE2018">
        <v>53.088301176546395</v>
      </c>
      <c r="AG2018">
        <v>2.7168639627401516</v>
      </c>
      <c r="AH2018">
        <v>1.7198077088980501</v>
      </c>
    </row>
    <row r="2019" spans="1:34">
      <c r="A2019">
        <v>11</v>
      </c>
      <c r="B2019">
        <v>381</v>
      </c>
      <c r="C2019">
        <v>1999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3</v>
      </c>
      <c r="M2019">
        <v>99</v>
      </c>
      <c r="N2019">
        <v>99</v>
      </c>
      <c r="O2019">
        <v>99</v>
      </c>
      <c r="P2019">
        <v>9999</v>
      </c>
      <c r="Q2019">
        <v>649</v>
      </c>
      <c r="R2019">
        <v>772</v>
      </c>
      <c r="S2019">
        <v>3</v>
      </c>
      <c r="T2019">
        <v>4.6606217616580308</v>
      </c>
      <c r="U2019">
        <v>25.279922279792768</v>
      </c>
      <c r="V2019">
        <v>0</v>
      </c>
      <c r="W2019">
        <v>1.0362694300518138</v>
      </c>
      <c r="X2019">
        <v>94.430051813471508</v>
      </c>
      <c r="Y2019">
        <v>59.715025906735761</v>
      </c>
      <c r="Z2019">
        <v>6.4766839378238359</v>
      </c>
      <c r="AA2019">
        <v>6.3899004260706898</v>
      </c>
      <c r="AB2019">
        <v>0</v>
      </c>
      <c r="AC2019">
        <v>1.5189148113327557</v>
      </c>
      <c r="AE2019">
        <v>41.193344185333494</v>
      </c>
      <c r="AG2019">
        <v>5.9926256549582764</v>
      </c>
      <c r="AH2019">
        <v>4.1165069267952745</v>
      </c>
    </row>
    <row r="2020" spans="1:34">
      <c r="A2020">
        <v>11</v>
      </c>
      <c r="B2020">
        <v>382</v>
      </c>
      <c r="C2020">
        <v>1999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4</v>
      </c>
      <c r="M2020">
        <v>99</v>
      </c>
      <c r="N2020">
        <v>99</v>
      </c>
      <c r="O2020">
        <v>99</v>
      </c>
      <c r="P2020">
        <v>9999</v>
      </c>
      <c r="Q2020">
        <v>1384</v>
      </c>
      <c r="R2020">
        <v>1756</v>
      </c>
      <c r="S2020">
        <v>4</v>
      </c>
      <c r="T2020">
        <v>5.849658314350795</v>
      </c>
      <c r="U2020">
        <v>28.792596810933876</v>
      </c>
      <c r="V2020">
        <v>0</v>
      </c>
      <c r="W2020">
        <v>6.6059225512528492</v>
      </c>
      <c r="X2020">
        <v>99.145785876993187</v>
      </c>
      <c r="Y2020">
        <v>78.473804100227781</v>
      </c>
      <c r="Z2020">
        <v>18.223234624145778</v>
      </c>
      <c r="AA2020">
        <v>6.7552318271023761</v>
      </c>
      <c r="AB2020">
        <v>0</v>
      </c>
      <c r="AC2020">
        <v>1.774007116669353</v>
      </c>
      <c r="AE2020">
        <v>43.358758423272654</v>
      </c>
      <c r="AG2020">
        <v>13.630894624490589</v>
      </c>
      <c r="AH2020">
        <v>10.664516318187703</v>
      </c>
    </row>
    <row r="2021" spans="1:34">
      <c r="A2021">
        <v>11</v>
      </c>
      <c r="B2021">
        <v>383</v>
      </c>
      <c r="C2021">
        <v>1999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5</v>
      </c>
      <c r="M2021">
        <v>99</v>
      </c>
      <c r="N2021">
        <v>99</v>
      </c>
      <c r="O2021">
        <v>99</v>
      </c>
      <c r="P2021">
        <v>9999</v>
      </c>
      <c r="Q2021">
        <v>2588</v>
      </c>
      <c r="R2021">
        <v>3373</v>
      </c>
      <c r="S2021">
        <v>5</v>
      </c>
      <c r="T2021">
        <v>7.3409427809072012</v>
      </c>
      <c r="U2021">
        <v>32.874681292617929</v>
      </c>
      <c r="V2021">
        <v>0</v>
      </c>
      <c r="W2021">
        <v>23.836347465164543</v>
      </c>
      <c r="X2021">
        <v>99.911058404980764</v>
      </c>
      <c r="Y2021">
        <v>92.6178476134005</v>
      </c>
      <c r="Z2021">
        <v>36.466053957900968</v>
      </c>
      <c r="AA2021">
        <v>7.4130560416192628</v>
      </c>
      <c r="AB2021">
        <v>0</v>
      </c>
      <c r="AC2021">
        <v>1.9889940130870876</v>
      </c>
      <c r="AE2021">
        <v>49.791641819758802</v>
      </c>
      <c r="AG2021">
        <v>26.182806132350088</v>
      </c>
      <c r="AH2021">
        <v>23.389110633615296</v>
      </c>
    </row>
    <row r="2022" spans="1:34">
      <c r="A2022">
        <v>11</v>
      </c>
      <c r="B2022">
        <v>384</v>
      </c>
      <c r="C2022">
        <v>1999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6</v>
      </c>
      <c r="M2022">
        <v>99</v>
      </c>
      <c r="N2022">
        <v>99</v>
      </c>
      <c r="O2022">
        <v>99</v>
      </c>
      <c r="P2022">
        <v>9999</v>
      </c>
      <c r="Q2022">
        <v>1969</v>
      </c>
      <c r="R2022">
        <v>2449</v>
      </c>
      <c r="S2022">
        <v>6</v>
      </c>
      <c r="T2022">
        <v>8.5320538995508404</v>
      </c>
      <c r="U2022">
        <v>38.345732952225447</v>
      </c>
      <c r="V2022">
        <v>14.863209473254395</v>
      </c>
      <c r="W2022">
        <v>44.793793385055118</v>
      </c>
      <c r="X2022">
        <v>100</v>
      </c>
      <c r="Y2022">
        <v>98.285014291547554</v>
      </c>
      <c r="Z2022">
        <v>62.923642302980817</v>
      </c>
      <c r="AA2022">
        <v>8.4603443586983449</v>
      </c>
      <c r="AB2022">
        <v>0</v>
      </c>
      <c r="AC2022">
        <v>2.1446024405387081</v>
      </c>
      <c r="AE2022">
        <v>52.196902090900991</v>
      </c>
      <c r="AG2022">
        <v>19.010285270716089</v>
      </c>
      <c r="AH2022">
        <v>19.808046384079788</v>
      </c>
    </row>
    <row r="2023" spans="1:34">
      <c r="A2023">
        <v>11</v>
      </c>
      <c r="B2023">
        <v>385</v>
      </c>
      <c r="C2023">
        <v>1999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7</v>
      </c>
      <c r="M2023">
        <v>99</v>
      </c>
      <c r="N2023">
        <v>99</v>
      </c>
      <c r="O2023">
        <v>99</v>
      </c>
      <c r="P2023">
        <v>9999</v>
      </c>
      <c r="Q2023">
        <v>1094</v>
      </c>
      <c r="R2023">
        <v>1272</v>
      </c>
      <c r="S2023">
        <v>7</v>
      </c>
      <c r="T2023">
        <v>9.1666666666666643</v>
      </c>
      <c r="U2023">
        <v>41.853380503144621</v>
      </c>
      <c r="V2023">
        <v>9.3553459119496836</v>
      </c>
      <c r="W2023">
        <v>56.367924528301891</v>
      </c>
      <c r="X2023">
        <v>100</v>
      </c>
      <c r="Y2023">
        <v>99.371069182389988</v>
      </c>
      <c r="Z2023">
        <v>75.471698113207523</v>
      </c>
      <c r="AA2023">
        <v>8.8288240001876233</v>
      </c>
      <c r="AB2023">
        <v>0</v>
      </c>
      <c r="AC2023">
        <v>2.2568321613740272</v>
      </c>
      <c r="AE2023">
        <v>55.118097646406248</v>
      </c>
      <c r="AG2023">
        <v>9.8738598874442065</v>
      </c>
      <c r="AH2023">
        <v>11.229320279936212</v>
      </c>
    </row>
    <row r="2024" spans="1:34">
      <c r="A2024">
        <v>11</v>
      </c>
      <c r="B2024">
        <v>386</v>
      </c>
      <c r="C2024">
        <v>1999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8</v>
      </c>
      <c r="M2024">
        <v>99</v>
      </c>
      <c r="N2024">
        <v>99</v>
      </c>
      <c r="O2024">
        <v>99</v>
      </c>
      <c r="P2024">
        <v>9999</v>
      </c>
      <c r="Q2024">
        <v>1287</v>
      </c>
      <c r="R2024">
        <v>1495.5</v>
      </c>
      <c r="S2024">
        <v>7.9973253092611136</v>
      </c>
      <c r="T2024">
        <v>9.8301571380809101</v>
      </c>
      <c r="U2024">
        <v>44.867602808425197</v>
      </c>
      <c r="V2024">
        <v>4.0789033767970579</v>
      </c>
      <c r="W2024">
        <v>67.53594115680373</v>
      </c>
      <c r="X2024">
        <v>99.966566365763924</v>
      </c>
      <c r="Y2024">
        <v>99.899699097291858</v>
      </c>
      <c r="Z2024">
        <v>85.590103644266108</v>
      </c>
      <c r="AA2024">
        <v>8.7219815671725023</v>
      </c>
      <c r="AC2024">
        <v>2.3083671614884822</v>
      </c>
      <c r="AE2024">
        <v>51.825058511358762</v>
      </c>
      <c r="AG2024">
        <v>11.608771589365416</v>
      </c>
      <c r="AH2024">
        <v>14.153214860269143</v>
      </c>
    </row>
    <row r="2025" spans="1:34">
      <c r="A2025">
        <v>11</v>
      </c>
      <c r="B2025">
        <v>387</v>
      </c>
      <c r="C2025">
        <v>1999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</v>
      </c>
      <c r="M2025">
        <v>99</v>
      </c>
      <c r="N2025">
        <v>99</v>
      </c>
      <c r="O2025">
        <v>99</v>
      </c>
      <c r="P2025">
        <v>9999</v>
      </c>
      <c r="Q2025">
        <v>724</v>
      </c>
      <c r="R2025">
        <v>798</v>
      </c>
      <c r="S2025">
        <v>9</v>
      </c>
      <c r="T2025">
        <v>10.467418546365915</v>
      </c>
      <c r="U2025">
        <v>49.289974937343437</v>
      </c>
      <c r="V2025">
        <v>1.3784461152882204</v>
      </c>
      <c r="W2025">
        <v>75.438596491228054</v>
      </c>
      <c r="X2025">
        <v>100</v>
      </c>
      <c r="Y2025">
        <v>99.874686716791999</v>
      </c>
      <c r="Z2025">
        <v>94.486215538847119</v>
      </c>
      <c r="AA2025">
        <v>8.8435610009379673</v>
      </c>
      <c r="AB2025">
        <v>0</v>
      </c>
      <c r="AC2025">
        <v>2.4862158546567832</v>
      </c>
      <c r="AE2025">
        <v>54.33057028999076</v>
      </c>
      <c r="AG2025">
        <v>6.1944498350475437</v>
      </c>
      <c r="AH2025">
        <v>8.2965455984755856</v>
      </c>
    </row>
    <row r="2026" spans="1:34">
      <c r="A2026">
        <v>11</v>
      </c>
      <c r="B2026">
        <v>388</v>
      </c>
      <c r="C2026">
        <v>1999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10</v>
      </c>
      <c r="M2026">
        <v>99</v>
      </c>
      <c r="N2026">
        <v>99</v>
      </c>
      <c r="O2026">
        <v>99</v>
      </c>
      <c r="P2026">
        <v>9999</v>
      </c>
      <c r="Q2026">
        <v>213</v>
      </c>
      <c r="R2026">
        <v>216</v>
      </c>
      <c r="S2026">
        <v>10</v>
      </c>
      <c r="T2026">
        <v>10.879629629629632</v>
      </c>
      <c r="U2026">
        <v>51.968518518518515</v>
      </c>
      <c r="V2026">
        <v>1.3888888888888891</v>
      </c>
      <c r="W2026">
        <v>79.166666666666686</v>
      </c>
      <c r="X2026">
        <v>100</v>
      </c>
      <c r="Y2026">
        <v>100</v>
      </c>
      <c r="Z2026">
        <v>96.759259259259238</v>
      </c>
      <c r="AA2026">
        <v>8.6960575161237941</v>
      </c>
      <c r="AB2026">
        <v>0</v>
      </c>
      <c r="AC2026">
        <v>2.6743555561300321</v>
      </c>
      <c r="AE2026">
        <v>51.311782526474239</v>
      </c>
      <c r="AG2026">
        <v>1.676693188433922</v>
      </c>
      <c r="AH2026">
        <v>2.367717605190701</v>
      </c>
    </row>
    <row r="2027" spans="1:34">
      <c r="A2027">
        <v>11</v>
      </c>
      <c r="B2027">
        <v>389</v>
      </c>
      <c r="C2027">
        <v>1999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11</v>
      </c>
      <c r="M2027">
        <v>99</v>
      </c>
      <c r="N2027">
        <v>99</v>
      </c>
      <c r="O2027">
        <v>99</v>
      </c>
      <c r="P2027">
        <v>9999</v>
      </c>
      <c r="Q2027">
        <v>220</v>
      </c>
      <c r="R2027">
        <v>231</v>
      </c>
      <c r="S2027">
        <v>11</v>
      </c>
      <c r="T2027">
        <v>11.393939393939396</v>
      </c>
      <c r="U2027">
        <v>55.375324675324677</v>
      </c>
      <c r="V2027">
        <v>0.4329004329004329</v>
      </c>
      <c r="W2027">
        <v>80.086580086580085</v>
      </c>
      <c r="X2027">
        <v>100</v>
      </c>
      <c r="Y2027">
        <v>100</v>
      </c>
      <c r="Z2027">
        <v>99.134199134199136</v>
      </c>
      <c r="AA2027">
        <v>8.3730523614130377</v>
      </c>
      <c r="AB2027">
        <v>0</v>
      </c>
      <c r="AC2027">
        <v>2.5979941606294155</v>
      </c>
      <c r="AE2027">
        <v>49.145421775239342</v>
      </c>
      <c r="AG2027">
        <v>1.7931302154085003</v>
      </c>
      <c r="AH2027">
        <v>2.6981375200725077</v>
      </c>
    </row>
    <row r="2028" spans="1:34">
      <c r="A2028">
        <v>11</v>
      </c>
      <c r="B2028">
        <v>390</v>
      </c>
      <c r="C2028">
        <v>1999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12</v>
      </c>
      <c r="M2028">
        <v>99</v>
      </c>
      <c r="N2028">
        <v>99</v>
      </c>
      <c r="O2028">
        <v>99</v>
      </c>
      <c r="P2028">
        <v>9999</v>
      </c>
      <c r="Q2028">
        <v>54</v>
      </c>
      <c r="R2028">
        <v>55</v>
      </c>
      <c r="S2028">
        <v>12</v>
      </c>
      <c r="T2028">
        <v>12.21818181818182</v>
      </c>
      <c r="U2028">
        <v>56.71272727272725</v>
      </c>
      <c r="V2028">
        <v>0</v>
      </c>
      <c r="W2028">
        <v>87.272727272727266</v>
      </c>
      <c r="X2028">
        <v>100</v>
      </c>
      <c r="Y2028">
        <v>100</v>
      </c>
      <c r="Z2028">
        <v>100</v>
      </c>
      <c r="AA2028">
        <v>6.1053495036717891</v>
      </c>
      <c r="AB2028">
        <v>0</v>
      </c>
      <c r="AC2028">
        <v>2.6607648188984339</v>
      </c>
      <c r="AE2028">
        <v>46.263167789923358</v>
      </c>
      <c r="AG2028">
        <v>0.42693576557345247</v>
      </c>
      <c r="AH2028">
        <v>0.65792901276688487</v>
      </c>
    </row>
    <row r="2029" spans="1:34">
      <c r="A2029">
        <v>11</v>
      </c>
      <c r="B2029">
        <v>391</v>
      </c>
      <c r="C2029">
        <v>1999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9999</v>
      </c>
      <c r="Q2029">
        <v>23</v>
      </c>
      <c r="R2029">
        <v>23</v>
      </c>
      <c r="S2029">
        <v>13</v>
      </c>
      <c r="T2029">
        <v>11.347826086956522</v>
      </c>
      <c r="U2029">
        <v>58.360869565217392</v>
      </c>
      <c r="V2029">
        <v>0</v>
      </c>
      <c r="W2029">
        <v>86.956521739130437</v>
      </c>
      <c r="X2029">
        <v>100</v>
      </c>
      <c r="Y2029">
        <v>100</v>
      </c>
      <c r="Z2029">
        <v>95.652173913043484</v>
      </c>
      <c r="AA2029">
        <v>10.178610955478582</v>
      </c>
      <c r="AB2029">
        <v>0</v>
      </c>
      <c r="AC2029">
        <v>3.1013138261090432</v>
      </c>
      <c r="AE2029">
        <v>71.898410337092884</v>
      </c>
      <c r="AG2029">
        <v>0.17853677469435275</v>
      </c>
      <c r="AH2029">
        <v>0.28312968512342573</v>
      </c>
    </row>
    <row r="2030" spans="1:34">
      <c r="A2030">
        <v>11</v>
      </c>
      <c r="B2030">
        <v>392</v>
      </c>
      <c r="C2030">
        <v>1999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14</v>
      </c>
      <c r="M2030">
        <v>99</v>
      </c>
      <c r="N2030">
        <v>99</v>
      </c>
      <c r="O2030">
        <v>99</v>
      </c>
      <c r="P2030">
        <v>9999</v>
      </c>
      <c r="Q2030">
        <v>21</v>
      </c>
      <c r="R2030">
        <v>21</v>
      </c>
      <c r="S2030">
        <v>14</v>
      </c>
      <c r="T2030">
        <v>11.809523809523805</v>
      </c>
      <c r="U2030">
        <v>60.957142857142806</v>
      </c>
      <c r="V2030">
        <v>0</v>
      </c>
      <c r="W2030">
        <v>90.476190476190439</v>
      </c>
      <c r="X2030">
        <v>100</v>
      </c>
      <c r="Y2030">
        <v>100</v>
      </c>
      <c r="Z2030">
        <v>100</v>
      </c>
      <c r="AA2030">
        <v>9.1527550590010822</v>
      </c>
      <c r="AB2030">
        <v>0</v>
      </c>
      <c r="AC2030">
        <v>2.3627878533438595</v>
      </c>
      <c r="AE2030">
        <v>41.843021640927127</v>
      </c>
      <c r="AG2030">
        <v>0.16301183776440908</v>
      </c>
      <c r="AH2030">
        <v>0.27000991576137778</v>
      </c>
    </row>
    <row r="2031" spans="1:34">
      <c r="A2031">
        <v>11</v>
      </c>
      <c r="B2031">
        <v>393</v>
      </c>
      <c r="C2031">
        <v>1999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15</v>
      </c>
      <c r="M2031">
        <v>99</v>
      </c>
      <c r="N2031">
        <v>99</v>
      </c>
      <c r="O2031">
        <v>99</v>
      </c>
      <c r="P2031">
        <v>9999</v>
      </c>
      <c r="Q2031">
        <v>5</v>
      </c>
      <c r="R2031">
        <v>4</v>
      </c>
      <c r="S2031">
        <v>15</v>
      </c>
      <c r="T2031">
        <v>12</v>
      </c>
      <c r="U2031">
        <v>64.425000000000011</v>
      </c>
      <c r="V2031">
        <v>0</v>
      </c>
      <c r="W2031">
        <v>75</v>
      </c>
      <c r="X2031">
        <v>100</v>
      </c>
      <c r="Y2031">
        <v>100</v>
      </c>
      <c r="Z2031">
        <v>100</v>
      </c>
      <c r="AA2031">
        <v>5.889556434910741</v>
      </c>
      <c r="AB2031">
        <v>0</v>
      </c>
      <c r="AC2031">
        <v>3.0822070014844876</v>
      </c>
      <c r="AE2031">
        <v>32.914974224913131</v>
      </c>
      <c r="AG2031">
        <v>3.1049873859887448E-2</v>
      </c>
      <c r="AH2031">
        <v>5.4356343482311609E-2</v>
      </c>
    </row>
    <row r="2032" spans="1:34">
      <c r="A2032">
        <v>11</v>
      </c>
      <c r="B2032">
        <v>394</v>
      </c>
      <c r="C2032">
        <v>1998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1</v>
      </c>
      <c r="M2032">
        <v>99</v>
      </c>
      <c r="N2032">
        <v>99</v>
      </c>
      <c r="O2032">
        <v>99</v>
      </c>
      <c r="P2032">
        <v>9999</v>
      </c>
      <c r="Q2032">
        <v>38</v>
      </c>
      <c r="R2032">
        <v>41</v>
      </c>
      <c r="S2032">
        <v>1</v>
      </c>
      <c r="T2032">
        <v>2.3170731707317072</v>
      </c>
      <c r="U2032">
        <v>20.068292682926831</v>
      </c>
      <c r="V2032">
        <v>0</v>
      </c>
      <c r="W2032">
        <v>0</v>
      </c>
      <c r="X2032">
        <v>65.853658536585371</v>
      </c>
      <c r="Y2032">
        <v>31.707317073170728</v>
      </c>
      <c r="Z2032">
        <v>7.3170731707317085</v>
      </c>
      <c r="AA2032">
        <v>7.138437317016284</v>
      </c>
      <c r="AB2032">
        <v>0</v>
      </c>
      <c r="AC2032">
        <v>1.0462249068062055</v>
      </c>
      <c r="AE2032">
        <v>49.252059956196781</v>
      </c>
      <c r="AG2032">
        <v>0.3160653715695344</v>
      </c>
      <c r="AH2032">
        <v>0.17077579491794631</v>
      </c>
    </row>
    <row r="2033" spans="1:34">
      <c r="A2033">
        <v>11</v>
      </c>
      <c r="B2033">
        <v>395</v>
      </c>
      <c r="C2033">
        <v>1998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2</v>
      </c>
      <c r="M2033">
        <v>99</v>
      </c>
      <c r="N2033">
        <v>99</v>
      </c>
      <c r="O2033">
        <v>99</v>
      </c>
      <c r="P2033">
        <v>9999</v>
      </c>
      <c r="Q2033">
        <v>240</v>
      </c>
      <c r="R2033">
        <v>282</v>
      </c>
      <c r="S2033">
        <v>2</v>
      </c>
      <c r="T2033">
        <v>3.6134751773049634</v>
      </c>
      <c r="U2033">
        <v>22.833333333333339</v>
      </c>
      <c r="V2033">
        <v>0</v>
      </c>
      <c r="W2033">
        <v>0</v>
      </c>
      <c r="X2033">
        <v>87.2340425531915</v>
      </c>
      <c r="Y2033">
        <v>43.61702127659575</v>
      </c>
      <c r="Z2033">
        <v>4.255319148936171</v>
      </c>
      <c r="AA2033">
        <v>6.1645942463573364</v>
      </c>
      <c r="AB2033">
        <v>0</v>
      </c>
      <c r="AC2033">
        <v>1.5004358637738324</v>
      </c>
      <c r="AE2033">
        <v>38.611433797102841</v>
      </c>
      <c r="AG2033">
        <v>2.1739130434782608</v>
      </c>
      <c r="AH2033">
        <v>1.3364430523537389</v>
      </c>
    </row>
    <row r="2034" spans="1:34">
      <c r="A2034">
        <v>11</v>
      </c>
      <c r="B2034">
        <v>396</v>
      </c>
      <c r="C2034">
        <v>1998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3</v>
      </c>
      <c r="M2034">
        <v>99</v>
      </c>
      <c r="N2034">
        <v>99</v>
      </c>
      <c r="O2034">
        <v>99</v>
      </c>
      <c r="P2034">
        <v>9999</v>
      </c>
      <c r="Q2034">
        <v>670</v>
      </c>
      <c r="R2034">
        <v>797</v>
      </c>
      <c r="S2034">
        <v>3</v>
      </c>
      <c r="T2034">
        <v>4.7603513174404002</v>
      </c>
      <c r="U2034">
        <v>24.998368883312455</v>
      </c>
      <c r="V2034">
        <v>0</v>
      </c>
      <c r="W2034">
        <v>1.2547051442910917</v>
      </c>
      <c r="X2034">
        <v>95.859473023839385</v>
      </c>
      <c r="Y2034">
        <v>56.712672521957344</v>
      </c>
      <c r="Z2034">
        <v>6.6499372647427855</v>
      </c>
      <c r="AA2034">
        <v>6.0507771807657704</v>
      </c>
      <c r="AB2034">
        <v>0</v>
      </c>
      <c r="AC2034">
        <v>1.6352558234322725</v>
      </c>
      <c r="AE2034">
        <v>34.242940930069686</v>
      </c>
      <c r="AG2034">
        <v>6.1440024668516813</v>
      </c>
      <c r="AH2034">
        <v>4.1352524370523724</v>
      </c>
    </row>
    <row r="2035" spans="1:34">
      <c r="A2035">
        <v>11</v>
      </c>
      <c r="B2035">
        <v>397</v>
      </c>
      <c r="C2035">
        <v>1998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4</v>
      </c>
      <c r="M2035">
        <v>99</v>
      </c>
      <c r="N2035">
        <v>99</v>
      </c>
      <c r="O2035">
        <v>99</v>
      </c>
      <c r="P2035">
        <v>9999</v>
      </c>
      <c r="Q2035">
        <v>1478</v>
      </c>
      <c r="R2035">
        <v>1754</v>
      </c>
      <c r="S2035">
        <v>4</v>
      </c>
      <c r="T2035">
        <v>6.041049030786775</v>
      </c>
      <c r="U2035">
        <v>28.718871151653392</v>
      </c>
      <c r="V2035">
        <v>0</v>
      </c>
      <c r="W2035">
        <v>7.6396807297605491</v>
      </c>
      <c r="X2035">
        <v>99.372862029646498</v>
      </c>
      <c r="Y2035">
        <v>79.703534777651072</v>
      </c>
      <c r="Z2035">
        <v>17.217787913340931</v>
      </c>
      <c r="AA2035">
        <v>6.6148404971878607</v>
      </c>
      <c r="AB2035">
        <v>0</v>
      </c>
      <c r="AC2035">
        <v>1.7492537046556826</v>
      </c>
      <c r="AE2035">
        <v>38.974179574052464</v>
      </c>
      <c r="AG2035">
        <v>13.521430773974716</v>
      </c>
      <c r="AH2035">
        <v>10.455119153891861</v>
      </c>
    </row>
    <row r="2036" spans="1:34">
      <c r="A2036">
        <v>11</v>
      </c>
      <c r="B2036">
        <v>398</v>
      </c>
      <c r="C2036">
        <v>1998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5</v>
      </c>
      <c r="M2036">
        <v>99</v>
      </c>
      <c r="N2036">
        <v>99</v>
      </c>
      <c r="O2036">
        <v>99</v>
      </c>
      <c r="P2036">
        <v>9999</v>
      </c>
      <c r="Q2036">
        <v>2607</v>
      </c>
      <c r="R2036">
        <v>3247</v>
      </c>
      <c r="S2036">
        <v>5</v>
      </c>
      <c r="T2036">
        <v>7.4314752078842012</v>
      </c>
      <c r="U2036">
        <v>33.212965814598135</v>
      </c>
      <c r="V2036">
        <v>0</v>
      </c>
      <c r="W2036">
        <v>26.23960578995996</v>
      </c>
      <c r="X2036">
        <v>99.938404681244194</v>
      </c>
      <c r="Y2036">
        <v>93.96365876193407</v>
      </c>
      <c r="Z2036">
        <v>37.757930397289797</v>
      </c>
      <c r="AA2036">
        <v>7.3570492132180894</v>
      </c>
      <c r="AB2036">
        <v>0</v>
      </c>
      <c r="AC2036">
        <v>1.9782076697788471</v>
      </c>
      <c r="AE2036">
        <v>45.57832144866191</v>
      </c>
      <c r="AG2036">
        <v>25.030835646006778</v>
      </c>
      <c r="AH2036">
        <v>22.383189916673128</v>
      </c>
    </row>
    <row r="2037" spans="1:34">
      <c r="A2037">
        <v>11</v>
      </c>
      <c r="B2037">
        <v>399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6</v>
      </c>
      <c r="M2037">
        <v>99</v>
      </c>
      <c r="N2037">
        <v>99</v>
      </c>
      <c r="O2037">
        <v>99</v>
      </c>
      <c r="P2037">
        <v>9999</v>
      </c>
      <c r="Q2037">
        <v>2102</v>
      </c>
      <c r="R2037">
        <v>2523</v>
      </c>
      <c r="S2037">
        <v>6</v>
      </c>
      <c r="T2037">
        <v>8.6563614744351955</v>
      </c>
      <c r="U2037">
        <v>38.168093539437223</v>
      </c>
      <c r="V2037">
        <v>13.594926674593738</v>
      </c>
      <c r="W2037">
        <v>49.50455806579469</v>
      </c>
      <c r="X2037">
        <v>100</v>
      </c>
      <c r="Y2037">
        <v>98.493856520015854</v>
      </c>
      <c r="Z2037">
        <v>61.117717003567186</v>
      </c>
      <c r="AA2037">
        <v>8.4098851280849694</v>
      </c>
      <c r="AB2037">
        <v>0</v>
      </c>
      <c r="AC2037">
        <v>2.1767941059277511</v>
      </c>
      <c r="AE2037">
        <v>51.272152797721475</v>
      </c>
      <c r="AG2037">
        <v>19.449583718778904</v>
      </c>
      <c r="AH2037">
        <v>19.987098415882233</v>
      </c>
    </row>
    <row r="2038" spans="1:34">
      <c r="A2038">
        <v>11</v>
      </c>
      <c r="B2038">
        <v>400</v>
      </c>
      <c r="C2038">
        <v>1998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7</v>
      </c>
      <c r="M2038">
        <v>99</v>
      </c>
      <c r="N2038">
        <v>99</v>
      </c>
      <c r="O2038">
        <v>99</v>
      </c>
      <c r="P2038">
        <v>9999</v>
      </c>
      <c r="Q2038">
        <v>1113</v>
      </c>
      <c r="R2038">
        <v>1253</v>
      </c>
      <c r="S2038">
        <v>7</v>
      </c>
      <c r="T2038">
        <v>9.3846767757382263</v>
      </c>
      <c r="U2038">
        <v>42.204229848363937</v>
      </c>
      <c r="V2038">
        <v>5.9856344772545897</v>
      </c>
      <c r="W2038">
        <v>64.166001596169195</v>
      </c>
      <c r="X2038">
        <v>100</v>
      </c>
      <c r="Y2038">
        <v>99.521149241819614</v>
      </c>
      <c r="Z2038">
        <v>77.813248204309673</v>
      </c>
      <c r="AA2038">
        <v>8.5248946548412778</v>
      </c>
      <c r="AB2038">
        <v>0</v>
      </c>
      <c r="AC2038">
        <v>2.3774992384784959</v>
      </c>
      <c r="AE2038">
        <v>45.578398997730687</v>
      </c>
      <c r="AG2038">
        <v>9.6592661116250387</v>
      </c>
      <c r="AH2038">
        <v>10.975873248992889</v>
      </c>
    </row>
    <row r="2039" spans="1:34">
      <c r="A2039">
        <v>11</v>
      </c>
      <c r="B2039">
        <v>401</v>
      </c>
      <c r="C2039">
        <v>1998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8</v>
      </c>
      <c r="M2039">
        <v>99</v>
      </c>
      <c r="N2039">
        <v>99</v>
      </c>
      <c r="O2039">
        <v>99</v>
      </c>
      <c r="P2039">
        <v>9999</v>
      </c>
      <c r="Q2039">
        <v>1314</v>
      </c>
      <c r="R2039">
        <v>1490</v>
      </c>
      <c r="S2039">
        <v>8</v>
      </c>
      <c r="T2039">
        <v>9.9308724832214779</v>
      </c>
      <c r="U2039">
        <v>44.748724832214776</v>
      </c>
      <c r="V2039">
        <v>4.1610738255033555</v>
      </c>
      <c r="W2039">
        <v>70.402684563758385</v>
      </c>
      <c r="X2039">
        <v>100</v>
      </c>
      <c r="Y2039">
        <v>99.664429530201318</v>
      </c>
      <c r="Z2039">
        <v>84.093959731543606</v>
      </c>
      <c r="AA2039">
        <v>9.0289542668280376</v>
      </c>
      <c r="AB2039">
        <v>0</v>
      </c>
      <c r="AC2039">
        <v>2.6176837788949605</v>
      </c>
      <c r="AE2039">
        <v>49.280110070766078</v>
      </c>
      <c r="AG2039">
        <v>11.48627813752698</v>
      </c>
      <c r="AH2039">
        <v>13.838816956284663</v>
      </c>
    </row>
    <row r="2040" spans="1:34">
      <c r="A2040">
        <v>11</v>
      </c>
      <c r="B2040">
        <v>402</v>
      </c>
      <c r="C2040">
        <v>1998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</v>
      </c>
      <c r="M2040">
        <v>99</v>
      </c>
      <c r="N2040">
        <v>99</v>
      </c>
      <c r="O2040">
        <v>99</v>
      </c>
      <c r="P2040">
        <v>9999</v>
      </c>
      <c r="Q2040">
        <v>739</v>
      </c>
      <c r="R2040">
        <v>815</v>
      </c>
      <c r="S2040">
        <v>9</v>
      </c>
      <c r="T2040">
        <v>10.509202453987731</v>
      </c>
      <c r="U2040">
        <v>48.452760736196304</v>
      </c>
      <c r="V2040">
        <v>1.2269938650306749</v>
      </c>
      <c r="W2040">
        <v>78.282208588957062</v>
      </c>
      <c r="X2040">
        <v>100</v>
      </c>
      <c r="Y2040">
        <v>100</v>
      </c>
      <c r="Z2040">
        <v>94.110429447852781</v>
      </c>
      <c r="AA2040">
        <v>8.4868856817243064</v>
      </c>
      <c r="AB2040">
        <v>0</v>
      </c>
      <c r="AC2040">
        <v>2.6570154809035036</v>
      </c>
      <c r="AE2040">
        <v>44.253295310844877</v>
      </c>
      <c r="AG2040">
        <v>6.2827628738822066</v>
      </c>
      <c r="AH2040">
        <v>8.196117362074359</v>
      </c>
    </row>
    <row r="2041" spans="1:34">
      <c r="A2041">
        <v>11</v>
      </c>
      <c r="B2041">
        <v>403</v>
      </c>
      <c r="C2041">
        <v>1998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10</v>
      </c>
      <c r="M2041">
        <v>99</v>
      </c>
      <c r="N2041">
        <v>99</v>
      </c>
      <c r="O2041">
        <v>99</v>
      </c>
      <c r="P2041">
        <v>9999</v>
      </c>
      <c r="Q2041">
        <v>293</v>
      </c>
      <c r="R2041">
        <v>319</v>
      </c>
      <c r="S2041">
        <v>10</v>
      </c>
      <c r="T2041">
        <v>10.808777429467087</v>
      </c>
      <c r="U2041">
        <v>51.179937304075239</v>
      </c>
      <c r="V2041">
        <v>0.94043887147335437</v>
      </c>
      <c r="W2041">
        <v>80.564263322884003</v>
      </c>
      <c r="X2041">
        <v>100</v>
      </c>
      <c r="Y2041">
        <v>100</v>
      </c>
      <c r="Z2041">
        <v>96.551724137931018</v>
      </c>
      <c r="AA2041">
        <v>8.8813268937805443</v>
      </c>
      <c r="AB2041">
        <v>0</v>
      </c>
      <c r="AC2041">
        <v>2.6554111213124081</v>
      </c>
      <c r="AE2041">
        <v>41.986028523722808</v>
      </c>
      <c r="AG2041">
        <v>2.4591427690410113</v>
      </c>
      <c r="AH2041">
        <v>3.3886168426693706</v>
      </c>
    </row>
    <row r="2042" spans="1:34">
      <c r="A2042">
        <v>11</v>
      </c>
      <c r="B2042">
        <v>404</v>
      </c>
      <c r="C2042">
        <v>1998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11</v>
      </c>
      <c r="M2042">
        <v>99</v>
      </c>
      <c r="N2042">
        <v>99</v>
      </c>
      <c r="O2042">
        <v>99</v>
      </c>
      <c r="P2042">
        <v>9999</v>
      </c>
      <c r="Q2042">
        <v>246</v>
      </c>
      <c r="R2042">
        <v>269</v>
      </c>
      <c r="S2042">
        <v>11</v>
      </c>
      <c r="T2042">
        <v>11.223048327137548</v>
      </c>
      <c r="U2042">
        <v>54.080297397769534</v>
      </c>
      <c r="V2042">
        <v>0</v>
      </c>
      <c r="W2042">
        <v>81.412639405204473</v>
      </c>
      <c r="X2042">
        <v>100</v>
      </c>
      <c r="Y2042">
        <v>100</v>
      </c>
      <c r="Z2042">
        <v>99.628252788104092</v>
      </c>
      <c r="AA2042">
        <v>8.7491147881931521</v>
      </c>
      <c r="AB2042">
        <v>0</v>
      </c>
      <c r="AC2042">
        <v>2.5900991788016205</v>
      </c>
      <c r="AE2042">
        <v>37.021742055809717</v>
      </c>
      <c r="AG2042">
        <v>2.073697193956213</v>
      </c>
      <c r="AH2042">
        <v>3.0194190011525492</v>
      </c>
    </row>
    <row r="2043" spans="1:34">
      <c r="A2043">
        <v>11</v>
      </c>
      <c r="B2043">
        <v>405</v>
      </c>
      <c r="C2043">
        <v>1998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12</v>
      </c>
      <c r="M2043">
        <v>99</v>
      </c>
      <c r="N2043">
        <v>99</v>
      </c>
      <c r="O2043">
        <v>99</v>
      </c>
      <c r="P2043">
        <v>9999</v>
      </c>
      <c r="Q2043">
        <v>83</v>
      </c>
      <c r="R2043">
        <v>91</v>
      </c>
      <c r="S2043">
        <v>12</v>
      </c>
      <c r="T2043">
        <v>11.835164835164836</v>
      </c>
      <c r="U2043">
        <v>55.389010989010998</v>
      </c>
      <c r="V2043">
        <v>0</v>
      </c>
      <c r="W2043">
        <v>83.516483516483504</v>
      </c>
      <c r="X2043">
        <v>100</v>
      </c>
      <c r="Y2043">
        <v>100</v>
      </c>
      <c r="Z2043">
        <v>100</v>
      </c>
      <c r="AA2043">
        <v>9.416392656968382</v>
      </c>
      <c r="AB2043">
        <v>0</v>
      </c>
      <c r="AC2043">
        <v>2.909868530181261</v>
      </c>
      <c r="AE2043">
        <v>47.734618620579056</v>
      </c>
      <c r="AG2043">
        <v>0.70151094665433245</v>
      </c>
      <c r="AH2043">
        <v>1.0461574097039581</v>
      </c>
    </row>
    <row r="2044" spans="1:34">
      <c r="A2044">
        <v>11</v>
      </c>
      <c r="B2044">
        <v>406</v>
      </c>
      <c r="C2044">
        <v>1998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9999</v>
      </c>
      <c r="Q2044">
        <v>51</v>
      </c>
      <c r="R2044">
        <v>49</v>
      </c>
      <c r="S2044">
        <v>13</v>
      </c>
      <c r="T2044">
        <v>11.244897959183673</v>
      </c>
      <c r="U2044">
        <v>54.128571428571405</v>
      </c>
      <c r="V2044">
        <v>0</v>
      </c>
      <c r="W2044">
        <v>83.673469387755105</v>
      </c>
      <c r="X2044">
        <v>100</v>
      </c>
      <c r="Y2044">
        <v>100</v>
      </c>
      <c r="Z2044">
        <v>100</v>
      </c>
      <c r="AA2044">
        <v>7.2708251223079055</v>
      </c>
      <c r="AB2044">
        <v>0</v>
      </c>
      <c r="AC2044">
        <v>2.7444237508594695</v>
      </c>
      <c r="AE2044">
        <v>49.312572224765439</v>
      </c>
      <c r="AG2044">
        <v>0.37773666358310226</v>
      </c>
      <c r="AH2044">
        <v>0.55049664664665643</v>
      </c>
    </row>
    <row r="2045" spans="1:34">
      <c r="A2045">
        <v>11</v>
      </c>
      <c r="B2045">
        <v>407</v>
      </c>
      <c r="C2045">
        <v>1998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14</v>
      </c>
      <c r="M2045">
        <v>99</v>
      </c>
      <c r="N2045">
        <v>99</v>
      </c>
      <c r="O2045">
        <v>99</v>
      </c>
      <c r="P2045">
        <v>9999</v>
      </c>
      <c r="Q2045">
        <v>34</v>
      </c>
      <c r="R2045">
        <v>34</v>
      </c>
      <c r="S2045">
        <v>14</v>
      </c>
      <c r="T2045">
        <v>12.058823529411764</v>
      </c>
      <c r="U2045">
        <v>59.185294117647054</v>
      </c>
      <c r="V2045">
        <v>0</v>
      </c>
      <c r="W2045">
        <v>91.17647058823529</v>
      </c>
      <c r="X2045">
        <v>100</v>
      </c>
      <c r="Y2045">
        <v>100</v>
      </c>
      <c r="Z2045">
        <v>100</v>
      </c>
      <c r="AA2045">
        <v>8.7995699210727096</v>
      </c>
      <c r="AB2045">
        <v>0</v>
      </c>
      <c r="AC2045">
        <v>2.4845543625815156</v>
      </c>
      <c r="AE2045">
        <v>58.738671476070451</v>
      </c>
      <c r="AG2045">
        <v>0.26210299105766266</v>
      </c>
      <c r="AH2045">
        <v>0.4176618037352739</v>
      </c>
    </row>
    <row r="2046" spans="1:34">
      <c r="A2046">
        <v>11</v>
      </c>
      <c r="B2046">
        <v>408</v>
      </c>
      <c r="C2046">
        <v>1998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15</v>
      </c>
      <c r="M2046">
        <v>99</v>
      </c>
      <c r="N2046">
        <v>99</v>
      </c>
      <c r="O2046">
        <v>99</v>
      </c>
      <c r="P2046">
        <v>9999</v>
      </c>
      <c r="Q2046">
        <v>8</v>
      </c>
      <c r="R2046">
        <v>8</v>
      </c>
      <c r="S2046">
        <v>15</v>
      </c>
      <c r="T2046">
        <v>13.75</v>
      </c>
      <c r="U2046">
        <v>59.6</v>
      </c>
      <c r="V2046">
        <v>0</v>
      </c>
      <c r="W2046">
        <v>100</v>
      </c>
      <c r="X2046">
        <v>100</v>
      </c>
      <c r="Y2046">
        <v>100</v>
      </c>
      <c r="Z2046">
        <v>100</v>
      </c>
      <c r="AA2046">
        <v>6.500384604006074</v>
      </c>
      <c r="AB2046">
        <v>0</v>
      </c>
      <c r="AC2046">
        <v>1.299038105676658</v>
      </c>
      <c r="AE2046">
        <v>20.872197804411453</v>
      </c>
      <c r="AG2046">
        <v>6.1671292013567677E-2</v>
      </c>
      <c r="AH2046">
        <v>9.896195796898008E-2</v>
      </c>
    </row>
    <row r="2047" spans="1:34">
      <c r="A2047">
        <v>11</v>
      </c>
      <c r="B2047">
        <v>409</v>
      </c>
      <c r="C2047">
        <v>1997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1</v>
      </c>
      <c r="M2047">
        <v>99</v>
      </c>
      <c r="N2047">
        <v>99</v>
      </c>
      <c r="O2047">
        <v>99</v>
      </c>
      <c r="P2047">
        <v>9999</v>
      </c>
      <c r="Q2047">
        <v>55</v>
      </c>
      <c r="R2047">
        <v>62</v>
      </c>
      <c r="S2047">
        <v>1</v>
      </c>
      <c r="T2047">
        <v>2.241935483870968</v>
      </c>
      <c r="U2047">
        <v>21.66935483870968</v>
      </c>
      <c r="V2047">
        <v>0</v>
      </c>
      <c r="W2047">
        <v>0</v>
      </c>
      <c r="X2047">
        <v>75.806451612903217</v>
      </c>
      <c r="Y2047">
        <v>37.096774193548391</v>
      </c>
      <c r="Z2047">
        <v>3.2258064516129026</v>
      </c>
      <c r="AA2047">
        <v>6.5562476657562643</v>
      </c>
      <c r="AB2047">
        <v>0</v>
      </c>
      <c r="AC2047">
        <v>0.9619450033063518</v>
      </c>
      <c r="AE2047">
        <v>27.763311169250706</v>
      </c>
      <c r="AG2047">
        <v>0.47641001997848481</v>
      </c>
      <c r="AH2047">
        <v>0.28240808862169742</v>
      </c>
    </row>
    <row r="2048" spans="1:34">
      <c r="A2048">
        <v>11</v>
      </c>
      <c r="B2048">
        <v>410</v>
      </c>
      <c r="C2048">
        <v>1997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2</v>
      </c>
      <c r="M2048">
        <v>99</v>
      </c>
      <c r="N2048">
        <v>99</v>
      </c>
      <c r="O2048">
        <v>99</v>
      </c>
      <c r="P2048">
        <v>9999</v>
      </c>
      <c r="Q2048">
        <v>358</v>
      </c>
      <c r="R2048">
        <v>401</v>
      </c>
      <c r="S2048">
        <v>2</v>
      </c>
      <c r="T2048">
        <v>3.473815461346633</v>
      </c>
      <c r="U2048">
        <v>23.042892768079803</v>
      </c>
      <c r="V2048">
        <v>0</v>
      </c>
      <c r="W2048">
        <v>0</v>
      </c>
      <c r="X2048">
        <v>92.768079800498754</v>
      </c>
      <c r="Y2048">
        <v>43.142144638403991</v>
      </c>
      <c r="Z2048">
        <v>4.4887780548628431</v>
      </c>
      <c r="AA2048">
        <v>5.8448780238076274</v>
      </c>
      <c r="AB2048">
        <v>0</v>
      </c>
      <c r="AC2048">
        <v>1.4071203525796008</v>
      </c>
      <c r="AE2048">
        <v>38.600641227719315</v>
      </c>
      <c r="AG2048">
        <v>3.0812970646995552</v>
      </c>
      <c r="AH2048">
        <v>1.9423202236562769</v>
      </c>
    </row>
    <row r="2049" spans="1:34">
      <c r="A2049">
        <v>11</v>
      </c>
      <c r="B2049">
        <v>411</v>
      </c>
      <c r="C2049">
        <v>1997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3</v>
      </c>
      <c r="M2049">
        <v>99</v>
      </c>
      <c r="N2049">
        <v>99</v>
      </c>
      <c r="O2049">
        <v>99</v>
      </c>
      <c r="P2049">
        <v>9999</v>
      </c>
      <c r="Q2049">
        <v>843</v>
      </c>
      <c r="R2049">
        <v>929</v>
      </c>
      <c r="S2049">
        <v>3</v>
      </c>
      <c r="T2049">
        <v>4.6620021528525282</v>
      </c>
      <c r="U2049">
        <v>25.596232508073204</v>
      </c>
      <c r="V2049">
        <v>0</v>
      </c>
      <c r="W2049">
        <v>2.1528525296017222</v>
      </c>
      <c r="X2049">
        <v>98.70828848223897</v>
      </c>
      <c r="Y2049">
        <v>60.925726587728747</v>
      </c>
      <c r="Z2049">
        <v>7.4273412271259422</v>
      </c>
      <c r="AA2049">
        <v>5.8710338570724483</v>
      </c>
      <c r="AB2049">
        <v>0</v>
      </c>
      <c r="AC2049">
        <v>1.674821030875719</v>
      </c>
      <c r="AE2049">
        <v>37.516088799265361</v>
      </c>
      <c r="AG2049">
        <v>7.1384662670969714</v>
      </c>
      <c r="AH2049">
        <v>4.9984024551741566</v>
      </c>
    </row>
    <row r="2050" spans="1:34">
      <c r="A2050">
        <v>11</v>
      </c>
      <c r="B2050">
        <v>412</v>
      </c>
      <c r="C2050">
        <v>1997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4</v>
      </c>
      <c r="M2050">
        <v>99</v>
      </c>
      <c r="N2050">
        <v>99</v>
      </c>
      <c r="O2050">
        <v>99</v>
      </c>
      <c r="P2050">
        <v>9999</v>
      </c>
      <c r="Q2050">
        <v>1925</v>
      </c>
      <c r="R2050">
        <v>2278</v>
      </c>
      <c r="S2050">
        <v>4</v>
      </c>
      <c r="T2050">
        <v>5.9714661984196686</v>
      </c>
      <c r="U2050">
        <v>29.309569798068488</v>
      </c>
      <c r="V2050">
        <v>0</v>
      </c>
      <c r="W2050">
        <v>8.9552238805970141</v>
      </c>
      <c r="X2050">
        <v>99.604916593503106</v>
      </c>
      <c r="Y2050">
        <v>82.221246707638258</v>
      </c>
      <c r="Z2050">
        <v>19.973661106233536</v>
      </c>
      <c r="AA2050">
        <v>6.818732634463486</v>
      </c>
      <c r="AB2050">
        <v>0</v>
      </c>
      <c r="AC2050">
        <v>1.8486576891061659</v>
      </c>
      <c r="AE2050">
        <v>44.013841929469855</v>
      </c>
      <c r="AG2050">
        <v>17.504226217919161</v>
      </c>
      <c r="AH2050">
        <v>14.034683538982204</v>
      </c>
    </row>
    <row r="2051" spans="1:34">
      <c r="A2051">
        <v>11</v>
      </c>
      <c r="B2051">
        <v>413</v>
      </c>
      <c r="C2051">
        <v>1997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5</v>
      </c>
      <c r="M2051">
        <v>99</v>
      </c>
      <c r="N2051">
        <v>99</v>
      </c>
      <c r="O2051">
        <v>99</v>
      </c>
      <c r="P2051">
        <v>9999</v>
      </c>
      <c r="Q2051">
        <v>2768</v>
      </c>
      <c r="R2051">
        <v>3381</v>
      </c>
      <c r="S2051">
        <v>5</v>
      </c>
      <c r="T2051">
        <v>7.3717834960070991</v>
      </c>
      <c r="U2051">
        <v>34.231026323572848</v>
      </c>
      <c r="V2051">
        <v>0</v>
      </c>
      <c r="W2051">
        <v>26.057379473528552</v>
      </c>
      <c r="X2051">
        <v>99.940845903578818</v>
      </c>
      <c r="Y2051">
        <v>94.498669032830492</v>
      </c>
      <c r="Z2051">
        <v>42.531795326826391</v>
      </c>
      <c r="AA2051">
        <v>7.8765680323888096</v>
      </c>
      <c r="AB2051">
        <v>0</v>
      </c>
      <c r="AC2051">
        <v>2.0507945052554346</v>
      </c>
      <c r="AE2051">
        <v>48.325297779772413</v>
      </c>
      <c r="AG2051">
        <v>25.979714153988017</v>
      </c>
      <c r="AH2051">
        <v>24.327896075504981</v>
      </c>
    </row>
    <row r="2052" spans="1:34">
      <c r="A2052">
        <v>11</v>
      </c>
      <c r="B2052">
        <v>414</v>
      </c>
      <c r="C2052">
        <v>1997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6</v>
      </c>
      <c r="M2052">
        <v>99</v>
      </c>
      <c r="N2052">
        <v>99</v>
      </c>
      <c r="O2052">
        <v>99</v>
      </c>
      <c r="P2052">
        <v>9999</v>
      </c>
      <c r="Q2052">
        <v>2029</v>
      </c>
      <c r="R2052">
        <v>2441</v>
      </c>
      <c r="S2052">
        <v>6</v>
      </c>
      <c r="T2052">
        <v>8.4104875051208499</v>
      </c>
      <c r="U2052">
        <v>38.751495288816066</v>
      </c>
      <c r="V2052">
        <v>15.034821794346581</v>
      </c>
      <c r="W2052">
        <v>44.858664481769779</v>
      </c>
      <c r="X2052">
        <v>100</v>
      </c>
      <c r="Y2052">
        <v>97.70585825481362</v>
      </c>
      <c r="Z2052">
        <v>64.317902498975855</v>
      </c>
      <c r="AA2052">
        <v>8.8311596174764713</v>
      </c>
      <c r="AB2052">
        <v>0</v>
      </c>
      <c r="AC2052">
        <v>2.2723866072970305</v>
      </c>
      <c r="AE2052">
        <v>51.220240210769809</v>
      </c>
      <c r="AG2052">
        <v>18.756723528507756</v>
      </c>
      <c r="AH2052">
        <v>19.88363147163308</v>
      </c>
    </row>
    <row r="2053" spans="1:34">
      <c r="A2053">
        <v>11</v>
      </c>
      <c r="B2053">
        <v>415</v>
      </c>
      <c r="C2053">
        <v>1997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7</v>
      </c>
      <c r="M2053">
        <v>99</v>
      </c>
      <c r="N2053">
        <v>99</v>
      </c>
      <c r="O2053">
        <v>99</v>
      </c>
      <c r="P2053">
        <v>9999</v>
      </c>
      <c r="Q2053">
        <v>957</v>
      </c>
      <c r="R2053">
        <v>1113</v>
      </c>
      <c r="S2053">
        <v>7</v>
      </c>
      <c r="T2053">
        <v>9.0664869721473469</v>
      </c>
      <c r="U2053">
        <v>42.547439353099634</v>
      </c>
      <c r="V2053">
        <v>7.9964061096136572</v>
      </c>
      <c r="W2053">
        <v>55.435759209344099</v>
      </c>
      <c r="X2053">
        <v>100</v>
      </c>
      <c r="Y2053">
        <v>99.101527403414238</v>
      </c>
      <c r="Z2053">
        <v>77.538185085354897</v>
      </c>
      <c r="AA2053">
        <v>9.4745412499878263</v>
      </c>
      <c r="AB2053">
        <v>0</v>
      </c>
      <c r="AC2053">
        <v>2.5062509388026122</v>
      </c>
      <c r="AE2053">
        <v>50.049473949526558</v>
      </c>
      <c r="AG2053">
        <v>8.5523282618718266</v>
      </c>
      <c r="AH2053">
        <v>9.9542387488701412</v>
      </c>
    </row>
    <row r="2054" spans="1:34">
      <c r="A2054">
        <v>11</v>
      </c>
      <c r="B2054">
        <v>416</v>
      </c>
      <c r="C2054">
        <v>1997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8</v>
      </c>
      <c r="M2054">
        <v>99</v>
      </c>
      <c r="N2054">
        <v>99</v>
      </c>
      <c r="O2054">
        <v>99</v>
      </c>
      <c r="P2054">
        <v>9999</v>
      </c>
      <c r="Q2054">
        <v>1159</v>
      </c>
      <c r="R2054">
        <v>1331</v>
      </c>
      <c r="S2054">
        <v>8</v>
      </c>
      <c r="T2054">
        <v>9.8482344102178825</v>
      </c>
      <c r="U2054">
        <v>46.23794139744551</v>
      </c>
      <c r="V2054">
        <v>4.3576258452291512</v>
      </c>
      <c r="W2054">
        <v>67.768595041322314</v>
      </c>
      <c r="X2054">
        <v>100</v>
      </c>
      <c r="Y2054">
        <v>99.549211119459059</v>
      </c>
      <c r="Z2054">
        <v>88.129226145755069</v>
      </c>
      <c r="AA2054">
        <v>9.3562778580186432</v>
      </c>
      <c r="AB2054">
        <v>0</v>
      </c>
      <c r="AC2054">
        <v>2.4985861292493525</v>
      </c>
      <c r="AE2054">
        <v>47.654732576462926</v>
      </c>
      <c r="AG2054">
        <v>10.227447364376824</v>
      </c>
      <c r="AH2054">
        <v>12.936476572845949</v>
      </c>
    </row>
    <row r="2055" spans="1:34">
      <c r="A2055">
        <v>11</v>
      </c>
      <c r="B2055">
        <v>417</v>
      </c>
      <c r="C2055">
        <v>1997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</v>
      </c>
      <c r="M2055">
        <v>99</v>
      </c>
      <c r="N2055">
        <v>99</v>
      </c>
      <c r="O2055">
        <v>99</v>
      </c>
      <c r="P2055">
        <v>9999</v>
      </c>
      <c r="Q2055">
        <v>530</v>
      </c>
      <c r="R2055">
        <v>576</v>
      </c>
      <c r="S2055">
        <v>9.015625</v>
      </c>
      <c r="T2055">
        <v>10.548611111111112</v>
      </c>
      <c r="U2055">
        <v>49.50156250000007</v>
      </c>
      <c r="V2055">
        <v>2.2569444444444442</v>
      </c>
      <c r="W2055">
        <v>78.2986111111111</v>
      </c>
      <c r="X2055">
        <v>100.17361111111111</v>
      </c>
      <c r="Y2055">
        <v>100.17361111111111</v>
      </c>
      <c r="Z2055">
        <v>94.097222222222229</v>
      </c>
      <c r="AA2055">
        <v>8.7207814333684723</v>
      </c>
      <c r="AB2055">
        <v>0.37467433775880626</v>
      </c>
      <c r="AC2055">
        <v>2.4848984472629621</v>
      </c>
      <c r="AD2055">
        <v>-0.23984779713705157</v>
      </c>
      <c r="AE2055">
        <v>44.378915652295639</v>
      </c>
      <c r="AF2055">
        <v>22.574833796607841</v>
      </c>
      <c r="AG2055">
        <v>4.4260027662517301</v>
      </c>
      <c r="AH2055">
        <v>5.9935047190633446</v>
      </c>
    </row>
    <row r="2056" spans="1:34">
      <c r="A2056">
        <v>11</v>
      </c>
      <c r="B2056">
        <v>418</v>
      </c>
      <c r="C2056">
        <v>1997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10</v>
      </c>
      <c r="M2056">
        <v>99</v>
      </c>
      <c r="N2056">
        <v>99</v>
      </c>
      <c r="O2056">
        <v>99</v>
      </c>
      <c r="P2056">
        <v>9999</v>
      </c>
      <c r="Q2056">
        <v>186</v>
      </c>
      <c r="R2056">
        <v>206</v>
      </c>
      <c r="S2056">
        <v>10</v>
      </c>
      <c r="T2056">
        <v>10.868932038834952</v>
      </c>
      <c r="U2056">
        <v>51.544174757281553</v>
      </c>
      <c r="V2056">
        <v>0.48543689320388361</v>
      </c>
      <c r="W2056">
        <v>83.495145631067942</v>
      </c>
      <c r="X2056">
        <v>100</v>
      </c>
      <c r="Y2056">
        <v>100</v>
      </c>
      <c r="Z2056">
        <v>97.08737864077672</v>
      </c>
      <c r="AA2056">
        <v>8.7914974396628072</v>
      </c>
      <c r="AB2056">
        <v>0</v>
      </c>
      <c r="AC2056">
        <v>2.4330463196247463</v>
      </c>
      <c r="AE2056">
        <v>50.056970045009471</v>
      </c>
      <c r="AG2056">
        <v>1.5829107115414169</v>
      </c>
      <c r="AH2056">
        <v>2.2319593046475945</v>
      </c>
    </row>
    <row r="2057" spans="1:34">
      <c r="A2057">
        <v>11</v>
      </c>
      <c r="B2057">
        <v>419</v>
      </c>
      <c r="C2057">
        <v>1997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11</v>
      </c>
      <c r="M2057">
        <v>99</v>
      </c>
      <c r="N2057">
        <v>99</v>
      </c>
      <c r="O2057">
        <v>99</v>
      </c>
      <c r="P2057">
        <v>9999</v>
      </c>
      <c r="Q2057">
        <v>188</v>
      </c>
      <c r="R2057">
        <v>199</v>
      </c>
      <c r="S2057">
        <v>11.055276381909549</v>
      </c>
      <c r="T2057">
        <v>11.577889447236185</v>
      </c>
      <c r="U2057">
        <v>54.523115577889484</v>
      </c>
      <c r="V2057">
        <v>1.0050251256281406</v>
      </c>
      <c r="W2057">
        <v>86.93467336683419</v>
      </c>
      <c r="X2057">
        <v>100.50251256281406</v>
      </c>
      <c r="Y2057">
        <v>100.50251256281406</v>
      </c>
      <c r="Z2057">
        <v>99.497487437185939</v>
      </c>
      <c r="AA2057">
        <v>8.3130561682201503</v>
      </c>
      <c r="AB2057">
        <v>0.7778076385636733</v>
      </c>
      <c r="AC2057">
        <v>2.7859506768260882</v>
      </c>
      <c r="AD2057">
        <v>-0.61817922753745791</v>
      </c>
      <c r="AE2057">
        <v>47.904986134162591</v>
      </c>
      <c r="AF2057">
        <v>41.891214646449406</v>
      </c>
      <c r="AG2057">
        <v>1.52912248347933</v>
      </c>
      <c r="AH2057">
        <v>2.2807264624892305</v>
      </c>
    </row>
    <row r="2058" spans="1:34">
      <c r="A2058">
        <v>11</v>
      </c>
      <c r="B2058">
        <v>420</v>
      </c>
      <c r="C2058">
        <v>1997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12</v>
      </c>
      <c r="M2058">
        <v>99</v>
      </c>
      <c r="N2058">
        <v>99</v>
      </c>
      <c r="O2058">
        <v>99</v>
      </c>
      <c r="P2058">
        <v>9999</v>
      </c>
      <c r="Q2058">
        <v>42</v>
      </c>
      <c r="R2058">
        <v>49</v>
      </c>
      <c r="S2058">
        <v>12</v>
      </c>
      <c r="T2058">
        <v>11.346938775510203</v>
      </c>
      <c r="U2058">
        <v>55.761224489795921</v>
      </c>
      <c r="V2058">
        <v>0</v>
      </c>
      <c r="W2058">
        <v>79.591836734693885</v>
      </c>
      <c r="X2058">
        <v>100</v>
      </c>
      <c r="Y2058">
        <v>100</v>
      </c>
      <c r="Z2058">
        <v>100</v>
      </c>
      <c r="AA2058">
        <v>7.9315648487295949</v>
      </c>
      <c r="AB2058">
        <v>0</v>
      </c>
      <c r="AC2058">
        <v>2.8034309912644861</v>
      </c>
      <c r="AE2058">
        <v>57.690107288951403</v>
      </c>
      <c r="AG2058">
        <v>0.3765175964346088</v>
      </c>
      <c r="AH2058">
        <v>0.57433838521850655</v>
      </c>
    </row>
    <row r="2059" spans="1:34">
      <c r="A2059">
        <v>11</v>
      </c>
      <c r="B2059">
        <v>421</v>
      </c>
      <c r="C2059">
        <v>1997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13</v>
      </c>
      <c r="M2059">
        <v>99</v>
      </c>
      <c r="N2059">
        <v>99</v>
      </c>
      <c r="O2059">
        <v>99</v>
      </c>
      <c r="P2059">
        <v>9999</v>
      </c>
      <c r="Q2059">
        <v>18</v>
      </c>
      <c r="R2059">
        <v>19</v>
      </c>
      <c r="S2059">
        <v>13</v>
      </c>
      <c r="T2059">
        <v>10.368421052631581</v>
      </c>
      <c r="U2059">
        <v>52.031578947368409</v>
      </c>
      <c r="V2059">
        <v>0</v>
      </c>
      <c r="W2059">
        <v>73.68421052631578</v>
      </c>
      <c r="X2059">
        <v>100</v>
      </c>
      <c r="Y2059">
        <v>100</v>
      </c>
      <c r="Z2059">
        <v>100</v>
      </c>
      <c r="AA2059">
        <v>7.1434219009025508</v>
      </c>
      <c r="AB2059">
        <v>0</v>
      </c>
      <c r="AC2059">
        <v>2.5589991118196256</v>
      </c>
      <c r="AE2059">
        <v>46.23369137716687</v>
      </c>
      <c r="AG2059">
        <v>0.1459966190256646</v>
      </c>
      <c r="AH2059">
        <v>0.20780694931999252</v>
      </c>
    </row>
    <row r="2060" spans="1:34">
      <c r="A2060">
        <v>11</v>
      </c>
      <c r="B2060">
        <v>422</v>
      </c>
      <c r="C2060">
        <v>1997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9999</v>
      </c>
      <c r="Q2060">
        <v>23</v>
      </c>
      <c r="R2060">
        <v>24</v>
      </c>
      <c r="S2060">
        <v>14</v>
      </c>
      <c r="T2060">
        <v>11.125</v>
      </c>
      <c r="U2060">
        <v>56.95416666666668</v>
      </c>
      <c r="V2060">
        <v>0</v>
      </c>
      <c r="W2060">
        <v>79.166666666666686</v>
      </c>
      <c r="X2060">
        <v>100</v>
      </c>
      <c r="Y2060">
        <v>100</v>
      </c>
      <c r="Z2060">
        <v>95.833333333333314</v>
      </c>
      <c r="AA2060">
        <v>10.597954958649119</v>
      </c>
      <c r="AB2060">
        <v>0</v>
      </c>
      <c r="AC2060">
        <v>3.0181741169124097</v>
      </c>
      <c r="AE2060">
        <v>72.131727627574563</v>
      </c>
      <c r="AG2060">
        <v>0.18441678192715535</v>
      </c>
      <c r="AH2060">
        <v>0.28732684505917244</v>
      </c>
    </row>
    <row r="2061" spans="1:34">
      <c r="A2061">
        <v>11</v>
      </c>
      <c r="B2061">
        <v>423</v>
      </c>
      <c r="C2061">
        <v>1997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15</v>
      </c>
      <c r="M2061">
        <v>99</v>
      </c>
      <c r="N2061">
        <v>99</v>
      </c>
      <c r="O2061">
        <v>99</v>
      </c>
      <c r="P2061">
        <v>9999</v>
      </c>
      <c r="Q2061">
        <v>5</v>
      </c>
      <c r="R2061">
        <v>5</v>
      </c>
      <c r="S2061">
        <v>15</v>
      </c>
      <c r="T2061">
        <v>9.8000000000000007</v>
      </c>
      <c r="U2061">
        <v>61.16</v>
      </c>
      <c r="V2061">
        <v>0</v>
      </c>
      <c r="W2061">
        <v>40</v>
      </c>
      <c r="X2061">
        <v>100</v>
      </c>
      <c r="Y2061">
        <v>100</v>
      </c>
      <c r="Z2061">
        <v>100</v>
      </c>
      <c r="AA2061">
        <v>9.291630642680488</v>
      </c>
      <c r="AB2061">
        <v>0</v>
      </c>
      <c r="AC2061">
        <v>3.2496153618543802</v>
      </c>
      <c r="AE2061">
        <v>82.439603748972345</v>
      </c>
      <c r="AG2061">
        <v>3.8420162901490695E-2</v>
      </c>
      <c r="AH2061">
        <v>6.4280158913669533E-2</v>
      </c>
    </row>
    <row r="2062" spans="1:34" s="516" customFormat="1">
      <c r="A2062" s="516">
        <v>11</v>
      </c>
      <c r="B2062" s="516">
        <v>424</v>
      </c>
      <c r="C2062" s="516">
        <v>1996</v>
      </c>
      <c r="D2062" s="516">
        <v>99</v>
      </c>
      <c r="E2062" s="516">
        <v>99</v>
      </c>
      <c r="F2062" s="516">
        <v>99</v>
      </c>
      <c r="G2062" s="516">
        <v>99</v>
      </c>
      <c r="H2062" s="516">
        <v>99</v>
      </c>
      <c r="I2062" s="516">
        <v>99</v>
      </c>
      <c r="J2062" s="516">
        <v>999</v>
      </c>
      <c r="K2062" s="516">
        <v>99</v>
      </c>
      <c r="L2062" s="516">
        <v>1</v>
      </c>
      <c r="M2062" s="516">
        <v>99</v>
      </c>
      <c r="N2062" s="516">
        <v>99</v>
      </c>
      <c r="O2062" s="516">
        <v>99</v>
      </c>
      <c r="P2062" s="516">
        <v>9999</v>
      </c>
      <c r="Q2062" s="516">
        <v>87</v>
      </c>
      <c r="R2062" s="516">
        <v>96</v>
      </c>
      <c r="S2062" s="516">
        <v>1.0104166666666667</v>
      </c>
      <c r="T2062" s="516">
        <v>2.0416666666666665</v>
      </c>
      <c r="U2062" s="516">
        <v>21.593749999999996</v>
      </c>
      <c r="V2062" s="516">
        <v>0</v>
      </c>
      <c r="W2062" s="516">
        <v>0</v>
      </c>
      <c r="X2062" s="516">
        <v>83.333333333333314</v>
      </c>
      <c r="Y2062" s="516">
        <v>33.333333333333343</v>
      </c>
      <c r="Z2062" s="516">
        <v>2.0833333333333339</v>
      </c>
      <c r="AA2062" s="516">
        <v>6.1699509131623849</v>
      </c>
      <c r="AC2062" s="516">
        <v>0.9232716585900147</v>
      </c>
      <c r="AE2062" s="516">
        <v>26.500914611508456</v>
      </c>
      <c r="AG2062" s="516">
        <v>0.63919035887875353</v>
      </c>
      <c r="AH2062" s="516">
        <v>0.38430714316303149</v>
      </c>
    </row>
    <row r="2063" spans="1:34" s="516" customFormat="1">
      <c r="A2063" s="516">
        <v>11</v>
      </c>
      <c r="B2063" s="516">
        <v>425</v>
      </c>
      <c r="C2063" s="516">
        <v>1996</v>
      </c>
      <c r="D2063" s="516">
        <v>99</v>
      </c>
      <c r="E2063" s="516">
        <v>99</v>
      </c>
      <c r="F2063" s="516">
        <v>99</v>
      </c>
      <c r="G2063" s="516">
        <v>99</v>
      </c>
      <c r="H2063" s="516">
        <v>99</v>
      </c>
      <c r="I2063" s="516">
        <v>99</v>
      </c>
      <c r="J2063" s="516">
        <v>999</v>
      </c>
      <c r="K2063" s="516">
        <v>99</v>
      </c>
      <c r="L2063" s="516">
        <v>2</v>
      </c>
      <c r="M2063" s="516">
        <v>99</v>
      </c>
      <c r="N2063" s="516">
        <v>99</v>
      </c>
      <c r="O2063" s="516">
        <v>99</v>
      </c>
      <c r="P2063" s="516">
        <v>9999</v>
      </c>
      <c r="Q2063" s="516">
        <v>598</v>
      </c>
      <c r="R2063" s="516">
        <v>705</v>
      </c>
      <c r="S2063" s="516">
        <v>2</v>
      </c>
      <c r="T2063" s="516">
        <v>2.8851063829787242</v>
      </c>
      <c r="U2063" s="516">
        <v>23.171063829787222</v>
      </c>
      <c r="V2063" s="516">
        <v>0</v>
      </c>
      <c r="W2063" s="516">
        <v>0.14184397163120563</v>
      </c>
      <c r="X2063" s="516">
        <v>94.751773049645379</v>
      </c>
      <c r="Y2063" s="516">
        <v>39.290780141843989</v>
      </c>
      <c r="Z2063" s="516">
        <v>5.5319148936170199</v>
      </c>
      <c r="AA2063" s="516">
        <v>5.725829210242158</v>
      </c>
      <c r="AB2063" s="516">
        <v>0</v>
      </c>
      <c r="AC2063" s="516">
        <v>1.274793053443654</v>
      </c>
      <c r="AE2063" s="516">
        <v>25.489000836543607</v>
      </c>
      <c r="AG2063" s="516">
        <v>4.694054198015845</v>
      </c>
      <c r="AH2063" s="516">
        <v>3.0284070274259607</v>
      </c>
    </row>
    <row r="2064" spans="1:34" s="516" customFormat="1">
      <c r="A2064" s="516">
        <v>11</v>
      </c>
      <c r="B2064" s="516">
        <v>426</v>
      </c>
      <c r="C2064" s="516">
        <v>1996</v>
      </c>
      <c r="D2064" s="516">
        <v>99</v>
      </c>
      <c r="E2064" s="516">
        <v>99</v>
      </c>
      <c r="F2064" s="516">
        <v>99</v>
      </c>
      <c r="G2064" s="516">
        <v>99</v>
      </c>
      <c r="H2064" s="516">
        <v>99</v>
      </c>
      <c r="I2064" s="516">
        <v>99</v>
      </c>
      <c r="J2064" s="516">
        <v>999</v>
      </c>
      <c r="K2064" s="516">
        <v>99</v>
      </c>
      <c r="L2064" s="516">
        <v>3</v>
      </c>
      <c r="M2064" s="516">
        <v>99</v>
      </c>
      <c r="N2064" s="516">
        <v>99</v>
      </c>
      <c r="O2064" s="516">
        <v>99</v>
      </c>
      <c r="P2064" s="516">
        <v>9999</v>
      </c>
      <c r="Q2064" s="516">
        <v>1146</v>
      </c>
      <c r="R2064" s="516">
        <v>1335</v>
      </c>
      <c r="S2064" s="516">
        <v>3</v>
      </c>
      <c r="T2064" s="516">
        <v>4.3565543071161041</v>
      </c>
      <c r="U2064" s="516">
        <v>26.342172284644192</v>
      </c>
      <c r="V2064" s="516">
        <v>0</v>
      </c>
      <c r="W2064" s="516">
        <v>2.2471910112359552</v>
      </c>
      <c r="X2064" s="516">
        <v>97.602996254681614</v>
      </c>
      <c r="Y2064" s="516">
        <v>67.19101123595506</v>
      </c>
      <c r="Z2064" s="516">
        <v>10.636704119850187</v>
      </c>
      <c r="AA2064" s="516">
        <v>6.3577347213294226</v>
      </c>
      <c r="AB2064" s="516">
        <v>0</v>
      </c>
      <c r="AC2064" s="516">
        <v>1.782200833967319</v>
      </c>
      <c r="AE2064" s="516">
        <v>32.52242706400601</v>
      </c>
      <c r="AG2064" s="516">
        <v>8.8887409281576648</v>
      </c>
      <c r="AH2064" s="516">
        <v>6.5194657222314065</v>
      </c>
    </row>
    <row r="2065" spans="1:37" s="516" customFormat="1">
      <c r="A2065" s="516">
        <v>11</v>
      </c>
      <c r="B2065" s="516">
        <v>427</v>
      </c>
      <c r="C2065" s="516">
        <v>1996</v>
      </c>
      <c r="D2065" s="516">
        <v>99</v>
      </c>
      <c r="E2065" s="516">
        <v>99</v>
      </c>
      <c r="F2065" s="516">
        <v>99</v>
      </c>
      <c r="G2065" s="516">
        <v>99</v>
      </c>
      <c r="H2065" s="516">
        <v>99</v>
      </c>
      <c r="I2065" s="516">
        <v>99</v>
      </c>
      <c r="J2065" s="516">
        <v>999</v>
      </c>
      <c r="K2065" s="516">
        <v>99</v>
      </c>
      <c r="L2065" s="516">
        <v>4</v>
      </c>
      <c r="M2065" s="516">
        <v>99</v>
      </c>
      <c r="N2065" s="516">
        <v>99</v>
      </c>
      <c r="O2065" s="516">
        <v>99</v>
      </c>
      <c r="P2065" s="516">
        <v>9999</v>
      </c>
      <c r="Q2065" s="516">
        <v>2401</v>
      </c>
      <c r="R2065" s="516">
        <v>2859</v>
      </c>
      <c r="S2065" s="516">
        <v>4</v>
      </c>
      <c r="T2065" s="516">
        <v>5.7866386848548439</v>
      </c>
      <c r="U2065" s="516">
        <v>30.26911507520111</v>
      </c>
      <c r="V2065" s="516">
        <v>0</v>
      </c>
      <c r="W2065" s="516">
        <v>10.668065757257782</v>
      </c>
      <c r="X2065" s="516">
        <v>99.510318293109478</v>
      </c>
      <c r="Y2065" s="516">
        <v>85.379503322840151</v>
      </c>
      <c r="Z2065" s="516">
        <v>22.63029031129766</v>
      </c>
      <c r="AA2065" s="516">
        <v>7.3972789033223698</v>
      </c>
      <c r="AB2065" s="516">
        <v>0</v>
      </c>
      <c r="AC2065" s="516">
        <v>2.0408429834660122</v>
      </c>
      <c r="AE2065" s="516">
        <v>41.469348077143685</v>
      </c>
      <c r="AG2065" s="516">
        <v>19.035887875357879</v>
      </c>
      <c r="AH2065" s="516">
        <v>16.043275246040931</v>
      </c>
    </row>
    <row r="2066" spans="1:37" s="516" customFormat="1">
      <c r="A2066" s="516">
        <v>11</v>
      </c>
      <c r="B2066" s="516">
        <v>428</v>
      </c>
      <c r="C2066" s="516">
        <v>1996</v>
      </c>
      <c r="D2066" s="516">
        <v>99</v>
      </c>
      <c r="E2066" s="516">
        <v>99</v>
      </c>
      <c r="F2066" s="516">
        <v>99</v>
      </c>
      <c r="G2066" s="516">
        <v>99</v>
      </c>
      <c r="H2066" s="516">
        <v>99</v>
      </c>
      <c r="I2066" s="516">
        <v>99</v>
      </c>
      <c r="J2066" s="516">
        <v>999</v>
      </c>
      <c r="K2066" s="516">
        <v>99</v>
      </c>
      <c r="L2066" s="516">
        <v>5</v>
      </c>
      <c r="M2066" s="516">
        <v>99</v>
      </c>
      <c r="N2066" s="516">
        <v>99</v>
      </c>
      <c r="O2066" s="516">
        <v>99</v>
      </c>
      <c r="P2066" s="516">
        <v>9999</v>
      </c>
      <c r="Q2066" s="516">
        <v>3198</v>
      </c>
      <c r="R2066" s="516">
        <v>4004</v>
      </c>
      <c r="S2066" s="516">
        <v>5.0012487512487507</v>
      </c>
      <c r="T2066" s="516">
        <v>7.3141858141858114</v>
      </c>
      <c r="U2066" s="516">
        <v>34.922527472527349</v>
      </c>
      <c r="V2066" s="516">
        <v>0</v>
      </c>
      <c r="W2066" s="516">
        <v>29.345654345654346</v>
      </c>
      <c r="X2066" s="516">
        <v>99.900099900099917</v>
      </c>
      <c r="Y2066" s="516">
        <v>94.555444555444566</v>
      </c>
      <c r="Z2066" s="516">
        <v>43.756243756243755</v>
      </c>
      <c r="AA2066" s="516">
        <v>8.8512585109845396</v>
      </c>
      <c r="AB2066" s="516">
        <v>7.9007574725915519E-2</v>
      </c>
      <c r="AC2066" s="516">
        <v>2.3738267645156079</v>
      </c>
      <c r="AD2066" s="516">
        <v>4.5137325972914644</v>
      </c>
      <c r="AE2066" s="516">
        <v>50.427708691714443</v>
      </c>
      <c r="AF2066" s="516">
        <v>4.451562601868587</v>
      </c>
      <c r="AG2066" s="516">
        <v>26.659564551568007</v>
      </c>
      <c r="AH2066" s="516">
        <v>25.922619858686879</v>
      </c>
    </row>
    <row r="2067" spans="1:37" s="516" customFormat="1">
      <c r="A2067" s="516">
        <v>11</v>
      </c>
      <c r="B2067" s="516">
        <v>429</v>
      </c>
      <c r="C2067" s="516">
        <v>1996</v>
      </c>
      <c r="D2067" s="516">
        <v>99</v>
      </c>
      <c r="E2067" s="516">
        <v>99</v>
      </c>
      <c r="F2067" s="516">
        <v>99</v>
      </c>
      <c r="G2067" s="516">
        <v>99</v>
      </c>
      <c r="H2067" s="516">
        <v>99</v>
      </c>
      <c r="I2067" s="516">
        <v>99</v>
      </c>
      <c r="J2067" s="516">
        <v>999</v>
      </c>
      <c r="K2067" s="516">
        <v>99</v>
      </c>
      <c r="L2067" s="516">
        <v>6</v>
      </c>
      <c r="M2067" s="516">
        <v>99</v>
      </c>
      <c r="N2067" s="516">
        <v>99</v>
      </c>
      <c r="O2067" s="516">
        <v>99</v>
      </c>
      <c r="P2067" s="516">
        <v>9999</v>
      </c>
      <c r="Q2067" s="516">
        <v>2161</v>
      </c>
      <c r="R2067" s="516">
        <v>2618</v>
      </c>
      <c r="S2067" s="516">
        <v>6</v>
      </c>
      <c r="T2067" s="516">
        <v>8.3288770053475911</v>
      </c>
      <c r="U2067" s="516">
        <v>39.265775401069504</v>
      </c>
      <c r="V2067" s="516">
        <v>16.730328495034378</v>
      </c>
      <c r="W2067" s="516">
        <v>46.524064171122994</v>
      </c>
      <c r="X2067" s="516">
        <v>100</v>
      </c>
      <c r="Y2067" s="516">
        <v>98.357524828113057</v>
      </c>
      <c r="Z2067" s="516">
        <v>62.719633307868605</v>
      </c>
      <c r="AA2067" s="516">
        <v>9.5021712262092937</v>
      </c>
      <c r="AB2067" s="516">
        <v>0</v>
      </c>
      <c r="AC2067" s="516">
        <v>2.4501007056208195</v>
      </c>
      <c r="AE2067" s="516">
        <v>48.19176938379772</v>
      </c>
      <c r="AG2067" s="516">
        <v>17.431253745256004</v>
      </c>
      <c r="AH2067" s="516">
        <v>19.057370401082821</v>
      </c>
    </row>
    <row r="2068" spans="1:37" s="516" customFormat="1">
      <c r="A2068" s="516">
        <v>11</v>
      </c>
      <c r="B2068" s="516">
        <v>430</v>
      </c>
      <c r="C2068" s="516">
        <v>1996</v>
      </c>
      <c r="D2068" s="516">
        <v>99</v>
      </c>
      <c r="E2068" s="516">
        <v>99</v>
      </c>
      <c r="F2068" s="516">
        <v>99</v>
      </c>
      <c r="G2068" s="516">
        <v>99</v>
      </c>
      <c r="H2068" s="516">
        <v>99</v>
      </c>
      <c r="I2068" s="516">
        <v>99</v>
      </c>
      <c r="J2068" s="516">
        <v>999</v>
      </c>
      <c r="K2068" s="516">
        <v>99</v>
      </c>
      <c r="L2068" s="516">
        <v>7</v>
      </c>
      <c r="M2068" s="516">
        <v>99</v>
      </c>
      <c r="N2068" s="516">
        <v>99</v>
      </c>
      <c r="O2068" s="516">
        <v>99</v>
      </c>
      <c r="P2068" s="516">
        <v>9999</v>
      </c>
      <c r="Q2068" s="516">
        <v>992</v>
      </c>
      <c r="R2068" s="516">
        <v>1079</v>
      </c>
      <c r="S2068" s="516">
        <v>7</v>
      </c>
      <c r="T2068" s="516">
        <v>9.0593141797961056</v>
      </c>
      <c r="U2068" s="516">
        <v>42.810194624652439</v>
      </c>
      <c r="V2068" s="516">
        <v>9.6385542168674689</v>
      </c>
      <c r="W2068" s="516">
        <v>57.924003707136237</v>
      </c>
      <c r="X2068" s="516">
        <v>100</v>
      </c>
      <c r="Y2068" s="516">
        <v>99.443929564411505</v>
      </c>
      <c r="Z2068" s="516">
        <v>77.479147358665458</v>
      </c>
      <c r="AA2068" s="516">
        <v>9.4375587009881912</v>
      </c>
      <c r="AB2068" s="516">
        <v>0</v>
      </c>
      <c r="AC2068" s="516">
        <v>2.4453629004725368</v>
      </c>
      <c r="AE2068" s="516">
        <v>47.197063397870195</v>
      </c>
      <c r="AG2068" s="516">
        <v>7.1842333044809878</v>
      </c>
      <c r="AH2068" s="516">
        <v>8.5634309784927112</v>
      </c>
    </row>
    <row r="2069" spans="1:37" s="516" customFormat="1">
      <c r="A2069" s="516">
        <v>11</v>
      </c>
      <c r="B2069" s="516">
        <v>431</v>
      </c>
      <c r="C2069" s="516">
        <v>1996</v>
      </c>
      <c r="D2069" s="516">
        <v>99</v>
      </c>
      <c r="E2069" s="516">
        <v>99</v>
      </c>
      <c r="F2069" s="516">
        <v>99</v>
      </c>
      <c r="G2069" s="516">
        <v>99</v>
      </c>
      <c r="H2069" s="516">
        <v>99</v>
      </c>
      <c r="I2069" s="516">
        <v>99</v>
      </c>
      <c r="J2069" s="516">
        <v>999</v>
      </c>
      <c r="K2069" s="516">
        <v>99</v>
      </c>
      <c r="L2069" s="516">
        <v>8</v>
      </c>
      <c r="M2069" s="516">
        <v>99</v>
      </c>
      <c r="N2069" s="516">
        <v>99</v>
      </c>
      <c r="O2069" s="516">
        <v>99</v>
      </c>
      <c r="P2069" s="516">
        <v>9999</v>
      </c>
      <c r="Q2069" s="516">
        <v>1075</v>
      </c>
      <c r="R2069" s="516">
        <v>1200</v>
      </c>
      <c r="S2069" s="516">
        <v>8</v>
      </c>
      <c r="T2069" s="516">
        <v>9.7650000000000006</v>
      </c>
      <c r="U2069" s="516">
        <v>45.234083333333288</v>
      </c>
      <c r="V2069" s="516">
        <v>5.3333333333333321</v>
      </c>
      <c r="W2069" s="516">
        <v>65.833333333333314</v>
      </c>
      <c r="X2069" s="516">
        <v>100</v>
      </c>
      <c r="Y2069" s="516">
        <v>99.416666666666686</v>
      </c>
      <c r="Z2069" s="516">
        <v>82.583333333333314</v>
      </c>
      <c r="AA2069" s="516">
        <v>10.023476442485377</v>
      </c>
      <c r="AB2069" s="516">
        <v>0</v>
      </c>
      <c r="AC2069" s="516">
        <v>2.702117996436622</v>
      </c>
      <c r="AE2069" s="516">
        <v>45.218816761305582</v>
      </c>
      <c r="AG2069" s="516">
        <v>7.9898794859844227</v>
      </c>
      <c r="AH2069" s="516">
        <v>10.062970384620453</v>
      </c>
    </row>
    <row r="2070" spans="1:37" s="516" customFormat="1">
      <c r="A2070" s="516">
        <v>11</v>
      </c>
      <c r="B2070" s="516">
        <v>432</v>
      </c>
      <c r="C2070" s="516">
        <v>1996</v>
      </c>
      <c r="D2070" s="516">
        <v>99</v>
      </c>
      <c r="E2070" s="516">
        <v>99</v>
      </c>
      <c r="F2070" s="516">
        <v>99</v>
      </c>
      <c r="G2070" s="516">
        <v>99</v>
      </c>
      <c r="H2070" s="516">
        <v>99</v>
      </c>
      <c r="I2070" s="516">
        <v>99</v>
      </c>
      <c r="J2070" s="516">
        <v>999</v>
      </c>
      <c r="K2070" s="516">
        <v>99</v>
      </c>
      <c r="L2070" s="516">
        <v>9</v>
      </c>
      <c r="M2070" s="516">
        <v>99</v>
      </c>
      <c r="N2070" s="516">
        <v>99</v>
      </c>
      <c r="O2070" s="516">
        <v>99</v>
      </c>
      <c r="P2070" s="516">
        <v>9999</v>
      </c>
      <c r="Q2070" s="516">
        <v>500</v>
      </c>
      <c r="R2070" s="516">
        <v>546</v>
      </c>
      <c r="S2070" s="516">
        <v>9</v>
      </c>
      <c r="T2070" s="516">
        <v>10.241758241758239</v>
      </c>
      <c r="U2070" s="516">
        <v>47.609706959706969</v>
      </c>
      <c r="V2070" s="516">
        <v>2.1978021978021971</v>
      </c>
      <c r="W2070" s="516">
        <v>74.358974358974365</v>
      </c>
      <c r="X2070" s="516">
        <v>100</v>
      </c>
      <c r="Y2070" s="516">
        <v>99.633699633699649</v>
      </c>
      <c r="Z2070" s="516">
        <v>90.659340659340671</v>
      </c>
      <c r="AA2070" s="516">
        <v>9.306256369047281</v>
      </c>
      <c r="AB2070" s="516">
        <v>0</v>
      </c>
      <c r="AC2070" s="516">
        <v>2.5996928221218378</v>
      </c>
      <c r="AE2070" s="516">
        <v>43.498806738522099</v>
      </c>
      <c r="AG2070" s="516">
        <v>3.6353951661229114</v>
      </c>
      <c r="AH2070" s="516">
        <v>4.8191151740514684</v>
      </c>
    </row>
    <row r="2071" spans="1:37" s="516" customFormat="1">
      <c r="A2071" s="516">
        <v>11</v>
      </c>
      <c r="B2071" s="516">
        <v>433</v>
      </c>
      <c r="C2071" s="516">
        <v>1996</v>
      </c>
      <c r="D2071" s="516">
        <v>99</v>
      </c>
      <c r="E2071" s="516">
        <v>99</v>
      </c>
      <c r="F2071" s="516">
        <v>99</v>
      </c>
      <c r="G2071" s="516">
        <v>99</v>
      </c>
      <c r="H2071" s="516">
        <v>99</v>
      </c>
      <c r="I2071" s="516">
        <v>99</v>
      </c>
      <c r="J2071" s="516">
        <v>999</v>
      </c>
      <c r="K2071" s="516">
        <v>99</v>
      </c>
      <c r="L2071" s="516">
        <v>10</v>
      </c>
      <c r="M2071" s="516">
        <v>99</v>
      </c>
      <c r="N2071" s="516">
        <v>99</v>
      </c>
      <c r="O2071" s="516">
        <v>99</v>
      </c>
      <c r="P2071" s="516">
        <v>9999</v>
      </c>
      <c r="Q2071" s="516">
        <v>189</v>
      </c>
      <c r="R2071" s="516">
        <v>191</v>
      </c>
      <c r="S2071" s="516">
        <v>10</v>
      </c>
      <c r="T2071" s="516">
        <v>10.455497382198953</v>
      </c>
      <c r="U2071" s="516">
        <v>49.552879581151878</v>
      </c>
      <c r="V2071" s="516">
        <v>2.6178010471204192</v>
      </c>
      <c r="W2071" s="516">
        <v>79.057591623036643</v>
      </c>
      <c r="X2071" s="516">
        <v>100</v>
      </c>
      <c r="Y2071" s="516">
        <v>100</v>
      </c>
      <c r="Z2071" s="516">
        <v>93.193717277486897</v>
      </c>
      <c r="AA2071" s="516">
        <v>9.2082810204721213</v>
      </c>
      <c r="AB2071" s="516">
        <v>0</v>
      </c>
      <c r="AC2071" s="516">
        <v>2.6500733248264079</v>
      </c>
      <c r="AE2071" s="516">
        <v>38.7414302202518</v>
      </c>
      <c r="AG2071" s="516">
        <v>1.2717224848525204</v>
      </c>
      <c r="AH2071" s="516">
        <v>1.7546133078537547</v>
      </c>
    </row>
    <row r="2072" spans="1:37" s="516" customFormat="1">
      <c r="A2072" s="516">
        <v>11</v>
      </c>
      <c r="B2072" s="516">
        <v>434</v>
      </c>
      <c r="C2072" s="516">
        <v>1996</v>
      </c>
      <c r="D2072" s="516">
        <v>99</v>
      </c>
      <c r="E2072" s="516">
        <v>99</v>
      </c>
      <c r="F2072" s="516">
        <v>99</v>
      </c>
      <c r="G2072" s="516">
        <v>99</v>
      </c>
      <c r="H2072" s="516">
        <v>99</v>
      </c>
      <c r="I2072" s="516">
        <v>99</v>
      </c>
      <c r="J2072" s="516">
        <v>999</v>
      </c>
      <c r="K2072" s="516">
        <v>99</v>
      </c>
      <c r="L2072" s="516">
        <v>11</v>
      </c>
      <c r="M2072" s="516">
        <v>99</v>
      </c>
      <c r="N2072" s="516">
        <v>99</v>
      </c>
      <c r="O2072" s="516">
        <v>99</v>
      </c>
      <c r="P2072" s="516">
        <v>9999</v>
      </c>
      <c r="Q2072" s="516">
        <v>215</v>
      </c>
      <c r="R2072" s="516">
        <v>228</v>
      </c>
      <c r="S2072" s="516">
        <v>11</v>
      </c>
      <c r="T2072" s="516">
        <v>11.114035087719298</v>
      </c>
      <c r="U2072" s="516">
        <v>51.816666666666627</v>
      </c>
      <c r="V2072" s="516">
        <v>1.3157894736842111</v>
      </c>
      <c r="W2072" s="516">
        <v>80.263157894736821</v>
      </c>
      <c r="X2072" s="516">
        <v>100</v>
      </c>
      <c r="Y2072" s="516">
        <v>100</v>
      </c>
      <c r="Z2072" s="516">
        <v>95.614035087719301</v>
      </c>
      <c r="AA2072" s="516">
        <v>9.0667206848237161</v>
      </c>
      <c r="AB2072" s="516">
        <v>0</v>
      </c>
      <c r="AC2072" s="516">
        <v>2.6349831782472655</v>
      </c>
      <c r="AE2072" s="516">
        <v>46.910849636600069</v>
      </c>
      <c r="AG2072" s="516">
        <v>1.5180771023370401</v>
      </c>
      <c r="AH2072" s="516">
        <v>2.1901984808281174</v>
      </c>
    </row>
    <row r="2073" spans="1:37" s="516" customFormat="1">
      <c r="A2073" s="516">
        <v>11</v>
      </c>
      <c r="B2073" s="516">
        <v>435</v>
      </c>
      <c r="C2073" s="516">
        <v>1996</v>
      </c>
      <c r="D2073" s="516">
        <v>99</v>
      </c>
      <c r="E2073" s="516">
        <v>99</v>
      </c>
      <c r="F2073" s="516">
        <v>99</v>
      </c>
      <c r="G2073" s="516">
        <v>99</v>
      </c>
      <c r="H2073" s="516">
        <v>99</v>
      </c>
      <c r="I2073" s="516">
        <v>99</v>
      </c>
      <c r="J2073" s="516">
        <v>999</v>
      </c>
      <c r="K2073" s="516">
        <v>99</v>
      </c>
      <c r="L2073" s="516">
        <v>12</v>
      </c>
      <c r="M2073" s="516">
        <v>99</v>
      </c>
      <c r="N2073" s="516">
        <v>99</v>
      </c>
      <c r="O2073" s="516">
        <v>99</v>
      </c>
      <c r="P2073" s="516">
        <v>9999</v>
      </c>
      <c r="Q2073" s="516">
        <v>75</v>
      </c>
      <c r="R2073" s="516">
        <v>77</v>
      </c>
      <c r="S2073" s="516">
        <v>12</v>
      </c>
      <c r="T2073" s="516">
        <v>11.636363636363638</v>
      </c>
      <c r="U2073" s="516">
        <v>54.854545454545423</v>
      </c>
      <c r="V2073" s="516">
        <v>1.2987012987012985</v>
      </c>
      <c r="W2073" s="516">
        <v>88.3116883116883</v>
      </c>
      <c r="X2073" s="516">
        <v>100</v>
      </c>
      <c r="Y2073" s="516">
        <v>100</v>
      </c>
      <c r="Z2073" s="516">
        <v>98.701298701298683</v>
      </c>
      <c r="AA2073" s="516">
        <v>9.2479488137059107</v>
      </c>
      <c r="AB2073" s="516">
        <v>0</v>
      </c>
      <c r="AC2073" s="516">
        <v>2.5426700911529831</v>
      </c>
      <c r="AE2073" s="516">
        <v>49.752552769456209</v>
      </c>
      <c r="AG2073" s="516">
        <v>0.51268393368400034</v>
      </c>
      <c r="AH2073" s="516">
        <v>0.78303739087892565</v>
      </c>
    </row>
    <row r="2074" spans="1:37" s="516" customFormat="1">
      <c r="A2074" s="516">
        <v>11</v>
      </c>
      <c r="B2074" s="516">
        <v>436</v>
      </c>
      <c r="C2074" s="516">
        <v>1996</v>
      </c>
      <c r="D2074" s="516">
        <v>99</v>
      </c>
      <c r="E2074" s="516">
        <v>99</v>
      </c>
      <c r="F2074" s="516">
        <v>99</v>
      </c>
      <c r="G2074" s="516">
        <v>99</v>
      </c>
      <c r="H2074" s="516">
        <v>99</v>
      </c>
      <c r="I2074" s="516">
        <v>99</v>
      </c>
      <c r="J2074" s="516">
        <v>999</v>
      </c>
      <c r="K2074" s="516">
        <v>99</v>
      </c>
      <c r="L2074" s="516">
        <v>13</v>
      </c>
      <c r="M2074" s="516">
        <v>99</v>
      </c>
      <c r="N2074" s="516">
        <v>99</v>
      </c>
      <c r="O2074" s="516">
        <v>99</v>
      </c>
      <c r="P2074" s="516">
        <v>9999</v>
      </c>
      <c r="Q2074" s="516">
        <v>25</v>
      </c>
      <c r="R2074" s="516">
        <v>26</v>
      </c>
      <c r="S2074" s="516">
        <v>13</v>
      </c>
      <c r="T2074" s="516">
        <v>9.8846153846153886</v>
      </c>
      <c r="U2074" s="516">
        <v>53.057692307692307</v>
      </c>
      <c r="V2074" s="516">
        <v>3.8461538461538449</v>
      </c>
      <c r="W2074" s="516">
        <v>73.076923076923109</v>
      </c>
      <c r="X2074" s="516">
        <v>100</v>
      </c>
      <c r="Y2074" s="516">
        <v>100</v>
      </c>
      <c r="Z2074" s="516">
        <v>96.153846153846175</v>
      </c>
      <c r="AA2074" s="516">
        <v>9.4753596674956899</v>
      </c>
      <c r="AB2074" s="516">
        <v>0</v>
      </c>
      <c r="AC2074" s="516">
        <v>2.722088042957</v>
      </c>
      <c r="AE2074" s="516">
        <v>50.904719276150082</v>
      </c>
      <c r="AG2074" s="516">
        <v>0.17311405552966239</v>
      </c>
      <c r="AH2074" s="516">
        <v>0.25574129473873713</v>
      </c>
    </row>
    <row r="2075" spans="1:37" s="516" customFormat="1">
      <c r="A2075" s="516">
        <v>11</v>
      </c>
      <c r="B2075" s="516">
        <v>437</v>
      </c>
      <c r="C2075" s="516">
        <v>1996</v>
      </c>
      <c r="D2075" s="516">
        <v>99</v>
      </c>
      <c r="E2075" s="516">
        <v>99</v>
      </c>
      <c r="F2075" s="516">
        <v>99</v>
      </c>
      <c r="G2075" s="516">
        <v>99</v>
      </c>
      <c r="H2075" s="516">
        <v>99</v>
      </c>
      <c r="I2075" s="516">
        <v>99</v>
      </c>
      <c r="J2075" s="516">
        <v>999</v>
      </c>
      <c r="K2075" s="516">
        <v>99</v>
      </c>
      <c r="L2075" s="516">
        <v>14</v>
      </c>
      <c r="M2075" s="516">
        <v>99</v>
      </c>
      <c r="N2075" s="516">
        <v>99</v>
      </c>
      <c r="O2075" s="516">
        <v>99</v>
      </c>
      <c r="P2075" s="516">
        <v>9999</v>
      </c>
      <c r="Q2075" s="516">
        <v>48</v>
      </c>
      <c r="R2075" s="516">
        <v>48</v>
      </c>
      <c r="S2075" s="516">
        <v>14</v>
      </c>
      <c r="T2075" s="516">
        <v>12.333333333333336</v>
      </c>
      <c r="U2075" s="516">
        <v>60.566666666666649</v>
      </c>
      <c r="V2075" s="516">
        <v>2.0833333333333339</v>
      </c>
      <c r="W2075" s="516">
        <v>89.583333333333314</v>
      </c>
      <c r="X2075" s="516">
        <v>100</v>
      </c>
      <c r="Y2075" s="516">
        <v>100</v>
      </c>
      <c r="Z2075" s="516">
        <v>97.916666666666686</v>
      </c>
      <c r="AA2075" s="516">
        <v>8.7050352606345314</v>
      </c>
      <c r="AB2075" s="516">
        <v>0</v>
      </c>
      <c r="AC2075" s="516">
        <v>2.7638539919628311</v>
      </c>
      <c r="AE2075" s="516">
        <v>56.771995162753903</v>
      </c>
      <c r="AG2075" s="516">
        <v>0.31959517943937676</v>
      </c>
      <c r="AH2075" s="516">
        <v>0.53895693516814569</v>
      </c>
    </row>
    <row r="2076" spans="1:37" s="516" customFormat="1">
      <c r="A2076" s="516">
        <v>11</v>
      </c>
      <c r="B2076" s="516">
        <v>438</v>
      </c>
      <c r="C2076" s="516">
        <v>1996</v>
      </c>
      <c r="D2076" s="516">
        <v>99</v>
      </c>
      <c r="E2076" s="516">
        <v>99</v>
      </c>
      <c r="F2076" s="516">
        <v>99</v>
      </c>
      <c r="G2076" s="516">
        <v>99</v>
      </c>
      <c r="H2076" s="516">
        <v>99</v>
      </c>
      <c r="I2076" s="516">
        <v>99</v>
      </c>
      <c r="J2076" s="516">
        <v>999</v>
      </c>
      <c r="K2076" s="516">
        <v>99</v>
      </c>
      <c r="L2076" s="516">
        <v>15</v>
      </c>
      <c r="M2076" s="516">
        <v>99</v>
      </c>
      <c r="N2076" s="516">
        <v>99</v>
      </c>
      <c r="O2076" s="516">
        <v>99</v>
      </c>
      <c r="P2076" s="516">
        <v>9999</v>
      </c>
      <c r="Q2076" s="516">
        <v>7</v>
      </c>
      <c r="R2076" s="516">
        <v>7</v>
      </c>
      <c r="S2076" s="516">
        <v>15</v>
      </c>
      <c r="T2076" s="516">
        <v>10</v>
      </c>
      <c r="U2076" s="516">
        <v>58.94285714285715</v>
      </c>
      <c r="V2076" s="516">
        <v>0</v>
      </c>
      <c r="W2076" s="516">
        <v>71.428571428571445</v>
      </c>
      <c r="X2076" s="516">
        <v>100</v>
      </c>
      <c r="Y2076" s="516">
        <v>100</v>
      </c>
      <c r="Z2076" s="516">
        <v>100</v>
      </c>
      <c r="AA2076" s="516">
        <v>5.0519747603874201</v>
      </c>
      <c r="AB2076" s="516">
        <v>0</v>
      </c>
      <c r="AC2076" s="516">
        <v>1.6035674514745459</v>
      </c>
      <c r="AE2076" s="516">
        <v>7.9353496777543997</v>
      </c>
      <c r="AG2076" s="516">
        <v>4.6607630334909118E-2</v>
      </c>
      <c r="AH2076" s="516">
        <v>7.6490654736645888E-2</v>
      </c>
    </row>
    <row r="2077" spans="1:37">
      <c r="A2077">
        <v>12</v>
      </c>
      <c r="B2077">
        <v>1</v>
      </c>
      <c r="C2077">
        <v>2024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1</v>
      </c>
      <c r="N2077">
        <v>99</v>
      </c>
      <c r="O2077">
        <v>99</v>
      </c>
      <c r="P2077">
        <v>9999</v>
      </c>
      <c r="Q2077">
        <v>1</v>
      </c>
      <c r="R2077">
        <v>1</v>
      </c>
      <c r="S2077">
        <v>0</v>
      </c>
      <c r="T2077">
        <v>1</v>
      </c>
      <c r="U2077">
        <v>38.6</v>
      </c>
      <c r="V2077">
        <v>0</v>
      </c>
      <c r="W2077">
        <v>0</v>
      </c>
      <c r="X2077">
        <v>100</v>
      </c>
      <c r="Y2077">
        <v>100</v>
      </c>
      <c r="Z2077">
        <v>100</v>
      </c>
      <c r="AA2077">
        <v>0</v>
      </c>
      <c r="AC2077">
        <v>0</v>
      </c>
      <c r="AG2077">
        <v>2.2471910112359553E-2</v>
      </c>
      <c r="AH2077">
        <v>2.0502970806106687E-2</v>
      </c>
      <c r="AI2077">
        <v>1</v>
      </c>
      <c r="AJ2077">
        <v>110.1</v>
      </c>
      <c r="AK2077">
        <v>28.921801944457865</v>
      </c>
    </row>
    <row r="2078" spans="1:37">
      <c r="A2078">
        <v>12</v>
      </c>
      <c r="B2078">
        <v>2</v>
      </c>
      <c r="C2078">
        <v>2024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2</v>
      </c>
      <c r="N2078">
        <v>99</v>
      </c>
      <c r="O2078">
        <v>99</v>
      </c>
      <c r="P2078">
        <v>9999</v>
      </c>
      <c r="Q2078">
        <v>6</v>
      </c>
      <c r="R2078">
        <v>7</v>
      </c>
      <c r="S2078">
        <v>5.7142857142857153</v>
      </c>
      <c r="T2078">
        <v>2</v>
      </c>
      <c r="U2078">
        <v>19.371428571428563</v>
      </c>
      <c r="V2078">
        <v>0</v>
      </c>
      <c r="W2078">
        <v>0</v>
      </c>
      <c r="X2078">
        <v>28.571428571428577</v>
      </c>
      <c r="Y2078">
        <v>28.571428571428577</v>
      </c>
      <c r="Z2078">
        <v>0</v>
      </c>
      <c r="AA2078">
        <v>8.8388289925297059</v>
      </c>
      <c r="AB2078">
        <v>1.9794866372215736</v>
      </c>
      <c r="AC2078">
        <v>0</v>
      </c>
      <c r="AD2078">
        <v>59.312683220790319</v>
      </c>
      <c r="AG2078">
        <v>0.15730337078651679</v>
      </c>
      <c r="AH2078">
        <v>7.202598034476862E-2</v>
      </c>
      <c r="AI2078">
        <v>7</v>
      </c>
      <c r="AJ2078">
        <v>102.64285714285712</v>
      </c>
      <c r="AK2078">
        <v>16.905174592208954</v>
      </c>
    </row>
    <row r="2079" spans="1:37">
      <c r="A2079">
        <v>12</v>
      </c>
      <c r="B2079">
        <v>3</v>
      </c>
      <c r="C2079">
        <v>2024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3</v>
      </c>
      <c r="N2079">
        <v>99</v>
      </c>
      <c r="O2079">
        <v>99</v>
      </c>
      <c r="P2079">
        <v>9999</v>
      </c>
      <c r="Q2079">
        <v>57</v>
      </c>
      <c r="R2079">
        <v>63</v>
      </c>
      <c r="S2079">
        <v>5.603174603174601</v>
      </c>
      <c r="T2079">
        <v>3</v>
      </c>
      <c r="U2079">
        <v>28.092063492063499</v>
      </c>
      <c r="V2079">
        <v>25.396825396825392</v>
      </c>
      <c r="W2079">
        <v>0</v>
      </c>
      <c r="X2079">
        <v>95.238095238095283</v>
      </c>
      <c r="Y2079">
        <v>71.428571428571445</v>
      </c>
      <c r="Z2079">
        <v>22.222222222222225</v>
      </c>
      <c r="AA2079">
        <v>8.3693564560264715</v>
      </c>
      <c r="AB2079">
        <v>2.0512457116381095</v>
      </c>
      <c r="AC2079">
        <v>0</v>
      </c>
      <c r="AD2079">
        <v>56.233776251603693</v>
      </c>
      <c r="AG2079">
        <v>1.4157303370786511</v>
      </c>
      <c r="AH2079">
        <v>0.94005589980952386</v>
      </c>
      <c r="AI2079">
        <v>42</v>
      </c>
      <c r="AJ2079">
        <v>110.62857142857141</v>
      </c>
      <c r="AK2079">
        <v>19.811293276087035</v>
      </c>
    </row>
    <row r="2080" spans="1:37">
      <c r="A2080">
        <v>12</v>
      </c>
      <c r="B2080">
        <v>4</v>
      </c>
      <c r="C2080">
        <v>2024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4</v>
      </c>
      <c r="N2080">
        <v>99</v>
      </c>
      <c r="O2080">
        <v>99</v>
      </c>
      <c r="P2080">
        <v>9999</v>
      </c>
      <c r="Q2080">
        <v>234</v>
      </c>
      <c r="R2080">
        <v>283</v>
      </c>
      <c r="S2080">
        <v>6.639575971731448</v>
      </c>
      <c r="T2080">
        <v>4</v>
      </c>
      <c r="U2080">
        <v>32.791166077738502</v>
      </c>
      <c r="V2080">
        <v>26.148409893992941</v>
      </c>
      <c r="W2080">
        <v>0</v>
      </c>
      <c r="X2080">
        <v>94.699646643109517</v>
      </c>
      <c r="Y2080">
        <v>82.332155477031804</v>
      </c>
      <c r="Z2080">
        <v>42.402826855123671</v>
      </c>
      <c r="AA2080">
        <v>10.20449701933657</v>
      </c>
      <c r="AB2080">
        <v>1.8198325837617235</v>
      </c>
      <c r="AC2080">
        <v>0</v>
      </c>
      <c r="AD2080">
        <v>69.583053543866285</v>
      </c>
      <c r="AG2080">
        <v>6.3595505617977519</v>
      </c>
      <c r="AH2080">
        <v>4.9291585177095687</v>
      </c>
      <c r="AI2080">
        <v>221</v>
      </c>
      <c r="AJ2080">
        <v>114.09230769230764</v>
      </c>
      <c r="AK2080">
        <v>21.074084765011353</v>
      </c>
    </row>
    <row r="2081" spans="1:37">
      <c r="A2081">
        <v>12</v>
      </c>
      <c r="B2081">
        <v>5</v>
      </c>
      <c r="C2081">
        <v>2024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5</v>
      </c>
      <c r="N2081">
        <v>99</v>
      </c>
      <c r="O2081">
        <v>99</v>
      </c>
      <c r="P2081">
        <v>9999</v>
      </c>
      <c r="Q2081">
        <v>478</v>
      </c>
      <c r="R2081">
        <v>570</v>
      </c>
      <c r="S2081">
        <v>7.1807017543859688</v>
      </c>
      <c r="T2081">
        <v>5</v>
      </c>
      <c r="U2081">
        <v>35.913684210526299</v>
      </c>
      <c r="V2081">
        <v>18.947368421052623</v>
      </c>
      <c r="W2081">
        <v>0</v>
      </c>
      <c r="X2081">
        <v>98.24561403508774</v>
      </c>
      <c r="Y2081">
        <v>84.912280701754383</v>
      </c>
      <c r="Z2081">
        <v>56.140350877192979</v>
      </c>
      <c r="AA2081">
        <v>10.709387033678491</v>
      </c>
      <c r="AB2081">
        <v>1.7433521447267148</v>
      </c>
      <c r="AC2081">
        <v>0</v>
      </c>
      <c r="AD2081">
        <v>66.716488368785392</v>
      </c>
      <c r="AG2081">
        <v>12.808988764044944</v>
      </c>
      <c r="AH2081">
        <v>10.873373439835456</v>
      </c>
      <c r="AI2081">
        <v>438</v>
      </c>
      <c r="AJ2081">
        <v>116.2582191780822</v>
      </c>
      <c r="AK2081">
        <v>22.707475860162024</v>
      </c>
    </row>
    <row r="2082" spans="1:37">
      <c r="A2082">
        <v>12</v>
      </c>
      <c r="B2082">
        <v>6</v>
      </c>
      <c r="C2082">
        <v>2024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6</v>
      </c>
      <c r="N2082">
        <v>99</v>
      </c>
      <c r="O2082">
        <v>99</v>
      </c>
      <c r="P2082">
        <v>9999</v>
      </c>
      <c r="Q2082">
        <v>603</v>
      </c>
      <c r="R2082">
        <v>669</v>
      </c>
      <c r="S2082">
        <v>7.7817638266068752</v>
      </c>
      <c r="T2082">
        <v>6</v>
      </c>
      <c r="U2082">
        <v>39.671300448430529</v>
      </c>
      <c r="V2082">
        <v>20.179372197309423</v>
      </c>
      <c r="W2082">
        <v>0</v>
      </c>
      <c r="X2082">
        <v>99.40209267563533</v>
      </c>
      <c r="Y2082">
        <v>93.124065769805682</v>
      </c>
      <c r="Z2082">
        <v>65.620328849028397</v>
      </c>
      <c r="AA2082">
        <v>10.835932927279375</v>
      </c>
      <c r="AB2082">
        <v>1.6321405235508217</v>
      </c>
      <c r="AC2082">
        <v>0</v>
      </c>
      <c r="AD2082">
        <v>73.300991937564902</v>
      </c>
      <c r="AG2082">
        <v>15.033707865168545</v>
      </c>
      <c r="AH2082">
        <v>14.09717345832002</v>
      </c>
      <c r="AI2082">
        <v>555</v>
      </c>
      <c r="AJ2082">
        <v>117.22702702702701</v>
      </c>
      <c r="AK2082">
        <v>24.069291357069087</v>
      </c>
    </row>
    <row r="2083" spans="1:37">
      <c r="A2083">
        <v>12</v>
      </c>
      <c r="B2083">
        <v>7</v>
      </c>
      <c r="C2083">
        <v>2024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7</v>
      </c>
      <c r="N2083">
        <v>99</v>
      </c>
      <c r="O2083">
        <v>99</v>
      </c>
      <c r="P2083">
        <v>9999</v>
      </c>
      <c r="Q2083">
        <v>749</v>
      </c>
      <c r="R2083">
        <v>877</v>
      </c>
      <c r="S2083">
        <v>8.2702394526795899</v>
      </c>
      <c r="T2083">
        <v>7</v>
      </c>
      <c r="U2083">
        <v>42.492132269099173</v>
      </c>
      <c r="V2083">
        <v>17.673888255416188</v>
      </c>
      <c r="W2083">
        <v>0</v>
      </c>
      <c r="X2083">
        <v>99.657924743443587</v>
      </c>
      <c r="Y2083">
        <v>94.98289623717217</v>
      </c>
      <c r="Z2083">
        <v>73.774230330672751</v>
      </c>
      <c r="AA2083">
        <v>11.26636530250995</v>
      </c>
      <c r="AB2083">
        <v>1.5834640265904989</v>
      </c>
      <c r="AC2083">
        <v>0</v>
      </c>
      <c r="AD2083">
        <v>72.241909840858142</v>
      </c>
      <c r="AG2083">
        <v>19.707865168539321</v>
      </c>
      <c r="AH2083">
        <v>19.794184167669655</v>
      </c>
      <c r="AI2083">
        <v>752</v>
      </c>
      <c r="AJ2083">
        <v>118.00691489361704</v>
      </c>
      <c r="AK2083">
        <v>25.486917998522504</v>
      </c>
    </row>
    <row r="2084" spans="1:37">
      <c r="A2084">
        <v>12</v>
      </c>
      <c r="B2084">
        <v>8</v>
      </c>
      <c r="C2084">
        <v>2024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8</v>
      </c>
      <c r="N2084">
        <v>99</v>
      </c>
      <c r="O2084">
        <v>99</v>
      </c>
      <c r="P2084">
        <v>9999</v>
      </c>
      <c r="Q2084">
        <v>770</v>
      </c>
      <c r="R2084">
        <v>891</v>
      </c>
      <c r="S2084">
        <v>8.5780022446689106</v>
      </c>
      <c r="T2084">
        <v>8</v>
      </c>
      <c r="U2084">
        <v>44.325813692480473</v>
      </c>
      <c r="V2084">
        <v>0</v>
      </c>
      <c r="W2084">
        <v>0</v>
      </c>
      <c r="X2084">
        <v>99.775533108866426</v>
      </c>
      <c r="Y2084">
        <v>94.388327721661085</v>
      </c>
      <c r="Z2084">
        <v>75.084175084175101</v>
      </c>
      <c r="AA2084">
        <v>12.454354202107041</v>
      </c>
      <c r="AB2084">
        <v>1.4760827386694457</v>
      </c>
      <c r="AC2084">
        <v>0</v>
      </c>
      <c r="AD2084">
        <v>78.282248363900138</v>
      </c>
      <c r="AG2084">
        <v>20.022471910112358</v>
      </c>
      <c r="AH2084">
        <v>20.977991707451341</v>
      </c>
      <c r="AI2084">
        <v>797</v>
      </c>
      <c r="AJ2084">
        <v>117.87139272271004</v>
      </c>
      <c r="AK2084">
        <v>26.416128962946257</v>
      </c>
    </row>
    <row r="2085" spans="1:37">
      <c r="A2085">
        <v>12</v>
      </c>
      <c r="B2085">
        <v>9</v>
      </c>
      <c r="C2085">
        <v>2024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</v>
      </c>
      <c r="N2085">
        <v>99</v>
      </c>
      <c r="O2085">
        <v>99</v>
      </c>
      <c r="P2085">
        <v>9999</v>
      </c>
      <c r="Q2085">
        <v>544</v>
      </c>
      <c r="R2085">
        <v>586</v>
      </c>
      <c r="S2085">
        <v>8.9010238907849804</v>
      </c>
      <c r="T2085">
        <v>9</v>
      </c>
      <c r="U2085">
        <v>47.45870307167236</v>
      </c>
      <c r="V2085">
        <v>0</v>
      </c>
      <c r="W2085">
        <v>100</v>
      </c>
      <c r="X2085">
        <v>100</v>
      </c>
      <c r="Y2085">
        <v>98.122866894197941</v>
      </c>
      <c r="Z2085">
        <v>83.61774744027305</v>
      </c>
      <c r="AA2085">
        <v>12.100552875300483</v>
      </c>
      <c r="AB2085">
        <v>1.4406692756793911</v>
      </c>
      <c r="AC2085">
        <v>0</v>
      </c>
      <c r="AD2085">
        <v>74.57464918207657</v>
      </c>
      <c r="AG2085">
        <v>13.168539325842696</v>
      </c>
      <c r="AH2085">
        <v>14.772124883276485</v>
      </c>
      <c r="AI2085">
        <v>544</v>
      </c>
      <c r="AJ2085">
        <v>119.1852941176471</v>
      </c>
      <c r="AK2085">
        <v>27.447094059516662</v>
      </c>
    </row>
    <row r="2086" spans="1:37">
      <c r="A2086">
        <v>12</v>
      </c>
      <c r="B2086">
        <v>10</v>
      </c>
      <c r="C2086">
        <v>2024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10</v>
      </c>
      <c r="N2086">
        <v>99</v>
      </c>
      <c r="O2086">
        <v>99</v>
      </c>
      <c r="P2086">
        <v>9999</v>
      </c>
      <c r="Q2086">
        <v>241</v>
      </c>
      <c r="R2086">
        <v>256</v>
      </c>
      <c r="S2086">
        <v>9.484375</v>
      </c>
      <c r="T2086">
        <v>10</v>
      </c>
      <c r="U2086">
        <v>49.01757812500005</v>
      </c>
      <c r="V2086">
        <v>0</v>
      </c>
      <c r="W2086">
        <v>100</v>
      </c>
      <c r="X2086">
        <v>100</v>
      </c>
      <c r="Y2086">
        <v>99.609375</v>
      </c>
      <c r="Z2086">
        <v>82.421875</v>
      </c>
      <c r="AA2086">
        <v>12.126986128961201</v>
      </c>
      <c r="AB2086">
        <v>1.4468952482384476</v>
      </c>
      <c r="AC2086">
        <v>0</v>
      </c>
      <c r="AD2086">
        <v>69.14938742715097</v>
      </c>
      <c r="AG2086">
        <v>5.7528089887640448</v>
      </c>
      <c r="AH2086">
        <v>6.6653245896484483</v>
      </c>
      <c r="AI2086">
        <v>242</v>
      </c>
      <c r="AJ2086">
        <v>118.94132231404956</v>
      </c>
      <c r="AK2086">
        <v>28.405145549695643</v>
      </c>
    </row>
    <row r="2087" spans="1:37">
      <c r="A2087">
        <v>12</v>
      </c>
      <c r="B2087">
        <v>11</v>
      </c>
      <c r="C2087">
        <v>2024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11</v>
      </c>
      <c r="N2087">
        <v>99</v>
      </c>
      <c r="O2087">
        <v>99</v>
      </c>
      <c r="P2087">
        <v>9999</v>
      </c>
      <c r="Q2087">
        <v>152</v>
      </c>
      <c r="R2087">
        <v>158</v>
      </c>
      <c r="S2087">
        <v>9.6645569620253156</v>
      </c>
      <c r="T2087">
        <v>11</v>
      </c>
      <c r="U2087">
        <v>50.232911392405079</v>
      </c>
      <c r="V2087">
        <v>0</v>
      </c>
      <c r="W2087">
        <v>100</v>
      </c>
      <c r="X2087">
        <v>100</v>
      </c>
      <c r="Y2087">
        <v>100</v>
      </c>
      <c r="Z2087">
        <v>86.708860759493675</v>
      </c>
      <c r="AA2087">
        <v>11.993465747552616</v>
      </c>
      <c r="AB2087">
        <v>1.3341225699183101</v>
      </c>
      <c r="AC2087">
        <v>0</v>
      </c>
      <c r="AD2087">
        <v>72.023677810396407</v>
      </c>
      <c r="AG2087">
        <v>3.5505617977528088</v>
      </c>
      <c r="AH2087">
        <v>4.2157507433654811</v>
      </c>
      <c r="AI2087">
        <v>149</v>
      </c>
      <c r="AJ2087">
        <v>118.93221476510062</v>
      </c>
      <c r="AK2087">
        <v>29.201520747188255</v>
      </c>
    </row>
    <row r="2088" spans="1:37">
      <c r="A2088">
        <v>12</v>
      </c>
      <c r="B2088">
        <v>12</v>
      </c>
      <c r="C2088">
        <v>2024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12</v>
      </c>
      <c r="N2088">
        <v>99</v>
      </c>
      <c r="O2088">
        <v>99</v>
      </c>
      <c r="P2088">
        <v>9999</v>
      </c>
      <c r="Q2088">
        <v>49</v>
      </c>
      <c r="R2088">
        <v>52</v>
      </c>
      <c r="S2088">
        <v>10.115384615384611</v>
      </c>
      <c r="T2088">
        <v>12</v>
      </c>
      <c r="U2088">
        <v>53.605769230769241</v>
      </c>
      <c r="V2088">
        <v>0</v>
      </c>
      <c r="W2088">
        <v>100</v>
      </c>
      <c r="X2088">
        <v>100</v>
      </c>
      <c r="Y2088">
        <v>100</v>
      </c>
      <c r="Z2088">
        <v>98.076923076923109</v>
      </c>
      <c r="AA2088">
        <v>9.1779085404853511</v>
      </c>
      <c r="AB2088">
        <v>1.103383714444705</v>
      </c>
      <c r="AC2088">
        <v>0</v>
      </c>
      <c r="AD2088">
        <v>59.394337515398249</v>
      </c>
      <c r="AG2088">
        <v>1.1685393258426962</v>
      </c>
      <c r="AH2088">
        <v>1.480622567928042</v>
      </c>
      <c r="AI2088">
        <v>51</v>
      </c>
      <c r="AJ2088">
        <v>120.05490196078436</v>
      </c>
      <c r="AK2088">
        <v>31.078878083476301</v>
      </c>
    </row>
    <row r="2089" spans="1:37">
      <c r="A2089">
        <v>12</v>
      </c>
      <c r="B2089">
        <v>13</v>
      </c>
      <c r="C2089">
        <v>2024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13</v>
      </c>
      <c r="N2089">
        <v>99</v>
      </c>
      <c r="O2089">
        <v>99</v>
      </c>
      <c r="P2089">
        <v>9999</v>
      </c>
      <c r="Q2089">
        <v>22</v>
      </c>
      <c r="R2089">
        <v>23</v>
      </c>
      <c r="S2089">
        <v>10.913043478260873</v>
      </c>
      <c r="T2089">
        <v>13</v>
      </c>
      <c r="U2089">
        <v>58.886956521739123</v>
      </c>
      <c r="V2089">
        <v>0</v>
      </c>
      <c r="W2089">
        <v>100</v>
      </c>
      <c r="X2089">
        <v>100</v>
      </c>
      <c r="Y2089">
        <v>100</v>
      </c>
      <c r="Z2089">
        <v>100</v>
      </c>
      <c r="AA2089">
        <v>11.165720224353862</v>
      </c>
      <c r="AB2089">
        <v>1.6128032166079516</v>
      </c>
      <c r="AC2089">
        <v>0</v>
      </c>
      <c r="AD2089">
        <v>62.381053364864741</v>
      </c>
      <c r="AG2089">
        <v>0.5168539325842697</v>
      </c>
      <c r="AH2089">
        <v>0.71940993937282116</v>
      </c>
      <c r="AI2089">
        <v>23</v>
      </c>
      <c r="AJ2089">
        <v>120.42608695652171</v>
      </c>
      <c r="AK2089">
        <v>33.52435334235453</v>
      </c>
    </row>
    <row r="2090" spans="1:37">
      <c r="A2090">
        <v>12</v>
      </c>
      <c r="B2090">
        <v>14</v>
      </c>
      <c r="C2090">
        <v>2024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14</v>
      </c>
      <c r="N2090">
        <v>99</v>
      </c>
      <c r="O2090">
        <v>99</v>
      </c>
      <c r="P2090">
        <v>9999</v>
      </c>
      <c r="Q2090">
        <v>5</v>
      </c>
      <c r="R2090">
        <v>5</v>
      </c>
      <c r="S2090">
        <v>11.2</v>
      </c>
      <c r="T2090">
        <v>14</v>
      </c>
      <c r="U2090">
        <v>56.22</v>
      </c>
      <c r="V2090">
        <v>0</v>
      </c>
      <c r="W2090">
        <v>100</v>
      </c>
      <c r="X2090">
        <v>100</v>
      </c>
      <c r="Y2090">
        <v>100</v>
      </c>
      <c r="Z2090">
        <v>100</v>
      </c>
      <c r="AA2090">
        <v>13.956704482075963</v>
      </c>
      <c r="AB2090">
        <v>1.4696938456699109</v>
      </c>
      <c r="AC2090">
        <v>0</v>
      </c>
      <c r="AD2090">
        <v>67.842940256075607</v>
      </c>
      <c r="AG2090">
        <v>0.11235955056179776</v>
      </c>
      <c r="AH2090">
        <v>0.14931049465276144</v>
      </c>
      <c r="AI2090">
        <v>5</v>
      </c>
      <c r="AJ2090">
        <v>120.3</v>
      </c>
      <c r="AK2090">
        <v>31.714701848756377</v>
      </c>
    </row>
    <row r="2091" spans="1:37">
      <c r="A2091">
        <v>12</v>
      </c>
      <c r="B2091">
        <v>15</v>
      </c>
      <c r="C2091">
        <v>2024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15</v>
      </c>
      <c r="N2091">
        <v>99</v>
      </c>
      <c r="O2091">
        <v>99</v>
      </c>
      <c r="P2091">
        <v>9999</v>
      </c>
      <c r="Q2091">
        <v>7</v>
      </c>
      <c r="R2091">
        <v>8</v>
      </c>
      <c r="S2091">
        <v>11</v>
      </c>
      <c r="T2091">
        <v>15</v>
      </c>
      <c r="U2091">
        <v>60.837499999999984</v>
      </c>
      <c r="V2091">
        <v>0</v>
      </c>
      <c r="W2091">
        <v>100</v>
      </c>
      <c r="X2091">
        <v>100</v>
      </c>
      <c r="Y2091">
        <v>100</v>
      </c>
      <c r="Z2091">
        <v>100</v>
      </c>
      <c r="AA2091">
        <v>11.657179922691489</v>
      </c>
      <c r="AB2091">
        <v>2.179449471770337</v>
      </c>
      <c r="AC2091">
        <v>0</v>
      </c>
      <c r="AD2091">
        <v>81.623665632543435</v>
      </c>
      <c r="AG2091">
        <v>0.17977528089887643</v>
      </c>
      <c r="AH2091">
        <v>0.25851802827285297</v>
      </c>
      <c r="AI2091">
        <v>8</v>
      </c>
      <c r="AJ2091">
        <v>119.72499999999999</v>
      </c>
      <c r="AK2091">
        <v>35.375586418818102</v>
      </c>
    </row>
    <row r="2092" spans="1:37">
      <c r="A2092">
        <v>12</v>
      </c>
      <c r="B2092">
        <v>16</v>
      </c>
      <c r="C2092">
        <v>2023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1</v>
      </c>
      <c r="N2092">
        <v>99</v>
      </c>
      <c r="O2092">
        <v>99</v>
      </c>
      <c r="P2092">
        <v>9999</v>
      </c>
      <c r="Q2092">
        <v>1</v>
      </c>
      <c r="R2092">
        <v>1</v>
      </c>
      <c r="S2092">
        <v>0</v>
      </c>
      <c r="T2092">
        <v>1</v>
      </c>
      <c r="U2092">
        <v>16.3</v>
      </c>
      <c r="V2092">
        <v>0</v>
      </c>
      <c r="W2092">
        <v>0</v>
      </c>
      <c r="X2092">
        <v>100</v>
      </c>
      <c r="Y2092">
        <v>0</v>
      </c>
      <c r="Z2092">
        <v>0</v>
      </c>
      <c r="AA2092">
        <v>0</v>
      </c>
      <c r="AC2092">
        <v>0</v>
      </c>
      <c r="AG2092">
        <v>2.0354162426216155E-2</v>
      </c>
      <c r="AH2092">
        <v>7.8450295745582724E-3</v>
      </c>
      <c r="AI2092">
        <v>0</v>
      </c>
    </row>
    <row r="2093" spans="1:37">
      <c r="A2093">
        <v>12</v>
      </c>
      <c r="B2093">
        <v>17</v>
      </c>
      <c r="C2093">
        <v>2023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2</v>
      </c>
      <c r="N2093">
        <v>99</v>
      </c>
      <c r="O2093">
        <v>99</v>
      </c>
      <c r="P2093">
        <v>9999</v>
      </c>
      <c r="Q2093">
        <v>9</v>
      </c>
      <c r="R2093">
        <v>9</v>
      </c>
      <c r="S2093">
        <v>4</v>
      </c>
      <c r="T2093">
        <v>2</v>
      </c>
      <c r="U2093">
        <v>17.322222222222219</v>
      </c>
      <c r="V2093">
        <v>0</v>
      </c>
      <c r="W2093">
        <v>0</v>
      </c>
      <c r="X2093">
        <v>55.555555555555557</v>
      </c>
      <c r="Y2093">
        <v>11.111111111111112</v>
      </c>
      <c r="Z2093">
        <v>0</v>
      </c>
      <c r="AA2093">
        <v>6.4089828934391058</v>
      </c>
      <c r="AB2093">
        <v>2.3570226039551581</v>
      </c>
      <c r="AC2093">
        <v>0</v>
      </c>
      <c r="AD2093">
        <v>62.0057843240076</v>
      </c>
      <c r="AG2093">
        <v>0.18318746183594545</v>
      </c>
      <c r="AH2093">
        <v>7.5033135624149358E-2</v>
      </c>
      <c r="AI2093">
        <v>3</v>
      </c>
      <c r="AJ2093">
        <v>106.23333333333331</v>
      </c>
      <c r="AK2093">
        <v>18.655443486828329</v>
      </c>
    </row>
    <row r="2094" spans="1:37">
      <c r="A2094">
        <v>12</v>
      </c>
      <c r="B2094">
        <v>18</v>
      </c>
      <c r="C2094">
        <v>2023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3</v>
      </c>
      <c r="N2094">
        <v>99</v>
      </c>
      <c r="O2094">
        <v>99</v>
      </c>
      <c r="P2094">
        <v>9999</v>
      </c>
      <c r="Q2094">
        <v>78</v>
      </c>
      <c r="R2094">
        <v>83</v>
      </c>
      <c r="S2094">
        <v>5.3614457831325311</v>
      </c>
      <c r="T2094">
        <v>3</v>
      </c>
      <c r="U2094">
        <v>26.71807228915662</v>
      </c>
      <c r="V2094">
        <v>27.710843373493983</v>
      </c>
      <c r="W2094">
        <v>0</v>
      </c>
      <c r="X2094">
        <v>91.56626506024098</v>
      </c>
      <c r="Y2094">
        <v>72.289156626506013</v>
      </c>
      <c r="Z2094">
        <v>10.843373493975903</v>
      </c>
      <c r="AA2094">
        <v>8.0943851516175283</v>
      </c>
      <c r="AB2094">
        <v>1.9670681091044393</v>
      </c>
      <c r="AC2094">
        <v>0</v>
      </c>
      <c r="AD2094">
        <v>49.620613620195712</v>
      </c>
      <c r="AG2094">
        <v>1.6893954813759413</v>
      </c>
      <c r="AH2094">
        <v>1.0673090542662833</v>
      </c>
      <c r="AI2094">
        <v>21</v>
      </c>
      <c r="AJ2094">
        <v>107.50952380952384</v>
      </c>
      <c r="AK2094">
        <v>19.110969116226077</v>
      </c>
    </row>
    <row r="2095" spans="1:37">
      <c r="A2095">
        <v>12</v>
      </c>
      <c r="B2095">
        <v>19</v>
      </c>
      <c r="C2095">
        <v>2023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4</v>
      </c>
      <c r="N2095">
        <v>99</v>
      </c>
      <c r="O2095">
        <v>99</v>
      </c>
      <c r="P2095">
        <v>9999</v>
      </c>
      <c r="Q2095">
        <v>280</v>
      </c>
      <c r="R2095">
        <v>319</v>
      </c>
      <c r="S2095">
        <v>6.1567398119122254</v>
      </c>
      <c r="T2095">
        <v>4</v>
      </c>
      <c r="U2095">
        <v>31.204075235109741</v>
      </c>
      <c r="V2095">
        <v>25.391849529780561</v>
      </c>
      <c r="W2095">
        <v>0</v>
      </c>
      <c r="X2095">
        <v>95.611285266457685</v>
      </c>
      <c r="Y2095">
        <v>77.429467084639498</v>
      </c>
      <c r="Z2095">
        <v>34.7962382445141</v>
      </c>
      <c r="AA2095">
        <v>9.2447603904982181</v>
      </c>
      <c r="AB2095">
        <v>1.9907017472260249</v>
      </c>
      <c r="AC2095">
        <v>0</v>
      </c>
      <c r="AD2095">
        <v>55.992916758055877</v>
      </c>
      <c r="AG2095">
        <v>6.4929778139629546</v>
      </c>
      <c r="AH2095">
        <v>4.790810361233774</v>
      </c>
      <c r="AI2095">
        <v>64</v>
      </c>
      <c r="AJ2095">
        <v>112.65624999999999</v>
      </c>
      <c r="AK2095">
        <v>19.264992874893377</v>
      </c>
    </row>
    <row r="2096" spans="1:37">
      <c r="A2096">
        <v>12</v>
      </c>
      <c r="B2096">
        <v>20</v>
      </c>
      <c r="C2096">
        <v>2023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5</v>
      </c>
      <c r="N2096">
        <v>99</v>
      </c>
      <c r="O2096">
        <v>99</v>
      </c>
      <c r="P2096">
        <v>9999</v>
      </c>
      <c r="Q2096">
        <v>534</v>
      </c>
      <c r="R2096">
        <v>643</v>
      </c>
      <c r="S2096">
        <v>7.093312597200625</v>
      </c>
      <c r="T2096">
        <v>5</v>
      </c>
      <c r="U2096">
        <v>37.005909797822653</v>
      </c>
      <c r="V2096">
        <v>22.55054432348367</v>
      </c>
      <c r="W2096">
        <v>0</v>
      </c>
      <c r="X2096">
        <v>99.377916018662489</v>
      </c>
      <c r="Y2096">
        <v>92.068429237947115</v>
      </c>
      <c r="Z2096">
        <v>58.009331259720078</v>
      </c>
      <c r="AA2096">
        <v>9.718318751261382</v>
      </c>
      <c r="AB2096">
        <v>1.8406170968743911</v>
      </c>
      <c r="AC2096">
        <v>0</v>
      </c>
      <c r="AD2096">
        <v>53.721582132885594</v>
      </c>
      <c r="AG2096">
        <v>13.087726440056992</v>
      </c>
      <c r="AH2096">
        <v>11.452203050349627</v>
      </c>
      <c r="AI2096">
        <v>120</v>
      </c>
      <c r="AJ2096">
        <v>117.3683333333333</v>
      </c>
      <c r="AK2096">
        <v>22.55230132887846</v>
      </c>
    </row>
    <row r="2097" spans="1:37">
      <c r="A2097">
        <v>12</v>
      </c>
      <c r="B2097">
        <v>21</v>
      </c>
      <c r="C2097">
        <v>2023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6</v>
      </c>
      <c r="N2097">
        <v>99</v>
      </c>
      <c r="O2097">
        <v>99</v>
      </c>
      <c r="P2097">
        <v>9999</v>
      </c>
      <c r="Q2097">
        <v>644</v>
      </c>
      <c r="R2097">
        <v>752</v>
      </c>
      <c r="S2097">
        <v>7.7287234042553212</v>
      </c>
      <c r="T2097">
        <v>6</v>
      </c>
      <c r="U2097">
        <v>39.389361702127651</v>
      </c>
      <c r="V2097">
        <v>20.611702127659576</v>
      </c>
      <c r="W2097">
        <v>0</v>
      </c>
      <c r="X2097">
        <v>99.202127659574501</v>
      </c>
      <c r="Y2097">
        <v>92.42021276595743</v>
      </c>
      <c r="Z2097">
        <v>64.627659574468083</v>
      </c>
      <c r="AA2097">
        <v>10.680441391439748</v>
      </c>
      <c r="AB2097">
        <v>1.6761228272431077</v>
      </c>
      <c r="AC2097">
        <v>0</v>
      </c>
      <c r="AD2097">
        <v>68.259991381279377</v>
      </c>
      <c r="AG2097">
        <v>15.306330144514559</v>
      </c>
      <c r="AH2097">
        <v>14.256199510556783</v>
      </c>
      <c r="AI2097">
        <v>130</v>
      </c>
      <c r="AJ2097">
        <v>117.17769230769235</v>
      </c>
      <c r="AK2097">
        <v>22.860470901360895</v>
      </c>
    </row>
    <row r="2098" spans="1:37">
      <c r="A2098">
        <v>12</v>
      </c>
      <c r="B2098">
        <v>22</v>
      </c>
      <c r="C2098">
        <v>2023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7</v>
      </c>
      <c r="N2098">
        <v>99</v>
      </c>
      <c r="O2098">
        <v>99</v>
      </c>
      <c r="P2098">
        <v>9999</v>
      </c>
      <c r="Q2098">
        <v>841</v>
      </c>
      <c r="R2098">
        <v>973</v>
      </c>
      <c r="S2098">
        <v>8.112024665981501</v>
      </c>
      <c r="T2098">
        <v>7</v>
      </c>
      <c r="U2098">
        <v>42.098150051387449</v>
      </c>
      <c r="V2098">
        <v>16.341212744090438</v>
      </c>
      <c r="W2098">
        <v>0</v>
      </c>
      <c r="X2098">
        <v>99.58890030832481</v>
      </c>
      <c r="Y2098">
        <v>93.73072970195274</v>
      </c>
      <c r="Z2098">
        <v>74.409044193216857</v>
      </c>
      <c r="AA2098">
        <v>11.211872317018528</v>
      </c>
      <c r="AB2098">
        <v>1.587719220819704</v>
      </c>
      <c r="AC2098">
        <v>0</v>
      </c>
      <c r="AD2098">
        <v>65.847347039042788</v>
      </c>
      <c r="AG2098">
        <v>19.804600040708326</v>
      </c>
      <c r="AH2098">
        <v>19.714366804801752</v>
      </c>
      <c r="AI2098">
        <v>187</v>
      </c>
      <c r="AJ2098">
        <v>118.60641711229952</v>
      </c>
      <c r="AK2098">
        <v>24.27649105778972</v>
      </c>
    </row>
    <row r="2099" spans="1:37">
      <c r="A2099">
        <v>12</v>
      </c>
      <c r="B2099">
        <v>23</v>
      </c>
      <c r="C2099">
        <v>2023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8</v>
      </c>
      <c r="N2099">
        <v>99</v>
      </c>
      <c r="O2099">
        <v>99</v>
      </c>
      <c r="P2099">
        <v>9999</v>
      </c>
      <c r="Q2099">
        <v>869</v>
      </c>
      <c r="R2099">
        <v>1003</v>
      </c>
      <c r="S2099">
        <v>8.3938185443668978</v>
      </c>
      <c r="T2099">
        <v>8</v>
      </c>
      <c r="U2099">
        <v>44.958923230309054</v>
      </c>
      <c r="V2099">
        <v>0</v>
      </c>
      <c r="W2099">
        <v>0</v>
      </c>
      <c r="X2099">
        <v>99.601196410767741</v>
      </c>
      <c r="Y2099">
        <v>96.410767696909289</v>
      </c>
      <c r="Z2099">
        <v>78.664007976071801</v>
      </c>
      <c r="AA2099">
        <v>11.79417652223248</v>
      </c>
      <c r="AB2099">
        <v>1.5792275946133612</v>
      </c>
      <c r="AC2099">
        <v>0</v>
      </c>
      <c r="AD2099">
        <v>64.475993437170146</v>
      </c>
      <c r="AG2099">
        <v>20.415224913494811</v>
      </c>
      <c r="AH2099">
        <v>21.703202124491753</v>
      </c>
      <c r="AI2099">
        <v>239</v>
      </c>
      <c r="AJ2099">
        <v>118.54142259414222</v>
      </c>
      <c r="AK2099">
        <v>26.329350735623095</v>
      </c>
    </row>
    <row r="2100" spans="1:37">
      <c r="A2100">
        <v>12</v>
      </c>
      <c r="B2100">
        <v>24</v>
      </c>
      <c r="C2100">
        <v>2023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</v>
      </c>
      <c r="N2100">
        <v>99</v>
      </c>
      <c r="O2100">
        <v>99</v>
      </c>
      <c r="P2100">
        <v>9999</v>
      </c>
      <c r="Q2100">
        <v>552</v>
      </c>
      <c r="R2100">
        <v>612</v>
      </c>
      <c r="S2100">
        <v>8.7745098039215694</v>
      </c>
      <c r="T2100">
        <v>9</v>
      </c>
      <c r="U2100">
        <v>47.513022875817029</v>
      </c>
      <c r="V2100">
        <v>0</v>
      </c>
      <c r="W2100">
        <v>100</v>
      </c>
      <c r="X2100">
        <v>100</v>
      </c>
      <c r="Y2100">
        <v>97.712418300653567</v>
      </c>
      <c r="Z2100">
        <v>84.640522875816998</v>
      </c>
      <c r="AA2100">
        <v>11.936356358500817</v>
      </c>
      <c r="AB2100">
        <v>1.5215673640585001</v>
      </c>
      <c r="AC2100">
        <v>0</v>
      </c>
      <c r="AD2100">
        <v>69.933595790225525</v>
      </c>
      <c r="AG2100">
        <v>12.456747404844297</v>
      </c>
      <c r="AH2100">
        <v>13.994940774117689</v>
      </c>
      <c r="AI2100">
        <v>151</v>
      </c>
      <c r="AJ2100">
        <v>120.0741721854305</v>
      </c>
      <c r="AK2100">
        <v>27.664009089162494</v>
      </c>
    </row>
    <row r="2101" spans="1:37">
      <c r="A2101">
        <v>12</v>
      </c>
      <c r="B2101">
        <v>25</v>
      </c>
      <c r="C2101">
        <v>2023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10</v>
      </c>
      <c r="N2101">
        <v>99</v>
      </c>
      <c r="O2101">
        <v>99</v>
      </c>
      <c r="P2101">
        <v>9999</v>
      </c>
      <c r="Q2101">
        <v>222</v>
      </c>
      <c r="R2101">
        <v>232</v>
      </c>
      <c r="S2101">
        <v>8.9784482758620694</v>
      </c>
      <c r="T2101">
        <v>10</v>
      </c>
      <c r="U2101">
        <v>49.277586206896565</v>
      </c>
      <c r="V2101">
        <v>0</v>
      </c>
      <c r="W2101">
        <v>100</v>
      </c>
      <c r="X2101">
        <v>100</v>
      </c>
      <c r="Y2101">
        <v>99.568965517241381</v>
      </c>
      <c r="Z2101">
        <v>86.637931034482804</v>
      </c>
      <c r="AA2101">
        <v>11.684037786706527</v>
      </c>
      <c r="AB2101">
        <v>1.4002651248025841</v>
      </c>
      <c r="AC2101">
        <v>0</v>
      </c>
      <c r="AD2101">
        <v>68.311297782536244</v>
      </c>
      <c r="AG2101">
        <v>4.7221656828821486</v>
      </c>
      <c r="AH2101">
        <v>5.502301601728834</v>
      </c>
      <c r="AI2101">
        <v>49</v>
      </c>
      <c r="AJ2101">
        <v>119.87959183673468</v>
      </c>
      <c r="AK2101">
        <v>28.330530178632809</v>
      </c>
    </row>
    <row r="2102" spans="1:37">
      <c r="A2102">
        <v>12</v>
      </c>
      <c r="B2102">
        <v>26</v>
      </c>
      <c r="C2102">
        <v>2023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11</v>
      </c>
      <c r="N2102">
        <v>99</v>
      </c>
      <c r="O2102">
        <v>99</v>
      </c>
      <c r="P2102">
        <v>9999</v>
      </c>
      <c r="Q2102">
        <v>164</v>
      </c>
      <c r="R2102">
        <v>173</v>
      </c>
      <c r="S2102">
        <v>9.2138728323699386</v>
      </c>
      <c r="T2102">
        <v>11</v>
      </c>
      <c r="U2102">
        <v>52.917919075144546</v>
      </c>
      <c r="V2102">
        <v>0</v>
      </c>
      <c r="W2102">
        <v>100</v>
      </c>
      <c r="X2102">
        <v>100</v>
      </c>
      <c r="Y2102">
        <v>99.421965317919074</v>
      </c>
      <c r="Z2102">
        <v>93.641618497109846</v>
      </c>
      <c r="AA2102">
        <v>11.948936260214673</v>
      </c>
      <c r="AB2102">
        <v>1.3538357095072724</v>
      </c>
      <c r="AC2102">
        <v>0</v>
      </c>
      <c r="AD2102">
        <v>65.190987123550229</v>
      </c>
      <c r="AG2102">
        <v>3.5212700997353945</v>
      </c>
      <c r="AH2102">
        <v>4.4061151379856494</v>
      </c>
      <c r="AI2102">
        <v>30</v>
      </c>
      <c r="AJ2102">
        <v>122.05</v>
      </c>
      <c r="AK2102">
        <v>29.894887388198143</v>
      </c>
    </row>
    <row r="2103" spans="1:37">
      <c r="A2103">
        <v>12</v>
      </c>
      <c r="B2103">
        <v>27</v>
      </c>
      <c r="C2103">
        <v>2023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12</v>
      </c>
      <c r="N2103">
        <v>99</v>
      </c>
      <c r="O2103">
        <v>99</v>
      </c>
      <c r="P2103">
        <v>9999</v>
      </c>
      <c r="Q2103">
        <v>65</v>
      </c>
      <c r="R2103">
        <v>69</v>
      </c>
      <c r="S2103">
        <v>9.3913043478260878</v>
      </c>
      <c r="T2103">
        <v>12</v>
      </c>
      <c r="U2103">
        <v>54.234782608695639</v>
      </c>
      <c r="V2103">
        <v>0</v>
      </c>
      <c r="W2103">
        <v>100</v>
      </c>
      <c r="X2103">
        <v>100</v>
      </c>
      <c r="Y2103">
        <v>100</v>
      </c>
      <c r="Z2103">
        <v>92.753623188405783</v>
      </c>
      <c r="AA2103">
        <v>12.170894553322867</v>
      </c>
      <c r="AB2103">
        <v>1.5808399097998052</v>
      </c>
      <c r="AC2103">
        <v>0</v>
      </c>
      <c r="AD2103">
        <v>64.708965255833206</v>
      </c>
      <c r="AG2103">
        <v>1.4044372074089149</v>
      </c>
      <c r="AH2103">
        <v>1.8010840290743531</v>
      </c>
      <c r="AI2103">
        <v>10</v>
      </c>
      <c r="AJ2103">
        <v>122.99</v>
      </c>
      <c r="AK2103">
        <v>29.380559324296833</v>
      </c>
    </row>
    <row r="2104" spans="1:37">
      <c r="A2104">
        <v>12</v>
      </c>
      <c r="B2104">
        <v>28</v>
      </c>
      <c r="C2104">
        <v>2023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13</v>
      </c>
      <c r="N2104">
        <v>99</v>
      </c>
      <c r="O2104">
        <v>99</v>
      </c>
      <c r="P2104">
        <v>9999</v>
      </c>
      <c r="Q2104">
        <v>20</v>
      </c>
      <c r="R2104">
        <v>20</v>
      </c>
      <c r="S2104">
        <v>9.1999999999999993</v>
      </c>
      <c r="T2104">
        <v>13</v>
      </c>
      <c r="U2104">
        <v>54.409999999999989</v>
      </c>
      <c r="V2104">
        <v>0</v>
      </c>
      <c r="W2104">
        <v>100</v>
      </c>
      <c r="X2104">
        <v>100</v>
      </c>
      <c r="Y2104">
        <v>100</v>
      </c>
      <c r="Z2104">
        <v>90</v>
      </c>
      <c r="AA2104">
        <v>11.994661312434022</v>
      </c>
      <c r="AB2104">
        <v>1.1224972160321884</v>
      </c>
      <c r="AC2104">
        <v>0</v>
      </c>
      <c r="AD2104">
        <v>58.251746776327039</v>
      </c>
      <c r="AG2104">
        <v>0.40708324852432309</v>
      </c>
      <c r="AH2104">
        <v>0.52373994987940553</v>
      </c>
      <c r="AI2104">
        <v>7</v>
      </c>
      <c r="AJ2104">
        <v>120.5428571428572</v>
      </c>
      <c r="AK2104">
        <v>29.857603417011209</v>
      </c>
    </row>
    <row r="2105" spans="1:37">
      <c r="A2105">
        <v>12</v>
      </c>
      <c r="B2105">
        <v>29</v>
      </c>
      <c r="C2105">
        <v>2023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14</v>
      </c>
      <c r="N2105">
        <v>99</v>
      </c>
      <c r="O2105">
        <v>99</v>
      </c>
      <c r="P2105">
        <v>9999</v>
      </c>
      <c r="Q2105">
        <v>18</v>
      </c>
      <c r="R2105">
        <v>18</v>
      </c>
      <c r="S2105">
        <v>10.222222222222221</v>
      </c>
      <c r="T2105">
        <v>14</v>
      </c>
      <c r="U2105">
        <v>58.111111111111121</v>
      </c>
      <c r="V2105">
        <v>0</v>
      </c>
      <c r="W2105">
        <v>100</v>
      </c>
      <c r="X2105">
        <v>100</v>
      </c>
      <c r="Y2105">
        <v>100</v>
      </c>
      <c r="Z2105">
        <v>94.444444444444443</v>
      </c>
      <c r="AA2105">
        <v>14.198117593888149</v>
      </c>
      <c r="AB2105">
        <v>1.6178021976179002</v>
      </c>
      <c r="AC2105">
        <v>0</v>
      </c>
      <c r="AD2105">
        <v>61.471089760573427</v>
      </c>
      <c r="AG2105">
        <v>0.3663749236718909</v>
      </c>
      <c r="AH2105">
        <v>0.50342950521398488</v>
      </c>
      <c r="AI2105">
        <v>9</v>
      </c>
      <c r="AJ2105">
        <v>123.98888888888889</v>
      </c>
      <c r="AK2105">
        <v>33.08584057173266</v>
      </c>
    </row>
    <row r="2106" spans="1:37">
      <c r="A2106">
        <v>12</v>
      </c>
      <c r="B2106">
        <v>30</v>
      </c>
      <c r="C2106">
        <v>2023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15</v>
      </c>
      <c r="N2106">
        <v>99</v>
      </c>
      <c r="O2106">
        <v>99</v>
      </c>
      <c r="P2106">
        <v>9999</v>
      </c>
      <c r="Q2106">
        <v>4</v>
      </c>
      <c r="R2106">
        <v>5</v>
      </c>
      <c r="S2106">
        <v>12.8</v>
      </c>
      <c r="T2106">
        <v>15</v>
      </c>
      <c r="U2106">
        <v>72.240000000000009</v>
      </c>
      <c r="V2106">
        <v>0</v>
      </c>
      <c r="W2106">
        <v>100</v>
      </c>
      <c r="X2106">
        <v>100</v>
      </c>
      <c r="Y2106">
        <v>100</v>
      </c>
      <c r="Z2106">
        <v>100</v>
      </c>
      <c r="AA2106">
        <v>12.61849436343333</v>
      </c>
      <c r="AB2106">
        <v>1.5999999999999901</v>
      </c>
      <c r="AC2106">
        <v>0</v>
      </c>
      <c r="AD2106">
        <v>83.647063556068602</v>
      </c>
      <c r="AG2106">
        <v>0.10177081213108077</v>
      </c>
      <c r="AH2106">
        <v>0.1738420050509478</v>
      </c>
      <c r="AI2106">
        <v>3</v>
      </c>
      <c r="AJ2106">
        <v>124.4</v>
      </c>
      <c r="AK2106">
        <v>40.17219446583055</v>
      </c>
    </row>
    <row r="2107" spans="1:37">
      <c r="A2107">
        <v>12</v>
      </c>
      <c r="B2107">
        <v>31</v>
      </c>
      <c r="C2107">
        <v>2022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1</v>
      </c>
      <c r="N2107">
        <v>99</v>
      </c>
      <c r="O2107">
        <v>99</v>
      </c>
      <c r="P2107">
        <v>9999</v>
      </c>
    </row>
    <row r="2108" spans="1:37">
      <c r="A2108">
        <v>12</v>
      </c>
      <c r="B2108">
        <v>32</v>
      </c>
      <c r="C2108">
        <v>2022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2</v>
      </c>
      <c r="N2108">
        <v>99</v>
      </c>
      <c r="O2108">
        <v>99</v>
      </c>
      <c r="P2108">
        <v>9999</v>
      </c>
      <c r="Q2108">
        <v>34</v>
      </c>
      <c r="R2108">
        <v>37</v>
      </c>
      <c r="S2108">
        <v>4.1891891891891904</v>
      </c>
      <c r="T2108">
        <v>2</v>
      </c>
      <c r="U2108">
        <v>25.690540540540542</v>
      </c>
      <c r="V2108">
        <v>0</v>
      </c>
      <c r="W2108">
        <v>0</v>
      </c>
      <c r="X2108">
        <v>75.675675675675691</v>
      </c>
      <c r="Y2108">
        <v>59.459459459459438</v>
      </c>
      <c r="Z2108">
        <v>13.513513513513516</v>
      </c>
      <c r="AA2108">
        <v>9.2518234713841192</v>
      </c>
      <c r="AB2108">
        <v>2.4587168466041409</v>
      </c>
      <c r="AC2108">
        <v>0</v>
      </c>
      <c r="AD2108">
        <v>57.661671062246612</v>
      </c>
      <c r="AG2108">
        <v>0.73881789137380194</v>
      </c>
      <c r="AH2108">
        <v>0.43597745291840256</v>
      </c>
      <c r="AI2108">
        <v>0</v>
      </c>
    </row>
    <row r="2109" spans="1:37">
      <c r="A2109">
        <v>12</v>
      </c>
      <c r="B2109">
        <v>33</v>
      </c>
      <c r="C2109">
        <v>2022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3</v>
      </c>
      <c r="N2109">
        <v>99</v>
      </c>
      <c r="O2109">
        <v>99</v>
      </c>
      <c r="P2109">
        <v>9999</v>
      </c>
      <c r="Q2109">
        <v>123</v>
      </c>
      <c r="R2109">
        <v>132</v>
      </c>
      <c r="S2109">
        <v>5.6136363636363633</v>
      </c>
      <c r="T2109">
        <v>3</v>
      </c>
      <c r="U2109">
        <v>29.827575757575776</v>
      </c>
      <c r="V2109">
        <v>25.757575757575754</v>
      </c>
      <c r="W2109">
        <v>0</v>
      </c>
      <c r="X2109">
        <v>95.454545454545439</v>
      </c>
      <c r="Y2109">
        <v>73.484848484848499</v>
      </c>
      <c r="Z2109">
        <v>28.787878787878793</v>
      </c>
      <c r="AA2109">
        <v>9.3698221354687981</v>
      </c>
      <c r="AB2109">
        <v>2.0694301926651337</v>
      </c>
      <c r="AC2109">
        <v>0</v>
      </c>
      <c r="AD2109">
        <v>56.225954191826176</v>
      </c>
      <c r="AG2109">
        <v>2.6357827476038338</v>
      </c>
      <c r="AH2109">
        <v>1.8058470009241516</v>
      </c>
      <c r="AI2109">
        <v>1</v>
      </c>
      <c r="AJ2109">
        <v>99.8</v>
      </c>
      <c r="AK2109">
        <v>13.480722675225023</v>
      </c>
    </row>
    <row r="2110" spans="1:37">
      <c r="A2110">
        <v>12</v>
      </c>
      <c r="B2110">
        <v>34</v>
      </c>
      <c r="C2110">
        <v>2022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4</v>
      </c>
      <c r="N2110">
        <v>99</v>
      </c>
      <c r="O2110">
        <v>99</v>
      </c>
      <c r="P2110">
        <v>9999</v>
      </c>
      <c r="Q2110">
        <v>279</v>
      </c>
      <c r="R2110">
        <v>317</v>
      </c>
      <c r="S2110">
        <v>6.5488958990536252</v>
      </c>
      <c r="T2110">
        <v>4</v>
      </c>
      <c r="U2110">
        <v>34.702839116719247</v>
      </c>
      <c r="V2110">
        <v>22.082018927444796</v>
      </c>
      <c r="W2110">
        <v>0</v>
      </c>
      <c r="X2110">
        <v>97.476340694006325</v>
      </c>
      <c r="Y2110">
        <v>86.435331230283907</v>
      </c>
      <c r="Z2110">
        <v>48.264984227129347</v>
      </c>
      <c r="AA2110">
        <v>10.413894450091652</v>
      </c>
      <c r="AB2110">
        <v>2.0913613165484874</v>
      </c>
      <c r="AC2110">
        <v>0</v>
      </c>
      <c r="AD2110">
        <v>61.709138368242662</v>
      </c>
      <c r="AG2110">
        <v>6.3298722044728404</v>
      </c>
      <c r="AH2110">
        <v>5.0456059797640975</v>
      </c>
      <c r="AI2110">
        <v>7</v>
      </c>
      <c r="AJ2110">
        <v>112.45714285714283</v>
      </c>
      <c r="AK2110">
        <v>17.672789222415357</v>
      </c>
    </row>
    <row r="2111" spans="1:37">
      <c r="A2111">
        <v>12</v>
      </c>
      <c r="B2111">
        <v>35</v>
      </c>
      <c r="C2111">
        <v>2022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5</v>
      </c>
      <c r="N2111">
        <v>99</v>
      </c>
      <c r="O2111">
        <v>99</v>
      </c>
      <c r="P2111">
        <v>9999</v>
      </c>
      <c r="Q2111">
        <v>548</v>
      </c>
      <c r="R2111">
        <v>633</v>
      </c>
      <c r="S2111">
        <v>7.1974723538704577</v>
      </c>
      <c r="T2111">
        <v>4.976303317535546</v>
      </c>
      <c r="U2111">
        <v>38.33154818325437</v>
      </c>
      <c r="V2111">
        <v>18.799368088467613</v>
      </c>
      <c r="W2111">
        <v>0</v>
      </c>
      <c r="X2111">
        <v>99.210110584518148</v>
      </c>
      <c r="Y2111">
        <v>94.470774091627177</v>
      </c>
      <c r="Z2111">
        <v>64.612954186413887</v>
      </c>
      <c r="AA2111">
        <v>9.4805377330292977</v>
      </c>
      <c r="AB2111">
        <v>1.9079595296471139</v>
      </c>
      <c r="AC2111">
        <v>0.34339755322723942</v>
      </c>
      <c r="AD2111">
        <v>53.329794890062018</v>
      </c>
      <c r="AE2111">
        <v>-2.9855908426301481</v>
      </c>
      <c r="AF2111">
        <v>20.003666015180112</v>
      </c>
      <c r="AG2111">
        <v>12.639776357827477</v>
      </c>
      <c r="AH2111">
        <v>11.128820409808265</v>
      </c>
      <c r="AI2111">
        <v>28</v>
      </c>
      <c r="AJ2111">
        <v>115</v>
      </c>
      <c r="AK2111">
        <v>20.553882943039277</v>
      </c>
    </row>
    <row r="2112" spans="1:37">
      <c r="A2112">
        <v>12</v>
      </c>
      <c r="B2112">
        <v>36</v>
      </c>
      <c r="C2112">
        <v>2022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6</v>
      </c>
      <c r="N2112">
        <v>99</v>
      </c>
      <c r="O2112">
        <v>99</v>
      </c>
      <c r="P2112">
        <v>9999</v>
      </c>
      <c r="Q2112">
        <v>629</v>
      </c>
      <c r="R2112">
        <v>708</v>
      </c>
      <c r="S2112">
        <v>7.9110169491525442</v>
      </c>
      <c r="T2112">
        <v>6</v>
      </c>
      <c r="U2112">
        <v>41.293488700564993</v>
      </c>
      <c r="V2112">
        <v>16.525423728813561</v>
      </c>
      <c r="W2112">
        <v>0</v>
      </c>
      <c r="X2112">
        <v>99.576271186440707</v>
      </c>
      <c r="Y2112">
        <v>95.621468926553675</v>
      </c>
      <c r="Z2112">
        <v>74.576271186440707</v>
      </c>
      <c r="AA2112">
        <v>10.0370787500456</v>
      </c>
      <c r="AB2112">
        <v>1.5683099632903124</v>
      </c>
      <c r="AC2112">
        <v>0</v>
      </c>
      <c r="AD2112">
        <v>64.266351115075111</v>
      </c>
      <c r="AG2112">
        <v>14.137380191693291</v>
      </c>
      <c r="AH2112">
        <v>13.409231769246549</v>
      </c>
      <c r="AI2112">
        <v>28</v>
      </c>
      <c r="AJ2112">
        <v>120.02499999999998</v>
      </c>
      <c r="AK2112">
        <v>22.377230441051911</v>
      </c>
    </row>
    <row r="2113" spans="1:37">
      <c r="A2113">
        <v>12</v>
      </c>
      <c r="B2113">
        <v>37</v>
      </c>
      <c r="C2113">
        <v>2022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7</v>
      </c>
      <c r="N2113">
        <v>99</v>
      </c>
      <c r="O2113">
        <v>99</v>
      </c>
      <c r="P2113">
        <v>9999</v>
      </c>
      <c r="Q2113">
        <v>853</v>
      </c>
      <c r="R2113">
        <v>994</v>
      </c>
      <c r="S2113">
        <v>8.2857142857142883</v>
      </c>
      <c r="T2113">
        <v>7</v>
      </c>
      <c r="U2113">
        <v>43.274557344064405</v>
      </c>
      <c r="V2113">
        <v>16.700201207243463</v>
      </c>
      <c r="W2113">
        <v>0</v>
      </c>
      <c r="X2113">
        <v>99.698189134808814</v>
      </c>
      <c r="Y2113">
        <v>96.680080482897367</v>
      </c>
      <c r="Z2113">
        <v>75.251509054325936</v>
      </c>
      <c r="AA2113">
        <v>11.162207754154814</v>
      </c>
      <c r="AB2113">
        <v>1.5612437462060604</v>
      </c>
      <c r="AC2113">
        <v>0</v>
      </c>
      <c r="AD2113">
        <v>67.123602273164437</v>
      </c>
      <c r="AG2113">
        <v>19.848242811501596</v>
      </c>
      <c r="AH2113">
        <v>19.729136709604266</v>
      </c>
      <c r="AI2113">
        <v>70</v>
      </c>
      <c r="AJ2113">
        <v>118.59714285714288</v>
      </c>
      <c r="AK2113">
        <v>23.985727213207305</v>
      </c>
    </row>
    <row r="2114" spans="1:37">
      <c r="A2114">
        <v>12</v>
      </c>
      <c r="B2114">
        <v>38</v>
      </c>
      <c r="C2114">
        <v>2022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8</v>
      </c>
      <c r="N2114">
        <v>99</v>
      </c>
      <c r="O2114">
        <v>99</v>
      </c>
      <c r="P2114">
        <v>9999</v>
      </c>
      <c r="Q2114">
        <v>910</v>
      </c>
      <c r="R2114">
        <v>1060</v>
      </c>
      <c r="S2114">
        <v>8.4490566037735864</v>
      </c>
      <c r="T2114">
        <v>8</v>
      </c>
      <c r="U2114">
        <v>45.697764150943371</v>
      </c>
      <c r="V2114">
        <v>0</v>
      </c>
      <c r="W2114">
        <v>0</v>
      </c>
      <c r="X2114">
        <v>99.90566037735843</v>
      </c>
      <c r="Y2114">
        <v>97.830188679245296</v>
      </c>
      <c r="Z2114">
        <v>78.018867924528308</v>
      </c>
      <c r="AA2114">
        <v>11.843347340486032</v>
      </c>
      <c r="AB2114">
        <v>1.445307650413294</v>
      </c>
      <c r="AC2114">
        <v>0</v>
      </c>
      <c r="AD2114">
        <v>68.301242895711596</v>
      </c>
      <c r="AG2114">
        <v>21.16613418530352</v>
      </c>
      <c r="AH2114">
        <v>22.21722845479967</v>
      </c>
      <c r="AI2114">
        <v>87</v>
      </c>
      <c r="AJ2114">
        <v>118.05747126436783</v>
      </c>
      <c r="AK2114">
        <v>25.862491396681353</v>
      </c>
    </row>
    <row r="2115" spans="1:37">
      <c r="A2115">
        <v>12</v>
      </c>
      <c r="B2115">
        <v>39</v>
      </c>
      <c r="C2115">
        <v>2022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</v>
      </c>
      <c r="N2115">
        <v>99</v>
      </c>
      <c r="O2115">
        <v>99</v>
      </c>
      <c r="P2115">
        <v>9999</v>
      </c>
      <c r="Q2115">
        <v>558</v>
      </c>
      <c r="R2115">
        <v>616</v>
      </c>
      <c r="S2115">
        <v>8.8019480519480506</v>
      </c>
      <c r="T2115">
        <v>9</v>
      </c>
      <c r="U2115">
        <v>48.54162337662332</v>
      </c>
      <c r="V2115">
        <v>0</v>
      </c>
      <c r="W2115">
        <v>100</v>
      </c>
      <c r="X2115">
        <v>100</v>
      </c>
      <c r="Y2115">
        <v>98.53896103896102</v>
      </c>
      <c r="Z2115">
        <v>83.441558441558442</v>
      </c>
      <c r="AA2115">
        <v>12.501501830340388</v>
      </c>
      <c r="AB2115">
        <v>1.5447006509992445</v>
      </c>
      <c r="AC2115">
        <v>0</v>
      </c>
      <c r="AD2115">
        <v>72.762874902087106</v>
      </c>
      <c r="AG2115">
        <v>12.300319488817893</v>
      </c>
      <c r="AH2115">
        <v>13.714629262303944</v>
      </c>
      <c r="AI2115">
        <v>51</v>
      </c>
      <c r="AJ2115">
        <v>119.2764705882353</v>
      </c>
      <c r="AK2115">
        <v>26.766080582795905</v>
      </c>
    </row>
    <row r="2116" spans="1:37">
      <c r="A2116">
        <v>12</v>
      </c>
      <c r="B2116">
        <v>40</v>
      </c>
      <c r="C2116">
        <v>2022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10</v>
      </c>
      <c r="N2116">
        <v>99</v>
      </c>
      <c r="O2116">
        <v>99</v>
      </c>
      <c r="P2116">
        <v>9999</v>
      </c>
      <c r="Q2116">
        <v>217</v>
      </c>
      <c r="R2116">
        <v>228</v>
      </c>
      <c r="S2116">
        <v>9.192982456140351</v>
      </c>
      <c r="T2116">
        <v>10</v>
      </c>
      <c r="U2116">
        <v>51.493377192982443</v>
      </c>
      <c r="V2116">
        <v>0</v>
      </c>
      <c r="W2116">
        <v>100</v>
      </c>
      <c r="X2116">
        <v>100</v>
      </c>
      <c r="Y2116">
        <v>100</v>
      </c>
      <c r="Z2116">
        <v>92.543859649122822</v>
      </c>
      <c r="AA2116">
        <v>11.555802465087112</v>
      </c>
      <c r="AB2116">
        <v>1.6052391906944381</v>
      </c>
      <c r="AC2116">
        <v>0</v>
      </c>
      <c r="AD2116">
        <v>72.341938302770302</v>
      </c>
      <c r="AG2116">
        <v>4.5527156549520784</v>
      </c>
      <c r="AH2116">
        <v>5.3848707866119376</v>
      </c>
      <c r="AI2116">
        <v>38</v>
      </c>
      <c r="AJ2116">
        <v>122.81842105263156</v>
      </c>
      <c r="AK2116">
        <v>28.37091835323584</v>
      </c>
    </row>
    <row r="2117" spans="1:37">
      <c r="A2117">
        <v>12</v>
      </c>
      <c r="B2117">
        <v>41</v>
      </c>
      <c r="C2117">
        <v>2022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11</v>
      </c>
      <c r="N2117">
        <v>99</v>
      </c>
      <c r="O2117">
        <v>99</v>
      </c>
      <c r="P2117">
        <v>9999</v>
      </c>
      <c r="Q2117">
        <v>153</v>
      </c>
      <c r="R2117">
        <v>164</v>
      </c>
      <c r="S2117">
        <v>9.25</v>
      </c>
      <c r="T2117">
        <v>11</v>
      </c>
      <c r="U2117">
        <v>53.485426829268306</v>
      </c>
      <c r="V2117">
        <v>0</v>
      </c>
      <c r="W2117">
        <v>100</v>
      </c>
      <c r="X2117">
        <v>100</v>
      </c>
      <c r="Y2117">
        <v>99.390243902439025</v>
      </c>
      <c r="Z2117">
        <v>95.121951219512169</v>
      </c>
      <c r="AA2117">
        <v>11.967825176361876</v>
      </c>
      <c r="AB2117">
        <v>1.372086714176445</v>
      </c>
      <c r="AC2117">
        <v>0</v>
      </c>
      <c r="AD2117">
        <v>64.978470613983646</v>
      </c>
      <c r="AG2117">
        <v>3.2747603833865817</v>
      </c>
      <c r="AH2117">
        <v>4.023169939291555</v>
      </c>
      <c r="AI2117">
        <v>22</v>
      </c>
      <c r="AJ2117">
        <v>123.49090909090908</v>
      </c>
      <c r="AK2117">
        <v>28.674566486449432</v>
      </c>
    </row>
    <row r="2118" spans="1:37">
      <c r="A2118">
        <v>12</v>
      </c>
      <c r="B2118">
        <v>42</v>
      </c>
      <c r="C2118">
        <v>2022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12</v>
      </c>
      <c r="N2118">
        <v>99</v>
      </c>
      <c r="O2118">
        <v>99</v>
      </c>
      <c r="P2118">
        <v>9999</v>
      </c>
      <c r="Q2118">
        <v>67</v>
      </c>
      <c r="R2118">
        <v>70</v>
      </c>
      <c r="S2118">
        <v>9.671428571428569</v>
      </c>
      <c r="T2118">
        <v>12</v>
      </c>
      <c r="U2118">
        <v>57.2</v>
      </c>
      <c r="V2118">
        <v>0</v>
      </c>
      <c r="W2118">
        <v>100</v>
      </c>
      <c r="X2118">
        <v>100</v>
      </c>
      <c r="Y2118">
        <v>100</v>
      </c>
      <c r="Z2118">
        <v>94.285714285714306</v>
      </c>
      <c r="AA2118">
        <v>11.36647954042305</v>
      </c>
      <c r="AB2118">
        <v>1.6188305176571056</v>
      </c>
      <c r="AC2118">
        <v>0</v>
      </c>
      <c r="AD2118">
        <v>54.843516448140818</v>
      </c>
      <c r="AG2118">
        <v>1.3977635782747602</v>
      </c>
      <c r="AH2118">
        <v>1.8364670153966476</v>
      </c>
      <c r="AI2118">
        <v>6</v>
      </c>
      <c r="AJ2118">
        <v>123.5</v>
      </c>
      <c r="AK2118">
        <v>31.202247950974552</v>
      </c>
    </row>
    <row r="2119" spans="1:37">
      <c r="A2119">
        <v>12</v>
      </c>
      <c r="B2119">
        <v>43</v>
      </c>
      <c r="C2119">
        <v>2022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13</v>
      </c>
      <c r="N2119">
        <v>99</v>
      </c>
      <c r="O2119">
        <v>99</v>
      </c>
      <c r="P2119">
        <v>9999</v>
      </c>
      <c r="Q2119">
        <v>22</v>
      </c>
      <c r="R2119">
        <v>22</v>
      </c>
      <c r="S2119">
        <v>9.6818181818181817</v>
      </c>
      <c r="T2119">
        <v>13</v>
      </c>
      <c r="U2119">
        <v>54.704545454545446</v>
      </c>
      <c r="V2119">
        <v>0</v>
      </c>
      <c r="W2119">
        <v>100</v>
      </c>
      <c r="X2119">
        <v>100</v>
      </c>
      <c r="Y2119">
        <v>100</v>
      </c>
      <c r="Z2119">
        <v>95.454545454545439</v>
      </c>
      <c r="AA2119">
        <v>14.4407087862035</v>
      </c>
      <c r="AB2119">
        <v>1.8680656898213219</v>
      </c>
      <c r="AC2119">
        <v>0</v>
      </c>
      <c r="AD2119">
        <v>67.505957740089301</v>
      </c>
      <c r="AG2119">
        <v>0.43929712460063902</v>
      </c>
      <c r="AH2119">
        <v>0.55199501823922736</v>
      </c>
      <c r="AI2119">
        <v>3</v>
      </c>
      <c r="AJ2119">
        <v>121.53333333333336</v>
      </c>
      <c r="AK2119">
        <v>29.678704448901559</v>
      </c>
    </row>
    <row r="2120" spans="1:37">
      <c r="A2120">
        <v>12</v>
      </c>
      <c r="B2120">
        <v>44</v>
      </c>
      <c r="C2120">
        <v>2022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14</v>
      </c>
      <c r="N2120">
        <v>99</v>
      </c>
      <c r="O2120">
        <v>99</v>
      </c>
      <c r="P2120">
        <v>9999</v>
      </c>
      <c r="Q2120">
        <v>22</v>
      </c>
      <c r="R2120">
        <v>24</v>
      </c>
      <c r="S2120">
        <v>9.5416666666666643</v>
      </c>
      <c r="T2120">
        <v>14</v>
      </c>
      <c r="U2120">
        <v>56.574999999999989</v>
      </c>
      <c r="V2120">
        <v>0</v>
      </c>
      <c r="W2120">
        <v>100</v>
      </c>
      <c r="X2120">
        <v>100</v>
      </c>
      <c r="Y2120">
        <v>100</v>
      </c>
      <c r="Z2120">
        <v>91.666666666666686</v>
      </c>
      <c r="AA2120">
        <v>10.477167635705182</v>
      </c>
      <c r="AB2120">
        <v>1.2903218806001711</v>
      </c>
      <c r="AC2120">
        <v>0</v>
      </c>
      <c r="AD2120">
        <v>58.84500484851953</v>
      </c>
      <c r="AG2120">
        <v>0.47923322683706066</v>
      </c>
      <c r="AH2120">
        <v>0.62276596241397775</v>
      </c>
      <c r="AI2120">
        <v>2</v>
      </c>
      <c r="AJ2120">
        <v>128.85</v>
      </c>
      <c r="AK2120">
        <v>31.040562301478751</v>
      </c>
    </row>
    <row r="2121" spans="1:37">
      <c r="A2121">
        <v>12</v>
      </c>
      <c r="B2121">
        <v>45</v>
      </c>
      <c r="C2121">
        <v>2022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15</v>
      </c>
      <c r="N2121">
        <v>99</v>
      </c>
      <c r="O2121">
        <v>99</v>
      </c>
      <c r="P2121">
        <v>9999</v>
      </c>
      <c r="Q2121">
        <v>3</v>
      </c>
      <c r="R2121">
        <v>3</v>
      </c>
      <c r="S2121">
        <v>10</v>
      </c>
      <c r="T2121">
        <v>15</v>
      </c>
      <c r="U2121">
        <v>68.500000000000014</v>
      </c>
      <c r="V2121">
        <v>0</v>
      </c>
      <c r="W2121">
        <v>100</v>
      </c>
      <c r="X2121">
        <v>100</v>
      </c>
      <c r="Y2121">
        <v>100</v>
      </c>
      <c r="Z2121">
        <v>100</v>
      </c>
      <c r="AA2121">
        <v>6.3890531379851954</v>
      </c>
      <c r="AB2121">
        <v>0.81649658092772603</v>
      </c>
      <c r="AC2121">
        <v>0</v>
      </c>
      <c r="AD2121">
        <v>97.764077230178529</v>
      </c>
      <c r="AG2121">
        <v>5.9904153354632575E-2</v>
      </c>
      <c r="AH2121">
        <v>9.4254238677325478E-2</v>
      </c>
      <c r="AI2121">
        <v>0</v>
      </c>
    </row>
    <row r="2122" spans="1:37">
      <c r="A2122">
        <v>12</v>
      </c>
      <c r="B2122">
        <v>46</v>
      </c>
      <c r="C2122">
        <v>2021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1</v>
      </c>
      <c r="N2122">
        <v>99</v>
      </c>
      <c r="O2122">
        <v>99</v>
      </c>
      <c r="P2122">
        <v>9999</v>
      </c>
    </row>
    <row r="2123" spans="1:37">
      <c r="A2123">
        <v>12</v>
      </c>
      <c r="B2123">
        <v>47</v>
      </c>
      <c r="C2123">
        <v>2021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2</v>
      </c>
      <c r="N2123">
        <v>99</v>
      </c>
      <c r="O2123">
        <v>99</v>
      </c>
      <c r="P2123">
        <v>9999</v>
      </c>
    </row>
    <row r="2124" spans="1:37">
      <c r="A2124">
        <v>12</v>
      </c>
      <c r="B2124">
        <v>48</v>
      </c>
      <c r="C2124">
        <v>2021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3</v>
      </c>
      <c r="N2124">
        <v>99</v>
      </c>
      <c r="O2124">
        <v>99</v>
      </c>
      <c r="P2124">
        <v>9999</v>
      </c>
    </row>
    <row r="2125" spans="1:37">
      <c r="A2125">
        <v>12</v>
      </c>
      <c r="B2125">
        <v>49</v>
      </c>
      <c r="C2125">
        <v>2021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4</v>
      </c>
      <c r="N2125">
        <v>99</v>
      </c>
      <c r="O2125">
        <v>99</v>
      </c>
      <c r="P2125">
        <v>9999</v>
      </c>
    </row>
    <row r="2126" spans="1:37">
      <c r="A2126">
        <v>12</v>
      </c>
      <c r="B2126">
        <v>50</v>
      </c>
      <c r="C2126">
        <v>2021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5</v>
      </c>
      <c r="N2126">
        <v>99</v>
      </c>
      <c r="O2126">
        <v>99</v>
      </c>
      <c r="P2126">
        <v>9999</v>
      </c>
    </row>
    <row r="2127" spans="1:37">
      <c r="A2127">
        <v>12</v>
      </c>
      <c r="B2127">
        <v>51</v>
      </c>
      <c r="C2127">
        <v>2021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6</v>
      </c>
      <c r="N2127">
        <v>99</v>
      </c>
      <c r="O2127">
        <v>99</v>
      </c>
      <c r="P2127">
        <v>9999</v>
      </c>
    </row>
    <row r="2128" spans="1:37">
      <c r="A2128">
        <v>12</v>
      </c>
      <c r="B2128">
        <v>52</v>
      </c>
      <c r="C2128">
        <v>2021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7</v>
      </c>
      <c r="N2128">
        <v>99</v>
      </c>
      <c r="O2128">
        <v>99</v>
      </c>
      <c r="P2128">
        <v>9999</v>
      </c>
    </row>
    <row r="2129" spans="1:16">
      <c r="A2129">
        <v>12</v>
      </c>
      <c r="B2129">
        <v>53</v>
      </c>
      <c r="C2129">
        <v>2021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8</v>
      </c>
      <c r="N2129">
        <v>99</v>
      </c>
      <c r="O2129">
        <v>99</v>
      </c>
      <c r="P2129">
        <v>9999</v>
      </c>
    </row>
    <row r="2130" spans="1:16">
      <c r="A2130">
        <v>12</v>
      </c>
      <c r="B2130">
        <v>54</v>
      </c>
      <c r="C2130">
        <v>2021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</v>
      </c>
      <c r="N2130">
        <v>99</v>
      </c>
      <c r="O2130">
        <v>99</v>
      </c>
      <c r="P2130">
        <v>9999</v>
      </c>
    </row>
    <row r="2131" spans="1:16">
      <c r="A2131">
        <v>12</v>
      </c>
      <c r="B2131">
        <v>55</v>
      </c>
      <c r="C2131">
        <v>2021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10</v>
      </c>
      <c r="N2131">
        <v>99</v>
      </c>
      <c r="O2131">
        <v>99</v>
      </c>
      <c r="P2131">
        <v>9999</v>
      </c>
    </row>
    <row r="2132" spans="1:16">
      <c r="A2132">
        <v>12</v>
      </c>
      <c r="B2132">
        <v>56</v>
      </c>
      <c r="C2132">
        <v>2021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11</v>
      </c>
      <c r="N2132">
        <v>99</v>
      </c>
      <c r="O2132">
        <v>99</v>
      </c>
      <c r="P2132">
        <v>9999</v>
      </c>
    </row>
    <row r="2133" spans="1:16">
      <c r="A2133">
        <v>12</v>
      </c>
      <c r="B2133">
        <v>57</v>
      </c>
      <c r="C2133">
        <v>2021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12</v>
      </c>
      <c r="N2133">
        <v>99</v>
      </c>
      <c r="O2133">
        <v>99</v>
      </c>
      <c r="P2133">
        <v>9999</v>
      </c>
    </row>
    <row r="2134" spans="1:16">
      <c r="A2134">
        <v>12</v>
      </c>
      <c r="B2134">
        <v>58</v>
      </c>
      <c r="C2134">
        <v>2021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13</v>
      </c>
      <c r="N2134">
        <v>99</v>
      </c>
      <c r="O2134">
        <v>99</v>
      </c>
      <c r="P2134">
        <v>9999</v>
      </c>
    </row>
    <row r="2135" spans="1:16">
      <c r="A2135">
        <v>12</v>
      </c>
      <c r="B2135">
        <v>59</v>
      </c>
      <c r="C2135">
        <v>2021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14</v>
      </c>
      <c r="N2135">
        <v>99</v>
      </c>
      <c r="O2135">
        <v>99</v>
      </c>
      <c r="P2135">
        <v>9999</v>
      </c>
    </row>
    <row r="2136" spans="1:16">
      <c r="A2136">
        <v>12</v>
      </c>
      <c r="B2136">
        <v>60</v>
      </c>
      <c r="C2136">
        <v>2021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15</v>
      </c>
      <c r="N2136">
        <v>99</v>
      </c>
      <c r="O2136">
        <v>99</v>
      </c>
      <c r="P2136">
        <v>9999</v>
      </c>
    </row>
    <row r="2137" spans="1:16">
      <c r="A2137">
        <v>12</v>
      </c>
      <c r="B2137">
        <v>61</v>
      </c>
      <c r="C2137">
        <v>2020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1</v>
      </c>
      <c r="N2137">
        <v>99</v>
      </c>
      <c r="O2137">
        <v>99</v>
      </c>
      <c r="P2137">
        <v>9999</v>
      </c>
    </row>
    <row r="2138" spans="1:16">
      <c r="A2138">
        <v>12</v>
      </c>
      <c r="B2138">
        <v>62</v>
      </c>
      <c r="C2138">
        <v>2020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2</v>
      </c>
      <c r="N2138">
        <v>99</v>
      </c>
      <c r="O2138">
        <v>99</v>
      </c>
      <c r="P2138">
        <v>9999</v>
      </c>
    </row>
    <row r="2139" spans="1:16">
      <c r="A2139">
        <v>12</v>
      </c>
      <c r="B2139">
        <v>63</v>
      </c>
      <c r="C2139">
        <v>2020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3</v>
      </c>
      <c r="N2139">
        <v>99</v>
      </c>
      <c r="O2139">
        <v>99</v>
      </c>
      <c r="P2139">
        <v>9999</v>
      </c>
    </row>
    <row r="2140" spans="1:16">
      <c r="A2140">
        <v>12</v>
      </c>
      <c r="B2140">
        <v>64</v>
      </c>
      <c r="C2140">
        <v>2020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4</v>
      </c>
      <c r="N2140">
        <v>99</v>
      </c>
      <c r="O2140">
        <v>99</v>
      </c>
      <c r="P2140">
        <v>9999</v>
      </c>
    </row>
    <row r="2141" spans="1:16">
      <c r="A2141">
        <v>12</v>
      </c>
      <c r="B2141">
        <v>65</v>
      </c>
      <c r="C2141">
        <v>2020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5</v>
      </c>
      <c r="N2141">
        <v>99</v>
      </c>
      <c r="O2141">
        <v>99</v>
      </c>
      <c r="P2141">
        <v>9999</v>
      </c>
    </row>
    <row r="2142" spans="1:16">
      <c r="A2142">
        <v>12</v>
      </c>
      <c r="B2142">
        <v>66</v>
      </c>
      <c r="C2142">
        <v>2020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6</v>
      </c>
      <c r="N2142">
        <v>99</v>
      </c>
      <c r="O2142">
        <v>99</v>
      </c>
      <c r="P2142">
        <v>9999</v>
      </c>
    </row>
    <row r="2143" spans="1:16">
      <c r="A2143">
        <v>12</v>
      </c>
      <c r="B2143">
        <v>67</v>
      </c>
      <c r="C2143">
        <v>2020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7</v>
      </c>
      <c r="N2143">
        <v>99</v>
      </c>
      <c r="O2143">
        <v>99</v>
      </c>
      <c r="P2143">
        <v>9999</v>
      </c>
    </row>
    <row r="2144" spans="1:16">
      <c r="A2144">
        <v>12</v>
      </c>
      <c r="B2144">
        <v>68</v>
      </c>
      <c r="C2144">
        <v>2020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8</v>
      </c>
      <c r="N2144">
        <v>99</v>
      </c>
      <c r="O2144">
        <v>99</v>
      </c>
      <c r="P2144">
        <v>9999</v>
      </c>
    </row>
    <row r="2145" spans="1:16">
      <c r="A2145">
        <v>12</v>
      </c>
      <c r="B2145">
        <v>69</v>
      </c>
      <c r="C2145">
        <v>2020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</v>
      </c>
      <c r="N2145">
        <v>99</v>
      </c>
      <c r="O2145">
        <v>99</v>
      </c>
      <c r="P2145">
        <v>9999</v>
      </c>
    </row>
    <row r="2146" spans="1:16">
      <c r="A2146">
        <v>12</v>
      </c>
      <c r="B2146">
        <v>70</v>
      </c>
      <c r="C2146">
        <v>2020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10</v>
      </c>
      <c r="N2146">
        <v>99</v>
      </c>
      <c r="O2146">
        <v>99</v>
      </c>
      <c r="P2146">
        <v>9999</v>
      </c>
    </row>
    <row r="2147" spans="1:16">
      <c r="A2147">
        <v>12</v>
      </c>
      <c r="B2147">
        <v>71</v>
      </c>
      <c r="C2147">
        <v>2020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11</v>
      </c>
      <c r="N2147">
        <v>99</v>
      </c>
      <c r="O2147">
        <v>99</v>
      </c>
      <c r="P2147">
        <v>9999</v>
      </c>
    </row>
    <row r="2148" spans="1:16">
      <c r="A2148">
        <v>12</v>
      </c>
      <c r="B2148">
        <v>72</v>
      </c>
      <c r="C2148">
        <v>2020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12</v>
      </c>
      <c r="N2148">
        <v>99</v>
      </c>
      <c r="O2148">
        <v>99</v>
      </c>
      <c r="P2148">
        <v>9999</v>
      </c>
    </row>
    <row r="2149" spans="1:16">
      <c r="A2149">
        <v>12</v>
      </c>
      <c r="B2149">
        <v>73</v>
      </c>
      <c r="C2149">
        <v>2020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13</v>
      </c>
      <c r="N2149">
        <v>99</v>
      </c>
      <c r="O2149">
        <v>99</v>
      </c>
      <c r="P2149">
        <v>9999</v>
      </c>
    </row>
    <row r="2150" spans="1:16">
      <c r="A2150">
        <v>12</v>
      </c>
      <c r="B2150">
        <v>74</v>
      </c>
      <c r="C2150">
        <v>2020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14</v>
      </c>
      <c r="N2150">
        <v>99</v>
      </c>
      <c r="O2150">
        <v>99</v>
      </c>
      <c r="P2150">
        <v>9999</v>
      </c>
    </row>
    <row r="2151" spans="1:16">
      <c r="A2151">
        <v>12</v>
      </c>
      <c r="B2151">
        <v>75</v>
      </c>
      <c r="C2151">
        <v>2020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15</v>
      </c>
      <c r="N2151">
        <v>99</v>
      </c>
      <c r="O2151">
        <v>99</v>
      </c>
      <c r="P2151">
        <v>9999</v>
      </c>
    </row>
    <row r="2152" spans="1:16">
      <c r="A2152">
        <v>12</v>
      </c>
      <c r="B2152">
        <v>76</v>
      </c>
      <c r="C2152">
        <v>2019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1</v>
      </c>
      <c r="N2152">
        <v>99</v>
      </c>
      <c r="O2152">
        <v>99</v>
      </c>
      <c r="P2152">
        <v>9999</v>
      </c>
    </row>
    <row r="2153" spans="1:16">
      <c r="A2153">
        <v>12</v>
      </c>
      <c r="B2153">
        <v>77</v>
      </c>
      <c r="C2153">
        <v>2019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2</v>
      </c>
      <c r="N2153">
        <v>99</v>
      </c>
      <c r="O2153">
        <v>99</v>
      </c>
      <c r="P2153">
        <v>9999</v>
      </c>
    </row>
    <row r="2154" spans="1:16">
      <c r="A2154">
        <v>12</v>
      </c>
      <c r="B2154">
        <v>78</v>
      </c>
      <c r="C2154">
        <v>2019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3</v>
      </c>
      <c r="N2154">
        <v>99</v>
      </c>
      <c r="O2154">
        <v>99</v>
      </c>
      <c r="P2154">
        <v>9999</v>
      </c>
    </row>
    <row r="2155" spans="1:16">
      <c r="A2155">
        <v>12</v>
      </c>
      <c r="B2155">
        <v>79</v>
      </c>
      <c r="C2155">
        <v>2019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4</v>
      </c>
      <c r="N2155">
        <v>99</v>
      </c>
      <c r="O2155">
        <v>99</v>
      </c>
      <c r="P2155">
        <v>9999</v>
      </c>
    </row>
    <row r="2156" spans="1:16">
      <c r="A2156">
        <v>12</v>
      </c>
      <c r="B2156">
        <v>80</v>
      </c>
      <c r="C2156">
        <v>2019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5</v>
      </c>
      <c r="N2156">
        <v>99</v>
      </c>
      <c r="O2156">
        <v>99</v>
      </c>
      <c r="P2156">
        <v>9999</v>
      </c>
    </row>
    <row r="2157" spans="1:16">
      <c r="A2157">
        <v>12</v>
      </c>
      <c r="B2157">
        <v>81</v>
      </c>
      <c r="C2157">
        <v>2019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6</v>
      </c>
      <c r="N2157">
        <v>99</v>
      </c>
      <c r="O2157">
        <v>99</v>
      </c>
      <c r="P2157">
        <v>9999</v>
      </c>
    </row>
    <row r="2158" spans="1:16">
      <c r="A2158">
        <v>12</v>
      </c>
      <c r="B2158">
        <v>82</v>
      </c>
      <c r="C2158">
        <v>2019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7</v>
      </c>
      <c r="N2158">
        <v>99</v>
      </c>
      <c r="O2158">
        <v>99</v>
      </c>
      <c r="P2158">
        <v>9999</v>
      </c>
    </row>
    <row r="2159" spans="1:16">
      <c r="A2159">
        <v>12</v>
      </c>
      <c r="B2159">
        <v>83</v>
      </c>
      <c r="C2159">
        <v>2019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8</v>
      </c>
      <c r="N2159">
        <v>99</v>
      </c>
      <c r="O2159">
        <v>99</v>
      </c>
      <c r="P2159">
        <v>9999</v>
      </c>
    </row>
    <row r="2160" spans="1:16">
      <c r="A2160">
        <v>12</v>
      </c>
      <c r="B2160">
        <v>84</v>
      </c>
      <c r="C2160">
        <v>2019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</v>
      </c>
      <c r="N2160">
        <v>99</v>
      </c>
      <c r="O2160">
        <v>99</v>
      </c>
      <c r="P2160">
        <v>9999</v>
      </c>
    </row>
    <row r="2161" spans="1:16">
      <c r="A2161">
        <v>12</v>
      </c>
      <c r="B2161">
        <v>85</v>
      </c>
      <c r="C2161">
        <v>2019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10</v>
      </c>
      <c r="N2161">
        <v>99</v>
      </c>
      <c r="O2161">
        <v>99</v>
      </c>
      <c r="P2161">
        <v>9999</v>
      </c>
    </row>
    <row r="2162" spans="1:16">
      <c r="A2162">
        <v>12</v>
      </c>
      <c r="B2162">
        <v>86</v>
      </c>
      <c r="C2162">
        <v>2019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11</v>
      </c>
      <c r="N2162">
        <v>99</v>
      </c>
      <c r="O2162">
        <v>99</v>
      </c>
      <c r="P2162">
        <v>9999</v>
      </c>
    </row>
    <row r="2163" spans="1:16">
      <c r="A2163">
        <v>12</v>
      </c>
      <c r="B2163">
        <v>87</v>
      </c>
      <c r="C2163">
        <v>2019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12</v>
      </c>
      <c r="N2163">
        <v>99</v>
      </c>
      <c r="O2163">
        <v>99</v>
      </c>
      <c r="P2163">
        <v>9999</v>
      </c>
    </row>
    <row r="2164" spans="1:16">
      <c r="A2164">
        <v>12</v>
      </c>
      <c r="B2164">
        <v>88</v>
      </c>
      <c r="C2164">
        <v>2019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13</v>
      </c>
      <c r="N2164">
        <v>99</v>
      </c>
      <c r="O2164">
        <v>99</v>
      </c>
      <c r="P2164">
        <v>9999</v>
      </c>
    </row>
    <row r="2165" spans="1:16">
      <c r="A2165">
        <v>12</v>
      </c>
      <c r="B2165">
        <v>89</v>
      </c>
      <c r="C2165">
        <v>2019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14</v>
      </c>
      <c r="N2165">
        <v>99</v>
      </c>
      <c r="O2165">
        <v>99</v>
      </c>
      <c r="P2165">
        <v>9999</v>
      </c>
    </row>
    <row r="2166" spans="1:16">
      <c r="A2166">
        <v>12</v>
      </c>
      <c r="B2166">
        <v>90</v>
      </c>
      <c r="C2166">
        <v>2019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15</v>
      </c>
      <c r="N2166">
        <v>99</v>
      </c>
      <c r="O2166">
        <v>99</v>
      </c>
      <c r="P2166">
        <v>9999</v>
      </c>
    </row>
    <row r="2167" spans="1:16">
      <c r="A2167">
        <v>12</v>
      </c>
      <c r="B2167">
        <v>91</v>
      </c>
      <c r="C2167">
        <v>2018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1</v>
      </c>
      <c r="N2167">
        <v>99</v>
      </c>
      <c r="O2167">
        <v>99</v>
      </c>
      <c r="P2167">
        <v>9999</v>
      </c>
    </row>
    <row r="2168" spans="1:16">
      <c r="A2168">
        <v>12</v>
      </c>
      <c r="B2168">
        <v>92</v>
      </c>
      <c r="C2168">
        <v>2018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2</v>
      </c>
      <c r="N2168">
        <v>99</v>
      </c>
      <c r="O2168">
        <v>99</v>
      </c>
      <c r="P2168">
        <v>9999</v>
      </c>
    </row>
    <row r="2169" spans="1:16">
      <c r="A2169">
        <v>12</v>
      </c>
      <c r="B2169">
        <v>93</v>
      </c>
      <c r="C2169">
        <v>2018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3</v>
      </c>
      <c r="N2169">
        <v>99</v>
      </c>
      <c r="O2169">
        <v>99</v>
      </c>
      <c r="P2169">
        <v>9999</v>
      </c>
    </row>
    <row r="2170" spans="1:16">
      <c r="A2170">
        <v>12</v>
      </c>
      <c r="B2170">
        <v>94</v>
      </c>
      <c r="C2170">
        <v>2018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4</v>
      </c>
      <c r="N2170">
        <v>99</v>
      </c>
      <c r="O2170">
        <v>99</v>
      </c>
      <c r="P2170">
        <v>9999</v>
      </c>
    </row>
    <row r="2171" spans="1:16">
      <c r="A2171">
        <v>12</v>
      </c>
      <c r="B2171">
        <v>95</v>
      </c>
      <c r="C2171">
        <v>2018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5</v>
      </c>
      <c r="N2171">
        <v>99</v>
      </c>
      <c r="O2171">
        <v>99</v>
      </c>
      <c r="P2171">
        <v>9999</v>
      </c>
    </row>
    <row r="2172" spans="1:16">
      <c r="A2172">
        <v>12</v>
      </c>
      <c r="B2172">
        <v>96</v>
      </c>
      <c r="C2172">
        <v>2018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6</v>
      </c>
      <c r="N2172">
        <v>99</v>
      </c>
      <c r="O2172">
        <v>99</v>
      </c>
      <c r="P2172">
        <v>9999</v>
      </c>
    </row>
    <row r="2173" spans="1:16">
      <c r="A2173">
        <v>12</v>
      </c>
      <c r="B2173">
        <v>97</v>
      </c>
      <c r="C2173">
        <v>2018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7</v>
      </c>
      <c r="N2173">
        <v>99</v>
      </c>
      <c r="O2173">
        <v>99</v>
      </c>
      <c r="P2173">
        <v>9999</v>
      </c>
    </row>
    <row r="2174" spans="1:16">
      <c r="A2174">
        <v>12</v>
      </c>
      <c r="B2174">
        <v>98</v>
      </c>
      <c r="C2174">
        <v>2018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8</v>
      </c>
      <c r="N2174">
        <v>99</v>
      </c>
      <c r="O2174">
        <v>99</v>
      </c>
      <c r="P2174">
        <v>9999</v>
      </c>
    </row>
    <row r="2175" spans="1:16">
      <c r="A2175">
        <v>12</v>
      </c>
      <c r="B2175">
        <v>99</v>
      </c>
      <c r="C2175">
        <v>2018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</v>
      </c>
      <c r="N2175">
        <v>99</v>
      </c>
      <c r="O2175">
        <v>99</v>
      </c>
      <c r="P2175">
        <v>9999</v>
      </c>
    </row>
    <row r="2176" spans="1:16">
      <c r="A2176">
        <v>12</v>
      </c>
      <c r="B2176">
        <v>100</v>
      </c>
      <c r="C2176">
        <v>2018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10</v>
      </c>
      <c r="N2176">
        <v>99</v>
      </c>
      <c r="O2176">
        <v>99</v>
      </c>
      <c r="P2176">
        <v>9999</v>
      </c>
    </row>
    <row r="2177" spans="1:16">
      <c r="A2177">
        <v>12</v>
      </c>
      <c r="B2177">
        <v>101</v>
      </c>
      <c r="C2177">
        <v>2018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11</v>
      </c>
      <c r="N2177">
        <v>99</v>
      </c>
      <c r="O2177">
        <v>99</v>
      </c>
      <c r="P2177">
        <v>9999</v>
      </c>
    </row>
    <row r="2178" spans="1:16">
      <c r="A2178">
        <v>12</v>
      </c>
      <c r="B2178">
        <v>102</v>
      </c>
      <c r="C2178">
        <v>2018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12</v>
      </c>
      <c r="N2178">
        <v>99</v>
      </c>
      <c r="O2178">
        <v>99</v>
      </c>
      <c r="P2178">
        <v>9999</v>
      </c>
    </row>
    <row r="2179" spans="1:16">
      <c r="A2179">
        <v>12</v>
      </c>
      <c r="B2179">
        <v>103</v>
      </c>
      <c r="C2179">
        <v>2018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13</v>
      </c>
      <c r="N2179">
        <v>99</v>
      </c>
      <c r="O2179">
        <v>99</v>
      </c>
      <c r="P2179">
        <v>9999</v>
      </c>
    </row>
    <row r="2180" spans="1:16">
      <c r="A2180">
        <v>12</v>
      </c>
      <c r="B2180">
        <v>104</v>
      </c>
      <c r="C2180">
        <v>2018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14</v>
      </c>
      <c r="N2180">
        <v>99</v>
      </c>
      <c r="O2180">
        <v>99</v>
      </c>
      <c r="P2180">
        <v>9999</v>
      </c>
    </row>
    <row r="2181" spans="1:16">
      <c r="A2181">
        <v>12</v>
      </c>
      <c r="B2181">
        <v>105</v>
      </c>
      <c r="C2181">
        <v>2018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15</v>
      </c>
      <c r="N2181">
        <v>99</v>
      </c>
      <c r="O2181">
        <v>99</v>
      </c>
      <c r="P2181">
        <v>9999</v>
      </c>
    </row>
    <row r="2182" spans="1:16">
      <c r="A2182">
        <v>12</v>
      </c>
      <c r="B2182">
        <v>106</v>
      </c>
      <c r="C2182">
        <v>2017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1</v>
      </c>
      <c r="N2182">
        <v>99</v>
      </c>
      <c r="O2182">
        <v>99</v>
      </c>
      <c r="P2182">
        <v>9999</v>
      </c>
    </row>
    <row r="2183" spans="1:16">
      <c r="A2183">
        <v>12</v>
      </c>
      <c r="B2183">
        <v>107</v>
      </c>
      <c r="C2183">
        <v>2017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2</v>
      </c>
      <c r="N2183">
        <v>99</v>
      </c>
      <c r="O2183">
        <v>99</v>
      </c>
      <c r="P2183">
        <v>9999</v>
      </c>
    </row>
    <row r="2184" spans="1:16">
      <c r="A2184">
        <v>12</v>
      </c>
      <c r="B2184">
        <v>108</v>
      </c>
      <c r="C2184">
        <v>2017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3</v>
      </c>
      <c r="N2184">
        <v>99</v>
      </c>
      <c r="O2184">
        <v>99</v>
      </c>
      <c r="P2184">
        <v>9999</v>
      </c>
    </row>
    <row r="2185" spans="1:16">
      <c r="A2185">
        <v>12</v>
      </c>
      <c r="B2185">
        <v>109</v>
      </c>
      <c r="C2185">
        <v>2017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4</v>
      </c>
      <c r="N2185">
        <v>99</v>
      </c>
      <c r="O2185">
        <v>99</v>
      </c>
      <c r="P2185">
        <v>9999</v>
      </c>
    </row>
    <row r="2186" spans="1:16">
      <c r="A2186">
        <v>12</v>
      </c>
      <c r="B2186">
        <v>110</v>
      </c>
      <c r="C2186">
        <v>2017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5</v>
      </c>
      <c r="N2186">
        <v>99</v>
      </c>
      <c r="O2186">
        <v>99</v>
      </c>
      <c r="P2186">
        <v>9999</v>
      </c>
    </row>
    <row r="2187" spans="1:16">
      <c r="A2187">
        <v>12</v>
      </c>
      <c r="B2187">
        <v>111</v>
      </c>
      <c r="C2187">
        <v>2017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6</v>
      </c>
      <c r="N2187">
        <v>99</v>
      </c>
      <c r="O2187">
        <v>99</v>
      </c>
      <c r="P2187">
        <v>9999</v>
      </c>
    </row>
    <row r="2188" spans="1:16">
      <c r="A2188">
        <v>12</v>
      </c>
      <c r="B2188">
        <v>112</v>
      </c>
      <c r="C2188">
        <v>2017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7</v>
      </c>
      <c r="N2188">
        <v>99</v>
      </c>
      <c r="O2188">
        <v>99</v>
      </c>
      <c r="P2188">
        <v>9999</v>
      </c>
    </row>
    <row r="2189" spans="1:16">
      <c r="A2189">
        <v>12</v>
      </c>
      <c r="B2189">
        <v>113</v>
      </c>
      <c r="C2189">
        <v>2017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8</v>
      </c>
      <c r="N2189">
        <v>99</v>
      </c>
      <c r="O2189">
        <v>99</v>
      </c>
      <c r="P2189">
        <v>9999</v>
      </c>
    </row>
    <row r="2190" spans="1:16">
      <c r="A2190">
        <v>12</v>
      </c>
      <c r="B2190">
        <v>114</v>
      </c>
      <c r="C2190">
        <v>2017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9</v>
      </c>
      <c r="N2190">
        <v>99</v>
      </c>
      <c r="O2190">
        <v>99</v>
      </c>
      <c r="P2190">
        <v>9999</v>
      </c>
    </row>
    <row r="2191" spans="1:16">
      <c r="A2191">
        <v>12</v>
      </c>
      <c r="B2191">
        <v>115</v>
      </c>
      <c r="C2191">
        <v>2017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10</v>
      </c>
      <c r="N2191">
        <v>99</v>
      </c>
      <c r="O2191">
        <v>99</v>
      </c>
      <c r="P2191">
        <v>9999</v>
      </c>
    </row>
    <row r="2192" spans="1:16">
      <c r="A2192">
        <v>12</v>
      </c>
      <c r="B2192">
        <v>116</v>
      </c>
      <c r="C2192">
        <v>2017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11</v>
      </c>
      <c r="N2192">
        <v>99</v>
      </c>
      <c r="O2192">
        <v>99</v>
      </c>
      <c r="P2192">
        <v>9999</v>
      </c>
    </row>
    <row r="2193" spans="1:16">
      <c r="A2193">
        <v>12</v>
      </c>
      <c r="B2193">
        <v>117</v>
      </c>
      <c r="C2193">
        <v>2017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12</v>
      </c>
      <c r="N2193">
        <v>99</v>
      </c>
      <c r="O2193">
        <v>99</v>
      </c>
      <c r="P2193">
        <v>9999</v>
      </c>
    </row>
    <row r="2194" spans="1:16">
      <c r="A2194">
        <v>12</v>
      </c>
      <c r="B2194">
        <v>118</v>
      </c>
      <c r="C2194">
        <v>2017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13</v>
      </c>
      <c r="N2194">
        <v>99</v>
      </c>
      <c r="O2194">
        <v>99</v>
      </c>
      <c r="P2194">
        <v>9999</v>
      </c>
    </row>
    <row r="2195" spans="1:16">
      <c r="A2195">
        <v>12</v>
      </c>
      <c r="B2195">
        <v>119</v>
      </c>
      <c r="C2195">
        <v>2017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14</v>
      </c>
      <c r="N2195">
        <v>99</v>
      </c>
      <c r="O2195">
        <v>99</v>
      </c>
      <c r="P2195">
        <v>9999</v>
      </c>
    </row>
    <row r="2196" spans="1:16">
      <c r="A2196">
        <v>12</v>
      </c>
      <c r="B2196">
        <v>120</v>
      </c>
      <c r="C2196">
        <v>2017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15</v>
      </c>
      <c r="N2196">
        <v>99</v>
      </c>
      <c r="O2196">
        <v>99</v>
      </c>
      <c r="P2196">
        <v>9999</v>
      </c>
    </row>
    <row r="2197" spans="1:16">
      <c r="A2197">
        <v>12</v>
      </c>
      <c r="B2197">
        <v>121</v>
      </c>
      <c r="C2197">
        <v>2016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1</v>
      </c>
      <c r="N2197">
        <v>99</v>
      </c>
      <c r="O2197">
        <v>99</v>
      </c>
      <c r="P2197">
        <v>9999</v>
      </c>
    </row>
    <row r="2198" spans="1:16">
      <c r="A2198">
        <v>12</v>
      </c>
      <c r="B2198">
        <v>122</v>
      </c>
      <c r="C2198">
        <v>2016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2</v>
      </c>
      <c r="N2198">
        <v>99</v>
      </c>
      <c r="O2198">
        <v>99</v>
      </c>
      <c r="P2198">
        <v>9999</v>
      </c>
    </row>
    <row r="2199" spans="1:16">
      <c r="A2199">
        <v>12</v>
      </c>
      <c r="B2199">
        <v>123</v>
      </c>
      <c r="C2199">
        <v>2016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3</v>
      </c>
      <c r="N2199">
        <v>99</v>
      </c>
      <c r="O2199">
        <v>99</v>
      </c>
      <c r="P2199">
        <v>9999</v>
      </c>
    </row>
    <row r="2200" spans="1:16">
      <c r="A2200">
        <v>12</v>
      </c>
      <c r="B2200">
        <v>124</v>
      </c>
      <c r="C2200">
        <v>2016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4</v>
      </c>
      <c r="N2200">
        <v>99</v>
      </c>
      <c r="O2200">
        <v>99</v>
      </c>
      <c r="P2200">
        <v>9999</v>
      </c>
    </row>
    <row r="2201" spans="1:16">
      <c r="A2201">
        <v>12</v>
      </c>
      <c r="B2201">
        <v>125</v>
      </c>
      <c r="C2201">
        <v>2016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5</v>
      </c>
      <c r="N2201">
        <v>99</v>
      </c>
      <c r="O2201">
        <v>99</v>
      </c>
      <c r="P2201">
        <v>9999</v>
      </c>
    </row>
    <row r="2202" spans="1:16">
      <c r="A2202">
        <v>12</v>
      </c>
      <c r="B2202">
        <v>126</v>
      </c>
      <c r="C2202">
        <v>2016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6</v>
      </c>
      <c r="N2202">
        <v>99</v>
      </c>
      <c r="O2202">
        <v>99</v>
      </c>
      <c r="P2202">
        <v>9999</v>
      </c>
    </row>
    <row r="2203" spans="1:16">
      <c r="A2203">
        <v>12</v>
      </c>
      <c r="B2203">
        <v>127</v>
      </c>
      <c r="C2203">
        <v>2016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7</v>
      </c>
      <c r="N2203">
        <v>99</v>
      </c>
      <c r="O2203">
        <v>99</v>
      </c>
      <c r="P2203">
        <v>9999</v>
      </c>
    </row>
    <row r="2204" spans="1:16">
      <c r="A2204">
        <v>12</v>
      </c>
      <c r="B2204">
        <v>128</v>
      </c>
      <c r="C2204">
        <v>2016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8</v>
      </c>
      <c r="N2204">
        <v>99</v>
      </c>
      <c r="O2204">
        <v>99</v>
      </c>
      <c r="P2204">
        <v>9999</v>
      </c>
    </row>
    <row r="2205" spans="1:16">
      <c r="A2205">
        <v>12</v>
      </c>
      <c r="B2205">
        <v>129</v>
      </c>
      <c r="C2205">
        <v>2016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9</v>
      </c>
      <c r="N2205">
        <v>99</v>
      </c>
      <c r="O2205">
        <v>99</v>
      </c>
      <c r="P2205">
        <v>9999</v>
      </c>
    </row>
    <row r="2206" spans="1:16">
      <c r="A2206">
        <v>12</v>
      </c>
      <c r="B2206">
        <v>130</v>
      </c>
      <c r="C2206">
        <v>2016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10</v>
      </c>
      <c r="N2206">
        <v>99</v>
      </c>
      <c r="O2206">
        <v>99</v>
      </c>
      <c r="P2206">
        <v>9999</v>
      </c>
    </row>
    <row r="2207" spans="1:16">
      <c r="A2207">
        <v>12</v>
      </c>
      <c r="B2207">
        <v>131</v>
      </c>
      <c r="C2207">
        <v>2016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11</v>
      </c>
      <c r="N2207">
        <v>99</v>
      </c>
      <c r="O2207">
        <v>99</v>
      </c>
      <c r="P2207">
        <v>9999</v>
      </c>
    </row>
    <row r="2208" spans="1:16">
      <c r="A2208">
        <v>12</v>
      </c>
      <c r="B2208">
        <v>132</v>
      </c>
      <c r="C2208">
        <v>2016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12</v>
      </c>
      <c r="N2208">
        <v>99</v>
      </c>
      <c r="O2208">
        <v>99</v>
      </c>
      <c r="P2208">
        <v>9999</v>
      </c>
    </row>
    <row r="2209" spans="1:16">
      <c r="A2209">
        <v>12</v>
      </c>
      <c r="B2209">
        <v>133</v>
      </c>
      <c r="C2209">
        <v>2016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13</v>
      </c>
      <c r="N2209">
        <v>99</v>
      </c>
      <c r="O2209">
        <v>99</v>
      </c>
      <c r="P2209">
        <v>9999</v>
      </c>
    </row>
    <row r="2210" spans="1:16">
      <c r="A2210">
        <v>12</v>
      </c>
      <c r="B2210">
        <v>134</v>
      </c>
      <c r="C2210">
        <v>2016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14</v>
      </c>
      <c r="N2210">
        <v>99</v>
      </c>
      <c r="O2210">
        <v>99</v>
      </c>
      <c r="P2210">
        <v>9999</v>
      </c>
    </row>
    <row r="2211" spans="1:16">
      <c r="A2211">
        <v>12</v>
      </c>
      <c r="B2211">
        <v>135</v>
      </c>
      <c r="C2211">
        <v>2016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15</v>
      </c>
      <c r="N2211">
        <v>99</v>
      </c>
      <c r="O2211">
        <v>99</v>
      </c>
      <c r="P2211">
        <v>9999</v>
      </c>
    </row>
    <row r="2212" spans="1:16">
      <c r="A2212">
        <v>12</v>
      </c>
      <c r="B2212">
        <v>136</v>
      </c>
      <c r="C2212">
        <v>2015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1</v>
      </c>
      <c r="N2212">
        <v>99</v>
      </c>
      <c r="O2212">
        <v>99</v>
      </c>
      <c r="P2212">
        <v>9999</v>
      </c>
    </row>
    <row r="2213" spans="1:16">
      <c r="A2213">
        <v>12</v>
      </c>
      <c r="B2213">
        <v>137</v>
      </c>
      <c r="C2213">
        <v>2015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2</v>
      </c>
      <c r="N2213">
        <v>99</v>
      </c>
      <c r="O2213">
        <v>99</v>
      </c>
      <c r="P2213">
        <v>9999</v>
      </c>
    </row>
    <row r="2214" spans="1:16">
      <c r="A2214">
        <v>12</v>
      </c>
      <c r="B2214">
        <v>138</v>
      </c>
      <c r="C2214">
        <v>2015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3</v>
      </c>
      <c r="N2214">
        <v>99</v>
      </c>
      <c r="O2214">
        <v>99</v>
      </c>
      <c r="P2214">
        <v>9999</v>
      </c>
    </row>
    <row r="2215" spans="1:16">
      <c r="A2215">
        <v>12</v>
      </c>
      <c r="B2215">
        <v>139</v>
      </c>
      <c r="C2215">
        <v>2015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4</v>
      </c>
      <c r="N2215">
        <v>99</v>
      </c>
      <c r="O2215">
        <v>99</v>
      </c>
      <c r="P2215">
        <v>9999</v>
      </c>
    </row>
    <row r="2216" spans="1:16">
      <c r="A2216">
        <v>12</v>
      </c>
      <c r="B2216">
        <v>140</v>
      </c>
      <c r="C2216">
        <v>2015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5</v>
      </c>
      <c r="N2216">
        <v>99</v>
      </c>
      <c r="O2216">
        <v>99</v>
      </c>
      <c r="P2216">
        <v>9999</v>
      </c>
    </row>
    <row r="2217" spans="1:16">
      <c r="A2217">
        <v>12</v>
      </c>
      <c r="B2217">
        <v>141</v>
      </c>
      <c r="C2217">
        <v>2015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6</v>
      </c>
      <c r="N2217">
        <v>99</v>
      </c>
      <c r="O2217">
        <v>99</v>
      </c>
      <c r="P2217">
        <v>9999</v>
      </c>
    </row>
    <row r="2218" spans="1:16">
      <c r="A2218">
        <v>12</v>
      </c>
      <c r="B2218">
        <v>142</v>
      </c>
      <c r="C2218">
        <v>2015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7</v>
      </c>
      <c r="N2218">
        <v>99</v>
      </c>
      <c r="O2218">
        <v>99</v>
      </c>
      <c r="P2218">
        <v>9999</v>
      </c>
    </row>
    <row r="2219" spans="1:16">
      <c r="A2219">
        <v>12</v>
      </c>
      <c r="B2219">
        <v>143</v>
      </c>
      <c r="C2219">
        <v>2015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8</v>
      </c>
      <c r="N2219">
        <v>99</v>
      </c>
      <c r="O2219">
        <v>99</v>
      </c>
      <c r="P2219">
        <v>9999</v>
      </c>
    </row>
    <row r="2220" spans="1:16">
      <c r="A2220">
        <v>12</v>
      </c>
      <c r="B2220">
        <v>144</v>
      </c>
      <c r="C2220">
        <v>2015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</v>
      </c>
      <c r="N2220">
        <v>99</v>
      </c>
      <c r="O2220">
        <v>99</v>
      </c>
      <c r="P2220">
        <v>9999</v>
      </c>
    </row>
    <row r="2221" spans="1:16">
      <c r="A2221">
        <v>12</v>
      </c>
      <c r="B2221">
        <v>145</v>
      </c>
      <c r="C2221">
        <v>2015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10</v>
      </c>
      <c r="N2221">
        <v>99</v>
      </c>
      <c r="O2221">
        <v>99</v>
      </c>
      <c r="P2221">
        <v>9999</v>
      </c>
    </row>
    <row r="2222" spans="1:16">
      <c r="A2222">
        <v>12</v>
      </c>
      <c r="B2222">
        <v>146</v>
      </c>
      <c r="C2222">
        <v>2015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11</v>
      </c>
      <c r="N2222">
        <v>99</v>
      </c>
      <c r="O2222">
        <v>99</v>
      </c>
      <c r="P2222">
        <v>9999</v>
      </c>
    </row>
    <row r="2223" spans="1:16">
      <c r="A2223">
        <v>12</v>
      </c>
      <c r="B2223">
        <v>147</v>
      </c>
      <c r="C2223">
        <v>2015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12</v>
      </c>
      <c r="N2223">
        <v>99</v>
      </c>
      <c r="O2223">
        <v>99</v>
      </c>
      <c r="P2223">
        <v>9999</v>
      </c>
    </row>
    <row r="2224" spans="1:16">
      <c r="A2224">
        <v>12</v>
      </c>
      <c r="B2224">
        <v>148</v>
      </c>
      <c r="C2224">
        <v>2015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13</v>
      </c>
      <c r="N2224">
        <v>99</v>
      </c>
      <c r="O2224">
        <v>99</v>
      </c>
      <c r="P2224">
        <v>9999</v>
      </c>
    </row>
    <row r="2225" spans="1:16">
      <c r="A2225">
        <v>12</v>
      </c>
      <c r="B2225">
        <v>149</v>
      </c>
      <c r="C2225">
        <v>2015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14</v>
      </c>
      <c r="N2225">
        <v>99</v>
      </c>
      <c r="O2225">
        <v>99</v>
      </c>
      <c r="P2225">
        <v>9999</v>
      </c>
    </row>
    <row r="2226" spans="1:16">
      <c r="A2226">
        <v>12</v>
      </c>
      <c r="B2226">
        <v>150</v>
      </c>
      <c r="C2226">
        <v>2015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15</v>
      </c>
      <c r="N2226">
        <v>99</v>
      </c>
      <c r="O2226">
        <v>99</v>
      </c>
      <c r="P2226">
        <v>9999</v>
      </c>
    </row>
    <row r="2227" spans="1:16">
      <c r="A2227">
        <v>12</v>
      </c>
      <c r="B2227">
        <v>151</v>
      </c>
      <c r="C2227">
        <v>2014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1</v>
      </c>
      <c r="N2227">
        <v>99</v>
      </c>
      <c r="O2227">
        <v>99</v>
      </c>
      <c r="P2227">
        <v>9999</v>
      </c>
    </row>
    <row r="2228" spans="1:16">
      <c r="A2228">
        <v>12</v>
      </c>
      <c r="B2228">
        <v>152</v>
      </c>
      <c r="C2228">
        <v>2014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2</v>
      </c>
      <c r="N2228">
        <v>99</v>
      </c>
      <c r="O2228">
        <v>99</v>
      </c>
      <c r="P2228">
        <v>9999</v>
      </c>
    </row>
    <row r="2229" spans="1:16">
      <c r="A2229">
        <v>12</v>
      </c>
      <c r="B2229">
        <v>153</v>
      </c>
      <c r="C2229">
        <v>2014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3</v>
      </c>
      <c r="N2229">
        <v>99</v>
      </c>
      <c r="O2229">
        <v>99</v>
      </c>
      <c r="P2229">
        <v>9999</v>
      </c>
    </row>
    <row r="2230" spans="1:16">
      <c r="A2230">
        <v>12</v>
      </c>
      <c r="B2230">
        <v>154</v>
      </c>
      <c r="C2230">
        <v>2014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4</v>
      </c>
      <c r="N2230">
        <v>99</v>
      </c>
      <c r="O2230">
        <v>99</v>
      </c>
      <c r="P2230">
        <v>9999</v>
      </c>
    </row>
    <row r="2231" spans="1:16">
      <c r="A2231">
        <v>12</v>
      </c>
      <c r="B2231">
        <v>155</v>
      </c>
      <c r="C2231">
        <v>2014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5</v>
      </c>
      <c r="N2231">
        <v>99</v>
      </c>
      <c r="O2231">
        <v>99</v>
      </c>
      <c r="P2231">
        <v>9999</v>
      </c>
    </row>
    <row r="2232" spans="1:16">
      <c r="A2232">
        <v>12</v>
      </c>
      <c r="B2232">
        <v>156</v>
      </c>
      <c r="C2232">
        <v>2014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6</v>
      </c>
      <c r="N2232">
        <v>99</v>
      </c>
      <c r="O2232">
        <v>99</v>
      </c>
      <c r="P2232">
        <v>9999</v>
      </c>
    </row>
    <row r="2233" spans="1:16">
      <c r="A2233">
        <v>12</v>
      </c>
      <c r="B2233">
        <v>157</v>
      </c>
      <c r="C2233">
        <v>2014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7</v>
      </c>
      <c r="N2233">
        <v>99</v>
      </c>
      <c r="O2233">
        <v>99</v>
      </c>
      <c r="P2233">
        <v>9999</v>
      </c>
    </row>
    <row r="2234" spans="1:16">
      <c r="A2234">
        <v>12</v>
      </c>
      <c r="B2234">
        <v>158</v>
      </c>
      <c r="C2234">
        <v>2014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8</v>
      </c>
      <c r="N2234">
        <v>99</v>
      </c>
      <c r="O2234">
        <v>99</v>
      </c>
      <c r="P2234">
        <v>9999</v>
      </c>
    </row>
    <row r="2235" spans="1:16">
      <c r="A2235">
        <v>12</v>
      </c>
      <c r="B2235">
        <v>159</v>
      </c>
      <c r="C2235">
        <v>2014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9</v>
      </c>
      <c r="N2235">
        <v>99</v>
      </c>
      <c r="O2235">
        <v>99</v>
      </c>
      <c r="P2235">
        <v>9999</v>
      </c>
    </row>
    <row r="2236" spans="1:16">
      <c r="A2236">
        <v>12</v>
      </c>
      <c r="B2236">
        <v>160</v>
      </c>
      <c r="C2236">
        <v>2014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10</v>
      </c>
      <c r="N2236">
        <v>99</v>
      </c>
      <c r="O2236">
        <v>99</v>
      </c>
      <c r="P2236">
        <v>9999</v>
      </c>
    </row>
    <row r="2237" spans="1:16">
      <c r="A2237">
        <v>12</v>
      </c>
      <c r="B2237">
        <v>161</v>
      </c>
      <c r="C2237">
        <v>2014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11</v>
      </c>
      <c r="N2237">
        <v>99</v>
      </c>
      <c r="O2237">
        <v>99</v>
      </c>
      <c r="P2237">
        <v>9999</v>
      </c>
    </row>
    <row r="2238" spans="1:16">
      <c r="A2238">
        <v>12</v>
      </c>
      <c r="B2238">
        <v>162</v>
      </c>
      <c r="C2238">
        <v>2014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12</v>
      </c>
      <c r="N2238">
        <v>99</v>
      </c>
      <c r="O2238">
        <v>99</v>
      </c>
      <c r="P2238">
        <v>9999</v>
      </c>
    </row>
    <row r="2239" spans="1:16">
      <c r="A2239">
        <v>12</v>
      </c>
      <c r="B2239">
        <v>163</v>
      </c>
      <c r="C2239">
        <v>2014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13</v>
      </c>
      <c r="N2239">
        <v>99</v>
      </c>
      <c r="O2239">
        <v>99</v>
      </c>
      <c r="P2239">
        <v>9999</v>
      </c>
    </row>
    <row r="2240" spans="1:16">
      <c r="A2240">
        <v>12</v>
      </c>
      <c r="B2240">
        <v>164</v>
      </c>
      <c r="C2240">
        <v>2014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14</v>
      </c>
      <c r="N2240">
        <v>99</v>
      </c>
      <c r="O2240">
        <v>99</v>
      </c>
      <c r="P2240">
        <v>9999</v>
      </c>
    </row>
    <row r="2241" spans="1:16">
      <c r="A2241">
        <v>12</v>
      </c>
      <c r="B2241">
        <v>165</v>
      </c>
      <c r="C2241">
        <v>2014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15</v>
      </c>
      <c r="N2241">
        <v>99</v>
      </c>
      <c r="O2241">
        <v>99</v>
      </c>
      <c r="P2241">
        <v>9999</v>
      </c>
    </row>
    <row r="2242" spans="1:16">
      <c r="A2242">
        <v>12</v>
      </c>
      <c r="B2242">
        <v>166</v>
      </c>
      <c r="C2242">
        <v>2013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1</v>
      </c>
      <c r="N2242">
        <v>99</v>
      </c>
      <c r="O2242">
        <v>99</v>
      </c>
      <c r="P2242">
        <v>9999</v>
      </c>
    </row>
    <row r="2243" spans="1:16">
      <c r="A2243">
        <v>12</v>
      </c>
      <c r="B2243">
        <v>167</v>
      </c>
      <c r="C2243">
        <v>2013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2</v>
      </c>
      <c r="N2243">
        <v>99</v>
      </c>
      <c r="O2243">
        <v>99</v>
      </c>
      <c r="P2243">
        <v>9999</v>
      </c>
    </row>
    <row r="2244" spans="1:16">
      <c r="A2244">
        <v>12</v>
      </c>
      <c r="B2244">
        <v>168</v>
      </c>
      <c r="C2244">
        <v>2013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3</v>
      </c>
      <c r="N2244">
        <v>99</v>
      </c>
      <c r="O2244">
        <v>99</v>
      </c>
      <c r="P2244">
        <v>9999</v>
      </c>
    </row>
    <row r="2245" spans="1:16">
      <c r="A2245">
        <v>12</v>
      </c>
      <c r="B2245">
        <v>169</v>
      </c>
      <c r="C2245">
        <v>2013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4</v>
      </c>
      <c r="N2245">
        <v>99</v>
      </c>
      <c r="O2245">
        <v>99</v>
      </c>
      <c r="P2245">
        <v>9999</v>
      </c>
    </row>
    <row r="2246" spans="1:16">
      <c r="A2246">
        <v>12</v>
      </c>
      <c r="B2246">
        <v>170</v>
      </c>
      <c r="C2246">
        <v>2013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5</v>
      </c>
      <c r="N2246">
        <v>99</v>
      </c>
      <c r="O2246">
        <v>99</v>
      </c>
      <c r="P2246">
        <v>9999</v>
      </c>
    </row>
    <row r="2247" spans="1:16">
      <c r="A2247">
        <v>12</v>
      </c>
      <c r="B2247">
        <v>171</v>
      </c>
      <c r="C2247">
        <v>2013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6</v>
      </c>
      <c r="N2247">
        <v>99</v>
      </c>
      <c r="O2247">
        <v>99</v>
      </c>
      <c r="P2247">
        <v>9999</v>
      </c>
    </row>
    <row r="2248" spans="1:16">
      <c r="A2248">
        <v>12</v>
      </c>
      <c r="B2248">
        <v>172</v>
      </c>
      <c r="C2248">
        <v>2013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7</v>
      </c>
      <c r="N2248">
        <v>99</v>
      </c>
      <c r="O2248">
        <v>99</v>
      </c>
      <c r="P2248">
        <v>9999</v>
      </c>
    </row>
    <row r="2249" spans="1:16">
      <c r="A2249">
        <v>12</v>
      </c>
      <c r="B2249">
        <v>173</v>
      </c>
      <c r="C2249">
        <v>2013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8</v>
      </c>
      <c r="N2249">
        <v>99</v>
      </c>
      <c r="O2249">
        <v>99</v>
      </c>
      <c r="P2249">
        <v>9999</v>
      </c>
    </row>
    <row r="2250" spans="1:16">
      <c r="A2250">
        <v>12</v>
      </c>
      <c r="B2250">
        <v>174</v>
      </c>
      <c r="C2250">
        <v>2013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9</v>
      </c>
      <c r="N2250">
        <v>99</v>
      </c>
      <c r="O2250">
        <v>99</v>
      </c>
      <c r="P2250">
        <v>9999</v>
      </c>
    </row>
    <row r="2251" spans="1:16">
      <c r="A2251">
        <v>12</v>
      </c>
      <c r="B2251">
        <v>175</v>
      </c>
      <c r="C2251">
        <v>2013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10</v>
      </c>
      <c r="N2251">
        <v>99</v>
      </c>
      <c r="O2251">
        <v>99</v>
      </c>
      <c r="P2251">
        <v>9999</v>
      </c>
    </row>
    <row r="2252" spans="1:16">
      <c r="A2252">
        <v>12</v>
      </c>
      <c r="B2252">
        <v>176</v>
      </c>
      <c r="C2252">
        <v>2013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11</v>
      </c>
      <c r="N2252">
        <v>99</v>
      </c>
      <c r="O2252">
        <v>99</v>
      </c>
      <c r="P2252">
        <v>9999</v>
      </c>
    </row>
    <row r="2253" spans="1:16">
      <c r="A2253">
        <v>12</v>
      </c>
      <c r="B2253">
        <v>177</v>
      </c>
      <c r="C2253">
        <v>2013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12</v>
      </c>
      <c r="N2253">
        <v>99</v>
      </c>
      <c r="O2253">
        <v>99</v>
      </c>
      <c r="P2253">
        <v>9999</v>
      </c>
    </row>
    <row r="2254" spans="1:16">
      <c r="A2254">
        <v>12</v>
      </c>
      <c r="B2254">
        <v>178</v>
      </c>
      <c r="C2254">
        <v>2013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13</v>
      </c>
      <c r="N2254">
        <v>99</v>
      </c>
      <c r="O2254">
        <v>99</v>
      </c>
      <c r="P2254">
        <v>9999</v>
      </c>
    </row>
    <row r="2255" spans="1:16">
      <c r="A2255">
        <v>12</v>
      </c>
      <c r="B2255">
        <v>179</v>
      </c>
      <c r="C2255">
        <v>2013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14</v>
      </c>
      <c r="N2255">
        <v>99</v>
      </c>
      <c r="O2255">
        <v>99</v>
      </c>
      <c r="P2255">
        <v>9999</v>
      </c>
    </row>
    <row r="2256" spans="1:16">
      <c r="A2256">
        <v>12</v>
      </c>
      <c r="B2256">
        <v>180</v>
      </c>
      <c r="C2256">
        <v>2013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15</v>
      </c>
      <c r="N2256">
        <v>99</v>
      </c>
      <c r="O2256">
        <v>99</v>
      </c>
      <c r="P2256">
        <v>9999</v>
      </c>
    </row>
    <row r="2257" spans="1:16">
      <c r="A2257">
        <v>12</v>
      </c>
      <c r="B2257">
        <v>181</v>
      </c>
      <c r="C2257">
        <v>2012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1</v>
      </c>
      <c r="N2257">
        <v>99</v>
      </c>
      <c r="O2257">
        <v>99</v>
      </c>
      <c r="P2257">
        <v>9999</v>
      </c>
    </row>
    <row r="2258" spans="1:16">
      <c r="A2258">
        <v>12</v>
      </c>
      <c r="B2258">
        <v>182</v>
      </c>
      <c r="C2258">
        <v>2012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2</v>
      </c>
      <c r="N2258">
        <v>99</v>
      </c>
      <c r="O2258">
        <v>99</v>
      </c>
      <c r="P2258">
        <v>9999</v>
      </c>
    </row>
    <row r="2259" spans="1:16">
      <c r="A2259">
        <v>12</v>
      </c>
      <c r="B2259">
        <v>183</v>
      </c>
      <c r="C2259">
        <v>2012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3</v>
      </c>
      <c r="N2259">
        <v>99</v>
      </c>
      <c r="O2259">
        <v>99</v>
      </c>
      <c r="P2259">
        <v>9999</v>
      </c>
    </row>
    <row r="2260" spans="1:16">
      <c r="A2260">
        <v>12</v>
      </c>
      <c r="B2260">
        <v>184</v>
      </c>
      <c r="C2260">
        <v>2012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4</v>
      </c>
      <c r="N2260">
        <v>99</v>
      </c>
      <c r="O2260">
        <v>99</v>
      </c>
      <c r="P2260">
        <v>9999</v>
      </c>
    </row>
    <row r="2261" spans="1:16">
      <c r="A2261">
        <v>12</v>
      </c>
      <c r="B2261">
        <v>185</v>
      </c>
      <c r="C2261">
        <v>2012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5</v>
      </c>
      <c r="N2261">
        <v>99</v>
      </c>
      <c r="O2261">
        <v>99</v>
      </c>
      <c r="P2261">
        <v>9999</v>
      </c>
    </row>
    <row r="2262" spans="1:16">
      <c r="A2262">
        <v>12</v>
      </c>
      <c r="B2262">
        <v>186</v>
      </c>
      <c r="C2262">
        <v>2012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6</v>
      </c>
      <c r="N2262">
        <v>99</v>
      </c>
      <c r="O2262">
        <v>99</v>
      </c>
      <c r="P2262">
        <v>9999</v>
      </c>
    </row>
    <row r="2263" spans="1:16">
      <c r="A2263">
        <v>12</v>
      </c>
      <c r="B2263">
        <v>187</v>
      </c>
      <c r="C2263">
        <v>2012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7</v>
      </c>
      <c r="N2263">
        <v>99</v>
      </c>
      <c r="O2263">
        <v>99</v>
      </c>
      <c r="P2263">
        <v>9999</v>
      </c>
    </row>
    <row r="2264" spans="1:16">
      <c r="A2264">
        <v>12</v>
      </c>
      <c r="B2264">
        <v>188</v>
      </c>
      <c r="C2264">
        <v>2012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8</v>
      </c>
      <c r="N2264">
        <v>99</v>
      </c>
      <c r="O2264">
        <v>99</v>
      </c>
      <c r="P2264">
        <v>9999</v>
      </c>
    </row>
    <row r="2265" spans="1:16">
      <c r="A2265">
        <v>12</v>
      </c>
      <c r="B2265">
        <v>189</v>
      </c>
      <c r="C2265">
        <v>2012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9</v>
      </c>
      <c r="N2265">
        <v>99</v>
      </c>
      <c r="O2265">
        <v>99</v>
      </c>
      <c r="P2265">
        <v>9999</v>
      </c>
    </row>
    <row r="2266" spans="1:16">
      <c r="A2266">
        <v>12</v>
      </c>
      <c r="B2266">
        <v>190</v>
      </c>
      <c r="C2266">
        <v>2012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10</v>
      </c>
      <c r="N2266">
        <v>99</v>
      </c>
      <c r="O2266">
        <v>99</v>
      </c>
      <c r="P2266">
        <v>9999</v>
      </c>
    </row>
    <row r="2267" spans="1:16">
      <c r="A2267">
        <v>12</v>
      </c>
      <c r="B2267">
        <v>191</v>
      </c>
      <c r="C2267">
        <v>2012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11</v>
      </c>
      <c r="N2267">
        <v>99</v>
      </c>
      <c r="O2267">
        <v>99</v>
      </c>
      <c r="P2267">
        <v>9999</v>
      </c>
    </row>
    <row r="2268" spans="1:16">
      <c r="A2268">
        <v>12</v>
      </c>
      <c r="B2268">
        <v>192</v>
      </c>
      <c r="C2268">
        <v>2012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12</v>
      </c>
      <c r="N2268">
        <v>99</v>
      </c>
      <c r="O2268">
        <v>99</v>
      </c>
      <c r="P2268">
        <v>9999</v>
      </c>
    </row>
    <row r="2269" spans="1:16">
      <c r="A2269">
        <v>12</v>
      </c>
      <c r="B2269">
        <v>193</v>
      </c>
      <c r="C2269">
        <v>2012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13</v>
      </c>
      <c r="N2269">
        <v>99</v>
      </c>
      <c r="O2269">
        <v>99</v>
      </c>
      <c r="P2269">
        <v>9999</v>
      </c>
    </row>
    <row r="2270" spans="1:16">
      <c r="A2270">
        <v>12</v>
      </c>
      <c r="B2270">
        <v>194</v>
      </c>
      <c r="C2270">
        <v>2012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14</v>
      </c>
      <c r="N2270">
        <v>99</v>
      </c>
      <c r="O2270">
        <v>99</v>
      </c>
      <c r="P2270">
        <v>9999</v>
      </c>
    </row>
    <row r="2271" spans="1:16">
      <c r="A2271">
        <v>12</v>
      </c>
      <c r="B2271">
        <v>195</v>
      </c>
      <c r="C2271">
        <v>2012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15</v>
      </c>
      <c r="N2271">
        <v>99</v>
      </c>
      <c r="O2271">
        <v>99</v>
      </c>
      <c r="P2271">
        <v>9999</v>
      </c>
    </row>
    <row r="2272" spans="1:16">
      <c r="A2272">
        <v>12</v>
      </c>
      <c r="B2272">
        <v>196</v>
      </c>
      <c r="C2272">
        <v>2011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1</v>
      </c>
      <c r="N2272">
        <v>99</v>
      </c>
      <c r="O2272">
        <v>99</v>
      </c>
      <c r="P2272">
        <v>9999</v>
      </c>
    </row>
    <row r="2273" spans="1:16">
      <c r="A2273">
        <v>12</v>
      </c>
      <c r="B2273">
        <v>197</v>
      </c>
      <c r="C2273">
        <v>2011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2</v>
      </c>
      <c r="N2273">
        <v>99</v>
      </c>
      <c r="O2273">
        <v>99</v>
      </c>
      <c r="P2273">
        <v>9999</v>
      </c>
    </row>
    <row r="2274" spans="1:16">
      <c r="A2274">
        <v>12</v>
      </c>
      <c r="B2274">
        <v>198</v>
      </c>
      <c r="C2274">
        <v>2011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3</v>
      </c>
      <c r="N2274">
        <v>99</v>
      </c>
      <c r="O2274">
        <v>99</v>
      </c>
      <c r="P2274">
        <v>9999</v>
      </c>
    </row>
    <row r="2275" spans="1:16">
      <c r="A2275">
        <v>12</v>
      </c>
      <c r="B2275">
        <v>199</v>
      </c>
      <c r="C2275">
        <v>2011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4</v>
      </c>
      <c r="N2275">
        <v>99</v>
      </c>
      <c r="O2275">
        <v>99</v>
      </c>
      <c r="P2275">
        <v>9999</v>
      </c>
    </row>
    <row r="2276" spans="1:16">
      <c r="A2276">
        <v>12</v>
      </c>
      <c r="B2276">
        <v>200</v>
      </c>
      <c r="C2276">
        <v>2011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5</v>
      </c>
      <c r="N2276">
        <v>99</v>
      </c>
      <c r="O2276">
        <v>99</v>
      </c>
      <c r="P2276">
        <v>9999</v>
      </c>
    </row>
    <row r="2277" spans="1:16">
      <c r="A2277">
        <v>12</v>
      </c>
      <c r="B2277">
        <v>201</v>
      </c>
      <c r="C2277">
        <v>2011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6</v>
      </c>
      <c r="N2277">
        <v>99</v>
      </c>
      <c r="O2277">
        <v>99</v>
      </c>
      <c r="P2277">
        <v>9999</v>
      </c>
    </row>
    <row r="2278" spans="1:16">
      <c r="A2278">
        <v>12</v>
      </c>
      <c r="B2278">
        <v>202</v>
      </c>
      <c r="C2278">
        <v>2011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7</v>
      </c>
      <c r="N2278">
        <v>99</v>
      </c>
      <c r="O2278">
        <v>99</v>
      </c>
      <c r="P2278">
        <v>9999</v>
      </c>
    </row>
    <row r="2279" spans="1:16">
      <c r="A2279">
        <v>12</v>
      </c>
      <c r="B2279">
        <v>203</v>
      </c>
      <c r="C2279">
        <v>2011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8</v>
      </c>
      <c r="N2279">
        <v>99</v>
      </c>
      <c r="O2279">
        <v>99</v>
      </c>
      <c r="P2279">
        <v>9999</v>
      </c>
    </row>
    <row r="2280" spans="1:16">
      <c r="A2280">
        <v>12</v>
      </c>
      <c r="B2280">
        <v>204</v>
      </c>
      <c r="C2280">
        <v>2011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9</v>
      </c>
      <c r="N2280">
        <v>99</v>
      </c>
      <c r="O2280">
        <v>99</v>
      </c>
      <c r="P2280">
        <v>9999</v>
      </c>
    </row>
    <row r="2281" spans="1:16">
      <c r="A2281">
        <v>12</v>
      </c>
      <c r="B2281">
        <v>205</v>
      </c>
      <c r="C2281">
        <v>2011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10</v>
      </c>
      <c r="N2281">
        <v>99</v>
      </c>
      <c r="O2281">
        <v>99</v>
      </c>
      <c r="P2281">
        <v>9999</v>
      </c>
    </row>
    <row r="2282" spans="1:16">
      <c r="A2282">
        <v>12</v>
      </c>
      <c r="B2282">
        <v>206</v>
      </c>
      <c r="C2282">
        <v>2011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11</v>
      </c>
      <c r="N2282">
        <v>99</v>
      </c>
      <c r="O2282">
        <v>99</v>
      </c>
      <c r="P2282">
        <v>9999</v>
      </c>
    </row>
    <row r="2283" spans="1:16">
      <c r="A2283">
        <v>12</v>
      </c>
      <c r="B2283">
        <v>207</v>
      </c>
      <c r="C2283">
        <v>2011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12</v>
      </c>
      <c r="N2283">
        <v>99</v>
      </c>
      <c r="O2283">
        <v>99</v>
      </c>
      <c r="P2283">
        <v>9999</v>
      </c>
    </row>
    <row r="2284" spans="1:16">
      <c r="A2284">
        <v>12</v>
      </c>
      <c r="B2284">
        <v>208</v>
      </c>
      <c r="C2284">
        <v>2011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13</v>
      </c>
      <c r="N2284">
        <v>99</v>
      </c>
      <c r="O2284">
        <v>99</v>
      </c>
      <c r="P2284">
        <v>9999</v>
      </c>
    </row>
    <row r="2285" spans="1:16">
      <c r="A2285">
        <v>12</v>
      </c>
      <c r="B2285">
        <v>209</v>
      </c>
      <c r="C2285">
        <v>2011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14</v>
      </c>
      <c r="N2285">
        <v>99</v>
      </c>
      <c r="O2285">
        <v>99</v>
      </c>
      <c r="P2285">
        <v>9999</v>
      </c>
    </row>
    <row r="2286" spans="1:16">
      <c r="A2286">
        <v>12</v>
      </c>
      <c r="B2286">
        <v>210</v>
      </c>
      <c r="C2286">
        <v>2011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15</v>
      </c>
      <c r="N2286">
        <v>99</v>
      </c>
      <c r="O2286">
        <v>99</v>
      </c>
      <c r="P2286">
        <v>9999</v>
      </c>
    </row>
    <row r="2287" spans="1:16">
      <c r="A2287">
        <v>12</v>
      </c>
      <c r="B2287">
        <v>211</v>
      </c>
      <c r="C2287">
        <v>2010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1</v>
      </c>
      <c r="N2287">
        <v>99</v>
      </c>
      <c r="O2287">
        <v>99</v>
      </c>
      <c r="P2287">
        <v>9999</v>
      </c>
    </row>
    <row r="2288" spans="1:16">
      <c r="A2288">
        <v>12</v>
      </c>
      <c r="B2288">
        <v>212</v>
      </c>
      <c r="C2288">
        <v>2010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2</v>
      </c>
      <c r="N2288">
        <v>99</v>
      </c>
      <c r="O2288">
        <v>99</v>
      </c>
      <c r="P2288">
        <v>9999</v>
      </c>
    </row>
    <row r="2289" spans="1:16">
      <c r="A2289">
        <v>12</v>
      </c>
      <c r="B2289">
        <v>213</v>
      </c>
      <c r="C2289">
        <v>2010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3</v>
      </c>
      <c r="N2289">
        <v>99</v>
      </c>
      <c r="O2289">
        <v>99</v>
      </c>
      <c r="P2289">
        <v>9999</v>
      </c>
    </row>
    <row r="2290" spans="1:16">
      <c r="A2290">
        <v>12</v>
      </c>
      <c r="B2290">
        <v>214</v>
      </c>
      <c r="C2290">
        <v>2010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4</v>
      </c>
      <c r="N2290">
        <v>99</v>
      </c>
      <c r="O2290">
        <v>99</v>
      </c>
      <c r="P2290">
        <v>9999</v>
      </c>
    </row>
    <row r="2291" spans="1:16">
      <c r="A2291">
        <v>12</v>
      </c>
      <c r="B2291">
        <v>215</v>
      </c>
      <c r="C2291">
        <v>2010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5</v>
      </c>
      <c r="N2291">
        <v>99</v>
      </c>
      <c r="O2291">
        <v>99</v>
      </c>
      <c r="P2291">
        <v>9999</v>
      </c>
    </row>
    <row r="2292" spans="1:16">
      <c r="A2292">
        <v>12</v>
      </c>
      <c r="B2292">
        <v>216</v>
      </c>
      <c r="C2292">
        <v>2010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6</v>
      </c>
      <c r="N2292">
        <v>99</v>
      </c>
      <c r="O2292">
        <v>99</v>
      </c>
      <c r="P2292">
        <v>9999</v>
      </c>
    </row>
    <row r="2293" spans="1:16">
      <c r="A2293">
        <v>12</v>
      </c>
      <c r="B2293">
        <v>217</v>
      </c>
      <c r="C2293">
        <v>2010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7</v>
      </c>
      <c r="N2293">
        <v>99</v>
      </c>
      <c r="O2293">
        <v>99</v>
      </c>
      <c r="P2293">
        <v>9999</v>
      </c>
    </row>
    <row r="2294" spans="1:16">
      <c r="A2294">
        <v>12</v>
      </c>
      <c r="B2294">
        <v>218</v>
      </c>
      <c r="C2294">
        <v>2010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8</v>
      </c>
      <c r="N2294">
        <v>99</v>
      </c>
      <c r="O2294">
        <v>99</v>
      </c>
      <c r="P2294">
        <v>9999</v>
      </c>
    </row>
    <row r="2295" spans="1:16">
      <c r="A2295">
        <v>12</v>
      </c>
      <c r="B2295">
        <v>219</v>
      </c>
      <c r="C2295">
        <v>2010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9</v>
      </c>
      <c r="N2295">
        <v>99</v>
      </c>
      <c r="O2295">
        <v>99</v>
      </c>
      <c r="P2295">
        <v>9999</v>
      </c>
    </row>
    <row r="2296" spans="1:16">
      <c r="A2296">
        <v>12</v>
      </c>
      <c r="B2296">
        <v>220</v>
      </c>
      <c r="C2296">
        <v>2010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10</v>
      </c>
      <c r="N2296">
        <v>99</v>
      </c>
      <c r="O2296">
        <v>99</v>
      </c>
      <c r="P2296">
        <v>9999</v>
      </c>
    </row>
    <row r="2297" spans="1:16">
      <c r="A2297">
        <v>12</v>
      </c>
      <c r="B2297">
        <v>221</v>
      </c>
      <c r="C2297">
        <v>2010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11</v>
      </c>
      <c r="N2297">
        <v>99</v>
      </c>
      <c r="O2297">
        <v>99</v>
      </c>
      <c r="P2297">
        <v>9999</v>
      </c>
    </row>
    <row r="2298" spans="1:16">
      <c r="A2298">
        <v>12</v>
      </c>
      <c r="B2298">
        <v>222</v>
      </c>
      <c r="C2298">
        <v>2010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12</v>
      </c>
      <c r="N2298">
        <v>99</v>
      </c>
      <c r="O2298">
        <v>99</v>
      </c>
      <c r="P2298">
        <v>9999</v>
      </c>
    </row>
    <row r="2299" spans="1:16">
      <c r="A2299">
        <v>12</v>
      </c>
      <c r="B2299">
        <v>223</v>
      </c>
      <c r="C2299">
        <v>2010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13</v>
      </c>
      <c r="N2299">
        <v>99</v>
      </c>
      <c r="O2299">
        <v>99</v>
      </c>
      <c r="P2299">
        <v>9999</v>
      </c>
    </row>
    <row r="2300" spans="1:16">
      <c r="A2300">
        <v>12</v>
      </c>
      <c r="B2300">
        <v>224</v>
      </c>
      <c r="C2300">
        <v>2010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14</v>
      </c>
      <c r="N2300">
        <v>99</v>
      </c>
      <c r="O2300">
        <v>99</v>
      </c>
      <c r="P2300">
        <v>9999</v>
      </c>
    </row>
    <row r="2301" spans="1:16">
      <c r="A2301">
        <v>12</v>
      </c>
      <c r="B2301">
        <v>225</v>
      </c>
      <c r="C2301">
        <v>2010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15</v>
      </c>
      <c r="N2301">
        <v>99</v>
      </c>
      <c r="O2301">
        <v>99</v>
      </c>
      <c r="P2301">
        <v>9999</v>
      </c>
    </row>
    <row r="2302" spans="1:16">
      <c r="A2302">
        <v>12</v>
      </c>
      <c r="B2302">
        <v>226</v>
      </c>
      <c r="C2302">
        <v>2009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1</v>
      </c>
      <c r="N2302">
        <v>99</v>
      </c>
      <c r="O2302">
        <v>99</v>
      </c>
      <c r="P2302">
        <v>9999</v>
      </c>
    </row>
    <row r="2303" spans="1:16">
      <c r="A2303">
        <v>12</v>
      </c>
      <c r="B2303">
        <v>227</v>
      </c>
      <c r="C2303">
        <v>2009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2</v>
      </c>
      <c r="N2303">
        <v>99</v>
      </c>
      <c r="O2303">
        <v>99</v>
      </c>
      <c r="P2303">
        <v>9999</v>
      </c>
    </row>
    <row r="2304" spans="1:16">
      <c r="A2304">
        <v>12</v>
      </c>
      <c r="B2304">
        <v>228</v>
      </c>
      <c r="C2304">
        <v>2009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3</v>
      </c>
      <c r="N2304">
        <v>99</v>
      </c>
      <c r="O2304">
        <v>99</v>
      </c>
      <c r="P2304">
        <v>9999</v>
      </c>
    </row>
    <row r="2305" spans="1:16">
      <c r="A2305">
        <v>12</v>
      </c>
      <c r="B2305">
        <v>229</v>
      </c>
      <c r="C2305">
        <v>2009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4</v>
      </c>
      <c r="N2305">
        <v>99</v>
      </c>
      <c r="O2305">
        <v>99</v>
      </c>
      <c r="P2305">
        <v>9999</v>
      </c>
    </row>
    <row r="2306" spans="1:16">
      <c r="A2306">
        <v>12</v>
      </c>
      <c r="B2306">
        <v>230</v>
      </c>
      <c r="C2306">
        <v>2009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5</v>
      </c>
      <c r="N2306">
        <v>99</v>
      </c>
      <c r="O2306">
        <v>99</v>
      </c>
      <c r="P2306">
        <v>9999</v>
      </c>
    </row>
    <row r="2307" spans="1:16">
      <c r="A2307">
        <v>12</v>
      </c>
      <c r="B2307">
        <v>231</v>
      </c>
      <c r="C2307">
        <v>2009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6</v>
      </c>
      <c r="N2307">
        <v>99</v>
      </c>
      <c r="O2307">
        <v>99</v>
      </c>
      <c r="P2307">
        <v>9999</v>
      </c>
    </row>
    <row r="2308" spans="1:16">
      <c r="A2308">
        <v>12</v>
      </c>
      <c r="B2308">
        <v>232</v>
      </c>
      <c r="C2308">
        <v>2009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7</v>
      </c>
      <c r="N2308">
        <v>99</v>
      </c>
      <c r="O2308">
        <v>99</v>
      </c>
      <c r="P2308">
        <v>9999</v>
      </c>
    </row>
    <row r="2309" spans="1:16">
      <c r="A2309">
        <v>12</v>
      </c>
      <c r="B2309">
        <v>233</v>
      </c>
      <c r="C2309">
        <v>2009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8</v>
      </c>
      <c r="N2309">
        <v>99</v>
      </c>
      <c r="O2309">
        <v>99</v>
      </c>
      <c r="P2309">
        <v>9999</v>
      </c>
    </row>
    <row r="2310" spans="1:16">
      <c r="A2310">
        <v>12</v>
      </c>
      <c r="B2310">
        <v>234</v>
      </c>
      <c r="C2310">
        <v>2009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9</v>
      </c>
      <c r="N2310">
        <v>99</v>
      </c>
      <c r="O2310">
        <v>99</v>
      </c>
      <c r="P2310">
        <v>9999</v>
      </c>
    </row>
    <row r="2311" spans="1:16">
      <c r="A2311">
        <v>12</v>
      </c>
      <c r="B2311">
        <v>235</v>
      </c>
      <c r="C2311">
        <v>2009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10</v>
      </c>
      <c r="N2311">
        <v>99</v>
      </c>
      <c r="O2311">
        <v>99</v>
      </c>
      <c r="P2311">
        <v>9999</v>
      </c>
    </row>
    <row r="2312" spans="1:16">
      <c r="A2312">
        <v>12</v>
      </c>
      <c r="B2312">
        <v>236</v>
      </c>
      <c r="C2312">
        <v>2009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11</v>
      </c>
      <c r="N2312">
        <v>99</v>
      </c>
      <c r="O2312">
        <v>99</v>
      </c>
      <c r="P2312">
        <v>9999</v>
      </c>
    </row>
    <row r="2313" spans="1:16">
      <c r="A2313">
        <v>12</v>
      </c>
      <c r="B2313">
        <v>237</v>
      </c>
      <c r="C2313">
        <v>2009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12</v>
      </c>
      <c r="N2313">
        <v>99</v>
      </c>
      <c r="O2313">
        <v>99</v>
      </c>
      <c r="P2313">
        <v>9999</v>
      </c>
    </row>
    <row r="2314" spans="1:16">
      <c r="A2314">
        <v>12</v>
      </c>
      <c r="B2314">
        <v>238</v>
      </c>
      <c r="C2314">
        <v>2009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13</v>
      </c>
      <c r="N2314">
        <v>99</v>
      </c>
      <c r="O2314">
        <v>99</v>
      </c>
      <c r="P2314">
        <v>9999</v>
      </c>
    </row>
    <row r="2315" spans="1:16">
      <c r="A2315">
        <v>12</v>
      </c>
      <c r="B2315">
        <v>239</v>
      </c>
      <c r="C2315">
        <v>2009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14</v>
      </c>
      <c r="N2315">
        <v>99</v>
      </c>
      <c r="O2315">
        <v>99</v>
      </c>
      <c r="P2315">
        <v>9999</v>
      </c>
    </row>
    <row r="2316" spans="1:16">
      <c r="A2316">
        <v>12</v>
      </c>
      <c r="B2316">
        <v>240</v>
      </c>
      <c r="C2316">
        <v>2009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15</v>
      </c>
      <c r="N2316">
        <v>99</v>
      </c>
      <c r="O2316">
        <v>99</v>
      </c>
      <c r="P2316">
        <v>9999</v>
      </c>
    </row>
    <row r="2317" spans="1:16">
      <c r="A2317">
        <v>12</v>
      </c>
      <c r="B2317">
        <v>241</v>
      </c>
      <c r="C2317">
        <v>2008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1</v>
      </c>
      <c r="N2317">
        <v>99</v>
      </c>
      <c r="O2317">
        <v>99</v>
      </c>
      <c r="P2317">
        <v>9999</v>
      </c>
    </row>
    <row r="2318" spans="1:16">
      <c r="A2318">
        <v>12</v>
      </c>
      <c r="B2318">
        <v>242</v>
      </c>
      <c r="C2318">
        <v>2008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2</v>
      </c>
      <c r="N2318">
        <v>99</v>
      </c>
      <c r="O2318">
        <v>99</v>
      </c>
      <c r="P2318">
        <v>9999</v>
      </c>
    </row>
    <row r="2319" spans="1:16">
      <c r="A2319">
        <v>12</v>
      </c>
      <c r="B2319">
        <v>243</v>
      </c>
      <c r="C2319">
        <v>2008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3</v>
      </c>
      <c r="N2319">
        <v>99</v>
      </c>
      <c r="O2319">
        <v>99</v>
      </c>
      <c r="P2319">
        <v>9999</v>
      </c>
    </row>
    <row r="2320" spans="1:16">
      <c r="A2320">
        <v>12</v>
      </c>
      <c r="B2320">
        <v>244</v>
      </c>
      <c r="C2320">
        <v>2008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4</v>
      </c>
      <c r="N2320">
        <v>99</v>
      </c>
      <c r="O2320">
        <v>99</v>
      </c>
      <c r="P2320">
        <v>9999</v>
      </c>
    </row>
    <row r="2321" spans="1:16">
      <c r="A2321">
        <v>12</v>
      </c>
      <c r="B2321">
        <v>245</v>
      </c>
      <c r="C2321">
        <v>2008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5</v>
      </c>
      <c r="N2321">
        <v>99</v>
      </c>
      <c r="O2321">
        <v>99</v>
      </c>
      <c r="P2321">
        <v>9999</v>
      </c>
    </row>
    <row r="2322" spans="1:16">
      <c r="A2322">
        <v>12</v>
      </c>
      <c r="B2322">
        <v>246</v>
      </c>
      <c r="C2322">
        <v>2008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6</v>
      </c>
      <c r="N2322">
        <v>99</v>
      </c>
      <c r="O2322">
        <v>99</v>
      </c>
      <c r="P2322">
        <v>9999</v>
      </c>
    </row>
    <row r="2323" spans="1:16">
      <c r="A2323">
        <v>12</v>
      </c>
      <c r="B2323">
        <v>247</v>
      </c>
      <c r="C2323">
        <v>2008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7</v>
      </c>
      <c r="N2323">
        <v>99</v>
      </c>
      <c r="O2323">
        <v>99</v>
      </c>
      <c r="P2323">
        <v>9999</v>
      </c>
    </row>
    <row r="2324" spans="1:16">
      <c r="A2324">
        <v>12</v>
      </c>
      <c r="B2324">
        <v>248</v>
      </c>
      <c r="C2324">
        <v>2008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8</v>
      </c>
      <c r="N2324">
        <v>99</v>
      </c>
      <c r="O2324">
        <v>99</v>
      </c>
      <c r="P2324">
        <v>9999</v>
      </c>
    </row>
    <row r="2325" spans="1:16">
      <c r="A2325">
        <v>12</v>
      </c>
      <c r="B2325">
        <v>249</v>
      </c>
      <c r="C2325">
        <v>2008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9</v>
      </c>
      <c r="N2325">
        <v>99</v>
      </c>
      <c r="O2325">
        <v>99</v>
      </c>
      <c r="P2325">
        <v>9999</v>
      </c>
    </row>
    <row r="2326" spans="1:16">
      <c r="A2326">
        <v>12</v>
      </c>
      <c r="B2326">
        <v>250</v>
      </c>
      <c r="C2326">
        <v>2008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10</v>
      </c>
      <c r="N2326">
        <v>99</v>
      </c>
      <c r="O2326">
        <v>99</v>
      </c>
      <c r="P2326">
        <v>9999</v>
      </c>
    </row>
    <row r="2327" spans="1:16">
      <c r="A2327">
        <v>12</v>
      </c>
      <c r="B2327">
        <v>251</v>
      </c>
      <c r="C2327">
        <v>2008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11</v>
      </c>
      <c r="N2327">
        <v>99</v>
      </c>
      <c r="O2327">
        <v>99</v>
      </c>
      <c r="P2327">
        <v>9999</v>
      </c>
    </row>
    <row r="2328" spans="1:16">
      <c r="A2328">
        <v>12</v>
      </c>
      <c r="B2328">
        <v>252</v>
      </c>
      <c r="C2328">
        <v>2008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12</v>
      </c>
      <c r="N2328">
        <v>99</v>
      </c>
      <c r="O2328">
        <v>99</v>
      </c>
      <c r="P2328">
        <v>9999</v>
      </c>
    </row>
    <row r="2329" spans="1:16">
      <c r="A2329">
        <v>12</v>
      </c>
      <c r="B2329">
        <v>253</v>
      </c>
      <c r="C2329">
        <v>2008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13</v>
      </c>
      <c r="N2329">
        <v>99</v>
      </c>
      <c r="O2329">
        <v>99</v>
      </c>
      <c r="P2329">
        <v>9999</v>
      </c>
    </row>
    <row r="2330" spans="1:16">
      <c r="A2330">
        <v>12</v>
      </c>
      <c r="B2330">
        <v>254</v>
      </c>
      <c r="C2330">
        <v>2008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14</v>
      </c>
      <c r="N2330">
        <v>99</v>
      </c>
      <c r="O2330">
        <v>99</v>
      </c>
      <c r="P2330">
        <v>9999</v>
      </c>
    </row>
    <row r="2331" spans="1:16">
      <c r="A2331">
        <v>12</v>
      </c>
      <c r="B2331">
        <v>255</v>
      </c>
      <c r="C2331">
        <v>2008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15</v>
      </c>
      <c r="N2331">
        <v>99</v>
      </c>
      <c r="O2331">
        <v>99</v>
      </c>
      <c r="P2331">
        <v>9999</v>
      </c>
    </row>
    <row r="2332" spans="1:16">
      <c r="A2332">
        <v>12</v>
      </c>
      <c r="B2332">
        <v>256</v>
      </c>
      <c r="C2332">
        <v>2007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1</v>
      </c>
      <c r="N2332">
        <v>99</v>
      </c>
      <c r="O2332">
        <v>99</v>
      </c>
      <c r="P2332">
        <v>9999</v>
      </c>
    </row>
    <row r="2333" spans="1:16">
      <c r="A2333">
        <v>12</v>
      </c>
      <c r="B2333">
        <v>257</v>
      </c>
      <c r="C2333">
        <v>2007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2</v>
      </c>
      <c r="N2333">
        <v>99</v>
      </c>
      <c r="O2333">
        <v>99</v>
      </c>
      <c r="P2333">
        <v>9999</v>
      </c>
    </row>
    <row r="2334" spans="1:16">
      <c r="A2334">
        <v>12</v>
      </c>
      <c r="B2334">
        <v>258</v>
      </c>
      <c r="C2334">
        <v>2007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3</v>
      </c>
      <c r="N2334">
        <v>99</v>
      </c>
      <c r="O2334">
        <v>99</v>
      </c>
      <c r="P2334">
        <v>9999</v>
      </c>
    </row>
    <row r="2335" spans="1:16">
      <c r="A2335">
        <v>12</v>
      </c>
      <c r="B2335">
        <v>259</v>
      </c>
      <c r="C2335">
        <v>2007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4</v>
      </c>
      <c r="N2335">
        <v>99</v>
      </c>
      <c r="O2335">
        <v>99</v>
      </c>
      <c r="P2335">
        <v>9999</v>
      </c>
    </row>
    <row r="2336" spans="1:16">
      <c r="A2336">
        <v>12</v>
      </c>
      <c r="B2336">
        <v>260</v>
      </c>
      <c r="C2336">
        <v>2007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5</v>
      </c>
      <c r="N2336">
        <v>99</v>
      </c>
      <c r="O2336">
        <v>99</v>
      </c>
      <c r="P2336">
        <v>9999</v>
      </c>
    </row>
    <row r="2337" spans="1:16">
      <c r="A2337">
        <v>12</v>
      </c>
      <c r="B2337">
        <v>261</v>
      </c>
      <c r="C2337">
        <v>2007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6</v>
      </c>
      <c r="N2337">
        <v>99</v>
      </c>
      <c r="O2337">
        <v>99</v>
      </c>
      <c r="P2337">
        <v>9999</v>
      </c>
    </row>
    <row r="2338" spans="1:16">
      <c r="A2338">
        <v>12</v>
      </c>
      <c r="B2338">
        <v>262</v>
      </c>
      <c r="C2338">
        <v>2007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7</v>
      </c>
      <c r="N2338">
        <v>99</v>
      </c>
      <c r="O2338">
        <v>99</v>
      </c>
      <c r="P2338">
        <v>9999</v>
      </c>
    </row>
    <row r="2339" spans="1:16">
      <c r="A2339">
        <v>12</v>
      </c>
      <c r="B2339">
        <v>263</v>
      </c>
      <c r="C2339">
        <v>2007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8</v>
      </c>
      <c r="N2339">
        <v>99</v>
      </c>
      <c r="O2339">
        <v>99</v>
      </c>
      <c r="P2339">
        <v>9999</v>
      </c>
    </row>
    <row r="2340" spans="1:16">
      <c r="A2340">
        <v>12</v>
      </c>
      <c r="B2340">
        <v>264</v>
      </c>
      <c r="C2340">
        <v>2007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9</v>
      </c>
      <c r="N2340">
        <v>99</v>
      </c>
      <c r="O2340">
        <v>99</v>
      </c>
      <c r="P2340">
        <v>9999</v>
      </c>
    </row>
    <row r="2341" spans="1:16">
      <c r="A2341">
        <v>12</v>
      </c>
      <c r="B2341">
        <v>265</v>
      </c>
      <c r="C2341">
        <v>2007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10</v>
      </c>
      <c r="N2341">
        <v>99</v>
      </c>
      <c r="O2341">
        <v>99</v>
      </c>
      <c r="P2341">
        <v>9999</v>
      </c>
    </row>
    <row r="2342" spans="1:16">
      <c r="A2342">
        <v>12</v>
      </c>
      <c r="B2342">
        <v>266</v>
      </c>
      <c r="C2342">
        <v>2007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11</v>
      </c>
      <c r="N2342">
        <v>99</v>
      </c>
      <c r="O2342">
        <v>99</v>
      </c>
      <c r="P2342">
        <v>9999</v>
      </c>
    </row>
    <row r="2343" spans="1:16">
      <c r="A2343">
        <v>12</v>
      </c>
      <c r="B2343">
        <v>267</v>
      </c>
      <c r="C2343">
        <v>2007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12</v>
      </c>
      <c r="N2343">
        <v>99</v>
      </c>
      <c r="O2343">
        <v>99</v>
      </c>
      <c r="P2343">
        <v>9999</v>
      </c>
    </row>
    <row r="2344" spans="1:16">
      <c r="A2344">
        <v>12</v>
      </c>
      <c r="B2344">
        <v>268</v>
      </c>
      <c r="C2344">
        <v>2007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13</v>
      </c>
      <c r="N2344">
        <v>99</v>
      </c>
      <c r="O2344">
        <v>99</v>
      </c>
      <c r="P2344">
        <v>9999</v>
      </c>
    </row>
    <row r="2345" spans="1:16">
      <c r="A2345">
        <v>12</v>
      </c>
      <c r="B2345">
        <v>269</v>
      </c>
      <c r="C2345">
        <v>2007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14</v>
      </c>
      <c r="N2345">
        <v>99</v>
      </c>
      <c r="O2345">
        <v>99</v>
      </c>
      <c r="P2345">
        <v>9999</v>
      </c>
    </row>
    <row r="2346" spans="1:16">
      <c r="A2346">
        <v>12</v>
      </c>
      <c r="B2346">
        <v>270</v>
      </c>
      <c r="C2346">
        <v>2007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15</v>
      </c>
      <c r="N2346">
        <v>99</v>
      </c>
      <c r="O2346">
        <v>99</v>
      </c>
      <c r="P2346">
        <v>9999</v>
      </c>
    </row>
    <row r="2347" spans="1:16">
      <c r="A2347">
        <v>12</v>
      </c>
      <c r="B2347">
        <v>271</v>
      </c>
      <c r="C2347">
        <v>2006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1</v>
      </c>
      <c r="N2347">
        <v>99</v>
      </c>
      <c r="O2347">
        <v>99</v>
      </c>
      <c r="P2347">
        <v>9999</v>
      </c>
    </row>
    <row r="2348" spans="1:16">
      <c r="A2348">
        <v>12</v>
      </c>
      <c r="B2348">
        <v>272</v>
      </c>
      <c r="C2348">
        <v>2006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2</v>
      </c>
      <c r="N2348">
        <v>99</v>
      </c>
      <c r="O2348">
        <v>99</v>
      </c>
      <c r="P2348">
        <v>9999</v>
      </c>
    </row>
    <row r="2349" spans="1:16">
      <c r="A2349">
        <v>12</v>
      </c>
      <c r="B2349">
        <v>273</v>
      </c>
      <c r="C2349">
        <v>2006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3</v>
      </c>
      <c r="N2349">
        <v>99</v>
      </c>
      <c r="O2349">
        <v>99</v>
      </c>
      <c r="P2349">
        <v>9999</v>
      </c>
    </row>
    <row r="2350" spans="1:16">
      <c r="A2350">
        <v>12</v>
      </c>
      <c r="B2350">
        <v>274</v>
      </c>
      <c r="C2350">
        <v>2006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4</v>
      </c>
      <c r="N2350">
        <v>99</v>
      </c>
      <c r="O2350">
        <v>99</v>
      </c>
      <c r="P2350">
        <v>9999</v>
      </c>
    </row>
    <row r="2351" spans="1:16">
      <c r="A2351">
        <v>12</v>
      </c>
      <c r="B2351">
        <v>275</v>
      </c>
      <c r="C2351">
        <v>2006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5</v>
      </c>
      <c r="N2351">
        <v>99</v>
      </c>
      <c r="O2351">
        <v>99</v>
      </c>
      <c r="P2351">
        <v>9999</v>
      </c>
    </row>
    <row r="2352" spans="1:16">
      <c r="A2352">
        <v>12</v>
      </c>
      <c r="B2352">
        <v>276</v>
      </c>
      <c r="C2352">
        <v>2006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6</v>
      </c>
      <c r="N2352">
        <v>99</v>
      </c>
      <c r="O2352">
        <v>99</v>
      </c>
      <c r="P2352">
        <v>9999</v>
      </c>
    </row>
    <row r="2353" spans="1:16">
      <c r="A2353">
        <v>12</v>
      </c>
      <c r="B2353">
        <v>277</v>
      </c>
      <c r="C2353">
        <v>2006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7</v>
      </c>
      <c r="N2353">
        <v>99</v>
      </c>
      <c r="O2353">
        <v>99</v>
      </c>
      <c r="P2353">
        <v>9999</v>
      </c>
    </row>
    <row r="2354" spans="1:16">
      <c r="A2354">
        <v>12</v>
      </c>
      <c r="B2354">
        <v>278</v>
      </c>
      <c r="C2354">
        <v>2006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8</v>
      </c>
      <c r="N2354">
        <v>99</v>
      </c>
      <c r="O2354">
        <v>99</v>
      </c>
      <c r="P2354">
        <v>9999</v>
      </c>
    </row>
    <row r="2355" spans="1:16">
      <c r="A2355">
        <v>12</v>
      </c>
      <c r="B2355">
        <v>279</v>
      </c>
      <c r="C2355">
        <v>2006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9</v>
      </c>
      <c r="N2355">
        <v>99</v>
      </c>
      <c r="O2355">
        <v>99</v>
      </c>
      <c r="P2355">
        <v>9999</v>
      </c>
    </row>
    <row r="2356" spans="1:16">
      <c r="A2356">
        <v>12</v>
      </c>
      <c r="B2356">
        <v>280</v>
      </c>
      <c r="C2356">
        <v>2006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10</v>
      </c>
      <c r="N2356">
        <v>99</v>
      </c>
      <c r="O2356">
        <v>99</v>
      </c>
      <c r="P2356">
        <v>9999</v>
      </c>
    </row>
    <row r="2357" spans="1:16">
      <c r="A2357">
        <v>12</v>
      </c>
      <c r="B2357">
        <v>281</v>
      </c>
      <c r="C2357">
        <v>2006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11</v>
      </c>
      <c r="N2357">
        <v>99</v>
      </c>
      <c r="O2357">
        <v>99</v>
      </c>
      <c r="P2357">
        <v>9999</v>
      </c>
    </row>
    <row r="2358" spans="1:16">
      <c r="A2358">
        <v>12</v>
      </c>
      <c r="B2358">
        <v>282</v>
      </c>
      <c r="C2358">
        <v>2006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12</v>
      </c>
      <c r="N2358">
        <v>99</v>
      </c>
      <c r="O2358">
        <v>99</v>
      </c>
      <c r="P2358">
        <v>9999</v>
      </c>
    </row>
    <row r="2359" spans="1:16">
      <c r="A2359">
        <v>12</v>
      </c>
      <c r="B2359">
        <v>283</v>
      </c>
      <c r="C2359">
        <v>2006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13</v>
      </c>
      <c r="N2359">
        <v>99</v>
      </c>
      <c r="O2359">
        <v>99</v>
      </c>
      <c r="P2359">
        <v>9999</v>
      </c>
    </row>
    <row r="2360" spans="1:16">
      <c r="A2360">
        <v>12</v>
      </c>
      <c r="B2360">
        <v>284</v>
      </c>
      <c r="C2360">
        <v>2006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14</v>
      </c>
      <c r="N2360">
        <v>99</v>
      </c>
      <c r="O2360">
        <v>99</v>
      </c>
      <c r="P2360">
        <v>9999</v>
      </c>
    </row>
    <row r="2361" spans="1:16">
      <c r="A2361">
        <v>12</v>
      </c>
      <c r="B2361">
        <v>285</v>
      </c>
      <c r="C2361">
        <v>2006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15</v>
      </c>
      <c r="N2361">
        <v>99</v>
      </c>
      <c r="O2361">
        <v>99</v>
      </c>
      <c r="P2361">
        <v>9999</v>
      </c>
    </row>
    <row r="2362" spans="1:16">
      <c r="A2362">
        <v>12</v>
      </c>
      <c r="B2362">
        <v>286</v>
      </c>
      <c r="C2362">
        <v>2005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1</v>
      </c>
      <c r="N2362">
        <v>99</v>
      </c>
      <c r="O2362">
        <v>99</v>
      </c>
      <c r="P2362">
        <v>9999</v>
      </c>
    </row>
    <row r="2363" spans="1:16">
      <c r="A2363">
        <v>12</v>
      </c>
      <c r="B2363">
        <v>287</v>
      </c>
      <c r="C2363">
        <v>2005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2</v>
      </c>
      <c r="N2363">
        <v>99</v>
      </c>
      <c r="O2363">
        <v>99</v>
      </c>
      <c r="P2363">
        <v>9999</v>
      </c>
    </row>
    <row r="2364" spans="1:16">
      <c r="A2364">
        <v>12</v>
      </c>
      <c r="B2364">
        <v>288</v>
      </c>
      <c r="C2364">
        <v>2005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3</v>
      </c>
      <c r="N2364">
        <v>99</v>
      </c>
      <c r="O2364">
        <v>99</v>
      </c>
      <c r="P2364">
        <v>9999</v>
      </c>
    </row>
    <row r="2365" spans="1:16">
      <c r="A2365">
        <v>12</v>
      </c>
      <c r="B2365">
        <v>289</v>
      </c>
      <c r="C2365">
        <v>2005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4</v>
      </c>
      <c r="N2365">
        <v>99</v>
      </c>
      <c r="O2365">
        <v>99</v>
      </c>
      <c r="P2365">
        <v>9999</v>
      </c>
    </row>
    <row r="2366" spans="1:16">
      <c r="A2366">
        <v>12</v>
      </c>
      <c r="B2366">
        <v>290</v>
      </c>
      <c r="C2366">
        <v>2005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5</v>
      </c>
      <c r="N2366">
        <v>99</v>
      </c>
      <c r="O2366">
        <v>99</v>
      </c>
      <c r="P2366">
        <v>9999</v>
      </c>
    </row>
    <row r="2367" spans="1:16">
      <c r="A2367">
        <v>12</v>
      </c>
      <c r="B2367">
        <v>291</v>
      </c>
      <c r="C2367">
        <v>2005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6</v>
      </c>
      <c r="N2367">
        <v>99</v>
      </c>
      <c r="O2367">
        <v>99</v>
      </c>
      <c r="P2367">
        <v>9999</v>
      </c>
    </row>
    <row r="2368" spans="1:16">
      <c r="A2368">
        <v>12</v>
      </c>
      <c r="B2368">
        <v>292</v>
      </c>
      <c r="C2368">
        <v>2005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7</v>
      </c>
      <c r="N2368">
        <v>99</v>
      </c>
      <c r="O2368">
        <v>99</v>
      </c>
      <c r="P2368">
        <v>9999</v>
      </c>
    </row>
    <row r="2369" spans="1:16">
      <c r="A2369">
        <v>12</v>
      </c>
      <c r="B2369">
        <v>293</v>
      </c>
      <c r="C2369">
        <v>2005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8</v>
      </c>
      <c r="N2369">
        <v>99</v>
      </c>
      <c r="O2369">
        <v>99</v>
      </c>
      <c r="P2369">
        <v>9999</v>
      </c>
    </row>
    <row r="2370" spans="1:16">
      <c r="A2370">
        <v>12</v>
      </c>
      <c r="B2370">
        <v>294</v>
      </c>
      <c r="C2370">
        <v>2005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9</v>
      </c>
      <c r="N2370">
        <v>99</v>
      </c>
      <c r="O2370">
        <v>99</v>
      </c>
      <c r="P2370">
        <v>9999</v>
      </c>
    </row>
    <row r="2371" spans="1:16">
      <c r="A2371">
        <v>12</v>
      </c>
      <c r="B2371">
        <v>295</v>
      </c>
      <c r="C2371">
        <v>2005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10</v>
      </c>
      <c r="N2371">
        <v>99</v>
      </c>
      <c r="O2371">
        <v>99</v>
      </c>
      <c r="P2371">
        <v>9999</v>
      </c>
    </row>
    <row r="2372" spans="1:16">
      <c r="A2372">
        <v>12</v>
      </c>
      <c r="B2372">
        <v>296</v>
      </c>
      <c r="C2372">
        <v>2005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11</v>
      </c>
      <c r="N2372">
        <v>99</v>
      </c>
      <c r="O2372">
        <v>99</v>
      </c>
      <c r="P2372">
        <v>9999</v>
      </c>
    </row>
    <row r="2373" spans="1:16">
      <c r="A2373">
        <v>12</v>
      </c>
      <c r="B2373">
        <v>297</v>
      </c>
      <c r="C2373">
        <v>2005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12</v>
      </c>
      <c r="N2373">
        <v>99</v>
      </c>
      <c r="O2373">
        <v>99</v>
      </c>
      <c r="P2373">
        <v>9999</v>
      </c>
    </row>
    <row r="2374" spans="1:16">
      <c r="A2374">
        <v>12</v>
      </c>
      <c r="B2374">
        <v>298</v>
      </c>
      <c r="C2374">
        <v>2005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13</v>
      </c>
      <c r="N2374">
        <v>99</v>
      </c>
      <c r="O2374">
        <v>99</v>
      </c>
      <c r="P2374">
        <v>9999</v>
      </c>
    </row>
    <row r="2375" spans="1:16">
      <c r="A2375">
        <v>12</v>
      </c>
      <c r="B2375">
        <v>299</v>
      </c>
      <c r="C2375">
        <v>2005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14</v>
      </c>
      <c r="N2375">
        <v>99</v>
      </c>
      <c r="O2375">
        <v>99</v>
      </c>
      <c r="P2375">
        <v>9999</v>
      </c>
    </row>
    <row r="2376" spans="1:16">
      <c r="A2376">
        <v>12</v>
      </c>
      <c r="B2376">
        <v>300</v>
      </c>
      <c r="C2376">
        <v>2005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15</v>
      </c>
      <c r="N2376">
        <v>99</v>
      </c>
      <c r="O2376">
        <v>99</v>
      </c>
      <c r="P2376">
        <v>9999</v>
      </c>
    </row>
    <row r="2377" spans="1:16">
      <c r="A2377">
        <v>12</v>
      </c>
      <c r="B2377">
        <v>301</v>
      </c>
      <c r="C2377">
        <v>2004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1</v>
      </c>
      <c r="N2377">
        <v>99</v>
      </c>
      <c r="O2377">
        <v>99</v>
      </c>
      <c r="P2377">
        <v>9999</v>
      </c>
    </row>
    <row r="2378" spans="1:16">
      <c r="A2378">
        <v>12</v>
      </c>
      <c r="B2378">
        <v>302</v>
      </c>
      <c r="C2378">
        <v>2004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2</v>
      </c>
      <c r="N2378">
        <v>99</v>
      </c>
      <c r="O2378">
        <v>99</v>
      </c>
      <c r="P2378">
        <v>9999</v>
      </c>
    </row>
    <row r="2379" spans="1:16">
      <c r="A2379">
        <v>12</v>
      </c>
      <c r="B2379">
        <v>303</v>
      </c>
      <c r="C2379">
        <v>2004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3</v>
      </c>
      <c r="N2379">
        <v>99</v>
      </c>
      <c r="O2379">
        <v>99</v>
      </c>
      <c r="P2379">
        <v>9999</v>
      </c>
    </row>
    <row r="2380" spans="1:16">
      <c r="A2380">
        <v>12</v>
      </c>
      <c r="B2380">
        <v>304</v>
      </c>
      <c r="C2380">
        <v>2004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4</v>
      </c>
      <c r="N2380">
        <v>99</v>
      </c>
      <c r="O2380">
        <v>99</v>
      </c>
      <c r="P2380">
        <v>9999</v>
      </c>
    </row>
    <row r="2381" spans="1:16">
      <c r="A2381">
        <v>12</v>
      </c>
      <c r="B2381">
        <v>305</v>
      </c>
      <c r="C2381">
        <v>2004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5</v>
      </c>
      <c r="N2381">
        <v>99</v>
      </c>
      <c r="O2381">
        <v>99</v>
      </c>
      <c r="P2381">
        <v>9999</v>
      </c>
    </row>
    <row r="2382" spans="1:16">
      <c r="A2382">
        <v>12</v>
      </c>
      <c r="B2382">
        <v>306</v>
      </c>
      <c r="C2382">
        <v>2004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6</v>
      </c>
      <c r="N2382">
        <v>99</v>
      </c>
      <c r="O2382">
        <v>99</v>
      </c>
      <c r="P2382">
        <v>9999</v>
      </c>
    </row>
    <row r="2383" spans="1:16">
      <c r="A2383">
        <v>12</v>
      </c>
      <c r="B2383">
        <v>307</v>
      </c>
      <c r="C2383">
        <v>2004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7</v>
      </c>
      <c r="N2383">
        <v>99</v>
      </c>
      <c r="O2383">
        <v>99</v>
      </c>
      <c r="P2383">
        <v>9999</v>
      </c>
    </row>
    <row r="2384" spans="1:16">
      <c r="A2384">
        <v>12</v>
      </c>
      <c r="B2384">
        <v>308</v>
      </c>
      <c r="C2384">
        <v>2004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8</v>
      </c>
      <c r="N2384">
        <v>99</v>
      </c>
      <c r="O2384">
        <v>99</v>
      </c>
      <c r="P2384">
        <v>9999</v>
      </c>
    </row>
    <row r="2385" spans="1:16">
      <c r="A2385">
        <v>12</v>
      </c>
      <c r="B2385">
        <v>309</v>
      </c>
      <c r="C2385">
        <v>2004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9</v>
      </c>
      <c r="N2385">
        <v>99</v>
      </c>
      <c r="O2385">
        <v>99</v>
      </c>
      <c r="P2385">
        <v>9999</v>
      </c>
    </row>
    <row r="2386" spans="1:16">
      <c r="A2386">
        <v>12</v>
      </c>
      <c r="B2386">
        <v>310</v>
      </c>
      <c r="C2386">
        <v>2004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10</v>
      </c>
      <c r="N2386">
        <v>99</v>
      </c>
      <c r="O2386">
        <v>99</v>
      </c>
      <c r="P2386">
        <v>9999</v>
      </c>
    </row>
    <row r="2387" spans="1:16">
      <c r="A2387">
        <v>12</v>
      </c>
      <c r="B2387">
        <v>311</v>
      </c>
      <c r="C2387">
        <v>2004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11</v>
      </c>
      <c r="N2387">
        <v>99</v>
      </c>
      <c r="O2387">
        <v>99</v>
      </c>
      <c r="P2387">
        <v>9999</v>
      </c>
    </row>
    <row r="2388" spans="1:16">
      <c r="A2388">
        <v>12</v>
      </c>
      <c r="B2388">
        <v>312</v>
      </c>
      <c r="C2388">
        <v>2004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12</v>
      </c>
      <c r="N2388">
        <v>99</v>
      </c>
      <c r="O2388">
        <v>99</v>
      </c>
      <c r="P2388">
        <v>9999</v>
      </c>
    </row>
    <row r="2389" spans="1:16">
      <c r="A2389">
        <v>12</v>
      </c>
      <c r="B2389">
        <v>313</v>
      </c>
      <c r="C2389">
        <v>2004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13</v>
      </c>
      <c r="N2389">
        <v>99</v>
      </c>
      <c r="O2389">
        <v>99</v>
      </c>
      <c r="P2389">
        <v>9999</v>
      </c>
    </row>
    <row r="2390" spans="1:16">
      <c r="A2390">
        <v>12</v>
      </c>
      <c r="B2390">
        <v>314</v>
      </c>
      <c r="C2390">
        <v>2004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14</v>
      </c>
      <c r="N2390">
        <v>99</v>
      </c>
      <c r="O2390">
        <v>99</v>
      </c>
      <c r="P2390">
        <v>9999</v>
      </c>
    </row>
    <row r="2391" spans="1:16">
      <c r="A2391">
        <v>12</v>
      </c>
      <c r="B2391">
        <v>315</v>
      </c>
      <c r="C2391">
        <v>2004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15</v>
      </c>
      <c r="N2391">
        <v>99</v>
      </c>
      <c r="O2391">
        <v>99</v>
      </c>
      <c r="P2391">
        <v>9999</v>
      </c>
    </row>
    <row r="2392" spans="1:16">
      <c r="A2392">
        <v>12</v>
      </c>
      <c r="B2392">
        <v>316</v>
      </c>
      <c r="C2392">
        <v>2003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1</v>
      </c>
      <c r="N2392">
        <v>99</v>
      </c>
      <c r="O2392">
        <v>99</v>
      </c>
      <c r="P2392">
        <v>9999</v>
      </c>
    </row>
    <row r="2393" spans="1:16">
      <c r="A2393">
        <v>12</v>
      </c>
      <c r="B2393">
        <v>317</v>
      </c>
      <c r="C2393">
        <v>2003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2</v>
      </c>
      <c r="N2393">
        <v>99</v>
      </c>
      <c r="O2393">
        <v>99</v>
      </c>
      <c r="P2393">
        <v>9999</v>
      </c>
    </row>
    <row r="2394" spans="1:16">
      <c r="A2394">
        <v>12</v>
      </c>
      <c r="B2394">
        <v>318</v>
      </c>
      <c r="C2394">
        <v>2003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3</v>
      </c>
      <c r="N2394">
        <v>99</v>
      </c>
      <c r="O2394">
        <v>99</v>
      </c>
      <c r="P2394">
        <v>9999</v>
      </c>
    </row>
    <row r="2395" spans="1:16">
      <c r="A2395">
        <v>12</v>
      </c>
      <c r="B2395">
        <v>319</v>
      </c>
      <c r="C2395">
        <v>2003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4</v>
      </c>
      <c r="N2395">
        <v>99</v>
      </c>
      <c r="O2395">
        <v>99</v>
      </c>
      <c r="P2395">
        <v>9999</v>
      </c>
    </row>
    <row r="2396" spans="1:16">
      <c r="A2396">
        <v>12</v>
      </c>
      <c r="B2396">
        <v>320</v>
      </c>
      <c r="C2396">
        <v>2003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5</v>
      </c>
      <c r="N2396">
        <v>99</v>
      </c>
      <c r="O2396">
        <v>99</v>
      </c>
      <c r="P2396">
        <v>9999</v>
      </c>
    </row>
    <row r="2397" spans="1:16">
      <c r="A2397">
        <v>12</v>
      </c>
      <c r="B2397">
        <v>321</v>
      </c>
      <c r="C2397">
        <v>2003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6</v>
      </c>
      <c r="N2397">
        <v>99</v>
      </c>
      <c r="O2397">
        <v>99</v>
      </c>
      <c r="P2397">
        <v>9999</v>
      </c>
    </row>
    <row r="2398" spans="1:16">
      <c r="A2398">
        <v>12</v>
      </c>
      <c r="B2398">
        <v>322</v>
      </c>
      <c r="C2398">
        <v>2003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7</v>
      </c>
      <c r="N2398">
        <v>99</v>
      </c>
      <c r="O2398">
        <v>99</v>
      </c>
      <c r="P2398">
        <v>9999</v>
      </c>
    </row>
    <row r="2399" spans="1:16">
      <c r="A2399">
        <v>12</v>
      </c>
      <c r="B2399">
        <v>323</v>
      </c>
      <c r="C2399">
        <v>2003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8</v>
      </c>
      <c r="N2399">
        <v>99</v>
      </c>
      <c r="O2399">
        <v>99</v>
      </c>
      <c r="P2399">
        <v>9999</v>
      </c>
    </row>
    <row r="2400" spans="1:16">
      <c r="A2400">
        <v>12</v>
      </c>
      <c r="B2400">
        <v>324</v>
      </c>
      <c r="C2400">
        <v>2003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9</v>
      </c>
      <c r="N2400">
        <v>99</v>
      </c>
      <c r="O2400">
        <v>99</v>
      </c>
      <c r="P2400">
        <v>9999</v>
      </c>
    </row>
    <row r="2401" spans="1:16">
      <c r="A2401">
        <v>12</v>
      </c>
      <c r="B2401">
        <v>325</v>
      </c>
      <c r="C2401">
        <v>2003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10</v>
      </c>
      <c r="N2401">
        <v>99</v>
      </c>
      <c r="O2401">
        <v>99</v>
      </c>
      <c r="P2401">
        <v>9999</v>
      </c>
    </row>
    <row r="2402" spans="1:16">
      <c r="A2402">
        <v>12</v>
      </c>
      <c r="B2402">
        <v>326</v>
      </c>
      <c r="C2402">
        <v>2003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11</v>
      </c>
      <c r="N2402">
        <v>99</v>
      </c>
      <c r="O2402">
        <v>99</v>
      </c>
      <c r="P2402">
        <v>9999</v>
      </c>
    </row>
    <row r="2403" spans="1:16">
      <c r="A2403">
        <v>12</v>
      </c>
      <c r="B2403">
        <v>327</v>
      </c>
      <c r="C2403">
        <v>2003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12</v>
      </c>
      <c r="N2403">
        <v>99</v>
      </c>
      <c r="O2403">
        <v>99</v>
      </c>
      <c r="P2403">
        <v>9999</v>
      </c>
    </row>
    <row r="2404" spans="1:16">
      <c r="A2404">
        <v>12</v>
      </c>
      <c r="B2404">
        <v>328</v>
      </c>
      <c r="C2404">
        <v>2003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13</v>
      </c>
      <c r="N2404">
        <v>99</v>
      </c>
      <c r="O2404">
        <v>99</v>
      </c>
      <c r="P2404">
        <v>9999</v>
      </c>
    </row>
    <row r="2405" spans="1:16">
      <c r="A2405">
        <v>12</v>
      </c>
      <c r="B2405">
        <v>329</v>
      </c>
      <c r="C2405">
        <v>2003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14</v>
      </c>
      <c r="N2405">
        <v>99</v>
      </c>
      <c r="O2405">
        <v>99</v>
      </c>
      <c r="P2405">
        <v>9999</v>
      </c>
    </row>
    <row r="2406" spans="1:16">
      <c r="A2406">
        <v>12</v>
      </c>
      <c r="B2406">
        <v>330</v>
      </c>
      <c r="C2406">
        <v>2003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15</v>
      </c>
      <c r="N2406">
        <v>99</v>
      </c>
      <c r="O2406">
        <v>99</v>
      </c>
      <c r="P2406">
        <v>9999</v>
      </c>
    </row>
    <row r="2407" spans="1:16">
      <c r="A2407">
        <v>12</v>
      </c>
      <c r="B2407">
        <v>331</v>
      </c>
      <c r="C2407">
        <v>2002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1</v>
      </c>
      <c r="N2407">
        <v>99</v>
      </c>
      <c r="O2407">
        <v>99</v>
      </c>
      <c r="P2407">
        <v>9999</v>
      </c>
    </row>
    <row r="2408" spans="1:16">
      <c r="A2408">
        <v>12</v>
      </c>
      <c r="B2408">
        <v>332</v>
      </c>
      <c r="C2408">
        <v>2002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2</v>
      </c>
      <c r="N2408">
        <v>99</v>
      </c>
      <c r="O2408">
        <v>99</v>
      </c>
      <c r="P2408">
        <v>9999</v>
      </c>
    </row>
    <row r="2409" spans="1:16">
      <c r="A2409">
        <v>12</v>
      </c>
      <c r="B2409">
        <v>333</v>
      </c>
      <c r="C2409">
        <v>2002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3</v>
      </c>
      <c r="N2409">
        <v>99</v>
      </c>
      <c r="O2409">
        <v>99</v>
      </c>
      <c r="P2409">
        <v>9999</v>
      </c>
    </row>
    <row r="2410" spans="1:16">
      <c r="A2410">
        <v>12</v>
      </c>
      <c r="B2410">
        <v>334</v>
      </c>
      <c r="C2410">
        <v>2002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4</v>
      </c>
      <c r="N2410">
        <v>99</v>
      </c>
      <c r="O2410">
        <v>99</v>
      </c>
      <c r="P2410">
        <v>9999</v>
      </c>
    </row>
    <row r="2411" spans="1:16">
      <c r="A2411">
        <v>12</v>
      </c>
      <c r="B2411">
        <v>335</v>
      </c>
      <c r="C2411">
        <v>2002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5</v>
      </c>
      <c r="N2411">
        <v>99</v>
      </c>
      <c r="O2411">
        <v>99</v>
      </c>
      <c r="P2411">
        <v>9999</v>
      </c>
    </row>
    <row r="2412" spans="1:16">
      <c r="A2412">
        <v>12</v>
      </c>
      <c r="B2412">
        <v>336</v>
      </c>
      <c r="C2412">
        <v>2002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6</v>
      </c>
      <c r="N2412">
        <v>99</v>
      </c>
      <c r="O2412">
        <v>99</v>
      </c>
      <c r="P2412">
        <v>9999</v>
      </c>
    </row>
    <row r="2413" spans="1:16">
      <c r="A2413">
        <v>12</v>
      </c>
      <c r="B2413">
        <v>337</v>
      </c>
      <c r="C2413">
        <v>2002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7</v>
      </c>
      <c r="N2413">
        <v>99</v>
      </c>
      <c r="O2413">
        <v>99</v>
      </c>
      <c r="P2413">
        <v>9999</v>
      </c>
    </row>
    <row r="2414" spans="1:16">
      <c r="A2414">
        <v>12</v>
      </c>
      <c r="B2414">
        <v>338</v>
      </c>
      <c r="C2414">
        <v>2002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8</v>
      </c>
      <c r="N2414">
        <v>99</v>
      </c>
      <c r="O2414">
        <v>99</v>
      </c>
      <c r="P2414">
        <v>9999</v>
      </c>
    </row>
    <row r="2415" spans="1:16">
      <c r="A2415">
        <v>12</v>
      </c>
      <c r="B2415">
        <v>339</v>
      </c>
      <c r="C2415">
        <v>2002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9</v>
      </c>
      <c r="N2415">
        <v>99</v>
      </c>
      <c r="O2415">
        <v>99</v>
      </c>
      <c r="P2415">
        <v>9999</v>
      </c>
    </row>
    <row r="2416" spans="1:16">
      <c r="A2416">
        <v>12</v>
      </c>
      <c r="B2416">
        <v>340</v>
      </c>
      <c r="C2416">
        <v>2002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10</v>
      </c>
      <c r="N2416">
        <v>99</v>
      </c>
      <c r="O2416">
        <v>99</v>
      </c>
      <c r="P2416">
        <v>9999</v>
      </c>
    </row>
    <row r="2417" spans="1:16">
      <c r="A2417">
        <v>12</v>
      </c>
      <c r="B2417">
        <v>341</v>
      </c>
      <c r="C2417">
        <v>2002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11</v>
      </c>
      <c r="N2417">
        <v>99</v>
      </c>
      <c r="O2417">
        <v>99</v>
      </c>
      <c r="P2417">
        <v>9999</v>
      </c>
    </row>
    <row r="2418" spans="1:16">
      <c r="A2418">
        <v>12</v>
      </c>
      <c r="B2418">
        <v>342</v>
      </c>
      <c r="C2418">
        <v>2002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12</v>
      </c>
      <c r="N2418">
        <v>99</v>
      </c>
      <c r="O2418">
        <v>99</v>
      </c>
      <c r="P2418">
        <v>9999</v>
      </c>
    </row>
    <row r="2419" spans="1:16">
      <c r="A2419">
        <v>12</v>
      </c>
      <c r="B2419">
        <v>343</v>
      </c>
      <c r="C2419">
        <v>2002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13</v>
      </c>
      <c r="N2419">
        <v>99</v>
      </c>
      <c r="O2419">
        <v>99</v>
      </c>
      <c r="P2419">
        <v>9999</v>
      </c>
    </row>
    <row r="2420" spans="1:16">
      <c r="A2420">
        <v>12</v>
      </c>
      <c r="B2420">
        <v>344</v>
      </c>
      <c r="C2420">
        <v>2002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14</v>
      </c>
      <c r="N2420">
        <v>99</v>
      </c>
      <c r="O2420">
        <v>99</v>
      </c>
      <c r="P2420">
        <v>9999</v>
      </c>
    </row>
    <row r="2421" spans="1:16">
      <c r="A2421">
        <v>12</v>
      </c>
      <c r="B2421">
        <v>345</v>
      </c>
      <c r="C2421">
        <v>2002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15</v>
      </c>
      <c r="N2421">
        <v>99</v>
      </c>
      <c r="O2421">
        <v>99</v>
      </c>
      <c r="P2421">
        <v>9999</v>
      </c>
    </row>
    <row r="2422" spans="1:16">
      <c r="A2422">
        <v>12</v>
      </c>
      <c r="B2422">
        <v>346</v>
      </c>
      <c r="C2422">
        <v>2001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1</v>
      </c>
      <c r="N2422">
        <v>99</v>
      </c>
      <c r="O2422">
        <v>99</v>
      </c>
      <c r="P2422">
        <v>9999</v>
      </c>
    </row>
    <row r="2423" spans="1:16">
      <c r="A2423">
        <v>12</v>
      </c>
      <c r="B2423">
        <v>347</v>
      </c>
      <c r="C2423">
        <v>2001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2</v>
      </c>
      <c r="N2423">
        <v>99</v>
      </c>
      <c r="O2423">
        <v>99</v>
      </c>
      <c r="P2423">
        <v>9999</v>
      </c>
    </row>
    <row r="2424" spans="1:16">
      <c r="A2424">
        <v>12</v>
      </c>
      <c r="B2424">
        <v>348</v>
      </c>
      <c r="C2424">
        <v>2001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3</v>
      </c>
      <c r="N2424">
        <v>99</v>
      </c>
      <c r="O2424">
        <v>99</v>
      </c>
      <c r="P2424">
        <v>9999</v>
      </c>
    </row>
    <row r="2425" spans="1:16">
      <c r="A2425">
        <v>12</v>
      </c>
      <c r="B2425">
        <v>349</v>
      </c>
      <c r="C2425">
        <v>2001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4</v>
      </c>
      <c r="N2425">
        <v>99</v>
      </c>
      <c r="O2425">
        <v>99</v>
      </c>
      <c r="P2425">
        <v>9999</v>
      </c>
    </row>
    <row r="2426" spans="1:16">
      <c r="A2426">
        <v>12</v>
      </c>
      <c r="B2426">
        <v>350</v>
      </c>
      <c r="C2426">
        <v>2001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5</v>
      </c>
      <c r="N2426">
        <v>99</v>
      </c>
      <c r="O2426">
        <v>99</v>
      </c>
      <c r="P2426">
        <v>9999</v>
      </c>
    </row>
    <row r="2427" spans="1:16">
      <c r="A2427">
        <v>12</v>
      </c>
      <c r="B2427">
        <v>351</v>
      </c>
      <c r="C2427">
        <v>2001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6</v>
      </c>
      <c r="N2427">
        <v>99</v>
      </c>
      <c r="O2427">
        <v>99</v>
      </c>
      <c r="P2427">
        <v>9999</v>
      </c>
    </row>
    <row r="2428" spans="1:16">
      <c r="A2428">
        <v>12</v>
      </c>
      <c r="B2428">
        <v>352</v>
      </c>
      <c r="C2428">
        <v>2001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7</v>
      </c>
      <c r="N2428">
        <v>99</v>
      </c>
      <c r="O2428">
        <v>99</v>
      </c>
      <c r="P2428">
        <v>9999</v>
      </c>
    </row>
    <row r="2429" spans="1:16">
      <c r="A2429">
        <v>12</v>
      </c>
      <c r="B2429">
        <v>353</v>
      </c>
      <c r="C2429">
        <v>2001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8</v>
      </c>
      <c r="N2429">
        <v>99</v>
      </c>
      <c r="O2429">
        <v>99</v>
      </c>
      <c r="P2429">
        <v>9999</v>
      </c>
    </row>
    <row r="2430" spans="1:16">
      <c r="A2430">
        <v>12</v>
      </c>
      <c r="B2430">
        <v>354</v>
      </c>
      <c r="C2430">
        <v>2001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9</v>
      </c>
      <c r="N2430">
        <v>99</v>
      </c>
      <c r="O2430">
        <v>99</v>
      </c>
      <c r="P2430">
        <v>9999</v>
      </c>
    </row>
    <row r="2431" spans="1:16">
      <c r="A2431">
        <v>12</v>
      </c>
      <c r="B2431">
        <v>355</v>
      </c>
      <c r="C2431">
        <v>2001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10</v>
      </c>
      <c r="N2431">
        <v>99</v>
      </c>
      <c r="O2431">
        <v>99</v>
      </c>
      <c r="P2431">
        <v>9999</v>
      </c>
    </row>
    <row r="2432" spans="1:16">
      <c r="A2432">
        <v>12</v>
      </c>
      <c r="B2432">
        <v>356</v>
      </c>
      <c r="C2432">
        <v>2001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11</v>
      </c>
      <c r="N2432">
        <v>99</v>
      </c>
      <c r="O2432">
        <v>99</v>
      </c>
      <c r="P2432">
        <v>9999</v>
      </c>
    </row>
    <row r="2433" spans="1:16">
      <c r="A2433">
        <v>12</v>
      </c>
      <c r="B2433">
        <v>357</v>
      </c>
      <c r="C2433">
        <v>2001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12</v>
      </c>
      <c r="N2433">
        <v>99</v>
      </c>
      <c r="O2433">
        <v>99</v>
      </c>
      <c r="P2433">
        <v>9999</v>
      </c>
    </row>
    <row r="2434" spans="1:16">
      <c r="A2434">
        <v>12</v>
      </c>
      <c r="B2434">
        <v>358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13</v>
      </c>
      <c r="N2434">
        <v>99</v>
      </c>
      <c r="O2434">
        <v>99</v>
      </c>
      <c r="P2434">
        <v>9999</v>
      </c>
    </row>
    <row r="2435" spans="1:16">
      <c r="A2435">
        <v>12</v>
      </c>
      <c r="B2435">
        <v>359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14</v>
      </c>
      <c r="N2435">
        <v>99</v>
      </c>
      <c r="O2435">
        <v>99</v>
      </c>
      <c r="P2435">
        <v>9999</v>
      </c>
    </row>
    <row r="2436" spans="1:16">
      <c r="A2436">
        <v>12</v>
      </c>
      <c r="B2436">
        <v>360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15</v>
      </c>
      <c r="N2436">
        <v>99</v>
      </c>
      <c r="O2436">
        <v>99</v>
      </c>
      <c r="P2436">
        <v>9999</v>
      </c>
    </row>
    <row r="2437" spans="1:16">
      <c r="A2437">
        <v>12</v>
      </c>
      <c r="B2437">
        <v>361</v>
      </c>
      <c r="C2437">
        <v>2000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1</v>
      </c>
      <c r="N2437">
        <v>99</v>
      </c>
      <c r="O2437">
        <v>99</v>
      </c>
      <c r="P2437">
        <v>9999</v>
      </c>
    </row>
    <row r="2438" spans="1:16">
      <c r="A2438">
        <v>12</v>
      </c>
      <c r="B2438">
        <v>362</v>
      </c>
      <c r="C2438">
        <v>2000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2</v>
      </c>
      <c r="N2438">
        <v>99</v>
      </c>
      <c r="O2438">
        <v>99</v>
      </c>
      <c r="P2438">
        <v>9999</v>
      </c>
    </row>
    <row r="2439" spans="1:16">
      <c r="A2439">
        <v>12</v>
      </c>
      <c r="B2439">
        <v>363</v>
      </c>
      <c r="C2439">
        <v>2000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3</v>
      </c>
      <c r="N2439">
        <v>99</v>
      </c>
      <c r="O2439">
        <v>99</v>
      </c>
      <c r="P2439">
        <v>9999</v>
      </c>
    </row>
    <row r="2440" spans="1:16">
      <c r="A2440">
        <v>12</v>
      </c>
      <c r="B2440">
        <v>364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4</v>
      </c>
      <c r="N2440">
        <v>99</v>
      </c>
      <c r="O2440">
        <v>99</v>
      </c>
      <c r="P2440">
        <v>9999</v>
      </c>
    </row>
    <row r="2441" spans="1:16">
      <c r="A2441">
        <v>12</v>
      </c>
      <c r="B2441">
        <v>365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5</v>
      </c>
      <c r="N2441">
        <v>99</v>
      </c>
      <c r="O2441">
        <v>99</v>
      </c>
      <c r="P2441">
        <v>9999</v>
      </c>
    </row>
    <row r="2442" spans="1:16">
      <c r="A2442">
        <v>12</v>
      </c>
      <c r="B2442">
        <v>366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6</v>
      </c>
      <c r="N2442">
        <v>99</v>
      </c>
      <c r="O2442">
        <v>99</v>
      </c>
      <c r="P2442">
        <v>9999</v>
      </c>
    </row>
    <row r="2443" spans="1:16">
      <c r="A2443">
        <v>12</v>
      </c>
      <c r="B2443">
        <v>367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7</v>
      </c>
      <c r="N2443">
        <v>99</v>
      </c>
      <c r="O2443">
        <v>99</v>
      </c>
      <c r="P2443">
        <v>9999</v>
      </c>
    </row>
    <row r="2444" spans="1:16">
      <c r="A2444">
        <v>12</v>
      </c>
      <c r="B2444">
        <v>368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8</v>
      </c>
      <c r="N2444">
        <v>99</v>
      </c>
      <c r="O2444">
        <v>99</v>
      </c>
      <c r="P2444">
        <v>9999</v>
      </c>
    </row>
    <row r="2445" spans="1:16">
      <c r="A2445">
        <v>12</v>
      </c>
      <c r="B2445">
        <v>369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9</v>
      </c>
      <c r="N2445">
        <v>99</v>
      </c>
      <c r="O2445">
        <v>99</v>
      </c>
      <c r="P2445">
        <v>9999</v>
      </c>
    </row>
    <row r="2446" spans="1:16">
      <c r="A2446">
        <v>12</v>
      </c>
      <c r="B2446">
        <v>370</v>
      </c>
      <c r="C2446">
        <v>2000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10</v>
      </c>
      <c r="N2446">
        <v>99</v>
      </c>
      <c r="O2446">
        <v>99</v>
      </c>
      <c r="P2446">
        <v>9999</v>
      </c>
    </row>
    <row r="2447" spans="1:16">
      <c r="A2447">
        <v>12</v>
      </c>
      <c r="B2447">
        <v>371</v>
      </c>
      <c r="C2447">
        <v>2000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11</v>
      </c>
      <c r="N2447">
        <v>99</v>
      </c>
      <c r="O2447">
        <v>99</v>
      </c>
      <c r="P2447">
        <v>9999</v>
      </c>
    </row>
    <row r="2448" spans="1:16">
      <c r="A2448">
        <v>12</v>
      </c>
      <c r="B2448">
        <v>372</v>
      </c>
      <c r="C2448">
        <v>2000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12</v>
      </c>
      <c r="N2448">
        <v>99</v>
      </c>
      <c r="O2448">
        <v>99</v>
      </c>
      <c r="P2448">
        <v>9999</v>
      </c>
    </row>
    <row r="2449" spans="1:16">
      <c r="A2449">
        <v>12</v>
      </c>
      <c r="B2449">
        <v>373</v>
      </c>
      <c r="C2449">
        <v>2000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13</v>
      </c>
      <c r="N2449">
        <v>99</v>
      </c>
      <c r="O2449">
        <v>99</v>
      </c>
      <c r="P2449">
        <v>9999</v>
      </c>
    </row>
    <row r="2450" spans="1:16">
      <c r="A2450">
        <v>12</v>
      </c>
      <c r="B2450">
        <v>374</v>
      </c>
      <c r="C2450">
        <v>2000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14</v>
      </c>
      <c r="N2450">
        <v>99</v>
      </c>
      <c r="O2450">
        <v>99</v>
      </c>
      <c r="P2450">
        <v>9999</v>
      </c>
    </row>
    <row r="2451" spans="1:16">
      <c r="A2451">
        <v>12</v>
      </c>
      <c r="B2451">
        <v>375</v>
      </c>
      <c r="C2451">
        <v>2000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15</v>
      </c>
      <c r="N2451">
        <v>99</v>
      </c>
      <c r="O2451">
        <v>99</v>
      </c>
      <c r="P2451">
        <v>9999</v>
      </c>
    </row>
    <row r="2452" spans="1:16">
      <c r="A2452">
        <v>12</v>
      </c>
      <c r="B2452">
        <v>376</v>
      </c>
      <c r="C2452">
        <v>1999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1</v>
      </c>
      <c r="N2452">
        <v>99</v>
      </c>
      <c r="O2452">
        <v>99</v>
      </c>
      <c r="P2452">
        <v>9999</v>
      </c>
    </row>
    <row r="2453" spans="1:16">
      <c r="A2453">
        <v>12</v>
      </c>
      <c r="B2453">
        <v>377</v>
      </c>
      <c r="C2453">
        <v>1999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2</v>
      </c>
      <c r="N2453">
        <v>99</v>
      </c>
      <c r="O2453">
        <v>99</v>
      </c>
      <c r="P2453">
        <v>9999</v>
      </c>
    </row>
    <row r="2454" spans="1:16">
      <c r="A2454">
        <v>12</v>
      </c>
      <c r="B2454">
        <v>378</v>
      </c>
      <c r="C2454">
        <v>1999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3</v>
      </c>
      <c r="N2454">
        <v>99</v>
      </c>
      <c r="O2454">
        <v>99</v>
      </c>
      <c r="P2454">
        <v>9999</v>
      </c>
    </row>
    <row r="2455" spans="1:16">
      <c r="A2455">
        <v>12</v>
      </c>
      <c r="B2455">
        <v>379</v>
      </c>
      <c r="C2455">
        <v>1999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4</v>
      </c>
      <c r="N2455">
        <v>99</v>
      </c>
      <c r="O2455">
        <v>99</v>
      </c>
      <c r="P2455">
        <v>9999</v>
      </c>
    </row>
    <row r="2456" spans="1:16">
      <c r="A2456">
        <v>12</v>
      </c>
      <c r="B2456">
        <v>380</v>
      </c>
      <c r="C2456">
        <v>1999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5</v>
      </c>
      <c r="N2456">
        <v>99</v>
      </c>
      <c r="O2456">
        <v>99</v>
      </c>
      <c r="P2456">
        <v>9999</v>
      </c>
    </row>
    <row r="2457" spans="1:16">
      <c r="A2457">
        <v>12</v>
      </c>
      <c r="B2457">
        <v>381</v>
      </c>
      <c r="C2457">
        <v>1999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6</v>
      </c>
      <c r="N2457">
        <v>99</v>
      </c>
      <c r="O2457">
        <v>99</v>
      </c>
      <c r="P2457">
        <v>9999</v>
      </c>
    </row>
    <row r="2458" spans="1:16">
      <c r="A2458">
        <v>12</v>
      </c>
      <c r="B2458">
        <v>382</v>
      </c>
      <c r="C2458">
        <v>1999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7</v>
      </c>
      <c r="N2458">
        <v>99</v>
      </c>
      <c r="O2458">
        <v>99</v>
      </c>
      <c r="P2458">
        <v>9999</v>
      </c>
    </row>
    <row r="2459" spans="1:16">
      <c r="A2459">
        <v>12</v>
      </c>
      <c r="B2459">
        <v>383</v>
      </c>
      <c r="C2459">
        <v>1999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8</v>
      </c>
      <c r="N2459">
        <v>99</v>
      </c>
      <c r="O2459">
        <v>99</v>
      </c>
      <c r="P2459">
        <v>9999</v>
      </c>
    </row>
    <row r="2460" spans="1:16">
      <c r="A2460">
        <v>12</v>
      </c>
      <c r="B2460">
        <v>384</v>
      </c>
      <c r="C2460">
        <v>1999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9</v>
      </c>
      <c r="N2460">
        <v>99</v>
      </c>
      <c r="O2460">
        <v>99</v>
      </c>
      <c r="P2460">
        <v>9999</v>
      </c>
    </row>
    <row r="2461" spans="1:16">
      <c r="A2461">
        <v>12</v>
      </c>
      <c r="B2461">
        <v>385</v>
      </c>
      <c r="C2461">
        <v>1999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10</v>
      </c>
      <c r="N2461">
        <v>99</v>
      </c>
      <c r="O2461">
        <v>99</v>
      </c>
      <c r="P2461">
        <v>9999</v>
      </c>
    </row>
    <row r="2462" spans="1:16">
      <c r="A2462">
        <v>12</v>
      </c>
      <c r="B2462">
        <v>386</v>
      </c>
      <c r="C2462">
        <v>1999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11</v>
      </c>
      <c r="N2462">
        <v>99</v>
      </c>
      <c r="O2462">
        <v>99</v>
      </c>
      <c r="P2462">
        <v>9999</v>
      </c>
    </row>
    <row r="2463" spans="1:16">
      <c r="A2463">
        <v>12</v>
      </c>
      <c r="B2463">
        <v>387</v>
      </c>
      <c r="C2463">
        <v>1999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12</v>
      </c>
      <c r="N2463">
        <v>99</v>
      </c>
      <c r="O2463">
        <v>99</v>
      </c>
      <c r="P2463">
        <v>9999</v>
      </c>
    </row>
    <row r="2464" spans="1:16">
      <c r="A2464">
        <v>12</v>
      </c>
      <c r="B2464">
        <v>388</v>
      </c>
      <c r="C2464">
        <v>1999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13</v>
      </c>
      <c r="N2464">
        <v>99</v>
      </c>
      <c r="O2464">
        <v>99</v>
      </c>
      <c r="P2464">
        <v>9999</v>
      </c>
    </row>
    <row r="2465" spans="1:16">
      <c r="A2465">
        <v>12</v>
      </c>
      <c r="B2465">
        <v>389</v>
      </c>
      <c r="C2465">
        <v>1999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14</v>
      </c>
      <c r="N2465">
        <v>99</v>
      </c>
      <c r="O2465">
        <v>99</v>
      </c>
      <c r="P2465">
        <v>9999</v>
      </c>
    </row>
    <row r="2466" spans="1:16">
      <c r="A2466">
        <v>12</v>
      </c>
      <c r="B2466">
        <v>390</v>
      </c>
      <c r="C2466">
        <v>1999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15</v>
      </c>
      <c r="N2466">
        <v>99</v>
      </c>
      <c r="O2466">
        <v>99</v>
      </c>
      <c r="P2466">
        <v>9999</v>
      </c>
    </row>
    <row r="2467" spans="1:16">
      <c r="A2467">
        <v>12</v>
      </c>
      <c r="B2467">
        <v>391</v>
      </c>
      <c r="C2467">
        <v>1998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1</v>
      </c>
      <c r="N2467">
        <v>99</v>
      </c>
      <c r="O2467">
        <v>99</v>
      </c>
      <c r="P2467">
        <v>9999</v>
      </c>
    </row>
    <row r="2468" spans="1:16">
      <c r="A2468">
        <v>12</v>
      </c>
      <c r="B2468">
        <v>392</v>
      </c>
      <c r="C2468">
        <v>1998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2</v>
      </c>
      <c r="N2468">
        <v>99</v>
      </c>
      <c r="O2468">
        <v>99</v>
      </c>
      <c r="P2468">
        <v>9999</v>
      </c>
    </row>
    <row r="2469" spans="1:16">
      <c r="A2469">
        <v>12</v>
      </c>
      <c r="B2469">
        <v>393</v>
      </c>
      <c r="C2469">
        <v>1998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3</v>
      </c>
      <c r="N2469">
        <v>99</v>
      </c>
      <c r="O2469">
        <v>99</v>
      </c>
      <c r="P2469">
        <v>9999</v>
      </c>
    </row>
    <row r="2470" spans="1:16">
      <c r="A2470">
        <v>12</v>
      </c>
      <c r="B2470">
        <v>394</v>
      </c>
      <c r="C2470">
        <v>1998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4</v>
      </c>
      <c r="N2470">
        <v>99</v>
      </c>
      <c r="O2470">
        <v>99</v>
      </c>
      <c r="P2470">
        <v>9999</v>
      </c>
    </row>
    <row r="2471" spans="1:16">
      <c r="A2471">
        <v>12</v>
      </c>
      <c r="B2471">
        <v>395</v>
      </c>
      <c r="C2471">
        <v>1998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5</v>
      </c>
      <c r="N2471">
        <v>99</v>
      </c>
      <c r="O2471">
        <v>99</v>
      </c>
      <c r="P2471">
        <v>9999</v>
      </c>
    </row>
    <row r="2472" spans="1:16">
      <c r="A2472">
        <v>12</v>
      </c>
      <c r="B2472">
        <v>396</v>
      </c>
      <c r="C2472">
        <v>1998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6</v>
      </c>
      <c r="N2472">
        <v>99</v>
      </c>
      <c r="O2472">
        <v>99</v>
      </c>
      <c r="P2472">
        <v>9999</v>
      </c>
    </row>
    <row r="2473" spans="1:16">
      <c r="A2473">
        <v>12</v>
      </c>
      <c r="B2473">
        <v>397</v>
      </c>
      <c r="C2473">
        <v>1998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7</v>
      </c>
      <c r="N2473">
        <v>99</v>
      </c>
      <c r="O2473">
        <v>99</v>
      </c>
      <c r="P2473">
        <v>9999</v>
      </c>
    </row>
    <row r="2474" spans="1:16">
      <c r="A2474">
        <v>12</v>
      </c>
      <c r="B2474">
        <v>398</v>
      </c>
      <c r="C2474">
        <v>1998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8</v>
      </c>
      <c r="N2474">
        <v>99</v>
      </c>
      <c r="O2474">
        <v>99</v>
      </c>
      <c r="P2474">
        <v>9999</v>
      </c>
    </row>
    <row r="2475" spans="1:16">
      <c r="A2475">
        <v>12</v>
      </c>
      <c r="B2475">
        <v>399</v>
      </c>
      <c r="C2475">
        <v>1998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9</v>
      </c>
      <c r="N2475">
        <v>99</v>
      </c>
      <c r="O2475">
        <v>99</v>
      </c>
      <c r="P2475">
        <v>9999</v>
      </c>
    </row>
    <row r="2476" spans="1:16">
      <c r="A2476">
        <v>12</v>
      </c>
      <c r="B2476">
        <v>400</v>
      </c>
      <c r="C2476">
        <v>1998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10</v>
      </c>
      <c r="N2476">
        <v>99</v>
      </c>
      <c r="O2476">
        <v>99</v>
      </c>
      <c r="P2476">
        <v>9999</v>
      </c>
    </row>
    <row r="2477" spans="1:16">
      <c r="A2477">
        <v>12</v>
      </c>
      <c r="B2477">
        <v>401</v>
      </c>
      <c r="C2477">
        <v>1998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11</v>
      </c>
      <c r="N2477">
        <v>99</v>
      </c>
      <c r="O2477">
        <v>99</v>
      </c>
      <c r="P2477">
        <v>9999</v>
      </c>
    </row>
    <row r="2478" spans="1:16">
      <c r="A2478">
        <v>12</v>
      </c>
      <c r="B2478">
        <v>402</v>
      </c>
      <c r="C2478">
        <v>1998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12</v>
      </c>
      <c r="N2478">
        <v>99</v>
      </c>
      <c r="O2478">
        <v>99</v>
      </c>
      <c r="P2478">
        <v>9999</v>
      </c>
    </row>
    <row r="2479" spans="1:16">
      <c r="A2479">
        <v>12</v>
      </c>
      <c r="B2479">
        <v>403</v>
      </c>
      <c r="C2479">
        <v>1998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13</v>
      </c>
      <c r="N2479">
        <v>99</v>
      </c>
      <c r="O2479">
        <v>99</v>
      </c>
      <c r="P2479">
        <v>9999</v>
      </c>
    </row>
    <row r="2480" spans="1:16">
      <c r="A2480">
        <v>12</v>
      </c>
      <c r="B2480">
        <v>404</v>
      </c>
      <c r="C2480">
        <v>1998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14</v>
      </c>
      <c r="N2480">
        <v>99</v>
      </c>
      <c r="O2480">
        <v>99</v>
      </c>
      <c r="P2480">
        <v>9999</v>
      </c>
    </row>
    <row r="2481" spans="1:16">
      <c r="A2481">
        <v>12</v>
      </c>
      <c r="B2481">
        <v>405</v>
      </c>
      <c r="C2481">
        <v>1998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15</v>
      </c>
      <c r="N2481">
        <v>99</v>
      </c>
      <c r="O2481">
        <v>99</v>
      </c>
      <c r="P2481">
        <v>9999</v>
      </c>
    </row>
    <row r="2482" spans="1:16">
      <c r="A2482">
        <v>12</v>
      </c>
      <c r="B2482">
        <v>406</v>
      </c>
      <c r="C2482">
        <v>1997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1</v>
      </c>
      <c r="N2482">
        <v>99</v>
      </c>
      <c r="O2482">
        <v>99</v>
      </c>
      <c r="P2482">
        <v>9999</v>
      </c>
    </row>
    <row r="2483" spans="1:16">
      <c r="A2483">
        <v>12</v>
      </c>
      <c r="B2483">
        <v>407</v>
      </c>
      <c r="C2483">
        <v>1997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2</v>
      </c>
      <c r="N2483">
        <v>99</v>
      </c>
      <c r="O2483">
        <v>99</v>
      </c>
      <c r="P2483">
        <v>9999</v>
      </c>
    </row>
    <row r="2484" spans="1:16">
      <c r="A2484">
        <v>12</v>
      </c>
      <c r="B2484">
        <v>408</v>
      </c>
      <c r="C2484">
        <v>1997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3</v>
      </c>
      <c r="N2484">
        <v>99</v>
      </c>
      <c r="O2484">
        <v>99</v>
      </c>
      <c r="P2484">
        <v>9999</v>
      </c>
    </row>
    <row r="2485" spans="1:16">
      <c r="A2485">
        <v>12</v>
      </c>
      <c r="B2485">
        <v>409</v>
      </c>
      <c r="C2485">
        <v>1997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4</v>
      </c>
      <c r="N2485">
        <v>99</v>
      </c>
      <c r="O2485">
        <v>99</v>
      </c>
      <c r="P2485">
        <v>9999</v>
      </c>
    </row>
    <row r="2486" spans="1:16">
      <c r="A2486">
        <v>12</v>
      </c>
      <c r="B2486">
        <v>410</v>
      </c>
      <c r="C2486">
        <v>1997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5</v>
      </c>
      <c r="N2486">
        <v>99</v>
      </c>
      <c r="O2486">
        <v>99</v>
      </c>
      <c r="P2486">
        <v>9999</v>
      </c>
    </row>
    <row r="2487" spans="1:16">
      <c r="A2487">
        <v>12</v>
      </c>
      <c r="B2487">
        <v>411</v>
      </c>
      <c r="C2487">
        <v>1997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6</v>
      </c>
      <c r="N2487">
        <v>99</v>
      </c>
      <c r="O2487">
        <v>99</v>
      </c>
      <c r="P2487">
        <v>9999</v>
      </c>
    </row>
    <row r="2488" spans="1:16">
      <c r="A2488">
        <v>12</v>
      </c>
      <c r="B2488">
        <v>412</v>
      </c>
      <c r="C2488">
        <v>1997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7</v>
      </c>
      <c r="N2488">
        <v>99</v>
      </c>
      <c r="O2488">
        <v>99</v>
      </c>
      <c r="P2488">
        <v>9999</v>
      </c>
    </row>
    <row r="2489" spans="1:16">
      <c r="A2489">
        <v>12</v>
      </c>
      <c r="B2489">
        <v>413</v>
      </c>
      <c r="C2489">
        <v>1997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8</v>
      </c>
      <c r="N2489">
        <v>99</v>
      </c>
      <c r="O2489">
        <v>99</v>
      </c>
      <c r="P2489">
        <v>9999</v>
      </c>
    </row>
    <row r="2490" spans="1:16">
      <c r="A2490">
        <v>12</v>
      </c>
      <c r="B2490">
        <v>414</v>
      </c>
      <c r="C2490">
        <v>1997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9</v>
      </c>
      <c r="N2490">
        <v>99</v>
      </c>
      <c r="O2490">
        <v>99</v>
      </c>
      <c r="P2490">
        <v>9999</v>
      </c>
    </row>
    <row r="2491" spans="1:16">
      <c r="A2491">
        <v>12</v>
      </c>
      <c r="B2491">
        <v>415</v>
      </c>
      <c r="C2491">
        <v>1997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10</v>
      </c>
      <c r="N2491">
        <v>99</v>
      </c>
      <c r="O2491">
        <v>99</v>
      </c>
      <c r="P2491">
        <v>9999</v>
      </c>
    </row>
    <row r="2492" spans="1:16">
      <c r="A2492">
        <v>12</v>
      </c>
      <c r="B2492">
        <v>416</v>
      </c>
      <c r="C2492">
        <v>1997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11</v>
      </c>
      <c r="N2492">
        <v>99</v>
      </c>
      <c r="O2492">
        <v>99</v>
      </c>
      <c r="P2492">
        <v>9999</v>
      </c>
    </row>
    <row r="2493" spans="1:16">
      <c r="A2493">
        <v>12</v>
      </c>
      <c r="B2493">
        <v>417</v>
      </c>
      <c r="C2493">
        <v>1997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12</v>
      </c>
      <c r="N2493">
        <v>99</v>
      </c>
      <c r="O2493">
        <v>99</v>
      </c>
      <c r="P2493">
        <v>9999</v>
      </c>
    </row>
    <row r="2494" spans="1:16">
      <c r="A2494">
        <v>12</v>
      </c>
      <c r="B2494">
        <v>418</v>
      </c>
      <c r="C2494">
        <v>1997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13</v>
      </c>
      <c r="N2494">
        <v>99</v>
      </c>
      <c r="O2494">
        <v>99</v>
      </c>
      <c r="P2494">
        <v>9999</v>
      </c>
    </row>
    <row r="2495" spans="1:16">
      <c r="A2495">
        <v>12</v>
      </c>
      <c r="B2495">
        <v>419</v>
      </c>
      <c r="C2495">
        <v>1997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14</v>
      </c>
      <c r="N2495">
        <v>99</v>
      </c>
      <c r="O2495">
        <v>99</v>
      </c>
      <c r="P2495">
        <v>9999</v>
      </c>
    </row>
    <row r="2496" spans="1:16">
      <c r="A2496">
        <v>12</v>
      </c>
      <c r="B2496">
        <v>420</v>
      </c>
      <c r="C2496">
        <v>1997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15</v>
      </c>
      <c r="N2496">
        <v>99</v>
      </c>
      <c r="O2496">
        <v>99</v>
      </c>
      <c r="P2496">
        <v>9999</v>
      </c>
    </row>
    <row r="2497" spans="1:16" s="516" customFormat="1">
      <c r="A2497" s="516">
        <v>12</v>
      </c>
      <c r="B2497" s="516">
        <v>421</v>
      </c>
      <c r="C2497" s="516">
        <v>1996</v>
      </c>
      <c r="D2497" s="516">
        <v>99</v>
      </c>
      <c r="E2497" s="516">
        <v>99</v>
      </c>
      <c r="F2497" s="516">
        <v>99</v>
      </c>
      <c r="G2497" s="516">
        <v>99</v>
      </c>
      <c r="H2497" s="516">
        <v>99</v>
      </c>
      <c r="I2497" s="516">
        <v>99</v>
      </c>
      <c r="J2497" s="516">
        <v>999</v>
      </c>
      <c r="K2497" s="516">
        <v>99</v>
      </c>
      <c r="L2497" s="516">
        <v>99</v>
      </c>
      <c r="M2497" s="516">
        <v>1</v>
      </c>
      <c r="N2497" s="516">
        <v>99</v>
      </c>
      <c r="O2497" s="516">
        <v>99</v>
      </c>
      <c r="P2497" s="516">
        <v>9999</v>
      </c>
    </row>
    <row r="2498" spans="1:16" s="516" customFormat="1">
      <c r="A2498" s="516">
        <v>12</v>
      </c>
      <c r="B2498" s="516">
        <v>422</v>
      </c>
      <c r="C2498" s="516">
        <v>1996</v>
      </c>
      <c r="D2498" s="516">
        <v>99</v>
      </c>
      <c r="E2498" s="516">
        <v>99</v>
      </c>
      <c r="F2498" s="516">
        <v>99</v>
      </c>
      <c r="G2498" s="516">
        <v>99</v>
      </c>
      <c r="H2498" s="516">
        <v>99</v>
      </c>
      <c r="I2498" s="516">
        <v>99</v>
      </c>
      <c r="J2498" s="516">
        <v>999</v>
      </c>
      <c r="K2498" s="516">
        <v>99</v>
      </c>
      <c r="L2498" s="516">
        <v>99</v>
      </c>
      <c r="M2498" s="516">
        <v>2</v>
      </c>
      <c r="N2498" s="516">
        <v>99</v>
      </c>
      <c r="O2498" s="516">
        <v>99</v>
      </c>
      <c r="P2498" s="516">
        <v>9999</v>
      </c>
    </row>
    <row r="2499" spans="1:16" s="516" customFormat="1">
      <c r="A2499" s="516">
        <v>12</v>
      </c>
      <c r="B2499" s="516">
        <v>423</v>
      </c>
      <c r="C2499" s="516">
        <v>1996</v>
      </c>
      <c r="D2499" s="516">
        <v>99</v>
      </c>
      <c r="E2499" s="516">
        <v>99</v>
      </c>
      <c r="F2499" s="516">
        <v>99</v>
      </c>
      <c r="G2499" s="516">
        <v>99</v>
      </c>
      <c r="H2499" s="516">
        <v>99</v>
      </c>
      <c r="I2499" s="516">
        <v>99</v>
      </c>
      <c r="J2499" s="516">
        <v>999</v>
      </c>
      <c r="K2499" s="516">
        <v>99</v>
      </c>
      <c r="L2499" s="516">
        <v>99</v>
      </c>
      <c r="M2499" s="516">
        <v>3</v>
      </c>
      <c r="N2499" s="516">
        <v>99</v>
      </c>
      <c r="O2499" s="516">
        <v>99</v>
      </c>
      <c r="P2499" s="516">
        <v>9999</v>
      </c>
    </row>
    <row r="2500" spans="1:16" s="516" customFormat="1">
      <c r="A2500" s="516">
        <v>12</v>
      </c>
      <c r="B2500" s="516">
        <v>424</v>
      </c>
      <c r="C2500" s="516">
        <v>1996</v>
      </c>
      <c r="D2500" s="516">
        <v>99</v>
      </c>
      <c r="E2500" s="516">
        <v>99</v>
      </c>
      <c r="F2500" s="516">
        <v>99</v>
      </c>
      <c r="G2500" s="516">
        <v>99</v>
      </c>
      <c r="H2500" s="516">
        <v>99</v>
      </c>
      <c r="I2500" s="516">
        <v>99</v>
      </c>
      <c r="J2500" s="516">
        <v>999</v>
      </c>
      <c r="K2500" s="516">
        <v>99</v>
      </c>
      <c r="L2500" s="516">
        <v>99</v>
      </c>
      <c r="M2500" s="516">
        <v>4</v>
      </c>
      <c r="N2500" s="516">
        <v>99</v>
      </c>
      <c r="O2500" s="516">
        <v>99</v>
      </c>
      <c r="P2500" s="516">
        <v>9999</v>
      </c>
    </row>
    <row r="2501" spans="1:16" s="516" customFormat="1">
      <c r="A2501" s="516">
        <v>12</v>
      </c>
      <c r="B2501" s="516">
        <v>425</v>
      </c>
      <c r="C2501" s="516">
        <v>1996</v>
      </c>
      <c r="D2501" s="516">
        <v>99</v>
      </c>
      <c r="E2501" s="516">
        <v>99</v>
      </c>
      <c r="F2501" s="516">
        <v>99</v>
      </c>
      <c r="G2501" s="516">
        <v>99</v>
      </c>
      <c r="H2501" s="516">
        <v>99</v>
      </c>
      <c r="I2501" s="516">
        <v>99</v>
      </c>
      <c r="J2501" s="516">
        <v>999</v>
      </c>
      <c r="K2501" s="516">
        <v>99</v>
      </c>
      <c r="L2501" s="516">
        <v>99</v>
      </c>
      <c r="M2501" s="516">
        <v>5</v>
      </c>
      <c r="N2501" s="516">
        <v>99</v>
      </c>
      <c r="O2501" s="516">
        <v>99</v>
      </c>
      <c r="P2501" s="516">
        <v>9999</v>
      </c>
    </row>
    <row r="2502" spans="1:16" s="516" customFormat="1">
      <c r="A2502" s="516">
        <v>12</v>
      </c>
      <c r="B2502" s="516">
        <v>426</v>
      </c>
      <c r="C2502" s="516">
        <v>1996</v>
      </c>
      <c r="D2502" s="516">
        <v>99</v>
      </c>
      <c r="E2502" s="516">
        <v>99</v>
      </c>
      <c r="F2502" s="516">
        <v>99</v>
      </c>
      <c r="G2502" s="516">
        <v>99</v>
      </c>
      <c r="H2502" s="516">
        <v>99</v>
      </c>
      <c r="I2502" s="516">
        <v>99</v>
      </c>
      <c r="J2502" s="516">
        <v>999</v>
      </c>
      <c r="K2502" s="516">
        <v>99</v>
      </c>
      <c r="L2502" s="516">
        <v>99</v>
      </c>
      <c r="M2502" s="516">
        <v>6</v>
      </c>
      <c r="N2502" s="516">
        <v>99</v>
      </c>
      <c r="O2502" s="516">
        <v>99</v>
      </c>
      <c r="P2502" s="516">
        <v>9999</v>
      </c>
    </row>
    <row r="2503" spans="1:16" s="516" customFormat="1">
      <c r="A2503" s="516">
        <v>12</v>
      </c>
      <c r="B2503" s="516">
        <v>427</v>
      </c>
      <c r="C2503" s="516">
        <v>1996</v>
      </c>
      <c r="D2503" s="516">
        <v>99</v>
      </c>
      <c r="E2503" s="516">
        <v>99</v>
      </c>
      <c r="F2503" s="516">
        <v>99</v>
      </c>
      <c r="G2503" s="516">
        <v>99</v>
      </c>
      <c r="H2503" s="516">
        <v>99</v>
      </c>
      <c r="I2503" s="516">
        <v>99</v>
      </c>
      <c r="J2503" s="516">
        <v>999</v>
      </c>
      <c r="K2503" s="516">
        <v>99</v>
      </c>
      <c r="L2503" s="516">
        <v>99</v>
      </c>
      <c r="M2503" s="516">
        <v>7</v>
      </c>
      <c r="N2503" s="516">
        <v>99</v>
      </c>
      <c r="O2503" s="516">
        <v>99</v>
      </c>
      <c r="P2503" s="516">
        <v>9999</v>
      </c>
    </row>
    <row r="2504" spans="1:16" s="516" customFormat="1">
      <c r="A2504" s="516">
        <v>12</v>
      </c>
      <c r="B2504" s="516">
        <v>428</v>
      </c>
      <c r="C2504" s="516">
        <v>1996</v>
      </c>
      <c r="D2504" s="516">
        <v>99</v>
      </c>
      <c r="E2504" s="516">
        <v>99</v>
      </c>
      <c r="F2504" s="516">
        <v>99</v>
      </c>
      <c r="G2504" s="516">
        <v>99</v>
      </c>
      <c r="H2504" s="516">
        <v>99</v>
      </c>
      <c r="I2504" s="516">
        <v>99</v>
      </c>
      <c r="J2504" s="516">
        <v>999</v>
      </c>
      <c r="K2504" s="516">
        <v>99</v>
      </c>
      <c r="L2504" s="516">
        <v>99</v>
      </c>
      <c r="M2504" s="516">
        <v>8</v>
      </c>
      <c r="N2504" s="516">
        <v>99</v>
      </c>
      <c r="O2504" s="516">
        <v>99</v>
      </c>
      <c r="P2504" s="516">
        <v>9999</v>
      </c>
    </row>
    <row r="2505" spans="1:16" s="516" customFormat="1">
      <c r="A2505" s="516">
        <v>12</v>
      </c>
      <c r="B2505" s="516">
        <v>429</v>
      </c>
      <c r="C2505" s="516">
        <v>1996</v>
      </c>
      <c r="D2505" s="516">
        <v>99</v>
      </c>
      <c r="E2505" s="516">
        <v>99</v>
      </c>
      <c r="F2505" s="516">
        <v>99</v>
      </c>
      <c r="G2505" s="516">
        <v>99</v>
      </c>
      <c r="H2505" s="516">
        <v>99</v>
      </c>
      <c r="I2505" s="516">
        <v>99</v>
      </c>
      <c r="J2505" s="516">
        <v>999</v>
      </c>
      <c r="K2505" s="516">
        <v>99</v>
      </c>
      <c r="L2505" s="516">
        <v>99</v>
      </c>
      <c r="M2505" s="516">
        <v>9</v>
      </c>
      <c r="N2505" s="516">
        <v>99</v>
      </c>
      <c r="O2505" s="516">
        <v>99</v>
      </c>
      <c r="P2505" s="516">
        <v>9999</v>
      </c>
    </row>
    <row r="2506" spans="1:16" s="516" customFormat="1">
      <c r="A2506" s="516">
        <v>12</v>
      </c>
      <c r="B2506" s="516">
        <v>430</v>
      </c>
      <c r="C2506" s="516">
        <v>1996</v>
      </c>
      <c r="D2506" s="516">
        <v>99</v>
      </c>
      <c r="E2506" s="516">
        <v>99</v>
      </c>
      <c r="F2506" s="516">
        <v>99</v>
      </c>
      <c r="G2506" s="516">
        <v>99</v>
      </c>
      <c r="H2506" s="516">
        <v>99</v>
      </c>
      <c r="I2506" s="516">
        <v>99</v>
      </c>
      <c r="J2506" s="516">
        <v>999</v>
      </c>
      <c r="K2506" s="516">
        <v>99</v>
      </c>
      <c r="L2506" s="516">
        <v>99</v>
      </c>
      <c r="M2506" s="516">
        <v>10</v>
      </c>
      <c r="N2506" s="516">
        <v>99</v>
      </c>
      <c r="O2506" s="516">
        <v>99</v>
      </c>
      <c r="P2506" s="516">
        <v>9999</v>
      </c>
    </row>
    <row r="2507" spans="1:16" s="516" customFormat="1">
      <c r="A2507" s="516">
        <v>12</v>
      </c>
      <c r="B2507" s="516">
        <v>431</v>
      </c>
      <c r="C2507" s="516">
        <v>1996</v>
      </c>
      <c r="D2507" s="516">
        <v>99</v>
      </c>
      <c r="E2507" s="516">
        <v>99</v>
      </c>
      <c r="F2507" s="516">
        <v>99</v>
      </c>
      <c r="G2507" s="516">
        <v>99</v>
      </c>
      <c r="H2507" s="516">
        <v>99</v>
      </c>
      <c r="I2507" s="516">
        <v>99</v>
      </c>
      <c r="J2507" s="516">
        <v>999</v>
      </c>
      <c r="K2507" s="516">
        <v>99</v>
      </c>
      <c r="L2507" s="516">
        <v>99</v>
      </c>
      <c r="M2507" s="516">
        <v>11</v>
      </c>
      <c r="N2507" s="516">
        <v>99</v>
      </c>
      <c r="O2507" s="516">
        <v>99</v>
      </c>
      <c r="P2507" s="516">
        <v>9999</v>
      </c>
    </row>
    <row r="2508" spans="1:16" s="516" customFormat="1">
      <c r="A2508" s="516">
        <v>12</v>
      </c>
      <c r="B2508" s="516">
        <v>432</v>
      </c>
      <c r="C2508" s="516">
        <v>1996</v>
      </c>
      <c r="D2508" s="516">
        <v>99</v>
      </c>
      <c r="E2508" s="516">
        <v>99</v>
      </c>
      <c r="F2508" s="516">
        <v>99</v>
      </c>
      <c r="G2508" s="516">
        <v>99</v>
      </c>
      <c r="H2508" s="516">
        <v>99</v>
      </c>
      <c r="I2508" s="516">
        <v>99</v>
      </c>
      <c r="J2508" s="516">
        <v>999</v>
      </c>
      <c r="K2508" s="516">
        <v>99</v>
      </c>
      <c r="L2508" s="516">
        <v>99</v>
      </c>
      <c r="M2508" s="516">
        <v>12</v>
      </c>
      <c r="N2508" s="516">
        <v>99</v>
      </c>
      <c r="O2508" s="516">
        <v>99</v>
      </c>
      <c r="P2508" s="516">
        <v>9999</v>
      </c>
    </row>
    <row r="2509" spans="1:16" s="516" customFormat="1">
      <c r="A2509" s="516">
        <v>12</v>
      </c>
      <c r="B2509" s="516">
        <v>433</v>
      </c>
      <c r="C2509" s="516">
        <v>1996</v>
      </c>
      <c r="D2509" s="516">
        <v>99</v>
      </c>
      <c r="E2509" s="516">
        <v>99</v>
      </c>
      <c r="F2509" s="516">
        <v>99</v>
      </c>
      <c r="G2509" s="516">
        <v>99</v>
      </c>
      <c r="H2509" s="516">
        <v>99</v>
      </c>
      <c r="I2509" s="516">
        <v>99</v>
      </c>
      <c r="J2509" s="516">
        <v>999</v>
      </c>
      <c r="K2509" s="516">
        <v>99</v>
      </c>
      <c r="L2509" s="516">
        <v>99</v>
      </c>
      <c r="M2509" s="516">
        <v>13</v>
      </c>
      <c r="N2509" s="516">
        <v>99</v>
      </c>
      <c r="O2509" s="516">
        <v>99</v>
      </c>
      <c r="P2509" s="516">
        <v>9999</v>
      </c>
    </row>
    <row r="2510" spans="1:16" s="516" customFormat="1">
      <c r="A2510" s="516">
        <v>12</v>
      </c>
      <c r="B2510" s="516">
        <v>434</v>
      </c>
      <c r="C2510" s="516">
        <v>1996</v>
      </c>
      <c r="D2510" s="516">
        <v>99</v>
      </c>
      <c r="E2510" s="516">
        <v>99</v>
      </c>
      <c r="F2510" s="516">
        <v>99</v>
      </c>
      <c r="G2510" s="516">
        <v>99</v>
      </c>
      <c r="H2510" s="516">
        <v>99</v>
      </c>
      <c r="I2510" s="516">
        <v>99</v>
      </c>
      <c r="J2510" s="516">
        <v>999</v>
      </c>
      <c r="K2510" s="516">
        <v>99</v>
      </c>
      <c r="L2510" s="516">
        <v>99</v>
      </c>
      <c r="M2510" s="516">
        <v>14</v>
      </c>
      <c r="N2510" s="516">
        <v>99</v>
      </c>
      <c r="O2510" s="516">
        <v>99</v>
      </c>
      <c r="P2510" s="516">
        <v>9999</v>
      </c>
    </row>
    <row r="2511" spans="1:16" s="516" customFormat="1">
      <c r="A2511" s="516">
        <v>12</v>
      </c>
      <c r="B2511" s="516">
        <v>435</v>
      </c>
      <c r="C2511" s="516">
        <v>1996</v>
      </c>
      <c r="D2511" s="516">
        <v>99</v>
      </c>
      <c r="E2511" s="516">
        <v>99</v>
      </c>
      <c r="F2511" s="516">
        <v>99</v>
      </c>
      <c r="G2511" s="516">
        <v>99</v>
      </c>
      <c r="H2511" s="516">
        <v>99</v>
      </c>
      <c r="I2511" s="516">
        <v>99</v>
      </c>
      <c r="J2511" s="516">
        <v>999</v>
      </c>
      <c r="K2511" s="516">
        <v>99</v>
      </c>
      <c r="L2511" s="516">
        <v>99</v>
      </c>
      <c r="M2511" s="516">
        <v>15</v>
      </c>
      <c r="N2511" s="516">
        <v>99</v>
      </c>
      <c r="O2511" s="516">
        <v>99</v>
      </c>
      <c r="P2511" s="516">
        <v>9999</v>
      </c>
    </row>
    <row r="2512" spans="1:16">
      <c r="A2512">
        <v>13</v>
      </c>
      <c r="B2512">
        <v>1</v>
      </c>
      <c r="C2512">
        <v>2024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99</v>
      </c>
      <c r="N2512">
        <v>409</v>
      </c>
      <c r="O2512">
        <v>99</v>
      </c>
      <c r="P2512">
        <v>9999</v>
      </c>
    </row>
    <row r="2513" spans="1:37">
      <c r="A2513">
        <v>13</v>
      </c>
      <c r="B2513">
        <v>2</v>
      </c>
      <c r="C2513">
        <v>2024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99</v>
      </c>
      <c r="N2513">
        <v>410</v>
      </c>
      <c r="O2513">
        <v>99</v>
      </c>
      <c r="P2513">
        <v>9999</v>
      </c>
      <c r="Q2513">
        <v>17</v>
      </c>
      <c r="R2513">
        <v>26</v>
      </c>
      <c r="S2513">
        <v>4.6153846153846141</v>
      </c>
      <c r="T2513">
        <v>4.2307692307692308</v>
      </c>
      <c r="U2513">
        <v>13.34230769230769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1.1449464471598472</v>
      </c>
      <c r="AB2513">
        <v>1.0769230769230798</v>
      </c>
      <c r="AC2513">
        <v>1.3389919373484012</v>
      </c>
      <c r="AD2513">
        <v>18.163909192689129</v>
      </c>
      <c r="AE2513">
        <v>18.680802170434688</v>
      </c>
      <c r="AF2513">
        <v>0.82069284231650741</v>
      </c>
      <c r="AG2513">
        <v>0.58426966292134808</v>
      </c>
      <c r="AH2513">
        <v>0.18426115473156515</v>
      </c>
      <c r="AI2513">
        <v>20</v>
      </c>
      <c r="AJ2513">
        <v>96.704999999999998</v>
      </c>
      <c r="AK2513">
        <v>14.84228057127959</v>
      </c>
    </row>
    <row r="2514" spans="1:37">
      <c r="A2514">
        <v>13</v>
      </c>
      <c r="B2514">
        <v>3</v>
      </c>
      <c r="C2514">
        <v>2024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99</v>
      </c>
      <c r="N2514">
        <v>415</v>
      </c>
      <c r="O2514">
        <v>99</v>
      </c>
      <c r="P2514">
        <v>9999</v>
      </c>
      <c r="Q2514">
        <v>110</v>
      </c>
      <c r="R2514">
        <v>139</v>
      </c>
      <c r="S2514">
        <v>5.273381294964028</v>
      </c>
      <c r="T2514">
        <v>5.5971223021582723</v>
      </c>
      <c r="U2514">
        <v>17.812949640287766</v>
      </c>
      <c r="V2514">
        <v>0</v>
      </c>
      <c r="W2514">
        <v>4.3165467625899288</v>
      </c>
      <c r="X2514">
        <v>88.489208633093526</v>
      </c>
      <c r="Y2514">
        <v>0</v>
      </c>
      <c r="Z2514">
        <v>0</v>
      </c>
      <c r="AA2514">
        <v>1.3653383659662075</v>
      </c>
      <c r="AB2514">
        <v>1.1046387175636962</v>
      </c>
      <c r="AC2514">
        <v>1.6522033444818485</v>
      </c>
      <c r="AD2514">
        <v>15.84040334483198</v>
      </c>
      <c r="AE2514">
        <v>17.038344758484943</v>
      </c>
      <c r="AF2514">
        <v>46.635916838611827</v>
      </c>
      <c r="AG2514">
        <v>3.1235955056179776</v>
      </c>
      <c r="AH2514">
        <v>1.3151646558528545</v>
      </c>
      <c r="AI2514">
        <v>111</v>
      </c>
      <c r="AJ2514">
        <v>101.29009009009006</v>
      </c>
      <c r="AK2514">
        <v>17.285208992164627</v>
      </c>
    </row>
    <row r="2515" spans="1:37">
      <c r="A2515">
        <v>13</v>
      </c>
      <c r="B2515">
        <v>4</v>
      </c>
      <c r="C2515">
        <v>2024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99</v>
      </c>
      <c r="N2515">
        <v>420</v>
      </c>
      <c r="O2515">
        <v>99</v>
      </c>
      <c r="P2515">
        <v>9999</v>
      </c>
      <c r="Q2515">
        <v>227</v>
      </c>
      <c r="R2515">
        <v>276</v>
      </c>
      <c r="S2515">
        <v>6.1268115942028993</v>
      </c>
      <c r="T2515">
        <v>6.1811594202898545</v>
      </c>
      <c r="U2515">
        <v>22.842753623188379</v>
      </c>
      <c r="V2515">
        <v>1.0869565217391304</v>
      </c>
      <c r="W2515">
        <v>6.1594202898550723</v>
      </c>
      <c r="X2515">
        <v>100</v>
      </c>
      <c r="Y2515">
        <v>47.101449275362313</v>
      </c>
      <c r="Z2515">
        <v>0</v>
      </c>
      <c r="AA2515">
        <v>1.4220004118085217</v>
      </c>
      <c r="AB2515">
        <v>1.2047033344037656</v>
      </c>
      <c r="AC2515">
        <v>1.607209785132528</v>
      </c>
      <c r="AD2515">
        <v>21.637251760683004</v>
      </c>
      <c r="AE2515">
        <v>8.3328419432933583</v>
      </c>
      <c r="AF2515">
        <v>41.478632593474906</v>
      </c>
      <c r="AG2515">
        <v>6.202247191011236</v>
      </c>
      <c r="AH2515">
        <v>3.3487831539943071</v>
      </c>
      <c r="AI2515">
        <v>213</v>
      </c>
      <c r="AJ2515">
        <v>106.13615023474182</v>
      </c>
      <c r="AK2515">
        <v>19.391723893649718</v>
      </c>
    </row>
    <row r="2516" spans="1:37">
      <c r="A2516">
        <v>13</v>
      </c>
      <c r="B2516">
        <v>5</v>
      </c>
      <c r="C2516">
        <v>2024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99</v>
      </c>
      <c r="N2516">
        <v>425</v>
      </c>
      <c r="O2516">
        <v>99</v>
      </c>
      <c r="P2516">
        <v>9999</v>
      </c>
      <c r="Q2516">
        <v>192</v>
      </c>
      <c r="R2516">
        <v>211</v>
      </c>
      <c r="S2516">
        <v>6.5876777251184819</v>
      </c>
      <c r="T2516">
        <v>6.3981042654028419</v>
      </c>
      <c r="U2516">
        <v>26.622274881516596</v>
      </c>
      <c r="V2516">
        <v>53.554502369668256</v>
      </c>
      <c r="W2516">
        <v>14.691943127962086</v>
      </c>
      <c r="X2516">
        <v>100</v>
      </c>
      <c r="Y2516">
        <v>100</v>
      </c>
      <c r="Z2516">
        <v>0</v>
      </c>
      <c r="AA2516">
        <v>0.8426017821620978</v>
      </c>
      <c r="AB2516">
        <v>1.4294266276436229</v>
      </c>
      <c r="AC2516">
        <v>1.8784878986400873</v>
      </c>
      <c r="AD2516">
        <v>9.6554152377805309</v>
      </c>
      <c r="AE2516">
        <v>-3.5844330025786291</v>
      </c>
      <c r="AF2516">
        <v>54.474411824993183</v>
      </c>
      <c r="AG2516">
        <v>4.7415730337078639</v>
      </c>
      <c r="AH2516">
        <v>2.983713417335315</v>
      </c>
      <c r="AI2516">
        <v>179</v>
      </c>
      <c r="AJ2516">
        <v>109.0502793296089</v>
      </c>
      <c r="AK2516">
        <v>20.850012487799631</v>
      </c>
    </row>
    <row r="2517" spans="1:37">
      <c r="A2517">
        <v>13</v>
      </c>
      <c r="B2517">
        <v>6</v>
      </c>
      <c r="C2517">
        <v>2024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99</v>
      </c>
      <c r="N2517">
        <v>428</v>
      </c>
      <c r="O2517">
        <v>99</v>
      </c>
      <c r="P2517">
        <v>9999</v>
      </c>
      <c r="Q2517">
        <v>163</v>
      </c>
      <c r="R2517">
        <v>178</v>
      </c>
      <c r="S2517">
        <v>6.8314606741573014</v>
      </c>
      <c r="T2517">
        <v>6.5449438202247192</v>
      </c>
      <c r="U2517">
        <v>29.092696629213492</v>
      </c>
      <c r="V2517">
        <v>55.617977528089888</v>
      </c>
      <c r="W2517">
        <v>16.853932584269664</v>
      </c>
      <c r="X2517">
        <v>100</v>
      </c>
      <c r="Y2517">
        <v>100</v>
      </c>
      <c r="Z2517">
        <v>0</v>
      </c>
      <c r="AA2517">
        <v>0.57621637642499202</v>
      </c>
      <c r="AB2517">
        <v>1.4279391534591253</v>
      </c>
      <c r="AC2517">
        <v>1.914082127313836</v>
      </c>
      <c r="AD2517">
        <v>4.6981824054278993</v>
      </c>
      <c r="AE2517">
        <v>4.4358162395957512</v>
      </c>
      <c r="AF2517">
        <v>43.852963158059445</v>
      </c>
      <c r="AG2517">
        <v>4</v>
      </c>
      <c r="AH2517">
        <v>2.7506381948037197</v>
      </c>
      <c r="AI2517">
        <v>159</v>
      </c>
      <c r="AJ2517">
        <v>110.9798742138365</v>
      </c>
      <c r="AK2517">
        <v>21.493616083946264</v>
      </c>
    </row>
    <row r="2518" spans="1:37">
      <c r="A2518">
        <v>13</v>
      </c>
      <c r="B2518">
        <v>7</v>
      </c>
      <c r="C2518">
        <v>2024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99</v>
      </c>
      <c r="N2518">
        <v>430</v>
      </c>
      <c r="O2518">
        <v>99</v>
      </c>
      <c r="P2518">
        <v>9999</v>
      </c>
      <c r="Q2518">
        <v>265</v>
      </c>
      <c r="R2518">
        <v>286</v>
      </c>
      <c r="S2518">
        <v>6.975524475524475</v>
      </c>
      <c r="T2518">
        <v>6.6503496503496526</v>
      </c>
      <c r="U2518">
        <v>31.603146853146839</v>
      </c>
      <c r="V2518">
        <v>55.944055944055933</v>
      </c>
      <c r="W2518">
        <v>15.034965034965037</v>
      </c>
      <c r="X2518">
        <v>100</v>
      </c>
      <c r="Y2518">
        <v>100</v>
      </c>
      <c r="Z2518">
        <v>0</v>
      </c>
      <c r="AA2518">
        <v>0.8879676800493288</v>
      </c>
      <c r="AB2518">
        <v>1.4003354634658469</v>
      </c>
      <c r="AC2518">
        <v>1.8689915056987312</v>
      </c>
      <c r="AD2518">
        <v>6.9797839745909274</v>
      </c>
      <c r="AE2518">
        <v>1.8571042893287393</v>
      </c>
      <c r="AF2518">
        <v>36.679201409497267</v>
      </c>
      <c r="AG2518">
        <v>6.4269662921348303</v>
      </c>
      <c r="AH2518">
        <v>4.800935275414389</v>
      </c>
      <c r="AI2518">
        <v>242</v>
      </c>
      <c r="AJ2518">
        <v>112.8921487603306</v>
      </c>
      <c r="AK2518">
        <v>22.186450856573298</v>
      </c>
    </row>
    <row r="2519" spans="1:37">
      <c r="A2519">
        <v>13</v>
      </c>
      <c r="B2519">
        <v>8</v>
      </c>
      <c r="C2519">
        <v>2024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99</v>
      </c>
      <c r="N2519">
        <v>433</v>
      </c>
      <c r="O2519">
        <v>99</v>
      </c>
      <c r="P2519">
        <v>9999</v>
      </c>
      <c r="Q2519">
        <v>190</v>
      </c>
      <c r="R2519">
        <v>198</v>
      </c>
      <c r="S2519">
        <v>7.4191919191919187</v>
      </c>
      <c r="T2519">
        <v>6.9444444444444438</v>
      </c>
      <c r="U2519">
        <v>34.108585858585869</v>
      </c>
      <c r="V2519">
        <v>57.07070707070708</v>
      </c>
      <c r="W2519">
        <v>18.181818181818183</v>
      </c>
      <c r="X2519">
        <v>100</v>
      </c>
      <c r="Y2519">
        <v>100</v>
      </c>
      <c r="Z2519">
        <v>0</v>
      </c>
      <c r="AA2519">
        <v>0.55293251291522083</v>
      </c>
      <c r="AB2519">
        <v>1.1196298782084748</v>
      </c>
      <c r="AC2519">
        <v>1.8618836026840888</v>
      </c>
      <c r="AD2519">
        <v>12.634730461101618</v>
      </c>
      <c r="AE2519">
        <v>11.280622765680803</v>
      </c>
      <c r="AF2519">
        <v>34.551043368159306</v>
      </c>
      <c r="AG2519">
        <v>4.4494382022471912</v>
      </c>
      <c r="AH2519">
        <v>3.5872231434984889</v>
      </c>
      <c r="AI2519">
        <v>173</v>
      </c>
      <c r="AJ2519">
        <v>114.32890173410398</v>
      </c>
      <c r="AK2519">
        <v>23.011294578836257</v>
      </c>
    </row>
    <row r="2520" spans="1:37">
      <c r="A2520">
        <v>13</v>
      </c>
      <c r="B2520">
        <v>9</v>
      </c>
      <c r="C2520">
        <v>2024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99</v>
      </c>
      <c r="N2520">
        <v>435</v>
      </c>
      <c r="O2520">
        <v>99</v>
      </c>
      <c r="P2520">
        <v>9999</v>
      </c>
      <c r="Q2520">
        <v>324</v>
      </c>
      <c r="R2520">
        <v>346</v>
      </c>
      <c r="S2520">
        <v>7.5202312138728304</v>
      </c>
      <c r="T2520">
        <v>6.8670520231213876</v>
      </c>
      <c r="U2520">
        <v>36.549421965317926</v>
      </c>
      <c r="V2520">
        <v>0</v>
      </c>
      <c r="W2520">
        <v>17.341040462427738</v>
      </c>
      <c r="X2520">
        <v>100</v>
      </c>
      <c r="Y2520">
        <v>100</v>
      </c>
      <c r="Z2520">
        <v>100</v>
      </c>
      <c r="AA2520">
        <v>0.84358319912960256</v>
      </c>
      <c r="AB2520">
        <v>1.1584801453275673</v>
      </c>
      <c r="AC2520">
        <v>1.8776787362592011</v>
      </c>
      <c r="AD2520">
        <v>7.2763556659180066</v>
      </c>
      <c r="AE2520">
        <v>-1.6652644580994458</v>
      </c>
      <c r="AF2520">
        <v>20.983619471886222</v>
      </c>
      <c r="AG2520">
        <v>7.7752808988764048</v>
      </c>
      <c r="AH2520">
        <v>6.7171662982151794</v>
      </c>
      <c r="AI2520">
        <v>286</v>
      </c>
      <c r="AJ2520">
        <v>116.23461538461552</v>
      </c>
      <c r="AK2520">
        <v>23.492825630201096</v>
      </c>
    </row>
    <row r="2521" spans="1:37">
      <c r="A2521">
        <v>13</v>
      </c>
      <c r="B2521">
        <v>10</v>
      </c>
      <c r="C2521">
        <v>2024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99</v>
      </c>
      <c r="N2521">
        <v>438</v>
      </c>
      <c r="O2521">
        <v>99</v>
      </c>
      <c r="P2521">
        <v>9999</v>
      </c>
      <c r="Q2521">
        <v>212</v>
      </c>
      <c r="R2521">
        <v>227</v>
      </c>
      <c r="S2521">
        <v>7.9647577092511028</v>
      </c>
      <c r="T2521">
        <v>6.7400881057268709</v>
      </c>
      <c r="U2521">
        <v>39.090308370044006</v>
      </c>
      <c r="V2521">
        <v>0</v>
      </c>
      <c r="W2521">
        <v>19.383259911894275</v>
      </c>
      <c r="X2521">
        <v>100</v>
      </c>
      <c r="Y2521">
        <v>100</v>
      </c>
      <c r="Z2521">
        <v>100</v>
      </c>
      <c r="AA2521">
        <v>0.58150146841831551</v>
      </c>
      <c r="AB2521">
        <v>1.2161143829412262</v>
      </c>
      <c r="AC2521">
        <v>1.9209776308735804</v>
      </c>
      <c r="AD2521">
        <v>5.6827846837844511</v>
      </c>
      <c r="AE2521">
        <v>1.785772078428761</v>
      </c>
      <c r="AF2521">
        <v>23.745130253358099</v>
      </c>
      <c r="AG2521">
        <v>5.1011235955056176</v>
      </c>
      <c r="AH2521">
        <v>4.713293042693981</v>
      </c>
      <c r="AI2521">
        <v>203</v>
      </c>
      <c r="AJ2521">
        <v>117.28866995073898</v>
      </c>
      <c r="AK2521">
        <v>24.380268055116055</v>
      </c>
    </row>
    <row r="2522" spans="1:37">
      <c r="A2522">
        <v>13</v>
      </c>
      <c r="B2522">
        <v>11</v>
      </c>
      <c r="C2522">
        <v>2024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99</v>
      </c>
      <c r="N2522">
        <v>440</v>
      </c>
      <c r="O2522">
        <v>99</v>
      </c>
      <c r="P2522">
        <v>9999</v>
      </c>
      <c r="Q2522">
        <v>378</v>
      </c>
      <c r="R2522">
        <v>413</v>
      </c>
      <c r="S2522">
        <v>8.0411622276029053</v>
      </c>
      <c r="T2522">
        <v>7.0968523002421273</v>
      </c>
      <c r="U2522">
        <v>41.561259079903174</v>
      </c>
      <c r="V2522">
        <v>0</v>
      </c>
      <c r="W2522">
        <v>23.002421307506062</v>
      </c>
      <c r="X2522">
        <v>100</v>
      </c>
      <c r="Y2522">
        <v>100</v>
      </c>
      <c r="Z2522">
        <v>100</v>
      </c>
      <c r="AA2522">
        <v>0.8486995396871736</v>
      </c>
      <c r="AB2522">
        <v>1.225535651165585</v>
      </c>
      <c r="AC2522">
        <v>1.8240562971792311</v>
      </c>
      <c r="AD2522">
        <v>11.141149007972862</v>
      </c>
      <c r="AE2522">
        <v>13.145998690159628</v>
      </c>
      <c r="AF2522">
        <v>20.618005544086</v>
      </c>
      <c r="AG2522">
        <v>9.2808988764044944</v>
      </c>
      <c r="AH2522">
        <v>9.1173417951466416</v>
      </c>
      <c r="AI2522">
        <v>362</v>
      </c>
      <c r="AJ2522">
        <v>118.66629834254132</v>
      </c>
      <c r="AK2522">
        <v>25.08139356392244</v>
      </c>
    </row>
    <row r="2523" spans="1:37">
      <c r="A2523">
        <v>13</v>
      </c>
      <c r="B2523">
        <v>12</v>
      </c>
      <c r="C2523">
        <v>2024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99</v>
      </c>
      <c r="N2523">
        <v>443</v>
      </c>
      <c r="O2523">
        <v>99</v>
      </c>
      <c r="P2523">
        <v>9999</v>
      </c>
      <c r="Q2523">
        <v>265</v>
      </c>
      <c r="R2523">
        <v>272</v>
      </c>
      <c r="S2523">
        <v>8.430147058823529</v>
      </c>
      <c r="T2523">
        <v>7.0183823529411757</v>
      </c>
      <c r="U2523">
        <v>44.070220588235301</v>
      </c>
      <c r="V2523">
        <v>0</v>
      </c>
      <c r="W2523">
        <v>18.014705882352938</v>
      </c>
      <c r="X2523">
        <v>100</v>
      </c>
      <c r="Y2523">
        <v>100</v>
      </c>
      <c r="Z2523">
        <v>100</v>
      </c>
      <c r="AA2523">
        <v>0.57422834015207747</v>
      </c>
      <c r="AB2523">
        <v>1.219740802561158</v>
      </c>
      <c r="AC2523">
        <v>1.8016619046069964</v>
      </c>
      <c r="AD2523">
        <v>8.652598739793774</v>
      </c>
      <c r="AE2523">
        <v>-2.6123158297841074</v>
      </c>
      <c r="AF2523">
        <v>24.902155569368361</v>
      </c>
      <c r="AG2523">
        <v>6.1123595505617985</v>
      </c>
      <c r="AH2523">
        <v>6.3671285323803559</v>
      </c>
      <c r="AI2523">
        <v>231</v>
      </c>
      <c r="AJ2523">
        <v>119.71082251082248</v>
      </c>
      <c r="AK2523">
        <v>25.902582932345279</v>
      </c>
    </row>
    <row r="2524" spans="1:37">
      <c r="A2524">
        <v>13</v>
      </c>
      <c r="B2524">
        <v>13</v>
      </c>
      <c r="C2524">
        <v>2024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99</v>
      </c>
      <c r="N2524">
        <v>445</v>
      </c>
      <c r="O2524">
        <v>99</v>
      </c>
      <c r="P2524">
        <v>9999</v>
      </c>
      <c r="Q2524">
        <v>560</v>
      </c>
      <c r="R2524">
        <v>619</v>
      </c>
      <c r="S2524">
        <v>8.8336025848142175</v>
      </c>
      <c r="T2524">
        <v>7.3941841680129246</v>
      </c>
      <c r="U2524">
        <v>47.413085621970886</v>
      </c>
      <c r="V2524">
        <v>0</v>
      </c>
      <c r="W2524">
        <v>24.394184168012924</v>
      </c>
      <c r="X2524">
        <v>100</v>
      </c>
      <c r="Y2524">
        <v>100</v>
      </c>
      <c r="Z2524">
        <v>100</v>
      </c>
      <c r="AA2524">
        <v>1.3839980987780265</v>
      </c>
      <c r="AB2524">
        <v>1.0230470707368544</v>
      </c>
      <c r="AC2524">
        <v>1.7258928353660223</v>
      </c>
      <c r="AD2524">
        <v>19.607501914492705</v>
      </c>
      <c r="AE2524">
        <v>1.0082156545357068</v>
      </c>
      <c r="AF2524">
        <v>26.131213962516167</v>
      </c>
      <c r="AG2524">
        <v>13.910112359550562</v>
      </c>
      <c r="AH2524">
        <v>15.589003608735316</v>
      </c>
      <c r="AI2524">
        <v>548</v>
      </c>
      <c r="AJ2524">
        <v>120.86021897810228</v>
      </c>
      <c r="AK2524">
        <v>27.037825953302004</v>
      </c>
    </row>
    <row r="2525" spans="1:37">
      <c r="A2525">
        <v>13</v>
      </c>
      <c r="B2525">
        <v>14</v>
      </c>
      <c r="C2525">
        <v>2024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99</v>
      </c>
      <c r="N2525">
        <v>450</v>
      </c>
      <c r="O2525">
        <v>99</v>
      </c>
      <c r="P2525">
        <v>9999</v>
      </c>
      <c r="Q2525">
        <v>473</v>
      </c>
      <c r="R2525">
        <v>511</v>
      </c>
      <c r="S2525">
        <v>9.3483365949119381</v>
      </c>
      <c r="T2525">
        <v>7.8630136986301373</v>
      </c>
      <c r="U2525">
        <v>52.287866927592916</v>
      </c>
      <c r="V2525">
        <v>0</v>
      </c>
      <c r="W2525">
        <v>31.11545988258316</v>
      </c>
      <c r="X2525">
        <v>100</v>
      </c>
      <c r="Y2525">
        <v>100</v>
      </c>
      <c r="Z2525">
        <v>100</v>
      </c>
      <c r="AA2525">
        <v>1.44577444556991</v>
      </c>
      <c r="AB2525">
        <v>0.97321876642925187</v>
      </c>
      <c r="AC2525">
        <v>1.7763454198699558</v>
      </c>
      <c r="AD2525">
        <v>17.435161702653872</v>
      </c>
      <c r="AE2525">
        <v>10.618428396232412</v>
      </c>
      <c r="AF2525">
        <v>19.626783168676191</v>
      </c>
      <c r="AG2525">
        <v>11.483146067415728</v>
      </c>
      <c r="AH2525">
        <v>14.19225200169547</v>
      </c>
      <c r="AI2525">
        <v>456</v>
      </c>
      <c r="AJ2525">
        <v>122.66885964912289</v>
      </c>
      <c r="AK2525">
        <v>28.468042323471167</v>
      </c>
    </row>
    <row r="2526" spans="1:37">
      <c r="A2526">
        <v>13</v>
      </c>
      <c r="B2526">
        <v>15</v>
      </c>
      <c r="C2526">
        <v>2024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99</v>
      </c>
      <c r="N2526">
        <v>455</v>
      </c>
      <c r="O2526">
        <v>99</v>
      </c>
      <c r="P2526">
        <v>9999</v>
      </c>
      <c r="Q2526">
        <v>336</v>
      </c>
      <c r="R2526">
        <v>365</v>
      </c>
      <c r="S2526">
        <v>9.8575342465753426</v>
      </c>
      <c r="T2526">
        <v>8.1424657534246574</v>
      </c>
      <c r="U2526">
        <v>57.456986301369881</v>
      </c>
      <c r="V2526">
        <v>0</v>
      </c>
      <c r="W2526">
        <v>37.260273972602739</v>
      </c>
      <c r="X2526">
        <v>100</v>
      </c>
      <c r="Y2526">
        <v>100</v>
      </c>
      <c r="Z2526">
        <v>100</v>
      </c>
      <c r="AA2526">
        <v>1.4012466904436069</v>
      </c>
      <c r="AB2526">
        <v>1.111079668452756</v>
      </c>
      <c r="AC2526">
        <v>1.7190247161848971</v>
      </c>
      <c r="AD2526">
        <v>3.6009968768016991</v>
      </c>
      <c r="AE2526">
        <v>18.520927856079563</v>
      </c>
      <c r="AF2526">
        <v>19.136495205009766</v>
      </c>
      <c r="AG2526">
        <v>8.2022471910112351</v>
      </c>
      <c r="AH2526">
        <v>11.139487128277421</v>
      </c>
      <c r="AI2526">
        <v>313</v>
      </c>
      <c r="AJ2526">
        <v>123.72971246006398</v>
      </c>
      <c r="AK2526">
        <v>30.607825536797119</v>
      </c>
    </row>
    <row r="2527" spans="1:37">
      <c r="A2527">
        <v>13</v>
      </c>
      <c r="B2527">
        <v>16</v>
      </c>
      <c r="C2527">
        <v>2024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99</v>
      </c>
      <c r="N2527">
        <v>460</v>
      </c>
      <c r="O2527">
        <v>99</v>
      </c>
      <c r="P2527">
        <v>9999</v>
      </c>
      <c r="Q2527">
        <v>347</v>
      </c>
      <c r="R2527">
        <v>383</v>
      </c>
      <c r="S2527">
        <v>10.676240208877289</v>
      </c>
      <c r="T2527">
        <v>9.1174934725848562</v>
      </c>
      <c r="U2527">
        <v>64.853785900783308</v>
      </c>
      <c r="V2527">
        <v>0</v>
      </c>
      <c r="W2527">
        <v>60.574412532637083</v>
      </c>
      <c r="X2527">
        <v>100</v>
      </c>
      <c r="Y2527">
        <v>100</v>
      </c>
      <c r="Z2527">
        <v>100</v>
      </c>
      <c r="AA2527">
        <v>4.2566096691890003</v>
      </c>
      <c r="AB2527">
        <v>1.0909714763196252</v>
      </c>
      <c r="AC2527">
        <v>2.3514413077616312</v>
      </c>
      <c r="AD2527">
        <v>33.586675061324918</v>
      </c>
      <c r="AE2527">
        <v>11.99891175612264</v>
      </c>
      <c r="AF2527">
        <v>23.873970677563996</v>
      </c>
      <c r="AG2527">
        <v>8.6067415730337054</v>
      </c>
      <c r="AH2527">
        <v>13.193608597224991</v>
      </c>
      <c r="AI2527">
        <v>340</v>
      </c>
      <c r="AJ2527">
        <v>125.4823529411764</v>
      </c>
      <c r="AK2527">
        <v>32.927084833987465</v>
      </c>
    </row>
    <row r="2528" spans="1:37">
      <c r="A2528">
        <v>13</v>
      </c>
      <c r="B2528">
        <v>17</v>
      </c>
      <c r="C2528">
        <v>2023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99</v>
      </c>
      <c r="N2528">
        <v>409</v>
      </c>
      <c r="O2528">
        <v>99</v>
      </c>
      <c r="P2528">
        <v>9999</v>
      </c>
      <c r="Q2528">
        <v>2</v>
      </c>
      <c r="R2528">
        <v>2</v>
      </c>
      <c r="S2528">
        <v>2.5</v>
      </c>
      <c r="T2528">
        <v>2.5</v>
      </c>
      <c r="U2528">
        <v>8.1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1.7999999999999985</v>
      </c>
      <c r="AB2528">
        <v>0.5</v>
      </c>
      <c r="AC2528">
        <v>0.5</v>
      </c>
      <c r="AD2528">
        <v>-99.999999999999915</v>
      </c>
      <c r="AE2528">
        <v>-99.999999999999915</v>
      </c>
      <c r="AF2528">
        <v>100</v>
      </c>
      <c r="AG2528">
        <v>4.0708324852432309E-2</v>
      </c>
      <c r="AH2528">
        <v>7.7969005587634364E-3</v>
      </c>
      <c r="AI2528">
        <v>0</v>
      </c>
    </row>
    <row r="2529" spans="1:37">
      <c r="A2529">
        <v>13</v>
      </c>
      <c r="B2529">
        <v>18</v>
      </c>
      <c r="C2529">
        <v>2023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99</v>
      </c>
      <c r="N2529">
        <v>410</v>
      </c>
      <c r="O2529">
        <v>99</v>
      </c>
      <c r="P2529">
        <v>9999</v>
      </c>
      <c r="Q2529">
        <v>19</v>
      </c>
      <c r="R2529">
        <v>27</v>
      </c>
      <c r="S2529">
        <v>4.5185185185185182</v>
      </c>
      <c r="T2529">
        <v>4.7777777777777777</v>
      </c>
      <c r="U2529">
        <v>13.333333333333337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0.96032401939248668</v>
      </c>
      <c r="AB2529">
        <v>1.7715941841631713</v>
      </c>
      <c r="AC2529">
        <v>1.8724777273725248</v>
      </c>
      <c r="AD2529">
        <v>30.114873308809781</v>
      </c>
      <c r="AE2529">
        <v>26.364027345844654</v>
      </c>
      <c r="AF2529">
        <v>43.667213888653428</v>
      </c>
      <c r="AG2529">
        <v>0.54956238550783632</v>
      </c>
      <c r="AH2529">
        <v>0.17326445686140965</v>
      </c>
      <c r="AI2529">
        <v>9</v>
      </c>
      <c r="AJ2529">
        <v>95.01111111111112</v>
      </c>
      <c r="AK2529">
        <v>15.848221647792396</v>
      </c>
    </row>
    <row r="2530" spans="1:37">
      <c r="A2530">
        <v>13</v>
      </c>
      <c r="B2530">
        <v>19</v>
      </c>
      <c r="C2530">
        <v>2023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99</v>
      </c>
      <c r="N2530">
        <v>415</v>
      </c>
      <c r="O2530">
        <v>99</v>
      </c>
      <c r="P2530">
        <v>9999</v>
      </c>
      <c r="Q2530">
        <v>106</v>
      </c>
      <c r="R2530">
        <v>138</v>
      </c>
      <c r="S2530">
        <v>5.5869565217391308</v>
      </c>
      <c r="T2530">
        <v>5.5072463768115938</v>
      </c>
      <c r="U2530">
        <v>17.906521739130426</v>
      </c>
      <c r="V2530">
        <v>0</v>
      </c>
      <c r="W2530">
        <v>4.3478260869565215</v>
      </c>
      <c r="X2530">
        <v>89.855072463768124</v>
      </c>
      <c r="Y2530">
        <v>0</v>
      </c>
      <c r="Z2530">
        <v>0</v>
      </c>
      <c r="AA2530">
        <v>1.2622849377301728</v>
      </c>
      <c r="AB2530">
        <v>1.6139260837804004</v>
      </c>
      <c r="AC2530">
        <v>1.774400804401528</v>
      </c>
      <c r="AD2530">
        <v>31.967083755344245</v>
      </c>
      <c r="AE2530">
        <v>32.852151997044274</v>
      </c>
      <c r="AF2530">
        <v>66.779998103709374</v>
      </c>
      <c r="AG2530">
        <v>2.8088744148178297</v>
      </c>
      <c r="AH2530">
        <v>1.1893161093061921</v>
      </c>
      <c r="AI2530">
        <v>38</v>
      </c>
      <c r="AJ2530">
        <v>102.88684210526318</v>
      </c>
      <c r="AK2530">
        <v>16.652884344826365</v>
      </c>
    </row>
    <row r="2531" spans="1:37">
      <c r="A2531">
        <v>13</v>
      </c>
      <c r="B2531">
        <v>20</v>
      </c>
      <c r="C2531">
        <v>2023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99</v>
      </c>
      <c r="N2531">
        <v>420</v>
      </c>
      <c r="O2531">
        <v>99</v>
      </c>
      <c r="P2531">
        <v>9999</v>
      </c>
      <c r="Q2531">
        <v>241</v>
      </c>
      <c r="R2531">
        <v>287</v>
      </c>
      <c r="S2531">
        <v>6.1045296167247383</v>
      </c>
      <c r="T2531">
        <v>5.951219512195121</v>
      </c>
      <c r="U2531">
        <v>22.821254355400725</v>
      </c>
      <c r="V2531">
        <v>1.0452961672473868</v>
      </c>
      <c r="W2531">
        <v>7.6655052264808354</v>
      </c>
      <c r="X2531">
        <v>100</v>
      </c>
      <c r="Y2531">
        <v>44.947735191637641</v>
      </c>
      <c r="Z2531">
        <v>0</v>
      </c>
      <c r="AA2531">
        <v>1.3667280142437741</v>
      </c>
      <c r="AB2531">
        <v>1.3497504111752658</v>
      </c>
      <c r="AC2531">
        <v>1.69988426862751</v>
      </c>
      <c r="AD2531">
        <v>11.495593380619102</v>
      </c>
      <c r="AE2531">
        <v>1.2594177738043184</v>
      </c>
      <c r="AF2531">
        <v>46.084154114811021</v>
      </c>
      <c r="AG2531">
        <v>5.8416446163240403</v>
      </c>
      <c r="AH2531">
        <v>3.1523061475143797</v>
      </c>
      <c r="AI2531">
        <v>54</v>
      </c>
      <c r="AJ2531">
        <v>106.31111111111112</v>
      </c>
      <c r="AK2531">
        <v>18.981134764419032</v>
      </c>
    </row>
    <row r="2532" spans="1:37">
      <c r="A2532">
        <v>13</v>
      </c>
      <c r="B2532">
        <v>21</v>
      </c>
      <c r="C2532">
        <v>2023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99</v>
      </c>
      <c r="N2532">
        <v>425</v>
      </c>
      <c r="O2532">
        <v>99</v>
      </c>
      <c r="P2532">
        <v>9999</v>
      </c>
      <c r="Q2532">
        <v>237</v>
      </c>
      <c r="R2532">
        <v>267</v>
      </c>
      <c r="S2532">
        <v>6.5692883895131056</v>
      </c>
      <c r="T2532">
        <v>6.4831460674157286</v>
      </c>
      <c r="U2532">
        <v>26.555430711610502</v>
      </c>
      <c r="V2532">
        <v>52.059925093632955</v>
      </c>
      <c r="W2532">
        <v>11.610486891385772</v>
      </c>
      <c r="X2532">
        <v>100</v>
      </c>
      <c r="Y2532">
        <v>100</v>
      </c>
      <c r="Z2532">
        <v>0</v>
      </c>
      <c r="AA2532">
        <v>0.90533091487234241</v>
      </c>
      <c r="AB2532">
        <v>1.2653080109302941</v>
      </c>
      <c r="AC2532">
        <v>1.8468255559459377</v>
      </c>
      <c r="AD2532">
        <v>3.5554591992394253</v>
      </c>
      <c r="AE2532">
        <v>2.1839118415198437</v>
      </c>
      <c r="AF2532">
        <v>43.204098692780448</v>
      </c>
      <c r="AG2532">
        <v>5.4345613677997155</v>
      </c>
      <c r="AH2532">
        <v>3.4124916069012596</v>
      </c>
      <c r="AI2532">
        <v>62</v>
      </c>
      <c r="AJ2532">
        <v>109.43064516129031</v>
      </c>
      <c r="AK2532">
        <v>20.562708588402625</v>
      </c>
    </row>
    <row r="2533" spans="1:37">
      <c r="A2533">
        <v>13</v>
      </c>
      <c r="B2533">
        <v>22</v>
      </c>
      <c r="C2533">
        <v>2023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99</v>
      </c>
      <c r="N2533">
        <v>428</v>
      </c>
      <c r="O2533">
        <v>99</v>
      </c>
      <c r="P2533">
        <v>9999</v>
      </c>
      <c r="Q2533">
        <v>169</v>
      </c>
      <c r="R2533">
        <v>180</v>
      </c>
      <c r="S2533">
        <v>6.261111111111112</v>
      </c>
      <c r="T2533">
        <v>6.1388888888888884</v>
      </c>
      <c r="U2533">
        <v>29.02999999999999</v>
      </c>
      <c r="V2533">
        <v>52.777777777777779</v>
      </c>
      <c r="W2533">
        <v>11.111111111111112</v>
      </c>
      <c r="X2533">
        <v>100</v>
      </c>
      <c r="Y2533">
        <v>100</v>
      </c>
      <c r="Z2533">
        <v>0</v>
      </c>
      <c r="AA2533">
        <v>0.56528262351219372</v>
      </c>
      <c r="AB2533">
        <v>1.5718491901398195</v>
      </c>
      <c r="AC2533">
        <v>1.8462089952984688</v>
      </c>
      <c r="AD2533">
        <v>9.6850619123826167</v>
      </c>
      <c r="AE2533">
        <v>7.5857034535005985</v>
      </c>
      <c r="AF2533">
        <v>40.101645788255361</v>
      </c>
      <c r="AG2533">
        <v>3.6637492367189086</v>
      </c>
      <c r="AH2533">
        <v>2.5149335913433606</v>
      </c>
      <c r="AI2533">
        <v>37</v>
      </c>
      <c r="AJ2533">
        <v>113.44594594594598</v>
      </c>
      <c r="AK2533">
        <v>20.139862833402123</v>
      </c>
    </row>
    <row r="2534" spans="1:37">
      <c r="A2534">
        <v>13</v>
      </c>
      <c r="B2534">
        <v>23</v>
      </c>
      <c r="C2534">
        <v>2023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99</v>
      </c>
      <c r="N2534">
        <v>430</v>
      </c>
      <c r="O2534">
        <v>99</v>
      </c>
      <c r="P2534">
        <v>9999</v>
      </c>
      <c r="Q2534">
        <v>295</v>
      </c>
      <c r="R2534">
        <v>318</v>
      </c>
      <c r="S2534">
        <v>6.7169811320754702</v>
      </c>
      <c r="T2534">
        <v>6.3301886792452819</v>
      </c>
      <c r="U2534">
        <v>31.624213836477992</v>
      </c>
      <c r="V2534">
        <v>59.433962264150935</v>
      </c>
      <c r="W2534">
        <v>13.207547169811324</v>
      </c>
      <c r="X2534">
        <v>100</v>
      </c>
      <c r="Y2534">
        <v>100</v>
      </c>
      <c r="Z2534">
        <v>0</v>
      </c>
      <c r="AA2534">
        <v>0.82015406103553645</v>
      </c>
      <c r="AB2534">
        <v>1.467175764151806</v>
      </c>
      <c r="AC2534">
        <v>1.9412197007717329</v>
      </c>
      <c r="AD2534">
        <v>13.218057619348121</v>
      </c>
      <c r="AE2534">
        <v>5.2257945216261268</v>
      </c>
      <c r="AF2534">
        <v>26.136381400425918</v>
      </c>
      <c r="AG2534">
        <v>6.4726236515367397</v>
      </c>
      <c r="AH2534">
        <v>4.8400944734076843</v>
      </c>
      <c r="AI2534">
        <v>60</v>
      </c>
      <c r="AJ2534">
        <v>114.85500000000002</v>
      </c>
      <c r="AK2534">
        <v>21.273419619665464</v>
      </c>
    </row>
    <row r="2535" spans="1:37">
      <c r="A2535">
        <v>13</v>
      </c>
      <c r="B2535">
        <v>24</v>
      </c>
      <c r="C2535">
        <v>2023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99</v>
      </c>
      <c r="N2535">
        <v>433</v>
      </c>
      <c r="O2535">
        <v>99</v>
      </c>
      <c r="P2535">
        <v>9999</v>
      </c>
      <c r="Q2535">
        <v>209</v>
      </c>
      <c r="R2535">
        <v>216</v>
      </c>
      <c r="S2535">
        <v>6.9212962962962967</v>
      </c>
      <c r="T2535">
        <v>6.4814814814814827</v>
      </c>
      <c r="U2535">
        <v>34.024999999999999</v>
      </c>
      <c r="V2535">
        <v>63.42592592592591</v>
      </c>
      <c r="W2535">
        <v>10.648148148148149</v>
      </c>
      <c r="X2535">
        <v>100</v>
      </c>
      <c r="Y2535">
        <v>100</v>
      </c>
      <c r="Z2535">
        <v>0</v>
      </c>
      <c r="AA2535">
        <v>0.58327380648663052</v>
      </c>
      <c r="AB2535">
        <v>1.4714285654830839</v>
      </c>
      <c r="AC2535">
        <v>1.7611101374768496</v>
      </c>
      <c r="AD2535">
        <v>-8.0240119469422151</v>
      </c>
      <c r="AE2535">
        <v>-7.3914748955819505</v>
      </c>
      <c r="AF2535">
        <v>35.585869569344325</v>
      </c>
      <c r="AG2535">
        <v>4.3964990840626905</v>
      </c>
      <c r="AH2535">
        <v>3.537193886825678</v>
      </c>
      <c r="AI2535">
        <v>42</v>
      </c>
      <c r="AJ2535">
        <v>116.13571428571424</v>
      </c>
      <c r="AK2535">
        <v>21.908043606475829</v>
      </c>
    </row>
    <row r="2536" spans="1:37">
      <c r="A2536">
        <v>13</v>
      </c>
      <c r="B2536">
        <v>25</v>
      </c>
      <c r="C2536">
        <v>2023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99</v>
      </c>
      <c r="N2536">
        <v>435</v>
      </c>
      <c r="O2536">
        <v>99</v>
      </c>
      <c r="P2536">
        <v>9999</v>
      </c>
      <c r="Q2536">
        <v>369</v>
      </c>
      <c r="R2536">
        <v>392</v>
      </c>
      <c r="S2536">
        <v>7.2602040816326525</v>
      </c>
      <c r="T2536">
        <v>6.8112244897959187</v>
      </c>
      <c r="U2536">
        <v>36.572117346938789</v>
      </c>
      <c r="V2536">
        <v>0</v>
      </c>
      <c r="W2536">
        <v>18.112244897959183</v>
      </c>
      <c r="X2536">
        <v>100</v>
      </c>
      <c r="Y2536">
        <v>100</v>
      </c>
      <c r="Z2536">
        <v>100</v>
      </c>
      <c r="AA2536">
        <v>0.83418073979011986</v>
      </c>
      <c r="AB2536">
        <v>1.3223541002749384</v>
      </c>
      <c r="AC2536">
        <v>1.8210998388539044</v>
      </c>
      <c r="AD2536">
        <v>7.6071696330024769</v>
      </c>
      <c r="AE2536">
        <v>6.830705427081762</v>
      </c>
      <c r="AF2536">
        <v>18.671280703688421</v>
      </c>
      <c r="AG2536">
        <v>7.9788316710767324</v>
      </c>
      <c r="AH2536">
        <v>6.8999056526903422</v>
      </c>
      <c r="AI2536">
        <v>93</v>
      </c>
      <c r="AJ2536">
        <v>117.52365591397852</v>
      </c>
      <c r="AK2536">
        <v>22.89320097075252</v>
      </c>
    </row>
    <row r="2537" spans="1:37">
      <c r="A2537">
        <v>13</v>
      </c>
      <c r="B2537">
        <v>26</v>
      </c>
      <c r="C2537">
        <v>2023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99</v>
      </c>
      <c r="N2537">
        <v>438</v>
      </c>
      <c r="O2537">
        <v>99</v>
      </c>
      <c r="P2537">
        <v>9999</v>
      </c>
      <c r="Q2537">
        <v>258</v>
      </c>
      <c r="R2537">
        <v>269</v>
      </c>
      <c r="S2537">
        <v>7.6617100371747187</v>
      </c>
      <c r="T2537">
        <v>6.9033457249070613</v>
      </c>
      <c r="U2537">
        <v>39.035687732342005</v>
      </c>
      <c r="V2537">
        <v>0</v>
      </c>
      <c r="W2537">
        <v>16.356877323420075</v>
      </c>
      <c r="X2537">
        <v>100</v>
      </c>
      <c r="Y2537">
        <v>100</v>
      </c>
      <c r="Z2537">
        <v>100</v>
      </c>
      <c r="AA2537">
        <v>0.58238516671941853</v>
      </c>
      <c r="AB2537">
        <v>1.2994359848591381</v>
      </c>
      <c r="AC2537">
        <v>1.6825001188680528</v>
      </c>
      <c r="AD2537">
        <v>2.8233701950990402</v>
      </c>
      <c r="AE2537">
        <v>-1.4310924541171219</v>
      </c>
      <c r="AF2537">
        <v>12.107233829963132</v>
      </c>
      <c r="AG2537">
        <v>5.475269692652148</v>
      </c>
      <c r="AH2537">
        <v>5.0538354325525514</v>
      </c>
      <c r="AI2537">
        <v>54</v>
      </c>
      <c r="AJ2537">
        <v>117.09259259259258</v>
      </c>
      <c r="AK2537">
        <v>24.817296000415553</v>
      </c>
    </row>
    <row r="2538" spans="1:37">
      <c r="A2538">
        <v>13</v>
      </c>
      <c r="B2538">
        <v>27</v>
      </c>
      <c r="C2538">
        <v>2023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99</v>
      </c>
      <c r="N2538">
        <v>440</v>
      </c>
      <c r="O2538">
        <v>99</v>
      </c>
      <c r="P2538">
        <v>9999</v>
      </c>
      <c r="Q2538">
        <v>416</v>
      </c>
      <c r="R2538">
        <v>446</v>
      </c>
      <c r="S2538">
        <v>7.9192825112107652</v>
      </c>
      <c r="T2538">
        <v>6.9215246636771308</v>
      </c>
      <c r="U2538">
        <v>41.531614349775808</v>
      </c>
      <c r="V2538">
        <v>0</v>
      </c>
      <c r="W2538">
        <v>18.161434977578477</v>
      </c>
      <c r="X2538">
        <v>100</v>
      </c>
      <c r="Y2538">
        <v>100</v>
      </c>
      <c r="Z2538">
        <v>100</v>
      </c>
      <c r="AA2538">
        <v>0.85862054042476799</v>
      </c>
      <c r="AB2538">
        <v>1.3814061290154984</v>
      </c>
      <c r="AC2538">
        <v>1.8389491559775737</v>
      </c>
      <c r="AD2538">
        <v>8.3814610303183112</v>
      </c>
      <c r="AE2538">
        <v>1.0801377468473248</v>
      </c>
      <c r="AF2538">
        <v>10.606882711454398</v>
      </c>
      <c r="AG2538">
        <v>9.0779564420924057</v>
      </c>
      <c r="AH2538">
        <v>8.9149857246932758</v>
      </c>
      <c r="AI2538">
        <v>81</v>
      </c>
      <c r="AJ2538">
        <v>119.058024691358</v>
      </c>
      <c r="AK2538">
        <v>25.047305215662004</v>
      </c>
    </row>
    <row r="2539" spans="1:37">
      <c r="A2539">
        <v>13</v>
      </c>
      <c r="B2539">
        <v>28</v>
      </c>
      <c r="C2539">
        <v>2023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99</v>
      </c>
      <c r="N2539">
        <v>443</v>
      </c>
      <c r="O2539">
        <v>99</v>
      </c>
      <c r="P2539">
        <v>9999</v>
      </c>
      <c r="Q2539">
        <v>277</v>
      </c>
      <c r="R2539">
        <v>294</v>
      </c>
      <c r="S2539">
        <v>8.1972789115646236</v>
      </c>
      <c r="T2539">
        <v>7.1904761904761934</v>
      </c>
      <c r="U2539">
        <v>44.008503401360549</v>
      </c>
      <c r="V2539">
        <v>0</v>
      </c>
      <c r="W2539">
        <v>18.707482993197274</v>
      </c>
      <c r="X2539">
        <v>100</v>
      </c>
      <c r="Y2539">
        <v>100</v>
      </c>
      <c r="Z2539">
        <v>100</v>
      </c>
      <c r="AA2539">
        <v>0.59627169735157204</v>
      </c>
      <c r="AB2539">
        <v>1.2838052270433602</v>
      </c>
      <c r="AC2539">
        <v>1.8325601337994135</v>
      </c>
      <c r="AD2539">
        <v>3.0689257828601058</v>
      </c>
      <c r="AE2539">
        <v>-0.39725167651412735</v>
      </c>
      <c r="AF2539">
        <v>20.233713058080696</v>
      </c>
      <c r="AG2539">
        <v>5.98412375330755</v>
      </c>
      <c r="AH2539">
        <v>6.2271727086148596</v>
      </c>
      <c r="AI2539">
        <v>55</v>
      </c>
      <c r="AJ2539">
        <v>121.31272727272729</v>
      </c>
      <c r="AK2539">
        <v>24.95626847303604</v>
      </c>
    </row>
    <row r="2540" spans="1:37">
      <c r="A2540">
        <v>13</v>
      </c>
      <c r="B2540">
        <v>29</v>
      </c>
      <c r="C2540">
        <v>2023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99</v>
      </c>
      <c r="N2540">
        <v>445</v>
      </c>
      <c r="O2540">
        <v>99</v>
      </c>
      <c r="P2540">
        <v>9999</v>
      </c>
      <c r="Q2540">
        <v>644</v>
      </c>
      <c r="R2540">
        <v>714</v>
      </c>
      <c r="S2540">
        <v>8.5952380952380985</v>
      </c>
      <c r="T2540">
        <v>7.4887955182072812</v>
      </c>
      <c r="U2540">
        <v>47.560924369747909</v>
      </c>
      <c r="V2540">
        <v>0</v>
      </c>
      <c r="W2540">
        <v>23.94957983193277</v>
      </c>
      <c r="X2540">
        <v>100</v>
      </c>
      <c r="Y2540">
        <v>100</v>
      </c>
      <c r="Z2540">
        <v>100</v>
      </c>
      <c r="AA2540">
        <v>1.3963436597521339</v>
      </c>
      <c r="AB2540">
        <v>1.2546963929767041</v>
      </c>
      <c r="AC2540">
        <v>1.6771701373658523</v>
      </c>
      <c r="AD2540">
        <v>13.694503555831467</v>
      </c>
      <c r="AE2540">
        <v>4.3679496596698755</v>
      </c>
      <c r="AF2540">
        <v>9.8676921734992185</v>
      </c>
      <c r="AG2540">
        <v>14.53287197231834</v>
      </c>
      <c r="AH2540">
        <v>16.343891828689397</v>
      </c>
      <c r="AI2540">
        <v>144</v>
      </c>
      <c r="AJ2540">
        <v>121.12430555555557</v>
      </c>
      <c r="AK2540">
        <v>27.177547822588657</v>
      </c>
    </row>
    <row r="2541" spans="1:37">
      <c r="A2541">
        <v>13</v>
      </c>
      <c r="B2541">
        <v>30</v>
      </c>
      <c r="C2541">
        <v>2023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99</v>
      </c>
      <c r="N2541">
        <v>450</v>
      </c>
      <c r="O2541">
        <v>99</v>
      </c>
      <c r="P2541">
        <v>9999</v>
      </c>
      <c r="Q2541">
        <v>514</v>
      </c>
      <c r="R2541">
        <v>576</v>
      </c>
      <c r="S2541">
        <v>9.1006944444444446</v>
      </c>
      <c r="T2541">
        <v>7.703125</v>
      </c>
      <c r="U2541">
        <v>52.5026041666666</v>
      </c>
      <c r="V2541">
        <v>0</v>
      </c>
      <c r="W2541">
        <v>27.430555555555557</v>
      </c>
      <c r="X2541">
        <v>100</v>
      </c>
      <c r="Y2541">
        <v>100</v>
      </c>
      <c r="Z2541">
        <v>100</v>
      </c>
      <c r="AA2541">
        <v>1.4409958059512129</v>
      </c>
      <c r="AB2541">
        <v>1.2062911782135348</v>
      </c>
      <c r="AC2541">
        <v>1.6363038331480499</v>
      </c>
      <c r="AD2541">
        <v>11.131114795823779</v>
      </c>
      <c r="AE2541">
        <v>8.3087248192263559</v>
      </c>
      <c r="AF2541">
        <v>3.1856266413367962</v>
      </c>
      <c r="AG2541">
        <v>11.723997557500509</v>
      </c>
      <c r="AH2541">
        <v>14.554936311595316</v>
      </c>
      <c r="AI2541">
        <v>124</v>
      </c>
      <c r="AJ2541">
        <v>123.44354838709673</v>
      </c>
      <c r="AK2541">
        <v>27.838485908642156</v>
      </c>
    </row>
    <row r="2542" spans="1:37">
      <c r="A2542">
        <v>13</v>
      </c>
      <c r="B2542">
        <v>31</v>
      </c>
      <c r="C2542">
        <v>2023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99</v>
      </c>
      <c r="N2542">
        <v>455</v>
      </c>
      <c r="O2542">
        <v>99</v>
      </c>
      <c r="P2542">
        <v>9999</v>
      </c>
      <c r="Q2542">
        <v>379</v>
      </c>
      <c r="R2542">
        <v>408</v>
      </c>
      <c r="S2542">
        <v>9.7083333333333357</v>
      </c>
      <c r="T2542">
        <v>8.382352941176471</v>
      </c>
      <c r="U2542">
        <v>57.367401960784242</v>
      </c>
      <c r="V2542">
        <v>0</v>
      </c>
      <c r="W2542">
        <v>42.401960784313729</v>
      </c>
      <c r="X2542">
        <v>100</v>
      </c>
      <c r="Y2542">
        <v>100</v>
      </c>
      <c r="Z2542">
        <v>100</v>
      </c>
      <c r="AA2542">
        <v>1.3731640560071963</v>
      </c>
      <c r="AB2542">
        <v>1.1634672516885081</v>
      </c>
      <c r="AC2542">
        <v>2.3693058371477318</v>
      </c>
      <c r="AD2542">
        <v>11.033618339311086</v>
      </c>
      <c r="AE2542">
        <v>2.2137385486683345</v>
      </c>
      <c r="AF2542">
        <v>-0.31119498761893322</v>
      </c>
      <c r="AG2542">
        <v>8.3044982698961896</v>
      </c>
      <c r="AH2542">
        <v>11.265029307923513</v>
      </c>
      <c r="AI2542">
        <v>89</v>
      </c>
      <c r="AJ2542">
        <v>124.32808988764036</v>
      </c>
      <c r="AK2542">
        <v>30.134928414785055</v>
      </c>
    </row>
    <row r="2543" spans="1:37">
      <c r="A2543">
        <v>13</v>
      </c>
      <c r="B2543">
        <v>32</v>
      </c>
      <c r="C2543">
        <v>2023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99</v>
      </c>
      <c r="N2543">
        <v>460</v>
      </c>
      <c r="O2543">
        <v>99</v>
      </c>
      <c r="P2543">
        <v>9999</v>
      </c>
      <c r="Q2543">
        <v>338</v>
      </c>
      <c r="R2543">
        <v>379</v>
      </c>
      <c r="S2543">
        <v>10.329815303430077</v>
      </c>
      <c r="T2543">
        <v>9.2612137203166167</v>
      </c>
      <c r="U2543">
        <v>65.308443271767828</v>
      </c>
      <c r="V2543">
        <v>0</v>
      </c>
      <c r="W2543">
        <v>61.477572559366763</v>
      </c>
      <c r="X2543">
        <v>100</v>
      </c>
      <c r="Y2543">
        <v>100</v>
      </c>
      <c r="Z2543">
        <v>100</v>
      </c>
      <c r="AA2543">
        <v>4.8417306979830004</v>
      </c>
      <c r="AB2543">
        <v>1.2911031946714684</v>
      </c>
      <c r="AC2543">
        <v>1.8797208584720324</v>
      </c>
      <c r="AD2543">
        <v>28.830240215229225</v>
      </c>
      <c r="AE2543">
        <v>28.923520383793623</v>
      </c>
      <c r="AF2543">
        <v>15.584718959575302</v>
      </c>
      <c r="AG2543">
        <v>7.7142275595359262</v>
      </c>
      <c r="AH2543">
        <v>11.912845860522021</v>
      </c>
      <c r="AI2543">
        <v>81</v>
      </c>
      <c r="AJ2543">
        <v>125.98271604938272</v>
      </c>
      <c r="AK2543">
        <v>32.703845934762377</v>
      </c>
    </row>
    <row r="2544" spans="1:37">
      <c r="A2544">
        <v>13</v>
      </c>
      <c r="B2544">
        <v>33</v>
      </c>
      <c r="C2544">
        <v>2022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99</v>
      </c>
      <c r="N2544">
        <v>409</v>
      </c>
      <c r="O2544">
        <v>99</v>
      </c>
      <c r="P2544">
        <v>9999</v>
      </c>
    </row>
    <row r="2545" spans="1:37">
      <c r="A2545">
        <v>13</v>
      </c>
      <c r="B2545">
        <v>34</v>
      </c>
      <c r="C2545">
        <v>2022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99</v>
      </c>
      <c r="N2545">
        <v>410</v>
      </c>
      <c r="O2545">
        <v>99</v>
      </c>
      <c r="P2545">
        <v>9999</v>
      </c>
      <c r="Q2545">
        <v>17</v>
      </c>
      <c r="R2545">
        <v>22</v>
      </c>
      <c r="S2545">
        <v>3.5909090909090904</v>
      </c>
      <c r="T2545">
        <v>3.8636363636363642</v>
      </c>
      <c r="U2545">
        <v>13.257272727272724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1.347580936406169</v>
      </c>
      <c r="AB2545">
        <v>2.2494260057561126</v>
      </c>
      <c r="AC2545">
        <v>1.6038435240343043</v>
      </c>
      <c r="AD2545">
        <v>61.173386779434779</v>
      </c>
      <c r="AE2545">
        <v>37.544205700001882</v>
      </c>
      <c r="AF2545">
        <v>38.771231908873823</v>
      </c>
      <c r="AG2545">
        <v>0.43929712460063902</v>
      </c>
      <c r="AH2545">
        <v>0.13377222020743915</v>
      </c>
      <c r="AI2545">
        <v>2</v>
      </c>
      <c r="AJ2545">
        <v>96.4</v>
      </c>
      <c r="AK2545">
        <v>14.261897173068663</v>
      </c>
    </row>
    <row r="2546" spans="1:37">
      <c r="A2546">
        <v>13</v>
      </c>
      <c r="B2546">
        <v>35</v>
      </c>
      <c r="C2546">
        <v>2022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99</v>
      </c>
      <c r="N2546">
        <v>415</v>
      </c>
      <c r="O2546">
        <v>99</v>
      </c>
      <c r="P2546">
        <v>9999</v>
      </c>
      <c r="Q2546">
        <v>75</v>
      </c>
      <c r="R2546">
        <v>88</v>
      </c>
      <c r="S2546">
        <v>5.5340909090909101</v>
      </c>
      <c r="T2546">
        <v>5.0113636363636367</v>
      </c>
      <c r="U2546">
        <v>17.853522727272718</v>
      </c>
      <c r="V2546">
        <v>0</v>
      </c>
      <c r="W2546">
        <v>2.2727272727272729</v>
      </c>
      <c r="X2546">
        <v>85.227272727272734</v>
      </c>
      <c r="Y2546">
        <v>0</v>
      </c>
      <c r="Z2546">
        <v>0</v>
      </c>
      <c r="AA2546">
        <v>1.4561008329944742</v>
      </c>
      <c r="AB2546">
        <v>1.5807712705883012</v>
      </c>
      <c r="AC2546">
        <v>1.8308860136669671</v>
      </c>
      <c r="AD2546">
        <v>8.1086246604009702</v>
      </c>
      <c r="AE2546">
        <v>13.642766543697055</v>
      </c>
      <c r="AF2546">
        <v>61.826339062845207</v>
      </c>
      <c r="AG2546">
        <v>1.7571884984025563</v>
      </c>
      <c r="AH2546">
        <v>0.72060232081913744</v>
      </c>
      <c r="AI2546">
        <v>5</v>
      </c>
      <c r="AJ2546">
        <v>100.78</v>
      </c>
      <c r="AK2546">
        <v>17.667480210402772</v>
      </c>
    </row>
    <row r="2547" spans="1:37">
      <c r="A2547">
        <v>13</v>
      </c>
      <c r="B2547">
        <v>36</v>
      </c>
      <c r="C2547">
        <v>2022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99</v>
      </c>
      <c r="N2547">
        <v>420</v>
      </c>
      <c r="O2547">
        <v>99</v>
      </c>
      <c r="P2547">
        <v>9999</v>
      </c>
      <c r="Q2547">
        <v>208</v>
      </c>
      <c r="R2547">
        <v>248</v>
      </c>
      <c r="S2547">
        <v>6.0241935483870979</v>
      </c>
      <c r="T2547">
        <v>6.0120967741935463</v>
      </c>
      <c r="U2547">
        <v>22.911088709677419</v>
      </c>
      <c r="V2547">
        <v>0.80645161290322565</v>
      </c>
      <c r="W2547">
        <v>7.6612903225806432</v>
      </c>
      <c r="X2547">
        <v>100</v>
      </c>
      <c r="Y2547">
        <v>53.629032258064541</v>
      </c>
      <c r="Z2547">
        <v>0</v>
      </c>
      <c r="AA2547">
        <v>1.4628821613297869</v>
      </c>
      <c r="AB2547">
        <v>1.5552393741563135</v>
      </c>
      <c r="AC2547">
        <v>1.8911548247776859</v>
      </c>
      <c r="AD2547">
        <v>16.282903210337089</v>
      </c>
      <c r="AE2547">
        <v>20.839018584142249</v>
      </c>
      <c r="AF2547">
        <v>57.981551691905125</v>
      </c>
      <c r="AG2547">
        <v>4.9520766773162928</v>
      </c>
      <c r="AH2547">
        <v>2.6060723671660799</v>
      </c>
      <c r="AI2547">
        <v>23</v>
      </c>
      <c r="AJ2547">
        <v>107.43913043478263</v>
      </c>
      <c r="AK2547">
        <v>18.611260811207526</v>
      </c>
    </row>
    <row r="2548" spans="1:37">
      <c r="A2548">
        <v>13</v>
      </c>
      <c r="B2548">
        <v>37</v>
      </c>
      <c r="C2548">
        <v>2022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99</v>
      </c>
      <c r="N2548">
        <v>425</v>
      </c>
      <c r="O2548">
        <v>99</v>
      </c>
      <c r="P2548">
        <v>9999</v>
      </c>
      <c r="Q2548">
        <v>204</v>
      </c>
      <c r="R2548">
        <v>230</v>
      </c>
      <c r="S2548">
        <v>6.4782608695652177</v>
      </c>
      <c r="T2548">
        <v>6.2173913043478253</v>
      </c>
      <c r="U2548">
        <v>26.651739130434805</v>
      </c>
      <c r="V2548">
        <v>53.043478260869549</v>
      </c>
      <c r="W2548">
        <v>9.5652173913043494</v>
      </c>
      <c r="X2548">
        <v>100</v>
      </c>
      <c r="Y2548">
        <v>100</v>
      </c>
      <c r="Z2548">
        <v>0</v>
      </c>
      <c r="AA2548">
        <v>0.8412963711556789</v>
      </c>
      <c r="AB2548">
        <v>1.193080237740195</v>
      </c>
      <c r="AC2548">
        <v>1.9837715887788392</v>
      </c>
      <c r="AD2548">
        <v>11.31804005259897</v>
      </c>
      <c r="AE2548">
        <v>7.5843626570246148</v>
      </c>
      <c r="AF2548">
        <v>39.87902905187994</v>
      </c>
      <c r="AG2548">
        <v>4.5926517571884995</v>
      </c>
      <c r="AH2548">
        <v>2.8115282611588204</v>
      </c>
      <c r="AI2548">
        <v>13</v>
      </c>
      <c r="AJ2548">
        <v>110.07692307692304</v>
      </c>
      <c r="AK2548">
        <v>20.153173852516662</v>
      </c>
    </row>
    <row r="2549" spans="1:37">
      <c r="A2549">
        <v>13</v>
      </c>
      <c r="B2549">
        <v>38</v>
      </c>
      <c r="C2549">
        <v>2022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99</v>
      </c>
      <c r="N2549">
        <v>428</v>
      </c>
      <c r="O2549">
        <v>99</v>
      </c>
      <c r="P2549">
        <v>9999</v>
      </c>
      <c r="Q2549">
        <v>178</v>
      </c>
      <c r="R2549">
        <v>187</v>
      </c>
      <c r="S2549">
        <v>6.502673796791445</v>
      </c>
      <c r="T2549">
        <v>6.3315508021390388</v>
      </c>
      <c r="U2549">
        <v>29.089572192513376</v>
      </c>
      <c r="V2549">
        <v>48.663101604278083</v>
      </c>
      <c r="W2549">
        <v>13.90374331550802</v>
      </c>
      <c r="X2549">
        <v>100</v>
      </c>
      <c r="Y2549">
        <v>100</v>
      </c>
      <c r="Z2549">
        <v>0</v>
      </c>
      <c r="AA2549">
        <v>0.55282244093855482</v>
      </c>
      <c r="AB2549">
        <v>1.492850453487945</v>
      </c>
      <c r="AC2549">
        <v>1.9201212225927888</v>
      </c>
      <c r="AD2549">
        <v>13.840826426145343</v>
      </c>
      <c r="AE2549">
        <v>1.791718727347394</v>
      </c>
      <c r="AF2549">
        <v>39.892445227897191</v>
      </c>
      <c r="AG2549">
        <v>3.7340255591054303</v>
      </c>
      <c r="AH2549">
        <v>2.4949853763746042</v>
      </c>
      <c r="AI2549">
        <v>14</v>
      </c>
      <c r="AJ2549">
        <v>109.03571428571423</v>
      </c>
      <c r="AK2549">
        <v>22.800045832681125</v>
      </c>
    </row>
    <row r="2550" spans="1:37">
      <c r="A2550">
        <v>13</v>
      </c>
      <c r="B2550">
        <v>39</v>
      </c>
      <c r="C2550">
        <v>2022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99</v>
      </c>
      <c r="N2550">
        <v>430</v>
      </c>
      <c r="O2550">
        <v>99</v>
      </c>
      <c r="P2550">
        <v>9999</v>
      </c>
      <c r="Q2550">
        <v>263</v>
      </c>
      <c r="R2550">
        <v>279</v>
      </c>
      <c r="S2550">
        <v>6.5519713261648755</v>
      </c>
      <c r="T2550">
        <v>6.1218637992831511</v>
      </c>
      <c r="U2550">
        <v>31.536200716845855</v>
      </c>
      <c r="V2550">
        <v>58.422939068100355</v>
      </c>
      <c r="W2550">
        <v>8.2437275985663074</v>
      </c>
      <c r="X2550">
        <v>100</v>
      </c>
      <c r="Y2550">
        <v>100</v>
      </c>
      <c r="Z2550">
        <v>0</v>
      </c>
      <c r="AA2550">
        <v>0.8489242038014152</v>
      </c>
      <c r="AB2550">
        <v>1.6773810613525659</v>
      </c>
      <c r="AC2550">
        <v>1.8490108087019608</v>
      </c>
      <c r="AD2550">
        <v>12.43560265094353</v>
      </c>
      <c r="AE2550">
        <v>-3.3134430964572377</v>
      </c>
      <c r="AF2550">
        <v>43.132498708430177</v>
      </c>
      <c r="AG2550">
        <v>5.571086261980831</v>
      </c>
      <c r="AH2550">
        <v>4.0355491212959373</v>
      </c>
      <c r="AI2550">
        <v>15</v>
      </c>
      <c r="AJ2550">
        <v>114.6466666666667</v>
      </c>
      <c r="AK2550">
        <v>21.246615785190102</v>
      </c>
    </row>
    <row r="2551" spans="1:37">
      <c r="A2551">
        <v>13</v>
      </c>
      <c r="B2551">
        <v>40</v>
      </c>
      <c r="C2551">
        <v>2022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99</v>
      </c>
      <c r="N2551">
        <v>433</v>
      </c>
      <c r="O2551">
        <v>99</v>
      </c>
      <c r="P2551">
        <v>9999</v>
      </c>
      <c r="Q2551">
        <v>242</v>
      </c>
      <c r="R2551">
        <v>253</v>
      </c>
      <c r="S2551">
        <v>6.9407114624505919</v>
      </c>
      <c r="T2551">
        <v>6.7549407114624493</v>
      </c>
      <c r="U2551">
        <v>34.08584980237157</v>
      </c>
      <c r="V2551">
        <v>50.59288537549407</v>
      </c>
      <c r="W2551">
        <v>16.600790513833996</v>
      </c>
      <c r="X2551">
        <v>100</v>
      </c>
      <c r="Y2551">
        <v>100</v>
      </c>
      <c r="Z2551">
        <v>0</v>
      </c>
      <c r="AA2551">
        <v>0.60291892851066309</v>
      </c>
      <c r="AB2551">
        <v>1.5605191595045755</v>
      </c>
      <c r="AC2551">
        <v>1.99684170007064</v>
      </c>
      <c r="AD2551">
        <v>7.5188222951284764</v>
      </c>
      <c r="AE2551">
        <v>-9.1042878823865178E-2</v>
      </c>
      <c r="AF2551">
        <v>31.751878066140819</v>
      </c>
      <c r="AG2551">
        <v>5.0519169329073481</v>
      </c>
      <c r="AH2551">
        <v>3.9553389935105856</v>
      </c>
      <c r="AI2551">
        <v>28</v>
      </c>
      <c r="AJ2551">
        <v>117.11071428571424</v>
      </c>
      <c r="AK2551">
        <v>21.325475728928986</v>
      </c>
    </row>
    <row r="2552" spans="1:37">
      <c r="A2552">
        <v>13</v>
      </c>
      <c r="B2552">
        <v>41</v>
      </c>
      <c r="C2552">
        <v>2022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99</v>
      </c>
      <c r="N2552">
        <v>435</v>
      </c>
      <c r="O2552">
        <v>99</v>
      </c>
      <c r="P2552">
        <v>9999</v>
      </c>
      <c r="Q2552">
        <v>386</v>
      </c>
      <c r="R2552">
        <v>412</v>
      </c>
      <c r="S2552">
        <v>7.286407766990294</v>
      </c>
      <c r="T2552">
        <v>6.6067961165048548</v>
      </c>
      <c r="U2552">
        <v>36.583567961165002</v>
      </c>
      <c r="V2552">
        <v>0</v>
      </c>
      <c r="W2552">
        <v>17.961165048543695</v>
      </c>
      <c r="X2552">
        <v>100</v>
      </c>
      <c r="Y2552">
        <v>100</v>
      </c>
      <c r="Z2552">
        <v>100</v>
      </c>
      <c r="AA2552">
        <v>0.89704592740336142</v>
      </c>
      <c r="AB2552">
        <v>1.4449475781594965</v>
      </c>
      <c r="AC2552">
        <v>1.9335445662046371</v>
      </c>
      <c r="AD2552">
        <v>14.654472831617648</v>
      </c>
      <c r="AE2552">
        <v>13.325963706298989</v>
      </c>
      <c r="AF2552">
        <v>29.137819587288138</v>
      </c>
      <c r="AG2552">
        <v>8.2268370607028789</v>
      </c>
      <c r="AH2552">
        <v>6.9130920421765394</v>
      </c>
      <c r="AI2552">
        <v>30</v>
      </c>
      <c r="AJ2552">
        <v>118.96666666666664</v>
      </c>
      <c r="AK2552">
        <v>21.982567663249217</v>
      </c>
    </row>
    <row r="2553" spans="1:37">
      <c r="A2553">
        <v>13</v>
      </c>
      <c r="B2553">
        <v>42</v>
      </c>
      <c r="C2553">
        <v>2022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99</v>
      </c>
      <c r="N2553">
        <v>438</v>
      </c>
      <c r="O2553">
        <v>99</v>
      </c>
      <c r="P2553">
        <v>9999</v>
      </c>
      <c r="Q2553">
        <v>260</v>
      </c>
      <c r="R2553">
        <v>270</v>
      </c>
      <c r="S2553">
        <v>7.655555555555555</v>
      </c>
      <c r="T2553">
        <v>6.5037037037037031</v>
      </c>
      <c r="U2553">
        <v>38.99366666666667</v>
      </c>
      <c r="V2553">
        <v>0</v>
      </c>
      <c r="W2553">
        <v>12.592592592592595</v>
      </c>
      <c r="X2553">
        <v>100</v>
      </c>
      <c r="Y2553">
        <v>100</v>
      </c>
      <c r="Z2553">
        <v>100</v>
      </c>
      <c r="AA2553">
        <v>0.58918232731052267</v>
      </c>
      <c r="AB2553">
        <v>1.4207023128468503</v>
      </c>
      <c r="AC2553">
        <v>1.9259401708874879</v>
      </c>
      <c r="AD2553">
        <v>-13.326741853280703</v>
      </c>
      <c r="AE2553">
        <v>-4.2688137198488141</v>
      </c>
      <c r="AF2553">
        <v>18.252544461504552</v>
      </c>
      <c r="AG2553">
        <v>5.3913738019169317</v>
      </c>
      <c r="AH2553">
        <v>4.8288854429396526</v>
      </c>
      <c r="AI2553">
        <v>14</v>
      </c>
      <c r="AJ2553">
        <v>119.49285714285712</v>
      </c>
      <c r="AK2553">
        <v>23.196265908453942</v>
      </c>
    </row>
    <row r="2554" spans="1:37">
      <c r="A2554">
        <v>13</v>
      </c>
      <c r="B2554">
        <v>43</v>
      </c>
      <c r="C2554">
        <v>2022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99</v>
      </c>
      <c r="N2554">
        <v>440</v>
      </c>
      <c r="O2554">
        <v>99</v>
      </c>
      <c r="P2554">
        <v>9999</v>
      </c>
      <c r="Q2554">
        <v>399</v>
      </c>
      <c r="R2554">
        <v>430</v>
      </c>
      <c r="S2554">
        <v>7.9046511627906995</v>
      </c>
      <c r="T2554">
        <v>6.8372093023255847</v>
      </c>
      <c r="U2554">
        <v>41.532883720930251</v>
      </c>
      <c r="V2554">
        <v>0</v>
      </c>
      <c r="W2554">
        <v>16.744186046511629</v>
      </c>
      <c r="X2554">
        <v>100</v>
      </c>
      <c r="Y2554">
        <v>100</v>
      </c>
      <c r="Z2554">
        <v>100</v>
      </c>
      <c r="AA2554">
        <v>0.88232149414913941</v>
      </c>
      <c r="AB2554">
        <v>1.2492702034000891</v>
      </c>
      <c r="AC2554">
        <v>1.797028976460606</v>
      </c>
      <c r="AD2554">
        <v>13.470917713184956</v>
      </c>
      <c r="AE2554">
        <v>4.484060607465727</v>
      </c>
      <c r="AF2554">
        <v>14.225630666710501</v>
      </c>
      <c r="AG2554">
        <v>8.5862619808306704</v>
      </c>
      <c r="AH2554">
        <v>8.1912391441935295</v>
      </c>
      <c r="AI2554">
        <v>20</v>
      </c>
      <c r="AJ2554">
        <v>120.13999999999999</v>
      </c>
      <c r="AK2554">
        <v>24.768631147288264</v>
      </c>
    </row>
    <row r="2555" spans="1:37">
      <c r="A2555">
        <v>13</v>
      </c>
      <c r="B2555">
        <v>44</v>
      </c>
      <c r="C2555">
        <v>2022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99</v>
      </c>
      <c r="N2555">
        <v>443</v>
      </c>
      <c r="O2555">
        <v>99</v>
      </c>
      <c r="P2555">
        <v>9999</v>
      </c>
      <c r="Q2555">
        <v>282</v>
      </c>
      <c r="R2555">
        <v>300</v>
      </c>
      <c r="S2555">
        <v>8.1533333333333342</v>
      </c>
      <c r="T2555">
        <v>7.2766666666666655</v>
      </c>
      <c r="U2555">
        <v>44.022166666666656</v>
      </c>
      <c r="V2555">
        <v>0</v>
      </c>
      <c r="W2555">
        <v>22.666666666666671</v>
      </c>
      <c r="X2555">
        <v>100</v>
      </c>
      <c r="Y2555">
        <v>100</v>
      </c>
      <c r="Z2555">
        <v>100</v>
      </c>
      <c r="AA2555">
        <v>0.58819637215990861</v>
      </c>
      <c r="AB2555">
        <v>1.0968844768504764</v>
      </c>
      <c r="AC2555">
        <v>1.8583475335780335</v>
      </c>
      <c r="AD2555">
        <v>3.8595395372760248</v>
      </c>
      <c r="AE2555">
        <v>7.4103499944228606</v>
      </c>
      <c r="AF2555">
        <v>7.0763820041870975</v>
      </c>
      <c r="AG2555">
        <v>5.9904153354632577</v>
      </c>
      <c r="AH2555">
        <v>6.0573369402817532</v>
      </c>
      <c r="AI2555">
        <v>25</v>
      </c>
      <c r="AJ2555">
        <v>121.87600000000002</v>
      </c>
      <c r="AK2555">
        <v>24.465808260236049</v>
      </c>
    </row>
    <row r="2556" spans="1:37">
      <c r="A2556">
        <v>13</v>
      </c>
      <c r="B2556">
        <v>45</v>
      </c>
      <c r="C2556">
        <v>2022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99</v>
      </c>
      <c r="N2556">
        <v>445</v>
      </c>
      <c r="O2556">
        <v>99</v>
      </c>
      <c r="P2556">
        <v>9999</v>
      </c>
      <c r="Q2556">
        <v>642</v>
      </c>
      <c r="R2556">
        <v>722</v>
      </c>
      <c r="S2556">
        <v>8.5512465373961248</v>
      </c>
      <c r="T2556">
        <v>7.1634349030470927</v>
      </c>
      <c r="U2556">
        <v>47.428047091412722</v>
      </c>
      <c r="V2556">
        <v>0</v>
      </c>
      <c r="W2556">
        <v>19.252077562326875</v>
      </c>
      <c r="X2556">
        <v>100</v>
      </c>
      <c r="Y2556">
        <v>100</v>
      </c>
      <c r="Z2556">
        <v>100</v>
      </c>
      <c r="AA2556">
        <v>1.3831853049451159</v>
      </c>
      <c r="AB2556">
        <v>1.0980995154663908</v>
      </c>
      <c r="AC2556">
        <v>1.7600973757375395</v>
      </c>
      <c r="AD2556">
        <v>15.090557875157161</v>
      </c>
      <c r="AE2556">
        <v>13.499189240176102</v>
      </c>
      <c r="AF2556">
        <v>12.967312448490738</v>
      </c>
      <c r="AG2556">
        <v>14.416932907348244</v>
      </c>
      <c r="AH2556">
        <v>15.705852105788749</v>
      </c>
      <c r="AI2556">
        <v>32</v>
      </c>
      <c r="AJ2556">
        <v>123</v>
      </c>
      <c r="AK2556">
        <v>25.877751423790528</v>
      </c>
    </row>
    <row r="2557" spans="1:37">
      <c r="A2557">
        <v>13</v>
      </c>
      <c r="B2557">
        <v>46</v>
      </c>
      <c r="C2557">
        <v>2022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99</v>
      </c>
      <c r="N2557">
        <v>450</v>
      </c>
      <c r="O2557">
        <v>99</v>
      </c>
      <c r="P2557">
        <v>9999</v>
      </c>
      <c r="Q2557">
        <v>572</v>
      </c>
      <c r="R2557">
        <v>635</v>
      </c>
      <c r="S2557">
        <v>9.09763779527559</v>
      </c>
      <c r="T2557">
        <v>7.7102362204724404</v>
      </c>
      <c r="U2557">
        <v>52.436740157480351</v>
      </c>
      <c r="V2557">
        <v>0</v>
      </c>
      <c r="W2557">
        <v>26.456692913385815</v>
      </c>
      <c r="X2557">
        <v>100</v>
      </c>
      <c r="Y2557">
        <v>100</v>
      </c>
      <c r="Z2557">
        <v>100</v>
      </c>
      <c r="AA2557">
        <v>1.4152473154813261</v>
      </c>
      <c r="AB2557">
        <v>1.1878296602958778</v>
      </c>
      <c r="AC2557">
        <v>1.7508978414763356</v>
      </c>
      <c r="AD2557">
        <v>13.236964898550315</v>
      </c>
      <c r="AE2557">
        <v>8.6482459339039863</v>
      </c>
      <c r="AF2557">
        <v>8.1751497430502891</v>
      </c>
      <c r="AG2557">
        <v>12.679712460063898</v>
      </c>
      <c r="AH2557">
        <v>15.272089971472848</v>
      </c>
      <c r="AI2557">
        <v>38</v>
      </c>
      <c r="AJ2557">
        <v>121.96052631578944</v>
      </c>
      <c r="AK2557">
        <v>29.564303177533496</v>
      </c>
    </row>
    <row r="2558" spans="1:37">
      <c r="A2558">
        <v>13</v>
      </c>
      <c r="B2558">
        <v>47</v>
      </c>
      <c r="C2558">
        <v>2022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99</v>
      </c>
      <c r="N2558">
        <v>455</v>
      </c>
      <c r="O2558">
        <v>99</v>
      </c>
      <c r="P2558">
        <v>9999</v>
      </c>
      <c r="Q2558">
        <v>427</v>
      </c>
      <c r="R2558">
        <v>461</v>
      </c>
      <c r="S2558">
        <v>9.5422993492407819</v>
      </c>
      <c r="T2558">
        <v>8.0650759219088926</v>
      </c>
      <c r="U2558">
        <v>57.290065075921952</v>
      </c>
      <c r="V2558">
        <v>0</v>
      </c>
      <c r="W2558">
        <v>33.405639913232115</v>
      </c>
      <c r="X2558">
        <v>100</v>
      </c>
      <c r="Y2558">
        <v>100</v>
      </c>
      <c r="Z2558">
        <v>100</v>
      </c>
      <c r="AA2558">
        <v>1.4224578481684444</v>
      </c>
      <c r="AB2558">
        <v>1.2255638949065473</v>
      </c>
      <c r="AC2558">
        <v>1.8026539379016635</v>
      </c>
      <c r="AD2558">
        <v>9.3961434677522373</v>
      </c>
      <c r="AE2558">
        <v>9.6141144299176773</v>
      </c>
      <c r="AF2558">
        <v>9.9885891870563377</v>
      </c>
      <c r="AG2558">
        <v>9.205271565495206</v>
      </c>
      <c r="AH2558">
        <v>12.11349054267647</v>
      </c>
      <c r="AI2558">
        <v>39</v>
      </c>
      <c r="AJ2558">
        <v>123.14615384615378</v>
      </c>
      <c r="AK2558">
        <v>29.65616674915055</v>
      </c>
    </row>
    <row r="2559" spans="1:37">
      <c r="A2559">
        <v>13</v>
      </c>
      <c r="B2559">
        <v>48</v>
      </c>
      <c r="C2559">
        <v>2022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99</v>
      </c>
      <c r="N2559">
        <v>460</v>
      </c>
      <c r="O2559">
        <v>99</v>
      </c>
      <c r="P2559">
        <v>9999</v>
      </c>
      <c r="Q2559">
        <v>427</v>
      </c>
      <c r="R2559">
        <v>471</v>
      </c>
      <c r="S2559">
        <v>10.384288747346073</v>
      </c>
      <c r="T2559">
        <v>9.0743099787685768</v>
      </c>
      <c r="U2559">
        <v>65.547834394904484</v>
      </c>
      <c r="V2559">
        <v>0</v>
      </c>
      <c r="W2559">
        <v>60.297239915074307</v>
      </c>
      <c r="X2559">
        <v>100</v>
      </c>
      <c r="Y2559">
        <v>100</v>
      </c>
      <c r="Z2559">
        <v>100</v>
      </c>
      <c r="AA2559">
        <v>4.7580070385555882</v>
      </c>
      <c r="AB2559">
        <v>1.2698059238927797</v>
      </c>
      <c r="AC2559">
        <v>1.8525240432082839</v>
      </c>
      <c r="AD2559">
        <v>23.586846966814129</v>
      </c>
      <c r="AE2559">
        <v>26.907706955039753</v>
      </c>
      <c r="AF2559">
        <v>8.7142435056059337</v>
      </c>
      <c r="AG2559">
        <v>9.4049520766773149</v>
      </c>
      <c r="AH2559">
        <v>14.160165149937852</v>
      </c>
      <c r="AI2559">
        <v>45</v>
      </c>
      <c r="AJ2559">
        <v>126.26444444444438</v>
      </c>
      <c r="AK2559">
        <v>31.985465985543225</v>
      </c>
    </row>
    <row r="2560" spans="1:37">
      <c r="A2560">
        <v>13</v>
      </c>
      <c r="B2560">
        <v>49</v>
      </c>
      <c r="C2560">
        <v>2021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99</v>
      </c>
      <c r="N2560">
        <v>409</v>
      </c>
      <c r="O2560">
        <v>99</v>
      </c>
      <c r="P2560">
        <v>9999</v>
      </c>
    </row>
    <row r="2561" spans="1:16">
      <c r="A2561">
        <v>13</v>
      </c>
      <c r="B2561">
        <v>50</v>
      </c>
      <c r="C2561">
        <v>2021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99</v>
      </c>
      <c r="N2561">
        <v>410</v>
      </c>
      <c r="O2561">
        <v>99</v>
      </c>
      <c r="P2561">
        <v>9999</v>
      </c>
    </row>
    <row r="2562" spans="1:16">
      <c r="A2562">
        <v>13</v>
      </c>
      <c r="B2562">
        <v>51</v>
      </c>
      <c r="C2562">
        <v>2021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99</v>
      </c>
      <c r="N2562">
        <v>415</v>
      </c>
      <c r="O2562">
        <v>99</v>
      </c>
      <c r="P2562">
        <v>9999</v>
      </c>
    </row>
    <row r="2563" spans="1:16">
      <c r="A2563">
        <v>13</v>
      </c>
      <c r="B2563">
        <v>52</v>
      </c>
      <c r="C2563">
        <v>2021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99</v>
      </c>
      <c r="N2563">
        <v>420</v>
      </c>
      <c r="O2563">
        <v>99</v>
      </c>
      <c r="P2563">
        <v>9999</v>
      </c>
    </row>
    <row r="2564" spans="1:16">
      <c r="A2564">
        <v>13</v>
      </c>
      <c r="B2564">
        <v>53</v>
      </c>
      <c r="C2564">
        <v>2021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99</v>
      </c>
      <c r="N2564">
        <v>425</v>
      </c>
      <c r="O2564">
        <v>99</v>
      </c>
      <c r="P2564">
        <v>9999</v>
      </c>
    </row>
    <row r="2565" spans="1:16">
      <c r="A2565">
        <v>13</v>
      </c>
      <c r="B2565">
        <v>54</v>
      </c>
      <c r="C2565">
        <v>2021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99</v>
      </c>
      <c r="N2565">
        <v>428</v>
      </c>
      <c r="O2565">
        <v>99</v>
      </c>
      <c r="P2565">
        <v>9999</v>
      </c>
    </row>
    <row r="2566" spans="1:16">
      <c r="A2566">
        <v>13</v>
      </c>
      <c r="B2566">
        <v>55</v>
      </c>
      <c r="C2566">
        <v>2021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99</v>
      </c>
      <c r="N2566">
        <v>430</v>
      </c>
      <c r="O2566">
        <v>99</v>
      </c>
      <c r="P2566">
        <v>9999</v>
      </c>
    </row>
    <row r="2567" spans="1:16">
      <c r="A2567">
        <v>13</v>
      </c>
      <c r="B2567">
        <v>56</v>
      </c>
      <c r="C2567">
        <v>2021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99</v>
      </c>
      <c r="N2567">
        <v>433</v>
      </c>
      <c r="O2567">
        <v>99</v>
      </c>
      <c r="P2567">
        <v>9999</v>
      </c>
    </row>
    <row r="2568" spans="1:16">
      <c r="A2568">
        <v>13</v>
      </c>
      <c r="B2568">
        <v>57</v>
      </c>
      <c r="C2568">
        <v>2021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99</v>
      </c>
      <c r="N2568">
        <v>435</v>
      </c>
      <c r="O2568">
        <v>99</v>
      </c>
      <c r="P2568">
        <v>9999</v>
      </c>
    </row>
    <row r="2569" spans="1:16">
      <c r="A2569">
        <v>13</v>
      </c>
      <c r="B2569">
        <v>58</v>
      </c>
      <c r="C2569">
        <v>2021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99</v>
      </c>
      <c r="N2569">
        <v>438</v>
      </c>
      <c r="O2569">
        <v>99</v>
      </c>
      <c r="P2569">
        <v>9999</v>
      </c>
    </row>
    <row r="2570" spans="1:16">
      <c r="A2570">
        <v>13</v>
      </c>
      <c r="B2570">
        <v>59</v>
      </c>
      <c r="C2570">
        <v>2021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99</v>
      </c>
      <c r="N2570">
        <v>440</v>
      </c>
      <c r="O2570">
        <v>99</v>
      </c>
      <c r="P2570">
        <v>9999</v>
      </c>
    </row>
    <row r="2571" spans="1:16">
      <c r="A2571">
        <v>13</v>
      </c>
      <c r="B2571">
        <v>60</v>
      </c>
      <c r="C2571">
        <v>2021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99</v>
      </c>
      <c r="N2571">
        <v>443</v>
      </c>
      <c r="O2571">
        <v>99</v>
      </c>
      <c r="P2571">
        <v>9999</v>
      </c>
    </row>
    <row r="2572" spans="1:16">
      <c r="A2572">
        <v>13</v>
      </c>
      <c r="B2572">
        <v>61</v>
      </c>
      <c r="C2572">
        <v>2021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99</v>
      </c>
      <c r="N2572">
        <v>445</v>
      </c>
      <c r="O2572">
        <v>99</v>
      </c>
      <c r="P2572">
        <v>9999</v>
      </c>
    </row>
    <row r="2573" spans="1:16">
      <c r="A2573">
        <v>13</v>
      </c>
      <c r="B2573">
        <v>62</v>
      </c>
      <c r="C2573">
        <v>2021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99</v>
      </c>
      <c r="N2573">
        <v>450</v>
      </c>
      <c r="O2573">
        <v>99</v>
      </c>
      <c r="P2573">
        <v>9999</v>
      </c>
    </row>
    <row r="2574" spans="1:16">
      <c r="A2574">
        <v>13</v>
      </c>
      <c r="B2574">
        <v>63</v>
      </c>
      <c r="C2574">
        <v>2021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99</v>
      </c>
      <c r="N2574">
        <v>455</v>
      </c>
      <c r="O2574">
        <v>99</v>
      </c>
      <c r="P2574">
        <v>9999</v>
      </c>
    </row>
    <row r="2575" spans="1:16">
      <c r="A2575">
        <v>13</v>
      </c>
      <c r="B2575">
        <v>64</v>
      </c>
      <c r="C2575">
        <v>2021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99</v>
      </c>
      <c r="N2575">
        <v>460</v>
      </c>
      <c r="O2575">
        <v>99</v>
      </c>
      <c r="P2575">
        <v>9999</v>
      </c>
    </row>
    <row r="2576" spans="1:16">
      <c r="A2576">
        <v>13</v>
      </c>
      <c r="B2576">
        <v>65</v>
      </c>
      <c r="C2576">
        <v>2020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99</v>
      </c>
      <c r="N2576">
        <v>409</v>
      </c>
      <c r="O2576">
        <v>99</v>
      </c>
      <c r="P2576">
        <v>9999</v>
      </c>
    </row>
    <row r="2577" spans="1:16">
      <c r="A2577">
        <v>13</v>
      </c>
      <c r="B2577">
        <v>66</v>
      </c>
      <c r="C2577">
        <v>2020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99</v>
      </c>
      <c r="N2577">
        <v>410</v>
      </c>
      <c r="O2577">
        <v>99</v>
      </c>
      <c r="P2577">
        <v>9999</v>
      </c>
    </row>
    <row r="2578" spans="1:16">
      <c r="A2578">
        <v>13</v>
      </c>
      <c r="B2578">
        <v>67</v>
      </c>
      <c r="C2578">
        <v>2020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99</v>
      </c>
      <c r="N2578">
        <v>415</v>
      </c>
      <c r="O2578">
        <v>99</v>
      </c>
      <c r="P2578">
        <v>9999</v>
      </c>
    </row>
    <row r="2579" spans="1:16">
      <c r="A2579">
        <v>13</v>
      </c>
      <c r="B2579">
        <v>68</v>
      </c>
      <c r="C2579">
        <v>2020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99</v>
      </c>
      <c r="N2579">
        <v>420</v>
      </c>
      <c r="O2579">
        <v>99</v>
      </c>
      <c r="P2579">
        <v>9999</v>
      </c>
    </row>
    <row r="2580" spans="1:16">
      <c r="A2580">
        <v>13</v>
      </c>
      <c r="B2580">
        <v>69</v>
      </c>
      <c r="C2580">
        <v>2020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99</v>
      </c>
      <c r="N2580">
        <v>425</v>
      </c>
      <c r="O2580">
        <v>99</v>
      </c>
      <c r="P2580">
        <v>9999</v>
      </c>
    </row>
    <row r="2581" spans="1:16">
      <c r="A2581">
        <v>13</v>
      </c>
      <c r="B2581">
        <v>70</v>
      </c>
      <c r="C2581">
        <v>2020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99</v>
      </c>
      <c r="N2581">
        <v>428</v>
      </c>
      <c r="O2581">
        <v>99</v>
      </c>
      <c r="P2581">
        <v>9999</v>
      </c>
    </row>
    <row r="2582" spans="1:16">
      <c r="A2582">
        <v>13</v>
      </c>
      <c r="B2582">
        <v>71</v>
      </c>
      <c r="C2582">
        <v>2020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99</v>
      </c>
      <c r="N2582">
        <v>430</v>
      </c>
      <c r="O2582">
        <v>99</v>
      </c>
      <c r="P2582">
        <v>9999</v>
      </c>
    </row>
    <row r="2583" spans="1:16">
      <c r="A2583">
        <v>13</v>
      </c>
      <c r="B2583">
        <v>72</v>
      </c>
      <c r="C2583">
        <v>2020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99</v>
      </c>
      <c r="N2583">
        <v>433</v>
      </c>
      <c r="O2583">
        <v>99</v>
      </c>
      <c r="P2583">
        <v>9999</v>
      </c>
    </row>
    <row r="2584" spans="1:16">
      <c r="A2584">
        <v>13</v>
      </c>
      <c r="B2584">
        <v>73</v>
      </c>
      <c r="C2584">
        <v>2020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99</v>
      </c>
      <c r="N2584">
        <v>435</v>
      </c>
      <c r="O2584">
        <v>99</v>
      </c>
      <c r="P2584">
        <v>9999</v>
      </c>
    </row>
    <row r="2585" spans="1:16">
      <c r="A2585">
        <v>13</v>
      </c>
      <c r="B2585">
        <v>74</v>
      </c>
      <c r="C2585">
        <v>2020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99</v>
      </c>
      <c r="N2585">
        <v>438</v>
      </c>
      <c r="O2585">
        <v>99</v>
      </c>
      <c r="P2585">
        <v>9999</v>
      </c>
    </row>
    <row r="2586" spans="1:16">
      <c r="A2586">
        <v>13</v>
      </c>
      <c r="B2586">
        <v>75</v>
      </c>
      <c r="C2586">
        <v>2020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99</v>
      </c>
      <c r="N2586">
        <v>440</v>
      </c>
      <c r="O2586">
        <v>99</v>
      </c>
      <c r="P2586">
        <v>9999</v>
      </c>
    </row>
    <row r="2587" spans="1:16">
      <c r="A2587">
        <v>13</v>
      </c>
      <c r="B2587">
        <v>76</v>
      </c>
      <c r="C2587">
        <v>2020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99</v>
      </c>
      <c r="N2587">
        <v>443</v>
      </c>
      <c r="O2587">
        <v>99</v>
      </c>
      <c r="P2587">
        <v>9999</v>
      </c>
    </row>
    <row r="2588" spans="1:16">
      <c r="A2588">
        <v>13</v>
      </c>
      <c r="B2588">
        <v>77</v>
      </c>
      <c r="C2588">
        <v>2020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99</v>
      </c>
      <c r="N2588">
        <v>445</v>
      </c>
      <c r="O2588">
        <v>99</v>
      </c>
      <c r="P2588">
        <v>9999</v>
      </c>
    </row>
    <row r="2589" spans="1:16">
      <c r="A2589">
        <v>13</v>
      </c>
      <c r="B2589">
        <v>78</v>
      </c>
      <c r="C2589">
        <v>2020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99</v>
      </c>
      <c r="N2589">
        <v>450</v>
      </c>
      <c r="O2589">
        <v>99</v>
      </c>
      <c r="P2589">
        <v>9999</v>
      </c>
    </row>
    <row r="2590" spans="1:16">
      <c r="A2590">
        <v>13</v>
      </c>
      <c r="B2590">
        <v>79</v>
      </c>
      <c r="C2590">
        <v>2020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99</v>
      </c>
      <c r="N2590">
        <v>455</v>
      </c>
      <c r="O2590">
        <v>99</v>
      </c>
      <c r="P2590">
        <v>9999</v>
      </c>
    </row>
    <row r="2591" spans="1:16">
      <c r="A2591">
        <v>13</v>
      </c>
      <c r="B2591">
        <v>80</v>
      </c>
      <c r="C2591">
        <v>2020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99</v>
      </c>
      <c r="N2591">
        <v>460</v>
      </c>
      <c r="O2591">
        <v>99</v>
      </c>
      <c r="P2591">
        <v>9999</v>
      </c>
    </row>
    <row r="2592" spans="1:16">
      <c r="A2592">
        <v>13</v>
      </c>
      <c r="B2592">
        <v>81</v>
      </c>
      <c r="C2592">
        <v>2019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99</v>
      </c>
      <c r="N2592">
        <v>409</v>
      </c>
      <c r="O2592">
        <v>99</v>
      </c>
      <c r="P2592">
        <v>9999</v>
      </c>
    </row>
    <row r="2593" spans="1:16">
      <c r="A2593">
        <v>13</v>
      </c>
      <c r="B2593">
        <v>82</v>
      </c>
      <c r="C2593">
        <v>2019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99</v>
      </c>
      <c r="N2593">
        <v>410</v>
      </c>
      <c r="O2593">
        <v>99</v>
      </c>
      <c r="P2593">
        <v>9999</v>
      </c>
    </row>
    <row r="2594" spans="1:16">
      <c r="A2594">
        <v>13</v>
      </c>
      <c r="B2594">
        <v>83</v>
      </c>
      <c r="C2594">
        <v>2019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99</v>
      </c>
      <c r="N2594">
        <v>415</v>
      </c>
      <c r="O2594">
        <v>99</v>
      </c>
      <c r="P2594">
        <v>9999</v>
      </c>
    </row>
    <row r="2595" spans="1:16">
      <c r="A2595">
        <v>13</v>
      </c>
      <c r="B2595">
        <v>84</v>
      </c>
      <c r="C2595">
        <v>2019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99</v>
      </c>
      <c r="N2595">
        <v>420</v>
      </c>
      <c r="O2595">
        <v>99</v>
      </c>
      <c r="P2595">
        <v>9999</v>
      </c>
    </row>
    <row r="2596" spans="1:16">
      <c r="A2596">
        <v>13</v>
      </c>
      <c r="B2596">
        <v>85</v>
      </c>
      <c r="C2596">
        <v>2019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99</v>
      </c>
      <c r="N2596">
        <v>425</v>
      </c>
      <c r="O2596">
        <v>99</v>
      </c>
      <c r="P2596">
        <v>9999</v>
      </c>
    </row>
    <row r="2597" spans="1:16">
      <c r="A2597">
        <v>13</v>
      </c>
      <c r="B2597">
        <v>86</v>
      </c>
      <c r="C2597">
        <v>2019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99</v>
      </c>
      <c r="N2597">
        <v>428</v>
      </c>
      <c r="O2597">
        <v>99</v>
      </c>
      <c r="P2597">
        <v>9999</v>
      </c>
    </row>
    <row r="2598" spans="1:16">
      <c r="A2598">
        <v>13</v>
      </c>
      <c r="B2598">
        <v>87</v>
      </c>
      <c r="C2598">
        <v>2019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99</v>
      </c>
      <c r="N2598">
        <v>430</v>
      </c>
      <c r="O2598">
        <v>99</v>
      </c>
      <c r="P2598">
        <v>9999</v>
      </c>
    </row>
    <row r="2599" spans="1:16">
      <c r="A2599">
        <v>13</v>
      </c>
      <c r="B2599">
        <v>88</v>
      </c>
      <c r="C2599">
        <v>2019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99</v>
      </c>
      <c r="N2599">
        <v>433</v>
      </c>
      <c r="O2599">
        <v>99</v>
      </c>
      <c r="P2599">
        <v>9999</v>
      </c>
    </row>
    <row r="2600" spans="1:16">
      <c r="A2600">
        <v>13</v>
      </c>
      <c r="B2600">
        <v>89</v>
      </c>
      <c r="C2600">
        <v>2019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99</v>
      </c>
      <c r="N2600">
        <v>435</v>
      </c>
      <c r="O2600">
        <v>99</v>
      </c>
      <c r="P2600">
        <v>9999</v>
      </c>
    </row>
    <row r="2601" spans="1:16">
      <c r="A2601">
        <v>13</v>
      </c>
      <c r="B2601">
        <v>90</v>
      </c>
      <c r="C2601">
        <v>2019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99</v>
      </c>
      <c r="N2601">
        <v>438</v>
      </c>
      <c r="O2601">
        <v>99</v>
      </c>
      <c r="P2601">
        <v>9999</v>
      </c>
    </row>
    <row r="2602" spans="1:16">
      <c r="A2602">
        <v>13</v>
      </c>
      <c r="B2602">
        <v>91</v>
      </c>
      <c r="C2602">
        <v>2019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99</v>
      </c>
      <c r="N2602">
        <v>440</v>
      </c>
      <c r="O2602">
        <v>99</v>
      </c>
      <c r="P2602">
        <v>9999</v>
      </c>
    </row>
    <row r="2603" spans="1:16">
      <c r="A2603">
        <v>13</v>
      </c>
      <c r="B2603">
        <v>92</v>
      </c>
      <c r="C2603">
        <v>2019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99</v>
      </c>
      <c r="N2603">
        <v>443</v>
      </c>
      <c r="O2603">
        <v>99</v>
      </c>
      <c r="P2603">
        <v>9999</v>
      </c>
    </row>
    <row r="2604" spans="1:16">
      <c r="A2604">
        <v>13</v>
      </c>
      <c r="B2604">
        <v>93</v>
      </c>
      <c r="C2604">
        <v>2019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99</v>
      </c>
      <c r="N2604">
        <v>445</v>
      </c>
      <c r="O2604">
        <v>99</v>
      </c>
      <c r="P2604">
        <v>9999</v>
      </c>
    </row>
    <row r="2605" spans="1:16">
      <c r="A2605">
        <v>13</v>
      </c>
      <c r="B2605">
        <v>94</v>
      </c>
      <c r="C2605">
        <v>2019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99</v>
      </c>
      <c r="N2605">
        <v>450</v>
      </c>
      <c r="O2605">
        <v>99</v>
      </c>
      <c r="P2605">
        <v>9999</v>
      </c>
    </row>
    <row r="2606" spans="1:16">
      <c r="A2606">
        <v>13</v>
      </c>
      <c r="B2606">
        <v>95</v>
      </c>
      <c r="C2606">
        <v>2019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99</v>
      </c>
      <c r="N2606">
        <v>455</v>
      </c>
      <c r="O2606">
        <v>99</v>
      </c>
      <c r="P2606">
        <v>9999</v>
      </c>
    </row>
    <row r="2607" spans="1:16">
      <c r="A2607">
        <v>13</v>
      </c>
      <c r="B2607">
        <v>96</v>
      </c>
      <c r="C2607">
        <v>2019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99</v>
      </c>
      <c r="N2607">
        <v>460</v>
      </c>
      <c r="O2607">
        <v>99</v>
      </c>
      <c r="P2607">
        <v>9999</v>
      </c>
    </row>
    <row r="2608" spans="1:16">
      <c r="A2608">
        <v>13</v>
      </c>
      <c r="B2608">
        <v>97</v>
      </c>
      <c r="C2608">
        <v>2018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99</v>
      </c>
      <c r="N2608">
        <v>409</v>
      </c>
      <c r="O2608">
        <v>99</v>
      </c>
      <c r="P2608">
        <v>9999</v>
      </c>
    </row>
    <row r="2609" spans="1:16">
      <c r="A2609">
        <v>13</v>
      </c>
      <c r="B2609">
        <v>98</v>
      </c>
      <c r="C2609">
        <v>2018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99</v>
      </c>
      <c r="N2609">
        <v>410</v>
      </c>
      <c r="O2609">
        <v>99</v>
      </c>
      <c r="P2609">
        <v>9999</v>
      </c>
    </row>
    <row r="2610" spans="1:16">
      <c r="A2610">
        <v>13</v>
      </c>
      <c r="B2610">
        <v>99</v>
      </c>
      <c r="C2610">
        <v>2018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99</v>
      </c>
      <c r="N2610">
        <v>415</v>
      </c>
      <c r="O2610">
        <v>99</v>
      </c>
      <c r="P2610">
        <v>9999</v>
      </c>
    </row>
    <row r="2611" spans="1:16">
      <c r="A2611">
        <v>13</v>
      </c>
      <c r="B2611">
        <v>100</v>
      </c>
      <c r="C2611">
        <v>2018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99</v>
      </c>
      <c r="N2611">
        <v>420</v>
      </c>
      <c r="O2611">
        <v>99</v>
      </c>
      <c r="P2611">
        <v>9999</v>
      </c>
    </row>
    <row r="2612" spans="1:16">
      <c r="A2612">
        <v>13</v>
      </c>
      <c r="B2612">
        <v>101</v>
      </c>
      <c r="C2612">
        <v>2018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99</v>
      </c>
      <c r="N2612">
        <v>425</v>
      </c>
      <c r="O2612">
        <v>99</v>
      </c>
      <c r="P2612">
        <v>9999</v>
      </c>
    </row>
    <row r="2613" spans="1:16">
      <c r="A2613">
        <v>13</v>
      </c>
      <c r="B2613">
        <v>102</v>
      </c>
      <c r="C2613">
        <v>2018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99</v>
      </c>
      <c r="N2613">
        <v>428</v>
      </c>
      <c r="O2613">
        <v>99</v>
      </c>
      <c r="P2613">
        <v>9999</v>
      </c>
    </row>
    <row r="2614" spans="1:16">
      <c r="A2614">
        <v>13</v>
      </c>
      <c r="B2614">
        <v>103</v>
      </c>
      <c r="C2614">
        <v>2018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99</v>
      </c>
      <c r="N2614">
        <v>430</v>
      </c>
      <c r="O2614">
        <v>99</v>
      </c>
      <c r="P2614">
        <v>9999</v>
      </c>
    </row>
    <row r="2615" spans="1:16">
      <c r="A2615">
        <v>13</v>
      </c>
      <c r="B2615">
        <v>104</v>
      </c>
      <c r="C2615">
        <v>2018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99</v>
      </c>
      <c r="N2615">
        <v>433</v>
      </c>
      <c r="O2615">
        <v>99</v>
      </c>
      <c r="P2615">
        <v>9999</v>
      </c>
    </row>
    <row r="2616" spans="1:16">
      <c r="A2616">
        <v>13</v>
      </c>
      <c r="B2616">
        <v>105</v>
      </c>
      <c r="C2616">
        <v>2018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99</v>
      </c>
      <c r="N2616">
        <v>435</v>
      </c>
      <c r="O2616">
        <v>99</v>
      </c>
      <c r="P2616">
        <v>9999</v>
      </c>
    </row>
    <row r="2617" spans="1:16">
      <c r="A2617">
        <v>13</v>
      </c>
      <c r="B2617">
        <v>106</v>
      </c>
      <c r="C2617">
        <v>2018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99</v>
      </c>
      <c r="N2617">
        <v>438</v>
      </c>
      <c r="O2617">
        <v>99</v>
      </c>
      <c r="P2617">
        <v>9999</v>
      </c>
    </row>
    <row r="2618" spans="1:16">
      <c r="A2618">
        <v>13</v>
      </c>
      <c r="B2618">
        <v>107</v>
      </c>
      <c r="C2618">
        <v>2018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99</v>
      </c>
      <c r="N2618">
        <v>440</v>
      </c>
      <c r="O2618">
        <v>99</v>
      </c>
      <c r="P2618">
        <v>9999</v>
      </c>
    </row>
    <row r="2619" spans="1:16">
      <c r="A2619">
        <v>13</v>
      </c>
      <c r="B2619">
        <v>108</v>
      </c>
      <c r="C2619">
        <v>2018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99</v>
      </c>
      <c r="N2619">
        <v>443</v>
      </c>
      <c r="O2619">
        <v>99</v>
      </c>
      <c r="P2619">
        <v>9999</v>
      </c>
    </row>
    <row r="2620" spans="1:16">
      <c r="A2620">
        <v>13</v>
      </c>
      <c r="B2620">
        <v>109</v>
      </c>
      <c r="C2620">
        <v>2018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99</v>
      </c>
      <c r="N2620">
        <v>445</v>
      </c>
      <c r="O2620">
        <v>99</v>
      </c>
      <c r="P2620">
        <v>9999</v>
      </c>
    </row>
    <row r="2621" spans="1:16">
      <c r="A2621">
        <v>13</v>
      </c>
      <c r="B2621">
        <v>110</v>
      </c>
      <c r="C2621">
        <v>2018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99</v>
      </c>
      <c r="N2621">
        <v>450</v>
      </c>
      <c r="O2621">
        <v>99</v>
      </c>
      <c r="P2621">
        <v>9999</v>
      </c>
    </row>
    <row r="2622" spans="1:16">
      <c r="A2622">
        <v>13</v>
      </c>
      <c r="B2622">
        <v>111</v>
      </c>
      <c r="C2622">
        <v>2018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99</v>
      </c>
      <c r="N2622">
        <v>455</v>
      </c>
      <c r="O2622">
        <v>99</v>
      </c>
      <c r="P2622">
        <v>9999</v>
      </c>
    </row>
    <row r="2623" spans="1:16">
      <c r="A2623">
        <v>13</v>
      </c>
      <c r="B2623">
        <v>112</v>
      </c>
      <c r="C2623">
        <v>2018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99</v>
      </c>
      <c r="N2623">
        <v>460</v>
      </c>
      <c r="O2623">
        <v>99</v>
      </c>
      <c r="P2623">
        <v>9999</v>
      </c>
    </row>
    <row r="2624" spans="1:16">
      <c r="A2624">
        <v>13</v>
      </c>
      <c r="B2624">
        <v>113</v>
      </c>
      <c r="C2624">
        <v>2017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99</v>
      </c>
      <c r="N2624">
        <v>409</v>
      </c>
      <c r="O2624">
        <v>99</v>
      </c>
      <c r="P2624">
        <v>9999</v>
      </c>
    </row>
    <row r="2625" spans="1:16">
      <c r="A2625">
        <v>13</v>
      </c>
      <c r="B2625">
        <v>114</v>
      </c>
      <c r="C2625">
        <v>2017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99</v>
      </c>
      <c r="N2625">
        <v>410</v>
      </c>
      <c r="O2625">
        <v>99</v>
      </c>
      <c r="P2625">
        <v>9999</v>
      </c>
    </row>
    <row r="2626" spans="1:16">
      <c r="A2626">
        <v>13</v>
      </c>
      <c r="B2626">
        <v>115</v>
      </c>
      <c r="C2626">
        <v>2017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99</v>
      </c>
      <c r="N2626">
        <v>415</v>
      </c>
      <c r="O2626">
        <v>99</v>
      </c>
      <c r="P2626">
        <v>9999</v>
      </c>
    </row>
    <row r="2627" spans="1:16">
      <c r="A2627">
        <v>13</v>
      </c>
      <c r="B2627">
        <v>116</v>
      </c>
      <c r="C2627">
        <v>2017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99</v>
      </c>
      <c r="N2627">
        <v>420</v>
      </c>
      <c r="O2627">
        <v>99</v>
      </c>
      <c r="P2627">
        <v>9999</v>
      </c>
    </row>
    <row r="2628" spans="1:16">
      <c r="A2628">
        <v>13</v>
      </c>
      <c r="B2628">
        <v>117</v>
      </c>
      <c r="C2628">
        <v>2017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99</v>
      </c>
      <c r="N2628">
        <v>425</v>
      </c>
      <c r="O2628">
        <v>99</v>
      </c>
      <c r="P2628">
        <v>9999</v>
      </c>
    </row>
    <row r="2629" spans="1:16">
      <c r="A2629">
        <v>13</v>
      </c>
      <c r="B2629">
        <v>118</v>
      </c>
      <c r="C2629">
        <v>2017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99</v>
      </c>
      <c r="N2629">
        <v>428</v>
      </c>
      <c r="O2629">
        <v>99</v>
      </c>
      <c r="P2629">
        <v>9999</v>
      </c>
    </row>
    <row r="2630" spans="1:16">
      <c r="A2630">
        <v>13</v>
      </c>
      <c r="B2630">
        <v>119</v>
      </c>
      <c r="C2630">
        <v>2017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99</v>
      </c>
      <c r="N2630">
        <v>430</v>
      </c>
      <c r="O2630">
        <v>99</v>
      </c>
      <c r="P2630">
        <v>9999</v>
      </c>
    </row>
    <row r="2631" spans="1:16">
      <c r="A2631">
        <v>13</v>
      </c>
      <c r="B2631">
        <v>120</v>
      </c>
      <c r="C2631">
        <v>2017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99</v>
      </c>
      <c r="N2631">
        <v>433</v>
      </c>
      <c r="O2631">
        <v>99</v>
      </c>
      <c r="P2631">
        <v>9999</v>
      </c>
    </row>
    <row r="2632" spans="1:16">
      <c r="A2632">
        <v>13</v>
      </c>
      <c r="B2632">
        <v>121</v>
      </c>
      <c r="C2632">
        <v>2017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99</v>
      </c>
      <c r="N2632">
        <v>435</v>
      </c>
      <c r="O2632">
        <v>99</v>
      </c>
      <c r="P2632">
        <v>9999</v>
      </c>
    </row>
    <row r="2633" spans="1:16">
      <c r="A2633">
        <v>13</v>
      </c>
      <c r="B2633">
        <v>122</v>
      </c>
      <c r="C2633">
        <v>2017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99</v>
      </c>
      <c r="N2633">
        <v>438</v>
      </c>
      <c r="O2633">
        <v>99</v>
      </c>
      <c r="P2633">
        <v>9999</v>
      </c>
    </row>
    <row r="2634" spans="1:16">
      <c r="A2634">
        <v>13</v>
      </c>
      <c r="B2634">
        <v>123</v>
      </c>
      <c r="C2634">
        <v>2017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99</v>
      </c>
      <c r="N2634">
        <v>440</v>
      </c>
      <c r="O2634">
        <v>99</v>
      </c>
      <c r="P2634">
        <v>9999</v>
      </c>
    </row>
    <row r="2635" spans="1:16">
      <c r="A2635">
        <v>13</v>
      </c>
      <c r="B2635">
        <v>124</v>
      </c>
      <c r="C2635">
        <v>2017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99</v>
      </c>
      <c r="N2635">
        <v>443</v>
      </c>
      <c r="O2635">
        <v>99</v>
      </c>
      <c r="P2635">
        <v>9999</v>
      </c>
    </row>
    <row r="2636" spans="1:16">
      <c r="A2636">
        <v>13</v>
      </c>
      <c r="B2636">
        <v>125</v>
      </c>
      <c r="C2636">
        <v>2017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99</v>
      </c>
      <c r="N2636">
        <v>445</v>
      </c>
      <c r="O2636">
        <v>99</v>
      </c>
      <c r="P2636">
        <v>9999</v>
      </c>
    </row>
    <row r="2637" spans="1:16">
      <c r="A2637">
        <v>13</v>
      </c>
      <c r="B2637">
        <v>126</v>
      </c>
      <c r="C2637">
        <v>2017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99</v>
      </c>
      <c r="N2637">
        <v>450</v>
      </c>
      <c r="O2637">
        <v>99</v>
      </c>
      <c r="P2637">
        <v>9999</v>
      </c>
    </row>
    <row r="2638" spans="1:16">
      <c r="A2638">
        <v>13</v>
      </c>
      <c r="B2638">
        <v>127</v>
      </c>
      <c r="C2638">
        <v>2017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99</v>
      </c>
      <c r="N2638">
        <v>455</v>
      </c>
      <c r="O2638">
        <v>99</v>
      </c>
      <c r="P2638">
        <v>9999</v>
      </c>
    </row>
    <row r="2639" spans="1:16">
      <c r="A2639">
        <v>13</v>
      </c>
      <c r="B2639">
        <v>128</v>
      </c>
      <c r="C2639">
        <v>2017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99</v>
      </c>
      <c r="N2639">
        <v>460</v>
      </c>
      <c r="O2639">
        <v>99</v>
      </c>
      <c r="P2639">
        <v>9999</v>
      </c>
    </row>
    <row r="2640" spans="1:16">
      <c r="A2640">
        <v>13</v>
      </c>
      <c r="B2640">
        <v>129</v>
      </c>
      <c r="C2640">
        <v>2016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99</v>
      </c>
      <c r="N2640">
        <v>409</v>
      </c>
      <c r="O2640">
        <v>99</v>
      </c>
      <c r="P2640">
        <v>9999</v>
      </c>
    </row>
    <row r="2641" spans="1:16">
      <c r="A2641">
        <v>13</v>
      </c>
      <c r="B2641">
        <v>130</v>
      </c>
      <c r="C2641">
        <v>2016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99</v>
      </c>
      <c r="N2641">
        <v>410</v>
      </c>
      <c r="O2641">
        <v>99</v>
      </c>
      <c r="P2641">
        <v>9999</v>
      </c>
    </row>
    <row r="2642" spans="1:16">
      <c r="A2642">
        <v>13</v>
      </c>
      <c r="B2642">
        <v>131</v>
      </c>
      <c r="C2642">
        <v>2016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99</v>
      </c>
      <c r="N2642">
        <v>415</v>
      </c>
      <c r="O2642">
        <v>99</v>
      </c>
      <c r="P2642">
        <v>9999</v>
      </c>
    </row>
    <row r="2643" spans="1:16">
      <c r="A2643">
        <v>13</v>
      </c>
      <c r="B2643">
        <v>132</v>
      </c>
      <c r="C2643">
        <v>2016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99</v>
      </c>
      <c r="N2643">
        <v>420</v>
      </c>
      <c r="O2643">
        <v>99</v>
      </c>
      <c r="P2643">
        <v>9999</v>
      </c>
    </row>
    <row r="2644" spans="1:16">
      <c r="A2644">
        <v>13</v>
      </c>
      <c r="B2644">
        <v>133</v>
      </c>
      <c r="C2644">
        <v>2016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99</v>
      </c>
      <c r="N2644">
        <v>425</v>
      </c>
      <c r="O2644">
        <v>99</v>
      </c>
      <c r="P2644">
        <v>9999</v>
      </c>
    </row>
    <row r="2645" spans="1:16">
      <c r="A2645">
        <v>13</v>
      </c>
      <c r="B2645">
        <v>134</v>
      </c>
      <c r="C2645">
        <v>2016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99</v>
      </c>
      <c r="N2645">
        <v>428</v>
      </c>
      <c r="O2645">
        <v>99</v>
      </c>
      <c r="P2645">
        <v>9999</v>
      </c>
    </row>
    <row r="2646" spans="1:16">
      <c r="A2646">
        <v>13</v>
      </c>
      <c r="B2646">
        <v>135</v>
      </c>
      <c r="C2646">
        <v>2016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99</v>
      </c>
      <c r="N2646">
        <v>430</v>
      </c>
      <c r="O2646">
        <v>99</v>
      </c>
      <c r="P2646">
        <v>9999</v>
      </c>
    </row>
    <row r="2647" spans="1:16">
      <c r="A2647">
        <v>13</v>
      </c>
      <c r="B2647">
        <v>136</v>
      </c>
      <c r="C2647">
        <v>2016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99</v>
      </c>
      <c r="N2647">
        <v>433</v>
      </c>
      <c r="O2647">
        <v>99</v>
      </c>
      <c r="P2647">
        <v>9999</v>
      </c>
    </row>
    <row r="2648" spans="1:16">
      <c r="A2648">
        <v>13</v>
      </c>
      <c r="B2648">
        <v>137</v>
      </c>
      <c r="C2648">
        <v>2016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99</v>
      </c>
      <c r="N2648">
        <v>435</v>
      </c>
      <c r="O2648">
        <v>99</v>
      </c>
      <c r="P2648">
        <v>9999</v>
      </c>
    </row>
    <row r="2649" spans="1:16">
      <c r="A2649">
        <v>13</v>
      </c>
      <c r="B2649">
        <v>138</v>
      </c>
      <c r="C2649">
        <v>2016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99</v>
      </c>
      <c r="N2649">
        <v>438</v>
      </c>
      <c r="O2649">
        <v>99</v>
      </c>
      <c r="P2649">
        <v>9999</v>
      </c>
    </row>
    <row r="2650" spans="1:16">
      <c r="A2650">
        <v>13</v>
      </c>
      <c r="B2650">
        <v>139</v>
      </c>
      <c r="C2650">
        <v>2016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99</v>
      </c>
      <c r="N2650">
        <v>440</v>
      </c>
      <c r="O2650">
        <v>99</v>
      </c>
      <c r="P2650">
        <v>9999</v>
      </c>
    </row>
    <row r="2651" spans="1:16">
      <c r="A2651">
        <v>13</v>
      </c>
      <c r="B2651">
        <v>140</v>
      </c>
      <c r="C2651">
        <v>2016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99</v>
      </c>
      <c r="N2651">
        <v>443</v>
      </c>
      <c r="O2651">
        <v>99</v>
      </c>
      <c r="P2651">
        <v>9999</v>
      </c>
    </row>
    <row r="2652" spans="1:16">
      <c r="A2652">
        <v>13</v>
      </c>
      <c r="B2652">
        <v>141</v>
      </c>
      <c r="C2652">
        <v>2016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99</v>
      </c>
      <c r="N2652">
        <v>445</v>
      </c>
      <c r="O2652">
        <v>99</v>
      </c>
      <c r="P2652">
        <v>9999</v>
      </c>
    </row>
    <row r="2653" spans="1:16">
      <c r="A2653">
        <v>13</v>
      </c>
      <c r="B2653">
        <v>142</v>
      </c>
      <c r="C2653">
        <v>2016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99</v>
      </c>
      <c r="N2653">
        <v>450</v>
      </c>
      <c r="O2653">
        <v>99</v>
      </c>
      <c r="P2653">
        <v>9999</v>
      </c>
    </row>
    <row r="2654" spans="1:16">
      <c r="A2654">
        <v>13</v>
      </c>
      <c r="B2654">
        <v>143</v>
      </c>
      <c r="C2654">
        <v>2016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99</v>
      </c>
      <c r="N2654">
        <v>455</v>
      </c>
      <c r="O2654">
        <v>99</v>
      </c>
      <c r="P2654">
        <v>9999</v>
      </c>
    </row>
    <row r="2655" spans="1:16">
      <c r="A2655">
        <v>13</v>
      </c>
      <c r="B2655">
        <v>144</v>
      </c>
      <c r="C2655">
        <v>2016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99</v>
      </c>
      <c r="N2655">
        <v>460</v>
      </c>
      <c r="O2655">
        <v>99</v>
      </c>
      <c r="P2655">
        <v>9999</v>
      </c>
    </row>
    <row r="2656" spans="1:16">
      <c r="A2656">
        <v>13</v>
      </c>
      <c r="B2656">
        <v>145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99</v>
      </c>
      <c r="N2656">
        <v>409</v>
      </c>
      <c r="O2656">
        <v>99</v>
      </c>
      <c r="P2656">
        <v>9999</v>
      </c>
    </row>
    <row r="2657" spans="1:16">
      <c r="A2657">
        <v>13</v>
      </c>
      <c r="B2657">
        <v>146</v>
      </c>
      <c r="C2657">
        <v>2015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99</v>
      </c>
      <c r="N2657">
        <v>410</v>
      </c>
      <c r="O2657">
        <v>99</v>
      </c>
      <c r="P2657">
        <v>9999</v>
      </c>
    </row>
    <row r="2658" spans="1:16">
      <c r="A2658">
        <v>13</v>
      </c>
      <c r="B2658">
        <v>147</v>
      </c>
      <c r="C2658">
        <v>2015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99</v>
      </c>
      <c r="N2658">
        <v>415</v>
      </c>
      <c r="O2658">
        <v>99</v>
      </c>
      <c r="P2658">
        <v>9999</v>
      </c>
    </row>
    <row r="2659" spans="1:16">
      <c r="A2659">
        <v>13</v>
      </c>
      <c r="B2659">
        <v>148</v>
      </c>
      <c r="C2659">
        <v>2015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99</v>
      </c>
      <c r="N2659">
        <v>420</v>
      </c>
      <c r="O2659">
        <v>99</v>
      </c>
      <c r="P2659">
        <v>9999</v>
      </c>
    </row>
    <row r="2660" spans="1:16">
      <c r="A2660">
        <v>13</v>
      </c>
      <c r="B2660">
        <v>149</v>
      </c>
      <c r="C2660">
        <v>2015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99</v>
      </c>
      <c r="N2660">
        <v>425</v>
      </c>
      <c r="O2660">
        <v>99</v>
      </c>
      <c r="P2660">
        <v>9999</v>
      </c>
    </row>
    <row r="2661" spans="1:16">
      <c r="A2661">
        <v>13</v>
      </c>
      <c r="B2661">
        <v>150</v>
      </c>
      <c r="C2661">
        <v>2015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99</v>
      </c>
      <c r="N2661">
        <v>428</v>
      </c>
      <c r="O2661">
        <v>99</v>
      </c>
      <c r="P2661">
        <v>9999</v>
      </c>
    </row>
    <row r="2662" spans="1:16">
      <c r="A2662">
        <v>13</v>
      </c>
      <c r="B2662">
        <v>151</v>
      </c>
      <c r="C2662">
        <v>2015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99</v>
      </c>
      <c r="N2662">
        <v>430</v>
      </c>
      <c r="O2662">
        <v>99</v>
      </c>
      <c r="P2662">
        <v>9999</v>
      </c>
    </row>
    <row r="2663" spans="1:16">
      <c r="A2663">
        <v>13</v>
      </c>
      <c r="B2663">
        <v>152</v>
      </c>
      <c r="C2663">
        <v>2015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99</v>
      </c>
      <c r="N2663">
        <v>433</v>
      </c>
      <c r="O2663">
        <v>99</v>
      </c>
      <c r="P2663">
        <v>9999</v>
      </c>
    </row>
    <row r="2664" spans="1:16">
      <c r="A2664">
        <v>13</v>
      </c>
      <c r="B2664">
        <v>153</v>
      </c>
      <c r="C2664">
        <v>2015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99</v>
      </c>
      <c r="N2664">
        <v>435</v>
      </c>
      <c r="O2664">
        <v>99</v>
      </c>
      <c r="P2664">
        <v>9999</v>
      </c>
    </row>
    <row r="2665" spans="1:16">
      <c r="A2665">
        <v>13</v>
      </c>
      <c r="B2665">
        <v>154</v>
      </c>
      <c r="C2665">
        <v>2015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99</v>
      </c>
      <c r="N2665">
        <v>438</v>
      </c>
      <c r="O2665">
        <v>99</v>
      </c>
      <c r="P2665">
        <v>9999</v>
      </c>
    </row>
    <row r="2666" spans="1:16">
      <c r="A2666">
        <v>13</v>
      </c>
      <c r="B2666">
        <v>155</v>
      </c>
      <c r="C2666">
        <v>2015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99</v>
      </c>
      <c r="N2666">
        <v>440</v>
      </c>
      <c r="O2666">
        <v>99</v>
      </c>
      <c r="P2666">
        <v>9999</v>
      </c>
    </row>
    <row r="2667" spans="1:16">
      <c r="A2667">
        <v>13</v>
      </c>
      <c r="B2667">
        <v>156</v>
      </c>
      <c r="C2667">
        <v>2015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99</v>
      </c>
      <c r="N2667">
        <v>443</v>
      </c>
      <c r="O2667">
        <v>99</v>
      </c>
      <c r="P2667">
        <v>9999</v>
      </c>
    </row>
    <row r="2668" spans="1:16">
      <c r="A2668">
        <v>13</v>
      </c>
      <c r="B2668">
        <v>157</v>
      </c>
      <c r="C2668">
        <v>2015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99</v>
      </c>
      <c r="N2668">
        <v>445</v>
      </c>
      <c r="O2668">
        <v>99</v>
      </c>
      <c r="P2668">
        <v>9999</v>
      </c>
    </row>
    <row r="2669" spans="1:16">
      <c r="A2669">
        <v>13</v>
      </c>
      <c r="B2669">
        <v>158</v>
      </c>
      <c r="C2669">
        <v>2015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99</v>
      </c>
      <c r="N2669">
        <v>450</v>
      </c>
      <c r="O2669">
        <v>99</v>
      </c>
      <c r="P2669">
        <v>9999</v>
      </c>
    </row>
    <row r="2670" spans="1:16">
      <c r="A2670">
        <v>13</v>
      </c>
      <c r="B2670">
        <v>159</v>
      </c>
      <c r="C2670">
        <v>2015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99</v>
      </c>
      <c r="N2670">
        <v>455</v>
      </c>
      <c r="O2670">
        <v>99</v>
      </c>
      <c r="P2670">
        <v>9999</v>
      </c>
    </row>
    <row r="2671" spans="1:16">
      <c r="A2671">
        <v>13</v>
      </c>
      <c r="B2671">
        <v>160</v>
      </c>
      <c r="C2671">
        <v>2015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99</v>
      </c>
      <c r="N2671">
        <v>460</v>
      </c>
      <c r="O2671">
        <v>99</v>
      </c>
      <c r="P2671">
        <v>9999</v>
      </c>
    </row>
    <row r="2672" spans="1:16">
      <c r="A2672">
        <v>13</v>
      </c>
      <c r="B2672">
        <v>161</v>
      </c>
      <c r="C2672">
        <v>2014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99</v>
      </c>
      <c r="N2672">
        <v>409</v>
      </c>
      <c r="O2672">
        <v>99</v>
      </c>
      <c r="P2672">
        <v>9999</v>
      </c>
    </row>
    <row r="2673" spans="1:16">
      <c r="A2673">
        <v>13</v>
      </c>
      <c r="B2673">
        <v>162</v>
      </c>
      <c r="C2673">
        <v>2014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99</v>
      </c>
      <c r="N2673">
        <v>410</v>
      </c>
      <c r="O2673">
        <v>99</v>
      </c>
      <c r="P2673">
        <v>9999</v>
      </c>
    </row>
    <row r="2674" spans="1:16">
      <c r="A2674">
        <v>13</v>
      </c>
      <c r="B2674">
        <v>163</v>
      </c>
      <c r="C2674">
        <v>2014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99</v>
      </c>
      <c r="N2674">
        <v>415</v>
      </c>
      <c r="O2674">
        <v>99</v>
      </c>
      <c r="P2674">
        <v>9999</v>
      </c>
    </row>
    <row r="2675" spans="1:16">
      <c r="A2675">
        <v>13</v>
      </c>
      <c r="B2675">
        <v>164</v>
      </c>
      <c r="C2675">
        <v>2014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99</v>
      </c>
      <c r="N2675">
        <v>420</v>
      </c>
      <c r="O2675">
        <v>99</v>
      </c>
      <c r="P2675">
        <v>9999</v>
      </c>
    </row>
    <row r="2676" spans="1:16">
      <c r="A2676">
        <v>13</v>
      </c>
      <c r="B2676">
        <v>165</v>
      </c>
      <c r="C2676">
        <v>2014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99</v>
      </c>
      <c r="N2676">
        <v>425</v>
      </c>
      <c r="O2676">
        <v>99</v>
      </c>
      <c r="P2676">
        <v>9999</v>
      </c>
    </row>
    <row r="2677" spans="1:16">
      <c r="A2677">
        <v>13</v>
      </c>
      <c r="B2677">
        <v>166</v>
      </c>
      <c r="C2677">
        <v>2014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99</v>
      </c>
      <c r="N2677">
        <v>428</v>
      </c>
      <c r="O2677">
        <v>99</v>
      </c>
      <c r="P2677">
        <v>9999</v>
      </c>
    </row>
    <row r="2678" spans="1:16">
      <c r="A2678">
        <v>13</v>
      </c>
      <c r="B2678">
        <v>167</v>
      </c>
      <c r="C2678">
        <v>2014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99</v>
      </c>
      <c r="N2678">
        <v>430</v>
      </c>
      <c r="O2678">
        <v>99</v>
      </c>
      <c r="P2678">
        <v>9999</v>
      </c>
    </row>
    <row r="2679" spans="1:16">
      <c r="A2679">
        <v>13</v>
      </c>
      <c r="B2679">
        <v>168</v>
      </c>
      <c r="C2679">
        <v>2014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99</v>
      </c>
      <c r="N2679">
        <v>433</v>
      </c>
      <c r="O2679">
        <v>99</v>
      </c>
      <c r="P2679">
        <v>9999</v>
      </c>
    </row>
    <row r="2680" spans="1:16">
      <c r="A2680">
        <v>13</v>
      </c>
      <c r="B2680">
        <v>169</v>
      </c>
      <c r="C2680">
        <v>2014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99</v>
      </c>
      <c r="N2680">
        <v>435</v>
      </c>
      <c r="O2680">
        <v>99</v>
      </c>
      <c r="P2680">
        <v>9999</v>
      </c>
    </row>
    <row r="2681" spans="1:16">
      <c r="A2681">
        <v>13</v>
      </c>
      <c r="B2681">
        <v>170</v>
      </c>
      <c r="C2681">
        <v>2014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99</v>
      </c>
      <c r="N2681">
        <v>438</v>
      </c>
      <c r="O2681">
        <v>99</v>
      </c>
      <c r="P2681">
        <v>9999</v>
      </c>
    </row>
    <row r="2682" spans="1:16">
      <c r="A2682">
        <v>13</v>
      </c>
      <c r="B2682">
        <v>171</v>
      </c>
      <c r="C2682">
        <v>2014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99</v>
      </c>
      <c r="N2682">
        <v>440</v>
      </c>
      <c r="O2682">
        <v>99</v>
      </c>
      <c r="P2682">
        <v>9999</v>
      </c>
    </row>
    <row r="2683" spans="1:16">
      <c r="A2683">
        <v>13</v>
      </c>
      <c r="B2683">
        <v>172</v>
      </c>
      <c r="C2683">
        <v>2014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99</v>
      </c>
      <c r="N2683">
        <v>443</v>
      </c>
      <c r="O2683">
        <v>99</v>
      </c>
      <c r="P2683">
        <v>9999</v>
      </c>
    </row>
    <row r="2684" spans="1:16">
      <c r="A2684">
        <v>13</v>
      </c>
      <c r="B2684">
        <v>173</v>
      </c>
      <c r="C2684">
        <v>2014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99</v>
      </c>
      <c r="N2684">
        <v>445</v>
      </c>
      <c r="O2684">
        <v>99</v>
      </c>
      <c r="P2684">
        <v>9999</v>
      </c>
    </row>
    <row r="2685" spans="1:16">
      <c r="A2685">
        <v>13</v>
      </c>
      <c r="B2685">
        <v>174</v>
      </c>
      <c r="C2685">
        <v>2014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99</v>
      </c>
      <c r="N2685">
        <v>450</v>
      </c>
      <c r="O2685">
        <v>99</v>
      </c>
      <c r="P2685">
        <v>9999</v>
      </c>
    </row>
    <row r="2686" spans="1:16">
      <c r="A2686">
        <v>13</v>
      </c>
      <c r="B2686">
        <v>175</v>
      </c>
      <c r="C2686">
        <v>2014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99</v>
      </c>
      <c r="N2686">
        <v>455</v>
      </c>
      <c r="O2686">
        <v>99</v>
      </c>
      <c r="P2686">
        <v>9999</v>
      </c>
    </row>
    <row r="2687" spans="1:16">
      <c r="A2687">
        <v>13</v>
      </c>
      <c r="B2687">
        <v>176</v>
      </c>
      <c r="C2687">
        <v>2014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99</v>
      </c>
      <c r="N2687">
        <v>460</v>
      </c>
      <c r="O2687">
        <v>99</v>
      </c>
      <c r="P2687">
        <v>9999</v>
      </c>
    </row>
    <row r="2688" spans="1:16">
      <c r="A2688">
        <v>13</v>
      </c>
      <c r="B2688">
        <v>177</v>
      </c>
      <c r="C2688">
        <v>2013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99</v>
      </c>
      <c r="N2688">
        <v>409</v>
      </c>
      <c r="O2688">
        <v>99</v>
      </c>
      <c r="P2688">
        <v>9999</v>
      </c>
    </row>
    <row r="2689" spans="1:16">
      <c r="A2689">
        <v>13</v>
      </c>
      <c r="B2689">
        <v>178</v>
      </c>
      <c r="C2689">
        <v>2013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99</v>
      </c>
      <c r="N2689">
        <v>410</v>
      </c>
      <c r="O2689">
        <v>99</v>
      </c>
      <c r="P2689">
        <v>9999</v>
      </c>
    </row>
    <row r="2690" spans="1:16">
      <c r="A2690">
        <v>13</v>
      </c>
      <c r="B2690">
        <v>179</v>
      </c>
      <c r="C2690">
        <v>2013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99</v>
      </c>
      <c r="N2690">
        <v>415</v>
      </c>
      <c r="O2690">
        <v>99</v>
      </c>
      <c r="P2690">
        <v>9999</v>
      </c>
    </row>
    <row r="2691" spans="1:16">
      <c r="A2691">
        <v>13</v>
      </c>
      <c r="B2691">
        <v>180</v>
      </c>
      <c r="C2691">
        <v>2013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99</v>
      </c>
      <c r="N2691">
        <v>420</v>
      </c>
      <c r="O2691">
        <v>99</v>
      </c>
      <c r="P2691">
        <v>9999</v>
      </c>
    </row>
    <row r="2692" spans="1:16">
      <c r="A2692">
        <v>13</v>
      </c>
      <c r="B2692">
        <v>181</v>
      </c>
      <c r="C2692">
        <v>2013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99</v>
      </c>
      <c r="N2692">
        <v>425</v>
      </c>
      <c r="O2692">
        <v>99</v>
      </c>
      <c r="P2692">
        <v>9999</v>
      </c>
    </row>
    <row r="2693" spans="1:16">
      <c r="A2693">
        <v>13</v>
      </c>
      <c r="B2693">
        <v>182</v>
      </c>
      <c r="C2693">
        <v>2013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99</v>
      </c>
      <c r="N2693">
        <v>428</v>
      </c>
      <c r="O2693">
        <v>99</v>
      </c>
      <c r="P2693">
        <v>9999</v>
      </c>
    </row>
    <row r="2694" spans="1:16">
      <c r="A2694">
        <v>13</v>
      </c>
      <c r="B2694">
        <v>183</v>
      </c>
      <c r="C2694">
        <v>2013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99</v>
      </c>
      <c r="N2694">
        <v>430</v>
      </c>
      <c r="O2694">
        <v>99</v>
      </c>
      <c r="P2694">
        <v>9999</v>
      </c>
    </row>
    <row r="2695" spans="1:16">
      <c r="A2695">
        <v>13</v>
      </c>
      <c r="B2695">
        <v>184</v>
      </c>
      <c r="C2695">
        <v>2013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99</v>
      </c>
      <c r="N2695">
        <v>433</v>
      </c>
      <c r="O2695">
        <v>99</v>
      </c>
      <c r="P2695">
        <v>9999</v>
      </c>
    </row>
    <row r="2696" spans="1:16">
      <c r="A2696">
        <v>13</v>
      </c>
      <c r="B2696">
        <v>185</v>
      </c>
      <c r="C2696">
        <v>2013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99</v>
      </c>
      <c r="N2696">
        <v>435</v>
      </c>
      <c r="O2696">
        <v>99</v>
      </c>
      <c r="P2696">
        <v>9999</v>
      </c>
    </row>
    <row r="2697" spans="1:16">
      <c r="A2697">
        <v>13</v>
      </c>
      <c r="B2697">
        <v>186</v>
      </c>
      <c r="C2697">
        <v>2013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99</v>
      </c>
      <c r="N2697">
        <v>438</v>
      </c>
      <c r="O2697">
        <v>99</v>
      </c>
      <c r="P2697">
        <v>9999</v>
      </c>
    </row>
    <row r="2698" spans="1:16">
      <c r="A2698">
        <v>13</v>
      </c>
      <c r="B2698">
        <v>187</v>
      </c>
      <c r="C2698">
        <v>2013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99</v>
      </c>
      <c r="N2698">
        <v>440</v>
      </c>
      <c r="O2698">
        <v>99</v>
      </c>
      <c r="P2698">
        <v>9999</v>
      </c>
    </row>
    <row r="2699" spans="1:16">
      <c r="A2699">
        <v>13</v>
      </c>
      <c r="B2699">
        <v>188</v>
      </c>
      <c r="C2699">
        <v>2013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99</v>
      </c>
      <c r="N2699">
        <v>443</v>
      </c>
      <c r="O2699">
        <v>99</v>
      </c>
      <c r="P2699">
        <v>9999</v>
      </c>
    </row>
    <row r="2700" spans="1:16">
      <c r="A2700">
        <v>13</v>
      </c>
      <c r="B2700">
        <v>189</v>
      </c>
      <c r="C2700">
        <v>2013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99</v>
      </c>
      <c r="N2700">
        <v>445</v>
      </c>
      <c r="O2700">
        <v>99</v>
      </c>
      <c r="P2700">
        <v>9999</v>
      </c>
    </row>
    <row r="2701" spans="1:16">
      <c r="A2701">
        <v>13</v>
      </c>
      <c r="B2701">
        <v>190</v>
      </c>
      <c r="C2701">
        <v>2013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99</v>
      </c>
      <c r="M2701">
        <v>99</v>
      </c>
      <c r="N2701">
        <v>450</v>
      </c>
      <c r="O2701">
        <v>99</v>
      </c>
      <c r="P2701">
        <v>9999</v>
      </c>
    </row>
    <row r="2702" spans="1:16">
      <c r="A2702">
        <v>13</v>
      </c>
      <c r="B2702">
        <v>191</v>
      </c>
      <c r="C2702">
        <v>2013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99</v>
      </c>
      <c r="M2702">
        <v>99</v>
      </c>
      <c r="N2702">
        <v>455</v>
      </c>
      <c r="O2702">
        <v>99</v>
      </c>
      <c r="P2702">
        <v>9999</v>
      </c>
    </row>
    <row r="2703" spans="1:16">
      <c r="A2703">
        <v>13</v>
      </c>
      <c r="B2703">
        <v>192</v>
      </c>
      <c r="C2703">
        <v>2013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99</v>
      </c>
      <c r="M2703">
        <v>99</v>
      </c>
      <c r="N2703">
        <v>460</v>
      </c>
      <c r="O2703">
        <v>99</v>
      </c>
      <c r="P2703">
        <v>9999</v>
      </c>
    </row>
    <row r="2704" spans="1:16">
      <c r="A2704">
        <v>13</v>
      </c>
      <c r="B2704">
        <v>193</v>
      </c>
      <c r="C2704">
        <v>2012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99</v>
      </c>
      <c r="M2704">
        <v>99</v>
      </c>
      <c r="N2704">
        <v>409</v>
      </c>
      <c r="O2704">
        <v>99</v>
      </c>
      <c r="P2704">
        <v>9999</v>
      </c>
    </row>
    <row r="2705" spans="1:16">
      <c r="A2705">
        <v>13</v>
      </c>
      <c r="B2705">
        <v>194</v>
      </c>
      <c r="C2705">
        <v>2012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99</v>
      </c>
      <c r="M2705">
        <v>99</v>
      </c>
      <c r="N2705">
        <v>410</v>
      </c>
      <c r="O2705">
        <v>99</v>
      </c>
      <c r="P2705">
        <v>9999</v>
      </c>
    </row>
    <row r="2706" spans="1:16">
      <c r="A2706">
        <v>13</v>
      </c>
      <c r="B2706">
        <v>195</v>
      </c>
      <c r="C2706">
        <v>2012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99</v>
      </c>
      <c r="M2706">
        <v>99</v>
      </c>
      <c r="N2706">
        <v>415</v>
      </c>
      <c r="O2706">
        <v>99</v>
      </c>
      <c r="P2706">
        <v>9999</v>
      </c>
    </row>
    <row r="2707" spans="1:16">
      <c r="A2707">
        <v>13</v>
      </c>
      <c r="B2707">
        <v>196</v>
      </c>
      <c r="C2707">
        <v>2012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99</v>
      </c>
      <c r="M2707">
        <v>99</v>
      </c>
      <c r="N2707">
        <v>420</v>
      </c>
      <c r="O2707">
        <v>99</v>
      </c>
      <c r="P2707">
        <v>9999</v>
      </c>
    </row>
    <row r="2708" spans="1:16">
      <c r="A2708">
        <v>13</v>
      </c>
      <c r="B2708">
        <v>197</v>
      </c>
      <c r="C2708">
        <v>2012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99</v>
      </c>
      <c r="M2708">
        <v>99</v>
      </c>
      <c r="N2708">
        <v>425</v>
      </c>
      <c r="O2708">
        <v>99</v>
      </c>
      <c r="P2708">
        <v>9999</v>
      </c>
    </row>
    <row r="2709" spans="1:16">
      <c r="A2709">
        <v>13</v>
      </c>
      <c r="B2709">
        <v>198</v>
      </c>
      <c r="C2709">
        <v>2012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99</v>
      </c>
      <c r="M2709">
        <v>99</v>
      </c>
      <c r="N2709">
        <v>428</v>
      </c>
      <c r="O2709">
        <v>99</v>
      </c>
      <c r="P2709">
        <v>9999</v>
      </c>
    </row>
    <row r="2710" spans="1:16">
      <c r="A2710">
        <v>13</v>
      </c>
      <c r="B2710">
        <v>199</v>
      </c>
      <c r="C2710">
        <v>2012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99</v>
      </c>
      <c r="M2710">
        <v>99</v>
      </c>
      <c r="N2710">
        <v>430</v>
      </c>
      <c r="O2710">
        <v>99</v>
      </c>
      <c r="P2710">
        <v>9999</v>
      </c>
    </row>
    <row r="2711" spans="1:16">
      <c r="A2711">
        <v>13</v>
      </c>
      <c r="B2711">
        <v>200</v>
      </c>
      <c r="C2711">
        <v>2012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99</v>
      </c>
      <c r="M2711">
        <v>99</v>
      </c>
      <c r="N2711">
        <v>433</v>
      </c>
      <c r="O2711">
        <v>99</v>
      </c>
      <c r="P2711">
        <v>9999</v>
      </c>
    </row>
    <row r="2712" spans="1:16">
      <c r="A2712">
        <v>13</v>
      </c>
      <c r="B2712">
        <v>201</v>
      </c>
      <c r="C2712">
        <v>2012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99</v>
      </c>
      <c r="M2712">
        <v>99</v>
      </c>
      <c r="N2712">
        <v>435</v>
      </c>
      <c r="O2712">
        <v>99</v>
      </c>
      <c r="P2712">
        <v>9999</v>
      </c>
    </row>
    <row r="2713" spans="1:16">
      <c r="A2713">
        <v>13</v>
      </c>
      <c r="B2713">
        <v>202</v>
      </c>
      <c r="C2713">
        <v>2012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99</v>
      </c>
      <c r="M2713">
        <v>99</v>
      </c>
      <c r="N2713">
        <v>438</v>
      </c>
      <c r="O2713">
        <v>99</v>
      </c>
      <c r="P2713">
        <v>9999</v>
      </c>
    </row>
    <row r="2714" spans="1:16">
      <c r="A2714">
        <v>13</v>
      </c>
      <c r="B2714">
        <v>203</v>
      </c>
      <c r="C2714">
        <v>2012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99</v>
      </c>
      <c r="M2714">
        <v>99</v>
      </c>
      <c r="N2714">
        <v>440</v>
      </c>
      <c r="O2714">
        <v>99</v>
      </c>
      <c r="P2714">
        <v>9999</v>
      </c>
    </row>
    <row r="2715" spans="1:16">
      <c r="A2715">
        <v>13</v>
      </c>
      <c r="B2715">
        <v>204</v>
      </c>
      <c r="C2715">
        <v>2012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99</v>
      </c>
      <c r="M2715">
        <v>99</v>
      </c>
      <c r="N2715">
        <v>443</v>
      </c>
      <c r="O2715">
        <v>99</v>
      </c>
      <c r="P2715">
        <v>9999</v>
      </c>
    </row>
    <row r="2716" spans="1:16">
      <c r="A2716">
        <v>13</v>
      </c>
      <c r="B2716">
        <v>205</v>
      </c>
      <c r="C2716">
        <v>2012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99</v>
      </c>
      <c r="M2716">
        <v>99</v>
      </c>
      <c r="N2716">
        <v>445</v>
      </c>
      <c r="O2716">
        <v>99</v>
      </c>
      <c r="P2716">
        <v>9999</v>
      </c>
    </row>
    <row r="2717" spans="1:16">
      <c r="A2717">
        <v>13</v>
      </c>
      <c r="B2717">
        <v>206</v>
      </c>
      <c r="C2717">
        <v>2012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99</v>
      </c>
      <c r="M2717">
        <v>99</v>
      </c>
      <c r="N2717">
        <v>450</v>
      </c>
      <c r="O2717">
        <v>99</v>
      </c>
      <c r="P2717">
        <v>9999</v>
      </c>
    </row>
    <row r="2718" spans="1:16">
      <c r="A2718">
        <v>13</v>
      </c>
      <c r="B2718">
        <v>207</v>
      </c>
      <c r="C2718">
        <v>2012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99</v>
      </c>
      <c r="M2718">
        <v>99</v>
      </c>
      <c r="N2718">
        <v>455</v>
      </c>
      <c r="O2718">
        <v>99</v>
      </c>
      <c r="P2718">
        <v>9999</v>
      </c>
    </row>
    <row r="2719" spans="1:16">
      <c r="A2719">
        <v>13</v>
      </c>
      <c r="B2719">
        <v>208</v>
      </c>
      <c r="C2719">
        <v>2012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99</v>
      </c>
      <c r="M2719">
        <v>99</v>
      </c>
      <c r="N2719">
        <v>460</v>
      </c>
      <c r="O2719">
        <v>99</v>
      </c>
      <c r="P2719">
        <v>9999</v>
      </c>
    </row>
    <row r="2720" spans="1:16">
      <c r="A2720">
        <v>13</v>
      </c>
      <c r="B2720">
        <v>209</v>
      </c>
      <c r="C2720">
        <v>2011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99</v>
      </c>
      <c r="M2720">
        <v>99</v>
      </c>
      <c r="N2720">
        <v>409</v>
      </c>
      <c r="O2720">
        <v>99</v>
      </c>
      <c r="P2720">
        <v>9999</v>
      </c>
    </row>
    <row r="2721" spans="1:16">
      <c r="A2721">
        <v>13</v>
      </c>
      <c r="B2721">
        <v>210</v>
      </c>
      <c r="C2721">
        <v>2011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99</v>
      </c>
      <c r="M2721">
        <v>99</v>
      </c>
      <c r="N2721">
        <v>410</v>
      </c>
      <c r="O2721">
        <v>99</v>
      </c>
      <c r="P2721">
        <v>9999</v>
      </c>
    </row>
    <row r="2722" spans="1:16">
      <c r="A2722">
        <v>13</v>
      </c>
      <c r="B2722">
        <v>211</v>
      </c>
      <c r="C2722">
        <v>2011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415</v>
      </c>
      <c r="O2722">
        <v>99</v>
      </c>
      <c r="P2722">
        <v>9999</v>
      </c>
    </row>
    <row r="2723" spans="1:16">
      <c r="A2723">
        <v>13</v>
      </c>
      <c r="B2723">
        <v>212</v>
      </c>
      <c r="C2723">
        <v>2011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420</v>
      </c>
      <c r="O2723">
        <v>99</v>
      </c>
      <c r="P2723">
        <v>9999</v>
      </c>
    </row>
    <row r="2724" spans="1:16">
      <c r="A2724">
        <v>13</v>
      </c>
      <c r="B2724">
        <v>213</v>
      </c>
      <c r="C2724">
        <v>2011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425</v>
      </c>
      <c r="O2724">
        <v>99</v>
      </c>
      <c r="P2724">
        <v>9999</v>
      </c>
    </row>
    <row r="2725" spans="1:16">
      <c r="A2725">
        <v>13</v>
      </c>
      <c r="B2725">
        <v>214</v>
      </c>
      <c r="C2725">
        <v>2011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428</v>
      </c>
      <c r="O2725">
        <v>99</v>
      </c>
      <c r="P2725">
        <v>9999</v>
      </c>
    </row>
    <row r="2726" spans="1:16">
      <c r="A2726">
        <v>13</v>
      </c>
      <c r="B2726">
        <v>215</v>
      </c>
      <c r="C2726">
        <v>2011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430</v>
      </c>
      <c r="O2726">
        <v>99</v>
      </c>
      <c r="P2726">
        <v>9999</v>
      </c>
    </row>
    <row r="2727" spans="1:16">
      <c r="A2727">
        <v>13</v>
      </c>
      <c r="B2727">
        <v>216</v>
      </c>
      <c r="C2727">
        <v>2011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433</v>
      </c>
      <c r="O2727">
        <v>99</v>
      </c>
      <c r="P2727">
        <v>9999</v>
      </c>
    </row>
    <row r="2728" spans="1:16">
      <c r="A2728">
        <v>13</v>
      </c>
      <c r="B2728">
        <v>217</v>
      </c>
      <c r="C2728">
        <v>2011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435</v>
      </c>
      <c r="O2728">
        <v>99</v>
      </c>
      <c r="P2728">
        <v>9999</v>
      </c>
    </row>
    <row r="2729" spans="1:16">
      <c r="A2729">
        <v>13</v>
      </c>
      <c r="B2729">
        <v>218</v>
      </c>
      <c r="C2729">
        <v>2011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438</v>
      </c>
      <c r="O2729">
        <v>99</v>
      </c>
      <c r="P2729">
        <v>9999</v>
      </c>
    </row>
    <row r="2730" spans="1:16">
      <c r="A2730">
        <v>13</v>
      </c>
      <c r="B2730">
        <v>219</v>
      </c>
      <c r="C2730">
        <v>2011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440</v>
      </c>
      <c r="O2730">
        <v>99</v>
      </c>
      <c r="P2730">
        <v>9999</v>
      </c>
    </row>
    <row r="2731" spans="1:16">
      <c r="A2731">
        <v>13</v>
      </c>
      <c r="B2731">
        <v>220</v>
      </c>
      <c r="C2731">
        <v>2011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443</v>
      </c>
      <c r="O2731">
        <v>99</v>
      </c>
      <c r="P2731">
        <v>9999</v>
      </c>
    </row>
    <row r="2732" spans="1:16">
      <c r="A2732">
        <v>13</v>
      </c>
      <c r="B2732">
        <v>221</v>
      </c>
      <c r="C2732">
        <v>2011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445</v>
      </c>
      <c r="O2732">
        <v>99</v>
      </c>
      <c r="P2732">
        <v>9999</v>
      </c>
    </row>
    <row r="2733" spans="1:16">
      <c r="A2733">
        <v>13</v>
      </c>
      <c r="B2733">
        <v>222</v>
      </c>
      <c r="C2733">
        <v>2011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450</v>
      </c>
      <c r="O2733">
        <v>99</v>
      </c>
      <c r="P2733">
        <v>9999</v>
      </c>
    </row>
    <row r="2734" spans="1:16">
      <c r="A2734">
        <v>13</v>
      </c>
      <c r="B2734">
        <v>223</v>
      </c>
      <c r="C2734">
        <v>2011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455</v>
      </c>
      <c r="O2734">
        <v>99</v>
      </c>
      <c r="P2734">
        <v>9999</v>
      </c>
    </row>
    <row r="2735" spans="1:16">
      <c r="A2735">
        <v>13</v>
      </c>
      <c r="B2735">
        <v>224</v>
      </c>
      <c r="C2735">
        <v>2011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460</v>
      </c>
      <c r="O2735">
        <v>99</v>
      </c>
      <c r="P2735">
        <v>9999</v>
      </c>
    </row>
    <row r="2736" spans="1:16">
      <c r="A2736">
        <v>13</v>
      </c>
      <c r="B2736">
        <v>225</v>
      </c>
      <c r="C2736">
        <v>2010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409</v>
      </c>
      <c r="O2736">
        <v>99</v>
      </c>
      <c r="P2736">
        <v>9999</v>
      </c>
    </row>
    <row r="2737" spans="1:16">
      <c r="A2737">
        <v>13</v>
      </c>
      <c r="B2737">
        <v>226</v>
      </c>
      <c r="C2737">
        <v>2010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410</v>
      </c>
      <c r="O2737">
        <v>99</v>
      </c>
      <c r="P2737">
        <v>9999</v>
      </c>
    </row>
    <row r="2738" spans="1:16">
      <c r="A2738">
        <v>13</v>
      </c>
      <c r="B2738">
        <v>227</v>
      </c>
      <c r="C2738">
        <v>2010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415</v>
      </c>
      <c r="O2738">
        <v>99</v>
      </c>
      <c r="P2738">
        <v>9999</v>
      </c>
    </row>
    <row r="2739" spans="1:16">
      <c r="A2739">
        <v>13</v>
      </c>
      <c r="B2739">
        <v>228</v>
      </c>
      <c r="C2739">
        <v>2010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420</v>
      </c>
      <c r="O2739">
        <v>99</v>
      </c>
      <c r="P2739">
        <v>9999</v>
      </c>
    </row>
    <row r="2740" spans="1:16">
      <c r="A2740">
        <v>13</v>
      </c>
      <c r="B2740">
        <v>229</v>
      </c>
      <c r="C2740">
        <v>2010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425</v>
      </c>
      <c r="O2740">
        <v>99</v>
      </c>
      <c r="P2740">
        <v>9999</v>
      </c>
    </row>
    <row r="2741" spans="1:16">
      <c r="A2741">
        <v>13</v>
      </c>
      <c r="B2741">
        <v>230</v>
      </c>
      <c r="C2741">
        <v>2010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428</v>
      </c>
      <c r="O2741">
        <v>99</v>
      </c>
      <c r="P2741">
        <v>9999</v>
      </c>
    </row>
    <row r="2742" spans="1:16">
      <c r="A2742">
        <v>13</v>
      </c>
      <c r="B2742">
        <v>231</v>
      </c>
      <c r="C2742">
        <v>2010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430</v>
      </c>
      <c r="O2742">
        <v>99</v>
      </c>
      <c r="P2742">
        <v>9999</v>
      </c>
    </row>
    <row r="2743" spans="1:16">
      <c r="A2743">
        <v>13</v>
      </c>
      <c r="B2743">
        <v>232</v>
      </c>
      <c r="C2743">
        <v>2010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433</v>
      </c>
      <c r="O2743">
        <v>99</v>
      </c>
      <c r="P2743">
        <v>9999</v>
      </c>
    </row>
    <row r="2744" spans="1:16">
      <c r="A2744">
        <v>13</v>
      </c>
      <c r="B2744">
        <v>233</v>
      </c>
      <c r="C2744">
        <v>2010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435</v>
      </c>
      <c r="O2744">
        <v>99</v>
      </c>
      <c r="P2744">
        <v>9999</v>
      </c>
    </row>
    <row r="2745" spans="1:16">
      <c r="A2745">
        <v>13</v>
      </c>
      <c r="B2745">
        <v>234</v>
      </c>
      <c r="C2745">
        <v>2010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438</v>
      </c>
      <c r="O2745">
        <v>99</v>
      </c>
      <c r="P2745">
        <v>9999</v>
      </c>
    </row>
    <row r="2746" spans="1:16">
      <c r="A2746">
        <v>13</v>
      </c>
      <c r="B2746">
        <v>235</v>
      </c>
      <c r="C2746">
        <v>2010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440</v>
      </c>
      <c r="O2746">
        <v>99</v>
      </c>
      <c r="P2746">
        <v>9999</v>
      </c>
    </row>
    <row r="2747" spans="1:16">
      <c r="A2747">
        <v>13</v>
      </c>
      <c r="B2747">
        <v>236</v>
      </c>
      <c r="C2747">
        <v>2010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443</v>
      </c>
      <c r="O2747">
        <v>99</v>
      </c>
      <c r="P2747">
        <v>9999</v>
      </c>
    </row>
    <row r="2748" spans="1:16">
      <c r="A2748">
        <v>13</v>
      </c>
      <c r="B2748">
        <v>237</v>
      </c>
      <c r="C2748">
        <v>2010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445</v>
      </c>
      <c r="O2748">
        <v>99</v>
      </c>
      <c r="P2748">
        <v>9999</v>
      </c>
    </row>
    <row r="2749" spans="1:16">
      <c r="A2749">
        <v>13</v>
      </c>
      <c r="B2749">
        <v>238</v>
      </c>
      <c r="C2749">
        <v>2010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450</v>
      </c>
      <c r="O2749">
        <v>99</v>
      </c>
      <c r="P2749">
        <v>9999</v>
      </c>
    </row>
    <row r="2750" spans="1:16">
      <c r="A2750">
        <v>13</v>
      </c>
      <c r="B2750">
        <v>239</v>
      </c>
      <c r="C2750">
        <v>2010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455</v>
      </c>
      <c r="O2750">
        <v>99</v>
      </c>
      <c r="P2750">
        <v>9999</v>
      </c>
    </row>
    <row r="2751" spans="1:16">
      <c r="A2751">
        <v>13</v>
      </c>
      <c r="B2751">
        <v>240</v>
      </c>
      <c r="C2751">
        <v>2010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460</v>
      </c>
      <c r="O2751">
        <v>99</v>
      </c>
      <c r="P2751">
        <v>9999</v>
      </c>
    </row>
    <row r="2752" spans="1:16">
      <c r="A2752">
        <v>13</v>
      </c>
      <c r="B2752">
        <v>241</v>
      </c>
      <c r="C2752">
        <v>2009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409</v>
      </c>
      <c r="O2752">
        <v>99</v>
      </c>
      <c r="P2752">
        <v>9999</v>
      </c>
    </row>
    <row r="2753" spans="1:16">
      <c r="A2753">
        <v>13</v>
      </c>
      <c r="B2753">
        <v>242</v>
      </c>
      <c r="C2753">
        <v>2009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410</v>
      </c>
      <c r="O2753">
        <v>99</v>
      </c>
      <c r="P2753">
        <v>9999</v>
      </c>
    </row>
    <row r="2754" spans="1:16">
      <c r="A2754">
        <v>13</v>
      </c>
      <c r="B2754">
        <v>243</v>
      </c>
      <c r="C2754">
        <v>2009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415</v>
      </c>
      <c r="O2754">
        <v>99</v>
      </c>
      <c r="P2754">
        <v>9999</v>
      </c>
    </row>
    <row r="2755" spans="1:16">
      <c r="A2755">
        <v>13</v>
      </c>
      <c r="B2755">
        <v>244</v>
      </c>
      <c r="C2755">
        <v>2009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420</v>
      </c>
      <c r="O2755">
        <v>99</v>
      </c>
      <c r="P2755">
        <v>9999</v>
      </c>
    </row>
    <row r="2756" spans="1:16">
      <c r="A2756">
        <v>13</v>
      </c>
      <c r="B2756">
        <v>245</v>
      </c>
      <c r="C2756">
        <v>2009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425</v>
      </c>
      <c r="O2756">
        <v>99</v>
      </c>
      <c r="P2756">
        <v>9999</v>
      </c>
    </row>
    <row r="2757" spans="1:16">
      <c r="A2757">
        <v>13</v>
      </c>
      <c r="B2757">
        <v>246</v>
      </c>
      <c r="C2757">
        <v>2009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428</v>
      </c>
      <c r="O2757">
        <v>99</v>
      </c>
      <c r="P2757">
        <v>9999</v>
      </c>
    </row>
    <row r="2758" spans="1:16">
      <c r="A2758">
        <v>13</v>
      </c>
      <c r="B2758">
        <v>247</v>
      </c>
      <c r="C2758">
        <v>2009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430</v>
      </c>
      <c r="O2758">
        <v>99</v>
      </c>
      <c r="P2758">
        <v>9999</v>
      </c>
    </row>
    <row r="2759" spans="1:16">
      <c r="A2759">
        <v>13</v>
      </c>
      <c r="B2759">
        <v>248</v>
      </c>
      <c r="C2759">
        <v>2009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433</v>
      </c>
      <c r="O2759">
        <v>99</v>
      </c>
      <c r="P2759">
        <v>9999</v>
      </c>
    </row>
    <row r="2760" spans="1:16">
      <c r="A2760">
        <v>13</v>
      </c>
      <c r="B2760">
        <v>249</v>
      </c>
      <c r="C2760">
        <v>2009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435</v>
      </c>
      <c r="O2760">
        <v>99</v>
      </c>
      <c r="P2760">
        <v>9999</v>
      </c>
    </row>
    <row r="2761" spans="1:16">
      <c r="A2761">
        <v>13</v>
      </c>
      <c r="B2761">
        <v>250</v>
      </c>
      <c r="C2761">
        <v>2009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438</v>
      </c>
      <c r="O2761">
        <v>99</v>
      </c>
      <c r="P2761">
        <v>9999</v>
      </c>
    </row>
    <row r="2762" spans="1:16">
      <c r="A2762">
        <v>13</v>
      </c>
      <c r="B2762">
        <v>251</v>
      </c>
      <c r="C2762">
        <v>2009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440</v>
      </c>
      <c r="O2762">
        <v>99</v>
      </c>
      <c r="P2762">
        <v>9999</v>
      </c>
    </row>
    <row r="2763" spans="1:16">
      <c r="A2763">
        <v>13</v>
      </c>
      <c r="B2763">
        <v>252</v>
      </c>
      <c r="C2763">
        <v>2009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443</v>
      </c>
      <c r="O2763">
        <v>99</v>
      </c>
      <c r="P2763">
        <v>9999</v>
      </c>
    </row>
    <row r="2764" spans="1:16">
      <c r="A2764">
        <v>13</v>
      </c>
      <c r="B2764">
        <v>253</v>
      </c>
      <c r="C2764">
        <v>2009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445</v>
      </c>
      <c r="O2764">
        <v>99</v>
      </c>
      <c r="P2764">
        <v>9999</v>
      </c>
    </row>
    <row r="2765" spans="1:16">
      <c r="A2765">
        <v>13</v>
      </c>
      <c r="B2765">
        <v>254</v>
      </c>
      <c r="C2765">
        <v>2009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450</v>
      </c>
      <c r="O2765">
        <v>99</v>
      </c>
      <c r="P2765">
        <v>9999</v>
      </c>
    </row>
    <row r="2766" spans="1:16">
      <c r="A2766">
        <v>13</v>
      </c>
      <c r="B2766">
        <v>255</v>
      </c>
      <c r="C2766">
        <v>2009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455</v>
      </c>
      <c r="O2766">
        <v>99</v>
      </c>
      <c r="P2766">
        <v>9999</v>
      </c>
    </row>
    <row r="2767" spans="1:16">
      <c r="A2767">
        <v>13</v>
      </c>
      <c r="B2767">
        <v>256</v>
      </c>
      <c r="C2767">
        <v>2009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460</v>
      </c>
      <c r="O2767">
        <v>99</v>
      </c>
      <c r="P2767">
        <v>9999</v>
      </c>
    </row>
    <row r="2768" spans="1:16">
      <c r="A2768">
        <v>13</v>
      </c>
      <c r="B2768">
        <v>257</v>
      </c>
      <c r="C2768">
        <v>2008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409</v>
      </c>
      <c r="O2768">
        <v>99</v>
      </c>
      <c r="P2768">
        <v>9999</v>
      </c>
    </row>
    <row r="2769" spans="1:16">
      <c r="A2769">
        <v>13</v>
      </c>
      <c r="B2769">
        <v>258</v>
      </c>
      <c r="C2769">
        <v>2008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410</v>
      </c>
      <c r="O2769">
        <v>99</v>
      </c>
      <c r="P2769">
        <v>9999</v>
      </c>
    </row>
    <row r="2770" spans="1:16">
      <c r="A2770">
        <v>13</v>
      </c>
      <c r="B2770">
        <v>259</v>
      </c>
      <c r="C2770">
        <v>2008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415</v>
      </c>
      <c r="O2770">
        <v>99</v>
      </c>
      <c r="P2770">
        <v>9999</v>
      </c>
    </row>
    <row r="2771" spans="1:16">
      <c r="A2771">
        <v>13</v>
      </c>
      <c r="B2771">
        <v>260</v>
      </c>
      <c r="C2771">
        <v>2008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420</v>
      </c>
      <c r="O2771">
        <v>99</v>
      </c>
      <c r="P2771">
        <v>9999</v>
      </c>
    </row>
    <row r="2772" spans="1:16">
      <c r="A2772">
        <v>13</v>
      </c>
      <c r="B2772">
        <v>261</v>
      </c>
      <c r="C2772">
        <v>2008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425</v>
      </c>
      <c r="O2772">
        <v>99</v>
      </c>
      <c r="P2772">
        <v>9999</v>
      </c>
    </row>
    <row r="2773" spans="1:16">
      <c r="A2773">
        <v>13</v>
      </c>
      <c r="B2773">
        <v>262</v>
      </c>
      <c r="C2773">
        <v>2008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428</v>
      </c>
      <c r="O2773">
        <v>99</v>
      </c>
      <c r="P2773">
        <v>9999</v>
      </c>
    </row>
    <row r="2774" spans="1:16">
      <c r="A2774">
        <v>13</v>
      </c>
      <c r="B2774">
        <v>263</v>
      </c>
      <c r="C2774">
        <v>2008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430</v>
      </c>
      <c r="O2774">
        <v>99</v>
      </c>
      <c r="P2774">
        <v>9999</v>
      </c>
    </row>
    <row r="2775" spans="1:16">
      <c r="A2775">
        <v>13</v>
      </c>
      <c r="B2775">
        <v>264</v>
      </c>
      <c r="C2775">
        <v>2008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433</v>
      </c>
      <c r="O2775">
        <v>99</v>
      </c>
      <c r="P2775">
        <v>9999</v>
      </c>
    </row>
    <row r="2776" spans="1:16">
      <c r="A2776">
        <v>13</v>
      </c>
      <c r="B2776">
        <v>265</v>
      </c>
      <c r="C2776">
        <v>2008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435</v>
      </c>
      <c r="O2776">
        <v>99</v>
      </c>
      <c r="P2776">
        <v>9999</v>
      </c>
    </row>
    <row r="2777" spans="1:16">
      <c r="A2777">
        <v>13</v>
      </c>
      <c r="B2777">
        <v>266</v>
      </c>
      <c r="C2777">
        <v>2008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438</v>
      </c>
      <c r="O2777">
        <v>99</v>
      </c>
      <c r="P2777">
        <v>9999</v>
      </c>
    </row>
    <row r="2778" spans="1:16">
      <c r="A2778">
        <v>13</v>
      </c>
      <c r="B2778">
        <v>267</v>
      </c>
      <c r="C2778">
        <v>2008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440</v>
      </c>
      <c r="O2778">
        <v>99</v>
      </c>
      <c r="P2778">
        <v>9999</v>
      </c>
    </row>
    <row r="2779" spans="1:16">
      <c r="A2779">
        <v>13</v>
      </c>
      <c r="B2779">
        <v>268</v>
      </c>
      <c r="C2779">
        <v>2008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443</v>
      </c>
      <c r="O2779">
        <v>99</v>
      </c>
      <c r="P2779">
        <v>9999</v>
      </c>
    </row>
    <row r="2780" spans="1:16">
      <c r="A2780">
        <v>13</v>
      </c>
      <c r="B2780">
        <v>269</v>
      </c>
      <c r="C2780">
        <v>2008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445</v>
      </c>
      <c r="O2780">
        <v>99</v>
      </c>
      <c r="P2780">
        <v>9999</v>
      </c>
    </row>
    <row r="2781" spans="1:16">
      <c r="A2781">
        <v>13</v>
      </c>
      <c r="B2781">
        <v>270</v>
      </c>
      <c r="C2781">
        <v>2008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450</v>
      </c>
      <c r="O2781">
        <v>99</v>
      </c>
      <c r="P2781">
        <v>9999</v>
      </c>
    </row>
    <row r="2782" spans="1:16">
      <c r="A2782">
        <v>13</v>
      </c>
      <c r="B2782">
        <v>271</v>
      </c>
      <c r="C2782">
        <v>2008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455</v>
      </c>
      <c r="O2782">
        <v>99</v>
      </c>
      <c r="P2782">
        <v>9999</v>
      </c>
    </row>
    <row r="2783" spans="1:16">
      <c r="A2783">
        <v>13</v>
      </c>
      <c r="B2783">
        <v>272</v>
      </c>
      <c r="C2783">
        <v>2008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460</v>
      </c>
      <c r="O2783">
        <v>99</v>
      </c>
      <c r="P2783">
        <v>9999</v>
      </c>
    </row>
    <row r="2784" spans="1:16">
      <c r="A2784">
        <v>13</v>
      </c>
      <c r="B2784">
        <v>273</v>
      </c>
      <c r="C2784">
        <v>2007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409</v>
      </c>
      <c r="O2784">
        <v>99</v>
      </c>
      <c r="P2784">
        <v>9999</v>
      </c>
    </row>
    <row r="2785" spans="1:16">
      <c r="A2785">
        <v>13</v>
      </c>
      <c r="B2785">
        <v>274</v>
      </c>
      <c r="C2785">
        <v>2007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410</v>
      </c>
      <c r="O2785">
        <v>99</v>
      </c>
      <c r="P2785">
        <v>9999</v>
      </c>
    </row>
    <row r="2786" spans="1:16">
      <c r="A2786">
        <v>13</v>
      </c>
      <c r="B2786">
        <v>275</v>
      </c>
      <c r="C2786">
        <v>2007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415</v>
      </c>
      <c r="O2786">
        <v>99</v>
      </c>
      <c r="P2786">
        <v>9999</v>
      </c>
    </row>
    <row r="2787" spans="1:16">
      <c r="A2787">
        <v>13</v>
      </c>
      <c r="B2787">
        <v>276</v>
      </c>
      <c r="C2787">
        <v>2007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420</v>
      </c>
      <c r="O2787">
        <v>99</v>
      </c>
      <c r="P2787">
        <v>9999</v>
      </c>
    </row>
    <row r="2788" spans="1:16">
      <c r="A2788">
        <v>13</v>
      </c>
      <c r="B2788">
        <v>277</v>
      </c>
      <c r="C2788">
        <v>2007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425</v>
      </c>
      <c r="O2788">
        <v>99</v>
      </c>
      <c r="P2788">
        <v>9999</v>
      </c>
    </row>
    <row r="2789" spans="1:16">
      <c r="A2789">
        <v>13</v>
      </c>
      <c r="B2789">
        <v>278</v>
      </c>
      <c r="C2789">
        <v>2007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428</v>
      </c>
      <c r="O2789">
        <v>99</v>
      </c>
      <c r="P2789">
        <v>9999</v>
      </c>
    </row>
    <row r="2790" spans="1:16">
      <c r="A2790">
        <v>13</v>
      </c>
      <c r="B2790">
        <v>279</v>
      </c>
      <c r="C2790">
        <v>2007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430</v>
      </c>
      <c r="O2790">
        <v>99</v>
      </c>
      <c r="P2790">
        <v>9999</v>
      </c>
    </row>
    <row r="2791" spans="1:16">
      <c r="A2791">
        <v>13</v>
      </c>
      <c r="B2791">
        <v>280</v>
      </c>
      <c r="C2791">
        <v>2007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433</v>
      </c>
      <c r="O2791">
        <v>99</v>
      </c>
      <c r="P2791">
        <v>9999</v>
      </c>
    </row>
    <row r="2792" spans="1:16">
      <c r="A2792">
        <v>13</v>
      </c>
      <c r="B2792">
        <v>281</v>
      </c>
      <c r="C2792">
        <v>2007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435</v>
      </c>
      <c r="O2792">
        <v>99</v>
      </c>
      <c r="P2792">
        <v>9999</v>
      </c>
    </row>
    <row r="2793" spans="1:16">
      <c r="A2793">
        <v>13</v>
      </c>
      <c r="B2793">
        <v>282</v>
      </c>
      <c r="C2793">
        <v>2007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438</v>
      </c>
      <c r="O2793">
        <v>99</v>
      </c>
      <c r="P2793">
        <v>9999</v>
      </c>
    </row>
    <row r="2794" spans="1:16">
      <c r="A2794">
        <v>13</v>
      </c>
      <c r="B2794">
        <v>283</v>
      </c>
      <c r="C2794">
        <v>2007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440</v>
      </c>
      <c r="O2794">
        <v>99</v>
      </c>
      <c r="P2794">
        <v>9999</v>
      </c>
    </row>
    <row r="2795" spans="1:16">
      <c r="A2795">
        <v>13</v>
      </c>
      <c r="B2795">
        <v>284</v>
      </c>
      <c r="C2795">
        <v>2007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443</v>
      </c>
      <c r="O2795">
        <v>99</v>
      </c>
      <c r="P2795">
        <v>9999</v>
      </c>
    </row>
    <row r="2796" spans="1:16">
      <c r="A2796">
        <v>13</v>
      </c>
      <c r="B2796">
        <v>285</v>
      </c>
      <c r="C2796">
        <v>2007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445</v>
      </c>
      <c r="O2796">
        <v>99</v>
      </c>
      <c r="P2796">
        <v>9999</v>
      </c>
    </row>
    <row r="2797" spans="1:16">
      <c r="A2797">
        <v>13</v>
      </c>
      <c r="B2797">
        <v>286</v>
      </c>
      <c r="C2797">
        <v>2007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450</v>
      </c>
      <c r="O2797">
        <v>99</v>
      </c>
      <c r="P2797">
        <v>9999</v>
      </c>
    </row>
    <row r="2798" spans="1:16">
      <c r="A2798">
        <v>13</v>
      </c>
      <c r="B2798">
        <v>287</v>
      </c>
      <c r="C2798">
        <v>2007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455</v>
      </c>
      <c r="O2798">
        <v>99</v>
      </c>
      <c r="P2798">
        <v>9999</v>
      </c>
    </row>
    <row r="2799" spans="1:16">
      <c r="A2799">
        <v>13</v>
      </c>
      <c r="B2799">
        <v>288</v>
      </c>
      <c r="C2799">
        <v>2007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460</v>
      </c>
      <c r="O2799">
        <v>99</v>
      </c>
      <c r="P2799">
        <v>9999</v>
      </c>
    </row>
    <row r="2800" spans="1:16">
      <c r="A2800">
        <v>13</v>
      </c>
      <c r="B2800">
        <v>289</v>
      </c>
      <c r="C2800">
        <v>2006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409</v>
      </c>
      <c r="O2800">
        <v>99</v>
      </c>
      <c r="P2800">
        <v>9999</v>
      </c>
    </row>
    <row r="2801" spans="1:16">
      <c r="A2801">
        <v>13</v>
      </c>
      <c r="B2801">
        <v>290</v>
      </c>
      <c r="C2801">
        <v>2006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410</v>
      </c>
      <c r="O2801">
        <v>99</v>
      </c>
      <c r="P2801">
        <v>9999</v>
      </c>
    </row>
    <row r="2802" spans="1:16">
      <c r="A2802">
        <v>13</v>
      </c>
      <c r="B2802">
        <v>291</v>
      </c>
      <c r="C2802">
        <v>2006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415</v>
      </c>
      <c r="O2802">
        <v>99</v>
      </c>
      <c r="P2802">
        <v>9999</v>
      </c>
    </row>
    <row r="2803" spans="1:16">
      <c r="A2803">
        <v>13</v>
      </c>
      <c r="B2803">
        <v>292</v>
      </c>
      <c r="C2803">
        <v>2006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420</v>
      </c>
      <c r="O2803">
        <v>99</v>
      </c>
      <c r="P2803">
        <v>9999</v>
      </c>
    </row>
    <row r="2804" spans="1:16">
      <c r="A2804">
        <v>13</v>
      </c>
      <c r="B2804">
        <v>293</v>
      </c>
      <c r="C2804">
        <v>2006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425</v>
      </c>
      <c r="O2804">
        <v>99</v>
      </c>
      <c r="P2804">
        <v>9999</v>
      </c>
    </row>
    <row r="2805" spans="1:16">
      <c r="A2805">
        <v>13</v>
      </c>
      <c r="B2805">
        <v>294</v>
      </c>
      <c r="C2805">
        <v>2006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428</v>
      </c>
      <c r="O2805">
        <v>99</v>
      </c>
      <c r="P2805">
        <v>9999</v>
      </c>
    </row>
    <row r="2806" spans="1:16">
      <c r="A2806">
        <v>13</v>
      </c>
      <c r="B2806">
        <v>295</v>
      </c>
      <c r="C2806">
        <v>2006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430</v>
      </c>
      <c r="O2806">
        <v>99</v>
      </c>
      <c r="P2806">
        <v>9999</v>
      </c>
    </row>
    <row r="2807" spans="1:16">
      <c r="A2807">
        <v>13</v>
      </c>
      <c r="B2807">
        <v>296</v>
      </c>
      <c r="C2807">
        <v>2006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433</v>
      </c>
      <c r="O2807">
        <v>99</v>
      </c>
      <c r="P2807">
        <v>9999</v>
      </c>
    </row>
    <row r="2808" spans="1:16">
      <c r="A2808">
        <v>13</v>
      </c>
      <c r="B2808">
        <v>297</v>
      </c>
      <c r="C2808">
        <v>2006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435</v>
      </c>
      <c r="O2808">
        <v>99</v>
      </c>
      <c r="P2808">
        <v>9999</v>
      </c>
    </row>
    <row r="2809" spans="1:16">
      <c r="A2809">
        <v>13</v>
      </c>
      <c r="B2809">
        <v>298</v>
      </c>
      <c r="C2809">
        <v>2006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438</v>
      </c>
      <c r="O2809">
        <v>99</v>
      </c>
      <c r="P2809">
        <v>9999</v>
      </c>
    </row>
    <row r="2810" spans="1:16">
      <c r="A2810">
        <v>13</v>
      </c>
      <c r="B2810">
        <v>299</v>
      </c>
      <c r="C2810">
        <v>2006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440</v>
      </c>
      <c r="O2810">
        <v>99</v>
      </c>
      <c r="P2810">
        <v>9999</v>
      </c>
    </row>
    <row r="2811" spans="1:16">
      <c r="A2811">
        <v>13</v>
      </c>
      <c r="B2811">
        <v>300</v>
      </c>
      <c r="C2811">
        <v>2006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443</v>
      </c>
      <c r="O2811">
        <v>99</v>
      </c>
      <c r="P2811">
        <v>9999</v>
      </c>
    </row>
    <row r="2812" spans="1:16">
      <c r="A2812">
        <v>13</v>
      </c>
      <c r="B2812">
        <v>301</v>
      </c>
      <c r="C2812">
        <v>2006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445</v>
      </c>
      <c r="O2812">
        <v>99</v>
      </c>
      <c r="P2812">
        <v>9999</v>
      </c>
    </row>
    <row r="2813" spans="1:16">
      <c r="A2813">
        <v>13</v>
      </c>
      <c r="B2813">
        <v>302</v>
      </c>
      <c r="C2813">
        <v>2006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450</v>
      </c>
      <c r="O2813">
        <v>99</v>
      </c>
      <c r="P2813">
        <v>9999</v>
      </c>
    </row>
    <row r="2814" spans="1:16">
      <c r="A2814">
        <v>13</v>
      </c>
      <c r="B2814">
        <v>303</v>
      </c>
      <c r="C2814">
        <v>2006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455</v>
      </c>
      <c r="O2814">
        <v>99</v>
      </c>
      <c r="P2814">
        <v>9999</v>
      </c>
    </row>
    <row r="2815" spans="1:16">
      <c r="A2815">
        <v>13</v>
      </c>
      <c r="B2815">
        <v>304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460</v>
      </c>
      <c r="O2815">
        <v>99</v>
      </c>
      <c r="P2815">
        <v>9999</v>
      </c>
    </row>
    <row r="2816" spans="1:16">
      <c r="A2816">
        <v>13</v>
      </c>
      <c r="B2816">
        <v>305</v>
      </c>
      <c r="C2816">
        <v>2005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409</v>
      </c>
      <c r="O2816">
        <v>99</v>
      </c>
      <c r="P2816">
        <v>9999</v>
      </c>
    </row>
    <row r="2817" spans="1:16">
      <c r="A2817">
        <v>13</v>
      </c>
      <c r="B2817">
        <v>306</v>
      </c>
      <c r="C2817">
        <v>2005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410</v>
      </c>
      <c r="O2817">
        <v>99</v>
      </c>
      <c r="P2817">
        <v>9999</v>
      </c>
    </row>
    <row r="2818" spans="1:16">
      <c r="A2818">
        <v>13</v>
      </c>
      <c r="B2818">
        <v>307</v>
      </c>
      <c r="C2818">
        <v>2005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415</v>
      </c>
      <c r="O2818">
        <v>99</v>
      </c>
      <c r="P2818">
        <v>9999</v>
      </c>
    </row>
    <row r="2819" spans="1:16">
      <c r="A2819">
        <v>13</v>
      </c>
      <c r="B2819">
        <v>308</v>
      </c>
      <c r="C2819">
        <v>2005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420</v>
      </c>
      <c r="O2819">
        <v>99</v>
      </c>
      <c r="P2819">
        <v>9999</v>
      </c>
    </row>
    <row r="2820" spans="1:16">
      <c r="A2820">
        <v>13</v>
      </c>
      <c r="B2820">
        <v>309</v>
      </c>
      <c r="C2820">
        <v>2005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425</v>
      </c>
      <c r="O2820">
        <v>99</v>
      </c>
      <c r="P2820">
        <v>9999</v>
      </c>
    </row>
    <row r="2821" spans="1:16">
      <c r="A2821">
        <v>13</v>
      </c>
      <c r="B2821">
        <v>310</v>
      </c>
      <c r="C2821">
        <v>2005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428</v>
      </c>
      <c r="O2821">
        <v>99</v>
      </c>
      <c r="P2821">
        <v>9999</v>
      </c>
    </row>
    <row r="2822" spans="1:16">
      <c r="A2822">
        <v>13</v>
      </c>
      <c r="B2822">
        <v>311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430</v>
      </c>
      <c r="O2822">
        <v>99</v>
      </c>
      <c r="P2822">
        <v>9999</v>
      </c>
    </row>
    <row r="2823" spans="1:16">
      <c r="A2823">
        <v>13</v>
      </c>
      <c r="B2823">
        <v>312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433</v>
      </c>
      <c r="O2823">
        <v>99</v>
      </c>
      <c r="P2823">
        <v>9999</v>
      </c>
    </row>
    <row r="2824" spans="1:16">
      <c r="A2824">
        <v>13</v>
      </c>
      <c r="B2824">
        <v>313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435</v>
      </c>
      <c r="O2824">
        <v>99</v>
      </c>
      <c r="P2824">
        <v>9999</v>
      </c>
    </row>
    <row r="2825" spans="1:16">
      <c r="A2825">
        <v>13</v>
      </c>
      <c r="B2825">
        <v>314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438</v>
      </c>
      <c r="O2825">
        <v>99</v>
      </c>
      <c r="P2825">
        <v>9999</v>
      </c>
    </row>
    <row r="2826" spans="1:16">
      <c r="A2826">
        <v>13</v>
      </c>
      <c r="B2826">
        <v>315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440</v>
      </c>
      <c r="O2826">
        <v>99</v>
      </c>
      <c r="P2826">
        <v>9999</v>
      </c>
    </row>
    <row r="2827" spans="1:16">
      <c r="A2827">
        <v>13</v>
      </c>
      <c r="B2827">
        <v>316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443</v>
      </c>
      <c r="O2827">
        <v>99</v>
      </c>
      <c r="P2827">
        <v>9999</v>
      </c>
    </row>
    <row r="2828" spans="1:16">
      <c r="A2828">
        <v>13</v>
      </c>
      <c r="B2828">
        <v>317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445</v>
      </c>
      <c r="O2828">
        <v>99</v>
      </c>
      <c r="P2828">
        <v>9999</v>
      </c>
    </row>
    <row r="2829" spans="1:16">
      <c r="A2829">
        <v>13</v>
      </c>
      <c r="B2829">
        <v>318</v>
      </c>
      <c r="C2829">
        <v>2005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450</v>
      </c>
      <c r="O2829">
        <v>99</v>
      </c>
      <c r="P2829">
        <v>9999</v>
      </c>
    </row>
    <row r="2830" spans="1:16">
      <c r="A2830">
        <v>13</v>
      </c>
      <c r="B2830">
        <v>319</v>
      </c>
      <c r="C2830">
        <v>2005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455</v>
      </c>
      <c r="O2830">
        <v>99</v>
      </c>
      <c r="P2830">
        <v>9999</v>
      </c>
    </row>
    <row r="2831" spans="1:16">
      <c r="A2831">
        <v>13</v>
      </c>
      <c r="B2831">
        <v>320</v>
      </c>
      <c r="C2831">
        <v>2005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460</v>
      </c>
      <c r="O2831">
        <v>99</v>
      </c>
      <c r="P2831">
        <v>9999</v>
      </c>
    </row>
    <row r="2832" spans="1:16">
      <c r="A2832">
        <v>13</v>
      </c>
      <c r="B2832">
        <v>321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409</v>
      </c>
      <c r="O2832">
        <v>99</v>
      </c>
      <c r="P2832">
        <v>9999</v>
      </c>
    </row>
    <row r="2833" spans="1:16">
      <c r="A2833">
        <v>13</v>
      </c>
      <c r="B2833">
        <v>322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410</v>
      </c>
      <c r="O2833">
        <v>99</v>
      </c>
      <c r="P2833">
        <v>9999</v>
      </c>
    </row>
    <row r="2834" spans="1:16">
      <c r="A2834">
        <v>13</v>
      </c>
      <c r="B2834">
        <v>323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415</v>
      </c>
      <c r="O2834">
        <v>99</v>
      </c>
      <c r="P2834">
        <v>9999</v>
      </c>
    </row>
    <row r="2835" spans="1:16">
      <c r="A2835">
        <v>13</v>
      </c>
      <c r="B2835">
        <v>324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420</v>
      </c>
      <c r="O2835">
        <v>99</v>
      </c>
      <c r="P2835">
        <v>9999</v>
      </c>
    </row>
    <row r="2836" spans="1:16">
      <c r="A2836">
        <v>13</v>
      </c>
      <c r="B2836">
        <v>325</v>
      </c>
      <c r="C2836">
        <v>2004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425</v>
      </c>
      <c r="O2836">
        <v>99</v>
      </c>
      <c r="P2836">
        <v>9999</v>
      </c>
    </row>
    <row r="2837" spans="1:16">
      <c r="A2837">
        <v>13</v>
      </c>
      <c r="B2837">
        <v>326</v>
      </c>
      <c r="C2837">
        <v>2004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428</v>
      </c>
      <c r="O2837">
        <v>99</v>
      </c>
      <c r="P2837">
        <v>9999</v>
      </c>
    </row>
    <row r="2838" spans="1:16">
      <c r="A2838">
        <v>13</v>
      </c>
      <c r="B2838">
        <v>327</v>
      </c>
      <c r="C2838">
        <v>2004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430</v>
      </c>
      <c r="O2838">
        <v>99</v>
      </c>
      <c r="P2838">
        <v>9999</v>
      </c>
    </row>
    <row r="2839" spans="1:16">
      <c r="A2839">
        <v>13</v>
      </c>
      <c r="B2839">
        <v>328</v>
      </c>
      <c r="C2839">
        <v>2004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433</v>
      </c>
      <c r="O2839">
        <v>99</v>
      </c>
      <c r="P2839">
        <v>9999</v>
      </c>
    </row>
    <row r="2840" spans="1:16">
      <c r="A2840">
        <v>13</v>
      </c>
      <c r="B2840">
        <v>329</v>
      </c>
      <c r="C2840">
        <v>2004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435</v>
      </c>
      <c r="O2840">
        <v>99</v>
      </c>
      <c r="P2840">
        <v>9999</v>
      </c>
    </row>
    <row r="2841" spans="1:16">
      <c r="A2841">
        <v>13</v>
      </c>
      <c r="B2841">
        <v>330</v>
      </c>
      <c r="C2841">
        <v>2004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438</v>
      </c>
      <c r="O2841">
        <v>99</v>
      </c>
      <c r="P2841">
        <v>9999</v>
      </c>
    </row>
    <row r="2842" spans="1:16">
      <c r="A2842">
        <v>13</v>
      </c>
      <c r="B2842">
        <v>331</v>
      </c>
      <c r="C2842">
        <v>2004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440</v>
      </c>
      <c r="O2842">
        <v>99</v>
      </c>
      <c r="P2842">
        <v>9999</v>
      </c>
    </row>
    <row r="2843" spans="1:16">
      <c r="A2843">
        <v>13</v>
      </c>
      <c r="B2843">
        <v>332</v>
      </c>
      <c r="C2843">
        <v>2004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443</v>
      </c>
      <c r="O2843">
        <v>99</v>
      </c>
      <c r="P2843">
        <v>9999</v>
      </c>
    </row>
    <row r="2844" spans="1:16">
      <c r="A2844">
        <v>13</v>
      </c>
      <c r="B2844">
        <v>333</v>
      </c>
      <c r="C2844">
        <v>2004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445</v>
      </c>
      <c r="O2844">
        <v>99</v>
      </c>
      <c r="P2844">
        <v>9999</v>
      </c>
    </row>
    <row r="2845" spans="1:16">
      <c r="A2845">
        <v>13</v>
      </c>
      <c r="B2845">
        <v>334</v>
      </c>
      <c r="C2845">
        <v>2004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450</v>
      </c>
      <c r="O2845">
        <v>99</v>
      </c>
      <c r="P2845">
        <v>9999</v>
      </c>
    </row>
    <row r="2846" spans="1:16">
      <c r="A2846">
        <v>13</v>
      </c>
      <c r="B2846">
        <v>335</v>
      </c>
      <c r="C2846">
        <v>2004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455</v>
      </c>
      <c r="O2846">
        <v>99</v>
      </c>
      <c r="P2846">
        <v>9999</v>
      </c>
    </row>
    <row r="2847" spans="1:16">
      <c r="A2847">
        <v>13</v>
      </c>
      <c r="B2847">
        <v>336</v>
      </c>
      <c r="C2847">
        <v>2004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460</v>
      </c>
      <c r="O2847">
        <v>99</v>
      </c>
      <c r="P2847">
        <v>9999</v>
      </c>
    </row>
    <row r="2848" spans="1:16">
      <c r="A2848">
        <v>13</v>
      </c>
      <c r="B2848">
        <v>337</v>
      </c>
      <c r="C2848">
        <v>2003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409</v>
      </c>
      <c r="O2848">
        <v>99</v>
      </c>
      <c r="P2848">
        <v>9999</v>
      </c>
    </row>
    <row r="2849" spans="1:16">
      <c r="A2849">
        <v>13</v>
      </c>
      <c r="B2849">
        <v>338</v>
      </c>
      <c r="C2849">
        <v>2003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410</v>
      </c>
      <c r="O2849">
        <v>99</v>
      </c>
      <c r="P2849">
        <v>9999</v>
      </c>
    </row>
    <row r="2850" spans="1:16">
      <c r="A2850">
        <v>13</v>
      </c>
      <c r="B2850">
        <v>339</v>
      </c>
      <c r="C2850">
        <v>2003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415</v>
      </c>
      <c r="O2850">
        <v>99</v>
      </c>
      <c r="P2850">
        <v>9999</v>
      </c>
    </row>
    <row r="2851" spans="1:16">
      <c r="A2851">
        <v>13</v>
      </c>
      <c r="B2851">
        <v>340</v>
      </c>
      <c r="C2851">
        <v>2003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420</v>
      </c>
      <c r="O2851">
        <v>99</v>
      </c>
      <c r="P2851">
        <v>9999</v>
      </c>
    </row>
    <row r="2852" spans="1:16">
      <c r="A2852">
        <v>13</v>
      </c>
      <c r="B2852">
        <v>341</v>
      </c>
      <c r="C2852">
        <v>2003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425</v>
      </c>
      <c r="O2852">
        <v>99</v>
      </c>
      <c r="P2852">
        <v>9999</v>
      </c>
    </row>
    <row r="2853" spans="1:16">
      <c r="A2853">
        <v>13</v>
      </c>
      <c r="B2853">
        <v>342</v>
      </c>
      <c r="C2853">
        <v>2003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428</v>
      </c>
      <c r="O2853">
        <v>99</v>
      </c>
      <c r="P2853">
        <v>9999</v>
      </c>
    </row>
    <row r="2854" spans="1:16">
      <c r="A2854">
        <v>13</v>
      </c>
      <c r="B2854">
        <v>343</v>
      </c>
      <c r="C2854">
        <v>2003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430</v>
      </c>
      <c r="O2854">
        <v>99</v>
      </c>
      <c r="P2854">
        <v>9999</v>
      </c>
    </row>
    <row r="2855" spans="1:16">
      <c r="A2855">
        <v>13</v>
      </c>
      <c r="B2855">
        <v>344</v>
      </c>
      <c r="C2855">
        <v>2003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433</v>
      </c>
      <c r="O2855">
        <v>99</v>
      </c>
      <c r="P2855">
        <v>9999</v>
      </c>
    </row>
    <row r="2856" spans="1:16">
      <c r="A2856">
        <v>13</v>
      </c>
      <c r="B2856">
        <v>345</v>
      </c>
      <c r="C2856">
        <v>2003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435</v>
      </c>
      <c r="O2856">
        <v>99</v>
      </c>
      <c r="P2856">
        <v>9999</v>
      </c>
    </row>
    <row r="2857" spans="1:16">
      <c r="A2857">
        <v>13</v>
      </c>
      <c r="B2857">
        <v>346</v>
      </c>
      <c r="C2857">
        <v>2003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438</v>
      </c>
      <c r="O2857">
        <v>99</v>
      </c>
      <c r="P2857">
        <v>9999</v>
      </c>
    </row>
    <row r="2858" spans="1:16">
      <c r="A2858">
        <v>13</v>
      </c>
      <c r="B2858">
        <v>347</v>
      </c>
      <c r="C2858">
        <v>2003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440</v>
      </c>
      <c r="O2858">
        <v>99</v>
      </c>
      <c r="P2858">
        <v>9999</v>
      </c>
    </row>
    <row r="2859" spans="1:16">
      <c r="A2859">
        <v>13</v>
      </c>
      <c r="B2859">
        <v>348</v>
      </c>
      <c r="C2859">
        <v>2003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443</v>
      </c>
      <c r="O2859">
        <v>99</v>
      </c>
      <c r="P2859">
        <v>9999</v>
      </c>
    </row>
    <row r="2860" spans="1:16">
      <c r="A2860">
        <v>13</v>
      </c>
      <c r="B2860">
        <v>349</v>
      </c>
      <c r="C2860">
        <v>2003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445</v>
      </c>
      <c r="O2860">
        <v>99</v>
      </c>
      <c r="P2860">
        <v>9999</v>
      </c>
    </row>
    <row r="2861" spans="1:16">
      <c r="A2861">
        <v>13</v>
      </c>
      <c r="B2861">
        <v>350</v>
      </c>
      <c r="C2861">
        <v>2003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450</v>
      </c>
      <c r="O2861">
        <v>99</v>
      </c>
      <c r="P2861">
        <v>9999</v>
      </c>
    </row>
    <row r="2862" spans="1:16">
      <c r="A2862">
        <v>13</v>
      </c>
      <c r="B2862">
        <v>351</v>
      </c>
      <c r="C2862">
        <v>2003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455</v>
      </c>
      <c r="O2862">
        <v>99</v>
      </c>
      <c r="P2862">
        <v>9999</v>
      </c>
    </row>
    <row r="2863" spans="1:16">
      <c r="A2863">
        <v>13</v>
      </c>
      <c r="B2863">
        <v>352</v>
      </c>
      <c r="C2863">
        <v>2003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460</v>
      </c>
      <c r="O2863">
        <v>99</v>
      </c>
      <c r="P2863">
        <v>9999</v>
      </c>
    </row>
    <row r="2864" spans="1:16">
      <c r="A2864">
        <v>13</v>
      </c>
      <c r="B2864">
        <v>353</v>
      </c>
      <c r="C2864">
        <v>2002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409</v>
      </c>
      <c r="O2864">
        <v>99</v>
      </c>
      <c r="P2864">
        <v>9999</v>
      </c>
    </row>
    <row r="2865" spans="1:16">
      <c r="A2865">
        <v>13</v>
      </c>
      <c r="B2865">
        <v>354</v>
      </c>
      <c r="C2865">
        <v>2002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410</v>
      </c>
      <c r="O2865">
        <v>99</v>
      </c>
      <c r="P2865">
        <v>9999</v>
      </c>
    </row>
    <row r="2866" spans="1:16">
      <c r="A2866">
        <v>13</v>
      </c>
      <c r="B2866">
        <v>355</v>
      </c>
      <c r="C2866">
        <v>2002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415</v>
      </c>
      <c r="O2866">
        <v>99</v>
      </c>
      <c r="P2866">
        <v>9999</v>
      </c>
    </row>
    <row r="2867" spans="1:16">
      <c r="A2867">
        <v>13</v>
      </c>
      <c r="B2867">
        <v>356</v>
      </c>
      <c r="C2867">
        <v>2002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420</v>
      </c>
      <c r="O2867">
        <v>99</v>
      </c>
      <c r="P2867">
        <v>9999</v>
      </c>
    </row>
    <row r="2868" spans="1:16">
      <c r="A2868">
        <v>13</v>
      </c>
      <c r="B2868">
        <v>357</v>
      </c>
      <c r="C2868">
        <v>2002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425</v>
      </c>
      <c r="O2868">
        <v>99</v>
      </c>
      <c r="P2868">
        <v>9999</v>
      </c>
    </row>
    <row r="2869" spans="1:16">
      <c r="A2869">
        <v>13</v>
      </c>
      <c r="B2869">
        <v>358</v>
      </c>
      <c r="C2869">
        <v>2002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428</v>
      </c>
      <c r="O2869">
        <v>99</v>
      </c>
      <c r="P2869">
        <v>9999</v>
      </c>
    </row>
    <row r="2870" spans="1:16">
      <c r="A2870">
        <v>13</v>
      </c>
      <c r="B2870">
        <v>359</v>
      </c>
      <c r="C2870">
        <v>2002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430</v>
      </c>
      <c r="O2870">
        <v>99</v>
      </c>
      <c r="P2870">
        <v>9999</v>
      </c>
    </row>
    <row r="2871" spans="1:16">
      <c r="A2871">
        <v>13</v>
      </c>
      <c r="B2871">
        <v>360</v>
      </c>
      <c r="C2871">
        <v>2002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433</v>
      </c>
      <c r="O2871">
        <v>99</v>
      </c>
      <c r="P2871">
        <v>9999</v>
      </c>
    </row>
    <row r="2872" spans="1:16">
      <c r="A2872">
        <v>13</v>
      </c>
      <c r="B2872">
        <v>361</v>
      </c>
      <c r="C2872">
        <v>2002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435</v>
      </c>
      <c r="O2872">
        <v>99</v>
      </c>
      <c r="P2872">
        <v>9999</v>
      </c>
    </row>
    <row r="2873" spans="1:16">
      <c r="A2873">
        <v>13</v>
      </c>
      <c r="B2873">
        <v>362</v>
      </c>
      <c r="C2873">
        <v>2002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438</v>
      </c>
      <c r="O2873">
        <v>99</v>
      </c>
      <c r="P2873">
        <v>9999</v>
      </c>
    </row>
    <row r="2874" spans="1:16">
      <c r="A2874">
        <v>13</v>
      </c>
      <c r="B2874">
        <v>363</v>
      </c>
      <c r="C2874">
        <v>2002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440</v>
      </c>
      <c r="O2874">
        <v>99</v>
      </c>
      <c r="P2874">
        <v>9999</v>
      </c>
    </row>
    <row r="2875" spans="1:16">
      <c r="A2875">
        <v>13</v>
      </c>
      <c r="B2875">
        <v>364</v>
      </c>
      <c r="C2875">
        <v>2002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443</v>
      </c>
      <c r="O2875">
        <v>99</v>
      </c>
      <c r="P2875">
        <v>9999</v>
      </c>
    </row>
    <row r="2876" spans="1:16">
      <c r="A2876">
        <v>13</v>
      </c>
      <c r="B2876">
        <v>365</v>
      </c>
      <c r="C2876">
        <v>2002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445</v>
      </c>
      <c r="O2876">
        <v>99</v>
      </c>
      <c r="P2876">
        <v>9999</v>
      </c>
    </row>
    <row r="2877" spans="1:16">
      <c r="A2877">
        <v>13</v>
      </c>
      <c r="B2877">
        <v>366</v>
      </c>
      <c r="C2877">
        <v>2002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450</v>
      </c>
      <c r="O2877">
        <v>99</v>
      </c>
      <c r="P2877">
        <v>9999</v>
      </c>
    </row>
    <row r="2878" spans="1:16">
      <c r="A2878">
        <v>13</v>
      </c>
      <c r="B2878">
        <v>367</v>
      </c>
      <c r="C2878">
        <v>2002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455</v>
      </c>
      <c r="O2878">
        <v>99</v>
      </c>
      <c r="P2878">
        <v>9999</v>
      </c>
    </row>
    <row r="2879" spans="1:16">
      <c r="A2879">
        <v>13</v>
      </c>
      <c r="B2879">
        <v>368</v>
      </c>
      <c r="C2879">
        <v>2002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460</v>
      </c>
      <c r="O2879">
        <v>99</v>
      </c>
      <c r="P2879">
        <v>9999</v>
      </c>
    </row>
    <row r="2880" spans="1:16">
      <c r="A2880">
        <v>13</v>
      </c>
      <c r="B2880">
        <v>369</v>
      </c>
      <c r="C2880">
        <v>2001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409</v>
      </c>
      <c r="O2880">
        <v>99</v>
      </c>
      <c r="P2880">
        <v>9999</v>
      </c>
    </row>
    <row r="2881" spans="1:16">
      <c r="A2881">
        <v>13</v>
      </c>
      <c r="B2881">
        <v>370</v>
      </c>
      <c r="C2881">
        <v>2001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410</v>
      </c>
      <c r="O2881">
        <v>99</v>
      </c>
      <c r="P2881">
        <v>9999</v>
      </c>
    </row>
    <row r="2882" spans="1:16">
      <c r="A2882">
        <v>13</v>
      </c>
      <c r="B2882">
        <v>371</v>
      </c>
      <c r="C2882">
        <v>2001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415</v>
      </c>
      <c r="O2882">
        <v>99</v>
      </c>
      <c r="P2882">
        <v>9999</v>
      </c>
    </row>
    <row r="2883" spans="1:16">
      <c r="A2883">
        <v>13</v>
      </c>
      <c r="B2883">
        <v>372</v>
      </c>
      <c r="C2883">
        <v>2001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420</v>
      </c>
      <c r="O2883">
        <v>99</v>
      </c>
      <c r="P2883">
        <v>9999</v>
      </c>
    </row>
    <row r="2884" spans="1:16">
      <c r="A2884">
        <v>13</v>
      </c>
      <c r="B2884">
        <v>373</v>
      </c>
      <c r="C2884">
        <v>2001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425</v>
      </c>
      <c r="O2884">
        <v>99</v>
      </c>
      <c r="P2884">
        <v>9999</v>
      </c>
    </row>
    <row r="2885" spans="1:16">
      <c r="A2885">
        <v>13</v>
      </c>
      <c r="B2885">
        <v>374</v>
      </c>
      <c r="C2885">
        <v>2001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428</v>
      </c>
      <c r="O2885">
        <v>99</v>
      </c>
      <c r="P2885">
        <v>9999</v>
      </c>
    </row>
    <row r="2886" spans="1:16">
      <c r="A2886">
        <v>13</v>
      </c>
      <c r="B2886">
        <v>375</v>
      </c>
      <c r="C2886">
        <v>2001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430</v>
      </c>
      <c r="O2886">
        <v>99</v>
      </c>
      <c r="P2886">
        <v>9999</v>
      </c>
    </row>
    <row r="2887" spans="1:16">
      <c r="A2887">
        <v>13</v>
      </c>
      <c r="B2887">
        <v>376</v>
      </c>
      <c r="C2887">
        <v>2001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433</v>
      </c>
      <c r="O2887">
        <v>99</v>
      </c>
      <c r="P2887">
        <v>9999</v>
      </c>
    </row>
    <row r="2888" spans="1:16">
      <c r="A2888">
        <v>13</v>
      </c>
      <c r="B2888">
        <v>377</v>
      </c>
      <c r="C2888">
        <v>2001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435</v>
      </c>
      <c r="O2888">
        <v>99</v>
      </c>
      <c r="P2888">
        <v>9999</v>
      </c>
    </row>
    <row r="2889" spans="1:16">
      <c r="A2889">
        <v>13</v>
      </c>
      <c r="B2889">
        <v>378</v>
      </c>
      <c r="C2889">
        <v>2001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438</v>
      </c>
      <c r="O2889">
        <v>99</v>
      </c>
      <c r="P2889">
        <v>9999</v>
      </c>
    </row>
    <row r="2890" spans="1:16">
      <c r="A2890">
        <v>13</v>
      </c>
      <c r="B2890">
        <v>379</v>
      </c>
      <c r="C2890">
        <v>2001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440</v>
      </c>
      <c r="O2890">
        <v>99</v>
      </c>
      <c r="P2890">
        <v>9999</v>
      </c>
    </row>
    <row r="2891" spans="1:16">
      <c r="A2891">
        <v>13</v>
      </c>
      <c r="B2891">
        <v>380</v>
      </c>
      <c r="C2891">
        <v>2001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443</v>
      </c>
      <c r="O2891">
        <v>99</v>
      </c>
      <c r="P2891">
        <v>9999</v>
      </c>
    </row>
    <row r="2892" spans="1:16">
      <c r="A2892">
        <v>13</v>
      </c>
      <c r="B2892">
        <v>381</v>
      </c>
      <c r="C2892">
        <v>2001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445</v>
      </c>
      <c r="O2892">
        <v>99</v>
      </c>
      <c r="P2892">
        <v>9999</v>
      </c>
    </row>
    <row r="2893" spans="1:16">
      <c r="A2893">
        <v>13</v>
      </c>
      <c r="B2893">
        <v>382</v>
      </c>
      <c r="C2893">
        <v>2001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450</v>
      </c>
      <c r="O2893">
        <v>99</v>
      </c>
      <c r="P2893">
        <v>9999</v>
      </c>
    </row>
    <row r="2894" spans="1:16">
      <c r="A2894">
        <v>13</v>
      </c>
      <c r="B2894">
        <v>383</v>
      </c>
      <c r="C2894">
        <v>2001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455</v>
      </c>
      <c r="O2894">
        <v>99</v>
      </c>
      <c r="P2894">
        <v>9999</v>
      </c>
    </row>
    <row r="2895" spans="1:16">
      <c r="A2895">
        <v>13</v>
      </c>
      <c r="B2895">
        <v>384</v>
      </c>
      <c r="C2895">
        <v>2001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460</v>
      </c>
      <c r="O2895">
        <v>99</v>
      </c>
      <c r="P2895">
        <v>9999</v>
      </c>
    </row>
    <row r="2896" spans="1:16">
      <c r="A2896">
        <v>13</v>
      </c>
      <c r="B2896">
        <v>385</v>
      </c>
      <c r="C2896">
        <v>2000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409</v>
      </c>
      <c r="O2896">
        <v>99</v>
      </c>
      <c r="P2896">
        <v>9999</v>
      </c>
    </row>
    <row r="2897" spans="1:16">
      <c r="A2897">
        <v>13</v>
      </c>
      <c r="B2897">
        <v>386</v>
      </c>
      <c r="C2897">
        <v>2000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410</v>
      </c>
      <c r="O2897">
        <v>99</v>
      </c>
      <c r="P2897">
        <v>9999</v>
      </c>
    </row>
    <row r="2898" spans="1:16">
      <c r="A2898">
        <v>13</v>
      </c>
      <c r="B2898">
        <v>387</v>
      </c>
      <c r="C2898">
        <v>2000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415</v>
      </c>
      <c r="O2898">
        <v>99</v>
      </c>
      <c r="P2898">
        <v>9999</v>
      </c>
    </row>
    <row r="2899" spans="1:16">
      <c r="A2899">
        <v>13</v>
      </c>
      <c r="B2899">
        <v>388</v>
      </c>
      <c r="C2899">
        <v>2000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420</v>
      </c>
      <c r="O2899">
        <v>99</v>
      </c>
      <c r="P2899">
        <v>9999</v>
      </c>
    </row>
    <row r="2900" spans="1:16">
      <c r="A2900">
        <v>13</v>
      </c>
      <c r="B2900">
        <v>389</v>
      </c>
      <c r="C2900">
        <v>2000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425</v>
      </c>
      <c r="O2900">
        <v>99</v>
      </c>
      <c r="P2900">
        <v>9999</v>
      </c>
    </row>
    <row r="2901" spans="1:16">
      <c r="A2901">
        <v>13</v>
      </c>
      <c r="B2901">
        <v>390</v>
      </c>
      <c r="C2901">
        <v>2000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428</v>
      </c>
      <c r="O2901">
        <v>99</v>
      </c>
      <c r="P2901">
        <v>9999</v>
      </c>
    </row>
    <row r="2902" spans="1:16">
      <c r="A2902">
        <v>13</v>
      </c>
      <c r="B2902">
        <v>391</v>
      </c>
      <c r="C2902">
        <v>2000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430</v>
      </c>
      <c r="O2902">
        <v>99</v>
      </c>
      <c r="P2902">
        <v>9999</v>
      </c>
    </row>
    <row r="2903" spans="1:16">
      <c r="A2903">
        <v>13</v>
      </c>
      <c r="B2903">
        <v>392</v>
      </c>
      <c r="C2903">
        <v>2000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433</v>
      </c>
      <c r="O2903">
        <v>99</v>
      </c>
      <c r="P2903">
        <v>9999</v>
      </c>
    </row>
    <row r="2904" spans="1:16">
      <c r="A2904">
        <v>13</v>
      </c>
      <c r="B2904">
        <v>393</v>
      </c>
      <c r="C2904">
        <v>2000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435</v>
      </c>
      <c r="O2904">
        <v>99</v>
      </c>
      <c r="P2904">
        <v>9999</v>
      </c>
    </row>
    <row r="2905" spans="1:16">
      <c r="A2905">
        <v>13</v>
      </c>
      <c r="B2905">
        <v>394</v>
      </c>
      <c r="C2905">
        <v>2000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438</v>
      </c>
      <c r="O2905">
        <v>99</v>
      </c>
      <c r="P2905">
        <v>9999</v>
      </c>
    </row>
    <row r="2906" spans="1:16">
      <c r="A2906">
        <v>13</v>
      </c>
      <c r="B2906">
        <v>395</v>
      </c>
      <c r="C2906">
        <v>2000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440</v>
      </c>
      <c r="O2906">
        <v>99</v>
      </c>
      <c r="P2906">
        <v>9999</v>
      </c>
    </row>
    <row r="2907" spans="1:16">
      <c r="A2907">
        <v>13</v>
      </c>
      <c r="B2907">
        <v>396</v>
      </c>
      <c r="C2907">
        <v>2000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443</v>
      </c>
      <c r="O2907">
        <v>99</v>
      </c>
      <c r="P2907">
        <v>9999</v>
      </c>
    </row>
    <row r="2908" spans="1:16">
      <c r="A2908">
        <v>13</v>
      </c>
      <c r="B2908">
        <v>397</v>
      </c>
      <c r="C2908">
        <v>2000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445</v>
      </c>
      <c r="O2908">
        <v>99</v>
      </c>
      <c r="P2908">
        <v>9999</v>
      </c>
    </row>
    <row r="2909" spans="1:16">
      <c r="A2909">
        <v>13</v>
      </c>
      <c r="B2909">
        <v>398</v>
      </c>
      <c r="C2909">
        <v>2000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450</v>
      </c>
      <c r="O2909">
        <v>99</v>
      </c>
      <c r="P2909">
        <v>9999</v>
      </c>
    </row>
    <row r="2910" spans="1:16">
      <c r="A2910">
        <v>13</v>
      </c>
      <c r="B2910">
        <v>399</v>
      </c>
      <c r="C2910">
        <v>2000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455</v>
      </c>
      <c r="O2910">
        <v>99</v>
      </c>
      <c r="P2910">
        <v>9999</v>
      </c>
    </row>
    <row r="2911" spans="1:16">
      <c r="A2911">
        <v>13</v>
      </c>
      <c r="B2911">
        <v>400</v>
      </c>
      <c r="C2911">
        <v>2000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460</v>
      </c>
      <c r="O2911">
        <v>99</v>
      </c>
      <c r="P2911">
        <v>9999</v>
      </c>
    </row>
    <row r="2912" spans="1:16">
      <c r="A2912">
        <v>13</v>
      </c>
      <c r="B2912">
        <v>401</v>
      </c>
      <c r="C2912">
        <v>1999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409</v>
      </c>
      <c r="O2912">
        <v>99</v>
      </c>
      <c r="P2912">
        <v>9999</v>
      </c>
    </row>
    <row r="2913" spans="1:16">
      <c r="A2913">
        <v>13</v>
      </c>
      <c r="B2913">
        <v>402</v>
      </c>
      <c r="C2913">
        <v>1999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410</v>
      </c>
      <c r="O2913">
        <v>99</v>
      </c>
      <c r="P2913">
        <v>9999</v>
      </c>
    </row>
    <row r="2914" spans="1:16">
      <c r="A2914">
        <v>13</v>
      </c>
      <c r="B2914">
        <v>403</v>
      </c>
      <c r="C2914">
        <v>1999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415</v>
      </c>
      <c r="O2914">
        <v>99</v>
      </c>
      <c r="P2914">
        <v>9999</v>
      </c>
    </row>
    <row r="2915" spans="1:16">
      <c r="A2915">
        <v>13</v>
      </c>
      <c r="B2915">
        <v>404</v>
      </c>
      <c r="C2915">
        <v>1999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420</v>
      </c>
      <c r="O2915">
        <v>99</v>
      </c>
      <c r="P2915">
        <v>9999</v>
      </c>
    </row>
    <row r="2916" spans="1:16">
      <c r="A2916">
        <v>13</v>
      </c>
      <c r="B2916">
        <v>405</v>
      </c>
      <c r="C2916">
        <v>1999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425</v>
      </c>
      <c r="O2916">
        <v>99</v>
      </c>
      <c r="P2916">
        <v>9999</v>
      </c>
    </row>
    <row r="2917" spans="1:16">
      <c r="A2917">
        <v>13</v>
      </c>
      <c r="B2917">
        <v>406</v>
      </c>
      <c r="C2917">
        <v>1999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428</v>
      </c>
      <c r="O2917">
        <v>99</v>
      </c>
      <c r="P2917">
        <v>9999</v>
      </c>
    </row>
    <row r="2918" spans="1:16">
      <c r="A2918">
        <v>13</v>
      </c>
      <c r="B2918">
        <v>407</v>
      </c>
      <c r="C2918">
        <v>1999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430</v>
      </c>
      <c r="O2918">
        <v>99</v>
      </c>
      <c r="P2918">
        <v>9999</v>
      </c>
    </row>
    <row r="2919" spans="1:16">
      <c r="A2919">
        <v>13</v>
      </c>
      <c r="B2919">
        <v>408</v>
      </c>
      <c r="C2919">
        <v>1999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433</v>
      </c>
      <c r="O2919">
        <v>99</v>
      </c>
      <c r="P2919">
        <v>9999</v>
      </c>
    </row>
    <row r="2920" spans="1:16">
      <c r="A2920">
        <v>13</v>
      </c>
      <c r="B2920">
        <v>409</v>
      </c>
      <c r="C2920">
        <v>1999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435</v>
      </c>
      <c r="O2920">
        <v>99</v>
      </c>
      <c r="P2920">
        <v>9999</v>
      </c>
    </row>
    <row r="2921" spans="1:16">
      <c r="A2921">
        <v>13</v>
      </c>
      <c r="B2921">
        <v>410</v>
      </c>
      <c r="C2921">
        <v>1999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438</v>
      </c>
      <c r="O2921">
        <v>99</v>
      </c>
      <c r="P2921">
        <v>9999</v>
      </c>
    </row>
    <row r="2922" spans="1:16">
      <c r="A2922">
        <v>13</v>
      </c>
      <c r="B2922">
        <v>411</v>
      </c>
      <c r="C2922">
        <v>1999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440</v>
      </c>
      <c r="O2922">
        <v>99</v>
      </c>
      <c r="P2922">
        <v>9999</v>
      </c>
    </row>
    <row r="2923" spans="1:16">
      <c r="A2923">
        <v>13</v>
      </c>
      <c r="B2923">
        <v>412</v>
      </c>
      <c r="C2923">
        <v>1999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443</v>
      </c>
      <c r="O2923">
        <v>99</v>
      </c>
      <c r="P2923">
        <v>9999</v>
      </c>
    </row>
    <row r="2924" spans="1:16">
      <c r="A2924">
        <v>13</v>
      </c>
      <c r="B2924">
        <v>413</v>
      </c>
      <c r="C2924">
        <v>1999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445</v>
      </c>
      <c r="O2924">
        <v>99</v>
      </c>
      <c r="P2924">
        <v>9999</v>
      </c>
    </row>
    <row r="2925" spans="1:16">
      <c r="A2925">
        <v>13</v>
      </c>
      <c r="B2925">
        <v>414</v>
      </c>
      <c r="C2925">
        <v>1999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450</v>
      </c>
      <c r="O2925">
        <v>99</v>
      </c>
      <c r="P2925">
        <v>9999</v>
      </c>
    </row>
    <row r="2926" spans="1:16">
      <c r="A2926">
        <v>13</v>
      </c>
      <c r="B2926">
        <v>415</v>
      </c>
      <c r="C2926">
        <v>1999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455</v>
      </c>
      <c r="O2926">
        <v>99</v>
      </c>
      <c r="P2926">
        <v>9999</v>
      </c>
    </row>
    <row r="2927" spans="1:16">
      <c r="A2927">
        <v>13</v>
      </c>
      <c r="B2927">
        <v>416</v>
      </c>
      <c r="C2927">
        <v>1999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460</v>
      </c>
      <c r="O2927">
        <v>99</v>
      </c>
      <c r="P2927">
        <v>9999</v>
      </c>
    </row>
    <row r="2928" spans="1:16">
      <c r="A2928">
        <v>13</v>
      </c>
      <c r="B2928">
        <v>417</v>
      </c>
      <c r="C2928">
        <v>1998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409</v>
      </c>
      <c r="O2928">
        <v>99</v>
      </c>
      <c r="P2928">
        <v>9999</v>
      </c>
    </row>
    <row r="2929" spans="1:16">
      <c r="A2929">
        <v>13</v>
      </c>
      <c r="B2929">
        <v>418</v>
      </c>
      <c r="C2929">
        <v>1998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410</v>
      </c>
      <c r="O2929">
        <v>99</v>
      </c>
      <c r="P2929">
        <v>9999</v>
      </c>
    </row>
    <row r="2930" spans="1:16">
      <c r="A2930">
        <v>13</v>
      </c>
      <c r="B2930">
        <v>419</v>
      </c>
      <c r="C2930">
        <v>1998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415</v>
      </c>
      <c r="O2930">
        <v>99</v>
      </c>
      <c r="P2930">
        <v>9999</v>
      </c>
    </row>
    <row r="2931" spans="1:16">
      <c r="A2931">
        <v>13</v>
      </c>
      <c r="B2931">
        <v>420</v>
      </c>
      <c r="C2931">
        <v>1998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420</v>
      </c>
      <c r="O2931">
        <v>99</v>
      </c>
      <c r="P2931">
        <v>9999</v>
      </c>
    </row>
    <row r="2932" spans="1:16">
      <c r="A2932">
        <v>13</v>
      </c>
      <c r="B2932">
        <v>421</v>
      </c>
      <c r="C2932">
        <v>1998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425</v>
      </c>
      <c r="O2932">
        <v>99</v>
      </c>
      <c r="P2932">
        <v>9999</v>
      </c>
    </row>
    <row r="2933" spans="1:16">
      <c r="A2933">
        <v>13</v>
      </c>
      <c r="B2933">
        <v>422</v>
      </c>
      <c r="C2933">
        <v>1998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428</v>
      </c>
      <c r="O2933">
        <v>99</v>
      </c>
      <c r="P2933">
        <v>9999</v>
      </c>
    </row>
    <row r="2934" spans="1:16">
      <c r="A2934">
        <v>13</v>
      </c>
      <c r="B2934">
        <v>423</v>
      </c>
      <c r="C2934">
        <v>1998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430</v>
      </c>
      <c r="O2934">
        <v>99</v>
      </c>
      <c r="P2934">
        <v>9999</v>
      </c>
    </row>
    <row r="2935" spans="1:16">
      <c r="A2935">
        <v>13</v>
      </c>
      <c r="B2935">
        <v>424</v>
      </c>
      <c r="C2935">
        <v>1998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433</v>
      </c>
      <c r="O2935">
        <v>99</v>
      </c>
      <c r="P2935">
        <v>9999</v>
      </c>
    </row>
    <row r="2936" spans="1:16">
      <c r="A2936">
        <v>13</v>
      </c>
      <c r="B2936">
        <v>425</v>
      </c>
      <c r="C2936">
        <v>1998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435</v>
      </c>
      <c r="O2936">
        <v>99</v>
      </c>
      <c r="P2936">
        <v>9999</v>
      </c>
    </row>
    <row r="2937" spans="1:16">
      <c r="A2937">
        <v>13</v>
      </c>
      <c r="B2937">
        <v>426</v>
      </c>
      <c r="C2937">
        <v>1998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438</v>
      </c>
      <c r="O2937">
        <v>99</v>
      </c>
      <c r="P2937">
        <v>9999</v>
      </c>
    </row>
    <row r="2938" spans="1:16">
      <c r="A2938">
        <v>13</v>
      </c>
      <c r="B2938">
        <v>427</v>
      </c>
      <c r="C2938">
        <v>1998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440</v>
      </c>
      <c r="O2938">
        <v>99</v>
      </c>
      <c r="P2938">
        <v>9999</v>
      </c>
    </row>
    <row r="2939" spans="1:16">
      <c r="A2939">
        <v>13</v>
      </c>
      <c r="B2939">
        <v>428</v>
      </c>
      <c r="C2939">
        <v>1998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443</v>
      </c>
      <c r="O2939">
        <v>99</v>
      </c>
      <c r="P2939">
        <v>9999</v>
      </c>
    </row>
    <row r="2940" spans="1:16">
      <c r="A2940">
        <v>13</v>
      </c>
      <c r="B2940">
        <v>429</v>
      </c>
      <c r="C2940">
        <v>1998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445</v>
      </c>
      <c r="O2940">
        <v>99</v>
      </c>
      <c r="P2940">
        <v>9999</v>
      </c>
    </row>
    <row r="2941" spans="1:16">
      <c r="A2941">
        <v>13</v>
      </c>
      <c r="B2941">
        <v>430</v>
      </c>
      <c r="C2941">
        <v>1998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450</v>
      </c>
      <c r="O2941">
        <v>99</v>
      </c>
      <c r="P2941">
        <v>9999</v>
      </c>
    </row>
    <row r="2942" spans="1:16">
      <c r="A2942">
        <v>13</v>
      </c>
      <c r="B2942">
        <v>431</v>
      </c>
      <c r="C2942">
        <v>1998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455</v>
      </c>
      <c r="O2942">
        <v>99</v>
      </c>
      <c r="P2942">
        <v>9999</v>
      </c>
    </row>
    <row r="2943" spans="1:16">
      <c r="A2943">
        <v>13</v>
      </c>
      <c r="B2943">
        <v>432</v>
      </c>
      <c r="C2943">
        <v>1998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460</v>
      </c>
      <c r="O2943">
        <v>99</v>
      </c>
      <c r="P2943">
        <v>9999</v>
      </c>
    </row>
    <row r="2944" spans="1:16">
      <c r="A2944">
        <v>13</v>
      </c>
      <c r="B2944">
        <v>433</v>
      </c>
      <c r="C2944">
        <v>1997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409</v>
      </c>
      <c r="O2944">
        <v>99</v>
      </c>
      <c r="P2944">
        <v>9999</v>
      </c>
    </row>
    <row r="2945" spans="1:16">
      <c r="A2945">
        <v>13</v>
      </c>
      <c r="B2945">
        <v>434</v>
      </c>
      <c r="C2945">
        <v>1997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410</v>
      </c>
      <c r="O2945">
        <v>99</v>
      </c>
      <c r="P2945">
        <v>9999</v>
      </c>
    </row>
    <row r="2946" spans="1:16">
      <c r="A2946">
        <v>13</v>
      </c>
      <c r="B2946">
        <v>435</v>
      </c>
      <c r="C2946">
        <v>1997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415</v>
      </c>
      <c r="O2946">
        <v>99</v>
      </c>
      <c r="P2946">
        <v>9999</v>
      </c>
    </row>
    <row r="2947" spans="1:16">
      <c r="A2947">
        <v>13</v>
      </c>
      <c r="B2947">
        <v>436</v>
      </c>
      <c r="C2947">
        <v>1997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420</v>
      </c>
      <c r="O2947">
        <v>99</v>
      </c>
      <c r="P2947">
        <v>9999</v>
      </c>
    </row>
    <row r="2948" spans="1:16">
      <c r="A2948">
        <v>13</v>
      </c>
      <c r="B2948">
        <v>437</v>
      </c>
      <c r="C2948">
        <v>1997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425</v>
      </c>
      <c r="O2948">
        <v>99</v>
      </c>
      <c r="P2948">
        <v>9999</v>
      </c>
    </row>
    <row r="2949" spans="1:16">
      <c r="A2949">
        <v>13</v>
      </c>
      <c r="B2949">
        <v>438</v>
      </c>
      <c r="C2949">
        <v>1997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428</v>
      </c>
      <c r="O2949">
        <v>99</v>
      </c>
      <c r="P2949">
        <v>9999</v>
      </c>
    </row>
    <row r="2950" spans="1:16">
      <c r="A2950">
        <v>13</v>
      </c>
      <c r="B2950">
        <v>439</v>
      </c>
      <c r="C2950">
        <v>1997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430</v>
      </c>
      <c r="O2950">
        <v>99</v>
      </c>
      <c r="P2950">
        <v>9999</v>
      </c>
    </row>
    <row r="2951" spans="1:16">
      <c r="A2951">
        <v>13</v>
      </c>
      <c r="B2951">
        <v>440</v>
      </c>
      <c r="C2951">
        <v>1997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433</v>
      </c>
      <c r="O2951">
        <v>99</v>
      </c>
      <c r="P2951">
        <v>9999</v>
      </c>
    </row>
    <row r="2952" spans="1:16">
      <c r="A2952">
        <v>13</v>
      </c>
      <c r="B2952">
        <v>441</v>
      </c>
      <c r="C2952">
        <v>1997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435</v>
      </c>
      <c r="O2952">
        <v>99</v>
      </c>
      <c r="P2952">
        <v>9999</v>
      </c>
    </row>
    <row r="2953" spans="1:16">
      <c r="A2953">
        <v>13</v>
      </c>
      <c r="B2953">
        <v>442</v>
      </c>
      <c r="C2953">
        <v>1997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438</v>
      </c>
      <c r="O2953">
        <v>99</v>
      </c>
      <c r="P2953">
        <v>9999</v>
      </c>
    </row>
    <row r="2954" spans="1:16">
      <c r="A2954">
        <v>13</v>
      </c>
      <c r="B2954">
        <v>443</v>
      </c>
      <c r="C2954">
        <v>1997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440</v>
      </c>
      <c r="O2954">
        <v>99</v>
      </c>
      <c r="P2954">
        <v>9999</v>
      </c>
    </row>
    <row r="2955" spans="1:16">
      <c r="A2955">
        <v>13</v>
      </c>
      <c r="B2955">
        <v>444</v>
      </c>
      <c r="C2955">
        <v>1997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443</v>
      </c>
      <c r="O2955">
        <v>99</v>
      </c>
      <c r="P2955">
        <v>9999</v>
      </c>
    </row>
    <row r="2956" spans="1:16">
      <c r="A2956">
        <v>13</v>
      </c>
      <c r="B2956">
        <v>445</v>
      </c>
      <c r="C2956">
        <v>1997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445</v>
      </c>
      <c r="O2956">
        <v>99</v>
      </c>
      <c r="P2956">
        <v>9999</v>
      </c>
    </row>
    <row r="2957" spans="1:16">
      <c r="A2957">
        <v>13</v>
      </c>
      <c r="B2957">
        <v>446</v>
      </c>
      <c r="C2957">
        <v>1997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450</v>
      </c>
      <c r="O2957">
        <v>99</v>
      </c>
      <c r="P2957">
        <v>9999</v>
      </c>
    </row>
    <row r="2958" spans="1:16">
      <c r="A2958">
        <v>13</v>
      </c>
      <c r="B2958">
        <v>447</v>
      </c>
      <c r="C2958">
        <v>1997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455</v>
      </c>
      <c r="O2958">
        <v>99</v>
      </c>
      <c r="P2958">
        <v>9999</v>
      </c>
    </row>
    <row r="2959" spans="1:16">
      <c r="A2959">
        <v>13</v>
      </c>
      <c r="B2959">
        <v>448</v>
      </c>
      <c r="C2959">
        <v>1997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460</v>
      </c>
      <c r="O2959">
        <v>99</v>
      </c>
      <c r="P2959">
        <v>9999</v>
      </c>
    </row>
    <row r="2960" spans="1:16" s="516" customFormat="1">
      <c r="A2960" s="516">
        <v>13</v>
      </c>
      <c r="B2960" s="516">
        <v>449</v>
      </c>
      <c r="C2960" s="516">
        <v>1996</v>
      </c>
      <c r="D2960" s="516">
        <v>99</v>
      </c>
      <c r="E2960" s="516">
        <v>99</v>
      </c>
      <c r="F2960" s="516">
        <v>99</v>
      </c>
      <c r="G2960" s="516">
        <v>99</v>
      </c>
      <c r="H2960" s="516">
        <v>99</v>
      </c>
      <c r="I2960" s="516">
        <v>99</v>
      </c>
      <c r="J2960" s="516">
        <v>999</v>
      </c>
      <c r="K2960" s="516">
        <v>99</v>
      </c>
      <c r="L2960" s="516">
        <v>99</v>
      </c>
      <c r="M2960" s="516">
        <v>99</v>
      </c>
      <c r="N2960" s="516">
        <v>409</v>
      </c>
      <c r="O2960" s="516">
        <v>99</v>
      </c>
      <c r="P2960" s="516">
        <v>9999</v>
      </c>
    </row>
    <row r="2961" spans="1:37" s="516" customFormat="1">
      <c r="A2961" s="516">
        <v>13</v>
      </c>
      <c r="B2961" s="516">
        <v>450</v>
      </c>
      <c r="C2961" s="516">
        <v>1996</v>
      </c>
      <c r="D2961" s="516">
        <v>99</v>
      </c>
      <c r="E2961" s="516">
        <v>99</v>
      </c>
      <c r="F2961" s="516">
        <v>99</v>
      </c>
      <c r="G2961" s="516">
        <v>99</v>
      </c>
      <c r="H2961" s="516">
        <v>99</v>
      </c>
      <c r="I2961" s="516">
        <v>99</v>
      </c>
      <c r="J2961" s="516">
        <v>999</v>
      </c>
      <c r="K2961" s="516">
        <v>99</v>
      </c>
      <c r="L2961" s="516">
        <v>99</v>
      </c>
      <c r="M2961" s="516">
        <v>99</v>
      </c>
      <c r="N2961" s="516">
        <v>410</v>
      </c>
      <c r="O2961" s="516">
        <v>99</v>
      </c>
      <c r="P2961" s="516">
        <v>9999</v>
      </c>
    </row>
    <row r="2962" spans="1:37" s="516" customFormat="1">
      <c r="A2962" s="516">
        <v>13</v>
      </c>
      <c r="B2962" s="516">
        <v>451</v>
      </c>
      <c r="C2962" s="516">
        <v>1996</v>
      </c>
      <c r="D2962" s="516">
        <v>99</v>
      </c>
      <c r="E2962" s="516">
        <v>99</v>
      </c>
      <c r="F2962" s="516">
        <v>99</v>
      </c>
      <c r="G2962" s="516">
        <v>99</v>
      </c>
      <c r="H2962" s="516">
        <v>99</v>
      </c>
      <c r="I2962" s="516">
        <v>99</v>
      </c>
      <c r="J2962" s="516">
        <v>999</v>
      </c>
      <c r="K2962" s="516">
        <v>99</v>
      </c>
      <c r="L2962" s="516">
        <v>99</v>
      </c>
      <c r="M2962" s="516">
        <v>99</v>
      </c>
      <c r="N2962" s="516">
        <v>415</v>
      </c>
      <c r="O2962" s="516">
        <v>99</v>
      </c>
      <c r="P2962" s="516">
        <v>9999</v>
      </c>
    </row>
    <row r="2963" spans="1:37" s="516" customFormat="1">
      <c r="A2963" s="516">
        <v>13</v>
      </c>
      <c r="B2963" s="516">
        <v>452</v>
      </c>
      <c r="C2963" s="516">
        <v>1996</v>
      </c>
      <c r="D2963" s="516">
        <v>99</v>
      </c>
      <c r="E2963" s="516">
        <v>99</v>
      </c>
      <c r="F2963" s="516">
        <v>99</v>
      </c>
      <c r="G2963" s="516">
        <v>99</v>
      </c>
      <c r="H2963" s="516">
        <v>99</v>
      </c>
      <c r="I2963" s="516">
        <v>99</v>
      </c>
      <c r="J2963" s="516">
        <v>999</v>
      </c>
      <c r="K2963" s="516">
        <v>99</v>
      </c>
      <c r="L2963" s="516">
        <v>99</v>
      </c>
      <c r="M2963" s="516">
        <v>99</v>
      </c>
      <c r="N2963" s="516">
        <v>420</v>
      </c>
      <c r="O2963" s="516">
        <v>99</v>
      </c>
      <c r="P2963" s="516">
        <v>9999</v>
      </c>
    </row>
    <row r="2964" spans="1:37" s="516" customFormat="1">
      <c r="A2964" s="516">
        <v>13</v>
      </c>
      <c r="B2964" s="516">
        <v>453</v>
      </c>
      <c r="C2964" s="516">
        <v>1996</v>
      </c>
      <c r="D2964" s="516">
        <v>99</v>
      </c>
      <c r="E2964" s="516">
        <v>99</v>
      </c>
      <c r="F2964" s="516">
        <v>99</v>
      </c>
      <c r="G2964" s="516">
        <v>99</v>
      </c>
      <c r="H2964" s="516">
        <v>99</v>
      </c>
      <c r="I2964" s="516">
        <v>99</v>
      </c>
      <c r="J2964" s="516">
        <v>999</v>
      </c>
      <c r="K2964" s="516">
        <v>99</v>
      </c>
      <c r="L2964" s="516">
        <v>99</v>
      </c>
      <c r="M2964" s="516">
        <v>99</v>
      </c>
      <c r="N2964" s="516">
        <v>425</v>
      </c>
      <c r="O2964" s="516">
        <v>99</v>
      </c>
      <c r="P2964" s="516">
        <v>9999</v>
      </c>
    </row>
    <row r="2965" spans="1:37" s="516" customFormat="1">
      <c r="A2965" s="516">
        <v>13</v>
      </c>
      <c r="B2965" s="516">
        <v>454</v>
      </c>
      <c r="C2965" s="516">
        <v>1996</v>
      </c>
      <c r="D2965" s="516">
        <v>99</v>
      </c>
      <c r="E2965" s="516">
        <v>99</v>
      </c>
      <c r="F2965" s="516">
        <v>99</v>
      </c>
      <c r="G2965" s="516">
        <v>99</v>
      </c>
      <c r="H2965" s="516">
        <v>99</v>
      </c>
      <c r="I2965" s="516">
        <v>99</v>
      </c>
      <c r="J2965" s="516">
        <v>999</v>
      </c>
      <c r="K2965" s="516">
        <v>99</v>
      </c>
      <c r="L2965" s="516">
        <v>99</v>
      </c>
      <c r="M2965" s="516">
        <v>99</v>
      </c>
      <c r="N2965" s="516">
        <v>428</v>
      </c>
      <c r="O2965" s="516">
        <v>99</v>
      </c>
      <c r="P2965" s="516">
        <v>9999</v>
      </c>
    </row>
    <row r="2966" spans="1:37" s="516" customFormat="1">
      <c r="A2966" s="516">
        <v>13</v>
      </c>
      <c r="B2966" s="516">
        <v>455</v>
      </c>
      <c r="C2966" s="516">
        <v>1996</v>
      </c>
      <c r="D2966" s="516">
        <v>99</v>
      </c>
      <c r="E2966" s="516">
        <v>99</v>
      </c>
      <c r="F2966" s="516">
        <v>99</v>
      </c>
      <c r="G2966" s="516">
        <v>99</v>
      </c>
      <c r="H2966" s="516">
        <v>99</v>
      </c>
      <c r="I2966" s="516">
        <v>99</v>
      </c>
      <c r="J2966" s="516">
        <v>999</v>
      </c>
      <c r="K2966" s="516">
        <v>99</v>
      </c>
      <c r="L2966" s="516">
        <v>99</v>
      </c>
      <c r="M2966" s="516">
        <v>99</v>
      </c>
      <c r="N2966" s="516">
        <v>430</v>
      </c>
      <c r="O2966" s="516">
        <v>99</v>
      </c>
      <c r="P2966" s="516">
        <v>9999</v>
      </c>
    </row>
    <row r="2967" spans="1:37" s="516" customFormat="1">
      <c r="A2967" s="516">
        <v>13</v>
      </c>
      <c r="B2967" s="516">
        <v>456</v>
      </c>
      <c r="C2967" s="516">
        <v>1996</v>
      </c>
      <c r="D2967" s="516">
        <v>99</v>
      </c>
      <c r="E2967" s="516">
        <v>99</v>
      </c>
      <c r="F2967" s="516">
        <v>99</v>
      </c>
      <c r="G2967" s="516">
        <v>99</v>
      </c>
      <c r="H2967" s="516">
        <v>99</v>
      </c>
      <c r="I2967" s="516">
        <v>99</v>
      </c>
      <c r="J2967" s="516">
        <v>999</v>
      </c>
      <c r="K2967" s="516">
        <v>99</v>
      </c>
      <c r="L2967" s="516">
        <v>99</v>
      </c>
      <c r="M2967" s="516">
        <v>99</v>
      </c>
      <c r="N2967" s="516">
        <v>433</v>
      </c>
      <c r="O2967" s="516">
        <v>99</v>
      </c>
      <c r="P2967" s="516">
        <v>9999</v>
      </c>
    </row>
    <row r="2968" spans="1:37" s="516" customFormat="1">
      <c r="A2968" s="516">
        <v>13</v>
      </c>
      <c r="B2968" s="516">
        <v>457</v>
      </c>
      <c r="C2968" s="516">
        <v>1996</v>
      </c>
      <c r="D2968" s="516">
        <v>99</v>
      </c>
      <c r="E2968" s="516">
        <v>99</v>
      </c>
      <c r="F2968" s="516">
        <v>99</v>
      </c>
      <c r="G2968" s="516">
        <v>99</v>
      </c>
      <c r="H2968" s="516">
        <v>99</v>
      </c>
      <c r="I2968" s="516">
        <v>99</v>
      </c>
      <c r="J2968" s="516">
        <v>999</v>
      </c>
      <c r="K2968" s="516">
        <v>99</v>
      </c>
      <c r="L2968" s="516">
        <v>99</v>
      </c>
      <c r="M2968" s="516">
        <v>99</v>
      </c>
      <c r="N2968" s="516">
        <v>435</v>
      </c>
      <c r="O2968" s="516">
        <v>99</v>
      </c>
      <c r="P2968" s="516">
        <v>9999</v>
      </c>
    </row>
    <row r="2969" spans="1:37" s="516" customFormat="1">
      <c r="A2969" s="516">
        <v>13</v>
      </c>
      <c r="B2969" s="516">
        <v>458</v>
      </c>
      <c r="C2969" s="516">
        <v>1996</v>
      </c>
      <c r="D2969" s="516">
        <v>99</v>
      </c>
      <c r="E2969" s="516">
        <v>99</v>
      </c>
      <c r="F2969" s="516">
        <v>99</v>
      </c>
      <c r="G2969" s="516">
        <v>99</v>
      </c>
      <c r="H2969" s="516">
        <v>99</v>
      </c>
      <c r="I2969" s="516">
        <v>99</v>
      </c>
      <c r="J2969" s="516">
        <v>999</v>
      </c>
      <c r="K2969" s="516">
        <v>99</v>
      </c>
      <c r="L2969" s="516">
        <v>99</v>
      </c>
      <c r="M2969" s="516">
        <v>99</v>
      </c>
      <c r="N2969" s="516">
        <v>438</v>
      </c>
      <c r="O2969" s="516">
        <v>99</v>
      </c>
      <c r="P2969" s="516">
        <v>9999</v>
      </c>
    </row>
    <row r="2970" spans="1:37" s="516" customFormat="1">
      <c r="A2970" s="516">
        <v>13</v>
      </c>
      <c r="B2970" s="516">
        <v>459</v>
      </c>
      <c r="C2970" s="516">
        <v>1996</v>
      </c>
      <c r="D2970" s="516">
        <v>99</v>
      </c>
      <c r="E2970" s="516">
        <v>99</v>
      </c>
      <c r="F2970" s="516">
        <v>99</v>
      </c>
      <c r="G2970" s="516">
        <v>99</v>
      </c>
      <c r="H2970" s="516">
        <v>99</v>
      </c>
      <c r="I2970" s="516">
        <v>99</v>
      </c>
      <c r="J2970" s="516">
        <v>999</v>
      </c>
      <c r="K2970" s="516">
        <v>99</v>
      </c>
      <c r="L2970" s="516">
        <v>99</v>
      </c>
      <c r="M2970" s="516">
        <v>99</v>
      </c>
      <c r="N2970" s="516">
        <v>440</v>
      </c>
      <c r="O2970" s="516">
        <v>99</v>
      </c>
      <c r="P2970" s="516">
        <v>9999</v>
      </c>
    </row>
    <row r="2971" spans="1:37" s="516" customFormat="1">
      <c r="A2971" s="516">
        <v>13</v>
      </c>
      <c r="B2971" s="516">
        <v>460</v>
      </c>
      <c r="C2971" s="516">
        <v>1996</v>
      </c>
      <c r="D2971" s="516">
        <v>99</v>
      </c>
      <c r="E2971" s="516">
        <v>99</v>
      </c>
      <c r="F2971" s="516">
        <v>99</v>
      </c>
      <c r="G2971" s="516">
        <v>99</v>
      </c>
      <c r="H2971" s="516">
        <v>99</v>
      </c>
      <c r="I2971" s="516">
        <v>99</v>
      </c>
      <c r="J2971" s="516">
        <v>999</v>
      </c>
      <c r="K2971" s="516">
        <v>99</v>
      </c>
      <c r="L2971" s="516">
        <v>99</v>
      </c>
      <c r="M2971" s="516">
        <v>99</v>
      </c>
      <c r="N2971" s="516">
        <v>443</v>
      </c>
      <c r="O2971" s="516">
        <v>99</v>
      </c>
      <c r="P2971" s="516">
        <v>9999</v>
      </c>
    </row>
    <row r="2972" spans="1:37" s="516" customFormat="1">
      <c r="A2972" s="516">
        <v>13</v>
      </c>
      <c r="B2972" s="516">
        <v>461</v>
      </c>
      <c r="C2972" s="516">
        <v>1996</v>
      </c>
      <c r="D2972" s="516">
        <v>99</v>
      </c>
      <c r="E2972" s="516">
        <v>99</v>
      </c>
      <c r="F2972" s="516">
        <v>99</v>
      </c>
      <c r="G2972" s="516">
        <v>99</v>
      </c>
      <c r="H2972" s="516">
        <v>99</v>
      </c>
      <c r="I2972" s="516">
        <v>99</v>
      </c>
      <c r="J2972" s="516">
        <v>999</v>
      </c>
      <c r="K2972" s="516">
        <v>99</v>
      </c>
      <c r="L2972" s="516">
        <v>99</v>
      </c>
      <c r="M2972" s="516">
        <v>99</v>
      </c>
      <c r="N2972" s="516">
        <v>445</v>
      </c>
      <c r="O2972" s="516">
        <v>99</v>
      </c>
      <c r="P2972" s="516">
        <v>9999</v>
      </c>
    </row>
    <row r="2973" spans="1:37" s="516" customFormat="1">
      <c r="A2973" s="516">
        <v>13</v>
      </c>
      <c r="B2973" s="516">
        <v>462</v>
      </c>
      <c r="C2973" s="516">
        <v>1996</v>
      </c>
      <c r="D2973" s="516">
        <v>99</v>
      </c>
      <c r="E2973" s="516">
        <v>99</v>
      </c>
      <c r="F2973" s="516">
        <v>99</v>
      </c>
      <c r="G2973" s="516">
        <v>99</v>
      </c>
      <c r="H2973" s="516">
        <v>99</v>
      </c>
      <c r="I2973" s="516">
        <v>99</v>
      </c>
      <c r="J2973" s="516">
        <v>999</v>
      </c>
      <c r="K2973" s="516">
        <v>99</v>
      </c>
      <c r="L2973" s="516">
        <v>99</v>
      </c>
      <c r="M2973" s="516">
        <v>99</v>
      </c>
      <c r="N2973" s="516">
        <v>450</v>
      </c>
      <c r="O2973" s="516">
        <v>99</v>
      </c>
      <c r="P2973" s="516">
        <v>9999</v>
      </c>
    </row>
    <row r="2974" spans="1:37" s="516" customFormat="1">
      <c r="A2974" s="516">
        <v>13</v>
      </c>
      <c r="B2974" s="516">
        <v>463</v>
      </c>
      <c r="C2974" s="516">
        <v>1996</v>
      </c>
      <c r="D2974" s="516">
        <v>99</v>
      </c>
      <c r="E2974" s="516">
        <v>99</v>
      </c>
      <c r="F2974" s="516">
        <v>99</v>
      </c>
      <c r="G2974" s="516">
        <v>99</v>
      </c>
      <c r="H2974" s="516">
        <v>99</v>
      </c>
      <c r="I2974" s="516">
        <v>99</v>
      </c>
      <c r="J2974" s="516">
        <v>999</v>
      </c>
      <c r="K2974" s="516">
        <v>99</v>
      </c>
      <c r="L2974" s="516">
        <v>99</v>
      </c>
      <c r="M2974" s="516">
        <v>99</v>
      </c>
      <c r="N2974" s="516">
        <v>455</v>
      </c>
      <c r="O2974" s="516">
        <v>99</v>
      </c>
      <c r="P2974" s="516">
        <v>9999</v>
      </c>
    </row>
    <row r="2975" spans="1:37" s="516" customFormat="1">
      <c r="A2975" s="516">
        <v>13</v>
      </c>
      <c r="B2975" s="516">
        <v>464</v>
      </c>
      <c r="C2975" s="516">
        <v>1996</v>
      </c>
      <c r="D2975" s="516">
        <v>99</v>
      </c>
      <c r="E2975" s="516">
        <v>99</v>
      </c>
      <c r="F2975" s="516">
        <v>99</v>
      </c>
      <c r="G2975" s="516">
        <v>99</v>
      </c>
      <c r="H2975" s="516">
        <v>99</v>
      </c>
      <c r="I2975" s="516">
        <v>99</v>
      </c>
      <c r="J2975" s="516">
        <v>999</v>
      </c>
      <c r="K2975" s="516">
        <v>99</v>
      </c>
      <c r="L2975" s="516">
        <v>99</v>
      </c>
      <c r="M2975" s="516">
        <v>99</v>
      </c>
      <c r="N2975" s="516">
        <v>460</v>
      </c>
      <c r="O2975" s="516">
        <v>99</v>
      </c>
      <c r="P2975" s="516">
        <v>9999</v>
      </c>
    </row>
    <row r="2976" spans="1:37">
      <c r="A2976">
        <v>14</v>
      </c>
      <c r="B2976">
        <v>1</v>
      </c>
      <c r="C2976">
        <v>2024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99</v>
      </c>
      <c r="O2976">
        <v>1</v>
      </c>
      <c r="P2976">
        <v>9999</v>
      </c>
      <c r="Q2976">
        <v>20</v>
      </c>
      <c r="R2976">
        <v>25</v>
      </c>
      <c r="S2976">
        <v>8.4800000000000022</v>
      </c>
      <c r="T2976">
        <v>7.72</v>
      </c>
      <c r="U2976">
        <v>45.52</v>
      </c>
      <c r="V2976">
        <v>4</v>
      </c>
      <c r="W2976">
        <v>28</v>
      </c>
      <c r="X2976">
        <v>100</v>
      </c>
      <c r="Y2976">
        <v>100</v>
      </c>
      <c r="Z2976">
        <v>80</v>
      </c>
      <c r="AA2976">
        <v>10.673481156586169</v>
      </c>
      <c r="AB2976">
        <v>1.4176036117335451</v>
      </c>
      <c r="AC2976">
        <v>1.6618062462272789</v>
      </c>
      <c r="AD2976">
        <v>80.857773195018524</v>
      </c>
      <c r="AE2976">
        <v>15.389075656968387</v>
      </c>
      <c r="AF2976">
        <v>31.174354532883257</v>
      </c>
      <c r="AG2976">
        <v>0.5617977528089888</v>
      </c>
      <c r="AH2976">
        <v>0.60446582324739406</v>
      </c>
      <c r="AI2976">
        <v>25</v>
      </c>
      <c r="AJ2976">
        <v>120.14400000000002</v>
      </c>
      <c r="AK2976">
        <v>25.941068134607121</v>
      </c>
    </row>
    <row r="2977" spans="1:37">
      <c r="A2977">
        <v>14</v>
      </c>
      <c r="B2977">
        <v>2</v>
      </c>
      <c r="C2977">
        <v>2024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99</v>
      </c>
      <c r="O2977">
        <v>2</v>
      </c>
      <c r="P2977">
        <v>9999</v>
      </c>
      <c r="Q2977">
        <v>64</v>
      </c>
      <c r="R2977">
        <v>102</v>
      </c>
      <c r="S2977">
        <v>8.382352941176471</v>
      </c>
      <c r="T2977">
        <v>7.6568627450980404</v>
      </c>
      <c r="U2977">
        <v>41.863725490196089</v>
      </c>
      <c r="V2977">
        <v>12.745098039215684</v>
      </c>
      <c r="W2977">
        <v>30.3921568627451</v>
      </c>
      <c r="X2977">
        <v>99.019607843137223</v>
      </c>
      <c r="Y2977">
        <v>95.098039215686313</v>
      </c>
      <c r="Z2977">
        <v>66.666666666666686</v>
      </c>
      <c r="AA2977">
        <v>12.753452352403867</v>
      </c>
      <c r="AB2977">
        <v>1.9903892497771865</v>
      </c>
      <c r="AC2977">
        <v>2.0073155327022598</v>
      </c>
      <c r="AD2977">
        <v>82.817586682220451</v>
      </c>
      <c r="AE2977">
        <v>47.090251283951709</v>
      </c>
      <c r="AF2977">
        <v>55.059829666637995</v>
      </c>
      <c r="AG2977">
        <v>2.2921348314606735</v>
      </c>
      <c r="AH2977">
        <v>2.2681278662993831</v>
      </c>
      <c r="AI2977">
        <v>101</v>
      </c>
      <c r="AJ2977">
        <v>116.4524752475247</v>
      </c>
      <c r="AK2977">
        <v>25.961399318400641</v>
      </c>
    </row>
    <row r="2978" spans="1:37">
      <c r="A2978">
        <v>14</v>
      </c>
      <c r="B2978">
        <v>3</v>
      </c>
      <c r="C2978">
        <v>2024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99</v>
      </c>
      <c r="O2978">
        <v>3</v>
      </c>
      <c r="P2978">
        <v>9999</v>
      </c>
      <c r="Q2978">
        <v>117</v>
      </c>
      <c r="R2978">
        <v>181</v>
      </c>
      <c r="S2978">
        <v>7.9779005524861892</v>
      </c>
      <c r="T2978">
        <v>6.4254143646408819</v>
      </c>
      <c r="U2978">
        <v>40.889502762430944</v>
      </c>
      <c r="V2978">
        <v>12.707182320441991</v>
      </c>
      <c r="W2978">
        <v>12.154696132596683</v>
      </c>
      <c r="X2978">
        <v>95.58011049723757</v>
      </c>
      <c r="Y2978">
        <v>92.817679558011022</v>
      </c>
      <c r="Z2978">
        <v>69.613259668508292</v>
      </c>
      <c r="AA2978">
        <v>12.525701765774649</v>
      </c>
      <c r="AB2978">
        <v>2.0026385939995506</v>
      </c>
      <c r="AC2978">
        <v>1.8924728683877381</v>
      </c>
      <c r="AD2978">
        <v>75.439254504491061</v>
      </c>
      <c r="AE2978">
        <v>56.417548641193584</v>
      </c>
      <c r="AF2978">
        <v>53.165134733539922</v>
      </c>
      <c r="AG2978">
        <v>4.0674157303370775</v>
      </c>
      <c r="AH2978">
        <v>3.9311525112952226</v>
      </c>
      <c r="AI2978">
        <v>181</v>
      </c>
      <c r="AJ2978">
        <v>117.11546961325961</v>
      </c>
      <c r="AK2978">
        <v>24.500986971190489</v>
      </c>
    </row>
    <row r="2979" spans="1:37">
      <c r="A2979">
        <v>14</v>
      </c>
      <c r="B2979">
        <v>4</v>
      </c>
      <c r="C2979">
        <v>2024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99</v>
      </c>
      <c r="O2979">
        <v>4</v>
      </c>
      <c r="P2979">
        <v>9999</v>
      </c>
      <c r="Q2979">
        <v>429</v>
      </c>
      <c r="R2979">
        <v>722</v>
      </c>
      <c r="S2979">
        <v>7.9764542936288096</v>
      </c>
      <c r="T2979">
        <v>6.7950138504155113</v>
      </c>
      <c r="U2979">
        <v>42.021329639889245</v>
      </c>
      <c r="V2979">
        <v>12.880886426592799</v>
      </c>
      <c r="W2979">
        <v>19.113573407202221</v>
      </c>
      <c r="X2979">
        <v>99.861495844875364</v>
      </c>
      <c r="Y2979">
        <v>96.260387811634388</v>
      </c>
      <c r="Z2979">
        <v>71.745152354570621</v>
      </c>
      <c r="AA2979">
        <v>11.44801519791384</v>
      </c>
      <c r="AB2979">
        <v>1.7749408803668236</v>
      </c>
      <c r="AC2979">
        <v>1.9880745741227983</v>
      </c>
      <c r="AD2979">
        <v>75.229887801828994</v>
      </c>
      <c r="AE2979">
        <v>47.856513136905392</v>
      </c>
      <c r="AF2979">
        <v>54.578549667447071</v>
      </c>
      <c r="AG2979">
        <v>16.224719101123597</v>
      </c>
      <c r="AH2979">
        <v>16.115228820590524</v>
      </c>
      <c r="AI2979">
        <v>715</v>
      </c>
      <c r="AJ2979">
        <v>118.31622377622378</v>
      </c>
      <c r="AK2979">
        <v>24.88603935362578</v>
      </c>
    </row>
    <row r="2980" spans="1:37">
      <c r="A2980">
        <v>14</v>
      </c>
      <c r="B2980">
        <v>5</v>
      </c>
      <c r="C2980">
        <v>2024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99</v>
      </c>
      <c r="O2980">
        <v>7</v>
      </c>
      <c r="P2980">
        <v>9999</v>
      </c>
      <c r="Q2980">
        <v>22</v>
      </c>
      <c r="R2980">
        <v>35</v>
      </c>
      <c r="S2980">
        <v>8.6285714285714263</v>
      </c>
      <c r="T2980">
        <v>7.3714285714285692</v>
      </c>
      <c r="U2980">
        <v>43.319999999999993</v>
      </c>
      <c r="V2980">
        <v>11.428571428571431</v>
      </c>
      <c r="W2980">
        <v>31.428571428571423</v>
      </c>
      <c r="X2980">
        <v>100</v>
      </c>
      <c r="Y2980">
        <v>97.142857142857125</v>
      </c>
      <c r="Z2980">
        <v>68.571428571428555</v>
      </c>
      <c r="AA2980">
        <v>12.977184374343882</v>
      </c>
      <c r="AB2980">
        <v>1.4944796377853755</v>
      </c>
      <c r="AC2980">
        <v>1.8986568829527048</v>
      </c>
      <c r="AD2980">
        <v>75.598690874839292</v>
      </c>
      <c r="AE2980">
        <v>24.808298805641456</v>
      </c>
      <c r="AF2980">
        <v>15.938123430886828</v>
      </c>
      <c r="AG2980">
        <v>0.78651685393258453</v>
      </c>
      <c r="AH2980">
        <v>0.80535244394349614</v>
      </c>
      <c r="AI2980">
        <v>33</v>
      </c>
      <c r="AJ2980">
        <v>115.53333333333337</v>
      </c>
      <c r="AK2980">
        <v>27.031619509147305</v>
      </c>
    </row>
    <row r="2981" spans="1:37">
      <c r="A2981">
        <v>14</v>
      </c>
      <c r="B2981">
        <v>6</v>
      </c>
      <c r="C2981">
        <v>2024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99</v>
      </c>
      <c r="O2981">
        <v>8</v>
      </c>
      <c r="P2981">
        <v>9999</v>
      </c>
      <c r="Q2981">
        <v>77</v>
      </c>
      <c r="R2981">
        <v>110</v>
      </c>
      <c r="S2981">
        <v>8.5363636363636388</v>
      </c>
      <c r="T2981">
        <v>7.6454545454545455</v>
      </c>
      <c r="U2981">
        <v>45.878181818181808</v>
      </c>
      <c r="V2981">
        <v>6.3636363636363633</v>
      </c>
      <c r="W2981">
        <v>22.727272727272723</v>
      </c>
      <c r="X2981">
        <v>100</v>
      </c>
      <c r="Y2981">
        <v>97.272727272727266</v>
      </c>
      <c r="Z2981">
        <v>81.818181818181813</v>
      </c>
      <c r="AA2981">
        <v>11.462170045360596</v>
      </c>
      <c r="AB2981">
        <v>1.8521597846213451</v>
      </c>
      <c r="AC2981">
        <v>2.2787012394877442</v>
      </c>
      <c r="AD2981">
        <v>65.846096974086549</v>
      </c>
      <c r="AE2981">
        <v>31.153004296196951</v>
      </c>
      <c r="AF2981">
        <v>40.046386962645407</v>
      </c>
      <c r="AG2981">
        <v>2.4719101123595504</v>
      </c>
      <c r="AH2981">
        <v>2.6805775251320738</v>
      </c>
      <c r="AI2981">
        <v>90</v>
      </c>
      <c r="AJ2981">
        <v>118.82444444444438</v>
      </c>
      <c r="AK2981">
        <v>27.366887263835785</v>
      </c>
    </row>
    <row r="2982" spans="1:37">
      <c r="A2982">
        <v>14</v>
      </c>
      <c r="B2982">
        <v>7</v>
      </c>
      <c r="C2982">
        <v>2024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99</v>
      </c>
      <c r="O2982">
        <v>9</v>
      </c>
      <c r="P2982">
        <v>9999</v>
      </c>
      <c r="Q2982">
        <v>152</v>
      </c>
      <c r="R2982">
        <v>224</v>
      </c>
      <c r="S2982">
        <v>8.0580357142857117</v>
      </c>
      <c r="T2982">
        <v>7.0803571428571441</v>
      </c>
      <c r="U2982">
        <v>41.424553571428589</v>
      </c>
      <c r="V2982">
        <v>11.607142857142859</v>
      </c>
      <c r="W2982">
        <v>23.214285714285719</v>
      </c>
      <c r="X2982">
        <v>99.553571428571445</v>
      </c>
      <c r="Y2982">
        <v>91.517857142857125</v>
      </c>
      <c r="Z2982">
        <v>68.303571428571445</v>
      </c>
      <c r="AA2982">
        <v>12.597741959544631</v>
      </c>
      <c r="AB2982">
        <v>1.8398436653722023</v>
      </c>
      <c r="AC2982">
        <v>2.0228091890502475</v>
      </c>
      <c r="AD2982">
        <v>78.856003232381696</v>
      </c>
      <c r="AE2982">
        <v>43.712174675391175</v>
      </c>
      <c r="AF2982">
        <v>52.534667157780625</v>
      </c>
      <c r="AG2982">
        <v>5.0337078651685374</v>
      </c>
      <c r="AH2982">
        <v>4.9287335856721404</v>
      </c>
      <c r="AI2982">
        <v>217</v>
      </c>
      <c r="AJ2982">
        <v>117.34700460829498</v>
      </c>
      <c r="AK2982">
        <v>25.223315942553594</v>
      </c>
    </row>
    <row r="2983" spans="1:37">
      <c r="A2983">
        <v>14</v>
      </c>
      <c r="B2983">
        <v>8</v>
      </c>
      <c r="C2983">
        <v>2024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99</v>
      </c>
      <c r="O2983">
        <v>11</v>
      </c>
      <c r="P2983">
        <v>9999</v>
      </c>
      <c r="Q2983">
        <v>665</v>
      </c>
      <c r="R2983">
        <v>1024</v>
      </c>
      <c r="S2983">
        <v>8.6220703125</v>
      </c>
      <c r="T2983">
        <v>7.7431640625</v>
      </c>
      <c r="U2983">
        <v>45.841406250000006</v>
      </c>
      <c r="V2983">
        <v>7.51953125</v>
      </c>
      <c r="W2983">
        <v>33.10546875</v>
      </c>
      <c r="X2983">
        <v>99.8046875</v>
      </c>
      <c r="Y2983">
        <v>95.99609375</v>
      </c>
      <c r="Z2983">
        <v>78.80859375</v>
      </c>
      <c r="AA2983">
        <v>12.617409706828113</v>
      </c>
      <c r="AB2983">
        <v>1.7641008938850828</v>
      </c>
      <c r="AC2983">
        <v>2.1757389523351596</v>
      </c>
      <c r="AD2983">
        <v>76.542104615946243</v>
      </c>
      <c r="AE2983">
        <v>34.053130193152306</v>
      </c>
      <c r="AF2983">
        <v>41.156854989326305</v>
      </c>
      <c r="AG2983">
        <v>23.011235955056179</v>
      </c>
      <c r="AH2983">
        <v>24.93373716041291</v>
      </c>
      <c r="AI2983">
        <v>928</v>
      </c>
      <c r="AJ2983">
        <v>119.37284482758622</v>
      </c>
      <c r="AK2983">
        <v>26.56428650211096</v>
      </c>
    </row>
    <row r="2984" spans="1:37">
      <c r="A2984">
        <v>14</v>
      </c>
      <c r="B2984">
        <v>9</v>
      </c>
      <c r="C2984">
        <v>2024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99</v>
      </c>
      <c r="O2984">
        <v>14</v>
      </c>
      <c r="P2984">
        <v>9999</v>
      </c>
      <c r="Q2984">
        <v>685</v>
      </c>
      <c r="R2984">
        <v>893</v>
      </c>
      <c r="S2984">
        <v>8.1164613661814098</v>
      </c>
      <c r="T2984">
        <v>7.215005599104142</v>
      </c>
      <c r="U2984">
        <v>41.219372900335877</v>
      </c>
      <c r="V2984">
        <v>12.765957446808516</v>
      </c>
      <c r="W2984">
        <v>22.620380739081742</v>
      </c>
      <c r="X2984">
        <v>99.216125419932823</v>
      </c>
      <c r="Y2984">
        <v>92.38521836506159</v>
      </c>
      <c r="Z2984">
        <v>67.301231802911516</v>
      </c>
      <c r="AA2984">
        <v>12.236366357903124</v>
      </c>
      <c r="AB2984">
        <v>1.6858172686531141</v>
      </c>
      <c r="AC2984">
        <v>1.9411033807592699</v>
      </c>
      <c r="AD2984">
        <v>75.44892235773024</v>
      </c>
      <c r="AE2984">
        <v>31.816101200963192</v>
      </c>
      <c r="AF2984">
        <v>39.375730558704319</v>
      </c>
      <c r="AG2984">
        <v>20.067415730337075</v>
      </c>
      <c r="AH2984">
        <v>19.551601090800514</v>
      </c>
      <c r="AI2984">
        <v>734</v>
      </c>
      <c r="AJ2984">
        <v>116.28869209809262</v>
      </c>
      <c r="AK2984">
        <v>25.445263690891515</v>
      </c>
    </row>
    <row r="2985" spans="1:37">
      <c r="A2985">
        <v>14</v>
      </c>
      <c r="B2985">
        <v>10</v>
      </c>
      <c r="C2985">
        <v>2024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99</v>
      </c>
      <c r="O2985">
        <v>15</v>
      </c>
      <c r="P2985">
        <v>9999</v>
      </c>
      <c r="Q2985">
        <v>182</v>
      </c>
      <c r="R2985">
        <v>251</v>
      </c>
      <c r="S2985">
        <v>8.2749003984063751</v>
      </c>
      <c r="T2985">
        <v>7.4223107569721103</v>
      </c>
      <c r="U2985">
        <v>40.341434262948198</v>
      </c>
      <c r="V2985">
        <v>12.749003984063743</v>
      </c>
      <c r="W2985">
        <v>31.075697211155394</v>
      </c>
      <c r="X2985">
        <v>99.601593625497983</v>
      </c>
      <c r="Y2985">
        <v>90.438247011952171</v>
      </c>
      <c r="Z2985">
        <v>64.143426294820713</v>
      </c>
      <c r="AA2985">
        <v>12.895418915979002</v>
      </c>
      <c r="AB2985">
        <v>1.6580503509167404</v>
      </c>
      <c r="AC2985">
        <v>1.8372366437406535</v>
      </c>
      <c r="AD2985">
        <v>77.97427011032147</v>
      </c>
      <c r="AE2985">
        <v>37.804446993629035</v>
      </c>
      <c r="AF2985">
        <v>47.718895451737247</v>
      </c>
      <c r="AG2985">
        <v>5.6404494382022481</v>
      </c>
      <c r="AH2985">
        <v>5.3784179142848316</v>
      </c>
      <c r="AI2985">
        <v>192</v>
      </c>
      <c r="AJ2985">
        <v>115.32135416666669</v>
      </c>
      <c r="AK2985">
        <v>25.600186964912339</v>
      </c>
    </row>
    <row r="2986" spans="1:37">
      <c r="A2986">
        <v>14</v>
      </c>
      <c r="B2986">
        <v>11</v>
      </c>
      <c r="C2986">
        <v>2024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99</v>
      </c>
      <c r="N2986">
        <v>99</v>
      </c>
      <c r="O2986">
        <v>16</v>
      </c>
      <c r="P2986">
        <v>9999</v>
      </c>
      <c r="Q2986">
        <v>209</v>
      </c>
      <c r="R2986">
        <v>305</v>
      </c>
      <c r="S2986">
        <v>7.7934426229508196</v>
      </c>
      <c r="T2986">
        <v>7.3114754098360653</v>
      </c>
      <c r="U2986">
        <v>40.08360655737701</v>
      </c>
      <c r="V2986">
        <v>12.78688524590164</v>
      </c>
      <c r="W2986">
        <v>27.21311475409836</v>
      </c>
      <c r="X2986">
        <v>98.360655737704931</v>
      </c>
      <c r="Y2986">
        <v>89.508196721311506</v>
      </c>
      <c r="Z2986">
        <v>63.606557377049192</v>
      </c>
      <c r="AA2986">
        <v>12.750642289548628</v>
      </c>
      <c r="AB2986">
        <v>1.9299085897370032</v>
      </c>
      <c r="AC2986">
        <v>1.79380522003592</v>
      </c>
      <c r="AD2986">
        <v>78.233505870351507</v>
      </c>
      <c r="AE2986">
        <v>44.719785770759493</v>
      </c>
      <c r="AF2986">
        <v>59.25169933278999</v>
      </c>
      <c r="AG2986">
        <v>6.8539325842696597</v>
      </c>
      <c r="AH2986">
        <v>6.49375827953516</v>
      </c>
      <c r="AI2986">
        <v>305</v>
      </c>
      <c r="AJ2986">
        <v>117.25672131147536</v>
      </c>
      <c r="AK2986">
        <v>24.270601246084244</v>
      </c>
    </row>
    <row r="2987" spans="1:37">
      <c r="A2987">
        <v>14</v>
      </c>
      <c r="B2987">
        <v>12</v>
      </c>
      <c r="C2987">
        <v>2024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99</v>
      </c>
      <c r="N2987">
        <v>99</v>
      </c>
      <c r="O2987">
        <v>18</v>
      </c>
      <c r="P2987">
        <v>9999</v>
      </c>
      <c r="Q2987">
        <v>193</v>
      </c>
      <c r="R2987">
        <v>350</v>
      </c>
      <c r="S2987">
        <v>7.70857142857143</v>
      </c>
      <c r="T2987">
        <v>6.7428571428571438</v>
      </c>
      <c r="U2987">
        <v>37.932285714285754</v>
      </c>
      <c r="V2987">
        <v>10.857142857142859</v>
      </c>
      <c r="W2987">
        <v>14.571428571428577</v>
      </c>
      <c r="X2987">
        <v>96.285714285714306</v>
      </c>
      <c r="Y2987">
        <v>84</v>
      </c>
      <c r="Z2987">
        <v>58.857142857142847</v>
      </c>
      <c r="AA2987">
        <v>13.116413400384804</v>
      </c>
      <c r="AB2987">
        <v>1.7762514990155835</v>
      </c>
      <c r="AC2987">
        <v>1.7540623403623803</v>
      </c>
      <c r="AD2987">
        <v>79.22052863494018</v>
      </c>
      <c r="AE2987">
        <v>41.309225553906941</v>
      </c>
      <c r="AF2987">
        <v>47.939590233597883</v>
      </c>
      <c r="AG2987">
        <v>7.8651685393258397</v>
      </c>
      <c r="AH2987">
        <v>7.0519065107024508</v>
      </c>
      <c r="AI2987">
        <v>136</v>
      </c>
      <c r="AJ2987">
        <v>114.08676470588236</v>
      </c>
      <c r="AK2987">
        <v>24.509631291459499</v>
      </c>
    </row>
    <row r="2988" spans="1:37">
      <c r="A2988">
        <v>14</v>
      </c>
      <c r="B2988">
        <v>13</v>
      </c>
      <c r="C2988">
        <v>2024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99</v>
      </c>
      <c r="N2988">
        <v>99</v>
      </c>
      <c r="O2988">
        <v>55</v>
      </c>
      <c r="P2988">
        <v>9999</v>
      </c>
      <c r="Q2988">
        <v>116</v>
      </c>
      <c r="R2988">
        <v>186</v>
      </c>
      <c r="S2988">
        <v>8.9032258064516103</v>
      </c>
      <c r="T2988">
        <v>7.0806451612903212</v>
      </c>
      <c r="U2988">
        <v>43.330645161290349</v>
      </c>
      <c r="V2988">
        <v>7.5268817204301088</v>
      </c>
      <c r="W2988">
        <v>20.967741935483872</v>
      </c>
      <c r="X2988">
        <v>98.387096774193566</v>
      </c>
      <c r="Y2988">
        <v>89.784946236559136</v>
      </c>
      <c r="Z2988">
        <v>75.806451612903217</v>
      </c>
      <c r="AA2988">
        <v>13.067388473572221</v>
      </c>
      <c r="AB2988">
        <v>1.9180215844650497</v>
      </c>
      <c r="AC2988">
        <v>2.2116387183095796</v>
      </c>
      <c r="AD2988">
        <v>80.97811388410264</v>
      </c>
      <c r="AE2988">
        <v>62.095858690537902</v>
      </c>
      <c r="AF2988">
        <v>54.93637571225009</v>
      </c>
      <c r="AG2988">
        <v>4.179775280898876</v>
      </c>
      <c r="AH2988">
        <v>4.2809246946066573</v>
      </c>
      <c r="AI2988">
        <v>137</v>
      </c>
      <c r="AJ2988">
        <v>117.94306569343063</v>
      </c>
      <c r="AK2988">
        <v>27.667860413313793</v>
      </c>
    </row>
    <row r="2989" spans="1:37">
      <c r="A2989">
        <v>14</v>
      </c>
      <c r="B2989">
        <v>14</v>
      </c>
      <c r="C2989">
        <v>2024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99</v>
      </c>
      <c r="N2989">
        <v>99</v>
      </c>
      <c r="O2989">
        <v>56</v>
      </c>
      <c r="P2989">
        <v>9999</v>
      </c>
      <c r="Q2989">
        <v>25</v>
      </c>
      <c r="R2989">
        <v>42</v>
      </c>
      <c r="S2989">
        <v>8.7857142857142883</v>
      </c>
      <c r="T2989">
        <v>7.6428571428571441</v>
      </c>
      <c r="U2989">
        <v>43.750000000000007</v>
      </c>
      <c r="V2989">
        <v>16.666666666666671</v>
      </c>
      <c r="W2989">
        <v>26.190476190476193</v>
      </c>
      <c r="X2989">
        <v>100</v>
      </c>
      <c r="Y2989">
        <v>92.857142857142875</v>
      </c>
      <c r="Z2989">
        <v>64.285714285714306</v>
      </c>
      <c r="AA2989">
        <v>13.106146322568289</v>
      </c>
      <c r="AB2989">
        <v>1.9944651304203265</v>
      </c>
      <c r="AC2989">
        <v>1.8621726758896251</v>
      </c>
      <c r="AD2989">
        <v>85.369885420952784</v>
      </c>
      <c r="AE2989">
        <v>62.538527590123955</v>
      </c>
      <c r="AF2989">
        <v>48.583820114549646</v>
      </c>
      <c r="AG2989">
        <v>0.9438202247191011</v>
      </c>
      <c r="AH2989">
        <v>0.97601577347722956</v>
      </c>
      <c r="AI2989">
        <v>42</v>
      </c>
      <c r="AJ2989">
        <v>119.72619047619048</v>
      </c>
      <c r="AK2989">
        <v>25.070618774574474</v>
      </c>
    </row>
    <row r="2990" spans="1:37">
      <c r="A2990">
        <v>14</v>
      </c>
      <c r="B2990">
        <v>15</v>
      </c>
      <c r="C2990">
        <v>2023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99</v>
      </c>
      <c r="O2990">
        <v>1</v>
      </c>
      <c r="P2990">
        <v>9999</v>
      </c>
      <c r="Q2990">
        <v>27</v>
      </c>
      <c r="R2990">
        <v>36</v>
      </c>
      <c r="S2990">
        <v>7.8611111111111107</v>
      </c>
      <c r="T2990">
        <v>8.1944444444444446</v>
      </c>
      <c r="U2990">
        <v>42.76666666666668</v>
      </c>
      <c r="V2990">
        <v>2.7777777777777781</v>
      </c>
      <c r="W2990">
        <v>47.222222222222221</v>
      </c>
      <c r="X2990">
        <v>100</v>
      </c>
      <c r="Y2990">
        <v>97.222222222222229</v>
      </c>
      <c r="Z2990">
        <v>83.333333333333314</v>
      </c>
      <c r="AA2990">
        <v>11.158877880663219</v>
      </c>
      <c r="AB2990">
        <v>1.4935561176411196</v>
      </c>
      <c r="AC2990">
        <v>2.2708227148919282</v>
      </c>
      <c r="AD2990">
        <v>81.556809941662365</v>
      </c>
      <c r="AE2990">
        <v>52.314793436070815</v>
      </c>
      <c r="AF2990">
        <v>43.385131351728809</v>
      </c>
      <c r="AG2990">
        <v>0.73274984734378179</v>
      </c>
      <c r="AH2990">
        <v>0.74099432717729563</v>
      </c>
      <c r="AI2990">
        <v>24</v>
      </c>
      <c r="AJ2990">
        <v>117.7208333333333</v>
      </c>
      <c r="AK2990">
        <v>26.306188099563276</v>
      </c>
    </row>
    <row r="2991" spans="1:37">
      <c r="A2991">
        <v>14</v>
      </c>
      <c r="B2991">
        <v>16</v>
      </c>
      <c r="C2991">
        <v>2023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99</v>
      </c>
      <c r="O2991">
        <v>2</v>
      </c>
      <c r="P2991">
        <v>9999</v>
      </c>
      <c r="Q2991">
        <v>73</v>
      </c>
      <c r="R2991">
        <v>120</v>
      </c>
      <c r="S2991">
        <v>7.9583333333333313</v>
      </c>
      <c r="T2991">
        <v>7.6083333333333316</v>
      </c>
      <c r="U2991">
        <v>41.386666666666656</v>
      </c>
      <c r="V2991">
        <v>9.1666666666666643</v>
      </c>
      <c r="W2991">
        <v>32.5</v>
      </c>
      <c r="X2991">
        <v>100</v>
      </c>
      <c r="Y2991">
        <v>93.333333333333314</v>
      </c>
      <c r="Z2991">
        <v>66.666666666666686</v>
      </c>
      <c r="AA2991">
        <v>13.013556606691211</v>
      </c>
      <c r="AB2991">
        <v>1.9722906873875257</v>
      </c>
      <c r="AC2991">
        <v>2.1497900414278179</v>
      </c>
      <c r="AD2991">
        <v>71.7807229796922</v>
      </c>
      <c r="AE2991">
        <v>37.900178917822807</v>
      </c>
      <c r="AF2991">
        <v>37.154320291797269</v>
      </c>
      <c r="AG2991">
        <v>2.4424994911459397</v>
      </c>
      <c r="AH2991">
        <v>2.3902794404347358</v>
      </c>
      <c r="AI2991">
        <v>76</v>
      </c>
      <c r="AJ2991">
        <v>114.85921052631583</v>
      </c>
      <c r="AK2991">
        <v>24.960813322719655</v>
      </c>
    </row>
    <row r="2992" spans="1:37">
      <c r="A2992">
        <v>14</v>
      </c>
      <c r="B2992">
        <v>17</v>
      </c>
      <c r="C2992">
        <v>2023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99</v>
      </c>
      <c r="O2992">
        <v>3</v>
      </c>
      <c r="P2992">
        <v>9999</v>
      </c>
      <c r="Q2992">
        <v>124</v>
      </c>
      <c r="R2992">
        <v>213</v>
      </c>
      <c r="S2992">
        <v>7.8638497652582142</v>
      </c>
      <c r="T2992">
        <v>6.7136150234741763</v>
      </c>
      <c r="U2992">
        <v>43.190140845070424</v>
      </c>
      <c r="V2992">
        <v>14.08450704225352</v>
      </c>
      <c r="W2992">
        <v>11.737089201877936</v>
      </c>
      <c r="X2992">
        <v>99.061032863849761</v>
      </c>
      <c r="Y2992">
        <v>95.774647887323937</v>
      </c>
      <c r="Z2992">
        <v>71.830985915492946</v>
      </c>
      <c r="AA2992">
        <v>12.365412404114316</v>
      </c>
      <c r="AB2992">
        <v>1.8526109518546705</v>
      </c>
      <c r="AC2992">
        <v>1.7462643111171197</v>
      </c>
      <c r="AD2992">
        <v>75.088399154364893</v>
      </c>
      <c r="AE2992">
        <v>48.163105238779366</v>
      </c>
      <c r="AF2992">
        <v>38.992897717438872</v>
      </c>
      <c r="AG2992">
        <v>4.3354365967840423</v>
      </c>
      <c r="AH2992">
        <v>4.4276288080459425</v>
      </c>
      <c r="AI2992">
        <v>89</v>
      </c>
      <c r="AJ2992">
        <v>117.45955056179773</v>
      </c>
      <c r="AK2992">
        <v>24.689014153328795</v>
      </c>
    </row>
    <row r="2993" spans="1:37">
      <c r="A2993">
        <v>14</v>
      </c>
      <c r="B2993">
        <v>18</v>
      </c>
      <c r="C2993">
        <v>2023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99</v>
      </c>
      <c r="O2993">
        <v>4</v>
      </c>
      <c r="P2993">
        <v>9999</v>
      </c>
      <c r="Q2993">
        <v>515</v>
      </c>
      <c r="R2993">
        <v>854</v>
      </c>
      <c r="S2993">
        <v>7.8583138173302114</v>
      </c>
      <c r="T2993">
        <v>7.0655737704918016</v>
      </c>
      <c r="U2993">
        <v>44.12490632318503</v>
      </c>
      <c r="V2993">
        <v>8.6651053864168581</v>
      </c>
      <c r="W2993">
        <v>20.725995316159246</v>
      </c>
      <c r="X2993">
        <v>99.882903981264619</v>
      </c>
      <c r="Y2993">
        <v>96.838407494145187</v>
      </c>
      <c r="Z2993">
        <v>78.337236533957821</v>
      </c>
      <c r="AA2993">
        <v>11.331208129958299</v>
      </c>
      <c r="AB2993">
        <v>2.039956826670672</v>
      </c>
      <c r="AC2993">
        <v>2.014097815491064</v>
      </c>
      <c r="AD2993">
        <v>68.209464363407051</v>
      </c>
      <c r="AE2993">
        <v>48.882933169473283</v>
      </c>
      <c r="AF2993">
        <v>48.248157289614625</v>
      </c>
      <c r="AG2993">
        <v>17.382454711988601</v>
      </c>
      <c r="AH2993">
        <v>18.13629819621594</v>
      </c>
      <c r="AI2993">
        <v>260</v>
      </c>
      <c r="AJ2993">
        <v>118.39653846153848</v>
      </c>
      <c r="AK2993">
        <v>24.955309314160878</v>
      </c>
    </row>
    <row r="2994" spans="1:37">
      <c r="A2994">
        <v>14</v>
      </c>
      <c r="B2994">
        <v>19</v>
      </c>
      <c r="C2994">
        <v>2023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99</v>
      </c>
      <c r="O2994">
        <v>7</v>
      </c>
      <c r="P2994">
        <v>9999</v>
      </c>
      <c r="Q2994">
        <v>17</v>
      </c>
      <c r="R2994">
        <v>19</v>
      </c>
      <c r="S2994">
        <v>7.6842105263157903</v>
      </c>
      <c r="T2994">
        <v>7.6842105263157903</v>
      </c>
      <c r="U2994">
        <v>43.136842105263149</v>
      </c>
      <c r="V2994">
        <v>15.789473684210527</v>
      </c>
      <c r="W2994">
        <v>42.105263157894754</v>
      </c>
      <c r="X2994">
        <v>100</v>
      </c>
      <c r="Y2994">
        <v>94.736842105263179</v>
      </c>
      <c r="Z2994">
        <v>68.421052631578959</v>
      </c>
      <c r="AA2994">
        <v>11.087461411613388</v>
      </c>
      <c r="AB2994">
        <v>1.9749118988730237</v>
      </c>
      <c r="AC2994">
        <v>1.7184029176120543</v>
      </c>
      <c r="AD2994">
        <v>86.79992679782994</v>
      </c>
      <c r="AE2994">
        <v>46.331552791017565</v>
      </c>
      <c r="AF2994">
        <v>43.587436459262328</v>
      </c>
      <c r="AG2994">
        <v>0.38672908609810702</v>
      </c>
      <c r="AH2994">
        <v>0.39446541345447622</v>
      </c>
      <c r="AI2994">
        <v>7</v>
      </c>
      <c r="AJ2994">
        <v>116.28571428571423</v>
      </c>
      <c r="AK2994">
        <v>26.971428932946679</v>
      </c>
    </row>
    <row r="2995" spans="1:37">
      <c r="A2995">
        <v>14</v>
      </c>
      <c r="B2995">
        <v>20</v>
      </c>
      <c r="C2995">
        <v>2023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99</v>
      </c>
      <c r="O2995">
        <v>8</v>
      </c>
      <c r="P2995">
        <v>9999</v>
      </c>
      <c r="Q2995">
        <v>74</v>
      </c>
      <c r="R2995">
        <v>102</v>
      </c>
      <c r="S2995">
        <v>8.5784313725490229</v>
      </c>
      <c r="T2995">
        <v>7.421568627450978</v>
      </c>
      <c r="U2995">
        <v>45.902941176470591</v>
      </c>
      <c r="V2995">
        <v>4.9019607843137267</v>
      </c>
      <c r="W2995">
        <v>29.411764705882355</v>
      </c>
      <c r="X2995">
        <v>100</v>
      </c>
      <c r="Y2995">
        <v>96.078431372549034</v>
      </c>
      <c r="Z2995">
        <v>81.372549019607817</v>
      </c>
      <c r="AA2995">
        <v>12.290889786408362</v>
      </c>
      <c r="AB2995">
        <v>1.659413282268378</v>
      </c>
      <c r="AC2995">
        <v>2.2071020593058748</v>
      </c>
      <c r="AD2995">
        <v>78.646393703528787</v>
      </c>
      <c r="AE2995">
        <v>31.712327069462454</v>
      </c>
      <c r="AF2995">
        <v>38.045282869645455</v>
      </c>
      <c r="AG2995">
        <v>2.0761245674740474</v>
      </c>
      <c r="AH2995">
        <v>2.2534486485300178</v>
      </c>
      <c r="AI2995">
        <v>13</v>
      </c>
      <c r="AJ2995">
        <v>118.20769230769228</v>
      </c>
      <c r="AK2995">
        <v>25.84091739745498</v>
      </c>
    </row>
    <row r="2996" spans="1:37">
      <c r="A2996">
        <v>14</v>
      </c>
      <c r="B2996">
        <v>21</v>
      </c>
      <c r="C2996">
        <v>2023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99</v>
      </c>
      <c r="O2996">
        <v>9</v>
      </c>
      <c r="P2996">
        <v>9999</v>
      </c>
      <c r="Q2996">
        <v>161</v>
      </c>
      <c r="R2996">
        <v>223</v>
      </c>
      <c r="S2996">
        <v>7.8878923766816129</v>
      </c>
      <c r="T2996">
        <v>7.3228699551569507</v>
      </c>
      <c r="U2996">
        <v>39.824215246636776</v>
      </c>
      <c r="V2996">
        <v>16.591928251121079</v>
      </c>
      <c r="W2996">
        <v>23.766816143497753</v>
      </c>
      <c r="X2996">
        <v>99.551569506726437</v>
      </c>
      <c r="Y2996">
        <v>95.964125560538108</v>
      </c>
      <c r="Z2996">
        <v>67.713004484304918</v>
      </c>
      <c r="AA2996">
        <v>10.086386784929187</v>
      </c>
      <c r="AB2996">
        <v>1.2884399949955829</v>
      </c>
      <c r="AC2996">
        <v>1.8542804234845216</v>
      </c>
      <c r="AD2996">
        <v>68.13929423872743</v>
      </c>
      <c r="AE2996">
        <v>42.20942193210675</v>
      </c>
      <c r="AF2996">
        <v>37.552710968487496</v>
      </c>
      <c r="AG2996">
        <v>4.5389782210462029</v>
      </c>
      <c r="AH2996">
        <v>4.2742416347077974</v>
      </c>
      <c r="AI2996">
        <v>58</v>
      </c>
      <c r="AJ2996">
        <v>116.18793103448272</v>
      </c>
      <c r="AK2996">
        <v>25.018088437752457</v>
      </c>
    </row>
    <row r="2997" spans="1:37">
      <c r="A2997">
        <v>14</v>
      </c>
      <c r="B2997">
        <v>22</v>
      </c>
      <c r="C2997">
        <v>2023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99</v>
      </c>
      <c r="O2997">
        <v>11</v>
      </c>
      <c r="P2997">
        <v>9999</v>
      </c>
      <c r="Q2997">
        <v>682</v>
      </c>
      <c r="R2997">
        <v>1052</v>
      </c>
      <c r="S2997">
        <v>8.4268060836501881</v>
      </c>
      <c r="T2997">
        <v>7.4306083650190109</v>
      </c>
      <c r="U2997">
        <v>45.540399239543632</v>
      </c>
      <c r="V2997">
        <v>8.8403041825095077</v>
      </c>
      <c r="W2997">
        <v>25.475285171102655</v>
      </c>
      <c r="X2997">
        <v>99.714828897338407</v>
      </c>
      <c r="Y2997">
        <v>96.197718631178731</v>
      </c>
      <c r="Z2997">
        <v>79.372623574144484</v>
      </c>
      <c r="AA2997">
        <v>12.337771344199751</v>
      </c>
      <c r="AB2997">
        <v>1.6698409763659596</v>
      </c>
      <c r="AC2997">
        <v>1.9489527290722473</v>
      </c>
      <c r="AD2997">
        <v>74.15468418601418</v>
      </c>
      <c r="AE2997">
        <v>50.048796105292446</v>
      </c>
      <c r="AF2997">
        <v>45.642713837084919</v>
      </c>
      <c r="AG2997">
        <v>21.412578872379399</v>
      </c>
      <c r="AH2997">
        <v>23.057889532068977</v>
      </c>
      <c r="AI2997">
        <v>329</v>
      </c>
      <c r="AJ2997">
        <v>120.25957446808516</v>
      </c>
      <c r="AK2997">
        <v>25.577364136503753</v>
      </c>
    </row>
    <row r="2998" spans="1:37">
      <c r="A2998">
        <v>14</v>
      </c>
      <c r="B2998">
        <v>23</v>
      </c>
      <c r="C2998">
        <v>2023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99</v>
      </c>
      <c r="O2998">
        <v>14</v>
      </c>
      <c r="P2998">
        <v>9999</v>
      </c>
      <c r="Q2998">
        <v>720</v>
      </c>
      <c r="R2998">
        <v>958</v>
      </c>
      <c r="S2998">
        <v>8.0062630480167005</v>
      </c>
      <c r="T2998">
        <v>7.3235908141962396</v>
      </c>
      <c r="U2998">
        <v>41.373695198329855</v>
      </c>
      <c r="V2998">
        <v>13.15240083507307</v>
      </c>
      <c r="W2998">
        <v>26.513569937369525</v>
      </c>
      <c r="X2998">
        <v>99.060542797494819</v>
      </c>
      <c r="Y2998">
        <v>90.814196242171178</v>
      </c>
      <c r="Z2998">
        <v>67.536534446764094</v>
      </c>
      <c r="AA2998">
        <v>13.006387427065238</v>
      </c>
      <c r="AB2998">
        <v>1.788376534204063</v>
      </c>
      <c r="AC2998">
        <v>2.059573817215258</v>
      </c>
      <c r="AD2998">
        <v>63.359574913271402</v>
      </c>
      <c r="AE2998">
        <v>42.412234083154509</v>
      </c>
      <c r="AF2998">
        <v>41.406236458565743</v>
      </c>
      <c r="AG2998">
        <v>19.499287604315089</v>
      </c>
      <c r="AH2998">
        <v>19.076416700441214</v>
      </c>
      <c r="AI2998">
        <v>0</v>
      </c>
    </row>
    <row r="2999" spans="1:37">
      <c r="A2999">
        <v>14</v>
      </c>
      <c r="B2999">
        <v>24</v>
      </c>
      <c r="C2999">
        <v>2023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99</v>
      </c>
      <c r="O2999">
        <v>15</v>
      </c>
      <c r="P2999">
        <v>9999</v>
      </c>
      <c r="Q2999">
        <v>173</v>
      </c>
      <c r="R2999">
        <v>251</v>
      </c>
      <c r="S2999">
        <v>7.852589641434264</v>
      </c>
      <c r="T2999">
        <v>7.4183266932270895</v>
      </c>
      <c r="U2999">
        <v>41.20956175298803</v>
      </c>
      <c r="V2999">
        <v>11.952191235059763</v>
      </c>
      <c r="W2999">
        <v>25.498007968127485</v>
      </c>
      <c r="X2999">
        <v>98.80478087649405</v>
      </c>
      <c r="Y2999">
        <v>88.446215139442231</v>
      </c>
      <c r="Z2999">
        <v>62.549800796812733</v>
      </c>
      <c r="AA2999">
        <v>14.110968446043396</v>
      </c>
      <c r="AB2999">
        <v>2.1788057483347076</v>
      </c>
      <c r="AC2999">
        <v>2.9124514237428887</v>
      </c>
      <c r="AD2999">
        <v>70.820873509713678</v>
      </c>
      <c r="AE2999">
        <v>40.181339179150733</v>
      </c>
      <c r="AF2999">
        <v>37.825992457888681</v>
      </c>
      <c r="AG2999">
        <v>5.1088947689802557</v>
      </c>
      <c r="AH2999">
        <v>4.9782728777546579</v>
      </c>
      <c r="AI2999">
        <v>20</v>
      </c>
      <c r="AJ2999">
        <v>114.53999999999998</v>
      </c>
      <c r="AK2999">
        <v>24.214316585635391</v>
      </c>
    </row>
    <row r="3000" spans="1:37" s="526" customFormat="1">
      <c r="A3000" s="526">
        <v>14</v>
      </c>
      <c r="B3000" s="526">
        <v>25</v>
      </c>
      <c r="C3000" s="526">
        <v>2023</v>
      </c>
      <c r="D3000" s="526">
        <v>99</v>
      </c>
      <c r="E3000" s="526">
        <v>99</v>
      </c>
      <c r="F3000" s="526">
        <v>99</v>
      </c>
      <c r="G3000" s="526">
        <v>99</v>
      </c>
      <c r="H3000" s="526">
        <v>99</v>
      </c>
      <c r="I3000" s="526">
        <v>99</v>
      </c>
      <c r="J3000" s="526">
        <v>999</v>
      </c>
      <c r="K3000" s="526">
        <v>99</v>
      </c>
      <c r="L3000" s="526">
        <v>99</v>
      </c>
      <c r="M3000" s="526">
        <v>99</v>
      </c>
      <c r="N3000" s="526">
        <v>99</v>
      </c>
      <c r="O3000" s="526">
        <v>16</v>
      </c>
      <c r="P3000" s="526">
        <v>9999</v>
      </c>
      <c r="Q3000" s="526">
        <v>262</v>
      </c>
      <c r="R3000" s="526">
        <v>448</v>
      </c>
      <c r="S3000" s="526">
        <v>7.421875</v>
      </c>
      <c r="T3000" s="526">
        <v>6.9933035714285694</v>
      </c>
      <c r="U3000" s="526">
        <v>37.849776785714312</v>
      </c>
      <c r="V3000" s="526">
        <v>13.169642857142859</v>
      </c>
      <c r="W3000" s="526">
        <v>20.982142857142861</v>
      </c>
      <c r="X3000" s="526">
        <v>97.098214285714306</v>
      </c>
      <c r="Y3000" s="526">
        <v>85.9375</v>
      </c>
      <c r="Z3000" s="526">
        <v>56.919642857142847</v>
      </c>
      <c r="AA3000" s="526">
        <v>12.735622143371904</v>
      </c>
      <c r="AB3000" s="526">
        <v>1.7647753960945609</v>
      </c>
      <c r="AC3000" s="526">
        <v>1.9185303566201295</v>
      </c>
      <c r="AD3000" s="526">
        <v>77.653879856848377</v>
      </c>
      <c r="AE3000" s="526">
        <v>51.510151506911605</v>
      </c>
      <c r="AF3000" s="526">
        <v>57.374075392227191</v>
      </c>
      <c r="AG3000" s="526">
        <v>9.1186647669448408</v>
      </c>
      <c r="AH3000" s="526">
        <v>8.1610928212829652</v>
      </c>
      <c r="AI3000" s="526">
        <v>106</v>
      </c>
      <c r="AJ3000" s="526">
        <v>115.20943396226416</v>
      </c>
      <c r="AK3000" s="526">
        <v>23.471670097836377</v>
      </c>
    </row>
    <row r="3001" spans="1:37" s="526" customFormat="1">
      <c r="A3001" s="526">
        <v>14</v>
      </c>
      <c r="B3001" s="526">
        <v>26</v>
      </c>
      <c r="C3001" s="526">
        <v>2023</v>
      </c>
      <c r="D3001" s="526">
        <v>99</v>
      </c>
      <c r="E3001" s="526">
        <v>99</v>
      </c>
      <c r="F3001" s="526">
        <v>99</v>
      </c>
      <c r="G3001" s="526">
        <v>99</v>
      </c>
      <c r="H3001" s="526">
        <v>99</v>
      </c>
      <c r="I3001" s="526">
        <v>99</v>
      </c>
      <c r="J3001" s="526">
        <v>999</v>
      </c>
      <c r="K3001" s="526">
        <v>99</v>
      </c>
      <c r="L3001" s="526">
        <v>99</v>
      </c>
      <c r="M3001" s="526">
        <v>99</v>
      </c>
      <c r="N3001" s="526">
        <v>99</v>
      </c>
      <c r="O3001" s="526">
        <v>18</v>
      </c>
      <c r="P3001" s="526">
        <v>9999</v>
      </c>
      <c r="Q3001" s="526">
        <v>227</v>
      </c>
      <c r="R3001" s="526">
        <v>421</v>
      </c>
      <c r="S3001" s="526">
        <v>7.6579572446555808</v>
      </c>
      <c r="T3001" s="526">
        <v>6.5819477434679348</v>
      </c>
      <c r="U3001" s="526">
        <v>38.533491686460806</v>
      </c>
      <c r="V3001" s="526">
        <v>15.20190023752969</v>
      </c>
      <c r="W3001" s="526">
        <v>14.251781472684083</v>
      </c>
      <c r="X3001" s="526">
        <v>97.387173396674555</v>
      </c>
      <c r="Y3001" s="526">
        <v>90.498812351543918</v>
      </c>
      <c r="Z3001" s="526">
        <v>60.570071258907376</v>
      </c>
      <c r="AA3001" s="526">
        <v>11.824136690397724</v>
      </c>
      <c r="AB3001" s="526">
        <v>2.0693130828252064</v>
      </c>
      <c r="AC3001" s="526">
        <v>1.8015714985125124</v>
      </c>
      <c r="AD3001" s="526">
        <v>72.53714324324298</v>
      </c>
      <c r="AE3001" s="526">
        <v>39.077101890355529</v>
      </c>
      <c r="AF3001" s="526">
        <v>38.216156214430875</v>
      </c>
      <c r="AG3001" s="526">
        <v>8.569102381437002</v>
      </c>
      <c r="AH3001" s="526">
        <v>7.8077777163330691</v>
      </c>
      <c r="AI3001" s="526">
        <v>0</v>
      </c>
    </row>
    <row r="3002" spans="1:37" s="526" customFormat="1">
      <c r="A3002" s="526">
        <v>14</v>
      </c>
      <c r="B3002" s="526">
        <v>27</v>
      </c>
      <c r="C3002" s="526">
        <v>2023</v>
      </c>
      <c r="D3002" s="526">
        <v>99</v>
      </c>
      <c r="E3002" s="526">
        <v>99</v>
      </c>
      <c r="F3002" s="526">
        <v>99</v>
      </c>
      <c r="G3002" s="526">
        <v>99</v>
      </c>
      <c r="H3002" s="526">
        <v>99</v>
      </c>
      <c r="I3002" s="526">
        <v>99</v>
      </c>
      <c r="J3002" s="526">
        <v>999</v>
      </c>
      <c r="K3002" s="526">
        <v>99</v>
      </c>
      <c r="L3002" s="526">
        <v>99</v>
      </c>
      <c r="M3002" s="526">
        <v>99</v>
      </c>
      <c r="N3002" s="526">
        <v>99</v>
      </c>
      <c r="O3002" s="526">
        <v>55</v>
      </c>
      <c r="P3002" s="526">
        <v>9999</v>
      </c>
      <c r="Q3002" s="526">
        <v>115</v>
      </c>
      <c r="R3002" s="526">
        <v>175</v>
      </c>
      <c r="S3002" s="526">
        <v>8.382857142857139</v>
      </c>
      <c r="T3002" s="526">
        <v>6.8742857142857154</v>
      </c>
      <c r="U3002" s="526">
        <v>41.253142857142848</v>
      </c>
      <c r="V3002" s="526">
        <v>15.428571428571423</v>
      </c>
      <c r="W3002" s="526">
        <v>17.142857142857139</v>
      </c>
      <c r="X3002" s="526">
        <v>100</v>
      </c>
      <c r="Y3002" s="526">
        <v>96.571428571428555</v>
      </c>
      <c r="Z3002" s="526">
        <v>67.428571428571445</v>
      </c>
      <c r="AA3002" s="526">
        <v>11.27508904530656</v>
      </c>
      <c r="AB3002" s="526">
        <v>1.9054037013992913</v>
      </c>
      <c r="AC3002" s="526">
        <v>1.9672087342429196</v>
      </c>
      <c r="AD3002" s="526">
        <v>81.509083127928307</v>
      </c>
      <c r="AE3002" s="526">
        <v>40.444081794568007</v>
      </c>
      <c r="AF3002" s="526">
        <v>39.853646072267274</v>
      </c>
      <c r="AG3002" s="526">
        <v>3.5619784245878279</v>
      </c>
      <c r="AH3002" s="526">
        <v>3.4745780372765962</v>
      </c>
      <c r="AI3002" s="526">
        <v>0</v>
      </c>
    </row>
    <row r="3003" spans="1:37" s="526" customFormat="1">
      <c r="A3003" s="526">
        <v>14</v>
      </c>
      <c r="B3003" s="526">
        <v>28</v>
      </c>
      <c r="C3003" s="526">
        <v>2023</v>
      </c>
      <c r="D3003" s="526">
        <v>99</v>
      </c>
      <c r="E3003" s="526">
        <v>99</v>
      </c>
      <c r="F3003" s="526">
        <v>99</v>
      </c>
      <c r="G3003" s="526">
        <v>99</v>
      </c>
      <c r="H3003" s="526">
        <v>99</v>
      </c>
      <c r="I3003" s="526">
        <v>99</v>
      </c>
      <c r="J3003" s="526">
        <v>999</v>
      </c>
      <c r="K3003" s="526">
        <v>99</v>
      </c>
      <c r="L3003" s="526">
        <v>99</v>
      </c>
      <c r="M3003" s="526">
        <v>99</v>
      </c>
      <c r="N3003" s="526">
        <v>99</v>
      </c>
      <c r="O3003" s="526">
        <v>56</v>
      </c>
      <c r="P3003" s="526">
        <v>9999</v>
      </c>
      <c r="Q3003" s="526">
        <v>18</v>
      </c>
      <c r="R3003" s="526">
        <v>41</v>
      </c>
      <c r="S3003" s="526">
        <v>8.2926829268292686</v>
      </c>
      <c r="T3003" s="526">
        <v>6.9024390243902447</v>
      </c>
      <c r="U3003" s="526">
        <v>41.890243902439025</v>
      </c>
      <c r="V3003" s="526">
        <v>7.3170731707317085</v>
      </c>
      <c r="W3003" s="526">
        <v>26.829268292682919</v>
      </c>
      <c r="X3003" s="526">
        <v>100</v>
      </c>
      <c r="Y3003" s="526">
        <v>100</v>
      </c>
      <c r="Z3003" s="526">
        <v>78.048780487804876</v>
      </c>
      <c r="AA3003" s="526">
        <v>8.1260137792469731</v>
      </c>
      <c r="AB3003" s="526">
        <v>1.5180845189849204</v>
      </c>
      <c r="AC3003" s="526">
        <v>2.4968749057697033</v>
      </c>
      <c r="AD3003" s="526">
        <v>56.075739340900995</v>
      </c>
      <c r="AE3003" s="526">
        <v>16.24774603784633</v>
      </c>
      <c r="AF3003" s="526">
        <v>41.291475161536745</v>
      </c>
      <c r="AG3003" s="526">
        <v>0.83452065947486254</v>
      </c>
      <c r="AH3003" s="526">
        <v>0.8266158462763088</v>
      </c>
      <c r="AI3003" s="526">
        <v>41</v>
      </c>
      <c r="AJ3003" s="526">
        <v>119.3780487804878</v>
      </c>
      <c r="AK3003" s="526">
        <v>24.564096717082521</v>
      </c>
    </row>
    <row r="3004" spans="1:37">
      <c r="A3004">
        <v>14</v>
      </c>
      <c r="B3004">
        <v>29</v>
      </c>
      <c r="C3004">
        <v>2022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99</v>
      </c>
      <c r="O3004">
        <v>1</v>
      </c>
      <c r="P3004">
        <v>9999</v>
      </c>
      <c r="Q3004">
        <v>24</v>
      </c>
      <c r="R3004">
        <v>30</v>
      </c>
      <c r="S3004">
        <v>7.8666666666666654</v>
      </c>
      <c r="T3004">
        <v>9.3666666666666689</v>
      </c>
      <c r="U3004">
        <v>44.58666666666668</v>
      </c>
      <c r="V3004">
        <v>6.6666666666666687</v>
      </c>
      <c r="W3004">
        <v>56.66666666666665</v>
      </c>
      <c r="X3004">
        <v>100</v>
      </c>
      <c r="Y3004">
        <v>100</v>
      </c>
      <c r="Z3004">
        <v>76.666666666666686</v>
      </c>
      <c r="AA3004">
        <v>13.082118414928898</v>
      </c>
      <c r="AB3004">
        <v>1.3597385369580763</v>
      </c>
      <c r="AC3004">
        <v>2.664374014452342</v>
      </c>
      <c r="AD3004">
        <v>82.535082680674023</v>
      </c>
      <c r="AE3004">
        <v>48.614459341969194</v>
      </c>
      <c r="AF3004">
        <v>38.152875495417327</v>
      </c>
      <c r="AG3004">
        <v>0.59904153354632572</v>
      </c>
      <c r="AH3004">
        <v>0.61350106887975919</v>
      </c>
      <c r="AI3004">
        <v>0</v>
      </c>
    </row>
    <row r="3005" spans="1:37">
      <c r="A3005">
        <v>14</v>
      </c>
      <c r="B3005">
        <v>30</v>
      </c>
      <c r="C3005">
        <v>2022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99</v>
      </c>
      <c r="O3005">
        <v>2</v>
      </c>
      <c r="P3005">
        <v>9999</v>
      </c>
      <c r="Q3005">
        <v>61</v>
      </c>
      <c r="R3005">
        <v>109</v>
      </c>
      <c r="S3005">
        <v>8.0183486238532122</v>
      </c>
      <c r="T3005">
        <v>7.477064220183486</v>
      </c>
      <c r="U3005">
        <v>43.18091743119269</v>
      </c>
      <c r="V3005">
        <v>8.2568807339449517</v>
      </c>
      <c r="W3005">
        <v>27.522935779816518</v>
      </c>
      <c r="X3005">
        <v>99.082568807339442</v>
      </c>
      <c r="Y3005">
        <v>98.165137614678883</v>
      </c>
      <c r="Z3005">
        <v>73.394495412844051</v>
      </c>
      <c r="AA3005">
        <v>11.393111836695672</v>
      </c>
      <c r="AB3005">
        <v>1.6197273039039257</v>
      </c>
      <c r="AC3005">
        <v>1.8102477415492124</v>
      </c>
      <c r="AD3005">
        <v>75.435772896811983</v>
      </c>
      <c r="AE3005">
        <v>27.018572802761341</v>
      </c>
      <c r="AF3005">
        <v>14.094464455219311</v>
      </c>
      <c r="AG3005">
        <v>2.1765175718849838</v>
      </c>
      <c r="AH3005">
        <v>2.158775232444484</v>
      </c>
      <c r="AI3005">
        <v>0</v>
      </c>
    </row>
    <row r="3006" spans="1:37">
      <c r="A3006">
        <v>14</v>
      </c>
      <c r="B3006">
        <v>31</v>
      </c>
      <c r="C3006">
        <v>2022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99</v>
      </c>
      <c r="O3006">
        <v>3</v>
      </c>
      <c r="P3006">
        <v>9999</v>
      </c>
      <c r="Q3006">
        <v>127</v>
      </c>
      <c r="R3006">
        <v>209</v>
      </c>
      <c r="S3006">
        <v>7.7464114832535858</v>
      </c>
      <c r="T3006">
        <v>6.822966507177032</v>
      </c>
      <c r="U3006">
        <v>43.982918660287112</v>
      </c>
      <c r="V3006">
        <v>7.177033492822968</v>
      </c>
      <c r="W3006">
        <v>14.354066985645936</v>
      </c>
      <c r="X3006">
        <v>100</v>
      </c>
      <c r="Y3006">
        <v>99.043062200956939</v>
      </c>
      <c r="Z3006">
        <v>76.555023923444992</v>
      </c>
      <c r="AA3006">
        <v>11.006035082073319</v>
      </c>
      <c r="AB3006">
        <v>1.6681075553834861</v>
      </c>
      <c r="AC3006">
        <v>1.9788955413238796</v>
      </c>
      <c r="AD3006">
        <v>68.113576889821985</v>
      </c>
      <c r="AE3006">
        <v>41.28311795420975</v>
      </c>
      <c r="AF3006">
        <v>37.485580580532968</v>
      </c>
      <c r="AG3006">
        <v>4.1733226837060693</v>
      </c>
      <c r="AH3006">
        <v>4.2161824391465084</v>
      </c>
      <c r="AI3006">
        <v>0</v>
      </c>
    </row>
    <row r="3007" spans="1:37">
      <c r="A3007">
        <v>14</v>
      </c>
      <c r="B3007">
        <v>32</v>
      </c>
      <c r="C3007">
        <v>2022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99</v>
      </c>
      <c r="O3007">
        <v>4</v>
      </c>
      <c r="P3007">
        <v>9999</v>
      </c>
      <c r="Q3007">
        <v>503</v>
      </c>
      <c r="R3007">
        <v>866</v>
      </c>
      <c r="S3007">
        <v>7.9006928406466495</v>
      </c>
      <c r="T3007">
        <v>7.1143187066974605</v>
      </c>
      <c r="U3007">
        <v>45.018937644341776</v>
      </c>
      <c r="V3007">
        <v>8.8914549653579691</v>
      </c>
      <c r="W3007">
        <v>21.70900692840647</v>
      </c>
      <c r="X3007">
        <v>100</v>
      </c>
      <c r="Y3007">
        <v>98.845265588914557</v>
      </c>
      <c r="Z3007">
        <v>79.907621247113184</v>
      </c>
      <c r="AA3007">
        <v>11.277300527408505</v>
      </c>
      <c r="AB3007">
        <v>1.9088524732874279</v>
      </c>
      <c r="AC3007">
        <v>2.1089500381284805</v>
      </c>
      <c r="AD3007">
        <v>70.993080340971247</v>
      </c>
      <c r="AE3007">
        <v>50.082209551486088</v>
      </c>
      <c r="AF3007">
        <v>50.020490645366891</v>
      </c>
      <c r="AG3007">
        <v>17.292332268370604</v>
      </c>
      <c r="AH3007">
        <v>17.881427984280677</v>
      </c>
      <c r="AI3007">
        <v>6</v>
      </c>
      <c r="AJ3007">
        <v>117.21666666666664</v>
      </c>
      <c r="AK3007">
        <v>25.408883716165096</v>
      </c>
    </row>
    <row r="3008" spans="1:37">
      <c r="A3008">
        <v>14</v>
      </c>
      <c r="B3008">
        <v>33</v>
      </c>
      <c r="C3008">
        <v>2022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99</v>
      </c>
      <c r="O3008">
        <v>7</v>
      </c>
      <c r="P3008">
        <v>9999</v>
      </c>
      <c r="Q3008">
        <v>20</v>
      </c>
      <c r="R3008">
        <v>30</v>
      </c>
      <c r="S3008">
        <v>7.3</v>
      </c>
      <c r="T3008">
        <v>7.1666666666666687</v>
      </c>
      <c r="U3008">
        <v>42.136666666666677</v>
      </c>
      <c r="V3008">
        <v>0</v>
      </c>
      <c r="W3008">
        <v>16.666666666666671</v>
      </c>
      <c r="X3008">
        <v>100</v>
      </c>
      <c r="Y3008">
        <v>96.666666666666686</v>
      </c>
      <c r="Z3008">
        <v>70</v>
      </c>
      <c r="AA3008">
        <v>11.572625266358337</v>
      </c>
      <c r="AB3008">
        <v>2.4515301344262523</v>
      </c>
      <c r="AC3008">
        <v>2.3955978145107912</v>
      </c>
      <c r="AD3008">
        <v>78.117143869187558</v>
      </c>
      <c r="AE3008">
        <v>46.725544281495615</v>
      </c>
      <c r="AF3008">
        <v>64.420406746334066</v>
      </c>
      <c r="AG3008">
        <v>0.59904153354632572</v>
      </c>
      <c r="AH3008">
        <v>0.57978969884188369</v>
      </c>
      <c r="AI3008">
        <v>0</v>
      </c>
    </row>
    <row r="3009" spans="1:37">
      <c r="A3009">
        <v>14</v>
      </c>
      <c r="B3009">
        <v>34</v>
      </c>
      <c r="C3009">
        <v>2022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99</v>
      </c>
      <c r="O3009">
        <v>8</v>
      </c>
      <c r="P3009">
        <v>9999</v>
      </c>
      <c r="Q3009">
        <v>73</v>
      </c>
      <c r="R3009">
        <v>101</v>
      </c>
      <c r="S3009">
        <v>8.3663366336633676</v>
      </c>
      <c r="T3009">
        <v>6.9900990099009901</v>
      </c>
      <c r="U3009">
        <v>46.090099009900989</v>
      </c>
      <c r="V3009">
        <v>4.9504950495049505</v>
      </c>
      <c r="W3009">
        <v>17.821782178217827</v>
      </c>
      <c r="X3009">
        <v>100</v>
      </c>
      <c r="Y3009">
        <v>98.019801980198011</v>
      </c>
      <c r="Z3009">
        <v>78.21782178217822</v>
      </c>
      <c r="AA3009">
        <v>12.058409866356737</v>
      </c>
      <c r="AB3009">
        <v>1.5840965334448065</v>
      </c>
      <c r="AC3009">
        <v>2.1084227576201378</v>
      </c>
      <c r="AD3009">
        <v>66.686684352231353</v>
      </c>
      <c r="AE3009">
        <v>19.459498059487522</v>
      </c>
      <c r="AF3009">
        <v>12.559148631524158</v>
      </c>
      <c r="AG3009">
        <v>2.0167731629392973</v>
      </c>
      <c r="AH3009">
        <v>2.135099301541691</v>
      </c>
      <c r="AI3009">
        <v>0</v>
      </c>
    </row>
    <row r="3010" spans="1:37">
      <c r="A3010">
        <v>14</v>
      </c>
      <c r="B3010">
        <v>35</v>
      </c>
      <c r="C3010">
        <v>2022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99</v>
      </c>
      <c r="O3010">
        <v>9</v>
      </c>
      <c r="P3010">
        <v>9999</v>
      </c>
      <c r="Q3010">
        <v>137</v>
      </c>
      <c r="R3010">
        <v>190</v>
      </c>
      <c r="S3010">
        <v>8.0052631578947366</v>
      </c>
      <c r="T3010">
        <v>6.96315789473684</v>
      </c>
      <c r="U3010">
        <v>42.111052631578971</v>
      </c>
      <c r="V3010">
        <v>11.052631578947368</v>
      </c>
      <c r="W3010">
        <v>14.210526315789473</v>
      </c>
      <c r="X3010">
        <v>99.473684210526315</v>
      </c>
      <c r="Y3010">
        <v>95.789473684210492</v>
      </c>
      <c r="Z3010">
        <v>71.578947368421041</v>
      </c>
      <c r="AA3010">
        <v>11.104253995055345</v>
      </c>
      <c r="AB3010">
        <v>1.7365948787363124</v>
      </c>
      <c r="AC3010">
        <v>1.7751828745870537</v>
      </c>
      <c r="AD3010">
        <v>68.115970956809264</v>
      </c>
      <c r="AE3010">
        <v>30.520352037064889</v>
      </c>
      <c r="AF3010">
        <v>38.249364687718206</v>
      </c>
      <c r="AG3010">
        <v>3.7939297124600642</v>
      </c>
      <c r="AH3010">
        <v>3.6697692899325975</v>
      </c>
      <c r="AI3010">
        <v>47</v>
      </c>
      <c r="AJ3010">
        <v>118.03191489361701</v>
      </c>
      <c r="AK3010">
        <v>24.773630657692578</v>
      </c>
    </row>
    <row r="3011" spans="1:37">
      <c r="A3011">
        <v>14</v>
      </c>
      <c r="B3011">
        <v>36</v>
      </c>
      <c r="C3011">
        <v>2022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99</v>
      </c>
      <c r="O3011">
        <v>11</v>
      </c>
      <c r="P3011">
        <v>9999</v>
      </c>
      <c r="Q3011">
        <v>726</v>
      </c>
      <c r="R3011">
        <v>1122</v>
      </c>
      <c r="S3011">
        <v>8.452762923351159</v>
      </c>
      <c r="T3011">
        <v>7.3413547237076653</v>
      </c>
      <c r="U3011">
        <v>45.508770053476006</v>
      </c>
      <c r="V3011">
        <v>9.0909090909090917</v>
      </c>
      <c r="W3011">
        <v>27.80748663101604</v>
      </c>
      <c r="X3011">
        <v>99.28698752228162</v>
      </c>
      <c r="Y3011">
        <v>95.454545454545439</v>
      </c>
      <c r="Z3011">
        <v>77.450980392156865</v>
      </c>
      <c r="AA3011">
        <v>13.234183769913759</v>
      </c>
      <c r="AB3011">
        <v>1.8016620458330621</v>
      </c>
      <c r="AC3011">
        <v>2.2019803800928122</v>
      </c>
      <c r="AD3011">
        <v>71.808766129581073</v>
      </c>
      <c r="AE3011">
        <v>50.704409361960302</v>
      </c>
      <c r="AF3011">
        <v>49.550210850493606</v>
      </c>
      <c r="AG3011">
        <v>22.404153354632587</v>
      </c>
      <c r="AH3011">
        <v>23.419467641969497</v>
      </c>
      <c r="AI3011">
        <v>253</v>
      </c>
      <c r="AJ3011">
        <v>119.9213438735178</v>
      </c>
      <c r="AK3011">
        <v>25.439223767052155</v>
      </c>
    </row>
    <row r="3012" spans="1:37">
      <c r="A3012">
        <v>14</v>
      </c>
      <c r="B3012">
        <v>37</v>
      </c>
      <c r="C3012">
        <v>2022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99</v>
      </c>
      <c r="O3012">
        <v>14</v>
      </c>
      <c r="P3012">
        <v>9999</v>
      </c>
      <c r="Q3012">
        <v>690</v>
      </c>
      <c r="R3012">
        <v>917</v>
      </c>
      <c r="S3012">
        <v>8.2224645583424198</v>
      </c>
      <c r="T3012">
        <v>7.0425299890948754</v>
      </c>
      <c r="U3012">
        <v>43.309618320610738</v>
      </c>
      <c r="V3012">
        <v>11.886586695747003</v>
      </c>
      <c r="W3012">
        <v>21.701199563794983</v>
      </c>
      <c r="X3012">
        <v>98.909487459105776</v>
      </c>
      <c r="Y3012">
        <v>93.129770992366403</v>
      </c>
      <c r="Z3012">
        <v>73.282442748091597</v>
      </c>
      <c r="AA3012">
        <v>12.79344700743167</v>
      </c>
      <c r="AB3012">
        <v>1.7686896461638668</v>
      </c>
      <c r="AC3012">
        <v>2.0424452732031222</v>
      </c>
      <c r="AD3012">
        <v>74.660620659143774</v>
      </c>
      <c r="AE3012">
        <v>42.408742287059965</v>
      </c>
      <c r="AF3012">
        <v>44.959115236237125</v>
      </c>
      <c r="AG3012">
        <v>18.310702875399368</v>
      </c>
      <c r="AH3012">
        <v>18.215569580198977</v>
      </c>
      <c r="AI3012">
        <v>2</v>
      </c>
      <c r="AJ3012">
        <v>123.05</v>
      </c>
      <c r="AK3012">
        <v>14.477659658831884</v>
      </c>
    </row>
    <row r="3013" spans="1:37">
      <c r="A3013">
        <v>14</v>
      </c>
      <c r="B3013">
        <v>38</v>
      </c>
      <c r="C3013">
        <v>2022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99</v>
      </c>
      <c r="O3013">
        <v>15</v>
      </c>
      <c r="P3013">
        <v>9999</v>
      </c>
      <c r="Q3013">
        <v>231</v>
      </c>
      <c r="R3013">
        <v>336</v>
      </c>
      <c r="S3013">
        <v>7.8630952380952355</v>
      </c>
      <c r="T3013">
        <v>7.4791666666666687</v>
      </c>
      <c r="U3013">
        <v>40.952380952380942</v>
      </c>
      <c r="V3013">
        <v>10.119047619047619</v>
      </c>
      <c r="W3013">
        <v>26.785714285714281</v>
      </c>
      <c r="X3013">
        <v>98.809523809523824</v>
      </c>
      <c r="Y3013">
        <v>92.261904761904717</v>
      </c>
      <c r="Z3013">
        <v>64.583333333333329</v>
      </c>
      <c r="AA3013">
        <v>13.003524945095977</v>
      </c>
      <c r="AB3013">
        <v>1.8465720984405756</v>
      </c>
      <c r="AC3013">
        <v>1.7693270904992653</v>
      </c>
      <c r="AD3013">
        <v>68.505205160130771</v>
      </c>
      <c r="AE3013">
        <v>34.779910757844327</v>
      </c>
      <c r="AF3013">
        <v>42.544355975923686</v>
      </c>
      <c r="AG3013">
        <v>6.7092651757188495</v>
      </c>
      <c r="AH3013">
        <v>6.3111353975668951</v>
      </c>
      <c r="AI3013">
        <v>4</v>
      </c>
      <c r="AJ3013">
        <v>106.35</v>
      </c>
      <c r="AK3013">
        <v>29.042838179674408</v>
      </c>
    </row>
    <row r="3014" spans="1:37" s="528" customFormat="1">
      <c r="A3014" s="528">
        <v>14</v>
      </c>
      <c r="B3014" s="528">
        <v>39</v>
      </c>
      <c r="C3014" s="528">
        <v>2022</v>
      </c>
      <c r="D3014" s="528">
        <v>99</v>
      </c>
      <c r="E3014" s="528">
        <v>99</v>
      </c>
      <c r="F3014" s="528">
        <v>99</v>
      </c>
      <c r="G3014" s="528">
        <v>99</v>
      </c>
      <c r="H3014" s="528">
        <v>99</v>
      </c>
      <c r="I3014" s="528">
        <v>99</v>
      </c>
      <c r="J3014" s="528">
        <v>999</v>
      </c>
      <c r="K3014" s="528">
        <v>99</v>
      </c>
      <c r="L3014" s="528">
        <v>99</v>
      </c>
      <c r="M3014" s="528">
        <v>99</v>
      </c>
      <c r="N3014" s="528">
        <v>99</v>
      </c>
      <c r="O3014" s="528">
        <v>16</v>
      </c>
      <c r="P3014" s="528">
        <v>9999</v>
      </c>
      <c r="Q3014" s="528">
        <v>259</v>
      </c>
      <c r="R3014" s="528">
        <v>408</v>
      </c>
      <c r="S3014" s="528">
        <v>7.8333333333333313</v>
      </c>
      <c r="T3014" s="528">
        <v>7.2107843137254948</v>
      </c>
      <c r="U3014" s="528">
        <v>41.757107843137241</v>
      </c>
      <c r="V3014" s="528">
        <v>14.705882352941178</v>
      </c>
      <c r="W3014" s="528">
        <v>21.568627450980397</v>
      </c>
      <c r="X3014" s="528">
        <v>99.754901960784323</v>
      </c>
      <c r="Y3014" s="528">
        <v>97.058823529411754</v>
      </c>
      <c r="Z3014" s="528">
        <v>68.627450980392183</v>
      </c>
      <c r="AA3014" s="528">
        <v>11.610251490585624</v>
      </c>
      <c r="AB3014" s="528">
        <v>1.6938952286819979</v>
      </c>
      <c r="AC3014" s="528">
        <v>1.7862989925357751</v>
      </c>
      <c r="AD3014" s="528">
        <v>70.572246259108255</v>
      </c>
      <c r="AE3014" s="528">
        <v>46.542703750852418</v>
      </c>
      <c r="AF3014" s="528">
        <v>47.899557312618498</v>
      </c>
      <c r="AG3014" s="528">
        <v>8.1469648562300296</v>
      </c>
      <c r="AH3014" s="528">
        <v>7.8141121115412382</v>
      </c>
      <c r="AI3014" s="528">
        <v>21</v>
      </c>
      <c r="AJ3014" s="528">
        <v>115.39523809523804</v>
      </c>
      <c r="AK3014" s="528">
        <v>25.787582140347968</v>
      </c>
    </row>
    <row r="3015" spans="1:37" s="528" customFormat="1">
      <c r="A3015" s="528">
        <v>14</v>
      </c>
      <c r="B3015" s="528">
        <v>40</v>
      </c>
      <c r="C3015" s="528">
        <v>2022</v>
      </c>
      <c r="D3015" s="528">
        <v>99</v>
      </c>
      <c r="E3015" s="528">
        <v>99</v>
      </c>
      <c r="F3015" s="528">
        <v>99</v>
      </c>
      <c r="G3015" s="528">
        <v>99</v>
      </c>
      <c r="H3015" s="528">
        <v>99</v>
      </c>
      <c r="I3015" s="528">
        <v>99</v>
      </c>
      <c r="J3015" s="528">
        <v>999</v>
      </c>
      <c r="K3015" s="528">
        <v>99</v>
      </c>
      <c r="L3015" s="528">
        <v>99</v>
      </c>
      <c r="M3015" s="528">
        <v>99</v>
      </c>
      <c r="N3015" s="528">
        <v>99</v>
      </c>
      <c r="O3015" s="528">
        <v>18</v>
      </c>
      <c r="P3015" s="528">
        <v>9999</v>
      </c>
      <c r="Q3015" s="528">
        <v>220</v>
      </c>
      <c r="R3015" s="528">
        <v>409</v>
      </c>
      <c r="S3015" s="528">
        <v>7.858190709046454</v>
      </c>
      <c r="T3015" s="528">
        <v>6.8581907090464549</v>
      </c>
      <c r="U3015" s="528">
        <v>40.967334963325193</v>
      </c>
      <c r="V3015" s="528">
        <v>10.024449877750611</v>
      </c>
      <c r="W3015" s="528">
        <v>17.848410757946215</v>
      </c>
      <c r="X3015" s="528">
        <v>98.777506112469439</v>
      </c>
      <c r="Y3015" s="528">
        <v>93.643031784841085</v>
      </c>
      <c r="Z3015" s="528">
        <v>69.43765281173593</v>
      </c>
      <c r="AA3015" s="528">
        <v>11.60455371742958</v>
      </c>
      <c r="AB3015" s="528">
        <v>2.1631358322275398</v>
      </c>
      <c r="AC3015" s="528">
        <v>1.9225689956649556</v>
      </c>
      <c r="AD3015" s="528">
        <v>68.272570952915316</v>
      </c>
      <c r="AE3015" s="528">
        <v>39.929957385818845</v>
      </c>
      <c r="AF3015" s="528">
        <v>46.784424420024045</v>
      </c>
      <c r="AG3015" s="528">
        <v>8.166932907348242</v>
      </c>
      <c r="AH3015" s="528">
        <v>7.6851099355296384</v>
      </c>
      <c r="AI3015" s="528">
        <v>0</v>
      </c>
    </row>
    <row r="3016" spans="1:37" s="528" customFormat="1">
      <c r="A3016" s="528">
        <v>14</v>
      </c>
      <c r="B3016" s="528">
        <v>41</v>
      </c>
      <c r="C3016" s="528">
        <v>2022</v>
      </c>
      <c r="D3016" s="528">
        <v>99</v>
      </c>
      <c r="E3016" s="528">
        <v>99</v>
      </c>
      <c r="F3016" s="528">
        <v>99</v>
      </c>
      <c r="G3016" s="528">
        <v>99</v>
      </c>
      <c r="H3016" s="528">
        <v>99</v>
      </c>
      <c r="I3016" s="528">
        <v>99</v>
      </c>
      <c r="J3016" s="528">
        <v>999</v>
      </c>
      <c r="K3016" s="528">
        <v>99</v>
      </c>
      <c r="L3016" s="528">
        <v>99</v>
      </c>
      <c r="M3016" s="528">
        <v>99</v>
      </c>
      <c r="N3016" s="528">
        <v>99</v>
      </c>
      <c r="O3016" s="528">
        <v>55</v>
      </c>
      <c r="P3016" s="528">
        <v>9999</v>
      </c>
      <c r="Q3016" s="528">
        <v>136</v>
      </c>
      <c r="R3016" s="528">
        <v>219</v>
      </c>
      <c r="S3016" s="528">
        <v>8.1872146118721485</v>
      </c>
      <c r="T3016" s="528">
        <v>6.2739726027397262</v>
      </c>
      <c r="U3016" s="528">
        <v>41.119543378995445</v>
      </c>
      <c r="V3016" s="528">
        <v>11.872146118721462</v>
      </c>
      <c r="W3016" s="528">
        <v>15.525114155251142</v>
      </c>
      <c r="X3016" s="528">
        <v>98.173515981735179</v>
      </c>
      <c r="Y3016" s="528">
        <v>92.694063926940643</v>
      </c>
      <c r="Z3016" s="528">
        <v>66.666666666666686</v>
      </c>
      <c r="AA3016" s="528">
        <v>12.789025217018789</v>
      </c>
      <c r="AB3016" s="528">
        <v>2.2868736020493032</v>
      </c>
      <c r="AC3016" s="528">
        <v>2.132121849041011</v>
      </c>
      <c r="AD3016" s="528">
        <v>75.683646136425722</v>
      </c>
      <c r="AE3016" s="528">
        <v>50.989136525286192</v>
      </c>
      <c r="AF3016" s="528">
        <v>50.642132285251911</v>
      </c>
      <c r="AG3016" s="528">
        <v>4.37300319488818</v>
      </c>
      <c r="AH3016" s="528">
        <v>4.1302987107166782</v>
      </c>
      <c r="AI3016" s="528">
        <v>0</v>
      </c>
    </row>
    <row r="3017" spans="1:37" s="528" customFormat="1">
      <c r="A3017" s="528">
        <v>14</v>
      </c>
      <c r="B3017" s="528">
        <v>42</v>
      </c>
      <c r="C3017" s="528">
        <v>2022</v>
      </c>
      <c r="D3017" s="528">
        <v>99</v>
      </c>
      <c r="E3017" s="528">
        <v>99</v>
      </c>
      <c r="F3017" s="528">
        <v>99</v>
      </c>
      <c r="G3017" s="528">
        <v>99</v>
      </c>
      <c r="H3017" s="528">
        <v>99</v>
      </c>
      <c r="I3017" s="528">
        <v>99</v>
      </c>
      <c r="J3017" s="528">
        <v>999</v>
      </c>
      <c r="K3017" s="528">
        <v>99</v>
      </c>
      <c r="L3017" s="528">
        <v>99</v>
      </c>
      <c r="M3017" s="528">
        <v>99</v>
      </c>
      <c r="N3017" s="528">
        <v>99</v>
      </c>
      <c r="O3017" s="528">
        <v>56</v>
      </c>
      <c r="P3017" s="528">
        <v>9999</v>
      </c>
      <c r="Q3017" s="528">
        <v>18</v>
      </c>
      <c r="R3017" s="528">
        <v>27</v>
      </c>
      <c r="S3017" s="528">
        <v>8</v>
      </c>
      <c r="T3017" s="528">
        <v>7.0740740740740753</v>
      </c>
      <c r="U3017" s="528">
        <v>44.603703703703694</v>
      </c>
      <c r="V3017" s="528">
        <v>3.7037037037037042</v>
      </c>
      <c r="W3017" s="528">
        <v>25.925925925925927</v>
      </c>
      <c r="X3017" s="528">
        <v>100</v>
      </c>
      <c r="Y3017" s="528">
        <v>96.296296296296291</v>
      </c>
      <c r="Z3017" s="528">
        <v>81.481481481481467</v>
      </c>
      <c r="AA3017" s="528">
        <v>10.93768482109178</v>
      </c>
      <c r="AB3017" s="528">
        <v>1.7427096823731247</v>
      </c>
      <c r="AC3017" s="528">
        <v>1.8644019183189939</v>
      </c>
      <c r="AD3017" s="528">
        <v>77.294851273433594</v>
      </c>
      <c r="AE3017" s="528">
        <v>24.481460136225294</v>
      </c>
      <c r="AF3017" s="528">
        <v>37.617124155397669</v>
      </c>
      <c r="AG3017" s="528">
        <v>0.53913738019169322</v>
      </c>
      <c r="AH3017" s="528">
        <v>0.55236194471582989</v>
      </c>
      <c r="AI3017" s="528">
        <v>10</v>
      </c>
      <c r="AJ3017" s="528">
        <v>118.51</v>
      </c>
      <c r="AK3017" s="528">
        <v>24.103182066901834</v>
      </c>
    </row>
    <row r="3018" spans="1:37">
      <c r="A3018">
        <v>14</v>
      </c>
      <c r="B3018">
        <v>43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99</v>
      </c>
      <c r="O3018">
        <v>1</v>
      </c>
      <c r="P3018">
        <v>9999</v>
      </c>
    </row>
    <row r="3019" spans="1:37">
      <c r="A3019">
        <v>14</v>
      </c>
      <c r="B3019">
        <v>44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99</v>
      </c>
      <c r="O3019">
        <v>4</v>
      </c>
      <c r="P3019">
        <v>9999</v>
      </c>
    </row>
    <row r="3020" spans="1:37">
      <c r="A3020">
        <v>14</v>
      </c>
      <c r="B3020">
        <v>45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99</v>
      </c>
      <c r="O3020">
        <v>8</v>
      </c>
      <c r="P3020">
        <v>9999</v>
      </c>
    </row>
    <row r="3021" spans="1:37">
      <c r="A3021">
        <v>14</v>
      </c>
      <c r="B3021">
        <v>46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99</v>
      </c>
      <c r="O3021">
        <v>9</v>
      </c>
      <c r="P3021">
        <v>9999</v>
      </c>
    </row>
    <row r="3022" spans="1:37">
      <c r="A3022">
        <v>14</v>
      </c>
      <c r="B3022">
        <v>47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99</v>
      </c>
      <c r="O3022">
        <v>11</v>
      </c>
      <c r="P3022">
        <v>9999</v>
      </c>
    </row>
    <row r="3023" spans="1:37">
      <c r="A3023">
        <v>14</v>
      </c>
      <c r="B3023">
        <v>48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99</v>
      </c>
      <c r="O3023">
        <v>14</v>
      </c>
      <c r="P3023">
        <v>9999</v>
      </c>
    </row>
    <row r="3024" spans="1:37">
      <c r="A3024">
        <v>14</v>
      </c>
      <c r="B3024">
        <v>49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99</v>
      </c>
      <c r="O3024">
        <v>15</v>
      </c>
      <c r="P3024">
        <v>9999</v>
      </c>
    </row>
    <row r="3025" spans="1:16">
      <c r="A3025">
        <v>14</v>
      </c>
      <c r="B3025">
        <v>50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99</v>
      </c>
      <c r="O3025">
        <v>16</v>
      </c>
      <c r="P3025">
        <v>9999</v>
      </c>
    </row>
    <row r="3026" spans="1:16">
      <c r="A3026">
        <v>14</v>
      </c>
      <c r="B3026">
        <v>51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99</v>
      </c>
      <c r="O3026">
        <v>18</v>
      </c>
      <c r="P3026">
        <v>9999</v>
      </c>
    </row>
    <row r="3027" spans="1:16">
      <c r="A3027">
        <v>14</v>
      </c>
      <c r="B3027">
        <v>52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99</v>
      </c>
      <c r="O3027">
        <v>54</v>
      </c>
      <c r="P3027">
        <v>9999</v>
      </c>
    </row>
    <row r="3028" spans="1:16">
      <c r="A3028">
        <v>14</v>
      </c>
      <c r="B3028">
        <v>53</v>
      </c>
      <c r="C3028">
        <v>2020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99</v>
      </c>
      <c r="O3028">
        <v>1</v>
      </c>
      <c r="P3028">
        <v>9999</v>
      </c>
    </row>
    <row r="3029" spans="1:16">
      <c r="A3029">
        <v>14</v>
      </c>
      <c r="B3029">
        <v>54</v>
      </c>
      <c r="C3029">
        <v>2020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99</v>
      </c>
      <c r="O3029">
        <v>4</v>
      </c>
      <c r="P3029">
        <v>9999</v>
      </c>
    </row>
    <row r="3030" spans="1:16">
      <c r="A3030">
        <v>14</v>
      </c>
      <c r="B3030">
        <v>55</v>
      </c>
      <c r="C3030">
        <v>2020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99</v>
      </c>
      <c r="O3030">
        <v>8</v>
      </c>
      <c r="P3030">
        <v>9999</v>
      </c>
    </row>
    <row r="3031" spans="1:16">
      <c r="A3031">
        <v>14</v>
      </c>
      <c r="B3031">
        <v>56</v>
      </c>
      <c r="C3031">
        <v>2020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99</v>
      </c>
      <c r="O3031">
        <v>9</v>
      </c>
      <c r="P3031">
        <v>9999</v>
      </c>
    </row>
    <row r="3032" spans="1:16">
      <c r="A3032">
        <v>14</v>
      </c>
      <c r="B3032">
        <v>57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99</v>
      </c>
      <c r="O3032">
        <v>11</v>
      </c>
      <c r="P3032">
        <v>9999</v>
      </c>
    </row>
    <row r="3033" spans="1:16">
      <c r="A3033">
        <v>14</v>
      </c>
      <c r="B3033">
        <v>58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99</v>
      </c>
      <c r="O3033">
        <v>14</v>
      </c>
      <c r="P3033">
        <v>9999</v>
      </c>
    </row>
    <row r="3034" spans="1:16">
      <c r="A3034">
        <v>14</v>
      </c>
      <c r="B3034">
        <v>59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99</v>
      </c>
      <c r="O3034">
        <v>15</v>
      </c>
      <c r="P3034">
        <v>9999</v>
      </c>
    </row>
    <row r="3035" spans="1:16">
      <c r="A3035">
        <v>14</v>
      </c>
      <c r="B3035">
        <v>60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99</v>
      </c>
      <c r="O3035">
        <v>16</v>
      </c>
      <c r="P3035">
        <v>9999</v>
      </c>
    </row>
    <row r="3036" spans="1:16">
      <c r="A3036">
        <v>14</v>
      </c>
      <c r="B3036">
        <v>61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99</v>
      </c>
      <c r="O3036">
        <v>18</v>
      </c>
      <c r="P3036">
        <v>9999</v>
      </c>
    </row>
    <row r="3037" spans="1:16">
      <c r="A3037">
        <v>14</v>
      </c>
      <c r="B3037">
        <v>62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99</v>
      </c>
      <c r="O3037">
        <v>54</v>
      </c>
      <c r="P3037">
        <v>9999</v>
      </c>
    </row>
    <row r="3038" spans="1:16">
      <c r="A3038">
        <v>14</v>
      </c>
      <c r="B3038">
        <v>63</v>
      </c>
      <c r="C3038">
        <v>2019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99</v>
      </c>
      <c r="O3038">
        <v>1</v>
      </c>
      <c r="P3038">
        <v>9999</v>
      </c>
    </row>
    <row r="3039" spans="1:16">
      <c r="A3039">
        <v>14</v>
      </c>
      <c r="B3039">
        <v>64</v>
      </c>
      <c r="C3039">
        <v>2019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99</v>
      </c>
      <c r="O3039">
        <v>4</v>
      </c>
      <c r="P3039">
        <v>9999</v>
      </c>
    </row>
    <row r="3040" spans="1:16">
      <c r="A3040">
        <v>14</v>
      </c>
      <c r="B3040">
        <v>65</v>
      </c>
      <c r="C3040">
        <v>2019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99</v>
      </c>
      <c r="O3040">
        <v>8</v>
      </c>
      <c r="P3040">
        <v>9999</v>
      </c>
    </row>
    <row r="3041" spans="1:16">
      <c r="A3041">
        <v>14</v>
      </c>
      <c r="B3041">
        <v>66</v>
      </c>
      <c r="C3041">
        <v>2019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99</v>
      </c>
      <c r="O3041">
        <v>9</v>
      </c>
      <c r="P3041">
        <v>9999</v>
      </c>
    </row>
    <row r="3042" spans="1:16">
      <c r="A3042">
        <v>14</v>
      </c>
      <c r="B3042">
        <v>67</v>
      </c>
      <c r="C3042">
        <v>2019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99</v>
      </c>
      <c r="O3042">
        <v>11</v>
      </c>
      <c r="P3042">
        <v>9999</v>
      </c>
    </row>
    <row r="3043" spans="1:16">
      <c r="A3043">
        <v>14</v>
      </c>
      <c r="B3043">
        <v>68</v>
      </c>
      <c r="C3043">
        <v>2019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99</v>
      </c>
      <c r="O3043">
        <v>14</v>
      </c>
      <c r="P3043">
        <v>9999</v>
      </c>
    </row>
    <row r="3044" spans="1:16">
      <c r="A3044">
        <v>14</v>
      </c>
      <c r="B3044">
        <v>69</v>
      </c>
      <c r="C3044">
        <v>2019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99</v>
      </c>
      <c r="O3044">
        <v>15</v>
      </c>
      <c r="P3044">
        <v>9999</v>
      </c>
    </row>
    <row r="3045" spans="1:16">
      <c r="A3045">
        <v>14</v>
      </c>
      <c r="B3045">
        <v>70</v>
      </c>
      <c r="C3045">
        <v>2019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99</v>
      </c>
      <c r="O3045">
        <v>16</v>
      </c>
      <c r="P3045">
        <v>9999</v>
      </c>
    </row>
    <row r="3046" spans="1:16">
      <c r="A3046">
        <v>14</v>
      </c>
      <c r="B3046">
        <v>71</v>
      </c>
      <c r="C3046">
        <v>2019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99</v>
      </c>
      <c r="O3046">
        <v>18</v>
      </c>
      <c r="P3046">
        <v>9999</v>
      </c>
    </row>
    <row r="3047" spans="1:16">
      <c r="A3047">
        <v>14</v>
      </c>
      <c r="B3047">
        <v>72</v>
      </c>
      <c r="C3047">
        <v>2019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99</v>
      </c>
      <c r="O3047">
        <v>54</v>
      </c>
      <c r="P3047">
        <v>9999</v>
      </c>
    </row>
    <row r="3048" spans="1:16">
      <c r="A3048">
        <v>14</v>
      </c>
      <c r="B3048">
        <v>73</v>
      </c>
      <c r="C3048">
        <v>2018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99</v>
      </c>
      <c r="O3048">
        <v>1</v>
      </c>
      <c r="P3048">
        <v>9999</v>
      </c>
    </row>
    <row r="3049" spans="1:16">
      <c r="A3049">
        <v>14</v>
      </c>
      <c r="B3049">
        <v>74</v>
      </c>
      <c r="C3049">
        <v>2018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99</v>
      </c>
      <c r="O3049">
        <v>4</v>
      </c>
      <c r="P3049">
        <v>9999</v>
      </c>
    </row>
    <row r="3050" spans="1:16">
      <c r="A3050">
        <v>14</v>
      </c>
      <c r="B3050">
        <v>75</v>
      </c>
      <c r="C3050">
        <v>2018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99</v>
      </c>
      <c r="O3050">
        <v>8</v>
      </c>
      <c r="P3050">
        <v>9999</v>
      </c>
    </row>
    <row r="3051" spans="1:16">
      <c r="A3051">
        <v>14</v>
      </c>
      <c r="B3051">
        <v>76</v>
      </c>
      <c r="C3051">
        <v>2018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99</v>
      </c>
      <c r="O3051">
        <v>9</v>
      </c>
      <c r="P3051">
        <v>9999</v>
      </c>
    </row>
    <row r="3052" spans="1:16">
      <c r="A3052">
        <v>14</v>
      </c>
      <c r="B3052">
        <v>77</v>
      </c>
      <c r="C3052">
        <v>2018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99</v>
      </c>
      <c r="O3052">
        <v>11</v>
      </c>
      <c r="P3052">
        <v>9999</v>
      </c>
    </row>
    <row r="3053" spans="1:16">
      <c r="A3053">
        <v>14</v>
      </c>
      <c r="B3053">
        <v>78</v>
      </c>
      <c r="C3053">
        <v>2018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99</v>
      </c>
      <c r="O3053">
        <v>14</v>
      </c>
      <c r="P3053">
        <v>9999</v>
      </c>
    </row>
    <row r="3054" spans="1:16">
      <c r="A3054">
        <v>14</v>
      </c>
      <c r="B3054">
        <v>79</v>
      </c>
      <c r="C3054">
        <v>2018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99</v>
      </c>
      <c r="O3054">
        <v>15</v>
      </c>
      <c r="P3054">
        <v>9999</v>
      </c>
    </row>
    <row r="3055" spans="1:16">
      <c r="A3055">
        <v>14</v>
      </c>
      <c r="B3055">
        <v>80</v>
      </c>
      <c r="C3055">
        <v>2018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99</v>
      </c>
      <c r="O3055">
        <v>16</v>
      </c>
      <c r="P3055">
        <v>9999</v>
      </c>
    </row>
    <row r="3056" spans="1:16">
      <c r="A3056">
        <v>14</v>
      </c>
      <c r="B3056">
        <v>81</v>
      </c>
      <c r="C3056">
        <v>2018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99</v>
      </c>
      <c r="O3056">
        <v>18</v>
      </c>
      <c r="P3056">
        <v>9999</v>
      </c>
    </row>
    <row r="3057" spans="1:16">
      <c r="A3057">
        <v>14</v>
      </c>
      <c r="B3057">
        <v>82</v>
      </c>
      <c r="C3057">
        <v>2018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99</v>
      </c>
      <c r="O3057">
        <v>54</v>
      </c>
      <c r="P3057">
        <v>9999</v>
      </c>
    </row>
    <row r="3058" spans="1:16">
      <c r="A3058">
        <v>14</v>
      </c>
      <c r="B3058">
        <v>83</v>
      </c>
      <c r="C3058">
        <v>2017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99</v>
      </c>
      <c r="O3058">
        <v>1</v>
      </c>
      <c r="P3058">
        <v>9999</v>
      </c>
    </row>
    <row r="3059" spans="1:16">
      <c r="A3059">
        <v>14</v>
      </c>
      <c r="B3059">
        <v>84</v>
      </c>
      <c r="C3059">
        <v>2017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99</v>
      </c>
      <c r="O3059">
        <v>4</v>
      </c>
      <c r="P3059">
        <v>9999</v>
      </c>
    </row>
    <row r="3060" spans="1:16">
      <c r="A3060">
        <v>14</v>
      </c>
      <c r="B3060">
        <v>85</v>
      </c>
      <c r="C3060">
        <v>2017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99</v>
      </c>
      <c r="O3060">
        <v>8</v>
      </c>
      <c r="P3060">
        <v>9999</v>
      </c>
    </row>
    <row r="3061" spans="1:16">
      <c r="A3061">
        <v>14</v>
      </c>
      <c r="B3061">
        <v>86</v>
      </c>
      <c r="C3061">
        <v>2017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99</v>
      </c>
      <c r="O3061">
        <v>9</v>
      </c>
      <c r="P3061">
        <v>9999</v>
      </c>
    </row>
    <row r="3062" spans="1:16">
      <c r="A3062">
        <v>14</v>
      </c>
      <c r="B3062">
        <v>87</v>
      </c>
      <c r="C3062">
        <v>2017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99</v>
      </c>
      <c r="O3062">
        <v>11</v>
      </c>
      <c r="P3062">
        <v>9999</v>
      </c>
    </row>
    <row r="3063" spans="1:16">
      <c r="A3063">
        <v>14</v>
      </c>
      <c r="B3063">
        <v>88</v>
      </c>
      <c r="C3063">
        <v>2017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99</v>
      </c>
      <c r="O3063">
        <v>14</v>
      </c>
      <c r="P3063">
        <v>9999</v>
      </c>
    </row>
    <row r="3064" spans="1:16">
      <c r="A3064">
        <v>14</v>
      </c>
      <c r="B3064">
        <v>89</v>
      </c>
      <c r="C3064">
        <v>2017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99</v>
      </c>
      <c r="O3064">
        <v>15</v>
      </c>
      <c r="P3064">
        <v>9999</v>
      </c>
    </row>
    <row r="3065" spans="1:16">
      <c r="A3065">
        <v>14</v>
      </c>
      <c r="B3065">
        <v>90</v>
      </c>
      <c r="C3065">
        <v>2017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99</v>
      </c>
      <c r="O3065">
        <v>16</v>
      </c>
      <c r="P3065">
        <v>9999</v>
      </c>
    </row>
    <row r="3066" spans="1:16">
      <c r="A3066">
        <v>14</v>
      </c>
      <c r="B3066">
        <v>91</v>
      </c>
      <c r="C3066">
        <v>2017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99</v>
      </c>
      <c r="O3066">
        <v>18</v>
      </c>
      <c r="P3066">
        <v>9999</v>
      </c>
    </row>
    <row r="3067" spans="1:16">
      <c r="A3067">
        <v>14</v>
      </c>
      <c r="B3067">
        <v>92</v>
      </c>
      <c r="C3067">
        <v>2017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99</v>
      </c>
      <c r="O3067">
        <v>54</v>
      </c>
      <c r="P3067">
        <v>9999</v>
      </c>
    </row>
    <row r="3068" spans="1:16">
      <c r="A3068">
        <v>14</v>
      </c>
      <c r="B3068">
        <v>93</v>
      </c>
      <c r="C3068">
        <v>2016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99</v>
      </c>
      <c r="O3068">
        <v>1</v>
      </c>
      <c r="P3068">
        <v>9999</v>
      </c>
    </row>
    <row r="3069" spans="1:16">
      <c r="A3069">
        <v>14</v>
      </c>
      <c r="B3069">
        <v>94</v>
      </c>
      <c r="C3069">
        <v>2016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99</v>
      </c>
      <c r="O3069">
        <v>4</v>
      </c>
      <c r="P3069">
        <v>9999</v>
      </c>
    </row>
    <row r="3070" spans="1:16">
      <c r="A3070">
        <v>14</v>
      </c>
      <c r="B3070">
        <v>95</v>
      </c>
      <c r="C3070">
        <v>2016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99</v>
      </c>
      <c r="O3070">
        <v>8</v>
      </c>
      <c r="P3070">
        <v>9999</v>
      </c>
    </row>
    <row r="3071" spans="1:16">
      <c r="A3071">
        <v>14</v>
      </c>
      <c r="B3071">
        <v>96</v>
      </c>
      <c r="C3071">
        <v>2016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99</v>
      </c>
      <c r="O3071">
        <v>9</v>
      </c>
      <c r="P3071">
        <v>9999</v>
      </c>
    </row>
    <row r="3072" spans="1:16">
      <c r="A3072">
        <v>14</v>
      </c>
      <c r="B3072">
        <v>97</v>
      </c>
      <c r="C3072">
        <v>2016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99</v>
      </c>
      <c r="O3072">
        <v>11</v>
      </c>
      <c r="P3072">
        <v>9999</v>
      </c>
    </row>
    <row r="3073" spans="1:16">
      <c r="A3073">
        <v>14</v>
      </c>
      <c r="B3073">
        <v>98</v>
      </c>
      <c r="C3073">
        <v>2016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99</v>
      </c>
      <c r="O3073">
        <v>14</v>
      </c>
      <c r="P3073">
        <v>9999</v>
      </c>
    </row>
    <row r="3074" spans="1:16">
      <c r="A3074">
        <v>14</v>
      </c>
      <c r="B3074">
        <v>99</v>
      </c>
      <c r="C3074">
        <v>2016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99</v>
      </c>
      <c r="O3074">
        <v>15</v>
      </c>
      <c r="P3074">
        <v>9999</v>
      </c>
    </row>
    <row r="3075" spans="1:16">
      <c r="A3075">
        <v>14</v>
      </c>
      <c r="B3075">
        <v>100</v>
      </c>
      <c r="C3075">
        <v>2016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99</v>
      </c>
      <c r="O3075">
        <v>16</v>
      </c>
      <c r="P3075">
        <v>9999</v>
      </c>
    </row>
    <row r="3076" spans="1:16">
      <c r="A3076">
        <v>14</v>
      </c>
      <c r="B3076">
        <v>101</v>
      </c>
      <c r="C3076">
        <v>2016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99</v>
      </c>
      <c r="O3076">
        <v>18</v>
      </c>
      <c r="P3076">
        <v>9999</v>
      </c>
    </row>
    <row r="3077" spans="1:16">
      <c r="A3077">
        <v>14</v>
      </c>
      <c r="B3077">
        <v>102</v>
      </c>
      <c r="C3077">
        <v>2016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99</v>
      </c>
      <c r="O3077">
        <v>54</v>
      </c>
      <c r="P3077">
        <v>9999</v>
      </c>
    </row>
    <row r="3078" spans="1:16">
      <c r="A3078">
        <v>14</v>
      </c>
      <c r="B3078">
        <v>103</v>
      </c>
      <c r="C3078">
        <v>2015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99</v>
      </c>
      <c r="O3078">
        <v>1</v>
      </c>
      <c r="P3078">
        <v>9999</v>
      </c>
    </row>
    <row r="3079" spans="1:16">
      <c r="A3079">
        <v>14</v>
      </c>
      <c r="B3079">
        <v>104</v>
      </c>
      <c r="C3079">
        <v>2015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99</v>
      </c>
      <c r="O3079">
        <v>4</v>
      </c>
      <c r="P3079">
        <v>9999</v>
      </c>
    </row>
    <row r="3080" spans="1:16">
      <c r="A3080">
        <v>14</v>
      </c>
      <c r="B3080">
        <v>105</v>
      </c>
      <c r="C3080">
        <v>2015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99</v>
      </c>
      <c r="O3080">
        <v>8</v>
      </c>
      <c r="P3080">
        <v>9999</v>
      </c>
    </row>
    <row r="3081" spans="1:16">
      <c r="A3081">
        <v>14</v>
      </c>
      <c r="B3081">
        <v>106</v>
      </c>
      <c r="C3081">
        <v>2015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99</v>
      </c>
      <c r="O3081">
        <v>9</v>
      </c>
      <c r="P3081">
        <v>9999</v>
      </c>
    </row>
    <row r="3082" spans="1:16">
      <c r="A3082">
        <v>14</v>
      </c>
      <c r="B3082">
        <v>107</v>
      </c>
      <c r="C3082">
        <v>2015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99</v>
      </c>
      <c r="O3082">
        <v>11</v>
      </c>
      <c r="P3082">
        <v>9999</v>
      </c>
    </row>
    <row r="3083" spans="1:16">
      <c r="A3083">
        <v>14</v>
      </c>
      <c r="B3083">
        <v>108</v>
      </c>
      <c r="C3083">
        <v>2015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99</v>
      </c>
      <c r="O3083">
        <v>14</v>
      </c>
      <c r="P3083">
        <v>9999</v>
      </c>
    </row>
    <row r="3084" spans="1:16">
      <c r="A3084">
        <v>14</v>
      </c>
      <c r="B3084">
        <v>109</v>
      </c>
      <c r="C3084">
        <v>2015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99</v>
      </c>
      <c r="O3084">
        <v>15</v>
      </c>
      <c r="P3084">
        <v>9999</v>
      </c>
    </row>
    <row r="3085" spans="1:16">
      <c r="A3085">
        <v>14</v>
      </c>
      <c r="B3085">
        <v>110</v>
      </c>
      <c r="C3085">
        <v>2015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99</v>
      </c>
      <c r="O3085">
        <v>16</v>
      </c>
      <c r="P3085">
        <v>9999</v>
      </c>
    </row>
    <row r="3086" spans="1:16">
      <c r="A3086">
        <v>14</v>
      </c>
      <c r="B3086">
        <v>111</v>
      </c>
      <c r="C3086">
        <v>2015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99</v>
      </c>
      <c r="O3086">
        <v>18</v>
      </c>
      <c r="P3086">
        <v>9999</v>
      </c>
    </row>
    <row r="3087" spans="1:16">
      <c r="A3087">
        <v>14</v>
      </c>
      <c r="B3087">
        <v>112</v>
      </c>
      <c r="C3087">
        <v>2015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99</v>
      </c>
      <c r="O3087">
        <v>54</v>
      </c>
      <c r="P3087">
        <v>9999</v>
      </c>
    </row>
    <row r="3088" spans="1:16">
      <c r="A3088">
        <v>14</v>
      </c>
      <c r="B3088">
        <v>113</v>
      </c>
      <c r="C3088">
        <v>2014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99</v>
      </c>
      <c r="O3088">
        <v>1</v>
      </c>
      <c r="P3088">
        <v>9999</v>
      </c>
    </row>
    <row r="3089" spans="1:16">
      <c r="A3089">
        <v>14</v>
      </c>
      <c r="B3089">
        <v>114</v>
      </c>
      <c r="C3089">
        <v>2014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99</v>
      </c>
      <c r="O3089">
        <v>4</v>
      </c>
      <c r="P3089">
        <v>9999</v>
      </c>
    </row>
    <row r="3090" spans="1:16">
      <c r="A3090">
        <v>14</v>
      </c>
      <c r="B3090">
        <v>115</v>
      </c>
      <c r="C3090">
        <v>2014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99</v>
      </c>
      <c r="O3090">
        <v>8</v>
      </c>
      <c r="P3090">
        <v>9999</v>
      </c>
    </row>
    <row r="3091" spans="1:16">
      <c r="A3091">
        <v>14</v>
      </c>
      <c r="B3091">
        <v>116</v>
      </c>
      <c r="C3091">
        <v>2014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99</v>
      </c>
      <c r="O3091">
        <v>9</v>
      </c>
      <c r="P3091">
        <v>9999</v>
      </c>
    </row>
    <row r="3092" spans="1:16">
      <c r="A3092">
        <v>14</v>
      </c>
      <c r="B3092">
        <v>117</v>
      </c>
      <c r="C3092">
        <v>2014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99</v>
      </c>
      <c r="O3092">
        <v>11</v>
      </c>
      <c r="P3092">
        <v>9999</v>
      </c>
    </row>
    <row r="3093" spans="1:16">
      <c r="A3093">
        <v>14</v>
      </c>
      <c r="B3093">
        <v>118</v>
      </c>
      <c r="C3093">
        <v>2014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99</v>
      </c>
      <c r="O3093">
        <v>14</v>
      </c>
      <c r="P3093">
        <v>9999</v>
      </c>
    </row>
    <row r="3094" spans="1:16">
      <c r="A3094">
        <v>14</v>
      </c>
      <c r="B3094">
        <v>119</v>
      </c>
      <c r="C3094">
        <v>2014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99</v>
      </c>
      <c r="O3094">
        <v>15</v>
      </c>
      <c r="P3094">
        <v>9999</v>
      </c>
    </row>
    <row r="3095" spans="1:16">
      <c r="A3095">
        <v>14</v>
      </c>
      <c r="B3095">
        <v>120</v>
      </c>
      <c r="C3095">
        <v>2014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99</v>
      </c>
      <c r="O3095">
        <v>16</v>
      </c>
      <c r="P3095">
        <v>9999</v>
      </c>
    </row>
    <row r="3096" spans="1:16">
      <c r="A3096">
        <v>14</v>
      </c>
      <c r="B3096">
        <v>121</v>
      </c>
      <c r="C3096">
        <v>2014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99</v>
      </c>
      <c r="O3096">
        <v>18</v>
      </c>
      <c r="P3096">
        <v>9999</v>
      </c>
    </row>
    <row r="3097" spans="1:16">
      <c r="A3097">
        <v>14</v>
      </c>
      <c r="B3097">
        <v>122</v>
      </c>
      <c r="C3097">
        <v>2014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99</v>
      </c>
      <c r="O3097">
        <v>54</v>
      </c>
      <c r="P3097">
        <v>9999</v>
      </c>
    </row>
    <row r="3098" spans="1:16">
      <c r="A3098">
        <v>14</v>
      </c>
      <c r="B3098">
        <v>123</v>
      </c>
      <c r="C3098">
        <v>2013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99</v>
      </c>
      <c r="O3098">
        <v>1</v>
      </c>
      <c r="P3098">
        <v>9999</v>
      </c>
    </row>
    <row r="3099" spans="1:16">
      <c r="A3099">
        <v>14</v>
      </c>
      <c r="B3099">
        <v>124</v>
      </c>
      <c r="C3099">
        <v>2013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99</v>
      </c>
      <c r="O3099">
        <v>4</v>
      </c>
      <c r="P3099">
        <v>9999</v>
      </c>
    </row>
    <row r="3100" spans="1:16">
      <c r="A3100">
        <v>14</v>
      </c>
      <c r="B3100">
        <v>125</v>
      </c>
      <c r="C3100">
        <v>2013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99</v>
      </c>
      <c r="O3100">
        <v>8</v>
      </c>
      <c r="P3100">
        <v>9999</v>
      </c>
    </row>
    <row r="3101" spans="1:16">
      <c r="A3101">
        <v>14</v>
      </c>
      <c r="B3101">
        <v>126</v>
      </c>
      <c r="C3101">
        <v>2013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99</v>
      </c>
      <c r="O3101">
        <v>9</v>
      </c>
      <c r="P3101">
        <v>9999</v>
      </c>
    </row>
    <row r="3102" spans="1:16">
      <c r="A3102">
        <v>14</v>
      </c>
      <c r="B3102">
        <v>127</v>
      </c>
      <c r="C3102">
        <v>2013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99</v>
      </c>
      <c r="O3102">
        <v>11</v>
      </c>
      <c r="P3102">
        <v>9999</v>
      </c>
    </row>
    <row r="3103" spans="1:16">
      <c r="A3103">
        <v>14</v>
      </c>
      <c r="B3103">
        <v>128</v>
      </c>
      <c r="C3103">
        <v>2013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99</v>
      </c>
      <c r="O3103">
        <v>14</v>
      </c>
      <c r="P3103">
        <v>9999</v>
      </c>
    </row>
    <row r="3104" spans="1:16">
      <c r="A3104">
        <v>14</v>
      </c>
      <c r="B3104">
        <v>129</v>
      </c>
      <c r="C3104">
        <v>2013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99</v>
      </c>
      <c r="O3104">
        <v>15</v>
      </c>
      <c r="P3104">
        <v>9999</v>
      </c>
    </row>
    <row r="3105" spans="1:16">
      <c r="A3105">
        <v>14</v>
      </c>
      <c r="B3105">
        <v>130</v>
      </c>
      <c r="C3105">
        <v>2013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99</v>
      </c>
      <c r="O3105">
        <v>16</v>
      </c>
      <c r="P3105">
        <v>9999</v>
      </c>
    </row>
    <row r="3106" spans="1:16">
      <c r="A3106">
        <v>14</v>
      </c>
      <c r="B3106">
        <v>131</v>
      </c>
      <c r="C3106">
        <v>2013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99</v>
      </c>
      <c r="O3106">
        <v>18</v>
      </c>
      <c r="P3106">
        <v>9999</v>
      </c>
    </row>
    <row r="3107" spans="1:16">
      <c r="A3107">
        <v>14</v>
      </c>
      <c r="B3107">
        <v>132</v>
      </c>
      <c r="C3107">
        <v>2013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99</v>
      </c>
      <c r="O3107">
        <v>54</v>
      </c>
      <c r="P3107">
        <v>9999</v>
      </c>
    </row>
    <row r="3108" spans="1:16">
      <c r="A3108">
        <v>14</v>
      </c>
      <c r="B3108">
        <v>133</v>
      </c>
      <c r="C3108">
        <v>2012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99</v>
      </c>
      <c r="O3108">
        <v>1</v>
      </c>
      <c r="P3108">
        <v>9999</v>
      </c>
    </row>
    <row r="3109" spans="1:16">
      <c r="A3109">
        <v>14</v>
      </c>
      <c r="B3109">
        <v>134</v>
      </c>
      <c r="C3109">
        <v>2012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99</v>
      </c>
      <c r="O3109">
        <v>4</v>
      </c>
      <c r="P3109">
        <v>9999</v>
      </c>
    </row>
    <row r="3110" spans="1:16">
      <c r="A3110">
        <v>14</v>
      </c>
      <c r="B3110">
        <v>135</v>
      </c>
      <c r="C3110">
        <v>2012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99</v>
      </c>
      <c r="O3110">
        <v>8</v>
      </c>
      <c r="P3110">
        <v>9999</v>
      </c>
    </row>
    <row r="3111" spans="1:16">
      <c r="A3111">
        <v>14</v>
      </c>
      <c r="B3111">
        <v>136</v>
      </c>
      <c r="C3111">
        <v>2012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99</v>
      </c>
      <c r="O3111">
        <v>9</v>
      </c>
      <c r="P3111">
        <v>9999</v>
      </c>
    </row>
    <row r="3112" spans="1:16">
      <c r="A3112">
        <v>14</v>
      </c>
      <c r="B3112">
        <v>137</v>
      </c>
      <c r="C3112">
        <v>2012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99</v>
      </c>
      <c r="O3112">
        <v>11</v>
      </c>
      <c r="P3112">
        <v>9999</v>
      </c>
    </row>
    <row r="3113" spans="1:16">
      <c r="A3113">
        <v>14</v>
      </c>
      <c r="B3113">
        <v>138</v>
      </c>
      <c r="C3113">
        <v>2012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99</v>
      </c>
      <c r="O3113">
        <v>14</v>
      </c>
      <c r="P3113">
        <v>9999</v>
      </c>
    </row>
    <row r="3114" spans="1:16">
      <c r="A3114">
        <v>14</v>
      </c>
      <c r="B3114">
        <v>139</v>
      </c>
      <c r="C3114">
        <v>2012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99</v>
      </c>
      <c r="O3114">
        <v>15</v>
      </c>
      <c r="P3114">
        <v>9999</v>
      </c>
    </row>
    <row r="3115" spans="1:16">
      <c r="A3115">
        <v>14</v>
      </c>
      <c r="B3115">
        <v>140</v>
      </c>
      <c r="C3115">
        <v>2012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99</v>
      </c>
      <c r="O3115">
        <v>16</v>
      </c>
      <c r="P3115">
        <v>9999</v>
      </c>
    </row>
    <row r="3116" spans="1:16">
      <c r="A3116">
        <v>14</v>
      </c>
      <c r="B3116">
        <v>141</v>
      </c>
      <c r="C3116">
        <v>2012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99</v>
      </c>
      <c r="O3116">
        <v>18</v>
      </c>
      <c r="P3116">
        <v>9999</v>
      </c>
    </row>
    <row r="3117" spans="1:16">
      <c r="A3117">
        <v>14</v>
      </c>
      <c r="B3117">
        <v>142</v>
      </c>
      <c r="C3117">
        <v>2012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99</v>
      </c>
      <c r="O3117">
        <v>54</v>
      </c>
      <c r="P3117">
        <v>9999</v>
      </c>
    </row>
    <row r="3118" spans="1:16">
      <c r="A3118">
        <v>14</v>
      </c>
      <c r="B3118">
        <v>143</v>
      </c>
      <c r="C3118">
        <v>2011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99</v>
      </c>
      <c r="O3118">
        <v>1</v>
      </c>
      <c r="P3118">
        <v>9999</v>
      </c>
    </row>
    <row r="3119" spans="1:16">
      <c r="A3119">
        <v>14</v>
      </c>
      <c r="B3119">
        <v>144</v>
      </c>
      <c r="C3119">
        <v>2011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99</v>
      </c>
      <c r="O3119">
        <v>4</v>
      </c>
      <c r="P3119">
        <v>9999</v>
      </c>
    </row>
    <row r="3120" spans="1:16">
      <c r="A3120">
        <v>14</v>
      </c>
      <c r="B3120">
        <v>145</v>
      </c>
      <c r="C3120">
        <v>2011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99</v>
      </c>
      <c r="O3120">
        <v>8</v>
      </c>
      <c r="P3120">
        <v>9999</v>
      </c>
    </row>
    <row r="3121" spans="1:16">
      <c r="A3121">
        <v>14</v>
      </c>
      <c r="B3121">
        <v>146</v>
      </c>
      <c r="C3121">
        <v>2011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99</v>
      </c>
      <c r="O3121">
        <v>9</v>
      </c>
      <c r="P3121">
        <v>9999</v>
      </c>
    </row>
    <row r="3122" spans="1:16">
      <c r="A3122">
        <v>14</v>
      </c>
      <c r="B3122">
        <v>147</v>
      </c>
      <c r="C3122">
        <v>2011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99</v>
      </c>
      <c r="O3122">
        <v>11</v>
      </c>
      <c r="P3122">
        <v>9999</v>
      </c>
    </row>
    <row r="3123" spans="1:16">
      <c r="A3123">
        <v>14</v>
      </c>
      <c r="B3123">
        <v>148</v>
      </c>
      <c r="C3123">
        <v>2011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99</v>
      </c>
      <c r="O3123">
        <v>14</v>
      </c>
      <c r="P3123">
        <v>9999</v>
      </c>
    </row>
    <row r="3124" spans="1:16">
      <c r="A3124">
        <v>14</v>
      </c>
      <c r="B3124">
        <v>149</v>
      </c>
      <c r="C3124">
        <v>2011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99</v>
      </c>
      <c r="N3124">
        <v>99</v>
      </c>
      <c r="O3124">
        <v>15</v>
      </c>
      <c r="P3124">
        <v>9999</v>
      </c>
    </row>
    <row r="3125" spans="1:16">
      <c r="A3125">
        <v>14</v>
      </c>
      <c r="B3125">
        <v>150</v>
      </c>
      <c r="C3125">
        <v>2011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99</v>
      </c>
      <c r="N3125">
        <v>99</v>
      </c>
      <c r="O3125">
        <v>16</v>
      </c>
      <c r="P3125">
        <v>9999</v>
      </c>
    </row>
    <row r="3126" spans="1:16">
      <c r="A3126">
        <v>14</v>
      </c>
      <c r="B3126">
        <v>151</v>
      </c>
      <c r="C3126">
        <v>2011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99</v>
      </c>
      <c r="N3126">
        <v>99</v>
      </c>
      <c r="O3126">
        <v>18</v>
      </c>
      <c r="P3126">
        <v>9999</v>
      </c>
    </row>
    <row r="3127" spans="1:16">
      <c r="A3127">
        <v>14</v>
      </c>
      <c r="B3127">
        <v>152</v>
      </c>
      <c r="C3127">
        <v>2011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99</v>
      </c>
      <c r="N3127">
        <v>99</v>
      </c>
      <c r="O3127">
        <v>54</v>
      </c>
      <c r="P3127">
        <v>9999</v>
      </c>
    </row>
    <row r="3128" spans="1:16">
      <c r="A3128">
        <v>14</v>
      </c>
      <c r="B3128">
        <v>153</v>
      </c>
      <c r="C3128">
        <v>2010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99</v>
      </c>
      <c r="N3128">
        <v>99</v>
      </c>
      <c r="O3128">
        <v>1</v>
      </c>
      <c r="P3128">
        <v>9999</v>
      </c>
    </row>
    <row r="3129" spans="1:16">
      <c r="A3129">
        <v>14</v>
      </c>
      <c r="B3129">
        <v>154</v>
      </c>
      <c r="C3129">
        <v>2010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99</v>
      </c>
      <c r="N3129">
        <v>99</v>
      </c>
      <c r="O3129">
        <v>4</v>
      </c>
      <c r="P3129">
        <v>9999</v>
      </c>
    </row>
    <row r="3130" spans="1:16">
      <c r="A3130">
        <v>14</v>
      </c>
      <c r="B3130">
        <v>155</v>
      </c>
      <c r="C3130">
        <v>2010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99</v>
      </c>
      <c r="N3130">
        <v>99</v>
      </c>
      <c r="O3130">
        <v>8</v>
      </c>
      <c r="P3130">
        <v>9999</v>
      </c>
    </row>
    <row r="3131" spans="1:16">
      <c r="A3131">
        <v>14</v>
      </c>
      <c r="B3131">
        <v>156</v>
      </c>
      <c r="C3131">
        <v>2010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99</v>
      </c>
      <c r="N3131">
        <v>99</v>
      </c>
      <c r="O3131">
        <v>9</v>
      </c>
      <c r="P3131">
        <v>9999</v>
      </c>
    </row>
    <row r="3132" spans="1:16">
      <c r="A3132">
        <v>14</v>
      </c>
      <c r="B3132">
        <v>157</v>
      </c>
      <c r="C3132">
        <v>2010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99</v>
      </c>
      <c r="N3132">
        <v>99</v>
      </c>
      <c r="O3132">
        <v>11</v>
      </c>
      <c r="P3132">
        <v>9999</v>
      </c>
    </row>
    <row r="3133" spans="1:16">
      <c r="A3133">
        <v>14</v>
      </c>
      <c r="B3133">
        <v>158</v>
      </c>
      <c r="C3133">
        <v>2010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99</v>
      </c>
      <c r="N3133">
        <v>99</v>
      </c>
      <c r="O3133">
        <v>14</v>
      </c>
      <c r="P3133">
        <v>9999</v>
      </c>
    </row>
    <row r="3134" spans="1:16">
      <c r="A3134">
        <v>14</v>
      </c>
      <c r="B3134">
        <v>159</v>
      </c>
      <c r="C3134">
        <v>2010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99</v>
      </c>
      <c r="N3134">
        <v>99</v>
      </c>
      <c r="O3134">
        <v>15</v>
      </c>
      <c r="P3134">
        <v>9999</v>
      </c>
    </row>
    <row r="3135" spans="1:16">
      <c r="A3135">
        <v>14</v>
      </c>
      <c r="B3135">
        <v>160</v>
      </c>
      <c r="C3135">
        <v>2010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99</v>
      </c>
      <c r="N3135">
        <v>99</v>
      </c>
      <c r="O3135">
        <v>16</v>
      </c>
      <c r="P3135">
        <v>9999</v>
      </c>
    </row>
    <row r="3136" spans="1:16">
      <c r="A3136">
        <v>14</v>
      </c>
      <c r="B3136">
        <v>161</v>
      </c>
      <c r="C3136">
        <v>2010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99</v>
      </c>
      <c r="N3136">
        <v>99</v>
      </c>
      <c r="O3136">
        <v>18</v>
      </c>
      <c r="P3136">
        <v>9999</v>
      </c>
    </row>
    <row r="3137" spans="1:16">
      <c r="A3137">
        <v>14</v>
      </c>
      <c r="B3137">
        <v>162</v>
      </c>
      <c r="C3137">
        <v>2010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99</v>
      </c>
      <c r="N3137">
        <v>99</v>
      </c>
      <c r="O3137">
        <v>54</v>
      </c>
      <c r="P3137">
        <v>9999</v>
      </c>
    </row>
    <row r="3138" spans="1:16">
      <c r="A3138">
        <v>14</v>
      </c>
      <c r="B3138">
        <v>163</v>
      </c>
      <c r="C3138">
        <v>2009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99</v>
      </c>
      <c r="N3138">
        <v>99</v>
      </c>
      <c r="O3138">
        <v>1</v>
      </c>
      <c r="P3138">
        <v>9999</v>
      </c>
    </row>
    <row r="3139" spans="1:16">
      <c r="A3139">
        <v>14</v>
      </c>
      <c r="B3139">
        <v>164</v>
      </c>
      <c r="C3139">
        <v>2009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99</v>
      </c>
      <c r="N3139">
        <v>99</v>
      </c>
      <c r="O3139">
        <v>4</v>
      </c>
      <c r="P3139">
        <v>9999</v>
      </c>
    </row>
    <row r="3140" spans="1:16">
      <c r="A3140">
        <v>14</v>
      </c>
      <c r="B3140">
        <v>165</v>
      </c>
      <c r="C3140">
        <v>2009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99</v>
      </c>
      <c r="N3140">
        <v>99</v>
      </c>
      <c r="O3140">
        <v>8</v>
      </c>
      <c r="P3140">
        <v>9999</v>
      </c>
    </row>
    <row r="3141" spans="1:16">
      <c r="A3141">
        <v>14</v>
      </c>
      <c r="B3141">
        <v>166</v>
      </c>
      <c r="C3141">
        <v>2009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99</v>
      </c>
      <c r="N3141">
        <v>99</v>
      </c>
      <c r="O3141">
        <v>9</v>
      </c>
      <c r="P3141">
        <v>9999</v>
      </c>
    </row>
    <row r="3142" spans="1:16">
      <c r="A3142">
        <v>14</v>
      </c>
      <c r="B3142">
        <v>167</v>
      </c>
      <c r="C3142">
        <v>2009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99</v>
      </c>
      <c r="N3142">
        <v>99</v>
      </c>
      <c r="O3142">
        <v>11</v>
      </c>
      <c r="P3142">
        <v>9999</v>
      </c>
    </row>
    <row r="3143" spans="1:16">
      <c r="A3143">
        <v>14</v>
      </c>
      <c r="B3143">
        <v>168</v>
      </c>
      <c r="C3143">
        <v>2009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99</v>
      </c>
      <c r="N3143">
        <v>99</v>
      </c>
      <c r="O3143">
        <v>14</v>
      </c>
      <c r="P3143">
        <v>9999</v>
      </c>
    </row>
    <row r="3144" spans="1:16">
      <c r="A3144">
        <v>14</v>
      </c>
      <c r="B3144">
        <v>169</v>
      </c>
      <c r="C3144">
        <v>2009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99</v>
      </c>
      <c r="N3144">
        <v>99</v>
      </c>
      <c r="O3144">
        <v>15</v>
      </c>
      <c r="P3144">
        <v>9999</v>
      </c>
    </row>
    <row r="3145" spans="1:16">
      <c r="A3145">
        <v>14</v>
      </c>
      <c r="B3145">
        <v>170</v>
      </c>
      <c r="C3145">
        <v>2009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99</v>
      </c>
      <c r="N3145">
        <v>99</v>
      </c>
      <c r="O3145">
        <v>16</v>
      </c>
      <c r="P3145">
        <v>9999</v>
      </c>
    </row>
    <row r="3146" spans="1:16">
      <c r="A3146">
        <v>14</v>
      </c>
      <c r="B3146">
        <v>171</v>
      </c>
      <c r="C3146">
        <v>2009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99</v>
      </c>
      <c r="N3146">
        <v>99</v>
      </c>
      <c r="O3146">
        <v>18</v>
      </c>
      <c r="P3146">
        <v>9999</v>
      </c>
    </row>
    <row r="3147" spans="1:16">
      <c r="A3147">
        <v>14</v>
      </c>
      <c r="B3147">
        <v>172</v>
      </c>
      <c r="C3147">
        <v>2009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99</v>
      </c>
      <c r="N3147">
        <v>99</v>
      </c>
      <c r="O3147">
        <v>54</v>
      </c>
      <c r="P3147">
        <v>9999</v>
      </c>
    </row>
    <row r="3148" spans="1:16">
      <c r="A3148">
        <v>14</v>
      </c>
      <c r="B3148">
        <v>173</v>
      </c>
      <c r="C3148">
        <v>2008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99</v>
      </c>
      <c r="N3148">
        <v>99</v>
      </c>
      <c r="O3148">
        <v>1</v>
      </c>
      <c r="P3148">
        <v>9999</v>
      </c>
    </row>
    <row r="3149" spans="1:16">
      <c r="A3149">
        <v>14</v>
      </c>
      <c r="B3149">
        <v>174</v>
      </c>
      <c r="C3149">
        <v>2008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99</v>
      </c>
      <c r="N3149">
        <v>99</v>
      </c>
      <c r="O3149">
        <v>4</v>
      </c>
      <c r="P3149">
        <v>9999</v>
      </c>
    </row>
    <row r="3150" spans="1:16">
      <c r="A3150">
        <v>14</v>
      </c>
      <c r="B3150">
        <v>175</v>
      </c>
      <c r="C3150">
        <v>2008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99</v>
      </c>
      <c r="N3150">
        <v>99</v>
      </c>
      <c r="O3150">
        <v>8</v>
      </c>
      <c r="P3150">
        <v>9999</v>
      </c>
    </row>
    <row r="3151" spans="1:16">
      <c r="A3151">
        <v>14</v>
      </c>
      <c r="B3151">
        <v>176</v>
      </c>
      <c r="C3151">
        <v>2008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99</v>
      </c>
      <c r="N3151">
        <v>99</v>
      </c>
      <c r="O3151">
        <v>9</v>
      </c>
      <c r="P3151">
        <v>9999</v>
      </c>
    </row>
    <row r="3152" spans="1:16">
      <c r="A3152">
        <v>14</v>
      </c>
      <c r="B3152">
        <v>177</v>
      </c>
      <c r="C3152">
        <v>2008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99</v>
      </c>
      <c r="N3152">
        <v>99</v>
      </c>
      <c r="O3152">
        <v>11</v>
      </c>
      <c r="P3152">
        <v>9999</v>
      </c>
    </row>
    <row r="3153" spans="1:16">
      <c r="A3153">
        <v>14</v>
      </c>
      <c r="B3153">
        <v>178</v>
      </c>
      <c r="C3153">
        <v>2008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99</v>
      </c>
      <c r="N3153">
        <v>99</v>
      </c>
      <c r="O3153">
        <v>14</v>
      </c>
      <c r="P3153">
        <v>9999</v>
      </c>
    </row>
    <row r="3154" spans="1:16">
      <c r="A3154">
        <v>14</v>
      </c>
      <c r="B3154">
        <v>179</v>
      </c>
      <c r="C3154">
        <v>2008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99</v>
      </c>
      <c r="N3154">
        <v>99</v>
      </c>
      <c r="O3154">
        <v>15</v>
      </c>
      <c r="P3154">
        <v>9999</v>
      </c>
    </row>
    <row r="3155" spans="1:16">
      <c r="A3155">
        <v>14</v>
      </c>
      <c r="B3155">
        <v>180</v>
      </c>
      <c r="C3155">
        <v>2008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99</v>
      </c>
      <c r="N3155">
        <v>99</v>
      </c>
      <c r="O3155">
        <v>16</v>
      </c>
      <c r="P3155">
        <v>9999</v>
      </c>
    </row>
    <row r="3156" spans="1:16">
      <c r="A3156">
        <v>14</v>
      </c>
      <c r="B3156">
        <v>181</v>
      </c>
      <c r="C3156">
        <v>2008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99</v>
      </c>
      <c r="N3156">
        <v>99</v>
      </c>
      <c r="O3156">
        <v>18</v>
      </c>
      <c r="P3156">
        <v>9999</v>
      </c>
    </row>
    <row r="3157" spans="1:16">
      <c r="A3157">
        <v>14</v>
      </c>
      <c r="B3157">
        <v>182</v>
      </c>
      <c r="C3157">
        <v>2008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99</v>
      </c>
      <c r="N3157">
        <v>99</v>
      </c>
      <c r="O3157">
        <v>54</v>
      </c>
      <c r="P3157">
        <v>9999</v>
      </c>
    </row>
    <row r="3158" spans="1:16">
      <c r="A3158">
        <v>14</v>
      </c>
      <c r="B3158">
        <v>183</v>
      </c>
      <c r="C3158">
        <v>2007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99</v>
      </c>
      <c r="N3158">
        <v>99</v>
      </c>
      <c r="O3158">
        <v>1</v>
      </c>
      <c r="P3158">
        <v>9999</v>
      </c>
    </row>
    <row r="3159" spans="1:16">
      <c r="A3159">
        <v>14</v>
      </c>
      <c r="B3159">
        <v>184</v>
      </c>
      <c r="C3159">
        <v>2007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99</v>
      </c>
      <c r="N3159">
        <v>99</v>
      </c>
      <c r="O3159">
        <v>4</v>
      </c>
      <c r="P3159">
        <v>9999</v>
      </c>
    </row>
    <row r="3160" spans="1:16">
      <c r="A3160">
        <v>14</v>
      </c>
      <c r="B3160">
        <v>185</v>
      </c>
      <c r="C3160">
        <v>2007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99</v>
      </c>
      <c r="N3160">
        <v>99</v>
      </c>
      <c r="O3160">
        <v>8</v>
      </c>
      <c r="P3160">
        <v>9999</v>
      </c>
    </row>
    <row r="3161" spans="1:16">
      <c r="A3161">
        <v>14</v>
      </c>
      <c r="B3161">
        <v>186</v>
      </c>
      <c r="C3161">
        <v>2007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99</v>
      </c>
      <c r="N3161">
        <v>99</v>
      </c>
      <c r="O3161">
        <v>9</v>
      </c>
      <c r="P3161">
        <v>9999</v>
      </c>
    </row>
    <row r="3162" spans="1:16">
      <c r="A3162">
        <v>14</v>
      </c>
      <c r="B3162">
        <v>187</v>
      </c>
      <c r="C3162">
        <v>2007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99</v>
      </c>
      <c r="N3162">
        <v>99</v>
      </c>
      <c r="O3162">
        <v>11</v>
      </c>
      <c r="P3162">
        <v>9999</v>
      </c>
    </row>
    <row r="3163" spans="1:16">
      <c r="A3163">
        <v>14</v>
      </c>
      <c r="B3163">
        <v>188</v>
      </c>
      <c r="C3163">
        <v>2007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99</v>
      </c>
      <c r="N3163">
        <v>99</v>
      </c>
      <c r="O3163">
        <v>14</v>
      </c>
      <c r="P3163">
        <v>9999</v>
      </c>
    </row>
    <row r="3164" spans="1:16">
      <c r="A3164">
        <v>14</v>
      </c>
      <c r="B3164">
        <v>189</v>
      </c>
      <c r="C3164">
        <v>2007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99</v>
      </c>
      <c r="N3164">
        <v>99</v>
      </c>
      <c r="O3164">
        <v>15</v>
      </c>
      <c r="P3164">
        <v>9999</v>
      </c>
    </row>
    <row r="3165" spans="1:16">
      <c r="A3165">
        <v>14</v>
      </c>
      <c r="B3165">
        <v>190</v>
      </c>
      <c r="C3165">
        <v>2007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99</v>
      </c>
      <c r="N3165">
        <v>99</v>
      </c>
      <c r="O3165">
        <v>16</v>
      </c>
      <c r="P3165">
        <v>9999</v>
      </c>
    </row>
    <row r="3166" spans="1:16">
      <c r="A3166">
        <v>14</v>
      </c>
      <c r="B3166">
        <v>191</v>
      </c>
      <c r="C3166">
        <v>2007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99</v>
      </c>
      <c r="N3166">
        <v>99</v>
      </c>
      <c r="O3166">
        <v>18</v>
      </c>
      <c r="P3166">
        <v>9999</v>
      </c>
    </row>
    <row r="3167" spans="1:16">
      <c r="A3167">
        <v>14</v>
      </c>
      <c r="B3167">
        <v>192</v>
      </c>
      <c r="C3167">
        <v>2007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99</v>
      </c>
      <c r="N3167">
        <v>99</v>
      </c>
      <c r="O3167">
        <v>54</v>
      </c>
      <c r="P3167">
        <v>9999</v>
      </c>
    </row>
    <row r="3168" spans="1:16">
      <c r="A3168">
        <v>14</v>
      </c>
      <c r="B3168">
        <v>193</v>
      </c>
      <c r="C3168">
        <v>2006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99</v>
      </c>
      <c r="N3168">
        <v>99</v>
      </c>
      <c r="O3168">
        <v>1</v>
      </c>
      <c r="P3168">
        <v>9999</v>
      </c>
    </row>
    <row r="3169" spans="1:16">
      <c r="A3169">
        <v>14</v>
      </c>
      <c r="B3169">
        <v>194</v>
      </c>
      <c r="C3169">
        <v>2006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99</v>
      </c>
      <c r="N3169">
        <v>99</v>
      </c>
      <c r="O3169">
        <v>4</v>
      </c>
      <c r="P3169">
        <v>9999</v>
      </c>
    </row>
    <row r="3170" spans="1:16">
      <c r="A3170">
        <v>14</v>
      </c>
      <c r="B3170">
        <v>195</v>
      </c>
      <c r="C3170">
        <v>2006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99</v>
      </c>
      <c r="N3170">
        <v>99</v>
      </c>
      <c r="O3170">
        <v>8</v>
      </c>
      <c r="P3170">
        <v>9999</v>
      </c>
    </row>
    <row r="3171" spans="1:16">
      <c r="A3171">
        <v>14</v>
      </c>
      <c r="B3171">
        <v>196</v>
      </c>
      <c r="C3171">
        <v>2006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99</v>
      </c>
      <c r="N3171">
        <v>99</v>
      </c>
      <c r="O3171">
        <v>9</v>
      </c>
      <c r="P3171">
        <v>9999</v>
      </c>
    </row>
    <row r="3172" spans="1:16">
      <c r="A3172">
        <v>14</v>
      </c>
      <c r="B3172">
        <v>197</v>
      </c>
      <c r="C3172">
        <v>2006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99</v>
      </c>
      <c r="N3172">
        <v>99</v>
      </c>
      <c r="O3172">
        <v>11</v>
      </c>
      <c r="P3172">
        <v>9999</v>
      </c>
    </row>
    <row r="3173" spans="1:16">
      <c r="A3173">
        <v>14</v>
      </c>
      <c r="B3173">
        <v>198</v>
      </c>
      <c r="C3173">
        <v>2006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99</v>
      </c>
      <c r="N3173">
        <v>99</v>
      </c>
      <c r="O3173">
        <v>14</v>
      </c>
      <c r="P3173">
        <v>9999</v>
      </c>
    </row>
    <row r="3174" spans="1:16" s="516" customFormat="1">
      <c r="A3174" s="516">
        <v>14</v>
      </c>
      <c r="B3174" s="516">
        <v>199</v>
      </c>
      <c r="C3174" s="516">
        <v>2006</v>
      </c>
      <c r="D3174" s="516">
        <v>99</v>
      </c>
      <c r="E3174" s="516">
        <v>99</v>
      </c>
      <c r="F3174" s="516">
        <v>99</v>
      </c>
      <c r="G3174" s="516">
        <v>99</v>
      </c>
      <c r="H3174" s="516">
        <v>99</v>
      </c>
      <c r="I3174" s="516">
        <v>99</v>
      </c>
      <c r="J3174" s="516">
        <v>999</v>
      </c>
      <c r="K3174" s="516">
        <v>99</v>
      </c>
      <c r="L3174" s="516">
        <v>99</v>
      </c>
      <c r="M3174" s="516">
        <v>99</v>
      </c>
      <c r="N3174" s="516">
        <v>99</v>
      </c>
      <c r="O3174" s="516">
        <v>15</v>
      </c>
      <c r="P3174" s="516">
        <v>9999</v>
      </c>
    </row>
    <row r="3175" spans="1:16" s="516" customFormat="1">
      <c r="A3175" s="516">
        <v>14</v>
      </c>
      <c r="B3175" s="516">
        <v>200</v>
      </c>
      <c r="C3175" s="516">
        <v>2006</v>
      </c>
      <c r="D3175" s="516">
        <v>99</v>
      </c>
      <c r="E3175" s="516">
        <v>99</v>
      </c>
      <c r="F3175" s="516">
        <v>99</v>
      </c>
      <c r="G3175" s="516">
        <v>99</v>
      </c>
      <c r="H3175" s="516">
        <v>99</v>
      </c>
      <c r="I3175" s="516">
        <v>99</v>
      </c>
      <c r="J3175" s="516">
        <v>999</v>
      </c>
      <c r="K3175" s="516">
        <v>99</v>
      </c>
      <c r="L3175" s="516">
        <v>99</v>
      </c>
      <c r="M3175" s="516">
        <v>99</v>
      </c>
      <c r="N3175" s="516">
        <v>99</v>
      </c>
      <c r="O3175" s="516">
        <v>16</v>
      </c>
      <c r="P3175" s="516">
        <v>9999</v>
      </c>
    </row>
    <row r="3176" spans="1:16" s="516" customFormat="1">
      <c r="A3176" s="516">
        <v>14</v>
      </c>
      <c r="B3176" s="516">
        <v>201</v>
      </c>
      <c r="C3176" s="516">
        <v>2006</v>
      </c>
      <c r="D3176" s="516">
        <v>99</v>
      </c>
      <c r="E3176" s="516">
        <v>99</v>
      </c>
      <c r="F3176" s="516">
        <v>99</v>
      </c>
      <c r="G3176" s="516">
        <v>99</v>
      </c>
      <c r="H3176" s="516">
        <v>99</v>
      </c>
      <c r="I3176" s="516">
        <v>99</v>
      </c>
      <c r="J3176" s="516">
        <v>999</v>
      </c>
      <c r="K3176" s="516">
        <v>99</v>
      </c>
      <c r="L3176" s="516">
        <v>99</v>
      </c>
      <c r="M3176" s="516">
        <v>99</v>
      </c>
      <c r="N3176" s="516">
        <v>99</v>
      </c>
      <c r="O3176" s="516">
        <v>18</v>
      </c>
      <c r="P3176" s="516">
        <v>9999</v>
      </c>
    </row>
    <row r="3177" spans="1:16" s="516" customFormat="1">
      <c r="A3177" s="516">
        <v>14</v>
      </c>
      <c r="B3177" s="516">
        <v>202</v>
      </c>
      <c r="C3177" s="516">
        <v>2006</v>
      </c>
      <c r="D3177" s="516">
        <v>99</v>
      </c>
      <c r="E3177" s="516">
        <v>99</v>
      </c>
      <c r="F3177" s="516">
        <v>99</v>
      </c>
      <c r="G3177" s="516">
        <v>99</v>
      </c>
      <c r="H3177" s="516">
        <v>99</v>
      </c>
      <c r="I3177" s="516">
        <v>99</v>
      </c>
      <c r="J3177" s="516">
        <v>999</v>
      </c>
      <c r="K3177" s="516">
        <v>99</v>
      </c>
      <c r="L3177" s="516">
        <v>99</v>
      </c>
      <c r="M3177" s="516">
        <v>99</v>
      </c>
      <c r="N3177" s="516">
        <v>99</v>
      </c>
      <c r="O3177" s="516">
        <v>54</v>
      </c>
      <c r="P3177" s="516">
        <v>9999</v>
      </c>
    </row>
    <row r="3178" spans="1:16" s="516" customFormat="1">
      <c r="A3178" s="516">
        <v>14</v>
      </c>
      <c r="B3178" s="516">
        <v>203</v>
      </c>
      <c r="C3178" s="516">
        <v>2005</v>
      </c>
      <c r="D3178" s="516">
        <v>99</v>
      </c>
      <c r="E3178" s="516">
        <v>99</v>
      </c>
      <c r="F3178" s="516">
        <v>99</v>
      </c>
      <c r="G3178" s="516">
        <v>99</v>
      </c>
      <c r="H3178" s="516">
        <v>99</v>
      </c>
      <c r="I3178" s="516">
        <v>99</v>
      </c>
      <c r="J3178" s="516">
        <v>999</v>
      </c>
      <c r="K3178" s="516">
        <v>99</v>
      </c>
      <c r="L3178" s="516">
        <v>99</v>
      </c>
      <c r="M3178" s="516">
        <v>99</v>
      </c>
      <c r="N3178" s="516">
        <v>99</v>
      </c>
      <c r="O3178" s="516">
        <v>1</v>
      </c>
      <c r="P3178" s="516">
        <v>9999</v>
      </c>
    </row>
    <row r="3179" spans="1:16" s="516" customFormat="1">
      <c r="A3179" s="516">
        <v>14</v>
      </c>
      <c r="B3179" s="516">
        <v>204</v>
      </c>
      <c r="C3179" s="516">
        <v>2005</v>
      </c>
      <c r="D3179" s="516">
        <v>99</v>
      </c>
      <c r="E3179" s="516">
        <v>99</v>
      </c>
      <c r="F3179" s="516">
        <v>99</v>
      </c>
      <c r="G3179" s="516">
        <v>99</v>
      </c>
      <c r="H3179" s="516">
        <v>99</v>
      </c>
      <c r="I3179" s="516">
        <v>99</v>
      </c>
      <c r="J3179" s="516">
        <v>999</v>
      </c>
      <c r="K3179" s="516">
        <v>99</v>
      </c>
      <c r="L3179" s="516">
        <v>99</v>
      </c>
      <c r="M3179" s="516">
        <v>99</v>
      </c>
      <c r="N3179" s="516">
        <v>99</v>
      </c>
      <c r="O3179" s="516">
        <v>4</v>
      </c>
      <c r="P3179" s="516">
        <v>9999</v>
      </c>
    </row>
    <row r="3180" spans="1:16" s="516" customFormat="1">
      <c r="A3180" s="516">
        <v>14</v>
      </c>
      <c r="B3180" s="516">
        <v>205</v>
      </c>
      <c r="C3180" s="516">
        <v>2005</v>
      </c>
      <c r="D3180" s="516">
        <v>99</v>
      </c>
      <c r="E3180" s="516">
        <v>99</v>
      </c>
      <c r="F3180" s="516">
        <v>99</v>
      </c>
      <c r="G3180" s="516">
        <v>99</v>
      </c>
      <c r="H3180" s="516">
        <v>99</v>
      </c>
      <c r="I3180" s="516">
        <v>99</v>
      </c>
      <c r="J3180" s="516">
        <v>999</v>
      </c>
      <c r="K3180" s="516">
        <v>99</v>
      </c>
      <c r="L3180" s="516">
        <v>99</v>
      </c>
      <c r="M3180" s="516">
        <v>99</v>
      </c>
      <c r="N3180" s="516">
        <v>99</v>
      </c>
      <c r="O3180" s="516">
        <v>8</v>
      </c>
      <c r="P3180" s="516">
        <v>9999</v>
      </c>
    </row>
    <row r="3181" spans="1:16" s="516" customFormat="1">
      <c r="A3181" s="516">
        <v>14</v>
      </c>
      <c r="B3181" s="516">
        <v>206</v>
      </c>
      <c r="C3181" s="516">
        <v>2005</v>
      </c>
      <c r="D3181" s="516">
        <v>99</v>
      </c>
      <c r="E3181" s="516">
        <v>99</v>
      </c>
      <c r="F3181" s="516">
        <v>99</v>
      </c>
      <c r="G3181" s="516">
        <v>99</v>
      </c>
      <c r="H3181" s="516">
        <v>99</v>
      </c>
      <c r="I3181" s="516">
        <v>99</v>
      </c>
      <c r="J3181" s="516">
        <v>999</v>
      </c>
      <c r="K3181" s="516">
        <v>99</v>
      </c>
      <c r="L3181" s="516">
        <v>99</v>
      </c>
      <c r="M3181" s="516">
        <v>99</v>
      </c>
      <c r="N3181" s="516">
        <v>99</v>
      </c>
      <c r="O3181" s="516">
        <v>9</v>
      </c>
      <c r="P3181" s="516">
        <v>9999</v>
      </c>
    </row>
    <row r="3182" spans="1:16" s="516" customFormat="1">
      <c r="A3182" s="516">
        <v>14</v>
      </c>
      <c r="B3182" s="516">
        <v>207</v>
      </c>
      <c r="C3182" s="516">
        <v>2005</v>
      </c>
      <c r="D3182" s="516">
        <v>99</v>
      </c>
      <c r="E3182" s="516">
        <v>99</v>
      </c>
      <c r="F3182" s="516">
        <v>99</v>
      </c>
      <c r="G3182" s="516">
        <v>99</v>
      </c>
      <c r="H3182" s="516">
        <v>99</v>
      </c>
      <c r="I3182" s="516">
        <v>99</v>
      </c>
      <c r="J3182" s="516">
        <v>999</v>
      </c>
      <c r="K3182" s="516">
        <v>99</v>
      </c>
      <c r="L3182" s="516">
        <v>99</v>
      </c>
      <c r="M3182" s="516">
        <v>99</v>
      </c>
      <c r="N3182" s="516">
        <v>99</v>
      </c>
      <c r="O3182" s="516">
        <v>11</v>
      </c>
      <c r="P3182" s="516">
        <v>9999</v>
      </c>
    </row>
    <row r="3183" spans="1:16" s="516" customFormat="1">
      <c r="A3183" s="516">
        <v>14</v>
      </c>
      <c r="B3183" s="516">
        <v>208</v>
      </c>
      <c r="C3183" s="516">
        <v>2005</v>
      </c>
      <c r="D3183" s="516">
        <v>99</v>
      </c>
      <c r="E3183" s="516">
        <v>99</v>
      </c>
      <c r="F3183" s="516">
        <v>99</v>
      </c>
      <c r="G3183" s="516">
        <v>99</v>
      </c>
      <c r="H3183" s="516">
        <v>99</v>
      </c>
      <c r="I3183" s="516">
        <v>99</v>
      </c>
      <c r="J3183" s="516">
        <v>999</v>
      </c>
      <c r="K3183" s="516">
        <v>99</v>
      </c>
      <c r="L3183" s="516">
        <v>99</v>
      </c>
      <c r="M3183" s="516">
        <v>99</v>
      </c>
      <c r="N3183" s="516">
        <v>99</v>
      </c>
      <c r="O3183" s="516">
        <v>14</v>
      </c>
      <c r="P3183" s="516">
        <v>9999</v>
      </c>
    </row>
    <row r="3184" spans="1:16" s="523" customFormat="1">
      <c r="A3184" s="523">
        <v>14</v>
      </c>
      <c r="B3184" s="523">
        <v>209</v>
      </c>
      <c r="C3184" s="523">
        <v>2005</v>
      </c>
      <c r="D3184" s="523">
        <v>99</v>
      </c>
      <c r="E3184" s="523">
        <v>99</v>
      </c>
      <c r="F3184" s="523">
        <v>99</v>
      </c>
      <c r="G3184" s="523">
        <v>99</v>
      </c>
      <c r="H3184" s="523">
        <v>99</v>
      </c>
      <c r="I3184" s="523">
        <v>99</v>
      </c>
      <c r="J3184" s="523">
        <v>999</v>
      </c>
      <c r="K3184" s="523">
        <v>99</v>
      </c>
      <c r="L3184" s="523">
        <v>99</v>
      </c>
      <c r="M3184" s="523">
        <v>99</v>
      </c>
      <c r="N3184" s="523">
        <v>99</v>
      </c>
      <c r="O3184" s="523">
        <v>15</v>
      </c>
      <c r="P3184" s="523">
        <v>9999</v>
      </c>
    </row>
    <row r="3185" spans="1:18" s="523" customFormat="1">
      <c r="A3185" s="523">
        <v>14</v>
      </c>
      <c r="B3185" s="523">
        <v>210</v>
      </c>
      <c r="C3185" s="523">
        <v>2005</v>
      </c>
      <c r="D3185" s="523">
        <v>99</v>
      </c>
      <c r="E3185" s="523">
        <v>99</v>
      </c>
      <c r="F3185" s="523">
        <v>99</v>
      </c>
      <c r="G3185" s="523">
        <v>99</v>
      </c>
      <c r="H3185" s="523">
        <v>99</v>
      </c>
      <c r="I3185" s="523">
        <v>99</v>
      </c>
      <c r="J3185" s="523">
        <v>999</v>
      </c>
      <c r="K3185" s="523">
        <v>99</v>
      </c>
      <c r="L3185" s="523">
        <v>99</v>
      </c>
      <c r="M3185" s="523">
        <v>99</v>
      </c>
      <c r="N3185" s="523">
        <v>99</v>
      </c>
      <c r="O3185" s="523">
        <v>16</v>
      </c>
      <c r="P3185" s="523">
        <v>9999</v>
      </c>
    </row>
    <row r="3186" spans="1:18" s="523" customFormat="1">
      <c r="A3186" s="523">
        <v>14</v>
      </c>
      <c r="B3186" s="523">
        <v>211</v>
      </c>
      <c r="C3186" s="523">
        <v>2005</v>
      </c>
      <c r="D3186" s="523">
        <v>99</v>
      </c>
      <c r="E3186" s="523">
        <v>99</v>
      </c>
      <c r="F3186" s="523">
        <v>99</v>
      </c>
      <c r="G3186" s="523">
        <v>99</v>
      </c>
      <c r="H3186" s="523">
        <v>99</v>
      </c>
      <c r="I3186" s="523">
        <v>99</v>
      </c>
      <c r="J3186" s="523">
        <v>999</v>
      </c>
      <c r="K3186" s="523">
        <v>99</v>
      </c>
      <c r="L3186" s="523">
        <v>99</v>
      </c>
      <c r="M3186" s="523">
        <v>99</v>
      </c>
      <c r="N3186" s="523">
        <v>99</v>
      </c>
      <c r="O3186" s="523">
        <v>18</v>
      </c>
      <c r="P3186" s="523">
        <v>9999</v>
      </c>
    </row>
    <row r="3187" spans="1:18" s="523" customFormat="1">
      <c r="A3187" s="523">
        <v>14</v>
      </c>
      <c r="B3187" s="523">
        <v>212</v>
      </c>
      <c r="C3187" s="523">
        <v>2005</v>
      </c>
      <c r="D3187" s="523">
        <v>99</v>
      </c>
      <c r="E3187" s="523">
        <v>99</v>
      </c>
      <c r="F3187" s="523">
        <v>99</v>
      </c>
      <c r="G3187" s="523">
        <v>99</v>
      </c>
      <c r="H3187" s="523">
        <v>99</v>
      </c>
      <c r="I3187" s="523">
        <v>99</v>
      </c>
      <c r="J3187" s="523">
        <v>999</v>
      </c>
      <c r="K3187" s="523">
        <v>99</v>
      </c>
      <c r="L3187" s="523">
        <v>99</v>
      </c>
      <c r="M3187" s="523">
        <v>99</v>
      </c>
      <c r="N3187" s="523">
        <v>99</v>
      </c>
      <c r="O3187" s="523">
        <v>54</v>
      </c>
      <c r="P3187" s="523">
        <v>9999</v>
      </c>
    </row>
    <row r="3188" spans="1:18">
      <c r="A3188">
        <v>16</v>
      </c>
      <c r="B3188">
        <v>1</v>
      </c>
      <c r="C3188">
        <v>2024</v>
      </c>
      <c r="D3188">
        <v>1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1</v>
      </c>
      <c r="M3188">
        <v>99</v>
      </c>
      <c r="N3188">
        <v>99</v>
      </c>
      <c r="O3188">
        <v>99</v>
      </c>
      <c r="P3188">
        <v>99</v>
      </c>
      <c r="R3188">
        <v>0</v>
      </c>
    </row>
    <row r="3189" spans="1:18">
      <c r="A3189">
        <v>16</v>
      </c>
      <c r="B3189">
        <v>2</v>
      </c>
      <c r="C3189">
        <v>2024</v>
      </c>
      <c r="D3189">
        <v>2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1</v>
      </c>
      <c r="M3189">
        <v>99</v>
      </c>
      <c r="N3189">
        <v>99</v>
      </c>
      <c r="O3189">
        <v>99</v>
      </c>
      <c r="P3189">
        <v>99</v>
      </c>
      <c r="R3189">
        <v>0</v>
      </c>
    </row>
    <row r="3190" spans="1:18">
      <c r="A3190">
        <v>16</v>
      </c>
      <c r="B3190">
        <v>3</v>
      </c>
      <c r="C3190">
        <v>2024</v>
      </c>
      <c r="D3190">
        <v>3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1</v>
      </c>
      <c r="M3190">
        <v>99</v>
      </c>
      <c r="N3190">
        <v>99</v>
      </c>
      <c r="O3190">
        <v>99</v>
      </c>
      <c r="P3190">
        <v>99</v>
      </c>
      <c r="R3190">
        <v>0</v>
      </c>
    </row>
    <row r="3191" spans="1:18">
      <c r="A3191">
        <v>16</v>
      </c>
      <c r="B3191">
        <v>4</v>
      </c>
      <c r="C3191">
        <v>2024</v>
      </c>
      <c r="D3191">
        <v>4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1</v>
      </c>
      <c r="M3191">
        <v>99</v>
      </c>
      <c r="N3191">
        <v>99</v>
      </c>
      <c r="O3191">
        <v>99</v>
      </c>
      <c r="P3191">
        <v>99</v>
      </c>
      <c r="R3191">
        <v>0</v>
      </c>
    </row>
    <row r="3192" spans="1:18">
      <c r="A3192">
        <v>16</v>
      </c>
      <c r="B3192">
        <v>5</v>
      </c>
      <c r="C3192">
        <v>2024</v>
      </c>
      <c r="D3192">
        <v>5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1</v>
      </c>
      <c r="M3192">
        <v>99</v>
      </c>
      <c r="N3192">
        <v>99</v>
      </c>
      <c r="O3192">
        <v>99</v>
      </c>
      <c r="P3192">
        <v>99</v>
      </c>
      <c r="R3192">
        <v>0</v>
      </c>
    </row>
    <row r="3193" spans="1:18">
      <c r="A3193">
        <v>16</v>
      </c>
      <c r="B3193">
        <v>6</v>
      </c>
      <c r="C3193">
        <v>2024</v>
      </c>
      <c r="D3193">
        <v>6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1</v>
      </c>
      <c r="M3193">
        <v>99</v>
      </c>
      <c r="N3193">
        <v>99</v>
      </c>
      <c r="O3193">
        <v>99</v>
      </c>
      <c r="P3193">
        <v>99</v>
      </c>
      <c r="R3193">
        <v>0</v>
      </c>
    </row>
    <row r="3194" spans="1:18">
      <c r="A3194">
        <v>16</v>
      </c>
      <c r="B3194">
        <v>7</v>
      </c>
      <c r="C3194">
        <v>2024</v>
      </c>
      <c r="D3194">
        <v>7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1</v>
      </c>
      <c r="M3194">
        <v>99</v>
      </c>
      <c r="N3194">
        <v>99</v>
      </c>
      <c r="O3194">
        <v>99</v>
      </c>
      <c r="P3194">
        <v>99</v>
      </c>
      <c r="R3194">
        <v>0</v>
      </c>
    </row>
    <row r="3195" spans="1:18">
      <c r="A3195">
        <v>16</v>
      </c>
      <c r="B3195">
        <v>8</v>
      </c>
      <c r="C3195">
        <v>2024</v>
      </c>
      <c r="D3195">
        <v>8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1</v>
      </c>
      <c r="M3195">
        <v>99</v>
      </c>
      <c r="N3195">
        <v>99</v>
      </c>
      <c r="O3195">
        <v>99</v>
      </c>
      <c r="P3195">
        <v>99</v>
      </c>
      <c r="R3195">
        <v>0</v>
      </c>
    </row>
    <row r="3196" spans="1:18">
      <c r="A3196">
        <v>16</v>
      </c>
      <c r="B3196">
        <v>9</v>
      </c>
      <c r="C3196">
        <v>2024</v>
      </c>
      <c r="D3196">
        <v>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1</v>
      </c>
      <c r="M3196">
        <v>99</v>
      </c>
      <c r="N3196">
        <v>99</v>
      </c>
      <c r="O3196">
        <v>99</v>
      </c>
      <c r="P3196">
        <v>99</v>
      </c>
      <c r="R3196">
        <v>0</v>
      </c>
    </row>
    <row r="3197" spans="1:18">
      <c r="A3197">
        <v>16</v>
      </c>
      <c r="B3197">
        <v>10</v>
      </c>
      <c r="C3197">
        <v>2024</v>
      </c>
      <c r="D3197">
        <v>10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1</v>
      </c>
      <c r="M3197">
        <v>99</v>
      </c>
      <c r="N3197">
        <v>99</v>
      </c>
      <c r="O3197">
        <v>99</v>
      </c>
      <c r="P3197">
        <v>99</v>
      </c>
      <c r="R3197">
        <v>0</v>
      </c>
    </row>
    <row r="3198" spans="1:18">
      <c r="A3198">
        <v>16</v>
      </c>
      <c r="B3198">
        <v>11</v>
      </c>
      <c r="C3198">
        <v>2024</v>
      </c>
      <c r="D3198">
        <v>11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1</v>
      </c>
      <c r="M3198">
        <v>99</v>
      </c>
      <c r="N3198">
        <v>99</v>
      </c>
      <c r="O3198">
        <v>99</v>
      </c>
      <c r="P3198">
        <v>99</v>
      </c>
      <c r="R3198">
        <v>0</v>
      </c>
    </row>
    <row r="3199" spans="1:18">
      <c r="A3199">
        <v>16</v>
      </c>
      <c r="B3199">
        <v>12</v>
      </c>
      <c r="C3199">
        <v>2024</v>
      </c>
      <c r="D3199">
        <v>12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1</v>
      </c>
      <c r="M3199">
        <v>99</v>
      </c>
      <c r="N3199">
        <v>99</v>
      </c>
      <c r="O3199">
        <v>99</v>
      </c>
      <c r="P3199">
        <v>99</v>
      </c>
      <c r="R3199">
        <v>0</v>
      </c>
    </row>
    <row r="3200" spans="1:18">
      <c r="A3200">
        <v>16</v>
      </c>
      <c r="B3200">
        <v>13</v>
      </c>
      <c r="C3200">
        <v>2024</v>
      </c>
      <c r="D3200">
        <v>1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2</v>
      </c>
      <c r="M3200">
        <v>99</v>
      </c>
      <c r="N3200">
        <v>99</v>
      </c>
      <c r="O3200">
        <v>99</v>
      </c>
      <c r="P3200">
        <v>99</v>
      </c>
      <c r="R3200">
        <v>0</v>
      </c>
    </row>
    <row r="3201" spans="1:37">
      <c r="A3201">
        <v>16</v>
      </c>
      <c r="B3201">
        <v>14</v>
      </c>
      <c r="C3201">
        <v>2024</v>
      </c>
      <c r="D3201">
        <v>2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2</v>
      </c>
      <c r="M3201">
        <v>99</v>
      </c>
      <c r="N3201">
        <v>99</v>
      </c>
      <c r="O3201">
        <v>99</v>
      </c>
      <c r="P3201">
        <v>99</v>
      </c>
      <c r="Q3201">
        <v>3</v>
      </c>
      <c r="R3201">
        <v>3</v>
      </c>
      <c r="S3201">
        <v>2</v>
      </c>
      <c r="T3201">
        <v>4.6666666666666679</v>
      </c>
      <c r="U3201">
        <v>32.766666666666673</v>
      </c>
      <c r="V3201">
        <v>0</v>
      </c>
      <c r="W3201">
        <v>0</v>
      </c>
      <c r="X3201">
        <v>100</v>
      </c>
      <c r="Y3201">
        <v>33.333333333333343</v>
      </c>
      <c r="Z3201">
        <v>33.333333333333343</v>
      </c>
      <c r="AA3201">
        <v>17.984128805390839</v>
      </c>
      <c r="AB3201">
        <v>0</v>
      </c>
      <c r="AC3201">
        <v>1.6996731711975941</v>
      </c>
      <c r="AE3201">
        <v>97.017759445560074</v>
      </c>
      <c r="AG3201">
        <v>0.94936708860759444</v>
      </c>
      <c r="AH3201">
        <v>0.74837648742681862</v>
      </c>
      <c r="AI3201">
        <v>2</v>
      </c>
      <c r="AJ3201">
        <v>107.65</v>
      </c>
      <c r="AK3201">
        <v>16.090357005273798</v>
      </c>
    </row>
    <row r="3202" spans="1:37">
      <c r="A3202">
        <v>16</v>
      </c>
      <c r="B3202">
        <v>15</v>
      </c>
      <c r="C3202">
        <v>2024</v>
      </c>
      <c r="D3202">
        <v>3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2</v>
      </c>
      <c r="M3202">
        <v>99</v>
      </c>
      <c r="N3202">
        <v>99</v>
      </c>
      <c r="O3202">
        <v>99</v>
      </c>
      <c r="P3202">
        <v>99</v>
      </c>
      <c r="Q3202">
        <v>4</v>
      </c>
      <c r="R3202">
        <v>4</v>
      </c>
      <c r="S3202">
        <v>2</v>
      </c>
      <c r="T3202">
        <v>3.5</v>
      </c>
      <c r="U3202">
        <v>23</v>
      </c>
      <c r="V3202">
        <v>0</v>
      </c>
      <c r="W3202">
        <v>0</v>
      </c>
      <c r="X3202">
        <v>100</v>
      </c>
      <c r="Y3202">
        <v>50</v>
      </c>
      <c r="Z3202">
        <v>0</v>
      </c>
      <c r="AA3202">
        <v>4.4039754767709596</v>
      </c>
      <c r="AB3202">
        <v>0</v>
      </c>
      <c r="AC3202">
        <v>0.8660254037844386</v>
      </c>
      <c r="AE3202">
        <v>-36.707305984279749</v>
      </c>
      <c r="AG3202">
        <v>0.18357044515832951</v>
      </c>
      <c r="AH3202">
        <v>9.5983908089148223E-2</v>
      </c>
      <c r="AI3202">
        <v>3</v>
      </c>
      <c r="AJ3202">
        <v>110.7</v>
      </c>
      <c r="AK3202">
        <v>15.623236201993995</v>
      </c>
    </row>
    <row r="3203" spans="1:37">
      <c r="A3203">
        <v>16</v>
      </c>
      <c r="B3203">
        <v>16</v>
      </c>
      <c r="C3203">
        <v>2024</v>
      </c>
      <c r="D3203">
        <v>4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2</v>
      </c>
      <c r="M3203">
        <v>99</v>
      </c>
      <c r="N3203">
        <v>99</v>
      </c>
      <c r="O3203">
        <v>99</v>
      </c>
      <c r="P3203">
        <v>99</v>
      </c>
      <c r="Q3203">
        <v>2</v>
      </c>
      <c r="R3203">
        <v>2</v>
      </c>
      <c r="S3203">
        <v>2</v>
      </c>
      <c r="T3203">
        <v>3.5</v>
      </c>
      <c r="U3203">
        <v>20.6</v>
      </c>
      <c r="V3203">
        <v>0</v>
      </c>
      <c r="W3203">
        <v>0</v>
      </c>
      <c r="X3203">
        <v>100</v>
      </c>
      <c r="Y3203">
        <v>50</v>
      </c>
      <c r="Z3203">
        <v>0</v>
      </c>
      <c r="AA3203">
        <v>2.5999999999999859</v>
      </c>
      <c r="AB3203">
        <v>0</v>
      </c>
      <c r="AC3203">
        <v>0.5</v>
      </c>
      <c r="AE3203">
        <v>100.0000000000003</v>
      </c>
      <c r="AG3203">
        <v>0.48661800486618007</v>
      </c>
      <c r="AH3203">
        <v>0.25637515401177341</v>
      </c>
      <c r="AI3203">
        <v>2</v>
      </c>
      <c r="AJ3203">
        <v>113.35</v>
      </c>
      <c r="AK3203">
        <v>14.06746920731393</v>
      </c>
    </row>
    <row r="3204" spans="1:37">
      <c r="A3204">
        <v>16</v>
      </c>
      <c r="B3204">
        <v>17</v>
      </c>
      <c r="C3204">
        <v>2024</v>
      </c>
      <c r="D3204">
        <v>5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2</v>
      </c>
      <c r="M3204">
        <v>99</v>
      </c>
      <c r="N3204">
        <v>99</v>
      </c>
      <c r="O3204">
        <v>99</v>
      </c>
      <c r="P3204">
        <v>99</v>
      </c>
      <c r="R3204">
        <v>0</v>
      </c>
    </row>
    <row r="3205" spans="1:37">
      <c r="A3205">
        <v>16</v>
      </c>
      <c r="B3205">
        <v>18</v>
      </c>
      <c r="C3205">
        <v>2024</v>
      </c>
      <c r="D3205">
        <v>6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2</v>
      </c>
      <c r="M3205">
        <v>99</v>
      </c>
      <c r="N3205">
        <v>99</v>
      </c>
      <c r="O3205">
        <v>99</v>
      </c>
      <c r="P3205">
        <v>99</v>
      </c>
      <c r="R3205">
        <v>0</v>
      </c>
    </row>
    <row r="3206" spans="1:37">
      <c r="A3206">
        <v>16</v>
      </c>
      <c r="B3206">
        <v>19</v>
      </c>
      <c r="C3206">
        <v>2024</v>
      </c>
      <c r="D3206">
        <v>7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2</v>
      </c>
      <c r="M3206">
        <v>99</v>
      </c>
      <c r="N3206">
        <v>99</v>
      </c>
      <c r="O3206">
        <v>99</v>
      </c>
      <c r="P3206">
        <v>99</v>
      </c>
      <c r="R3206">
        <v>0</v>
      </c>
    </row>
    <row r="3207" spans="1:37">
      <c r="A3207">
        <v>16</v>
      </c>
      <c r="B3207">
        <v>20</v>
      </c>
      <c r="C3207">
        <v>2024</v>
      </c>
      <c r="D3207">
        <v>8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2</v>
      </c>
      <c r="M3207">
        <v>99</v>
      </c>
      <c r="N3207">
        <v>99</v>
      </c>
      <c r="O3207">
        <v>99</v>
      </c>
      <c r="P3207">
        <v>99</v>
      </c>
      <c r="R3207">
        <v>0</v>
      </c>
    </row>
    <row r="3208" spans="1:37">
      <c r="A3208">
        <v>16</v>
      </c>
      <c r="B3208">
        <v>21</v>
      </c>
      <c r="C3208">
        <v>2024</v>
      </c>
      <c r="D3208">
        <v>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2</v>
      </c>
      <c r="M3208">
        <v>99</v>
      </c>
      <c r="N3208">
        <v>99</v>
      </c>
      <c r="O3208">
        <v>99</v>
      </c>
      <c r="P3208">
        <v>99</v>
      </c>
      <c r="R3208">
        <v>0</v>
      </c>
    </row>
    <row r="3209" spans="1:37">
      <c r="A3209">
        <v>16</v>
      </c>
      <c r="B3209">
        <v>22</v>
      </c>
      <c r="C3209">
        <v>2024</v>
      </c>
      <c r="D3209">
        <v>10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2</v>
      </c>
      <c r="M3209">
        <v>99</v>
      </c>
      <c r="N3209">
        <v>99</v>
      </c>
      <c r="O3209">
        <v>99</v>
      </c>
      <c r="P3209">
        <v>99</v>
      </c>
      <c r="R3209">
        <v>0</v>
      </c>
    </row>
    <row r="3210" spans="1:37">
      <c r="A3210">
        <v>16</v>
      </c>
      <c r="B3210">
        <v>23</v>
      </c>
      <c r="C3210">
        <v>2024</v>
      </c>
      <c r="D3210">
        <v>11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2</v>
      </c>
      <c r="M3210">
        <v>99</v>
      </c>
      <c r="N3210">
        <v>99</v>
      </c>
      <c r="O3210">
        <v>99</v>
      </c>
      <c r="P3210">
        <v>99</v>
      </c>
      <c r="R3210">
        <v>0</v>
      </c>
    </row>
    <row r="3211" spans="1:37">
      <c r="A3211">
        <v>16</v>
      </c>
      <c r="B3211">
        <v>24</v>
      </c>
      <c r="C3211">
        <v>2024</v>
      </c>
      <c r="D3211">
        <v>12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2</v>
      </c>
      <c r="M3211">
        <v>99</v>
      </c>
      <c r="N3211">
        <v>99</v>
      </c>
      <c r="O3211">
        <v>99</v>
      </c>
      <c r="P3211">
        <v>99</v>
      </c>
      <c r="R3211">
        <v>0</v>
      </c>
    </row>
    <row r="3212" spans="1:37">
      <c r="A3212">
        <v>16</v>
      </c>
      <c r="B3212">
        <v>25</v>
      </c>
      <c r="C3212">
        <v>2024</v>
      </c>
      <c r="D3212">
        <v>1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3</v>
      </c>
      <c r="M3212">
        <v>99</v>
      </c>
      <c r="N3212">
        <v>99</v>
      </c>
      <c r="O3212">
        <v>99</v>
      </c>
      <c r="P3212">
        <v>99</v>
      </c>
      <c r="R3212">
        <v>0</v>
      </c>
    </row>
    <row r="3213" spans="1:37">
      <c r="A3213">
        <v>16</v>
      </c>
      <c r="B3213">
        <v>26</v>
      </c>
      <c r="C3213">
        <v>2024</v>
      </c>
      <c r="D3213">
        <v>2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3</v>
      </c>
      <c r="M3213">
        <v>99</v>
      </c>
      <c r="N3213">
        <v>99</v>
      </c>
      <c r="O3213">
        <v>99</v>
      </c>
      <c r="P3213">
        <v>99</v>
      </c>
      <c r="Q3213">
        <v>1</v>
      </c>
      <c r="R3213">
        <v>1</v>
      </c>
      <c r="S3213">
        <v>3</v>
      </c>
      <c r="T3213">
        <v>4</v>
      </c>
      <c r="U3213">
        <v>21.7</v>
      </c>
      <c r="V3213">
        <v>0</v>
      </c>
      <c r="W3213">
        <v>0</v>
      </c>
      <c r="X3213">
        <v>100</v>
      </c>
      <c r="Y3213">
        <v>0</v>
      </c>
      <c r="Z3213">
        <v>0</v>
      </c>
      <c r="AA3213">
        <v>0</v>
      </c>
      <c r="AB3213">
        <v>0</v>
      </c>
      <c r="AC3213">
        <v>0</v>
      </c>
      <c r="AG3213">
        <v>0.31645569620253161</v>
      </c>
      <c r="AH3213">
        <v>0.16520620322646951</v>
      </c>
      <c r="AI3213">
        <v>1</v>
      </c>
      <c r="AJ3213">
        <v>107.1</v>
      </c>
      <c r="AK3213">
        <v>17.664092136633947</v>
      </c>
    </row>
    <row r="3214" spans="1:37">
      <c r="A3214">
        <v>16</v>
      </c>
      <c r="B3214">
        <v>27</v>
      </c>
      <c r="C3214">
        <v>2024</v>
      </c>
      <c r="D3214">
        <v>3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3</v>
      </c>
      <c r="M3214">
        <v>99</v>
      </c>
      <c r="N3214">
        <v>99</v>
      </c>
      <c r="O3214">
        <v>99</v>
      </c>
      <c r="P3214">
        <v>99</v>
      </c>
      <c r="Q3214">
        <v>3</v>
      </c>
      <c r="R3214">
        <v>3</v>
      </c>
      <c r="S3214">
        <v>3</v>
      </c>
      <c r="T3214">
        <v>5</v>
      </c>
      <c r="U3214">
        <v>29.9</v>
      </c>
      <c r="V3214">
        <v>0</v>
      </c>
      <c r="W3214">
        <v>0</v>
      </c>
      <c r="X3214">
        <v>100</v>
      </c>
      <c r="Y3214">
        <v>66.666666666666686</v>
      </c>
      <c r="Z3214">
        <v>33.333333333333343</v>
      </c>
      <c r="AA3214">
        <v>5.4135632135098257</v>
      </c>
      <c r="AB3214">
        <v>0</v>
      </c>
      <c r="AC3214">
        <v>0</v>
      </c>
      <c r="AG3214">
        <v>0.1376778338687471</v>
      </c>
      <c r="AH3214">
        <v>9.35843103869195E-2</v>
      </c>
      <c r="AI3214">
        <v>3</v>
      </c>
      <c r="AJ3214">
        <v>115.8333333333333</v>
      </c>
      <c r="AK3214">
        <v>19.016871682423659</v>
      </c>
    </row>
    <row r="3215" spans="1:37">
      <c r="A3215">
        <v>16</v>
      </c>
      <c r="B3215">
        <v>28</v>
      </c>
      <c r="C3215">
        <v>2024</v>
      </c>
      <c r="D3215">
        <v>4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3</v>
      </c>
      <c r="M3215">
        <v>99</v>
      </c>
      <c r="N3215">
        <v>99</v>
      </c>
      <c r="O3215">
        <v>99</v>
      </c>
      <c r="P3215">
        <v>99</v>
      </c>
      <c r="Q3215">
        <v>4</v>
      </c>
      <c r="R3215">
        <v>4</v>
      </c>
      <c r="S3215">
        <v>3</v>
      </c>
      <c r="T3215">
        <v>4</v>
      </c>
      <c r="U3215">
        <v>21.025000000000006</v>
      </c>
      <c r="V3215">
        <v>0</v>
      </c>
      <c r="W3215">
        <v>0</v>
      </c>
      <c r="X3215">
        <v>75</v>
      </c>
      <c r="Y3215">
        <v>50</v>
      </c>
      <c r="Z3215">
        <v>0</v>
      </c>
      <c r="AA3215">
        <v>7.8222039733057249</v>
      </c>
      <c r="AB3215">
        <v>0</v>
      </c>
      <c r="AC3215">
        <v>1.8708286933869704</v>
      </c>
      <c r="AE3215">
        <v>98.571794541365435</v>
      </c>
      <c r="AG3215">
        <v>0.97323600973236013</v>
      </c>
      <c r="AH3215">
        <v>0.5233288944754888</v>
      </c>
      <c r="AI3215">
        <v>3</v>
      </c>
      <c r="AJ3215">
        <v>103.23333333333332</v>
      </c>
      <c r="AK3215">
        <v>15.18934669593783</v>
      </c>
    </row>
    <row r="3216" spans="1:37">
      <c r="A3216">
        <v>16</v>
      </c>
      <c r="B3216">
        <v>29</v>
      </c>
      <c r="C3216">
        <v>2024</v>
      </c>
      <c r="D3216">
        <v>5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3</v>
      </c>
      <c r="M3216">
        <v>99</v>
      </c>
      <c r="N3216">
        <v>99</v>
      </c>
      <c r="O3216">
        <v>99</v>
      </c>
      <c r="P3216">
        <v>99</v>
      </c>
      <c r="Q3216">
        <v>1</v>
      </c>
      <c r="R3216">
        <v>1</v>
      </c>
      <c r="S3216">
        <v>3</v>
      </c>
      <c r="T3216">
        <v>5</v>
      </c>
      <c r="U3216">
        <v>17.2</v>
      </c>
      <c r="V3216">
        <v>0</v>
      </c>
      <c r="W3216">
        <v>0</v>
      </c>
      <c r="X3216">
        <v>100</v>
      </c>
      <c r="Y3216">
        <v>0</v>
      </c>
      <c r="Z3216">
        <v>0</v>
      </c>
      <c r="AA3216">
        <v>0</v>
      </c>
      <c r="AB3216">
        <v>0</v>
      </c>
      <c r="AC3216">
        <v>0</v>
      </c>
      <c r="AG3216">
        <v>0.74074074074074081</v>
      </c>
      <c r="AH3216">
        <v>0.31150955356334326</v>
      </c>
      <c r="AI3216">
        <v>1</v>
      </c>
      <c r="AJ3216">
        <v>107.1</v>
      </c>
      <c r="AK3216">
        <v>14.001031555304325</v>
      </c>
    </row>
    <row r="3217" spans="1:37">
      <c r="A3217">
        <v>16</v>
      </c>
      <c r="B3217">
        <v>30</v>
      </c>
      <c r="C3217">
        <v>2024</v>
      </c>
      <c r="D3217">
        <v>6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3</v>
      </c>
      <c r="M3217">
        <v>99</v>
      </c>
      <c r="N3217">
        <v>99</v>
      </c>
      <c r="O3217">
        <v>99</v>
      </c>
      <c r="P3217">
        <v>99</v>
      </c>
      <c r="Q3217">
        <v>2</v>
      </c>
      <c r="R3217">
        <v>2</v>
      </c>
      <c r="S3217">
        <v>3</v>
      </c>
      <c r="T3217">
        <v>4.5</v>
      </c>
      <c r="U3217">
        <v>12.9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0.80000000000000926</v>
      </c>
      <c r="AB3217">
        <v>0</v>
      </c>
      <c r="AC3217">
        <v>0.5</v>
      </c>
      <c r="AE3217">
        <v>-99.999999999998522</v>
      </c>
      <c r="AG3217">
        <v>2.2471910112359552</v>
      </c>
      <c r="AH3217">
        <v>0.7631104143867018</v>
      </c>
      <c r="AI3217">
        <v>2</v>
      </c>
      <c r="AJ3217">
        <v>99.1</v>
      </c>
      <c r="AK3217">
        <v>13.257898343086637</v>
      </c>
    </row>
    <row r="3218" spans="1:37">
      <c r="A3218">
        <v>16</v>
      </c>
      <c r="B3218">
        <v>31</v>
      </c>
      <c r="C3218">
        <v>2024</v>
      </c>
      <c r="D3218">
        <v>7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3</v>
      </c>
      <c r="M3218">
        <v>99</v>
      </c>
      <c r="N3218">
        <v>99</v>
      </c>
      <c r="O3218">
        <v>99</v>
      </c>
      <c r="P3218">
        <v>99</v>
      </c>
      <c r="R3218">
        <v>0</v>
      </c>
    </row>
    <row r="3219" spans="1:37">
      <c r="A3219">
        <v>16</v>
      </c>
      <c r="B3219">
        <v>32</v>
      </c>
      <c r="C3219">
        <v>2024</v>
      </c>
      <c r="D3219">
        <v>8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3</v>
      </c>
      <c r="M3219">
        <v>99</v>
      </c>
      <c r="N3219">
        <v>99</v>
      </c>
      <c r="O3219">
        <v>99</v>
      </c>
      <c r="P3219">
        <v>99</v>
      </c>
      <c r="R3219">
        <v>0</v>
      </c>
    </row>
    <row r="3220" spans="1:37">
      <c r="A3220">
        <v>16</v>
      </c>
      <c r="B3220">
        <v>33</v>
      </c>
      <c r="C3220">
        <v>2024</v>
      </c>
      <c r="D3220">
        <v>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3</v>
      </c>
      <c r="M3220">
        <v>99</v>
      </c>
      <c r="N3220">
        <v>99</v>
      </c>
      <c r="O3220">
        <v>99</v>
      </c>
      <c r="P3220">
        <v>99</v>
      </c>
      <c r="Q3220">
        <v>1</v>
      </c>
      <c r="R3220">
        <v>1</v>
      </c>
      <c r="S3220">
        <v>3</v>
      </c>
      <c r="T3220">
        <v>2</v>
      </c>
      <c r="U3220">
        <v>14.9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G3220">
        <v>0.4385964912280701</v>
      </c>
      <c r="AH3220">
        <v>0.16767949583614672</v>
      </c>
      <c r="AI3220">
        <v>1</v>
      </c>
      <c r="AJ3220">
        <v>99.9</v>
      </c>
      <c r="AK3220">
        <v>14.944789549223811</v>
      </c>
    </row>
    <row r="3221" spans="1:37">
      <c r="A3221">
        <v>16</v>
      </c>
      <c r="B3221">
        <v>34</v>
      </c>
      <c r="C3221">
        <v>2024</v>
      </c>
      <c r="D3221">
        <v>10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3</v>
      </c>
      <c r="M3221">
        <v>99</v>
      </c>
      <c r="N3221">
        <v>99</v>
      </c>
      <c r="O3221">
        <v>99</v>
      </c>
      <c r="P3221">
        <v>99</v>
      </c>
      <c r="Q3221">
        <v>1</v>
      </c>
      <c r="R3221">
        <v>1</v>
      </c>
      <c r="S3221">
        <v>3</v>
      </c>
      <c r="T3221">
        <v>5</v>
      </c>
      <c r="U3221">
        <v>14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G3221">
        <v>0.18382352941176472</v>
      </c>
      <c r="AH3221">
        <v>6.2365524338145878E-2</v>
      </c>
      <c r="AI3221">
        <v>1</v>
      </c>
      <c r="AJ3221">
        <v>100.9</v>
      </c>
      <c r="AK3221">
        <v>13.628703300655538</v>
      </c>
    </row>
    <row r="3222" spans="1:37">
      <c r="A3222">
        <v>16</v>
      </c>
      <c r="B3222">
        <v>35</v>
      </c>
      <c r="C3222">
        <v>2024</v>
      </c>
      <c r="D3222">
        <v>11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3</v>
      </c>
      <c r="M3222">
        <v>99</v>
      </c>
      <c r="N3222">
        <v>99</v>
      </c>
      <c r="O3222">
        <v>99</v>
      </c>
      <c r="P3222">
        <v>99</v>
      </c>
      <c r="R3222">
        <v>0</v>
      </c>
    </row>
    <row r="3223" spans="1:37">
      <c r="A3223">
        <v>16</v>
      </c>
      <c r="B3223">
        <v>36</v>
      </c>
      <c r="C3223">
        <v>2024</v>
      </c>
      <c r="D3223">
        <v>12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3</v>
      </c>
      <c r="M3223">
        <v>99</v>
      </c>
      <c r="N3223">
        <v>99</v>
      </c>
      <c r="O3223">
        <v>99</v>
      </c>
      <c r="P3223">
        <v>99</v>
      </c>
      <c r="R3223">
        <v>0</v>
      </c>
    </row>
    <row r="3224" spans="1:37">
      <c r="A3224">
        <v>16</v>
      </c>
      <c r="B3224">
        <v>37</v>
      </c>
      <c r="C3224">
        <v>2024</v>
      </c>
      <c r="D3224">
        <v>1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4</v>
      </c>
      <c r="M3224">
        <v>99</v>
      </c>
      <c r="N3224">
        <v>99</v>
      </c>
      <c r="O3224">
        <v>99</v>
      </c>
      <c r="P3224">
        <v>99</v>
      </c>
      <c r="Q3224">
        <v>2</v>
      </c>
      <c r="R3224">
        <v>2</v>
      </c>
      <c r="S3224">
        <v>4</v>
      </c>
      <c r="T3224">
        <v>4</v>
      </c>
      <c r="U3224">
        <v>20.9</v>
      </c>
      <c r="V3224">
        <v>0</v>
      </c>
      <c r="W3224">
        <v>0</v>
      </c>
      <c r="X3224">
        <v>50</v>
      </c>
      <c r="Y3224">
        <v>50</v>
      </c>
      <c r="Z3224">
        <v>0</v>
      </c>
      <c r="AA3224">
        <v>5.6000000000000068</v>
      </c>
      <c r="AB3224">
        <v>0</v>
      </c>
      <c r="AC3224">
        <v>0</v>
      </c>
      <c r="AG3224">
        <v>0.69930069930069916</v>
      </c>
      <c r="AH3224">
        <v>0.35326431438833716</v>
      </c>
      <c r="AI3224">
        <v>2</v>
      </c>
      <c r="AJ3224">
        <v>109.75</v>
      </c>
      <c r="AK3224">
        <v>15.388575872783264</v>
      </c>
    </row>
    <row r="3225" spans="1:37">
      <c r="A3225">
        <v>16</v>
      </c>
      <c r="B3225">
        <v>38</v>
      </c>
      <c r="C3225">
        <v>2024</v>
      </c>
      <c r="D3225">
        <v>2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4</v>
      </c>
      <c r="M3225">
        <v>99</v>
      </c>
      <c r="N3225">
        <v>99</v>
      </c>
      <c r="O3225">
        <v>99</v>
      </c>
      <c r="P3225">
        <v>99</v>
      </c>
      <c r="Q3225">
        <v>7</v>
      </c>
      <c r="R3225">
        <v>8</v>
      </c>
      <c r="S3225">
        <v>4</v>
      </c>
      <c r="T3225">
        <v>4.125</v>
      </c>
      <c r="U3225">
        <v>25.35</v>
      </c>
      <c r="V3225">
        <v>0</v>
      </c>
      <c r="W3225">
        <v>0</v>
      </c>
      <c r="X3225">
        <v>100</v>
      </c>
      <c r="Y3225">
        <v>62.5</v>
      </c>
      <c r="Z3225">
        <v>0</v>
      </c>
      <c r="AA3225">
        <v>4.6216880033165282</v>
      </c>
      <c r="AB3225">
        <v>0</v>
      </c>
      <c r="AC3225">
        <v>1.0532687216470451</v>
      </c>
      <c r="AE3225">
        <v>32.226558347610059</v>
      </c>
      <c r="AG3225">
        <v>2.5316455696202529</v>
      </c>
      <c r="AH3225">
        <v>1.5439547472040565</v>
      </c>
      <c r="AI3225">
        <v>7</v>
      </c>
      <c r="AJ3225">
        <v>113.52857142857148</v>
      </c>
      <c r="AK3225">
        <v>17.812597858192284</v>
      </c>
    </row>
    <row r="3226" spans="1:37">
      <c r="A3226">
        <v>16</v>
      </c>
      <c r="B3226">
        <v>39</v>
      </c>
      <c r="C3226">
        <v>2024</v>
      </c>
      <c r="D3226">
        <v>3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4</v>
      </c>
      <c r="M3226">
        <v>99</v>
      </c>
      <c r="N3226">
        <v>99</v>
      </c>
      <c r="O3226">
        <v>99</v>
      </c>
      <c r="P3226">
        <v>99</v>
      </c>
      <c r="Q3226">
        <v>22</v>
      </c>
      <c r="R3226">
        <v>22</v>
      </c>
      <c r="S3226">
        <v>4</v>
      </c>
      <c r="T3226">
        <v>4.5454545454545459</v>
      </c>
      <c r="U3226">
        <v>25.13636363636364</v>
      </c>
      <c r="V3226">
        <v>0</v>
      </c>
      <c r="W3226">
        <v>0</v>
      </c>
      <c r="X3226">
        <v>90.909090909090892</v>
      </c>
      <c r="Y3226">
        <v>72.727272727272734</v>
      </c>
      <c r="Z3226">
        <v>4.5454545454545459</v>
      </c>
      <c r="AA3226">
        <v>5.3581327696184866</v>
      </c>
      <c r="AB3226">
        <v>0</v>
      </c>
      <c r="AC3226">
        <v>1.3391745329687461</v>
      </c>
      <c r="AE3226">
        <v>18.410967768580928</v>
      </c>
      <c r="AG3226">
        <v>1.0096374483708124</v>
      </c>
      <c r="AH3226">
        <v>0.57694675188368405</v>
      </c>
      <c r="AI3226">
        <v>15</v>
      </c>
      <c r="AJ3226">
        <v>114.3866666666667</v>
      </c>
      <c r="AK3226">
        <v>16.91972071519287</v>
      </c>
    </row>
    <row r="3227" spans="1:37">
      <c r="A3227">
        <v>16</v>
      </c>
      <c r="B3227">
        <v>40</v>
      </c>
      <c r="C3227">
        <v>2024</v>
      </c>
      <c r="D3227">
        <v>4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4</v>
      </c>
      <c r="M3227">
        <v>99</v>
      </c>
      <c r="N3227">
        <v>99</v>
      </c>
      <c r="O3227">
        <v>99</v>
      </c>
      <c r="P3227">
        <v>99</v>
      </c>
      <c r="Q3227">
        <v>12</v>
      </c>
      <c r="R3227">
        <v>14</v>
      </c>
      <c r="S3227">
        <v>4</v>
      </c>
      <c r="T3227">
        <v>4.7142857142857153</v>
      </c>
      <c r="U3227">
        <v>19.957142857142859</v>
      </c>
      <c r="V3227">
        <v>0</v>
      </c>
      <c r="W3227">
        <v>0</v>
      </c>
      <c r="X3227">
        <v>71.428571428571445</v>
      </c>
      <c r="Y3227">
        <v>28.571428571428577</v>
      </c>
      <c r="Z3227">
        <v>0</v>
      </c>
      <c r="AA3227">
        <v>6.7514775404789615</v>
      </c>
      <c r="AB3227">
        <v>0</v>
      </c>
      <c r="AC3227">
        <v>0.8806305718527101</v>
      </c>
      <c r="AE3227">
        <v>69.113512981511022</v>
      </c>
      <c r="AG3227">
        <v>3.4063260340632606</v>
      </c>
      <c r="AH3227">
        <v>1.7386217968662501</v>
      </c>
      <c r="AI3227">
        <v>7</v>
      </c>
      <c r="AJ3227">
        <v>108.78571428571431</v>
      </c>
      <c r="AK3227">
        <v>15.534338725760135</v>
      </c>
    </row>
    <row r="3228" spans="1:37">
      <c r="A3228">
        <v>16</v>
      </c>
      <c r="B3228">
        <v>41</v>
      </c>
      <c r="C3228">
        <v>2024</v>
      </c>
      <c r="D3228">
        <v>5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4</v>
      </c>
      <c r="M3228">
        <v>99</v>
      </c>
      <c r="N3228">
        <v>99</v>
      </c>
      <c r="O3228">
        <v>99</v>
      </c>
      <c r="P3228">
        <v>99</v>
      </c>
      <c r="Q3228">
        <v>5</v>
      </c>
      <c r="R3228">
        <v>6</v>
      </c>
      <c r="S3228">
        <v>4</v>
      </c>
      <c r="T3228">
        <v>4.6666666666666679</v>
      </c>
      <c r="U3228">
        <v>18.816666666666663</v>
      </c>
      <c r="V3228">
        <v>0</v>
      </c>
      <c r="W3228">
        <v>0</v>
      </c>
      <c r="X3228">
        <v>50</v>
      </c>
      <c r="Y3228">
        <v>16.666666666666671</v>
      </c>
      <c r="Z3228">
        <v>0</v>
      </c>
      <c r="AA3228">
        <v>5.8353567919098897</v>
      </c>
      <c r="AB3228">
        <v>0</v>
      </c>
      <c r="AC3228">
        <v>0.9428090415820618</v>
      </c>
      <c r="AE3228">
        <v>37.059743152758656</v>
      </c>
      <c r="AG3228">
        <v>4.4444444444444446</v>
      </c>
      <c r="AH3228">
        <v>2.044734220773341</v>
      </c>
      <c r="AI3228">
        <v>6</v>
      </c>
      <c r="AJ3228">
        <v>104.85</v>
      </c>
      <c r="AK3228">
        <v>15.866162576316112</v>
      </c>
    </row>
    <row r="3229" spans="1:37">
      <c r="A3229">
        <v>16</v>
      </c>
      <c r="B3229">
        <v>42</v>
      </c>
      <c r="C3229">
        <v>2024</v>
      </c>
      <c r="D3229">
        <v>6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4</v>
      </c>
      <c r="M3229">
        <v>99</v>
      </c>
      <c r="N3229">
        <v>99</v>
      </c>
      <c r="O3229">
        <v>99</v>
      </c>
      <c r="P3229">
        <v>99</v>
      </c>
      <c r="Q3229">
        <v>3</v>
      </c>
      <c r="R3229">
        <v>4</v>
      </c>
      <c r="S3229">
        <v>4</v>
      </c>
      <c r="T3229">
        <v>5</v>
      </c>
      <c r="U3229">
        <v>23.45</v>
      </c>
      <c r="V3229">
        <v>0</v>
      </c>
      <c r="W3229">
        <v>0</v>
      </c>
      <c r="X3229">
        <v>75</v>
      </c>
      <c r="Y3229">
        <v>50</v>
      </c>
      <c r="Z3229">
        <v>0</v>
      </c>
      <c r="AA3229">
        <v>7.6238113827664948</v>
      </c>
      <c r="AB3229">
        <v>0</v>
      </c>
      <c r="AC3229">
        <v>1</v>
      </c>
      <c r="AE3229">
        <v>23.610237840732193</v>
      </c>
      <c r="AG3229">
        <v>4.4943820224719104</v>
      </c>
      <c r="AH3229">
        <v>2.7744091809873099</v>
      </c>
      <c r="AI3229">
        <v>4</v>
      </c>
      <c r="AJ3229">
        <v>118.075</v>
      </c>
      <c r="AK3229">
        <v>14.139012059639988</v>
      </c>
    </row>
    <row r="3230" spans="1:37">
      <c r="A3230">
        <v>16</v>
      </c>
      <c r="B3230">
        <v>43</v>
      </c>
      <c r="C3230">
        <v>2024</v>
      </c>
      <c r="D3230">
        <v>7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4</v>
      </c>
      <c r="M3230">
        <v>99</v>
      </c>
      <c r="N3230">
        <v>99</v>
      </c>
      <c r="O3230">
        <v>99</v>
      </c>
      <c r="P3230">
        <v>99</v>
      </c>
      <c r="R3230">
        <v>0</v>
      </c>
    </row>
    <row r="3231" spans="1:37">
      <c r="A3231">
        <v>16</v>
      </c>
      <c r="B3231">
        <v>44</v>
      </c>
      <c r="C3231">
        <v>2024</v>
      </c>
      <c r="D3231">
        <v>8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4</v>
      </c>
      <c r="M3231">
        <v>99</v>
      </c>
      <c r="N3231">
        <v>99</v>
      </c>
      <c r="O3231">
        <v>99</v>
      </c>
      <c r="P3231">
        <v>99</v>
      </c>
      <c r="R3231">
        <v>0</v>
      </c>
    </row>
    <row r="3232" spans="1:37">
      <c r="A3232">
        <v>16</v>
      </c>
      <c r="B3232">
        <v>45</v>
      </c>
      <c r="C3232">
        <v>2024</v>
      </c>
      <c r="D3232">
        <v>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4</v>
      </c>
      <c r="M3232">
        <v>99</v>
      </c>
      <c r="N3232">
        <v>99</v>
      </c>
      <c r="O3232">
        <v>99</v>
      </c>
      <c r="P3232">
        <v>99</v>
      </c>
      <c r="Q3232">
        <v>3</v>
      </c>
      <c r="R3232">
        <v>3</v>
      </c>
      <c r="S3232">
        <v>4</v>
      </c>
      <c r="T3232">
        <v>4.6666666666666679</v>
      </c>
      <c r="U3232">
        <v>17.233333333333338</v>
      </c>
      <c r="V3232">
        <v>0</v>
      </c>
      <c r="W3232">
        <v>0</v>
      </c>
      <c r="X3232">
        <v>100</v>
      </c>
      <c r="Y3232">
        <v>0</v>
      </c>
      <c r="Z3232">
        <v>0</v>
      </c>
      <c r="AA3232">
        <v>1.2036980056845228</v>
      </c>
      <c r="AB3232">
        <v>0</v>
      </c>
      <c r="AC3232">
        <v>0.9428090415820618</v>
      </c>
      <c r="AE3232">
        <v>97.907556248493989</v>
      </c>
      <c r="AG3232">
        <v>1.3157894736842111</v>
      </c>
      <c r="AH3232">
        <v>0.58181408957911318</v>
      </c>
      <c r="AI3232">
        <v>3</v>
      </c>
      <c r="AJ3232">
        <v>104</v>
      </c>
      <c r="AK3232">
        <v>15.33438871905182</v>
      </c>
    </row>
    <row r="3233" spans="1:37">
      <c r="A3233">
        <v>16</v>
      </c>
      <c r="B3233">
        <v>46</v>
      </c>
      <c r="C3233">
        <v>2024</v>
      </c>
      <c r="D3233">
        <v>10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4</v>
      </c>
      <c r="M3233">
        <v>99</v>
      </c>
      <c r="N3233">
        <v>99</v>
      </c>
      <c r="O3233">
        <v>99</v>
      </c>
      <c r="P3233">
        <v>99</v>
      </c>
      <c r="Q3233">
        <v>8</v>
      </c>
      <c r="R3233">
        <v>10</v>
      </c>
      <c r="S3233">
        <v>4</v>
      </c>
      <c r="T3233">
        <v>4.8</v>
      </c>
      <c r="U3233">
        <v>18.689999999999998</v>
      </c>
      <c r="V3233">
        <v>0</v>
      </c>
      <c r="W3233">
        <v>0</v>
      </c>
      <c r="X3233">
        <v>90</v>
      </c>
      <c r="Y3233">
        <v>20</v>
      </c>
      <c r="Z3233">
        <v>0</v>
      </c>
      <c r="AA3233">
        <v>3.1117358499718626</v>
      </c>
      <c r="AB3233">
        <v>0</v>
      </c>
      <c r="AC3233">
        <v>1.326649916142161</v>
      </c>
      <c r="AE3233">
        <v>-4.8931926215117985</v>
      </c>
      <c r="AG3233">
        <v>1.8382352941176472</v>
      </c>
      <c r="AH3233">
        <v>0.83257974991424699</v>
      </c>
      <c r="AI3233">
        <v>10</v>
      </c>
      <c r="AJ3233">
        <v>105.57</v>
      </c>
      <c r="AK3233">
        <v>15.830091534400614</v>
      </c>
    </row>
    <row r="3234" spans="1:37">
      <c r="A3234">
        <v>16</v>
      </c>
      <c r="B3234">
        <v>47</v>
      </c>
      <c r="C3234">
        <v>2024</v>
      </c>
      <c r="D3234">
        <v>11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4</v>
      </c>
      <c r="M3234">
        <v>99</v>
      </c>
      <c r="N3234">
        <v>99</v>
      </c>
      <c r="O3234">
        <v>99</v>
      </c>
      <c r="P3234">
        <v>99</v>
      </c>
      <c r="Q3234">
        <v>1</v>
      </c>
      <c r="R3234">
        <v>1</v>
      </c>
      <c r="S3234">
        <v>4</v>
      </c>
      <c r="T3234">
        <v>5</v>
      </c>
      <c r="U3234">
        <v>14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G3234">
        <v>0.95238095238095277</v>
      </c>
      <c r="AH3234">
        <v>0.31512368604677338</v>
      </c>
      <c r="AI3234">
        <v>1</v>
      </c>
      <c r="AJ3234">
        <v>94</v>
      </c>
      <c r="AK3234">
        <v>16.855610028606378</v>
      </c>
    </row>
    <row r="3235" spans="1:37">
      <c r="A3235">
        <v>16</v>
      </c>
      <c r="B3235">
        <v>48</v>
      </c>
      <c r="C3235">
        <v>2024</v>
      </c>
      <c r="D3235">
        <v>12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4</v>
      </c>
      <c r="M3235">
        <v>99</v>
      </c>
      <c r="N3235">
        <v>99</v>
      </c>
      <c r="O3235">
        <v>99</v>
      </c>
      <c r="P3235">
        <v>99</v>
      </c>
      <c r="R3235">
        <v>0</v>
      </c>
    </row>
    <row r="3236" spans="1:37">
      <c r="A3236">
        <v>16</v>
      </c>
      <c r="B3236">
        <v>49</v>
      </c>
      <c r="C3236">
        <v>2024</v>
      </c>
      <c r="D3236">
        <v>1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5</v>
      </c>
      <c r="M3236">
        <v>99</v>
      </c>
      <c r="N3236">
        <v>99</v>
      </c>
      <c r="O3236">
        <v>99</v>
      </c>
      <c r="P3236">
        <v>99</v>
      </c>
      <c r="Q3236">
        <v>10</v>
      </c>
      <c r="R3236">
        <v>11</v>
      </c>
      <c r="S3236">
        <v>5</v>
      </c>
      <c r="T3236">
        <v>4.9090909090909092</v>
      </c>
      <c r="U3236">
        <v>27.95454545454545</v>
      </c>
      <c r="V3236">
        <v>0</v>
      </c>
      <c r="W3236">
        <v>0</v>
      </c>
      <c r="X3236">
        <v>100</v>
      </c>
      <c r="Y3236">
        <v>54.545454545454554</v>
      </c>
      <c r="Z3236">
        <v>18.181818181818183</v>
      </c>
      <c r="AA3236">
        <v>7.9985639206915504</v>
      </c>
      <c r="AB3236">
        <v>0</v>
      </c>
      <c r="AC3236">
        <v>1.0833068443466336</v>
      </c>
      <c r="AE3236">
        <v>-9.9098406336157883</v>
      </c>
      <c r="AG3236">
        <v>3.8461538461538449</v>
      </c>
      <c r="AH3236">
        <v>2.598774561588844</v>
      </c>
      <c r="AI3236">
        <v>7</v>
      </c>
      <c r="AJ3236">
        <v>117.01428571428571</v>
      </c>
      <c r="AK3236">
        <v>19.190308554759721</v>
      </c>
    </row>
    <row r="3237" spans="1:37">
      <c r="A3237">
        <v>16</v>
      </c>
      <c r="B3237">
        <v>50</v>
      </c>
      <c r="C3237">
        <v>2024</v>
      </c>
      <c r="D3237">
        <v>2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5</v>
      </c>
      <c r="M3237">
        <v>99</v>
      </c>
      <c r="N3237">
        <v>99</v>
      </c>
      <c r="O3237">
        <v>99</v>
      </c>
      <c r="P3237">
        <v>99</v>
      </c>
      <c r="Q3237">
        <v>13</v>
      </c>
      <c r="R3237">
        <v>13</v>
      </c>
      <c r="S3237">
        <v>5</v>
      </c>
      <c r="T3237">
        <v>4.9230769230769216</v>
      </c>
      <c r="U3237">
        <v>27.11538461538462</v>
      </c>
      <c r="V3237">
        <v>0</v>
      </c>
      <c r="W3237">
        <v>0</v>
      </c>
      <c r="X3237">
        <v>100</v>
      </c>
      <c r="Y3237">
        <v>76.923076923076891</v>
      </c>
      <c r="Z3237">
        <v>7.6923076923076898</v>
      </c>
      <c r="AA3237">
        <v>4.8220401290239314</v>
      </c>
      <c r="AB3237">
        <v>0</v>
      </c>
      <c r="AC3237">
        <v>1.1409536133993321</v>
      </c>
      <c r="AE3237">
        <v>-0.25812242035719796</v>
      </c>
      <c r="AG3237">
        <v>4.1139240506329111</v>
      </c>
      <c r="AH3237">
        <v>2.6836491537940321</v>
      </c>
      <c r="AI3237">
        <v>11</v>
      </c>
      <c r="AJ3237">
        <v>112.59090909090909</v>
      </c>
      <c r="AK3237">
        <v>18.507590767156156</v>
      </c>
    </row>
    <row r="3238" spans="1:37">
      <c r="A3238">
        <v>16</v>
      </c>
      <c r="B3238">
        <v>51</v>
      </c>
      <c r="C3238">
        <v>2024</v>
      </c>
      <c r="D3238">
        <v>3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5</v>
      </c>
      <c r="M3238">
        <v>99</v>
      </c>
      <c r="N3238">
        <v>99</v>
      </c>
      <c r="O3238">
        <v>99</v>
      </c>
      <c r="P3238">
        <v>99</v>
      </c>
      <c r="Q3238">
        <v>68</v>
      </c>
      <c r="R3238">
        <v>83</v>
      </c>
      <c r="S3238">
        <v>5</v>
      </c>
      <c r="T3238">
        <v>5.1325301204819276</v>
      </c>
      <c r="U3238">
        <v>28.019277108433727</v>
      </c>
      <c r="V3238">
        <v>0</v>
      </c>
      <c r="W3238">
        <v>2.4096385542168672</v>
      </c>
      <c r="X3238">
        <v>93.975903614457835</v>
      </c>
      <c r="Y3238">
        <v>73.493975903614427</v>
      </c>
      <c r="Z3238">
        <v>21.686746987951807</v>
      </c>
      <c r="AA3238">
        <v>7.7483065826743553</v>
      </c>
      <c r="AB3238">
        <v>0</v>
      </c>
      <c r="AC3238">
        <v>1.2684406928435537</v>
      </c>
      <c r="AE3238">
        <v>26.293466519973595</v>
      </c>
      <c r="AG3238">
        <v>3.809086737035337</v>
      </c>
      <c r="AH3238">
        <v>2.4263062679578593</v>
      </c>
      <c r="AI3238">
        <v>67</v>
      </c>
      <c r="AJ3238">
        <v>115.17164179104478</v>
      </c>
      <c r="AK3238">
        <v>18.614917988334405</v>
      </c>
    </row>
    <row r="3239" spans="1:37">
      <c r="A3239">
        <v>16</v>
      </c>
      <c r="B3239">
        <v>52</v>
      </c>
      <c r="C3239">
        <v>2024</v>
      </c>
      <c r="D3239">
        <v>4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5</v>
      </c>
      <c r="M3239">
        <v>99</v>
      </c>
      <c r="N3239">
        <v>99</v>
      </c>
      <c r="O3239">
        <v>99</v>
      </c>
      <c r="P3239">
        <v>99</v>
      </c>
      <c r="Q3239">
        <v>27</v>
      </c>
      <c r="R3239">
        <v>32</v>
      </c>
      <c r="S3239">
        <v>5</v>
      </c>
      <c r="T3239">
        <v>5.4375</v>
      </c>
      <c r="U3239">
        <v>24.437500000000004</v>
      </c>
      <c r="V3239">
        <v>0</v>
      </c>
      <c r="W3239">
        <v>0</v>
      </c>
      <c r="X3239">
        <v>96.875</v>
      </c>
      <c r="Y3239">
        <v>46.875</v>
      </c>
      <c r="Z3239">
        <v>9.375</v>
      </c>
      <c r="AA3239">
        <v>6.7226645573016652</v>
      </c>
      <c r="AB3239">
        <v>0</v>
      </c>
      <c r="AC3239">
        <v>1.3448396744593758</v>
      </c>
      <c r="AE3239">
        <v>33.450394739963173</v>
      </c>
      <c r="AG3239">
        <v>7.7858880778588819</v>
      </c>
      <c r="AH3239">
        <v>4.8661497678933694</v>
      </c>
      <c r="AI3239">
        <v>25</v>
      </c>
      <c r="AJ3239">
        <v>111.43199999999997</v>
      </c>
      <c r="AK3239">
        <v>17.762997503850681</v>
      </c>
    </row>
    <row r="3240" spans="1:37">
      <c r="A3240">
        <v>16</v>
      </c>
      <c r="B3240">
        <v>53</v>
      </c>
      <c r="C3240">
        <v>2024</v>
      </c>
      <c r="D3240">
        <v>5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5</v>
      </c>
      <c r="M3240">
        <v>99</v>
      </c>
      <c r="N3240">
        <v>99</v>
      </c>
      <c r="O3240">
        <v>99</v>
      </c>
      <c r="P3240">
        <v>99</v>
      </c>
      <c r="Q3240">
        <v>8</v>
      </c>
      <c r="R3240">
        <v>8</v>
      </c>
      <c r="S3240">
        <v>5</v>
      </c>
      <c r="T3240">
        <v>5</v>
      </c>
      <c r="U3240">
        <v>24.487500000000001</v>
      </c>
      <c r="V3240">
        <v>0</v>
      </c>
      <c r="W3240">
        <v>0</v>
      </c>
      <c r="X3240">
        <v>87.5</v>
      </c>
      <c r="Y3240">
        <v>62.5</v>
      </c>
      <c r="Z3240">
        <v>0</v>
      </c>
      <c r="AA3240">
        <v>6.5879506487222548</v>
      </c>
      <c r="AB3240">
        <v>0</v>
      </c>
      <c r="AC3240">
        <v>1.1180339887498949</v>
      </c>
      <c r="AE3240">
        <v>-27.832262858639329</v>
      </c>
      <c r="AG3240">
        <v>5.9259259259259265</v>
      </c>
      <c r="AH3240">
        <v>3.547948926922031</v>
      </c>
      <c r="AI3240">
        <v>8</v>
      </c>
      <c r="AJ3240">
        <v>110.6375</v>
      </c>
      <c r="AK3240">
        <v>17.663309509921024</v>
      </c>
    </row>
    <row r="3241" spans="1:37">
      <c r="A3241">
        <v>16</v>
      </c>
      <c r="B3241">
        <v>54</v>
      </c>
      <c r="C3241">
        <v>2024</v>
      </c>
      <c r="D3241">
        <v>6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5</v>
      </c>
      <c r="M3241">
        <v>99</v>
      </c>
      <c r="N3241">
        <v>99</v>
      </c>
      <c r="O3241">
        <v>99</v>
      </c>
      <c r="P3241">
        <v>99</v>
      </c>
      <c r="Q3241">
        <v>2</v>
      </c>
      <c r="R3241">
        <v>2</v>
      </c>
      <c r="S3241">
        <v>5</v>
      </c>
      <c r="T3241">
        <v>5</v>
      </c>
      <c r="U3241">
        <v>22</v>
      </c>
      <c r="V3241">
        <v>0</v>
      </c>
      <c r="W3241">
        <v>0</v>
      </c>
      <c r="X3241">
        <v>100</v>
      </c>
      <c r="Y3241">
        <v>50</v>
      </c>
      <c r="Z3241">
        <v>0</v>
      </c>
      <c r="AA3241">
        <v>4.1000000000000085</v>
      </c>
      <c r="AB3241">
        <v>0</v>
      </c>
      <c r="AC3241">
        <v>1</v>
      </c>
      <c r="AE3241">
        <v>100.00000000000038</v>
      </c>
      <c r="AG3241">
        <v>2.2471910112359552</v>
      </c>
      <c r="AH3241">
        <v>1.3014286136827471</v>
      </c>
      <c r="AI3241">
        <v>2</v>
      </c>
      <c r="AJ3241">
        <v>111.5</v>
      </c>
      <c r="AK3241">
        <v>15.886995567772709</v>
      </c>
    </row>
    <row r="3242" spans="1:37">
      <c r="A3242">
        <v>16</v>
      </c>
      <c r="B3242">
        <v>55</v>
      </c>
      <c r="C3242">
        <v>2024</v>
      </c>
      <c r="D3242">
        <v>7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5</v>
      </c>
      <c r="M3242">
        <v>99</v>
      </c>
      <c r="N3242">
        <v>99</v>
      </c>
      <c r="O3242">
        <v>99</v>
      </c>
      <c r="P3242">
        <v>99</v>
      </c>
      <c r="Q3242">
        <v>1</v>
      </c>
      <c r="R3242">
        <v>1</v>
      </c>
      <c r="S3242">
        <v>5</v>
      </c>
      <c r="T3242">
        <v>5</v>
      </c>
      <c r="U3242">
        <v>27.7</v>
      </c>
      <c r="V3242">
        <v>0</v>
      </c>
      <c r="W3242">
        <v>0</v>
      </c>
      <c r="X3242">
        <v>100</v>
      </c>
      <c r="Y3242">
        <v>100</v>
      </c>
      <c r="Z3242">
        <v>0</v>
      </c>
      <c r="AA3242">
        <v>0</v>
      </c>
      <c r="AB3242">
        <v>0</v>
      </c>
      <c r="AC3242">
        <v>0</v>
      </c>
      <c r="AG3242">
        <v>4</v>
      </c>
      <c r="AH3242">
        <v>2.8497942386831281</v>
      </c>
      <c r="AI3242">
        <v>1</v>
      </c>
      <c r="AJ3242">
        <v>120.9</v>
      </c>
      <c r="AK3242">
        <v>15.674758791450044</v>
      </c>
    </row>
    <row r="3243" spans="1:37">
      <c r="A3243">
        <v>16</v>
      </c>
      <c r="B3243">
        <v>56</v>
      </c>
      <c r="C3243">
        <v>2024</v>
      </c>
      <c r="D3243">
        <v>8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5</v>
      </c>
      <c r="M3243">
        <v>99</v>
      </c>
      <c r="N3243">
        <v>99</v>
      </c>
      <c r="O3243">
        <v>99</v>
      </c>
      <c r="P3243">
        <v>99</v>
      </c>
      <c r="Q3243">
        <v>5</v>
      </c>
      <c r="R3243">
        <v>5</v>
      </c>
      <c r="S3243">
        <v>5</v>
      </c>
      <c r="T3243">
        <v>5.8</v>
      </c>
      <c r="U3243">
        <v>18.879999999999995</v>
      </c>
      <c r="V3243">
        <v>0</v>
      </c>
      <c r="W3243">
        <v>0</v>
      </c>
      <c r="X3243">
        <v>100</v>
      </c>
      <c r="Y3243">
        <v>0</v>
      </c>
      <c r="Z3243">
        <v>0</v>
      </c>
      <c r="AA3243">
        <v>1.7645396000090212</v>
      </c>
      <c r="AB3243">
        <v>0</v>
      </c>
      <c r="AC3243">
        <v>0.74833147735479011</v>
      </c>
      <c r="AE3243">
        <v>40.591898777542355</v>
      </c>
      <c r="AG3243">
        <v>3.7878787878787881</v>
      </c>
      <c r="AH3243">
        <v>1.6483900258434028</v>
      </c>
      <c r="AI3243">
        <v>5</v>
      </c>
      <c r="AJ3243">
        <v>102.56</v>
      </c>
      <c r="AK3243">
        <v>17.454445996778052</v>
      </c>
    </row>
    <row r="3244" spans="1:37">
      <c r="A3244">
        <v>16</v>
      </c>
      <c r="B3244">
        <v>57</v>
      </c>
      <c r="C3244">
        <v>2024</v>
      </c>
      <c r="D3244">
        <v>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5</v>
      </c>
      <c r="M3244">
        <v>99</v>
      </c>
      <c r="N3244">
        <v>99</v>
      </c>
      <c r="O3244">
        <v>99</v>
      </c>
      <c r="P3244">
        <v>99</v>
      </c>
      <c r="Q3244">
        <v>10</v>
      </c>
      <c r="R3244">
        <v>11</v>
      </c>
      <c r="S3244">
        <v>5</v>
      </c>
      <c r="T3244">
        <v>6.2727272727272716</v>
      </c>
      <c r="U3244">
        <v>19.009090909090911</v>
      </c>
      <c r="V3244">
        <v>0</v>
      </c>
      <c r="W3244">
        <v>0</v>
      </c>
      <c r="X3244">
        <v>90.909090909090892</v>
      </c>
      <c r="Y3244">
        <v>9.0909090909090917</v>
      </c>
      <c r="Z3244">
        <v>0</v>
      </c>
      <c r="AA3244">
        <v>3.7514735396918577</v>
      </c>
      <c r="AB3244">
        <v>0</v>
      </c>
      <c r="AC3244">
        <v>1.482682402754554</v>
      </c>
      <c r="AE3244">
        <v>-32.895934291055944</v>
      </c>
      <c r="AG3244">
        <v>4.8245614035087723</v>
      </c>
      <c r="AH3244">
        <v>2.353139770425388</v>
      </c>
      <c r="AI3244">
        <v>11</v>
      </c>
      <c r="AJ3244">
        <v>103.3909090909091</v>
      </c>
      <c r="AK3244">
        <v>17.033010056941553</v>
      </c>
    </row>
    <row r="3245" spans="1:37">
      <c r="A3245">
        <v>16</v>
      </c>
      <c r="B3245">
        <v>58</v>
      </c>
      <c r="C3245">
        <v>2024</v>
      </c>
      <c r="D3245">
        <v>10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5</v>
      </c>
      <c r="M3245">
        <v>99</v>
      </c>
      <c r="N3245">
        <v>99</v>
      </c>
      <c r="O3245">
        <v>99</v>
      </c>
      <c r="P3245">
        <v>99</v>
      </c>
      <c r="Q3245">
        <v>12</v>
      </c>
      <c r="R3245">
        <v>14</v>
      </c>
      <c r="S3245">
        <v>5</v>
      </c>
      <c r="T3245">
        <v>6</v>
      </c>
      <c r="U3245">
        <v>20.200000000000003</v>
      </c>
      <c r="V3245">
        <v>0</v>
      </c>
      <c r="W3245">
        <v>0</v>
      </c>
      <c r="X3245">
        <v>85.714285714285694</v>
      </c>
      <c r="Y3245">
        <v>28.571428571428577</v>
      </c>
      <c r="Z3245">
        <v>0</v>
      </c>
      <c r="AA3245">
        <v>4.1431526988169454</v>
      </c>
      <c r="AB3245">
        <v>0</v>
      </c>
      <c r="AC3245">
        <v>1.4142135623730951</v>
      </c>
      <c r="AE3245">
        <v>-49.859662527021186</v>
      </c>
      <c r="AG3245">
        <v>2.5735294117647065</v>
      </c>
      <c r="AH3245">
        <v>1.2597835916305471</v>
      </c>
      <c r="AI3245">
        <v>14</v>
      </c>
      <c r="AJ3245">
        <v>104.75</v>
      </c>
      <c r="AK3245">
        <v>17.395938161984319</v>
      </c>
    </row>
    <row r="3246" spans="1:37">
      <c r="A3246">
        <v>16</v>
      </c>
      <c r="B3246">
        <v>59</v>
      </c>
      <c r="C3246">
        <v>2024</v>
      </c>
      <c r="D3246">
        <v>11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5</v>
      </c>
      <c r="M3246">
        <v>99</v>
      </c>
      <c r="N3246">
        <v>99</v>
      </c>
      <c r="O3246">
        <v>99</v>
      </c>
      <c r="P3246">
        <v>99</v>
      </c>
      <c r="Q3246">
        <v>5</v>
      </c>
      <c r="R3246">
        <v>6</v>
      </c>
      <c r="S3246">
        <v>5</v>
      </c>
      <c r="T3246">
        <v>5.1666666666666679</v>
      </c>
      <c r="U3246">
        <v>18.933333333333337</v>
      </c>
      <c r="V3246">
        <v>0</v>
      </c>
      <c r="W3246">
        <v>0</v>
      </c>
      <c r="X3246">
        <v>100</v>
      </c>
      <c r="Y3246">
        <v>0</v>
      </c>
      <c r="Z3246">
        <v>0</v>
      </c>
      <c r="AA3246">
        <v>2.0685475312133548</v>
      </c>
      <c r="AB3246">
        <v>0</v>
      </c>
      <c r="AC3246">
        <v>0.68718427093627443</v>
      </c>
      <c r="AE3246">
        <v>-8.5982775680132324</v>
      </c>
      <c r="AG3246">
        <v>5.7142857142857153</v>
      </c>
      <c r="AH3246">
        <v>2.5570036239223906</v>
      </c>
      <c r="AI3246">
        <v>6</v>
      </c>
      <c r="AJ3246">
        <v>100.58333333333331</v>
      </c>
      <c r="AK3246">
        <v>18.551219154416927</v>
      </c>
    </row>
    <row r="3247" spans="1:37">
      <c r="A3247">
        <v>16</v>
      </c>
      <c r="B3247">
        <v>60</v>
      </c>
      <c r="C3247">
        <v>2024</v>
      </c>
      <c r="D3247">
        <v>12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5</v>
      </c>
      <c r="M3247">
        <v>99</v>
      </c>
      <c r="N3247">
        <v>99</v>
      </c>
      <c r="O3247">
        <v>99</v>
      </c>
      <c r="P3247">
        <v>99</v>
      </c>
      <c r="R3247">
        <v>0</v>
      </c>
    </row>
    <row r="3248" spans="1:37">
      <c r="A3248">
        <v>16</v>
      </c>
      <c r="B3248">
        <v>61</v>
      </c>
      <c r="C3248">
        <v>2024</v>
      </c>
      <c r="D3248">
        <v>1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6</v>
      </c>
      <c r="M3248">
        <v>99</v>
      </c>
      <c r="N3248">
        <v>99</v>
      </c>
      <c r="O3248">
        <v>99</v>
      </c>
      <c r="P3248">
        <v>99</v>
      </c>
      <c r="Q3248">
        <v>30</v>
      </c>
      <c r="R3248">
        <v>34</v>
      </c>
      <c r="S3248">
        <v>6</v>
      </c>
      <c r="T3248">
        <v>5.8529411764705879</v>
      </c>
      <c r="U3248">
        <v>28.423529411764697</v>
      </c>
      <c r="V3248">
        <v>26.47058823529412</v>
      </c>
      <c r="W3248">
        <v>5.882352941176471</v>
      </c>
      <c r="X3248">
        <v>97.058823529411754</v>
      </c>
      <c r="Y3248">
        <v>67.647058823529392</v>
      </c>
      <c r="Z3248">
        <v>23.52941176470588</v>
      </c>
      <c r="AA3248">
        <v>8.762589558945864</v>
      </c>
      <c r="AB3248">
        <v>0</v>
      </c>
      <c r="AC3248">
        <v>1.4375705188058747</v>
      </c>
      <c r="AE3248">
        <v>41.447752714528754</v>
      </c>
      <c r="AG3248">
        <v>11.88811188811189</v>
      </c>
      <c r="AH3248">
        <v>8.1673357278681564</v>
      </c>
      <c r="AI3248">
        <v>24</v>
      </c>
      <c r="AJ3248">
        <v>114.82500000000002</v>
      </c>
      <c r="AK3248">
        <v>20.399977532040655</v>
      </c>
    </row>
    <row r="3249" spans="1:37">
      <c r="A3249">
        <v>16</v>
      </c>
      <c r="B3249">
        <v>62</v>
      </c>
      <c r="C3249">
        <v>2024</v>
      </c>
      <c r="D3249">
        <v>2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6</v>
      </c>
      <c r="M3249">
        <v>99</v>
      </c>
      <c r="N3249">
        <v>99</v>
      </c>
      <c r="O3249">
        <v>99</v>
      </c>
      <c r="P3249">
        <v>99</v>
      </c>
      <c r="Q3249">
        <v>29</v>
      </c>
      <c r="R3249">
        <v>32</v>
      </c>
      <c r="S3249">
        <v>6</v>
      </c>
      <c r="T3249">
        <v>5.75</v>
      </c>
      <c r="U3249">
        <v>28.859375</v>
      </c>
      <c r="V3249">
        <v>43.75</v>
      </c>
      <c r="W3249">
        <v>0</v>
      </c>
      <c r="X3249">
        <v>100</v>
      </c>
      <c r="Y3249">
        <v>75</v>
      </c>
      <c r="Z3249">
        <v>18.75</v>
      </c>
      <c r="AA3249">
        <v>6.7702409195962128</v>
      </c>
      <c r="AB3249">
        <v>0</v>
      </c>
      <c r="AC3249">
        <v>1.4142135623730951</v>
      </c>
      <c r="AE3249">
        <v>-7.2539184713421934</v>
      </c>
      <c r="AG3249">
        <v>10.126582278481012</v>
      </c>
      <c r="AH3249">
        <v>7.0307801234859282</v>
      </c>
      <c r="AI3249">
        <v>28</v>
      </c>
      <c r="AJ3249">
        <v>112.36428571428576</v>
      </c>
      <c r="AK3249">
        <v>19.888375491618287</v>
      </c>
    </row>
    <row r="3250" spans="1:37">
      <c r="A3250">
        <v>16</v>
      </c>
      <c r="B3250">
        <v>63</v>
      </c>
      <c r="C3250">
        <v>2024</v>
      </c>
      <c r="D3250">
        <v>3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6</v>
      </c>
      <c r="M3250">
        <v>99</v>
      </c>
      <c r="N3250">
        <v>99</v>
      </c>
      <c r="O3250">
        <v>99</v>
      </c>
      <c r="P3250">
        <v>99</v>
      </c>
      <c r="Q3250">
        <v>200</v>
      </c>
      <c r="R3250">
        <v>233</v>
      </c>
      <c r="S3250">
        <v>6</v>
      </c>
      <c r="T3250">
        <v>5.8454935622317592</v>
      </c>
      <c r="U3250">
        <v>31.746351931330494</v>
      </c>
      <c r="V3250">
        <v>42.489270386266085</v>
      </c>
      <c r="W3250">
        <v>5.5793991416309021</v>
      </c>
      <c r="X3250">
        <v>98.712446351931334</v>
      </c>
      <c r="Y3250">
        <v>87.982832618025739</v>
      </c>
      <c r="Z3250">
        <v>32.188841201716748</v>
      </c>
      <c r="AA3250">
        <v>7.2442309144159331</v>
      </c>
      <c r="AB3250">
        <v>0</v>
      </c>
      <c r="AC3250">
        <v>1.5145046474711681</v>
      </c>
      <c r="AE3250">
        <v>13.334240036677929</v>
      </c>
      <c r="AG3250">
        <v>10.692978430472694</v>
      </c>
      <c r="AH3250">
        <v>7.7172105407023981</v>
      </c>
      <c r="AI3250">
        <v>198</v>
      </c>
      <c r="AJ3250">
        <v>115.90606060606062</v>
      </c>
      <c r="AK3250">
        <v>20.691303250081688</v>
      </c>
    </row>
    <row r="3251" spans="1:37">
      <c r="A3251">
        <v>16</v>
      </c>
      <c r="B3251">
        <v>64</v>
      </c>
      <c r="C3251">
        <v>2024</v>
      </c>
      <c r="D3251">
        <v>4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6</v>
      </c>
      <c r="M3251">
        <v>99</v>
      </c>
      <c r="N3251">
        <v>99</v>
      </c>
      <c r="O3251">
        <v>99</v>
      </c>
      <c r="P3251">
        <v>99</v>
      </c>
      <c r="Q3251">
        <v>57</v>
      </c>
      <c r="R3251">
        <v>63</v>
      </c>
      <c r="S3251">
        <v>6</v>
      </c>
      <c r="T3251">
        <v>6.3174603174603181</v>
      </c>
      <c r="U3251">
        <v>29.011111111111113</v>
      </c>
      <c r="V3251">
        <v>30.158730158730155</v>
      </c>
      <c r="W3251">
        <v>9.5238095238095273</v>
      </c>
      <c r="X3251">
        <v>95.238095238095283</v>
      </c>
      <c r="Y3251">
        <v>73.015873015873026</v>
      </c>
      <c r="Z3251">
        <v>25.396825396825392</v>
      </c>
      <c r="AA3251">
        <v>7.8633389069422686</v>
      </c>
      <c r="AB3251">
        <v>0</v>
      </c>
      <c r="AC3251">
        <v>1.5100236182889248</v>
      </c>
      <c r="AE3251">
        <v>22.308338424473437</v>
      </c>
      <c r="AG3251">
        <v>15.328467153284668</v>
      </c>
      <c r="AH3251">
        <v>11.373224975420342</v>
      </c>
      <c r="AI3251">
        <v>41</v>
      </c>
      <c r="AJ3251">
        <v>114.96585365853652</v>
      </c>
      <c r="AK3251">
        <v>20.01953847021662</v>
      </c>
    </row>
    <row r="3252" spans="1:37">
      <c r="A3252">
        <v>16</v>
      </c>
      <c r="B3252">
        <v>65</v>
      </c>
      <c r="C3252">
        <v>2024</v>
      </c>
      <c r="D3252">
        <v>5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6</v>
      </c>
      <c r="M3252">
        <v>99</v>
      </c>
      <c r="N3252">
        <v>99</v>
      </c>
      <c r="O3252">
        <v>99</v>
      </c>
      <c r="P3252">
        <v>99</v>
      </c>
      <c r="Q3252">
        <v>14</v>
      </c>
      <c r="R3252">
        <v>15</v>
      </c>
      <c r="S3252">
        <v>6</v>
      </c>
      <c r="T3252">
        <v>6.2666666666666648</v>
      </c>
      <c r="U3252">
        <v>27.18</v>
      </c>
      <c r="V3252">
        <v>40</v>
      </c>
      <c r="W3252">
        <v>0</v>
      </c>
      <c r="X3252">
        <v>100</v>
      </c>
      <c r="Y3252">
        <v>80</v>
      </c>
      <c r="Z3252">
        <v>6.6666666666666687</v>
      </c>
      <c r="AA3252">
        <v>7.0488013165360321</v>
      </c>
      <c r="AB3252">
        <v>0</v>
      </c>
      <c r="AC3252">
        <v>1.4817407180595259</v>
      </c>
      <c r="AE3252">
        <v>2.9233898461791221</v>
      </c>
      <c r="AG3252">
        <v>11.111111111111112</v>
      </c>
      <c r="AH3252">
        <v>7.3838630806845948</v>
      </c>
      <c r="AI3252">
        <v>14</v>
      </c>
      <c r="AJ3252">
        <v>108.5642857142857</v>
      </c>
      <c r="AK3252">
        <v>20.391166718150405</v>
      </c>
    </row>
    <row r="3253" spans="1:37">
      <c r="A3253">
        <v>16</v>
      </c>
      <c r="B3253">
        <v>66</v>
      </c>
      <c r="C3253">
        <v>2024</v>
      </c>
      <c r="D3253">
        <v>6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6</v>
      </c>
      <c r="M3253">
        <v>99</v>
      </c>
      <c r="N3253">
        <v>99</v>
      </c>
      <c r="O3253">
        <v>99</v>
      </c>
      <c r="P3253">
        <v>99</v>
      </c>
      <c r="Q3253">
        <v>16</v>
      </c>
      <c r="R3253">
        <v>19</v>
      </c>
      <c r="S3253">
        <v>6</v>
      </c>
      <c r="T3253">
        <v>6</v>
      </c>
      <c r="U3253">
        <v>27.952631578947376</v>
      </c>
      <c r="V3253">
        <v>21.052631578947377</v>
      </c>
      <c r="W3253">
        <v>5.2631578947368443</v>
      </c>
      <c r="X3253">
        <v>78.947368421052644</v>
      </c>
      <c r="Y3253">
        <v>63.15789473684211</v>
      </c>
      <c r="Z3253">
        <v>26.315789473684205</v>
      </c>
      <c r="AA3253">
        <v>10.478216422205731</v>
      </c>
      <c r="AB3253">
        <v>0</v>
      </c>
      <c r="AC3253">
        <v>2.0261449005179104</v>
      </c>
      <c r="AE3253">
        <v>53.547880434531933</v>
      </c>
      <c r="AG3253">
        <v>21.348314606741575</v>
      </c>
      <c r="AH3253">
        <v>15.708834925611525</v>
      </c>
      <c r="AI3253">
        <v>19</v>
      </c>
      <c r="AJ3253">
        <v>111.64210526315794</v>
      </c>
      <c r="AK3253">
        <v>19.043973805419355</v>
      </c>
    </row>
    <row r="3254" spans="1:37">
      <c r="A3254">
        <v>16</v>
      </c>
      <c r="B3254">
        <v>67</v>
      </c>
      <c r="C3254">
        <v>2024</v>
      </c>
      <c r="D3254">
        <v>7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6</v>
      </c>
      <c r="M3254">
        <v>99</v>
      </c>
      <c r="N3254">
        <v>99</v>
      </c>
      <c r="O3254">
        <v>99</v>
      </c>
      <c r="P3254">
        <v>99</v>
      </c>
      <c r="Q3254">
        <v>2</v>
      </c>
      <c r="R3254">
        <v>2</v>
      </c>
      <c r="S3254">
        <v>6</v>
      </c>
      <c r="T3254">
        <v>6.5</v>
      </c>
      <c r="U3254">
        <v>24.65</v>
      </c>
      <c r="V3254">
        <v>50</v>
      </c>
      <c r="W3254">
        <v>0</v>
      </c>
      <c r="X3254">
        <v>100</v>
      </c>
      <c r="Y3254">
        <v>50</v>
      </c>
      <c r="Z3254">
        <v>0</v>
      </c>
      <c r="AA3254">
        <v>3.0500000000000007</v>
      </c>
      <c r="AB3254">
        <v>0</v>
      </c>
      <c r="AC3254">
        <v>1.5</v>
      </c>
      <c r="AE3254">
        <v>-99.999999999999673</v>
      </c>
      <c r="AG3254">
        <v>8</v>
      </c>
      <c r="AH3254">
        <v>5.07201646090535</v>
      </c>
      <c r="AI3254">
        <v>2</v>
      </c>
      <c r="AJ3254">
        <v>111</v>
      </c>
      <c r="AK3254">
        <v>17.920519857200837</v>
      </c>
    </row>
    <row r="3255" spans="1:37">
      <c r="A3255">
        <v>16</v>
      </c>
      <c r="B3255">
        <v>68</v>
      </c>
      <c r="C3255">
        <v>2024</v>
      </c>
      <c r="D3255">
        <v>8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6</v>
      </c>
      <c r="M3255">
        <v>99</v>
      </c>
      <c r="N3255">
        <v>99</v>
      </c>
      <c r="O3255">
        <v>99</v>
      </c>
      <c r="P3255">
        <v>99</v>
      </c>
      <c r="Q3255">
        <v>8</v>
      </c>
      <c r="R3255">
        <v>8</v>
      </c>
      <c r="S3255">
        <v>6</v>
      </c>
      <c r="T3255">
        <v>7.625</v>
      </c>
      <c r="U3255">
        <v>22.725000000000001</v>
      </c>
      <c r="V3255">
        <v>25</v>
      </c>
      <c r="W3255">
        <v>25</v>
      </c>
      <c r="X3255">
        <v>100</v>
      </c>
      <c r="Y3255">
        <v>50</v>
      </c>
      <c r="Z3255">
        <v>0</v>
      </c>
      <c r="AA3255">
        <v>4.6197267235194595</v>
      </c>
      <c r="AB3255">
        <v>0</v>
      </c>
      <c r="AC3255">
        <v>0.99215674164922163</v>
      </c>
      <c r="AE3255">
        <v>-42.612151787412152</v>
      </c>
      <c r="AG3255">
        <v>6.0606060606060606</v>
      </c>
      <c r="AH3255">
        <v>3.1745477404484181</v>
      </c>
      <c r="AI3255">
        <v>8</v>
      </c>
      <c r="AJ3255">
        <v>105.8125</v>
      </c>
      <c r="AK3255">
        <v>18.949577201339675</v>
      </c>
    </row>
    <row r="3256" spans="1:37">
      <c r="A3256">
        <v>16</v>
      </c>
      <c r="B3256">
        <v>69</v>
      </c>
      <c r="C3256">
        <v>2024</v>
      </c>
      <c r="D3256">
        <v>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6</v>
      </c>
      <c r="M3256">
        <v>99</v>
      </c>
      <c r="N3256">
        <v>99</v>
      </c>
      <c r="O3256">
        <v>99</v>
      </c>
      <c r="P3256">
        <v>99</v>
      </c>
      <c r="Q3256">
        <v>19</v>
      </c>
      <c r="R3256">
        <v>22</v>
      </c>
      <c r="S3256">
        <v>6</v>
      </c>
      <c r="T3256">
        <v>7.1818181818181808</v>
      </c>
      <c r="U3256">
        <v>23.099999999999994</v>
      </c>
      <c r="V3256">
        <v>18.181818181818183</v>
      </c>
      <c r="W3256">
        <v>9.0909090909090917</v>
      </c>
      <c r="X3256">
        <v>100</v>
      </c>
      <c r="Y3256">
        <v>31.818181818181817</v>
      </c>
      <c r="Z3256">
        <v>4.5454545454545459</v>
      </c>
      <c r="AA3256">
        <v>5.9399265376540908</v>
      </c>
      <c r="AB3256">
        <v>0</v>
      </c>
      <c r="AC3256">
        <v>1.3696835612108516</v>
      </c>
      <c r="AE3256">
        <v>-57.713355252500072</v>
      </c>
      <c r="AG3256">
        <v>9.6491228070175445</v>
      </c>
      <c r="AH3256">
        <v>5.7191087103308575</v>
      </c>
      <c r="AI3256">
        <v>22</v>
      </c>
      <c r="AJ3256">
        <v>105.75</v>
      </c>
      <c r="AK3256">
        <v>19.210395552851701</v>
      </c>
    </row>
    <row r="3257" spans="1:37">
      <c r="A3257">
        <v>16</v>
      </c>
      <c r="B3257">
        <v>70</v>
      </c>
      <c r="C3257">
        <v>2024</v>
      </c>
      <c r="D3257">
        <v>10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6</v>
      </c>
      <c r="M3257">
        <v>99</v>
      </c>
      <c r="N3257">
        <v>99</v>
      </c>
      <c r="O3257">
        <v>99</v>
      </c>
      <c r="P3257">
        <v>99</v>
      </c>
      <c r="Q3257">
        <v>31</v>
      </c>
      <c r="R3257">
        <v>41</v>
      </c>
      <c r="S3257">
        <v>6</v>
      </c>
      <c r="T3257">
        <v>6.5121951219512209</v>
      </c>
      <c r="U3257">
        <v>24.599999999999994</v>
      </c>
      <c r="V3257">
        <v>29.268292682926838</v>
      </c>
      <c r="W3257">
        <v>4.8780487804878048</v>
      </c>
      <c r="X3257">
        <v>97.560975609756099</v>
      </c>
      <c r="Y3257">
        <v>58.536585365853675</v>
      </c>
      <c r="Z3257">
        <v>4.8780487804878048</v>
      </c>
      <c r="AA3257">
        <v>5.2955112146411603</v>
      </c>
      <c r="AB3257">
        <v>0</v>
      </c>
      <c r="AC3257">
        <v>1.3814441227811063</v>
      </c>
      <c r="AE3257">
        <v>-51.27802190633416</v>
      </c>
      <c r="AG3257">
        <v>7.5367647058823524</v>
      </c>
      <c r="AH3257">
        <v>4.4929905605324221</v>
      </c>
      <c r="AI3257">
        <v>41</v>
      </c>
      <c r="AJ3257">
        <v>108.24146341463415</v>
      </c>
      <c r="AK3257">
        <v>19.171488669787003</v>
      </c>
    </row>
    <row r="3258" spans="1:37">
      <c r="A3258">
        <v>16</v>
      </c>
      <c r="B3258">
        <v>71</v>
      </c>
      <c r="C3258">
        <v>2024</v>
      </c>
      <c r="D3258">
        <v>11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6</v>
      </c>
      <c r="M3258">
        <v>99</v>
      </c>
      <c r="N3258">
        <v>99</v>
      </c>
      <c r="O3258">
        <v>99</v>
      </c>
      <c r="P3258">
        <v>99</v>
      </c>
      <c r="Q3258">
        <v>8</v>
      </c>
      <c r="R3258">
        <v>8</v>
      </c>
      <c r="S3258">
        <v>6</v>
      </c>
      <c r="T3258">
        <v>5.5</v>
      </c>
      <c r="U3258">
        <v>25.137499999999999</v>
      </c>
      <c r="V3258">
        <v>12.5</v>
      </c>
      <c r="W3258">
        <v>0</v>
      </c>
      <c r="X3258">
        <v>100</v>
      </c>
      <c r="Y3258">
        <v>50</v>
      </c>
      <c r="Z3258">
        <v>12.5</v>
      </c>
      <c r="AA3258">
        <v>4.4333783675657745</v>
      </c>
      <c r="AB3258">
        <v>0</v>
      </c>
      <c r="AC3258">
        <v>1.3228756555322951</v>
      </c>
      <c r="AE3258">
        <v>-35.487093328439094</v>
      </c>
      <c r="AG3258">
        <v>7.6190476190476222</v>
      </c>
      <c r="AH3258">
        <v>4.5265266617147244</v>
      </c>
      <c r="AI3258">
        <v>8</v>
      </c>
      <c r="AJ3258">
        <v>108.875</v>
      </c>
      <c r="AK3258">
        <v>19.332987069452422</v>
      </c>
    </row>
    <row r="3259" spans="1:37">
      <c r="A3259">
        <v>16</v>
      </c>
      <c r="B3259">
        <v>72</v>
      </c>
      <c r="C3259">
        <v>2024</v>
      </c>
      <c r="D3259">
        <v>12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6</v>
      </c>
      <c r="M3259">
        <v>99</v>
      </c>
      <c r="N3259">
        <v>99</v>
      </c>
      <c r="O3259">
        <v>99</v>
      </c>
      <c r="P3259">
        <v>99</v>
      </c>
      <c r="R3259">
        <v>0</v>
      </c>
    </row>
    <row r="3260" spans="1:37">
      <c r="A3260">
        <v>16</v>
      </c>
      <c r="B3260">
        <v>73</v>
      </c>
      <c r="C3260">
        <v>2024</v>
      </c>
      <c r="D3260">
        <v>1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7</v>
      </c>
      <c r="M3260">
        <v>99</v>
      </c>
      <c r="N3260">
        <v>99</v>
      </c>
      <c r="O3260">
        <v>99</v>
      </c>
      <c r="P3260">
        <v>99</v>
      </c>
      <c r="Q3260">
        <v>41</v>
      </c>
      <c r="R3260">
        <v>45</v>
      </c>
      <c r="S3260">
        <v>7</v>
      </c>
      <c r="T3260">
        <v>6.0444444444444443</v>
      </c>
      <c r="U3260">
        <v>32.135555555555563</v>
      </c>
      <c r="V3260">
        <v>28.888888888888889</v>
      </c>
      <c r="W3260">
        <v>8.8888888888888893</v>
      </c>
      <c r="X3260">
        <v>100</v>
      </c>
      <c r="Y3260">
        <v>80</v>
      </c>
      <c r="Z3260">
        <v>40</v>
      </c>
      <c r="AA3260">
        <v>8.7217520043103622</v>
      </c>
      <c r="AB3260">
        <v>0</v>
      </c>
      <c r="AC3260">
        <v>1.5910242061927782</v>
      </c>
      <c r="AE3260">
        <v>36.517146720427952</v>
      </c>
      <c r="AG3260">
        <v>15.734265734265733</v>
      </c>
      <c r="AH3260">
        <v>12.221424043946756</v>
      </c>
      <c r="AI3260">
        <v>29</v>
      </c>
      <c r="AJ3260">
        <v>115.40344827586202</v>
      </c>
      <c r="AK3260">
        <v>21.932186551747797</v>
      </c>
    </row>
    <row r="3261" spans="1:37">
      <c r="A3261">
        <v>16</v>
      </c>
      <c r="B3261">
        <v>74</v>
      </c>
      <c r="C3261">
        <v>2024</v>
      </c>
      <c r="D3261">
        <v>2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7</v>
      </c>
      <c r="M3261">
        <v>99</v>
      </c>
      <c r="N3261">
        <v>99</v>
      </c>
      <c r="O3261">
        <v>99</v>
      </c>
      <c r="P3261">
        <v>99</v>
      </c>
      <c r="Q3261">
        <v>44</v>
      </c>
      <c r="R3261">
        <v>50</v>
      </c>
      <c r="S3261">
        <v>7</v>
      </c>
      <c r="T3261">
        <v>6.4</v>
      </c>
      <c r="U3261">
        <v>35.455999999999989</v>
      </c>
      <c r="V3261">
        <v>14</v>
      </c>
      <c r="W3261">
        <v>16</v>
      </c>
      <c r="X3261">
        <v>100</v>
      </c>
      <c r="Y3261">
        <v>96</v>
      </c>
      <c r="Z3261">
        <v>64</v>
      </c>
      <c r="AA3261">
        <v>7.125620253704275</v>
      </c>
      <c r="AB3261">
        <v>0</v>
      </c>
      <c r="AC3261">
        <v>1.5999999999999972</v>
      </c>
      <c r="AE3261">
        <v>13.293579594107319</v>
      </c>
      <c r="AG3261">
        <v>15.822784810126588</v>
      </c>
      <c r="AH3261">
        <v>13.49666161658457</v>
      </c>
      <c r="AI3261">
        <v>34</v>
      </c>
      <c r="AJ3261">
        <v>116.23823529411764</v>
      </c>
      <c r="AK3261">
        <v>22.610369329809849</v>
      </c>
    </row>
    <row r="3262" spans="1:37">
      <c r="A3262">
        <v>16</v>
      </c>
      <c r="B3262">
        <v>75</v>
      </c>
      <c r="C3262">
        <v>2024</v>
      </c>
      <c r="D3262">
        <v>3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7</v>
      </c>
      <c r="M3262">
        <v>99</v>
      </c>
      <c r="N3262">
        <v>99</v>
      </c>
      <c r="O3262">
        <v>99</v>
      </c>
      <c r="P3262">
        <v>99</v>
      </c>
      <c r="Q3262">
        <v>285</v>
      </c>
      <c r="R3262">
        <v>323</v>
      </c>
      <c r="S3262">
        <v>7</v>
      </c>
      <c r="T3262">
        <v>6.5603715170278631</v>
      </c>
      <c r="U3262">
        <v>35.837461300309577</v>
      </c>
      <c r="V3262">
        <v>28.173374613003102</v>
      </c>
      <c r="W3262">
        <v>13.622291021671828</v>
      </c>
      <c r="X3262">
        <v>99.690402476780221</v>
      </c>
      <c r="Y3262">
        <v>96.904024767801886</v>
      </c>
      <c r="Z3262">
        <v>54.179566563467489</v>
      </c>
      <c r="AA3262">
        <v>6.9272461386788908</v>
      </c>
      <c r="AB3262">
        <v>0</v>
      </c>
      <c r="AC3262">
        <v>1.7218076355393812</v>
      </c>
      <c r="AE3262">
        <v>6.6246980844463277</v>
      </c>
      <c r="AG3262">
        <v>14.823313446535105</v>
      </c>
      <c r="AH3262">
        <v>12.076757913977548</v>
      </c>
      <c r="AI3262">
        <v>268</v>
      </c>
      <c r="AJ3262">
        <v>116.72574626865671</v>
      </c>
      <c r="AK3262">
        <v>22.639459915227047</v>
      </c>
    </row>
    <row r="3263" spans="1:37">
      <c r="A3263">
        <v>16</v>
      </c>
      <c r="B3263">
        <v>76</v>
      </c>
      <c r="C3263">
        <v>2024</v>
      </c>
      <c r="D3263">
        <v>4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7</v>
      </c>
      <c r="M3263">
        <v>99</v>
      </c>
      <c r="N3263">
        <v>99</v>
      </c>
      <c r="O3263">
        <v>99</v>
      </c>
      <c r="P3263">
        <v>99</v>
      </c>
      <c r="Q3263">
        <v>68</v>
      </c>
      <c r="R3263">
        <v>80</v>
      </c>
      <c r="S3263">
        <v>7</v>
      </c>
      <c r="T3263">
        <v>7.1124999999999998</v>
      </c>
      <c r="U3263">
        <v>35.402499999999989</v>
      </c>
      <c r="V3263">
        <v>21.25</v>
      </c>
      <c r="W3263">
        <v>13.75</v>
      </c>
      <c r="X3263">
        <v>100</v>
      </c>
      <c r="Y3263">
        <v>92.5</v>
      </c>
      <c r="Z3263">
        <v>53.75</v>
      </c>
      <c r="AA3263">
        <v>7.8841133775460932</v>
      </c>
      <c r="AB3263">
        <v>0</v>
      </c>
      <c r="AC3263">
        <v>1.5165235738358973</v>
      </c>
      <c r="AE3263">
        <v>19.976414315017699</v>
      </c>
      <c r="AG3263">
        <v>19.464720194647203</v>
      </c>
      <c r="AH3263">
        <v>17.623925028935545</v>
      </c>
      <c r="AI3263">
        <v>56</v>
      </c>
      <c r="AJ3263">
        <v>115.0071428571428</v>
      </c>
      <c r="AK3263">
        <v>22.369323147528466</v>
      </c>
    </row>
    <row r="3264" spans="1:37">
      <c r="A3264">
        <v>16</v>
      </c>
      <c r="B3264">
        <v>77</v>
      </c>
      <c r="C3264">
        <v>2024</v>
      </c>
      <c r="D3264">
        <v>5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7</v>
      </c>
      <c r="M3264">
        <v>99</v>
      </c>
      <c r="N3264">
        <v>99</v>
      </c>
      <c r="O3264">
        <v>99</v>
      </c>
      <c r="P3264">
        <v>99</v>
      </c>
      <c r="Q3264">
        <v>15</v>
      </c>
      <c r="R3264">
        <v>16</v>
      </c>
      <c r="S3264">
        <v>7</v>
      </c>
      <c r="T3264">
        <v>7.3125</v>
      </c>
      <c r="U3264">
        <v>35.443749999999994</v>
      </c>
      <c r="V3264">
        <v>31.25</v>
      </c>
      <c r="W3264">
        <v>25</v>
      </c>
      <c r="X3264">
        <v>100</v>
      </c>
      <c r="Y3264">
        <v>100</v>
      </c>
      <c r="Z3264">
        <v>50</v>
      </c>
      <c r="AA3264">
        <v>4.6690428288355186</v>
      </c>
      <c r="AB3264">
        <v>0</v>
      </c>
      <c r="AC3264">
        <v>1.7218721642444883</v>
      </c>
      <c r="AE3264">
        <v>27.428068028390044</v>
      </c>
      <c r="AG3264">
        <v>11.851851851851851</v>
      </c>
      <c r="AH3264">
        <v>10.270759757312319</v>
      </c>
      <c r="AI3264">
        <v>16</v>
      </c>
      <c r="AJ3264">
        <v>116.56874999999998</v>
      </c>
      <c r="AK3264">
        <v>22.329576675227361</v>
      </c>
    </row>
    <row r="3265" spans="1:37">
      <c r="A3265">
        <v>16</v>
      </c>
      <c r="B3265">
        <v>78</v>
      </c>
      <c r="C3265">
        <v>2024</v>
      </c>
      <c r="D3265">
        <v>6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7</v>
      </c>
      <c r="M3265">
        <v>99</v>
      </c>
      <c r="N3265">
        <v>99</v>
      </c>
      <c r="O3265">
        <v>99</v>
      </c>
      <c r="P3265">
        <v>99</v>
      </c>
      <c r="Q3265">
        <v>14</v>
      </c>
      <c r="R3265">
        <v>15</v>
      </c>
      <c r="S3265">
        <v>7</v>
      </c>
      <c r="T3265">
        <v>7.1333333333333355</v>
      </c>
      <c r="U3265">
        <v>33.686666666666675</v>
      </c>
      <c r="V3265">
        <v>33.333333333333343</v>
      </c>
      <c r="W3265">
        <v>13.333333333333337</v>
      </c>
      <c r="X3265">
        <v>100</v>
      </c>
      <c r="Y3265">
        <v>93.333333333333314</v>
      </c>
      <c r="Z3265">
        <v>33.333333333333343</v>
      </c>
      <c r="AA3265">
        <v>7.2632285444483502</v>
      </c>
      <c r="AB3265">
        <v>0</v>
      </c>
      <c r="AC3265">
        <v>1.5434449203720284</v>
      </c>
      <c r="AE3265">
        <v>-15.505452760082289</v>
      </c>
      <c r="AG3265">
        <v>16.853932584269664</v>
      </c>
      <c r="AH3265">
        <v>14.945724511224819</v>
      </c>
      <c r="AI3265">
        <v>15</v>
      </c>
      <c r="AJ3265">
        <v>115.82666666666664</v>
      </c>
      <c r="AK3265">
        <v>21.394110470879625</v>
      </c>
    </row>
    <row r="3266" spans="1:37">
      <c r="A3266">
        <v>16</v>
      </c>
      <c r="B3266">
        <v>79</v>
      </c>
      <c r="C3266">
        <v>2024</v>
      </c>
      <c r="D3266">
        <v>7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7</v>
      </c>
      <c r="M3266">
        <v>99</v>
      </c>
      <c r="N3266">
        <v>99</v>
      </c>
      <c r="O3266">
        <v>99</v>
      </c>
      <c r="P3266">
        <v>99</v>
      </c>
      <c r="Q3266">
        <v>3</v>
      </c>
      <c r="R3266">
        <v>4</v>
      </c>
      <c r="S3266">
        <v>7</v>
      </c>
      <c r="T3266">
        <v>8</v>
      </c>
      <c r="U3266">
        <v>27.05</v>
      </c>
      <c r="V3266">
        <v>25</v>
      </c>
      <c r="W3266">
        <v>25</v>
      </c>
      <c r="X3266">
        <v>100</v>
      </c>
      <c r="Y3266">
        <v>75</v>
      </c>
      <c r="Z3266">
        <v>0</v>
      </c>
      <c r="AA3266">
        <v>4.5213382974513321</v>
      </c>
      <c r="AB3266">
        <v>0</v>
      </c>
      <c r="AC3266">
        <v>2.1213203435596424</v>
      </c>
      <c r="AE3266">
        <v>59.429434201451954</v>
      </c>
      <c r="AG3266">
        <v>16</v>
      </c>
      <c r="AH3266">
        <v>11.13168724279835</v>
      </c>
      <c r="AI3266">
        <v>4</v>
      </c>
      <c r="AJ3266">
        <v>109.47499999999999</v>
      </c>
      <c r="AK3266">
        <v>20.428342349108902</v>
      </c>
    </row>
    <row r="3267" spans="1:37">
      <c r="A3267">
        <v>16</v>
      </c>
      <c r="B3267">
        <v>80</v>
      </c>
      <c r="C3267">
        <v>2024</v>
      </c>
      <c r="D3267">
        <v>8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7</v>
      </c>
      <c r="M3267">
        <v>99</v>
      </c>
      <c r="N3267">
        <v>99</v>
      </c>
      <c r="O3267">
        <v>99</v>
      </c>
      <c r="P3267">
        <v>99</v>
      </c>
      <c r="Q3267">
        <v>12</v>
      </c>
      <c r="R3267">
        <v>14</v>
      </c>
      <c r="S3267">
        <v>7</v>
      </c>
      <c r="T3267">
        <v>7.8571428571428559</v>
      </c>
      <c r="U3267">
        <v>27.392857142857153</v>
      </c>
      <c r="V3267">
        <v>7.1428571428571441</v>
      </c>
      <c r="W3267">
        <v>7.1428571428571441</v>
      </c>
      <c r="X3267">
        <v>100</v>
      </c>
      <c r="Y3267">
        <v>71.428571428571445</v>
      </c>
      <c r="Z3267">
        <v>14.285714285714288</v>
      </c>
      <c r="AA3267">
        <v>5.0901114618323859</v>
      </c>
      <c r="AB3267">
        <v>0</v>
      </c>
      <c r="AC3267">
        <v>0.83299312783504575</v>
      </c>
      <c r="AE3267">
        <v>-14.006453956483519</v>
      </c>
      <c r="AG3267">
        <v>10.606060606060607</v>
      </c>
      <c r="AH3267">
        <v>6.6965844799888279</v>
      </c>
      <c r="AI3267">
        <v>14</v>
      </c>
      <c r="AJ3267">
        <v>108.1</v>
      </c>
      <c r="AK3267">
        <v>21.511639826861312</v>
      </c>
    </row>
    <row r="3268" spans="1:37">
      <c r="A3268">
        <v>16</v>
      </c>
      <c r="B3268">
        <v>81</v>
      </c>
      <c r="C3268">
        <v>2024</v>
      </c>
      <c r="D3268">
        <v>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7</v>
      </c>
      <c r="M3268">
        <v>99</v>
      </c>
      <c r="N3268">
        <v>99</v>
      </c>
      <c r="O3268">
        <v>99</v>
      </c>
      <c r="P3268">
        <v>99</v>
      </c>
      <c r="Q3268">
        <v>19</v>
      </c>
      <c r="R3268">
        <v>28</v>
      </c>
      <c r="S3268">
        <v>7</v>
      </c>
      <c r="T3268">
        <v>7.8214285714285694</v>
      </c>
      <c r="U3268">
        <v>26.728571428571424</v>
      </c>
      <c r="V3268">
        <v>14.285714285714288</v>
      </c>
      <c r="W3268">
        <v>25</v>
      </c>
      <c r="X3268">
        <v>100</v>
      </c>
      <c r="Y3268">
        <v>67.85714285714289</v>
      </c>
      <c r="Z3268">
        <v>7.1428571428571441</v>
      </c>
      <c r="AA3268">
        <v>5.7687493781369215</v>
      </c>
      <c r="AB3268">
        <v>0</v>
      </c>
      <c r="AC3268">
        <v>1.0708331678974976</v>
      </c>
      <c r="AE3268">
        <v>-48.713037493908317</v>
      </c>
      <c r="AG3268">
        <v>12.280701754385968</v>
      </c>
      <c r="AH3268">
        <v>8.4222372270988064</v>
      </c>
      <c r="AI3268">
        <v>28</v>
      </c>
      <c r="AJ3268">
        <v>107.54285714285717</v>
      </c>
      <c r="AK3268">
        <v>21.190523282038392</v>
      </c>
    </row>
    <row r="3269" spans="1:37">
      <c r="A3269">
        <v>16</v>
      </c>
      <c r="B3269">
        <v>82</v>
      </c>
      <c r="C3269">
        <v>2024</v>
      </c>
      <c r="D3269">
        <v>10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7</v>
      </c>
      <c r="M3269">
        <v>99</v>
      </c>
      <c r="N3269">
        <v>99</v>
      </c>
      <c r="O3269">
        <v>99</v>
      </c>
      <c r="P3269">
        <v>99</v>
      </c>
      <c r="Q3269">
        <v>69</v>
      </c>
      <c r="R3269">
        <v>81</v>
      </c>
      <c r="S3269">
        <v>7</v>
      </c>
      <c r="T3269">
        <v>7.0246913580246932</v>
      </c>
      <c r="U3269">
        <v>30.708641975308641</v>
      </c>
      <c r="V3269">
        <v>24.691358024691361</v>
      </c>
      <c r="W3269">
        <v>8.6419753086419746</v>
      </c>
      <c r="X3269">
        <v>100</v>
      </c>
      <c r="Y3269">
        <v>87.654320987654302</v>
      </c>
      <c r="Z3269">
        <v>29.629629629629633</v>
      </c>
      <c r="AA3269">
        <v>6.2452193574313712</v>
      </c>
      <c r="AB3269">
        <v>0</v>
      </c>
      <c r="AC3269">
        <v>1.2666209411042575</v>
      </c>
      <c r="AE3269">
        <v>-38.255559296002545</v>
      </c>
      <c r="AG3269">
        <v>14.88970588235294</v>
      </c>
      <c r="AH3269">
        <v>11.080571802764572</v>
      </c>
      <c r="AI3269">
        <v>81</v>
      </c>
      <c r="AJ3269">
        <v>112.3493827160494</v>
      </c>
      <c r="AK3269">
        <v>21.387691558966527</v>
      </c>
    </row>
    <row r="3270" spans="1:37">
      <c r="A3270">
        <v>16</v>
      </c>
      <c r="B3270">
        <v>83</v>
      </c>
      <c r="C3270">
        <v>2024</v>
      </c>
      <c r="D3270">
        <v>11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7</v>
      </c>
      <c r="M3270">
        <v>99</v>
      </c>
      <c r="N3270">
        <v>99</v>
      </c>
      <c r="O3270">
        <v>99</v>
      </c>
      <c r="P3270">
        <v>99</v>
      </c>
      <c r="Q3270">
        <v>12</v>
      </c>
      <c r="R3270">
        <v>14</v>
      </c>
      <c r="S3270">
        <v>7</v>
      </c>
      <c r="T3270">
        <v>6.2142857142857153</v>
      </c>
      <c r="U3270">
        <v>32.80714285714285</v>
      </c>
      <c r="V3270">
        <v>50</v>
      </c>
      <c r="W3270">
        <v>0</v>
      </c>
      <c r="X3270">
        <v>100</v>
      </c>
      <c r="Y3270">
        <v>100</v>
      </c>
      <c r="Z3270">
        <v>28.571428571428577</v>
      </c>
      <c r="AA3270">
        <v>5.5122544371239082</v>
      </c>
      <c r="AB3270">
        <v>0</v>
      </c>
      <c r="AC3270">
        <v>1.42320420322652</v>
      </c>
      <c r="AE3270">
        <v>-29.519407614292263</v>
      </c>
      <c r="AG3270">
        <v>13.333333333333337</v>
      </c>
      <c r="AH3270">
        <v>10.338307785805929</v>
      </c>
      <c r="AI3270">
        <v>14</v>
      </c>
      <c r="AJ3270">
        <v>115.5642857142857</v>
      </c>
      <c r="AK3270">
        <v>21.11346721993235</v>
      </c>
    </row>
    <row r="3271" spans="1:37">
      <c r="A3271">
        <v>16</v>
      </c>
      <c r="B3271">
        <v>84</v>
      </c>
      <c r="C3271">
        <v>2024</v>
      </c>
      <c r="D3271">
        <v>12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7</v>
      </c>
      <c r="M3271">
        <v>99</v>
      </c>
      <c r="N3271">
        <v>99</v>
      </c>
      <c r="O3271">
        <v>99</v>
      </c>
      <c r="P3271">
        <v>99</v>
      </c>
      <c r="R3271">
        <v>0</v>
      </c>
    </row>
    <row r="3272" spans="1:37">
      <c r="A3272">
        <v>16</v>
      </c>
      <c r="B3272">
        <v>85</v>
      </c>
      <c r="C3272">
        <v>2024</v>
      </c>
      <c r="D3272">
        <v>1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8</v>
      </c>
      <c r="M3272">
        <v>99</v>
      </c>
      <c r="N3272">
        <v>99</v>
      </c>
      <c r="O3272">
        <v>99</v>
      </c>
      <c r="P3272">
        <v>99</v>
      </c>
      <c r="Q3272">
        <v>57</v>
      </c>
      <c r="R3272">
        <v>62</v>
      </c>
      <c r="S3272">
        <v>8</v>
      </c>
      <c r="T3272">
        <v>6.564516129032258</v>
      </c>
      <c r="U3272">
        <v>38.198387096774177</v>
      </c>
      <c r="V3272">
        <v>16.129032258064512</v>
      </c>
      <c r="W3272">
        <v>9.6774193548387117</v>
      </c>
      <c r="X3272">
        <v>98.387096774193566</v>
      </c>
      <c r="Y3272">
        <v>95.161290322580641</v>
      </c>
      <c r="Z3272">
        <v>69.354838709677423</v>
      </c>
      <c r="AA3272">
        <v>8.3919795030248441</v>
      </c>
      <c r="AB3272">
        <v>0</v>
      </c>
      <c r="AC3272">
        <v>1.5199848019394651</v>
      </c>
      <c r="AE3272">
        <v>17.975096267542501</v>
      </c>
      <c r="AG3272">
        <v>21.67832167832168</v>
      </c>
      <c r="AH3272">
        <v>20.015212338897101</v>
      </c>
      <c r="AI3272">
        <v>50</v>
      </c>
      <c r="AJ3272">
        <v>117.03400000000001</v>
      </c>
      <c r="AK3272">
        <v>23.931398733881597</v>
      </c>
    </row>
    <row r="3273" spans="1:37">
      <c r="A3273">
        <v>16</v>
      </c>
      <c r="B3273">
        <v>86</v>
      </c>
      <c r="C3273">
        <v>2024</v>
      </c>
      <c r="D3273">
        <v>2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8</v>
      </c>
      <c r="M3273">
        <v>99</v>
      </c>
      <c r="N3273">
        <v>99</v>
      </c>
      <c r="O3273">
        <v>99</v>
      </c>
      <c r="P3273">
        <v>99</v>
      </c>
      <c r="Q3273">
        <v>70</v>
      </c>
      <c r="R3273">
        <v>78</v>
      </c>
      <c r="S3273">
        <v>8</v>
      </c>
      <c r="T3273">
        <v>6.4743589743589745</v>
      </c>
      <c r="U3273">
        <v>40.95128205128205</v>
      </c>
      <c r="V3273">
        <v>19.230769230769223</v>
      </c>
      <c r="W3273">
        <v>7.6923076923076898</v>
      </c>
      <c r="X3273">
        <v>100</v>
      </c>
      <c r="Y3273">
        <v>98.71794871794873</v>
      </c>
      <c r="Z3273">
        <v>76.923076923076891</v>
      </c>
      <c r="AA3273">
        <v>7.723386788485378</v>
      </c>
      <c r="AB3273">
        <v>0</v>
      </c>
      <c r="AC3273">
        <v>1.4825857433963228</v>
      </c>
      <c r="AE3273">
        <v>22.258698879535942</v>
      </c>
      <c r="AG3273">
        <v>24.683544303797472</v>
      </c>
      <c r="AH3273">
        <v>24.318048587372765</v>
      </c>
      <c r="AI3273">
        <v>62</v>
      </c>
      <c r="AJ3273">
        <v>118.32741935483864</v>
      </c>
      <c r="AK3273">
        <v>25.123910378898064</v>
      </c>
    </row>
    <row r="3274" spans="1:37">
      <c r="A3274">
        <v>16</v>
      </c>
      <c r="B3274">
        <v>87</v>
      </c>
      <c r="C3274">
        <v>2024</v>
      </c>
      <c r="D3274">
        <v>3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8</v>
      </c>
      <c r="M3274">
        <v>99</v>
      </c>
      <c r="N3274">
        <v>99</v>
      </c>
      <c r="O3274">
        <v>99</v>
      </c>
      <c r="P3274">
        <v>99</v>
      </c>
      <c r="Q3274">
        <v>418</v>
      </c>
      <c r="R3274">
        <v>472</v>
      </c>
      <c r="S3274">
        <v>8</v>
      </c>
      <c r="T3274">
        <v>6.9194915254237293</v>
      </c>
      <c r="U3274">
        <v>41.872881355932222</v>
      </c>
      <c r="V3274">
        <v>11.228813559322033</v>
      </c>
      <c r="W3274">
        <v>20.338983050847457</v>
      </c>
      <c r="X3274">
        <v>100</v>
      </c>
      <c r="Y3274">
        <v>99.788135593220318</v>
      </c>
      <c r="Z3274">
        <v>81.355932203389827</v>
      </c>
      <c r="AA3274">
        <v>7.5515646713725184</v>
      </c>
      <c r="AB3274">
        <v>0</v>
      </c>
      <c r="AC3274">
        <v>1.7617286615840748</v>
      </c>
      <c r="AE3274">
        <v>15.413413728928187</v>
      </c>
      <c r="AG3274">
        <v>21.661312528682881</v>
      </c>
      <c r="AH3274">
        <v>20.619847385586151</v>
      </c>
      <c r="AI3274">
        <v>391</v>
      </c>
      <c r="AJ3274">
        <v>118.9539641943734</v>
      </c>
      <c r="AK3274">
        <v>24.932275678411742</v>
      </c>
    </row>
    <row r="3275" spans="1:37">
      <c r="A3275">
        <v>16</v>
      </c>
      <c r="B3275">
        <v>88</v>
      </c>
      <c r="C3275">
        <v>2024</v>
      </c>
      <c r="D3275">
        <v>4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8</v>
      </c>
      <c r="M3275">
        <v>99</v>
      </c>
      <c r="N3275">
        <v>99</v>
      </c>
      <c r="O3275">
        <v>99</v>
      </c>
      <c r="P3275">
        <v>99</v>
      </c>
      <c r="Q3275">
        <v>60</v>
      </c>
      <c r="R3275">
        <v>67</v>
      </c>
      <c r="S3275">
        <v>8</v>
      </c>
      <c r="T3275">
        <v>7.5820895522388065</v>
      </c>
      <c r="U3275">
        <v>41.146268656716408</v>
      </c>
      <c r="V3275">
        <v>11.940298507462691</v>
      </c>
      <c r="W3275">
        <v>31.343283582089548</v>
      </c>
      <c r="X3275">
        <v>100</v>
      </c>
      <c r="Y3275">
        <v>100</v>
      </c>
      <c r="Z3275">
        <v>79.104477611940311</v>
      </c>
      <c r="AA3275">
        <v>7.5833542839881423</v>
      </c>
      <c r="AB3275">
        <v>0</v>
      </c>
      <c r="AC3275">
        <v>1.8779891892568177</v>
      </c>
      <c r="AE3275">
        <v>37.780755490908149</v>
      </c>
      <c r="AG3275">
        <v>16.301703163017031</v>
      </c>
      <c r="AH3275">
        <v>17.154733606302347</v>
      </c>
      <c r="AI3275">
        <v>52</v>
      </c>
      <c r="AJ3275">
        <v>119.4807692307692</v>
      </c>
      <c r="AK3275">
        <v>24.447491613989559</v>
      </c>
    </row>
    <row r="3276" spans="1:37">
      <c r="A3276">
        <v>16</v>
      </c>
      <c r="B3276">
        <v>89</v>
      </c>
      <c r="C3276">
        <v>2024</v>
      </c>
      <c r="D3276">
        <v>5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8</v>
      </c>
      <c r="M3276">
        <v>99</v>
      </c>
      <c r="N3276">
        <v>99</v>
      </c>
      <c r="O3276">
        <v>99</v>
      </c>
      <c r="P3276">
        <v>99</v>
      </c>
      <c r="Q3276">
        <v>24</v>
      </c>
      <c r="R3276">
        <v>29</v>
      </c>
      <c r="S3276">
        <v>8</v>
      </c>
      <c r="T3276">
        <v>7.5172413793103487</v>
      </c>
      <c r="U3276">
        <v>39.403448275862075</v>
      </c>
      <c r="V3276">
        <v>6.8965517241379306</v>
      </c>
      <c r="W3276">
        <v>20.689655172413797</v>
      </c>
      <c r="X3276">
        <v>100</v>
      </c>
      <c r="Y3276">
        <v>100</v>
      </c>
      <c r="Z3276">
        <v>72.413793103448299</v>
      </c>
      <c r="AA3276">
        <v>8.0114350498315385</v>
      </c>
      <c r="AB3276">
        <v>0</v>
      </c>
      <c r="AC3276">
        <v>1.8122321853063317</v>
      </c>
      <c r="AE3276">
        <v>1.6265188209603147</v>
      </c>
      <c r="AG3276">
        <v>21.481481481481481</v>
      </c>
      <c r="AH3276">
        <v>20.695463189350718</v>
      </c>
      <c r="AI3276">
        <v>29</v>
      </c>
      <c r="AJ3276">
        <v>116.67586206896549</v>
      </c>
      <c r="AK3276">
        <v>24.488174446042834</v>
      </c>
    </row>
    <row r="3277" spans="1:37">
      <c r="A3277">
        <v>16</v>
      </c>
      <c r="B3277">
        <v>90</v>
      </c>
      <c r="C3277">
        <v>2024</v>
      </c>
      <c r="D3277">
        <v>6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8</v>
      </c>
      <c r="M3277">
        <v>99</v>
      </c>
      <c r="N3277">
        <v>99</v>
      </c>
      <c r="O3277">
        <v>99</v>
      </c>
      <c r="P3277">
        <v>99</v>
      </c>
      <c r="Q3277">
        <v>13</v>
      </c>
      <c r="R3277">
        <v>14</v>
      </c>
      <c r="S3277">
        <v>8</v>
      </c>
      <c r="T3277">
        <v>7.3571428571428559</v>
      </c>
      <c r="U3277">
        <v>39.021428571428558</v>
      </c>
      <c r="V3277">
        <v>14.285714285714288</v>
      </c>
      <c r="W3277">
        <v>35.714285714285722</v>
      </c>
      <c r="X3277">
        <v>100</v>
      </c>
      <c r="Y3277">
        <v>100</v>
      </c>
      <c r="Z3277">
        <v>78.571428571428555</v>
      </c>
      <c r="AA3277">
        <v>5.4944359610985405</v>
      </c>
      <c r="AB3277">
        <v>0</v>
      </c>
      <c r="AC3277">
        <v>2.1249249686633607</v>
      </c>
      <c r="AE3277">
        <v>26.486312392985937</v>
      </c>
      <c r="AG3277">
        <v>15.730337078651679</v>
      </c>
      <c r="AH3277">
        <v>16.158419355792827</v>
      </c>
      <c r="AI3277">
        <v>14</v>
      </c>
      <c r="AJ3277">
        <v>116.00714285714288</v>
      </c>
      <c r="AK3277">
        <v>24.950510735740831</v>
      </c>
    </row>
    <row r="3278" spans="1:37">
      <c r="A3278">
        <v>16</v>
      </c>
      <c r="B3278">
        <v>91</v>
      </c>
      <c r="C3278">
        <v>2024</v>
      </c>
      <c r="D3278">
        <v>7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8</v>
      </c>
      <c r="M3278">
        <v>99</v>
      </c>
      <c r="N3278">
        <v>99</v>
      </c>
      <c r="O3278">
        <v>99</v>
      </c>
      <c r="P3278">
        <v>99</v>
      </c>
      <c r="Q3278">
        <v>5</v>
      </c>
      <c r="R3278">
        <v>10</v>
      </c>
      <c r="S3278">
        <v>8</v>
      </c>
      <c r="T3278">
        <v>9.1</v>
      </c>
      <c r="U3278">
        <v>37.89</v>
      </c>
      <c r="V3278">
        <v>0</v>
      </c>
      <c r="W3278">
        <v>70</v>
      </c>
      <c r="X3278">
        <v>100</v>
      </c>
      <c r="Y3278">
        <v>100</v>
      </c>
      <c r="Z3278">
        <v>50</v>
      </c>
      <c r="AA3278">
        <v>7.5692073561238882</v>
      </c>
      <c r="AB3278">
        <v>0</v>
      </c>
      <c r="AC3278">
        <v>2.3853720883753144</v>
      </c>
      <c r="AE3278">
        <v>-57.871960263033998</v>
      </c>
      <c r="AG3278">
        <v>40</v>
      </c>
      <c r="AH3278">
        <v>38.981481481481488</v>
      </c>
      <c r="AI3278">
        <v>10</v>
      </c>
      <c r="AJ3278">
        <v>115.39999999999998</v>
      </c>
      <c r="AK3278">
        <v>24.480742121068577</v>
      </c>
    </row>
    <row r="3279" spans="1:37">
      <c r="A3279">
        <v>16</v>
      </c>
      <c r="B3279">
        <v>92</v>
      </c>
      <c r="C3279">
        <v>2024</v>
      </c>
      <c r="D3279">
        <v>8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8</v>
      </c>
      <c r="M3279">
        <v>99</v>
      </c>
      <c r="N3279">
        <v>99</v>
      </c>
      <c r="O3279">
        <v>99</v>
      </c>
      <c r="P3279">
        <v>99</v>
      </c>
      <c r="Q3279">
        <v>15</v>
      </c>
      <c r="R3279">
        <v>17</v>
      </c>
      <c r="S3279">
        <v>8</v>
      </c>
      <c r="T3279">
        <v>7.8235294117647056</v>
      </c>
      <c r="U3279">
        <v>35.211764705882359</v>
      </c>
      <c r="V3279">
        <v>0</v>
      </c>
      <c r="W3279">
        <v>35.294117647058826</v>
      </c>
      <c r="X3279">
        <v>100</v>
      </c>
      <c r="Y3279">
        <v>100</v>
      </c>
      <c r="Z3279">
        <v>52.941176470588239</v>
      </c>
      <c r="AA3279">
        <v>7.419123331193533</v>
      </c>
      <c r="AB3279">
        <v>0</v>
      </c>
      <c r="AC3279">
        <v>1.338800785498947</v>
      </c>
      <c r="AE3279">
        <v>-76.138495371210396</v>
      </c>
      <c r="AG3279">
        <v>12.878787878787877</v>
      </c>
      <c r="AH3279">
        <v>10.452608786757002</v>
      </c>
      <c r="AI3279">
        <v>17</v>
      </c>
      <c r="AJ3279">
        <v>113.59411764705882</v>
      </c>
      <c r="AK3279">
        <v>23.712022585447205</v>
      </c>
    </row>
    <row r="3280" spans="1:37">
      <c r="A3280">
        <v>16</v>
      </c>
      <c r="B3280">
        <v>93</v>
      </c>
      <c r="C3280">
        <v>2024</v>
      </c>
      <c r="D3280">
        <v>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8</v>
      </c>
      <c r="M3280">
        <v>99</v>
      </c>
      <c r="N3280">
        <v>99</v>
      </c>
      <c r="O3280">
        <v>99</v>
      </c>
      <c r="P3280">
        <v>99</v>
      </c>
      <c r="Q3280">
        <v>34</v>
      </c>
      <c r="R3280">
        <v>42</v>
      </c>
      <c r="S3280">
        <v>8</v>
      </c>
      <c r="T3280">
        <v>8.5476190476190457</v>
      </c>
      <c r="U3280">
        <v>33.24047619047618</v>
      </c>
      <c r="V3280">
        <v>4.7619047619047636</v>
      </c>
      <c r="W3280">
        <v>61.904761904761877</v>
      </c>
      <c r="X3280">
        <v>100</v>
      </c>
      <c r="Y3280">
        <v>92.857142857142875</v>
      </c>
      <c r="Z3280">
        <v>42.857142857142847</v>
      </c>
      <c r="AA3280">
        <v>7.4145307632991857</v>
      </c>
      <c r="AB3280">
        <v>0</v>
      </c>
      <c r="AC3280">
        <v>1.2189453082066863</v>
      </c>
      <c r="AE3280">
        <v>-27.616736068870967</v>
      </c>
      <c r="AG3280">
        <v>18.421052631578945</v>
      </c>
      <c r="AH3280">
        <v>15.71123115012378</v>
      </c>
      <c r="AI3280">
        <v>42</v>
      </c>
      <c r="AJ3280">
        <v>111.7166666666667</v>
      </c>
      <c r="AK3280">
        <v>23.547477313479902</v>
      </c>
    </row>
    <row r="3281" spans="1:37">
      <c r="A3281">
        <v>16</v>
      </c>
      <c r="B3281">
        <v>94</v>
      </c>
      <c r="C3281">
        <v>2024</v>
      </c>
      <c r="D3281">
        <v>10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8</v>
      </c>
      <c r="M3281">
        <v>99</v>
      </c>
      <c r="N3281">
        <v>99</v>
      </c>
      <c r="O3281">
        <v>99</v>
      </c>
      <c r="P3281">
        <v>99</v>
      </c>
      <c r="Q3281">
        <v>94</v>
      </c>
      <c r="R3281">
        <v>102</v>
      </c>
      <c r="S3281">
        <v>8</v>
      </c>
      <c r="T3281">
        <v>7.5882352941176476</v>
      </c>
      <c r="U3281">
        <v>36.909803921568624</v>
      </c>
      <c r="V3281">
        <v>11.76470588235294</v>
      </c>
      <c r="W3281">
        <v>30.3921568627451</v>
      </c>
      <c r="X3281">
        <v>100</v>
      </c>
      <c r="Y3281">
        <v>100</v>
      </c>
      <c r="Z3281">
        <v>55.882352941176485</v>
      </c>
      <c r="AA3281">
        <v>6.8922165506577882</v>
      </c>
      <c r="AB3281">
        <v>0</v>
      </c>
      <c r="AC3281">
        <v>1.5925866318448132</v>
      </c>
      <c r="AE3281">
        <v>-44.773944876796307</v>
      </c>
      <c r="AG3281">
        <v>18.75</v>
      </c>
      <c r="AH3281">
        <v>16.7709804305894</v>
      </c>
      <c r="AI3281">
        <v>102</v>
      </c>
      <c r="AJ3281">
        <v>115.5186274509804</v>
      </c>
      <c r="AK3281">
        <v>23.726509344467122</v>
      </c>
    </row>
    <row r="3282" spans="1:37">
      <c r="A3282">
        <v>16</v>
      </c>
      <c r="B3282">
        <v>95</v>
      </c>
      <c r="C3282">
        <v>2024</v>
      </c>
      <c r="D3282">
        <v>11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8</v>
      </c>
      <c r="M3282">
        <v>99</v>
      </c>
      <c r="N3282">
        <v>99</v>
      </c>
      <c r="O3282">
        <v>99</v>
      </c>
      <c r="P3282">
        <v>99</v>
      </c>
      <c r="Q3282">
        <v>21</v>
      </c>
      <c r="R3282">
        <v>21</v>
      </c>
      <c r="S3282">
        <v>8</v>
      </c>
      <c r="T3282">
        <v>6.4285714285714306</v>
      </c>
      <c r="U3282">
        <v>40.000000000000007</v>
      </c>
      <c r="V3282">
        <v>9.5238095238095273</v>
      </c>
      <c r="W3282">
        <v>9.5238095238095273</v>
      </c>
      <c r="X3282">
        <v>100</v>
      </c>
      <c r="Y3282">
        <v>100</v>
      </c>
      <c r="Z3282">
        <v>71.428571428571445</v>
      </c>
      <c r="AA3282">
        <v>7.4423498593233939</v>
      </c>
      <c r="AB3282">
        <v>0</v>
      </c>
      <c r="AC3282">
        <v>1.2936264483053443</v>
      </c>
      <c r="AE3282">
        <v>-48.125424945017102</v>
      </c>
      <c r="AG3282">
        <v>20</v>
      </c>
      <c r="AH3282">
        <v>18.907421162806404</v>
      </c>
      <c r="AI3282">
        <v>21</v>
      </c>
      <c r="AJ3282">
        <v>118.15238095238089</v>
      </c>
      <c r="AK3282">
        <v>24.032289443575738</v>
      </c>
    </row>
    <row r="3283" spans="1:37">
      <c r="A3283">
        <v>16</v>
      </c>
      <c r="B3283">
        <v>96</v>
      </c>
      <c r="C3283">
        <v>2024</v>
      </c>
      <c r="D3283">
        <v>12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8</v>
      </c>
      <c r="M3283">
        <v>99</v>
      </c>
      <c r="N3283">
        <v>99</v>
      </c>
      <c r="O3283">
        <v>99</v>
      </c>
      <c r="P3283">
        <v>99</v>
      </c>
      <c r="R3283">
        <v>0</v>
      </c>
    </row>
    <row r="3284" spans="1:37">
      <c r="A3284">
        <v>16</v>
      </c>
      <c r="B3284">
        <v>97</v>
      </c>
      <c r="C3284">
        <v>2024</v>
      </c>
      <c r="D3284">
        <v>1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</v>
      </c>
      <c r="M3284">
        <v>99</v>
      </c>
      <c r="N3284">
        <v>99</v>
      </c>
      <c r="O3284">
        <v>99</v>
      </c>
      <c r="P3284">
        <v>99</v>
      </c>
      <c r="Q3284">
        <v>60</v>
      </c>
      <c r="R3284">
        <v>67</v>
      </c>
      <c r="S3284">
        <v>9</v>
      </c>
      <c r="T3284">
        <v>6.6417910447761193</v>
      </c>
      <c r="U3284">
        <v>46.365671641791046</v>
      </c>
      <c r="V3284">
        <v>2.9850746268656723</v>
      </c>
      <c r="W3284">
        <v>11.940298507462691</v>
      </c>
      <c r="X3284">
        <v>100</v>
      </c>
      <c r="Y3284">
        <v>100</v>
      </c>
      <c r="Z3284">
        <v>94.029850746268622</v>
      </c>
      <c r="AA3284">
        <v>7.7114482105581628</v>
      </c>
      <c r="AB3284">
        <v>0</v>
      </c>
      <c r="AC3284">
        <v>1.6180095800438996</v>
      </c>
      <c r="AE3284">
        <v>14.088520979783343</v>
      </c>
      <c r="AG3284">
        <v>23.42657342657343</v>
      </c>
      <c r="AH3284">
        <v>26.253961546587796</v>
      </c>
      <c r="AI3284">
        <v>49</v>
      </c>
      <c r="AJ3284">
        <v>119.20408163265304</v>
      </c>
      <c r="AK3284">
        <v>27.212156155508566</v>
      </c>
    </row>
    <row r="3285" spans="1:37">
      <c r="A3285">
        <v>16</v>
      </c>
      <c r="B3285">
        <v>98</v>
      </c>
      <c r="C3285">
        <v>2024</v>
      </c>
      <c r="D3285">
        <v>2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</v>
      </c>
      <c r="M3285">
        <v>99</v>
      </c>
      <c r="N3285">
        <v>99</v>
      </c>
      <c r="O3285">
        <v>99</v>
      </c>
      <c r="P3285">
        <v>99</v>
      </c>
      <c r="Q3285">
        <v>61</v>
      </c>
      <c r="R3285">
        <v>73</v>
      </c>
      <c r="S3285">
        <v>9</v>
      </c>
      <c r="T3285">
        <v>6.9178082191780819</v>
      </c>
      <c r="U3285">
        <v>46.654794520547931</v>
      </c>
      <c r="V3285">
        <v>15.068493150684933</v>
      </c>
      <c r="W3285">
        <v>10.95890410958904</v>
      </c>
      <c r="X3285">
        <v>100</v>
      </c>
      <c r="Y3285">
        <v>100</v>
      </c>
      <c r="Z3285">
        <v>83.561643835616422</v>
      </c>
      <c r="AA3285">
        <v>9.3155495443878173</v>
      </c>
      <c r="AB3285">
        <v>0</v>
      </c>
      <c r="AC3285">
        <v>1.6940946962706804</v>
      </c>
      <c r="AE3285">
        <v>33.820653218978975</v>
      </c>
      <c r="AG3285">
        <v>23.101265822784807</v>
      </c>
      <c r="AH3285">
        <v>25.928999398558048</v>
      </c>
      <c r="AI3285">
        <v>63</v>
      </c>
      <c r="AJ3285">
        <v>119.14444444444445</v>
      </c>
      <c r="AK3285">
        <v>28.072281411272776</v>
      </c>
    </row>
    <row r="3286" spans="1:37">
      <c r="A3286">
        <v>16</v>
      </c>
      <c r="B3286">
        <v>99</v>
      </c>
      <c r="C3286">
        <v>2024</v>
      </c>
      <c r="D3286">
        <v>3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</v>
      </c>
      <c r="M3286">
        <v>99</v>
      </c>
      <c r="N3286">
        <v>99</v>
      </c>
      <c r="O3286">
        <v>99</v>
      </c>
      <c r="P3286">
        <v>99</v>
      </c>
      <c r="Q3286">
        <v>488</v>
      </c>
      <c r="R3286">
        <v>560</v>
      </c>
      <c r="S3286">
        <v>9</v>
      </c>
      <c r="T3286">
        <v>7.3767857142857123</v>
      </c>
      <c r="U3286">
        <v>48.209642857142818</v>
      </c>
      <c r="V3286">
        <v>2.1428571428571423</v>
      </c>
      <c r="W3286">
        <v>24.285714285714281</v>
      </c>
      <c r="X3286">
        <v>100</v>
      </c>
      <c r="Y3286">
        <v>100</v>
      </c>
      <c r="Z3286">
        <v>96.785714285714306</v>
      </c>
      <c r="AA3286">
        <v>7.7179299510679549</v>
      </c>
      <c r="AB3286">
        <v>0</v>
      </c>
      <c r="AC3286">
        <v>1.8397875528973235</v>
      </c>
      <c r="AE3286">
        <v>30.170710917687895</v>
      </c>
      <c r="AG3286">
        <v>25.69986232216613</v>
      </c>
      <c r="AH3286">
        <v>28.166477828760524</v>
      </c>
      <c r="AI3286">
        <v>472</v>
      </c>
      <c r="AJ3286">
        <v>120.11483050847455</v>
      </c>
      <c r="AK3286">
        <v>27.750595895262567</v>
      </c>
    </row>
    <row r="3287" spans="1:37">
      <c r="A3287">
        <v>16</v>
      </c>
      <c r="B3287">
        <v>100</v>
      </c>
      <c r="C3287">
        <v>2024</v>
      </c>
      <c r="D3287">
        <v>4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</v>
      </c>
      <c r="M3287">
        <v>99</v>
      </c>
      <c r="N3287">
        <v>99</v>
      </c>
      <c r="O3287">
        <v>99</v>
      </c>
      <c r="P3287">
        <v>99</v>
      </c>
      <c r="Q3287">
        <v>81</v>
      </c>
      <c r="R3287">
        <v>92</v>
      </c>
      <c r="S3287">
        <v>9</v>
      </c>
      <c r="T3287">
        <v>7.8260869565217392</v>
      </c>
      <c r="U3287">
        <v>48.064130434782591</v>
      </c>
      <c r="V3287">
        <v>5.4347826086956523</v>
      </c>
      <c r="W3287">
        <v>30.434782608695649</v>
      </c>
      <c r="X3287">
        <v>100</v>
      </c>
      <c r="Y3287">
        <v>100</v>
      </c>
      <c r="Z3287">
        <v>91.304347826086953</v>
      </c>
      <c r="AA3287">
        <v>8.2288144521149054</v>
      </c>
      <c r="AB3287">
        <v>0</v>
      </c>
      <c r="AC3287">
        <v>1.9088392537839296</v>
      </c>
      <c r="AE3287">
        <v>36.940718531178838</v>
      </c>
      <c r="AG3287">
        <v>22.384428223844282</v>
      </c>
      <c r="AH3287">
        <v>27.516147901083993</v>
      </c>
      <c r="AI3287">
        <v>73</v>
      </c>
      <c r="AJ3287">
        <v>120.30547945205473</v>
      </c>
      <c r="AK3287">
        <v>27.324173697333219</v>
      </c>
    </row>
    <row r="3288" spans="1:37">
      <c r="A3288">
        <v>16</v>
      </c>
      <c r="B3288">
        <v>101</v>
      </c>
      <c r="C3288">
        <v>2024</v>
      </c>
      <c r="D3288">
        <v>5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</v>
      </c>
      <c r="M3288">
        <v>99</v>
      </c>
      <c r="N3288">
        <v>99</v>
      </c>
      <c r="O3288">
        <v>99</v>
      </c>
      <c r="P3288">
        <v>99</v>
      </c>
      <c r="Q3288">
        <v>38</v>
      </c>
      <c r="R3288">
        <v>40</v>
      </c>
      <c r="S3288">
        <v>9</v>
      </c>
      <c r="T3288">
        <v>8.4749999999999996</v>
      </c>
      <c r="U3288">
        <v>48.342499999999994</v>
      </c>
      <c r="V3288">
        <v>5</v>
      </c>
      <c r="W3288">
        <v>37.5</v>
      </c>
      <c r="X3288">
        <v>100</v>
      </c>
      <c r="Y3288">
        <v>100</v>
      </c>
      <c r="Z3288">
        <v>92.5</v>
      </c>
      <c r="AA3288">
        <v>6.8182067840453042</v>
      </c>
      <c r="AB3288">
        <v>0</v>
      </c>
      <c r="AC3288">
        <v>2.2021296510423745</v>
      </c>
      <c r="AE3288">
        <v>10.488558389423098</v>
      </c>
      <c r="AG3288">
        <v>29.629629629629633</v>
      </c>
      <c r="AH3288">
        <v>35.021280449153309</v>
      </c>
      <c r="AI3288">
        <v>38</v>
      </c>
      <c r="AJ3288">
        <v>120.9368421052632</v>
      </c>
      <c r="AK3288">
        <v>27.466045976057838</v>
      </c>
    </row>
    <row r="3289" spans="1:37">
      <c r="A3289">
        <v>16</v>
      </c>
      <c r="B3289">
        <v>102</v>
      </c>
      <c r="C3289">
        <v>2024</v>
      </c>
      <c r="D3289">
        <v>6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</v>
      </c>
      <c r="M3289">
        <v>99</v>
      </c>
      <c r="N3289">
        <v>99</v>
      </c>
      <c r="O3289">
        <v>99</v>
      </c>
      <c r="P3289">
        <v>99</v>
      </c>
      <c r="Q3289">
        <v>16</v>
      </c>
      <c r="R3289">
        <v>18</v>
      </c>
      <c r="S3289">
        <v>9</v>
      </c>
      <c r="T3289">
        <v>8.1111111111111107</v>
      </c>
      <c r="U3289">
        <v>44.172222222222224</v>
      </c>
      <c r="V3289">
        <v>0</v>
      </c>
      <c r="W3289">
        <v>33.333333333333343</v>
      </c>
      <c r="X3289">
        <v>100</v>
      </c>
      <c r="Y3289">
        <v>100</v>
      </c>
      <c r="Z3289">
        <v>94.444444444444443</v>
      </c>
      <c r="AA3289">
        <v>7.2244804161925744</v>
      </c>
      <c r="AB3289">
        <v>0</v>
      </c>
      <c r="AC3289">
        <v>1.629208699846135</v>
      </c>
      <c r="AE3289">
        <v>0.8758265733724534</v>
      </c>
      <c r="AG3289">
        <v>20.224719101123597</v>
      </c>
      <c r="AH3289">
        <v>23.517406607708008</v>
      </c>
      <c r="AI3289">
        <v>18</v>
      </c>
      <c r="AJ3289">
        <v>117.21111111111109</v>
      </c>
      <c r="AK3289">
        <v>27.234241234781035</v>
      </c>
    </row>
    <row r="3290" spans="1:37">
      <c r="A3290">
        <v>16</v>
      </c>
      <c r="B3290">
        <v>103</v>
      </c>
      <c r="C3290">
        <v>2024</v>
      </c>
      <c r="D3290">
        <v>7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</v>
      </c>
      <c r="M3290">
        <v>99</v>
      </c>
      <c r="N3290">
        <v>99</v>
      </c>
      <c r="O3290">
        <v>99</v>
      </c>
      <c r="P3290">
        <v>99</v>
      </c>
      <c r="Q3290">
        <v>4</v>
      </c>
      <c r="R3290">
        <v>4</v>
      </c>
      <c r="S3290">
        <v>9</v>
      </c>
      <c r="T3290">
        <v>8.5</v>
      </c>
      <c r="U3290">
        <v>42.4</v>
      </c>
      <c r="V3290">
        <v>0</v>
      </c>
      <c r="W3290">
        <v>50</v>
      </c>
      <c r="X3290">
        <v>100</v>
      </c>
      <c r="Y3290">
        <v>100</v>
      </c>
      <c r="Z3290">
        <v>75</v>
      </c>
      <c r="AA3290">
        <v>6.6434177950811009</v>
      </c>
      <c r="AB3290">
        <v>0</v>
      </c>
      <c r="AC3290">
        <v>2.5</v>
      </c>
      <c r="AE3290">
        <v>23.933463904336602</v>
      </c>
      <c r="AG3290">
        <v>16</v>
      </c>
      <c r="AH3290">
        <v>17.448559670781894</v>
      </c>
      <c r="AI3290">
        <v>4</v>
      </c>
      <c r="AJ3290">
        <v>115.35</v>
      </c>
      <c r="AK3290">
        <v>27.563181516770712</v>
      </c>
    </row>
    <row r="3291" spans="1:37">
      <c r="A3291">
        <v>16</v>
      </c>
      <c r="B3291">
        <v>104</v>
      </c>
      <c r="C3291">
        <v>2024</v>
      </c>
      <c r="D3291">
        <v>8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</v>
      </c>
      <c r="M3291">
        <v>99</v>
      </c>
      <c r="N3291">
        <v>99</v>
      </c>
      <c r="O3291">
        <v>99</v>
      </c>
      <c r="P3291">
        <v>99</v>
      </c>
      <c r="Q3291">
        <v>31</v>
      </c>
      <c r="R3291">
        <v>33</v>
      </c>
      <c r="S3291">
        <v>9</v>
      </c>
      <c r="T3291">
        <v>8.6363636363636385</v>
      </c>
      <c r="U3291">
        <v>41.739393939393949</v>
      </c>
      <c r="V3291">
        <v>0</v>
      </c>
      <c r="W3291">
        <v>54.545454545454554</v>
      </c>
      <c r="X3291">
        <v>100</v>
      </c>
      <c r="Y3291">
        <v>100</v>
      </c>
      <c r="Z3291">
        <v>72.727272727272734</v>
      </c>
      <c r="AA3291">
        <v>7.0504218396872149</v>
      </c>
      <c r="AB3291">
        <v>0</v>
      </c>
      <c r="AC3291">
        <v>1.5919909741289318</v>
      </c>
      <c r="AE3291">
        <v>-56.163043193554842</v>
      </c>
      <c r="AG3291">
        <v>25</v>
      </c>
      <c r="AH3291">
        <v>24.051826499965088</v>
      </c>
      <c r="AI3291">
        <v>33</v>
      </c>
      <c r="AJ3291">
        <v>116.45454545454544</v>
      </c>
      <c r="AK3291">
        <v>26.333353210383397</v>
      </c>
    </row>
    <row r="3292" spans="1:37">
      <c r="A3292">
        <v>16</v>
      </c>
      <c r="B3292">
        <v>105</v>
      </c>
      <c r="C3292">
        <v>2024</v>
      </c>
      <c r="D3292">
        <v>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</v>
      </c>
      <c r="M3292">
        <v>99</v>
      </c>
      <c r="N3292">
        <v>99</v>
      </c>
      <c r="O3292">
        <v>99</v>
      </c>
      <c r="P3292">
        <v>99</v>
      </c>
      <c r="Q3292">
        <v>50</v>
      </c>
      <c r="R3292">
        <v>51</v>
      </c>
      <c r="S3292">
        <v>9</v>
      </c>
      <c r="T3292">
        <v>8.9019607843137223</v>
      </c>
      <c r="U3292">
        <v>42.421568627450995</v>
      </c>
      <c r="V3292">
        <v>0</v>
      </c>
      <c r="W3292">
        <v>62.745098039215677</v>
      </c>
      <c r="X3292">
        <v>100</v>
      </c>
      <c r="Y3292">
        <v>100</v>
      </c>
      <c r="Z3292">
        <v>84.313725490196092</v>
      </c>
      <c r="AA3292">
        <v>6.846762902663575</v>
      </c>
      <c r="AB3292">
        <v>0</v>
      </c>
      <c r="AC3292">
        <v>1.2719431168805373</v>
      </c>
      <c r="AE3292">
        <v>-34.086328247604534</v>
      </c>
      <c r="AG3292">
        <v>22.368421052631575</v>
      </c>
      <c r="AH3292">
        <v>24.347287868557281</v>
      </c>
      <c r="AI3292">
        <v>51</v>
      </c>
      <c r="AJ3292">
        <v>117.3313725490196</v>
      </c>
      <c r="AK3292">
        <v>26.198158569541995</v>
      </c>
    </row>
    <row r="3293" spans="1:37">
      <c r="A3293">
        <v>16</v>
      </c>
      <c r="B3293">
        <v>106</v>
      </c>
      <c r="C3293">
        <v>2024</v>
      </c>
      <c r="D3293">
        <v>10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</v>
      </c>
      <c r="M3293">
        <v>99</v>
      </c>
      <c r="N3293">
        <v>99</v>
      </c>
      <c r="O3293">
        <v>99</v>
      </c>
      <c r="P3293">
        <v>99</v>
      </c>
      <c r="Q3293">
        <v>129</v>
      </c>
      <c r="R3293">
        <v>137</v>
      </c>
      <c r="S3293">
        <v>9</v>
      </c>
      <c r="T3293">
        <v>7.9854014598540148</v>
      </c>
      <c r="U3293">
        <v>43.087591240875902</v>
      </c>
      <c r="V3293">
        <v>1.4598540145985412</v>
      </c>
      <c r="W3293">
        <v>37.226277372262757</v>
      </c>
      <c r="X3293">
        <v>100</v>
      </c>
      <c r="Y3293">
        <v>100</v>
      </c>
      <c r="Z3293">
        <v>82.481751824817508</v>
      </c>
      <c r="AA3293">
        <v>7.5445097285771645</v>
      </c>
      <c r="AB3293">
        <v>0</v>
      </c>
      <c r="AC3293">
        <v>1.4846435412816781</v>
      </c>
      <c r="AE3293">
        <v>-46.374293051483477</v>
      </c>
      <c r="AG3293">
        <v>25.183823529411764</v>
      </c>
      <c r="AH3293">
        <v>26.295977869148221</v>
      </c>
      <c r="AI3293">
        <v>137</v>
      </c>
      <c r="AJ3293">
        <v>116.80583941605845</v>
      </c>
      <c r="AK3293">
        <v>26.801419541603703</v>
      </c>
    </row>
    <row r="3294" spans="1:37">
      <c r="A3294">
        <v>16</v>
      </c>
      <c r="B3294">
        <v>107</v>
      </c>
      <c r="C3294">
        <v>2024</v>
      </c>
      <c r="D3294">
        <v>11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</v>
      </c>
      <c r="M3294">
        <v>99</v>
      </c>
      <c r="N3294">
        <v>99</v>
      </c>
      <c r="O3294">
        <v>99</v>
      </c>
      <c r="P3294">
        <v>99</v>
      </c>
      <c r="Q3294">
        <v>28</v>
      </c>
      <c r="R3294">
        <v>32</v>
      </c>
      <c r="S3294">
        <v>9</v>
      </c>
      <c r="T3294">
        <v>6.75</v>
      </c>
      <c r="U3294">
        <v>46.759375000000006</v>
      </c>
      <c r="V3294">
        <v>3.125</v>
      </c>
      <c r="W3294">
        <v>3.125</v>
      </c>
      <c r="X3294">
        <v>100</v>
      </c>
      <c r="Y3294">
        <v>100</v>
      </c>
      <c r="Z3294">
        <v>93.75</v>
      </c>
      <c r="AA3294">
        <v>6.269213436259375</v>
      </c>
      <c r="AB3294">
        <v>0</v>
      </c>
      <c r="AC3294">
        <v>1.25</v>
      </c>
      <c r="AE3294">
        <v>-30.396556432078924</v>
      </c>
      <c r="AG3294">
        <v>30.476190476190489</v>
      </c>
      <c r="AH3294">
        <v>33.679969387984791</v>
      </c>
      <c r="AI3294">
        <v>32</v>
      </c>
      <c r="AJ3294">
        <v>119.91875</v>
      </c>
      <c r="AK3294">
        <v>27.173706246365999</v>
      </c>
    </row>
    <row r="3295" spans="1:37">
      <c r="A3295">
        <v>16</v>
      </c>
      <c r="B3295">
        <v>108</v>
      </c>
      <c r="C3295">
        <v>2024</v>
      </c>
      <c r="D3295">
        <v>12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</v>
      </c>
      <c r="M3295">
        <v>99</v>
      </c>
      <c r="N3295">
        <v>99</v>
      </c>
      <c r="O3295">
        <v>99</v>
      </c>
      <c r="P3295">
        <v>99</v>
      </c>
      <c r="R3295">
        <v>0</v>
      </c>
    </row>
    <row r="3296" spans="1:37">
      <c r="A3296">
        <v>16</v>
      </c>
      <c r="B3296">
        <v>109</v>
      </c>
      <c r="C3296">
        <v>2024</v>
      </c>
      <c r="D3296">
        <v>1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10</v>
      </c>
      <c r="M3296">
        <v>99</v>
      </c>
      <c r="N3296">
        <v>99</v>
      </c>
      <c r="O3296">
        <v>99</v>
      </c>
      <c r="P3296">
        <v>99</v>
      </c>
      <c r="Q3296">
        <v>33</v>
      </c>
      <c r="R3296">
        <v>37</v>
      </c>
      <c r="S3296">
        <v>10</v>
      </c>
      <c r="T3296">
        <v>7.1621621621621614</v>
      </c>
      <c r="U3296">
        <v>52.570270270270257</v>
      </c>
      <c r="V3296">
        <v>0</v>
      </c>
      <c r="W3296">
        <v>8.1081081081081106</v>
      </c>
      <c r="X3296">
        <v>100</v>
      </c>
      <c r="Y3296">
        <v>100</v>
      </c>
      <c r="Z3296">
        <v>100</v>
      </c>
      <c r="AA3296">
        <v>7.0109129168001392</v>
      </c>
      <c r="AB3296">
        <v>0</v>
      </c>
      <c r="AC3296">
        <v>1.0270270270270283</v>
      </c>
      <c r="AE3296">
        <v>30.921109537591207</v>
      </c>
      <c r="AG3296">
        <v>12.937062937062937</v>
      </c>
      <c r="AH3296">
        <v>16.438622438199875</v>
      </c>
      <c r="AI3296">
        <v>21</v>
      </c>
      <c r="AJ3296">
        <v>120.50952380952378</v>
      </c>
      <c r="AK3296">
        <v>30.711009799598578</v>
      </c>
    </row>
    <row r="3297" spans="1:37">
      <c r="A3297">
        <v>16</v>
      </c>
      <c r="B3297">
        <v>110</v>
      </c>
      <c r="C3297">
        <v>2024</v>
      </c>
      <c r="D3297">
        <v>2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10</v>
      </c>
      <c r="M3297">
        <v>99</v>
      </c>
      <c r="N3297">
        <v>99</v>
      </c>
      <c r="O3297">
        <v>99</v>
      </c>
      <c r="P3297">
        <v>99</v>
      </c>
      <c r="Q3297">
        <v>30</v>
      </c>
      <c r="R3297">
        <v>31</v>
      </c>
      <c r="S3297">
        <v>10</v>
      </c>
      <c r="T3297">
        <v>7.3548387096774208</v>
      </c>
      <c r="U3297">
        <v>51.941935483870978</v>
      </c>
      <c r="V3297">
        <v>0</v>
      </c>
      <c r="W3297">
        <v>16.129032258064512</v>
      </c>
      <c r="X3297">
        <v>100</v>
      </c>
      <c r="Y3297">
        <v>100</v>
      </c>
      <c r="Z3297">
        <v>96.774193548387117</v>
      </c>
      <c r="AA3297">
        <v>7.5552918516480876</v>
      </c>
      <c r="AB3297">
        <v>0</v>
      </c>
      <c r="AC3297">
        <v>1.1230254958405963</v>
      </c>
      <c r="AE3297">
        <v>18.719925168631711</v>
      </c>
      <c r="AG3297">
        <v>9.8101265822784818</v>
      </c>
      <c r="AH3297">
        <v>12.258757070749361</v>
      </c>
      <c r="AI3297">
        <v>26</v>
      </c>
      <c r="AJ3297">
        <v>118.09999999999998</v>
      </c>
      <c r="AK3297">
        <v>31.598730672955607</v>
      </c>
    </row>
    <row r="3298" spans="1:37">
      <c r="A3298">
        <v>16</v>
      </c>
      <c r="B3298">
        <v>111</v>
      </c>
      <c r="C3298">
        <v>2024</v>
      </c>
      <c r="D3298">
        <v>3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10</v>
      </c>
      <c r="M3298">
        <v>99</v>
      </c>
      <c r="N3298">
        <v>99</v>
      </c>
      <c r="O3298">
        <v>99</v>
      </c>
      <c r="P3298">
        <v>99</v>
      </c>
      <c r="Q3298">
        <v>242</v>
      </c>
      <c r="R3298">
        <v>261</v>
      </c>
      <c r="S3298">
        <v>10</v>
      </c>
      <c r="T3298">
        <v>7.85057471264368</v>
      </c>
      <c r="U3298">
        <v>53.977777777777774</v>
      </c>
      <c r="V3298">
        <v>1.9157088122605359</v>
      </c>
      <c r="W3298">
        <v>31.800766283524904</v>
      </c>
      <c r="X3298">
        <v>100</v>
      </c>
      <c r="Y3298">
        <v>100</v>
      </c>
      <c r="Z3298">
        <v>98.084291187739481</v>
      </c>
      <c r="AA3298">
        <v>7.8506292573308478</v>
      </c>
      <c r="AB3298">
        <v>0</v>
      </c>
      <c r="AC3298">
        <v>1.6691618262686301</v>
      </c>
      <c r="AE3298">
        <v>43.247788519265207</v>
      </c>
      <c r="AG3298">
        <v>11.977971546580999</v>
      </c>
      <c r="AH3298">
        <v>14.698266238494972</v>
      </c>
      <c r="AI3298">
        <v>228</v>
      </c>
      <c r="AJ3298">
        <v>121.48640350877189</v>
      </c>
      <c r="AK3298">
        <v>30.020895933075511</v>
      </c>
    </row>
    <row r="3299" spans="1:37">
      <c r="A3299">
        <v>16</v>
      </c>
      <c r="B3299">
        <v>112</v>
      </c>
      <c r="C3299">
        <v>2024</v>
      </c>
      <c r="D3299">
        <v>4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10</v>
      </c>
      <c r="M3299">
        <v>99</v>
      </c>
      <c r="N3299">
        <v>99</v>
      </c>
      <c r="O3299">
        <v>99</v>
      </c>
      <c r="P3299">
        <v>99</v>
      </c>
      <c r="Q3299">
        <v>32</v>
      </c>
      <c r="R3299">
        <v>35</v>
      </c>
      <c r="S3299">
        <v>10</v>
      </c>
      <c r="T3299">
        <v>8</v>
      </c>
      <c r="U3299">
        <v>52.83428571428572</v>
      </c>
      <c r="V3299">
        <v>0</v>
      </c>
      <c r="W3299">
        <v>22.857142857142861</v>
      </c>
      <c r="X3299">
        <v>100</v>
      </c>
      <c r="Y3299">
        <v>100</v>
      </c>
      <c r="Z3299">
        <v>100</v>
      </c>
      <c r="AA3299">
        <v>7.1450259564516481</v>
      </c>
      <c r="AB3299">
        <v>0</v>
      </c>
      <c r="AC3299">
        <v>1.4735767952260139</v>
      </c>
      <c r="AE3299">
        <v>41.139079704176474</v>
      </c>
      <c r="AG3299">
        <v>8.5158150851581524</v>
      </c>
      <c r="AH3299">
        <v>11.50701298054785</v>
      </c>
      <c r="AI3299">
        <v>32</v>
      </c>
      <c r="AJ3299">
        <v>121.75000000000001</v>
      </c>
      <c r="AK3299">
        <v>29.260895834661241</v>
      </c>
    </row>
    <row r="3300" spans="1:37">
      <c r="A3300">
        <v>16</v>
      </c>
      <c r="B3300">
        <v>113</v>
      </c>
      <c r="C3300">
        <v>2024</v>
      </c>
      <c r="D3300">
        <v>5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10</v>
      </c>
      <c r="M3300">
        <v>99</v>
      </c>
      <c r="N3300">
        <v>99</v>
      </c>
      <c r="O3300">
        <v>99</v>
      </c>
      <c r="P3300">
        <v>99</v>
      </c>
      <c r="Q3300">
        <v>9</v>
      </c>
      <c r="R3300">
        <v>9</v>
      </c>
      <c r="S3300">
        <v>10</v>
      </c>
      <c r="T3300">
        <v>8</v>
      </c>
      <c r="U3300">
        <v>55.722222222222221</v>
      </c>
      <c r="V3300">
        <v>0</v>
      </c>
      <c r="W3300">
        <v>33.333333333333343</v>
      </c>
      <c r="X3300">
        <v>100</v>
      </c>
      <c r="Y3300">
        <v>100</v>
      </c>
      <c r="Z3300">
        <v>100</v>
      </c>
      <c r="AA3300">
        <v>5.5274623025555378</v>
      </c>
      <c r="AB3300">
        <v>0</v>
      </c>
      <c r="AC3300">
        <v>1.763834207376394</v>
      </c>
      <c r="AE3300">
        <v>13.789842647131263</v>
      </c>
      <c r="AG3300">
        <v>6.6666666666666687</v>
      </c>
      <c r="AH3300">
        <v>9.0826768088381797</v>
      </c>
      <c r="AI3300">
        <v>9</v>
      </c>
      <c r="AJ3300">
        <v>122.02222222222223</v>
      </c>
      <c r="AK3300">
        <v>31.023542870411671</v>
      </c>
    </row>
    <row r="3301" spans="1:37">
      <c r="A3301">
        <v>16</v>
      </c>
      <c r="B3301">
        <v>114</v>
      </c>
      <c r="C3301">
        <v>2024</v>
      </c>
      <c r="D3301">
        <v>6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10</v>
      </c>
      <c r="M3301">
        <v>99</v>
      </c>
      <c r="N3301">
        <v>99</v>
      </c>
      <c r="O3301">
        <v>99</v>
      </c>
      <c r="P3301">
        <v>99</v>
      </c>
      <c r="Q3301">
        <v>8</v>
      </c>
      <c r="R3301">
        <v>8</v>
      </c>
      <c r="S3301">
        <v>10</v>
      </c>
      <c r="T3301">
        <v>9</v>
      </c>
      <c r="U3301">
        <v>56.9</v>
      </c>
      <c r="V3301">
        <v>0</v>
      </c>
      <c r="W3301">
        <v>62.5</v>
      </c>
      <c r="X3301">
        <v>100</v>
      </c>
      <c r="Y3301">
        <v>100</v>
      </c>
      <c r="Z3301">
        <v>100</v>
      </c>
      <c r="AA3301">
        <v>6.0926184846911156</v>
      </c>
      <c r="AB3301">
        <v>0</v>
      </c>
      <c r="AC3301">
        <v>1.6583123951777001</v>
      </c>
      <c r="AE3301">
        <v>-13.485472888854828</v>
      </c>
      <c r="AG3301">
        <v>8.9887640449438209</v>
      </c>
      <c r="AH3301">
        <v>13.463870567008779</v>
      </c>
      <c r="AI3301">
        <v>8</v>
      </c>
      <c r="AJ3301">
        <v>124.77500000000001</v>
      </c>
      <c r="AK3301">
        <v>29.263246578730502</v>
      </c>
    </row>
    <row r="3302" spans="1:37">
      <c r="A3302">
        <v>16</v>
      </c>
      <c r="B3302">
        <v>115</v>
      </c>
      <c r="C3302">
        <v>2024</v>
      </c>
      <c r="D3302">
        <v>7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10</v>
      </c>
      <c r="M3302">
        <v>99</v>
      </c>
      <c r="N3302">
        <v>99</v>
      </c>
      <c r="O3302">
        <v>99</v>
      </c>
      <c r="P3302">
        <v>99</v>
      </c>
      <c r="Q3302">
        <v>3</v>
      </c>
      <c r="R3302">
        <v>3</v>
      </c>
      <c r="S3302">
        <v>10</v>
      </c>
      <c r="T3302">
        <v>9.6666666666666643</v>
      </c>
      <c r="U3302">
        <v>56.26666666666668</v>
      </c>
      <c r="V3302">
        <v>0</v>
      </c>
      <c r="W3302">
        <v>100</v>
      </c>
      <c r="X3302">
        <v>100</v>
      </c>
      <c r="Y3302">
        <v>100</v>
      </c>
      <c r="Z3302">
        <v>100</v>
      </c>
      <c r="AA3302">
        <v>4.6649997022745531</v>
      </c>
      <c r="AB3302">
        <v>0</v>
      </c>
      <c r="AC3302">
        <v>0.47140452079105849</v>
      </c>
      <c r="AE3302">
        <v>-95.998783136708667</v>
      </c>
      <c r="AG3302">
        <v>12</v>
      </c>
      <c r="AH3302">
        <v>17.36625514403293</v>
      </c>
      <c r="AI3302">
        <v>3</v>
      </c>
      <c r="AJ3302">
        <v>124.9</v>
      </c>
      <c r="AK3302">
        <v>28.808502558687259</v>
      </c>
    </row>
    <row r="3303" spans="1:37">
      <c r="A3303">
        <v>16</v>
      </c>
      <c r="B3303">
        <v>116</v>
      </c>
      <c r="C3303">
        <v>2024</v>
      </c>
      <c r="D3303">
        <v>8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10</v>
      </c>
      <c r="M3303">
        <v>99</v>
      </c>
      <c r="N3303">
        <v>99</v>
      </c>
      <c r="O3303">
        <v>99</v>
      </c>
      <c r="P3303">
        <v>99</v>
      </c>
      <c r="Q3303">
        <v>32</v>
      </c>
      <c r="R3303">
        <v>35</v>
      </c>
      <c r="S3303">
        <v>10</v>
      </c>
      <c r="T3303">
        <v>9.2857142857142883</v>
      </c>
      <c r="U3303">
        <v>53.22857142857147</v>
      </c>
      <c r="V3303">
        <v>0</v>
      </c>
      <c r="W3303">
        <v>60</v>
      </c>
      <c r="X3303">
        <v>100</v>
      </c>
      <c r="Y3303">
        <v>100</v>
      </c>
      <c r="Z3303">
        <v>100</v>
      </c>
      <c r="AA3303">
        <v>6.6700426826035502</v>
      </c>
      <c r="AB3303">
        <v>0</v>
      </c>
      <c r="AC3303">
        <v>1.765889958898559</v>
      </c>
      <c r="AE3303">
        <v>-36.236711096154046</v>
      </c>
      <c r="AG3303">
        <v>26.515151515151519</v>
      </c>
      <c r="AH3303">
        <v>32.53125654815954</v>
      </c>
      <c r="AI3303">
        <v>35</v>
      </c>
      <c r="AJ3303">
        <v>122.17714285714288</v>
      </c>
      <c r="AK3303">
        <v>29.206201882405495</v>
      </c>
    </row>
    <row r="3304" spans="1:37">
      <c r="A3304">
        <v>16</v>
      </c>
      <c r="B3304">
        <v>117</v>
      </c>
      <c r="C3304">
        <v>2024</v>
      </c>
      <c r="D3304">
        <v>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10</v>
      </c>
      <c r="M3304">
        <v>99</v>
      </c>
      <c r="N3304">
        <v>99</v>
      </c>
      <c r="O3304">
        <v>99</v>
      </c>
      <c r="P3304">
        <v>99</v>
      </c>
      <c r="Q3304">
        <v>37</v>
      </c>
      <c r="R3304">
        <v>39</v>
      </c>
      <c r="S3304">
        <v>10</v>
      </c>
      <c r="T3304">
        <v>9.2307692307692282</v>
      </c>
      <c r="U3304">
        <v>49.65384615384616</v>
      </c>
      <c r="V3304">
        <v>0</v>
      </c>
      <c r="W3304">
        <v>64.102564102564102</v>
      </c>
      <c r="X3304">
        <v>100</v>
      </c>
      <c r="Y3304">
        <v>100</v>
      </c>
      <c r="Z3304">
        <v>97.435897435897445</v>
      </c>
      <c r="AA3304">
        <v>7.5514592291259808</v>
      </c>
      <c r="AB3304">
        <v>0</v>
      </c>
      <c r="AC3304">
        <v>1.45816073929364</v>
      </c>
      <c r="AE3304">
        <v>-33.691586693170358</v>
      </c>
      <c r="AG3304">
        <v>17.10526315789474</v>
      </c>
      <c r="AH3304">
        <v>21.792707629979745</v>
      </c>
      <c r="AI3304">
        <v>39</v>
      </c>
      <c r="AJ3304">
        <v>119.1307692307692</v>
      </c>
      <c r="AK3304">
        <v>29.262297802505639</v>
      </c>
    </row>
    <row r="3305" spans="1:37">
      <c r="A3305">
        <v>16</v>
      </c>
      <c r="B3305">
        <v>118</v>
      </c>
      <c r="C3305">
        <v>2024</v>
      </c>
      <c r="D3305">
        <v>10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10</v>
      </c>
      <c r="M3305">
        <v>99</v>
      </c>
      <c r="N3305">
        <v>99</v>
      </c>
      <c r="O3305">
        <v>99</v>
      </c>
      <c r="P3305">
        <v>99</v>
      </c>
      <c r="Q3305">
        <v>94</v>
      </c>
      <c r="R3305">
        <v>104</v>
      </c>
      <c r="S3305">
        <v>10</v>
      </c>
      <c r="T3305">
        <v>8.5673076923076898</v>
      </c>
      <c r="U3305">
        <v>52.421153846153842</v>
      </c>
      <c r="V3305">
        <v>0</v>
      </c>
      <c r="W3305">
        <v>47.115384615384606</v>
      </c>
      <c r="X3305">
        <v>100</v>
      </c>
      <c r="Y3305">
        <v>100</v>
      </c>
      <c r="Z3305">
        <v>99.038461538461561</v>
      </c>
      <c r="AA3305">
        <v>6.734079131222134</v>
      </c>
      <c r="AB3305">
        <v>0</v>
      </c>
      <c r="AC3305">
        <v>1.591832658610121</v>
      </c>
      <c r="AE3305">
        <v>-37.534670780010671</v>
      </c>
      <c r="AG3305">
        <v>19.117647058823529</v>
      </c>
      <c r="AH3305">
        <v>24.286026113335978</v>
      </c>
      <c r="AI3305">
        <v>104</v>
      </c>
      <c r="AJ3305">
        <v>120.25673076923076</v>
      </c>
      <c r="AK3305">
        <v>30.046563815812</v>
      </c>
    </row>
    <row r="3306" spans="1:37">
      <c r="A3306">
        <v>16</v>
      </c>
      <c r="B3306">
        <v>119</v>
      </c>
      <c r="C3306">
        <v>2024</v>
      </c>
      <c r="D3306">
        <v>11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10</v>
      </c>
      <c r="M3306">
        <v>99</v>
      </c>
      <c r="N3306">
        <v>99</v>
      </c>
      <c r="O3306">
        <v>99</v>
      </c>
      <c r="P3306">
        <v>99</v>
      </c>
      <c r="Q3306">
        <v>18</v>
      </c>
      <c r="R3306">
        <v>19</v>
      </c>
      <c r="S3306">
        <v>10</v>
      </c>
      <c r="T3306">
        <v>8.2631578947368443</v>
      </c>
      <c r="U3306">
        <v>55.710526315789451</v>
      </c>
      <c r="V3306">
        <v>0</v>
      </c>
      <c r="W3306">
        <v>36.84210526315789</v>
      </c>
      <c r="X3306">
        <v>100</v>
      </c>
      <c r="Y3306">
        <v>100</v>
      </c>
      <c r="Z3306">
        <v>100</v>
      </c>
      <c r="AA3306">
        <v>5.2062608803796495</v>
      </c>
      <c r="AB3306">
        <v>0</v>
      </c>
      <c r="AC3306">
        <v>0.96475277788543523</v>
      </c>
      <c r="AE3306">
        <v>24.988770943723654</v>
      </c>
      <c r="AG3306">
        <v>18.095238095238088</v>
      </c>
      <c r="AH3306">
        <v>23.825601548607832</v>
      </c>
      <c r="AI3306">
        <v>19</v>
      </c>
      <c r="AJ3306">
        <v>122.97368421052632</v>
      </c>
      <c r="AK3306">
        <v>29.930240909755444</v>
      </c>
    </row>
    <row r="3307" spans="1:37">
      <c r="A3307">
        <v>16</v>
      </c>
      <c r="B3307">
        <v>120</v>
      </c>
      <c r="C3307">
        <v>2024</v>
      </c>
      <c r="D3307">
        <v>12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10</v>
      </c>
      <c r="M3307">
        <v>99</v>
      </c>
      <c r="N3307">
        <v>99</v>
      </c>
      <c r="O3307">
        <v>99</v>
      </c>
      <c r="P3307">
        <v>99</v>
      </c>
      <c r="R3307">
        <v>0</v>
      </c>
    </row>
    <row r="3308" spans="1:37">
      <c r="A3308">
        <v>16</v>
      </c>
      <c r="B3308">
        <v>121</v>
      </c>
      <c r="C3308">
        <v>2024</v>
      </c>
      <c r="D3308">
        <v>1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11</v>
      </c>
      <c r="M3308">
        <v>99</v>
      </c>
      <c r="N3308">
        <v>99</v>
      </c>
      <c r="O3308">
        <v>99</v>
      </c>
      <c r="P3308">
        <v>99</v>
      </c>
      <c r="Q3308">
        <v>22</v>
      </c>
      <c r="R3308">
        <v>22</v>
      </c>
      <c r="S3308">
        <v>11</v>
      </c>
      <c r="T3308">
        <v>7.7272727272727284</v>
      </c>
      <c r="U3308">
        <v>58.563636363636355</v>
      </c>
      <c r="V3308">
        <v>0</v>
      </c>
      <c r="W3308">
        <v>31.818181818181817</v>
      </c>
      <c r="X3308">
        <v>100</v>
      </c>
      <c r="Y3308">
        <v>100</v>
      </c>
      <c r="Z3308">
        <v>100</v>
      </c>
      <c r="AA3308">
        <v>8.0339928629738377</v>
      </c>
      <c r="AB3308">
        <v>0</v>
      </c>
      <c r="AC3308">
        <v>1.6287702606517185</v>
      </c>
      <c r="AE3308">
        <v>45.950072621522061</v>
      </c>
      <c r="AG3308">
        <v>7.6923076923076898</v>
      </c>
      <c r="AH3308">
        <v>10.888654130572576</v>
      </c>
      <c r="AI3308">
        <v>14</v>
      </c>
      <c r="AJ3308">
        <v>122.02857142857133</v>
      </c>
      <c r="AK3308">
        <v>33.501577951159383</v>
      </c>
    </row>
    <row r="3309" spans="1:37">
      <c r="A3309">
        <v>16</v>
      </c>
      <c r="B3309">
        <v>122</v>
      </c>
      <c r="C3309">
        <v>2024</v>
      </c>
      <c r="D3309">
        <v>2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11</v>
      </c>
      <c r="M3309">
        <v>99</v>
      </c>
      <c r="N3309">
        <v>99</v>
      </c>
      <c r="O3309">
        <v>99</v>
      </c>
      <c r="P3309">
        <v>99</v>
      </c>
      <c r="Q3309">
        <v>22</v>
      </c>
      <c r="R3309">
        <v>24</v>
      </c>
      <c r="S3309">
        <v>11</v>
      </c>
      <c r="T3309">
        <v>7.25</v>
      </c>
      <c r="U3309">
        <v>56.429166666666681</v>
      </c>
      <c r="V3309">
        <v>0</v>
      </c>
      <c r="W3309">
        <v>16.666666666666671</v>
      </c>
      <c r="X3309">
        <v>100</v>
      </c>
      <c r="Y3309">
        <v>100</v>
      </c>
      <c r="Z3309">
        <v>100</v>
      </c>
      <c r="AA3309">
        <v>5.6531318139200302</v>
      </c>
      <c r="AB3309">
        <v>0</v>
      </c>
      <c r="AC3309">
        <v>1.5877132402714711</v>
      </c>
      <c r="AE3309">
        <v>16.584402034872038</v>
      </c>
      <c r="AG3309">
        <v>7.5949367088607556</v>
      </c>
      <c r="AH3309">
        <v>10.310541982931236</v>
      </c>
      <c r="AI3309">
        <v>14</v>
      </c>
      <c r="AJ3309">
        <v>120.90714285714289</v>
      </c>
      <c r="AK3309">
        <v>32.360178728105595</v>
      </c>
    </row>
    <row r="3310" spans="1:37">
      <c r="A3310">
        <v>16</v>
      </c>
      <c r="B3310">
        <v>123</v>
      </c>
      <c r="C3310">
        <v>2024</v>
      </c>
      <c r="D3310">
        <v>3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11</v>
      </c>
      <c r="M3310">
        <v>99</v>
      </c>
      <c r="N3310">
        <v>99</v>
      </c>
      <c r="O3310">
        <v>99</v>
      </c>
      <c r="P3310">
        <v>99</v>
      </c>
      <c r="Q3310">
        <v>144</v>
      </c>
      <c r="R3310">
        <v>155</v>
      </c>
      <c r="S3310">
        <v>11</v>
      </c>
      <c r="T3310">
        <v>8.7096774193548399</v>
      </c>
      <c r="U3310">
        <v>58.910322580645143</v>
      </c>
      <c r="V3310">
        <v>0</v>
      </c>
      <c r="W3310">
        <v>52.903225806451601</v>
      </c>
      <c r="X3310">
        <v>100</v>
      </c>
      <c r="Y3310">
        <v>100</v>
      </c>
      <c r="Z3310">
        <v>99.354838709677423</v>
      </c>
      <c r="AA3310">
        <v>7.8863555031299821</v>
      </c>
      <c r="AB3310">
        <v>0</v>
      </c>
      <c r="AC3310">
        <v>1.831508251847886</v>
      </c>
      <c r="AE3310">
        <v>32.104780165591478</v>
      </c>
      <c r="AG3310">
        <v>7.1133547498852723</v>
      </c>
      <c r="AH3310">
        <v>9.5265072081828386</v>
      </c>
      <c r="AI3310">
        <v>129</v>
      </c>
      <c r="AJ3310">
        <v>122.04806201550387</v>
      </c>
      <c r="AK3310">
        <v>32.408063666903949</v>
      </c>
    </row>
    <row r="3311" spans="1:37">
      <c r="A3311">
        <v>16</v>
      </c>
      <c r="B3311">
        <v>124</v>
      </c>
      <c r="C3311">
        <v>2024</v>
      </c>
      <c r="D3311">
        <v>4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11</v>
      </c>
      <c r="M3311">
        <v>99</v>
      </c>
      <c r="N3311">
        <v>99</v>
      </c>
      <c r="O3311">
        <v>99</v>
      </c>
      <c r="P3311">
        <v>99</v>
      </c>
      <c r="Q3311">
        <v>18</v>
      </c>
      <c r="R3311">
        <v>18</v>
      </c>
      <c r="S3311">
        <v>11</v>
      </c>
      <c r="T3311">
        <v>9.2777777777777768</v>
      </c>
      <c r="U3311">
        <v>55.74444444444444</v>
      </c>
      <c r="V3311">
        <v>0</v>
      </c>
      <c r="W3311">
        <v>83.333333333333314</v>
      </c>
      <c r="X3311">
        <v>100</v>
      </c>
      <c r="Y3311">
        <v>100</v>
      </c>
      <c r="Z3311">
        <v>100</v>
      </c>
      <c r="AA3311">
        <v>8.0531720611765127</v>
      </c>
      <c r="AB3311">
        <v>0</v>
      </c>
      <c r="AC3311">
        <v>1.1453071182271219</v>
      </c>
      <c r="AE3311">
        <v>28.657790951226897</v>
      </c>
      <c r="AG3311">
        <v>4.3795620437956222</v>
      </c>
      <c r="AH3311">
        <v>6.2438550858110062</v>
      </c>
      <c r="AI3311">
        <v>16</v>
      </c>
      <c r="AJ3311">
        <v>120.96250000000001</v>
      </c>
      <c r="AK3311">
        <v>31.099726861002189</v>
      </c>
    </row>
    <row r="3312" spans="1:37">
      <c r="A3312">
        <v>16</v>
      </c>
      <c r="B3312">
        <v>125</v>
      </c>
      <c r="C3312">
        <v>2024</v>
      </c>
      <c r="D3312">
        <v>5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11</v>
      </c>
      <c r="M3312">
        <v>99</v>
      </c>
      <c r="N3312">
        <v>99</v>
      </c>
      <c r="O3312">
        <v>99</v>
      </c>
      <c r="P3312">
        <v>99</v>
      </c>
      <c r="Q3312">
        <v>6</v>
      </c>
      <c r="R3312">
        <v>6</v>
      </c>
      <c r="S3312">
        <v>11</v>
      </c>
      <c r="T3312">
        <v>8.8333333333333357</v>
      </c>
      <c r="U3312">
        <v>57.16666666666665</v>
      </c>
      <c r="V3312">
        <v>0</v>
      </c>
      <c r="W3312">
        <v>50</v>
      </c>
      <c r="X3312">
        <v>100</v>
      </c>
      <c r="Y3312">
        <v>100</v>
      </c>
      <c r="Z3312">
        <v>100</v>
      </c>
      <c r="AA3312">
        <v>6.659496143770161</v>
      </c>
      <c r="AB3312">
        <v>0</v>
      </c>
      <c r="AC3312">
        <v>1.0671873729054688</v>
      </c>
      <c r="AE3312">
        <v>76.607540744160787</v>
      </c>
      <c r="AG3312">
        <v>4.4444444444444446</v>
      </c>
      <c r="AH3312">
        <v>6.2120800507108589</v>
      </c>
      <c r="AI3312">
        <v>6</v>
      </c>
      <c r="AJ3312">
        <v>121.86666666666665</v>
      </c>
      <c r="AK3312">
        <v>31.567821125359774</v>
      </c>
    </row>
    <row r="3313" spans="1:37">
      <c r="A3313">
        <v>16</v>
      </c>
      <c r="B3313">
        <v>126</v>
      </c>
      <c r="C3313">
        <v>2024</v>
      </c>
      <c r="D3313">
        <v>6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11</v>
      </c>
      <c r="M3313">
        <v>99</v>
      </c>
      <c r="N3313">
        <v>99</v>
      </c>
      <c r="O3313">
        <v>99</v>
      </c>
      <c r="P3313">
        <v>99</v>
      </c>
      <c r="Q3313">
        <v>4</v>
      </c>
      <c r="R3313">
        <v>4</v>
      </c>
      <c r="S3313">
        <v>11</v>
      </c>
      <c r="T3313">
        <v>8.5</v>
      </c>
      <c r="U3313">
        <v>55.9</v>
      </c>
      <c r="V3313">
        <v>0</v>
      </c>
      <c r="W3313">
        <v>50</v>
      </c>
      <c r="X3313">
        <v>100</v>
      </c>
      <c r="Y3313">
        <v>100</v>
      </c>
      <c r="Z3313">
        <v>100</v>
      </c>
      <c r="AA3313">
        <v>6.8102863375925438</v>
      </c>
      <c r="AB3313">
        <v>0</v>
      </c>
      <c r="AC3313">
        <v>1.6583123951777001</v>
      </c>
      <c r="AE3313">
        <v>42.502014812049566</v>
      </c>
      <c r="AG3313">
        <v>4.4943820224719104</v>
      </c>
      <c r="AH3313">
        <v>6.6136235913514154</v>
      </c>
      <c r="AI3313">
        <v>4</v>
      </c>
      <c r="AJ3313">
        <v>118.8</v>
      </c>
      <c r="AK3313">
        <v>33.363236608265375</v>
      </c>
    </row>
    <row r="3314" spans="1:37">
      <c r="A3314">
        <v>16</v>
      </c>
      <c r="B3314">
        <v>127</v>
      </c>
      <c r="C3314">
        <v>2024</v>
      </c>
      <c r="D3314">
        <v>7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11</v>
      </c>
      <c r="M3314">
        <v>99</v>
      </c>
      <c r="N3314">
        <v>99</v>
      </c>
      <c r="O3314">
        <v>99</v>
      </c>
      <c r="P3314">
        <v>99</v>
      </c>
      <c r="R3314">
        <v>0</v>
      </c>
    </row>
    <row r="3315" spans="1:37">
      <c r="A3315">
        <v>16</v>
      </c>
      <c r="B3315">
        <v>128</v>
      </c>
      <c r="C3315">
        <v>2024</v>
      </c>
      <c r="D3315">
        <v>8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11</v>
      </c>
      <c r="M3315">
        <v>99</v>
      </c>
      <c r="N3315">
        <v>99</v>
      </c>
      <c r="O3315">
        <v>99</v>
      </c>
      <c r="P3315">
        <v>99</v>
      </c>
      <c r="Q3315">
        <v>13</v>
      </c>
      <c r="R3315">
        <v>13</v>
      </c>
      <c r="S3315">
        <v>11</v>
      </c>
      <c r="T3315">
        <v>10.692307692307699</v>
      </c>
      <c r="U3315">
        <v>62</v>
      </c>
      <c r="V3315">
        <v>0</v>
      </c>
      <c r="W3315">
        <v>100</v>
      </c>
      <c r="X3315">
        <v>100</v>
      </c>
      <c r="Y3315">
        <v>100</v>
      </c>
      <c r="Z3315">
        <v>100</v>
      </c>
      <c r="AA3315">
        <v>4.5684537023778367</v>
      </c>
      <c r="AB3315">
        <v>0</v>
      </c>
      <c r="AC3315">
        <v>0.99108451744040094</v>
      </c>
      <c r="AE3315">
        <v>2.2086153196485032</v>
      </c>
      <c r="AG3315">
        <v>9.8484848484848477</v>
      </c>
      <c r="AH3315">
        <v>14.074177551162951</v>
      </c>
      <c r="AI3315">
        <v>13</v>
      </c>
      <c r="AJ3315">
        <v>123.86153846153844</v>
      </c>
      <c r="AK3315">
        <v>32.634208538716152</v>
      </c>
    </row>
    <row r="3316" spans="1:37">
      <c r="A3316">
        <v>16</v>
      </c>
      <c r="B3316">
        <v>129</v>
      </c>
      <c r="C3316">
        <v>2024</v>
      </c>
      <c r="D3316">
        <v>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11</v>
      </c>
      <c r="M3316">
        <v>99</v>
      </c>
      <c r="N3316">
        <v>99</v>
      </c>
      <c r="O3316">
        <v>99</v>
      </c>
      <c r="P3316">
        <v>99</v>
      </c>
      <c r="Q3316">
        <v>19</v>
      </c>
      <c r="R3316">
        <v>21</v>
      </c>
      <c r="S3316">
        <v>11</v>
      </c>
      <c r="T3316">
        <v>10.142857142857141</v>
      </c>
      <c r="U3316">
        <v>59.171428571428592</v>
      </c>
      <c r="V3316">
        <v>0</v>
      </c>
      <c r="W3316">
        <v>85.714285714285694</v>
      </c>
      <c r="X3316">
        <v>100</v>
      </c>
      <c r="Y3316">
        <v>100</v>
      </c>
      <c r="Z3316">
        <v>100</v>
      </c>
      <c r="AA3316">
        <v>6.3933107048466482</v>
      </c>
      <c r="AB3316">
        <v>0</v>
      </c>
      <c r="AC3316">
        <v>1.2453996981544844</v>
      </c>
      <c r="AE3316">
        <v>-36.310901233614651</v>
      </c>
      <c r="AG3316">
        <v>9.2105263157894726</v>
      </c>
      <c r="AH3316">
        <v>13.983794733288324</v>
      </c>
      <c r="AI3316">
        <v>21</v>
      </c>
      <c r="AJ3316">
        <v>120.98095238095242</v>
      </c>
      <c r="AK3316">
        <v>33.401224533627989</v>
      </c>
    </row>
    <row r="3317" spans="1:37">
      <c r="A3317">
        <v>16</v>
      </c>
      <c r="B3317">
        <v>130</v>
      </c>
      <c r="C3317">
        <v>2024</v>
      </c>
      <c r="D3317">
        <v>10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11</v>
      </c>
      <c r="M3317">
        <v>99</v>
      </c>
      <c r="N3317">
        <v>99</v>
      </c>
      <c r="O3317">
        <v>99</v>
      </c>
      <c r="P3317">
        <v>99</v>
      </c>
      <c r="Q3317">
        <v>41</v>
      </c>
      <c r="R3317">
        <v>45</v>
      </c>
      <c r="S3317">
        <v>11</v>
      </c>
      <c r="T3317">
        <v>9.9555555555555557</v>
      </c>
      <c r="U3317">
        <v>62.29777777777781</v>
      </c>
      <c r="V3317">
        <v>0</v>
      </c>
      <c r="W3317">
        <v>71.111111111111114</v>
      </c>
      <c r="X3317">
        <v>100</v>
      </c>
      <c r="Y3317">
        <v>100</v>
      </c>
      <c r="Z3317">
        <v>100</v>
      </c>
      <c r="AA3317">
        <v>7.6074667674123218</v>
      </c>
      <c r="AB3317">
        <v>0</v>
      </c>
      <c r="AC3317">
        <v>4.5604851377192324</v>
      </c>
      <c r="AE3317">
        <v>-7.6481583289112622</v>
      </c>
      <c r="AG3317">
        <v>8.2720588235294112</v>
      </c>
      <c r="AH3317">
        <v>12.488250780682719</v>
      </c>
      <c r="AI3317">
        <v>45</v>
      </c>
      <c r="AJ3317">
        <v>122.93777777777778</v>
      </c>
      <c r="AK3317">
        <v>33.522677425741627</v>
      </c>
    </row>
    <row r="3318" spans="1:37">
      <c r="A3318">
        <v>16</v>
      </c>
      <c r="B3318">
        <v>131</v>
      </c>
      <c r="C3318">
        <v>2024</v>
      </c>
      <c r="D3318">
        <v>11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11</v>
      </c>
      <c r="M3318">
        <v>99</v>
      </c>
      <c r="N3318">
        <v>99</v>
      </c>
      <c r="O3318">
        <v>99</v>
      </c>
      <c r="P3318">
        <v>99</v>
      </c>
      <c r="Q3318">
        <v>4</v>
      </c>
      <c r="R3318">
        <v>4</v>
      </c>
      <c r="S3318">
        <v>11</v>
      </c>
      <c r="T3318">
        <v>8.75</v>
      </c>
      <c r="U3318">
        <v>64.975000000000023</v>
      </c>
      <c r="V3318">
        <v>0</v>
      </c>
      <c r="W3318">
        <v>50</v>
      </c>
      <c r="X3318">
        <v>100</v>
      </c>
      <c r="Y3318">
        <v>100</v>
      </c>
      <c r="Z3318">
        <v>100</v>
      </c>
      <c r="AA3318">
        <v>3.5031236061548641</v>
      </c>
      <c r="AB3318">
        <v>0</v>
      </c>
      <c r="AC3318">
        <v>1.4790199457749036</v>
      </c>
      <c r="AE3318">
        <v>87.697040165536862</v>
      </c>
      <c r="AG3318">
        <v>3.8095238095238111</v>
      </c>
      <c r="AH3318">
        <v>5.8500461431111717</v>
      </c>
      <c r="AI3318">
        <v>4</v>
      </c>
      <c r="AJ3318">
        <v>125.125</v>
      </c>
      <c r="AK3318">
        <v>33.154958061597512</v>
      </c>
    </row>
    <row r="3319" spans="1:37">
      <c r="A3319">
        <v>16</v>
      </c>
      <c r="B3319">
        <v>132</v>
      </c>
      <c r="C3319">
        <v>2024</v>
      </c>
      <c r="D3319">
        <v>12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11</v>
      </c>
      <c r="M3319">
        <v>99</v>
      </c>
      <c r="N3319">
        <v>99</v>
      </c>
      <c r="O3319">
        <v>99</v>
      </c>
      <c r="P3319">
        <v>99</v>
      </c>
      <c r="R3319">
        <v>0</v>
      </c>
    </row>
    <row r="3320" spans="1:37">
      <c r="A3320">
        <v>16</v>
      </c>
      <c r="B3320">
        <v>133</v>
      </c>
      <c r="C3320">
        <v>2024</v>
      </c>
      <c r="D3320">
        <v>1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12</v>
      </c>
      <c r="M3320">
        <v>99</v>
      </c>
      <c r="N3320">
        <v>99</v>
      </c>
      <c r="O3320">
        <v>99</v>
      </c>
      <c r="P3320">
        <v>99</v>
      </c>
      <c r="Q3320">
        <v>5</v>
      </c>
      <c r="R3320">
        <v>6</v>
      </c>
      <c r="S3320">
        <v>12</v>
      </c>
      <c r="T3320">
        <v>8.3333333333333357</v>
      </c>
      <c r="U3320">
        <v>60.4</v>
      </c>
      <c r="V3320">
        <v>0</v>
      </c>
      <c r="W3320">
        <v>50</v>
      </c>
      <c r="X3320">
        <v>100</v>
      </c>
      <c r="Y3320">
        <v>100</v>
      </c>
      <c r="Z3320">
        <v>100</v>
      </c>
      <c r="AA3320">
        <v>8.0678373806119144</v>
      </c>
      <c r="AB3320">
        <v>0</v>
      </c>
      <c r="AC3320">
        <v>0.74535599249992179</v>
      </c>
      <c r="AE3320">
        <v>-36.584893708852249</v>
      </c>
      <c r="AG3320">
        <v>2.0979020979020975</v>
      </c>
      <c r="AH3320">
        <v>3.0627508979505591</v>
      </c>
      <c r="AI3320">
        <v>5</v>
      </c>
      <c r="AJ3320">
        <v>120.92</v>
      </c>
      <c r="AK3320">
        <v>34.540123391008471</v>
      </c>
    </row>
    <row r="3321" spans="1:37">
      <c r="A3321">
        <v>16</v>
      </c>
      <c r="B3321">
        <v>134</v>
      </c>
      <c r="C3321">
        <v>2024</v>
      </c>
      <c r="D3321">
        <v>2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12</v>
      </c>
      <c r="M3321">
        <v>99</v>
      </c>
      <c r="N3321">
        <v>99</v>
      </c>
      <c r="O3321">
        <v>99</v>
      </c>
      <c r="P3321">
        <v>99</v>
      </c>
      <c r="Q3321">
        <v>1</v>
      </c>
      <c r="R3321">
        <v>1</v>
      </c>
      <c r="S3321">
        <v>12</v>
      </c>
      <c r="T3321">
        <v>7</v>
      </c>
      <c r="U3321">
        <v>70.8</v>
      </c>
      <c r="V3321">
        <v>0</v>
      </c>
      <c r="W3321">
        <v>0</v>
      </c>
      <c r="X3321">
        <v>100</v>
      </c>
      <c r="Y3321">
        <v>100</v>
      </c>
      <c r="Z3321">
        <v>100</v>
      </c>
      <c r="AA3321">
        <v>0</v>
      </c>
      <c r="AB3321">
        <v>0</v>
      </c>
      <c r="AC3321">
        <v>0</v>
      </c>
      <c r="AG3321">
        <v>0.31645569620253161</v>
      </c>
      <c r="AH3321">
        <v>0.53901378748543982</v>
      </c>
      <c r="AI3321">
        <v>0</v>
      </c>
    </row>
    <row r="3322" spans="1:37">
      <c r="A3322">
        <v>16</v>
      </c>
      <c r="B3322">
        <v>135</v>
      </c>
      <c r="C3322">
        <v>2024</v>
      </c>
      <c r="D3322">
        <v>3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12</v>
      </c>
      <c r="M3322">
        <v>99</v>
      </c>
      <c r="N3322">
        <v>99</v>
      </c>
      <c r="O3322">
        <v>99</v>
      </c>
      <c r="P3322">
        <v>99</v>
      </c>
      <c r="Q3322">
        <v>42</v>
      </c>
      <c r="R3322">
        <v>44</v>
      </c>
      <c r="S3322">
        <v>12</v>
      </c>
      <c r="T3322">
        <v>8.5454545454545432</v>
      </c>
      <c r="U3322">
        <v>61.484090909090916</v>
      </c>
      <c r="V3322">
        <v>0</v>
      </c>
      <c r="W3322">
        <v>50</v>
      </c>
      <c r="X3322">
        <v>100</v>
      </c>
      <c r="Y3322">
        <v>100</v>
      </c>
      <c r="Z3322">
        <v>100</v>
      </c>
      <c r="AA3322">
        <v>7.0927601750534608</v>
      </c>
      <c r="AB3322">
        <v>0</v>
      </c>
      <c r="AC3322">
        <v>2.4629485789352872</v>
      </c>
      <c r="AE3322">
        <v>31.026442159366113</v>
      </c>
      <c r="AG3322">
        <v>2.0192748967416247</v>
      </c>
      <c r="AH3322">
        <v>2.8224485494953551</v>
      </c>
      <c r="AI3322">
        <v>31</v>
      </c>
      <c r="AJ3322">
        <v>120.17741935483872</v>
      </c>
      <c r="AK3322">
        <v>35.51853361087872</v>
      </c>
    </row>
    <row r="3323" spans="1:37">
      <c r="A3323">
        <v>16</v>
      </c>
      <c r="B3323">
        <v>136</v>
      </c>
      <c r="C3323">
        <v>2024</v>
      </c>
      <c r="D3323">
        <v>4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12</v>
      </c>
      <c r="M3323">
        <v>99</v>
      </c>
      <c r="N3323">
        <v>99</v>
      </c>
      <c r="O3323">
        <v>99</v>
      </c>
      <c r="P3323">
        <v>99</v>
      </c>
      <c r="Q3323">
        <v>2</v>
      </c>
      <c r="R3323">
        <v>2</v>
      </c>
      <c r="S3323">
        <v>12</v>
      </c>
      <c r="T3323">
        <v>8</v>
      </c>
      <c r="U3323">
        <v>55.05</v>
      </c>
      <c r="V3323">
        <v>0</v>
      </c>
      <c r="W3323">
        <v>0</v>
      </c>
      <c r="X3323">
        <v>100</v>
      </c>
      <c r="Y3323">
        <v>100</v>
      </c>
      <c r="Z3323">
        <v>100</v>
      </c>
      <c r="AA3323">
        <v>5.0000000005093186E-2</v>
      </c>
      <c r="AB3323">
        <v>0</v>
      </c>
      <c r="AC3323">
        <v>0</v>
      </c>
      <c r="AG3323">
        <v>0.48661800486618007</v>
      </c>
      <c r="AH3323">
        <v>0.68511904021107406</v>
      </c>
      <c r="AI3323">
        <v>1</v>
      </c>
      <c r="AJ3323">
        <v>114.9</v>
      </c>
      <c r="AK3323">
        <v>36.257896375695552</v>
      </c>
    </row>
    <row r="3324" spans="1:37">
      <c r="A3324">
        <v>16</v>
      </c>
      <c r="B3324">
        <v>137</v>
      </c>
      <c r="C3324">
        <v>2024</v>
      </c>
      <c r="D3324">
        <v>5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12</v>
      </c>
      <c r="M3324">
        <v>99</v>
      </c>
      <c r="N3324">
        <v>99</v>
      </c>
      <c r="O3324">
        <v>99</v>
      </c>
      <c r="P3324">
        <v>99</v>
      </c>
      <c r="Q3324">
        <v>2</v>
      </c>
      <c r="R3324">
        <v>2</v>
      </c>
      <c r="S3324">
        <v>12</v>
      </c>
      <c r="T3324">
        <v>9</v>
      </c>
      <c r="U3324">
        <v>64.349999999999994</v>
      </c>
      <c r="V3324">
        <v>0</v>
      </c>
      <c r="W3324">
        <v>50</v>
      </c>
      <c r="X3324">
        <v>100</v>
      </c>
      <c r="Y3324">
        <v>100</v>
      </c>
      <c r="Z3324">
        <v>100</v>
      </c>
      <c r="AA3324">
        <v>2.350000000000009</v>
      </c>
      <c r="AB3324">
        <v>0</v>
      </c>
      <c r="AC3324">
        <v>1</v>
      </c>
      <c r="AE3324">
        <v>100.00000000000063</v>
      </c>
      <c r="AG3324">
        <v>1.4814814814814816</v>
      </c>
      <c r="AH3324">
        <v>2.3308883455582716</v>
      </c>
      <c r="AI3324">
        <v>2</v>
      </c>
      <c r="AJ3324">
        <v>121.65</v>
      </c>
      <c r="AK3324">
        <v>35.743172335824781</v>
      </c>
    </row>
    <row r="3325" spans="1:37">
      <c r="A3325">
        <v>16</v>
      </c>
      <c r="B3325">
        <v>138</v>
      </c>
      <c r="C3325">
        <v>2024</v>
      </c>
      <c r="D3325">
        <v>6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12</v>
      </c>
      <c r="M3325">
        <v>99</v>
      </c>
      <c r="N3325">
        <v>99</v>
      </c>
      <c r="O3325">
        <v>99</v>
      </c>
      <c r="P3325">
        <v>99</v>
      </c>
      <c r="Q3325">
        <v>2</v>
      </c>
      <c r="R3325">
        <v>2</v>
      </c>
      <c r="S3325">
        <v>12</v>
      </c>
      <c r="T3325">
        <v>9.5</v>
      </c>
      <c r="U3325">
        <v>65.5</v>
      </c>
      <c r="V3325">
        <v>0</v>
      </c>
      <c r="W3325">
        <v>50</v>
      </c>
      <c r="X3325">
        <v>100</v>
      </c>
      <c r="Y3325">
        <v>100</v>
      </c>
      <c r="Z3325">
        <v>100</v>
      </c>
      <c r="AA3325">
        <v>6.2000000000000401</v>
      </c>
      <c r="AB3325">
        <v>0</v>
      </c>
      <c r="AC3325">
        <v>3.5</v>
      </c>
      <c r="AE3325">
        <v>-99.999999999999019</v>
      </c>
      <c r="AG3325">
        <v>2.2471910112359552</v>
      </c>
      <c r="AH3325">
        <v>3.8747079180099968</v>
      </c>
      <c r="AI3325">
        <v>2</v>
      </c>
      <c r="AJ3325">
        <v>122.3</v>
      </c>
      <c r="AK3325">
        <v>35.939739318527245</v>
      </c>
    </row>
    <row r="3326" spans="1:37">
      <c r="A3326">
        <v>16</v>
      </c>
      <c r="B3326">
        <v>139</v>
      </c>
      <c r="C3326">
        <v>2024</v>
      </c>
      <c r="D3326">
        <v>7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12</v>
      </c>
      <c r="M3326">
        <v>99</v>
      </c>
      <c r="N3326">
        <v>99</v>
      </c>
      <c r="O3326">
        <v>99</v>
      </c>
      <c r="P3326">
        <v>99</v>
      </c>
      <c r="Q3326">
        <v>1</v>
      </c>
      <c r="R3326">
        <v>1</v>
      </c>
      <c r="S3326">
        <v>12</v>
      </c>
      <c r="T3326">
        <v>11</v>
      </c>
      <c r="U3326">
        <v>69.5</v>
      </c>
      <c r="V3326">
        <v>0</v>
      </c>
      <c r="W3326">
        <v>100</v>
      </c>
      <c r="X3326">
        <v>100</v>
      </c>
      <c r="Y3326">
        <v>100</v>
      </c>
      <c r="Z3326">
        <v>100</v>
      </c>
      <c r="AA3326">
        <v>0</v>
      </c>
      <c r="AB3326">
        <v>0</v>
      </c>
      <c r="AC3326">
        <v>0</v>
      </c>
      <c r="AG3326">
        <v>4</v>
      </c>
      <c r="AH3326">
        <v>7.1502057613168741</v>
      </c>
      <c r="AI3326">
        <v>1</v>
      </c>
      <c r="AJ3326">
        <v>125.7</v>
      </c>
      <c r="AK3326">
        <v>34.9928223150837</v>
      </c>
    </row>
    <row r="3327" spans="1:37">
      <c r="A3327">
        <v>16</v>
      </c>
      <c r="B3327">
        <v>140</v>
      </c>
      <c r="C3327">
        <v>2024</v>
      </c>
      <c r="D3327">
        <v>8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12</v>
      </c>
      <c r="M3327">
        <v>99</v>
      </c>
      <c r="N3327">
        <v>99</v>
      </c>
      <c r="O3327">
        <v>99</v>
      </c>
      <c r="P3327">
        <v>99</v>
      </c>
      <c r="Q3327">
        <v>4</v>
      </c>
      <c r="R3327">
        <v>4</v>
      </c>
      <c r="S3327">
        <v>12</v>
      </c>
      <c r="T3327">
        <v>11</v>
      </c>
      <c r="U3327">
        <v>64.974999999999994</v>
      </c>
      <c r="V3327">
        <v>0</v>
      </c>
      <c r="W3327">
        <v>100</v>
      </c>
      <c r="X3327">
        <v>100</v>
      </c>
      <c r="Y3327">
        <v>100</v>
      </c>
      <c r="Z3327">
        <v>100</v>
      </c>
      <c r="AA3327">
        <v>3.3424354892802355</v>
      </c>
      <c r="AB3327">
        <v>0</v>
      </c>
      <c r="AC3327">
        <v>1.2247448713915889</v>
      </c>
      <c r="AE3327">
        <v>-96.491361015286884</v>
      </c>
      <c r="AG3327">
        <v>3.0303030303030303</v>
      </c>
      <c r="AH3327">
        <v>4.5383110986938595</v>
      </c>
      <c r="AI3327">
        <v>4</v>
      </c>
      <c r="AJ3327">
        <v>122.7</v>
      </c>
      <c r="AK3327">
        <v>35.19697595229534</v>
      </c>
    </row>
    <row r="3328" spans="1:37">
      <c r="A3328">
        <v>16</v>
      </c>
      <c r="B3328">
        <v>141</v>
      </c>
      <c r="C3328">
        <v>2024</v>
      </c>
      <c r="D3328">
        <v>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12</v>
      </c>
      <c r="M3328">
        <v>99</v>
      </c>
      <c r="N3328">
        <v>99</v>
      </c>
      <c r="O3328">
        <v>99</v>
      </c>
      <c r="P3328">
        <v>99</v>
      </c>
      <c r="Q3328">
        <v>6</v>
      </c>
      <c r="R3328">
        <v>7</v>
      </c>
      <c r="S3328">
        <v>12</v>
      </c>
      <c r="T3328">
        <v>11.142857142857141</v>
      </c>
      <c r="U3328">
        <v>65.714285714285751</v>
      </c>
      <c r="V3328">
        <v>0</v>
      </c>
      <c r="W3328">
        <v>100</v>
      </c>
      <c r="X3328">
        <v>100</v>
      </c>
      <c r="Y3328">
        <v>100</v>
      </c>
      <c r="Z3328">
        <v>100</v>
      </c>
      <c r="AA3328">
        <v>7.6696858887865584</v>
      </c>
      <c r="AB3328">
        <v>0</v>
      </c>
      <c r="AC3328">
        <v>1.2453996981544797</v>
      </c>
      <c r="AE3328">
        <v>-67.323391997713287</v>
      </c>
      <c r="AG3328">
        <v>3.0701754385964919</v>
      </c>
      <c r="AH3328">
        <v>5.1766824217870813</v>
      </c>
      <c r="AI3328">
        <v>7</v>
      </c>
      <c r="AJ3328">
        <v>121.25714285714288</v>
      </c>
      <c r="AK3328">
        <v>36.808935685186334</v>
      </c>
    </row>
    <row r="3329" spans="1:37">
      <c r="A3329">
        <v>16</v>
      </c>
      <c r="B3329">
        <v>142</v>
      </c>
      <c r="C3329">
        <v>2024</v>
      </c>
      <c r="D3329">
        <v>10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12</v>
      </c>
      <c r="M3329">
        <v>99</v>
      </c>
      <c r="N3329">
        <v>99</v>
      </c>
      <c r="O3329">
        <v>99</v>
      </c>
      <c r="P3329">
        <v>99</v>
      </c>
      <c r="Q3329">
        <v>6</v>
      </c>
      <c r="R3329">
        <v>6</v>
      </c>
      <c r="S3329">
        <v>12</v>
      </c>
      <c r="T3329">
        <v>9.8333333333333357</v>
      </c>
      <c r="U3329">
        <v>67.866666666666646</v>
      </c>
      <c r="V3329">
        <v>0</v>
      </c>
      <c r="W3329">
        <v>83.333333333333314</v>
      </c>
      <c r="X3329">
        <v>100</v>
      </c>
      <c r="Y3329">
        <v>100</v>
      </c>
      <c r="Z3329">
        <v>100</v>
      </c>
      <c r="AA3329">
        <v>4.3323075709013432</v>
      </c>
      <c r="AB3329">
        <v>0</v>
      </c>
      <c r="AC3329">
        <v>0.89752746785574389</v>
      </c>
      <c r="AE3329">
        <v>54.29302771671324</v>
      </c>
      <c r="AG3329">
        <v>1.1029411764705881</v>
      </c>
      <c r="AH3329">
        <v>1.8139458221780715</v>
      </c>
      <c r="AI3329">
        <v>6</v>
      </c>
      <c r="AJ3329">
        <v>124.05</v>
      </c>
      <c r="AK3329">
        <v>35.517747822029143</v>
      </c>
    </row>
    <row r="3330" spans="1:37">
      <c r="A3330">
        <v>16</v>
      </c>
      <c r="B3330">
        <v>143</v>
      </c>
      <c r="C3330">
        <v>2024</v>
      </c>
      <c r="D3330">
        <v>11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12</v>
      </c>
      <c r="M3330">
        <v>99</v>
      </c>
      <c r="N3330">
        <v>99</v>
      </c>
      <c r="O3330">
        <v>99</v>
      </c>
      <c r="P3330">
        <v>99</v>
      </c>
      <c r="R3330">
        <v>0</v>
      </c>
    </row>
    <row r="3331" spans="1:37">
      <c r="A3331">
        <v>16</v>
      </c>
      <c r="B3331">
        <v>144</v>
      </c>
      <c r="C3331">
        <v>2024</v>
      </c>
      <c r="D3331">
        <v>12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12</v>
      </c>
      <c r="M3331">
        <v>99</v>
      </c>
      <c r="N3331">
        <v>99</v>
      </c>
      <c r="O3331">
        <v>99</v>
      </c>
      <c r="P3331">
        <v>99</v>
      </c>
      <c r="R3331">
        <v>0</v>
      </c>
    </row>
    <row r="3332" spans="1:37">
      <c r="A3332">
        <v>16</v>
      </c>
      <c r="B3332">
        <v>145</v>
      </c>
      <c r="C3332">
        <v>2024</v>
      </c>
      <c r="D3332">
        <v>1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13</v>
      </c>
      <c r="M3332">
        <v>99</v>
      </c>
      <c r="N3332">
        <v>99</v>
      </c>
      <c r="O3332">
        <v>99</v>
      </c>
      <c r="P3332">
        <v>99</v>
      </c>
      <c r="R3332">
        <v>0</v>
      </c>
    </row>
    <row r="3333" spans="1:37">
      <c r="A3333">
        <v>16</v>
      </c>
      <c r="B3333">
        <v>146</v>
      </c>
      <c r="C3333">
        <v>2024</v>
      </c>
      <c r="D3333">
        <v>2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13</v>
      </c>
      <c r="M3333">
        <v>99</v>
      </c>
      <c r="N3333">
        <v>99</v>
      </c>
      <c r="O3333">
        <v>99</v>
      </c>
      <c r="P3333">
        <v>99</v>
      </c>
      <c r="Q3333">
        <v>2</v>
      </c>
      <c r="R3333">
        <v>2</v>
      </c>
      <c r="S3333">
        <v>13</v>
      </c>
      <c r="T3333">
        <v>8</v>
      </c>
      <c r="U3333">
        <v>64.100000000000023</v>
      </c>
      <c r="V3333">
        <v>0</v>
      </c>
      <c r="W3333">
        <v>0</v>
      </c>
      <c r="X3333">
        <v>100</v>
      </c>
      <c r="Y3333">
        <v>100</v>
      </c>
      <c r="Z3333">
        <v>100</v>
      </c>
      <c r="AA3333">
        <v>8</v>
      </c>
      <c r="AB3333">
        <v>0</v>
      </c>
      <c r="AC3333">
        <v>0</v>
      </c>
      <c r="AG3333">
        <v>0.63291139240506322</v>
      </c>
      <c r="AH3333">
        <v>0.97601084118126269</v>
      </c>
      <c r="AI3333">
        <v>2</v>
      </c>
      <c r="AJ3333">
        <v>118.45</v>
      </c>
      <c r="AK3333">
        <v>38.3443732532198</v>
      </c>
    </row>
    <row r="3334" spans="1:37">
      <c r="A3334">
        <v>16</v>
      </c>
      <c r="B3334">
        <v>147</v>
      </c>
      <c r="C3334">
        <v>2024</v>
      </c>
      <c r="D3334">
        <v>3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13</v>
      </c>
      <c r="M3334">
        <v>99</v>
      </c>
      <c r="N3334">
        <v>99</v>
      </c>
      <c r="O3334">
        <v>99</v>
      </c>
      <c r="P3334">
        <v>99</v>
      </c>
      <c r="Q3334">
        <v>8</v>
      </c>
      <c r="R3334">
        <v>8</v>
      </c>
      <c r="S3334">
        <v>13</v>
      </c>
      <c r="T3334">
        <v>9.625</v>
      </c>
      <c r="U3334">
        <v>66.224999999999994</v>
      </c>
      <c r="V3334">
        <v>0</v>
      </c>
      <c r="W3334">
        <v>62.5</v>
      </c>
      <c r="X3334">
        <v>100</v>
      </c>
      <c r="Y3334">
        <v>100</v>
      </c>
      <c r="Z3334">
        <v>100</v>
      </c>
      <c r="AA3334">
        <v>9.9654089228691376</v>
      </c>
      <c r="AB3334">
        <v>0</v>
      </c>
      <c r="AC3334">
        <v>2.6427968139832463</v>
      </c>
      <c r="AE3334">
        <v>59.7434911998768</v>
      </c>
      <c r="AG3334">
        <v>0.36714089031665903</v>
      </c>
      <c r="AH3334">
        <v>0.55274211419163821</v>
      </c>
      <c r="AI3334">
        <v>7</v>
      </c>
      <c r="AJ3334">
        <v>121.5</v>
      </c>
      <c r="AK3334">
        <v>36.834052962590889</v>
      </c>
    </row>
    <row r="3335" spans="1:37">
      <c r="A3335">
        <v>16</v>
      </c>
      <c r="B3335">
        <v>148</v>
      </c>
      <c r="C3335">
        <v>2024</v>
      </c>
      <c r="D3335">
        <v>4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13</v>
      </c>
      <c r="M3335">
        <v>99</v>
      </c>
      <c r="N3335">
        <v>99</v>
      </c>
      <c r="O3335">
        <v>99</v>
      </c>
      <c r="P3335">
        <v>99</v>
      </c>
      <c r="R3335">
        <v>0</v>
      </c>
    </row>
    <row r="3336" spans="1:37">
      <c r="A3336">
        <v>16</v>
      </c>
      <c r="B3336">
        <v>149</v>
      </c>
      <c r="C3336">
        <v>2024</v>
      </c>
      <c r="D3336">
        <v>5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13</v>
      </c>
      <c r="M3336">
        <v>99</v>
      </c>
      <c r="N3336">
        <v>99</v>
      </c>
      <c r="O3336">
        <v>99</v>
      </c>
      <c r="P3336">
        <v>99</v>
      </c>
      <c r="Q3336">
        <v>2</v>
      </c>
      <c r="R3336">
        <v>2</v>
      </c>
      <c r="S3336">
        <v>13</v>
      </c>
      <c r="T3336">
        <v>13</v>
      </c>
      <c r="U3336">
        <v>65</v>
      </c>
      <c r="V3336">
        <v>0</v>
      </c>
      <c r="W3336">
        <v>100</v>
      </c>
      <c r="X3336">
        <v>100</v>
      </c>
      <c r="Y3336">
        <v>100</v>
      </c>
      <c r="Z3336">
        <v>100</v>
      </c>
      <c r="AA3336">
        <v>1.2000000000002125</v>
      </c>
      <c r="AB3336">
        <v>0</v>
      </c>
      <c r="AC3336">
        <v>2</v>
      </c>
      <c r="AE3336">
        <v>99.999999999986116</v>
      </c>
      <c r="AG3336">
        <v>1.4814814814814816</v>
      </c>
      <c r="AH3336">
        <v>2.3544326722810833</v>
      </c>
      <c r="AI3336">
        <v>1</v>
      </c>
      <c r="AJ3336">
        <v>123.4</v>
      </c>
      <c r="AK3336">
        <v>35.229989224561876</v>
      </c>
    </row>
    <row r="3337" spans="1:37">
      <c r="A3337">
        <v>16</v>
      </c>
      <c r="B3337">
        <v>150</v>
      </c>
      <c r="C3337">
        <v>2024</v>
      </c>
      <c r="D3337">
        <v>6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13</v>
      </c>
      <c r="M3337">
        <v>99</v>
      </c>
      <c r="N3337">
        <v>99</v>
      </c>
      <c r="O3337">
        <v>99</v>
      </c>
      <c r="P3337">
        <v>99</v>
      </c>
      <c r="R3337">
        <v>0</v>
      </c>
    </row>
    <row r="3338" spans="1:37">
      <c r="A3338">
        <v>16</v>
      </c>
      <c r="B3338">
        <v>151</v>
      </c>
      <c r="C3338">
        <v>2024</v>
      </c>
      <c r="D3338">
        <v>7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13</v>
      </c>
      <c r="M3338">
        <v>99</v>
      </c>
      <c r="N3338">
        <v>99</v>
      </c>
      <c r="O3338">
        <v>99</v>
      </c>
      <c r="P3338">
        <v>99</v>
      </c>
      <c r="R3338">
        <v>0</v>
      </c>
    </row>
    <row r="3339" spans="1:37">
      <c r="A3339">
        <v>16</v>
      </c>
      <c r="B3339">
        <v>152</v>
      </c>
      <c r="C3339">
        <v>2024</v>
      </c>
      <c r="D3339">
        <v>8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13</v>
      </c>
      <c r="M3339">
        <v>99</v>
      </c>
      <c r="N3339">
        <v>99</v>
      </c>
      <c r="O3339">
        <v>99</v>
      </c>
      <c r="P3339">
        <v>99</v>
      </c>
      <c r="Q3339">
        <v>2</v>
      </c>
      <c r="R3339">
        <v>2</v>
      </c>
      <c r="S3339">
        <v>13</v>
      </c>
      <c r="T3339">
        <v>13.5</v>
      </c>
      <c r="U3339">
        <v>65.350000000000023</v>
      </c>
      <c r="V3339">
        <v>0</v>
      </c>
      <c r="W3339">
        <v>100</v>
      </c>
      <c r="X3339">
        <v>100</v>
      </c>
      <c r="Y3339">
        <v>100</v>
      </c>
      <c r="Z3339">
        <v>100</v>
      </c>
      <c r="AA3339">
        <v>4.0499999999999057</v>
      </c>
      <c r="AB3339">
        <v>0</v>
      </c>
      <c r="AC3339">
        <v>0.5</v>
      </c>
      <c r="AE3339">
        <v>-100.00000000000684</v>
      </c>
      <c r="AG3339">
        <v>1.5151515151515151</v>
      </c>
      <c r="AH3339">
        <v>2.2822518684081872</v>
      </c>
      <c r="AI3339">
        <v>2</v>
      </c>
      <c r="AJ3339">
        <v>120.85</v>
      </c>
      <c r="AK3339">
        <v>36.972528050566943</v>
      </c>
    </row>
    <row r="3340" spans="1:37">
      <c r="A3340">
        <v>16</v>
      </c>
      <c r="B3340">
        <v>153</v>
      </c>
      <c r="C3340">
        <v>2024</v>
      </c>
      <c r="D3340">
        <v>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13</v>
      </c>
      <c r="M3340">
        <v>99</v>
      </c>
      <c r="N3340">
        <v>99</v>
      </c>
      <c r="O3340">
        <v>99</v>
      </c>
      <c r="P3340">
        <v>99</v>
      </c>
      <c r="Q3340">
        <v>2</v>
      </c>
      <c r="R3340">
        <v>2</v>
      </c>
      <c r="S3340">
        <v>13</v>
      </c>
      <c r="T3340">
        <v>13</v>
      </c>
      <c r="U3340">
        <v>64.75</v>
      </c>
      <c r="V3340">
        <v>0</v>
      </c>
      <c r="W3340">
        <v>100</v>
      </c>
      <c r="X3340">
        <v>100</v>
      </c>
      <c r="Y3340">
        <v>100</v>
      </c>
      <c r="Z3340">
        <v>100</v>
      </c>
      <c r="AA3340">
        <v>5.5499999999999776</v>
      </c>
      <c r="AB3340">
        <v>0</v>
      </c>
      <c r="AC3340">
        <v>0</v>
      </c>
      <c r="AG3340">
        <v>0.87719298245614019</v>
      </c>
      <c r="AH3340">
        <v>1.4573486383074501</v>
      </c>
      <c r="AI3340">
        <v>2</v>
      </c>
      <c r="AJ3340">
        <v>122</v>
      </c>
      <c r="AK3340">
        <v>35.573614927416024</v>
      </c>
    </row>
    <row r="3341" spans="1:37">
      <c r="A3341">
        <v>16</v>
      </c>
      <c r="B3341">
        <v>154</v>
      </c>
      <c r="C3341">
        <v>2024</v>
      </c>
      <c r="D3341">
        <v>10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13</v>
      </c>
      <c r="M3341">
        <v>99</v>
      </c>
      <c r="N3341">
        <v>99</v>
      </c>
      <c r="O3341">
        <v>99</v>
      </c>
      <c r="P3341">
        <v>99</v>
      </c>
      <c r="Q3341">
        <v>1</v>
      </c>
      <c r="R3341">
        <v>1</v>
      </c>
      <c r="S3341">
        <v>13</v>
      </c>
      <c r="T3341">
        <v>13</v>
      </c>
      <c r="U3341">
        <v>63.5</v>
      </c>
      <c r="V3341">
        <v>0</v>
      </c>
      <c r="W3341">
        <v>100</v>
      </c>
      <c r="X3341">
        <v>100</v>
      </c>
      <c r="Y3341">
        <v>100</v>
      </c>
      <c r="Z3341">
        <v>100</v>
      </c>
      <c r="AA3341">
        <v>0</v>
      </c>
      <c r="AB3341">
        <v>0</v>
      </c>
      <c r="AC3341">
        <v>0</v>
      </c>
      <c r="AG3341">
        <v>0.18382352941176472</v>
      </c>
      <c r="AH3341">
        <v>0.28287219967659022</v>
      </c>
      <c r="AI3341">
        <v>1</v>
      </c>
      <c r="AJ3341">
        <v>118.4</v>
      </c>
      <c r="AK3341">
        <v>38.257678931899406</v>
      </c>
    </row>
    <row r="3342" spans="1:37">
      <c r="A3342">
        <v>16</v>
      </c>
      <c r="B3342">
        <v>155</v>
      </c>
      <c r="C3342">
        <v>2024</v>
      </c>
      <c r="D3342">
        <v>11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13</v>
      </c>
      <c r="M3342">
        <v>99</v>
      </c>
      <c r="N3342">
        <v>99</v>
      </c>
      <c r="O3342">
        <v>99</v>
      </c>
      <c r="P3342">
        <v>99</v>
      </c>
      <c r="R3342">
        <v>0</v>
      </c>
    </row>
    <row r="3343" spans="1:37">
      <c r="A3343">
        <v>16</v>
      </c>
      <c r="B3343">
        <v>156</v>
      </c>
      <c r="C3343">
        <v>2024</v>
      </c>
      <c r="D3343">
        <v>12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13</v>
      </c>
      <c r="M3343">
        <v>99</v>
      </c>
      <c r="N3343">
        <v>99</v>
      </c>
      <c r="O3343">
        <v>99</v>
      </c>
      <c r="P3343">
        <v>99</v>
      </c>
      <c r="R3343">
        <v>0</v>
      </c>
    </row>
    <row r="3344" spans="1:37">
      <c r="A3344">
        <v>16</v>
      </c>
      <c r="B3344">
        <v>157</v>
      </c>
      <c r="C3344">
        <v>2024</v>
      </c>
      <c r="D3344">
        <v>1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14</v>
      </c>
      <c r="M3344">
        <v>99</v>
      </c>
      <c r="N3344">
        <v>99</v>
      </c>
      <c r="O3344">
        <v>99</v>
      </c>
      <c r="P3344">
        <v>99</v>
      </c>
      <c r="R3344">
        <v>0</v>
      </c>
    </row>
    <row r="3345" spans="1:37">
      <c r="A3345">
        <v>16</v>
      </c>
      <c r="B3345">
        <v>158</v>
      </c>
      <c r="C3345">
        <v>2024</v>
      </c>
      <c r="D3345">
        <v>2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14</v>
      </c>
      <c r="M3345">
        <v>99</v>
      </c>
      <c r="N3345">
        <v>99</v>
      </c>
      <c r="O3345">
        <v>99</v>
      </c>
      <c r="P3345">
        <v>99</v>
      </c>
      <c r="R3345">
        <v>0</v>
      </c>
    </row>
    <row r="3346" spans="1:37">
      <c r="A3346">
        <v>16</v>
      </c>
      <c r="B3346">
        <v>159</v>
      </c>
      <c r="C3346">
        <v>2024</v>
      </c>
      <c r="D3346">
        <v>3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14</v>
      </c>
      <c r="M3346">
        <v>99</v>
      </c>
      <c r="N3346">
        <v>99</v>
      </c>
      <c r="O3346">
        <v>99</v>
      </c>
      <c r="P3346">
        <v>99</v>
      </c>
      <c r="Q3346">
        <v>6</v>
      </c>
      <c r="R3346">
        <v>6</v>
      </c>
      <c r="S3346">
        <v>14</v>
      </c>
      <c r="T3346">
        <v>10.833333333333336</v>
      </c>
      <c r="U3346">
        <v>69.366666666666688</v>
      </c>
      <c r="V3346">
        <v>0</v>
      </c>
      <c r="W3346">
        <v>83.333333333333314</v>
      </c>
      <c r="X3346">
        <v>100</v>
      </c>
      <c r="Y3346">
        <v>100</v>
      </c>
      <c r="Z3346">
        <v>100</v>
      </c>
      <c r="AA3346">
        <v>7.5311943866088882</v>
      </c>
      <c r="AB3346">
        <v>0</v>
      </c>
      <c r="AC3346">
        <v>3.0776975521032286</v>
      </c>
      <c r="AE3346">
        <v>44.269497663473715</v>
      </c>
      <c r="AG3346">
        <v>0.2753556677374942</v>
      </c>
      <c r="AH3346">
        <v>0.43422285376851616</v>
      </c>
      <c r="AI3346">
        <v>6</v>
      </c>
      <c r="AJ3346">
        <v>119.46666666666664</v>
      </c>
      <c r="AK3346">
        <v>40.619443685654552</v>
      </c>
    </row>
    <row r="3347" spans="1:37">
      <c r="A3347">
        <v>16</v>
      </c>
      <c r="B3347">
        <v>160</v>
      </c>
      <c r="C3347">
        <v>2024</v>
      </c>
      <c r="D3347">
        <v>4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14</v>
      </c>
      <c r="M3347">
        <v>99</v>
      </c>
      <c r="N3347">
        <v>99</v>
      </c>
      <c r="O3347">
        <v>99</v>
      </c>
      <c r="P3347">
        <v>99</v>
      </c>
      <c r="R3347">
        <v>0</v>
      </c>
    </row>
    <row r="3348" spans="1:37">
      <c r="A3348">
        <v>16</v>
      </c>
      <c r="B3348">
        <v>161</v>
      </c>
      <c r="C3348">
        <v>2024</v>
      </c>
      <c r="D3348">
        <v>5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14</v>
      </c>
      <c r="M3348">
        <v>99</v>
      </c>
      <c r="N3348">
        <v>99</v>
      </c>
      <c r="O3348">
        <v>99</v>
      </c>
      <c r="P3348">
        <v>99</v>
      </c>
      <c r="R3348">
        <v>0</v>
      </c>
    </row>
    <row r="3349" spans="1:37">
      <c r="A3349">
        <v>16</v>
      </c>
      <c r="B3349">
        <v>162</v>
      </c>
      <c r="C3349">
        <v>2024</v>
      </c>
      <c r="D3349">
        <v>6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14</v>
      </c>
      <c r="M3349">
        <v>99</v>
      </c>
      <c r="N3349">
        <v>99</v>
      </c>
      <c r="O3349">
        <v>99</v>
      </c>
      <c r="P3349">
        <v>99</v>
      </c>
      <c r="R3349">
        <v>0</v>
      </c>
    </row>
    <row r="3350" spans="1:37">
      <c r="A3350">
        <v>16</v>
      </c>
      <c r="B3350">
        <v>163</v>
      </c>
      <c r="C3350">
        <v>2024</v>
      </c>
      <c r="D3350">
        <v>7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14</v>
      </c>
      <c r="M3350">
        <v>99</v>
      </c>
      <c r="N3350">
        <v>99</v>
      </c>
      <c r="O3350">
        <v>99</v>
      </c>
      <c r="P3350">
        <v>99</v>
      </c>
      <c r="R3350">
        <v>0</v>
      </c>
    </row>
    <row r="3351" spans="1:37">
      <c r="A3351">
        <v>16</v>
      </c>
      <c r="B3351">
        <v>164</v>
      </c>
      <c r="C3351">
        <v>2024</v>
      </c>
      <c r="D3351">
        <v>8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14</v>
      </c>
      <c r="M3351">
        <v>99</v>
      </c>
      <c r="N3351">
        <v>99</v>
      </c>
      <c r="O3351">
        <v>99</v>
      </c>
      <c r="P3351">
        <v>99</v>
      </c>
      <c r="R3351">
        <v>0</v>
      </c>
    </row>
    <row r="3352" spans="1:37">
      <c r="A3352">
        <v>16</v>
      </c>
      <c r="B3352">
        <v>165</v>
      </c>
      <c r="C3352">
        <v>2024</v>
      </c>
      <c r="D3352">
        <v>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14</v>
      </c>
      <c r="M3352">
        <v>99</v>
      </c>
      <c r="N3352">
        <v>99</v>
      </c>
      <c r="O3352">
        <v>99</v>
      </c>
      <c r="P3352">
        <v>99</v>
      </c>
      <c r="R3352">
        <v>0</v>
      </c>
    </row>
    <row r="3353" spans="1:37">
      <c r="A3353">
        <v>16</v>
      </c>
      <c r="B3353">
        <v>166</v>
      </c>
      <c r="C3353">
        <v>2024</v>
      </c>
      <c r="D3353">
        <v>10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14</v>
      </c>
      <c r="M3353">
        <v>99</v>
      </c>
      <c r="N3353">
        <v>99</v>
      </c>
      <c r="O3353">
        <v>99</v>
      </c>
      <c r="P3353">
        <v>99</v>
      </c>
      <c r="Q3353">
        <v>1</v>
      </c>
      <c r="R3353">
        <v>1</v>
      </c>
      <c r="S3353">
        <v>14</v>
      </c>
      <c r="T3353">
        <v>9</v>
      </c>
      <c r="U3353">
        <v>53.3</v>
      </c>
      <c r="V3353">
        <v>0</v>
      </c>
      <c r="W3353">
        <v>100</v>
      </c>
      <c r="X3353">
        <v>100</v>
      </c>
      <c r="Y3353">
        <v>100</v>
      </c>
      <c r="Z3353">
        <v>100</v>
      </c>
      <c r="AA3353">
        <v>0</v>
      </c>
      <c r="AB3353">
        <v>0</v>
      </c>
      <c r="AC3353">
        <v>0</v>
      </c>
      <c r="AG3353">
        <v>0.18382352941176472</v>
      </c>
      <c r="AH3353">
        <v>0.23743446051594111</v>
      </c>
      <c r="AI3353">
        <v>1</v>
      </c>
      <c r="AJ3353">
        <v>113.9</v>
      </c>
      <c r="AK3353">
        <v>36.070821787165357</v>
      </c>
    </row>
    <row r="3354" spans="1:37">
      <c r="A3354">
        <v>16</v>
      </c>
      <c r="B3354">
        <v>167</v>
      </c>
      <c r="C3354">
        <v>2024</v>
      </c>
      <c r="D3354">
        <v>11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14</v>
      </c>
      <c r="M3354">
        <v>99</v>
      </c>
      <c r="N3354">
        <v>99</v>
      </c>
      <c r="O3354">
        <v>99</v>
      </c>
      <c r="P3354">
        <v>99</v>
      </c>
      <c r="R3354">
        <v>0</v>
      </c>
    </row>
    <row r="3355" spans="1:37">
      <c r="A3355">
        <v>16</v>
      </c>
      <c r="B3355">
        <v>168</v>
      </c>
      <c r="C3355">
        <v>2024</v>
      </c>
      <c r="D3355">
        <v>12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14</v>
      </c>
      <c r="M3355">
        <v>99</v>
      </c>
      <c r="N3355">
        <v>99</v>
      </c>
      <c r="O3355">
        <v>99</v>
      </c>
      <c r="P3355">
        <v>99</v>
      </c>
      <c r="R3355">
        <v>0</v>
      </c>
    </row>
    <row r="3356" spans="1:37">
      <c r="A3356">
        <v>16</v>
      </c>
      <c r="B3356">
        <v>169</v>
      </c>
      <c r="C3356">
        <v>2024</v>
      </c>
      <c r="D3356">
        <v>1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15</v>
      </c>
      <c r="M3356">
        <v>99</v>
      </c>
      <c r="N3356">
        <v>99</v>
      </c>
      <c r="O3356">
        <v>99</v>
      </c>
      <c r="P3356">
        <v>99</v>
      </c>
      <c r="R3356">
        <v>0</v>
      </c>
    </row>
    <row r="3357" spans="1:37">
      <c r="A3357">
        <v>16</v>
      </c>
      <c r="B3357">
        <v>170</v>
      </c>
      <c r="C3357">
        <v>2024</v>
      </c>
      <c r="D3357">
        <v>2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15</v>
      </c>
      <c r="M3357">
        <v>99</v>
      </c>
      <c r="N3357">
        <v>99</v>
      </c>
      <c r="O3357">
        <v>99</v>
      </c>
      <c r="P3357">
        <v>99</v>
      </c>
      <c r="R3357">
        <v>0</v>
      </c>
    </row>
    <row r="3358" spans="1:37">
      <c r="A3358">
        <v>16</v>
      </c>
      <c r="B3358">
        <v>171</v>
      </c>
      <c r="C3358">
        <v>2024</v>
      </c>
      <c r="D3358">
        <v>3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15</v>
      </c>
      <c r="M3358">
        <v>99</v>
      </c>
      <c r="N3358">
        <v>99</v>
      </c>
      <c r="O3358">
        <v>99</v>
      </c>
      <c r="P3358">
        <v>99</v>
      </c>
      <c r="R3358">
        <v>0</v>
      </c>
    </row>
    <row r="3359" spans="1:37">
      <c r="A3359">
        <v>16</v>
      </c>
      <c r="B3359">
        <v>172</v>
      </c>
      <c r="C3359">
        <v>2024</v>
      </c>
      <c r="D3359">
        <v>4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15</v>
      </c>
      <c r="M3359">
        <v>99</v>
      </c>
      <c r="N3359">
        <v>99</v>
      </c>
      <c r="O3359">
        <v>99</v>
      </c>
      <c r="P3359">
        <v>99</v>
      </c>
      <c r="Q3359">
        <v>1</v>
      </c>
      <c r="R3359">
        <v>1</v>
      </c>
      <c r="S3359">
        <v>15</v>
      </c>
      <c r="T3359">
        <v>10</v>
      </c>
      <c r="U3359">
        <v>55.9</v>
      </c>
      <c r="V3359">
        <v>0</v>
      </c>
      <c r="W3359">
        <v>100</v>
      </c>
      <c r="X3359">
        <v>100</v>
      </c>
      <c r="Y3359">
        <v>100</v>
      </c>
      <c r="Z3359">
        <v>100</v>
      </c>
      <c r="AA3359">
        <v>0</v>
      </c>
      <c r="AB3359">
        <v>0</v>
      </c>
      <c r="AC3359">
        <v>0</v>
      </c>
      <c r="AG3359">
        <v>0.24330900243309003</v>
      </c>
      <c r="AH3359">
        <v>0.34784881333150802</v>
      </c>
      <c r="AI3359">
        <v>1</v>
      </c>
      <c r="AJ3359">
        <v>107.8</v>
      </c>
      <c r="AK3359">
        <v>44.622667182039578</v>
      </c>
    </row>
    <row r="3360" spans="1:37">
      <c r="A3360">
        <v>16</v>
      </c>
      <c r="B3360">
        <v>173</v>
      </c>
      <c r="C3360">
        <v>2024</v>
      </c>
      <c r="D3360">
        <v>5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15</v>
      </c>
      <c r="M3360">
        <v>99</v>
      </c>
      <c r="N3360">
        <v>99</v>
      </c>
      <c r="O3360">
        <v>99</v>
      </c>
      <c r="P3360">
        <v>99</v>
      </c>
      <c r="R3360">
        <v>0</v>
      </c>
    </row>
    <row r="3361" spans="1:37">
      <c r="A3361">
        <v>16</v>
      </c>
      <c r="B3361">
        <v>174</v>
      </c>
      <c r="C3361">
        <v>2024</v>
      </c>
      <c r="D3361">
        <v>6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15</v>
      </c>
      <c r="M3361">
        <v>99</v>
      </c>
      <c r="N3361">
        <v>99</v>
      </c>
      <c r="O3361">
        <v>99</v>
      </c>
      <c r="P3361">
        <v>99</v>
      </c>
      <c r="R3361">
        <v>0</v>
      </c>
    </row>
    <row r="3362" spans="1:37">
      <c r="A3362">
        <v>16</v>
      </c>
      <c r="B3362">
        <v>175</v>
      </c>
      <c r="C3362">
        <v>2024</v>
      </c>
      <c r="D3362">
        <v>7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15</v>
      </c>
      <c r="M3362">
        <v>99</v>
      </c>
      <c r="N3362">
        <v>99</v>
      </c>
      <c r="O3362">
        <v>99</v>
      </c>
      <c r="P3362">
        <v>99</v>
      </c>
      <c r="R3362">
        <v>0</v>
      </c>
    </row>
    <row r="3363" spans="1:37">
      <c r="A3363">
        <v>16</v>
      </c>
      <c r="B3363">
        <v>176</v>
      </c>
      <c r="C3363">
        <v>2024</v>
      </c>
      <c r="D3363">
        <v>8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15</v>
      </c>
      <c r="M3363">
        <v>99</v>
      </c>
      <c r="N3363">
        <v>99</v>
      </c>
      <c r="O3363">
        <v>99</v>
      </c>
      <c r="P3363">
        <v>99</v>
      </c>
      <c r="R3363">
        <v>0</v>
      </c>
    </row>
    <row r="3364" spans="1:37">
      <c r="A3364">
        <v>16</v>
      </c>
      <c r="B3364">
        <v>177</v>
      </c>
      <c r="C3364">
        <v>2024</v>
      </c>
      <c r="D3364">
        <v>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15</v>
      </c>
      <c r="M3364">
        <v>99</v>
      </c>
      <c r="N3364">
        <v>99</v>
      </c>
      <c r="O3364">
        <v>99</v>
      </c>
      <c r="P3364">
        <v>99</v>
      </c>
      <c r="R3364">
        <v>0</v>
      </c>
    </row>
    <row r="3365" spans="1:37">
      <c r="A3365">
        <v>16</v>
      </c>
      <c r="B3365">
        <v>178</v>
      </c>
      <c r="C3365">
        <v>2024</v>
      </c>
      <c r="D3365">
        <v>10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15</v>
      </c>
      <c r="M3365">
        <v>99</v>
      </c>
      <c r="N3365">
        <v>99</v>
      </c>
      <c r="O3365">
        <v>99</v>
      </c>
      <c r="P3365">
        <v>99</v>
      </c>
      <c r="R3365">
        <v>0</v>
      </c>
    </row>
    <row r="3366" spans="1:37">
      <c r="A3366">
        <v>16</v>
      </c>
      <c r="B3366">
        <v>179</v>
      </c>
      <c r="C3366">
        <v>2024</v>
      </c>
      <c r="D3366">
        <v>11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15</v>
      </c>
      <c r="M3366">
        <v>99</v>
      </c>
      <c r="N3366">
        <v>99</v>
      </c>
      <c r="O3366">
        <v>99</v>
      </c>
      <c r="P3366">
        <v>99</v>
      </c>
      <c r="R3366">
        <v>0</v>
      </c>
    </row>
    <row r="3367" spans="1:37">
      <c r="A3367">
        <v>16</v>
      </c>
      <c r="B3367">
        <v>180</v>
      </c>
      <c r="C3367">
        <v>2024</v>
      </c>
      <c r="D3367">
        <v>12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15</v>
      </c>
      <c r="M3367">
        <v>99</v>
      </c>
      <c r="N3367">
        <v>99</v>
      </c>
      <c r="O3367">
        <v>99</v>
      </c>
      <c r="P3367">
        <v>99</v>
      </c>
      <c r="R3367">
        <v>0</v>
      </c>
    </row>
    <row r="3368" spans="1:37">
      <c r="A3368">
        <v>17</v>
      </c>
      <c r="B3368">
        <v>1</v>
      </c>
      <c r="C3368">
        <v>2024</v>
      </c>
      <c r="D3368">
        <v>1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1</v>
      </c>
      <c r="N3368">
        <v>99</v>
      </c>
      <c r="O3368">
        <v>99</v>
      </c>
      <c r="P3368">
        <v>99</v>
      </c>
      <c r="R3368">
        <v>0</v>
      </c>
    </row>
    <row r="3369" spans="1:37">
      <c r="A3369">
        <v>17</v>
      </c>
      <c r="B3369">
        <v>2</v>
      </c>
      <c r="C3369">
        <v>2024</v>
      </c>
      <c r="D3369">
        <v>2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1</v>
      </c>
      <c r="N3369">
        <v>99</v>
      </c>
      <c r="O3369">
        <v>99</v>
      </c>
      <c r="P3369">
        <v>99</v>
      </c>
      <c r="R3369">
        <v>0</v>
      </c>
    </row>
    <row r="3370" spans="1:37">
      <c r="A3370">
        <v>17</v>
      </c>
      <c r="B3370">
        <v>3</v>
      </c>
      <c r="C3370">
        <v>2024</v>
      </c>
      <c r="D3370">
        <v>3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1</v>
      </c>
      <c r="N3370">
        <v>99</v>
      </c>
      <c r="O3370">
        <v>99</v>
      </c>
      <c r="P3370">
        <v>99</v>
      </c>
      <c r="Q3370">
        <v>1</v>
      </c>
      <c r="R3370">
        <v>1</v>
      </c>
      <c r="S3370">
        <v>0</v>
      </c>
      <c r="T3370">
        <v>1</v>
      </c>
      <c r="U3370">
        <v>38.6</v>
      </c>
      <c r="V3370">
        <v>0</v>
      </c>
      <c r="W3370">
        <v>0</v>
      </c>
      <c r="X3370">
        <v>100</v>
      </c>
      <c r="Y3370">
        <v>100</v>
      </c>
      <c r="Z3370">
        <v>100</v>
      </c>
      <c r="AA3370">
        <v>0</v>
      </c>
      <c r="AC3370">
        <v>0</v>
      </c>
      <c r="AG3370">
        <v>4.5892611289582386E-2</v>
      </c>
      <c r="AH3370">
        <v>4.0271509263490442E-2</v>
      </c>
      <c r="AI3370">
        <v>1</v>
      </c>
      <c r="AJ3370">
        <v>110.1</v>
      </c>
      <c r="AK3370">
        <v>28.921801944457865</v>
      </c>
    </row>
    <row r="3371" spans="1:37">
      <c r="A3371">
        <v>17</v>
      </c>
      <c r="B3371">
        <v>4</v>
      </c>
      <c r="C3371">
        <v>2024</v>
      </c>
      <c r="D3371">
        <v>4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1</v>
      </c>
      <c r="N3371">
        <v>99</v>
      </c>
      <c r="O3371">
        <v>99</v>
      </c>
      <c r="P3371">
        <v>99</v>
      </c>
      <c r="R3371">
        <v>0</v>
      </c>
    </row>
    <row r="3372" spans="1:37">
      <c r="A3372">
        <v>17</v>
      </c>
      <c r="B3372">
        <v>5</v>
      </c>
      <c r="C3372">
        <v>2024</v>
      </c>
      <c r="D3372">
        <v>5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1</v>
      </c>
      <c r="N3372">
        <v>99</v>
      </c>
      <c r="O3372">
        <v>99</v>
      </c>
      <c r="P3372">
        <v>99</v>
      </c>
      <c r="R3372">
        <v>0</v>
      </c>
    </row>
    <row r="3373" spans="1:37">
      <c r="A3373">
        <v>17</v>
      </c>
      <c r="B3373">
        <v>6</v>
      </c>
      <c r="C3373">
        <v>2024</v>
      </c>
      <c r="D3373">
        <v>6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1</v>
      </c>
      <c r="N3373">
        <v>99</v>
      </c>
      <c r="O3373">
        <v>99</v>
      </c>
      <c r="P3373">
        <v>99</v>
      </c>
      <c r="R3373">
        <v>0</v>
      </c>
    </row>
    <row r="3374" spans="1:37">
      <c r="A3374">
        <v>17</v>
      </c>
      <c r="B3374">
        <v>7</v>
      </c>
      <c r="C3374">
        <v>2024</v>
      </c>
      <c r="D3374">
        <v>7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1</v>
      </c>
      <c r="N3374">
        <v>99</v>
      </c>
      <c r="O3374">
        <v>99</v>
      </c>
      <c r="P3374">
        <v>99</v>
      </c>
      <c r="R3374">
        <v>0</v>
      </c>
    </row>
    <row r="3375" spans="1:37">
      <c r="A3375">
        <v>17</v>
      </c>
      <c r="B3375">
        <v>8</v>
      </c>
      <c r="C3375">
        <v>2024</v>
      </c>
      <c r="D3375">
        <v>8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1</v>
      </c>
      <c r="N3375">
        <v>99</v>
      </c>
      <c r="O3375">
        <v>99</v>
      </c>
      <c r="P3375">
        <v>99</v>
      </c>
      <c r="R3375">
        <v>0</v>
      </c>
    </row>
    <row r="3376" spans="1:37">
      <c r="A3376">
        <v>17</v>
      </c>
      <c r="B3376">
        <v>9</v>
      </c>
      <c r="C3376">
        <v>2024</v>
      </c>
      <c r="D3376">
        <v>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1</v>
      </c>
      <c r="N3376">
        <v>99</v>
      </c>
      <c r="O3376">
        <v>99</v>
      </c>
      <c r="P3376">
        <v>99</v>
      </c>
      <c r="R3376">
        <v>0</v>
      </c>
    </row>
    <row r="3377" spans="1:37">
      <c r="A3377">
        <v>17</v>
      </c>
      <c r="B3377">
        <v>10</v>
      </c>
      <c r="C3377">
        <v>2024</v>
      </c>
      <c r="D3377">
        <v>10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1</v>
      </c>
      <c r="N3377">
        <v>99</v>
      </c>
      <c r="O3377">
        <v>99</v>
      </c>
      <c r="P3377">
        <v>99</v>
      </c>
      <c r="R3377">
        <v>0</v>
      </c>
    </row>
    <row r="3378" spans="1:37">
      <c r="A3378">
        <v>17</v>
      </c>
      <c r="B3378">
        <v>11</v>
      </c>
      <c r="C3378">
        <v>2024</v>
      </c>
      <c r="D3378">
        <v>11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1</v>
      </c>
      <c r="N3378">
        <v>99</v>
      </c>
      <c r="O3378">
        <v>99</v>
      </c>
      <c r="P3378">
        <v>99</v>
      </c>
      <c r="R3378">
        <v>0</v>
      </c>
    </row>
    <row r="3379" spans="1:37">
      <c r="A3379">
        <v>17</v>
      </c>
      <c r="B3379">
        <v>12</v>
      </c>
      <c r="C3379">
        <v>2024</v>
      </c>
      <c r="D3379">
        <v>12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1</v>
      </c>
      <c r="N3379">
        <v>99</v>
      </c>
      <c r="O3379">
        <v>99</v>
      </c>
      <c r="P3379">
        <v>99</v>
      </c>
      <c r="R3379">
        <v>0</v>
      </c>
    </row>
    <row r="3380" spans="1:37">
      <c r="A3380">
        <v>17</v>
      </c>
      <c r="B3380">
        <v>13</v>
      </c>
      <c r="C3380">
        <v>2024</v>
      </c>
      <c r="D3380">
        <v>1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2</v>
      </c>
      <c r="N3380">
        <v>99</v>
      </c>
      <c r="O3380">
        <v>99</v>
      </c>
      <c r="P3380">
        <v>99</v>
      </c>
      <c r="R3380">
        <v>0</v>
      </c>
    </row>
    <row r="3381" spans="1:37">
      <c r="A3381">
        <v>17</v>
      </c>
      <c r="B3381">
        <v>14</v>
      </c>
      <c r="C3381">
        <v>2024</v>
      </c>
      <c r="D3381">
        <v>2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2</v>
      </c>
      <c r="N3381">
        <v>99</v>
      </c>
      <c r="O3381">
        <v>99</v>
      </c>
      <c r="P3381">
        <v>99</v>
      </c>
      <c r="R3381">
        <v>0</v>
      </c>
    </row>
    <row r="3382" spans="1:37">
      <c r="A3382">
        <v>17</v>
      </c>
      <c r="B3382">
        <v>15</v>
      </c>
      <c r="C3382">
        <v>2024</v>
      </c>
      <c r="D3382">
        <v>3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2</v>
      </c>
      <c r="N3382">
        <v>99</v>
      </c>
      <c r="O3382">
        <v>99</v>
      </c>
      <c r="P3382">
        <v>99</v>
      </c>
      <c r="Q3382">
        <v>3</v>
      </c>
      <c r="R3382">
        <v>3</v>
      </c>
      <c r="S3382">
        <v>7.3333333333333313</v>
      </c>
      <c r="T3382">
        <v>2</v>
      </c>
      <c r="U3382">
        <v>27.266666666666659</v>
      </c>
      <c r="V3382">
        <v>0</v>
      </c>
      <c r="W3382">
        <v>0</v>
      </c>
      <c r="X3382">
        <v>66.666666666666686</v>
      </c>
      <c r="Y3382">
        <v>66.666666666666686</v>
      </c>
      <c r="Z3382">
        <v>0</v>
      </c>
      <c r="AA3382">
        <v>8.4641728610787617</v>
      </c>
      <c r="AB3382">
        <v>1.2472191289246499</v>
      </c>
      <c r="AC3382">
        <v>0</v>
      </c>
      <c r="AD3382">
        <v>16.524558146017057</v>
      </c>
      <c r="AG3382">
        <v>0.1376778338687471</v>
      </c>
      <c r="AH3382">
        <v>8.5342213931438302E-2</v>
      </c>
      <c r="AI3382">
        <v>3</v>
      </c>
      <c r="AJ3382">
        <v>109.03333333333336</v>
      </c>
      <c r="AK3382">
        <v>20.342926580319372</v>
      </c>
    </row>
    <row r="3383" spans="1:37">
      <c r="A3383">
        <v>17</v>
      </c>
      <c r="B3383">
        <v>16</v>
      </c>
      <c r="C3383">
        <v>2024</v>
      </c>
      <c r="D3383">
        <v>4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2</v>
      </c>
      <c r="N3383">
        <v>99</v>
      </c>
      <c r="O3383">
        <v>99</v>
      </c>
      <c r="P3383">
        <v>99</v>
      </c>
      <c r="Q3383">
        <v>1</v>
      </c>
      <c r="R3383">
        <v>1</v>
      </c>
      <c r="S3383">
        <v>3</v>
      </c>
      <c r="T3383">
        <v>2</v>
      </c>
      <c r="U3383">
        <v>11.9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G3383">
        <v>0.24330900243309003</v>
      </c>
      <c r="AH3383">
        <v>7.4050105163594726E-2</v>
      </c>
      <c r="AI3383">
        <v>1</v>
      </c>
      <c r="AJ3383">
        <v>96.1</v>
      </c>
      <c r="AK3383">
        <v>13.40839509149033</v>
      </c>
    </row>
    <row r="3384" spans="1:37">
      <c r="A3384">
        <v>17</v>
      </c>
      <c r="B3384">
        <v>17</v>
      </c>
      <c r="C3384">
        <v>2024</v>
      </c>
      <c r="D3384">
        <v>5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2</v>
      </c>
      <c r="N3384">
        <v>99</v>
      </c>
      <c r="O3384">
        <v>99</v>
      </c>
      <c r="P3384">
        <v>99</v>
      </c>
      <c r="R3384">
        <v>0</v>
      </c>
    </row>
    <row r="3385" spans="1:37">
      <c r="A3385">
        <v>17</v>
      </c>
      <c r="B3385">
        <v>18</v>
      </c>
      <c r="C3385">
        <v>2024</v>
      </c>
      <c r="D3385">
        <v>6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2</v>
      </c>
      <c r="N3385">
        <v>99</v>
      </c>
      <c r="O3385">
        <v>99</v>
      </c>
      <c r="P3385">
        <v>99</v>
      </c>
      <c r="Q3385">
        <v>1</v>
      </c>
      <c r="R3385">
        <v>2</v>
      </c>
      <c r="S3385">
        <v>6</v>
      </c>
      <c r="T3385">
        <v>2</v>
      </c>
      <c r="U3385">
        <v>13.5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0.30000000000005311</v>
      </c>
      <c r="AB3385">
        <v>0</v>
      </c>
      <c r="AC3385">
        <v>0</v>
      </c>
      <c r="AG3385">
        <v>2.2471910112359552</v>
      </c>
      <c r="AH3385">
        <v>0.79860392203259489</v>
      </c>
      <c r="AI3385">
        <v>2</v>
      </c>
      <c r="AJ3385">
        <v>97.699999999999989</v>
      </c>
      <c r="AK3385">
        <v>14.477128881895217</v>
      </c>
    </row>
    <row r="3386" spans="1:37">
      <c r="A3386">
        <v>17</v>
      </c>
      <c r="B3386">
        <v>19</v>
      </c>
      <c r="C3386">
        <v>2024</v>
      </c>
      <c r="D3386">
        <v>7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2</v>
      </c>
      <c r="N3386">
        <v>99</v>
      </c>
      <c r="O3386">
        <v>99</v>
      </c>
      <c r="P3386">
        <v>99</v>
      </c>
      <c r="R3386">
        <v>0</v>
      </c>
    </row>
    <row r="3387" spans="1:37">
      <c r="A3387">
        <v>17</v>
      </c>
      <c r="B3387">
        <v>20</v>
      </c>
      <c r="C3387">
        <v>2024</v>
      </c>
      <c r="D3387">
        <v>8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2</v>
      </c>
      <c r="N3387">
        <v>99</v>
      </c>
      <c r="O3387">
        <v>99</v>
      </c>
      <c r="P3387">
        <v>99</v>
      </c>
      <c r="R3387">
        <v>0</v>
      </c>
    </row>
    <row r="3388" spans="1:37">
      <c r="A3388">
        <v>17</v>
      </c>
      <c r="B3388">
        <v>21</v>
      </c>
      <c r="C3388">
        <v>2024</v>
      </c>
      <c r="D3388">
        <v>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2</v>
      </c>
      <c r="N3388">
        <v>99</v>
      </c>
      <c r="O3388">
        <v>99</v>
      </c>
      <c r="P3388">
        <v>99</v>
      </c>
      <c r="Q3388">
        <v>1</v>
      </c>
      <c r="R3388">
        <v>1</v>
      </c>
      <c r="S3388">
        <v>3</v>
      </c>
      <c r="T3388">
        <v>2</v>
      </c>
      <c r="U3388">
        <v>14.9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G3388">
        <v>0.4385964912280701</v>
      </c>
      <c r="AH3388">
        <v>0.16767949583614672</v>
      </c>
      <c r="AI3388">
        <v>1</v>
      </c>
      <c r="AJ3388">
        <v>99.9</v>
      </c>
      <c r="AK3388">
        <v>14.944789549223811</v>
      </c>
    </row>
    <row r="3389" spans="1:37">
      <c r="A3389">
        <v>17</v>
      </c>
      <c r="B3389">
        <v>22</v>
      </c>
      <c r="C3389">
        <v>2024</v>
      </c>
      <c r="D3389">
        <v>10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2</v>
      </c>
      <c r="N3389">
        <v>99</v>
      </c>
      <c r="O3389">
        <v>99</v>
      </c>
      <c r="P3389">
        <v>99</v>
      </c>
      <c r="R3389">
        <v>0</v>
      </c>
    </row>
    <row r="3390" spans="1:37">
      <c r="A3390">
        <v>17</v>
      </c>
      <c r="B3390">
        <v>23</v>
      </c>
      <c r="C3390">
        <v>2024</v>
      </c>
      <c r="D3390">
        <v>11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2</v>
      </c>
      <c r="N3390">
        <v>99</v>
      </c>
      <c r="O3390">
        <v>99</v>
      </c>
      <c r="P3390">
        <v>99</v>
      </c>
      <c r="R3390">
        <v>0</v>
      </c>
    </row>
    <row r="3391" spans="1:37">
      <c r="A3391">
        <v>17</v>
      </c>
      <c r="B3391">
        <v>24</v>
      </c>
      <c r="C3391">
        <v>2024</v>
      </c>
      <c r="D3391">
        <v>12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2</v>
      </c>
      <c r="N3391">
        <v>99</v>
      </c>
      <c r="O3391">
        <v>99</v>
      </c>
      <c r="P3391">
        <v>99</v>
      </c>
      <c r="R3391">
        <v>0</v>
      </c>
    </row>
    <row r="3392" spans="1:37">
      <c r="A3392">
        <v>17</v>
      </c>
      <c r="B3392">
        <v>25</v>
      </c>
      <c r="C3392">
        <v>2024</v>
      </c>
      <c r="D3392">
        <v>1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3</v>
      </c>
      <c r="N3392">
        <v>99</v>
      </c>
      <c r="O3392">
        <v>99</v>
      </c>
      <c r="P3392">
        <v>99</v>
      </c>
      <c r="Q3392">
        <v>2</v>
      </c>
      <c r="R3392">
        <v>2</v>
      </c>
      <c r="S3392">
        <v>8</v>
      </c>
      <c r="T3392">
        <v>3</v>
      </c>
      <c r="U3392">
        <v>34.25</v>
      </c>
      <c r="V3392">
        <v>50</v>
      </c>
      <c r="W3392">
        <v>0</v>
      </c>
      <c r="X3392">
        <v>100</v>
      </c>
      <c r="Y3392">
        <v>100</v>
      </c>
      <c r="Z3392">
        <v>50</v>
      </c>
      <c r="AA3392">
        <v>7.9500000000000064</v>
      </c>
      <c r="AB3392">
        <v>1</v>
      </c>
      <c r="AC3392">
        <v>0</v>
      </c>
      <c r="AD3392">
        <v>99.999999999999758</v>
      </c>
      <c r="AG3392">
        <v>0.69930069930069916</v>
      </c>
      <c r="AH3392">
        <v>0.57891400802873449</v>
      </c>
      <c r="AI3392">
        <v>1</v>
      </c>
      <c r="AJ3392">
        <v>107.6</v>
      </c>
      <c r="AK3392">
        <v>21.111492363078984</v>
      </c>
    </row>
    <row r="3393" spans="1:37">
      <c r="A3393">
        <v>17</v>
      </c>
      <c r="B3393">
        <v>26</v>
      </c>
      <c r="C3393">
        <v>2024</v>
      </c>
      <c r="D3393">
        <v>2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3</v>
      </c>
      <c r="N3393">
        <v>99</v>
      </c>
      <c r="O3393">
        <v>99</v>
      </c>
      <c r="P3393">
        <v>99</v>
      </c>
      <c r="Q3393">
        <v>10</v>
      </c>
      <c r="R3393">
        <v>11</v>
      </c>
      <c r="S3393">
        <v>5.6363636363636358</v>
      </c>
      <c r="T3393">
        <v>3</v>
      </c>
      <c r="U3393">
        <v>29.645454545454541</v>
      </c>
      <c r="V3393">
        <v>36.363636363636367</v>
      </c>
      <c r="W3393">
        <v>0</v>
      </c>
      <c r="X3393">
        <v>100</v>
      </c>
      <c r="Y3393">
        <v>72.727272727272734</v>
      </c>
      <c r="Z3393">
        <v>27.272727272727277</v>
      </c>
      <c r="AA3393">
        <v>6.6817748916346877</v>
      </c>
      <c r="AB3393">
        <v>1.966664332071266</v>
      </c>
      <c r="AC3393">
        <v>0</v>
      </c>
      <c r="AD3393">
        <v>70.482600623564437</v>
      </c>
      <c r="AG3393">
        <v>3.4810126582278476</v>
      </c>
      <c r="AH3393">
        <v>2.4826609618503097</v>
      </c>
      <c r="AI3393">
        <v>9</v>
      </c>
      <c r="AJ3393">
        <v>113.03333333333336</v>
      </c>
      <c r="AK3393">
        <v>21.125953974043341</v>
      </c>
    </row>
    <row r="3394" spans="1:37">
      <c r="A3394">
        <v>17</v>
      </c>
      <c r="B3394">
        <v>27</v>
      </c>
      <c r="C3394">
        <v>2024</v>
      </c>
      <c r="D3394">
        <v>3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3</v>
      </c>
      <c r="N3394">
        <v>99</v>
      </c>
      <c r="O3394">
        <v>99</v>
      </c>
      <c r="P3394">
        <v>99</v>
      </c>
      <c r="Q3394">
        <v>31</v>
      </c>
      <c r="R3394">
        <v>35</v>
      </c>
      <c r="S3394">
        <v>5.5714285714285694</v>
      </c>
      <c r="T3394">
        <v>3</v>
      </c>
      <c r="U3394">
        <v>30.085714285714278</v>
      </c>
      <c r="V3394">
        <v>20</v>
      </c>
      <c r="W3394">
        <v>0</v>
      </c>
      <c r="X3394">
        <v>97.142857142857125</v>
      </c>
      <c r="Y3394">
        <v>85.714285714285694</v>
      </c>
      <c r="Z3394">
        <v>25.714285714285719</v>
      </c>
      <c r="AA3394">
        <v>8.0366355027512384</v>
      </c>
      <c r="AB3394">
        <v>2.1015057769638048</v>
      </c>
      <c r="AC3394">
        <v>0</v>
      </c>
      <c r="AD3394">
        <v>50.156920975661691</v>
      </c>
      <c r="AG3394">
        <v>1.6062413951353831</v>
      </c>
      <c r="AH3394">
        <v>1.0985984262812287</v>
      </c>
      <c r="AI3394">
        <v>18</v>
      </c>
      <c r="AJ3394">
        <v>113.82222222222222</v>
      </c>
      <c r="AK3394">
        <v>20.461720522401464</v>
      </c>
    </row>
    <row r="3395" spans="1:37">
      <c r="A3395">
        <v>17</v>
      </c>
      <c r="B3395">
        <v>28</v>
      </c>
      <c r="C3395">
        <v>2024</v>
      </c>
      <c r="D3395">
        <v>4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3</v>
      </c>
      <c r="N3395">
        <v>99</v>
      </c>
      <c r="O3395">
        <v>99</v>
      </c>
      <c r="P3395">
        <v>99</v>
      </c>
      <c r="Q3395">
        <v>7</v>
      </c>
      <c r="R3395">
        <v>7</v>
      </c>
      <c r="S3395">
        <v>5.4285714285714306</v>
      </c>
      <c r="T3395">
        <v>3</v>
      </c>
      <c r="U3395">
        <v>21.25714285714287</v>
      </c>
      <c r="V3395">
        <v>28.571428571428577</v>
      </c>
      <c r="W3395">
        <v>0</v>
      </c>
      <c r="X3395">
        <v>100</v>
      </c>
      <c r="Y3395">
        <v>28.571428571428577</v>
      </c>
      <c r="Z3395">
        <v>0</v>
      </c>
      <c r="AA3395">
        <v>4.6628799019052352</v>
      </c>
      <c r="AB3395">
        <v>2.3211538298959882</v>
      </c>
      <c r="AC3395">
        <v>0</v>
      </c>
      <c r="AD3395">
        <v>91.243385047697018</v>
      </c>
      <c r="AG3395">
        <v>1.7031630170316303</v>
      </c>
      <c r="AH3395">
        <v>0.92593744944057987</v>
      </c>
      <c r="AI3395">
        <v>6</v>
      </c>
      <c r="AJ3395">
        <v>106.05</v>
      </c>
      <c r="AK3395">
        <v>17.611469246216263</v>
      </c>
    </row>
    <row r="3396" spans="1:37">
      <c r="A3396">
        <v>17</v>
      </c>
      <c r="B3396">
        <v>29</v>
      </c>
      <c r="C3396">
        <v>2024</v>
      </c>
      <c r="D3396">
        <v>5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3</v>
      </c>
      <c r="N3396">
        <v>99</v>
      </c>
      <c r="O3396">
        <v>99</v>
      </c>
      <c r="P3396">
        <v>99</v>
      </c>
      <c r="Q3396">
        <v>1</v>
      </c>
      <c r="R3396">
        <v>1</v>
      </c>
      <c r="S3396">
        <v>4</v>
      </c>
      <c r="T3396">
        <v>3</v>
      </c>
      <c r="U3396">
        <v>15.2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G3396">
        <v>0.74074074074074081</v>
      </c>
      <c r="AH3396">
        <v>0.2752875124513266</v>
      </c>
      <c r="AI3396">
        <v>1</v>
      </c>
      <c r="AJ3396">
        <v>102.4</v>
      </c>
      <c r="AK3396">
        <v>14.156103134155272</v>
      </c>
    </row>
    <row r="3397" spans="1:37">
      <c r="A3397">
        <v>17</v>
      </c>
      <c r="B3397">
        <v>30</v>
      </c>
      <c r="C3397">
        <v>2024</v>
      </c>
      <c r="D3397">
        <v>6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3</v>
      </c>
      <c r="N3397">
        <v>99</v>
      </c>
      <c r="O3397">
        <v>99</v>
      </c>
      <c r="P3397">
        <v>99</v>
      </c>
      <c r="Q3397">
        <v>1</v>
      </c>
      <c r="R3397">
        <v>1</v>
      </c>
      <c r="S3397">
        <v>6</v>
      </c>
      <c r="T3397">
        <v>3</v>
      </c>
      <c r="U3397">
        <v>13.6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G3397">
        <v>1.1235955056179776</v>
      </c>
      <c r="AH3397">
        <v>0.40225975332012176</v>
      </c>
      <c r="AI3397">
        <v>1</v>
      </c>
      <c r="AJ3397">
        <v>94.4</v>
      </c>
      <c r="AK3397">
        <v>16.166757555543651</v>
      </c>
    </row>
    <row r="3398" spans="1:37">
      <c r="A3398">
        <v>17</v>
      </c>
      <c r="B3398">
        <v>31</v>
      </c>
      <c r="C3398">
        <v>2024</v>
      </c>
      <c r="D3398">
        <v>7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3</v>
      </c>
      <c r="N3398">
        <v>99</v>
      </c>
      <c r="O3398">
        <v>99</v>
      </c>
      <c r="P3398">
        <v>99</v>
      </c>
      <c r="R3398">
        <v>0</v>
      </c>
    </row>
    <row r="3399" spans="1:37">
      <c r="A3399">
        <v>17</v>
      </c>
      <c r="B3399">
        <v>32</v>
      </c>
      <c r="C3399">
        <v>2024</v>
      </c>
      <c r="D3399">
        <v>8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3</v>
      </c>
      <c r="N3399">
        <v>99</v>
      </c>
      <c r="O3399">
        <v>99</v>
      </c>
      <c r="P3399">
        <v>99</v>
      </c>
      <c r="R3399">
        <v>0</v>
      </c>
    </row>
    <row r="3400" spans="1:37">
      <c r="A3400">
        <v>17</v>
      </c>
      <c r="B3400">
        <v>33</v>
      </c>
      <c r="C3400">
        <v>2024</v>
      </c>
      <c r="D3400">
        <v>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3</v>
      </c>
      <c r="N3400">
        <v>99</v>
      </c>
      <c r="O3400">
        <v>99</v>
      </c>
      <c r="P3400">
        <v>99</v>
      </c>
      <c r="Q3400">
        <v>1</v>
      </c>
      <c r="R3400">
        <v>1</v>
      </c>
      <c r="S3400">
        <v>6</v>
      </c>
      <c r="T3400">
        <v>3</v>
      </c>
      <c r="U3400">
        <v>26.6</v>
      </c>
      <c r="V3400">
        <v>100</v>
      </c>
      <c r="W3400">
        <v>0</v>
      </c>
      <c r="X3400">
        <v>100</v>
      </c>
      <c r="Y3400">
        <v>100</v>
      </c>
      <c r="Z3400">
        <v>0</v>
      </c>
      <c r="AA3400">
        <v>0</v>
      </c>
      <c r="AB3400">
        <v>0</v>
      </c>
      <c r="AC3400">
        <v>0</v>
      </c>
      <c r="AG3400">
        <v>0.4385964912280701</v>
      </c>
      <c r="AH3400">
        <v>0.29934728786855724</v>
      </c>
      <c r="AI3400">
        <v>1</v>
      </c>
      <c r="AJ3400">
        <v>116.1</v>
      </c>
      <c r="AK3400">
        <v>16.997497165189699</v>
      </c>
    </row>
    <row r="3401" spans="1:37">
      <c r="A3401">
        <v>17</v>
      </c>
      <c r="B3401">
        <v>34</v>
      </c>
      <c r="C3401">
        <v>2024</v>
      </c>
      <c r="D3401">
        <v>10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3</v>
      </c>
      <c r="N3401">
        <v>99</v>
      </c>
      <c r="O3401">
        <v>99</v>
      </c>
      <c r="P3401">
        <v>99</v>
      </c>
      <c r="Q3401">
        <v>4</v>
      </c>
      <c r="R3401">
        <v>5</v>
      </c>
      <c r="S3401">
        <v>5.2</v>
      </c>
      <c r="T3401">
        <v>3</v>
      </c>
      <c r="U3401">
        <v>23.6</v>
      </c>
      <c r="V3401">
        <v>20</v>
      </c>
      <c r="W3401">
        <v>0</v>
      </c>
      <c r="X3401">
        <v>100</v>
      </c>
      <c r="Y3401">
        <v>40</v>
      </c>
      <c r="Z3401">
        <v>20</v>
      </c>
      <c r="AA3401">
        <v>8.182664602682916</v>
      </c>
      <c r="AB3401">
        <v>1.5999999999999988</v>
      </c>
      <c r="AC3401">
        <v>0</v>
      </c>
      <c r="AD3401">
        <v>99.600807264271552</v>
      </c>
      <c r="AG3401">
        <v>0.91911764705882371</v>
      </c>
      <c r="AH3401">
        <v>0.52565227656437219</v>
      </c>
      <c r="AI3401">
        <v>5</v>
      </c>
      <c r="AJ3401">
        <v>104.7</v>
      </c>
      <c r="AK3401">
        <v>19.905819346154889</v>
      </c>
    </row>
    <row r="3402" spans="1:37">
      <c r="A3402">
        <v>17</v>
      </c>
      <c r="B3402">
        <v>35</v>
      </c>
      <c r="C3402">
        <v>2024</v>
      </c>
      <c r="D3402">
        <v>11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3</v>
      </c>
      <c r="N3402">
        <v>99</v>
      </c>
      <c r="O3402">
        <v>99</v>
      </c>
      <c r="P3402">
        <v>99</v>
      </c>
      <c r="R3402">
        <v>0</v>
      </c>
    </row>
    <row r="3403" spans="1:37">
      <c r="A3403">
        <v>17</v>
      </c>
      <c r="B3403">
        <v>36</v>
      </c>
      <c r="C3403">
        <v>2024</v>
      </c>
      <c r="D3403">
        <v>12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3</v>
      </c>
      <c r="N3403">
        <v>99</v>
      </c>
      <c r="O3403">
        <v>99</v>
      </c>
      <c r="P3403">
        <v>99</v>
      </c>
      <c r="R3403">
        <v>0</v>
      </c>
    </row>
    <row r="3404" spans="1:37">
      <c r="A3404">
        <v>17</v>
      </c>
      <c r="B3404">
        <v>37</v>
      </c>
      <c r="C3404">
        <v>2024</v>
      </c>
      <c r="D3404">
        <v>1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4</v>
      </c>
      <c r="N3404">
        <v>99</v>
      </c>
      <c r="O3404">
        <v>99</v>
      </c>
      <c r="P3404">
        <v>99</v>
      </c>
      <c r="Q3404">
        <v>23</v>
      </c>
      <c r="R3404">
        <v>25</v>
      </c>
      <c r="S3404">
        <v>6.6</v>
      </c>
      <c r="T3404">
        <v>4</v>
      </c>
      <c r="U3404">
        <v>34.316000000000003</v>
      </c>
      <c r="V3404">
        <v>24</v>
      </c>
      <c r="W3404">
        <v>0</v>
      </c>
      <c r="X3404">
        <v>96</v>
      </c>
      <c r="Y3404">
        <v>80</v>
      </c>
      <c r="Z3404">
        <v>40</v>
      </c>
      <c r="AA3404">
        <v>11.832689635074511</v>
      </c>
      <c r="AB3404">
        <v>1.5748015748023652</v>
      </c>
      <c r="AC3404">
        <v>0</v>
      </c>
      <c r="AD3404">
        <v>70.120763351908693</v>
      </c>
      <c r="AG3404">
        <v>8.7412587412587399</v>
      </c>
      <c r="AH3404">
        <v>7.2503697443481938</v>
      </c>
      <c r="AI3404">
        <v>19</v>
      </c>
      <c r="AJ3404">
        <v>116.12105263157898</v>
      </c>
      <c r="AK3404">
        <v>22.099411260582233</v>
      </c>
    </row>
    <row r="3405" spans="1:37">
      <c r="A3405">
        <v>17</v>
      </c>
      <c r="B3405">
        <v>38</v>
      </c>
      <c r="C3405">
        <v>2024</v>
      </c>
      <c r="D3405">
        <v>2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4</v>
      </c>
      <c r="N3405">
        <v>99</v>
      </c>
      <c r="O3405">
        <v>99</v>
      </c>
      <c r="P3405">
        <v>99</v>
      </c>
      <c r="Q3405">
        <v>21</v>
      </c>
      <c r="R3405">
        <v>24</v>
      </c>
      <c r="S3405">
        <v>6.6666666666666687</v>
      </c>
      <c r="T3405">
        <v>4</v>
      </c>
      <c r="U3405">
        <v>33.216666666666676</v>
      </c>
      <c r="V3405">
        <v>33.333333333333343</v>
      </c>
      <c r="W3405">
        <v>0</v>
      </c>
      <c r="X3405">
        <v>100</v>
      </c>
      <c r="Y3405">
        <v>87.5</v>
      </c>
      <c r="Z3405">
        <v>33.333333333333343</v>
      </c>
      <c r="AA3405">
        <v>9.7003293185792838</v>
      </c>
      <c r="AB3405">
        <v>2.2852182001336803</v>
      </c>
      <c r="AC3405">
        <v>0</v>
      </c>
      <c r="AD3405">
        <v>73.988883436644755</v>
      </c>
      <c r="AG3405">
        <v>7.5949367088607556</v>
      </c>
      <c r="AH3405">
        <v>6.0692343415733427</v>
      </c>
      <c r="AI3405">
        <v>21</v>
      </c>
      <c r="AJ3405">
        <v>112.90476190476195</v>
      </c>
      <c r="AK3405">
        <v>21.213255867628504</v>
      </c>
    </row>
    <row r="3406" spans="1:37">
      <c r="A3406">
        <v>17</v>
      </c>
      <c r="B3406">
        <v>39</v>
      </c>
      <c r="C3406">
        <v>2024</v>
      </c>
      <c r="D3406">
        <v>3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4</v>
      </c>
      <c r="N3406">
        <v>99</v>
      </c>
      <c r="O3406">
        <v>99</v>
      </c>
      <c r="P3406">
        <v>99</v>
      </c>
      <c r="Q3406">
        <v>127</v>
      </c>
      <c r="R3406">
        <v>160</v>
      </c>
      <c r="S3406">
        <v>7.09375</v>
      </c>
      <c r="T3406">
        <v>4</v>
      </c>
      <c r="U3406">
        <v>34.856249999999989</v>
      </c>
      <c r="V3406">
        <v>28.125</v>
      </c>
      <c r="W3406">
        <v>0</v>
      </c>
      <c r="X3406">
        <v>97.5</v>
      </c>
      <c r="Y3406">
        <v>90</v>
      </c>
      <c r="Z3406">
        <v>51.25</v>
      </c>
      <c r="AA3406">
        <v>9.0819923991105185</v>
      </c>
      <c r="AB3406">
        <v>1.5999877929221835</v>
      </c>
      <c r="AC3406">
        <v>0</v>
      </c>
      <c r="AD3406">
        <v>66.975259851151861</v>
      </c>
      <c r="AG3406">
        <v>7.3428178063331808</v>
      </c>
      <c r="AH3406">
        <v>5.8185027762302104</v>
      </c>
      <c r="AI3406">
        <v>113</v>
      </c>
      <c r="AJ3406">
        <v>115.37699115044251</v>
      </c>
      <c r="AK3406">
        <v>21.871840222788297</v>
      </c>
    </row>
    <row r="3407" spans="1:37">
      <c r="A3407">
        <v>17</v>
      </c>
      <c r="B3407">
        <v>40</v>
      </c>
      <c r="C3407">
        <v>2024</v>
      </c>
      <c r="D3407">
        <v>4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4</v>
      </c>
      <c r="N3407">
        <v>99</v>
      </c>
      <c r="O3407">
        <v>99</v>
      </c>
      <c r="P3407">
        <v>99</v>
      </c>
      <c r="Q3407">
        <v>24</v>
      </c>
      <c r="R3407">
        <v>28</v>
      </c>
      <c r="S3407">
        <v>5.1785714285714306</v>
      </c>
      <c r="T3407">
        <v>4</v>
      </c>
      <c r="U3407">
        <v>24.550000000000004</v>
      </c>
      <c r="V3407">
        <v>17.857142857142861</v>
      </c>
      <c r="W3407">
        <v>0</v>
      </c>
      <c r="X3407">
        <v>78.571428571428555</v>
      </c>
      <c r="Y3407">
        <v>53.571428571428562</v>
      </c>
      <c r="Z3407">
        <v>17.857142857142861</v>
      </c>
      <c r="AA3407">
        <v>9.0618312561140453</v>
      </c>
      <c r="AB3407">
        <v>1.8526731927632756</v>
      </c>
      <c r="AC3407">
        <v>0</v>
      </c>
      <c r="AD3407">
        <v>54.362956260177825</v>
      </c>
      <c r="AG3407">
        <v>6.8126520681265212</v>
      </c>
      <c r="AH3407">
        <v>4.2774825453323553</v>
      </c>
      <c r="AI3407">
        <v>22</v>
      </c>
      <c r="AJ3407">
        <v>110.18636363636359</v>
      </c>
      <c r="AK3407">
        <v>18.316214993627423</v>
      </c>
    </row>
    <row r="3408" spans="1:37">
      <c r="A3408">
        <v>17</v>
      </c>
      <c r="B3408">
        <v>41</v>
      </c>
      <c r="C3408">
        <v>2024</v>
      </c>
      <c r="D3408">
        <v>5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4</v>
      </c>
      <c r="N3408">
        <v>99</v>
      </c>
      <c r="O3408">
        <v>99</v>
      </c>
      <c r="P3408">
        <v>99</v>
      </c>
      <c r="Q3408">
        <v>12</v>
      </c>
      <c r="R3408">
        <v>12</v>
      </c>
      <c r="S3408">
        <v>6.166666666666667</v>
      </c>
      <c r="T3408">
        <v>4</v>
      </c>
      <c r="U3408">
        <v>30.2</v>
      </c>
      <c r="V3408">
        <v>41.666666666666657</v>
      </c>
      <c r="W3408">
        <v>0</v>
      </c>
      <c r="X3408">
        <v>91.666666666666686</v>
      </c>
      <c r="Y3408">
        <v>83.333333333333314</v>
      </c>
      <c r="Z3408">
        <v>16.666666666666671</v>
      </c>
      <c r="AA3408">
        <v>9.6578120365501636</v>
      </c>
      <c r="AB3408">
        <v>1.3437096247164235</v>
      </c>
      <c r="AC3408">
        <v>0</v>
      </c>
      <c r="AD3408">
        <v>66.333803321989436</v>
      </c>
      <c r="AG3408">
        <v>8.8888888888888893</v>
      </c>
      <c r="AH3408">
        <v>6.563433849497418</v>
      </c>
      <c r="AI3408">
        <v>12</v>
      </c>
      <c r="AJ3408">
        <v>112.425</v>
      </c>
      <c r="AK3408">
        <v>20.522439519539351</v>
      </c>
    </row>
    <row r="3409" spans="1:37">
      <c r="A3409">
        <v>17</v>
      </c>
      <c r="B3409">
        <v>42</v>
      </c>
      <c r="C3409">
        <v>2024</v>
      </c>
      <c r="D3409">
        <v>6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4</v>
      </c>
      <c r="N3409">
        <v>99</v>
      </c>
      <c r="O3409">
        <v>99</v>
      </c>
      <c r="P3409">
        <v>99</v>
      </c>
      <c r="Q3409">
        <v>8</v>
      </c>
      <c r="R3409">
        <v>10</v>
      </c>
      <c r="S3409">
        <v>5.2</v>
      </c>
      <c r="T3409">
        <v>4</v>
      </c>
      <c r="U3409">
        <v>26.220000000000002</v>
      </c>
      <c r="V3409">
        <v>10</v>
      </c>
      <c r="W3409">
        <v>0</v>
      </c>
      <c r="X3409">
        <v>70</v>
      </c>
      <c r="Y3409">
        <v>60</v>
      </c>
      <c r="Z3409">
        <v>30</v>
      </c>
      <c r="AA3409">
        <v>10.173180426985445</v>
      </c>
      <c r="AB3409">
        <v>2.3999999999999995</v>
      </c>
      <c r="AC3409">
        <v>0</v>
      </c>
      <c r="AD3409">
        <v>38.811199326220049</v>
      </c>
      <c r="AG3409">
        <v>11.235955056179776</v>
      </c>
      <c r="AH3409">
        <v>7.755331420627642</v>
      </c>
      <c r="AI3409">
        <v>10</v>
      </c>
      <c r="AJ3409">
        <v>110.28</v>
      </c>
      <c r="AK3409">
        <v>18.741682388254283</v>
      </c>
    </row>
    <row r="3410" spans="1:37">
      <c r="A3410">
        <v>17</v>
      </c>
      <c r="B3410">
        <v>43</v>
      </c>
      <c r="C3410">
        <v>2024</v>
      </c>
      <c r="D3410">
        <v>7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4</v>
      </c>
      <c r="N3410">
        <v>99</v>
      </c>
      <c r="O3410">
        <v>99</v>
      </c>
      <c r="P3410">
        <v>99</v>
      </c>
      <c r="Q3410">
        <v>1</v>
      </c>
      <c r="R3410">
        <v>1</v>
      </c>
      <c r="S3410">
        <v>8</v>
      </c>
      <c r="T3410">
        <v>4</v>
      </c>
      <c r="U3410">
        <v>49.4</v>
      </c>
      <c r="V3410">
        <v>0</v>
      </c>
      <c r="W3410">
        <v>0</v>
      </c>
      <c r="X3410">
        <v>100</v>
      </c>
      <c r="Y3410">
        <v>100</v>
      </c>
      <c r="Z3410">
        <v>100</v>
      </c>
      <c r="AA3410">
        <v>0</v>
      </c>
      <c r="AB3410">
        <v>0</v>
      </c>
      <c r="AC3410">
        <v>0</v>
      </c>
      <c r="AG3410">
        <v>4</v>
      </c>
      <c r="AH3410">
        <v>5.0823045267489722</v>
      </c>
      <c r="AI3410">
        <v>1</v>
      </c>
      <c r="AJ3410">
        <v>128.69999999999999</v>
      </c>
      <c r="AK3410">
        <v>23.173482710578622</v>
      </c>
    </row>
    <row r="3411" spans="1:37">
      <c r="A3411">
        <v>17</v>
      </c>
      <c r="B3411">
        <v>44</v>
      </c>
      <c r="C3411">
        <v>2024</v>
      </c>
      <c r="D3411">
        <v>8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4</v>
      </c>
      <c r="N3411">
        <v>99</v>
      </c>
      <c r="O3411">
        <v>99</v>
      </c>
      <c r="P3411">
        <v>99</v>
      </c>
      <c r="R3411">
        <v>0</v>
      </c>
    </row>
    <row r="3412" spans="1:37">
      <c r="A3412">
        <v>17</v>
      </c>
      <c r="B3412">
        <v>45</v>
      </c>
      <c r="C3412">
        <v>2024</v>
      </c>
      <c r="D3412">
        <v>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4</v>
      </c>
      <c r="N3412">
        <v>99</v>
      </c>
      <c r="O3412">
        <v>99</v>
      </c>
      <c r="P3412">
        <v>99</v>
      </c>
      <c r="Q3412">
        <v>3</v>
      </c>
      <c r="R3412">
        <v>5</v>
      </c>
      <c r="S3412">
        <v>5</v>
      </c>
      <c r="T3412">
        <v>4</v>
      </c>
      <c r="U3412">
        <v>22.16</v>
      </c>
      <c r="V3412">
        <v>0</v>
      </c>
      <c r="W3412">
        <v>0</v>
      </c>
      <c r="X3412">
        <v>100</v>
      </c>
      <c r="Y3412">
        <v>20</v>
      </c>
      <c r="Z3412">
        <v>20</v>
      </c>
      <c r="AA3412">
        <v>9.2066497706820485</v>
      </c>
      <c r="AB3412">
        <v>1.0954451150103319</v>
      </c>
      <c r="AC3412">
        <v>0</v>
      </c>
      <c r="AD3412">
        <v>94.394068007485728</v>
      </c>
      <c r="AG3412">
        <v>2.1929824561403506</v>
      </c>
      <c r="AH3412">
        <v>1.2469052442043664</v>
      </c>
      <c r="AI3412">
        <v>5</v>
      </c>
      <c r="AJ3412">
        <v>106.28</v>
      </c>
      <c r="AK3412">
        <v>17.552644481563689</v>
      </c>
    </row>
    <row r="3413" spans="1:37">
      <c r="A3413">
        <v>17</v>
      </c>
      <c r="B3413">
        <v>46</v>
      </c>
      <c r="C3413">
        <v>2024</v>
      </c>
      <c r="D3413">
        <v>10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4</v>
      </c>
      <c r="N3413">
        <v>99</v>
      </c>
      <c r="O3413">
        <v>99</v>
      </c>
      <c r="P3413">
        <v>99</v>
      </c>
      <c r="Q3413">
        <v>10</v>
      </c>
      <c r="R3413">
        <v>12</v>
      </c>
      <c r="S3413">
        <v>6.416666666666667</v>
      </c>
      <c r="T3413">
        <v>4</v>
      </c>
      <c r="U3413">
        <v>32.883333333333326</v>
      </c>
      <c r="V3413">
        <v>25</v>
      </c>
      <c r="W3413">
        <v>0</v>
      </c>
      <c r="X3413">
        <v>100</v>
      </c>
      <c r="Y3413">
        <v>91.666666666666686</v>
      </c>
      <c r="Z3413">
        <v>41.666666666666657</v>
      </c>
      <c r="AA3413">
        <v>10.005234740985456</v>
      </c>
      <c r="AB3413">
        <v>1.3819269959814156</v>
      </c>
      <c r="AC3413">
        <v>0</v>
      </c>
      <c r="AD3413">
        <v>86.17708270040589</v>
      </c>
      <c r="AG3413">
        <v>2.2058823529411762</v>
      </c>
      <c r="AH3413">
        <v>1.7578168502737401</v>
      </c>
      <c r="AI3413">
        <v>12</v>
      </c>
      <c r="AJ3413">
        <v>115.60833333333336</v>
      </c>
      <c r="AK3413">
        <v>20.793872525123746</v>
      </c>
    </row>
    <row r="3414" spans="1:37">
      <c r="A3414">
        <v>17</v>
      </c>
      <c r="B3414">
        <v>47</v>
      </c>
      <c r="C3414">
        <v>2024</v>
      </c>
      <c r="D3414">
        <v>11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4</v>
      </c>
      <c r="N3414">
        <v>99</v>
      </c>
      <c r="O3414">
        <v>99</v>
      </c>
      <c r="P3414">
        <v>99</v>
      </c>
      <c r="Q3414">
        <v>6</v>
      </c>
      <c r="R3414">
        <v>6</v>
      </c>
      <c r="S3414">
        <v>6.333333333333333</v>
      </c>
      <c r="T3414">
        <v>4</v>
      </c>
      <c r="U3414">
        <v>30.166666666666675</v>
      </c>
      <c r="V3414">
        <v>16.666666666666671</v>
      </c>
      <c r="W3414">
        <v>0</v>
      </c>
      <c r="X3414">
        <v>100</v>
      </c>
      <c r="Y3414">
        <v>66.666666666666686</v>
      </c>
      <c r="Z3414">
        <v>50</v>
      </c>
      <c r="AA3414">
        <v>8.0999314126039863</v>
      </c>
      <c r="AB3414">
        <v>0.74535599249993412</v>
      </c>
      <c r="AC3414">
        <v>0</v>
      </c>
      <c r="AD3414">
        <v>70.85542889065502</v>
      </c>
      <c r="AG3414">
        <v>5.7142857142857153</v>
      </c>
      <c r="AH3414">
        <v>4.0740990838904274</v>
      </c>
      <c r="AI3414">
        <v>6</v>
      </c>
      <c r="AJ3414">
        <v>112.68333333333337</v>
      </c>
      <c r="AK3414">
        <v>20.563599554078294</v>
      </c>
    </row>
    <row r="3415" spans="1:37">
      <c r="A3415">
        <v>17</v>
      </c>
      <c r="B3415">
        <v>48</v>
      </c>
      <c r="C3415">
        <v>2024</v>
      </c>
      <c r="D3415">
        <v>12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4</v>
      </c>
      <c r="N3415">
        <v>99</v>
      </c>
      <c r="O3415">
        <v>99</v>
      </c>
      <c r="P3415">
        <v>99</v>
      </c>
      <c r="R3415">
        <v>0</v>
      </c>
    </row>
    <row r="3416" spans="1:37">
      <c r="A3416">
        <v>17</v>
      </c>
      <c r="B3416">
        <v>49</v>
      </c>
      <c r="C3416">
        <v>2024</v>
      </c>
      <c r="D3416">
        <v>1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5</v>
      </c>
      <c r="N3416">
        <v>99</v>
      </c>
      <c r="O3416">
        <v>99</v>
      </c>
      <c r="P3416">
        <v>99</v>
      </c>
      <c r="Q3416">
        <v>49</v>
      </c>
      <c r="R3416">
        <v>55</v>
      </c>
      <c r="S3416">
        <v>7.4727272727272718</v>
      </c>
      <c r="T3416">
        <v>5</v>
      </c>
      <c r="U3416">
        <v>31.16363636363636</v>
      </c>
      <c r="V3416">
        <v>16.363636363636363</v>
      </c>
      <c r="W3416">
        <v>0</v>
      </c>
      <c r="X3416">
        <v>96.363636363636346</v>
      </c>
      <c r="Y3416">
        <v>67.272727272727266</v>
      </c>
      <c r="Z3416">
        <v>43.636363636363633</v>
      </c>
      <c r="AA3416">
        <v>10.378848484671551</v>
      </c>
      <c r="AB3416">
        <v>1.3052975342398248</v>
      </c>
      <c r="AC3416">
        <v>0</v>
      </c>
      <c r="AD3416">
        <v>67.512758016499859</v>
      </c>
      <c r="AG3416">
        <v>19.230769230769223</v>
      </c>
      <c r="AH3416">
        <v>14.485527149799276</v>
      </c>
      <c r="AI3416">
        <v>32</v>
      </c>
      <c r="AJ3416">
        <v>113.528125</v>
      </c>
      <c r="AK3416">
        <v>22.620493200307369</v>
      </c>
    </row>
    <row r="3417" spans="1:37">
      <c r="A3417">
        <v>17</v>
      </c>
      <c r="B3417">
        <v>50</v>
      </c>
      <c r="C3417">
        <v>2024</v>
      </c>
      <c r="D3417">
        <v>2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5</v>
      </c>
      <c r="N3417">
        <v>99</v>
      </c>
      <c r="O3417">
        <v>99</v>
      </c>
      <c r="P3417">
        <v>99</v>
      </c>
      <c r="Q3417">
        <v>50</v>
      </c>
      <c r="R3417">
        <v>62</v>
      </c>
      <c r="S3417">
        <v>7.5322580645161281</v>
      </c>
      <c r="T3417">
        <v>5</v>
      </c>
      <c r="U3417">
        <v>36.183870967741939</v>
      </c>
      <c r="V3417">
        <v>22.58064516129032</v>
      </c>
      <c r="W3417">
        <v>0</v>
      </c>
      <c r="X3417">
        <v>100</v>
      </c>
      <c r="Y3417">
        <v>83.870967741935488</v>
      </c>
      <c r="Z3417">
        <v>53.22580645161289</v>
      </c>
      <c r="AA3417">
        <v>10.324511916111664</v>
      </c>
      <c r="AB3417">
        <v>1.5833584349106511</v>
      </c>
      <c r="AC3417">
        <v>0</v>
      </c>
      <c r="AD3417">
        <v>69.995556818032526</v>
      </c>
      <c r="AG3417">
        <v>19.620253164556964</v>
      </c>
      <c r="AH3417">
        <v>17.079428401763213</v>
      </c>
      <c r="AI3417">
        <v>41</v>
      </c>
      <c r="AJ3417">
        <v>114.0975609756098</v>
      </c>
      <c r="AK3417">
        <v>24.683410426273593</v>
      </c>
    </row>
    <row r="3418" spans="1:37">
      <c r="A3418">
        <v>17</v>
      </c>
      <c r="B3418">
        <v>51</v>
      </c>
      <c r="C3418">
        <v>2024</v>
      </c>
      <c r="D3418">
        <v>3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5</v>
      </c>
      <c r="N3418">
        <v>99</v>
      </c>
      <c r="O3418">
        <v>99</v>
      </c>
      <c r="P3418">
        <v>99</v>
      </c>
      <c r="Q3418">
        <v>261</v>
      </c>
      <c r="R3418">
        <v>312</v>
      </c>
      <c r="S3418">
        <v>7.3397435897435903</v>
      </c>
      <c r="T3418">
        <v>5</v>
      </c>
      <c r="U3418">
        <v>38.158012820512845</v>
      </c>
      <c r="V3418">
        <v>18.910256410256409</v>
      </c>
      <c r="W3418">
        <v>0</v>
      </c>
      <c r="X3418">
        <v>99.038461538461561</v>
      </c>
      <c r="Y3418">
        <v>92.948717948717956</v>
      </c>
      <c r="Z3418">
        <v>64.743589743589737</v>
      </c>
      <c r="AA3418">
        <v>9.7099671181590423</v>
      </c>
      <c r="AB3418">
        <v>1.6946249674803056</v>
      </c>
      <c r="AC3418">
        <v>0</v>
      </c>
      <c r="AD3418">
        <v>66.599701308453604</v>
      </c>
      <c r="AG3418">
        <v>14.318494722349701</v>
      </c>
      <c r="AH3418">
        <v>12.420839358410184</v>
      </c>
      <c r="AI3418">
        <v>245</v>
      </c>
      <c r="AJ3418">
        <v>117.649387755102</v>
      </c>
      <c r="AK3418">
        <v>22.927651923499599</v>
      </c>
    </row>
    <row r="3419" spans="1:37">
      <c r="A3419">
        <v>17</v>
      </c>
      <c r="B3419">
        <v>52</v>
      </c>
      <c r="C3419">
        <v>2024</v>
      </c>
      <c r="D3419">
        <v>4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5</v>
      </c>
      <c r="N3419">
        <v>99</v>
      </c>
      <c r="O3419">
        <v>99</v>
      </c>
      <c r="P3419">
        <v>99</v>
      </c>
      <c r="Q3419">
        <v>44</v>
      </c>
      <c r="R3419">
        <v>51</v>
      </c>
      <c r="S3419">
        <v>6.4117647058823524</v>
      </c>
      <c r="T3419">
        <v>5</v>
      </c>
      <c r="U3419">
        <v>29.156862745098024</v>
      </c>
      <c r="V3419">
        <v>19.607843137254903</v>
      </c>
      <c r="W3419">
        <v>0</v>
      </c>
      <c r="X3419">
        <v>98.039215686274531</v>
      </c>
      <c r="Y3419">
        <v>66.666666666666686</v>
      </c>
      <c r="Z3419">
        <v>27.450980392156872</v>
      </c>
      <c r="AA3419">
        <v>10.505950786213401</v>
      </c>
      <c r="AB3419">
        <v>1.4842502641392603</v>
      </c>
      <c r="AC3419">
        <v>0</v>
      </c>
      <c r="AD3419">
        <v>61.627881947970558</v>
      </c>
      <c r="AG3419">
        <v>12.408759124087595</v>
      </c>
      <c r="AH3419">
        <v>9.2531517964928884</v>
      </c>
      <c r="AI3419">
        <v>31</v>
      </c>
      <c r="AJ3419">
        <v>114.40322580645164</v>
      </c>
      <c r="AK3419">
        <v>20.32466805782364</v>
      </c>
    </row>
    <row r="3420" spans="1:37">
      <c r="A3420">
        <v>17</v>
      </c>
      <c r="B3420">
        <v>53</v>
      </c>
      <c r="C3420">
        <v>2024</v>
      </c>
      <c r="D3420">
        <v>5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5</v>
      </c>
      <c r="N3420">
        <v>99</v>
      </c>
      <c r="O3420">
        <v>99</v>
      </c>
      <c r="P3420">
        <v>99</v>
      </c>
      <c r="Q3420">
        <v>14</v>
      </c>
      <c r="R3420">
        <v>14</v>
      </c>
      <c r="S3420">
        <v>5.5</v>
      </c>
      <c r="T3420">
        <v>5</v>
      </c>
      <c r="U3420">
        <v>28.285714285714281</v>
      </c>
      <c r="V3420">
        <v>21.428571428571423</v>
      </c>
      <c r="W3420">
        <v>0</v>
      </c>
      <c r="X3420">
        <v>92.857142857142875</v>
      </c>
      <c r="Y3420">
        <v>64.285714285714306</v>
      </c>
      <c r="Z3420">
        <v>28.571428571428577</v>
      </c>
      <c r="AA3420">
        <v>9.7764189428920716</v>
      </c>
      <c r="AB3420">
        <v>2.3528098702858005</v>
      </c>
      <c r="AC3420">
        <v>0</v>
      </c>
      <c r="AD3420">
        <v>32.357357408926298</v>
      </c>
      <c r="AG3420">
        <v>10.370370370370372</v>
      </c>
      <c r="AH3420">
        <v>7.1719641401793002</v>
      </c>
      <c r="AI3420">
        <v>14</v>
      </c>
      <c r="AJ3420">
        <v>111.29285714285712</v>
      </c>
      <c r="AK3420">
        <v>19.730790223759175</v>
      </c>
    </row>
    <row r="3421" spans="1:37">
      <c r="A3421">
        <v>17</v>
      </c>
      <c r="B3421">
        <v>54</v>
      </c>
      <c r="C3421">
        <v>2024</v>
      </c>
      <c r="D3421">
        <v>6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5</v>
      </c>
      <c r="N3421">
        <v>99</v>
      </c>
      <c r="O3421">
        <v>99</v>
      </c>
      <c r="P3421">
        <v>99</v>
      </c>
      <c r="Q3421">
        <v>7</v>
      </c>
      <c r="R3421">
        <v>8</v>
      </c>
      <c r="S3421">
        <v>6.625</v>
      </c>
      <c r="T3421">
        <v>5</v>
      </c>
      <c r="U3421">
        <v>34.75</v>
      </c>
      <c r="V3421">
        <v>12.5</v>
      </c>
      <c r="W3421">
        <v>0</v>
      </c>
      <c r="X3421">
        <v>87.5</v>
      </c>
      <c r="Y3421">
        <v>87.5</v>
      </c>
      <c r="Z3421">
        <v>75</v>
      </c>
      <c r="AA3421">
        <v>9.8075226229665287</v>
      </c>
      <c r="AB3421">
        <v>1.7275343701356571</v>
      </c>
      <c r="AC3421">
        <v>0</v>
      </c>
      <c r="AD3421">
        <v>66.657980920768068</v>
      </c>
      <c r="AG3421">
        <v>8.9887640449438209</v>
      </c>
      <c r="AH3421">
        <v>8.2226626046319016</v>
      </c>
      <c r="AI3421">
        <v>8</v>
      </c>
      <c r="AJ3421">
        <v>116.18750000000001</v>
      </c>
      <c r="AK3421">
        <v>21.455840465997088</v>
      </c>
    </row>
    <row r="3422" spans="1:37">
      <c r="A3422">
        <v>17</v>
      </c>
      <c r="B3422">
        <v>55</v>
      </c>
      <c r="C3422">
        <v>2024</v>
      </c>
      <c r="D3422">
        <v>7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5</v>
      </c>
      <c r="N3422">
        <v>99</v>
      </c>
      <c r="O3422">
        <v>99</v>
      </c>
      <c r="P3422">
        <v>99</v>
      </c>
      <c r="Q3422">
        <v>4</v>
      </c>
      <c r="R3422">
        <v>4</v>
      </c>
      <c r="S3422">
        <v>6.75</v>
      </c>
      <c r="T3422">
        <v>5</v>
      </c>
      <c r="U3422">
        <v>30.55</v>
      </c>
      <c r="V3422">
        <v>50</v>
      </c>
      <c r="W3422">
        <v>0</v>
      </c>
      <c r="X3422">
        <v>100</v>
      </c>
      <c r="Y3422">
        <v>100</v>
      </c>
      <c r="Z3422">
        <v>25</v>
      </c>
      <c r="AA3422">
        <v>5.7729974883070927</v>
      </c>
      <c r="AB3422">
        <v>1.4790199457749036</v>
      </c>
      <c r="AC3422">
        <v>0</v>
      </c>
      <c r="AD3422">
        <v>83.300360326598138</v>
      </c>
      <c r="AG3422">
        <v>16</v>
      </c>
      <c r="AH3422">
        <v>12.572016460905353</v>
      </c>
      <c r="AI3422">
        <v>4</v>
      </c>
      <c r="AJ3422">
        <v>113.375</v>
      </c>
      <c r="AK3422">
        <v>21.409846231772619</v>
      </c>
    </row>
    <row r="3423" spans="1:37">
      <c r="A3423">
        <v>17</v>
      </c>
      <c r="B3423">
        <v>56</v>
      </c>
      <c r="C3423">
        <v>2024</v>
      </c>
      <c r="D3423">
        <v>8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5</v>
      </c>
      <c r="N3423">
        <v>99</v>
      </c>
      <c r="O3423">
        <v>99</v>
      </c>
      <c r="P3423">
        <v>99</v>
      </c>
      <c r="Q3423">
        <v>4</v>
      </c>
      <c r="R3423">
        <v>4</v>
      </c>
      <c r="S3423">
        <v>6.5</v>
      </c>
      <c r="T3423">
        <v>5</v>
      </c>
      <c r="U3423">
        <v>27.524999999999999</v>
      </c>
      <c r="V3423">
        <v>25</v>
      </c>
      <c r="W3423">
        <v>0</v>
      </c>
      <c r="X3423">
        <v>100</v>
      </c>
      <c r="Y3423">
        <v>50</v>
      </c>
      <c r="Z3423">
        <v>25</v>
      </c>
      <c r="AA3423">
        <v>10.631880125358824</v>
      </c>
      <c r="AB3423">
        <v>1.6583123951777001</v>
      </c>
      <c r="AC3423">
        <v>0</v>
      </c>
      <c r="AD3423">
        <v>98.760825471273051</v>
      </c>
      <c r="AG3423">
        <v>3.0303030303030303</v>
      </c>
      <c r="AH3423">
        <v>1.9225396381923587</v>
      </c>
      <c r="AI3423">
        <v>4</v>
      </c>
      <c r="AJ3423">
        <v>107.3</v>
      </c>
      <c r="AK3423">
        <v>21.276719648855625</v>
      </c>
    </row>
    <row r="3424" spans="1:37">
      <c r="A3424">
        <v>17</v>
      </c>
      <c r="B3424">
        <v>57</v>
      </c>
      <c r="C3424">
        <v>2024</v>
      </c>
      <c r="D3424">
        <v>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5</v>
      </c>
      <c r="N3424">
        <v>99</v>
      </c>
      <c r="O3424">
        <v>99</v>
      </c>
      <c r="P3424">
        <v>99</v>
      </c>
      <c r="Q3424">
        <v>5</v>
      </c>
      <c r="R3424">
        <v>5</v>
      </c>
      <c r="S3424">
        <v>4.4000000000000004</v>
      </c>
      <c r="T3424">
        <v>5</v>
      </c>
      <c r="U3424">
        <v>30.18</v>
      </c>
      <c r="V3424">
        <v>20</v>
      </c>
      <c r="W3424">
        <v>0</v>
      </c>
      <c r="X3424">
        <v>100</v>
      </c>
      <c r="Y3424">
        <v>80</v>
      </c>
      <c r="Z3424">
        <v>20</v>
      </c>
      <c r="AA3424">
        <v>8.9887485224585024</v>
      </c>
      <c r="AB3424">
        <v>2.244994432064364</v>
      </c>
      <c r="AC3424">
        <v>0</v>
      </c>
      <c r="AD3424">
        <v>40.971887291668359</v>
      </c>
      <c r="AG3424">
        <v>2.1929824561403506</v>
      </c>
      <c r="AH3424">
        <v>1.6981769074949356</v>
      </c>
      <c r="AI3424">
        <v>4</v>
      </c>
      <c r="AJ3424">
        <v>117</v>
      </c>
      <c r="AK3424">
        <v>18.904159477115272</v>
      </c>
    </row>
    <row r="3425" spans="1:37">
      <c r="A3425">
        <v>17</v>
      </c>
      <c r="B3425">
        <v>58</v>
      </c>
      <c r="C3425">
        <v>2024</v>
      </c>
      <c r="D3425">
        <v>10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5</v>
      </c>
      <c r="N3425">
        <v>99</v>
      </c>
      <c r="O3425">
        <v>99</v>
      </c>
      <c r="P3425">
        <v>99</v>
      </c>
      <c r="Q3425">
        <v>34</v>
      </c>
      <c r="R3425">
        <v>36</v>
      </c>
      <c r="S3425">
        <v>7.1111111111111116</v>
      </c>
      <c r="T3425">
        <v>5</v>
      </c>
      <c r="U3425">
        <v>38.108333333333341</v>
      </c>
      <c r="V3425">
        <v>16.666666666666671</v>
      </c>
      <c r="W3425">
        <v>0</v>
      </c>
      <c r="X3425">
        <v>97.222222222222229</v>
      </c>
      <c r="Y3425">
        <v>86.1111111111111</v>
      </c>
      <c r="Z3425">
        <v>63.888888888888879</v>
      </c>
      <c r="AA3425">
        <v>11.399448695246445</v>
      </c>
      <c r="AB3425">
        <v>2.0107734523170966</v>
      </c>
      <c r="AC3425">
        <v>0</v>
      </c>
      <c r="AD3425">
        <v>83.965364266554985</v>
      </c>
      <c r="AG3425">
        <v>6.617647058823529</v>
      </c>
      <c r="AH3425">
        <v>6.1113759171073108</v>
      </c>
      <c r="AI3425">
        <v>36</v>
      </c>
      <c r="AJ3425">
        <v>116.9361111111111</v>
      </c>
      <c r="AK3425">
        <v>23.218339992515254</v>
      </c>
    </row>
    <row r="3426" spans="1:37">
      <c r="A3426">
        <v>17</v>
      </c>
      <c r="B3426">
        <v>59</v>
      </c>
      <c r="C3426">
        <v>2024</v>
      </c>
      <c r="D3426">
        <v>11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5</v>
      </c>
      <c r="N3426">
        <v>99</v>
      </c>
      <c r="O3426">
        <v>99</v>
      </c>
      <c r="P3426">
        <v>99</v>
      </c>
      <c r="Q3426">
        <v>18</v>
      </c>
      <c r="R3426">
        <v>19</v>
      </c>
      <c r="S3426">
        <v>7.2105263157894752</v>
      </c>
      <c r="T3426">
        <v>5</v>
      </c>
      <c r="U3426">
        <v>36.421052631578952</v>
      </c>
      <c r="V3426">
        <v>10.526315789473689</v>
      </c>
      <c r="W3426">
        <v>0</v>
      </c>
      <c r="X3426">
        <v>94.736842105263179</v>
      </c>
      <c r="Y3426">
        <v>73.68421052631578</v>
      </c>
      <c r="Z3426">
        <v>57.894736842105239</v>
      </c>
      <c r="AA3426">
        <v>13.197909680877441</v>
      </c>
      <c r="AB3426">
        <v>1.6084954515722252</v>
      </c>
      <c r="AC3426">
        <v>0</v>
      </c>
      <c r="AD3426">
        <v>87.819169613123776</v>
      </c>
      <c r="AG3426">
        <v>18.095238095238088</v>
      </c>
      <c r="AH3426">
        <v>15.576113624597658</v>
      </c>
      <c r="AI3426">
        <v>19</v>
      </c>
      <c r="AJ3426">
        <v>115.34736842105264</v>
      </c>
      <c r="AK3426">
        <v>22.766234620623536</v>
      </c>
    </row>
    <row r="3427" spans="1:37">
      <c r="A3427">
        <v>17</v>
      </c>
      <c r="B3427">
        <v>60</v>
      </c>
      <c r="C3427">
        <v>2024</v>
      </c>
      <c r="D3427">
        <v>12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5</v>
      </c>
      <c r="N3427">
        <v>99</v>
      </c>
      <c r="O3427">
        <v>99</v>
      </c>
      <c r="P3427">
        <v>99</v>
      </c>
      <c r="R3427">
        <v>0</v>
      </c>
    </row>
    <row r="3428" spans="1:37">
      <c r="A3428">
        <v>17</v>
      </c>
      <c r="B3428">
        <v>61</v>
      </c>
      <c r="C3428">
        <v>2024</v>
      </c>
      <c r="D3428">
        <v>1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6</v>
      </c>
      <c r="N3428">
        <v>99</v>
      </c>
      <c r="O3428">
        <v>99</v>
      </c>
      <c r="P3428">
        <v>99</v>
      </c>
      <c r="Q3428">
        <v>61</v>
      </c>
      <c r="R3428">
        <v>69</v>
      </c>
      <c r="S3428">
        <v>8.2898550724637694</v>
      </c>
      <c r="T3428">
        <v>6</v>
      </c>
      <c r="U3428">
        <v>41.652173913043491</v>
      </c>
      <c r="V3428">
        <v>18.840579710144922</v>
      </c>
      <c r="W3428">
        <v>0</v>
      </c>
      <c r="X3428">
        <v>100</v>
      </c>
      <c r="Y3428">
        <v>95.652173913043484</v>
      </c>
      <c r="Z3428">
        <v>72.463768115942017</v>
      </c>
      <c r="AA3428">
        <v>10.635578910071748</v>
      </c>
      <c r="AB3428">
        <v>1.4754164165361658</v>
      </c>
      <c r="AC3428">
        <v>0</v>
      </c>
      <c r="AD3428">
        <v>65.247008175218042</v>
      </c>
      <c r="AG3428">
        <v>24.125874125874127</v>
      </c>
      <c r="AH3428">
        <v>24.289034439045004</v>
      </c>
      <c r="AI3428">
        <v>44</v>
      </c>
      <c r="AJ3428">
        <v>118.4840909090909</v>
      </c>
      <c r="AK3428">
        <v>24.211818951789954</v>
      </c>
    </row>
    <row r="3429" spans="1:37">
      <c r="A3429">
        <v>17</v>
      </c>
      <c r="B3429">
        <v>62</v>
      </c>
      <c r="C3429">
        <v>2024</v>
      </c>
      <c r="D3429">
        <v>2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6</v>
      </c>
      <c r="N3429">
        <v>99</v>
      </c>
      <c r="O3429">
        <v>99</v>
      </c>
      <c r="P3429">
        <v>99</v>
      </c>
      <c r="Q3429">
        <v>46</v>
      </c>
      <c r="R3429">
        <v>50</v>
      </c>
      <c r="S3429">
        <v>7.84</v>
      </c>
      <c r="T3429">
        <v>6</v>
      </c>
      <c r="U3429">
        <v>40.053999999999995</v>
      </c>
      <c r="V3429">
        <v>22</v>
      </c>
      <c r="W3429">
        <v>0</v>
      </c>
      <c r="X3429">
        <v>100</v>
      </c>
      <c r="Y3429">
        <v>96</v>
      </c>
      <c r="Z3429">
        <v>68</v>
      </c>
      <c r="AA3429">
        <v>10.070277255368962</v>
      </c>
      <c r="AB3429">
        <v>1.3617635624439381</v>
      </c>
      <c r="AC3429">
        <v>0</v>
      </c>
      <c r="AD3429">
        <v>66.611359776368886</v>
      </c>
      <c r="AG3429">
        <v>15.822784810126588</v>
      </c>
      <c r="AH3429">
        <v>15.246933788094497</v>
      </c>
      <c r="AI3429">
        <v>40</v>
      </c>
      <c r="AJ3429">
        <v>117.51000000000002</v>
      </c>
      <c r="AK3429">
        <v>24.51451905046132</v>
      </c>
    </row>
    <row r="3430" spans="1:37">
      <c r="A3430">
        <v>17</v>
      </c>
      <c r="B3430">
        <v>63</v>
      </c>
      <c r="C3430">
        <v>2024</v>
      </c>
      <c r="D3430">
        <v>3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6</v>
      </c>
      <c r="N3430">
        <v>99</v>
      </c>
      <c r="O3430">
        <v>99</v>
      </c>
      <c r="P3430">
        <v>99</v>
      </c>
      <c r="Q3430">
        <v>327</v>
      </c>
      <c r="R3430">
        <v>353</v>
      </c>
      <c r="S3430">
        <v>7.9206798866855506</v>
      </c>
      <c r="T3430">
        <v>6</v>
      </c>
      <c r="U3430">
        <v>40.645892351274782</v>
      </c>
      <c r="V3430">
        <v>20.679886685552404</v>
      </c>
      <c r="W3430">
        <v>0</v>
      </c>
      <c r="X3430">
        <v>99.433427762039642</v>
      </c>
      <c r="Y3430">
        <v>96.883852691218109</v>
      </c>
      <c r="Z3430">
        <v>69.121813031161494</v>
      </c>
      <c r="AA3430">
        <v>10.064049352001463</v>
      </c>
      <c r="AB3430">
        <v>1.5840735640012724</v>
      </c>
      <c r="AC3430">
        <v>0</v>
      </c>
      <c r="AD3430">
        <v>68.416174464659207</v>
      </c>
      <c r="AG3430">
        <v>16.200091785222579</v>
      </c>
      <c r="AH3430">
        <v>14.969316448511936</v>
      </c>
      <c r="AI3430">
        <v>291</v>
      </c>
      <c r="AJ3430">
        <v>117.87628865979381</v>
      </c>
      <c r="AK3430">
        <v>24.380874371435343</v>
      </c>
    </row>
    <row r="3431" spans="1:37">
      <c r="A3431">
        <v>17</v>
      </c>
      <c r="B3431">
        <v>64</v>
      </c>
      <c r="C3431">
        <v>2024</v>
      </c>
      <c r="D3431">
        <v>4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6</v>
      </c>
      <c r="N3431">
        <v>99</v>
      </c>
      <c r="O3431">
        <v>99</v>
      </c>
      <c r="P3431">
        <v>99</v>
      </c>
      <c r="Q3431">
        <v>53</v>
      </c>
      <c r="R3431">
        <v>60</v>
      </c>
      <c r="S3431">
        <v>7.2333333333333316</v>
      </c>
      <c r="T3431">
        <v>6</v>
      </c>
      <c r="U3431">
        <v>36.501666666666658</v>
      </c>
      <c r="V3431">
        <v>26.666666666666675</v>
      </c>
      <c r="W3431">
        <v>0</v>
      </c>
      <c r="X3431">
        <v>100</v>
      </c>
      <c r="Y3431">
        <v>93.333333333333314</v>
      </c>
      <c r="Z3431">
        <v>53.33333333333335</v>
      </c>
      <c r="AA3431">
        <v>8.8499245131746473</v>
      </c>
      <c r="AB3431">
        <v>1.5638272140986522</v>
      </c>
      <c r="AC3431">
        <v>0</v>
      </c>
      <c r="AD3431">
        <v>69.639570780026844</v>
      </c>
      <c r="AG3431">
        <v>14.598540145985412</v>
      </c>
      <c r="AH3431">
        <v>13.62833069905788</v>
      </c>
      <c r="AI3431">
        <v>44</v>
      </c>
      <c r="AJ3431">
        <v>118.40227272727276</v>
      </c>
      <c r="AK3431">
        <v>22.477529093577179</v>
      </c>
    </row>
    <row r="3432" spans="1:37">
      <c r="A3432">
        <v>17</v>
      </c>
      <c r="B3432">
        <v>65</v>
      </c>
      <c r="C3432">
        <v>2024</v>
      </c>
      <c r="D3432">
        <v>5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6</v>
      </c>
      <c r="N3432">
        <v>99</v>
      </c>
      <c r="O3432">
        <v>99</v>
      </c>
      <c r="P3432">
        <v>99</v>
      </c>
      <c r="Q3432">
        <v>14</v>
      </c>
      <c r="R3432">
        <v>16</v>
      </c>
      <c r="S3432">
        <v>7.625</v>
      </c>
      <c r="T3432">
        <v>6</v>
      </c>
      <c r="U3432">
        <v>38.712499999999999</v>
      </c>
      <c r="V3432">
        <v>12.5</v>
      </c>
      <c r="W3432">
        <v>0</v>
      </c>
      <c r="X3432">
        <v>93.75</v>
      </c>
      <c r="Y3432">
        <v>81.25</v>
      </c>
      <c r="Z3432">
        <v>62.5</v>
      </c>
      <c r="AA3432">
        <v>14.309169918272691</v>
      </c>
      <c r="AB3432">
        <v>1.8328597873268977</v>
      </c>
      <c r="AC3432">
        <v>0</v>
      </c>
      <c r="AD3432">
        <v>83.854185662693098</v>
      </c>
      <c r="AG3432">
        <v>11.851851851851851</v>
      </c>
      <c r="AH3432">
        <v>11.21796613239156</v>
      </c>
      <c r="AI3432">
        <v>15</v>
      </c>
      <c r="AJ3432">
        <v>115.42</v>
      </c>
      <c r="AK3432">
        <v>24.28865049118766</v>
      </c>
    </row>
    <row r="3433" spans="1:37">
      <c r="A3433">
        <v>17</v>
      </c>
      <c r="B3433">
        <v>66</v>
      </c>
      <c r="C3433">
        <v>2024</v>
      </c>
      <c r="D3433">
        <v>6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6</v>
      </c>
      <c r="N3433">
        <v>99</v>
      </c>
      <c r="O3433">
        <v>99</v>
      </c>
      <c r="P3433">
        <v>99</v>
      </c>
      <c r="Q3433">
        <v>7</v>
      </c>
      <c r="R3433">
        <v>7</v>
      </c>
      <c r="S3433">
        <v>6.5714285714285694</v>
      </c>
      <c r="T3433">
        <v>6</v>
      </c>
      <c r="U3433">
        <v>33.9</v>
      </c>
      <c r="V3433">
        <v>14.285714285714288</v>
      </c>
      <c r="W3433">
        <v>0</v>
      </c>
      <c r="X3433">
        <v>100</v>
      </c>
      <c r="Y3433">
        <v>71.428571428571445</v>
      </c>
      <c r="Z3433">
        <v>28.571428571428577</v>
      </c>
      <c r="AA3433">
        <v>17.123167263764529</v>
      </c>
      <c r="AB3433">
        <v>2.718042512920066</v>
      </c>
      <c r="AC3433">
        <v>0</v>
      </c>
      <c r="AD3433">
        <v>89.259822301937106</v>
      </c>
      <c r="AG3433">
        <v>7.8651685393258397</v>
      </c>
      <c r="AH3433">
        <v>7.0188411369753601</v>
      </c>
      <c r="AI3433">
        <v>7</v>
      </c>
      <c r="AJ3433">
        <v>117.29999999999998</v>
      </c>
      <c r="AK3433">
        <v>20.424547801246295</v>
      </c>
    </row>
    <row r="3434" spans="1:37">
      <c r="A3434">
        <v>17</v>
      </c>
      <c r="B3434">
        <v>67</v>
      </c>
      <c r="C3434">
        <v>2024</v>
      </c>
      <c r="D3434">
        <v>7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6</v>
      </c>
      <c r="N3434">
        <v>99</v>
      </c>
      <c r="O3434">
        <v>99</v>
      </c>
      <c r="P3434">
        <v>99</v>
      </c>
      <c r="Q3434">
        <v>1</v>
      </c>
      <c r="R3434">
        <v>1</v>
      </c>
      <c r="S3434">
        <v>8</v>
      </c>
      <c r="T3434">
        <v>6</v>
      </c>
      <c r="U3434">
        <v>51</v>
      </c>
      <c r="V3434">
        <v>0</v>
      </c>
      <c r="W3434">
        <v>0</v>
      </c>
      <c r="X3434">
        <v>100</v>
      </c>
      <c r="Y3434">
        <v>100</v>
      </c>
      <c r="Z3434">
        <v>100</v>
      </c>
      <c r="AA3434">
        <v>0</v>
      </c>
      <c r="AB3434">
        <v>0</v>
      </c>
      <c r="AC3434">
        <v>0</v>
      </c>
      <c r="AG3434">
        <v>4</v>
      </c>
      <c r="AH3434">
        <v>5.2469135802469138</v>
      </c>
      <c r="AI3434">
        <v>1</v>
      </c>
      <c r="AJ3434">
        <v>129.19999999999999</v>
      </c>
      <c r="AK3434">
        <v>23.647358482856113</v>
      </c>
    </row>
    <row r="3435" spans="1:37">
      <c r="A3435">
        <v>17</v>
      </c>
      <c r="B3435">
        <v>68</v>
      </c>
      <c r="C3435">
        <v>2024</v>
      </c>
      <c r="D3435">
        <v>8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6</v>
      </c>
      <c r="N3435">
        <v>99</v>
      </c>
      <c r="O3435">
        <v>99</v>
      </c>
      <c r="P3435">
        <v>99</v>
      </c>
      <c r="Q3435">
        <v>10</v>
      </c>
      <c r="R3435">
        <v>11</v>
      </c>
      <c r="S3435">
        <v>6.8181818181818192</v>
      </c>
      <c r="T3435">
        <v>6</v>
      </c>
      <c r="U3435">
        <v>37.745454545454542</v>
      </c>
      <c r="V3435">
        <v>0</v>
      </c>
      <c r="W3435">
        <v>0</v>
      </c>
      <c r="X3435">
        <v>100</v>
      </c>
      <c r="Y3435">
        <v>81.818181818181813</v>
      </c>
      <c r="Z3435">
        <v>63.636363636363633</v>
      </c>
      <c r="AA3435">
        <v>12.46379218787281</v>
      </c>
      <c r="AB3435">
        <v>2.5873180855923086</v>
      </c>
      <c r="AC3435">
        <v>0</v>
      </c>
      <c r="AD3435">
        <v>66.161228164473442</v>
      </c>
      <c r="AG3435">
        <v>8.3333333333333357</v>
      </c>
      <c r="AH3435">
        <v>7.2501222323112398</v>
      </c>
      <c r="AI3435">
        <v>11</v>
      </c>
      <c r="AJ3435">
        <v>115.3181818181818</v>
      </c>
      <c r="AK3435">
        <v>23.613412222152039</v>
      </c>
    </row>
    <row r="3436" spans="1:37">
      <c r="A3436">
        <v>17</v>
      </c>
      <c r="B3436">
        <v>69</v>
      </c>
      <c r="C3436">
        <v>2024</v>
      </c>
      <c r="D3436">
        <v>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6</v>
      </c>
      <c r="N3436">
        <v>99</v>
      </c>
      <c r="O3436">
        <v>99</v>
      </c>
      <c r="P3436">
        <v>99</v>
      </c>
      <c r="Q3436">
        <v>8</v>
      </c>
      <c r="R3436">
        <v>8</v>
      </c>
      <c r="S3436">
        <v>6.875</v>
      </c>
      <c r="T3436">
        <v>6</v>
      </c>
      <c r="U3436">
        <v>33.237500000000011</v>
      </c>
      <c r="V3436">
        <v>12.5</v>
      </c>
      <c r="W3436">
        <v>0</v>
      </c>
      <c r="X3436">
        <v>100</v>
      </c>
      <c r="Y3436">
        <v>62.5</v>
      </c>
      <c r="Z3436">
        <v>50</v>
      </c>
      <c r="AA3436">
        <v>11.0886132473813</v>
      </c>
      <c r="AB3436">
        <v>1.6153559979150101</v>
      </c>
      <c r="AC3436">
        <v>0</v>
      </c>
      <c r="AD3436">
        <v>94.376020765761254</v>
      </c>
      <c r="AG3436">
        <v>3.5087719298245608</v>
      </c>
      <c r="AH3436">
        <v>2.9923475129417065</v>
      </c>
      <c r="AI3436">
        <v>8</v>
      </c>
      <c r="AJ3436">
        <v>113.49999999999999</v>
      </c>
      <c r="AK3436">
        <v>21.931247049797495</v>
      </c>
    </row>
    <row r="3437" spans="1:37">
      <c r="A3437">
        <v>17</v>
      </c>
      <c r="B3437">
        <v>70</v>
      </c>
      <c r="C3437">
        <v>2024</v>
      </c>
      <c r="D3437">
        <v>10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6</v>
      </c>
      <c r="N3437">
        <v>99</v>
      </c>
      <c r="O3437">
        <v>99</v>
      </c>
      <c r="P3437">
        <v>99</v>
      </c>
      <c r="Q3437">
        <v>65</v>
      </c>
      <c r="R3437">
        <v>72</v>
      </c>
      <c r="S3437">
        <v>7.3888888888888893</v>
      </c>
      <c r="T3437">
        <v>6</v>
      </c>
      <c r="U3437">
        <v>37.119444444444447</v>
      </c>
      <c r="V3437">
        <v>18.055555555555557</v>
      </c>
      <c r="W3437">
        <v>0</v>
      </c>
      <c r="X3437">
        <v>98.611111111111114</v>
      </c>
      <c r="Y3437">
        <v>81.944444444444443</v>
      </c>
      <c r="Z3437">
        <v>56.94444444444445</v>
      </c>
      <c r="AA3437">
        <v>12.776939284082721</v>
      </c>
      <c r="AB3437">
        <v>1.6292086998461299</v>
      </c>
      <c r="AC3437">
        <v>0</v>
      </c>
      <c r="AD3437">
        <v>91.458477349423518</v>
      </c>
      <c r="AG3437">
        <v>13.23529411764706</v>
      </c>
      <c r="AH3437">
        <v>11.905578596152049</v>
      </c>
      <c r="AI3437">
        <v>72</v>
      </c>
      <c r="AJ3437">
        <v>114.58194444444445</v>
      </c>
      <c r="AK3437">
        <v>23.76860519804487</v>
      </c>
    </row>
    <row r="3438" spans="1:37">
      <c r="A3438">
        <v>17</v>
      </c>
      <c r="B3438">
        <v>71</v>
      </c>
      <c r="C3438">
        <v>2024</v>
      </c>
      <c r="D3438">
        <v>11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6</v>
      </c>
      <c r="N3438">
        <v>99</v>
      </c>
      <c r="O3438">
        <v>99</v>
      </c>
      <c r="P3438">
        <v>99</v>
      </c>
      <c r="Q3438">
        <v>19</v>
      </c>
      <c r="R3438">
        <v>22</v>
      </c>
      <c r="S3438">
        <v>7.9090909090909101</v>
      </c>
      <c r="T3438">
        <v>6</v>
      </c>
      <c r="U3438">
        <v>39.268181818181823</v>
      </c>
      <c r="V3438">
        <v>22.727272727272723</v>
      </c>
      <c r="W3438">
        <v>0</v>
      </c>
      <c r="X3438">
        <v>100</v>
      </c>
      <c r="Y3438">
        <v>86.363636363636346</v>
      </c>
      <c r="Z3438">
        <v>63.636363636363633</v>
      </c>
      <c r="AA3438">
        <v>11.701180451857921</v>
      </c>
      <c r="AB3438">
        <v>1.2398346997259859</v>
      </c>
      <c r="AC3438">
        <v>0</v>
      </c>
      <c r="AD3438">
        <v>88.7427464419129</v>
      </c>
      <c r="AG3438">
        <v>20.952380952380953</v>
      </c>
      <c r="AH3438">
        <v>19.44538231255768</v>
      </c>
      <c r="AI3438">
        <v>22</v>
      </c>
      <c r="AJ3438">
        <v>114.89090909090902</v>
      </c>
      <c r="AK3438">
        <v>25.055643159562624</v>
      </c>
    </row>
    <row r="3439" spans="1:37">
      <c r="A3439">
        <v>17</v>
      </c>
      <c r="B3439">
        <v>72</v>
      </c>
      <c r="C3439">
        <v>2024</v>
      </c>
      <c r="D3439">
        <v>12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6</v>
      </c>
      <c r="N3439">
        <v>99</v>
      </c>
      <c r="O3439">
        <v>99</v>
      </c>
      <c r="P3439">
        <v>99</v>
      </c>
      <c r="R3439">
        <v>0</v>
      </c>
    </row>
    <row r="3440" spans="1:37">
      <c r="A3440">
        <v>17</v>
      </c>
      <c r="B3440">
        <v>73</v>
      </c>
      <c r="C3440">
        <v>2024</v>
      </c>
      <c r="D3440">
        <v>1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7</v>
      </c>
      <c r="N3440">
        <v>99</v>
      </c>
      <c r="O3440">
        <v>99</v>
      </c>
      <c r="P3440">
        <v>99</v>
      </c>
      <c r="Q3440">
        <v>46</v>
      </c>
      <c r="R3440">
        <v>53</v>
      </c>
      <c r="S3440">
        <v>8.7358490566037741</v>
      </c>
      <c r="T3440">
        <v>7</v>
      </c>
      <c r="U3440">
        <v>45.509433962264154</v>
      </c>
      <c r="V3440">
        <v>9.4339622641509404</v>
      </c>
      <c r="W3440">
        <v>0</v>
      </c>
      <c r="X3440">
        <v>100</v>
      </c>
      <c r="Y3440">
        <v>94.339622641509408</v>
      </c>
      <c r="Z3440">
        <v>84.905660377358444</v>
      </c>
      <c r="AA3440">
        <v>11.636138634491768</v>
      </c>
      <c r="AB3440">
        <v>1.5679688025899399</v>
      </c>
      <c r="AC3440">
        <v>0</v>
      </c>
      <c r="AD3440">
        <v>80.562542834220608</v>
      </c>
      <c r="AG3440">
        <v>18.531468531468537</v>
      </c>
      <c r="AH3440">
        <v>20.384534122121273</v>
      </c>
      <c r="AI3440">
        <v>43</v>
      </c>
      <c r="AJ3440">
        <v>119.4232558139535</v>
      </c>
      <c r="AK3440">
        <v>27.122604057031129</v>
      </c>
    </row>
    <row r="3441" spans="1:37">
      <c r="A3441">
        <v>17</v>
      </c>
      <c r="B3441">
        <v>74</v>
      </c>
      <c r="C3441">
        <v>2024</v>
      </c>
      <c r="D3441">
        <v>2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7</v>
      </c>
      <c r="N3441">
        <v>99</v>
      </c>
      <c r="O3441">
        <v>99</v>
      </c>
      <c r="P3441">
        <v>99</v>
      </c>
      <c r="Q3441">
        <v>70</v>
      </c>
      <c r="R3441">
        <v>81</v>
      </c>
      <c r="S3441">
        <v>8.3209876543209855</v>
      </c>
      <c r="T3441">
        <v>7</v>
      </c>
      <c r="U3441">
        <v>43.911111111111111</v>
      </c>
      <c r="V3441">
        <v>12.345679012345681</v>
      </c>
      <c r="W3441">
        <v>0</v>
      </c>
      <c r="X3441">
        <v>100</v>
      </c>
      <c r="Y3441">
        <v>97.530864197530875</v>
      </c>
      <c r="Z3441">
        <v>77.777777777777771</v>
      </c>
      <c r="AA3441">
        <v>11.468087767236444</v>
      </c>
      <c r="AB3441">
        <v>1.6616751958904934</v>
      </c>
      <c r="AC3441">
        <v>0</v>
      </c>
      <c r="AD3441">
        <v>59.434940422902642</v>
      </c>
      <c r="AG3441">
        <v>25.63291139240506</v>
      </c>
      <c r="AH3441">
        <v>27.078590950963445</v>
      </c>
      <c r="AI3441">
        <v>64</v>
      </c>
      <c r="AJ3441">
        <v>118.03749999999999</v>
      </c>
      <c r="AK3441">
        <v>25.830472273983521</v>
      </c>
    </row>
    <row r="3442" spans="1:37">
      <c r="A3442">
        <v>17</v>
      </c>
      <c r="B3442">
        <v>75</v>
      </c>
      <c r="C3442">
        <v>2024</v>
      </c>
      <c r="D3442">
        <v>3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7</v>
      </c>
      <c r="N3442">
        <v>99</v>
      </c>
      <c r="O3442">
        <v>99</v>
      </c>
      <c r="P3442">
        <v>99</v>
      </c>
      <c r="Q3442">
        <v>392</v>
      </c>
      <c r="R3442">
        <v>448</v>
      </c>
      <c r="S3442">
        <v>8.359375</v>
      </c>
      <c r="T3442">
        <v>7</v>
      </c>
      <c r="U3442">
        <v>43.959821428571402</v>
      </c>
      <c r="V3442">
        <v>16.964285714285722</v>
      </c>
      <c r="W3442">
        <v>0</v>
      </c>
      <c r="X3442">
        <v>100</v>
      </c>
      <c r="Y3442">
        <v>97.991071428571445</v>
      </c>
      <c r="Z3442">
        <v>78.794642857142875</v>
      </c>
      <c r="AA3442">
        <v>10.527618522430823</v>
      </c>
      <c r="AB3442">
        <v>1.5959915084640288</v>
      </c>
      <c r="AC3442">
        <v>0</v>
      </c>
      <c r="AD3442">
        <v>68.838423599665006</v>
      </c>
      <c r="AG3442">
        <v>20.559889857732905</v>
      </c>
      <c r="AH3442">
        <v>20.546816151170471</v>
      </c>
      <c r="AI3442">
        <v>376</v>
      </c>
      <c r="AJ3442">
        <v>119.1571808510639</v>
      </c>
      <c r="AK3442">
        <v>25.917648441210098</v>
      </c>
    </row>
    <row r="3443" spans="1:37">
      <c r="A3443">
        <v>17</v>
      </c>
      <c r="B3443">
        <v>76</v>
      </c>
      <c r="C3443">
        <v>2024</v>
      </c>
      <c r="D3443">
        <v>4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7</v>
      </c>
      <c r="N3443">
        <v>99</v>
      </c>
      <c r="O3443">
        <v>99</v>
      </c>
      <c r="P3443">
        <v>99</v>
      </c>
      <c r="Q3443">
        <v>77</v>
      </c>
      <c r="R3443">
        <v>91</v>
      </c>
      <c r="S3443">
        <v>7.7472527472527455</v>
      </c>
      <c r="T3443">
        <v>7</v>
      </c>
      <c r="U3443">
        <v>40.07582417582416</v>
      </c>
      <c r="V3443">
        <v>17.582417582417577</v>
      </c>
      <c r="W3443">
        <v>0</v>
      </c>
      <c r="X3443">
        <v>98.901098901098891</v>
      </c>
      <c r="Y3443">
        <v>93.406593406593402</v>
      </c>
      <c r="Z3443">
        <v>70.329670329670307</v>
      </c>
      <c r="AA3443">
        <v>9.7608473404848883</v>
      </c>
      <c r="AB3443">
        <v>1.5448845512782396</v>
      </c>
      <c r="AC3443">
        <v>0</v>
      </c>
      <c r="AD3443">
        <v>67.288146836288604</v>
      </c>
      <c r="AG3443">
        <v>22.141119221411191</v>
      </c>
      <c r="AH3443">
        <v>22.693557018580975</v>
      </c>
      <c r="AI3443">
        <v>66</v>
      </c>
      <c r="AJ3443">
        <v>117.71666666666663</v>
      </c>
      <c r="AK3443">
        <v>24.55684954348186</v>
      </c>
    </row>
    <row r="3444" spans="1:37">
      <c r="A3444">
        <v>17</v>
      </c>
      <c r="B3444">
        <v>77</v>
      </c>
      <c r="C3444">
        <v>2024</v>
      </c>
      <c r="D3444">
        <v>5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7</v>
      </c>
      <c r="N3444">
        <v>99</v>
      </c>
      <c r="O3444">
        <v>99</v>
      </c>
      <c r="P3444">
        <v>99</v>
      </c>
      <c r="Q3444">
        <v>18</v>
      </c>
      <c r="R3444">
        <v>21</v>
      </c>
      <c r="S3444">
        <v>8.0952380952380949</v>
      </c>
      <c r="T3444">
        <v>7</v>
      </c>
      <c r="U3444">
        <v>40.695238095238111</v>
      </c>
      <c r="V3444">
        <v>23.809523809523821</v>
      </c>
      <c r="W3444">
        <v>0</v>
      </c>
      <c r="X3444">
        <v>100</v>
      </c>
      <c r="Y3444">
        <v>95.238095238095283</v>
      </c>
      <c r="Z3444">
        <v>61.904761904761877</v>
      </c>
      <c r="AA3444">
        <v>11.824086643090451</v>
      </c>
      <c r="AB3444">
        <v>1.3058389715049621</v>
      </c>
      <c r="AC3444">
        <v>0</v>
      </c>
      <c r="AD3444">
        <v>69.887842633353557</v>
      </c>
      <c r="AG3444">
        <v>15.555555555555555</v>
      </c>
      <c r="AH3444">
        <v>15.47767816716472</v>
      </c>
      <c r="AI3444">
        <v>20</v>
      </c>
      <c r="AJ3444">
        <v>118.35499999999998</v>
      </c>
      <c r="AK3444">
        <v>24.386854925062359</v>
      </c>
    </row>
    <row r="3445" spans="1:37">
      <c r="A3445">
        <v>17</v>
      </c>
      <c r="B3445">
        <v>78</v>
      </c>
      <c r="C3445">
        <v>2024</v>
      </c>
      <c r="D3445">
        <v>6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7</v>
      </c>
      <c r="N3445">
        <v>99</v>
      </c>
      <c r="O3445">
        <v>99</v>
      </c>
      <c r="P3445">
        <v>99</v>
      </c>
      <c r="Q3445">
        <v>19</v>
      </c>
      <c r="R3445">
        <v>20</v>
      </c>
      <c r="S3445">
        <v>7.95</v>
      </c>
      <c r="T3445">
        <v>7</v>
      </c>
      <c r="U3445">
        <v>38.810000000000009</v>
      </c>
      <c r="V3445">
        <v>40</v>
      </c>
      <c r="W3445">
        <v>0</v>
      </c>
      <c r="X3445">
        <v>100</v>
      </c>
      <c r="Y3445">
        <v>90</v>
      </c>
      <c r="Z3445">
        <v>50</v>
      </c>
      <c r="AA3445">
        <v>10.659732642050612</v>
      </c>
      <c r="AB3445">
        <v>1.5960889699512377</v>
      </c>
      <c r="AC3445">
        <v>0</v>
      </c>
      <c r="AD3445">
        <v>85.668281132659772</v>
      </c>
      <c r="AG3445">
        <v>22.471910112359552</v>
      </c>
      <c r="AH3445">
        <v>22.958383862285192</v>
      </c>
      <c r="AI3445">
        <v>20</v>
      </c>
      <c r="AJ3445">
        <v>116.705</v>
      </c>
      <c r="AK3445">
        <v>24.133408794071155</v>
      </c>
    </row>
    <row r="3446" spans="1:37">
      <c r="A3446">
        <v>17</v>
      </c>
      <c r="B3446">
        <v>79</v>
      </c>
      <c r="C3446">
        <v>2024</v>
      </c>
      <c r="D3446">
        <v>7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7</v>
      </c>
      <c r="N3446">
        <v>99</v>
      </c>
      <c r="O3446">
        <v>99</v>
      </c>
      <c r="P3446">
        <v>99</v>
      </c>
      <c r="R3446">
        <v>0</v>
      </c>
    </row>
    <row r="3447" spans="1:37">
      <c r="A3447">
        <v>17</v>
      </c>
      <c r="B3447">
        <v>80</v>
      </c>
      <c r="C3447">
        <v>2024</v>
      </c>
      <c r="D3447">
        <v>8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7</v>
      </c>
      <c r="N3447">
        <v>99</v>
      </c>
      <c r="O3447">
        <v>99</v>
      </c>
      <c r="P3447">
        <v>99</v>
      </c>
      <c r="Q3447">
        <v>13</v>
      </c>
      <c r="R3447">
        <v>14</v>
      </c>
      <c r="S3447">
        <v>8.1428571428571388</v>
      </c>
      <c r="T3447">
        <v>7</v>
      </c>
      <c r="U3447">
        <v>41.164285714285697</v>
      </c>
      <c r="V3447">
        <v>14.285714285714288</v>
      </c>
      <c r="W3447">
        <v>0</v>
      </c>
      <c r="X3447">
        <v>100</v>
      </c>
      <c r="Y3447">
        <v>85.714285714285694</v>
      </c>
      <c r="Z3447">
        <v>71.428571428571445</v>
      </c>
      <c r="AA3447">
        <v>12.344901037782904</v>
      </c>
      <c r="AB3447">
        <v>1.6842608746502317</v>
      </c>
      <c r="AC3447">
        <v>0</v>
      </c>
      <c r="AD3447">
        <v>94.978487218884823</v>
      </c>
      <c r="AG3447">
        <v>10.606060606060607</v>
      </c>
      <c r="AH3447">
        <v>10.063211566668993</v>
      </c>
      <c r="AI3447">
        <v>14</v>
      </c>
      <c r="AJ3447">
        <v>119.05000000000003</v>
      </c>
      <c r="AK3447">
        <v>23.838223676694735</v>
      </c>
    </row>
    <row r="3448" spans="1:37">
      <c r="A3448">
        <v>17</v>
      </c>
      <c r="B3448">
        <v>81</v>
      </c>
      <c r="C3448">
        <v>2024</v>
      </c>
      <c r="D3448">
        <v>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7</v>
      </c>
      <c r="N3448">
        <v>99</v>
      </c>
      <c r="O3448">
        <v>99</v>
      </c>
      <c r="P3448">
        <v>99</v>
      </c>
      <c r="Q3448">
        <v>23</v>
      </c>
      <c r="R3448">
        <v>32</v>
      </c>
      <c r="S3448">
        <v>7.5625</v>
      </c>
      <c r="T3448">
        <v>7</v>
      </c>
      <c r="U3448">
        <v>31.775000000000009</v>
      </c>
      <c r="V3448">
        <v>21.875</v>
      </c>
      <c r="W3448">
        <v>0</v>
      </c>
      <c r="X3448">
        <v>96.875</v>
      </c>
      <c r="Y3448">
        <v>68.75</v>
      </c>
      <c r="Z3448">
        <v>40.625</v>
      </c>
      <c r="AA3448">
        <v>11.523535698734122</v>
      </c>
      <c r="AB3448">
        <v>1.5799030824705675</v>
      </c>
      <c r="AC3448">
        <v>0</v>
      </c>
      <c r="AD3448">
        <v>89.316024176649151</v>
      </c>
      <c r="AG3448">
        <v>14.035087719298245</v>
      </c>
      <c r="AH3448">
        <v>11.44271888363718</v>
      </c>
      <c r="AI3448">
        <v>32</v>
      </c>
      <c r="AJ3448">
        <v>109.86875000000001</v>
      </c>
      <c r="AK3448">
        <v>22.996945363794513</v>
      </c>
    </row>
    <row r="3449" spans="1:37">
      <c r="A3449">
        <v>17</v>
      </c>
      <c r="B3449">
        <v>82</v>
      </c>
      <c r="C3449">
        <v>2024</v>
      </c>
      <c r="D3449">
        <v>10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7</v>
      </c>
      <c r="N3449">
        <v>99</v>
      </c>
      <c r="O3449">
        <v>99</v>
      </c>
      <c r="P3449">
        <v>99</v>
      </c>
      <c r="Q3449">
        <v>85</v>
      </c>
      <c r="R3449">
        <v>94</v>
      </c>
      <c r="S3449">
        <v>8.3191489361702136</v>
      </c>
      <c r="T3449">
        <v>7</v>
      </c>
      <c r="U3449">
        <v>39.610638297872327</v>
      </c>
      <c r="V3449">
        <v>24.468085106382969</v>
      </c>
      <c r="W3449">
        <v>0</v>
      </c>
      <c r="X3449">
        <v>98.93617021276593</v>
      </c>
      <c r="Y3449">
        <v>91.489361702127681</v>
      </c>
      <c r="Z3449">
        <v>61.702127659574487</v>
      </c>
      <c r="AA3449">
        <v>12.29855092731357</v>
      </c>
      <c r="AB3449">
        <v>1.4007047311176799</v>
      </c>
      <c r="AC3449">
        <v>0</v>
      </c>
      <c r="AD3449">
        <v>87.487021394779703</v>
      </c>
      <c r="AG3449">
        <v>17.27941176470588</v>
      </c>
      <c r="AH3449">
        <v>16.586556665760877</v>
      </c>
      <c r="AI3449">
        <v>94</v>
      </c>
      <c r="AJ3449">
        <v>115.46489361702127</v>
      </c>
      <c r="AK3449">
        <v>25.025873666470087</v>
      </c>
    </row>
    <row r="3450" spans="1:37">
      <c r="A3450">
        <v>17</v>
      </c>
      <c r="B3450">
        <v>83</v>
      </c>
      <c r="C3450">
        <v>2024</v>
      </c>
      <c r="D3450">
        <v>11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7</v>
      </c>
      <c r="N3450">
        <v>99</v>
      </c>
      <c r="O3450">
        <v>99</v>
      </c>
      <c r="P3450">
        <v>99</v>
      </c>
      <c r="Q3450">
        <v>18</v>
      </c>
      <c r="R3450">
        <v>23</v>
      </c>
      <c r="S3450">
        <v>8.6521739130434785</v>
      </c>
      <c r="T3450">
        <v>7</v>
      </c>
      <c r="U3450">
        <v>43.852173913043487</v>
      </c>
      <c r="V3450">
        <v>13.043478260869565</v>
      </c>
      <c r="W3450">
        <v>0</v>
      </c>
      <c r="X3450">
        <v>100</v>
      </c>
      <c r="Y3450">
        <v>95.652173913043484</v>
      </c>
      <c r="Z3450">
        <v>78.260869565217391</v>
      </c>
      <c r="AA3450">
        <v>10.11636081521741</v>
      </c>
      <c r="AB3450">
        <v>1.201763040094368</v>
      </c>
      <c r="AC3450">
        <v>0</v>
      </c>
      <c r="AD3450">
        <v>86.444408814613212</v>
      </c>
      <c r="AG3450">
        <v>21.904761904761905</v>
      </c>
      <c r="AH3450">
        <v>22.702410696198264</v>
      </c>
      <c r="AI3450">
        <v>23</v>
      </c>
      <c r="AJ3450">
        <v>119.20869565217392</v>
      </c>
      <c r="AK3450">
        <v>25.585976912645712</v>
      </c>
    </row>
    <row r="3451" spans="1:37">
      <c r="A3451">
        <v>17</v>
      </c>
      <c r="B3451">
        <v>84</v>
      </c>
      <c r="C3451">
        <v>2024</v>
      </c>
      <c r="D3451">
        <v>12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7</v>
      </c>
      <c r="N3451">
        <v>99</v>
      </c>
      <c r="O3451">
        <v>99</v>
      </c>
      <c r="P3451">
        <v>99</v>
      </c>
      <c r="R3451">
        <v>0</v>
      </c>
    </row>
    <row r="3452" spans="1:37">
      <c r="A3452">
        <v>17</v>
      </c>
      <c r="B3452">
        <v>85</v>
      </c>
      <c r="C3452">
        <v>2024</v>
      </c>
      <c r="D3452">
        <v>1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8</v>
      </c>
      <c r="N3452">
        <v>99</v>
      </c>
      <c r="O3452">
        <v>99</v>
      </c>
      <c r="P3452">
        <v>99</v>
      </c>
      <c r="Q3452">
        <v>44</v>
      </c>
      <c r="R3452">
        <v>49</v>
      </c>
      <c r="S3452">
        <v>8.8775510204081627</v>
      </c>
      <c r="T3452">
        <v>8</v>
      </c>
      <c r="U3452">
        <v>45.583673469387747</v>
      </c>
      <c r="V3452">
        <v>0</v>
      </c>
      <c r="W3452">
        <v>0</v>
      </c>
      <c r="X3452">
        <v>100</v>
      </c>
      <c r="Y3452">
        <v>100</v>
      </c>
      <c r="Z3452">
        <v>79.591836734693885</v>
      </c>
      <c r="AA3452">
        <v>11.278231641290352</v>
      </c>
      <c r="AB3452">
        <v>1.4517076933696973</v>
      </c>
      <c r="AC3452">
        <v>0</v>
      </c>
      <c r="AD3452">
        <v>74.639204687693763</v>
      </c>
      <c r="AG3452">
        <v>17.13286713286713</v>
      </c>
      <c r="AH3452">
        <v>18.876822311430381</v>
      </c>
      <c r="AI3452">
        <v>37</v>
      </c>
      <c r="AJ3452">
        <v>117.88108108108116</v>
      </c>
      <c r="AK3452">
        <v>27.320647714507757</v>
      </c>
    </row>
    <row r="3453" spans="1:37">
      <c r="A3453">
        <v>17</v>
      </c>
      <c r="B3453">
        <v>86</v>
      </c>
      <c r="C3453">
        <v>2024</v>
      </c>
      <c r="D3453">
        <v>2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8</v>
      </c>
      <c r="N3453">
        <v>99</v>
      </c>
      <c r="O3453">
        <v>99</v>
      </c>
      <c r="P3453">
        <v>99</v>
      </c>
      <c r="Q3453">
        <v>50</v>
      </c>
      <c r="R3453">
        <v>57</v>
      </c>
      <c r="S3453">
        <v>9.0526315789473681</v>
      </c>
      <c r="T3453">
        <v>8</v>
      </c>
      <c r="U3453">
        <v>48.463157894736838</v>
      </c>
      <c r="V3453">
        <v>0</v>
      </c>
      <c r="W3453">
        <v>0</v>
      </c>
      <c r="X3453">
        <v>100</v>
      </c>
      <c r="Y3453">
        <v>100</v>
      </c>
      <c r="Z3453">
        <v>85.964912280701739</v>
      </c>
      <c r="AA3453">
        <v>11.652115711492778</v>
      </c>
      <c r="AB3453">
        <v>1.5266182398461152</v>
      </c>
      <c r="AC3453">
        <v>0</v>
      </c>
      <c r="AD3453">
        <v>72.106255882485826</v>
      </c>
      <c r="AG3453">
        <v>18.037974683544306</v>
      </c>
      <c r="AH3453">
        <v>21.030673538838684</v>
      </c>
      <c r="AI3453">
        <v>47</v>
      </c>
      <c r="AJ3453">
        <v>120.11914893617021</v>
      </c>
      <c r="AK3453">
        <v>28.114102632088553</v>
      </c>
    </row>
    <row r="3454" spans="1:37">
      <c r="A3454">
        <v>17</v>
      </c>
      <c r="B3454">
        <v>87</v>
      </c>
      <c r="C3454">
        <v>2024</v>
      </c>
      <c r="D3454">
        <v>3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8</v>
      </c>
      <c r="N3454">
        <v>99</v>
      </c>
      <c r="O3454">
        <v>99</v>
      </c>
      <c r="P3454">
        <v>99</v>
      </c>
      <c r="Q3454">
        <v>347</v>
      </c>
      <c r="R3454">
        <v>379</v>
      </c>
      <c r="S3454">
        <v>8.7704485488126664</v>
      </c>
      <c r="T3454">
        <v>8</v>
      </c>
      <c r="U3454">
        <v>47.370184696569915</v>
      </c>
      <c r="V3454">
        <v>0</v>
      </c>
      <c r="W3454">
        <v>0</v>
      </c>
      <c r="X3454">
        <v>100</v>
      </c>
      <c r="Y3454">
        <v>98.944591029023755</v>
      </c>
      <c r="Z3454">
        <v>85.488126649076506</v>
      </c>
      <c r="AA3454">
        <v>10.945264766565236</v>
      </c>
      <c r="AB3454">
        <v>1.3773794702754991</v>
      </c>
      <c r="AC3454">
        <v>0</v>
      </c>
      <c r="AD3454">
        <v>72.558767274907126</v>
      </c>
      <c r="AG3454">
        <v>17.39329967875172</v>
      </c>
      <c r="AH3454">
        <v>18.73073801192287</v>
      </c>
      <c r="AI3454">
        <v>326</v>
      </c>
      <c r="AJ3454">
        <v>119.89570552147237</v>
      </c>
      <c r="AK3454">
        <v>27.338935534265687</v>
      </c>
    </row>
    <row r="3455" spans="1:37">
      <c r="A3455">
        <v>17</v>
      </c>
      <c r="B3455">
        <v>88</v>
      </c>
      <c r="C3455">
        <v>2024</v>
      </c>
      <c r="D3455">
        <v>4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8</v>
      </c>
      <c r="N3455">
        <v>99</v>
      </c>
      <c r="O3455">
        <v>99</v>
      </c>
      <c r="P3455">
        <v>99</v>
      </c>
      <c r="Q3455">
        <v>77</v>
      </c>
      <c r="R3455">
        <v>83</v>
      </c>
      <c r="S3455">
        <v>8.1445783132530121</v>
      </c>
      <c r="T3455">
        <v>8</v>
      </c>
      <c r="U3455">
        <v>43.479518072289125</v>
      </c>
      <c r="V3455">
        <v>0</v>
      </c>
      <c r="W3455">
        <v>0</v>
      </c>
      <c r="X3455">
        <v>100</v>
      </c>
      <c r="Y3455">
        <v>91.56626506024098</v>
      </c>
      <c r="Z3455">
        <v>73.493975903614427</v>
      </c>
      <c r="AA3455">
        <v>12.058679412163544</v>
      </c>
      <c r="AB3455">
        <v>1.5533293440529443</v>
      </c>
      <c r="AC3455">
        <v>0</v>
      </c>
      <c r="AD3455">
        <v>78.121846929737742</v>
      </c>
      <c r="AG3455">
        <v>20.194647201946474</v>
      </c>
      <c r="AH3455">
        <v>22.456472228099216</v>
      </c>
      <c r="AI3455">
        <v>65</v>
      </c>
      <c r="AJ3455">
        <v>119.0430769230769</v>
      </c>
      <c r="AK3455">
        <v>25.836812653446735</v>
      </c>
    </row>
    <row r="3456" spans="1:37">
      <c r="A3456">
        <v>17</v>
      </c>
      <c r="B3456">
        <v>89</v>
      </c>
      <c r="C3456">
        <v>2024</v>
      </c>
      <c r="D3456">
        <v>5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8</v>
      </c>
      <c r="N3456">
        <v>99</v>
      </c>
      <c r="O3456">
        <v>99</v>
      </c>
      <c r="P3456">
        <v>99</v>
      </c>
      <c r="Q3456">
        <v>32</v>
      </c>
      <c r="R3456">
        <v>37</v>
      </c>
      <c r="S3456">
        <v>8.324324324324321</v>
      </c>
      <c r="T3456">
        <v>8</v>
      </c>
      <c r="U3456">
        <v>43.264864864864869</v>
      </c>
      <c r="V3456">
        <v>0</v>
      </c>
      <c r="W3456">
        <v>0</v>
      </c>
      <c r="X3456">
        <v>100</v>
      </c>
      <c r="Y3456">
        <v>100</v>
      </c>
      <c r="Z3456">
        <v>75.675675675675691</v>
      </c>
      <c r="AA3456">
        <v>10.017477057790583</v>
      </c>
      <c r="AB3456">
        <v>1.4896771653535841</v>
      </c>
      <c r="AC3456">
        <v>0</v>
      </c>
      <c r="AD3456">
        <v>80.254741499451185</v>
      </c>
      <c r="AG3456">
        <v>27.407407407407408</v>
      </c>
      <c r="AH3456">
        <v>28.992121706058125</v>
      </c>
      <c r="AI3456">
        <v>36</v>
      </c>
      <c r="AJ3456">
        <v>118.01111111111111</v>
      </c>
      <c r="AK3456">
        <v>25.689066528962659</v>
      </c>
    </row>
    <row r="3457" spans="1:37">
      <c r="A3457">
        <v>17</v>
      </c>
      <c r="B3457">
        <v>90</v>
      </c>
      <c r="C3457">
        <v>2024</v>
      </c>
      <c r="D3457">
        <v>6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8</v>
      </c>
      <c r="N3457">
        <v>99</v>
      </c>
      <c r="O3457">
        <v>99</v>
      </c>
      <c r="P3457">
        <v>99</v>
      </c>
      <c r="Q3457">
        <v>18</v>
      </c>
      <c r="R3457">
        <v>19</v>
      </c>
      <c r="S3457">
        <v>7.7368421052631549</v>
      </c>
      <c r="T3457">
        <v>8</v>
      </c>
      <c r="U3457">
        <v>40.363157894736851</v>
      </c>
      <c r="V3457">
        <v>0</v>
      </c>
      <c r="W3457">
        <v>0</v>
      </c>
      <c r="X3457">
        <v>100</v>
      </c>
      <c r="Y3457">
        <v>94.736842105263179</v>
      </c>
      <c r="Z3457">
        <v>68.421052631578959</v>
      </c>
      <c r="AA3457">
        <v>10.308770436984117</v>
      </c>
      <c r="AB3457">
        <v>1.3314853305972139</v>
      </c>
      <c r="AC3457">
        <v>0</v>
      </c>
      <c r="AD3457">
        <v>62.085809240184062</v>
      </c>
      <c r="AG3457">
        <v>21.348314606741575</v>
      </c>
      <c r="AH3457">
        <v>22.683309178029518</v>
      </c>
      <c r="AI3457">
        <v>19</v>
      </c>
      <c r="AJ3457">
        <v>118.4684210526316</v>
      </c>
      <c r="AK3457">
        <v>23.85449952534653</v>
      </c>
    </row>
    <row r="3458" spans="1:37">
      <c r="A3458">
        <v>17</v>
      </c>
      <c r="B3458">
        <v>91</v>
      </c>
      <c r="C3458">
        <v>2024</v>
      </c>
      <c r="D3458">
        <v>7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8</v>
      </c>
      <c r="N3458">
        <v>99</v>
      </c>
      <c r="O3458">
        <v>99</v>
      </c>
      <c r="P3458">
        <v>99</v>
      </c>
      <c r="Q3458">
        <v>4</v>
      </c>
      <c r="R3458">
        <v>5</v>
      </c>
      <c r="S3458">
        <v>7.4</v>
      </c>
      <c r="T3458">
        <v>8</v>
      </c>
      <c r="U3458">
        <v>27.54</v>
      </c>
      <c r="V3458">
        <v>0</v>
      </c>
      <c r="W3458">
        <v>0</v>
      </c>
      <c r="X3458">
        <v>100</v>
      </c>
      <c r="Y3458">
        <v>60</v>
      </c>
      <c r="Z3458">
        <v>0</v>
      </c>
      <c r="AA3458">
        <v>5.6708376806253282</v>
      </c>
      <c r="AB3458">
        <v>1.0198039027185559</v>
      </c>
      <c r="AC3458">
        <v>0</v>
      </c>
      <c r="AD3458">
        <v>88.2565160668575</v>
      </c>
      <c r="AG3458">
        <v>20</v>
      </c>
      <c r="AH3458">
        <v>14.166666666666663</v>
      </c>
      <c r="AI3458">
        <v>5</v>
      </c>
      <c r="AJ3458">
        <v>109</v>
      </c>
      <c r="AK3458">
        <v>21.128869362104005</v>
      </c>
    </row>
    <row r="3459" spans="1:37">
      <c r="A3459">
        <v>17</v>
      </c>
      <c r="B3459">
        <v>92</v>
      </c>
      <c r="C3459">
        <v>2024</v>
      </c>
      <c r="D3459">
        <v>8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8</v>
      </c>
      <c r="N3459">
        <v>99</v>
      </c>
      <c r="O3459">
        <v>99</v>
      </c>
      <c r="P3459">
        <v>99</v>
      </c>
      <c r="Q3459">
        <v>31</v>
      </c>
      <c r="R3459">
        <v>36</v>
      </c>
      <c r="S3459">
        <v>8.3333333333333357</v>
      </c>
      <c r="T3459">
        <v>8</v>
      </c>
      <c r="U3459">
        <v>38.266666666666673</v>
      </c>
      <c r="V3459">
        <v>0</v>
      </c>
      <c r="W3459">
        <v>0</v>
      </c>
      <c r="X3459">
        <v>100</v>
      </c>
      <c r="Y3459">
        <v>86.1111111111111</v>
      </c>
      <c r="Z3459">
        <v>55.555555555555557</v>
      </c>
      <c r="AA3459">
        <v>12.983900287150473</v>
      </c>
      <c r="AB3459">
        <v>1.3333333333333279</v>
      </c>
      <c r="AC3459">
        <v>0</v>
      </c>
      <c r="AD3459">
        <v>87.030859372687985</v>
      </c>
      <c r="AG3459">
        <v>27.272727272727277</v>
      </c>
      <c r="AH3459">
        <v>24.055318851714752</v>
      </c>
      <c r="AI3459">
        <v>36</v>
      </c>
      <c r="AJ3459">
        <v>113.63055555555556</v>
      </c>
      <c r="AK3459">
        <v>25.137940833346647</v>
      </c>
    </row>
    <row r="3460" spans="1:37">
      <c r="A3460">
        <v>17</v>
      </c>
      <c r="B3460">
        <v>93</v>
      </c>
      <c r="C3460">
        <v>2024</v>
      </c>
      <c r="D3460">
        <v>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8</v>
      </c>
      <c r="N3460">
        <v>99</v>
      </c>
      <c r="O3460">
        <v>99</v>
      </c>
      <c r="P3460">
        <v>99</v>
      </c>
      <c r="Q3460">
        <v>45</v>
      </c>
      <c r="R3460">
        <v>57</v>
      </c>
      <c r="S3460">
        <v>8</v>
      </c>
      <c r="T3460">
        <v>8</v>
      </c>
      <c r="U3460">
        <v>36.168421052631594</v>
      </c>
      <c r="V3460">
        <v>0</v>
      </c>
      <c r="W3460">
        <v>0</v>
      </c>
      <c r="X3460">
        <v>100</v>
      </c>
      <c r="Y3460">
        <v>70.175438596491219</v>
      </c>
      <c r="Z3460">
        <v>47.368421052631589</v>
      </c>
      <c r="AA3460">
        <v>14.425722127867068</v>
      </c>
      <c r="AB3460">
        <v>1.6329931618554523</v>
      </c>
      <c r="AC3460">
        <v>0</v>
      </c>
      <c r="AD3460">
        <v>91.163315946341285</v>
      </c>
      <c r="AG3460">
        <v>25</v>
      </c>
      <c r="AH3460">
        <v>23.200540175557048</v>
      </c>
      <c r="AI3460">
        <v>57</v>
      </c>
      <c r="AJ3460">
        <v>112.33684210526312</v>
      </c>
      <c r="AK3460">
        <v>24.239825716845839</v>
      </c>
    </row>
    <row r="3461" spans="1:37">
      <c r="A3461">
        <v>17</v>
      </c>
      <c r="B3461">
        <v>94</v>
      </c>
      <c r="C3461">
        <v>2024</v>
      </c>
      <c r="D3461">
        <v>10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8</v>
      </c>
      <c r="N3461">
        <v>99</v>
      </c>
      <c r="O3461">
        <v>99</v>
      </c>
      <c r="P3461">
        <v>99</v>
      </c>
      <c r="Q3461">
        <v>125</v>
      </c>
      <c r="R3461">
        <v>146</v>
      </c>
      <c r="S3461">
        <v>8.4863013698630141</v>
      </c>
      <c r="T3461">
        <v>8</v>
      </c>
      <c r="U3461">
        <v>40.612328767123287</v>
      </c>
      <c r="V3461">
        <v>0</v>
      </c>
      <c r="W3461">
        <v>0</v>
      </c>
      <c r="X3461">
        <v>98.63013698630138</v>
      </c>
      <c r="Y3461">
        <v>90.410958904109606</v>
      </c>
      <c r="Z3461">
        <v>61.643835616438359</v>
      </c>
      <c r="AA3461">
        <v>13.464519028135948</v>
      </c>
      <c r="AB3461">
        <v>1.4769289748824852</v>
      </c>
      <c r="AC3461">
        <v>0</v>
      </c>
      <c r="AD3461">
        <v>86.338265996685621</v>
      </c>
      <c r="AG3461">
        <v>26.838235294117649</v>
      </c>
      <c r="AH3461">
        <v>26.413581429328719</v>
      </c>
      <c r="AI3461">
        <v>146</v>
      </c>
      <c r="AJ3461">
        <v>115.28767123287676</v>
      </c>
      <c r="AK3461">
        <v>25.637986777712101</v>
      </c>
    </row>
    <row r="3462" spans="1:37">
      <c r="A3462">
        <v>17</v>
      </c>
      <c r="B3462">
        <v>95</v>
      </c>
      <c r="C3462">
        <v>2024</v>
      </c>
      <c r="D3462">
        <v>11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8</v>
      </c>
      <c r="N3462">
        <v>99</v>
      </c>
      <c r="O3462">
        <v>99</v>
      </c>
      <c r="P3462">
        <v>99</v>
      </c>
      <c r="Q3462">
        <v>21</v>
      </c>
      <c r="R3462">
        <v>23</v>
      </c>
      <c r="S3462">
        <v>8.9130434782608674</v>
      </c>
      <c r="T3462">
        <v>8</v>
      </c>
      <c r="U3462">
        <v>46.182608695652164</v>
      </c>
      <c r="V3462">
        <v>0</v>
      </c>
      <c r="W3462">
        <v>0</v>
      </c>
      <c r="X3462">
        <v>100</v>
      </c>
      <c r="Y3462">
        <v>100</v>
      </c>
      <c r="Z3462">
        <v>78.260869565217391</v>
      </c>
      <c r="AA3462">
        <v>11.20049114505078</v>
      </c>
      <c r="AB3462">
        <v>1.2480608777745539</v>
      </c>
      <c r="AC3462">
        <v>0</v>
      </c>
      <c r="AD3462">
        <v>89.347492990350972</v>
      </c>
      <c r="AG3462">
        <v>21.904761904761905</v>
      </c>
      <c r="AH3462">
        <v>23.908884237063045</v>
      </c>
      <c r="AI3462">
        <v>23</v>
      </c>
      <c r="AJ3462">
        <v>119.2304347826087</v>
      </c>
      <c r="AK3462">
        <v>26.785823888571489</v>
      </c>
    </row>
    <row r="3463" spans="1:37">
      <c r="A3463">
        <v>17</v>
      </c>
      <c r="B3463">
        <v>96</v>
      </c>
      <c r="C3463">
        <v>2024</v>
      </c>
      <c r="D3463">
        <v>12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8</v>
      </c>
      <c r="N3463">
        <v>99</v>
      </c>
      <c r="O3463">
        <v>99</v>
      </c>
      <c r="P3463">
        <v>99</v>
      </c>
      <c r="R3463">
        <v>0</v>
      </c>
    </row>
    <row r="3464" spans="1:37">
      <c r="A3464">
        <v>17</v>
      </c>
      <c r="B3464">
        <v>97</v>
      </c>
      <c r="C3464">
        <v>2024</v>
      </c>
      <c r="D3464">
        <v>1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9</v>
      </c>
      <c r="N3464">
        <v>99</v>
      </c>
      <c r="O3464">
        <v>99</v>
      </c>
      <c r="P3464">
        <v>99</v>
      </c>
      <c r="Q3464">
        <v>21</v>
      </c>
      <c r="R3464">
        <v>22</v>
      </c>
      <c r="S3464">
        <v>9.1818181818181817</v>
      </c>
      <c r="T3464">
        <v>9</v>
      </c>
      <c r="U3464">
        <v>50.581818181818193</v>
      </c>
      <c r="V3464">
        <v>0</v>
      </c>
      <c r="W3464">
        <v>100</v>
      </c>
      <c r="X3464">
        <v>100</v>
      </c>
      <c r="Y3464">
        <v>100</v>
      </c>
      <c r="Z3464">
        <v>95.454545454545439</v>
      </c>
      <c r="AA3464">
        <v>11.945049806343702</v>
      </c>
      <c r="AB3464">
        <v>1.72248139286331</v>
      </c>
      <c r="AC3464">
        <v>0</v>
      </c>
      <c r="AD3464">
        <v>69.959303560366095</v>
      </c>
      <c r="AG3464">
        <v>7.6923076923076898</v>
      </c>
      <c r="AH3464">
        <v>9.404605958166071</v>
      </c>
      <c r="AI3464">
        <v>16</v>
      </c>
      <c r="AJ3464">
        <v>120.65625000000001</v>
      </c>
      <c r="AK3464">
        <v>27.894029756892017</v>
      </c>
    </row>
    <row r="3465" spans="1:37">
      <c r="A3465">
        <v>17</v>
      </c>
      <c r="B3465">
        <v>98</v>
      </c>
      <c r="C3465">
        <v>2024</v>
      </c>
      <c r="D3465">
        <v>2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9</v>
      </c>
      <c r="N3465">
        <v>99</v>
      </c>
      <c r="O3465">
        <v>99</v>
      </c>
      <c r="P3465">
        <v>99</v>
      </c>
      <c r="Q3465">
        <v>21</v>
      </c>
      <c r="R3465">
        <v>23</v>
      </c>
      <c r="S3465">
        <v>8.5217391304347831</v>
      </c>
      <c r="T3465">
        <v>9</v>
      </c>
      <c r="U3465">
        <v>45.978260869565219</v>
      </c>
      <c r="V3465">
        <v>0</v>
      </c>
      <c r="W3465">
        <v>100</v>
      </c>
      <c r="X3465">
        <v>100</v>
      </c>
      <c r="Y3465">
        <v>100</v>
      </c>
      <c r="Z3465">
        <v>86.956521739130437</v>
      </c>
      <c r="AA3465">
        <v>8.4888139449994409</v>
      </c>
      <c r="AB3465">
        <v>1.3790218719264036</v>
      </c>
      <c r="AC3465">
        <v>0</v>
      </c>
      <c r="AD3465">
        <v>76.013163923541853</v>
      </c>
      <c r="AG3465">
        <v>7.2784810126582258</v>
      </c>
      <c r="AH3465">
        <v>8.0509474613821013</v>
      </c>
      <c r="AI3465">
        <v>21</v>
      </c>
      <c r="AJ3465">
        <v>119.96666666666664</v>
      </c>
      <c r="AK3465">
        <v>26.825208587398592</v>
      </c>
    </row>
    <row r="3466" spans="1:37">
      <c r="A3466">
        <v>17</v>
      </c>
      <c r="B3466">
        <v>99</v>
      </c>
      <c r="C3466">
        <v>2024</v>
      </c>
      <c r="D3466">
        <v>3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9</v>
      </c>
      <c r="N3466">
        <v>99</v>
      </c>
      <c r="O3466">
        <v>99</v>
      </c>
      <c r="P3466">
        <v>99</v>
      </c>
      <c r="Q3466">
        <v>258</v>
      </c>
      <c r="R3466">
        <v>280</v>
      </c>
      <c r="S3466">
        <v>8.9642857142857117</v>
      </c>
      <c r="T3466">
        <v>9</v>
      </c>
      <c r="U3466">
        <v>50.074642857142813</v>
      </c>
      <c r="V3466">
        <v>0</v>
      </c>
      <c r="W3466">
        <v>100</v>
      </c>
      <c r="X3466">
        <v>100</v>
      </c>
      <c r="Y3466">
        <v>99.642857142857125</v>
      </c>
      <c r="Z3466">
        <v>91.785714285714306</v>
      </c>
      <c r="AA3466">
        <v>10.702294474331595</v>
      </c>
      <c r="AB3466">
        <v>1.4995747696583603</v>
      </c>
      <c r="AC3466">
        <v>0</v>
      </c>
      <c r="AD3466">
        <v>73.092421940226174</v>
      </c>
      <c r="AG3466">
        <v>12.849931161083065</v>
      </c>
      <c r="AH3466">
        <v>14.62805192312106</v>
      </c>
      <c r="AI3466">
        <v>254</v>
      </c>
      <c r="AJ3466">
        <v>121.03307086614176</v>
      </c>
      <c r="AK3466">
        <v>28.032104270734525</v>
      </c>
    </row>
    <row r="3467" spans="1:37">
      <c r="A3467">
        <v>17</v>
      </c>
      <c r="B3467">
        <v>100</v>
      </c>
      <c r="C3467">
        <v>2024</v>
      </c>
      <c r="D3467">
        <v>4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9</v>
      </c>
      <c r="N3467">
        <v>99</v>
      </c>
      <c r="O3467">
        <v>99</v>
      </c>
      <c r="P3467">
        <v>99</v>
      </c>
      <c r="Q3467">
        <v>44</v>
      </c>
      <c r="R3467">
        <v>46</v>
      </c>
      <c r="S3467">
        <v>8.4782608695652169</v>
      </c>
      <c r="T3467">
        <v>9</v>
      </c>
      <c r="U3467">
        <v>44.734782608695639</v>
      </c>
      <c r="V3467">
        <v>0</v>
      </c>
      <c r="W3467">
        <v>100</v>
      </c>
      <c r="X3467">
        <v>100</v>
      </c>
      <c r="Y3467">
        <v>100</v>
      </c>
      <c r="Z3467">
        <v>86.956521739130437</v>
      </c>
      <c r="AA3467">
        <v>9.7046877375408354</v>
      </c>
      <c r="AB3467">
        <v>1.5285561592388699</v>
      </c>
      <c r="AC3467">
        <v>0</v>
      </c>
      <c r="AD3467">
        <v>68.061879954416455</v>
      </c>
      <c r="AG3467">
        <v>11.192214111922141</v>
      </c>
      <c r="AH3467">
        <v>12.805067765180276</v>
      </c>
      <c r="AI3467">
        <v>38</v>
      </c>
      <c r="AJ3467">
        <v>118.4</v>
      </c>
      <c r="AK3467">
        <v>26.217630876338248</v>
      </c>
    </row>
    <row r="3468" spans="1:37">
      <c r="A3468">
        <v>17</v>
      </c>
      <c r="B3468">
        <v>101</v>
      </c>
      <c r="C3468">
        <v>2024</v>
      </c>
      <c r="D3468">
        <v>5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9</v>
      </c>
      <c r="N3468">
        <v>99</v>
      </c>
      <c r="O3468">
        <v>99</v>
      </c>
      <c r="P3468">
        <v>99</v>
      </c>
      <c r="Q3468">
        <v>13</v>
      </c>
      <c r="R3468">
        <v>13</v>
      </c>
      <c r="S3468">
        <v>8.8461538461538431</v>
      </c>
      <c r="T3468">
        <v>9</v>
      </c>
      <c r="U3468">
        <v>48.976923076923057</v>
      </c>
      <c r="V3468">
        <v>0</v>
      </c>
      <c r="W3468">
        <v>100</v>
      </c>
      <c r="X3468">
        <v>100</v>
      </c>
      <c r="Y3468">
        <v>100</v>
      </c>
      <c r="Z3468">
        <v>100</v>
      </c>
      <c r="AA3468">
        <v>8.5100984217533995</v>
      </c>
      <c r="AB3468">
        <v>1.3499945211372439</v>
      </c>
      <c r="AC3468">
        <v>0</v>
      </c>
      <c r="AD3468">
        <v>81.789434355249497</v>
      </c>
      <c r="AG3468">
        <v>9.629629629629628</v>
      </c>
      <c r="AH3468">
        <v>11.531286788010499</v>
      </c>
      <c r="AI3468">
        <v>13</v>
      </c>
      <c r="AJ3468">
        <v>121.09230769230764</v>
      </c>
      <c r="AK3468">
        <v>27.543885412991777</v>
      </c>
    </row>
    <row r="3469" spans="1:37">
      <c r="A3469">
        <v>17</v>
      </c>
      <c r="B3469">
        <v>102</v>
      </c>
      <c r="C3469">
        <v>2024</v>
      </c>
      <c r="D3469">
        <v>6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9</v>
      </c>
      <c r="N3469">
        <v>99</v>
      </c>
      <c r="O3469">
        <v>99</v>
      </c>
      <c r="P3469">
        <v>99</v>
      </c>
      <c r="Q3469">
        <v>13</v>
      </c>
      <c r="R3469">
        <v>14</v>
      </c>
      <c r="S3469">
        <v>8.7142857142857117</v>
      </c>
      <c r="T3469">
        <v>9</v>
      </c>
      <c r="U3469">
        <v>45.921428571428557</v>
      </c>
      <c r="V3469">
        <v>0</v>
      </c>
      <c r="W3469">
        <v>100</v>
      </c>
      <c r="X3469">
        <v>100</v>
      </c>
      <c r="Y3469">
        <v>100</v>
      </c>
      <c r="Z3469">
        <v>71.428571428571445</v>
      </c>
      <c r="AA3469">
        <v>13.667698028115613</v>
      </c>
      <c r="AB3469">
        <v>1.3850513878332436</v>
      </c>
      <c r="AC3469">
        <v>0</v>
      </c>
      <c r="AD3469">
        <v>76.402063957132867</v>
      </c>
      <c r="AG3469">
        <v>15.730337078651679</v>
      </c>
      <c r="AH3469">
        <v>19.015646721287226</v>
      </c>
      <c r="AI3469">
        <v>14</v>
      </c>
      <c r="AJ3469">
        <v>116.9571428571428</v>
      </c>
      <c r="AK3469">
        <v>27.832271718620319</v>
      </c>
    </row>
    <row r="3470" spans="1:37">
      <c r="A3470">
        <v>17</v>
      </c>
      <c r="B3470">
        <v>103</v>
      </c>
      <c r="C3470">
        <v>2024</v>
      </c>
      <c r="D3470">
        <v>7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9</v>
      </c>
      <c r="N3470">
        <v>99</v>
      </c>
      <c r="O3470">
        <v>99</v>
      </c>
      <c r="P3470">
        <v>99</v>
      </c>
      <c r="Q3470">
        <v>3</v>
      </c>
      <c r="R3470">
        <v>3</v>
      </c>
      <c r="S3470">
        <v>9</v>
      </c>
      <c r="T3470">
        <v>9</v>
      </c>
      <c r="U3470">
        <v>49.5</v>
      </c>
      <c r="V3470">
        <v>0</v>
      </c>
      <c r="W3470">
        <v>100</v>
      </c>
      <c r="X3470">
        <v>100</v>
      </c>
      <c r="Y3470">
        <v>100</v>
      </c>
      <c r="Z3470">
        <v>66.666666666666686</v>
      </c>
      <c r="AA3470">
        <v>12.16086619721912</v>
      </c>
      <c r="AB3470">
        <v>0.81649658092772603</v>
      </c>
      <c r="AC3470">
        <v>0</v>
      </c>
      <c r="AD3470">
        <v>98.362030439300383</v>
      </c>
      <c r="AG3470">
        <v>12</v>
      </c>
      <c r="AH3470">
        <v>15.27777777777778</v>
      </c>
      <c r="AI3470">
        <v>3</v>
      </c>
      <c r="AJ3470">
        <v>120.8666666666667</v>
      </c>
      <c r="AK3470">
        <v>27.351476585895327</v>
      </c>
    </row>
    <row r="3471" spans="1:37">
      <c r="A3471">
        <v>17</v>
      </c>
      <c r="B3471">
        <v>104</v>
      </c>
      <c r="C3471">
        <v>2024</v>
      </c>
      <c r="D3471">
        <v>8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9</v>
      </c>
      <c r="N3471">
        <v>99</v>
      </c>
      <c r="O3471">
        <v>99</v>
      </c>
      <c r="P3471">
        <v>99</v>
      </c>
      <c r="Q3471">
        <v>23</v>
      </c>
      <c r="R3471">
        <v>25</v>
      </c>
      <c r="S3471">
        <v>9</v>
      </c>
      <c r="T3471">
        <v>9</v>
      </c>
      <c r="U3471">
        <v>44.340000000000011</v>
      </c>
      <c r="V3471">
        <v>0</v>
      </c>
      <c r="W3471">
        <v>100</v>
      </c>
      <c r="X3471">
        <v>100</v>
      </c>
      <c r="Y3471">
        <v>92</v>
      </c>
      <c r="Z3471">
        <v>72</v>
      </c>
      <c r="AA3471">
        <v>13.787646644732344</v>
      </c>
      <c r="AB3471">
        <v>1.264911064067352</v>
      </c>
      <c r="AC3471">
        <v>0</v>
      </c>
      <c r="AD3471">
        <v>91.146021836223056</v>
      </c>
      <c r="AG3471">
        <v>18.939393939393938</v>
      </c>
      <c r="AH3471">
        <v>19.356359572536153</v>
      </c>
      <c r="AI3471">
        <v>25</v>
      </c>
      <c r="AJ3471">
        <v>115.64399999999998</v>
      </c>
      <c r="AK3471">
        <v>27.736749949624997</v>
      </c>
    </row>
    <row r="3472" spans="1:37">
      <c r="A3472">
        <v>17</v>
      </c>
      <c r="B3472">
        <v>105</v>
      </c>
      <c r="C3472">
        <v>2024</v>
      </c>
      <c r="D3472">
        <v>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9</v>
      </c>
      <c r="N3472">
        <v>99</v>
      </c>
      <c r="O3472">
        <v>99</v>
      </c>
      <c r="P3472">
        <v>99</v>
      </c>
      <c r="Q3472">
        <v>51</v>
      </c>
      <c r="R3472">
        <v>58</v>
      </c>
      <c r="S3472">
        <v>8.5689655172413808</v>
      </c>
      <c r="T3472">
        <v>9</v>
      </c>
      <c r="U3472">
        <v>40.179310344827591</v>
      </c>
      <c r="V3472">
        <v>0</v>
      </c>
      <c r="W3472">
        <v>100</v>
      </c>
      <c r="X3472">
        <v>100</v>
      </c>
      <c r="Y3472">
        <v>91.379310344827559</v>
      </c>
      <c r="Z3472">
        <v>60.34482758620689</v>
      </c>
      <c r="AA3472">
        <v>13.495385656109828</v>
      </c>
      <c r="AB3472">
        <v>1.1312499794706443</v>
      </c>
      <c r="AC3472">
        <v>0</v>
      </c>
      <c r="AD3472">
        <v>86.619111295305771</v>
      </c>
      <c r="AG3472">
        <v>25.438596491228065</v>
      </c>
      <c r="AH3472">
        <v>26.225523295070897</v>
      </c>
      <c r="AI3472">
        <v>58</v>
      </c>
      <c r="AJ3472">
        <v>115.18620689655172</v>
      </c>
      <c r="AK3472">
        <v>25.438947376439241</v>
      </c>
    </row>
    <row r="3473" spans="1:37">
      <c r="A3473">
        <v>17</v>
      </c>
      <c r="B3473">
        <v>106</v>
      </c>
      <c r="C3473">
        <v>2024</v>
      </c>
      <c r="D3473">
        <v>10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9</v>
      </c>
      <c r="N3473">
        <v>99</v>
      </c>
      <c r="O3473">
        <v>99</v>
      </c>
      <c r="P3473">
        <v>99</v>
      </c>
      <c r="Q3473">
        <v>90</v>
      </c>
      <c r="R3473">
        <v>93</v>
      </c>
      <c r="S3473">
        <v>9.086021505376344</v>
      </c>
      <c r="T3473">
        <v>9</v>
      </c>
      <c r="U3473">
        <v>45.354838709677409</v>
      </c>
      <c r="V3473">
        <v>0</v>
      </c>
      <c r="W3473">
        <v>100</v>
      </c>
      <c r="X3473">
        <v>100</v>
      </c>
      <c r="Y3473">
        <v>96.774193548387117</v>
      </c>
      <c r="Z3473">
        <v>72.043010752688176</v>
      </c>
      <c r="AA3473">
        <v>13.70340602923021</v>
      </c>
      <c r="AB3473">
        <v>1.3332466152861344</v>
      </c>
      <c r="AC3473">
        <v>0</v>
      </c>
      <c r="AD3473">
        <v>86.478197729623702</v>
      </c>
      <c r="AG3473">
        <v>17.09558823529412</v>
      </c>
      <c r="AH3473">
        <v>18.789841547021364</v>
      </c>
      <c r="AI3473">
        <v>93</v>
      </c>
      <c r="AJ3473">
        <v>117.19354838709673</v>
      </c>
      <c r="AK3473">
        <v>27.423511278850672</v>
      </c>
    </row>
    <row r="3474" spans="1:37">
      <c r="A3474">
        <v>17</v>
      </c>
      <c r="B3474">
        <v>107</v>
      </c>
      <c r="C3474">
        <v>2024</v>
      </c>
      <c r="D3474">
        <v>11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9</v>
      </c>
      <c r="N3474">
        <v>99</v>
      </c>
      <c r="O3474">
        <v>99</v>
      </c>
      <c r="P3474">
        <v>99</v>
      </c>
      <c r="Q3474">
        <v>9</v>
      </c>
      <c r="R3474">
        <v>9</v>
      </c>
      <c r="S3474">
        <v>9.6666666666666643</v>
      </c>
      <c r="T3474">
        <v>9</v>
      </c>
      <c r="U3474">
        <v>52.977777777777774</v>
      </c>
      <c r="V3474">
        <v>0</v>
      </c>
      <c r="W3474">
        <v>100</v>
      </c>
      <c r="X3474">
        <v>100</v>
      </c>
      <c r="Y3474">
        <v>100</v>
      </c>
      <c r="Z3474">
        <v>77.777777777777771</v>
      </c>
      <c r="AA3474">
        <v>11.662358993100421</v>
      </c>
      <c r="AB3474">
        <v>0.94280904158207024</v>
      </c>
      <c r="AC3474">
        <v>0</v>
      </c>
      <c r="AD3474">
        <v>91.890466691368133</v>
      </c>
      <c r="AG3474">
        <v>8.5714285714285694</v>
      </c>
      <c r="AH3474">
        <v>10.732212393364394</v>
      </c>
      <c r="AI3474">
        <v>9</v>
      </c>
      <c r="AJ3474">
        <v>122.25555555555556</v>
      </c>
      <c r="AK3474">
        <v>28.457762685502875</v>
      </c>
    </row>
    <row r="3475" spans="1:37">
      <c r="A3475">
        <v>17</v>
      </c>
      <c r="B3475">
        <v>108</v>
      </c>
      <c r="C3475">
        <v>2024</v>
      </c>
      <c r="D3475">
        <v>12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9</v>
      </c>
      <c r="N3475">
        <v>99</v>
      </c>
      <c r="O3475">
        <v>99</v>
      </c>
      <c r="P3475">
        <v>99</v>
      </c>
      <c r="R3475">
        <v>0</v>
      </c>
    </row>
    <row r="3476" spans="1:37">
      <c r="A3476">
        <v>17</v>
      </c>
      <c r="B3476">
        <v>109</v>
      </c>
      <c r="C3476">
        <v>2024</v>
      </c>
      <c r="D3476">
        <v>1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10</v>
      </c>
      <c r="N3476">
        <v>99</v>
      </c>
      <c r="O3476">
        <v>99</v>
      </c>
      <c r="P3476">
        <v>99</v>
      </c>
      <c r="Q3476">
        <v>8</v>
      </c>
      <c r="R3476">
        <v>8</v>
      </c>
      <c r="S3476">
        <v>9.125</v>
      </c>
      <c r="T3476">
        <v>10</v>
      </c>
      <c r="U3476">
        <v>50.574999999999989</v>
      </c>
      <c r="V3476">
        <v>0</v>
      </c>
      <c r="W3476">
        <v>100</v>
      </c>
      <c r="X3476">
        <v>100</v>
      </c>
      <c r="Y3476">
        <v>100</v>
      </c>
      <c r="Z3476">
        <v>75</v>
      </c>
      <c r="AA3476">
        <v>11.524945769937498</v>
      </c>
      <c r="AB3476">
        <v>1.8328597873268977</v>
      </c>
      <c r="AC3476">
        <v>0</v>
      </c>
      <c r="AD3476">
        <v>85.405029237382507</v>
      </c>
      <c r="AG3476">
        <v>2.7972027972027966</v>
      </c>
      <c r="AH3476">
        <v>3.4193957320938102</v>
      </c>
      <c r="AI3476">
        <v>8</v>
      </c>
      <c r="AJ3476">
        <v>121.3</v>
      </c>
      <c r="AK3476">
        <v>27.986522320405193</v>
      </c>
    </row>
    <row r="3477" spans="1:37">
      <c r="A3477">
        <v>17</v>
      </c>
      <c r="B3477">
        <v>110</v>
      </c>
      <c r="C3477">
        <v>2024</v>
      </c>
      <c r="D3477">
        <v>2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10</v>
      </c>
      <c r="N3477">
        <v>99</v>
      </c>
      <c r="O3477">
        <v>99</v>
      </c>
      <c r="P3477">
        <v>99</v>
      </c>
      <c r="Q3477">
        <v>5</v>
      </c>
      <c r="R3477">
        <v>5</v>
      </c>
      <c r="S3477">
        <v>9.6</v>
      </c>
      <c r="T3477">
        <v>10</v>
      </c>
      <c r="U3477">
        <v>51.419999999999995</v>
      </c>
      <c r="V3477">
        <v>0</v>
      </c>
      <c r="W3477">
        <v>100</v>
      </c>
      <c r="X3477">
        <v>100</v>
      </c>
      <c r="Y3477">
        <v>100</v>
      </c>
      <c r="Z3477">
        <v>100</v>
      </c>
      <c r="AA3477">
        <v>6.7014625269414516</v>
      </c>
      <c r="AB3477">
        <v>1.200000000000004</v>
      </c>
      <c r="AC3477">
        <v>0</v>
      </c>
      <c r="AD3477">
        <v>22.980058365003124</v>
      </c>
      <c r="AG3477">
        <v>1.582278481012658</v>
      </c>
      <c r="AH3477">
        <v>1.9573509147246688</v>
      </c>
      <c r="AI3477">
        <v>4</v>
      </c>
      <c r="AJ3477">
        <v>118.5</v>
      </c>
      <c r="AK3477">
        <v>30.412942575229447</v>
      </c>
    </row>
    <row r="3478" spans="1:37">
      <c r="A3478">
        <v>17</v>
      </c>
      <c r="B3478">
        <v>111</v>
      </c>
      <c r="C3478">
        <v>2024</v>
      </c>
      <c r="D3478">
        <v>3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10</v>
      </c>
      <c r="N3478">
        <v>99</v>
      </c>
      <c r="O3478">
        <v>99</v>
      </c>
      <c r="P3478">
        <v>99</v>
      </c>
      <c r="Q3478">
        <v>102</v>
      </c>
      <c r="R3478">
        <v>104</v>
      </c>
      <c r="S3478">
        <v>9.3269230769230784</v>
      </c>
      <c r="T3478">
        <v>10</v>
      </c>
      <c r="U3478">
        <v>51.473076923076945</v>
      </c>
      <c r="V3478">
        <v>0</v>
      </c>
      <c r="W3478">
        <v>100</v>
      </c>
      <c r="X3478">
        <v>100</v>
      </c>
      <c r="Y3478">
        <v>99.038461538461561</v>
      </c>
      <c r="Z3478">
        <v>89.423076923076891</v>
      </c>
      <c r="AA3478">
        <v>11.167959241037131</v>
      </c>
      <c r="AB3478">
        <v>1.5777436889206669</v>
      </c>
      <c r="AC3478">
        <v>0</v>
      </c>
      <c r="AD3478">
        <v>72.977709709761314</v>
      </c>
      <c r="AG3478">
        <v>4.7728315741165668</v>
      </c>
      <c r="AH3478">
        <v>5.5850114867698739</v>
      </c>
      <c r="AI3478">
        <v>94</v>
      </c>
      <c r="AJ3478">
        <v>120.19148936170212</v>
      </c>
      <c r="AK3478">
        <v>28.964628467647575</v>
      </c>
    </row>
    <row r="3479" spans="1:37">
      <c r="A3479">
        <v>17</v>
      </c>
      <c r="B3479">
        <v>112</v>
      </c>
      <c r="C3479">
        <v>2024</v>
      </c>
      <c r="D3479">
        <v>4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10</v>
      </c>
      <c r="N3479">
        <v>99</v>
      </c>
      <c r="O3479">
        <v>99</v>
      </c>
      <c r="P3479">
        <v>99</v>
      </c>
      <c r="Q3479">
        <v>23</v>
      </c>
      <c r="R3479">
        <v>23</v>
      </c>
      <c r="S3479">
        <v>9.4347826086956506</v>
      </c>
      <c r="T3479">
        <v>10</v>
      </c>
      <c r="U3479">
        <v>53.178260869565214</v>
      </c>
      <c r="V3479">
        <v>0</v>
      </c>
      <c r="W3479">
        <v>100</v>
      </c>
      <c r="X3479">
        <v>100</v>
      </c>
      <c r="Y3479">
        <v>100</v>
      </c>
      <c r="Z3479">
        <v>91.304347826086953</v>
      </c>
      <c r="AA3479">
        <v>9.1953653979335179</v>
      </c>
      <c r="AB3479">
        <v>1.7402170518425628</v>
      </c>
      <c r="AC3479">
        <v>0</v>
      </c>
      <c r="AD3479">
        <v>54.699209075657315</v>
      </c>
      <c r="AG3479">
        <v>5.5961070559610704</v>
      </c>
      <c r="AH3479">
        <v>7.6109818172766976</v>
      </c>
      <c r="AI3479">
        <v>20</v>
      </c>
      <c r="AJ3479">
        <v>121.75500000000002</v>
      </c>
      <c r="AK3479">
        <v>29.381750121107657</v>
      </c>
    </row>
    <row r="3480" spans="1:37">
      <c r="A3480">
        <v>17</v>
      </c>
      <c r="B3480">
        <v>113</v>
      </c>
      <c r="C3480">
        <v>2024</v>
      </c>
      <c r="D3480">
        <v>5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10</v>
      </c>
      <c r="N3480">
        <v>99</v>
      </c>
      <c r="O3480">
        <v>99</v>
      </c>
      <c r="P3480">
        <v>99</v>
      </c>
      <c r="Q3480">
        <v>6</v>
      </c>
      <c r="R3480">
        <v>6</v>
      </c>
      <c r="S3480">
        <v>8.8333333333333357</v>
      </c>
      <c r="T3480">
        <v>10</v>
      </c>
      <c r="U3480">
        <v>45.066666666666677</v>
      </c>
      <c r="V3480">
        <v>0</v>
      </c>
      <c r="W3480">
        <v>100</v>
      </c>
      <c r="X3480">
        <v>100</v>
      </c>
      <c r="Y3480">
        <v>100</v>
      </c>
      <c r="Z3480">
        <v>66.666666666666686</v>
      </c>
      <c r="AA3480">
        <v>12.333108106051579</v>
      </c>
      <c r="AB3480">
        <v>1.5723301886760963</v>
      </c>
      <c r="AC3480">
        <v>0</v>
      </c>
      <c r="AD3480">
        <v>95.458849621428513</v>
      </c>
      <c r="AG3480">
        <v>4.4444444444444446</v>
      </c>
      <c r="AH3480">
        <v>4.8972199583446523</v>
      </c>
      <c r="AI3480">
        <v>6</v>
      </c>
      <c r="AJ3480">
        <v>116.76666666666669</v>
      </c>
      <c r="AK3480">
        <v>27.822806096182958</v>
      </c>
    </row>
    <row r="3481" spans="1:37">
      <c r="A3481">
        <v>17</v>
      </c>
      <c r="B3481">
        <v>114</v>
      </c>
      <c r="C3481">
        <v>2024</v>
      </c>
      <c r="D3481">
        <v>6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10</v>
      </c>
      <c r="N3481">
        <v>99</v>
      </c>
      <c r="O3481">
        <v>99</v>
      </c>
      <c r="P3481">
        <v>99</v>
      </c>
      <c r="Q3481">
        <v>1</v>
      </c>
      <c r="R3481">
        <v>1</v>
      </c>
      <c r="S3481">
        <v>8</v>
      </c>
      <c r="T3481">
        <v>10</v>
      </c>
      <c r="U3481">
        <v>38.700000000000003</v>
      </c>
      <c r="V3481">
        <v>0</v>
      </c>
      <c r="W3481">
        <v>100</v>
      </c>
      <c r="X3481">
        <v>100</v>
      </c>
      <c r="Y3481">
        <v>100</v>
      </c>
      <c r="Z3481">
        <v>100</v>
      </c>
      <c r="AA3481">
        <v>0</v>
      </c>
      <c r="AB3481">
        <v>0</v>
      </c>
      <c r="AC3481">
        <v>0</v>
      </c>
      <c r="AG3481">
        <v>1.1235955056179776</v>
      </c>
      <c r="AH3481">
        <v>1.1446656215800524</v>
      </c>
      <c r="AI3481">
        <v>1</v>
      </c>
      <c r="AJ3481">
        <v>117.2</v>
      </c>
      <c r="AK3481">
        <v>24.039649424934808</v>
      </c>
    </row>
    <row r="3482" spans="1:37">
      <c r="A3482">
        <v>17</v>
      </c>
      <c r="B3482">
        <v>115</v>
      </c>
      <c r="C3482">
        <v>2024</v>
      </c>
      <c r="D3482">
        <v>7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10</v>
      </c>
      <c r="N3482">
        <v>99</v>
      </c>
      <c r="O3482">
        <v>99</v>
      </c>
      <c r="P3482">
        <v>99</v>
      </c>
      <c r="Q3482">
        <v>3</v>
      </c>
      <c r="R3482">
        <v>6</v>
      </c>
      <c r="S3482">
        <v>8.6666666666666643</v>
      </c>
      <c r="T3482">
        <v>10</v>
      </c>
      <c r="U3482">
        <v>39.883333333333326</v>
      </c>
      <c r="V3482">
        <v>0</v>
      </c>
      <c r="W3482">
        <v>100</v>
      </c>
      <c r="X3482">
        <v>100</v>
      </c>
      <c r="Y3482">
        <v>100</v>
      </c>
      <c r="Z3482">
        <v>50</v>
      </c>
      <c r="AA3482">
        <v>10.547735407291096</v>
      </c>
      <c r="AB3482">
        <v>0.94280904158206635</v>
      </c>
      <c r="AC3482">
        <v>0</v>
      </c>
      <c r="AD3482">
        <v>88.602854203397584</v>
      </c>
      <c r="AG3482">
        <v>24</v>
      </c>
      <c r="AH3482">
        <v>24.619341563786005</v>
      </c>
      <c r="AI3482">
        <v>6</v>
      </c>
      <c r="AJ3482">
        <v>114.26666666666664</v>
      </c>
      <c r="AK3482">
        <v>26.215956316306343</v>
      </c>
    </row>
    <row r="3483" spans="1:37">
      <c r="A3483">
        <v>17</v>
      </c>
      <c r="B3483">
        <v>116</v>
      </c>
      <c r="C3483">
        <v>2024</v>
      </c>
      <c r="D3483">
        <v>8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10</v>
      </c>
      <c r="N3483">
        <v>99</v>
      </c>
      <c r="O3483">
        <v>99</v>
      </c>
      <c r="P3483">
        <v>99</v>
      </c>
      <c r="Q3483">
        <v>18</v>
      </c>
      <c r="R3483">
        <v>20</v>
      </c>
      <c r="S3483">
        <v>9.9</v>
      </c>
      <c r="T3483">
        <v>10</v>
      </c>
      <c r="U3483">
        <v>49.07500000000001</v>
      </c>
      <c r="V3483">
        <v>0</v>
      </c>
      <c r="W3483">
        <v>100</v>
      </c>
      <c r="X3483">
        <v>100</v>
      </c>
      <c r="Y3483">
        <v>100</v>
      </c>
      <c r="Z3483">
        <v>70</v>
      </c>
      <c r="AA3483">
        <v>14.212349383546661</v>
      </c>
      <c r="AB3483">
        <v>1.2206555615733696</v>
      </c>
      <c r="AC3483">
        <v>0</v>
      </c>
      <c r="AD3483">
        <v>92.011455519269376</v>
      </c>
      <c r="AG3483">
        <v>15.151515151515152</v>
      </c>
      <c r="AH3483">
        <v>17.138716211496828</v>
      </c>
      <c r="AI3483">
        <v>20</v>
      </c>
      <c r="AJ3483">
        <v>119.655</v>
      </c>
      <c r="AK3483">
        <v>27.911228760456058</v>
      </c>
    </row>
    <row r="3484" spans="1:37">
      <c r="A3484">
        <v>17</v>
      </c>
      <c r="B3484">
        <v>117</v>
      </c>
      <c r="C3484">
        <v>2024</v>
      </c>
      <c r="D3484">
        <v>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10</v>
      </c>
      <c r="N3484">
        <v>99</v>
      </c>
      <c r="O3484">
        <v>99</v>
      </c>
      <c r="P3484">
        <v>99</v>
      </c>
      <c r="Q3484">
        <v>26</v>
      </c>
      <c r="R3484">
        <v>29</v>
      </c>
      <c r="S3484">
        <v>9.7586206896551744</v>
      </c>
      <c r="T3484">
        <v>10</v>
      </c>
      <c r="U3484">
        <v>45.082758620689667</v>
      </c>
      <c r="V3484">
        <v>0</v>
      </c>
      <c r="W3484">
        <v>100</v>
      </c>
      <c r="X3484">
        <v>100</v>
      </c>
      <c r="Y3484">
        <v>100</v>
      </c>
      <c r="Z3484">
        <v>86.206896551724128</v>
      </c>
      <c r="AA3484">
        <v>11.546668991696469</v>
      </c>
      <c r="AB3484">
        <v>1.1642719321471791</v>
      </c>
      <c r="AC3484">
        <v>0</v>
      </c>
      <c r="AD3484">
        <v>87.359294882273986</v>
      </c>
      <c r="AG3484">
        <v>12.719298245614032</v>
      </c>
      <c r="AH3484">
        <v>14.713031735313972</v>
      </c>
      <c r="AI3484">
        <v>29</v>
      </c>
      <c r="AJ3484">
        <v>116.15172413793098</v>
      </c>
      <c r="AK3484">
        <v>28.35965572208562</v>
      </c>
    </row>
    <row r="3485" spans="1:37">
      <c r="A3485">
        <v>17</v>
      </c>
      <c r="B3485">
        <v>118</v>
      </c>
      <c r="C3485">
        <v>2024</v>
      </c>
      <c r="D3485">
        <v>10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10</v>
      </c>
      <c r="N3485">
        <v>99</v>
      </c>
      <c r="O3485">
        <v>99</v>
      </c>
      <c r="P3485">
        <v>99</v>
      </c>
      <c r="Q3485">
        <v>51</v>
      </c>
      <c r="R3485">
        <v>54</v>
      </c>
      <c r="S3485">
        <v>9.7407407407407387</v>
      </c>
      <c r="T3485">
        <v>10</v>
      </c>
      <c r="U3485">
        <v>45.8</v>
      </c>
      <c r="V3485">
        <v>0</v>
      </c>
      <c r="W3485">
        <v>100</v>
      </c>
      <c r="X3485">
        <v>100</v>
      </c>
      <c r="Y3485">
        <v>100</v>
      </c>
      <c r="Z3485">
        <v>72.222222222222229</v>
      </c>
      <c r="AA3485">
        <v>13.035890627204736</v>
      </c>
      <c r="AB3485">
        <v>1.0747124539664383</v>
      </c>
      <c r="AC3485">
        <v>0</v>
      </c>
      <c r="AD3485">
        <v>84.33229694292578</v>
      </c>
      <c r="AG3485">
        <v>9.9264705882352953</v>
      </c>
      <c r="AH3485">
        <v>11.017315342364457</v>
      </c>
      <c r="AI3485">
        <v>54</v>
      </c>
      <c r="AJ3485">
        <v>117.43333333333337</v>
      </c>
      <c r="AK3485">
        <v>27.578970013549696</v>
      </c>
    </row>
    <row r="3486" spans="1:37">
      <c r="A3486">
        <v>17</v>
      </c>
      <c r="B3486">
        <v>119</v>
      </c>
      <c r="C3486">
        <v>2024</v>
      </c>
      <c r="D3486">
        <v>11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10</v>
      </c>
      <c r="N3486">
        <v>99</v>
      </c>
      <c r="O3486">
        <v>99</v>
      </c>
      <c r="P3486">
        <v>99</v>
      </c>
      <c r="R3486">
        <v>0</v>
      </c>
    </row>
    <row r="3487" spans="1:37">
      <c r="A3487">
        <v>17</v>
      </c>
      <c r="B3487">
        <v>120</v>
      </c>
      <c r="C3487">
        <v>2024</v>
      </c>
      <c r="D3487">
        <v>12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10</v>
      </c>
      <c r="N3487">
        <v>99</v>
      </c>
      <c r="O3487">
        <v>99</v>
      </c>
      <c r="P3487">
        <v>99</v>
      </c>
      <c r="R3487">
        <v>0</v>
      </c>
    </row>
    <row r="3488" spans="1:37">
      <c r="A3488">
        <v>17</v>
      </c>
      <c r="B3488">
        <v>121</v>
      </c>
      <c r="C3488">
        <v>2024</v>
      </c>
      <c r="D3488">
        <v>1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11</v>
      </c>
      <c r="N3488">
        <v>99</v>
      </c>
      <c r="O3488">
        <v>99</v>
      </c>
      <c r="P3488">
        <v>99</v>
      </c>
      <c r="Q3488">
        <v>2</v>
      </c>
      <c r="R3488">
        <v>2</v>
      </c>
      <c r="S3488">
        <v>9.5</v>
      </c>
      <c r="T3488">
        <v>11</v>
      </c>
      <c r="U3488">
        <v>54.25</v>
      </c>
      <c r="V3488">
        <v>0</v>
      </c>
      <c r="W3488">
        <v>100</v>
      </c>
      <c r="X3488">
        <v>100</v>
      </c>
      <c r="Y3488">
        <v>100</v>
      </c>
      <c r="Z3488">
        <v>100</v>
      </c>
      <c r="AA3488">
        <v>3.050000000000114</v>
      </c>
      <c r="AB3488">
        <v>1.5</v>
      </c>
      <c r="AC3488">
        <v>0</v>
      </c>
      <c r="AD3488">
        <v>99.999999999997314</v>
      </c>
      <c r="AG3488">
        <v>0.69930069930069916</v>
      </c>
      <c r="AH3488">
        <v>0.91696598351996605</v>
      </c>
      <c r="AI3488">
        <v>1</v>
      </c>
      <c r="AJ3488">
        <v>119.7</v>
      </c>
      <c r="AK3488">
        <v>29.852967610014677</v>
      </c>
    </row>
    <row r="3489" spans="1:37">
      <c r="A3489">
        <v>17</v>
      </c>
      <c r="B3489">
        <v>122</v>
      </c>
      <c r="C3489">
        <v>2024</v>
      </c>
      <c r="D3489">
        <v>2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11</v>
      </c>
      <c r="N3489">
        <v>99</v>
      </c>
      <c r="O3489">
        <v>99</v>
      </c>
      <c r="P3489">
        <v>99</v>
      </c>
      <c r="Q3489">
        <v>2</v>
      </c>
      <c r="R3489">
        <v>2</v>
      </c>
      <c r="S3489">
        <v>8.5</v>
      </c>
      <c r="T3489">
        <v>11</v>
      </c>
      <c r="U3489">
        <v>43.7</v>
      </c>
      <c r="V3489">
        <v>0</v>
      </c>
      <c r="W3489">
        <v>100</v>
      </c>
      <c r="X3489">
        <v>100</v>
      </c>
      <c r="Y3489">
        <v>100</v>
      </c>
      <c r="Z3489">
        <v>100</v>
      </c>
      <c r="AA3489">
        <v>5.0999999999999988</v>
      </c>
      <c r="AB3489">
        <v>0.5</v>
      </c>
      <c r="AC3489">
        <v>0</v>
      </c>
      <c r="AD3489">
        <v>99.999999999998238</v>
      </c>
      <c r="AG3489">
        <v>0.63291139240506322</v>
      </c>
      <c r="AH3489">
        <v>0.6653927263591447</v>
      </c>
      <c r="AI3489">
        <v>2</v>
      </c>
      <c r="AJ3489">
        <v>114</v>
      </c>
      <c r="AK3489">
        <v>29.365910214450292</v>
      </c>
    </row>
    <row r="3490" spans="1:37">
      <c r="A3490">
        <v>17</v>
      </c>
      <c r="B3490">
        <v>123</v>
      </c>
      <c r="C3490">
        <v>2024</v>
      </c>
      <c r="D3490">
        <v>3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11</v>
      </c>
      <c r="N3490">
        <v>99</v>
      </c>
      <c r="O3490">
        <v>99</v>
      </c>
      <c r="P3490">
        <v>99</v>
      </c>
      <c r="Q3490">
        <v>62</v>
      </c>
      <c r="R3490">
        <v>65</v>
      </c>
      <c r="S3490">
        <v>9.5692307692307672</v>
      </c>
      <c r="T3490">
        <v>11</v>
      </c>
      <c r="U3490">
        <v>53.646153846153858</v>
      </c>
      <c r="V3490">
        <v>0</v>
      </c>
      <c r="W3490">
        <v>100</v>
      </c>
      <c r="X3490">
        <v>100</v>
      </c>
      <c r="Y3490">
        <v>100</v>
      </c>
      <c r="Z3490">
        <v>96.923076923076891</v>
      </c>
      <c r="AA3490">
        <v>10.844439580839769</v>
      </c>
      <c r="AB3490">
        <v>1.3122995761314589</v>
      </c>
      <c r="AC3490">
        <v>0</v>
      </c>
      <c r="AD3490">
        <v>76.894389527518939</v>
      </c>
      <c r="AG3490">
        <v>2.9830197338228537</v>
      </c>
      <c r="AH3490">
        <v>3.6379987772484776</v>
      </c>
      <c r="AI3490">
        <v>62</v>
      </c>
      <c r="AJ3490">
        <v>120.99354838709679</v>
      </c>
      <c r="AK3490">
        <v>29.570906344803127</v>
      </c>
    </row>
    <row r="3491" spans="1:37">
      <c r="A3491">
        <v>17</v>
      </c>
      <c r="B3491">
        <v>124</v>
      </c>
      <c r="C3491">
        <v>2024</v>
      </c>
      <c r="D3491">
        <v>4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11</v>
      </c>
      <c r="N3491">
        <v>99</v>
      </c>
      <c r="O3491">
        <v>99</v>
      </c>
      <c r="P3491">
        <v>99</v>
      </c>
      <c r="Q3491">
        <v>15</v>
      </c>
      <c r="R3491">
        <v>16</v>
      </c>
      <c r="S3491">
        <v>8.75</v>
      </c>
      <c r="T3491">
        <v>11</v>
      </c>
      <c r="U3491">
        <v>45.45</v>
      </c>
      <c r="V3491">
        <v>0</v>
      </c>
      <c r="W3491">
        <v>100</v>
      </c>
      <c r="X3491">
        <v>100</v>
      </c>
      <c r="Y3491">
        <v>100</v>
      </c>
      <c r="Z3491">
        <v>81.25</v>
      </c>
      <c r="AA3491">
        <v>10.836050941187018</v>
      </c>
      <c r="AB3491">
        <v>1.299038105676658</v>
      </c>
      <c r="AC3491">
        <v>0</v>
      </c>
      <c r="AD3491">
        <v>61.450182735337357</v>
      </c>
      <c r="AG3491">
        <v>3.892944038929441</v>
      </c>
      <c r="AH3491">
        <v>4.5251459222660593</v>
      </c>
      <c r="AI3491">
        <v>12</v>
      </c>
      <c r="AJ3491">
        <v>118.19166666666663</v>
      </c>
      <c r="AK3491">
        <v>27.74513053258076</v>
      </c>
    </row>
    <row r="3492" spans="1:37">
      <c r="A3492">
        <v>17</v>
      </c>
      <c r="B3492">
        <v>125</v>
      </c>
      <c r="C3492">
        <v>2024</v>
      </c>
      <c r="D3492">
        <v>5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11</v>
      </c>
      <c r="N3492">
        <v>99</v>
      </c>
      <c r="O3492">
        <v>99</v>
      </c>
      <c r="P3492">
        <v>99</v>
      </c>
      <c r="Q3492">
        <v>8</v>
      </c>
      <c r="R3492">
        <v>8</v>
      </c>
      <c r="S3492">
        <v>9.5</v>
      </c>
      <c r="T3492">
        <v>11</v>
      </c>
      <c r="U3492">
        <v>51.062500000000007</v>
      </c>
      <c r="V3492">
        <v>0</v>
      </c>
      <c r="W3492">
        <v>100</v>
      </c>
      <c r="X3492">
        <v>100</v>
      </c>
      <c r="Y3492">
        <v>100</v>
      </c>
      <c r="Z3492">
        <v>75</v>
      </c>
      <c r="AA3492">
        <v>12.470358605509272</v>
      </c>
      <c r="AB3492">
        <v>1.58113883008419</v>
      </c>
      <c r="AC3492">
        <v>0</v>
      </c>
      <c r="AD3492">
        <v>76.423738882072257</v>
      </c>
      <c r="AG3492">
        <v>5.9259259259259265</v>
      </c>
      <c r="AH3492">
        <v>7.3983518971294044</v>
      </c>
      <c r="AI3492">
        <v>7</v>
      </c>
      <c r="AJ3492">
        <v>119.87142857142859</v>
      </c>
      <c r="AK3492">
        <v>27.945939038293705</v>
      </c>
    </row>
    <row r="3493" spans="1:37">
      <c r="A3493">
        <v>17</v>
      </c>
      <c r="B3493">
        <v>126</v>
      </c>
      <c r="C3493">
        <v>2024</v>
      </c>
      <c r="D3493">
        <v>6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11</v>
      </c>
      <c r="N3493">
        <v>99</v>
      </c>
      <c r="O3493">
        <v>99</v>
      </c>
      <c r="P3493">
        <v>99</v>
      </c>
      <c r="Q3493">
        <v>5</v>
      </c>
      <c r="R3493">
        <v>5</v>
      </c>
      <c r="S3493">
        <v>9.1999999999999993</v>
      </c>
      <c r="T3493">
        <v>11</v>
      </c>
      <c r="U3493">
        <v>45.46</v>
      </c>
      <c r="V3493">
        <v>0</v>
      </c>
      <c r="W3493">
        <v>100</v>
      </c>
      <c r="X3493">
        <v>100</v>
      </c>
      <c r="Y3493">
        <v>100</v>
      </c>
      <c r="Z3493">
        <v>100</v>
      </c>
      <c r="AA3493">
        <v>6.9436589778012312</v>
      </c>
      <c r="AB3493">
        <v>0.97979589711327819</v>
      </c>
      <c r="AC3493">
        <v>0</v>
      </c>
      <c r="AD3493">
        <v>94.77657908196106</v>
      </c>
      <c r="AG3493">
        <v>5.617977528089888</v>
      </c>
      <c r="AH3493">
        <v>6.7230619065929194</v>
      </c>
      <c r="AI3493">
        <v>5</v>
      </c>
      <c r="AJ3493">
        <v>117.16</v>
      </c>
      <c r="AK3493">
        <v>28.079719972699696</v>
      </c>
    </row>
    <row r="3494" spans="1:37">
      <c r="A3494">
        <v>17</v>
      </c>
      <c r="B3494">
        <v>127</v>
      </c>
      <c r="C3494">
        <v>2024</v>
      </c>
      <c r="D3494">
        <v>7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11</v>
      </c>
      <c r="N3494">
        <v>99</v>
      </c>
      <c r="O3494">
        <v>99</v>
      </c>
      <c r="P3494">
        <v>99</v>
      </c>
      <c r="Q3494">
        <v>2</v>
      </c>
      <c r="R3494">
        <v>2</v>
      </c>
      <c r="S3494">
        <v>9.5</v>
      </c>
      <c r="T3494">
        <v>11</v>
      </c>
      <c r="U3494">
        <v>51.7</v>
      </c>
      <c r="V3494">
        <v>0</v>
      </c>
      <c r="W3494">
        <v>100</v>
      </c>
      <c r="X3494">
        <v>100</v>
      </c>
      <c r="Y3494">
        <v>100</v>
      </c>
      <c r="Z3494">
        <v>50</v>
      </c>
      <c r="AA3494">
        <v>17.799999999999986</v>
      </c>
      <c r="AB3494">
        <v>2.5</v>
      </c>
      <c r="AC3494">
        <v>0</v>
      </c>
      <c r="AD3494">
        <v>99.999999999999915</v>
      </c>
      <c r="AG3494">
        <v>8</v>
      </c>
      <c r="AH3494">
        <v>10.637860082304528</v>
      </c>
      <c r="AI3494">
        <v>2</v>
      </c>
      <c r="AJ3494">
        <v>119.9</v>
      </c>
      <c r="AK3494">
        <v>28.907123817734487</v>
      </c>
    </row>
    <row r="3495" spans="1:37">
      <c r="A3495">
        <v>17</v>
      </c>
      <c r="B3495">
        <v>128</v>
      </c>
      <c r="C3495">
        <v>2024</v>
      </c>
      <c r="D3495">
        <v>8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11</v>
      </c>
      <c r="N3495">
        <v>99</v>
      </c>
      <c r="O3495">
        <v>99</v>
      </c>
      <c r="P3495">
        <v>99</v>
      </c>
      <c r="Q3495">
        <v>9</v>
      </c>
      <c r="R3495">
        <v>9</v>
      </c>
      <c r="S3495">
        <v>10.222222222222221</v>
      </c>
      <c r="T3495">
        <v>11</v>
      </c>
      <c r="U3495">
        <v>48.277777777777779</v>
      </c>
      <c r="V3495">
        <v>0</v>
      </c>
      <c r="W3495">
        <v>100</v>
      </c>
      <c r="X3495">
        <v>100</v>
      </c>
      <c r="Y3495">
        <v>100</v>
      </c>
      <c r="Z3495">
        <v>77.777777777777771</v>
      </c>
      <c r="AA3495">
        <v>12.430319364608993</v>
      </c>
      <c r="AB3495">
        <v>0.91624569458171523</v>
      </c>
      <c r="AC3495">
        <v>0</v>
      </c>
      <c r="AD3495">
        <v>91.845515015655295</v>
      </c>
      <c r="AG3495">
        <v>6.8181818181818192</v>
      </c>
      <c r="AH3495">
        <v>7.5871341761542226</v>
      </c>
      <c r="AI3495">
        <v>9</v>
      </c>
      <c r="AJ3495">
        <v>116.94444444444444</v>
      </c>
      <c r="AK3495">
        <v>29.488941635847475</v>
      </c>
    </row>
    <row r="3496" spans="1:37">
      <c r="A3496">
        <v>17</v>
      </c>
      <c r="B3496">
        <v>129</v>
      </c>
      <c r="C3496">
        <v>2024</v>
      </c>
      <c r="D3496">
        <v>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11</v>
      </c>
      <c r="N3496">
        <v>99</v>
      </c>
      <c r="O3496">
        <v>99</v>
      </c>
      <c r="P3496">
        <v>99</v>
      </c>
      <c r="Q3496">
        <v>20</v>
      </c>
      <c r="R3496">
        <v>21</v>
      </c>
      <c r="S3496">
        <v>10.285714285714288</v>
      </c>
      <c r="T3496">
        <v>11</v>
      </c>
      <c r="U3496">
        <v>48.542857142857152</v>
      </c>
      <c r="V3496">
        <v>0</v>
      </c>
      <c r="W3496">
        <v>100</v>
      </c>
      <c r="X3496">
        <v>100</v>
      </c>
      <c r="Y3496">
        <v>100</v>
      </c>
      <c r="Z3496">
        <v>71.428571428571445</v>
      </c>
      <c r="AA3496">
        <v>14.181093094699875</v>
      </c>
      <c r="AB3496">
        <v>1.2399253872658509</v>
      </c>
      <c r="AC3496">
        <v>0</v>
      </c>
      <c r="AD3496">
        <v>92.035121782896496</v>
      </c>
      <c r="AG3496">
        <v>9.2105263157894726</v>
      </c>
      <c r="AH3496">
        <v>11.471978392977716</v>
      </c>
      <c r="AI3496">
        <v>21</v>
      </c>
      <c r="AJ3496">
        <v>116.13809523809522</v>
      </c>
      <c r="AK3496">
        <v>30.216041786269525</v>
      </c>
    </row>
    <row r="3497" spans="1:37">
      <c r="A3497">
        <v>17</v>
      </c>
      <c r="B3497">
        <v>130</v>
      </c>
      <c r="C3497">
        <v>2024</v>
      </c>
      <c r="D3497">
        <v>10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11</v>
      </c>
      <c r="N3497">
        <v>99</v>
      </c>
      <c r="O3497">
        <v>99</v>
      </c>
      <c r="P3497">
        <v>99</v>
      </c>
      <c r="Q3497">
        <v>25</v>
      </c>
      <c r="R3497">
        <v>25</v>
      </c>
      <c r="S3497">
        <v>10</v>
      </c>
      <c r="T3497">
        <v>11</v>
      </c>
      <c r="U3497">
        <v>47.016000000000005</v>
      </c>
      <c r="V3497">
        <v>0</v>
      </c>
      <c r="W3497">
        <v>100</v>
      </c>
      <c r="X3497">
        <v>100</v>
      </c>
      <c r="Y3497">
        <v>100</v>
      </c>
      <c r="Z3497">
        <v>84</v>
      </c>
      <c r="AA3497">
        <v>10.641679566684914</v>
      </c>
      <c r="AB3497">
        <v>1.019803902718557</v>
      </c>
      <c r="AC3497">
        <v>0</v>
      </c>
      <c r="AD3497">
        <v>83.188770011942992</v>
      </c>
      <c r="AG3497">
        <v>4.5955882352941186</v>
      </c>
      <c r="AH3497">
        <v>5.2360312362183343</v>
      </c>
      <c r="AI3497">
        <v>25</v>
      </c>
      <c r="AJ3497">
        <v>117.396</v>
      </c>
      <c r="AK3497">
        <v>28.648852297037912</v>
      </c>
    </row>
    <row r="3498" spans="1:37">
      <c r="A3498">
        <v>17</v>
      </c>
      <c r="B3498">
        <v>131</v>
      </c>
      <c r="C3498">
        <v>2024</v>
      </c>
      <c r="D3498">
        <v>11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11</v>
      </c>
      <c r="N3498">
        <v>99</v>
      </c>
      <c r="O3498">
        <v>99</v>
      </c>
      <c r="P3498">
        <v>99</v>
      </c>
      <c r="Q3498">
        <v>2</v>
      </c>
      <c r="R3498">
        <v>3</v>
      </c>
      <c r="S3498">
        <v>10</v>
      </c>
      <c r="T3498">
        <v>11</v>
      </c>
      <c r="U3498">
        <v>52.73333333333332</v>
      </c>
      <c r="V3498">
        <v>0</v>
      </c>
      <c r="W3498">
        <v>100</v>
      </c>
      <c r="X3498">
        <v>100</v>
      </c>
      <c r="Y3498">
        <v>100</v>
      </c>
      <c r="Z3498">
        <v>66.666666666666686</v>
      </c>
      <c r="AA3498">
        <v>16.668599887879687</v>
      </c>
      <c r="AB3498">
        <v>0.81649658092772603</v>
      </c>
      <c r="AC3498">
        <v>0</v>
      </c>
      <c r="AD3498">
        <v>96.743623230456862</v>
      </c>
      <c r="AG3498">
        <v>2.8571428571428577</v>
      </c>
      <c r="AH3498">
        <v>3.5608976523285389</v>
      </c>
      <c r="AI3498">
        <v>3</v>
      </c>
      <c r="AJ3498">
        <v>120.76666666666664</v>
      </c>
      <c r="AK3498">
        <v>28.703654365369943</v>
      </c>
    </row>
    <row r="3499" spans="1:37">
      <c r="A3499">
        <v>17</v>
      </c>
      <c r="B3499">
        <v>132</v>
      </c>
      <c r="C3499">
        <v>2024</v>
      </c>
      <c r="D3499">
        <v>12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11</v>
      </c>
      <c r="N3499">
        <v>99</v>
      </c>
      <c r="O3499">
        <v>99</v>
      </c>
      <c r="P3499">
        <v>99</v>
      </c>
      <c r="R3499">
        <v>0</v>
      </c>
    </row>
    <row r="3500" spans="1:37">
      <c r="A3500">
        <v>17</v>
      </c>
      <c r="B3500">
        <v>133</v>
      </c>
      <c r="C3500">
        <v>2024</v>
      </c>
      <c r="D3500">
        <v>1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12</v>
      </c>
      <c r="N3500">
        <v>99</v>
      </c>
      <c r="O3500">
        <v>99</v>
      </c>
      <c r="P3500">
        <v>99</v>
      </c>
      <c r="Q3500">
        <v>1</v>
      </c>
      <c r="R3500">
        <v>1</v>
      </c>
      <c r="S3500">
        <v>9</v>
      </c>
      <c r="T3500">
        <v>12</v>
      </c>
      <c r="U3500">
        <v>46.6</v>
      </c>
      <c r="V3500">
        <v>0</v>
      </c>
      <c r="W3500">
        <v>100</v>
      </c>
      <c r="X3500">
        <v>100</v>
      </c>
      <c r="Y3500">
        <v>100</v>
      </c>
      <c r="Z3500">
        <v>100</v>
      </c>
      <c r="AA3500">
        <v>0</v>
      </c>
      <c r="AB3500">
        <v>0</v>
      </c>
      <c r="AC3500">
        <v>0</v>
      </c>
      <c r="AG3500">
        <v>0.34965034965034958</v>
      </c>
      <c r="AH3500">
        <v>0.39383055144728502</v>
      </c>
      <c r="AI3500">
        <v>0</v>
      </c>
    </row>
    <row r="3501" spans="1:37">
      <c r="A3501">
        <v>17</v>
      </c>
      <c r="B3501">
        <v>134</v>
      </c>
      <c r="C3501">
        <v>2024</v>
      </c>
      <c r="D3501">
        <v>2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12</v>
      </c>
      <c r="N3501">
        <v>99</v>
      </c>
      <c r="O3501">
        <v>99</v>
      </c>
      <c r="P3501">
        <v>99</v>
      </c>
      <c r="R3501">
        <v>0</v>
      </c>
    </row>
    <row r="3502" spans="1:37">
      <c r="A3502">
        <v>17</v>
      </c>
      <c r="B3502">
        <v>135</v>
      </c>
      <c r="C3502">
        <v>2024</v>
      </c>
      <c r="D3502">
        <v>3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12</v>
      </c>
      <c r="N3502">
        <v>99</v>
      </c>
      <c r="O3502">
        <v>99</v>
      </c>
      <c r="P3502">
        <v>99</v>
      </c>
      <c r="Q3502">
        <v>20</v>
      </c>
      <c r="R3502">
        <v>21</v>
      </c>
      <c r="S3502">
        <v>10.523809523809524</v>
      </c>
      <c r="T3502">
        <v>12</v>
      </c>
      <c r="U3502">
        <v>57.719047619047601</v>
      </c>
      <c r="V3502">
        <v>0</v>
      </c>
      <c r="W3502">
        <v>100</v>
      </c>
      <c r="X3502">
        <v>100</v>
      </c>
      <c r="Y3502">
        <v>100</v>
      </c>
      <c r="Z3502">
        <v>100</v>
      </c>
      <c r="AA3502">
        <v>7.7811505482720751</v>
      </c>
      <c r="AB3502">
        <v>1.2196427118919748</v>
      </c>
      <c r="AC3502">
        <v>0</v>
      </c>
      <c r="AD3502">
        <v>34.868201735626528</v>
      </c>
      <c r="AG3502">
        <v>0.96374483708122971</v>
      </c>
      <c r="AH3502">
        <v>1.2645879890745275</v>
      </c>
      <c r="AI3502">
        <v>21</v>
      </c>
      <c r="AJ3502">
        <v>119.46190476190478</v>
      </c>
      <c r="AK3502">
        <v>34.098551043907129</v>
      </c>
    </row>
    <row r="3503" spans="1:37">
      <c r="A3503">
        <v>17</v>
      </c>
      <c r="B3503">
        <v>136</v>
      </c>
      <c r="C3503">
        <v>2024</v>
      </c>
      <c r="D3503">
        <v>4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12</v>
      </c>
      <c r="N3503">
        <v>99</v>
      </c>
      <c r="O3503">
        <v>99</v>
      </c>
      <c r="P3503">
        <v>99</v>
      </c>
      <c r="Q3503">
        <v>3</v>
      </c>
      <c r="R3503">
        <v>3</v>
      </c>
      <c r="S3503">
        <v>9.3333333333333357</v>
      </c>
      <c r="T3503">
        <v>12</v>
      </c>
      <c r="U3503">
        <v>52.233333333333341</v>
      </c>
      <c r="V3503">
        <v>0</v>
      </c>
      <c r="W3503">
        <v>100</v>
      </c>
      <c r="X3503">
        <v>100</v>
      </c>
      <c r="Y3503">
        <v>100</v>
      </c>
      <c r="Z3503">
        <v>100</v>
      </c>
      <c r="AA3503">
        <v>1.701633202413168</v>
      </c>
      <c r="AB3503">
        <v>0.47140452079101841</v>
      </c>
      <c r="AC3503">
        <v>0</v>
      </c>
      <c r="AD3503">
        <v>94.190414738984188</v>
      </c>
      <c r="AG3503">
        <v>0.72992700729927051</v>
      </c>
      <c r="AH3503">
        <v>0.97509676295254588</v>
      </c>
      <c r="AI3503">
        <v>3</v>
      </c>
      <c r="AJ3503">
        <v>124.53333333333336</v>
      </c>
      <c r="AK3503">
        <v>27.086572352388711</v>
      </c>
    </row>
    <row r="3504" spans="1:37">
      <c r="A3504">
        <v>17</v>
      </c>
      <c r="B3504">
        <v>137</v>
      </c>
      <c r="C3504">
        <v>2024</v>
      </c>
      <c r="D3504">
        <v>5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12</v>
      </c>
      <c r="N3504">
        <v>99</v>
      </c>
      <c r="O3504">
        <v>99</v>
      </c>
      <c r="P3504">
        <v>99</v>
      </c>
      <c r="Q3504">
        <v>4</v>
      </c>
      <c r="R3504">
        <v>4</v>
      </c>
      <c r="S3504">
        <v>9.25</v>
      </c>
      <c r="T3504">
        <v>12</v>
      </c>
      <c r="U3504">
        <v>50.75</v>
      </c>
      <c r="V3504">
        <v>0</v>
      </c>
      <c r="W3504">
        <v>100</v>
      </c>
      <c r="X3504">
        <v>100</v>
      </c>
      <c r="Y3504">
        <v>100</v>
      </c>
      <c r="Z3504">
        <v>100</v>
      </c>
      <c r="AA3504">
        <v>5.3058929502959371</v>
      </c>
      <c r="AB3504">
        <v>0.4330127018922193</v>
      </c>
      <c r="AC3504">
        <v>0</v>
      </c>
      <c r="AD3504">
        <v>87.594486178191119</v>
      </c>
      <c r="AG3504">
        <v>2.9629629629629632</v>
      </c>
      <c r="AH3504">
        <v>3.6765371728696912</v>
      </c>
      <c r="AI3504">
        <v>4</v>
      </c>
      <c r="AJ3504">
        <v>120.325</v>
      </c>
      <c r="AK3504">
        <v>29.212169054345448</v>
      </c>
    </row>
    <row r="3505" spans="1:37">
      <c r="A3505">
        <v>17</v>
      </c>
      <c r="B3505">
        <v>138</v>
      </c>
      <c r="C3505">
        <v>2024</v>
      </c>
      <c r="D3505">
        <v>6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12</v>
      </c>
      <c r="N3505">
        <v>99</v>
      </c>
      <c r="O3505">
        <v>99</v>
      </c>
      <c r="P3505">
        <v>99</v>
      </c>
      <c r="R3505">
        <v>0</v>
      </c>
    </row>
    <row r="3506" spans="1:37">
      <c r="A3506">
        <v>17</v>
      </c>
      <c r="B3506">
        <v>139</v>
      </c>
      <c r="C3506">
        <v>2024</v>
      </c>
      <c r="D3506">
        <v>7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12</v>
      </c>
      <c r="N3506">
        <v>99</v>
      </c>
      <c r="O3506">
        <v>99</v>
      </c>
      <c r="P3506">
        <v>99</v>
      </c>
      <c r="Q3506">
        <v>1</v>
      </c>
      <c r="R3506">
        <v>3</v>
      </c>
      <c r="S3506">
        <v>8.3333333333333357</v>
      </c>
      <c r="T3506">
        <v>12</v>
      </c>
      <c r="U3506">
        <v>40.166666666666657</v>
      </c>
      <c r="V3506">
        <v>0</v>
      </c>
      <c r="W3506">
        <v>100</v>
      </c>
      <c r="X3506">
        <v>100</v>
      </c>
      <c r="Y3506">
        <v>100</v>
      </c>
      <c r="Z3506">
        <v>100</v>
      </c>
      <c r="AA3506">
        <v>2.1296843793285727</v>
      </c>
      <c r="AB3506">
        <v>0.47140452079101841</v>
      </c>
      <c r="AC3506">
        <v>0</v>
      </c>
      <c r="AD3506">
        <v>74.152074362675648</v>
      </c>
      <c r="AG3506">
        <v>12</v>
      </c>
      <c r="AH3506">
        <v>12.397119341563783</v>
      </c>
      <c r="AI3506">
        <v>3</v>
      </c>
      <c r="AJ3506">
        <v>117.40000000000002</v>
      </c>
      <c r="AK3506">
        <v>24.812885649721046</v>
      </c>
    </row>
    <row r="3507" spans="1:37">
      <c r="A3507">
        <v>17</v>
      </c>
      <c r="B3507">
        <v>140</v>
      </c>
      <c r="C3507">
        <v>2024</v>
      </c>
      <c r="D3507">
        <v>8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12</v>
      </c>
      <c r="N3507">
        <v>99</v>
      </c>
      <c r="O3507">
        <v>99</v>
      </c>
      <c r="P3507">
        <v>99</v>
      </c>
      <c r="Q3507">
        <v>8</v>
      </c>
      <c r="R3507">
        <v>8</v>
      </c>
      <c r="S3507">
        <v>10.375</v>
      </c>
      <c r="T3507">
        <v>12</v>
      </c>
      <c r="U3507">
        <v>55.45000000000001</v>
      </c>
      <c r="V3507">
        <v>0</v>
      </c>
      <c r="W3507">
        <v>100</v>
      </c>
      <c r="X3507">
        <v>100</v>
      </c>
      <c r="Y3507">
        <v>100</v>
      </c>
      <c r="Z3507">
        <v>87.5</v>
      </c>
      <c r="AA3507">
        <v>10.449162645877397</v>
      </c>
      <c r="AB3507">
        <v>0.69597054535375247</v>
      </c>
      <c r="AC3507">
        <v>0</v>
      </c>
      <c r="AD3507">
        <v>83.450107046042689</v>
      </c>
      <c r="AG3507">
        <v>6.0606060606060606</v>
      </c>
      <c r="AH3507">
        <v>7.7460361807641283</v>
      </c>
      <c r="AI3507">
        <v>8</v>
      </c>
      <c r="AJ3507">
        <v>123.03749999999999</v>
      </c>
      <c r="AK3507">
        <v>29.480269066982281</v>
      </c>
    </row>
    <row r="3508" spans="1:37">
      <c r="A3508">
        <v>17</v>
      </c>
      <c r="B3508">
        <v>141</v>
      </c>
      <c r="C3508">
        <v>2024</v>
      </c>
      <c r="D3508">
        <v>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12</v>
      </c>
      <c r="N3508">
        <v>99</v>
      </c>
      <c r="O3508">
        <v>99</v>
      </c>
      <c r="P3508">
        <v>99</v>
      </c>
      <c r="Q3508">
        <v>8</v>
      </c>
      <c r="R3508">
        <v>8</v>
      </c>
      <c r="S3508">
        <v>10.125</v>
      </c>
      <c r="T3508">
        <v>12</v>
      </c>
      <c r="U3508">
        <v>49.962499999999999</v>
      </c>
      <c r="V3508">
        <v>0</v>
      </c>
      <c r="W3508">
        <v>100</v>
      </c>
      <c r="X3508">
        <v>100</v>
      </c>
      <c r="Y3508">
        <v>100</v>
      </c>
      <c r="Z3508">
        <v>100</v>
      </c>
      <c r="AA3508">
        <v>9.1363200332519057</v>
      </c>
      <c r="AB3508">
        <v>0.78062474979979979</v>
      </c>
      <c r="AC3508">
        <v>0</v>
      </c>
      <c r="AD3508">
        <v>79.285722603779675</v>
      </c>
      <c r="AG3508">
        <v>3.5087719298245608</v>
      </c>
      <c r="AH3508">
        <v>4.4980868782354255</v>
      </c>
      <c r="AI3508">
        <v>8</v>
      </c>
      <c r="AJ3508">
        <v>118.52500000000001</v>
      </c>
      <c r="AK3508">
        <v>29.818053110368247</v>
      </c>
    </row>
    <row r="3509" spans="1:37">
      <c r="A3509">
        <v>17</v>
      </c>
      <c r="B3509">
        <v>142</v>
      </c>
      <c r="C3509">
        <v>2024</v>
      </c>
      <c r="D3509">
        <v>10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12</v>
      </c>
      <c r="N3509">
        <v>99</v>
      </c>
      <c r="O3509">
        <v>99</v>
      </c>
      <c r="P3509">
        <v>99</v>
      </c>
      <c r="Q3509">
        <v>4</v>
      </c>
      <c r="R3509">
        <v>4</v>
      </c>
      <c r="S3509">
        <v>10.5</v>
      </c>
      <c r="T3509">
        <v>12</v>
      </c>
      <c r="U3509">
        <v>51.325000000000003</v>
      </c>
      <c r="V3509">
        <v>0</v>
      </c>
      <c r="W3509">
        <v>100</v>
      </c>
      <c r="X3509">
        <v>100</v>
      </c>
      <c r="Y3509">
        <v>100</v>
      </c>
      <c r="Z3509">
        <v>100</v>
      </c>
      <c r="AA3509">
        <v>8.5709903161770011</v>
      </c>
      <c r="AB3509">
        <v>0.5</v>
      </c>
      <c r="AC3509">
        <v>0</v>
      </c>
      <c r="AD3509">
        <v>51.627639709826177</v>
      </c>
      <c r="AG3509">
        <v>0.73529411764705888</v>
      </c>
      <c r="AH3509">
        <v>0.91454586761581025</v>
      </c>
      <c r="AI3509">
        <v>4</v>
      </c>
      <c r="AJ3509">
        <v>118.625</v>
      </c>
      <c r="AK3509">
        <v>30.504895673181753</v>
      </c>
    </row>
    <row r="3510" spans="1:37">
      <c r="A3510">
        <v>17</v>
      </c>
      <c r="B3510">
        <v>143</v>
      </c>
      <c r="C3510">
        <v>2024</v>
      </c>
      <c r="D3510">
        <v>11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12</v>
      </c>
      <c r="N3510">
        <v>99</v>
      </c>
      <c r="O3510">
        <v>99</v>
      </c>
      <c r="P3510">
        <v>99</v>
      </c>
      <c r="R3510">
        <v>0</v>
      </c>
    </row>
    <row r="3511" spans="1:37">
      <c r="A3511">
        <v>17</v>
      </c>
      <c r="B3511">
        <v>144</v>
      </c>
      <c r="C3511">
        <v>2024</v>
      </c>
      <c r="D3511">
        <v>12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12</v>
      </c>
      <c r="N3511">
        <v>99</v>
      </c>
      <c r="O3511">
        <v>99</v>
      </c>
      <c r="P3511">
        <v>99</v>
      </c>
      <c r="R3511">
        <v>0</v>
      </c>
    </row>
    <row r="3512" spans="1:37">
      <c r="A3512">
        <v>17</v>
      </c>
      <c r="B3512">
        <v>145</v>
      </c>
      <c r="C3512">
        <v>2024</v>
      </c>
      <c r="D3512">
        <v>1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13</v>
      </c>
      <c r="N3512">
        <v>99</v>
      </c>
      <c r="O3512">
        <v>99</v>
      </c>
      <c r="P3512">
        <v>99</v>
      </c>
      <c r="R3512">
        <v>0</v>
      </c>
    </row>
    <row r="3513" spans="1:37">
      <c r="A3513">
        <v>17</v>
      </c>
      <c r="B3513">
        <v>146</v>
      </c>
      <c r="C3513">
        <v>2024</v>
      </c>
      <c r="D3513">
        <v>2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13</v>
      </c>
      <c r="N3513">
        <v>99</v>
      </c>
      <c r="O3513">
        <v>99</v>
      </c>
      <c r="P3513">
        <v>99</v>
      </c>
      <c r="Q3513">
        <v>1</v>
      </c>
      <c r="R3513">
        <v>1</v>
      </c>
      <c r="S3513">
        <v>9</v>
      </c>
      <c r="T3513">
        <v>13</v>
      </c>
      <c r="U3513">
        <v>44.5</v>
      </c>
      <c r="V3513">
        <v>0</v>
      </c>
      <c r="W3513">
        <v>100</v>
      </c>
      <c r="X3513">
        <v>100</v>
      </c>
      <c r="Y3513">
        <v>100</v>
      </c>
      <c r="Z3513">
        <v>100</v>
      </c>
      <c r="AA3513">
        <v>0</v>
      </c>
      <c r="AB3513">
        <v>0</v>
      </c>
      <c r="AC3513">
        <v>0</v>
      </c>
      <c r="AG3513">
        <v>0.31645569620253161</v>
      </c>
      <c r="AH3513">
        <v>0.33878691445059417</v>
      </c>
      <c r="AI3513">
        <v>1</v>
      </c>
      <c r="AJ3513">
        <v>108.5</v>
      </c>
      <c r="AK3513">
        <v>34.839410380167458</v>
      </c>
    </row>
    <row r="3514" spans="1:37">
      <c r="A3514">
        <v>17</v>
      </c>
      <c r="B3514">
        <v>147</v>
      </c>
      <c r="C3514">
        <v>2024</v>
      </c>
      <c r="D3514">
        <v>3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13</v>
      </c>
      <c r="N3514">
        <v>99</v>
      </c>
      <c r="O3514">
        <v>99</v>
      </c>
      <c r="P3514">
        <v>99</v>
      </c>
      <c r="Q3514">
        <v>11</v>
      </c>
      <c r="R3514">
        <v>11</v>
      </c>
      <c r="S3514">
        <v>10.727272727272727</v>
      </c>
      <c r="T3514">
        <v>13</v>
      </c>
      <c r="U3514">
        <v>62.145454545454555</v>
      </c>
      <c r="V3514">
        <v>0</v>
      </c>
      <c r="W3514">
        <v>100</v>
      </c>
      <c r="X3514">
        <v>100</v>
      </c>
      <c r="Y3514">
        <v>100</v>
      </c>
      <c r="Z3514">
        <v>100</v>
      </c>
      <c r="AA3514">
        <v>11.167433467360961</v>
      </c>
      <c r="AB3514">
        <v>1.5427784316797419</v>
      </c>
      <c r="AC3514">
        <v>0</v>
      </c>
      <c r="AD3514">
        <v>66.71482931234938</v>
      </c>
      <c r="AG3514">
        <v>0.50481872418540619</v>
      </c>
      <c r="AH3514">
        <v>0.71320216923632318</v>
      </c>
      <c r="AI3514">
        <v>11</v>
      </c>
      <c r="AJ3514">
        <v>120.6818181818182</v>
      </c>
      <c r="AK3514">
        <v>35.012421471838486</v>
      </c>
    </row>
    <row r="3515" spans="1:37">
      <c r="A3515">
        <v>17</v>
      </c>
      <c r="B3515">
        <v>148</v>
      </c>
      <c r="C3515">
        <v>2024</v>
      </c>
      <c r="D3515">
        <v>4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13</v>
      </c>
      <c r="N3515">
        <v>99</v>
      </c>
      <c r="O3515">
        <v>99</v>
      </c>
      <c r="P3515">
        <v>99</v>
      </c>
      <c r="Q3515">
        <v>1</v>
      </c>
      <c r="R3515">
        <v>1</v>
      </c>
      <c r="S3515">
        <v>9</v>
      </c>
      <c r="T3515">
        <v>13</v>
      </c>
      <c r="U3515">
        <v>64.8</v>
      </c>
      <c r="V3515">
        <v>0</v>
      </c>
      <c r="W3515">
        <v>100</v>
      </c>
      <c r="X3515">
        <v>100</v>
      </c>
      <c r="Y3515">
        <v>100</v>
      </c>
      <c r="Z3515">
        <v>100</v>
      </c>
      <c r="AA3515">
        <v>0</v>
      </c>
      <c r="AB3515">
        <v>0</v>
      </c>
      <c r="AC3515">
        <v>0</v>
      </c>
      <c r="AG3515">
        <v>0.24330900243309003</v>
      </c>
      <c r="AH3515">
        <v>0.40323082475638128</v>
      </c>
      <c r="AI3515">
        <v>1</v>
      </c>
      <c r="AJ3515">
        <v>130.1</v>
      </c>
      <c r="AK3515">
        <v>29.426805326820872</v>
      </c>
    </row>
    <row r="3516" spans="1:37">
      <c r="A3516">
        <v>17</v>
      </c>
      <c r="B3516">
        <v>149</v>
      </c>
      <c r="C3516">
        <v>2024</v>
      </c>
      <c r="D3516">
        <v>5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13</v>
      </c>
      <c r="N3516">
        <v>99</v>
      </c>
      <c r="O3516">
        <v>99</v>
      </c>
      <c r="P3516">
        <v>99</v>
      </c>
      <c r="Q3516">
        <v>1</v>
      </c>
      <c r="R3516">
        <v>1</v>
      </c>
      <c r="S3516">
        <v>9</v>
      </c>
      <c r="T3516">
        <v>13</v>
      </c>
      <c r="U3516">
        <v>45.5</v>
      </c>
      <c r="V3516">
        <v>0</v>
      </c>
      <c r="W3516">
        <v>100</v>
      </c>
      <c r="X3516">
        <v>100</v>
      </c>
      <c r="Y3516">
        <v>100</v>
      </c>
      <c r="Z3516">
        <v>100</v>
      </c>
      <c r="AA3516">
        <v>0</v>
      </c>
      <c r="AB3516">
        <v>0</v>
      </c>
      <c r="AC3516">
        <v>0</v>
      </c>
      <c r="AG3516">
        <v>0.74074074074074081</v>
      </c>
      <c r="AH3516">
        <v>0.82405143529837932</v>
      </c>
      <c r="AI3516">
        <v>1</v>
      </c>
      <c r="AJ3516">
        <v>116.9</v>
      </c>
      <c r="AK3516">
        <v>28.481828245224879</v>
      </c>
    </row>
    <row r="3517" spans="1:37">
      <c r="A3517">
        <v>17</v>
      </c>
      <c r="B3517">
        <v>150</v>
      </c>
      <c r="C3517">
        <v>2024</v>
      </c>
      <c r="D3517">
        <v>6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13</v>
      </c>
      <c r="N3517">
        <v>99</v>
      </c>
      <c r="O3517">
        <v>99</v>
      </c>
      <c r="P3517">
        <v>99</v>
      </c>
      <c r="Q3517">
        <v>2</v>
      </c>
      <c r="R3517">
        <v>2</v>
      </c>
      <c r="S3517">
        <v>11</v>
      </c>
      <c r="T3517">
        <v>13</v>
      </c>
      <c r="U3517">
        <v>55.4</v>
      </c>
      <c r="V3517">
        <v>0</v>
      </c>
      <c r="W3517">
        <v>100</v>
      </c>
      <c r="X3517">
        <v>100</v>
      </c>
      <c r="Y3517">
        <v>100</v>
      </c>
      <c r="Z3517">
        <v>100</v>
      </c>
      <c r="AA3517">
        <v>3.8999999999999457</v>
      </c>
      <c r="AB3517">
        <v>1</v>
      </c>
      <c r="AC3517">
        <v>0</v>
      </c>
      <c r="AD3517">
        <v>99.999999999997883</v>
      </c>
      <c r="AG3517">
        <v>2.2471910112359552</v>
      </c>
      <c r="AH3517">
        <v>3.277233872637463</v>
      </c>
      <c r="AI3517">
        <v>2</v>
      </c>
      <c r="AJ3517">
        <v>120.35</v>
      </c>
      <c r="AK3517">
        <v>32.421043433954445</v>
      </c>
    </row>
    <row r="3518" spans="1:37">
      <c r="A3518">
        <v>17</v>
      </c>
      <c r="B3518">
        <v>151</v>
      </c>
      <c r="C3518">
        <v>2024</v>
      </c>
      <c r="D3518">
        <v>7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13</v>
      </c>
      <c r="N3518">
        <v>99</v>
      </c>
      <c r="O3518">
        <v>99</v>
      </c>
      <c r="P3518">
        <v>99</v>
      </c>
      <c r="R3518">
        <v>0</v>
      </c>
    </row>
    <row r="3519" spans="1:37">
      <c r="A3519">
        <v>17</v>
      </c>
      <c r="B3519">
        <v>152</v>
      </c>
      <c r="C3519">
        <v>2024</v>
      </c>
      <c r="D3519">
        <v>8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13</v>
      </c>
      <c r="N3519">
        <v>99</v>
      </c>
      <c r="O3519">
        <v>99</v>
      </c>
      <c r="P3519">
        <v>99</v>
      </c>
      <c r="Q3519">
        <v>2</v>
      </c>
      <c r="R3519">
        <v>3</v>
      </c>
      <c r="S3519">
        <v>11.666666666666664</v>
      </c>
      <c r="T3519">
        <v>13</v>
      </c>
      <c r="U3519">
        <v>58.033333333333353</v>
      </c>
      <c r="V3519">
        <v>0</v>
      </c>
      <c r="W3519">
        <v>100</v>
      </c>
      <c r="X3519">
        <v>100</v>
      </c>
      <c r="Y3519">
        <v>100</v>
      </c>
      <c r="Z3519">
        <v>100</v>
      </c>
      <c r="AA3519">
        <v>10.280185904069137</v>
      </c>
      <c r="AB3519">
        <v>1.2472191289246577</v>
      </c>
      <c r="AC3519">
        <v>0</v>
      </c>
      <c r="AD3519">
        <v>99.917846752509632</v>
      </c>
      <c r="AG3519">
        <v>2.2727272727272729</v>
      </c>
      <c r="AH3519">
        <v>3.0400921980861928</v>
      </c>
      <c r="AI3519">
        <v>3</v>
      </c>
      <c r="AJ3519">
        <v>123</v>
      </c>
      <c r="AK3519">
        <v>31.226667025756328</v>
      </c>
    </row>
    <row r="3520" spans="1:37">
      <c r="A3520">
        <v>17</v>
      </c>
      <c r="B3520">
        <v>153</v>
      </c>
      <c r="C3520">
        <v>2024</v>
      </c>
      <c r="D3520">
        <v>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13</v>
      </c>
      <c r="N3520">
        <v>99</v>
      </c>
      <c r="O3520">
        <v>99</v>
      </c>
      <c r="P3520">
        <v>99</v>
      </c>
      <c r="Q3520">
        <v>2</v>
      </c>
      <c r="R3520">
        <v>2</v>
      </c>
      <c r="S3520">
        <v>13</v>
      </c>
      <c r="T3520">
        <v>13</v>
      </c>
      <c r="U3520">
        <v>64.75</v>
      </c>
      <c r="V3520">
        <v>0</v>
      </c>
      <c r="W3520">
        <v>100</v>
      </c>
      <c r="X3520">
        <v>100</v>
      </c>
      <c r="Y3520">
        <v>100</v>
      </c>
      <c r="Z3520">
        <v>100</v>
      </c>
      <c r="AA3520">
        <v>5.5499999999999776</v>
      </c>
      <c r="AB3520">
        <v>0</v>
      </c>
      <c r="AC3520">
        <v>0</v>
      </c>
      <c r="AG3520">
        <v>0.87719298245614019</v>
      </c>
      <c r="AH3520">
        <v>1.4573486383074501</v>
      </c>
      <c r="AI3520">
        <v>2</v>
      </c>
      <c r="AJ3520">
        <v>122</v>
      </c>
      <c r="AK3520">
        <v>35.573614927416024</v>
      </c>
    </row>
    <row r="3521" spans="1:37">
      <c r="A3521">
        <v>17</v>
      </c>
      <c r="B3521">
        <v>154</v>
      </c>
      <c r="C3521">
        <v>2024</v>
      </c>
      <c r="D3521">
        <v>10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13</v>
      </c>
      <c r="N3521">
        <v>99</v>
      </c>
      <c r="O3521">
        <v>99</v>
      </c>
      <c r="P3521">
        <v>99</v>
      </c>
      <c r="Q3521">
        <v>2</v>
      </c>
      <c r="R3521">
        <v>2</v>
      </c>
      <c r="S3521">
        <v>11.5</v>
      </c>
      <c r="T3521">
        <v>13</v>
      </c>
      <c r="U3521">
        <v>50.8</v>
      </c>
      <c r="V3521">
        <v>0</v>
      </c>
      <c r="W3521">
        <v>100</v>
      </c>
      <c r="X3521">
        <v>100</v>
      </c>
      <c r="Y3521">
        <v>100</v>
      </c>
      <c r="Z3521">
        <v>100</v>
      </c>
      <c r="AA3521">
        <v>12.700000000000021</v>
      </c>
      <c r="AB3521">
        <v>1.5</v>
      </c>
      <c r="AC3521">
        <v>0</v>
      </c>
      <c r="AD3521">
        <v>100.00000000000024</v>
      </c>
      <c r="AG3521">
        <v>0.36764705882352944</v>
      </c>
      <c r="AH3521">
        <v>0.4525955194825444</v>
      </c>
      <c r="AI3521">
        <v>2</v>
      </c>
      <c r="AJ3521">
        <v>116.55</v>
      </c>
      <c r="AK3521">
        <v>31.753064465853825</v>
      </c>
    </row>
    <row r="3522" spans="1:37">
      <c r="A3522">
        <v>17</v>
      </c>
      <c r="B3522">
        <v>155</v>
      </c>
      <c r="C3522">
        <v>2024</v>
      </c>
      <c r="D3522">
        <v>11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13</v>
      </c>
      <c r="N3522">
        <v>99</v>
      </c>
      <c r="O3522">
        <v>99</v>
      </c>
      <c r="P3522">
        <v>99</v>
      </c>
      <c r="R3522">
        <v>0</v>
      </c>
    </row>
    <row r="3523" spans="1:37">
      <c r="A3523">
        <v>17</v>
      </c>
      <c r="B3523">
        <v>156</v>
      </c>
      <c r="C3523">
        <v>2024</v>
      </c>
      <c r="D3523">
        <v>12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13</v>
      </c>
      <c r="N3523">
        <v>99</v>
      </c>
      <c r="O3523">
        <v>99</v>
      </c>
      <c r="P3523">
        <v>99</v>
      </c>
      <c r="R3523">
        <v>0</v>
      </c>
    </row>
    <row r="3524" spans="1:37">
      <c r="A3524">
        <v>17</v>
      </c>
      <c r="B3524">
        <v>157</v>
      </c>
      <c r="C3524">
        <v>2024</v>
      </c>
      <c r="D3524">
        <v>1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14</v>
      </c>
      <c r="N3524">
        <v>99</v>
      </c>
      <c r="O3524">
        <v>99</v>
      </c>
      <c r="P3524">
        <v>99</v>
      </c>
      <c r="R3524">
        <v>0</v>
      </c>
    </row>
    <row r="3525" spans="1:37">
      <c r="A3525">
        <v>17</v>
      </c>
      <c r="B3525">
        <v>158</v>
      </c>
      <c r="C3525">
        <v>2024</v>
      </c>
      <c r="D3525">
        <v>2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14</v>
      </c>
      <c r="N3525">
        <v>99</v>
      </c>
      <c r="O3525">
        <v>99</v>
      </c>
      <c r="P3525">
        <v>99</v>
      </c>
      <c r="R3525">
        <v>0</v>
      </c>
    </row>
    <row r="3526" spans="1:37">
      <c r="A3526">
        <v>17</v>
      </c>
      <c r="B3526">
        <v>159</v>
      </c>
      <c r="C3526">
        <v>2024</v>
      </c>
      <c r="D3526">
        <v>3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14</v>
      </c>
      <c r="N3526">
        <v>99</v>
      </c>
      <c r="O3526">
        <v>99</v>
      </c>
      <c r="P3526">
        <v>99</v>
      </c>
      <c r="Q3526">
        <v>1</v>
      </c>
      <c r="R3526">
        <v>1</v>
      </c>
      <c r="S3526">
        <v>12</v>
      </c>
      <c r="T3526">
        <v>14</v>
      </c>
      <c r="U3526">
        <v>80.8</v>
      </c>
      <c r="V3526">
        <v>0</v>
      </c>
      <c r="W3526">
        <v>100</v>
      </c>
      <c r="X3526">
        <v>100</v>
      </c>
      <c r="Y3526">
        <v>100</v>
      </c>
      <c r="Z3526">
        <v>100</v>
      </c>
      <c r="AA3526">
        <v>0</v>
      </c>
      <c r="AB3526">
        <v>0</v>
      </c>
      <c r="AC3526">
        <v>0</v>
      </c>
      <c r="AG3526">
        <v>4.5892611289582386E-2</v>
      </c>
      <c r="AH3526">
        <v>8.4298910582643216E-2</v>
      </c>
      <c r="AI3526">
        <v>1</v>
      </c>
      <c r="AJ3526">
        <v>131.6</v>
      </c>
      <c r="AK3526">
        <v>35.45224100144199</v>
      </c>
    </row>
    <row r="3527" spans="1:37">
      <c r="A3527">
        <v>17</v>
      </c>
      <c r="B3527">
        <v>160</v>
      </c>
      <c r="C3527">
        <v>2024</v>
      </c>
      <c r="D3527">
        <v>4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14</v>
      </c>
      <c r="N3527">
        <v>99</v>
      </c>
      <c r="O3527">
        <v>99</v>
      </c>
      <c r="P3527">
        <v>99</v>
      </c>
      <c r="R3527">
        <v>0</v>
      </c>
    </row>
    <row r="3528" spans="1:37">
      <c r="A3528">
        <v>17</v>
      </c>
      <c r="B3528">
        <v>161</v>
      </c>
      <c r="C3528">
        <v>2024</v>
      </c>
      <c r="D3528">
        <v>5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14</v>
      </c>
      <c r="N3528">
        <v>99</v>
      </c>
      <c r="O3528">
        <v>99</v>
      </c>
      <c r="P3528">
        <v>99</v>
      </c>
      <c r="Q3528">
        <v>1</v>
      </c>
      <c r="R3528">
        <v>1</v>
      </c>
      <c r="S3528">
        <v>9</v>
      </c>
      <c r="T3528">
        <v>14</v>
      </c>
      <c r="U3528">
        <v>42.800000000000011</v>
      </c>
      <c r="V3528">
        <v>0</v>
      </c>
      <c r="W3528">
        <v>100</v>
      </c>
      <c r="X3528">
        <v>100</v>
      </c>
      <c r="Y3528">
        <v>100</v>
      </c>
      <c r="Z3528">
        <v>100</v>
      </c>
      <c r="AA3528">
        <v>0</v>
      </c>
      <c r="AB3528">
        <v>0</v>
      </c>
      <c r="AC3528">
        <v>0</v>
      </c>
      <c r="AG3528">
        <v>0.74074074074074081</v>
      </c>
      <c r="AH3528">
        <v>0.77515167979715649</v>
      </c>
      <c r="AI3528">
        <v>1</v>
      </c>
      <c r="AJ3528">
        <v>113</v>
      </c>
      <c r="AK3528">
        <v>29.662546945485374</v>
      </c>
    </row>
    <row r="3529" spans="1:37">
      <c r="A3529">
        <v>17</v>
      </c>
      <c r="B3529">
        <v>162</v>
      </c>
      <c r="C3529">
        <v>2024</v>
      </c>
      <c r="D3529">
        <v>6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14</v>
      </c>
      <c r="N3529">
        <v>99</v>
      </c>
      <c r="O3529">
        <v>99</v>
      </c>
      <c r="P3529">
        <v>99</v>
      </c>
      <c r="R3529">
        <v>0</v>
      </c>
    </row>
    <row r="3530" spans="1:37">
      <c r="A3530">
        <v>17</v>
      </c>
      <c r="B3530">
        <v>163</v>
      </c>
      <c r="C3530">
        <v>2024</v>
      </c>
      <c r="D3530">
        <v>7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14</v>
      </c>
      <c r="N3530">
        <v>99</v>
      </c>
      <c r="O3530">
        <v>99</v>
      </c>
      <c r="P3530">
        <v>99</v>
      </c>
      <c r="R3530">
        <v>0</v>
      </c>
    </row>
    <row r="3531" spans="1:37">
      <c r="A3531">
        <v>17</v>
      </c>
      <c r="B3531">
        <v>164</v>
      </c>
      <c r="C3531">
        <v>2024</v>
      </c>
      <c r="D3531">
        <v>8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14</v>
      </c>
      <c r="N3531">
        <v>99</v>
      </c>
      <c r="O3531">
        <v>99</v>
      </c>
      <c r="P3531">
        <v>99</v>
      </c>
      <c r="Q3531">
        <v>2</v>
      </c>
      <c r="R3531">
        <v>2</v>
      </c>
      <c r="S3531">
        <v>11.5</v>
      </c>
      <c r="T3531">
        <v>14</v>
      </c>
      <c r="U3531">
        <v>52.7</v>
      </c>
      <c r="V3531">
        <v>0</v>
      </c>
      <c r="W3531">
        <v>100</v>
      </c>
      <c r="X3531">
        <v>100</v>
      </c>
      <c r="Y3531">
        <v>100</v>
      </c>
      <c r="Z3531">
        <v>100</v>
      </c>
      <c r="AA3531">
        <v>8.6000000000000014</v>
      </c>
      <c r="AB3531">
        <v>1.5</v>
      </c>
      <c r="AC3531">
        <v>0</v>
      </c>
      <c r="AD3531">
        <v>99.999999999999758</v>
      </c>
      <c r="AG3531">
        <v>1.5151515151515151</v>
      </c>
      <c r="AH3531">
        <v>1.8404693720751557</v>
      </c>
      <c r="AI3531">
        <v>2</v>
      </c>
      <c r="AJ3531">
        <v>118.6</v>
      </c>
      <c r="AK3531">
        <v>31.540497245285064</v>
      </c>
    </row>
    <row r="3532" spans="1:37">
      <c r="A3532">
        <v>17</v>
      </c>
      <c r="B3532">
        <v>165</v>
      </c>
      <c r="C3532">
        <v>2024</v>
      </c>
      <c r="D3532">
        <v>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14</v>
      </c>
      <c r="N3532">
        <v>99</v>
      </c>
      <c r="O3532">
        <v>99</v>
      </c>
      <c r="P3532">
        <v>99</v>
      </c>
      <c r="Q3532">
        <v>1</v>
      </c>
      <c r="R3532">
        <v>1</v>
      </c>
      <c r="S3532">
        <v>12</v>
      </c>
      <c r="T3532">
        <v>14</v>
      </c>
      <c r="U3532">
        <v>52.1</v>
      </c>
      <c r="V3532">
        <v>0</v>
      </c>
      <c r="W3532">
        <v>100</v>
      </c>
      <c r="X3532">
        <v>100</v>
      </c>
      <c r="Y3532">
        <v>100</v>
      </c>
      <c r="Z3532">
        <v>100</v>
      </c>
      <c r="AA3532">
        <v>0</v>
      </c>
      <c r="AB3532">
        <v>0</v>
      </c>
      <c r="AC3532">
        <v>0</v>
      </c>
      <c r="AG3532">
        <v>0.4385964912280701</v>
      </c>
      <c r="AH3532">
        <v>0.58631555255458001</v>
      </c>
      <c r="AI3532">
        <v>1</v>
      </c>
      <c r="AJ3532">
        <v>119.7</v>
      </c>
      <c r="AK3532">
        <v>30.377726806284446</v>
      </c>
    </row>
    <row r="3533" spans="1:37">
      <c r="A3533">
        <v>17</v>
      </c>
      <c r="B3533">
        <v>166</v>
      </c>
      <c r="C3533">
        <v>2024</v>
      </c>
      <c r="D3533">
        <v>10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14</v>
      </c>
      <c r="N3533">
        <v>99</v>
      </c>
      <c r="O3533">
        <v>99</v>
      </c>
      <c r="P3533">
        <v>99</v>
      </c>
      <c r="R3533">
        <v>0</v>
      </c>
    </row>
    <row r="3534" spans="1:37">
      <c r="A3534">
        <v>17</v>
      </c>
      <c r="B3534">
        <v>167</v>
      </c>
      <c r="C3534">
        <v>2024</v>
      </c>
      <c r="D3534">
        <v>11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14</v>
      </c>
      <c r="N3534">
        <v>99</v>
      </c>
      <c r="O3534">
        <v>99</v>
      </c>
      <c r="P3534">
        <v>99</v>
      </c>
      <c r="R3534">
        <v>0</v>
      </c>
    </row>
    <row r="3535" spans="1:37">
      <c r="A3535">
        <v>17</v>
      </c>
      <c r="B3535">
        <v>168</v>
      </c>
      <c r="C3535">
        <v>2024</v>
      </c>
      <c r="D3535">
        <v>12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14</v>
      </c>
      <c r="N3535">
        <v>99</v>
      </c>
      <c r="O3535">
        <v>99</v>
      </c>
      <c r="P3535">
        <v>99</v>
      </c>
      <c r="R3535">
        <v>0</v>
      </c>
    </row>
    <row r="3536" spans="1:37">
      <c r="A3536">
        <v>17</v>
      </c>
      <c r="B3536">
        <v>169</v>
      </c>
      <c r="C3536">
        <v>2024</v>
      </c>
      <c r="D3536">
        <v>1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15</v>
      </c>
      <c r="N3536">
        <v>99</v>
      </c>
      <c r="O3536">
        <v>99</v>
      </c>
      <c r="P3536">
        <v>99</v>
      </c>
      <c r="R3536">
        <v>0</v>
      </c>
    </row>
    <row r="3537" spans="1:37">
      <c r="A3537">
        <v>17</v>
      </c>
      <c r="B3537">
        <v>170</v>
      </c>
      <c r="C3537">
        <v>2024</v>
      </c>
      <c r="D3537">
        <v>2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15</v>
      </c>
      <c r="N3537">
        <v>99</v>
      </c>
      <c r="O3537">
        <v>99</v>
      </c>
      <c r="P3537">
        <v>99</v>
      </c>
      <c r="R3537">
        <v>0</v>
      </c>
    </row>
    <row r="3538" spans="1:37">
      <c r="A3538">
        <v>17</v>
      </c>
      <c r="B3538">
        <v>171</v>
      </c>
      <c r="C3538">
        <v>2024</v>
      </c>
      <c r="D3538">
        <v>3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15</v>
      </c>
      <c r="N3538">
        <v>99</v>
      </c>
      <c r="O3538">
        <v>99</v>
      </c>
      <c r="P3538">
        <v>99</v>
      </c>
      <c r="Q3538">
        <v>5</v>
      </c>
      <c r="R3538">
        <v>6</v>
      </c>
      <c r="S3538">
        <v>11</v>
      </c>
      <c r="T3538">
        <v>15</v>
      </c>
      <c r="U3538">
        <v>60.133333333333326</v>
      </c>
      <c r="V3538">
        <v>0</v>
      </c>
      <c r="W3538">
        <v>100</v>
      </c>
      <c r="X3538">
        <v>100</v>
      </c>
      <c r="Y3538">
        <v>100</v>
      </c>
      <c r="Z3538">
        <v>100</v>
      </c>
      <c r="AA3538">
        <v>13.254517049754153</v>
      </c>
      <c r="AB3538">
        <v>2.2360679774997898</v>
      </c>
      <c r="AC3538">
        <v>0</v>
      </c>
      <c r="AD3538">
        <v>85.981956811737746</v>
      </c>
      <c r="AG3538">
        <v>0.2753556677374942</v>
      </c>
      <c r="AH3538">
        <v>0.37642384824526809</v>
      </c>
      <c r="AI3538">
        <v>6</v>
      </c>
      <c r="AJ3538">
        <v>117.68333333333337</v>
      </c>
      <c r="AK3538">
        <v>36.584458171983314</v>
      </c>
    </row>
    <row r="3539" spans="1:37">
      <c r="A3539">
        <v>17</v>
      </c>
      <c r="B3539">
        <v>172</v>
      </c>
      <c r="C3539">
        <v>2024</v>
      </c>
      <c r="D3539">
        <v>4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15</v>
      </c>
      <c r="N3539">
        <v>99</v>
      </c>
      <c r="O3539">
        <v>99</v>
      </c>
      <c r="P3539">
        <v>99</v>
      </c>
      <c r="Q3539">
        <v>1</v>
      </c>
      <c r="R3539">
        <v>1</v>
      </c>
      <c r="S3539">
        <v>9</v>
      </c>
      <c r="T3539">
        <v>15</v>
      </c>
      <c r="U3539">
        <v>59.7</v>
      </c>
      <c r="V3539">
        <v>0</v>
      </c>
      <c r="W3539">
        <v>100</v>
      </c>
      <c r="X3539">
        <v>100</v>
      </c>
      <c r="Y3539">
        <v>100</v>
      </c>
      <c r="Z3539">
        <v>100</v>
      </c>
      <c r="AA3539">
        <v>0</v>
      </c>
      <c r="AB3539">
        <v>0</v>
      </c>
      <c r="AC3539">
        <v>0</v>
      </c>
      <c r="AG3539">
        <v>0.24330900243309003</v>
      </c>
      <c r="AH3539">
        <v>0.3714950654005551</v>
      </c>
      <c r="AI3539">
        <v>1</v>
      </c>
      <c r="AJ3539">
        <v>128.30000000000001</v>
      </c>
      <c r="AK3539">
        <v>28.267953094082941</v>
      </c>
    </row>
    <row r="3540" spans="1:37">
      <c r="A3540">
        <v>17</v>
      </c>
      <c r="B3540">
        <v>173</v>
      </c>
      <c r="C3540">
        <v>2024</v>
      </c>
      <c r="D3540">
        <v>5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15</v>
      </c>
      <c r="N3540">
        <v>99</v>
      </c>
      <c r="O3540">
        <v>99</v>
      </c>
      <c r="P3540">
        <v>99</v>
      </c>
      <c r="Q3540">
        <v>1</v>
      </c>
      <c r="R3540">
        <v>1</v>
      </c>
      <c r="S3540">
        <v>13</v>
      </c>
      <c r="T3540">
        <v>15</v>
      </c>
      <c r="U3540">
        <v>66.2</v>
      </c>
      <c r="V3540">
        <v>0</v>
      </c>
      <c r="W3540">
        <v>100</v>
      </c>
      <c r="X3540">
        <v>100</v>
      </c>
      <c r="Y3540">
        <v>100</v>
      </c>
      <c r="Z3540">
        <v>100</v>
      </c>
      <c r="AA3540">
        <v>0</v>
      </c>
      <c r="AB3540">
        <v>0</v>
      </c>
      <c r="AC3540">
        <v>0</v>
      </c>
      <c r="AG3540">
        <v>0.74074074074074081</v>
      </c>
      <c r="AH3540">
        <v>1.1989495608077516</v>
      </c>
      <c r="AI3540">
        <v>1</v>
      </c>
      <c r="AJ3540">
        <v>123.4</v>
      </c>
      <c r="AK3540">
        <v>35.229989224561876</v>
      </c>
    </row>
    <row r="3541" spans="1:37">
      <c r="A3541">
        <v>17</v>
      </c>
      <c r="B3541">
        <v>174</v>
      </c>
      <c r="C3541">
        <v>2024</v>
      </c>
      <c r="D3541">
        <v>6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15</v>
      </c>
      <c r="N3541">
        <v>99</v>
      </c>
      <c r="O3541">
        <v>99</v>
      </c>
      <c r="P3541">
        <v>99</v>
      </c>
      <c r="R3541">
        <v>0</v>
      </c>
    </row>
    <row r="3542" spans="1:37">
      <c r="A3542">
        <v>17</v>
      </c>
      <c r="B3542">
        <v>175</v>
      </c>
      <c r="C3542">
        <v>2024</v>
      </c>
      <c r="D3542">
        <v>7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15</v>
      </c>
      <c r="N3542">
        <v>99</v>
      </c>
      <c r="O3542">
        <v>99</v>
      </c>
      <c r="P3542">
        <v>99</v>
      </c>
      <c r="R3542">
        <v>0</v>
      </c>
    </row>
    <row r="3543" spans="1:37">
      <c r="A3543">
        <v>17</v>
      </c>
      <c r="B3543">
        <v>176</v>
      </c>
      <c r="C3543">
        <v>2024</v>
      </c>
      <c r="D3543">
        <v>8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15</v>
      </c>
      <c r="N3543">
        <v>99</v>
      </c>
      <c r="O3543">
        <v>99</v>
      </c>
      <c r="P3543">
        <v>99</v>
      </c>
      <c r="R3543">
        <v>0</v>
      </c>
    </row>
    <row r="3544" spans="1:37">
      <c r="A3544">
        <v>17</v>
      </c>
      <c r="B3544">
        <v>177</v>
      </c>
      <c r="C3544">
        <v>2024</v>
      </c>
      <c r="D3544">
        <v>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15</v>
      </c>
      <c r="N3544">
        <v>99</v>
      </c>
      <c r="O3544">
        <v>99</v>
      </c>
      <c r="P3544">
        <v>99</v>
      </c>
      <c r="R3544">
        <v>0</v>
      </c>
    </row>
    <row r="3545" spans="1:37">
      <c r="A3545">
        <v>17</v>
      </c>
      <c r="B3545">
        <v>178</v>
      </c>
      <c r="C3545">
        <v>2024</v>
      </c>
      <c r="D3545">
        <v>10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15</v>
      </c>
      <c r="N3545">
        <v>99</v>
      </c>
      <c r="O3545">
        <v>99</v>
      </c>
      <c r="P3545">
        <v>99</v>
      </c>
      <c r="R3545">
        <v>0</v>
      </c>
    </row>
    <row r="3546" spans="1:37">
      <c r="A3546">
        <v>17</v>
      </c>
      <c r="B3546">
        <v>179</v>
      </c>
      <c r="C3546">
        <v>2024</v>
      </c>
      <c r="D3546">
        <v>11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15</v>
      </c>
      <c r="N3546">
        <v>99</v>
      </c>
      <c r="O3546">
        <v>99</v>
      </c>
      <c r="P3546">
        <v>99</v>
      </c>
      <c r="R3546">
        <v>0</v>
      </c>
    </row>
    <row r="3547" spans="1:37">
      <c r="A3547">
        <v>17</v>
      </c>
      <c r="B3547">
        <v>180</v>
      </c>
      <c r="C3547">
        <v>2024</v>
      </c>
      <c r="D3547">
        <v>12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15</v>
      </c>
      <c r="N3547">
        <v>99</v>
      </c>
      <c r="O3547">
        <v>99</v>
      </c>
      <c r="P3547">
        <v>99</v>
      </c>
      <c r="R3547">
        <v>0</v>
      </c>
    </row>
    <row r="3548" spans="1:37">
      <c r="A3548">
        <v>17</v>
      </c>
      <c r="B3548">
        <v>181</v>
      </c>
      <c r="C3548">
        <v>2023</v>
      </c>
      <c r="D3548">
        <v>1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1</v>
      </c>
      <c r="N3548">
        <v>99</v>
      </c>
      <c r="O3548">
        <v>99</v>
      </c>
      <c r="P3548">
        <v>99</v>
      </c>
      <c r="R3548">
        <v>0</v>
      </c>
    </row>
    <row r="3549" spans="1:37">
      <c r="A3549">
        <v>17</v>
      </c>
      <c r="B3549">
        <v>182</v>
      </c>
      <c r="C3549">
        <v>2023</v>
      </c>
      <c r="D3549">
        <v>2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1</v>
      </c>
      <c r="N3549">
        <v>99</v>
      </c>
      <c r="O3549">
        <v>99</v>
      </c>
      <c r="P3549">
        <v>99</v>
      </c>
      <c r="R3549">
        <v>0</v>
      </c>
    </row>
    <row r="3550" spans="1:37">
      <c r="A3550">
        <v>17</v>
      </c>
      <c r="B3550">
        <v>183</v>
      </c>
      <c r="C3550">
        <v>2023</v>
      </c>
      <c r="D3550">
        <v>3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1</v>
      </c>
      <c r="N3550">
        <v>99</v>
      </c>
      <c r="O3550">
        <v>99</v>
      </c>
      <c r="P3550">
        <v>99</v>
      </c>
      <c r="R3550">
        <v>0</v>
      </c>
    </row>
    <row r="3551" spans="1:37">
      <c r="A3551">
        <v>17</v>
      </c>
      <c r="B3551">
        <v>184</v>
      </c>
      <c r="C3551">
        <v>2023</v>
      </c>
      <c r="D3551">
        <v>4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1</v>
      </c>
      <c r="N3551">
        <v>99</v>
      </c>
      <c r="O3551">
        <v>99</v>
      </c>
      <c r="P3551">
        <v>99</v>
      </c>
      <c r="R3551">
        <v>0</v>
      </c>
    </row>
    <row r="3552" spans="1:37">
      <c r="A3552">
        <v>17</v>
      </c>
      <c r="B3552">
        <v>185</v>
      </c>
      <c r="C3552">
        <v>2023</v>
      </c>
      <c r="D3552">
        <v>5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1</v>
      </c>
      <c r="N3552">
        <v>99</v>
      </c>
      <c r="O3552">
        <v>99</v>
      </c>
      <c r="P3552">
        <v>99</v>
      </c>
      <c r="Q3552">
        <v>1</v>
      </c>
      <c r="R3552">
        <v>1</v>
      </c>
      <c r="S3552">
        <v>0</v>
      </c>
      <c r="T3552">
        <v>1</v>
      </c>
      <c r="U3552">
        <v>16.3</v>
      </c>
      <c r="V3552">
        <v>0</v>
      </c>
      <c r="W3552">
        <v>0</v>
      </c>
      <c r="X3552">
        <v>100</v>
      </c>
      <c r="Y3552">
        <v>0</v>
      </c>
      <c r="Z3552">
        <v>0</v>
      </c>
      <c r="AA3552">
        <v>0</v>
      </c>
      <c r="AC3552">
        <v>0</v>
      </c>
      <c r="AG3552">
        <v>0.48543689320388361</v>
      </c>
      <c r="AH3552">
        <v>0.20181509775031881</v>
      </c>
      <c r="AI3552">
        <v>0</v>
      </c>
    </row>
    <row r="3553" spans="1:37">
      <c r="A3553">
        <v>17</v>
      </c>
      <c r="B3553">
        <v>186</v>
      </c>
      <c r="C3553">
        <v>2023</v>
      </c>
      <c r="D3553">
        <v>6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1</v>
      </c>
      <c r="N3553">
        <v>99</v>
      </c>
      <c r="O3553">
        <v>99</v>
      </c>
      <c r="P3553">
        <v>99</v>
      </c>
      <c r="R3553">
        <v>0</v>
      </c>
    </row>
    <row r="3554" spans="1:37">
      <c r="A3554">
        <v>17</v>
      </c>
      <c r="B3554">
        <v>187</v>
      </c>
      <c r="C3554">
        <v>2023</v>
      </c>
      <c r="D3554">
        <v>7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1</v>
      </c>
      <c r="N3554">
        <v>99</v>
      </c>
      <c r="O3554">
        <v>99</v>
      </c>
      <c r="P3554">
        <v>99</v>
      </c>
      <c r="R3554">
        <v>0</v>
      </c>
    </row>
    <row r="3555" spans="1:37">
      <c r="A3555">
        <v>17</v>
      </c>
      <c r="B3555">
        <v>188</v>
      </c>
      <c r="C3555">
        <v>2023</v>
      </c>
      <c r="D3555">
        <v>8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1</v>
      </c>
      <c r="N3555">
        <v>99</v>
      </c>
      <c r="O3555">
        <v>99</v>
      </c>
      <c r="P3555">
        <v>99</v>
      </c>
      <c r="R3555">
        <v>0</v>
      </c>
    </row>
    <row r="3556" spans="1:37">
      <c r="A3556">
        <v>17</v>
      </c>
      <c r="B3556">
        <v>189</v>
      </c>
      <c r="C3556">
        <v>2023</v>
      </c>
      <c r="D3556">
        <v>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1</v>
      </c>
      <c r="N3556">
        <v>99</v>
      </c>
      <c r="O3556">
        <v>99</v>
      </c>
      <c r="P3556">
        <v>99</v>
      </c>
      <c r="R3556">
        <v>0</v>
      </c>
    </row>
    <row r="3557" spans="1:37">
      <c r="A3557">
        <v>17</v>
      </c>
      <c r="B3557">
        <v>190</v>
      </c>
      <c r="C3557">
        <v>2023</v>
      </c>
      <c r="D3557">
        <v>10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1</v>
      </c>
      <c r="N3557">
        <v>99</v>
      </c>
      <c r="O3557">
        <v>99</v>
      </c>
      <c r="P3557">
        <v>99</v>
      </c>
      <c r="R3557">
        <v>0</v>
      </c>
    </row>
    <row r="3558" spans="1:37">
      <c r="A3558">
        <v>17</v>
      </c>
      <c r="B3558">
        <v>191</v>
      </c>
      <c r="C3558">
        <v>2023</v>
      </c>
      <c r="D3558">
        <v>11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1</v>
      </c>
      <c r="N3558">
        <v>99</v>
      </c>
      <c r="O3558">
        <v>99</v>
      </c>
      <c r="P3558">
        <v>99</v>
      </c>
      <c r="R3558">
        <v>0</v>
      </c>
    </row>
    <row r="3559" spans="1:37">
      <c r="A3559">
        <v>17</v>
      </c>
      <c r="B3559">
        <v>192</v>
      </c>
      <c r="C3559">
        <v>2023</v>
      </c>
      <c r="D3559">
        <v>12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1</v>
      </c>
      <c r="N3559">
        <v>99</v>
      </c>
      <c r="O3559">
        <v>99</v>
      </c>
      <c r="P3559">
        <v>99</v>
      </c>
      <c r="R3559">
        <v>0</v>
      </c>
    </row>
    <row r="3560" spans="1:37">
      <c r="A3560">
        <v>17</v>
      </c>
      <c r="B3560">
        <v>193</v>
      </c>
      <c r="C3560">
        <v>2023</v>
      </c>
      <c r="D3560">
        <v>1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2</v>
      </c>
      <c r="N3560">
        <v>99</v>
      </c>
      <c r="O3560">
        <v>99</v>
      </c>
      <c r="P3560">
        <v>99</v>
      </c>
      <c r="Q3560">
        <v>1</v>
      </c>
      <c r="R3560">
        <v>1</v>
      </c>
      <c r="S3560">
        <v>6</v>
      </c>
      <c r="T3560">
        <v>2</v>
      </c>
      <c r="U3560">
        <v>16.7</v>
      </c>
      <c r="V3560">
        <v>0</v>
      </c>
      <c r="W3560">
        <v>0</v>
      </c>
      <c r="X3560">
        <v>100</v>
      </c>
      <c r="Y3560">
        <v>0</v>
      </c>
      <c r="Z3560">
        <v>0</v>
      </c>
      <c r="AA3560">
        <v>0</v>
      </c>
      <c r="AB3560">
        <v>0</v>
      </c>
      <c r="AC3560">
        <v>0</v>
      </c>
      <c r="AG3560">
        <v>0.30303030303030304</v>
      </c>
      <c r="AH3560">
        <v>0.12198774278847908</v>
      </c>
      <c r="AI3560">
        <v>0</v>
      </c>
    </row>
    <row r="3561" spans="1:37">
      <c r="A3561">
        <v>17</v>
      </c>
      <c r="B3561">
        <v>194</v>
      </c>
      <c r="C3561">
        <v>2023</v>
      </c>
      <c r="D3561">
        <v>2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2</v>
      </c>
      <c r="N3561">
        <v>99</v>
      </c>
      <c r="O3561">
        <v>99</v>
      </c>
      <c r="P3561">
        <v>99</v>
      </c>
      <c r="R3561">
        <v>0</v>
      </c>
    </row>
    <row r="3562" spans="1:37">
      <c r="A3562">
        <v>17</v>
      </c>
      <c r="B3562">
        <v>195</v>
      </c>
      <c r="C3562">
        <v>2023</v>
      </c>
      <c r="D3562">
        <v>3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2</v>
      </c>
      <c r="N3562">
        <v>99</v>
      </c>
      <c r="O3562">
        <v>99</v>
      </c>
      <c r="P3562">
        <v>99</v>
      </c>
      <c r="Q3562">
        <v>4</v>
      </c>
      <c r="R3562">
        <v>4</v>
      </c>
      <c r="S3562">
        <v>3.5</v>
      </c>
      <c r="T3562">
        <v>2</v>
      </c>
      <c r="U3562">
        <v>18.8</v>
      </c>
      <c r="V3562">
        <v>0</v>
      </c>
      <c r="W3562">
        <v>0</v>
      </c>
      <c r="X3562">
        <v>50</v>
      </c>
      <c r="Y3562">
        <v>25</v>
      </c>
      <c r="Z3562">
        <v>0</v>
      </c>
      <c r="AA3562">
        <v>8.1304981397205953</v>
      </c>
      <c r="AB3562">
        <v>2.598076211353316</v>
      </c>
      <c r="AC3562">
        <v>0</v>
      </c>
      <c r="AD3562">
        <v>59.885473023835793</v>
      </c>
      <c r="AG3562">
        <v>0.16260162601626013</v>
      </c>
      <c r="AH3562">
        <v>6.9525727292731043E-2</v>
      </c>
      <c r="AI3562">
        <v>1</v>
      </c>
      <c r="AJ3562">
        <v>112.9</v>
      </c>
      <c r="AK3562">
        <v>22.167098816574406</v>
      </c>
    </row>
    <row r="3563" spans="1:37">
      <c r="A3563">
        <v>17</v>
      </c>
      <c r="B3563">
        <v>196</v>
      </c>
      <c r="C3563">
        <v>2023</v>
      </c>
      <c r="D3563">
        <v>4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2</v>
      </c>
      <c r="N3563">
        <v>99</v>
      </c>
      <c r="O3563">
        <v>99</v>
      </c>
      <c r="P3563">
        <v>99</v>
      </c>
      <c r="Q3563">
        <v>1</v>
      </c>
      <c r="R3563">
        <v>1</v>
      </c>
      <c r="S3563">
        <v>5</v>
      </c>
      <c r="T3563">
        <v>2</v>
      </c>
      <c r="U3563">
        <v>17.3</v>
      </c>
      <c r="V3563">
        <v>0</v>
      </c>
      <c r="W3563">
        <v>0</v>
      </c>
      <c r="X3563">
        <v>100</v>
      </c>
      <c r="Y3563">
        <v>0</v>
      </c>
      <c r="Z3563">
        <v>0</v>
      </c>
      <c r="AA3563">
        <v>0</v>
      </c>
      <c r="AB3563">
        <v>0</v>
      </c>
      <c r="AC3563">
        <v>0</v>
      </c>
      <c r="AG3563">
        <v>0.46728971962616805</v>
      </c>
      <c r="AH3563">
        <v>0.20536562203228872</v>
      </c>
      <c r="AI3563">
        <v>0</v>
      </c>
    </row>
    <row r="3564" spans="1:37">
      <c r="A3564">
        <v>17</v>
      </c>
      <c r="B3564">
        <v>197</v>
      </c>
      <c r="C3564">
        <v>2023</v>
      </c>
      <c r="D3564">
        <v>5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2</v>
      </c>
      <c r="N3564">
        <v>99</v>
      </c>
      <c r="O3564">
        <v>99</v>
      </c>
      <c r="P3564">
        <v>99</v>
      </c>
      <c r="Q3564">
        <v>1</v>
      </c>
      <c r="R3564">
        <v>1</v>
      </c>
      <c r="S3564">
        <v>7</v>
      </c>
      <c r="T3564">
        <v>2</v>
      </c>
      <c r="U3564">
        <v>22.8</v>
      </c>
      <c r="V3564">
        <v>0</v>
      </c>
      <c r="W3564">
        <v>0</v>
      </c>
      <c r="X3564">
        <v>100</v>
      </c>
      <c r="Y3564">
        <v>0</v>
      </c>
      <c r="Z3564">
        <v>0</v>
      </c>
      <c r="AA3564">
        <v>0</v>
      </c>
      <c r="AB3564">
        <v>0</v>
      </c>
      <c r="AC3564">
        <v>0</v>
      </c>
      <c r="AG3564">
        <v>0.48543689320388361</v>
      </c>
      <c r="AH3564">
        <v>0.2822935109636362</v>
      </c>
      <c r="AI3564">
        <v>1</v>
      </c>
      <c r="AJ3564">
        <v>102.8</v>
      </c>
      <c r="AK3564">
        <v>20.98724841296637</v>
      </c>
    </row>
    <row r="3565" spans="1:37">
      <c r="A3565">
        <v>17</v>
      </c>
      <c r="B3565">
        <v>198</v>
      </c>
      <c r="C3565">
        <v>2023</v>
      </c>
      <c r="D3565">
        <v>6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2</v>
      </c>
      <c r="N3565">
        <v>99</v>
      </c>
      <c r="O3565">
        <v>99</v>
      </c>
      <c r="P3565">
        <v>99</v>
      </c>
      <c r="R3565">
        <v>0</v>
      </c>
    </row>
    <row r="3566" spans="1:37">
      <c r="A3566">
        <v>17</v>
      </c>
      <c r="B3566">
        <v>199</v>
      </c>
      <c r="C3566">
        <v>2023</v>
      </c>
      <c r="D3566">
        <v>7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2</v>
      </c>
      <c r="N3566">
        <v>99</v>
      </c>
      <c r="O3566">
        <v>99</v>
      </c>
      <c r="P3566">
        <v>99</v>
      </c>
      <c r="R3566">
        <v>0</v>
      </c>
    </row>
    <row r="3567" spans="1:37">
      <c r="A3567">
        <v>17</v>
      </c>
      <c r="B3567">
        <v>200</v>
      </c>
      <c r="C3567">
        <v>2023</v>
      </c>
      <c r="D3567">
        <v>8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2</v>
      </c>
      <c r="N3567">
        <v>99</v>
      </c>
      <c r="O3567">
        <v>99</v>
      </c>
      <c r="P3567">
        <v>99</v>
      </c>
      <c r="R3567">
        <v>0</v>
      </c>
    </row>
    <row r="3568" spans="1:37">
      <c r="A3568">
        <v>17</v>
      </c>
      <c r="B3568">
        <v>201</v>
      </c>
      <c r="C3568">
        <v>2023</v>
      </c>
      <c r="D3568">
        <v>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2</v>
      </c>
      <c r="N3568">
        <v>99</v>
      </c>
      <c r="O3568">
        <v>99</v>
      </c>
      <c r="P3568">
        <v>99</v>
      </c>
      <c r="R3568">
        <v>0</v>
      </c>
    </row>
    <row r="3569" spans="1:37">
      <c r="A3569">
        <v>17</v>
      </c>
      <c r="B3569">
        <v>202</v>
      </c>
      <c r="C3569">
        <v>2023</v>
      </c>
      <c r="D3569">
        <v>10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2</v>
      </c>
      <c r="N3569">
        <v>99</v>
      </c>
      <c r="O3569">
        <v>99</v>
      </c>
      <c r="P3569">
        <v>99</v>
      </c>
      <c r="R3569">
        <v>0</v>
      </c>
    </row>
    <row r="3570" spans="1:37">
      <c r="A3570">
        <v>17</v>
      </c>
      <c r="B3570">
        <v>203</v>
      </c>
      <c r="C3570">
        <v>2023</v>
      </c>
      <c r="D3570">
        <v>11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2</v>
      </c>
      <c r="N3570">
        <v>99</v>
      </c>
      <c r="O3570">
        <v>99</v>
      </c>
      <c r="P3570">
        <v>99</v>
      </c>
      <c r="Q3570">
        <v>2</v>
      </c>
      <c r="R3570">
        <v>2</v>
      </c>
      <c r="S3570">
        <v>2</v>
      </c>
      <c r="T3570">
        <v>2</v>
      </c>
      <c r="U3570">
        <v>11.95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2.0500000000000043</v>
      </c>
      <c r="AB3570">
        <v>0</v>
      </c>
      <c r="AC3570">
        <v>0</v>
      </c>
      <c r="AG3570">
        <v>1.0309278350515465</v>
      </c>
      <c r="AH3570">
        <v>0.30823596172199436</v>
      </c>
      <c r="AI3570">
        <v>1</v>
      </c>
      <c r="AJ3570">
        <v>103</v>
      </c>
      <c r="AK3570">
        <v>12.811983230944236</v>
      </c>
    </row>
    <row r="3571" spans="1:37">
      <c r="A3571">
        <v>17</v>
      </c>
      <c r="B3571">
        <v>204</v>
      </c>
      <c r="C3571">
        <v>2023</v>
      </c>
      <c r="D3571">
        <v>12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2</v>
      </c>
      <c r="N3571">
        <v>99</v>
      </c>
      <c r="O3571">
        <v>99</v>
      </c>
      <c r="P3571">
        <v>99</v>
      </c>
      <c r="R3571">
        <v>0</v>
      </c>
    </row>
    <row r="3572" spans="1:37">
      <c r="A3572">
        <v>17</v>
      </c>
      <c r="B3572">
        <v>205</v>
      </c>
      <c r="C3572">
        <v>2023</v>
      </c>
      <c r="D3572">
        <v>1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3</v>
      </c>
      <c r="N3572">
        <v>99</v>
      </c>
      <c r="O3572">
        <v>99</v>
      </c>
      <c r="P3572">
        <v>99</v>
      </c>
      <c r="Q3572">
        <v>6</v>
      </c>
      <c r="R3572">
        <v>6</v>
      </c>
      <c r="S3572">
        <v>5.1666666666666679</v>
      </c>
      <c r="T3572">
        <v>3</v>
      </c>
      <c r="U3572">
        <v>24.8</v>
      </c>
      <c r="V3572">
        <v>33.333333333333343</v>
      </c>
      <c r="W3572">
        <v>0</v>
      </c>
      <c r="X3572">
        <v>100</v>
      </c>
      <c r="Y3572">
        <v>83.333333333333314</v>
      </c>
      <c r="Z3572">
        <v>0</v>
      </c>
      <c r="AA3572">
        <v>2.6558112382722694</v>
      </c>
      <c r="AB3572">
        <v>1.5723301886760999</v>
      </c>
      <c r="AC3572">
        <v>0</v>
      </c>
      <c r="AD3572">
        <v>66.653700161393985</v>
      </c>
      <c r="AG3572">
        <v>1.8181818181818179</v>
      </c>
      <c r="AH3572">
        <v>1.0869327022111195</v>
      </c>
      <c r="AI3572">
        <v>0</v>
      </c>
    </row>
    <row r="3573" spans="1:37">
      <c r="A3573">
        <v>17</v>
      </c>
      <c r="B3573">
        <v>206</v>
      </c>
      <c r="C3573">
        <v>2023</v>
      </c>
      <c r="D3573">
        <v>2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3</v>
      </c>
      <c r="N3573">
        <v>99</v>
      </c>
      <c r="O3573">
        <v>99</v>
      </c>
      <c r="P3573">
        <v>99</v>
      </c>
      <c r="Q3573">
        <v>6</v>
      </c>
      <c r="R3573">
        <v>6</v>
      </c>
      <c r="S3573">
        <v>5.5</v>
      </c>
      <c r="T3573">
        <v>3</v>
      </c>
      <c r="U3573">
        <v>28.733333333333341</v>
      </c>
      <c r="V3573">
        <v>50</v>
      </c>
      <c r="W3573">
        <v>0</v>
      </c>
      <c r="X3573">
        <v>100</v>
      </c>
      <c r="Y3573">
        <v>100</v>
      </c>
      <c r="Z3573">
        <v>0</v>
      </c>
      <c r="AA3573">
        <v>2.5071010261964961</v>
      </c>
      <c r="AB3573">
        <v>1.1180339887498949</v>
      </c>
      <c r="AC3573">
        <v>0</v>
      </c>
      <c r="AD3573">
        <v>5.9459589758185292</v>
      </c>
      <c r="AG3573">
        <v>1.6949152542372876</v>
      </c>
      <c r="AH3573">
        <v>1.1212351797293163</v>
      </c>
      <c r="AI3573">
        <v>0</v>
      </c>
    </row>
    <row r="3574" spans="1:37">
      <c r="A3574">
        <v>17</v>
      </c>
      <c r="B3574">
        <v>207</v>
      </c>
      <c r="C3574">
        <v>2023</v>
      </c>
      <c r="D3574">
        <v>3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3</v>
      </c>
      <c r="N3574">
        <v>99</v>
      </c>
      <c r="O3574">
        <v>99</v>
      </c>
      <c r="P3574">
        <v>99</v>
      </c>
      <c r="Q3574">
        <v>34</v>
      </c>
      <c r="R3574">
        <v>35</v>
      </c>
      <c r="S3574">
        <v>5.7714285714285696</v>
      </c>
      <c r="T3574">
        <v>3</v>
      </c>
      <c r="U3574">
        <v>29.34</v>
      </c>
      <c r="V3574">
        <v>37.142857142857153</v>
      </c>
      <c r="W3574">
        <v>0</v>
      </c>
      <c r="X3574">
        <v>94.285714285714306</v>
      </c>
      <c r="Y3574">
        <v>88.571428571428555</v>
      </c>
      <c r="Z3574">
        <v>17.142857142857139</v>
      </c>
      <c r="AA3574">
        <v>7.3706444765705745</v>
      </c>
      <c r="AB3574">
        <v>2.1258371700272329</v>
      </c>
      <c r="AC3574">
        <v>0</v>
      </c>
      <c r="AD3574">
        <v>48.635353660577685</v>
      </c>
      <c r="AG3574">
        <v>1.4227642276422763</v>
      </c>
      <c r="AH3574">
        <v>0.94941448612906243</v>
      </c>
      <c r="AI3574">
        <v>7</v>
      </c>
      <c r="AJ3574">
        <v>115.9285714285714</v>
      </c>
      <c r="AK3574">
        <v>22.101685956963621</v>
      </c>
    </row>
    <row r="3575" spans="1:37">
      <c r="A3575">
        <v>17</v>
      </c>
      <c r="B3575">
        <v>208</v>
      </c>
      <c r="C3575">
        <v>2023</v>
      </c>
      <c r="D3575">
        <v>4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3</v>
      </c>
      <c r="N3575">
        <v>99</v>
      </c>
      <c r="O3575">
        <v>99</v>
      </c>
      <c r="P3575">
        <v>99</v>
      </c>
      <c r="Q3575">
        <v>4</v>
      </c>
      <c r="R3575">
        <v>4</v>
      </c>
      <c r="S3575">
        <v>6.75</v>
      </c>
      <c r="T3575">
        <v>3</v>
      </c>
      <c r="U3575">
        <v>28.774999999999999</v>
      </c>
      <c r="V3575">
        <v>25</v>
      </c>
      <c r="W3575">
        <v>0</v>
      </c>
      <c r="X3575">
        <v>75</v>
      </c>
      <c r="Y3575">
        <v>50</v>
      </c>
      <c r="Z3575">
        <v>25</v>
      </c>
      <c r="AA3575">
        <v>10.582385128126829</v>
      </c>
      <c r="AB3575">
        <v>1.7853571071357124</v>
      </c>
      <c r="AC3575">
        <v>0</v>
      </c>
      <c r="AD3575">
        <v>90.342698342084518</v>
      </c>
      <c r="AG3575">
        <v>1.8691588785046724</v>
      </c>
      <c r="AH3575">
        <v>1.3663342830009495</v>
      </c>
      <c r="AI3575">
        <v>0</v>
      </c>
    </row>
    <row r="3576" spans="1:37">
      <c r="A3576">
        <v>17</v>
      </c>
      <c r="B3576">
        <v>209</v>
      </c>
      <c r="C3576">
        <v>2023</v>
      </c>
      <c r="D3576">
        <v>5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3</v>
      </c>
      <c r="N3576">
        <v>99</v>
      </c>
      <c r="O3576">
        <v>99</v>
      </c>
      <c r="P3576">
        <v>99</v>
      </c>
      <c r="Q3576">
        <v>11</v>
      </c>
      <c r="R3576">
        <v>14</v>
      </c>
      <c r="S3576">
        <v>5.5</v>
      </c>
      <c r="T3576">
        <v>3</v>
      </c>
      <c r="U3576">
        <v>24.342857142857152</v>
      </c>
      <c r="V3576">
        <v>7.1428571428571441</v>
      </c>
      <c r="W3576">
        <v>0</v>
      </c>
      <c r="X3576">
        <v>78.571428571428555</v>
      </c>
      <c r="Y3576">
        <v>50</v>
      </c>
      <c r="Z3576">
        <v>14.285714285714288</v>
      </c>
      <c r="AA3576">
        <v>10.374812513673563</v>
      </c>
      <c r="AB3576">
        <v>1.7217101133134214</v>
      </c>
      <c r="AC3576">
        <v>0</v>
      </c>
      <c r="AD3576">
        <v>53.504189554936715</v>
      </c>
      <c r="AG3576">
        <v>6.7961165048543695</v>
      </c>
      <c r="AH3576">
        <v>4.2195451112459308</v>
      </c>
      <c r="AI3576">
        <v>4</v>
      </c>
      <c r="AJ3576">
        <v>91.399999999999977</v>
      </c>
      <c r="AK3576">
        <v>18.261697837992063</v>
      </c>
    </row>
    <row r="3577" spans="1:37">
      <c r="A3577">
        <v>17</v>
      </c>
      <c r="B3577">
        <v>210</v>
      </c>
      <c r="C3577">
        <v>2023</v>
      </c>
      <c r="D3577">
        <v>6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3</v>
      </c>
      <c r="N3577">
        <v>99</v>
      </c>
      <c r="O3577">
        <v>99</v>
      </c>
      <c r="P3577">
        <v>99</v>
      </c>
      <c r="Q3577">
        <v>9</v>
      </c>
      <c r="R3577">
        <v>10</v>
      </c>
      <c r="S3577">
        <v>4.7</v>
      </c>
      <c r="T3577">
        <v>3</v>
      </c>
      <c r="U3577">
        <v>22.99</v>
      </c>
      <c r="V3577">
        <v>30</v>
      </c>
      <c r="W3577">
        <v>0</v>
      </c>
      <c r="X3577">
        <v>100</v>
      </c>
      <c r="Y3577">
        <v>40</v>
      </c>
      <c r="Z3577">
        <v>0</v>
      </c>
      <c r="AA3577">
        <v>6.0930205973720444</v>
      </c>
      <c r="AB3577">
        <v>1.1874342087037901</v>
      </c>
      <c r="AC3577">
        <v>0</v>
      </c>
      <c r="AD3577">
        <v>58.562048700406848</v>
      </c>
      <c r="AG3577">
        <v>5.84795321637427</v>
      </c>
      <c r="AH3577">
        <v>3.4473451393783092</v>
      </c>
      <c r="AI3577">
        <v>9</v>
      </c>
      <c r="AJ3577">
        <v>107.82222222222222</v>
      </c>
      <c r="AK3577">
        <v>17.26822567366159</v>
      </c>
    </row>
    <row r="3578" spans="1:37">
      <c r="A3578">
        <v>17</v>
      </c>
      <c r="B3578">
        <v>211</v>
      </c>
      <c r="C3578">
        <v>2023</v>
      </c>
      <c r="D3578">
        <v>7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3</v>
      </c>
      <c r="N3578">
        <v>99</v>
      </c>
      <c r="O3578">
        <v>99</v>
      </c>
      <c r="P3578">
        <v>99</v>
      </c>
      <c r="R3578">
        <v>0</v>
      </c>
    </row>
    <row r="3579" spans="1:37">
      <c r="A3579">
        <v>17</v>
      </c>
      <c r="B3579">
        <v>212</v>
      </c>
      <c r="C3579">
        <v>2023</v>
      </c>
      <c r="D3579">
        <v>8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3</v>
      </c>
      <c r="N3579">
        <v>99</v>
      </c>
      <c r="O3579">
        <v>99</v>
      </c>
      <c r="P3579">
        <v>99</v>
      </c>
      <c r="Q3579">
        <v>1</v>
      </c>
      <c r="R3579">
        <v>1</v>
      </c>
      <c r="S3579">
        <v>3</v>
      </c>
      <c r="T3579">
        <v>3</v>
      </c>
      <c r="U3579">
        <v>23.900000000000006</v>
      </c>
      <c r="V3579">
        <v>0</v>
      </c>
      <c r="W3579">
        <v>0</v>
      </c>
      <c r="X3579">
        <v>100</v>
      </c>
      <c r="Y3579">
        <v>100</v>
      </c>
      <c r="Z3579">
        <v>0</v>
      </c>
      <c r="AA3579">
        <v>0</v>
      </c>
      <c r="AB3579">
        <v>0</v>
      </c>
      <c r="AC3579">
        <v>0</v>
      </c>
      <c r="AG3579">
        <v>0.45454545454545447</v>
      </c>
      <c r="AH3579">
        <v>0.2547024031544734</v>
      </c>
      <c r="AI3579">
        <v>0</v>
      </c>
    </row>
    <row r="3580" spans="1:37">
      <c r="A3580">
        <v>17</v>
      </c>
      <c r="B3580">
        <v>213</v>
      </c>
      <c r="C3580">
        <v>2023</v>
      </c>
      <c r="D3580">
        <v>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3</v>
      </c>
      <c r="N3580">
        <v>99</v>
      </c>
      <c r="O3580">
        <v>99</v>
      </c>
      <c r="P3580">
        <v>99</v>
      </c>
      <c r="R3580">
        <v>0</v>
      </c>
    </row>
    <row r="3581" spans="1:37">
      <c r="A3581">
        <v>17</v>
      </c>
      <c r="B3581">
        <v>214</v>
      </c>
      <c r="C3581">
        <v>2023</v>
      </c>
      <c r="D3581">
        <v>10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3</v>
      </c>
      <c r="N3581">
        <v>99</v>
      </c>
      <c r="O3581">
        <v>99</v>
      </c>
      <c r="P3581">
        <v>99</v>
      </c>
      <c r="Q3581">
        <v>3</v>
      </c>
      <c r="R3581">
        <v>3</v>
      </c>
      <c r="S3581">
        <v>3.6666666666666656</v>
      </c>
      <c r="T3581">
        <v>3</v>
      </c>
      <c r="U3581">
        <v>14.699999999999996</v>
      </c>
      <c r="V3581">
        <v>0</v>
      </c>
      <c r="W3581">
        <v>0</v>
      </c>
      <c r="X3581">
        <v>66.666666666666686</v>
      </c>
      <c r="Y3581">
        <v>0</v>
      </c>
      <c r="Z3581">
        <v>0</v>
      </c>
      <c r="AA3581">
        <v>6.0997267698370541</v>
      </c>
      <c r="AB3581">
        <v>1.6996731711975956</v>
      </c>
      <c r="AC3581">
        <v>0</v>
      </c>
      <c r="AD3581">
        <v>48.870471851971693</v>
      </c>
      <c r="AG3581">
        <v>0.5859375</v>
      </c>
      <c r="AH3581">
        <v>0.21797724040813632</v>
      </c>
      <c r="AI3581">
        <v>0</v>
      </c>
    </row>
    <row r="3582" spans="1:37">
      <c r="A3582">
        <v>17</v>
      </c>
      <c r="B3582">
        <v>215</v>
      </c>
      <c r="C3582">
        <v>2023</v>
      </c>
      <c r="D3582">
        <v>11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3</v>
      </c>
      <c r="N3582">
        <v>99</v>
      </c>
      <c r="O3582">
        <v>99</v>
      </c>
      <c r="P3582">
        <v>99</v>
      </c>
      <c r="Q3582">
        <v>4</v>
      </c>
      <c r="R3582">
        <v>4</v>
      </c>
      <c r="S3582">
        <v>3.5</v>
      </c>
      <c r="T3582">
        <v>3</v>
      </c>
      <c r="U3582">
        <v>28.925000000000001</v>
      </c>
      <c r="V3582">
        <v>0</v>
      </c>
      <c r="W3582">
        <v>0</v>
      </c>
      <c r="X3582">
        <v>100</v>
      </c>
      <c r="Y3582">
        <v>100</v>
      </c>
      <c r="Z3582">
        <v>0</v>
      </c>
      <c r="AA3582">
        <v>3.0094642380330932</v>
      </c>
      <c r="AB3582">
        <v>2.0615528128088303</v>
      </c>
      <c r="AC3582">
        <v>0</v>
      </c>
      <c r="AD3582">
        <v>-50.973784933806371</v>
      </c>
      <c r="AG3582">
        <v>2.061855670103093</v>
      </c>
      <c r="AH3582">
        <v>1.4921715803863911</v>
      </c>
      <c r="AI3582">
        <v>1</v>
      </c>
      <c r="AJ3582">
        <v>110.2</v>
      </c>
      <c r="AK3582">
        <v>18.157727327079535</v>
      </c>
    </row>
    <row r="3583" spans="1:37">
      <c r="A3583">
        <v>17</v>
      </c>
      <c r="B3583">
        <v>216</v>
      </c>
      <c r="C3583">
        <v>2023</v>
      </c>
      <c r="D3583">
        <v>12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3</v>
      </c>
      <c r="N3583">
        <v>99</v>
      </c>
      <c r="O3583">
        <v>99</v>
      </c>
      <c r="P3583">
        <v>99</v>
      </c>
      <c r="R3583">
        <v>0</v>
      </c>
    </row>
    <row r="3584" spans="1:37">
      <c r="A3584">
        <v>17</v>
      </c>
      <c r="B3584">
        <v>217</v>
      </c>
      <c r="C3584">
        <v>2023</v>
      </c>
      <c r="D3584">
        <v>1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4</v>
      </c>
      <c r="N3584">
        <v>99</v>
      </c>
      <c r="O3584">
        <v>99</v>
      </c>
      <c r="P3584">
        <v>99</v>
      </c>
      <c r="Q3584">
        <v>30</v>
      </c>
      <c r="R3584">
        <v>34</v>
      </c>
      <c r="S3584">
        <v>6.2647058823529411</v>
      </c>
      <c r="T3584">
        <v>4</v>
      </c>
      <c r="U3584">
        <v>29.767647058823513</v>
      </c>
      <c r="V3584">
        <v>26.47058823529412</v>
      </c>
      <c r="W3584">
        <v>0</v>
      </c>
      <c r="X3584">
        <v>100</v>
      </c>
      <c r="Y3584">
        <v>82.352941176470608</v>
      </c>
      <c r="Z3584">
        <v>29.411764705882355</v>
      </c>
      <c r="AA3584">
        <v>6.7333551023435856</v>
      </c>
      <c r="AB3584">
        <v>1.6325516572209307</v>
      </c>
      <c r="AC3584">
        <v>0</v>
      </c>
      <c r="AD3584">
        <v>5.5896617713804098</v>
      </c>
      <c r="AG3584">
        <v>10.303030303030303</v>
      </c>
      <c r="AH3584">
        <v>7.3930415854023748</v>
      </c>
      <c r="AI3584">
        <v>2</v>
      </c>
      <c r="AJ3584">
        <v>116.4</v>
      </c>
      <c r="AK3584">
        <v>19.675071034352506</v>
      </c>
    </row>
    <row r="3585" spans="1:37">
      <c r="A3585">
        <v>17</v>
      </c>
      <c r="B3585">
        <v>218</v>
      </c>
      <c r="C3585">
        <v>2023</v>
      </c>
      <c r="D3585">
        <v>2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4</v>
      </c>
      <c r="N3585">
        <v>99</v>
      </c>
      <c r="O3585">
        <v>99</v>
      </c>
      <c r="P3585">
        <v>99</v>
      </c>
      <c r="Q3585">
        <v>32</v>
      </c>
      <c r="R3585">
        <v>34</v>
      </c>
      <c r="S3585">
        <v>6.4411764705882346</v>
      </c>
      <c r="T3585">
        <v>4</v>
      </c>
      <c r="U3585">
        <v>31.344117647058823</v>
      </c>
      <c r="V3585">
        <v>29.411764705882355</v>
      </c>
      <c r="W3585">
        <v>0</v>
      </c>
      <c r="X3585">
        <v>100</v>
      </c>
      <c r="Y3585">
        <v>79.411764705882348</v>
      </c>
      <c r="Z3585">
        <v>35.294117647058826</v>
      </c>
      <c r="AA3585">
        <v>8.4683907484546577</v>
      </c>
      <c r="AB3585">
        <v>1.988069954837786</v>
      </c>
      <c r="AC3585">
        <v>0</v>
      </c>
      <c r="AD3585">
        <v>53.831207661385918</v>
      </c>
      <c r="AG3585">
        <v>9.6045197740112993</v>
      </c>
      <c r="AH3585">
        <v>6.9309763981295403</v>
      </c>
      <c r="AI3585">
        <v>5</v>
      </c>
      <c r="AJ3585">
        <v>116.04</v>
      </c>
      <c r="AK3585">
        <v>19.407381770603624</v>
      </c>
    </row>
    <row r="3586" spans="1:37">
      <c r="A3586">
        <v>17</v>
      </c>
      <c r="B3586">
        <v>219</v>
      </c>
      <c r="C3586">
        <v>2023</v>
      </c>
      <c r="D3586">
        <v>3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4</v>
      </c>
      <c r="N3586">
        <v>99</v>
      </c>
      <c r="O3586">
        <v>99</v>
      </c>
      <c r="P3586">
        <v>99</v>
      </c>
      <c r="Q3586">
        <v>161</v>
      </c>
      <c r="R3586">
        <v>179</v>
      </c>
      <c r="S3586">
        <v>6.3016759776536295</v>
      </c>
      <c r="T3586">
        <v>4</v>
      </c>
      <c r="U3586">
        <v>33.226815642458099</v>
      </c>
      <c r="V3586">
        <v>26.815642458100559</v>
      </c>
      <c r="W3586">
        <v>0</v>
      </c>
      <c r="X3586">
        <v>98.882681564245829</v>
      </c>
      <c r="Y3586">
        <v>86.033519553072637</v>
      </c>
      <c r="Z3586">
        <v>41.340782122905011</v>
      </c>
      <c r="AA3586">
        <v>8.4451338952033339</v>
      </c>
      <c r="AB3586">
        <v>1.9197728817117632</v>
      </c>
      <c r="AC3586">
        <v>0</v>
      </c>
      <c r="AD3586">
        <v>53.739104400563889</v>
      </c>
      <c r="AG3586">
        <v>7.2764227642276413</v>
      </c>
      <c r="AH3586">
        <v>5.4988193569979682</v>
      </c>
      <c r="AI3586">
        <v>23</v>
      </c>
      <c r="AJ3586">
        <v>117.2347826086957</v>
      </c>
      <c r="AK3586">
        <v>21.72406434058075</v>
      </c>
    </row>
    <row r="3587" spans="1:37">
      <c r="A3587">
        <v>17</v>
      </c>
      <c r="B3587">
        <v>220</v>
      </c>
      <c r="C3587">
        <v>2023</v>
      </c>
      <c r="D3587">
        <v>4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4</v>
      </c>
      <c r="N3587">
        <v>99</v>
      </c>
      <c r="O3587">
        <v>99</v>
      </c>
      <c r="P3587">
        <v>99</v>
      </c>
      <c r="Q3587">
        <v>11</v>
      </c>
      <c r="R3587">
        <v>13</v>
      </c>
      <c r="S3587">
        <v>6.0769230769230758</v>
      </c>
      <c r="T3587">
        <v>4</v>
      </c>
      <c r="U3587">
        <v>27.369230769230757</v>
      </c>
      <c r="V3587">
        <v>23.07692307692308</v>
      </c>
      <c r="W3587">
        <v>0</v>
      </c>
      <c r="X3587">
        <v>84.615384615384627</v>
      </c>
      <c r="Y3587">
        <v>46.15384615384616</v>
      </c>
      <c r="Z3587">
        <v>23.07692307692308</v>
      </c>
      <c r="AA3587">
        <v>9.8464663411949154</v>
      </c>
      <c r="AB3587">
        <v>2.4006902360503446</v>
      </c>
      <c r="AC3587">
        <v>0</v>
      </c>
      <c r="AD3587">
        <v>81.85236644375928</v>
      </c>
      <c r="AG3587">
        <v>6.074766355140186</v>
      </c>
      <c r="AH3587">
        <v>4.2236467236467217</v>
      </c>
      <c r="AI3587">
        <v>1</v>
      </c>
      <c r="AJ3587">
        <v>117.2</v>
      </c>
      <c r="AK3587">
        <v>12.920535091437831</v>
      </c>
    </row>
    <row r="3588" spans="1:37">
      <c r="A3588">
        <v>17</v>
      </c>
      <c r="B3588">
        <v>221</v>
      </c>
      <c r="C3588">
        <v>2023</v>
      </c>
      <c r="D3588">
        <v>5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4</v>
      </c>
      <c r="N3588">
        <v>99</v>
      </c>
      <c r="O3588">
        <v>99</v>
      </c>
      <c r="P3588">
        <v>99</v>
      </c>
      <c r="Q3588">
        <v>10</v>
      </c>
      <c r="R3588">
        <v>12</v>
      </c>
      <c r="S3588">
        <v>6</v>
      </c>
      <c r="T3588">
        <v>4</v>
      </c>
      <c r="U3588">
        <v>28.216666666666661</v>
      </c>
      <c r="V3588">
        <v>25</v>
      </c>
      <c r="W3588">
        <v>0</v>
      </c>
      <c r="X3588">
        <v>75</v>
      </c>
      <c r="Y3588">
        <v>66.666666666666686</v>
      </c>
      <c r="Z3588">
        <v>25</v>
      </c>
      <c r="AA3588">
        <v>10.731948668448908</v>
      </c>
      <c r="AB3588">
        <v>1.4142135623730951</v>
      </c>
      <c r="AC3588">
        <v>0</v>
      </c>
      <c r="AD3588">
        <v>84.007217502201613</v>
      </c>
      <c r="AG3588">
        <v>5.825242718446602</v>
      </c>
      <c r="AH3588">
        <v>4.1923062636968069</v>
      </c>
      <c r="AI3588">
        <v>6</v>
      </c>
      <c r="AJ3588">
        <v>103.06666666666663</v>
      </c>
      <c r="AK3588">
        <v>17.081954332448252</v>
      </c>
    </row>
    <row r="3589" spans="1:37">
      <c r="A3589">
        <v>17</v>
      </c>
      <c r="B3589">
        <v>222</v>
      </c>
      <c r="C3589">
        <v>2023</v>
      </c>
      <c r="D3589">
        <v>6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4</v>
      </c>
      <c r="N3589">
        <v>99</v>
      </c>
      <c r="O3589">
        <v>99</v>
      </c>
      <c r="P3589">
        <v>99</v>
      </c>
      <c r="Q3589">
        <v>14</v>
      </c>
      <c r="R3589">
        <v>21</v>
      </c>
      <c r="S3589">
        <v>5.4761904761904763</v>
      </c>
      <c r="T3589">
        <v>4</v>
      </c>
      <c r="U3589">
        <v>24.219047619047608</v>
      </c>
      <c r="V3589">
        <v>23.809523809523821</v>
      </c>
      <c r="W3589">
        <v>0</v>
      </c>
      <c r="X3589">
        <v>80.952380952380949</v>
      </c>
      <c r="Y3589">
        <v>52.380952380952387</v>
      </c>
      <c r="Z3589">
        <v>9.5238095238095273</v>
      </c>
      <c r="AA3589">
        <v>7.239022496996264</v>
      </c>
      <c r="AB3589">
        <v>1.9668453741012744</v>
      </c>
      <c r="AC3589">
        <v>0</v>
      </c>
      <c r="AD3589">
        <v>41.441479166764111</v>
      </c>
      <c r="AG3589">
        <v>12.280701754385968</v>
      </c>
      <c r="AH3589">
        <v>7.6264451408778093</v>
      </c>
      <c r="AI3589">
        <v>15</v>
      </c>
      <c r="AJ3589">
        <v>109.4</v>
      </c>
      <c r="AK3589">
        <v>16.910833463423547</v>
      </c>
    </row>
    <row r="3590" spans="1:37">
      <c r="A3590">
        <v>17</v>
      </c>
      <c r="B3590">
        <v>223</v>
      </c>
      <c r="C3590">
        <v>2023</v>
      </c>
      <c r="D3590">
        <v>7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4</v>
      </c>
      <c r="N3590">
        <v>99</v>
      </c>
      <c r="O3590">
        <v>99</v>
      </c>
      <c r="P3590">
        <v>99</v>
      </c>
      <c r="Q3590">
        <v>2</v>
      </c>
      <c r="R3590">
        <v>2</v>
      </c>
      <c r="S3590">
        <v>4</v>
      </c>
      <c r="T3590">
        <v>4</v>
      </c>
      <c r="U3590">
        <v>32.85</v>
      </c>
      <c r="V3590">
        <v>0</v>
      </c>
      <c r="W3590">
        <v>0</v>
      </c>
      <c r="X3590">
        <v>100</v>
      </c>
      <c r="Y3590">
        <v>50</v>
      </c>
      <c r="Z3590">
        <v>50</v>
      </c>
      <c r="AA3590">
        <v>14.950000000000012</v>
      </c>
      <c r="AB3590">
        <v>2</v>
      </c>
      <c r="AC3590">
        <v>0</v>
      </c>
      <c r="AD3590">
        <v>99.999999999999943</v>
      </c>
      <c r="AG3590">
        <v>5.5555555555555562</v>
      </c>
      <c r="AH3590">
        <v>5.3056609868367923</v>
      </c>
      <c r="AI3590">
        <v>2</v>
      </c>
      <c r="AJ3590">
        <v>118.4</v>
      </c>
      <c r="AK3590">
        <v>19.791570912014095</v>
      </c>
    </row>
    <row r="3591" spans="1:37">
      <c r="A3591">
        <v>17</v>
      </c>
      <c r="B3591">
        <v>224</v>
      </c>
      <c r="C3591">
        <v>2023</v>
      </c>
      <c r="D3591">
        <v>8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4</v>
      </c>
      <c r="N3591">
        <v>99</v>
      </c>
      <c r="O3591">
        <v>99</v>
      </c>
      <c r="P3591">
        <v>99</v>
      </c>
      <c r="Q3591">
        <v>1</v>
      </c>
      <c r="R3591">
        <v>2</v>
      </c>
      <c r="S3591">
        <v>6</v>
      </c>
      <c r="T3591">
        <v>4</v>
      </c>
      <c r="U3591">
        <v>24.65</v>
      </c>
      <c r="V3591">
        <v>50</v>
      </c>
      <c r="W3591">
        <v>0</v>
      </c>
      <c r="X3591">
        <v>100</v>
      </c>
      <c r="Y3591">
        <v>50</v>
      </c>
      <c r="Z3591">
        <v>0</v>
      </c>
      <c r="AA3591">
        <v>3.0500000000000007</v>
      </c>
      <c r="AB3591">
        <v>2</v>
      </c>
      <c r="AC3591">
        <v>0</v>
      </c>
      <c r="AD3591">
        <v>100.00000000000036</v>
      </c>
      <c r="AG3591">
        <v>0.90909090909090895</v>
      </c>
      <c r="AH3591">
        <v>0.52539031278307669</v>
      </c>
      <c r="AI3591">
        <v>2</v>
      </c>
      <c r="AJ3591">
        <v>108.15</v>
      </c>
      <c r="AK3591">
        <v>19.634438226487124</v>
      </c>
    </row>
    <row r="3592" spans="1:37">
      <c r="A3592">
        <v>17</v>
      </c>
      <c r="B3592">
        <v>225</v>
      </c>
      <c r="C3592">
        <v>2023</v>
      </c>
      <c r="D3592">
        <v>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4</v>
      </c>
      <c r="N3592">
        <v>99</v>
      </c>
      <c r="O3592">
        <v>99</v>
      </c>
      <c r="P3592">
        <v>99</v>
      </c>
      <c r="Q3592">
        <v>1</v>
      </c>
      <c r="R3592">
        <v>1</v>
      </c>
      <c r="S3592">
        <v>8</v>
      </c>
      <c r="T3592">
        <v>4</v>
      </c>
      <c r="U3592">
        <v>35.200000000000003</v>
      </c>
      <c r="V3592">
        <v>0</v>
      </c>
      <c r="W3592">
        <v>0</v>
      </c>
      <c r="X3592">
        <v>100</v>
      </c>
      <c r="Y3592">
        <v>100</v>
      </c>
      <c r="Z3592">
        <v>100</v>
      </c>
      <c r="AA3592">
        <v>0</v>
      </c>
      <c r="AB3592">
        <v>0</v>
      </c>
      <c r="AC3592">
        <v>0</v>
      </c>
      <c r="AG3592">
        <v>0.46296296296296302</v>
      </c>
      <c r="AH3592">
        <v>0.40132254018926022</v>
      </c>
      <c r="AI3592">
        <v>1</v>
      </c>
      <c r="AJ3592">
        <v>120.6</v>
      </c>
      <c r="AK3592">
        <v>20.067845097051681</v>
      </c>
    </row>
    <row r="3593" spans="1:37">
      <c r="A3593">
        <v>17</v>
      </c>
      <c r="B3593">
        <v>226</v>
      </c>
      <c r="C3593">
        <v>2023</v>
      </c>
      <c r="D3593">
        <v>10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4</v>
      </c>
      <c r="N3593">
        <v>99</v>
      </c>
      <c r="O3593">
        <v>99</v>
      </c>
      <c r="P3593">
        <v>99</v>
      </c>
      <c r="Q3593">
        <v>9</v>
      </c>
      <c r="R3593">
        <v>9</v>
      </c>
      <c r="S3593">
        <v>5.6666666666666679</v>
      </c>
      <c r="T3593">
        <v>4</v>
      </c>
      <c r="U3593">
        <v>31.577777777777779</v>
      </c>
      <c r="V3593">
        <v>0</v>
      </c>
      <c r="W3593">
        <v>0</v>
      </c>
      <c r="X3593">
        <v>88.8888888888889</v>
      </c>
      <c r="Y3593">
        <v>55.555555555555557</v>
      </c>
      <c r="Z3593">
        <v>44.44444444444445</v>
      </c>
      <c r="AA3593">
        <v>13.182798369068164</v>
      </c>
      <c r="AB3593">
        <v>2.6246692913372702</v>
      </c>
      <c r="AC3593">
        <v>0</v>
      </c>
      <c r="AD3593">
        <v>79.585694243456388</v>
      </c>
      <c r="AG3593">
        <v>1.7578125</v>
      </c>
      <c r="AH3593">
        <v>1.4047422159635461</v>
      </c>
      <c r="AI3593">
        <v>3</v>
      </c>
      <c r="AJ3593">
        <v>113.93333333333337</v>
      </c>
      <c r="AK3593">
        <v>18.783860227984498</v>
      </c>
    </row>
    <row r="3594" spans="1:37">
      <c r="A3594">
        <v>17</v>
      </c>
      <c r="B3594">
        <v>227</v>
      </c>
      <c r="C3594">
        <v>2023</v>
      </c>
      <c r="D3594">
        <v>11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4</v>
      </c>
      <c r="N3594">
        <v>99</v>
      </c>
      <c r="O3594">
        <v>99</v>
      </c>
      <c r="P3594">
        <v>99</v>
      </c>
      <c r="Q3594">
        <v>10</v>
      </c>
      <c r="R3594">
        <v>12</v>
      </c>
      <c r="S3594">
        <v>4.9166666666666679</v>
      </c>
      <c r="T3594">
        <v>4</v>
      </c>
      <c r="U3594">
        <v>24.275000000000006</v>
      </c>
      <c r="V3594">
        <v>16.666666666666671</v>
      </c>
      <c r="W3594">
        <v>0</v>
      </c>
      <c r="X3594">
        <v>83.333333333333314</v>
      </c>
      <c r="Y3594">
        <v>41.666666666666657</v>
      </c>
      <c r="Z3594">
        <v>8.3333333333333357</v>
      </c>
      <c r="AA3594">
        <v>12.695217275283889</v>
      </c>
      <c r="AB3594">
        <v>2.4309920243024687</v>
      </c>
      <c r="AC3594">
        <v>0</v>
      </c>
      <c r="AD3594">
        <v>77.920868799569732</v>
      </c>
      <c r="AG3594">
        <v>6.1855670103092786</v>
      </c>
      <c r="AH3594">
        <v>3.756867600402384</v>
      </c>
      <c r="AI3594">
        <v>4</v>
      </c>
      <c r="AJ3594">
        <v>102.125</v>
      </c>
      <c r="AK3594">
        <v>18.143201535651876</v>
      </c>
    </row>
    <row r="3595" spans="1:37">
      <c r="A3595">
        <v>17</v>
      </c>
      <c r="B3595">
        <v>228</v>
      </c>
      <c r="C3595">
        <v>2023</v>
      </c>
      <c r="D3595">
        <v>12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4</v>
      </c>
      <c r="N3595">
        <v>99</v>
      </c>
      <c r="O3595">
        <v>99</v>
      </c>
      <c r="P3595">
        <v>99</v>
      </c>
      <c r="R3595">
        <v>0</v>
      </c>
    </row>
    <row r="3596" spans="1:37">
      <c r="A3596">
        <v>17</v>
      </c>
      <c r="B3596">
        <v>229</v>
      </c>
      <c r="C3596">
        <v>2023</v>
      </c>
      <c r="D3596">
        <v>1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5</v>
      </c>
      <c r="N3596">
        <v>99</v>
      </c>
      <c r="O3596">
        <v>99</v>
      </c>
      <c r="P3596">
        <v>99</v>
      </c>
      <c r="Q3596">
        <v>65</v>
      </c>
      <c r="R3596">
        <v>86</v>
      </c>
      <c r="S3596">
        <v>7.6744186046511649</v>
      </c>
      <c r="T3596">
        <v>5</v>
      </c>
      <c r="U3596">
        <v>39.662790697674424</v>
      </c>
      <c r="V3596">
        <v>22.093023255813964</v>
      </c>
      <c r="W3596">
        <v>0</v>
      </c>
      <c r="X3596">
        <v>100</v>
      </c>
      <c r="Y3596">
        <v>98.837209302325562</v>
      </c>
      <c r="Z3596">
        <v>66.27906976744184</v>
      </c>
      <c r="AA3596">
        <v>9.1329972475433205</v>
      </c>
      <c r="AB3596">
        <v>1.8391217599783745</v>
      </c>
      <c r="AC3596">
        <v>0</v>
      </c>
      <c r="AD3596">
        <v>61.976353109573203</v>
      </c>
      <c r="AG3596">
        <v>26.060606060606059</v>
      </c>
      <c r="AH3596">
        <v>24.916179080928281</v>
      </c>
      <c r="AI3596">
        <v>9</v>
      </c>
      <c r="AJ3596">
        <v>117.52222222222223</v>
      </c>
      <c r="AK3596">
        <v>21.281242069735004</v>
      </c>
    </row>
    <row r="3597" spans="1:37">
      <c r="A3597">
        <v>17</v>
      </c>
      <c r="B3597">
        <v>230</v>
      </c>
      <c r="C3597">
        <v>2023</v>
      </c>
      <c r="D3597">
        <v>2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5</v>
      </c>
      <c r="N3597">
        <v>99</v>
      </c>
      <c r="O3597">
        <v>99</v>
      </c>
      <c r="P3597">
        <v>99</v>
      </c>
      <c r="Q3597">
        <v>55</v>
      </c>
      <c r="R3597">
        <v>63</v>
      </c>
      <c r="S3597">
        <v>7.6666666666666687</v>
      </c>
      <c r="T3597">
        <v>5</v>
      </c>
      <c r="U3597">
        <v>40.044444444444473</v>
      </c>
      <c r="V3597">
        <v>23.809523809523821</v>
      </c>
      <c r="W3597">
        <v>0</v>
      </c>
      <c r="X3597">
        <v>100</v>
      </c>
      <c r="Y3597">
        <v>96.825396825396794</v>
      </c>
      <c r="Z3597">
        <v>69.841269841269835</v>
      </c>
      <c r="AA3597">
        <v>8.2349001358190144</v>
      </c>
      <c r="AB3597">
        <v>1.7994708216848725</v>
      </c>
      <c r="AC3597">
        <v>0</v>
      </c>
      <c r="AD3597">
        <v>47.05984151193703</v>
      </c>
      <c r="AG3597">
        <v>17.796610169491526</v>
      </c>
      <c r="AH3597">
        <v>16.407494845830175</v>
      </c>
      <c r="AI3597">
        <v>10</v>
      </c>
      <c r="AJ3597">
        <v>115.83999999999997</v>
      </c>
      <c r="AK3597">
        <v>24.307560995680696</v>
      </c>
    </row>
    <row r="3598" spans="1:37">
      <c r="A3598">
        <v>17</v>
      </c>
      <c r="B3598">
        <v>231</v>
      </c>
      <c r="C3598">
        <v>2023</v>
      </c>
      <c r="D3598">
        <v>3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5</v>
      </c>
      <c r="N3598">
        <v>99</v>
      </c>
      <c r="O3598">
        <v>99</v>
      </c>
      <c r="P3598">
        <v>99</v>
      </c>
      <c r="Q3598">
        <v>301</v>
      </c>
      <c r="R3598">
        <v>350</v>
      </c>
      <c r="S3598">
        <v>7.0085714285714307</v>
      </c>
      <c r="T3598">
        <v>5</v>
      </c>
      <c r="U3598">
        <v>37.761428571428596</v>
      </c>
      <c r="V3598">
        <v>21.428571428571423</v>
      </c>
      <c r="W3598">
        <v>0</v>
      </c>
      <c r="X3598">
        <v>99.714285714285694</v>
      </c>
      <c r="Y3598">
        <v>94.285714285714306</v>
      </c>
      <c r="Z3598">
        <v>62</v>
      </c>
      <c r="AA3598">
        <v>9.0489414196537723</v>
      </c>
      <c r="AB3598">
        <v>1.8149964861943828</v>
      </c>
      <c r="AC3598">
        <v>0</v>
      </c>
      <c r="AD3598">
        <v>55.546851359780227</v>
      </c>
      <c r="AG3598">
        <v>14.227642276422761</v>
      </c>
      <c r="AH3598">
        <v>12.219239026122075</v>
      </c>
      <c r="AI3598">
        <v>60</v>
      </c>
      <c r="AJ3598">
        <v>118.7416666666666</v>
      </c>
      <c r="AK3598">
        <v>22.847636482184736</v>
      </c>
    </row>
    <row r="3599" spans="1:37">
      <c r="A3599">
        <v>17</v>
      </c>
      <c r="B3599">
        <v>232</v>
      </c>
      <c r="C3599">
        <v>2023</v>
      </c>
      <c r="D3599">
        <v>4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5</v>
      </c>
      <c r="N3599">
        <v>99</v>
      </c>
      <c r="O3599">
        <v>99</v>
      </c>
      <c r="P3599">
        <v>99</v>
      </c>
      <c r="Q3599">
        <v>26</v>
      </c>
      <c r="R3599">
        <v>34</v>
      </c>
      <c r="S3599">
        <v>6.5294117647058814</v>
      </c>
      <c r="T3599">
        <v>5</v>
      </c>
      <c r="U3599">
        <v>31.432352941176472</v>
      </c>
      <c r="V3599">
        <v>26.47058823529412</v>
      </c>
      <c r="W3599">
        <v>0</v>
      </c>
      <c r="X3599">
        <v>97.058823529411754</v>
      </c>
      <c r="Y3599">
        <v>82.352941176470608</v>
      </c>
      <c r="Z3599">
        <v>29.411764705882355</v>
      </c>
      <c r="AA3599">
        <v>9.9874545007646596</v>
      </c>
      <c r="AB3599">
        <v>1.6668973312123243</v>
      </c>
      <c r="AC3599">
        <v>0</v>
      </c>
      <c r="AD3599">
        <v>53.763131304956417</v>
      </c>
      <c r="AG3599">
        <v>15.887850467289722</v>
      </c>
      <c r="AH3599">
        <v>12.686372269705602</v>
      </c>
      <c r="AI3599">
        <v>1</v>
      </c>
      <c r="AJ3599">
        <v>111.4</v>
      </c>
      <c r="AK3599">
        <v>20.542948033291356</v>
      </c>
    </row>
    <row r="3600" spans="1:37">
      <c r="A3600">
        <v>17</v>
      </c>
      <c r="B3600">
        <v>233</v>
      </c>
      <c r="C3600">
        <v>2023</v>
      </c>
      <c r="D3600">
        <v>5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5</v>
      </c>
      <c r="N3600">
        <v>99</v>
      </c>
      <c r="O3600">
        <v>99</v>
      </c>
      <c r="P3600">
        <v>99</v>
      </c>
      <c r="Q3600">
        <v>21</v>
      </c>
      <c r="R3600">
        <v>24</v>
      </c>
      <c r="S3600">
        <v>7.1666666666666687</v>
      </c>
      <c r="T3600">
        <v>5</v>
      </c>
      <c r="U3600">
        <v>34.275000000000006</v>
      </c>
      <c r="V3600">
        <v>37.5</v>
      </c>
      <c r="W3600">
        <v>0</v>
      </c>
      <c r="X3600">
        <v>100</v>
      </c>
      <c r="Y3600">
        <v>87.5</v>
      </c>
      <c r="Z3600">
        <v>45.833333333333343</v>
      </c>
      <c r="AA3600">
        <v>8.5868237239777052</v>
      </c>
      <c r="AB3600">
        <v>1.4043582955293921</v>
      </c>
      <c r="AC3600">
        <v>0</v>
      </c>
      <c r="AD3600">
        <v>60.674023910875661</v>
      </c>
      <c r="AG3600">
        <v>11.650485436893204</v>
      </c>
      <c r="AH3600">
        <v>10.18485272450382</v>
      </c>
      <c r="AI3600">
        <v>7</v>
      </c>
      <c r="AJ3600">
        <v>114.65714285714289</v>
      </c>
      <c r="AK3600">
        <v>22.575099445107597</v>
      </c>
    </row>
    <row r="3601" spans="1:37">
      <c r="A3601">
        <v>17</v>
      </c>
      <c r="B3601">
        <v>234</v>
      </c>
      <c r="C3601">
        <v>2023</v>
      </c>
      <c r="D3601">
        <v>6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5</v>
      </c>
      <c r="N3601">
        <v>99</v>
      </c>
      <c r="O3601">
        <v>99</v>
      </c>
      <c r="P3601">
        <v>99</v>
      </c>
      <c r="Q3601">
        <v>15</v>
      </c>
      <c r="R3601">
        <v>17</v>
      </c>
      <c r="S3601">
        <v>6.8235294117647056</v>
      </c>
      <c r="T3601">
        <v>5</v>
      </c>
      <c r="U3601">
        <v>34.676470588235304</v>
      </c>
      <c r="V3601">
        <v>23.52941176470588</v>
      </c>
      <c r="W3601">
        <v>0</v>
      </c>
      <c r="X3601">
        <v>88.235294117647058</v>
      </c>
      <c r="Y3601">
        <v>88.235294117647058</v>
      </c>
      <c r="Z3601">
        <v>52.941176470588239</v>
      </c>
      <c r="AA3601">
        <v>11.81039070986742</v>
      </c>
      <c r="AB3601">
        <v>2.2290935672348726</v>
      </c>
      <c r="AC3601">
        <v>0</v>
      </c>
      <c r="AD3601">
        <v>20.942783655452544</v>
      </c>
      <c r="AG3601">
        <v>9.9415204678362574</v>
      </c>
      <c r="AH3601">
        <v>8.839538754517239</v>
      </c>
      <c r="AI3601">
        <v>6</v>
      </c>
      <c r="AJ3601">
        <v>111.7</v>
      </c>
      <c r="AK3601">
        <v>21.091680145663812</v>
      </c>
    </row>
    <row r="3602" spans="1:37">
      <c r="A3602">
        <v>17</v>
      </c>
      <c r="B3602">
        <v>235</v>
      </c>
      <c r="C3602">
        <v>2023</v>
      </c>
      <c r="D3602">
        <v>7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5</v>
      </c>
      <c r="N3602">
        <v>99</v>
      </c>
      <c r="O3602">
        <v>99</v>
      </c>
      <c r="P3602">
        <v>99</v>
      </c>
      <c r="Q3602">
        <v>4</v>
      </c>
      <c r="R3602">
        <v>9</v>
      </c>
      <c r="S3602">
        <v>7.7777777777777777</v>
      </c>
      <c r="T3602">
        <v>5</v>
      </c>
      <c r="U3602">
        <v>28.13333333333334</v>
      </c>
      <c r="V3602">
        <v>66.666666666666686</v>
      </c>
      <c r="W3602">
        <v>0</v>
      </c>
      <c r="X3602">
        <v>100</v>
      </c>
      <c r="Y3602">
        <v>100</v>
      </c>
      <c r="Z3602">
        <v>11.111111111111112</v>
      </c>
      <c r="AA3602">
        <v>4.1438039421660644</v>
      </c>
      <c r="AB3602">
        <v>0.62853936105471797</v>
      </c>
      <c r="AC3602">
        <v>0</v>
      </c>
      <c r="AD3602">
        <v>7.5366860831944242</v>
      </c>
      <c r="AG3602">
        <v>25</v>
      </c>
      <c r="AH3602">
        <v>20.447387547444077</v>
      </c>
      <c r="AI3602">
        <v>2</v>
      </c>
      <c r="AJ3602">
        <v>118.4</v>
      </c>
      <c r="AK3602">
        <v>21.177282117421477</v>
      </c>
    </row>
    <row r="3603" spans="1:37">
      <c r="A3603">
        <v>17</v>
      </c>
      <c r="B3603">
        <v>236</v>
      </c>
      <c r="C3603">
        <v>2023</v>
      </c>
      <c r="D3603">
        <v>8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5</v>
      </c>
      <c r="N3603">
        <v>99</v>
      </c>
      <c r="O3603">
        <v>99</v>
      </c>
      <c r="P3603">
        <v>99</v>
      </c>
      <c r="Q3603">
        <v>8</v>
      </c>
      <c r="R3603">
        <v>8</v>
      </c>
      <c r="S3603">
        <v>7</v>
      </c>
      <c r="T3603">
        <v>5</v>
      </c>
      <c r="U3603">
        <v>34.837500000000006</v>
      </c>
      <c r="V3603">
        <v>0</v>
      </c>
      <c r="W3603">
        <v>0</v>
      </c>
      <c r="X3603">
        <v>100</v>
      </c>
      <c r="Y3603">
        <v>100</v>
      </c>
      <c r="Z3603">
        <v>75</v>
      </c>
      <c r="AA3603">
        <v>5.9650937754572979</v>
      </c>
      <c r="AB3603">
        <v>1.8027756377319943</v>
      </c>
      <c r="AC3603">
        <v>0</v>
      </c>
      <c r="AD3603">
        <v>3.952118646745403</v>
      </c>
      <c r="AG3603">
        <v>3.6363636363636358</v>
      </c>
      <c r="AH3603">
        <v>2.970107102893377</v>
      </c>
      <c r="AI3603">
        <v>3</v>
      </c>
      <c r="AJ3603">
        <v>120.3</v>
      </c>
      <c r="AK3603">
        <v>22.724419629400657</v>
      </c>
    </row>
    <row r="3604" spans="1:37">
      <c r="A3604">
        <v>17</v>
      </c>
      <c r="B3604">
        <v>237</v>
      </c>
      <c r="C3604">
        <v>2023</v>
      </c>
      <c r="D3604">
        <v>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5</v>
      </c>
      <c r="N3604">
        <v>99</v>
      </c>
      <c r="O3604">
        <v>99</v>
      </c>
      <c r="P3604">
        <v>99</v>
      </c>
      <c r="Q3604">
        <v>6</v>
      </c>
      <c r="R3604">
        <v>6</v>
      </c>
      <c r="S3604">
        <v>5.1666666666666679</v>
      </c>
      <c r="T3604">
        <v>5</v>
      </c>
      <c r="U3604">
        <v>24.11666666666666</v>
      </c>
      <c r="V3604">
        <v>0</v>
      </c>
      <c r="W3604">
        <v>0</v>
      </c>
      <c r="X3604">
        <v>100</v>
      </c>
      <c r="Y3604">
        <v>50</v>
      </c>
      <c r="Z3604">
        <v>0</v>
      </c>
      <c r="AA3604">
        <v>6.2889894966432465</v>
      </c>
      <c r="AB3604">
        <v>0.68718427093627443</v>
      </c>
      <c r="AC3604">
        <v>0</v>
      </c>
      <c r="AD3604">
        <v>-80.665372813619399</v>
      </c>
      <c r="AG3604">
        <v>2.7777777777777781</v>
      </c>
      <c r="AH3604">
        <v>1.6497548740166459</v>
      </c>
      <c r="AI3604">
        <v>0</v>
      </c>
    </row>
    <row r="3605" spans="1:37">
      <c r="A3605">
        <v>17</v>
      </c>
      <c r="B3605">
        <v>238</v>
      </c>
      <c r="C3605">
        <v>2023</v>
      </c>
      <c r="D3605">
        <v>10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5</v>
      </c>
      <c r="N3605">
        <v>99</v>
      </c>
      <c r="O3605">
        <v>99</v>
      </c>
      <c r="P3605">
        <v>99</v>
      </c>
      <c r="Q3605">
        <v>21</v>
      </c>
      <c r="R3605">
        <v>22</v>
      </c>
      <c r="S3605">
        <v>6.5</v>
      </c>
      <c r="T3605">
        <v>5</v>
      </c>
      <c r="U3605">
        <v>29.86363636363636</v>
      </c>
      <c r="V3605">
        <v>9.0909090909090917</v>
      </c>
      <c r="W3605">
        <v>0</v>
      </c>
      <c r="X3605">
        <v>100</v>
      </c>
      <c r="Y3605">
        <v>59.090909090909101</v>
      </c>
      <c r="Z3605">
        <v>36.363636363636367</v>
      </c>
      <c r="AA3605">
        <v>11.348149446837978</v>
      </c>
      <c r="AB3605">
        <v>1.4693845341131462</v>
      </c>
      <c r="AC3605">
        <v>0</v>
      </c>
      <c r="AD3605">
        <v>59.807194634114062</v>
      </c>
      <c r="AG3605">
        <v>4.296875</v>
      </c>
      <c r="AH3605">
        <v>3.2474160305701951</v>
      </c>
      <c r="AI3605">
        <v>10</v>
      </c>
      <c r="AJ3605">
        <v>113.1</v>
      </c>
      <c r="AK3605">
        <v>19.822417539028255</v>
      </c>
    </row>
    <row r="3606" spans="1:37">
      <c r="A3606">
        <v>17</v>
      </c>
      <c r="B3606">
        <v>239</v>
      </c>
      <c r="C3606">
        <v>2023</v>
      </c>
      <c r="D3606">
        <v>11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5</v>
      </c>
      <c r="N3606">
        <v>99</v>
      </c>
      <c r="O3606">
        <v>99</v>
      </c>
      <c r="P3606">
        <v>99</v>
      </c>
      <c r="Q3606">
        <v>21</v>
      </c>
      <c r="R3606">
        <v>24</v>
      </c>
      <c r="S3606">
        <v>6.458333333333333</v>
      </c>
      <c r="T3606">
        <v>5</v>
      </c>
      <c r="U3606">
        <v>34.587499999999999</v>
      </c>
      <c r="V3606">
        <v>25</v>
      </c>
      <c r="W3606">
        <v>0</v>
      </c>
      <c r="X3606">
        <v>100</v>
      </c>
      <c r="Y3606">
        <v>79.166666666666686</v>
      </c>
      <c r="Z3606">
        <v>41.666666666666657</v>
      </c>
      <c r="AA3606">
        <v>12.682445627060002</v>
      </c>
      <c r="AB3606">
        <v>2.1980894481849971</v>
      </c>
      <c r="AC3606">
        <v>0</v>
      </c>
      <c r="AD3606">
        <v>47.102122021257024</v>
      </c>
      <c r="AG3606">
        <v>12.371134020618555</v>
      </c>
      <c r="AH3606">
        <v>10.705718486419563</v>
      </c>
      <c r="AI3606">
        <v>12</v>
      </c>
      <c r="AJ3606">
        <v>119.22499999999999</v>
      </c>
      <c r="AK3606">
        <v>23.911704867796139</v>
      </c>
    </row>
    <row r="3607" spans="1:37">
      <c r="A3607">
        <v>17</v>
      </c>
      <c r="B3607">
        <v>240</v>
      </c>
      <c r="C3607">
        <v>2023</v>
      </c>
      <c r="D3607">
        <v>12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5</v>
      </c>
      <c r="N3607">
        <v>99</v>
      </c>
      <c r="O3607">
        <v>99</v>
      </c>
      <c r="P3607">
        <v>99</v>
      </c>
      <c r="R3607">
        <v>0</v>
      </c>
    </row>
    <row r="3608" spans="1:37">
      <c r="A3608">
        <v>17</v>
      </c>
      <c r="B3608">
        <v>241</v>
      </c>
      <c r="C3608">
        <v>2023</v>
      </c>
      <c r="D3608">
        <v>1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6</v>
      </c>
      <c r="N3608">
        <v>99</v>
      </c>
      <c r="O3608">
        <v>99</v>
      </c>
      <c r="P3608">
        <v>99</v>
      </c>
      <c r="Q3608">
        <v>46</v>
      </c>
      <c r="R3608">
        <v>56</v>
      </c>
      <c r="S3608">
        <v>8.25</v>
      </c>
      <c r="T3608">
        <v>6</v>
      </c>
      <c r="U3608">
        <v>41.151785714285694</v>
      </c>
      <c r="V3608">
        <v>25</v>
      </c>
      <c r="W3608">
        <v>0</v>
      </c>
      <c r="X3608">
        <v>100</v>
      </c>
      <c r="Y3608">
        <v>100</v>
      </c>
      <c r="Z3608">
        <v>64.285714285714306</v>
      </c>
      <c r="AA3608">
        <v>10.069579205838423</v>
      </c>
      <c r="AB3608">
        <v>1.7753269316623661</v>
      </c>
      <c r="AC3608">
        <v>0</v>
      </c>
      <c r="AD3608">
        <v>70.050407518922654</v>
      </c>
      <c r="AG3608">
        <v>16.969696969696972</v>
      </c>
      <c r="AH3608">
        <v>16.833578039284429</v>
      </c>
      <c r="AI3608">
        <v>8</v>
      </c>
      <c r="AJ3608">
        <v>118.3875</v>
      </c>
      <c r="AK3608">
        <v>23.033002083709889</v>
      </c>
    </row>
    <row r="3609" spans="1:37">
      <c r="A3609">
        <v>17</v>
      </c>
      <c r="B3609">
        <v>242</v>
      </c>
      <c r="C3609">
        <v>2023</v>
      </c>
      <c r="D3609">
        <v>2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6</v>
      </c>
      <c r="N3609">
        <v>99</v>
      </c>
      <c r="O3609">
        <v>99</v>
      </c>
      <c r="P3609">
        <v>99</v>
      </c>
      <c r="Q3609">
        <v>61</v>
      </c>
      <c r="R3609">
        <v>70</v>
      </c>
      <c r="S3609">
        <v>8.3142857142857185</v>
      </c>
      <c r="T3609">
        <v>6</v>
      </c>
      <c r="U3609">
        <v>42.121428571428559</v>
      </c>
      <c r="V3609">
        <v>15.714285714285712</v>
      </c>
      <c r="W3609">
        <v>0</v>
      </c>
      <c r="X3609">
        <v>100</v>
      </c>
      <c r="Y3609">
        <v>95.714285714285694</v>
      </c>
      <c r="Z3609">
        <v>77.142857142857125</v>
      </c>
      <c r="AA3609">
        <v>9.5793064594937505</v>
      </c>
      <c r="AB3609">
        <v>1.4691383008208485</v>
      </c>
      <c r="AC3609">
        <v>0</v>
      </c>
      <c r="AD3609">
        <v>73.962470426569212</v>
      </c>
      <c r="AG3609">
        <v>19.774011299435024</v>
      </c>
      <c r="AH3609">
        <v>19.176113268166407</v>
      </c>
      <c r="AI3609">
        <v>15</v>
      </c>
      <c r="AJ3609">
        <v>119.34</v>
      </c>
      <c r="AK3609">
        <v>23.859208747636817</v>
      </c>
    </row>
    <row r="3610" spans="1:37">
      <c r="A3610">
        <v>17</v>
      </c>
      <c r="B3610">
        <v>243</v>
      </c>
      <c r="C3610">
        <v>2023</v>
      </c>
      <c r="D3610">
        <v>3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6</v>
      </c>
      <c r="N3610">
        <v>99</v>
      </c>
      <c r="O3610">
        <v>99</v>
      </c>
      <c r="P3610">
        <v>99</v>
      </c>
      <c r="Q3610">
        <v>364</v>
      </c>
      <c r="R3610">
        <v>414</v>
      </c>
      <c r="S3610">
        <v>7.9033816425120751</v>
      </c>
      <c r="T3610">
        <v>6</v>
      </c>
      <c r="U3610">
        <v>41.206763285024152</v>
      </c>
      <c r="V3610">
        <v>21.256038647342997</v>
      </c>
      <c r="W3610">
        <v>0</v>
      </c>
      <c r="X3610">
        <v>100</v>
      </c>
      <c r="Y3610">
        <v>96.618357487922694</v>
      </c>
      <c r="Z3610">
        <v>70.289855072463766</v>
      </c>
      <c r="AA3610">
        <v>9.7581752004912783</v>
      </c>
      <c r="AB3610">
        <v>1.5835318454507723</v>
      </c>
      <c r="AC3610">
        <v>0</v>
      </c>
      <c r="AD3610">
        <v>64.123608875150481</v>
      </c>
      <c r="AG3610">
        <v>16.829268292682922</v>
      </c>
      <c r="AH3610">
        <v>15.772355017594075</v>
      </c>
      <c r="AI3610">
        <v>47</v>
      </c>
      <c r="AJ3610">
        <v>118.35957446808516</v>
      </c>
      <c r="AK3610">
        <v>23.683251043634161</v>
      </c>
    </row>
    <row r="3611" spans="1:37">
      <c r="A3611">
        <v>17</v>
      </c>
      <c r="B3611">
        <v>244</v>
      </c>
      <c r="C3611">
        <v>2023</v>
      </c>
      <c r="D3611">
        <v>4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6</v>
      </c>
      <c r="N3611">
        <v>99</v>
      </c>
      <c r="O3611">
        <v>99</v>
      </c>
      <c r="P3611">
        <v>99</v>
      </c>
      <c r="Q3611">
        <v>35</v>
      </c>
      <c r="R3611">
        <v>40</v>
      </c>
      <c r="S3611">
        <v>6.7249999999999996</v>
      </c>
      <c r="T3611">
        <v>6</v>
      </c>
      <c r="U3611">
        <v>34.592499999999994</v>
      </c>
      <c r="V3611">
        <v>10</v>
      </c>
      <c r="W3611">
        <v>0</v>
      </c>
      <c r="X3611">
        <v>100</v>
      </c>
      <c r="Y3611">
        <v>80</v>
      </c>
      <c r="Z3611">
        <v>57.5</v>
      </c>
      <c r="AA3611">
        <v>9.6632392990135845</v>
      </c>
      <c r="AB3611">
        <v>1.5163690184120784</v>
      </c>
      <c r="AC3611">
        <v>0</v>
      </c>
      <c r="AD3611">
        <v>67.326914607252945</v>
      </c>
      <c r="AG3611">
        <v>18.691588785046726</v>
      </c>
      <c r="AH3611">
        <v>16.425688509021828</v>
      </c>
      <c r="AI3611">
        <v>2</v>
      </c>
      <c r="AJ3611">
        <v>109.25</v>
      </c>
      <c r="AK3611">
        <v>19.097541492608247</v>
      </c>
    </row>
    <row r="3612" spans="1:37">
      <c r="A3612">
        <v>17</v>
      </c>
      <c r="B3612">
        <v>245</v>
      </c>
      <c r="C3612">
        <v>2023</v>
      </c>
      <c r="D3612">
        <v>5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6</v>
      </c>
      <c r="N3612">
        <v>99</v>
      </c>
      <c r="O3612">
        <v>99</v>
      </c>
      <c r="P3612">
        <v>99</v>
      </c>
      <c r="Q3612">
        <v>23</v>
      </c>
      <c r="R3612">
        <v>27</v>
      </c>
      <c r="S3612">
        <v>6.9259259259259265</v>
      </c>
      <c r="T3612">
        <v>6</v>
      </c>
      <c r="U3612">
        <v>34.385185185185179</v>
      </c>
      <c r="V3612">
        <v>33.333333333333343</v>
      </c>
      <c r="W3612">
        <v>0</v>
      </c>
      <c r="X3612">
        <v>96.296296296296291</v>
      </c>
      <c r="Y3612">
        <v>85.18518518518519</v>
      </c>
      <c r="Z3612">
        <v>44.44444444444445</v>
      </c>
      <c r="AA3612">
        <v>10.935762050829984</v>
      </c>
      <c r="AB3612">
        <v>1.4637831737310762</v>
      </c>
      <c r="AC3612">
        <v>0</v>
      </c>
      <c r="AD3612">
        <v>57.998055871418323</v>
      </c>
      <c r="AG3612">
        <v>13.106796116504857</v>
      </c>
      <c r="AH3612">
        <v>11.494793665729812</v>
      </c>
      <c r="AI3612">
        <v>11</v>
      </c>
      <c r="AJ3612">
        <v>112.03636363636365</v>
      </c>
      <c r="AK3612">
        <v>20.52807367611284</v>
      </c>
    </row>
    <row r="3613" spans="1:37">
      <c r="A3613">
        <v>17</v>
      </c>
      <c r="B3613">
        <v>246</v>
      </c>
      <c r="C3613">
        <v>2023</v>
      </c>
      <c r="D3613">
        <v>6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6</v>
      </c>
      <c r="N3613">
        <v>99</v>
      </c>
      <c r="O3613">
        <v>99</v>
      </c>
      <c r="P3613">
        <v>99</v>
      </c>
      <c r="Q3613">
        <v>25</v>
      </c>
      <c r="R3613">
        <v>27</v>
      </c>
      <c r="S3613">
        <v>7.5185185185185182</v>
      </c>
      <c r="T3613">
        <v>6</v>
      </c>
      <c r="U3613">
        <v>38.970370370370375</v>
      </c>
      <c r="V3613">
        <v>14.814814814814817</v>
      </c>
      <c r="W3613">
        <v>0</v>
      </c>
      <c r="X3613">
        <v>100</v>
      </c>
      <c r="Y3613">
        <v>96.296296296296291</v>
      </c>
      <c r="Z3613">
        <v>66.666666666666686</v>
      </c>
      <c r="AA3613">
        <v>10.469525965243102</v>
      </c>
      <c r="AB3613">
        <v>1.4998856838012304</v>
      </c>
      <c r="AC3613">
        <v>0</v>
      </c>
      <c r="AD3613">
        <v>71.56288490268463</v>
      </c>
      <c r="AG3613">
        <v>15.789473684210527</v>
      </c>
      <c r="AH3613">
        <v>15.777714465654004</v>
      </c>
      <c r="AI3613">
        <v>10</v>
      </c>
      <c r="AJ3613">
        <v>118.21999999999998</v>
      </c>
      <c r="AK3613">
        <v>23.283636504008111</v>
      </c>
    </row>
    <row r="3614" spans="1:37">
      <c r="A3614">
        <v>17</v>
      </c>
      <c r="B3614">
        <v>247</v>
      </c>
      <c r="C3614">
        <v>2023</v>
      </c>
      <c r="D3614">
        <v>7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6</v>
      </c>
      <c r="N3614">
        <v>99</v>
      </c>
      <c r="O3614">
        <v>99</v>
      </c>
      <c r="P3614">
        <v>99</v>
      </c>
      <c r="Q3614">
        <v>1</v>
      </c>
      <c r="R3614">
        <v>2</v>
      </c>
      <c r="S3614">
        <v>7.5</v>
      </c>
      <c r="T3614">
        <v>6</v>
      </c>
      <c r="U3614">
        <v>26.4</v>
      </c>
      <c r="V3614">
        <v>50</v>
      </c>
      <c r="W3614">
        <v>0</v>
      </c>
      <c r="X3614">
        <v>100</v>
      </c>
      <c r="Y3614">
        <v>100</v>
      </c>
      <c r="Z3614">
        <v>0</v>
      </c>
      <c r="AA3614">
        <v>2.5</v>
      </c>
      <c r="AB3614">
        <v>0.5</v>
      </c>
      <c r="AC3614">
        <v>0</v>
      </c>
      <c r="AD3614">
        <v>99.99999999999774</v>
      </c>
      <c r="AG3614">
        <v>5.5555555555555562</v>
      </c>
      <c r="AH3614">
        <v>4.263910199467011</v>
      </c>
      <c r="AI3614">
        <v>0</v>
      </c>
    </row>
    <row r="3615" spans="1:37">
      <c r="A3615">
        <v>17</v>
      </c>
      <c r="B3615">
        <v>248</v>
      </c>
      <c r="C3615">
        <v>2023</v>
      </c>
      <c r="D3615">
        <v>8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6</v>
      </c>
      <c r="N3615">
        <v>99</v>
      </c>
      <c r="O3615">
        <v>99</v>
      </c>
      <c r="P3615">
        <v>99</v>
      </c>
      <c r="Q3615">
        <v>14</v>
      </c>
      <c r="R3615">
        <v>14</v>
      </c>
      <c r="S3615">
        <v>7.1428571428571441</v>
      </c>
      <c r="T3615">
        <v>6</v>
      </c>
      <c r="U3615">
        <v>33.592857142857149</v>
      </c>
      <c r="V3615">
        <v>7.1428571428571441</v>
      </c>
      <c r="W3615">
        <v>0</v>
      </c>
      <c r="X3615">
        <v>92.857142857142875</v>
      </c>
      <c r="Y3615">
        <v>71.428571428571445</v>
      </c>
      <c r="Z3615">
        <v>57.142857142857153</v>
      </c>
      <c r="AA3615">
        <v>13.612833455745996</v>
      </c>
      <c r="AB3615">
        <v>2.1333120747240102</v>
      </c>
      <c r="AC3615">
        <v>0</v>
      </c>
      <c r="AD3615">
        <v>80.728432821220892</v>
      </c>
      <c r="AG3615">
        <v>6.3636363636363633</v>
      </c>
      <c r="AH3615">
        <v>5.0119891298555972</v>
      </c>
      <c r="AI3615">
        <v>8</v>
      </c>
      <c r="AJ3615">
        <v>113</v>
      </c>
      <c r="AK3615">
        <v>20.515576284432314</v>
      </c>
    </row>
    <row r="3616" spans="1:37">
      <c r="A3616">
        <v>17</v>
      </c>
      <c r="B3616">
        <v>249</v>
      </c>
      <c r="C3616">
        <v>2023</v>
      </c>
      <c r="D3616">
        <v>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6</v>
      </c>
      <c r="N3616">
        <v>99</v>
      </c>
      <c r="O3616">
        <v>99</v>
      </c>
      <c r="P3616">
        <v>99</v>
      </c>
      <c r="Q3616">
        <v>6</v>
      </c>
      <c r="R3616">
        <v>8</v>
      </c>
      <c r="S3616">
        <v>6.125</v>
      </c>
      <c r="T3616">
        <v>6</v>
      </c>
      <c r="U3616">
        <v>25.100000000000005</v>
      </c>
      <c r="V3616">
        <v>25</v>
      </c>
      <c r="W3616">
        <v>0</v>
      </c>
      <c r="X3616">
        <v>62.5</v>
      </c>
      <c r="Y3616">
        <v>50</v>
      </c>
      <c r="Z3616">
        <v>25</v>
      </c>
      <c r="AA3616">
        <v>9.8960850845170008</v>
      </c>
      <c r="AB3616">
        <v>0.78062474979979979</v>
      </c>
      <c r="AC3616">
        <v>0</v>
      </c>
      <c r="AD3616">
        <v>-3.8834303247199751</v>
      </c>
      <c r="AG3616">
        <v>3.7037037037037042</v>
      </c>
      <c r="AH3616">
        <v>2.2893626724432794</v>
      </c>
      <c r="AI3616">
        <v>1</v>
      </c>
      <c r="AJ3616">
        <v>117</v>
      </c>
      <c r="AK3616">
        <v>24.163140533949218</v>
      </c>
    </row>
    <row r="3617" spans="1:37">
      <c r="A3617">
        <v>17</v>
      </c>
      <c r="B3617">
        <v>250</v>
      </c>
      <c r="C3617">
        <v>2023</v>
      </c>
      <c r="D3617">
        <v>10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6</v>
      </c>
      <c r="N3617">
        <v>99</v>
      </c>
      <c r="O3617">
        <v>99</v>
      </c>
      <c r="P3617">
        <v>99</v>
      </c>
      <c r="Q3617">
        <v>51</v>
      </c>
      <c r="R3617">
        <v>61</v>
      </c>
      <c r="S3617">
        <v>6.8360655737704921</v>
      </c>
      <c r="T3617">
        <v>6</v>
      </c>
      <c r="U3617">
        <v>32.278688524590159</v>
      </c>
      <c r="V3617">
        <v>19.672131147540984</v>
      </c>
      <c r="W3617">
        <v>0</v>
      </c>
      <c r="X3617">
        <v>98.360655737704931</v>
      </c>
      <c r="Y3617">
        <v>72.131147540983605</v>
      </c>
      <c r="Z3617">
        <v>36.065573770491802</v>
      </c>
      <c r="AA3617">
        <v>11.86492440207345</v>
      </c>
      <c r="AB3617">
        <v>1.8570232470172181</v>
      </c>
      <c r="AC3617">
        <v>0</v>
      </c>
      <c r="AD3617">
        <v>66.031291719251783</v>
      </c>
      <c r="AG3617">
        <v>11.9140625</v>
      </c>
      <c r="AH3617">
        <v>9.7323625025764287</v>
      </c>
      <c r="AI3617">
        <v>20</v>
      </c>
      <c r="AJ3617">
        <v>115.595</v>
      </c>
      <c r="AK3617">
        <v>21.983057801150995</v>
      </c>
    </row>
    <row r="3618" spans="1:37">
      <c r="A3618">
        <v>17</v>
      </c>
      <c r="B3618">
        <v>251</v>
      </c>
      <c r="C3618">
        <v>2023</v>
      </c>
      <c r="D3618">
        <v>11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</v>
      </c>
      <c r="N3618">
        <v>99</v>
      </c>
      <c r="O3618">
        <v>99</v>
      </c>
      <c r="P3618">
        <v>99</v>
      </c>
      <c r="Q3618">
        <v>28</v>
      </c>
      <c r="R3618">
        <v>33</v>
      </c>
      <c r="S3618">
        <v>7.7575757575757587</v>
      </c>
      <c r="T3618">
        <v>6</v>
      </c>
      <c r="U3618">
        <v>37.909090909090907</v>
      </c>
      <c r="V3618">
        <v>27.272727272727277</v>
      </c>
      <c r="W3618">
        <v>0</v>
      </c>
      <c r="X3618">
        <v>100</v>
      </c>
      <c r="Y3618">
        <v>93.939393939393923</v>
      </c>
      <c r="Z3618">
        <v>60.606060606060609</v>
      </c>
      <c r="AA3618">
        <v>9.6832364873797996</v>
      </c>
      <c r="AB3618">
        <v>1.4777194351801923</v>
      </c>
      <c r="AC3618">
        <v>0</v>
      </c>
      <c r="AD3618">
        <v>57.55451638128261</v>
      </c>
      <c r="AG3618">
        <v>17.010309278350515</v>
      </c>
      <c r="AH3618">
        <v>16.134024607289334</v>
      </c>
      <c r="AI3618">
        <v>8</v>
      </c>
      <c r="AJ3618">
        <v>120.875</v>
      </c>
      <c r="AK3618">
        <v>23.975888118364104</v>
      </c>
    </row>
    <row r="3619" spans="1:37">
      <c r="A3619">
        <v>17</v>
      </c>
      <c r="B3619">
        <v>252</v>
      </c>
      <c r="C3619">
        <v>2023</v>
      </c>
      <c r="D3619">
        <v>12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</v>
      </c>
      <c r="N3619">
        <v>99</v>
      </c>
      <c r="O3619">
        <v>99</v>
      </c>
      <c r="P3619">
        <v>99</v>
      </c>
      <c r="R3619">
        <v>0</v>
      </c>
    </row>
    <row r="3620" spans="1:37">
      <c r="A3620">
        <v>17</v>
      </c>
      <c r="B3620">
        <v>253</v>
      </c>
      <c r="C3620">
        <v>2023</v>
      </c>
      <c r="D3620">
        <v>1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7</v>
      </c>
      <c r="N3620">
        <v>99</v>
      </c>
      <c r="O3620">
        <v>99</v>
      </c>
      <c r="P3620">
        <v>99</v>
      </c>
      <c r="Q3620">
        <v>67</v>
      </c>
      <c r="R3620">
        <v>76</v>
      </c>
      <c r="S3620">
        <v>8.4868421052631557</v>
      </c>
      <c r="T3620">
        <v>7</v>
      </c>
      <c r="U3620">
        <v>44.486842105263136</v>
      </c>
      <c r="V3620">
        <v>15.789473684210527</v>
      </c>
      <c r="W3620">
        <v>0</v>
      </c>
      <c r="X3620">
        <v>100</v>
      </c>
      <c r="Y3620">
        <v>98.684210526315809</v>
      </c>
      <c r="Z3620">
        <v>80.263157894736821</v>
      </c>
      <c r="AA3620">
        <v>10.081945067470498</v>
      </c>
      <c r="AB3620">
        <v>1.3228102168512672</v>
      </c>
      <c r="AC3620">
        <v>0</v>
      </c>
      <c r="AD3620">
        <v>75.22754584070168</v>
      </c>
      <c r="AG3620">
        <v>23.030303030303031</v>
      </c>
      <c r="AH3620">
        <v>24.697039423224421</v>
      </c>
      <c r="AI3620">
        <v>7</v>
      </c>
      <c r="AJ3620">
        <v>119.64285714285712</v>
      </c>
      <c r="AK3620">
        <v>23.136474771019778</v>
      </c>
    </row>
    <row r="3621" spans="1:37">
      <c r="A3621">
        <v>17</v>
      </c>
      <c r="B3621">
        <v>254</v>
      </c>
      <c r="C3621">
        <v>2023</v>
      </c>
      <c r="D3621">
        <v>2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7</v>
      </c>
      <c r="N3621">
        <v>99</v>
      </c>
      <c r="O3621">
        <v>99</v>
      </c>
      <c r="P3621">
        <v>99</v>
      </c>
      <c r="Q3621">
        <v>63</v>
      </c>
      <c r="R3621">
        <v>69</v>
      </c>
      <c r="S3621">
        <v>8.2028985507246386</v>
      </c>
      <c r="T3621">
        <v>7</v>
      </c>
      <c r="U3621">
        <v>43.865217391304363</v>
      </c>
      <c r="V3621">
        <v>20.289855072463769</v>
      </c>
      <c r="W3621">
        <v>0</v>
      </c>
      <c r="X3621">
        <v>100</v>
      </c>
      <c r="Y3621">
        <v>98.550724637681157</v>
      </c>
      <c r="Z3621">
        <v>78.260869565217391</v>
      </c>
      <c r="AA3621">
        <v>9.7096967233784834</v>
      </c>
      <c r="AB3621">
        <v>1.2345240254519965</v>
      </c>
      <c r="AC3621">
        <v>0</v>
      </c>
      <c r="AD3621">
        <v>69.591571147157481</v>
      </c>
      <c r="AG3621">
        <v>19.49152542372882</v>
      </c>
      <c r="AH3621">
        <v>19.684701383333657</v>
      </c>
      <c r="AI3621">
        <v>17</v>
      </c>
      <c r="AJ3621">
        <v>120.25882352941176</v>
      </c>
      <c r="AK3621">
        <v>24.860427931416631</v>
      </c>
    </row>
    <row r="3622" spans="1:37">
      <c r="A3622">
        <v>17</v>
      </c>
      <c r="B3622">
        <v>255</v>
      </c>
      <c r="C3622">
        <v>2023</v>
      </c>
      <c r="D3622">
        <v>3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7</v>
      </c>
      <c r="N3622">
        <v>99</v>
      </c>
      <c r="O3622">
        <v>99</v>
      </c>
      <c r="P3622">
        <v>99</v>
      </c>
      <c r="Q3622">
        <v>479</v>
      </c>
      <c r="R3622">
        <v>548</v>
      </c>
      <c r="S3622">
        <v>8.1879562043795602</v>
      </c>
      <c r="T3622">
        <v>7</v>
      </c>
      <c r="U3622">
        <v>43.69251824817519</v>
      </c>
      <c r="V3622">
        <v>14.233576642335764</v>
      </c>
      <c r="W3622">
        <v>0</v>
      </c>
      <c r="X3622">
        <v>100</v>
      </c>
      <c r="Y3622">
        <v>97.627737226277361</v>
      </c>
      <c r="Z3622">
        <v>81.204379562043755</v>
      </c>
      <c r="AA3622">
        <v>10.176208416989938</v>
      </c>
      <c r="AB3622">
        <v>1.6685369432316035</v>
      </c>
      <c r="AC3622">
        <v>0</v>
      </c>
      <c r="AD3622">
        <v>60.839904340672533</v>
      </c>
      <c r="AG3622">
        <v>22.27642276422764</v>
      </c>
      <c r="AH3622">
        <v>22.136825152041304</v>
      </c>
      <c r="AI3622">
        <v>78</v>
      </c>
      <c r="AJ3622">
        <v>119.65</v>
      </c>
      <c r="AK3622">
        <v>24.414334591388407</v>
      </c>
    </row>
    <row r="3623" spans="1:37">
      <c r="A3623">
        <v>17</v>
      </c>
      <c r="B3623">
        <v>256</v>
      </c>
      <c r="C3623">
        <v>2023</v>
      </c>
      <c r="D3623">
        <v>4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7</v>
      </c>
      <c r="N3623">
        <v>99</v>
      </c>
      <c r="O3623">
        <v>99</v>
      </c>
      <c r="P3623">
        <v>99</v>
      </c>
      <c r="Q3623">
        <v>29</v>
      </c>
      <c r="R3623">
        <v>34</v>
      </c>
      <c r="S3623">
        <v>7.6764705882352944</v>
      </c>
      <c r="T3623">
        <v>7</v>
      </c>
      <c r="U3623">
        <v>40.400000000000006</v>
      </c>
      <c r="V3623">
        <v>17.647058823529413</v>
      </c>
      <c r="W3623">
        <v>0</v>
      </c>
      <c r="X3623">
        <v>100</v>
      </c>
      <c r="Y3623">
        <v>94.117647058823522</v>
      </c>
      <c r="Z3623">
        <v>70.588235294117652</v>
      </c>
      <c r="AA3623">
        <v>11.22588919575167</v>
      </c>
      <c r="AB3623">
        <v>1.4495554741590109</v>
      </c>
      <c r="AC3623">
        <v>0</v>
      </c>
      <c r="AD3623">
        <v>69.803590294770515</v>
      </c>
      <c r="AG3623">
        <v>15.887850467289722</v>
      </c>
      <c r="AH3623">
        <v>16.305792972459638</v>
      </c>
      <c r="AI3623">
        <v>5</v>
      </c>
      <c r="AJ3623">
        <v>124.76</v>
      </c>
      <c r="AK3623">
        <v>26.604528080694681</v>
      </c>
    </row>
    <row r="3624" spans="1:37">
      <c r="A3624">
        <v>17</v>
      </c>
      <c r="B3624">
        <v>257</v>
      </c>
      <c r="C3624">
        <v>2023</v>
      </c>
      <c r="D3624">
        <v>5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7</v>
      </c>
      <c r="N3624">
        <v>99</v>
      </c>
      <c r="O3624">
        <v>99</v>
      </c>
      <c r="P3624">
        <v>99</v>
      </c>
      <c r="Q3624">
        <v>32</v>
      </c>
      <c r="R3624">
        <v>34</v>
      </c>
      <c r="S3624">
        <v>7.9705882352941186</v>
      </c>
      <c r="T3624">
        <v>7</v>
      </c>
      <c r="U3624">
        <v>40.205882352941174</v>
      </c>
      <c r="V3624">
        <v>20.588235294117652</v>
      </c>
      <c r="W3624">
        <v>0</v>
      </c>
      <c r="X3624">
        <v>100</v>
      </c>
      <c r="Y3624">
        <v>91.17647058823529</v>
      </c>
      <c r="Z3624">
        <v>67.647058823529392</v>
      </c>
      <c r="AA3624">
        <v>9.9882266334058212</v>
      </c>
      <c r="AB3624">
        <v>1.2944518285097291</v>
      </c>
      <c r="AC3624">
        <v>0</v>
      </c>
      <c r="AD3624">
        <v>74.911119989415255</v>
      </c>
      <c r="AG3624">
        <v>16.504854368932044</v>
      </c>
      <c r="AH3624">
        <v>16.925229363477658</v>
      </c>
      <c r="AI3624">
        <v>9</v>
      </c>
      <c r="AJ3624">
        <v>117.35555555555555</v>
      </c>
      <c r="AK3624">
        <v>23.421971819210775</v>
      </c>
    </row>
    <row r="3625" spans="1:37">
      <c r="A3625">
        <v>17</v>
      </c>
      <c r="B3625">
        <v>258</v>
      </c>
      <c r="C3625">
        <v>2023</v>
      </c>
      <c r="D3625">
        <v>6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7</v>
      </c>
      <c r="N3625">
        <v>99</v>
      </c>
      <c r="O3625">
        <v>99</v>
      </c>
      <c r="P3625">
        <v>99</v>
      </c>
      <c r="Q3625">
        <v>21</v>
      </c>
      <c r="R3625">
        <v>23</v>
      </c>
      <c r="S3625">
        <v>7.695652173913043</v>
      </c>
      <c r="T3625">
        <v>7</v>
      </c>
      <c r="U3625">
        <v>40.582608695652176</v>
      </c>
      <c r="V3625">
        <v>17.391304347826086</v>
      </c>
      <c r="W3625">
        <v>0</v>
      </c>
      <c r="X3625">
        <v>100</v>
      </c>
      <c r="Y3625">
        <v>95.652173913043484</v>
      </c>
      <c r="Z3625">
        <v>73.913043478260875</v>
      </c>
      <c r="AA3625">
        <v>9.8535207644565244</v>
      </c>
      <c r="AB3625">
        <v>1.2661060677009583</v>
      </c>
      <c r="AC3625">
        <v>0</v>
      </c>
      <c r="AD3625">
        <v>78.02298514411045</v>
      </c>
      <c r="AG3625">
        <v>13.450292397660821</v>
      </c>
      <c r="AH3625">
        <v>13.99631123573603</v>
      </c>
      <c r="AI3625">
        <v>10</v>
      </c>
      <c r="AJ3625">
        <v>118.61000000000001</v>
      </c>
      <c r="AK3625">
        <v>22.296155782233186</v>
      </c>
    </row>
    <row r="3626" spans="1:37">
      <c r="A3626">
        <v>17</v>
      </c>
      <c r="B3626">
        <v>259</v>
      </c>
      <c r="C3626">
        <v>2023</v>
      </c>
      <c r="D3626">
        <v>7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7</v>
      </c>
      <c r="N3626">
        <v>99</v>
      </c>
      <c r="O3626">
        <v>99</v>
      </c>
      <c r="P3626">
        <v>99</v>
      </c>
      <c r="Q3626">
        <v>5</v>
      </c>
      <c r="R3626">
        <v>6</v>
      </c>
      <c r="S3626">
        <v>7.3333333333333313</v>
      </c>
      <c r="T3626">
        <v>7</v>
      </c>
      <c r="U3626">
        <v>30.883333333333326</v>
      </c>
      <c r="V3626">
        <v>50</v>
      </c>
      <c r="W3626">
        <v>0</v>
      </c>
      <c r="X3626">
        <v>100</v>
      </c>
      <c r="Y3626">
        <v>100</v>
      </c>
      <c r="Z3626">
        <v>33.333333333333343</v>
      </c>
      <c r="AA3626">
        <v>4.4311084642809773</v>
      </c>
      <c r="AB3626">
        <v>1.1055415967851359</v>
      </c>
      <c r="AC3626">
        <v>0</v>
      </c>
      <c r="AD3626">
        <v>29.712645235446196</v>
      </c>
      <c r="AG3626">
        <v>16.666666666666671</v>
      </c>
      <c r="AH3626">
        <v>14.964063635629492</v>
      </c>
      <c r="AI3626">
        <v>0</v>
      </c>
    </row>
    <row r="3627" spans="1:37">
      <c r="A3627">
        <v>17</v>
      </c>
      <c r="B3627">
        <v>260</v>
      </c>
      <c r="C3627">
        <v>2023</v>
      </c>
      <c r="D3627">
        <v>8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7</v>
      </c>
      <c r="N3627">
        <v>99</v>
      </c>
      <c r="O3627">
        <v>99</v>
      </c>
      <c r="P3627">
        <v>99</v>
      </c>
      <c r="Q3627">
        <v>33</v>
      </c>
      <c r="R3627">
        <v>42</v>
      </c>
      <c r="S3627">
        <v>7.6428571428571441</v>
      </c>
      <c r="T3627">
        <v>7</v>
      </c>
      <c r="U3627">
        <v>36.247619047619033</v>
      </c>
      <c r="V3627">
        <v>21.428571428571423</v>
      </c>
      <c r="W3627">
        <v>0</v>
      </c>
      <c r="X3627">
        <v>97.61904761904762</v>
      </c>
      <c r="Y3627">
        <v>76.190476190476218</v>
      </c>
      <c r="Z3627">
        <v>52.380952380952387</v>
      </c>
      <c r="AA3627">
        <v>13.850016986326876</v>
      </c>
      <c r="AB3627">
        <v>1.509043035951505</v>
      </c>
      <c r="AC3627">
        <v>0</v>
      </c>
      <c r="AD3627">
        <v>75.496203137636726</v>
      </c>
      <c r="AG3627">
        <v>19.090909090909086</v>
      </c>
      <c r="AH3627">
        <v>16.22422337081046</v>
      </c>
      <c r="AI3627">
        <v>19</v>
      </c>
      <c r="AJ3627">
        <v>116.9684210526316</v>
      </c>
      <c r="AK3627">
        <v>23.069553032005391</v>
      </c>
    </row>
    <row r="3628" spans="1:37">
      <c r="A3628">
        <v>17</v>
      </c>
      <c r="B3628">
        <v>261</v>
      </c>
      <c r="C3628">
        <v>2023</v>
      </c>
      <c r="D3628">
        <v>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7</v>
      </c>
      <c r="N3628">
        <v>99</v>
      </c>
      <c r="O3628">
        <v>99</v>
      </c>
      <c r="P3628">
        <v>99</v>
      </c>
      <c r="Q3628">
        <v>29</v>
      </c>
      <c r="R3628">
        <v>30</v>
      </c>
      <c r="S3628">
        <v>7.4</v>
      </c>
      <c r="T3628">
        <v>7</v>
      </c>
      <c r="U3628">
        <v>31.990000000000009</v>
      </c>
      <c r="V3628">
        <v>30</v>
      </c>
      <c r="W3628">
        <v>0</v>
      </c>
      <c r="X3628">
        <v>93.333333333333314</v>
      </c>
      <c r="Y3628">
        <v>73.333333333333314</v>
      </c>
      <c r="Z3628">
        <v>40</v>
      </c>
      <c r="AA3628">
        <v>10.535981207272529</v>
      </c>
      <c r="AB3628">
        <v>1.1135528725660016</v>
      </c>
      <c r="AC3628">
        <v>0</v>
      </c>
      <c r="AD3628">
        <v>52.62362910954544</v>
      </c>
      <c r="AG3628">
        <v>13.888888888888889</v>
      </c>
      <c r="AH3628">
        <v>10.941739824421388</v>
      </c>
      <c r="AI3628">
        <v>8</v>
      </c>
      <c r="AJ3628">
        <v>115.8875</v>
      </c>
      <c r="AK3628">
        <v>24.015118196617593</v>
      </c>
    </row>
    <row r="3629" spans="1:37">
      <c r="A3629">
        <v>17</v>
      </c>
      <c r="B3629">
        <v>262</v>
      </c>
      <c r="C3629">
        <v>2023</v>
      </c>
      <c r="D3629">
        <v>10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7</v>
      </c>
      <c r="N3629">
        <v>99</v>
      </c>
      <c r="O3629">
        <v>99</v>
      </c>
      <c r="P3629">
        <v>99</v>
      </c>
      <c r="Q3629">
        <v>62</v>
      </c>
      <c r="R3629">
        <v>75</v>
      </c>
      <c r="S3629">
        <v>7.9333333333333345</v>
      </c>
      <c r="T3629">
        <v>7</v>
      </c>
      <c r="U3629">
        <v>36.398666666666671</v>
      </c>
      <c r="V3629">
        <v>18.666666666666671</v>
      </c>
      <c r="W3629">
        <v>0</v>
      </c>
      <c r="X3629">
        <v>98.666666666666686</v>
      </c>
      <c r="Y3629">
        <v>74.666666666666686</v>
      </c>
      <c r="Z3629">
        <v>49.333333333333343</v>
      </c>
      <c r="AA3629">
        <v>13.662352099433273</v>
      </c>
      <c r="AB3629">
        <v>1.6027753706895056</v>
      </c>
      <c r="AC3629">
        <v>0</v>
      </c>
      <c r="AD3629">
        <v>77.566405752663556</v>
      </c>
      <c r="AG3629">
        <v>14.6484375</v>
      </c>
      <c r="AH3629">
        <v>13.49333488866603</v>
      </c>
      <c r="AI3629">
        <v>22</v>
      </c>
      <c r="AJ3629">
        <v>114.44090909090916</v>
      </c>
      <c r="AK3629">
        <v>24.525297858345581</v>
      </c>
    </row>
    <row r="3630" spans="1:37">
      <c r="A3630">
        <v>17</v>
      </c>
      <c r="B3630">
        <v>263</v>
      </c>
      <c r="C3630">
        <v>2023</v>
      </c>
      <c r="D3630">
        <v>11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7</v>
      </c>
      <c r="N3630">
        <v>99</v>
      </c>
      <c r="O3630">
        <v>99</v>
      </c>
      <c r="P3630">
        <v>99</v>
      </c>
      <c r="Q3630">
        <v>32</v>
      </c>
      <c r="R3630">
        <v>36</v>
      </c>
      <c r="S3630">
        <v>8.4444444444444446</v>
      </c>
      <c r="T3630">
        <v>7</v>
      </c>
      <c r="U3630">
        <v>42.749999999999993</v>
      </c>
      <c r="V3630">
        <v>8.3333333333333357</v>
      </c>
      <c r="W3630">
        <v>0</v>
      </c>
      <c r="X3630">
        <v>100</v>
      </c>
      <c r="Y3630">
        <v>91.666666666666686</v>
      </c>
      <c r="Z3630">
        <v>75</v>
      </c>
      <c r="AA3630">
        <v>12.797341303741378</v>
      </c>
      <c r="AB3630">
        <v>1.9067780335256119</v>
      </c>
      <c r="AC3630">
        <v>0</v>
      </c>
      <c r="AD3630">
        <v>76.747874127317786</v>
      </c>
      <c r="AG3630">
        <v>18.556701030927837</v>
      </c>
      <c r="AH3630">
        <v>19.848332430550183</v>
      </c>
      <c r="AI3630">
        <v>12</v>
      </c>
      <c r="AJ3630">
        <v>119.2916666666667</v>
      </c>
      <c r="AK3630">
        <v>26.168515065317461</v>
      </c>
    </row>
    <row r="3631" spans="1:37">
      <c r="A3631">
        <v>17</v>
      </c>
      <c r="B3631">
        <v>264</v>
      </c>
      <c r="C3631">
        <v>2023</v>
      </c>
      <c r="D3631">
        <v>12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7</v>
      </c>
      <c r="N3631">
        <v>99</v>
      </c>
      <c r="O3631">
        <v>99</v>
      </c>
      <c r="P3631">
        <v>99</v>
      </c>
      <c r="R3631">
        <v>0</v>
      </c>
    </row>
    <row r="3632" spans="1:37">
      <c r="A3632">
        <v>17</v>
      </c>
      <c r="B3632">
        <v>265</v>
      </c>
      <c r="C3632">
        <v>2023</v>
      </c>
      <c r="D3632">
        <v>1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8</v>
      </c>
      <c r="N3632">
        <v>99</v>
      </c>
      <c r="O3632">
        <v>99</v>
      </c>
      <c r="P3632">
        <v>99</v>
      </c>
      <c r="Q3632">
        <v>46</v>
      </c>
      <c r="R3632">
        <v>50</v>
      </c>
      <c r="S3632">
        <v>8.18</v>
      </c>
      <c r="T3632">
        <v>8</v>
      </c>
      <c r="U3632">
        <v>46.963999999999999</v>
      </c>
      <c r="V3632">
        <v>0</v>
      </c>
      <c r="W3632">
        <v>0</v>
      </c>
      <c r="X3632">
        <v>100</v>
      </c>
      <c r="Y3632">
        <v>100</v>
      </c>
      <c r="Z3632">
        <v>82</v>
      </c>
      <c r="AA3632">
        <v>10.195916045162399</v>
      </c>
      <c r="AB3632">
        <v>1.1948221624995128</v>
      </c>
      <c r="AC3632">
        <v>0</v>
      </c>
      <c r="AD3632">
        <v>59.516480111127848</v>
      </c>
      <c r="AG3632">
        <v>15.151515151515152</v>
      </c>
      <c r="AH3632">
        <v>17.152791474006385</v>
      </c>
      <c r="AI3632">
        <v>6</v>
      </c>
      <c r="AJ3632">
        <v>125.03333333333336</v>
      </c>
      <c r="AK3632">
        <v>23.833528605280605</v>
      </c>
    </row>
    <row r="3633" spans="1:37">
      <c r="A3633">
        <v>17</v>
      </c>
      <c r="B3633">
        <v>266</v>
      </c>
      <c r="C3633">
        <v>2023</v>
      </c>
      <c r="D3633">
        <v>2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8</v>
      </c>
      <c r="N3633">
        <v>99</v>
      </c>
      <c r="O3633">
        <v>99</v>
      </c>
      <c r="P3633">
        <v>99</v>
      </c>
      <c r="Q3633">
        <v>59</v>
      </c>
      <c r="R3633">
        <v>67</v>
      </c>
      <c r="S3633">
        <v>8.5373134328358198</v>
      </c>
      <c r="T3633">
        <v>8</v>
      </c>
      <c r="U3633">
        <v>47.453731343283586</v>
      </c>
      <c r="V3633">
        <v>0</v>
      </c>
      <c r="W3633">
        <v>0</v>
      </c>
      <c r="X3633">
        <v>100</v>
      </c>
      <c r="Y3633">
        <v>98.507462686567166</v>
      </c>
      <c r="Z3633">
        <v>89.552238805970148</v>
      </c>
      <c r="AA3633">
        <v>9.944417594859793</v>
      </c>
      <c r="AB3633">
        <v>1.3419562264471008</v>
      </c>
      <c r="AC3633">
        <v>0</v>
      </c>
      <c r="AD3633">
        <v>65.155695354012877</v>
      </c>
      <c r="AG3633">
        <v>18.926553672316388</v>
      </c>
      <c r="AH3633">
        <v>20.677813981620581</v>
      </c>
      <c r="AI3633">
        <v>16</v>
      </c>
      <c r="AJ3633">
        <v>122.09374999999999</v>
      </c>
      <c r="AK3633">
        <v>27.412036435761941</v>
      </c>
    </row>
    <row r="3634" spans="1:37">
      <c r="A3634">
        <v>17</v>
      </c>
      <c r="B3634">
        <v>267</v>
      </c>
      <c r="C3634">
        <v>2023</v>
      </c>
      <c r="D3634">
        <v>3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8</v>
      </c>
      <c r="N3634">
        <v>99</v>
      </c>
      <c r="O3634">
        <v>99</v>
      </c>
      <c r="P3634">
        <v>99</v>
      </c>
      <c r="Q3634">
        <v>406</v>
      </c>
      <c r="R3634">
        <v>468</v>
      </c>
      <c r="S3634">
        <v>8.6175213675213698</v>
      </c>
      <c r="T3634">
        <v>8</v>
      </c>
      <c r="U3634">
        <v>48.305128205128241</v>
      </c>
      <c r="V3634">
        <v>0</v>
      </c>
      <c r="W3634">
        <v>0</v>
      </c>
      <c r="X3634">
        <v>100</v>
      </c>
      <c r="Y3634">
        <v>99.145299145299134</v>
      </c>
      <c r="Z3634">
        <v>89.957264957264996</v>
      </c>
      <c r="AA3634">
        <v>9.9680201992653217</v>
      </c>
      <c r="AB3634">
        <v>1.5922732263406298</v>
      </c>
      <c r="AC3634">
        <v>0</v>
      </c>
      <c r="AD3634">
        <v>61.001792532831345</v>
      </c>
      <c r="AG3634">
        <v>19.024390243902435</v>
      </c>
      <c r="AH3634">
        <v>20.9009868585281</v>
      </c>
      <c r="AI3634">
        <v>82</v>
      </c>
      <c r="AJ3634">
        <v>120.39756097560972</v>
      </c>
      <c r="AK3634">
        <v>27.15157091766174</v>
      </c>
    </row>
    <row r="3635" spans="1:37">
      <c r="A3635">
        <v>17</v>
      </c>
      <c r="B3635">
        <v>268</v>
      </c>
      <c r="C3635">
        <v>2023</v>
      </c>
      <c r="D3635">
        <v>4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8</v>
      </c>
      <c r="N3635">
        <v>99</v>
      </c>
      <c r="O3635">
        <v>99</v>
      </c>
      <c r="P3635">
        <v>99</v>
      </c>
      <c r="Q3635">
        <v>34</v>
      </c>
      <c r="R3635">
        <v>37</v>
      </c>
      <c r="S3635">
        <v>7.9729729729729746</v>
      </c>
      <c r="T3635">
        <v>8</v>
      </c>
      <c r="U3635">
        <v>44.03783783783787</v>
      </c>
      <c r="V3635">
        <v>0</v>
      </c>
      <c r="W3635">
        <v>0</v>
      </c>
      <c r="X3635">
        <v>100</v>
      </c>
      <c r="Y3635">
        <v>97.297297297297305</v>
      </c>
      <c r="Z3635">
        <v>75.675675675675691</v>
      </c>
      <c r="AA3635">
        <v>9.9501555427567769</v>
      </c>
      <c r="AB3635">
        <v>1.1737324730058623</v>
      </c>
      <c r="AC3635">
        <v>0</v>
      </c>
      <c r="AD3635">
        <v>65.893787181057817</v>
      </c>
      <c r="AG3635">
        <v>17.289719626168221</v>
      </c>
      <c r="AH3635">
        <v>19.342355175688503</v>
      </c>
      <c r="AI3635">
        <v>3</v>
      </c>
      <c r="AJ3635">
        <v>114.3</v>
      </c>
      <c r="AK3635">
        <v>25.296715665478317</v>
      </c>
    </row>
    <row r="3636" spans="1:37">
      <c r="A3636">
        <v>17</v>
      </c>
      <c r="B3636">
        <v>269</v>
      </c>
      <c r="C3636">
        <v>2023</v>
      </c>
      <c r="D3636">
        <v>5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8</v>
      </c>
      <c r="N3636">
        <v>99</v>
      </c>
      <c r="O3636">
        <v>99</v>
      </c>
      <c r="P3636">
        <v>99</v>
      </c>
      <c r="Q3636">
        <v>45</v>
      </c>
      <c r="R3636">
        <v>53</v>
      </c>
      <c r="S3636">
        <v>8.207547169811324</v>
      </c>
      <c r="T3636">
        <v>8</v>
      </c>
      <c r="U3636">
        <v>43.858490566037744</v>
      </c>
      <c r="V3636">
        <v>0</v>
      </c>
      <c r="W3636">
        <v>0</v>
      </c>
      <c r="X3636">
        <v>100</v>
      </c>
      <c r="Y3636">
        <v>98.113207547169822</v>
      </c>
      <c r="Z3636">
        <v>79.245283018867951</v>
      </c>
      <c r="AA3636">
        <v>10.627153437042235</v>
      </c>
      <c r="AB3636">
        <v>1.5584037620305164</v>
      </c>
      <c r="AC3636">
        <v>0</v>
      </c>
      <c r="AD3636">
        <v>79.00352691189795</v>
      </c>
      <c r="AG3636">
        <v>25.72815533980582</v>
      </c>
      <c r="AH3636">
        <v>28.780318694516325</v>
      </c>
      <c r="AI3636">
        <v>17</v>
      </c>
      <c r="AJ3636">
        <v>119.46470588235297</v>
      </c>
      <c r="AK3636">
        <v>24.927082010337205</v>
      </c>
    </row>
    <row r="3637" spans="1:37">
      <c r="A3637">
        <v>17</v>
      </c>
      <c r="B3637">
        <v>270</v>
      </c>
      <c r="C3637">
        <v>2023</v>
      </c>
      <c r="D3637">
        <v>6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8</v>
      </c>
      <c r="N3637">
        <v>99</v>
      </c>
      <c r="O3637">
        <v>99</v>
      </c>
      <c r="P3637">
        <v>99</v>
      </c>
      <c r="Q3637">
        <v>28</v>
      </c>
      <c r="R3637">
        <v>30</v>
      </c>
      <c r="S3637">
        <v>7.5333333333333314</v>
      </c>
      <c r="T3637">
        <v>8</v>
      </c>
      <c r="U3637">
        <v>41.383333333333319</v>
      </c>
      <c r="V3637">
        <v>0</v>
      </c>
      <c r="W3637">
        <v>0</v>
      </c>
      <c r="X3637">
        <v>100</v>
      </c>
      <c r="Y3637">
        <v>93.333333333333314</v>
      </c>
      <c r="Z3637">
        <v>70</v>
      </c>
      <c r="AA3637">
        <v>11.958541810029478</v>
      </c>
      <c r="AB3637">
        <v>1.2310790208412929</v>
      </c>
      <c r="AC3637">
        <v>0</v>
      </c>
      <c r="AD3637">
        <v>70.409040649383186</v>
      </c>
      <c r="AG3637">
        <v>17.543859649122805</v>
      </c>
      <c r="AH3637">
        <v>18.616263551710176</v>
      </c>
      <c r="AI3637">
        <v>17</v>
      </c>
      <c r="AJ3637">
        <v>116.56470588235295</v>
      </c>
      <c r="AK3637">
        <v>23.889260391336794</v>
      </c>
    </row>
    <row r="3638" spans="1:37">
      <c r="A3638">
        <v>17</v>
      </c>
      <c r="B3638">
        <v>271</v>
      </c>
      <c r="C3638">
        <v>2023</v>
      </c>
      <c r="D3638">
        <v>7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8</v>
      </c>
      <c r="N3638">
        <v>99</v>
      </c>
      <c r="O3638">
        <v>99</v>
      </c>
      <c r="P3638">
        <v>99</v>
      </c>
      <c r="Q3638">
        <v>11</v>
      </c>
      <c r="R3638">
        <v>11</v>
      </c>
      <c r="S3638">
        <v>8.4545454545454568</v>
      </c>
      <c r="T3638">
        <v>8</v>
      </c>
      <c r="U3638">
        <v>41.72727272727272</v>
      </c>
      <c r="V3638">
        <v>0</v>
      </c>
      <c r="W3638">
        <v>0</v>
      </c>
      <c r="X3638">
        <v>100</v>
      </c>
      <c r="Y3638">
        <v>100</v>
      </c>
      <c r="Z3638">
        <v>72.727272727272734</v>
      </c>
      <c r="AA3638">
        <v>10.127468579793817</v>
      </c>
      <c r="AB3638">
        <v>0.49792959773197087</v>
      </c>
      <c r="AC3638">
        <v>0</v>
      </c>
      <c r="AD3638">
        <v>59.605877246376878</v>
      </c>
      <c r="AG3638">
        <v>30.555555555555561</v>
      </c>
      <c r="AH3638">
        <v>37.066946620366643</v>
      </c>
      <c r="AI3638">
        <v>4</v>
      </c>
      <c r="AJ3638">
        <v>115.77500000000001</v>
      </c>
      <c r="AK3638">
        <v>26.551935335602913</v>
      </c>
    </row>
    <row r="3639" spans="1:37">
      <c r="A3639">
        <v>17</v>
      </c>
      <c r="B3639">
        <v>272</v>
      </c>
      <c r="C3639">
        <v>2023</v>
      </c>
      <c r="D3639">
        <v>8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8</v>
      </c>
      <c r="N3639">
        <v>99</v>
      </c>
      <c r="O3639">
        <v>99</v>
      </c>
      <c r="P3639">
        <v>99</v>
      </c>
      <c r="Q3639">
        <v>43</v>
      </c>
      <c r="R3639">
        <v>49</v>
      </c>
      <c r="S3639">
        <v>8.4693877551020407</v>
      </c>
      <c r="T3639">
        <v>8</v>
      </c>
      <c r="U3639">
        <v>42.628571428571441</v>
      </c>
      <c r="V3639">
        <v>0</v>
      </c>
      <c r="W3639">
        <v>0</v>
      </c>
      <c r="X3639">
        <v>100</v>
      </c>
      <c r="Y3639">
        <v>87.755102040816325</v>
      </c>
      <c r="Z3639">
        <v>73.469387755102048</v>
      </c>
      <c r="AA3639">
        <v>13.315098074542837</v>
      </c>
      <c r="AB3639">
        <v>1.907044307954884</v>
      </c>
      <c r="AC3639">
        <v>0</v>
      </c>
      <c r="AD3639">
        <v>51.593517479789824</v>
      </c>
      <c r="AG3639">
        <v>22.272727272727277</v>
      </c>
      <c r="AH3639">
        <v>22.260350615441997</v>
      </c>
      <c r="AI3639">
        <v>21</v>
      </c>
      <c r="AJ3639">
        <v>118.70476190476197</v>
      </c>
      <c r="AK3639">
        <v>28.947025729011127</v>
      </c>
    </row>
    <row r="3640" spans="1:37">
      <c r="A3640">
        <v>17</v>
      </c>
      <c r="B3640">
        <v>273</v>
      </c>
      <c r="C3640">
        <v>2023</v>
      </c>
      <c r="D3640">
        <v>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8</v>
      </c>
      <c r="N3640">
        <v>99</v>
      </c>
      <c r="O3640">
        <v>99</v>
      </c>
      <c r="P3640">
        <v>99</v>
      </c>
      <c r="Q3640">
        <v>46</v>
      </c>
      <c r="R3640">
        <v>53</v>
      </c>
      <c r="S3640">
        <v>8.0377358490566024</v>
      </c>
      <c r="T3640">
        <v>8</v>
      </c>
      <c r="U3640">
        <v>39.052830188679259</v>
      </c>
      <c r="V3640">
        <v>0</v>
      </c>
      <c r="W3640">
        <v>0</v>
      </c>
      <c r="X3640">
        <v>96.226415094339615</v>
      </c>
      <c r="Y3640">
        <v>90.566037735849022</v>
      </c>
      <c r="Z3640">
        <v>64.15094339622641</v>
      </c>
      <c r="AA3640">
        <v>12.481965915756517</v>
      </c>
      <c r="AB3640">
        <v>1.4003000237946777</v>
      </c>
      <c r="AC3640">
        <v>0</v>
      </c>
      <c r="AD3640">
        <v>74.408877674979252</v>
      </c>
      <c r="AG3640">
        <v>24.537037037037042</v>
      </c>
      <c r="AH3640">
        <v>23.59822141146962</v>
      </c>
      <c r="AI3640">
        <v>22</v>
      </c>
      <c r="AJ3640">
        <v>118.09545454545456</v>
      </c>
      <c r="AK3640">
        <v>26.133812785920743</v>
      </c>
    </row>
    <row r="3641" spans="1:37">
      <c r="A3641">
        <v>17</v>
      </c>
      <c r="B3641">
        <v>274</v>
      </c>
      <c r="C3641">
        <v>2023</v>
      </c>
      <c r="D3641">
        <v>10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8</v>
      </c>
      <c r="N3641">
        <v>99</v>
      </c>
      <c r="O3641">
        <v>99</v>
      </c>
      <c r="P3641">
        <v>99</v>
      </c>
      <c r="Q3641">
        <v>129</v>
      </c>
      <c r="R3641">
        <v>145</v>
      </c>
      <c r="S3641">
        <v>8.1999999999999993</v>
      </c>
      <c r="T3641">
        <v>8</v>
      </c>
      <c r="U3641">
        <v>37.867586206896569</v>
      </c>
      <c r="V3641">
        <v>0</v>
      </c>
      <c r="W3641">
        <v>0</v>
      </c>
      <c r="X3641">
        <v>98.620689655172441</v>
      </c>
      <c r="Y3641">
        <v>89.65517241379311</v>
      </c>
      <c r="Z3641">
        <v>48.96551724137931</v>
      </c>
      <c r="AA3641">
        <v>13.734401222194697</v>
      </c>
      <c r="AB3641">
        <v>1.7403923457776371</v>
      </c>
      <c r="AC3641">
        <v>0</v>
      </c>
      <c r="AD3641">
        <v>72.673434360427194</v>
      </c>
      <c r="AG3641">
        <v>28.3203125</v>
      </c>
      <c r="AH3641">
        <v>27.139896408911465</v>
      </c>
      <c r="AI3641">
        <v>35</v>
      </c>
      <c r="AJ3641">
        <v>115.04</v>
      </c>
      <c r="AK3641">
        <v>25.14955884381822</v>
      </c>
    </row>
    <row r="3642" spans="1:37">
      <c r="A3642">
        <v>17</v>
      </c>
      <c r="B3642">
        <v>275</v>
      </c>
      <c r="C3642">
        <v>2023</v>
      </c>
      <c r="D3642">
        <v>11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8</v>
      </c>
      <c r="N3642">
        <v>99</v>
      </c>
      <c r="O3642">
        <v>99</v>
      </c>
      <c r="P3642">
        <v>99</v>
      </c>
      <c r="Q3642">
        <v>40</v>
      </c>
      <c r="R3642">
        <v>40</v>
      </c>
      <c r="S3642">
        <v>8.15</v>
      </c>
      <c r="T3642">
        <v>8</v>
      </c>
      <c r="U3642">
        <v>41.389999999999993</v>
      </c>
      <c r="V3642">
        <v>0</v>
      </c>
      <c r="W3642">
        <v>0</v>
      </c>
      <c r="X3642">
        <v>100</v>
      </c>
      <c r="Y3642">
        <v>97.5</v>
      </c>
      <c r="Z3642">
        <v>67.5</v>
      </c>
      <c r="AA3642">
        <v>11.686697566036417</v>
      </c>
      <c r="AB3642">
        <v>1.5898113095584629</v>
      </c>
      <c r="AC3642">
        <v>0</v>
      </c>
      <c r="AD3642">
        <v>79.57095426767718</v>
      </c>
      <c r="AG3642">
        <v>20.618556701030936</v>
      </c>
      <c r="AH3642">
        <v>21.352111222884265</v>
      </c>
      <c r="AI3642">
        <v>16</v>
      </c>
      <c r="AJ3642">
        <v>113.70625</v>
      </c>
      <c r="AK3642">
        <v>25.603160353834642</v>
      </c>
    </row>
    <row r="3643" spans="1:37">
      <c r="A3643">
        <v>17</v>
      </c>
      <c r="B3643">
        <v>276</v>
      </c>
      <c r="C3643">
        <v>2023</v>
      </c>
      <c r="D3643">
        <v>12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8</v>
      </c>
      <c r="N3643">
        <v>99</v>
      </c>
      <c r="O3643">
        <v>99</v>
      </c>
      <c r="P3643">
        <v>99</v>
      </c>
      <c r="R3643">
        <v>0</v>
      </c>
    </row>
    <row r="3644" spans="1:37">
      <c r="A3644">
        <v>17</v>
      </c>
      <c r="B3644">
        <v>277</v>
      </c>
      <c r="C3644">
        <v>2023</v>
      </c>
      <c r="D3644">
        <v>1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9</v>
      </c>
      <c r="N3644">
        <v>99</v>
      </c>
      <c r="O3644">
        <v>99</v>
      </c>
      <c r="P3644">
        <v>99</v>
      </c>
      <c r="Q3644">
        <v>12</v>
      </c>
      <c r="R3644">
        <v>12</v>
      </c>
      <c r="S3644">
        <v>8.9166666666666643</v>
      </c>
      <c r="T3644">
        <v>9</v>
      </c>
      <c r="U3644">
        <v>48.841666666666683</v>
      </c>
      <c r="V3644">
        <v>0</v>
      </c>
      <c r="W3644">
        <v>100</v>
      </c>
      <c r="X3644">
        <v>100</v>
      </c>
      <c r="Y3644">
        <v>100</v>
      </c>
      <c r="Z3644">
        <v>91.666666666666686</v>
      </c>
      <c r="AA3644">
        <v>11.891065156475907</v>
      </c>
      <c r="AB3644">
        <v>0.95379359518830797</v>
      </c>
      <c r="AC3644">
        <v>0</v>
      </c>
      <c r="AD3644">
        <v>79.604772513194192</v>
      </c>
      <c r="AG3644">
        <v>3.6363636363636358</v>
      </c>
      <c r="AH3644">
        <v>4.2812584460076408</v>
      </c>
      <c r="AI3644">
        <v>2</v>
      </c>
      <c r="AJ3644">
        <v>117.05</v>
      </c>
      <c r="AK3644">
        <v>22.050038436458223</v>
      </c>
    </row>
    <row r="3645" spans="1:37">
      <c r="A3645">
        <v>17</v>
      </c>
      <c r="B3645">
        <v>278</v>
      </c>
      <c r="C3645">
        <v>2023</v>
      </c>
      <c r="D3645">
        <v>2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9</v>
      </c>
      <c r="N3645">
        <v>99</v>
      </c>
      <c r="O3645">
        <v>99</v>
      </c>
      <c r="P3645">
        <v>99</v>
      </c>
      <c r="Q3645">
        <v>24</v>
      </c>
      <c r="R3645">
        <v>26</v>
      </c>
      <c r="S3645">
        <v>9.2307692307692282</v>
      </c>
      <c r="T3645">
        <v>9</v>
      </c>
      <c r="U3645">
        <v>53.973076923076945</v>
      </c>
      <c r="V3645">
        <v>0</v>
      </c>
      <c r="W3645">
        <v>100</v>
      </c>
      <c r="X3645">
        <v>100</v>
      </c>
      <c r="Y3645">
        <v>100</v>
      </c>
      <c r="Z3645">
        <v>88.461538461538439</v>
      </c>
      <c r="AA3645">
        <v>12.596811491933748</v>
      </c>
      <c r="AB3645">
        <v>1.4493418216474516</v>
      </c>
      <c r="AC3645">
        <v>0</v>
      </c>
      <c r="AD3645">
        <v>68.900864778881441</v>
      </c>
      <c r="AG3645">
        <v>7.3446327683615804</v>
      </c>
      <c r="AH3645">
        <v>9.1266202303604977</v>
      </c>
      <c r="AI3645">
        <v>8</v>
      </c>
      <c r="AJ3645">
        <v>124.1875</v>
      </c>
      <c r="AK3645">
        <v>28.928381576110304</v>
      </c>
    </row>
    <row r="3646" spans="1:37">
      <c r="A3646">
        <v>17</v>
      </c>
      <c r="B3646">
        <v>279</v>
      </c>
      <c r="C3646">
        <v>2023</v>
      </c>
      <c r="D3646">
        <v>3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9</v>
      </c>
      <c r="N3646">
        <v>99</v>
      </c>
      <c r="O3646">
        <v>99</v>
      </c>
      <c r="P3646">
        <v>99</v>
      </c>
      <c r="Q3646">
        <v>249</v>
      </c>
      <c r="R3646">
        <v>263</v>
      </c>
      <c r="S3646">
        <v>9.0836501901140672</v>
      </c>
      <c r="T3646">
        <v>9</v>
      </c>
      <c r="U3646">
        <v>50.75589353612169</v>
      </c>
      <c r="V3646">
        <v>0</v>
      </c>
      <c r="W3646">
        <v>100</v>
      </c>
      <c r="X3646">
        <v>100</v>
      </c>
      <c r="Y3646">
        <v>100</v>
      </c>
      <c r="Z3646">
        <v>93.916349809885929</v>
      </c>
      <c r="AA3646">
        <v>9.5473342217351096</v>
      </c>
      <c r="AB3646">
        <v>1.4009226940639119</v>
      </c>
      <c r="AC3646">
        <v>0</v>
      </c>
      <c r="AD3646">
        <v>66.026280235467269</v>
      </c>
      <c r="AG3646">
        <v>10.691056910569106</v>
      </c>
      <c r="AH3646">
        <v>12.341556229856492</v>
      </c>
      <c r="AI3646">
        <v>41</v>
      </c>
      <c r="AJ3646">
        <v>122.7024390243902</v>
      </c>
      <c r="AK3646">
        <v>27.313385689548031</v>
      </c>
    </row>
    <row r="3647" spans="1:37">
      <c r="A3647">
        <v>17</v>
      </c>
      <c r="B3647">
        <v>280</v>
      </c>
      <c r="C3647">
        <v>2023</v>
      </c>
      <c r="D3647">
        <v>4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9</v>
      </c>
      <c r="N3647">
        <v>99</v>
      </c>
      <c r="O3647">
        <v>99</v>
      </c>
      <c r="P3647">
        <v>99</v>
      </c>
      <c r="Q3647">
        <v>30</v>
      </c>
      <c r="R3647">
        <v>32</v>
      </c>
      <c r="S3647">
        <v>8.125</v>
      </c>
      <c r="T3647">
        <v>9</v>
      </c>
      <c r="U3647">
        <v>44.796875</v>
      </c>
      <c r="V3647">
        <v>0</v>
      </c>
      <c r="W3647">
        <v>100</v>
      </c>
      <c r="X3647">
        <v>100</v>
      </c>
      <c r="Y3647">
        <v>96.875</v>
      </c>
      <c r="Z3647">
        <v>75</v>
      </c>
      <c r="AA3647">
        <v>12.242816372647887</v>
      </c>
      <c r="AB3647">
        <v>1.2437342963832749</v>
      </c>
      <c r="AC3647">
        <v>0</v>
      </c>
      <c r="AD3647">
        <v>79.529232598748976</v>
      </c>
      <c r="AG3647">
        <v>14.95327102803738</v>
      </c>
      <c r="AH3647">
        <v>17.016856600189925</v>
      </c>
      <c r="AI3647">
        <v>2</v>
      </c>
      <c r="AJ3647">
        <v>116.7</v>
      </c>
      <c r="AK3647">
        <v>23.996332348278315</v>
      </c>
    </row>
    <row r="3648" spans="1:37">
      <c r="A3648">
        <v>17</v>
      </c>
      <c r="B3648">
        <v>281</v>
      </c>
      <c r="C3648">
        <v>2023</v>
      </c>
      <c r="D3648">
        <v>5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9</v>
      </c>
      <c r="N3648">
        <v>99</v>
      </c>
      <c r="O3648">
        <v>99</v>
      </c>
      <c r="P3648">
        <v>99</v>
      </c>
      <c r="Q3648">
        <v>22</v>
      </c>
      <c r="R3648">
        <v>23</v>
      </c>
      <c r="S3648">
        <v>8.1304347826086936</v>
      </c>
      <c r="T3648">
        <v>9</v>
      </c>
      <c r="U3648">
        <v>44.208695652173915</v>
      </c>
      <c r="V3648">
        <v>0</v>
      </c>
      <c r="W3648">
        <v>100</v>
      </c>
      <c r="X3648">
        <v>100</v>
      </c>
      <c r="Y3648">
        <v>100</v>
      </c>
      <c r="Z3648">
        <v>73.913043478260875</v>
      </c>
      <c r="AA3648">
        <v>11.145789341173087</v>
      </c>
      <c r="AB3648">
        <v>1.5408734910147301</v>
      </c>
      <c r="AC3648">
        <v>0</v>
      </c>
      <c r="AD3648">
        <v>75.004576507878014</v>
      </c>
      <c r="AG3648">
        <v>11.165048543689323</v>
      </c>
      <c r="AH3648">
        <v>12.58930008543093</v>
      </c>
      <c r="AI3648">
        <v>5</v>
      </c>
      <c r="AJ3648">
        <v>114.43999999999998</v>
      </c>
      <c r="AK3648">
        <v>23.569020685042023</v>
      </c>
    </row>
    <row r="3649" spans="1:37">
      <c r="A3649">
        <v>17</v>
      </c>
      <c r="B3649">
        <v>282</v>
      </c>
      <c r="C3649">
        <v>2023</v>
      </c>
      <c r="D3649">
        <v>6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9</v>
      </c>
      <c r="N3649">
        <v>99</v>
      </c>
      <c r="O3649">
        <v>99</v>
      </c>
      <c r="P3649">
        <v>99</v>
      </c>
      <c r="Q3649">
        <v>25</v>
      </c>
      <c r="R3649">
        <v>27</v>
      </c>
      <c r="S3649">
        <v>8.7407407407407387</v>
      </c>
      <c r="T3649">
        <v>9</v>
      </c>
      <c r="U3649">
        <v>47.825925925925922</v>
      </c>
      <c r="V3649">
        <v>0</v>
      </c>
      <c r="W3649">
        <v>100</v>
      </c>
      <c r="X3649">
        <v>100</v>
      </c>
      <c r="Y3649">
        <v>100</v>
      </c>
      <c r="Z3649">
        <v>88.8888888888889</v>
      </c>
      <c r="AA3649">
        <v>10.058296468406844</v>
      </c>
      <c r="AB3649">
        <v>1.1415581486979589</v>
      </c>
      <c r="AC3649">
        <v>0</v>
      </c>
      <c r="AD3649">
        <v>61.893754498832941</v>
      </c>
      <c r="AG3649">
        <v>15.789473684210527</v>
      </c>
      <c r="AH3649">
        <v>19.36301339051418</v>
      </c>
      <c r="AI3649">
        <v>14</v>
      </c>
      <c r="AJ3649">
        <v>119.17142857142852</v>
      </c>
      <c r="AK3649">
        <v>28.682893356317823</v>
      </c>
    </row>
    <row r="3650" spans="1:37">
      <c r="A3650">
        <v>17</v>
      </c>
      <c r="B3650">
        <v>283</v>
      </c>
      <c r="C3650">
        <v>2023</v>
      </c>
      <c r="D3650">
        <v>7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9</v>
      </c>
      <c r="N3650">
        <v>99</v>
      </c>
      <c r="O3650">
        <v>99</v>
      </c>
      <c r="P3650">
        <v>99</v>
      </c>
      <c r="Q3650">
        <v>5</v>
      </c>
      <c r="R3650">
        <v>5</v>
      </c>
      <c r="S3650">
        <v>8</v>
      </c>
      <c r="T3650">
        <v>9</v>
      </c>
      <c r="U3650">
        <v>35.96</v>
      </c>
      <c r="V3650">
        <v>0</v>
      </c>
      <c r="W3650">
        <v>100</v>
      </c>
      <c r="X3650">
        <v>100</v>
      </c>
      <c r="Y3650">
        <v>80</v>
      </c>
      <c r="Z3650">
        <v>60</v>
      </c>
      <c r="AA3650">
        <v>10.150192116408425</v>
      </c>
      <c r="AB3650">
        <v>0.63245553203367599</v>
      </c>
      <c r="AC3650">
        <v>0</v>
      </c>
      <c r="AD3650">
        <v>74.148555464621396</v>
      </c>
      <c r="AG3650">
        <v>13.888888888888889</v>
      </c>
      <c r="AH3650">
        <v>14.519906323185017</v>
      </c>
      <c r="AI3650">
        <v>3</v>
      </c>
      <c r="AJ3650">
        <v>108.6333333333333</v>
      </c>
      <c r="AK3650">
        <v>22.878605257794476</v>
      </c>
    </row>
    <row r="3651" spans="1:37">
      <c r="A3651">
        <v>17</v>
      </c>
      <c r="B3651">
        <v>284</v>
      </c>
      <c r="C3651">
        <v>2023</v>
      </c>
      <c r="D3651">
        <v>8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9</v>
      </c>
      <c r="N3651">
        <v>99</v>
      </c>
      <c r="O3651">
        <v>99</v>
      </c>
      <c r="P3651">
        <v>99</v>
      </c>
      <c r="Q3651">
        <v>49</v>
      </c>
      <c r="R3651">
        <v>54</v>
      </c>
      <c r="S3651">
        <v>8.518518518518519</v>
      </c>
      <c r="T3651">
        <v>9</v>
      </c>
      <c r="U3651">
        <v>44.405555555555551</v>
      </c>
      <c r="V3651">
        <v>0</v>
      </c>
      <c r="W3651">
        <v>100</v>
      </c>
      <c r="X3651">
        <v>100</v>
      </c>
      <c r="Y3651">
        <v>87.037037037037052</v>
      </c>
      <c r="Z3651">
        <v>74.074074074074076</v>
      </c>
      <c r="AA3651">
        <v>14.894199923393824</v>
      </c>
      <c r="AB3651">
        <v>1.9883060046621523</v>
      </c>
      <c r="AC3651">
        <v>0</v>
      </c>
      <c r="AD3651">
        <v>59.489952674660273</v>
      </c>
      <c r="AG3651">
        <v>24.545454545454543</v>
      </c>
      <c r="AH3651">
        <v>25.554430649544408</v>
      </c>
      <c r="AI3651">
        <v>23</v>
      </c>
      <c r="AJ3651">
        <v>119.4347826086957</v>
      </c>
      <c r="AK3651">
        <v>29.790047901804886</v>
      </c>
    </row>
    <row r="3652" spans="1:37">
      <c r="A3652">
        <v>17</v>
      </c>
      <c r="B3652">
        <v>285</v>
      </c>
      <c r="C3652">
        <v>2023</v>
      </c>
      <c r="D3652">
        <v>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9</v>
      </c>
      <c r="N3652">
        <v>99</v>
      </c>
      <c r="O3652">
        <v>99</v>
      </c>
      <c r="P3652">
        <v>99</v>
      </c>
      <c r="Q3652">
        <v>42</v>
      </c>
      <c r="R3652">
        <v>49</v>
      </c>
      <c r="S3652">
        <v>8.1428571428571388</v>
      </c>
      <c r="T3652">
        <v>9</v>
      </c>
      <c r="U3652">
        <v>42.248979591836736</v>
      </c>
      <c r="V3652">
        <v>0</v>
      </c>
      <c r="W3652">
        <v>100</v>
      </c>
      <c r="X3652">
        <v>100</v>
      </c>
      <c r="Y3652">
        <v>95.91836734693878</v>
      </c>
      <c r="Z3652">
        <v>77.551020408163268</v>
      </c>
      <c r="AA3652">
        <v>11.316073496002531</v>
      </c>
      <c r="AB3652">
        <v>1.6903085094570363</v>
      </c>
      <c r="AC3652">
        <v>0</v>
      </c>
      <c r="AD3652">
        <v>75.567167854397098</v>
      </c>
      <c r="AG3652">
        <v>22.68518518518519</v>
      </c>
      <c r="AH3652">
        <v>23.602781894880859</v>
      </c>
      <c r="AI3652">
        <v>18</v>
      </c>
      <c r="AJ3652">
        <v>116.72777777777777</v>
      </c>
      <c r="AK3652">
        <v>27.599530139473639</v>
      </c>
    </row>
    <row r="3653" spans="1:37">
      <c r="A3653">
        <v>17</v>
      </c>
      <c r="B3653">
        <v>286</v>
      </c>
      <c r="C3653">
        <v>2023</v>
      </c>
      <c r="D3653">
        <v>10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9</v>
      </c>
      <c r="N3653">
        <v>99</v>
      </c>
      <c r="O3653">
        <v>99</v>
      </c>
      <c r="P3653">
        <v>99</v>
      </c>
      <c r="Q3653">
        <v>82</v>
      </c>
      <c r="R3653">
        <v>95</v>
      </c>
      <c r="S3653">
        <v>8.557894736842103</v>
      </c>
      <c r="T3653">
        <v>9</v>
      </c>
      <c r="U3653">
        <v>42.870210526315773</v>
      </c>
      <c r="V3653">
        <v>0</v>
      </c>
      <c r="W3653">
        <v>100</v>
      </c>
      <c r="X3653">
        <v>100</v>
      </c>
      <c r="Y3653">
        <v>96.84210526315789</v>
      </c>
      <c r="Z3653">
        <v>71.578947368421041</v>
      </c>
      <c r="AA3653">
        <v>12.964057436575798</v>
      </c>
      <c r="AB3653">
        <v>1.4705229250610827</v>
      </c>
      <c r="AC3653">
        <v>0</v>
      </c>
      <c r="AD3653">
        <v>75.339735094516513</v>
      </c>
      <c r="AG3653">
        <v>18.5546875</v>
      </c>
      <c r="AH3653">
        <v>20.130371149501247</v>
      </c>
      <c r="AI3653">
        <v>24</v>
      </c>
      <c r="AJ3653">
        <v>119.90833333333336</v>
      </c>
      <c r="AK3653">
        <v>26.982211648105128</v>
      </c>
    </row>
    <row r="3654" spans="1:37">
      <c r="A3654">
        <v>17</v>
      </c>
      <c r="B3654">
        <v>287</v>
      </c>
      <c r="C3654">
        <v>2023</v>
      </c>
      <c r="D3654">
        <v>11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9</v>
      </c>
      <c r="N3654">
        <v>99</v>
      </c>
      <c r="O3654">
        <v>99</v>
      </c>
      <c r="P3654">
        <v>99</v>
      </c>
      <c r="Q3654">
        <v>24</v>
      </c>
      <c r="R3654">
        <v>26</v>
      </c>
      <c r="S3654">
        <v>9.1923076923076898</v>
      </c>
      <c r="T3654">
        <v>9</v>
      </c>
      <c r="U3654">
        <v>49.138461538461527</v>
      </c>
      <c r="V3654">
        <v>0</v>
      </c>
      <c r="W3654">
        <v>100</v>
      </c>
      <c r="X3654">
        <v>100</v>
      </c>
      <c r="Y3654">
        <v>100</v>
      </c>
      <c r="Z3654">
        <v>88.461538461538439</v>
      </c>
      <c r="AA3654">
        <v>11.188836363608061</v>
      </c>
      <c r="AB3654">
        <v>1.3306802993850968</v>
      </c>
      <c r="AC3654">
        <v>0</v>
      </c>
      <c r="AD3654">
        <v>72.384912854630386</v>
      </c>
      <c r="AG3654">
        <v>13.402061855670109</v>
      </c>
      <c r="AH3654">
        <v>16.477082204854398</v>
      </c>
      <c r="AI3654">
        <v>11</v>
      </c>
      <c r="AJ3654">
        <v>122.45454545454544</v>
      </c>
      <c r="AK3654">
        <v>28.756328638191601</v>
      </c>
    </row>
    <row r="3655" spans="1:37">
      <c r="A3655">
        <v>17</v>
      </c>
      <c r="B3655">
        <v>288</v>
      </c>
      <c r="C3655">
        <v>2023</v>
      </c>
      <c r="D3655">
        <v>12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9</v>
      </c>
      <c r="N3655">
        <v>99</v>
      </c>
      <c r="O3655">
        <v>99</v>
      </c>
      <c r="P3655">
        <v>99</v>
      </c>
      <c r="R3655">
        <v>0</v>
      </c>
    </row>
    <row r="3656" spans="1:37">
      <c r="A3656">
        <v>17</v>
      </c>
      <c r="B3656">
        <v>289</v>
      </c>
      <c r="C3656">
        <v>2023</v>
      </c>
      <c r="D3656">
        <v>1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10</v>
      </c>
      <c r="N3656">
        <v>99</v>
      </c>
      <c r="O3656">
        <v>99</v>
      </c>
      <c r="P3656">
        <v>99</v>
      </c>
      <c r="Q3656">
        <v>5</v>
      </c>
      <c r="R3656">
        <v>5</v>
      </c>
      <c r="S3656">
        <v>9</v>
      </c>
      <c r="T3656">
        <v>10</v>
      </c>
      <c r="U3656">
        <v>53.88</v>
      </c>
      <c r="V3656">
        <v>0</v>
      </c>
      <c r="W3656">
        <v>100</v>
      </c>
      <c r="X3656">
        <v>100</v>
      </c>
      <c r="Y3656">
        <v>100</v>
      </c>
      <c r="Z3656">
        <v>100</v>
      </c>
      <c r="AA3656">
        <v>12.683911068751648</v>
      </c>
      <c r="AB3656">
        <v>0.63245553203367599</v>
      </c>
      <c r="AC3656">
        <v>0</v>
      </c>
      <c r="AD3656">
        <v>80.279134807466221</v>
      </c>
      <c r="AG3656">
        <v>1.5151515151515151</v>
      </c>
      <c r="AH3656">
        <v>1.9678741261806152</v>
      </c>
      <c r="AI3656">
        <v>0</v>
      </c>
    </row>
    <row r="3657" spans="1:37">
      <c r="A3657">
        <v>17</v>
      </c>
      <c r="B3657">
        <v>290</v>
      </c>
      <c r="C3657">
        <v>2023</v>
      </c>
      <c r="D3657">
        <v>2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10</v>
      </c>
      <c r="N3657">
        <v>99</v>
      </c>
      <c r="O3657">
        <v>99</v>
      </c>
      <c r="P3657">
        <v>99</v>
      </c>
      <c r="Q3657">
        <v>7</v>
      </c>
      <c r="R3657">
        <v>7</v>
      </c>
      <c r="S3657">
        <v>9.7142857142857117</v>
      </c>
      <c r="T3657">
        <v>10</v>
      </c>
      <c r="U3657">
        <v>57.457142857142813</v>
      </c>
      <c r="V3657">
        <v>0</v>
      </c>
      <c r="W3657">
        <v>100</v>
      </c>
      <c r="X3657">
        <v>100</v>
      </c>
      <c r="Y3657">
        <v>100</v>
      </c>
      <c r="Z3657">
        <v>100</v>
      </c>
      <c r="AA3657">
        <v>9.7826168194780898</v>
      </c>
      <c r="AB3657">
        <v>1.1605769149480023</v>
      </c>
      <c r="AC3657">
        <v>0</v>
      </c>
      <c r="AD3657">
        <v>36.507733607237213</v>
      </c>
      <c r="AG3657">
        <v>1.9774011299435024</v>
      </c>
      <c r="AH3657">
        <v>2.6157818404125934</v>
      </c>
      <c r="AI3657">
        <v>2</v>
      </c>
      <c r="AJ3657">
        <v>117.8</v>
      </c>
      <c r="AK3657">
        <v>28.934557698385056</v>
      </c>
    </row>
    <row r="3658" spans="1:37">
      <c r="A3658">
        <v>17</v>
      </c>
      <c r="B3658">
        <v>291</v>
      </c>
      <c r="C3658">
        <v>2023</v>
      </c>
      <c r="D3658">
        <v>3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10</v>
      </c>
      <c r="N3658">
        <v>99</v>
      </c>
      <c r="O3658">
        <v>99</v>
      </c>
      <c r="P3658">
        <v>99</v>
      </c>
      <c r="Q3658">
        <v>91</v>
      </c>
      <c r="R3658">
        <v>92</v>
      </c>
      <c r="S3658">
        <v>9.1521739130434785</v>
      </c>
      <c r="T3658">
        <v>10</v>
      </c>
      <c r="U3658">
        <v>52.685869565217374</v>
      </c>
      <c r="V3658">
        <v>0</v>
      </c>
      <c r="W3658">
        <v>100</v>
      </c>
      <c r="X3658">
        <v>100</v>
      </c>
      <c r="Y3658">
        <v>100</v>
      </c>
      <c r="Z3658">
        <v>96.739130434782624</v>
      </c>
      <c r="AA3658">
        <v>9.8152452573151834</v>
      </c>
      <c r="AB3658">
        <v>1.1222529999252424</v>
      </c>
      <c r="AC3658">
        <v>0</v>
      </c>
      <c r="AD3658">
        <v>64.140471163890197</v>
      </c>
      <c r="AG3658">
        <v>3.739837398373985</v>
      </c>
      <c r="AH3658">
        <v>4.4813584143696348</v>
      </c>
      <c r="AI3658">
        <v>10</v>
      </c>
      <c r="AJ3658">
        <v>122.38</v>
      </c>
      <c r="AK3658">
        <v>30.053461023015434</v>
      </c>
    </row>
    <row r="3659" spans="1:37">
      <c r="A3659">
        <v>17</v>
      </c>
      <c r="B3659">
        <v>292</v>
      </c>
      <c r="C3659">
        <v>2023</v>
      </c>
      <c r="D3659">
        <v>4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10</v>
      </c>
      <c r="N3659">
        <v>99</v>
      </c>
      <c r="O3659">
        <v>99</v>
      </c>
      <c r="P3659">
        <v>99</v>
      </c>
      <c r="Q3659">
        <v>10</v>
      </c>
      <c r="R3659">
        <v>11</v>
      </c>
      <c r="S3659">
        <v>9.5454545454545432</v>
      </c>
      <c r="T3659">
        <v>10</v>
      </c>
      <c r="U3659">
        <v>55.527272727272717</v>
      </c>
      <c r="V3659">
        <v>0</v>
      </c>
      <c r="W3659">
        <v>100</v>
      </c>
      <c r="X3659">
        <v>100</v>
      </c>
      <c r="Y3659">
        <v>100</v>
      </c>
      <c r="Z3659">
        <v>100</v>
      </c>
      <c r="AA3659">
        <v>9.2336431211768577</v>
      </c>
      <c r="AB3659">
        <v>1.4993111365882399</v>
      </c>
      <c r="AC3659">
        <v>0</v>
      </c>
      <c r="AD3659">
        <v>63.851509965548111</v>
      </c>
      <c r="AG3659">
        <v>5.1401869158878508</v>
      </c>
      <c r="AH3659">
        <v>7.250712250712251</v>
      </c>
      <c r="AI3659">
        <v>2</v>
      </c>
      <c r="AJ3659">
        <v>119.7</v>
      </c>
      <c r="AK3659">
        <v>32.356524974545863</v>
      </c>
    </row>
    <row r="3660" spans="1:37">
      <c r="A3660">
        <v>17</v>
      </c>
      <c r="B3660">
        <v>293</v>
      </c>
      <c r="C3660">
        <v>2023</v>
      </c>
      <c r="D3660">
        <v>5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10</v>
      </c>
      <c r="N3660">
        <v>99</v>
      </c>
      <c r="O3660">
        <v>99</v>
      </c>
      <c r="P3660">
        <v>99</v>
      </c>
      <c r="Q3660">
        <v>7</v>
      </c>
      <c r="R3660">
        <v>7</v>
      </c>
      <c r="S3660">
        <v>8.7142857142857117</v>
      </c>
      <c r="T3660">
        <v>10</v>
      </c>
      <c r="U3660">
        <v>45.314285714285695</v>
      </c>
      <c r="V3660">
        <v>0</v>
      </c>
      <c r="W3660">
        <v>100</v>
      </c>
      <c r="X3660">
        <v>100</v>
      </c>
      <c r="Y3660">
        <v>100</v>
      </c>
      <c r="Z3660">
        <v>100</v>
      </c>
      <c r="AA3660">
        <v>5.2802674638503238</v>
      </c>
      <c r="AB3660">
        <v>1.0301575072754348</v>
      </c>
      <c r="AC3660">
        <v>0</v>
      </c>
      <c r="AD3660">
        <v>58.641266932275009</v>
      </c>
      <c r="AG3660">
        <v>3.3980582524271847</v>
      </c>
      <c r="AH3660">
        <v>3.9273465648098846</v>
      </c>
      <c r="AI3660">
        <v>0</v>
      </c>
    </row>
    <row r="3661" spans="1:37">
      <c r="A3661">
        <v>17</v>
      </c>
      <c r="B3661">
        <v>294</v>
      </c>
      <c r="C3661">
        <v>2023</v>
      </c>
      <c r="D3661">
        <v>6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10</v>
      </c>
      <c r="N3661">
        <v>99</v>
      </c>
      <c r="O3661">
        <v>99</v>
      </c>
      <c r="P3661">
        <v>99</v>
      </c>
      <c r="Q3661">
        <v>6</v>
      </c>
      <c r="R3661">
        <v>6</v>
      </c>
      <c r="S3661">
        <v>8.5</v>
      </c>
      <c r="T3661">
        <v>10</v>
      </c>
      <c r="U3661">
        <v>49.716666666666683</v>
      </c>
      <c r="V3661">
        <v>0</v>
      </c>
      <c r="W3661">
        <v>100</v>
      </c>
      <c r="X3661">
        <v>100</v>
      </c>
      <c r="Y3661">
        <v>100</v>
      </c>
      <c r="Z3661">
        <v>83.333333333333314</v>
      </c>
      <c r="AA3661">
        <v>9.748233458199218</v>
      </c>
      <c r="AB3661">
        <v>1.258305739211792</v>
      </c>
      <c r="AC3661">
        <v>0</v>
      </c>
      <c r="AD3661">
        <v>80.50539873980405</v>
      </c>
      <c r="AG3661">
        <v>3.5087719298245608</v>
      </c>
      <c r="AH3661">
        <v>4.4730015444825995</v>
      </c>
      <c r="AI3661">
        <v>2</v>
      </c>
      <c r="AJ3661">
        <v>110.7</v>
      </c>
      <c r="AK3661">
        <v>27.920669433988859</v>
      </c>
    </row>
    <row r="3662" spans="1:37">
      <c r="A3662">
        <v>17</v>
      </c>
      <c r="B3662">
        <v>295</v>
      </c>
      <c r="C3662">
        <v>2023</v>
      </c>
      <c r="D3662">
        <v>7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10</v>
      </c>
      <c r="N3662">
        <v>99</v>
      </c>
      <c r="O3662">
        <v>99</v>
      </c>
      <c r="P3662">
        <v>99</v>
      </c>
      <c r="Q3662">
        <v>1</v>
      </c>
      <c r="R3662">
        <v>1</v>
      </c>
      <c r="S3662">
        <v>8</v>
      </c>
      <c r="T3662">
        <v>10</v>
      </c>
      <c r="U3662">
        <v>42.5</v>
      </c>
      <c r="V3662">
        <v>0</v>
      </c>
      <c r="W3662">
        <v>100</v>
      </c>
      <c r="X3662">
        <v>100</v>
      </c>
      <c r="Y3662">
        <v>100</v>
      </c>
      <c r="Z3662">
        <v>100</v>
      </c>
      <c r="AA3662">
        <v>0</v>
      </c>
      <c r="AB3662">
        <v>0</v>
      </c>
      <c r="AC3662">
        <v>0</v>
      </c>
      <c r="AG3662">
        <v>2.7777777777777781</v>
      </c>
      <c r="AH3662">
        <v>3.4321246870709845</v>
      </c>
      <c r="AI3662">
        <v>0</v>
      </c>
    </row>
    <row r="3663" spans="1:37">
      <c r="A3663">
        <v>17</v>
      </c>
      <c r="B3663">
        <v>296</v>
      </c>
      <c r="C3663">
        <v>2023</v>
      </c>
      <c r="D3663">
        <v>8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10</v>
      </c>
      <c r="N3663">
        <v>99</v>
      </c>
      <c r="O3663">
        <v>99</v>
      </c>
      <c r="P3663">
        <v>99</v>
      </c>
      <c r="Q3663">
        <v>21</v>
      </c>
      <c r="R3663">
        <v>21</v>
      </c>
      <c r="S3663">
        <v>9.0476190476190439</v>
      </c>
      <c r="T3663">
        <v>10</v>
      </c>
      <c r="U3663">
        <v>47.590476190476195</v>
      </c>
      <c r="V3663">
        <v>0</v>
      </c>
      <c r="W3663">
        <v>100</v>
      </c>
      <c r="X3663">
        <v>100</v>
      </c>
      <c r="Y3663">
        <v>100</v>
      </c>
      <c r="Z3663">
        <v>76.190476190476218</v>
      </c>
      <c r="AA3663">
        <v>12.34075342154352</v>
      </c>
      <c r="AB3663">
        <v>1.7313960916855078</v>
      </c>
      <c r="AC3663">
        <v>0</v>
      </c>
      <c r="AD3663">
        <v>70.717305541919444</v>
      </c>
      <c r="AG3663">
        <v>9.5454545454545432</v>
      </c>
      <c r="AH3663">
        <v>10.650610113497098</v>
      </c>
      <c r="AI3663">
        <v>7</v>
      </c>
      <c r="AJ3663">
        <v>120.87142857142859</v>
      </c>
      <c r="AK3663">
        <v>29.993177833819221</v>
      </c>
    </row>
    <row r="3664" spans="1:37">
      <c r="A3664">
        <v>17</v>
      </c>
      <c r="B3664">
        <v>297</v>
      </c>
      <c r="C3664">
        <v>2023</v>
      </c>
      <c r="D3664">
        <v>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10</v>
      </c>
      <c r="N3664">
        <v>99</v>
      </c>
      <c r="O3664">
        <v>99</v>
      </c>
      <c r="P3664">
        <v>99</v>
      </c>
      <c r="Q3664">
        <v>31</v>
      </c>
      <c r="R3664">
        <v>36</v>
      </c>
      <c r="S3664">
        <v>8.4722222222222232</v>
      </c>
      <c r="T3664">
        <v>10</v>
      </c>
      <c r="U3664">
        <v>42.213888888888889</v>
      </c>
      <c r="V3664">
        <v>0</v>
      </c>
      <c r="W3664">
        <v>100</v>
      </c>
      <c r="X3664">
        <v>100</v>
      </c>
      <c r="Y3664">
        <v>100</v>
      </c>
      <c r="Z3664">
        <v>69.444444444444443</v>
      </c>
      <c r="AA3664">
        <v>11.440769029556311</v>
      </c>
      <c r="AB3664">
        <v>1.5363396454472076</v>
      </c>
      <c r="AC3664">
        <v>0</v>
      </c>
      <c r="AD3664">
        <v>69.688011033623198</v>
      </c>
      <c r="AG3664">
        <v>16.666666666666671</v>
      </c>
      <c r="AH3664">
        <v>17.326416600159622</v>
      </c>
      <c r="AI3664">
        <v>15</v>
      </c>
      <c r="AJ3664">
        <v>119.32666666666664</v>
      </c>
      <c r="AK3664">
        <v>26.774041427441649</v>
      </c>
    </row>
    <row r="3665" spans="1:37">
      <c r="A3665">
        <v>17</v>
      </c>
      <c r="B3665">
        <v>298</v>
      </c>
      <c r="C3665">
        <v>2023</v>
      </c>
      <c r="D3665">
        <v>10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10</v>
      </c>
      <c r="N3665">
        <v>99</v>
      </c>
      <c r="O3665">
        <v>99</v>
      </c>
      <c r="P3665">
        <v>99</v>
      </c>
      <c r="Q3665">
        <v>37</v>
      </c>
      <c r="R3665">
        <v>38</v>
      </c>
      <c r="S3665">
        <v>8.8684210526315805</v>
      </c>
      <c r="T3665">
        <v>10</v>
      </c>
      <c r="U3665">
        <v>46.228947368421053</v>
      </c>
      <c r="V3665">
        <v>0</v>
      </c>
      <c r="W3665">
        <v>100</v>
      </c>
      <c r="X3665">
        <v>100</v>
      </c>
      <c r="Y3665">
        <v>97.368421052631547</v>
      </c>
      <c r="Z3665">
        <v>78.947368421052644</v>
      </c>
      <c r="AA3665">
        <v>12.407869062874624</v>
      </c>
      <c r="AB3665">
        <v>1.6728647447697733</v>
      </c>
      <c r="AC3665">
        <v>0</v>
      </c>
      <c r="AD3665">
        <v>71.105144218008107</v>
      </c>
      <c r="AG3665">
        <v>7.421875</v>
      </c>
      <c r="AH3665">
        <v>8.6830072159857892</v>
      </c>
      <c r="AI3665">
        <v>9</v>
      </c>
      <c r="AJ3665">
        <v>119.55555555555556</v>
      </c>
      <c r="AK3665">
        <v>27.198965591950238</v>
      </c>
    </row>
    <row r="3666" spans="1:37">
      <c r="A3666">
        <v>17</v>
      </c>
      <c r="B3666">
        <v>299</v>
      </c>
      <c r="C3666">
        <v>2023</v>
      </c>
      <c r="D3666">
        <v>11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10</v>
      </c>
      <c r="N3666">
        <v>99</v>
      </c>
      <c r="O3666">
        <v>99</v>
      </c>
      <c r="P3666">
        <v>99</v>
      </c>
      <c r="Q3666">
        <v>8</v>
      </c>
      <c r="R3666">
        <v>8</v>
      </c>
      <c r="S3666">
        <v>8.875</v>
      </c>
      <c r="T3666">
        <v>10</v>
      </c>
      <c r="U3666">
        <v>46.137500000000003</v>
      </c>
      <c r="V3666">
        <v>0</v>
      </c>
      <c r="W3666">
        <v>100</v>
      </c>
      <c r="X3666">
        <v>100</v>
      </c>
      <c r="Y3666">
        <v>100</v>
      </c>
      <c r="Z3666">
        <v>62.5</v>
      </c>
      <c r="AA3666">
        <v>13.004320195611898</v>
      </c>
      <c r="AB3666">
        <v>1.0532687216470451</v>
      </c>
      <c r="AC3666">
        <v>0</v>
      </c>
      <c r="AD3666">
        <v>85.180333424154142</v>
      </c>
      <c r="AG3666">
        <v>4.123711340206186</v>
      </c>
      <c r="AH3666">
        <v>4.7602465887693759</v>
      </c>
      <c r="AI3666">
        <v>2</v>
      </c>
      <c r="AJ3666">
        <v>120.95</v>
      </c>
      <c r="AK3666">
        <v>26.442153866551561</v>
      </c>
    </row>
    <row r="3667" spans="1:37">
      <c r="A3667">
        <v>17</v>
      </c>
      <c r="B3667">
        <v>300</v>
      </c>
      <c r="C3667">
        <v>2023</v>
      </c>
      <c r="D3667">
        <v>12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10</v>
      </c>
      <c r="N3667">
        <v>99</v>
      </c>
      <c r="O3667">
        <v>99</v>
      </c>
      <c r="P3667">
        <v>99</v>
      </c>
      <c r="R3667">
        <v>0</v>
      </c>
    </row>
    <row r="3668" spans="1:37">
      <c r="A3668">
        <v>17</v>
      </c>
      <c r="B3668">
        <v>301</v>
      </c>
      <c r="C3668">
        <v>2023</v>
      </c>
      <c r="D3668">
        <v>1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11</v>
      </c>
      <c r="N3668">
        <v>99</v>
      </c>
      <c r="O3668">
        <v>99</v>
      </c>
      <c r="P3668">
        <v>99</v>
      </c>
      <c r="Q3668">
        <v>3</v>
      </c>
      <c r="R3668">
        <v>3</v>
      </c>
      <c r="S3668">
        <v>9.3333333333333357</v>
      </c>
      <c r="T3668">
        <v>11</v>
      </c>
      <c r="U3668">
        <v>56.1</v>
      </c>
      <c r="V3668">
        <v>0</v>
      </c>
      <c r="W3668">
        <v>100</v>
      </c>
      <c r="X3668">
        <v>100</v>
      </c>
      <c r="Y3668">
        <v>100</v>
      </c>
      <c r="Z3668">
        <v>100</v>
      </c>
      <c r="AA3668">
        <v>9.6881370758262904</v>
      </c>
      <c r="AB3668">
        <v>0.94280904158205681</v>
      </c>
      <c r="AC3668">
        <v>0</v>
      </c>
      <c r="AD3668">
        <v>99.992009056390245</v>
      </c>
      <c r="AG3668">
        <v>0.90909090909090895</v>
      </c>
      <c r="AH3668">
        <v>1.2293734797186249</v>
      </c>
      <c r="AI3668">
        <v>1</v>
      </c>
      <c r="AJ3668">
        <v>129.19999999999999</v>
      </c>
      <c r="AK3668">
        <v>29.118708092614987</v>
      </c>
    </row>
    <row r="3669" spans="1:37">
      <c r="A3669">
        <v>17</v>
      </c>
      <c r="B3669">
        <v>302</v>
      </c>
      <c r="C3669">
        <v>2023</v>
      </c>
      <c r="D3669">
        <v>2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11</v>
      </c>
      <c r="N3669">
        <v>99</v>
      </c>
      <c r="O3669">
        <v>99</v>
      </c>
      <c r="P3669">
        <v>99</v>
      </c>
      <c r="Q3669">
        <v>5</v>
      </c>
      <c r="R3669">
        <v>6</v>
      </c>
      <c r="S3669">
        <v>8.5</v>
      </c>
      <c r="T3669">
        <v>11</v>
      </c>
      <c r="U3669">
        <v>54.483333333333348</v>
      </c>
      <c r="V3669">
        <v>0</v>
      </c>
      <c r="W3669">
        <v>100</v>
      </c>
      <c r="X3669">
        <v>100</v>
      </c>
      <c r="Y3669">
        <v>100</v>
      </c>
      <c r="Z3669">
        <v>100</v>
      </c>
      <c r="AA3669">
        <v>5.171207681856119</v>
      </c>
      <c r="AB3669">
        <v>0.95742710775633821</v>
      </c>
      <c r="AC3669">
        <v>0</v>
      </c>
      <c r="AD3669">
        <v>17.336374466591099</v>
      </c>
      <c r="AG3669">
        <v>1.6949152542372876</v>
      </c>
      <c r="AH3669">
        <v>2.1260544098231651</v>
      </c>
      <c r="AI3669">
        <v>2</v>
      </c>
      <c r="AJ3669">
        <v>121.25</v>
      </c>
      <c r="AK3669">
        <v>28.779763429621003</v>
      </c>
    </row>
    <row r="3670" spans="1:37">
      <c r="A3670">
        <v>17</v>
      </c>
      <c r="B3670">
        <v>303</v>
      </c>
      <c r="C3670">
        <v>2023</v>
      </c>
      <c r="D3670">
        <v>3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11</v>
      </c>
      <c r="N3670">
        <v>99</v>
      </c>
      <c r="O3670">
        <v>99</v>
      </c>
      <c r="P3670">
        <v>99</v>
      </c>
      <c r="Q3670">
        <v>74</v>
      </c>
      <c r="R3670">
        <v>78</v>
      </c>
      <c r="S3670">
        <v>9.3461538461538431</v>
      </c>
      <c r="T3670">
        <v>11</v>
      </c>
      <c r="U3670">
        <v>55.278205128205087</v>
      </c>
      <c r="V3670">
        <v>0</v>
      </c>
      <c r="W3670">
        <v>100</v>
      </c>
      <c r="X3670">
        <v>100</v>
      </c>
      <c r="Y3670">
        <v>100</v>
      </c>
      <c r="Z3670">
        <v>97.435897435897445</v>
      </c>
      <c r="AA3670">
        <v>10.967582154554298</v>
      </c>
      <c r="AB3670">
        <v>1.2281623031985722</v>
      </c>
      <c r="AC3670">
        <v>0</v>
      </c>
      <c r="AD3670">
        <v>61.008303682978301</v>
      </c>
      <c r="AG3670">
        <v>3.1707317073170742</v>
      </c>
      <c r="AH3670">
        <v>3.9863574251072929</v>
      </c>
      <c r="AI3670">
        <v>9</v>
      </c>
      <c r="AJ3670">
        <v>124.57777777777778</v>
      </c>
      <c r="AK3670">
        <v>29.206675670729993</v>
      </c>
    </row>
    <row r="3671" spans="1:37">
      <c r="A3671">
        <v>17</v>
      </c>
      <c r="B3671">
        <v>304</v>
      </c>
      <c r="C3671">
        <v>2023</v>
      </c>
      <c r="D3671">
        <v>4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11</v>
      </c>
      <c r="N3671">
        <v>99</v>
      </c>
      <c r="O3671">
        <v>99</v>
      </c>
      <c r="P3671">
        <v>99</v>
      </c>
      <c r="Q3671">
        <v>6</v>
      </c>
      <c r="R3671">
        <v>6</v>
      </c>
      <c r="S3671">
        <v>9.3333333333333357</v>
      </c>
      <c r="T3671">
        <v>11</v>
      </c>
      <c r="U3671">
        <v>55.533333333333317</v>
      </c>
      <c r="V3671">
        <v>0</v>
      </c>
      <c r="W3671">
        <v>100</v>
      </c>
      <c r="X3671">
        <v>100</v>
      </c>
      <c r="Y3671">
        <v>100</v>
      </c>
      <c r="Z3671">
        <v>100</v>
      </c>
      <c r="AA3671">
        <v>9.2100790200494895</v>
      </c>
      <c r="AB3671">
        <v>0.47140452079101841</v>
      </c>
      <c r="AC3671">
        <v>0</v>
      </c>
      <c r="AD3671">
        <v>80.358170220994054</v>
      </c>
      <c r="AG3671">
        <v>2.8037383177570097</v>
      </c>
      <c r="AH3671">
        <v>3.955365622032287</v>
      </c>
      <c r="AI3671">
        <v>0</v>
      </c>
    </row>
    <row r="3672" spans="1:37">
      <c r="A3672">
        <v>17</v>
      </c>
      <c r="B3672">
        <v>305</v>
      </c>
      <c r="C3672">
        <v>2023</v>
      </c>
      <c r="D3672">
        <v>5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11</v>
      </c>
      <c r="N3672">
        <v>99</v>
      </c>
      <c r="O3672">
        <v>99</v>
      </c>
      <c r="P3672">
        <v>99</v>
      </c>
      <c r="Q3672">
        <v>7</v>
      </c>
      <c r="R3672">
        <v>7</v>
      </c>
      <c r="S3672">
        <v>8.5714285714285694</v>
      </c>
      <c r="T3672">
        <v>11</v>
      </c>
      <c r="U3672">
        <v>54.142857142857181</v>
      </c>
      <c r="V3672">
        <v>0</v>
      </c>
      <c r="W3672">
        <v>100</v>
      </c>
      <c r="X3672">
        <v>100</v>
      </c>
      <c r="Y3672">
        <v>100</v>
      </c>
      <c r="Z3672">
        <v>100</v>
      </c>
      <c r="AA3672">
        <v>8.3115852266334098</v>
      </c>
      <c r="AB3672">
        <v>1.0497813183356521</v>
      </c>
      <c r="AC3672">
        <v>0</v>
      </c>
      <c r="AD3672">
        <v>61.116802854645506</v>
      </c>
      <c r="AG3672">
        <v>3.3980582524271847</v>
      </c>
      <c r="AH3672">
        <v>4.6925105550534258</v>
      </c>
      <c r="AI3672">
        <v>3</v>
      </c>
      <c r="AJ3672">
        <v>118.9</v>
      </c>
      <c r="AK3672">
        <v>31.158936863471801</v>
      </c>
    </row>
    <row r="3673" spans="1:37">
      <c r="A3673">
        <v>17</v>
      </c>
      <c r="B3673">
        <v>306</v>
      </c>
      <c r="C3673">
        <v>2023</v>
      </c>
      <c r="D3673">
        <v>6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11</v>
      </c>
      <c r="N3673">
        <v>99</v>
      </c>
      <c r="O3673">
        <v>99</v>
      </c>
      <c r="P3673">
        <v>99</v>
      </c>
      <c r="Q3673">
        <v>3</v>
      </c>
      <c r="R3673">
        <v>3</v>
      </c>
      <c r="S3673">
        <v>9</v>
      </c>
      <c r="T3673">
        <v>11</v>
      </c>
      <c r="U3673">
        <v>45.76666666666668</v>
      </c>
      <c r="V3673">
        <v>0</v>
      </c>
      <c r="W3673">
        <v>100</v>
      </c>
      <c r="X3673">
        <v>100</v>
      </c>
      <c r="Y3673">
        <v>100</v>
      </c>
      <c r="Z3673">
        <v>66.666666666666686</v>
      </c>
      <c r="AA3673">
        <v>16.733466134931181</v>
      </c>
      <c r="AB3673">
        <v>1.4142135623730951</v>
      </c>
      <c r="AC3673">
        <v>0</v>
      </c>
      <c r="AD3673">
        <v>90.993497096009293</v>
      </c>
      <c r="AG3673">
        <v>1.7543859649122804</v>
      </c>
      <c r="AH3673">
        <v>2.0588102985499863</v>
      </c>
      <c r="AI3673">
        <v>2</v>
      </c>
      <c r="AJ3673">
        <v>123.7</v>
      </c>
      <c r="AK3673">
        <v>28.998663218336823</v>
      </c>
    </row>
    <row r="3674" spans="1:37">
      <c r="A3674">
        <v>17</v>
      </c>
      <c r="B3674">
        <v>307</v>
      </c>
      <c r="C3674">
        <v>2023</v>
      </c>
      <c r="D3674">
        <v>7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11</v>
      </c>
      <c r="N3674">
        <v>99</v>
      </c>
      <c r="O3674">
        <v>99</v>
      </c>
      <c r="P3674">
        <v>99</v>
      </c>
      <c r="R3674">
        <v>0</v>
      </c>
    </row>
    <row r="3675" spans="1:37">
      <c r="A3675">
        <v>17</v>
      </c>
      <c r="B3675">
        <v>308</v>
      </c>
      <c r="C3675">
        <v>2023</v>
      </c>
      <c r="D3675">
        <v>8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11</v>
      </c>
      <c r="N3675">
        <v>99</v>
      </c>
      <c r="O3675">
        <v>99</v>
      </c>
      <c r="P3675">
        <v>99</v>
      </c>
      <c r="Q3675">
        <v>14</v>
      </c>
      <c r="R3675">
        <v>15</v>
      </c>
      <c r="S3675">
        <v>9.2666666666666693</v>
      </c>
      <c r="T3675">
        <v>11</v>
      </c>
      <c r="U3675">
        <v>56.533333333333317</v>
      </c>
      <c r="V3675">
        <v>0</v>
      </c>
      <c r="W3675">
        <v>100</v>
      </c>
      <c r="X3675">
        <v>100</v>
      </c>
      <c r="Y3675">
        <v>100</v>
      </c>
      <c r="Z3675">
        <v>100</v>
      </c>
      <c r="AA3675">
        <v>12.761487199991867</v>
      </c>
      <c r="AB3675">
        <v>1.4817407180595212</v>
      </c>
      <c r="AC3675">
        <v>0</v>
      </c>
      <c r="AD3675">
        <v>71.135216156262061</v>
      </c>
      <c r="AG3675">
        <v>6.8181818181818192</v>
      </c>
      <c r="AH3675">
        <v>9.0371396600415608</v>
      </c>
      <c r="AI3675">
        <v>6</v>
      </c>
      <c r="AJ3675">
        <v>125.8333333333333</v>
      </c>
      <c r="AK3675">
        <v>32.123707425229071</v>
      </c>
    </row>
    <row r="3676" spans="1:37">
      <c r="A3676">
        <v>17</v>
      </c>
      <c r="B3676">
        <v>309</v>
      </c>
      <c r="C3676">
        <v>2023</v>
      </c>
      <c r="D3676">
        <v>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11</v>
      </c>
      <c r="N3676">
        <v>99</v>
      </c>
      <c r="O3676">
        <v>99</v>
      </c>
      <c r="P3676">
        <v>99</v>
      </c>
      <c r="Q3676">
        <v>12</v>
      </c>
      <c r="R3676">
        <v>12</v>
      </c>
      <c r="S3676">
        <v>9.0833333333333357</v>
      </c>
      <c r="T3676">
        <v>11</v>
      </c>
      <c r="U3676">
        <v>49.391666666666659</v>
      </c>
      <c r="V3676">
        <v>0</v>
      </c>
      <c r="W3676">
        <v>100</v>
      </c>
      <c r="X3676">
        <v>100</v>
      </c>
      <c r="Y3676">
        <v>100</v>
      </c>
      <c r="Z3676">
        <v>83.333333333333314</v>
      </c>
      <c r="AA3676">
        <v>11.297747440185749</v>
      </c>
      <c r="AB3676">
        <v>1.0374916331657218</v>
      </c>
      <c r="AC3676">
        <v>0</v>
      </c>
      <c r="AD3676">
        <v>49.132935052279841</v>
      </c>
      <c r="AG3676">
        <v>5.5555555555555562</v>
      </c>
      <c r="AH3676">
        <v>6.7574962946072281</v>
      </c>
      <c r="AI3676">
        <v>0</v>
      </c>
    </row>
    <row r="3677" spans="1:37">
      <c r="A3677">
        <v>17</v>
      </c>
      <c r="B3677">
        <v>310</v>
      </c>
      <c r="C3677">
        <v>2023</v>
      </c>
      <c r="D3677">
        <v>10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11</v>
      </c>
      <c r="N3677">
        <v>99</v>
      </c>
      <c r="O3677">
        <v>99</v>
      </c>
      <c r="P3677">
        <v>99</v>
      </c>
      <c r="Q3677">
        <v>35</v>
      </c>
      <c r="R3677">
        <v>36</v>
      </c>
      <c r="S3677">
        <v>9.1666666666666643</v>
      </c>
      <c r="T3677">
        <v>11</v>
      </c>
      <c r="U3677">
        <v>48.88055555555556</v>
      </c>
      <c r="V3677">
        <v>0</v>
      </c>
      <c r="W3677">
        <v>100</v>
      </c>
      <c r="X3677">
        <v>100</v>
      </c>
      <c r="Y3677">
        <v>97.222222222222229</v>
      </c>
      <c r="Z3677">
        <v>88.8888888888889</v>
      </c>
      <c r="AA3677">
        <v>12.409132377327012</v>
      </c>
      <c r="AB3677">
        <v>1.5723301886761003</v>
      </c>
      <c r="AC3677">
        <v>0</v>
      </c>
      <c r="AD3677">
        <v>78.817287564099217</v>
      </c>
      <c r="AG3677">
        <v>7.03125</v>
      </c>
      <c r="AH3677">
        <v>8.6978355996870231</v>
      </c>
      <c r="AI3677">
        <v>5</v>
      </c>
      <c r="AJ3677">
        <v>117</v>
      </c>
      <c r="AK3677">
        <v>31.510091336180121</v>
      </c>
    </row>
    <row r="3678" spans="1:37">
      <c r="A3678">
        <v>17</v>
      </c>
      <c r="B3678">
        <v>311</v>
      </c>
      <c r="C3678">
        <v>2023</v>
      </c>
      <c r="D3678">
        <v>11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11</v>
      </c>
      <c r="N3678">
        <v>99</v>
      </c>
      <c r="O3678">
        <v>99</v>
      </c>
      <c r="P3678">
        <v>99</v>
      </c>
      <c r="Q3678">
        <v>7</v>
      </c>
      <c r="R3678">
        <v>7</v>
      </c>
      <c r="S3678">
        <v>9.2857142857142883</v>
      </c>
      <c r="T3678">
        <v>11</v>
      </c>
      <c r="U3678">
        <v>42.571428571428562</v>
      </c>
      <c r="V3678">
        <v>0</v>
      </c>
      <c r="W3678">
        <v>100</v>
      </c>
      <c r="X3678">
        <v>100</v>
      </c>
      <c r="Y3678">
        <v>100</v>
      </c>
      <c r="Z3678">
        <v>71.428571428571445</v>
      </c>
      <c r="AA3678">
        <v>12.869422707189573</v>
      </c>
      <c r="AB3678">
        <v>2.1852940772540475</v>
      </c>
      <c r="AC3678">
        <v>0</v>
      </c>
      <c r="AD3678">
        <v>88.262387741654052</v>
      </c>
      <c r="AG3678">
        <v>3.6082474226804129</v>
      </c>
      <c r="AH3678">
        <v>3.8432768449018559</v>
      </c>
      <c r="AI3678">
        <v>2</v>
      </c>
      <c r="AJ3678">
        <v>112.25</v>
      </c>
      <c r="AK3678">
        <v>22.770733699076715</v>
      </c>
    </row>
    <row r="3679" spans="1:37">
      <c r="A3679">
        <v>17</v>
      </c>
      <c r="B3679">
        <v>312</v>
      </c>
      <c r="C3679">
        <v>2023</v>
      </c>
      <c r="D3679">
        <v>12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11</v>
      </c>
      <c r="N3679">
        <v>99</v>
      </c>
      <c r="O3679">
        <v>99</v>
      </c>
      <c r="P3679">
        <v>99</v>
      </c>
      <c r="R3679">
        <v>0</v>
      </c>
    </row>
    <row r="3680" spans="1:37">
      <c r="A3680">
        <v>17</v>
      </c>
      <c r="B3680">
        <v>313</v>
      </c>
      <c r="C3680">
        <v>2023</v>
      </c>
      <c r="D3680">
        <v>1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12</v>
      </c>
      <c r="N3680">
        <v>99</v>
      </c>
      <c r="O3680">
        <v>99</v>
      </c>
      <c r="P3680">
        <v>99</v>
      </c>
      <c r="Q3680">
        <v>1</v>
      </c>
      <c r="R3680">
        <v>1</v>
      </c>
      <c r="S3680">
        <v>9</v>
      </c>
      <c r="T3680">
        <v>12</v>
      </c>
      <c r="U3680">
        <v>43.800000000000011</v>
      </c>
      <c r="V3680">
        <v>0</v>
      </c>
      <c r="W3680">
        <v>100</v>
      </c>
      <c r="X3680">
        <v>100</v>
      </c>
      <c r="Y3680">
        <v>100</v>
      </c>
      <c r="Z3680">
        <v>100</v>
      </c>
      <c r="AA3680">
        <v>0</v>
      </c>
      <c r="AB3680">
        <v>0</v>
      </c>
      <c r="AC3680">
        <v>0</v>
      </c>
      <c r="AG3680">
        <v>0.30303030303030304</v>
      </c>
      <c r="AH3680">
        <v>0.31994390024762775</v>
      </c>
      <c r="AI3680">
        <v>0</v>
      </c>
    </row>
    <row r="3681" spans="1:37">
      <c r="A3681">
        <v>17</v>
      </c>
      <c r="B3681">
        <v>314</v>
      </c>
      <c r="C3681">
        <v>2023</v>
      </c>
      <c r="D3681">
        <v>2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12</v>
      </c>
      <c r="N3681">
        <v>99</v>
      </c>
      <c r="O3681">
        <v>99</v>
      </c>
      <c r="P3681">
        <v>99</v>
      </c>
      <c r="Q3681">
        <v>5</v>
      </c>
      <c r="R3681">
        <v>5</v>
      </c>
      <c r="S3681">
        <v>8.6</v>
      </c>
      <c r="T3681">
        <v>12</v>
      </c>
      <c r="U3681">
        <v>50.74</v>
      </c>
      <c r="V3681">
        <v>0</v>
      </c>
      <c r="W3681">
        <v>100</v>
      </c>
      <c r="X3681">
        <v>100</v>
      </c>
      <c r="Y3681">
        <v>100</v>
      </c>
      <c r="Z3681">
        <v>100</v>
      </c>
      <c r="AA3681">
        <v>8.5188262102240238</v>
      </c>
      <c r="AB3681">
        <v>1.3564659966250563</v>
      </c>
      <c r="AC3681">
        <v>0</v>
      </c>
      <c r="AD3681">
        <v>62.273386632613104</v>
      </c>
      <c r="AG3681">
        <v>1.4124293785310731</v>
      </c>
      <c r="AH3681">
        <v>1.6499847163418075</v>
      </c>
      <c r="AI3681">
        <v>1</v>
      </c>
      <c r="AJ3681">
        <v>104.9</v>
      </c>
      <c r="AK3681">
        <v>38.897337614896969</v>
      </c>
    </row>
    <row r="3682" spans="1:37">
      <c r="A3682">
        <v>17</v>
      </c>
      <c r="B3682">
        <v>315</v>
      </c>
      <c r="C3682">
        <v>2023</v>
      </c>
      <c r="D3682">
        <v>3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12</v>
      </c>
      <c r="N3682">
        <v>99</v>
      </c>
      <c r="O3682">
        <v>99</v>
      </c>
      <c r="P3682">
        <v>99</v>
      </c>
      <c r="Q3682">
        <v>19</v>
      </c>
      <c r="R3682">
        <v>20</v>
      </c>
      <c r="S3682">
        <v>9.85</v>
      </c>
      <c r="T3682">
        <v>12</v>
      </c>
      <c r="U3682">
        <v>60.480000000000018</v>
      </c>
      <c r="V3682">
        <v>0</v>
      </c>
      <c r="W3682">
        <v>100</v>
      </c>
      <c r="X3682">
        <v>100</v>
      </c>
      <c r="Y3682">
        <v>100</v>
      </c>
      <c r="Z3682">
        <v>100</v>
      </c>
      <c r="AA3682">
        <v>10.799148114550485</v>
      </c>
      <c r="AB3682">
        <v>1.1521718621802957</v>
      </c>
      <c r="AC3682">
        <v>0</v>
      </c>
      <c r="AD3682">
        <v>51.412602470139994</v>
      </c>
      <c r="AG3682">
        <v>0.81300813008130068</v>
      </c>
      <c r="AH3682">
        <v>1.1183287198575462</v>
      </c>
      <c r="AI3682">
        <v>1</v>
      </c>
      <c r="AJ3682">
        <v>130</v>
      </c>
      <c r="AK3682">
        <v>29.17614929449249</v>
      </c>
    </row>
    <row r="3683" spans="1:37">
      <c r="A3683">
        <v>17</v>
      </c>
      <c r="B3683">
        <v>316</v>
      </c>
      <c r="C3683">
        <v>2023</v>
      </c>
      <c r="D3683">
        <v>4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12</v>
      </c>
      <c r="N3683">
        <v>99</v>
      </c>
      <c r="O3683">
        <v>99</v>
      </c>
      <c r="P3683">
        <v>99</v>
      </c>
      <c r="Q3683">
        <v>1</v>
      </c>
      <c r="R3683">
        <v>1</v>
      </c>
      <c r="S3683">
        <v>9</v>
      </c>
      <c r="T3683">
        <v>12</v>
      </c>
      <c r="U3683">
        <v>55.7</v>
      </c>
      <c r="V3683">
        <v>0</v>
      </c>
      <c r="W3683">
        <v>100</v>
      </c>
      <c r="X3683">
        <v>100</v>
      </c>
      <c r="Y3683">
        <v>100</v>
      </c>
      <c r="Z3683">
        <v>100</v>
      </c>
      <c r="AA3683">
        <v>0</v>
      </c>
      <c r="AB3683">
        <v>0</v>
      </c>
      <c r="AC3683">
        <v>0</v>
      </c>
      <c r="AG3683">
        <v>0.46728971962616805</v>
      </c>
      <c r="AH3683">
        <v>0.66120607787274477</v>
      </c>
      <c r="AI3683">
        <v>0</v>
      </c>
    </row>
    <row r="3684" spans="1:37">
      <c r="A3684">
        <v>17</v>
      </c>
      <c r="B3684">
        <v>317</v>
      </c>
      <c r="C3684">
        <v>2023</v>
      </c>
      <c r="D3684">
        <v>5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12</v>
      </c>
      <c r="N3684">
        <v>99</v>
      </c>
      <c r="O3684">
        <v>99</v>
      </c>
      <c r="P3684">
        <v>99</v>
      </c>
      <c r="Q3684">
        <v>1</v>
      </c>
      <c r="R3684">
        <v>1</v>
      </c>
      <c r="S3684">
        <v>11</v>
      </c>
      <c r="T3684">
        <v>12</v>
      </c>
      <c r="U3684">
        <v>74</v>
      </c>
      <c r="V3684">
        <v>0</v>
      </c>
      <c r="W3684">
        <v>100</v>
      </c>
      <c r="X3684">
        <v>100</v>
      </c>
      <c r="Y3684">
        <v>100</v>
      </c>
      <c r="Z3684">
        <v>100</v>
      </c>
      <c r="AA3684">
        <v>0</v>
      </c>
      <c r="AB3684">
        <v>0</v>
      </c>
      <c r="AC3684">
        <v>0</v>
      </c>
      <c r="AG3684">
        <v>0.48543689320388361</v>
      </c>
      <c r="AH3684">
        <v>0.9162157811977667</v>
      </c>
      <c r="AI3684">
        <v>0</v>
      </c>
    </row>
    <row r="3685" spans="1:37">
      <c r="A3685">
        <v>17</v>
      </c>
      <c r="B3685">
        <v>318</v>
      </c>
      <c r="C3685">
        <v>2023</v>
      </c>
      <c r="D3685">
        <v>6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12</v>
      </c>
      <c r="N3685">
        <v>99</v>
      </c>
      <c r="O3685">
        <v>99</v>
      </c>
      <c r="P3685">
        <v>99</v>
      </c>
      <c r="Q3685">
        <v>3</v>
      </c>
      <c r="R3685">
        <v>3</v>
      </c>
      <c r="S3685">
        <v>9.3333333333333357</v>
      </c>
      <c r="T3685">
        <v>12</v>
      </c>
      <c r="U3685">
        <v>52.9</v>
      </c>
      <c r="V3685">
        <v>0</v>
      </c>
      <c r="W3685">
        <v>100</v>
      </c>
      <c r="X3685">
        <v>100</v>
      </c>
      <c r="Y3685">
        <v>100</v>
      </c>
      <c r="Z3685">
        <v>100</v>
      </c>
      <c r="AA3685">
        <v>14.35711205872078</v>
      </c>
      <c r="AB3685">
        <v>1.8856180831641236</v>
      </c>
      <c r="AC3685">
        <v>0</v>
      </c>
      <c r="AD3685">
        <v>93.577516060297995</v>
      </c>
      <c r="AG3685">
        <v>1.7543859649122804</v>
      </c>
      <c r="AH3685">
        <v>2.3797027995621476</v>
      </c>
      <c r="AI3685">
        <v>2</v>
      </c>
      <c r="AJ3685">
        <v>127.85</v>
      </c>
      <c r="AK3685">
        <v>28.714098882804922</v>
      </c>
    </row>
    <row r="3686" spans="1:37">
      <c r="A3686">
        <v>17</v>
      </c>
      <c r="B3686">
        <v>319</v>
      </c>
      <c r="C3686">
        <v>2023</v>
      </c>
      <c r="D3686">
        <v>7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12</v>
      </c>
      <c r="N3686">
        <v>99</v>
      </c>
      <c r="O3686">
        <v>99</v>
      </c>
      <c r="P3686">
        <v>99</v>
      </c>
      <c r="R3686">
        <v>0</v>
      </c>
    </row>
    <row r="3687" spans="1:37">
      <c r="A3687">
        <v>17</v>
      </c>
      <c r="B3687">
        <v>320</v>
      </c>
      <c r="C3687">
        <v>2023</v>
      </c>
      <c r="D3687">
        <v>8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12</v>
      </c>
      <c r="N3687">
        <v>99</v>
      </c>
      <c r="O3687">
        <v>99</v>
      </c>
      <c r="P3687">
        <v>99</v>
      </c>
      <c r="Q3687">
        <v>6</v>
      </c>
      <c r="R3687">
        <v>9</v>
      </c>
      <c r="S3687">
        <v>8.1111111111111107</v>
      </c>
      <c r="T3687">
        <v>12</v>
      </c>
      <c r="U3687">
        <v>49.911111111111111</v>
      </c>
      <c r="V3687">
        <v>0</v>
      </c>
      <c r="W3687">
        <v>100</v>
      </c>
      <c r="X3687">
        <v>100</v>
      </c>
      <c r="Y3687">
        <v>100</v>
      </c>
      <c r="Z3687">
        <v>88.8888888888889</v>
      </c>
      <c r="AA3687">
        <v>10.263142733365376</v>
      </c>
      <c r="AB3687">
        <v>2.2333056935824236</v>
      </c>
      <c r="AC3687">
        <v>0</v>
      </c>
      <c r="AD3687">
        <v>71.157737619298914</v>
      </c>
      <c r="AG3687">
        <v>4.0909090909090908</v>
      </c>
      <c r="AH3687">
        <v>4.7871263387861678</v>
      </c>
      <c r="AI3687">
        <v>2</v>
      </c>
      <c r="AJ3687">
        <v>122.9</v>
      </c>
      <c r="AK3687">
        <v>23.351878391814225</v>
      </c>
    </row>
    <row r="3688" spans="1:37">
      <c r="A3688">
        <v>17</v>
      </c>
      <c r="B3688">
        <v>321</v>
      </c>
      <c r="C3688">
        <v>2023</v>
      </c>
      <c r="D3688">
        <v>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12</v>
      </c>
      <c r="N3688">
        <v>99</v>
      </c>
      <c r="O3688">
        <v>99</v>
      </c>
      <c r="P3688">
        <v>99</v>
      </c>
      <c r="Q3688">
        <v>12</v>
      </c>
      <c r="R3688">
        <v>12</v>
      </c>
      <c r="S3688">
        <v>9.8333333333333357</v>
      </c>
      <c r="T3688">
        <v>12</v>
      </c>
      <c r="U3688">
        <v>55.133333333333319</v>
      </c>
      <c r="V3688">
        <v>0</v>
      </c>
      <c r="W3688">
        <v>100</v>
      </c>
      <c r="X3688">
        <v>100</v>
      </c>
      <c r="Y3688">
        <v>100</v>
      </c>
      <c r="Z3688">
        <v>91.666666666666686</v>
      </c>
      <c r="AA3688">
        <v>10.178517682954803</v>
      </c>
      <c r="AB3688">
        <v>1.4624940645653497</v>
      </c>
      <c r="AC3688">
        <v>0</v>
      </c>
      <c r="AD3688">
        <v>83.057039283052063</v>
      </c>
      <c r="AG3688">
        <v>5.5555555555555562</v>
      </c>
      <c r="AH3688">
        <v>7.5430395621935933</v>
      </c>
      <c r="AI3688">
        <v>1</v>
      </c>
      <c r="AJ3688">
        <v>122.3</v>
      </c>
      <c r="AK3688">
        <v>36.298502477892406</v>
      </c>
    </row>
    <row r="3689" spans="1:37">
      <c r="A3689">
        <v>17</v>
      </c>
      <c r="B3689">
        <v>322</v>
      </c>
      <c r="C3689">
        <v>2023</v>
      </c>
      <c r="D3689">
        <v>10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12</v>
      </c>
      <c r="N3689">
        <v>99</v>
      </c>
      <c r="O3689">
        <v>99</v>
      </c>
      <c r="P3689">
        <v>99</v>
      </c>
      <c r="Q3689">
        <v>17</v>
      </c>
      <c r="R3689">
        <v>17</v>
      </c>
      <c r="S3689">
        <v>9.4117647058823515</v>
      </c>
      <c r="T3689">
        <v>12</v>
      </c>
      <c r="U3689">
        <v>49.170588235294126</v>
      </c>
      <c r="V3689">
        <v>0</v>
      </c>
      <c r="W3689">
        <v>100</v>
      </c>
      <c r="X3689">
        <v>100</v>
      </c>
      <c r="Y3689">
        <v>100</v>
      </c>
      <c r="Z3689">
        <v>82.352941176470608</v>
      </c>
      <c r="AA3689">
        <v>12.728049834721572</v>
      </c>
      <c r="AB3689">
        <v>1.2860712417103179</v>
      </c>
      <c r="AC3689">
        <v>0</v>
      </c>
      <c r="AD3689">
        <v>59.11607842045381</v>
      </c>
      <c r="AG3689">
        <v>3.3203125</v>
      </c>
      <c r="AH3689">
        <v>4.131681978620434</v>
      </c>
      <c r="AI3689">
        <v>3</v>
      </c>
      <c r="AJ3689">
        <v>123.73333333333331</v>
      </c>
      <c r="AK3689">
        <v>28.43388310214937</v>
      </c>
    </row>
    <row r="3690" spans="1:37">
      <c r="A3690">
        <v>17</v>
      </c>
      <c r="B3690">
        <v>323</v>
      </c>
      <c r="C3690">
        <v>2023</v>
      </c>
      <c r="D3690">
        <v>11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12</v>
      </c>
      <c r="N3690">
        <v>99</v>
      </c>
      <c r="O3690">
        <v>99</v>
      </c>
      <c r="P3690">
        <v>99</v>
      </c>
      <c r="R3690">
        <v>0</v>
      </c>
    </row>
    <row r="3691" spans="1:37">
      <c r="A3691">
        <v>17</v>
      </c>
      <c r="B3691">
        <v>324</v>
      </c>
      <c r="C3691">
        <v>2023</v>
      </c>
      <c r="D3691">
        <v>12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12</v>
      </c>
      <c r="N3691">
        <v>99</v>
      </c>
      <c r="O3691">
        <v>99</v>
      </c>
      <c r="P3691">
        <v>99</v>
      </c>
      <c r="R3691">
        <v>0</v>
      </c>
    </row>
    <row r="3692" spans="1:37">
      <c r="A3692">
        <v>17</v>
      </c>
      <c r="B3692">
        <v>325</v>
      </c>
      <c r="C3692">
        <v>2023</v>
      </c>
      <c r="D3692">
        <v>1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13</v>
      </c>
      <c r="N3692">
        <v>99</v>
      </c>
      <c r="O3692">
        <v>99</v>
      </c>
      <c r="P3692">
        <v>99</v>
      </c>
      <c r="R3692">
        <v>0</v>
      </c>
    </row>
    <row r="3693" spans="1:37">
      <c r="A3693">
        <v>17</v>
      </c>
      <c r="B3693">
        <v>326</v>
      </c>
      <c r="C3693">
        <v>2023</v>
      </c>
      <c r="D3693">
        <v>2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13</v>
      </c>
      <c r="N3693">
        <v>99</v>
      </c>
      <c r="O3693">
        <v>99</v>
      </c>
      <c r="P3693">
        <v>99</v>
      </c>
      <c r="Q3693">
        <v>1</v>
      </c>
      <c r="R3693">
        <v>1</v>
      </c>
      <c r="S3693">
        <v>11</v>
      </c>
      <c r="T3693">
        <v>13</v>
      </c>
      <c r="U3693">
        <v>74.3</v>
      </c>
      <c r="V3693">
        <v>0</v>
      </c>
      <c r="W3693">
        <v>100</v>
      </c>
      <c r="X3693">
        <v>100</v>
      </c>
      <c r="Y3693">
        <v>100</v>
      </c>
      <c r="Z3693">
        <v>100</v>
      </c>
      <c r="AA3693">
        <v>0</v>
      </c>
      <c r="AB3693">
        <v>0</v>
      </c>
      <c r="AC3693">
        <v>0</v>
      </c>
      <c r="AG3693">
        <v>0.28248587570621458</v>
      </c>
      <c r="AH3693">
        <v>0.48322374625225184</v>
      </c>
      <c r="AI3693">
        <v>0</v>
      </c>
    </row>
    <row r="3694" spans="1:37">
      <c r="A3694">
        <v>17</v>
      </c>
      <c r="B3694">
        <v>327</v>
      </c>
      <c r="C3694">
        <v>2023</v>
      </c>
      <c r="D3694">
        <v>3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13</v>
      </c>
      <c r="N3694">
        <v>99</v>
      </c>
      <c r="O3694">
        <v>99</v>
      </c>
      <c r="P3694">
        <v>99</v>
      </c>
      <c r="Q3694">
        <v>5</v>
      </c>
      <c r="R3694">
        <v>5</v>
      </c>
      <c r="S3694">
        <v>9.6</v>
      </c>
      <c r="T3694">
        <v>13</v>
      </c>
      <c r="U3694">
        <v>64.939999999999984</v>
      </c>
      <c r="V3694">
        <v>0</v>
      </c>
      <c r="W3694">
        <v>100</v>
      </c>
      <c r="X3694">
        <v>100</v>
      </c>
      <c r="Y3694">
        <v>100</v>
      </c>
      <c r="Z3694">
        <v>100</v>
      </c>
      <c r="AA3694">
        <v>3.3997646977404838</v>
      </c>
      <c r="AB3694">
        <v>1.3564659966250563</v>
      </c>
      <c r="AC3694">
        <v>0</v>
      </c>
      <c r="AD3694">
        <v>5.9848229975759422</v>
      </c>
      <c r="AG3694">
        <v>0.20325203252032517</v>
      </c>
      <c r="AH3694">
        <v>0.30019951664826811</v>
      </c>
      <c r="AI3694">
        <v>1</v>
      </c>
      <c r="AJ3694">
        <v>122.6</v>
      </c>
      <c r="AK3694">
        <v>35.055898877376407</v>
      </c>
    </row>
    <row r="3695" spans="1:37">
      <c r="A3695">
        <v>17</v>
      </c>
      <c r="B3695">
        <v>328</v>
      </c>
      <c r="C3695">
        <v>2023</v>
      </c>
      <c r="D3695">
        <v>4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13</v>
      </c>
      <c r="N3695">
        <v>99</v>
      </c>
      <c r="O3695">
        <v>99</v>
      </c>
      <c r="P3695">
        <v>99</v>
      </c>
      <c r="Q3695">
        <v>1</v>
      </c>
      <c r="R3695">
        <v>1</v>
      </c>
      <c r="S3695">
        <v>9</v>
      </c>
      <c r="T3695">
        <v>13</v>
      </c>
      <c r="U3695">
        <v>47.2</v>
      </c>
      <c r="V3695">
        <v>0</v>
      </c>
      <c r="W3695">
        <v>100</v>
      </c>
      <c r="X3695">
        <v>100</v>
      </c>
      <c r="Y3695">
        <v>100</v>
      </c>
      <c r="Z3695">
        <v>100</v>
      </c>
      <c r="AA3695">
        <v>0</v>
      </c>
      <c r="AB3695">
        <v>0</v>
      </c>
      <c r="AC3695">
        <v>0</v>
      </c>
      <c r="AG3695">
        <v>0.46728971962616805</v>
      </c>
      <c r="AH3695">
        <v>0.56030389363722677</v>
      </c>
      <c r="AI3695">
        <v>1</v>
      </c>
      <c r="AJ3695">
        <v>119.9</v>
      </c>
      <c r="AK3695">
        <v>27.383215821849905</v>
      </c>
    </row>
    <row r="3696" spans="1:37">
      <c r="A3696">
        <v>17</v>
      </c>
      <c r="B3696">
        <v>329</v>
      </c>
      <c r="C3696">
        <v>2023</v>
      </c>
      <c r="D3696">
        <v>5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13</v>
      </c>
      <c r="N3696">
        <v>99</v>
      </c>
      <c r="O3696">
        <v>99</v>
      </c>
      <c r="P3696">
        <v>99</v>
      </c>
      <c r="R3696">
        <v>0</v>
      </c>
    </row>
    <row r="3697" spans="1:37">
      <c r="A3697">
        <v>17</v>
      </c>
      <c r="B3697">
        <v>330</v>
      </c>
      <c r="C3697">
        <v>2023</v>
      </c>
      <c r="D3697">
        <v>6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13</v>
      </c>
      <c r="N3697">
        <v>99</v>
      </c>
      <c r="O3697">
        <v>99</v>
      </c>
      <c r="P3697">
        <v>99</v>
      </c>
      <c r="Q3697">
        <v>3</v>
      </c>
      <c r="R3697">
        <v>3</v>
      </c>
      <c r="S3697">
        <v>9</v>
      </c>
      <c r="T3697">
        <v>13</v>
      </c>
      <c r="U3697">
        <v>55.066666666666649</v>
      </c>
      <c r="V3697">
        <v>0</v>
      </c>
      <c r="W3697">
        <v>100</v>
      </c>
      <c r="X3697">
        <v>100</v>
      </c>
      <c r="Y3697">
        <v>100</v>
      </c>
      <c r="Z3697">
        <v>100</v>
      </c>
      <c r="AA3697">
        <v>5.8208437723600239</v>
      </c>
      <c r="AB3697">
        <v>0.81649658092772603</v>
      </c>
      <c r="AC3697">
        <v>0</v>
      </c>
      <c r="AD3697">
        <v>97.488464892210786</v>
      </c>
      <c r="AG3697">
        <v>1.7543859649122804</v>
      </c>
      <c r="AH3697">
        <v>2.4771701480004196</v>
      </c>
      <c r="AI3697">
        <v>2</v>
      </c>
      <c r="AJ3697">
        <v>120.35</v>
      </c>
      <c r="AK3697">
        <v>30.892096055316621</v>
      </c>
    </row>
    <row r="3698" spans="1:37">
      <c r="A3698">
        <v>17</v>
      </c>
      <c r="B3698">
        <v>331</v>
      </c>
      <c r="C3698">
        <v>2023</v>
      </c>
      <c r="D3698">
        <v>7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13</v>
      </c>
      <c r="N3698">
        <v>99</v>
      </c>
      <c r="O3698">
        <v>99</v>
      </c>
      <c r="P3698">
        <v>99</v>
      </c>
      <c r="R3698">
        <v>0</v>
      </c>
    </row>
    <row r="3699" spans="1:37">
      <c r="A3699">
        <v>17</v>
      </c>
      <c r="B3699">
        <v>332</v>
      </c>
      <c r="C3699">
        <v>2023</v>
      </c>
      <c r="D3699">
        <v>8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13</v>
      </c>
      <c r="N3699">
        <v>99</v>
      </c>
      <c r="O3699">
        <v>99</v>
      </c>
      <c r="P3699">
        <v>99</v>
      </c>
      <c r="Q3699">
        <v>2</v>
      </c>
      <c r="R3699">
        <v>2</v>
      </c>
      <c r="S3699">
        <v>9</v>
      </c>
      <c r="T3699">
        <v>13</v>
      </c>
      <c r="U3699">
        <v>53.75</v>
      </c>
      <c r="V3699">
        <v>0</v>
      </c>
      <c r="W3699">
        <v>100</v>
      </c>
      <c r="X3699">
        <v>100</v>
      </c>
      <c r="Y3699">
        <v>100</v>
      </c>
      <c r="Z3699">
        <v>100</v>
      </c>
      <c r="AA3699">
        <v>12.25</v>
      </c>
      <c r="AB3699">
        <v>1</v>
      </c>
      <c r="AC3699">
        <v>0</v>
      </c>
      <c r="AD3699">
        <v>100</v>
      </c>
      <c r="AG3699">
        <v>0.90909090909090895</v>
      </c>
      <c r="AH3699">
        <v>1.1456279639793259</v>
      </c>
      <c r="AI3699">
        <v>1</v>
      </c>
      <c r="AJ3699">
        <v>128.5</v>
      </c>
      <c r="AK3699">
        <v>31.105311332059625</v>
      </c>
    </row>
    <row r="3700" spans="1:37">
      <c r="A3700">
        <v>17</v>
      </c>
      <c r="B3700">
        <v>333</v>
      </c>
      <c r="C3700">
        <v>2023</v>
      </c>
      <c r="D3700">
        <v>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13</v>
      </c>
      <c r="N3700">
        <v>99</v>
      </c>
      <c r="O3700">
        <v>99</v>
      </c>
      <c r="P3700">
        <v>99</v>
      </c>
      <c r="Q3700">
        <v>3</v>
      </c>
      <c r="R3700">
        <v>3</v>
      </c>
      <c r="S3700">
        <v>9.3333333333333357</v>
      </c>
      <c r="T3700">
        <v>13</v>
      </c>
      <c r="U3700">
        <v>52.133333333333347</v>
      </c>
      <c r="V3700">
        <v>0</v>
      </c>
      <c r="W3700">
        <v>100</v>
      </c>
      <c r="X3700">
        <v>100</v>
      </c>
      <c r="Y3700">
        <v>100</v>
      </c>
      <c r="Z3700">
        <v>100</v>
      </c>
      <c r="AA3700">
        <v>5.6049581225514382</v>
      </c>
      <c r="AB3700">
        <v>0.47140452079101841</v>
      </c>
      <c r="AC3700">
        <v>0</v>
      </c>
      <c r="AD3700">
        <v>71.489176887907519</v>
      </c>
      <c r="AG3700">
        <v>1.3888888888888891</v>
      </c>
      <c r="AH3700">
        <v>1.7831490137954624</v>
      </c>
      <c r="AI3700">
        <v>0</v>
      </c>
    </row>
    <row r="3701" spans="1:37">
      <c r="A3701">
        <v>17</v>
      </c>
      <c r="B3701">
        <v>334</v>
      </c>
      <c r="C3701">
        <v>2023</v>
      </c>
      <c r="D3701">
        <v>10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13</v>
      </c>
      <c r="N3701">
        <v>99</v>
      </c>
      <c r="O3701">
        <v>99</v>
      </c>
      <c r="P3701">
        <v>99</v>
      </c>
      <c r="Q3701">
        <v>4</v>
      </c>
      <c r="R3701">
        <v>4</v>
      </c>
      <c r="S3701">
        <v>8.5</v>
      </c>
      <c r="T3701">
        <v>13</v>
      </c>
      <c r="U3701">
        <v>40.075000000000003</v>
      </c>
      <c r="V3701">
        <v>0</v>
      </c>
      <c r="W3701">
        <v>100</v>
      </c>
      <c r="X3701">
        <v>100</v>
      </c>
      <c r="Y3701">
        <v>100</v>
      </c>
      <c r="Z3701">
        <v>50</v>
      </c>
      <c r="AA3701">
        <v>10.939235576583949</v>
      </c>
      <c r="AB3701">
        <v>1.1180339887498949</v>
      </c>
      <c r="AC3701">
        <v>0</v>
      </c>
      <c r="AD3701">
        <v>27.901700881372921</v>
      </c>
      <c r="AG3701">
        <v>0.78125</v>
      </c>
      <c r="AH3701">
        <v>0.79232996910259101</v>
      </c>
      <c r="AI3701">
        <v>1</v>
      </c>
      <c r="AJ3701">
        <v>107.5</v>
      </c>
      <c r="AK3701">
        <v>26.483202736865941</v>
      </c>
    </row>
    <row r="3702" spans="1:37">
      <c r="A3702">
        <v>17</v>
      </c>
      <c r="B3702">
        <v>335</v>
      </c>
      <c r="C3702">
        <v>2023</v>
      </c>
      <c r="D3702">
        <v>11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13</v>
      </c>
      <c r="N3702">
        <v>99</v>
      </c>
      <c r="O3702">
        <v>99</v>
      </c>
      <c r="P3702">
        <v>99</v>
      </c>
      <c r="Q3702">
        <v>1</v>
      </c>
      <c r="R3702">
        <v>1</v>
      </c>
      <c r="S3702">
        <v>9</v>
      </c>
      <c r="T3702">
        <v>13</v>
      </c>
      <c r="U3702">
        <v>52.6</v>
      </c>
      <c r="V3702">
        <v>0</v>
      </c>
      <c r="W3702">
        <v>100</v>
      </c>
      <c r="X3702">
        <v>100</v>
      </c>
      <c r="Y3702">
        <v>100</v>
      </c>
      <c r="Z3702">
        <v>100</v>
      </c>
      <c r="AA3702">
        <v>0</v>
      </c>
      <c r="AB3702">
        <v>0</v>
      </c>
      <c r="AC3702">
        <v>0</v>
      </c>
      <c r="AG3702">
        <v>0.51546391752577325</v>
      </c>
      <c r="AH3702">
        <v>0.6783770538316698</v>
      </c>
      <c r="AI3702">
        <v>1</v>
      </c>
      <c r="AJ3702">
        <v>124.6</v>
      </c>
      <c r="AK3702">
        <v>27.19140304029332</v>
      </c>
    </row>
    <row r="3703" spans="1:37">
      <c r="A3703">
        <v>17</v>
      </c>
      <c r="B3703">
        <v>336</v>
      </c>
      <c r="C3703">
        <v>2023</v>
      </c>
      <c r="D3703">
        <v>12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13</v>
      </c>
      <c r="N3703">
        <v>99</v>
      </c>
      <c r="O3703">
        <v>99</v>
      </c>
      <c r="P3703">
        <v>99</v>
      </c>
      <c r="R3703">
        <v>0</v>
      </c>
    </row>
    <row r="3704" spans="1:37">
      <c r="A3704">
        <v>17</v>
      </c>
      <c r="B3704">
        <v>337</v>
      </c>
      <c r="C3704">
        <v>2023</v>
      </c>
      <c r="D3704">
        <v>1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14</v>
      </c>
      <c r="N3704">
        <v>99</v>
      </c>
      <c r="O3704">
        <v>99</v>
      </c>
      <c r="P3704">
        <v>99</v>
      </c>
      <c r="R3704">
        <v>0</v>
      </c>
    </row>
    <row r="3705" spans="1:37">
      <c r="A3705">
        <v>17</v>
      </c>
      <c r="B3705">
        <v>338</v>
      </c>
      <c r="C3705">
        <v>2023</v>
      </c>
      <c r="D3705">
        <v>2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14</v>
      </c>
      <c r="N3705">
        <v>99</v>
      </c>
      <c r="O3705">
        <v>99</v>
      </c>
      <c r="P3705">
        <v>99</v>
      </c>
      <c r="R3705">
        <v>0</v>
      </c>
    </row>
    <row r="3706" spans="1:37">
      <c r="A3706">
        <v>17</v>
      </c>
      <c r="B3706">
        <v>339</v>
      </c>
      <c r="C3706">
        <v>2023</v>
      </c>
      <c r="D3706">
        <v>3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14</v>
      </c>
      <c r="N3706">
        <v>99</v>
      </c>
      <c r="O3706">
        <v>99</v>
      </c>
      <c r="P3706">
        <v>99</v>
      </c>
      <c r="Q3706">
        <v>3</v>
      </c>
      <c r="R3706">
        <v>3</v>
      </c>
      <c r="S3706">
        <v>10.666666666666664</v>
      </c>
      <c r="T3706">
        <v>14</v>
      </c>
      <c r="U3706">
        <v>60.5</v>
      </c>
      <c r="V3706">
        <v>0</v>
      </c>
      <c r="W3706">
        <v>100</v>
      </c>
      <c r="X3706">
        <v>100</v>
      </c>
      <c r="Y3706">
        <v>100</v>
      </c>
      <c r="Z3706">
        <v>100</v>
      </c>
      <c r="AA3706">
        <v>4.6925472826600085</v>
      </c>
      <c r="AB3706">
        <v>1.8856180831641287</v>
      </c>
      <c r="AC3706">
        <v>0</v>
      </c>
      <c r="AD3706">
        <v>40.685542290828245</v>
      </c>
      <c r="AG3706">
        <v>0.12195121951219512</v>
      </c>
      <c r="AH3706">
        <v>0.16780478063338672</v>
      </c>
      <c r="AI3706">
        <v>1</v>
      </c>
      <c r="AJ3706">
        <v>128.30000000000001</v>
      </c>
      <c r="AK3706">
        <v>31.771853477604104</v>
      </c>
    </row>
    <row r="3707" spans="1:37">
      <c r="A3707">
        <v>17</v>
      </c>
      <c r="B3707">
        <v>340</v>
      </c>
      <c r="C3707">
        <v>2023</v>
      </c>
      <c r="D3707">
        <v>4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14</v>
      </c>
      <c r="N3707">
        <v>99</v>
      </c>
      <c r="O3707">
        <v>99</v>
      </c>
      <c r="P3707">
        <v>99</v>
      </c>
      <c r="R3707">
        <v>0</v>
      </c>
    </row>
    <row r="3708" spans="1:37">
      <c r="A3708">
        <v>17</v>
      </c>
      <c r="B3708">
        <v>341</v>
      </c>
      <c r="C3708">
        <v>2023</v>
      </c>
      <c r="D3708">
        <v>5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14</v>
      </c>
      <c r="N3708">
        <v>99</v>
      </c>
      <c r="O3708">
        <v>99</v>
      </c>
      <c r="P3708">
        <v>99</v>
      </c>
      <c r="Q3708">
        <v>2</v>
      </c>
      <c r="R3708">
        <v>2</v>
      </c>
      <c r="S3708">
        <v>10</v>
      </c>
      <c r="T3708">
        <v>14</v>
      </c>
      <c r="U3708">
        <v>64.349999999999994</v>
      </c>
      <c r="V3708">
        <v>0</v>
      </c>
      <c r="W3708">
        <v>100</v>
      </c>
      <c r="X3708">
        <v>100</v>
      </c>
      <c r="Y3708">
        <v>100</v>
      </c>
      <c r="Z3708">
        <v>100</v>
      </c>
      <c r="AA3708">
        <v>12.950000000000015</v>
      </c>
      <c r="AB3708">
        <v>1</v>
      </c>
      <c r="AC3708">
        <v>0</v>
      </c>
      <c r="AD3708">
        <v>99.999999999999375</v>
      </c>
      <c r="AG3708">
        <v>0.97087378640776723</v>
      </c>
      <c r="AH3708">
        <v>1.5934725816236828</v>
      </c>
      <c r="AI3708">
        <v>1</v>
      </c>
      <c r="AJ3708">
        <v>125.4</v>
      </c>
      <c r="AK3708">
        <v>39.200073780928506</v>
      </c>
    </row>
    <row r="3709" spans="1:37">
      <c r="A3709">
        <v>17</v>
      </c>
      <c r="B3709">
        <v>342</v>
      </c>
      <c r="C3709">
        <v>2023</v>
      </c>
      <c r="D3709">
        <v>6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14</v>
      </c>
      <c r="N3709">
        <v>99</v>
      </c>
      <c r="O3709">
        <v>99</v>
      </c>
      <c r="P3709">
        <v>99</v>
      </c>
      <c r="R3709">
        <v>0</v>
      </c>
    </row>
    <row r="3710" spans="1:37">
      <c r="A3710">
        <v>17</v>
      </c>
      <c r="B3710">
        <v>343</v>
      </c>
      <c r="C3710">
        <v>2023</v>
      </c>
      <c r="D3710">
        <v>7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14</v>
      </c>
      <c r="N3710">
        <v>99</v>
      </c>
      <c r="O3710">
        <v>99</v>
      </c>
      <c r="P3710">
        <v>99</v>
      </c>
      <c r="R3710">
        <v>0</v>
      </c>
    </row>
    <row r="3711" spans="1:37">
      <c r="A3711">
        <v>17</v>
      </c>
      <c r="B3711">
        <v>344</v>
      </c>
      <c r="C3711">
        <v>2023</v>
      </c>
      <c r="D3711">
        <v>8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14</v>
      </c>
      <c r="N3711">
        <v>99</v>
      </c>
      <c r="O3711">
        <v>99</v>
      </c>
      <c r="P3711">
        <v>99</v>
      </c>
      <c r="Q3711">
        <v>3</v>
      </c>
      <c r="R3711">
        <v>3</v>
      </c>
      <c r="S3711">
        <v>9</v>
      </c>
      <c r="T3711">
        <v>14</v>
      </c>
      <c r="U3711">
        <v>49.366666666666681</v>
      </c>
      <c r="V3711">
        <v>0</v>
      </c>
      <c r="W3711">
        <v>100</v>
      </c>
      <c r="X3711">
        <v>100</v>
      </c>
      <c r="Y3711">
        <v>100</v>
      </c>
      <c r="Z3711">
        <v>100</v>
      </c>
      <c r="AA3711">
        <v>9.3299994045492376</v>
      </c>
      <c r="AB3711">
        <v>0.81649658092772603</v>
      </c>
      <c r="AC3711">
        <v>0</v>
      </c>
      <c r="AD3711">
        <v>-9.6264340443857623</v>
      </c>
      <c r="AG3711">
        <v>1.3636363636363635</v>
      </c>
      <c r="AH3711">
        <v>1.5783023392124476</v>
      </c>
      <c r="AI3711">
        <v>2</v>
      </c>
      <c r="AJ3711">
        <v>121.35</v>
      </c>
      <c r="AK3711">
        <v>29.439116409331039</v>
      </c>
    </row>
    <row r="3712" spans="1:37">
      <c r="A3712">
        <v>17</v>
      </c>
      <c r="B3712">
        <v>345</v>
      </c>
      <c r="C3712">
        <v>2023</v>
      </c>
      <c r="D3712">
        <v>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14</v>
      </c>
      <c r="N3712">
        <v>99</v>
      </c>
      <c r="O3712">
        <v>99</v>
      </c>
      <c r="P3712">
        <v>99</v>
      </c>
      <c r="Q3712">
        <v>4</v>
      </c>
      <c r="R3712">
        <v>4</v>
      </c>
      <c r="S3712">
        <v>10</v>
      </c>
      <c r="T3712">
        <v>14</v>
      </c>
      <c r="U3712">
        <v>59.4</v>
      </c>
      <c r="V3712">
        <v>0</v>
      </c>
      <c r="W3712">
        <v>100</v>
      </c>
      <c r="X3712">
        <v>100</v>
      </c>
      <c r="Y3712">
        <v>100</v>
      </c>
      <c r="Z3712">
        <v>100</v>
      </c>
      <c r="AA3712">
        <v>8.543711137439038</v>
      </c>
      <c r="AB3712">
        <v>1.58113883008419</v>
      </c>
      <c r="AC3712">
        <v>0</v>
      </c>
      <c r="AD3712">
        <v>72.360274430841258</v>
      </c>
      <c r="AG3712">
        <v>1.8518518518518521</v>
      </c>
      <c r="AH3712">
        <v>2.7089271462775062</v>
      </c>
      <c r="AI3712">
        <v>1</v>
      </c>
      <c r="AJ3712">
        <v>127</v>
      </c>
      <c r="AK3712">
        <v>35.003219612738434</v>
      </c>
    </row>
    <row r="3713" spans="1:37">
      <c r="A3713">
        <v>17</v>
      </c>
      <c r="B3713">
        <v>346</v>
      </c>
      <c r="C3713">
        <v>2023</v>
      </c>
      <c r="D3713">
        <v>10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14</v>
      </c>
      <c r="N3713">
        <v>99</v>
      </c>
      <c r="O3713">
        <v>99</v>
      </c>
      <c r="P3713">
        <v>99</v>
      </c>
      <c r="Q3713">
        <v>5</v>
      </c>
      <c r="R3713">
        <v>5</v>
      </c>
      <c r="S3713">
        <v>11</v>
      </c>
      <c r="T3713">
        <v>14</v>
      </c>
      <c r="U3713">
        <v>60.040000000000013</v>
      </c>
      <c r="V3713">
        <v>0</v>
      </c>
      <c r="W3713">
        <v>100</v>
      </c>
      <c r="X3713">
        <v>100</v>
      </c>
      <c r="Y3713">
        <v>100</v>
      </c>
      <c r="Z3713">
        <v>80</v>
      </c>
      <c r="AA3713">
        <v>21.245856066536835</v>
      </c>
      <c r="AB3713">
        <v>1.6733200530681516</v>
      </c>
      <c r="AC3713">
        <v>0</v>
      </c>
      <c r="AD3713">
        <v>78.703574909955648</v>
      </c>
      <c r="AG3713">
        <v>0.9765625</v>
      </c>
      <c r="AH3713">
        <v>1.4838269290367925</v>
      </c>
      <c r="AI3713">
        <v>4</v>
      </c>
      <c r="AJ3713">
        <v>123.12499999999999</v>
      </c>
      <c r="AK3713">
        <v>33.229796363915192</v>
      </c>
    </row>
    <row r="3714" spans="1:37">
      <c r="A3714">
        <v>17</v>
      </c>
      <c r="B3714">
        <v>347</v>
      </c>
      <c r="C3714">
        <v>2023</v>
      </c>
      <c r="D3714">
        <v>11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14</v>
      </c>
      <c r="N3714">
        <v>99</v>
      </c>
      <c r="O3714">
        <v>99</v>
      </c>
      <c r="P3714">
        <v>99</v>
      </c>
      <c r="Q3714">
        <v>1</v>
      </c>
      <c r="R3714">
        <v>1</v>
      </c>
      <c r="S3714">
        <v>10</v>
      </c>
      <c r="T3714">
        <v>14</v>
      </c>
      <c r="U3714">
        <v>49.9</v>
      </c>
      <c r="V3714">
        <v>0</v>
      </c>
      <c r="W3714">
        <v>100</v>
      </c>
      <c r="X3714">
        <v>100</v>
      </c>
      <c r="Y3714">
        <v>100</v>
      </c>
      <c r="Z3714">
        <v>100</v>
      </c>
      <c r="AA3714">
        <v>0</v>
      </c>
      <c r="AB3714">
        <v>0</v>
      </c>
      <c r="AC3714">
        <v>0</v>
      </c>
      <c r="AG3714">
        <v>0.51546391752577325</v>
      </c>
      <c r="AH3714">
        <v>0.64355541798859928</v>
      </c>
      <c r="AI3714">
        <v>0</v>
      </c>
    </row>
    <row r="3715" spans="1:37">
      <c r="A3715">
        <v>17</v>
      </c>
      <c r="B3715">
        <v>348</v>
      </c>
      <c r="C3715">
        <v>2023</v>
      </c>
      <c r="D3715">
        <v>12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14</v>
      </c>
      <c r="N3715">
        <v>99</v>
      </c>
      <c r="O3715">
        <v>99</v>
      </c>
      <c r="P3715">
        <v>99</v>
      </c>
      <c r="R3715">
        <v>0</v>
      </c>
    </row>
    <row r="3716" spans="1:37">
      <c r="A3716">
        <v>17</v>
      </c>
      <c r="B3716">
        <v>349</v>
      </c>
      <c r="C3716">
        <v>2023</v>
      </c>
      <c r="D3716">
        <v>1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15</v>
      </c>
      <c r="N3716">
        <v>99</v>
      </c>
      <c r="O3716">
        <v>99</v>
      </c>
      <c r="P3716">
        <v>99</v>
      </c>
      <c r="R3716">
        <v>0</v>
      </c>
    </row>
    <row r="3717" spans="1:37">
      <c r="A3717">
        <v>17</v>
      </c>
      <c r="B3717">
        <v>350</v>
      </c>
      <c r="C3717">
        <v>2023</v>
      </c>
      <c r="D3717">
        <v>2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15</v>
      </c>
      <c r="N3717">
        <v>99</v>
      </c>
      <c r="O3717">
        <v>99</v>
      </c>
      <c r="P3717">
        <v>99</v>
      </c>
      <c r="R3717">
        <v>0</v>
      </c>
    </row>
    <row r="3718" spans="1:37">
      <c r="A3718">
        <v>17</v>
      </c>
      <c r="B3718">
        <v>351</v>
      </c>
      <c r="C3718">
        <v>2023</v>
      </c>
      <c r="D3718">
        <v>3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15</v>
      </c>
      <c r="N3718">
        <v>99</v>
      </c>
      <c r="O3718">
        <v>99</v>
      </c>
      <c r="P3718">
        <v>99</v>
      </c>
      <c r="Q3718">
        <v>1</v>
      </c>
      <c r="R3718">
        <v>1</v>
      </c>
      <c r="S3718">
        <v>11</v>
      </c>
      <c r="T3718">
        <v>15</v>
      </c>
      <c r="U3718">
        <v>61.9</v>
      </c>
      <c r="V3718">
        <v>0</v>
      </c>
      <c r="W3718">
        <v>100</v>
      </c>
      <c r="X3718">
        <v>100</v>
      </c>
      <c r="Y3718">
        <v>100</v>
      </c>
      <c r="Z3718">
        <v>100</v>
      </c>
      <c r="AA3718">
        <v>0</v>
      </c>
      <c r="AB3718">
        <v>0</v>
      </c>
      <c r="AC3718">
        <v>0</v>
      </c>
      <c r="AG3718">
        <v>4.0650406504065033E-2</v>
      </c>
      <c r="AH3718">
        <v>5.7229288822075133E-2</v>
      </c>
      <c r="AI3718">
        <v>0</v>
      </c>
    </row>
    <row r="3719" spans="1:37">
      <c r="A3719">
        <v>17</v>
      </c>
      <c r="B3719">
        <v>352</v>
      </c>
      <c r="C3719">
        <v>2023</v>
      </c>
      <c r="D3719">
        <v>4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15</v>
      </c>
      <c r="N3719">
        <v>99</v>
      </c>
      <c r="O3719">
        <v>99</v>
      </c>
      <c r="P3719">
        <v>99</v>
      </c>
      <c r="R3719">
        <v>0</v>
      </c>
    </row>
    <row r="3720" spans="1:37">
      <c r="A3720">
        <v>17</v>
      </c>
      <c r="B3720">
        <v>353</v>
      </c>
      <c r="C3720">
        <v>2023</v>
      </c>
      <c r="D3720">
        <v>5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15</v>
      </c>
      <c r="N3720">
        <v>99</v>
      </c>
      <c r="O3720">
        <v>99</v>
      </c>
      <c r="P3720">
        <v>99</v>
      </c>
      <c r="R3720">
        <v>0</v>
      </c>
    </row>
    <row r="3721" spans="1:37">
      <c r="A3721">
        <v>17</v>
      </c>
      <c r="B3721">
        <v>354</v>
      </c>
      <c r="C3721">
        <v>2023</v>
      </c>
      <c r="D3721">
        <v>6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15</v>
      </c>
      <c r="N3721">
        <v>99</v>
      </c>
      <c r="O3721">
        <v>99</v>
      </c>
      <c r="P3721">
        <v>99</v>
      </c>
      <c r="Q3721">
        <v>1</v>
      </c>
      <c r="R3721">
        <v>1</v>
      </c>
      <c r="S3721">
        <v>13</v>
      </c>
      <c r="T3721">
        <v>15</v>
      </c>
      <c r="U3721">
        <v>63</v>
      </c>
      <c r="V3721">
        <v>0</v>
      </c>
      <c r="W3721">
        <v>100</v>
      </c>
      <c r="X3721">
        <v>100</v>
      </c>
      <c r="Y3721">
        <v>100</v>
      </c>
      <c r="Z3721">
        <v>100</v>
      </c>
      <c r="AA3721">
        <v>0</v>
      </c>
      <c r="AB3721">
        <v>0</v>
      </c>
      <c r="AC3721">
        <v>0</v>
      </c>
      <c r="AG3721">
        <v>0.58479532163742698</v>
      </c>
      <c r="AH3721">
        <v>0.94468353101710945</v>
      </c>
      <c r="AI3721">
        <v>1</v>
      </c>
      <c r="AJ3721">
        <v>116.7</v>
      </c>
      <c r="AK3721">
        <v>39.639482979505374</v>
      </c>
    </row>
    <row r="3722" spans="1:37">
      <c r="A3722">
        <v>17</v>
      </c>
      <c r="B3722">
        <v>355</v>
      </c>
      <c r="C3722">
        <v>2023</v>
      </c>
      <c r="D3722">
        <v>7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15</v>
      </c>
      <c r="N3722">
        <v>99</v>
      </c>
      <c r="O3722">
        <v>99</v>
      </c>
      <c r="P3722">
        <v>99</v>
      </c>
      <c r="R3722">
        <v>0</v>
      </c>
    </row>
    <row r="3723" spans="1:37">
      <c r="A3723">
        <v>17</v>
      </c>
      <c r="B3723">
        <v>356</v>
      </c>
      <c r="C3723">
        <v>2023</v>
      </c>
      <c r="D3723">
        <v>8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15</v>
      </c>
      <c r="N3723">
        <v>99</v>
      </c>
      <c r="O3723">
        <v>99</v>
      </c>
      <c r="P3723">
        <v>99</v>
      </c>
      <c r="R3723">
        <v>0</v>
      </c>
    </row>
    <row r="3724" spans="1:37">
      <c r="A3724">
        <v>17</v>
      </c>
      <c r="B3724">
        <v>357</v>
      </c>
      <c r="C3724">
        <v>2023</v>
      </c>
      <c r="D3724">
        <v>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15</v>
      </c>
      <c r="N3724">
        <v>99</v>
      </c>
      <c r="O3724">
        <v>99</v>
      </c>
      <c r="P3724">
        <v>99</v>
      </c>
      <c r="Q3724">
        <v>1</v>
      </c>
      <c r="R3724">
        <v>1</v>
      </c>
      <c r="S3724">
        <v>11</v>
      </c>
      <c r="T3724">
        <v>15</v>
      </c>
      <c r="U3724">
        <v>65.3</v>
      </c>
      <c r="V3724">
        <v>0</v>
      </c>
      <c r="W3724">
        <v>100</v>
      </c>
      <c r="X3724">
        <v>100</v>
      </c>
      <c r="Y3724">
        <v>100</v>
      </c>
      <c r="Z3724">
        <v>100</v>
      </c>
      <c r="AA3724">
        <v>0</v>
      </c>
      <c r="AB3724">
        <v>0</v>
      </c>
      <c r="AC3724">
        <v>0</v>
      </c>
      <c r="AG3724">
        <v>0.46296296296296302</v>
      </c>
      <c r="AH3724">
        <v>0.7444989168851901</v>
      </c>
      <c r="AI3724">
        <v>0</v>
      </c>
    </row>
    <row r="3725" spans="1:37">
      <c r="A3725">
        <v>17</v>
      </c>
      <c r="B3725">
        <v>358</v>
      </c>
      <c r="C3725">
        <v>2023</v>
      </c>
      <c r="D3725">
        <v>10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15</v>
      </c>
      <c r="N3725">
        <v>99</v>
      </c>
      <c r="O3725">
        <v>99</v>
      </c>
      <c r="P3725">
        <v>99</v>
      </c>
      <c r="Q3725">
        <v>1</v>
      </c>
      <c r="R3725">
        <v>2</v>
      </c>
      <c r="S3725">
        <v>14.5</v>
      </c>
      <c r="T3725">
        <v>15</v>
      </c>
      <c r="U3725">
        <v>85.5</v>
      </c>
      <c r="V3725">
        <v>0</v>
      </c>
      <c r="W3725">
        <v>100</v>
      </c>
      <c r="X3725">
        <v>100</v>
      </c>
      <c r="Y3725">
        <v>100</v>
      </c>
      <c r="Z3725">
        <v>100</v>
      </c>
      <c r="AA3725">
        <v>10.100000000000103</v>
      </c>
      <c r="AB3725">
        <v>0.5</v>
      </c>
      <c r="AC3725">
        <v>0</v>
      </c>
      <c r="AD3725">
        <v>100.00000000000261</v>
      </c>
      <c r="AG3725">
        <v>0.390625</v>
      </c>
      <c r="AH3725">
        <v>0.84521787097032497</v>
      </c>
      <c r="AI3725">
        <v>2</v>
      </c>
      <c r="AJ3725">
        <v>128.25</v>
      </c>
      <c r="AK3725">
        <v>40.438550208993135</v>
      </c>
    </row>
    <row r="3726" spans="1:37">
      <c r="A3726">
        <v>17</v>
      </c>
      <c r="B3726">
        <v>359</v>
      </c>
      <c r="C3726">
        <v>2023</v>
      </c>
      <c r="D3726">
        <v>11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15</v>
      </c>
      <c r="N3726">
        <v>99</v>
      </c>
      <c r="O3726">
        <v>99</v>
      </c>
      <c r="P3726">
        <v>99</v>
      </c>
      <c r="R3726">
        <v>0</v>
      </c>
    </row>
    <row r="3727" spans="1:37">
      <c r="A3727">
        <v>17</v>
      </c>
      <c r="B3727">
        <v>360</v>
      </c>
      <c r="C3727">
        <v>2023</v>
      </c>
      <c r="D3727">
        <v>12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15</v>
      </c>
      <c r="N3727">
        <v>99</v>
      </c>
      <c r="O3727">
        <v>99</v>
      </c>
      <c r="P3727">
        <v>99</v>
      </c>
      <c r="R3727">
        <v>0</v>
      </c>
    </row>
    <row r="3728" spans="1:37">
      <c r="A3728">
        <v>18</v>
      </c>
      <c r="B3728">
        <v>1</v>
      </c>
      <c r="C3728">
        <v>2024</v>
      </c>
      <c r="E3728">
        <v>99</v>
      </c>
      <c r="G3728">
        <v>99</v>
      </c>
      <c r="H3728">
        <v>1</v>
      </c>
      <c r="I3728">
        <v>99</v>
      </c>
      <c r="J3728">
        <v>103</v>
      </c>
      <c r="K3728">
        <v>99</v>
      </c>
      <c r="L3728">
        <v>1</v>
      </c>
      <c r="M3728">
        <v>99</v>
      </c>
      <c r="N3728">
        <v>99</v>
      </c>
      <c r="O3728">
        <v>99</v>
      </c>
      <c r="P3728">
        <v>99</v>
      </c>
      <c r="R3728">
        <v>0</v>
      </c>
    </row>
    <row r="3729" spans="1:18">
      <c r="A3729">
        <v>18</v>
      </c>
      <c r="B3729">
        <v>2</v>
      </c>
      <c r="C3729">
        <v>2024</v>
      </c>
      <c r="E3729">
        <v>99</v>
      </c>
      <c r="G3729">
        <v>99</v>
      </c>
      <c r="H3729">
        <v>2</v>
      </c>
      <c r="I3729">
        <v>99</v>
      </c>
      <c r="J3729">
        <v>106</v>
      </c>
      <c r="K3729">
        <v>99</v>
      </c>
      <c r="L3729">
        <v>1</v>
      </c>
      <c r="M3729">
        <v>99</v>
      </c>
      <c r="N3729">
        <v>99</v>
      </c>
      <c r="O3729">
        <v>99</v>
      </c>
      <c r="P3729">
        <v>99</v>
      </c>
      <c r="R3729">
        <v>0</v>
      </c>
    </row>
    <row r="3730" spans="1:18">
      <c r="A3730">
        <v>18</v>
      </c>
      <c r="B3730">
        <v>3</v>
      </c>
      <c r="C3730">
        <v>2024</v>
      </c>
      <c r="E3730">
        <v>99</v>
      </c>
      <c r="G3730">
        <v>99</v>
      </c>
      <c r="H3730">
        <v>1</v>
      </c>
      <c r="I3730">
        <v>99</v>
      </c>
      <c r="J3730">
        <v>110</v>
      </c>
      <c r="K3730">
        <v>99</v>
      </c>
      <c r="L3730">
        <v>1</v>
      </c>
      <c r="M3730">
        <v>99</v>
      </c>
      <c r="N3730">
        <v>99</v>
      </c>
      <c r="O3730">
        <v>99</v>
      </c>
      <c r="P3730">
        <v>99</v>
      </c>
      <c r="R3730">
        <v>0</v>
      </c>
    </row>
    <row r="3731" spans="1:18">
      <c r="A3731">
        <v>18</v>
      </c>
      <c r="B3731">
        <v>4</v>
      </c>
      <c r="C3731">
        <v>2024</v>
      </c>
      <c r="E3731">
        <v>99</v>
      </c>
      <c r="G3731">
        <v>99</v>
      </c>
      <c r="H3731">
        <v>1</v>
      </c>
      <c r="I3731">
        <v>99</v>
      </c>
      <c r="J3731">
        <v>111</v>
      </c>
      <c r="K3731">
        <v>99</v>
      </c>
      <c r="L3731">
        <v>1</v>
      </c>
      <c r="M3731">
        <v>99</v>
      </c>
      <c r="N3731">
        <v>99</v>
      </c>
      <c r="O3731">
        <v>99</v>
      </c>
      <c r="P3731">
        <v>99</v>
      </c>
      <c r="R3731">
        <v>0</v>
      </c>
    </row>
    <row r="3732" spans="1:18">
      <c r="A3732">
        <v>18</v>
      </c>
      <c r="B3732">
        <v>5</v>
      </c>
      <c r="C3732">
        <v>2024</v>
      </c>
      <c r="E3732">
        <v>99</v>
      </c>
      <c r="G3732">
        <v>99</v>
      </c>
      <c r="H3732">
        <v>1</v>
      </c>
      <c r="I3732">
        <v>99</v>
      </c>
      <c r="J3732">
        <v>116</v>
      </c>
      <c r="K3732">
        <v>99</v>
      </c>
      <c r="L3732">
        <v>1</v>
      </c>
      <c r="M3732">
        <v>99</v>
      </c>
      <c r="N3732">
        <v>99</v>
      </c>
      <c r="O3732">
        <v>99</v>
      </c>
      <c r="P3732">
        <v>99</v>
      </c>
      <c r="R3732">
        <v>0</v>
      </c>
    </row>
    <row r="3733" spans="1:18">
      <c r="A3733">
        <v>18</v>
      </c>
      <c r="B3733">
        <v>6</v>
      </c>
      <c r="C3733">
        <v>2024</v>
      </c>
      <c r="E3733">
        <v>99</v>
      </c>
      <c r="G3733">
        <v>99</v>
      </c>
      <c r="H3733">
        <v>2</v>
      </c>
      <c r="I3733">
        <v>99</v>
      </c>
      <c r="J3733">
        <v>117</v>
      </c>
      <c r="K3733">
        <v>99</v>
      </c>
      <c r="L3733">
        <v>1</v>
      </c>
      <c r="M3733">
        <v>99</v>
      </c>
      <c r="N3733">
        <v>99</v>
      </c>
      <c r="O3733">
        <v>99</v>
      </c>
      <c r="P3733">
        <v>99</v>
      </c>
      <c r="R3733">
        <v>0</v>
      </c>
    </row>
    <row r="3734" spans="1:18">
      <c r="A3734">
        <v>18</v>
      </c>
      <c r="B3734">
        <v>7</v>
      </c>
      <c r="C3734">
        <v>2024</v>
      </c>
      <c r="E3734">
        <v>99</v>
      </c>
      <c r="G3734">
        <v>99</v>
      </c>
      <c r="H3734">
        <v>1</v>
      </c>
      <c r="I3734">
        <v>99</v>
      </c>
      <c r="J3734">
        <v>134</v>
      </c>
      <c r="K3734">
        <v>99</v>
      </c>
      <c r="L3734">
        <v>1</v>
      </c>
      <c r="M3734">
        <v>99</v>
      </c>
      <c r="N3734">
        <v>99</v>
      </c>
      <c r="O3734">
        <v>99</v>
      </c>
      <c r="P3734">
        <v>99</v>
      </c>
      <c r="R3734">
        <v>0</v>
      </c>
    </row>
    <row r="3735" spans="1:18">
      <c r="A3735">
        <v>18</v>
      </c>
      <c r="B3735">
        <v>8</v>
      </c>
      <c r="C3735">
        <v>2024</v>
      </c>
      <c r="E3735">
        <v>99</v>
      </c>
      <c r="G3735">
        <v>99</v>
      </c>
      <c r="H3735">
        <v>2</v>
      </c>
      <c r="I3735">
        <v>99</v>
      </c>
      <c r="J3735">
        <v>141</v>
      </c>
      <c r="K3735">
        <v>99</v>
      </c>
      <c r="L3735">
        <v>1</v>
      </c>
      <c r="M3735">
        <v>99</v>
      </c>
      <c r="N3735">
        <v>99</v>
      </c>
      <c r="O3735">
        <v>99</v>
      </c>
      <c r="P3735">
        <v>99</v>
      </c>
      <c r="R3735">
        <v>0</v>
      </c>
    </row>
    <row r="3736" spans="1:18">
      <c r="A3736">
        <v>18</v>
      </c>
      <c r="B3736">
        <v>9</v>
      </c>
      <c r="C3736">
        <v>2024</v>
      </c>
      <c r="E3736">
        <v>99</v>
      </c>
      <c r="G3736">
        <v>99</v>
      </c>
      <c r="H3736">
        <v>2</v>
      </c>
      <c r="I3736">
        <v>99</v>
      </c>
      <c r="J3736">
        <v>143</v>
      </c>
      <c r="K3736">
        <v>99</v>
      </c>
      <c r="L3736">
        <v>1</v>
      </c>
      <c r="M3736">
        <v>99</v>
      </c>
      <c r="N3736">
        <v>99</v>
      </c>
      <c r="O3736">
        <v>99</v>
      </c>
      <c r="P3736">
        <v>99</v>
      </c>
      <c r="R3736">
        <v>0</v>
      </c>
    </row>
    <row r="3737" spans="1:18">
      <c r="A3737">
        <v>18</v>
      </c>
      <c r="B3737">
        <v>10</v>
      </c>
      <c r="C3737">
        <v>2024</v>
      </c>
      <c r="E3737">
        <v>99</v>
      </c>
      <c r="G3737">
        <v>99</v>
      </c>
      <c r="H3737">
        <v>2</v>
      </c>
      <c r="I3737">
        <v>99</v>
      </c>
      <c r="J3737">
        <v>147</v>
      </c>
      <c r="K3737">
        <v>99</v>
      </c>
      <c r="L3737">
        <v>1</v>
      </c>
      <c r="M3737">
        <v>99</v>
      </c>
      <c r="N3737">
        <v>99</v>
      </c>
      <c r="O3737">
        <v>99</v>
      </c>
      <c r="P3737">
        <v>99</v>
      </c>
      <c r="R3737">
        <v>0</v>
      </c>
    </row>
    <row r="3738" spans="1:18">
      <c r="A3738">
        <v>18</v>
      </c>
      <c r="B3738">
        <v>11</v>
      </c>
      <c r="C3738">
        <v>2024</v>
      </c>
      <c r="E3738">
        <v>99</v>
      </c>
      <c r="G3738">
        <v>99</v>
      </c>
      <c r="H3738">
        <v>1</v>
      </c>
      <c r="I3738">
        <v>99</v>
      </c>
      <c r="J3738">
        <v>155</v>
      </c>
      <c r="K3738">
        <v>99</v>
      </c>
      <c r="L3738">
        <v>1</v>
      </c>
      <c r="M3738">
        <v>99</v>
      </c>
      <c r="N3738">
        <v>99</v>
      </c>
      <c r="O3738">
        <v>99</v>
      </c>
      <c r="P3738">
        <v>99</v>
      </c>
      <c r="R3738">
        <v>0</v>
      </c>
    </row>
    <row r="3739" spans="1:18">
      <c r="A3739">
        <v>18</v>
      </c>
      <c r="B3739">
        <v>12</v>
      </c>
      <c r="C3739">
        <v>2024</v>
      </c>
      <c r="E3739">
        <v>99</v>
      </c>
      <c r="G3739">
        <v>99</v>
      </c>
      <c r="H3739">
        <v>2</v>
      </c>
      <c r="I3739">
        <v>99</v>
      </c>
      <c r="J3739">
        <v>160</v>
      </c>
      <c r="K3739">
        <v>99</v>
      </c>
      <c r="L3739">
        <v>1</v>
      </c>
      <c r="M3739">
        <v>99</v>
      </c>
      <c r="N3739">
        <v>99</v>
      </c>
      <c r="O3739">
        <v>99</v>
      </c>
      <c r="P3739">
        <v>99</v>
      </c>
      <c r="R3739">
        <v>0</v>
      </c>
    </row>
    <row r="3740" spans="1:18">
      <c r="A3740">
        <v>18</v>
      </c>
      <c r="B3740">
        <v>13</v>
      </c>
      <c r="C3740">
        <v>2024</v>
      </c>
      <c r="E3740">
        <v>99</v>
      </c>
      <c r="G3740">
        <v>99</v>
      </c>
      <c r="H3740">
        <v>1</v>
      </c>
      <c r="I3740">
        <v>99</v>
      </c>
      <c r="J3740">
        <v>171</v>
      </c>
      <c r="K3740">
        <v>99</v>
      </c>
      <c r="L3740">
        <v>1</v>
      </c>
      <c r="M3740">
        <v>99</v>
      </c>
      <c r="N3740">
        <v>99</v>
      </c>
      <c r="O3740">
        <v>99</v>
      </c>
      <c r="P3740">
        <v>99</v>
      </c>
      <c r="R3740">
        <v>0</v>
      </c>
    </row>
    <row r="3741" spans="1:18">
      <c r="A3741">
        <v>18</v>
      </c>
      <c r="B3741">
        <v>14</v>
      </c>
      <c r="C3741">
        <v>2024</v>
      </c>
      <c r="E3741">
        <v>99</v>
      </c>
      <c r="G3741">
        <v>99</v>
      </c>
      <c r="H3741">
        <v>2</v>
      </c>
      <c r="I3741">
        <v>99</v>
      </c>
      <c r="J3741">
        <v>175</v>
      </c>
      <c r="K3741">
        <v>99</v>
      </c>
      <c r="L3741">
        <v>1</v>
      </c>
      <c r="M3741">
        <v>99</v>
      </c>
      <c r="N3741">
        <v>99</v>
      </c>
      <c r="O3741">
        <v>99</v>
      </c>
      <c r="P3741">
        <v>99</v>
      </c>
      <c r="R3741">
        <v>0</v>
      </c>
    </row>
    <row r="3742" spans="1:18">
      <c r="A3742">
        <v>18</v>
      </c>
      <c r="B3742">
        <v>15</v>
      </c>
      <c r="C3742">
        <v>2024</v>
      </c>
      <c r="E3742">
        <v>99</v>
      </c>
      <c r="G3742">
        <v>99</v>
      </c>
      <c r="H3742">
        <v>2</v>
      </c>
      <c r="I3742">
        <v>99</v>
      </c>
      <c r="J3742">
        <v>177</v>
      </c>
      <c r="K3742">
        <v>99</v>
      </c>
      <c r="L3742">
        <v>1</v>
      </c>
      <c r="M3742">
        <v>99</v>
      </c>
      <c r="N3742">
        <v>99</v>
      </c>
      <c r="O3742">
        <v>99</v>
      </c>
      <c r="P3742">
        <v>99</v>
      </c>
      <c r="R3742">
        <v>0</v>
      </c>
    </row>
    <row r="3743" spans="1:18">
      <c r="A3743">
        <v>18</v>
      </c>
      <c r="B3743">
        <v>16</v>
      </c>
      <c r="C3743">
        <v>2024</v>
      </c>
      <c r="E3743">
        <v>99</v>
      </c>
      <c r="G3743">
        <v>99</v>
      </c>
      <c r="H3743">
        <v>2</v>
      </c>
      <c r="I3743">
        <v>99</v>
      </c>
      <c r="J3743">
        <v>178</v>
      </c>
      <c r="K3743">
        <v>99</v>
      </c>
      <c r="L3743">
        <v>1</v>
      </c>
      <c r="M3743">
        <v>99</v>
      </c>
      <c r="N3743">
        <v>99</v>
      </c>
      <c r="O3743">
        <v>99</v>
      </c>
      <c r="P3743">
        <v>99</v>
      </c>
      <c r="R3743">
        <v>0</v>
      </c>
    </row>
    <row r="3744" spans="1:18">
      <c r="A3744">
        <v>18</v>
      </c>
      <c r="B3744">
        <v>17</v>
      </c>
      <c r="C3744">
        <v>2024</v>
      </c>
      <c r="E3744">
        <v>99</v>
      </c>
      <c r="G3744">
        <v>99</v>
      </c>
      <c r="H3744">
        <v>2</v>
      </c>
      <c r="I3744">
        <v>99</v>
      </c>
      <c r="J3744">
        <v>181</v>
      </c>
      <c r="K3744">
        <v>99</v>
      </c>
      <c r="L3744">
        <v>1</v>
      </c>
      <c r="M3744">
        <v>99</v>
      </c>
      <c r="N3744">
        <v>99</v>
      </c>
      <c r="O3744">
        <v>99</v>
      </c>
      <c r="P3744">
        <v>99</v>
      </c>
      <c r="R3744">
        <v>0</v>
      </c>
    </row>
    <row r="3745" spans="1:37">
      <c r="A3745">
        <v>18</v>
      </c>
      <c r="B3745">
        <v>18</v>
      </c>
      <c r="C3745">
        <v>2024</v>
      </c>
      <c r="E3745">
        <v>99</v>
      </c>
      <c r="G3745">
        <v>99</v>
      </c>
      <c r="H3745">
        <v>1</v>
      </c>
      <c r="I3745">
        <v>99</v>
      </c>
      <c r="J3745">
        <v>262</v>
      </c>
      <c r="K3745">
        <v>99</v>
      </c>
      <c r="L3745">
        <v>1</v>
      </c>
      <c r="M3745">
        <v>99</v>
      </c>
      <c r="N3745">
        <v>99</v>
      </c>
      <c r="O3745">
        <v>99</v>
      </c>
      <c r="P3745">
        <v>99</v>
      </c>
      <c r="R3745">
        <v>0</v>
      </c>
    </row>
    <row r="3746" spans="1:37">
      <c r="A3746">
        <v>18</v>
      </c>
      <c r="B3746">
        <v>19</v>
      </c>
      <c r="C3746">
        <v>2024</v>
      </c>
      <c r="E3746">
        <v>99</v>
      </c>
      <c r="G3746">
        <v>99</v>
      </c>
      <c r="H3746">
        <v>2</v>
      </c>
      <c r="I3746">
        <v>99</v>
      </c>
      <c r="J3746">
        <v>267</v>
      </c>
      <c r="K3746">
        <v>99</v>
      </c>
      <c r="L3746">
        <v>1</v>
      </c>
      <c r="M3746">
        <v>99</v>
      </c>
      <c r="N3746">
        <v>99</v>
      </c>
      <c r="O3746">
        <v>99</v>
      </c>
      <c r="P3746">
        <v>99</v>
      </c>
      <c r="R3746">
        <v>0</v>
      </c>
    </row>
    <row r="3747" spans="1:37">
      <c r="A3747">
        <v>18</v>
      </c>
      <c r="B3747">
        <v>20</v>
      </c>
      <c r="C3747">
        <v>2024</v>
      </c>
      <c r="E3747">
        <v>99</v>
      </c>
      <c r="G3747">
        <v>99</v>
      </c>
      <c r="H3747">
        <v>1</v>
      </c>
      <c r="I3747">
        <v>99</v>
      </c>
      <c r="J3747">
        <v>309</v>
      </c>
      <c r="K3747">
        <v>99</v>
      </c>
      <c r="L3747">
        <v>1</v>
      </c>
      <c r="M3747">
        <v>99</v>
      </c>
      <c r="N3747">
        <v>99</v>
      </c>
      <c r="O3747">
        <v>99</v>
      </c>
      <c r="P3747">
        <v>99</v>
      </c>
      <c r="R3747">
        <v>0</v>
      </c>
    </row>
    <row r="3748" spans="1:37">
      <c r="A3748">
        <v>18</v>
      </c>
      <c r="B3748">
        <v>21</v>
      </c>
      <c r="C3748">
        <v>2024</v>
      </c>
      <c r="E3748">
        <v>99</v>
      </c>
      <c r="G3748">
        <v>99</v>
      </c>
      <c r="H3748">
        <v>2</v>
      </c>
      <c r="I3748">
        <v>99</v>
      </c>
      <c r="J3748">
        <v>470</v>
      </c>
      <c r="K3748">
        <v>99</v>
      </c>
      <c r="L3748">
        <v>1</v>
      </c>
      <c r="M3748">
        <v>99</v>
      </c>
      <c r="N3748">
        <v>99</v>
      </c>
      <c r="O3748">
        <v>99</v>
      </c>
      <c r="P3748">
        <v>99</v>
      </c>
      <c r="R3748">
        <v>0</v>
      </c>
    </row>
    <row r="3749" spans="1:37">
      <c r="A3749">
        <v>18</v>
      </c>
      <c r="B3749">
        <v>22</v>
      </c>
      <c r="C3749">
        <v>2024</v>
      </c>
      <c r="E3749">
        <v>99</v>
      </c>
      <c r="G3749">
        <v>99</v>
      </c>
      <c r="H3749">
        <v>2</v>
      </c>
      <c r="I3749">
        <v>99</v>
      </c>
      <c r="J3749">
        <v>629</v>
      </c>
      <c r="K3749">
        <v>99</v>
      </c>
      <c r="L3749">
        <v>1</v>
      </c>
      <c r="M3749">
        <v>99</v>
      </c>
      <c r="N3749">
        <v>99</v>
      </c>
      <c r="O3749">
        <v>99</v>
      </c>
      <c r="P3749">
        <v>99</v>
      </c>
      <c r="R3749">
        <v>0</v>
      </c>
    </row>
    <row r="3750" spans="1:37">
      <c r="A3750">
        <v>18</v>
      </c>
      <c r="B3750">
        <v>23</v>
      </c>
      <c r="C3750">
        <v>2024</v>
      </c>
      <c r="E3750">
        <v>99</v>
      </c>
      <c r="G3750">
        <v>99</v>
      </c>
      <c r="H3750">
        <v>1</v>
      </c>
      <c r="I3750">
        <v>99</v>
      </c>
      <c r="J3750">
        <v>643</v>
      </c>
      <c r="K3750">
        <v>99</v>
      </c>
      <c r="L3750">
        <v>1</v>
      </c>
      <c r="M3750">
        <v>99</v>
      </c>
      <c r="N3750">
        <v>99</v>
      </c>
      <c r="O3750">
        <v>99</v>
      </c>
      <c r="P3750">
        <v>99</v>
      </c>
      <c r="R3750">
        <v>0</v>
      </c>
    </row>
    <row r="3751" spans="1:37">
      <c r="A3751">
        <v>18</v>
      </c>
      <c r="B3751">
        <v>24</v>
      </c>
      <c r="C3751">
        <v>2024</v>
      </c>
      <c r="E3751">
        <v>99</v>
      </c>
      <c r="G3751">
        <v>99</v>
      </c>
      <c r="H3751">
        <v>2</v>
      </c>
      <c r="I3751">
        <v>99</v>
      </c>
      <c r="J3751">
        <v>704</v>
      </c>
      <c r="K3751">
        <v>99</v>
      </c>
      <c r="L3751">
        <v>1</v>
      </c>
      <c r="M3751">
        <v>99</v>
      </c>
      <c r="N3751">
        <v>99</v>
      </c>
      <c r="O3751">
        <v>99</v>
      </c>
      <c r="P3751">
        <v>99</v>
      </c>
      <c r="R3751">
        <v>0</v>
      </c>
    </row>
    <row r="3752" spans="1:37">
      <c r="A3752">
        <v>18</v>
      </c>
      <c r="B3752">
        <v>25</v>
      </c>
      <c r="C3752">
        <v>2024</v>
      </c>
      <c r="E3752">
        <v>99</v>
      </c>
      <c r="G3752">
        <v>99</v>
      </c>
      <c r="H3752">
        <v>1</v>
      </c>
      <c r="I3752">
        <v>99</v>
      </c>
      <c r="J3752">
        <v>802</v>
      </c>
      <c r="K3752">
        <v>99</v>
      </c>
      <c r="L3752">
        <v>1</v>
      </c>
      <c r="M3752">
        <v>99</v>
      </c>
      <c r="N3752">
        <v>99</v>
      </c>
      <c r="O3752">
        <v>99</v>
      </c>
      <c r="P3752">
        <v>99</v>
      </c>
      <c r="R3752">
        <v>0</v>
      </c>
    </row>
    <row r="3753" spans="1:37">
      <c r="A3753">
        <v>18</v>
      </c>
      <c r="B3753">
        <v>26</v>
      </c>
      <c r="C3753">
        <v>2024</v>
      </c>
      <c r="E3753">
        <v>99</v>
      </c>
      <c r="G3753">
        <v>99</v>
      </c>
      <c r="H3753">
        <v>1</v>
      </c>
      <c r="I3753">
        <v>99</v>
      </c>
      <c r="J3753">
        <v>103</v>
      </c>
      <c r="K3753">
        <v>99</v>
      </c>
      <c r="L3753">
        <v>2</v>
      </c>
      <c r="M3753">
        <v>99</v>
      </c>
      <c r="N3753">
        <v>99</v>
      </c>
      <c r="O3753">
        <v>99</v>
      </c>
      <c r="P3753">
        <v>99</v>
      </c>
      <c r="R3753">
        <v>0</v>
      </c>
    </row>
    <row r="3754" spans="1:37">
      <c r="A3754">
        <v>18</v>
      </c>
      <c r="B3754">
        <v>27</v>
      </c>
      <c r="C3754">
        <v>2024</v>
      </c>
      <c r="E3754">
        <v>99</v>
      </c>
      <c r="G3754">
        <v>99</v>
      </c>
      <c r="H3754">
        <v>2</v>
      </c>
      <c r="I3754">
        <v>99</v>
      </c>
      <c r="J3754">
        <v>106</v>
      </c>
      <c r="K3754">
        <v>99</v>
      </c>
      <c r="L3754">
        <v>2</v>
      </c>
      <c r="M3754">
        <v>99</v>
      </c>
      <c r="N3754">
        <v>99</v>
      </c>
      <c r="O3754">
        <v>99</v>
      </c>
      <c r="P3754">
        <v>99</v>
      </c>
      <c r="R3754">
        <v>0</v>
      </c>
    </row>
    <row r="3755" spans="1:37">
      <c r="A3755">
        <v>18</v>
      </c>
      <c r="B3755">
        <v>28</v>
      </c>
      <c r="C3755">
        <v>2024</v>
      </c>
      <c r="E3755">
        <v>99</v>
      </c>
      <c r="G3755">
        <v>99</v>
      </c>
      <c r="H3755">
        <v>1</v>
      </c>
      <c r="I3755">
        <v>99</v>
      </c>
      <c r="J3755">
        <v>110</v>
      </c>
      <c r="K3755">
        <v>99</v>
      </c>
      <c r="L3755">
        <v>2</v>
      </c>
      <c r="M3755">
        <v>99</v>
      </c>
      <c r="N3755">
        <v>99</v>
      </c>
      <c r="O3755">
        <v>99</v>
      </c>
      <c r="P3755">
        <v>99</v>
      </c>
      <c r="Q3755">
        <v>5</v>
      </c>
      <c r="R3755">
        <v>5</v>
      </c>
      <c r="S3755">
        <v>2</v>
      </c>
      <c r="T3755">
        <v>3.2</v>
      </c>
      <c r="U3755">
        <v>20.379999999999995</v>
      </c>
      <c r="V3755">
        <v>0</v>
      </c>
      <c r="W3755">
        <v>0</v>
      </c>
      <c r="X3755">
        <v>100</v>
      </c>
      <c r="Y3755">
        <v>20</v>
      </c>
      <c r="Z3755">
        <v>0</v>
      </c>
      <c r="AA3755">
        <v>3.2504768880888992</v>
      </c>
      <c r="AB3755">
        <v>0</v>
      </c>
      <c r="AC3755">
        <v>0.39999999999999752</v>
      </c>
      <c r="AE3755">
        <v>-5.8452961378131825</v>
      </c>
      <c r="AG3755">
        <v>0.87108013937282203</v>
      </c>
      <c r="AH3755">
        <v>0.42493035979383154</v>
      </c>
      <c r="AI3755">
        <v>5</v>
      </c>
      <c r="AJ3755">
        <v>108.6</v>
      </c>
      <c r="AK3755">
        <v>15.820522587255455</v>
      </c>
    </row>
    <row r="3756" spans="1:37">
      <c r="A3756">
        <v>18</v>
      </c>
      <c r="B3756">
        <v>29</v>
      </c>
      <c r="C3756">
        <v>2024</v>
      </c>
      <c r="E3756">
        <v>99</v>
      </c>
      <c r="G3756">
        <v>99</v>
      </c>
      <c r="H3756">
        <v>1</v>
      </c>
      <c r="I3756">
        <v>99</v>
      </c>
      <c r="J3756">
        <v>111</v>
      </c>
      <c r="K3756">
        <v>99</v>
      </c>
      <c r="L3756">
        <v>2</v>
      </c>
      <c r="M3756">
        <v>99</v>
      </c>
      <c r="N3756">
        <v>99</v>
      </c>
      <c r="O3756">
        <v>99</v>
      </c>
      <c r="P3756">
        <v>99</v>
      </c>
      <c r="R3756">
        <v>0</v>
      </c>
    </row>
    <row r="3757" spans="1:37">
      <c r="A3757">
        <v>18</v>
      </c>
      <c r="B3757">
        <v>30</v>
      </c>
      <c r="C3757">
        <v>2024</v>
      </c>
      <c r="E3757">
        <v>99</v>
      </c>
      <c r="G3757">
        <v>99</v>
      </c>
      <c r="H3757">
        <v>1</v>
      </c>
      <c r="I3757">
        <v>99</v>
      </c>
      <c r="J3757">
        <v>116</v>
      </c>
      <c r="K3757">
        <v>99</v>
      </c>
      <c r="L3757">
        <v>2</v>
      </c>
      <c r="M3757">
        <v>99</v>
      </c>
      <c r="N3757">
        <v>99</v>
      </c>
      <c r="O3757">
        <v>99</v>
      </c>
      <c r="P3757">
        <v>99</v>
      </c>
      <c r="Q3757">
        <v>1</v>
      </c>
      <c r="R3757">
        <v>1</v>
      </c>
      <c r="S3757">
        <v>2</v>
      </c>
      <c r="T3757">
        <v>7</v>
      </c>
      <c r="U3757">
        <v>58.2</v>
      </c>
      <c r="V3757">
        <v>0</v>
      </c>
      <c r="W3757">
        <v>0</v>
      </c>
      <c r="X3757">
        <v>100</v>
      </c>
      <c r="Y3757">
        <v>100</v>
      </c>
      <c r="Z3757">
        <v>100</v>
      </c>
      <c r="AA3757">
        <v>0</v>
      </c>
      <c r="AB3757">
        <v>0</v>
      </c>
      <c r="AC3757">
        <v>0</v>
      </c>
      <c r="AG3757">
        <v>0.27548209366391191</v>
      </c>
      <c r="AH3757">
        <v>0.3783175917680171</v>
      </c>
      <c r="AI3757">
        <v>0</v>
      </c>
    </row>
    <row r="3758" spans="1:37">
      <c r="A3758">
        <v>18</v>
      </c>
      <c r="B3758">
        <v>31</v>
      </c>
      <c r="C3758">
        <v>2024</v>
      </c>
      <c r="E3758">
        <v>99</v>
      </c>
      <c r="G3758">
        <v>99</v>
      </c>
      <c r="H3758">
        <v>2</v>
      </c>
      <c r="I3758">
        <v>99</v>
      </c>
      <c r="J3758">
        <v>117</v>
      </c>
      <c r="K3758">
        <v>99</v>
      </c>
      <c r="L3758">
        <v>2</v>
      </c>
      <c r="M3758">
        <v>99</v>
      </c>
      <c r="N3758">
        <v>99</v>
      </c>
      <c r="O3758">
        <v>99</v>
      </c>
      <c r="P3758">
        <v>99</v>
      </c>
      <c r="Q3758">
        <v>1</v>
      </c>
      <c r="R3758">
        <v>1</v>
      </c>
      <c r="S3758">
        <v>2</v>
      </c>
      <c r="T3758">
        <v>4</v>
      </c>
      <c r="U3758">
        <v>23.2</v>
      </c>
      <c r="V3758">
        <v>0</v>
      </c>
      <c r="W3758">
        <v>0</v>
      </c>
      <c r="X3758">
        <v>100</v>
      </c>
      <c r="Y3758">
        <v>100</v>
      </c>
      <c r="Z3758">
        <v>0</v>
      </c>
      <c r="AA3758">
        <v>0</v>
      </c>
      <c r="AB3758">
        <v>0</v>
      </c>
      <c r="AC3758">
        <v>0</v>
      </c>
      <c r="AG3758">
        <v>0.3058103975535168</v>
      </c>
      <c r="AH3758">
        <v>0.16051253312300659</v>
      </c>
      <c r="AI3758">
        <v>1</v>
      </c>
      <c r="AJ3758">
        <v>118</v>
      </c>
      <c r="AK3758">
        <v>14.120236246159539</v>
      </c>
    </row>
    <row r="3759" spans="1:37">
      <c r="A3759">
        <v>18</v>
      </c>
      <c r="B3759">
        <v>32</v>
      </c>
      <c r="C3759">
        <v>2024</v>
      </c>
      <c r="E3759">
        <v>99</v>
      </c>
      <c r="G3759">
        <v>99</v>
      </c>
      <c r="H3759">
        <v>1</v>
      </c>
      <c r="I3759">
        <v>99</v>
      </c>
      <c r="J3759">
        <v>134</v>
      </c>
      <c r="K3759">
        <v>99</v>
      </c>
      <c r="L3759">
        <v>2</v>
      </c>
      <c r="M3759">
        <v>99</v>
      </c>
      <c r="N3759">
        <v>99</v>
      </c>
      <c r="O3759">
        <v>99</v>
      </c>
      <c r="P3759">
        <v>99</v>
      </c>
      <c r="R3759">
        <v>0</v>
      </c>
    </row>
    <row r="3760" spans="1:37">
      <c r="A3760">
        <v>18</v>
      </c>
      <c r="B3760">
        <v>33</v>
      </c>
      <c r="C3760">
        <v>2024</v>
      </c>
      <c r="E3760">
        <v>99</v>
      </c>
      <c r="G3760">
        <v>99</v>
      </c>
      <c r="H3760">
        <v>2</v>
      </c>
      <c r="I3760">
        <v>99</v>
      </c>
      <c r="J3760">
        <v>141</v>
      </c>
      <c r="K3760">
        <v>99</v>
      </c>
      <c r="L3760">
        <v>2</v>
      </c>
      <c r="M3760">
        <v>99</v>
      </c>
      <c r="N3760">
        <v>99</v>
      </c>
      <c r="O3760">
        <v>99</v>
      </c>
      <c r="P3760">
        <v>99</v>
      </c>
      <c r="R3760">
        <v>0</v>
      </c>
    </row>
    <row r="3761" spans="1:37">
      <c r="A3761">
        <v>18</v>
      </c>
      <c r="B3761">
        <v>34</v>
      </c>
      <c r="C3761">
        <v>2024</v>
      </c>
      <c r="E3761">
        <v>99</v>
      </c>
      <c r="G3761">
        <v>99</v>
      </c>
      <c r="H3761">
        <v>2</v>
      </c>
      <c r="I3761">
        <v>99</v>
      </c>
      <c r="J3761">
        <v>143</v>
      </c>
      <c r="K3761">
        <v>99</v>
      </c>
      <c r="L3761">
        <v>2</v>
      </c>
      <c r="M3761">
        <v>99</v>
      </c>
      <c r="N3761">
        <v>99</v>
      </c>
      <c r="O3761">
        <v>99</v>
      </c>
      <c r="P3761">
        <v>99</v>
      </c>
      <c r="R3761">
        <v>0</v>
      </c>
    </row>
    <row r="3762" spans="1:37">
      <c r="A3762">
        <v>18</v>
      </c>
      <c r="B3762">
        <v>35</v>
      </c>
      <c r="C3762">
        <v>2024</v>
      </c>
      <c r="E3762">
        <v>99</v>
      </c>
      <c r="G3762">
        <v>99</v>
      </c>
      <c r="H3762">
        <v>2</v>
      </c>
      <c r="I3762">
        <v>99</v>
      </c>
      <c r="J3762">
        <v>147</v>
      </c>
      <c r="K3762">
        <v>99</v>
      </c>
      <c r="L3762">
        <v>2</v>
      </c>
      <c r="M3762">
        <v>99</v>
      </c>
      <c r="N3762">
        <v>99</v>
      </c>
      <c r="O3762">
        <v>99</v>
      </c>
      <c r="P3762">
        <v>99</v>
      </c>
      <c r="R3762">
        <v>0</v>
      </c>
    </row>
    <row r="3763" spans="1:37">
      <c r="A3763">
        <v>18</v>
      </c>
      <c r="B3763">
        <v>36</v>
      </c>
      <c r="C3763">
        <v>2024</v>
      </c>
      <c r="E3763">
        <v>99</v>
      </c>
      <c r="G3763">
        <v>99</v>
      </c>
      <c r="H3763">
        <v>1</v>
      </c>
      <c r="I3763">
        <v>99</v>
      </c>
      <c r="J3763">
        <v>155</v>
      </c>
      <c r="K3763">
        <v>99</v>
      </c>
      <c r="L3763">
        <v>2</v>
      </c>
      <c r="M3763">
        <v>99</v>
      </c>
      <c r="N3763">
        <v>99</v>
      </c>
      <c r="O3763">
        <v>99</v>
      </c>
      <c r="P3763">
        <v>99</v>
      </c>
      <c r="R3763">
        <v>0</v>
      </c>
    </row>
    <row r="3764" spans="1:37">
      <c r="A3764">
        <v>18</v>
      </c>
      <c r="B3764">
        <v>37</v>
      </c>
      <c r="C3764">
        <v>2024</v>
      </c>
      <c r="E3764">
        <v>99</v>
      </c>
      <c r="G3764">
        <v>99</v>
      </c>
      <c r="H3764">
        <v>2</v>
      </c>
      <c r="I3764">
        <v>99</v>
      </c>
      <c r="J3764">
        <v>160</v>
      </c>
      <c r="K3764">
        <v>99</v>
      </c>
      <c r="L3764">
        <v>2</v>
      </c>
      <c r="M3764">
        <v>99</v>
      </c>
      <c r="N3764">
        <v>99</v>
      </c>
      <c r="O3764">
        <v>99</v>
      </c>
      <c r="P3764">
        <v>99</v>
      </c>
      <c r="R3764">
        <v>0</v>
      </c>
    </row>
    <row r="3765" spans="1:37">
      <c r="A3765">
        <v>18</v>
      </c>
      <c r="B3765">
        <v>38</v>
      </c>
      <c r="C3765">
        <v>2024</v>
      </c>
      <c r="E3765">
        <v>99</v>
      </c>
      <c r="G3765">
        <v>99</v>
      </c>
      <c r="H3765">
        <v>1</v>
      </c>
      <c r="I3765">
        <v>99</v>
      </c>
      <c r="J3765">
        <v>171</v>
      </c>
      <c r="K3765">
        <v>99</v>
      </c>
      <c r="L3765">
        <v>2</v>
      </c>
      <c r="M3765">
        <v>99</v>
      </c>
      <c r="N3765">
        <v>99</v>
      </c>
      <c r="O3765">
        <v>99</v>
      </c>
      <c r="P3765">
        <v>99</v>
      </c>
      <c r="R3765">
        <v>0</v>
      </c>
    </row>
    <row r="3766" spans="1:37">
      <c r="A3766">
        <v>18</v>
      </c>
      <c r="B3766">
        <v>39</v>
      </c>
      <c r="C3766">
        <v>2024</v>
      </c>
      <c r="E3766">
        <v>99</v>
      </c>
      <c r="G3766">
        <v>99</v>
      </c>
      <c r="H3766">
        <v>2</v>
      </c>
      <c r="I3766">
        <v>99</v>
      </c>
      <c r="J3766">
        <v>175</v>
      </c>
      <c r="K3766">
        <v>99</v>
      </c>
      <c r="L3766">
        <v>2</v>
      </c>
      <c r="M3766">
        <v>99</v>
      </c>
      <c r="N3766">
        <v>99</v>
      </c>
      <c r="O3766">
        <v>99</v>
      </c>
      <c r="P3766">
        <v>99</v>
      </c>
      <c r="Q3766">
        <v>1</v>
      </c>
      <c r="R3766">
        <v>1</v>
      </c>
      <c r="S3766">
        <v>2</v>
      </c>
      <c r="T3766">
        <v>3</v>
      </c>
      <c r="U3766">
        <v>28</v>
      </c>
      <c r="V3766">
        <v>0</v>
      </c>
      <c r="W3766">
        <v>0</v>
      </c>
      <c r="X3766">
        <v>100</v>
      </c>
      <c r="Y3766">
        <v>100</v>
      </c>
      <c r="Z3766">
        <v>0</v>
      </c>
      <c r="AA3766">
        <v>0</v>
      </c>
      <c r="AB3766">
        <v>0</v>
      </c>
      <c r="AC3766">
        <v>0</v>
      </c>
      <c r="AG3766">
        <v>1.0526315789473681</v>
      </c>
      <c r="AH3766">
        <v>0.71883343602382421</v>
      </c>
      <c r="AI3766">
        <v>0</v>
      </c>
    </row>
    <row r="3767" spans="1:37">
      <c r="A3767">
        <v>18</v>
      </c>
      <c r="B3767">
        <v>40</v>
      </c>
      <c r="C3767">
        <v>2024</v>
      </c>
      <c r="E3767">
        <v>99</v>
      </c>
      <c r="G3767">
        <v>99</v>
      </c>
      <c r="H3767">
        <v>2</v>
      </c>
      <c r="I3767">
        <v>99</v>
      </c>
      <c r="J3767">
        <v>177</v>
      </c>
      <c r="K3767">
        <v>99</v>
      </c>
      <c r="L3767">
        <v>2</v>
      </c>
      <c r="M3767">
        <v>99</v>
      </c>
      <c r="N3767">
        <v>99</v>
      </c>
      <c r="O3767">
        <v>99</v>
      </c>
      <c r="P3767">
        <v>99</v>
      </c>
      <c r="R3767">
        <v>0</v>
      </c>
    </row>
    <row r="3768" spans="1:37">
      <c r="A3768">
        <v>18</v>
      </c>
      <c r="B3768">
        <v>41</v>
      </c>
      <c r="C3768">
        <v>2024</v>
      </c>
      <c r="E3768">
        <v>99</v>
      </c>
      <c r="G3768">
        <v>99</v>
      </c>
      <c r="H3768">
        <v>2</v>
      </c>
      <c r="I3768">
        <v>99</v>
      </c>
      <c r="J3768">
        <v>178</v>
      </c>
      <c r="K3768">
        <v>99</v>
      </c>
      <c r="L3768">
        <v>2</v>
      </c>
      <c r="M3768">
        <v>99</v>
      </c>
      <c r="N3768">
        <v>99</v>
      </c>
      <c r="O3768">
        <v>99</v>
      </c>
      <c r="P3768">
        <v>99</v>
      </c>
      <c r="R3768">
        <v>0</v>
      </c>
    </row>
    <row r="3769" spans="1:37">
      <c r="A3769">
        <v>18</v>
      </c>
      <c r="B3769">
        <v>42</v>
      </c>
      <c r="C3769">
        <v>2024</v>
      </c>
      <c r="E3769">
        <v>99</v>
      </c>
      <c r="G3769">
        <v>99</v>
      </c>
      <c r="H3769">
        <v>2</v>
      </c>
      <c r="I3769">
        <v>99</v>
      </c>
      <c r="J3769">
        <v>181</v>
      </c>
      <c r="K3769">
        <v>99</v>
      </c>
      <c r="L3769">
        <v>2</v>
      </c>
      <c r="M3769">
        <v>99</v>
      </c>
      <c r="N3769">
        <v>99</v>
      </c>
      <c r="O3769">
        <v>99</v>
      </c>
      <c r="P3769">
        <v>99</v>
      </c>
      <c r="R3769">
        <v>0</v>
      </c>
    </row>
    <row r="3770" spans="1:37">
      <c r="A3770">
        <v>18</v>
      </c>
      <c r="B3770">
        <v>43</v>
      </c>
      <c r="C3770">
        <v>2024</v>
      </c>
      <c r="E3770">
        <v>99</v>
      </c>
      <c r="G3770">
        <v>99</v>
      </c>
      <c r="H3770">
        <v>1</v>
      </c>
      <c r="I3770">
        <v>99</v>
      </c>
      <c r="J3770">
        <v>262</v>
      </c>
      <c r="K3770">
        <v>99</v>
      </c>
      <c r="L3770">
        <v>2</v>
      </c>
      <c r="M3770">
        <v>99</v>
      </c>
      <c r="N3770">
        <v>99</v>
      </c>
      <c r="O3770">
        <v>99</v>
      </c>
      <c r="P3770">
        <v>99</v>
      </c>
      <c r="R3770">
        <v>0</v>
      </c>
    </row>
    <row r="3771" spans="1:37">
      <c r="A3771">
        <v>18</v>
      </c>
      <c r="B3771">
        <v>44</v>
      </c>
      <c r="C3771">
        <v>2024</v>
      </c>
      <c r="E3771">
        <v>99</v>
      </c>
      <c r="G3771">
        <v>99</v>
      </c>
      <c r="H3771">
        <v>2</v>
      </c>
      <c r="I3771">
        <v>99</v>
      </c>
      <c r="J3771">
        <v>267</v>
      </c>
      <c r="K3771">
        <v>99</v>
      </c>
      <c r="L3771">
        <v>2</v>
      </c>
      <c r="M3771">
        <v>99</v>
      </c>
      <c r="N3771">
        <v>99</v>
      </c>
      <c r="O3771">
        <v>99</v>
      </c>
      <c r="P3771">
        <v>99</v>
      </c>
      <c r="R3771">
        <v>0</v>
      </c>
    </row>
    <row r="3772" spans="1:37">
      <c r="A3772">
        <v>18</v>
      </c>
      <c r="B3772">
        <v>45</v>
      </c>
      <c r="C3772">
        <v>2024</v>
      </c>
      <c r="E3772">
        <v>99</v>
      </c>
      <c r="G3772">
        <v>99</v>
      </c>
      <c r="H3772">
        <v>1</v>
      </c>
      <c r="I3772">
        <v>99</v>
      </c>
      <c r="J3772">
        <v>309</v>
      </c>
      <c r="K3772">
        <v>99</v>
      </c>
      <c r="L3772">
        <v>2</v>
      </c>
      <c r="M3772">
        <v>99</v>
      </c>
      <c r="N3772">
        <v>99</v>
      </c>
      <c r="O3772">
        <v>99</v>
      </c>
      <c r="P3772">
        <v>99</v>
      </c>
      <c r="Q3772">
        <v>1</v>
      </c>
      <c r="R3772">
        <v>1</v>
      </c>
      <c r="S3772">
        <v>2</v>
      </c>
      <c r="T3772">
        <v>5</v>
      </c>
      <c r="U3772">
        <v>20.2</v>
      </c>
      <c r="V3772">
        <v>0</v>
      </c>
      <c r="W3772">
        <v>0</v>
      </c>
      <c r="X3772">
        <v>100</v>
      </c>
      <c r="Y3772">
        <v>0</v>
      </c>
      <c r="Z3772">
        <v>0</v>
      </c>
      <c r="AA3772">
        <v>0</v>
      </c>
      <c r="AB3772">
        <v>0</v>
      </c>
      <c r="AC3772">
        <v>0</v>
      </c>
      <c r="AG3772">
        <v>0.2994011976047905</v>
      </c>
      <c r="AH3772">
        <v>0.14440433212996387</v>
      </c>
      <c r="AI3772">
        <v>1</v>
      </c>
      <c r="AJ3772">
        <v>113.1</v>
      </c>
      <c r="AK3772">
        <v>13.962511848720609</v>
      </c>
    </row>
    <row r="3773" spans="1:37">
      <c r="A3773">
        <v>18</v>
      </c>
      <c r="B3773">
        <v>46</v>
      </c>
      <c r="C3773">
        <v>2024</v>
      </c>
      <c r="E3773">
        <v>99</v>
      </c>
      <c r="G3773">
        <v>99</v>
      </c>
      <c r="H3773">
        <v>2</v>
      </c>
      <c r="I3773">
        <v>99</v>
      </c>
      <c r="J3773">
        <v>470</v>
      </c>
      <c r="K3773">
        <v>99</v>
      </c>
      <c r="L3773">
        <v>2</v>
      </c>
      <c r="M3773">
        <v>99</v>
      </c>
      <c r="N3773">
        <v>99</v>
      </c>
      <c r="O3773">
        <v>99</v>
      </c>
      <c r="P3773">
        <v>99</v>
      </c>
      <c r="R3773">
        <v>0</v>
      </c>
    </row>
    <row r="3774" spans="1:37">
      <c r="A3774">
        <v>18</v>
      </c>
      <c r="B3774">
        <v>47</v>
      </c>
      <c r="C3774">
        <v>2024</v>
      </c>
      <c r="E3774">
        <v>99</v>
      </c>
      <c r="G3774">
        <v>99</v>
      </c>
      <c r="H3774">
        <v>2</v>
      </c>
      <c r="I3774">
        <v>99</v>
      </c>
      <c r="J3774">
        <v>629</v>
      </c>
      <c r="K3774">
        <v>99</v>
      </c>
      <c r="L3774">
        <v>2</v>
      </c>
      <c r="M3774">
        <v>99</v>
      </c>
      <c r="N3774">
        <v>99</v>
      </c>
      <c r="O3774">
        <v>99</v>
      </c>
      <c r="P3774">
        <v>99</v>
      </c>
      <c r="R3774">
        <v>0</v>
      </c>
    </row>
    <row r="3775" spans="1:37">
      <c r="A3775">
        <v>18</v>
      </c>
      <c r="B3775">
        <v>48</v>
      </c>
      <c r="C3775">
        <v>2024</v>
      </c>
      <c r="E3775">
        <v>99</v>
      </c>
      <c r="G3775">
        <v>99</v>
      </c>
      <c r="H3775">
        <v>1</v>
      </c>
      <c r="I3775">
        <v>99</v>
      </c>
      <c r="J3775">
        <v>643</v>
      </c>
      <c r="K3775">
        <v>99</v>
      </c>
      <c r="L3775">
        <v>2</v>
      </c>
      <c r="M3775">
        <v>99</v>
      </c>
      <c r="N3775">
        <v>99</v>
      </c>
      <c r="O3775">
        <v>99</v>
      </c>
      <c r="P3775">
        <v>99</v>
      </c>
      <c r="R3775">
        <v>0</v>
      </c>
    </row>
    <row r="3776" spans="1:37">
      <c r="A3776">
        <v>18</v>
      </c>
      <c r="B3776">
        <v>49</v>
      </c>
      <c r="C3776">
        <v>2024</v>
      </c>
      <c r="E3776">
        <v>99</v>
      </c>
      <c r="G3776">
        <v>99</v>
      </c>
      <c r="H3776">
        <v>2</v>
      </c>
      <c r="I3776">
        <v>99</v>
      </c>
      <c r="J3776">
        <v>704</v>
      </c>
      <c r="K3776">
        <v>99</v>
      </c>
      <c r="L3776">
        <v>2</v>
      </c>
      <c r="M3776">
        <v>99</v>
      </c>
      <c r="N3776">
        <v>99</v>
      </c>
      <c r="O3776">
        <v>99</v>
      </c>
      <c r="P3776">
        <v>99</v>
      </c>
      <c r="R3776">
        <v>0</v>
      </c>
    </row>
    <row r="3777" spans="1:37">
      <c r="A3777">
        <v>18</v>
      </c>
      <c r="B3777">
        <v>50</v>
      </c>
      <c r="C3777">
        <v>2024</v>
      </c>
      <c r="E3777">
        <v>99</v>
      </c>
      <c r="G3777">
        <v>99</v>
      </c>
      <c r="H3777">
        <v>1</v>
      </c>
      <c r="I3777">
        <v>99</v>
      </c>
      <c r="J3777">
        <v>802</v>
      </c>
      <c r="K3777">
        <v>99</v>
      </c>
      <c r="L3777">
        <v>2</v>
      </c>
      <c r="M3777">
        <v>99</v>
      </c>
      <c r="N3777">
        <v>99</v>
      </c>
      <c r="O3777">
        <v>99</v>
      </c>
      <c r="P3777">
        <v>99</v>
      </c>
      <c r="R3777">
        <v>0</v>
      </c>
    </row>
    <row r="3778" spans="1:37">
      <c r="A3778">
        <v>18</v>
      </c>
      <c r="B3778">
        <v>51</v>
      </c>
      <c r="C3778">
        <v>2024</v>
      </c>
      <c r="E3778">
        <v>99</v>
      </c>
      <c r="G3778">
        <v>99</v>
      </c>
      <c r="H3778">
        <v>1</v>
      </c>
      <c r="I3778">
        <v>99</v>
      </c>
      <c r="J3778">
        <v>103</v>
      </c>
      <c r="K3778">
        <v>99</v>
      </c>
      <c r="L3778">
        <v>3</v>
      </c>
      <c r="M3778">
        <v>99</v>
      </c>
      <c r="N3778">
        <v>99</v>
      </c>
      <c r="O3778">
        <v>99</v>
      </c>
      <c r="P3778">
        <v>99</v>
      </c>
      <c r="R3778">
        <v>0</v>
      </c>
    </row>
    <row r="3779" spans="1:37">
      <c r="A3779">
        <v>18</v>
      </c>
      <c r="B3779">
        <v>52</v>
      </c>
      <c r="C3779">
        <v>2024</v>
      </c>
      <c r="E3779">
        <v>99</v>
      </c>
      <c r="G3779">
        <v>99</v>
      </c>
      <c r="H3779">
        <v>2</v>
      </c>
      <c r="I3779">
        <v>99</v>
      </c>
      <c r="J3779">
        <v>106</v>
      </c>
      <c r="K3779">
        <v>99</v>
      </c>
      <c r="L3779">
        <v>3</v>
      </c>
      <c r="M3779">
        <v>99</v>
      </c>
      <c r="N3779">
        <v>99</v>
      </c>
      <c r="O3779">
        <v>99</v>
      </c>
      <c r="P3779">
        <v>99</v>
      </c>
      <c r="R3779">
        <v>0</v>
      </c>
    </row>
    <row r="3780" spans="1:37">
      <c r="A3780">
        <v>18</v>
      </c>
      <c r="B3780">
        <v>53</v>
      </c>
      <c r="C3780">
        <v>2024</v>
      </c>
      <c r="E3780">
        <v>99</v>
      </c>
      <c r="G3780">
        <v>99</v>
      </c>
      <c r="H3780">
        <v>1</v>
      </c>
      <c r="I3780">
        <v>99</v>
      </c>
      <c r="J3780">
        <v>110</v>
      </c>
      <c r="K3780">
        <v>99</v>
      </c>
      <c r="L3780">
        <v>3</v>
      </c>
      <c r="M3780">
        <v>99</v>
      </c>
      <c r="N3780">
        <v>99</v>
      </c>
      <c r="O3780">
        <v>99</v>
      </c>
      <c r="P3780">
        <v>99</v>
      </c>
      <c r="Q3780">
        <v>1</v>
      </c>
      <c r="R3780">
        <v>1</v>
      </c>
      <c r="S3780">
        <v>3</v>
      </c>
      <c r="T3780">
        <v>3</v>
      </c>
      <c r="U3780">
        <v>16.3</v>
      </c>
      <c r="V3780">
        <v>0</v>
      </c>
      <c r="W3780">
        <v>0</v>
      </c>
      <c r="X3780">
        <v>100</v>
      </c>
      <c r="Y3780">
        <v>0</v>
      </c>
      <c r="Z3780">
        <v>0</v>
      </c>
      <c r="AA3780">
        <v>0</v>
      </c>
      <c r="AB3780">
        <v>0</v>
      </c>
      <c r="AC3780">
        <v>0</v>
      </c>
      <c r="AG3780">
        <v>0.17421602787456444</v>
      </c>
      <c r="AH3780">
        <v>6.797217727811046E-2</v>
      </c>
      <c r="AI3780">
        <v>1</v>
      </c>
      <c r="AJ3780">
        <v>103.5</v>
      </c>
      <c r="AK3780">
        <v>14.701666102388764</v>
      </c>
    </row>
    <row r="3781" spans="1:37">
      <c r="A3781">
        <v>18</v>
      </c>
      <c r="B3781">
        <v>54</v>
      </c>
      <c r="C3781">
        <v>2024</v>
      </c>
      <c r="E3781">
        <v>99</v>
      </c>
      <c r="G3781">
        <v>99</v>
      </c>
      <c r="H3781">
        <v>1</v>
      </c>
      <c r="I3781">
        <v>99</v>
      </c>
      <c r="J3781">
        <v>111</v>
      </c>
      <c r="K3781">
        <v>99</v>
      </c>
      <c r="L3781">
        <v>3</v>
      </c>
      <c r="M3781">
        <v>99</v>
      </c>
      <c r="N3781">
        <v>99</v>
      </c>
      <c r="O3781">
        <v>99</v>
      </c>
      <c r="P3781">
        <v>99</v>
      </c>
      <c r="R3781">
        <v>0</v>
      </c>
    </row>
    <row r="3782" spans="1:37">
      <c r="A3782">
        <v>18</v>
      </c>
      <c r="B3782">
        <v>55</v>
      </c>
      <c r="C3782">
        <v>2024</v>
      </c>
      <c r="E3782">
        <v>99</v>
      </c>
      <c r="G3782">
        <v>99</v>
      </c>
      <c r="H3782">
        <v>1</v>
      </c>
      <c r="I3782">
        <v>99</v>
      </c>
      <c r="J3782">
        <v>116</v>
      </c>
      <c r="K3782">
        <v>99</v>
      </c>
      <c r="L3782">
        <v>3</v>
      </c>
      <c r="M3782">
        <v>99</v>
      </c>
      <c r="N3782">
        <v>99</v>
      </c>
      <c r="O3782">
        <v>99</v>
      </c>
      <c r="P3782">
        <v>99</v>
      </c>
      <c r="Q3782">
        <v>2</v>
      </c>
      <c r="R3782">
        <v>2</v>
      </c>
      <c r="S3782">
        <v>3</v>
      </c>
      <c r="T3782">
        <v>3</v>
      </c>
      <c r="U3782">
        <v>17.600000000000001</v>
      </c>
      <c r="V3782">
        <v>0</v>
      </c>
      <c r="W3782">
        <v>0</v>
      </c>
      <c r="X3782">
        <v>50</v>
      </c>
      <c r="Y3782">
        <v>50</v>
      </c>
      <c r="Z3782">
        <v>0</v>
      </c>
      <c r="AA3782">
        <v>5.6999999999999948</v>
      </c>
      <c r="AB3782">
        <v>0</v>
      </c>
      <c r="AC3782">
        <v>1</v>
      </c>
      <c r="AE3782">
        <v>100</v>
      </c>
      <c r="AG3782">
        <v>0.55096418732782382</v>
      </c>
      <c r="AH3782">
        <v>0.2288106396947458</v>
      </c>
      <c r="AI3782">
        <v>2</v>
      </c>
      <c r="AJ3782">
        <v>103.1</v>
      </c>
      <c r="AK3782">
        <v>15.433186992712365</v>
      </c>
    </row>
    <row r="3783" spans="1:37">
      <c r="A3783">
        <v>18</v>
      </c>
      <c r="B3783">
        <v>56</v>
      </c>
      <c r="C3783">
        <v>2024</v>
      </c>
      <c r="E3783">
        <v>99</v>
      </c>
      <c r="G3783">
        <v>99</v>
      </c>
      <c r="H3783">
        <v>2</v>
      </c>
      <c r="I3783">
        <v>99</v>
      </c>
      <c r="J3783">
        <v>117</v>
      </c>
      <c r="K3783">
        <v>99</v>
      </c>
      <c r="L3783">
        <v>3</v>
      </c>
      <c r="M3783">
        <v>99</v>
      </c>
      <c r="N3783">
        <v>99</v>
      </c>
      <c r="O3783">
        <v>99</v>
      </c>
      <c r="P3783">
        <v>99</v>
      </c>
      <c r="Q3783">
        <v>1</v>
      </c>
      <c r="R3783">
        <v>1</v>
      </c>
      <c r="S3783">
        <v>3</v>
      </c>
      <c r="T3783">
        <v>4</v>
      </c>
      <c r="U3783">
        <v>21.7</v>
      </c>
      <c r="V3783">
        <v>0</v>
      </c>
      <c r="W3783">
        <v>0</v>
      </c>
      <c r="X3783">
        <v>100</v>
      </c>
      <c r="Y3783">
        <v>0</v>
      </c>
      <c r="Z3783">
        <v>0</v>
      </c>
      <c r="AA3783">
        <v>0</v>
      </c>
      <c r="AB3783">
        <v>0</v>
      </c>
      <c r="AC3783">
        <v>0</v>
      </c>
      <c r="AG3783">
        <v>0.3058103975535168</v>
      </c>
      <c r="AH3783">
        <v>0.15013456761936397</v>
      </c>
      <c r="AI3783">
        <v>1</v>
      </c>
      <c r="AJ3783">
        <v>107.1</v>
      </c>
      <c r="AK3783">
        <v>17.664092136633947</v>
      </c>
    </row>
    <row r="3784" spans="1:37">
      <c r="A3784">
        <v>18</v>
      </c>
      <c r="B3784">
        <v>57</v>
      </c>
      <c r="C3784">
        <v>2024</v>
      </c>
      <c r="E3784">
        <v>99</v>
      </c>
      <c r="G3784">
        <v>99</v>
      </c>
      <c r="H3784">
        <v>1</v>
      </c>
      <c r="I3784">
        <v>99</v>
      </c>
      <c r="J3784">
        <v>134</v>
      </c>
      <c r="K3784">
        <v>99</v>
      </c>
      <c r="L3784">
        <v>3</v>
      </c>
      <c r="M3784">
        <v>99</v>
      </c>
      <c r="N3784">
        <v>99</v>
      </c>
      <c r="O3784">
        <v>99</v>
      </c>
      <c r="P3784">
        <v>99</v>
      </c>
      <c r="Q3784">
        <v>1</v>
      </c>
      <c r="R3784">
        <v>1</v>
      </c>
      <c r="S3784">
        <v>3</v>
      </c>
      <c r="T3784">
        <v>5</v>
      </c>
      <c r="U3784">
        <v>35.300000000000011</v>
      </c>
      <c r="V3784">
        <v>0</v>
      </c>
      <c r="W3784">
        <v>0</v>
      </c>
      <c r="X3784">
        <v>100</v>
      </c>
      <c r="Y3784">
        <v>100</v>
      </c>
      <c r="Z3784">
        <v>100</v>
      </c>
      <c r="AA3784">
        <v>0</v>
      </c>
      <c r="AB3784">
        <v>0</v>
      </c>
      <c r="AC3784">
        <v>0</v>
      </c>
      <c r="AG3784">
        <v>0.19047619047619055</v>
      </c>
      <c r="AH3784">
        <v>0.15743325811026576</v>
      </c>
      <c r="AI3784">
        <v>1</v>
      </c>
      <c r="AJ3784">
        <v>121.1</v>
      </c>
      <c r="AK3784">
        <v>19.876608145065433</v>
      </c>
    </row>
    <row r="3785" spans="1:37">
      <c r="A3785">
        <v>18</v>
      </c>
      <c r="B3785">
        <v>58</v>
      </c>
      <c r="C3785">
        <v>2024</v>
      </c>
      <c r="E3785">
        <v>99</v>
      </c>
      <c r="G3785">
        <v>99</v>
      </c>
      <c r="H3785">
        <v>2</v>
      </c>
      <c r="I3785">
        <v>99</v>
      </c>
      <c r="J3785">
        <v>141</v>
      </c>
      <c r="K3785">
        <v>99</v>
      </c>
      <c r="L3785">
        <v>3</v>
      </c>
      <c r="M3785">
        <v>99</v>
      </c>
      <c r="N3785">
        <v>99</v>
      </c>
      <c r="O3785">
        <v>99</v>
      </c>
      <c r="P3785">
        <v>99</v>
      </c>
      <c r="Q3785">
        <v>1</v>
      </c>
      <c r="R3785">
        <v>1</v>
      </c>
      <c r="S3785">
        <v>3</v>
      </c>
      <c r="T3785">
        <v>2</v>
      </c>
      <c r="U3785">
        <v>14.9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G3785">
        <v>0.19685039370078744</v>
      </c>
      <c r="AH3785">
        <v>7.062013005478987E-2</v>
      </c>
      <c r="AI3785">
        <v>1</v>
      </c>
      <c r="AJ3785">
        <v>99.9</v>
      </c>
      <c r="AK3785">
        <v>14.944789549223811</v>
      </c>
    </row>
    <row r="3786" spans="1:37">
      <c r="A3786">
        <v>18</v>
      </c>
      <c r="B3786">
        <v>59</v>
      </c>
      <c r="C3786">
        <v>2024</v>
      </c>
      <c r="E3786">
        <v>99</v>
      </c>
      <c r="G3786">
        <v>99</v>
      </c>
      <c r="H3786">
        <v>2</v>
      </c>
      <c r="I3786">
        <v>99</v>
      </c>
      <c r="J3786">
        <v>143</v>
      </c>
      <c r="K3786">
        <v>99</v>
      </c>
      <c r="L3786">
        <v>3</v>
      </c>
      <c r="M3786">
        <v>99</v>
      </c>
      <c r="N3786">
        <v>99</v>
      </c>
      <c r="O3786">
        <v>99</v>
      </c>
      <c r="P3786">
        <v>99</v>
      </c>
      <c r="R3786">
        <v>0</v>
      </c>
    </row>
    <row r="3787" spans="1:37">
      <c r="A3787">
        <v>18</v>
      </c>
      <c r="B3787">
        <v>60</v>
      </c>
      <c r="C3787">
        <v>2024</v>
      </c>
      <c r="E3787">
        <v>99</v>
      </c>
      <c r="G3787">
        <v>99</v>
      </c>
      <c r="H3787">
        <v>2</v>
      </c>
      <c r="I3787">
        <v>99</v>
      </c>
      <c r="J3787">
        <v>147</v>
      </c>
      <c r="K3787">
        <v>99</v>
      </c>
      <c r="L3787">
        <v>3</v>
      </c>
      <c r="M3787">
        <v>99</v>
      </c>
      <c r="N3787">
        <v>99</v>
      </c>
      <c r="O3787">
        <v>99</v>
      </c>
      <c r="P3787">
        <v>99</v>
      </c>
      <c r="R3787">
        <v>0</v>
      </c>
    </row>
    <row r="3788" spans="1:37">
      <c r="A3788">
        <v>18</v>
      </c>
      <c r="B3788">
        <v>61</v>
      </c>
      <c r="C3788">
        <v>2024</v>
      </c>
      <c r="E3788">
        <v>99</v>
      </c>
      <c r="G3788">
        <v>99</v>
      </c>
      <c r="H3788">
        <v>1</v>
      </c>
      <c r="I3788">
        <v>99</v>
      </c>
      <c r="J3788">
        <v>155</v>
      </c>
      <c r="K3788">
        <v>99</v>
      </c>
      <c r="L3788">
        <v>3</v>
      </c>
      <c r="M3788">
        <v>99</v>
      </c>
      <c r="N3788">
        <v>99</v>
      </c>
      <c r="O3788">
        <v>99</v>
      </c>
      <c r="P3788">
        <v>99</v>
      </c>
      <c r="R3788">
        <v>0</v>
      </c>
    </row>
    <row r="3789" spans="1:37">
      <c r="A3789">
        <v>18</v>
      </c>
      <c r="B3789">
        <v>62</v>
      </c>
      <c r="C3789">
        <v>2024</v>
      </c>
      <c r="E3789">
        <v>99</v>
      </c>
      <c r="G3789">
        <v>99</v>
      </c>
      <c r="H3789">
        <v>2</v>
      </c>
      <c r="I3789">
        <v>99</v>
      </c>
      <c r="J3789">
        <v>160</v>
      </c>
      <c r="K3789">
        <v>99</v>
      </c>
      <c r="L3789">
        <v>3</v>
      </c>
      <c r="M3789">
        <v>99</v>
      </c>
      <c r="N3789">
        <v>99</v>
      </c>
      <c r="O3789">
        <v>99</v>
      </c>
      <c r="P3789">
        <v>99</v>
      </c>
      <c r="R3789">
        <v>0</v>
      </c>
    </row>
    <row r="3790" spans="1:37">
      <c r="A3790">
        <v>18</v>
      </c>
      <c r="B3790">
        <v>63</v>
      </c>
      <c r="C3790">
        <v>2024</v>
      </c>
      <c r="E3790">
        <v>99</v>
      </c>
      <c r="G3790">
        <v>99</v>
      </c>
      <c r="H3790">
        <v>1</v>
      </c>
      <c r="I3790">
        <v>99</v>
      </c>
      <c r="J3790">
        <v>171</v>
      </c>
      <c r="K3790">
        <v>99</v>
      </c>
      <c r="L3790">
        <v>3</v>
      </c>
      <c r="M3790">
        <v>99</v>
      </c>
      <c r="N3790">
        <v>99</v>
      </c>
      <c r="O3790">
        <v>99</v>
      </c>
      <c r="P3790">
        <v>99</v>
      </c>
      <c r="R3790">
        <v>0</v>
      </c>
    </row>
    <row r="3791" spans="1:37">
      <c r="A3791">
        <v>18</v>
      </c>
      <c r="B3791">
        <v>64</v>
      </c>
      <c r="C3791">
        <v>2024</v>
      </c>
      <c r="E3791">
        <v>99</v>
      </c>
      <c r="G3791">
        <v>99</v>
      </c>
      <c r="H3791">
        <v>2</v>
      </c>
      <c r="I3791">
        <v>99</v>
      </c>
      <c r="J3791">
        <v>175</v>
      </c>
      <c r="K3791">
        <v>99</v>
      </c>
      <c r="L3791">
        <v>3</v>
      </c>
      <c r="M3791">
        <v>99</v>
      </c>
      <c r="N3791">
        <v>99</v>
      </c>
      <c r="O3791">
        <v>99</v>
      </c>
      <c r="P3791">
        <v>99</v>
      </c>
      <c r="R3791">
        <v>0</v>
      </c>
    </row>
    <row r="3792" spans="1:37">
      <c r="A3792">
        <v>18</v>
      </c>
      <c r="B3792">
        <v>65</v>
      </c>
      <c r="C3792">
        <v>2024</v>
      </c>
      <c r="E3792">
        <v>99</v>
      </c>
      <c r="G3792">
        <v>99</v>
      </c>
      <c r="H3792">
        <v>2</v>
      </c>
      <c r="I3792">
        <v>99</v>
      </c>
      <c r="J3792">
        <v>177</v>
      </c>
      <c r="K3792">
        <v>99</v>
      </c>
      <c r="L3792">
        <v>3</v>
      </c>
      <c r="M3792">
        <v>99</v>
      </c>
      <c r="N3792">
        <v>99</v>
      </c>
      <c r="O3792">
        <v>99</v>
      </c>
      <c r="P3792">
        <v>99</v>
      </c>
      <c r="Q3792">
        <v>1</v>
      </c>
      <c r="R3792">
        <v>1</v>
      </c>
      <c r="S3792">
        <v>3</v>
      </c>
      <c r="T3792">
        <v>5</v>
      </c>
      <c r="U3792">
        <v>31.9</v>
      </c>
      <c r="V3792">
        <v>0</v>
      </c>
      <c r="W3792">
        <v>0</v>
      </c>
      <c r="X3792">
        <v>100</v>
      </c>
      <c r="Y3792">
        <v>100</v>
      </c>
      <c r="Z3792">
        <v>0</v>
      </c>
      <c r="AA3792">
        <v>0</v>
      </c>
      <c r="AB3792">
        <v>0</v>
      </c>
      <c r="AC3792">
        <v>0</v>
      </c>
      <c r="AG3792">
        <v>0.78740157480314976</v>
      </c>
      <c r="AH3792">
        <v>0.629625974538636</v>
      </c>
      <c r="AI3792">
        <v>1</v>
      </c>
      <c r="AJ3792">
        <v>115.8</v>
      </c>
      <c r="AK3792">
        <v>20.543053864392121</v>
      </c>
    </row>
    <row r="3793" spans="1:37">
      <c r="A3793">
        <v>18</v>
      </c>
      <c r="B3793">
        <v>66</v>
      </c>
      <c r="C3793">
        <v>2024</v>
      </c>
      <c r="E3793">
        <v>99</v>
      </c>
      <c r="G3793">
        <v>99</v>
      </c>
      <c r="H3793">
        <v>2</v>
      </c>
      <c r="I3793">
        <v>99</v>
      </c>
      <c r="J3793">
        <v>178</v>
      </c>
      <c r="K3793">
        <v>99</v>
      </c>
      <c r="L3793">
        <v>3</v>
      </c>
      <c r="M3793">
        <v>99</v>
      </c>
      <c r="N3793">
        <v>99</v>
      </c>
      <c r="O3793">
        <v>99</v>
      </c>
      <c r="P3793">
        <v>99</v>
      </c>
      <c r="R3793">
        <v>0</v>
      </c>
    </row>
    <row r="3794" spans="1:37">
      <c r="A3794">
        <v>18</v>
      </c>
      <c r="B3794">
        <v>67</v>
      </c>
      <c r="C3794">
        <v>2024</v>
      </c>
      <c r="E3794">
        <v>99</v>
      </c>
      <c r="G3794">
        <v>99</v>
      </c>
      <c r="H3794">
        <v>2</v>
      </c>
      <c r="I3794">
        <v>99</v>
      </c>
      <c r="J3794">
        <v>181</v>
      </c>
      <c r="K3794">
        <v>99</v>
      </c>
      <c r="L3794">
        <v>3</v>
      </c>
      <c r="M3794">
        <v>99</v>
      </c>
      <c r="N3794">
        <v>99</v>
      </c>
      <c r="O3794">
        <v>99</v>
      </c>
      <c r="P3794">
        <v>99</v>
      </c>
      <c r="Q3794">
        <v>2</v>
      </c>
      <c r="R3794">
        <v>2</v>
      </c>
      <c r="S3794">
        <v>3</v>
      </c>
      <c r="T3794">
        <v>4.5</v>
      </c>
      <c r="U3794">
        <v>12.9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0.80000000000000926</v>
      </c>
      <c r="AB3794">
        <v>0</v>
      </c>
      <c r="AC3794">
        <v>0.5</v>
      </c>
      <c r="AE3794">
        <v>-99.999999999998522</v>
      </c>
      <c r="AG3794">
        <v>1.3245033112582778</v>
      </c>
      <c r="AH3794">
        <v>0.46250649839556879</v>
      </c>
      <c r="AI3794">
        <v>2</v>
      </c>
      <c r="AJ3794">
        <v>99.1</v>
      </c>
      <c r="AK3794">
        <v>13.257898343086637</v>
      </c>
    </row>
    <row r="3795" spans="1:37">
      <c r="A3795">
        <v>18</v>
      </c>
      <c r="B3795">
        <v>68</v>
      </c>
      <c r="C3795">
        <v>2024</v>
      </c>
      <c r="E3795">
        <v>99</v>
      </c>
      <c r="G3795">
        <v>99</v>
      </c>
      <c r="H3795">
        <v>1</v>
      </c>
      <c r="I3795">
        <v>99</v>
      </c>
      <c r="J3795">
        <v>262</v>
      </c>
      <c r="K3795">
        <v>99</v>
      </c>
      <c r="L3795">
        <v>3</v>
      </c>
      <c r="M3795">
        <v>99</v>
      </c>
      <c r="N3795">
        <v>99</v>
      </c>
      <c r="O3795">
        <v>99</v>
      </c>
      <c r="P3795">
        <v>99</v>
      </c>
      <c r="R3795">
        <v>0</v>
      </c>
    </row>
    <row r="3796" spans="1:37">
      <c r="A3796">
        <v>18</v>
      </c>
      <c r="B3796">
        <v>69</v>
      </c>
      <c r="C3796">
        <v>2024</v>
      </c>
      <c r="E3796">
        <v>99</v>
      </c>
      <c r="G3796">
        <v>99</v>
      </c>
      <c r="H3796">
        <v>2</v>
      </c>
      <c r="I3796">
        <v>99</v>
      </c>
      <c r="J3796">
        <v>267</v>
      </c>
      <c r="K3796">
        <v>99</v>
      </c>
      <c r="L3796">
        <v>3</v>
      </c>
      <c r="M3796">
        <v>99</v>
      </c>
      <c r="N3796">
        <v>99</v>
      </c>
      <c r="O3796">
        <v>99</v>
      </c>
      <c r="P3796">
        <v>99</v>
      </c>
      <c r="R3796">
        <v>0</v>
      </c>
    </row>
    <row r="3797" spans="1:37">
      <c r="A3797">
        <v>18</v>
      </c>
      <c r="B3797">
        <v>70</v>
      </c>
      <c r="C3797">
        <v>2024</v>
      </c>
      <c r="E3797">
        <v>99</v>
      </c>
      <c r="G3797">
        <v>99</v>
      </c>
      <c r="H3797">
        <v>1</v>
      </c>
      <c r="I3797">
        <v>99</v>
      </c>
      <c r="J3797">
        <v>309</v>
      </c>
      <c r="K3797">
        <v>99</v>
      </c>
      <c r="L3797">
        <v>3</v>
      </c>
      <c r="M3797">
        <v>99</v>
      </c>
      <c r="N3797">
        <v>99</v>
      </c>
      <c r="O3797">
        <v>99</v>
      </c>
      <c r="P3797">
        <v>99</v>
      </c>
      <c r="Q3797">
        <v>1</v>
      </c>
      <c r="R3797">
        <v>1</v>
      </c>
      <c r="S3797">
        <v>3</v>
      </c>
      <c r="T3797">
        <v>5</v>
      </c>
      <c r="U3797">
        <v>22.5</v>
      </c>
      <c r="V3797">
        <v>0</v>
      </c>
      <c r="W3797">
        <v>0</v>
      </c>
      <c r="X3797">
        <v>100</v>
      </c>
      <c r="Y3797">
        <v>0</v>
      </c>
      <c r="Z3797">
        <v>0</v>
      </c>
      <c r="AA3797">
        <v>0</v>
      </c>
      <c r="AB3797">
        <v>0</v>
      </c>
      <c r="AC3797">
        <v>0</v>
      </c>
      <c r="AG3797">
        <v>0.2994011976047905</v>
      </c>
      <c r="AH3797">
        <v>0.16084640955070237</v>
      </c>
      <c r="AI3797">
        <v>1</v>
      </c>
      <c r="AJ3797">
        <v>110.6</v>
      </c>
      <c r="AK3797">
        <v>16.630953037813427</v>
      </c>
    </row>
    <row r="3798" spans="1:37">
      <c r="A3798">
        <v>18</v>
      </c>
      <c r="B3798">
        <v>71</v>
      </c>
      <c r="C3798">
        <v>2024</v>
      </c>
      <c r="E3798">
        <v>99</v>
      </c>
      <c r="G3798">
        <v>99</v>
      </c>
      <c r="H3798">
        <v>2</v>
      </c>
      <c r="I3798">
        <v>99</v>
      </c>
      <c r="J3798">
        <v>470</v>
      </c>
      <c r="K3798">
        <v>99</v>
      </c>
      <c r="L3798">
        <v>3</v>
      </c>
      <c r="M3798">
        <v>99</v>
      </c>
      <c r="N3798">
        <v>99</v>
      </c>
      <c r="O3798">
        <v>99</v>
      </c>
      <c r="P3798">
        <v>99</v>
      </c>
      <c r="R3798">
        <v>0</v>
      </c>
    </row>
    <row r="3799" spans="1:37">
      <c r="A3799">
        <v>18</v>
      </c>
      <c r="B3799">
        <v>72</v>
      </c>
      <c r="C3799">
        <v>2024</v>
      </c>
      <c r="E3799">
        <v>99</v>
      </c>
      <c r="G3799">
        <v>99</v>
      </c>
      <c r="H3799">
        <v>2</v>
      </c>
      <c r="I3799">
        <v>99</v>
      </c>
      <c r="J3799">
        <v>629</v>
      </c>
      <c r="K3799">
        <v>99</v>
      </c>
      <c r="L3799">
        <v>3</v>
      </c>
      <c r="M3799">
        <v>99</v>
      </c>
      <c r="N3799">
        <v>99</v>
      </c>
      <c r="O3799">
        <v>99</v>
      </c>
      <c r="P3799">
        <v>99</v>
      </c>
      <c r="R3799">
        <v>0</v>
      </c>
    </row>
    <row r="3800" spans="1:37">
      <c r="A3800">
        <v>18</v>
      </c>
      <c r="B3800">
        <v>73</v>
      </c>
      <c r="C3800">
        <v>2024</v>
      </c>
      <c r="E3800">
        <v>99</v>
      </c>
      <c r="G3800">
        <v>99</v>
      </c>
      <c r="H3800">
        <v>1</v>
      </c>
      <c r="I3800">
        <v>99</v>
      </c>
      <c r="J3800">
        <v>643</v>
      </c>
      <c r="K3800">
        <v>99</v>
      </c>
      <c r="L3800">
        <v>3</v>
      </c>
      <c r="M3800">
        <v>99</v>
      </c>
      <c r="N3800">
        <v>99</v>
      </c>
      <c r="O3800">
        <v>99</v>
      </c>
      <c r="P3800">
        <v>99</v>
      </c>
      <c r="Q3800">
        <v>2</v>
      </c>
      <c r="R3800">
        <v>2</v>
      </c>
      <c r="S3800">
        <v>3</v>
      </c>
      <c r="T3800">
        <v>6</v>
      </c>
      <c r="U3800">
        <v>23.3</v>
      </c>
      <c r="V3800">
        <v>0</v>
      </c>
      <c r="W3800">
        <v>0</v>
      </c>
      <c r="X3800">
        <v>50</v>
      </c>
      <c r="Y3800">
        <v>50</v>
      </c>
      <c r="Z3800">
        <v>0</v>
      </c>
      <c r="AA3800">
        <v>9.3000000000000007</v>
      </c>
      <c r="AB3800">
        <v>0</v>
      </c>
      <c r="AC3800">
        <v>1</v>
      </c>
      <c r="AE3800">
        <v>100.00000000000011</v>
      </c>
      <c r="AG3800">
        <v>0.95693779904306242</v>
      </c>
      <c r="AH3800">
        <v>0.62064648455709037</v>
      </c>
      <c r="AI3800">
        <v>1</v>
      </c>
      <c r="AJ3800">
        <v>100.9</v>
      </c>
      <c r="AK3800">
        <v>13.628703300655538</v>
      </c>
    </row>
    <row r="3801" spans="1:37">
      <c r="A3801">
        <v>18</v>
      </c>
      <c r="B3801">
        <v>74</v>
      </c>
      <c r="C3801">
        <v>2024</v>
      </c>
      <c r="E3801">
        <v>99</v>
      </c>
      <c r="G3801">
        <v>99</v>
      </c>
      <c r="H3801">
        <v>2</v>
      </c>
      <c r="I3801">
        <v>99</v>
      </c>
      <c r="J3801">
        <v>704</v>
      </c>
      <c r="K3801">
        <v>99</v>
      </c>
      <c r="L3801">
        <v>3</v>
      </c>
      <c r="M3801">
        <v>99</v>
      </c>
      <c r="N3801">
        <v>99</v>
      </c>
      <c r="O3801">
        <v>99</v>
      </c>
      <c r="P3801">
        <v>99</v>
      </c>
      <c r="R3801">
        <v>0</v>
      </c>
    </row>
    <row r="3802" spans="1:37">
      <c r="A3802">
        <v>18</v>
      </c>
      <c r="B3802">
        <v>75</v>
      </c>
      <c r="C3802">
        <v>2024</v>
      </c>
      <c r="E3802">
        <v>99</v>
      </c>
      <c r="G3802">
        <v>99</v>
      </c>
      <c r="H3802">
        <v>1</v>
      </c>
      <c r="I3802">
        <v>99</v>
      </c>
      <c r="J3802">
        <v>802</v>
      </c>
      <c r="K3802">
        <v>99</v>
      </c>
      <c r="L3802">
        <v>3</v>
      </c>
      <c r="M3802">
        <v>99</v>
      </c>
      <c r="N3802">
        <v>99</v>
      </c>
      <c r="O3802">
        <v>99</v>
      </c>
      <c r="P3802">
        <v>99</v>
      </c>
      <c r="Q3802">
        <v>1</v>
      </c>
      <c r="R3802">
        <v>1</v>
      </c>
      <c r="S3802">
        <v>3</v>
      </c>
      <c r="T3802">
        <v>5</v>
      </c>
      <c r="U3802">
        <v>17.2</v>
      </c>
      <c r="V3802">
        <v>0</v>
      </c>
      <c r="W3802">
        <v>0</v>
      </c>
      <c r="X3802">
        <v>100</v>
      </c>
      <c r="Y3802">
        <v>0</v>
      </c>
      <c r="Z3802">
        <v>0</v>
      </c>
      <c r="AA3802">
        <v>0</v>
      </c>
      <c r="AB3802">
        <v>0</v>
      </c>
      <c r="AC3802">
        <v>0</v>
      </c>
      <c r="AG3802">
        <v>2.3809523809523818</v>
      </c>
      <c r="AH3802">
        <v>0.93605442176870723</v>
      </c>
      <c r="AI3802">
        <v>1</v>
      </c>
      <c r="AJ3802">
        <v>107.1</v>
      </c>
      <c r="AK3802">
        <v>14.001031555304325</v>
      </c>
    </row>
    <row r="3803" spans="1:37">
      <c r="A3803">
        <v>18</v>
      </c>
      <c r="B3803">
        <v>76</v>
      </c>
      <c r="C3803">
        <v>2024</v>
      </c>
      <c r="E3803">
        <v>99</v>
      </c>
      <c r="G3803">
        <v>99</v>
      </c>
      <c r="H3803">
        <v>1</v>
      </c>
      <c r="I3803">
        <v>99</v>
      </c>
      <c r="J3803">
        <v>103</v>
      </c>
      <c r="K3803">
        <v>99</v>
      </c>
      <c r="L3803">
        <v>4</v>
      </c>
      <c r="M3803">
        <v>99</v>
      </c>
      <c r="N3803">
        <v>99</v>
      </c>
      <c r="O3803">
        <v>99</v>
      </c>
      <c r="P3803">
        <v>99</v>
      </c>
      <c r="R3803">
        <v>0</v>
      </c>
    </row>
    <row r="3804" spans="1:37">
      <c r="A3804">
        <v>18</v>
      </c>
      <c r="B3804">
        <v>77</v>
      </c>
      <c r="C3804">
        <v>2024</v>
      </c>
      <c r="E3804">
        <v>99</v>
      </c>
      <c r="G3804">
        <v>99</v>
      </c>
      <c r="H3804">
        <v>2</v>
      </c>
      <c r="I3804">
        <v>99</v>
      </c>
      <c r="J3804">
        <v>106</v>
      </c>
      <c r="K3804">
        <v>99</v>
      </c>
      <c r="L3804">
        <v>4</v>
      </c>
      <c r="M3804">
        <v>99</v>
      </c>
      <c r="N3804">
        <v>99</v>
      </c>
      <c r="O3804">
        <v>99</v>
      </c>
      <c r="P3804">
        <v>99</v>
      </c>
      <c r="Q3804">
        <v>5</v>
      </c>
      <c r="R3804">
        <v>6</v>
      </c>
      <c r="S3804">
        <v>4</v>
      </c>
      <c r="T3804">
        <v>5</v>
      </c>
      <c r="U3804">
        <v>27.36666666666666</v>
      </c>
      <c r="V3804">
        <v>0</v>
      </c>
      <c r="W3804">
        <v>0</v>
      </c>
      <c r="X3804">
        <v>100</v>
      </c>
      <c r="Y3804">
        <v>83.333333333333314</v>
      </c>
      <c r="Z3804">
        <v>0</v>
      </c>
      <c r="AA3804">
        <v>5.4266830466583293</v>
      </c>
      <c r="AB3804">
        <v>0</v>
      </c>
      <c r="AC3804">
        <v>1.1547005383792519</v>
      </c>
      <c r="AE3804">
        <v>-15.692673401648026</v>
      </c>
      <c r="AG3804">
        <v>4.026845637583893</v>
      </c>
      <c r="AH3804">
        <v>2.5967453702971555</v>
      </c>
      <c r="AI3804">
        <v>6</v>
      </c>
      <c r="AJ3804">
        <v>114.34999999999998</v>
      </c>
      <c r="AK3804">
        <v>18.40155974239136</v>
      </c>
    </row>
    <row r="3805" spans="1:37">
      <c r="A3805">
        <v>18</v>
      </c>
      <c r="B3805">
        <v>78</v>
      </c>
      <c r="C3805">
        <v>2024</v>
      </c>
      <c r="E3805">
        <v>99</v>
      </c>
      <c r="G3805">
        <v>99</v>
      </c>
      <c r="H3805">
        <v>1</v>
      </c>
      <c r="I3805">
        <v>99</v>
      </c>
      <c r="J3805">
        <v>110</v>
      </c>
      <c r="K3805">
        <v>99</v>
      </c>
      <c r="L3805">
        <v>4</v>
      </c>
      <c r="M3805">
        <v>99</v>
      </c>
      <c r="N3805">
        <v>99</v>
      </c>
      <c r="O3805">
        <v>99</v>
      </c>
      <c r="P3805">
        <v>99</v>
      </c>
      <c r="Q3805">
        <v>5</v>
      </c>
      <c r="R3805">
        <v>6</v>
      </c>
      <c r="S3805">
        <v>4</v>
      </c>
      <c r="T3805">
        <v>4.3333333333333321</v>
      </c>
      <c r="U3805">
        <v>29.85</v>
      </c>
      <c r="V3805">
        <v>0</v>
      </c>
      <c r="W3805">
        <v>0</v>
      </c>
      <c r="X3805">
        <v>100</v>
      </c>
      <c r="Y3805">
        <v>83.333333333333314</v>
      </c>
      <c r="Z3805">
        <v>16.666666666666671</v>
      </c>
      <c r="AA3805">
        <v>5.958956843833227</v>
      </c>
      <c r="AB3805">
        <v>0</v>
      </c>
      <c r="AC3805">
        <v>1.1055415967851339</v>
      </c>
      <c r="AE3805">
        <v>69.572260658920996</v>
      </c>
      <c r="AG3805">
        <v>1.0452961672473868</v>
      </c>
      <c r="AH3805">
        <v>0.74685993561408492</v>
      </c>
      <c r="AI3805">
        <v>6</v>
      </c>
      <c r="AJ3805">
        <v>118.48333333333331</v>
      </c>
      <c r="AK3805">
        <v>17.772087645862534</v>
      </c>
    </row>
    <row r="3806" spans="1:37">
      <c r="A3806">
        <v>18</v>
      </c>
      <c r="B3806">
        <v>79</v>
      </c>
      <c r="C3806">
        <v>2024</v>
      </c>
      <c r="E3806">
        <v>99</v>
      </c>
      <c r="G3806">
        <v>99</v>
      </c>
      <c r="H3806">
        <v>1</v>
      </c>
      <c r="I3806">
        <v>99</v>
      </c>
      <c r="J3806">
        <v>111</v>
      </c>
      <c r="K3806">
        <v>99</v>
      </c>
      <c r="L3806">
        <v>4</v>
      </c>
      <c r="M3806">
        <v>99</v>
      </c>
      <c r="N3806">
        <v>99</v>
      </c>
      <c r="O3806">
        <v>99</v>
      </c>
      <c r="P3806">
        <v>99</v>
      </c>
      <c r="Q3806">
        <v>4</v>
      </c>
      <c r="R3806">
        <v>4</v>
      </c>
      <c r="S3806">
        <v>4</v>
      </c>
      <c r="T3806">
        <v>4.5</v>
      </c>
      <c r="U3806">
        <v>23.975000000000001</v>
      </c>
      <c r="V3806">
        <v>0</v>
      </c>
      <c r="W3806">
        <v>0</v>
      </c>
      <c r="X3806">
        <v>100</v>
      </c>
      <c r="Y3806">
        <v>75</v>
      </c>
      <c r="Z3806">
        <v>0</v>
      </c>
      <c r="AA3806">
        <v>3.041689497631197</v>
      </c>
      <c r="AB3806">
        <v>0</v>
      </c>
      <c r="AC3806">
        <v>0.5</v>
      </c>
      <c r="AE3806">
        <v>-41.917493583514954</v>
      </c>
      <c r="AG3806">
        <v>0.82644628099173589</v>
      </c>
      <c r="AH3806">
        <v>0.4244846649935155</v>
      </c>
      <c r="AI3806">
        <v>4</v>
      </c>
      <c r="AJ3806">
        <v>114.75</v>
      </c>
      <c r="AK3806">
        <v>15.831566645706539</v>
      </c>
    </row>
    <row r="3807" spans="1:37">
      <c r="A3807">
        <v>18</v>
      </c>
      <c r="B3807">
        <v>80</v>
      </c>
      <c r="C3807">
        <v>2024</v>
      </c>
      <c r="E3807">
        <v>99</v>
      </c>
      <c r="G3807">
        <v>99</v>
      </c>
      <c r="H3807">
        <v>1</v>
      </c>
      <c r="I3807">
        <v>99</v>
      </c>
      <c r="J3807">
        <v>116</v>
      </c>
      <c r="K3807">
        <v>99</v>
      </c>
      <c r="L3807">
        <v>4</v>
      </c>
      <c r="M3807">
        <v>99</v>
      </c>
      <c r="N3807">
        <v>99</v>
      </c>
      <c r="O3807">
        <v>99</v>
      </c>
      <c r="P3807">
        <v>99</v>
      </c>
      <c r="Q3807">
        <v>7</v>
      </c>
      <c r="R3807">
        <v>7</v>
      </c>
      <c r="S3807">
        <v>4</v>
      </c>
      <c r="T3807">
        <v>3.5714285714285721</v>
      </c>
      <c r="U3807">
        <v>22.75714285714287</v>
      </c>
      <c r="V3807">
        <v>0</v>
      </c>
      <c r="W3807">
        <v>0</v>
      </c>
      <c r="X3807">
        <v>85.714285714285694</v>
      </c>
      <c r="Y3807">
        <v>42.857142857142847</v>
      </c>
      <c r="Z3807">
        <v>0</v>
      </c>
      <c r="AA3807">
        <v>4.5468535880343008</v>
      </c>
      <c r="AB3807">
        <v>0</v>
      </c>
      <c r="AC3807">
        <v>1.0497813183356473</v>
      </c>
      <c r="AE3807">
        <v>-86.580310263752949</v>
      </c>
      <c r="AG3807">
        <v>1.9283746556473829</v>
      </c>
      <c r="AH3807">
        <v>1.0354981506640062</v>
      </c>
      <c r="AI3807">
        <v>2</v>
      </c>
      <c r="AJ3807">
        <v>101.65</v>
      </c>
      <c r="AK3807">
        <v>16.030566416535063</v>
      </c>
    </row>
    <row r="3808" spans="1:37">
      <c r="A3808">
        <v>18</v>
      </c>
      <c r="B3808">
        <v>81</v>
      </c>
      <c r="C3808">
        <v>2024</v>
      </c>
      <c r="E3808">
        <v>99</v>
      </c>
      <c r="G3808">
        <v>99</v>
      </c>
      <c r="H3808">
        <v>2</v>
      </c>
      <c r="I3808">
        <v>99</v>
      </c>
      <c r="J3808">
        <v>117</v>
      </c>
      <c r="K3808">
        <v>99</v>
      </c>
      <c r="L3808">
        <v>4</v>
      </c>
      <c r="M3808">
        <v>99</v>
      </c>
      <c r="N3808">
        <v>99</v>
      </c>
      <c r="O3808">
        <v>99</v>
      </c>
      <c r="P3808">
        <v>99</v>
      </c>
      <c r="Q3808">
        <v>5</v>
      </c>
      <c r="R3808">
        <v>7</v>
      </c>
      <c r="S3808">
        <v>4</v>
      </c>
      <c r="T3808">
        <v>3.8571428571428559</v>
      </c>
      <c r="U3808">
        <v>22.81428571428572</v>
      </c>
      <c r="V3808">
        <v>0</v>
      </c>
      <c r="W3808">
        <v>0</v>
      </c>
      <c r="X3808">
        <v>100</v>
      </c>
      <c r="Y3808">
        <v>57.142857142857153</v>
      </c>
      <c r="Z3808">
        <v>0</v>
      </c>
      <c r="AA3808">
        <v>4.7621809443718988</v>
      </c>
      <c r="AB3808">
        <v>0</v>
      </c>
      <c r="AC3808">
        <v>0.83299312783504187</v>
      </c>
      <c r="AE3808">
        <v>72.076675009472353</v>
      </c>
      <c r="AG3808">
        <v>2.140672782874617</v>
      </c>
      <c r="AH3808">
        <v>1.1049073939544889</v>
      </c>
      <c r="AI3808">
        <v>7</v>
      </c>
      <c r="AJ3808">
        <v>110.24285714285718</v>
      </c>
      <c r="AK3808">
        <v>16.837688494215229</v>
      </c>
    </row>
    <row r="3809" spans="1:37">
      <c r="A3809">
        <v>18</v>
      </c>
      <c r="B3809">
        <v>82</v>
      </c>
      <c r="C3809">
        <v>2024</v>
      </c>
      <c r="E3809">
        <v>99</v>
      </c>
      <c r="G3809">
        <v>99</v>
      </c>
      <c r="H3809">
        <v>1</v>
      </c>
      <c r="I3809">
        <v>99</v>
      </c>
      <c r="J3809">
        <v>134</v>
      </c>
      <c r="K3809">
        <v>99</v>
      </c>
      <c r="L3809">
        <v>4</v>
      </c>
      <c r="M3809">
        <v>99</v>
      </c>
      <c r="N3809">
        <v>99</v>
      </c>
      <c r="O3809">
        <v>99</v>
      </c>
      <c r="P3809">
        <v>99</v>
      </c>
      <c r="Q3809">
        <v>2</v>
      </c>
      <c r="R3809">
        <v>2</v>
      </c>
      <c r="S3809">
        <v>4</v>
      </c>
      <c r="T3809">
        <v>4.5</v>
      </c>
      <c r="U3809">
        <v>23</v>
      </c>
      <c r="V3809">
        <v>0</v>
      </c>
      <c r="W3809">
        <v>0</v>
      </c>
      <c r="X3809">
        <v>50</v>
      </c>
      <c r="Y3809">
        <v>50</v>
      </c>
      <c r="Z3809">
        <v>0</v>
      </c>
      <c r="AA3809">
        <v>7</v>
      </c>
      <c r="AB3809">
        <v>0</v>
      </c>
      <c r="AC3809">
        <v>1.5</v>
      </c>
      <c r="AE3809">
        <v>100</v>
      </c>
      <c r="AG3809">
        <v>0.3809523809523811</v>
      </c>
      <c r="AH3809">
        <v>0.20515382076691849</v>
      </c>
      <c r="AI3809">
        <v>2</v>
      </c>
      <c r="AJ3809">
        <v>109.65</v>
      </c>
      <c r="AK3809">
        <v>16.830948927341652</v>
      </c>
    </row>
    <row r="3810" spans="1:37">
      <c r="A3810">
        <v>18</v>
      </c>
      <c r="B3810">
        <v>83</v>
      </c>
      <c r="C3810">
        <v>2024</v>
      </c>
      <c r="E3810">
        <v>99</v>
      </c>
      <c r="G3810">
        <v>99</v>
      </c>
      <c r="H3810">
        <v>2</v>
      </c>
      <c r="I3810">
        <v>99</v>
      </c>
      <c r="J3810">
        <v>141</v>
      </c>
      <c r="K3810">
        <v>99</v>
      </c>
      <c r="L3810">
        <v>4</v>
      </c>
      <c r="M3810">
        <v>99</v>
      </c>
      <c r="N3810">
        <v>99</v>
      </c>
      <c r="O3810">
        <v>99</v>
      </c>
      <c r="P3810">
        <v>99</v>
      </c>
      <c r="Q3810">
        <v>5</v>
      </c>
      <c r="R3810">
        <v>5</v>
      </c>
      <c r="S3810">
        <v>4</v>
      </c>
      <c r="T3810">
        <v>5.2</v>
      </c>
      <c r="U3810">
        <v>20.92</v>
      </c>
      <c r="V3810">
        <v>0</v>
      </c>
      <c r="W3810">
        <v>0</v>
      </c>
      <c r="X3810">
        <v>60</v>
      </c>
      <c r="Y3810">
        <v>40</v>
      </c>
      <c r="Z3810">
        <v>0</v>
      </c>
      <c r="AA3810">
        <v>6.0598349812515604</v>
      </c>
      <c r="AB3810">
        <v>0</v>
      </c>
      <c r="AC3810">
        <v>1.1661903789690584</v>
      </c>
      <c r="AE3810">
        <v>76.921757087363503</v>
      </c>
      <c r="AG3810">
        <v>0.98425196850393726</v>
      </c>
      <c r="AH3810">
        <v>0.49576279219671265</v>
      </c>
      <c r="AI3810">
        <v>5</v>
      </c>
      <c r="AJ3810">
        <v>109.4</v>
      </c>
      <c r="AK3810">
        <v>15.484245983874374</v>
      </c>
    </row>
    <row r="3811" spans="1:37">
      <c r="A3811">
        <v>18</v>
      </c>
      <c r="B3811">
        <v>84</v>
      </c>
      <c r="C3811">
        <v>2024</v>
      </c>
      <c r="E3811">
        <v>99</v>
      </c>
      <c r="G3811">
        <v>99</v>
      </c>
      <c r="H3811">
        <v>2</v>
      </c>
      <c r="I3811">
        <v>99</v>
      </c>
      <c r="J3811">
        <v>143</v>
      </c>
      <c r="K3811">
        <v>99</v>
      </c>
      <c r="L3811">
        <v>4</v>
      </c>
      <c r="M3811">
        <v>99</v>
      </c>
      <c r="N3811">
        <v>99</v>
      </c>
      <c r="O3811">
        <v>99</v>
      </c>
      <c r="P3811">
        <v>99</v>
      </c>
      <c r="R3811">
        <v>0</v>
      </c>
    </row>
    <row r="3812" spans="1:37">
      <c r="A3812">
        <v>18</v>
      </c>
      <c r="B3812">
        <v>85</v>
      </c>
      <c r="C3812">
        <v>2024</v>
      </c>
      <c r="E3812">
        <v>99</v>
      </c>
      <c r="G3812">
        <v>99</v>
      </c>
      <c r="H3812">
        <v>2</v>
      </c>
      <c r="I3812">
        <v>99</v>
      </c>
      <c r="J3812">
        <v>147</v>
      </c>
      <c r="K3812">
        <v>99</v>
      </c>
      <c r="L3812">
        <v>4</v>
      </c>
      <c r="M3812">
        <v>99</v>
      </c>
      <c r="N3812">
        <v>99</v>
      </c>
      <c r="O3812">
        <v>99</v>
      </c>
      <c r="P3812">
        <v>99</v>
      </c>
      <c r="Q3812">
        <v>1</v>
      </c>
      <c r="R3812">
        <v>2</v>
      </c>
      <c r="S3812">
        <v>4</v>
      </c>
      <c r="T3812">
        <v>6</v>
      </c>
      <c r="U3812">
        <v>20.05</v>
      </c>
      <c r="V3812">
        <v>0</v>
      </c>
      <c r="W3812">
        <v>0</v>
      </c>
      <c r="X3812">
        <v>100</v>
      </c>
      <c r="Y3812">
        <v>50</v>
      </c>
      <c r="Z3812">
        <v>0</v>
      </c>
      <c r="AA3812">
        <v>3.9499999999999944</v>
      </c>
      <c r="AB3812">
        <v>0</v>
      </c>
      <c r="AC3812">
        <v>0</v>
      </c>
      <c r="AG3812">
        <v>4.4444444444444446</v>
      </c>
      <c r="AH3812">
        <v>2.1793478260869565</v>
      </c>
      <c r="AI3812">
        <v>2</v>
      </c>
      <c r="AJ3812">
        <v>110</v>
      </c>
      <c r="AK3812">
        <v>14.842695082339878</v>
      </c>
    </row>
    <row r="3813" spans="1:37">
      <c r="A3813">
        <v>18</v>
      </c>
      <c r="B3813">
        <v>86</v>
      </c>
      <c r="C3813">
        <v>2024</v>
      </c>
      <c r="E3813">
        <v>99</v>
      </c>
      <c r="G3813">
        <v>99</v>
      </c>
      <c r="H3813">
        <v>1</v>
      </c>
      <c r="I3813">
        <v>99</v>
      </c>
      <c r="J3813">
        <v>155</v>
      </c>
      <c r="K3813">
        <v>99</v>
      </c>
      <c r="L3813">
        <v>4</v>
      </c>
      <c r="M3813">
        <v>99</v>
      </c>
      <c r="N3813">
        <v>99</v>
      </c>
      <c r="O3813">
        <v>99</v>
      </c>
      <c r="P3813">
        <v>99</v>
      </c>
      <c r="Q3813">
        <v>2</v>
      </c>
      <c r="R3813">
        <v>2</v>
      </c>
      <c r="S3813">
        <v>4</v>
      </c>
      <c r="T3813">
        <v>5</v>
      </c>
      <c r="U3813">
        <v>22.450000000000003</v>
      </c>
      <c r="V3813">
        <v>0</v>
      </c>
      <c r="W3813">
        <v>0</v>
      </c>
      <c r="X3813">
        <v>100</v>
      </c>
      <c r="Y3813">
        <v>50</v>
      </c>
      <c r="Z3813">
        <v>0</v>
      </c>
      <c r="AA3813">
        <v>3.8499999999999903</v>
      </c>
      <c r="AB3813">
        <v>0</v>
      </c>
      <c r="AC3813">
        <v>1</v>
      </c>
      <c r="AE3813">
        <v>-100.00000000000048</v>
      </c>
      <c r="AG3813">
        <v>1.0810810810810811</v>
      </c>
      <c r="AH3813">
        <v>0.52890108725101048</v>
      </c>
      <c r="AI3813">
        <v>2</v>
      </c>
      <c r="AJ3813">
        <v>109.5</v>
      </c>
      <c r="AK3813">
        <v>16.909565104399238</v>
      </c>
    </row>
    <row r="3814" spans="1:37">
      <c r="A3814">
        <v>18</v>
      </c>
      <c r="B3814">
        <v>87</v>
      </c>
      <c r="C3814">
        <v>2024</v>
      </c>
      <c r="E3814">
        <v>99</v>
      </c>
      <c r="G3814">
        <v>99</v>
      </c>
      <c r="H3814">
        <v>2</v>
      </c>
      <c r="I3814">
        <v>99</v>
      </c>
      <c r="J3814">
        <v>160</v>
      </c>
      <c r="K3814">
        <v>99</v>
      </c>
      <c r="L3814">
        <v>4</v>
      </c>
      <c r="M3814">
        <v>99</v>
      </c>
      <c r="N3814">
        <v>99</v>
      </c>
      <c r="O3814">
        <v>99</v>
      </c>
      <c r="P3814">
        <v>99</v>
      </c>
      <c r="Q3814">
        <v>3</v>
      </c>
      <c r="R3814">
        <v>4</v>
      </c>
      <c r="S3814">
        <v>4</v>
      </c>
      <c r="T3814">
        <v>4.25</v>
      </c>
      <c r="U3814">
        <v>14.025</v>
      </c>
      <c r="V3814">
        <v>0</v>
      </c>
      <c r="W3814">
        <v>0</v>
      </c>
      <c r="X3814">
        <v>25</v>
      </c>
      <c r="Y3814">
        <v>0</v>
      </c>
      <c r="Z3814">
        <v>0</v>
      </c>
      <c r="AA3814">
        <v>3.0433328769623662</v>
      </c>
      <c r="AB3814">
        <v>0</v>
      </c>
      <c r="AC3814">
        <v>0.4330127018922193</v>
      </c>
      <c r="AE3814">
        <v>82.99806593046128</v>
      </c>
      <c r="AG3814">
        <v>2.4242424242424243</v>
      </c>
      <c r="AH3814">
        <v>0.85669781931464173</v>
      </c>
      <c r="AI3814">
        <v>4</v>
      </c>
      <c r="AJ3814">
        <v>98.45</v>
      </c>
      <c r="AK3814">
        <v>14.483421185262756</v>
      </c>
    </row>
    <row r="3815" spans="1:37">
      <c r="A3815">
        <v>18</v>
      </c>
      <c r="B3815">
        <v>88</v>
      </c>
      <c r="C3815">
        <v>2024</v>
      </c>
      <c r="E3815">
        <v>99</v>
      </c>
      <c r="G3815">
        <v>99</v>
      </c>
      <c r="H3815">
        <v>1</v>
      </c>
      <c r="I3815">
        <v>99</v>
      </c>
      <c r="J3815">
        <v>171</v>
      </c>
      <c r="K3815">
        <v>99</v>
      </c>
      <c r="L3815">
        <v>4</v>
      </c>
      <c r="M3815">
        <v>99</v>
      </c>
      <c r="N3815">
        <v>99</v>
      </c>
      <c r="O3815">
        <v>99</v>
      </c>
      <c r="P3815">
        <v>99</v>
      </c>
      <c r="R3815">
        <v>0</v>
      </c>
    </row>
    <row r="3816" spans="1:37">
      <c r="A3816">
        <v>18</v>
      </c>
      <c r="B3816">
        <v>89</v>
      </c>
      <c r="C3816">
        <v>2024</v>
      </c>
      <c r="E3816">
        <v>99</v>
      </c>
      <c r="G3816">
        <v>99</v>
      </c>
      <c r="H3816">
        <v>2</v>
      </c>
      <c r="I3816">
        <v>99</v>
      </c>
      <c r="J3816">
        <v>175</v>
      </c>
      <c r="K3816">
        <v>99</v>
      </c>
      <c r="L3816">
        <v>4</v>
      </c>
      <c r="M3816">
        <v>99</v>
      </c>
      <c r="N3816">
        <v>99</v>
      </c>
      <c r="O3816">
        <v>99</v>
      </c>
      <c r="P3816">
        <v>99</v>
      </c>
      <c r="Q3816">
        <v>1</v>
      </c>
      <c r="R3816">
        <v>1</v>
      </c>
      <c r="S3816">
        <v>4</v>
      </c>
      <c r="T3816">
        <v>3</v>
      </c>
      <c r="U3816">
        <v>24</v>
      </c>
      <c r="V3816">
        <v>0</v>
      </c>
      <c r="W3816">
        <v>0</v>
      </c>
      <c r="X3816">
        <v>100</v>
      </c>
      <c r="Y3816">
        <v>100</v>
      </c>
      <c r="Z3816">
        <v>0</v>
      </c>
      <c r="AA3816">
        <v>0</v>
      </c>
      <c r="AB3816">
        <v>0</v>
      </c>
      <c r="AC3816">
        <v>0</v>
      </c>
      <c r="AG3816">
        <v>1.0526315789473681</v>
      </c>
      <c r="AH3816">
        <v>0.61614294516327783</v>
      </c>
      <c r="AI3816">
        <v>0</v>
      </c>
    </row>
    <row r="3817" spans="1:37">
      <c r="A3817">
        <v>18</v>
      </c>
      <c r="B3817">
        <v>90</v>
      </c>
      <c r="C3817">
        <v>2024</v>
      </c>
      <c r="E3817">
        <v>99</v>
      </c>
      <c r="G3817">
        <v>99</v>
      </c>
      <c r="H3817">
        <v>2</v>
      </c>
      <c r="I3817">
        <v>99</v>
      </c>
      <c r="J3817">
        <v>177</v>
      </c>
      <c r="K3817">
        <v>99</v>
      </c>
      <c r="L3817">
        <v>4</v>
      </c>
      <c r="M3817">
        <v>99</v>
      </c>
      <c r="N3817">
        <v>99</v>
      </c>
      <c r="O3817">
        <v>99</v>
      </c>
      <c r="P3817">
        <v>99</v>
      </c>
      <c r="Q3817">
        <v>4</v>
      </c>
      <c r="R3817">
        <v>4</v>
      </c>
      <c r="S3817">
        <v>4</v>
      </c>
      <c r="T3817">
        <v>5</v>
      </c>
      <c r="U3817">
        <v>21.45</v>
      </c>
      <c r="V3817">
        <v>0</v>
      </c>
      <c r="W3817">
        <v>0</v>
      </c>
      <c r="X3817">
        <v>100</v>
      </c>
      <c r="Y3817">
        <v>25</v>
      </c>
      <c r="Z3817">
        <v>0</v>
      </c>
      <c r="AA3817">
        <v>5.5859197989230065</v>
      </c>
      <c r="AB3817">
        <v>0</v>
      </c>
      <c r="AC3817">
        <v>0.70710678118654757</v>
      </c>
      <c r="AE3817">
        <v>-5.6964307220323604</v>
      </c>
      <c r="AG3817">
        <v>3.149606299212599</v>
      </c>
      <c r="AH3817">
        <v>1.6934767591039179</v>
      </c>
      <c r="AI3817">
        <v>4</v>
      </c>
      <c r="AJ3817">
        <v>109.85</v>
      </c>
      <c r="AK3817">
        <v>15.922400533012262</v>
      </c>
    </row>
    <row r="3818" spans="1:37">
      <c r="A3818">
        <v>18</v>
      </c>
      <c r="B3818">
        <v>91</v>
      </c>
      <c r="C3818">
        <v>2024</v>
      </c>
      <c r="E3818">
        <v>99</v>
      </c>
      <c r="G3818">
        <v>99</v>
      </c>
      <c r="H3818">
        <v>2</v>
      </c>
      <c r="I3818">
        <v>99</v>
      </c>
      <c r="J3818">
        <v>178</v>
      </c>
      <c r="K3818">
        <v>99</v>
      </c>
      <c r="L3818">
        <v>4</v>
      </c>
      <c r="M3818">
        <v>99</v>
      </c>
      <c r="N3818">
        <v>99</v>
      </c>
      <c r="O3818">
        <v>99</v>
      </c>
      <c r="P3818">
        <v>99</v>
      </c>
      <c r="R3818">
        <v>0</v>
      </c>
    </row>
    <row r="3819" spans="1:37">
      <c r="A3819">
        <v>18</v>
      </c>
      <c r="B3819">
        <v>92</v>
      </c>
      <c r="C3819">
        <v>2024</v>
      </c>
      <c r="E3819">
        <v>99</v>
      </c>
      <c r="G3819">
        <v>99</v>
      </c>
      <c r="H3819">
        <v>2</v>
      </c>
      <c r="I3819">
        <v>99</v>
      </c>
      <c r="J3819">
        <v>181</v>
      </c>
      <c r="K3819">
        <v>99</v>
      </c>
      <c r="L3819">
        <v>4</v>
      </c>
      <c r="M3819">
        <v>99</v>
      </c>
      <c r="N3819">
        <v>99</v>
      </c>
      <c r="O3819">
        <v>99</v>
      </c>
      <c r="P3819">
        <v>99</v>
      </c>
      <c r="Q3819">
        <v>4</v>
      </c>
      <c r="R3819">
        <v>4</v>
      </c>
      <c r="S3819">
        <v>4</v>
      </c>
      <c r="T3819">
        <v>4</v>
      </c>
      <c r="U3819">
        <v>15.675000000000001</v>
      </c>
      <c r="V3819">
        <v>0</v>
      </c>
      <c r="W3819">
        <v>0</v>
      </c>
      <c r="X3819">
        <v>50</v>
      </c>
      <c r="Y3819">
        <v>0</v>
      </c>
      <c r="Z3819">
        <v>0</v>
      </c>
      <c r="AA3819">
        <v>1.0591860082157376</v>
      </c>
      <c r="AB3819">
        <v>0</v>
      </c>
      <c r="AC3819">
        <v>0</v>
      </c>
      <c r="AG3819">
        <v>2.6490066225165556</v>
      </c>
      <c r="AH3819">
        <v>1.1239983507520217</v>
      </c>
      <c r="AI3819">
        <v>3</v>
      </c>
      <c r="AJ3819">
        <v>100.76666666666664</v>
      </c>
      <c r="AK3819">
        <v>15.19984746645712</v>
      </c>
    </row>
    <row r="3820" spans="1:37">
      <c r="A3820">
        <v>18</v>
      </c>
      <c r="B3820">
        <v>93</v>
      </c>
      <c r="C3820">
        <v>2024</v>
      </c>
      <c r="E3820">
        <v>99</v>
      </c>
      <c r="G3820">
        <v>99</v>
      </c>
      <c r="H3820">
        <v>1</v>
      </c>
      <c r="I3820">
        <v>99</v>
      </c>
      <c r="J3820">
        <v>262</v>
      </c>
      <c r="K3820">
        <v>99</v>
      </c>
      <c r="L3820">
        <v>4</v>
      </c>
      <c r="M3820">
        <v>99</v>
      </c>
      <c r="N3820">
        <v>99</v>
      </c>
      <c r="O3820">
        <v>99</v>
      </c>
      <c r="P3820">
        <v>99</v>
      </c>
      <c r="R3820">
        <v>0</v>
      </c>
    </row>
    <row r="3821" spans="1:37">
      <c r="A3821">
        <v>18</v>
      </c>
      <c r="B3821">
        <v>94</v>
      </c>
      <c r="C3821">
        <v>2024</v>
      </c>
      <c r="E3821">
        <v>99</v>
      </c>
      <c r="G3821">
        <v>99</v>
      </c>
      <c r="H3821">
        <v>2</v>
      </c>
      <c r="I3821">
        <v>99</v>
      </c>
      <c r="J3821">
        <v>267</v>
      </c>
      <c r="K3821">
        <v>99</v>
      </c>
      <c r="L3821">
        <v>4</v>
      </c>
      <c r="M3821">
        <v>99</v>
      </c>
      <c r="N3821">
        <v>99</v>
      </c>
      <c r="O3821">
        <v>99</v>
      </c>
      <c r="P3821">
        <v>99</v>
      </c>
      <c r="R3821">
        <v>0</v>
      </c>
    </row>
    <row r="3822" spans="1:37">
      <c r="A3822">
        <v>18</v>
      </c>
      <c r="B3822">
        <v>95</v>
      </c>
      <c r="C3822">
        <v>2024</v>
      </c>
      <c r="E3822">
        <v>99</v>
      </c>
      <c r="G3822">
        <v>99</v>
      </c>
      <c r="H3822">
        <v>1</v>
      </c>
      <c r="I3822">
        <v>99</v>
      </c>
      <c r="J3822">
        <v>309</v>
      </c>
      <c r="K3822">
        <v>99</v>
      </c>
      <c r="L3822">
        <v>4</v>
      </c>
      <c r="M3822">
        <v>99</v>
      </c>
      <c r="N3822">
        <v>99</v>
      </c>
      <c r="O3822">
        <v>99</v>
      </c>
      <c r="P3822">
        <v>99</v>
      </c>
      <c r="Q3822">
        <v>6</v>
      </c>
      <c r="R3822">
        <v>7</v>
      </c>
      <c r="S3822">
        <v>4</v>
      </c>
      <c r="T3822">
        <v>5.1428571428571441</v>
      </c>
      <c r="U3822">
        <v>20.01428571428572</v>
      </c>
      <c r="V3822">
        <v>0</v>
      </c>
      <c r="W3822">
        <v>0</v>
      </c>
      <c r="X3822">
        <v>71.428571428571445</v>
      </c>
      <c r="Y3822">
        <v>28.571428571428577</v>
      </c>
      <c r="Z3822">
        <v>0</v>
      </c>
      <c r="AA3822">
        <v>4.5683471757701763</v>
      </c>
      <c r="AB3822">
        <v>0</v>
      </c>
      <c r="AC3822">
        <v>0.98974331861078524</v>
      </c>
      <c r="AE3822">
        <v>38.816885938884731</v>
      </c>
      <c r="AG3822">
        <v>2.0958083832335324</v>
      </c>
      <c r="AH3822">
        <v>1.0015369768023736</v>
      </c>
      <c r="AI3822">
        <v>7</v>
      </c>
      <c r="AJ3822">
        <v>107.74285714285712</v>
      </c>
      <c r="AK3822">
        <v>15.750446019941796</v>
      </c>
    </row>
    <row r="3823" spans="1:37">
      <c r="A3823">
        <v>18</v>
      </c>
      <c r="B3823">
        <v>96</v>
      </c>
      <c r="C3823">
        <v>2024</v>
      </c>
      <c r="E3823">
        <v>99</v>
      </c>
      <c r="G3823">
        <v>99</v>
      </c>
      <c r="H3823">
        <v>2</v>
      </c>
      <c r="I3823">
        <v>99</v>
      </c>
      <c r="J3823">
        <v>470</v>
      </c>
      <c r="K3823">
        <v>99</v>
      </c>
      <c r="L3823">
        <v>4</v>
      </c>
      <c r="M3823">
        <v>99</v>
      </c>
      <c r="N3823">
        <v>99</v>
      </c>
      <c r="O3823">
        <v>99</v>
      </c>
      <c r="P3823">
        <v>99</v>
      </c>
      <c r="R3823">
        <v>0</v>
      </c>
    </row>
    <row r="3824" spans="1:37">
      <c r="A3824">
        <v>18</v>
      </c>
      <c r="B3824">
        <v>97</v>
      </c>
      <c r="C3824">
        <v>2024</v>
      </c>
      <c r="E3824">
        <v>99</v>
      </c>
      <c r="G3824">
        <v>99</v>
      </c>
      <c r="H3824">
        <v>2</v>
      </c>
      <c r="I3824">
        <v>99</v>
      </c>
      <c r="J3824">
        <v>629</v>
      </c>
      <c r="K3824">
        <v>99</v>
      </c>
      <c r="L3824">
        <v>4</v>
      </c>
      <c r="M3824">
        <v>99</v>
      </c>
      <c r="N3824">
        <v>99</v>
      </c>
      <c r="O3824">
        <v>99</v>
      </c>
      <c r="P3824">
        <v>99</v>
      </c>
      <c r="R3824">
        <v>0</v>
      </c>
    </row>
    <row r="3825" spans="1:37">
      <c r="A3825">
        <v>18</v>
      </c>
      <c r="B3825">
        <v>98</v>
      </c>
      <c r="C3825">
        <v>2024</v>
      </c>
      <c r="E3825">
        <v>99</v>
      </c>
      <c r="G3825">
        <v>99</v>
      </c>
      <c r="H3825">
        <v>1</v>
      </c>
      <c r="I3825">
        <v>99</v>
      </c>
      <c r="J3825">
        <v>643</v>
      </c>
      <c r="K3825">
        <v>99</v>
      </c>
      <c r="L3825">
        <v>4</v>
      </c>
      <c r="M3825">
        <v>99</v>
      </c>
      <c r="N3825">
        <v>99</v>
      </c>
      <c r="O3825">
        <v>99</v>
      </c>
      <c r="P3825">
        <v>99</v>
      </c>
      <c r="Q3825">
        <v>8</v>
      </c>
      <c r="R3825">
        <v>8</v>
      </c>
      <c r="S3825">
        <v>4</v>
      </c>
      <c r="T3825">
        <v>5.125</v>
      </c>
      <c r="U3825">
        <v>19.45</v>
      </c>
      <c r="V3825">
        <v>0</v>
      </c>
      <c r="W3825">
        <v>0</v>
      </c>
      <c r="X3825">
        <v>75</v>
      </c>
      <c r="Y3825">
        <v>25</v>
      </c>
      <c r="Z3825">
        <v>0</v>
      </c>
      <c r="AA3825">
        <v>5.4527515989635935</v>
      </c>
      <c r="AB3825">
        <v>0</v>
      </c>
      <c r="AC3825">
        <v>1.165922381636102</v>
      </c>
      <c r="AE3825">
        <v>89.16654751728521</v>
      </c>
      <c r="AG3825">
        <v>3.8277511961722497</v>
      </c>
      <c r="AH3825">
        <v>2.0723732402807564</v>
      </c>
      <c r="AI3825">
        <v>0</v>
      </c>
    </row>
    <row r="3826" spans="1:37">
      <c r="A3826">
        <v>18</v>
      </c>
      <c r="B3826">
        <v>99</v>
      </c>
      <c r="C3826">
        <v>2024</v>
      </c>
      <c r="E3826">
        <v>99</v>
      </c>
      <c r="G3826">
        <v>99</v>
      </c>
      <c r="H3826">
        <v>2</v>
      </c>
      <c r="I3826">
        <v>99</v>
      </c>
      <c r="J3826">
        <v>704</v>
      </c>
      <c r="K3826">
        <v>99</v>
      </c>
      <c r="L3826">
        <v>4</v>
      </c>
      <c r="M3826">
        <v>99</v>
      </c>
      <c r="N3826">
        <v>99</v>
      </c>
      <c r="O3826">
        <v>99</v>
      </c>
      <c r="P3826">
        <v>99</v>
      </c>
      <c r="R3826">
        <v>0</v>
      </c>
    </row>
    <row r="3827" spans="1:37">
      <c r="A3827">
        <v>18</v>
      </c>
      <c r="B3827">
        <v>100</v>
      </c>
      <c r="C3827">
        <v>2024</v>
      </c>
      <c r="E3827">
        <v>99</v>
      </c>
      <c r="G3827">
        <v>99</v>
      </c>
      <c r="H3827">
        <v>1</v>
      </c>
      <c r="I3827">
        <v>99</v>
      </c>
      <c r="J3827">
        <v>802</v>
      </c>
      <c r="K3827">
        <v>99</v>
      </c>
      <c r="L3827">
        <v>4</v>
      </c>
      <c r="M3827">
        <v>99</v>
      </c>
      <c r="N3827">
        <v>99</v>
      </c>
      <c r="O3827">
        <v>99</v>
      </c>
      <c r="P3827">
        <v>99</v>
      </c>
      <c r="Q3827">
        <v>1</v>
      </c>
      <c r="R3827">
        <v>1</v>
      </c>
      <c r="S3827">
        <v>4</v>
      </c>
      <c r="T3827">
        <v>6</v>
      </c>
      <c r="U3827">
        <v>18.2</v>
      </c>
      <c r="V3827">
        <v>0</v>
      </c>
      <c r="W3827">
        <v>0</v>
      </c>
      <c r="X3827">
        <v>100</v>
      </c>
      <c r="Y3827">
        <v>0</v>
      </c>
      <c r="Z3827">
        <v>0</v>
      </c>
      <c r="AA3827">
        <v>0</v>
      </c>
      <c r="AB3827">
        <v>0</v>
      </c>
      <c r="AC3827">
        <v>0</v>
      </c>
      <c r="AG3827">
        <v>2.3809523809523818</v>
      </c>
      <c r="AH3827">
        <v>0.99047619047619029</v>
      </c>
      <c r="AI3827">
        <v>1</v>
      </c>
      <c r="AJ3827">
        <v>128.6</v>
      </c>
      <c r="AK3827">
        <v>8.5575310228272894</v>
      </c>
    </row>
    <row r="3828" spans="1:37">
      <c r="A3828">
        <v>18</v>
      </c>
      <c r="B3828">
        <v>101</v>
      </c>
      <c r="C3828">
        <v>2024</v>
      </c>
      <c r="E3828">
        <v>99</v>
      </c>
      <c r="G3828">
        <v>99</v>
      </c>
      <c r="H3828">
        <v>1</v>
      </c>
      <c r="I3828">
        <v>99</v>
      </c>
      <c r="J3828">
        <v>103</v>
      </c>
      <c r="K3828">
        <v>99</v>
      </c>
      <c r="L3828">
        <v>5</v>
      </c>
      <c r="M3828">
        <v>99</v>
      </c>
      <c r="N3828">
        <v>99</v>
      </c>
      <c r="O3828">
        <v>99</v>
      </c>
      <c r="P3828">
        <v>99</v>
      </c>
      <c r="R3828">
        <v>0</v>
      </c>
    </row>
    <row r="3829" spans="1:37">
      <c r="A3829">
        <v>18</v>
      </c>
      <c r="B3829">
        <v>102</v>
      </c>
      <c r="C3829">
        <v>2024</v>
      </c>
      <c r="E3829">
        <v>99</v>
      </c>
      <c r="G3829">
        <v>99</v>
      </c>
      <c r="H3829">
        <v>2</v>
      </c>
      <c r="I3829">
        <v>99</v>
      </c>
      <c r="J3829">
        <v>106</v>
      </c>
      <c r="K3829">
        <v>99</v>
      </c>
      <c r="L3829">
        <v>5</v>
      </c>
      <c r="M3829">
        <v>99</v>
      </c>
      <c r="N3829">
        <v>99</v>
      </c>
      <c r="O3829">
        <v>99</v>
      </c>
      <c r="P3829">
        <v>99</v>
      </c>
      <c r="Q3829">
        <v>10</v>
      </c>
      <c r="R3829">
        <v>10</v>
      </c>
      <c r="S3829">
        <v>5</v>
      </c>
      <c r="T3829">
        <v>4.9000000000000004</v>
      </c>
      <c r="U3829">
        <v>26.120000000000005</v>
      </c>
      <c r="V3829">
        <v>0</v>
      </c>
      <c r="W3829">
        <v>0</v>
      </c>
      <c r="X3829">
        <v>100</v>
      </c>
      <c r="Y3829">
        <v>70</v>
      </c>
      <c r="Z3829">
        <v>0</v>
      </c>
      <c r="AA3829">
        <v>5.6060324651218245</v>
      </c>
      <c r="AB3829">
        <v>0</v>
      </c>
      <c r="AC3829">
        <v>0.69999999999999618</v>
      </c>
      <c r="AE3829">
        <v>49.997162169416718</v>
      </c>
      <c r="AG3829">
        <v>6.7114093959731562</v>
      </c>
      <c r="AH3829">
        <v>4.1307545110938904</v>
      </c>
      <c r="AI3829">
        <v>10</v>
      </c>
      <c r="AJ3829">
        <v>114.28999999999998</v>
      </c>
      <c r="AK3829">
        <v>17.481825259307737</v>
      </c>
    </row>
    <row r="3830" spans="1:37">
      <c r="A3830">
        <v>18</v>
      </c>
      <c r="B3830">
        <v>103</v>
      </c>
      <c r="C3830">
        <v>2024</v>
      </c>
      <c r="E3830">
        <v>99</v>
      </c>
      <c r="G3830">
        <v>99</v>
      </c>
      <c r="H3830">
        <v>1</v>
      </c>
      <c r="I3830">
        <v>99</v>
      </c>
      <c r="J3830">
        <v>110</v>
      </c>
      <c r="K3830">
        <v>99</v>
      </c>
      <c r="L3830">
        <v>5</v>
      </c>
      <c r="M3830">
        <v>99</v>
      </c>
      <c r="N3830">
        <v>99</v>
      </c>
      <c r="O3830">
        <v>99</v>
      </c>
      <c r="P3830">
        <v>99</v>
      </c>
      <c r="Q3830">
        <v>17</v>
      </c>
      <c r="R3830">
        <v>24</v>
      </c>
      <c r="S3830">
        <v>5</v>
      </c>
      <c r="T3830">
        <v>4.625</v>
      </c>
      <c r="U3830">
        <v>27.36666666666666</v>
      </c>
      <c r="V3830">
        <v>0</v>
      </c>
      <c r="W3830">
        <v>0</v>
      </c>
      <c r="X3830">
        <v>100</v>
      </c>
      <c r="Y3830">
        <v>70.833333333333314</v>
      </c>
      <c r="Z3830">
        <v>16.666666666666671</v>
      </c>
      <c r="AA3830">
        <v>6.4918966583135598</v>
      </c>
      <c r="AB3830">
        <v>0</v>
      </c>
      <c r="AC3830">
        <v>0.90427226725877985</v>
      </c>
      <c r="AE3830">
        <v>-16.25374458658742</v>
      </c>
      <c r="AG3830">
        <v>4.1811846689895473</v>
      </c>
      <c r="AH3830">
        <v>2.738903437807541</v>
      </c>
      <c r="AI3830">
        <v>24</v>
      </c>
      <c r="AJ3830">
        <v>112.7</v>
      </c>
      <c r="AK3830">
        <v>18.882213465996426</v>
      </c>
    </row>
    <row r="3831" spans="1:37">
      <c r="A3831">
        <v>18</v>
      </c>
      <c r="B3831">
        <v>104</v>
      </c>
      <c r="C3831">
        <v>2024</v>
      </c>
      <c r="E3831">
        <v>99</v>
      </c>
      <c r="G3831">
        <v>99</v>
      </c>
      <c r="H3831">
        <v>1</v>
      </c>
      <c r="I3831">
        <v>99</v>
      </c>
      <c r="J3831">
        <v>111</v>
      </c>
      <c r="K3831">
        <v>99</v>
      </c>
      <c r="L3831">
        <v>5</v>
      </c>
      <c r="M3831">
        <v>99</v>
      </c>
      <c r="N3831">
        <v>99</v>
      </c>
      <c r="O3831">
        <v>99</v>
      </c>
      <c r="P3831">
        <v>99</v>
      </c>
      <c r="Q3831">
        <v>4</v>
      </c>
      <c r="R3831">
        <v>4</v>
      </c>
      <c r="S3831">
        <v>5</v>
      </c>
      <c r="T3831">
        <v>5</v>
      </c>
      <c r="U3831">
        <v>26.65</v>
      </c>
      <c r="V3831">
        <v>0</v>
      </c>
      <c r="W3831">
        <v>0</v>
      </c>
      <c r="X3831">
        <v>100</v>
      </c>
      <c r="Y3831">
        <v>75</v>
      </c>
      <c r="Z3831">
        <v>25</v>
      </c>
      <c r="AA3831">
        <v>7.1702510416302641</v>
      </c>
      <c r="AB3831">
        <v>0</v>
      </c>
      <c r="AC3831">
        <v>0.70710678118654757</v>
      </c>
      <c r="AE3831">
        <v>-63.607797163211288</v>
      </c>
      <c r="AG3831">
        <v>0.82644628099173589</v>
      </c>
      <c r="AH3831">
        <v>0.47184635337131114</v>
      </c>
      <c r="AI3831">
        <v>4</v>
      </c>
      <c r="AJ3831">
        <v>112.675</v>
      </c>
      <c r="AK3831">
        <v>18.203554965130021</v>
      </c>
    </row>
    <row r="3832" spans="1:37">
      <c r="A3832">
        <v>18</v>
      </c>
      <c r="B3832">
        <v>105</v>
      </c>
      <c r="C3832">
        <v>2024</v>
      </c>
      <c r="E3832">
        <v>99</v>
      </c>
      <c r="G3832">
        <v>99</v>
      </c>
      <c r="H3832">
        <v>1</v>
      </c>
      <c r="I3832">
        <v>99</v>
      </c>
      <c r="J3832">
        <v>116</v>
      </c>
      <c r="K3832">
        <v>99</v>
      </c>
      <c r="L3832">
        <v>5</v>
      </c>
      <c r="M3832">
        <v>99</v>
      </c>
      <c r="N3832">
        <v>99</v>
      </c>
      <c r="O3832">
        <v>99</v>
      </c>
      <c r="P3832">
        <v>99</v>
      </c>
      <c r="Q3832">
        <v>8</v>
      </c>
      <c r="R3832">
        <v>8</v>
      </c>
      <c r="S3832">
        <v>5</v>
      </c>
      <c r="T3832">
        <v>5.125</v>
      </c>
      <c r="U3832">
        <v>24.625</v>
      </c>
      <c r="V3832">
        <v>0</v>
      </c>
      <c r="W3832">
        <v>0</v>
      </c>
      <c r="X3832">
        <v>100</v>
      </c>
      <c r="Y3832">
        <v>50</v>
      </c>
      <c r="Z3832">
        <v>12.5</v>
      </c>
      <c r="AA3832">
        <v>5.9734307562739852</v>
      </c>
      <c r="AB3832">
        <v>0</v>
      </c>
      <c r="AC3832">
        <v>1.9645292056877135</v>
      </c>
      <c r="AE3832">
        <v>-2.4765702228401514</v>
      </c>
      <c r="AG3832">
        <v>2.2038567493112953</v>
      </c>
      <c r="AH3832">
        <v>1.2805595460188897</v>
      </c>
      <c r="AI3832">
        <v>5</v>
      </c>
      <c r="AJ3832">
        <v>103.96</v>
      </c>
      <c r="AK3832">
        <v>18.726321259310513</v>
      </c>
    </row>
    <row r="3833" spans="1:37">
      <c r="A3833">
        <v>18</v>
      </c>
      <c r="B3833">
        <v>106</v>
      </c>
      <c r="C3833">
        <v>2024</v>
      </c>
      <c r="E3833">
        <v>99</v>
      </c>
      <c r="G3833">
        <v>99</v>
      </c>
      <c r="H3833">
        <v>2</v>
      </c>
      <c r="I3833">
        <v>99</v>
      </c>
      <c r="J3833">
        <v>117</v>
      </c>
      <c r="K3833">
        <v>99</v>
      </c>
      <c r="L3833">
        <v>5</v>
      </c>
      <c r="M3833">
        <v>99</v>
      </c>
      <c r="N3833">
        <v>99</v>
      </c>
      <c r="O3833">
        <v>99</v>
      </c>
      <c r="P3833">
        <v>99</v>
      </c>
      <c r="Q3833">
        <v>14</v>
      </c>
      <c r="R3833">
        <v>14</v>
      </c>
      <c r="S3833">
        <v>5</v>
      </c>
      <c r="T3833">
        <v>5.5</v>
      </c>
      <c r="U3833">
        <v>30.464285714285719</v>
      </c>
      <c r="V3833">
        <v>0</v>
      </c>
      <c r="W3833">
        <v>14.285714285714288</v>
      </c>
      <c r="X3833">
        <v>100</v>
      </c>
      <c r="Y3833">
        <v>78.571428571428555</v>
      </c>
      <c r="Z3833">
        <v>28.571428571428577</v>
      </c>
      <c r="AA3833">
        <v>7.7449160414943252</v>
      </c>
      <c r="AB3833">
        <v>0</v>
      </c>
      <c r="AC3833">
        <v>2.0266087084444435</v>
      </c>
      <c r="AE3833">
        <v>57.271501008735747</v>
      </c>
      <c r="AG3833">
        <v>4.2813455657492341</v>
      </c>
      <c r="AH3833">
        <v>2.9508015248690644</v>
      </c>
      <c r="AI3833">
        <v>14</v>
      </c>
      <c r="AJ3833">
        <v>116.44285714285712</v>
      </c>
      <c r="AK3833">
        <v>18.853014693776544</v>
      </c>
    </row>
    <row r="3834" spans="1:37">
      <c r="A3834">
        <v>18</v>
      </c>
      <c r="B3834">
        <v>107</v>
      </c>
      <c r="C3834">
        <v>2024</v>
      </c>
      <c r="E3834">
        <v>99</v>
      </c>
      <c r="G3834">
        <v>99</v>
      </c>
      <c r="H3834">
        <v>1</v>
      </c>
      <c r="I3834">
        <v>99</v>
      </c>
      <c r="J3834">
        <v>134</v>
      </c>
      <c r="K3834">
        <v>99</v>
      </c>
      <c r="L3834">
        <v>5</v>
      </c>
      <c r="M3834">
        <v>99</v>
      </c>
      <c r="N3834">
        <v>99</v>
      </c>
      <c r="O3834">
        <v>99</v>
      </c>
      <c r="P3834">
        <v>99</v>
      </c>
      <c r="Q3834">
        <v>13</v>
      </c>
      <c r="R3834">
        <v>14</v>
      </c>
      <c r="S3834">
        <v>5</v>
      </c>
      <c r="T3834">
        <v>5.4285714285714306</v>
      </c>
      <c r="U3834">
        <v>27.078571428571426</v>
      </c>
      <c r="V3834">
        <v>0</v>
      </c>
      <c r="W3834">
        <v>0</v>
      </c>
      <c r="X3834">
        <v>100</v>
      </c>
      <c r="Y3834">
        <v>57.142857142857153</v>
      </c>
      <c r="Z3834">
        <v>21.428571428571423</v>
      </c>
      <c r="AA3834">
        <v>8.634166232509795</v>
      </c>
      <c r="AB3834">
        <v>0</v>
      </c>
      <c r="AC3834">
        <v>1.1157499537009494</v>
      </c>
      <c r="AE3834">
        <v>-18.070312695879597</v>
      </c>
      <c r="AG3834">
        <v>2.6666666666666661</v>
      </c>
      <c r="AH3834">
        <v>1.6907350750595389</v>
      </c>
      <c r="AI3834">
        <v>13</v>
      </c>
      <c r="AJ3834">
        <v>111.6153846153846</v>
      </c>
      <c r="AK3834">
        <v>19.452702548712033</v>
      </c>
    </row>
    <row r="3835" spans="1:37">
      <c r="A3835">
        <v>18</v>
      </c>
      <c r="B3835">
        <v>108</v>
      </c>
      <c r="C3835">
        <v>2024</v>
      </c>
      <c r="E3835">
        <v>99</v>
      </c>
      <c r="G3835">
        <v>99</v>
      </c>
      <c r="H3835">
        <v>2</v>
      </c>
      <c r="I3835">
        <v>99</v>
      </c>
      <c r="J3835">
        <v>141</v>
      </c>
      <c r="K3835">
        <v>99</v>
      </c>
      <c r="L3835">
        <v>5</v>
      </c>
      <c r="M3835">
        <v>99</v>
      </c>
      <c r="N3835">
        <v>99</v>
      </c>
      <c r="O3835">
        <v>99</v>
      </c>
      <c r="P3835">
        <v>99</v>
      </c>
      <c r="Q3835">
        <v>19</v>
      </c>
      <c r="R3835">
        <v>21</v>
      </c>
      <c r="S3835">
        <v>5</v>
      </c>
      <c r="T3835">
        <v>5.8571428571428559</v>
      </c>
      <c r="U3835">
        <v>22.295238095238105</v>
      </c>
      <c r="V3835">
        <v>0</v>
      </c>
      <c r="W3835">
        <v>0</v>
      </c>
      <c r="X3835">
        <v>90.476190476190439</v>
      </c>
      <c r="Y3835">
        <v>33.333333333333343</v>
      </c>
      <c r="Z3835">
        <v>0</v>
      </c>
      <c r="AA3835">
        <v>5.9175667610836244</v>
      </c>
      <c r="AB3835">
        <v>0</v>
      </c>
      <c r="AC3835">
        <v>1.2830660557435711</v>
      </c>
      <c r="AE3835">
        <v>-32.496608547060504</v>
      </c>
      <c r="AG3835">
        <v>4.1338582677165343</v>
      </c>
      <c r="AH3835">
        <v>2.2190835497753425</v>
      </c>
      <c r="AI3835">
        <v>21</v>
      </c>
      <c r="AJ3835">
        <v>107.65714285714282</v>
      </c>
      <c r="AK3835">
        <v>17.522824634556347</v>
      </c>
    </row>
    <row r="3836" spans="1:37">
      <c r="A3836">
        <v>18</v>
      </c>
      <c r="B3836">
        <v>109</v>
      </c>
      <c r="C3836">
        <v>2024</v>
      </c>
      <c r="E3836">
        <v>99</v>
      </c>
      <c r="G3836">
        <v>99</v>
      </c>
      <c r="H3836">
        <v>2</v>
      </c>
      <c r="I3836">
        <v>99</v>
      </c>
      <c r="J3836">
        <v>143</v>
      </c>
      <c r="K3836">
        <v>99</v>
      </c>
      <c r="L3836">
        <v>5</v>
      </c>
      <c r="M3836">
        <v>99</v>
      </c>
      <c r="N3836">
        <v>99</v>
      </c>
      <c r="O3836">
        <v>99</v>
      </c>
      <c r="P3836">
        <v>99</v>
      </c>
      <c r="R3836">
        <v>0</v>
      </c>
    </row>
    <row r="3837" spans="1:37">
      <c r="A3837">
        <v>18</v>
      </c>
      <c r="B3837">
        <v>110</v>
      </c>
      <c r="C3837">
        <v>2024</v>
      </c>
      <c r="E3837">
        <v>99</v>
      </c>
      <c r="G3837">
        <v>99</v>
      </c>
      <c r="H3837">
        <v>2</v>
      </c>
      <c r="I3837">
        <v>99</v>
      </c>
      <c r="J3837">
        <v>147</v>
      </c>
      <c r="K3837">
        <v>99</v>
      </c>
      <c r="L3837">
        <v>5</v>
      </c>
      <c r="M3837">
        <v>99</v>
      </c>
      <c r="N3837">
        <v>99</v>
      </c>
      <c r="O3837">
        <v>99</v>
      </c>
      <c r="P3837">
        <v>99</v>
      </c>
      <c r="Q3837">
        <v>1</v>
      </c>
      <c r="R3837">
        <v>1</v>
      </c>
      <c r="S3837">
        <v>5</v>
      </c>
      <c r="T3837">
        <v>7</v>
      </c>
      <c r="U3837">
        <v>23.2</v>
      </c>
      <c r="V3837">
        <v>0</v>
      </c>
      <c r="W3837">
        <v>0</v>
      </c>
      <c r="X3837">
        <v>100</v>
      </c>
      <c r="Y3837">
        <v>100</v>
      </c>
      <c r="Z3837">
        <v>0</v>
      </c>
      <c r="AA3837">
        <v>0</v>
      </c>
      <c r="AB3837">
        <v>0</v>
      </c>
      <c r="AC3837">
        <v>0</v>
      </c>
      <c r="AG3837">
        <v>2.2222222222222223</v>
      </c>
      <c r="AH3837">
        <v>1.2608695652173909</v>
      </c>
      <c r="AI3837">
        <v>1</v>
      </c>
      <c r="AJ3837">
        <v>113</v>
      </c>
      <c r="AK3837">
        <v>16.078763764842531</v>
      </c>
    </row>
    <row r="3838" spans="1:37">
      <c r="A3838">
        <v>18</v>
      </c>
      <c r="B3838">
        <v>111</v>
      </c>
      <c r="C3838">
        <v>2024</v>
      </c>
      <c r="E3838">
        <v>99</v>
      </c>
      <c r="G3838">
        <v>99</v>
      </c>
      <c r="H3838">
        <v>1</v>
      </c>
      <c r="I3838">
        <v>99</v>
      </c>
      <c r="J3838">
        <v>155</v>
      </c>
      <c r="K3838">
        <v>99</v>
      </c>
      <c r="L3838">
        <v>5</v>
      </c>
      <c r="M3838">
        <v>99</v>
      </c>
      <c r="N3838">
        <v>99</v>
      </c>
      <c r="O3838">
        <v>99</v>
      </c>
      <c r="P3838">
        <v>99</v>
      </c>
      <c r="Q3838">
        <v>6</v>
      </c>
      <c r="R3838">
        <v>6</v>
      </c>
      <c r="S3838">
        <v>5</v>
      </c>
      <c r="T3838">
        <v>5.5</v>
      </c>
      <c r="U3838">
        <v>29.016666666666666</v>
      </c>
      <c r="V3838">
        <v>0</v>
      </c>
      <c r="W3838">
        <v>0</v>
      </c>
      <c r="X3838">
        <v>100</v>
      </c>
      <c r="Y3838">
        <v>66.666666666666686</v>
      </c>
      <c r="Z3838">
        <v>33.333333333333343</v>
      </c>
      <c r="AA3838">
        <v>6.7065680907268632</v>
      </c>
      <c r="AB3838">
        <v>0</v>
      </c>
      <c r="AC3838">
        <v>0.7637626158259736</v>
      </c>
      <c r="AE3838">
        <v>-53.199527047100595</v>
      </c>
      <c r="AG3838">
        <v>3.2432432432432439</v>
      </c>
      <c r="AH3838">
        <v>2.0508169106993521</v>
      </c>
      <c r="AI3838">
        <v>5</v>
      </c>
      <c r="AJ3838">
        <v>115.76000000000002</v>
      </c>
      <c r="AK3838">
        <v>19.272072167027478</v>
      </c>
    </row>
    <row r="3839" spans="1:37">
      <c r="A3839">
        <v>18</v>
      </c>
      <c r="B3839">
        <v>112</v>
      </c>
      <c r="C3839">
        <v>2024</v>
      </c>
      <c r="E3839">
        <v>99</v>
      </c>
      <c r="G3839">
        <v>99</v>
      </c>
      <c r="H3839">
        <v>2</v>
      </c>
      <c r="I3839">
        <v>99</v>
      </c>
      <c r="J3839">
        <v>160</v>
      </c>
      <c r="K3839">
        <v>99</v>
      </c>
      <c r="L3839">
        <v>5</v>
      </c>
      <c r="M3839">
        <v>99</v>
      </c>
      <c r="N3839">
        <v>99</v>
      </c>
      <c r="O3839">
        <v>99</v>
      </c>
      <c r="P3839">
        <v>99</v>
      </c>
      <c r="Q3839">
        <v>10</v>
      </c>
      <c r="R3839">
        <v>15</v>
      </c>
      <c r="S3839">
        <v>5</v>
      </c>
      <c r="T3839">
        <v>4.9333333333333345</v>
      </c>
      <c r="U3839">
        <v>22.253333333333341</v>
      </c>
      <c r="V3839">
        <v>0</v>
      </c>
      <c r="W3839">
        <v>0</v>
      </c>
      <c r="X3839">
        <v>80</v>
      </c>
      <c r="Y3839">
        <v>53.33333333333335</v>
      </c>
      <c r="Z3839">
        <v>6.6666666666666687</v>
      </c>
      <c r="AA3839">
        <v>6.6659199581819921</v>
      </c>
      <c r="AB3839">
        <v>0</v>
      </c>
      <c r="AC3839">
        <v>0.77172246018601276</v>
      </c>
      <c r="AE3839">
        <v>30.394295563709569</v>
      </c>
      <c r="AG3839">
        <v>9.0909090909090917</v>
      </c>
      <c r="AH3839">
        <v>5.0974283794514692</v>
      </c>
      <c r="AI3839">
        <v>15</v>
      </c>
      <c r="AJ3839">
        <v>109.3</v>
      </c>
      <c r="AK3839">
        <v>16.498052851357443</v>
      </c>
    </row>
    <row r="3840" spans="1:37">
      <c r="A3840">
        <v>18</v>
      </c>
      <c r="B3840">
        <v>113</v>
      </c>
      <c r="C3840">
        <v>2024</v>
      </c>
      <c r="E3840">
        <v>99</v>
      </c>
      <c r="G3840">
        <v>99</v>
      </c>
      <c r="H3840">
        <v>1</v>
      </c>
      <c r="I3840">
        <v>99</v>
      </c>
      <c r="J3840">
        <v>171</v>
      </c>
      <c r="K3840">
        <v>99</v>
      </c>
      <c r="L3840">
        <v>5</v>
      </c>
      <c r="M3840">
        <v>99</v>
      </c>
      <c r="N3840">
        <v>99</v>
      </c>
      <c r="O3840">
        <v>99</v>
      </c>
      <c r="P3840">
        <v>99</v>
      </c>
      <c r="R3840">
        <v>0</v>
      </c>
    </row>
    <row r="3841" spans="1:37">
      <c r="A3841">
        <v>18</v>
      </c>
      <c r="B3841">
        <v>114</v>
      </c>
      <c r="C3841">
        <v>2024</v>
      </c>
      <c r="E3841">
        <v>99</v>
      </c>
      <c r="G3841">
        <v>99</v>
      </c>
      <c r="H3841">
        <v>2</v>
      </c>
      <c r="I3841">
        <v>99</v>
      </c>
      <c r="J3841">
        <v>175</v>
      </c>
      <c r="K3841">
        <v>99</v>
      </c>
      <c r="L3841">
        <v>5</v>
      </c>
      <c r="M3841">
        <v>99</v>
      </c>
      <c r="N3841">
        <v>99</v>
      </c>
      <c r="O3841">
        <v>99</v>
      </c>
      <c r="P3841">
        <v>99</v>
      </c>
      <c r="R3841">
        <v>0</v>
      </c>
    </row>
    <row r="3842" spans="1:37">
      <c r="A3842">
        <v>18</v>
      </c>
      <c r="B3842">
        <v>115</v>
      </c>
      <c r="C3842">
        <v>2024</v>
      </c>
      <c r="E3842">
        <v>99</v>
      </c>
      <c r="G3842">
        <v>99</v>
      </c>
      <c r="H3842">
        <v>2</v>
      </c>
      <c r="I3842">
        <v>99</v>
      </c>
      <c r="J3842">
        <v>177</v>
      </c>
      <c r="K3842">
        <v>99</v>
      </c>
      <c r="L3842">
        <v>5</v>
      </c>
      <c r="M3842">
        <v>99</v>
      </c>
      <c r="N3842">
        <v>99</v>
      </c>
      <c r="O3842">
        <v>99</v>
      </c>
      <c r="P3842">
        <v>99</v>
      </c>
      <c r="Q3842">
        <v>14</v>
      </c>
      <c r="R3842">
        <v>15</v>
      </c>
      <c r="S3842">
        <v>5</v>
      </c>
      <c r="T3842">
        <v>5.2</v>
      </c>
      <c r="U3842">
        <v>28.566666666666677</v>
      </c>
      <c r="V3842">
        <v>0</v>
      </c>
      <c r="W3842">
        <v>0</v>
      </c>
      <c r="X3842">
        <v>100</v>
      </c>
      <c r="Y3842">
        <v>73.333333333333314</v>
      </c>
      <c r="Z3842">
        <v>20</v>
      </c>
      <c r="AA3842">
        <v>7.0092954155337361</v>
      </c>
      <c r="AB3842">
        <v>0</v>
      </c>
      <c r="AC3842">
        <v>1.045625809423874</v>
      </c>
      <c r="AE3842">
        <v>24.832516301217392</v>
      </c>
      <c r="AG3842">
        <v>11.811023622047244</v>
      </c>
      <c r="AH3842">
        <v>8.4575150498371698</v>
      </c>
      <c r="AI3842">
        <v>15</v>
      </c>
      <c r="AJ3842">
        <v>115.62666666666664</v>
      </c>
      <c r="AK3842">
        <v>18.262610894516204</v>
      </c>
    </row>
    <row r="3843" spans="1:37">
      <c r="A3843">
        <v>18</v>
      </c>
      <c r="B3843">
        <v>116</v>
      </c>
      <c r="C3843">
        <v>2024</v>
      </c>
      <c r="E3843">
        <v>99</v>
      </c>
      <c r="G3843">
        <v>99</v>
      </c>
      <c r="H3843">
        <v>2</v>
      </c>
      <c r="I3843">
        <v>99</v>
      </c>
      <c r="J3843">
        <v>178</v>
      </c>
      <c r="K3843">
        <v>99</v>
      </c>
      <c r="L3843">
        <v>5</v>
      </c>
      <c r="M3843">
        <v>99</v>
      </c>
      <c r="N3843">
        <v>99</v>
      </c>
      <c r="O3843">
        <v>99</v>
      </c>
      <c r="P3843">
        <v>99</v>
      </c>
      <c r="Q3843">
        <v>1</v>
      </c>
      <c r="R3843">
        <v>1</v>
      </c>
      <c r="S3843">
        <v>5</v>
      </c>
      <c r="T3843">
        <v>4</v>
      </c>
      <c r="U3843">
        <v>24.6</v>
      </c>
      <c r="V3843">
        <v>0</v>
      </c>
      <c r="W3843">
        <v>0</v>
      </c>
      <c r="X3843">
        <v>100</v>
      </c>
      <c r="Y3843">
        <v>100</v>
      </c>
      <c r="Z3843">
        <v>0</v>
      </c>
      <c r="AA3843">
        <v>0</v>
      </c>
      <c r="AB3843">
        <v>0</v>
      </c>
      <c r="AC3843">
        <v>0</v>
      </c>
      <c r="AG3843">
        <v>2.7027027027027031</v>
      </c>
      <c r="AH3843">
        <v>1.5553869499241275</v>
      </c>
      <c r="AI3843">
        <v>1</v>
      </c>
      <c r="AJ3843">
        <v>111</v>
      </c>
      <c r="AK3843">
        <v>17.987307980003379</v>
      </c>
    </row>
    <row r="3844" spans="1:37">
      <c r="A3844">
        <v>18</v>
      </c>
      <c r="B3844">
        <v>117</v>
      </c>
      <c r="C3844">
        <v>2024</v>
      </c>
      <c r="E3844">
        <v>99</v>
      </c>
      <c r="G3844">
        <v>99</v>
      </c>
      <c r="H3844">
        <v>2</v>
      </c>
      <c r="I3844">
        <v>99</v>
      </c>
      <c r="J3844">
        <v>181</v>
      </c>
      <c r="K3844">
        <v>99</v>
      </c>
      <c r="L3844">
        <v>5</v>
      </c>
      <c r="M3844">
        <v>99</v>
      </c>
      <c r="N3844">
        <v>99</v>
      </c>
      <c r="O3844">
        <v>99</v>
      </c>
      <c r="P3844">
        <v>99</v>
      </c>
      <c r="Q3844">
        <v>6</v>
      </c>
      <c r="R3844">
        <v>8</v>
      </c>
      <c r="S3844">
        <v>5</v>
      </c>
      <c r="T3844">
        <v>5.375</v>
      </c>
      <c r="U3844">
        <v>21.825000000000003</v>
      </c>
      <c r="V3844">
        <v>0</v>
      </c>
      <c r="W3844">
        <v>0</v>
      </c>
      <c r="X3844">
        <v>100</v>
      </c>
      <c r="Y3844">
        <v>25</v>
      </c>
      <c r="Z3844">
        <v>0</v>
      </c>
      <c r="AA3844">
        <v>5.0046853047918942</v>
      </c>
      <c r="AB3844">
        <v>0</v>
      </c>
      <c r="AC3844">
        <v>1.1110243021644484</v>
      </c>
      <c r="AE3844">
        <v>-20.626035129746704</v>
      </c>
      <c r="AG3844">
        <v>5.2980132450331112</v>
      </c>
      <c r="AH3844">
        <v>3.1299858379793144</v>
      </c>
      <c r="AI3844">
        <v>5</v>
      </c>
      <c r="AJ3844">
        <v>103.12</v>
      </c>
      <c r="AK3844">
        <v>17.108566242966916</v>
      </c>
    </row>
    <row r="3845" spans="1:37">
      <c r="A3845">
        <v>18</v>
      </c>
      <c r="B3845">
        <v>118</v>
      </c>
      <c r="C3845">
        <v>2024</v>
      </c>
      <c r="E3845">
        <v>99</v>
      </c>
      <c r="G3845">
        <v>99</v>
      </c>
      <c r="H3845">
        <v>1</v>
      </c>
      <c r="I3845">
        <v>99</v>
      </c>
      <c r="J3845">
        <v>262</v>
      </c>
      <c r="K3845">
        <v>99</v>
      </c>
      <c r="L3845">
        <v>5</v>
      </c>
      <c r="M3845">
        <v>99</v>
      </c>
      <c r="N3845">
        <v>99</v>
      </c>
      <c r="O3845">
        <v>99</v>
      </c>
      <c r="P3845">
        <v>99</v>
      </c>
      <c r="R3845">
        <v>0</v>
      </c>
    </row>
    <row r="3846" spans="1:37">
      <c r="A3846">
        <v>18</v>
      </c>
      <c r="B3846">
        <v>119</v>
      </c>
      <c r="C3846">
        <v>2024</v>
      </c>
      <c r="E3846">
        <v>99</v>
      </c>
      <c r="G3846">
        <v>99</v>
      </c>
      <c r="H3846">
        <v>2</v>
      </c>
      <c r="I3846">
        <v>99</v>
      </c>
      <c r="J3846">
        <v>267</v>
      </c>
      <c r="K3846">
        <v>99</v>
      </c>
      <c r="L3846">
        <v>5</v>
      </c>
      <c r="M3846">
        <v>99</v>
      </c>
      <c r="N3846">
        <v>99</v>
      </c>
      <c r="O3846">
        <v>99</v>
      </c>
      <c r="P3846">
        <v>99</v>
      </c>
      <c r="R3846">
        <v>0</v>
      </c>
    </row>
    <row r="3847" spans="1:37">
      <c r="A3847">
        <v>18</v>
      </c>
      <c r="B3847">
        <v>120</v>
      </c>
      <c r="C3847">
        <v>2024</v>
      </c>
      <c r="E3847">
        <v>99</v>
      </c>
      <c r="G3847">
        <v>99</v>
      </c>
      <c r="H3847">
        <v>1</v>
      </c>
      <c r="I3847">
        <v>99</v>
      </c>
      <c r="J3847">
        <v>309</v>
      </c>
      <c r="K3847">
        <v>99</v>
      </c>
      <c r="L3847">
        <v>5</v>
      </c>
      <c r="M3847">
        <v>99</v>
      </c>
      <c r="N3847">
        <v>99</v>
      </c>
      <c r="O3847">
        <v>99</v>
      </c>
      <c r="P3847">
        <v>99</v>
      </c>
      <c r="Q3847">
        <v>13</v>
      </c>
      <c r="R3847">
        <v>15</v>
      </c>
      <c r="S3847">
        <v>5</v>
      </c>
      <c r="T3847">
        <v>5.6</v>
      </c>
      <c r="U3847">
        <v>25.933333333333323</v>
      </c>
      <c r="V3847">
        <v>0</v>
      </c>
      <c r="W3847">
        <v>0</v>
      </c>
      <c r="X3847">
        <v>93.333333333333314</v>
      </c>
      <c r="Y3847">
        <v>60</v>
      </c>
      <c r="Z3847">
        <v>13.333333333333337</v>
      </c>
      <c r="AA3847">
        <v>7.7353445660523743</v>
      </c>
      <c r="AB3847">
        <v>0</v>
      </c>
      <c r="AC3847">
        <v>0.71180521680209108</v>
      </c>
      <c r="AE3847">
        <v>-15.740236839604371</v>
      </c>
      <c r="AG3847">
        <v>4.4910179640718564</v>
      </c>
      <c r="AH3847">
        <v>2.7808557028988079</v>
      </c>
      <c r="AI3847">
        <v>15</v>
      </c>
      <c r="AJ3847">
        <v>111.73333333333336</v>
      </c>
      <c r="AK3847">
        <v>18.07794901642816</v>
      </c>
    </row>
    <row r="3848" spans="1:37">
      <c r="A3848">
        <v>18</v>
      </c>
      <c r="B3848">
        <v>121</v>
      </c>
      <c r="C3848">
        <v>2024</v>
      </c>
      <c r="E3848">
        <v>99</v>
      </c>
      <c r="G3848">
        <v>99</v>
      </c>
      <c r="H3848">
        <v>2</v>
      </c>
      <c r="I3848">
        <v>99</v>
      </c>
      <c r="J3848">
        <v>470</v>
      </c>
      <c r="K3848">
        <v>99</v>
      </c>
      <c r="L3848">
        <v>5</v>
      </c>
      <c r="M3848">
        <v>99</v>
      </c>
      <c r="N3848">
        <v>99</v>
      </c>
      <c r="O3848">
        <v>99</v>
      </c>
      <c r="P3848">
        <v>99</v>
      </c>
      <c r="Q3848">
        <v>7</v>
      </c>
      <c r="R3848">
        <v>8</v>
      </c>
      <c r="S3848">
        <v>5</v>
      </c>
      <c r="T3848">
        <v>5.75</v>
      </c>
      <c r="U3848">
        <v>22.362500000000004</v>
      </c>
      <c r="V3848">
        <v>0</v>
      </c>
      <c r="W3848">
        <v>0</v>
      </c>
      <c r="X3848">
        <v>100</v>
      </c>
      <c r="Y3848">
        <v>37.5</v>
      </c>
      <c r="Z3848">
        <v>12.5</v>
      </c>
      <c r="AA3848">
        <v>6.2635727624096305</v>
      </c>
      <c r="AB3848">
        <v>0</v>
      </c>
      <c r="AC3848">
        <v>1.7853571071357124</v>
      </c>
      <c r="AE3848">
        <v>-21.210190734824263</v>
      </c>
      <c r="AG3848">
        <v>12.90322580645161</v>
      </c>
      <c r="AH3848">
        <v>7.5098648308286498</v>
      </c>
      <c r="AI3848">
        <v>6</v>
      </c>
      <c r="AJ3848">
        <v>110.4666666666667</v>
      </c>
      <c r="AK3848">
        <v>17.46129653984914</v>
      </c>
    </row>
    <row r="3849" spans="1:37">
      <c r="A3849">
        <v>18</v>
      </c>
      <c r="B3849">
        <v>122</v>
      </c>
      <c r="C3849">
        <v>2024</v>
      </c>
      <c r="E3849">
        <v>99</v>
      </c>
      <c r="G3849">
        <v>99</v>
      </c>
      <c r="H3849">
        <v>2</v>
      </c>
      <c r="I3849">
        <v>99</v>
      </c>
      <c r="J3849">
        <v>629</v>
      </c>
      <c r="K3849">
        <v>99</v>
      </c>
      <c r="L3849">
        <v>5</v>
      </c>
      <c r="M3849">
        <v>99</v>
      </c>
      <c r="N3849">
        <v>99</v>
      </c>
      <c r="O3849">
        <v>99</v>
      </c>
      <c r="P3849">
        <v>99</v>
      </c>
      <c r="R3849">
        <v>0</v>
      </c>
    </row>
    <row r="3850" spans="1:37">
      <c r="A3850">
        <v>18</v>
      </c>
      <c r="B3850">
        <v>123</v>
      </c>
      <c r="C3850">
        <v>2024</v>
      </c>
      <c r="E3850">
        <v>99</v>
      </c>
      <c r="G3850">
        <v>99</v>
      </c>
      <c r="H3850">
        <v>1</v>
      </c>
      <c r="I3850">
        <v>99</v>
      </c>
      <c r="J3850">
        <v>643</v>
      </c>
      <c r="K3850">
        <v>99</v>
      </c>
      <c r="L3850">
        <v>5</v>
      </c>
      <c r="M3850">
        <v>99</v>
      </c>
      <c r="N3850">
        <v>99</v>
      </c>
      <c r="O3850">
        <v>99</v>
      </c>
      <c r="P3850">
        <v>99</v>
      </c>
      <c r="Q3850">
        <v>14</v>
      </c>
      <c r="R3850">
        <v>21</v>
      </c>
      <c r="S3850">
        <v>5</v>
      </c>
      <c r="T3850">
        <v>5.4285714285714306</v>
      </c>
      <c r="U3850">
        <v>22.766666666666673</v>
      </c>
      <c r="V3850">
        <v>0</v>
      </c>
      <c r="W3850">
        <v>0</v>
      </c>
      <c r="X3850">
        <v>80.952380952380949</v>
      </c>
      <c r="Y3850">
        <v>33.333333333333343</v>
      </c>
      <c r="Z3850">
        <v>9.5238095238095273</v>
      </c>
      <c r="AA3850">
        <v>7.7399602148192113</v>
      </c>
      <c r="AB3850">
        <v>0</v>
      </c>
      <c r="AC3850">
        <v>1.4982983545287876</v>
      </c>
      <c r="AE3850">
        <v>30.468254856817705</v>
      </c>
      <c r="AG3850">
        <v>10.047846889952149</v>
      </c>
      <c r="AH3850">
        <v>6.3676198340503154</v>
      </c>
      <c r="AI3850">
        <v>2</v>
      </c>
      <c r="AJ3850">
        <v>97.6</v>
      </c>
      <c r="AK3850">
        <v>17.94286881525839</v>
      </c>
    </row>
    <row r="3851" spans="1:37">
      <c r="A3851">
        <v>18</v>
      </c>
      <c r="B3851">
        <v>124</v>
      </c>
      <c r="C3851">
        <v>2024</v>
      </c>
      <c r="E3851">
        <v>99</v>
      </c>
      <c r="G3851">
        <v>99</v>
      </c>
      <c r="H3851">
        <v>2</v>
      </c>
      <c r="I3851">
        <v>99</v>
      </c>
      <c r="J3851">
        <v>704</v>
      </c>
      <c r="K3851">
        <v>99</v>
      </c>
      <c r="L3851">
        <v>5</v>
      </c>
      <c r="M3851">
        <v>99</v>
      </c>
      <c r="N3851">
        <v>99</v>
      </c>
      <c r="O3851">
        <v>99</v>
      </c>
      <c r="P3851">
        <v>99</v>
      </c>
      <c r="R3851">
        <v>0</v>
      </c>
    </row>
    <row r="3852" spans="1:37">
      <c r="A3852">
        <v>18</v>
      </c>
      <c r="B3852">
        <v>125</v>
      </c>
      <c r="C3852">
        <v>2024</v>
      </c>
      <c r="E3852">
        <v>99</v>
      </c>
      <c r="G3852">
        <v>99</v>
      </c>
      <c r="H3852">
        <v>1</v>
      </c>
      <c r="I3852">
        <v>99</v>
      </c>
      <c r="J3852">
        <v>802</v>
      </c>
      <c r="K3852">
        <v>99</v>
      </c>
      <c r="L3852">
        <v>5</v>
      </c>
      <c r="M3852">
        <v>99</v>
      </c>
      <c r="N3852">
        <v>99</v>
      </c>
      <c r="O3852">
        <v>99</v>
      </c>
      <c r="P3852">
        <v>99</v>
      </c>
      <c r="Q3852">
        <v>1</v>
      </c>
      <c r="R3852">
        <v>1</v>
      </c>
      <c r="S3852">
        <v>5</v>
      </c>
      <c r="T3852">
        <v>6</v>
      </c>
      <c r="U3852">
        <v>34.9</v>
      </c>
      <c r="V3852">
        <v>0</v>
      </c>
      <c r="W3852">
        <v>0</v>
      </c>
      <c r="X3852">
        <v>100</v>
      </c>
      <c r="Y3852">
        <v>100</v>
      </c>
      <c r="Z3852">
        <v>0</v>
      </c>
      <c r="AA3852">
        <v>0</v>
      </c>
      <c r="AB3852">
        <v>0</v>
      </c>
      <c r="AC3852">
        <v>0</v>
      </c>
      <c r="AG3852">
        <v>2.3809523809523818</v>
      </c>
      <c r="AH3852">
        <v>1.8993197278911564</v>
      </c>
      <c r="AI3852">
        <v>1</v>
      </c>
      <c r="AJ3852">
        <v>122.5</v>
      </c>
      <c r="AK3852">
        <v>18.985286742768743</v>
      </c>
    </row>
    <row r="3853" spans="1:37">
      <c r="A3853">
        <v>18</v>
      </c>
      <c r="B3853">
        <v>126</v>
      </c>
      <c r="C3853">
        <v>2024</v>
      </c>
      <c r="E3853">
        <v>99</v>
      </c>
      <c r="G3853">
        <v>99</v>
      </c>
      <c r="H3853">
        <v>1</v>
      </c>
      <c r="I3853">
        <v>99</v>
      </c>
      <c r="J3853">
        <v>103</v>
      </c>
      <c r="K3853">
        <v>99</v>
      </c>
      <c r="L3853">
        <v>6</v>
      </c>
      <c r="M3853">
        <v>99</v>
      </c>
      <c r="N3853">
        <v>99</v>
      </c>
      <c r="O3853">
        <v>99</v>
      </c>
      <c r="P3853">
        <v>99</v>
      </c>
      <c r="R3853">
        <v>0</v>
      </c>
    </row>
    <row r="3854" spans="1:37">
      <c r="A3854">
        <v>18</v>
      </c>
      <c r="B3854">
        <v>127</v>
      </c>
      <c r="C3854">
        <v>2024</v>
      </c>
      <c r="E3854">
        <v>99</v>
      </c>
      <c r="G3854">
        <v>99</v>
      </c>
      <c r="H3854">
        <v>2</v>
      </c>
      <c r="I3854">
        <v>99</v>
      </c>
      <c r="J3854">
        <v>106</v>
      </c>
      <c r="K3854">
        <v>99</v>
      </c>
      <c r="L3854">
        <v>6</v>
      </c>
      <c r="M3854">
        <v>99</v>
      </c>
      <c r="N3854">
        <v>99</v>
      </c>
      <c r="O3854">
        <v>99</v>
      </c>
      <c r="P3854">
        <v>99</v>
      </c>
      <c r="Q3854">
        <v>11</v>
      </c>
      <c r="R3854">
        <v>13</v>
      </c>
      <c r="S3854">
        <v>6</v>
      </c>
      <c r="T3854">
        <v>6.6153846153846141</v>
      </c>
      <c r="U3854">
        <v>33.015384615384619</v>
      </c>
      <c r="V3854">
        <v>53.84615384615384</v>
      </c>
      <c r="W3854">
        <v>7.6923076923076898</v>
      </c>
      <c r="X3854">
        <v>100</v>
      </c>
      <c r="Y3854">
        <v>100</v>
      </c>
      <c r="Z3854">
        <v>30.769230769230759</v>
      </c>
      <c r="AA3854">
        <v>3.3387805590218074</v>
      </c>
      <c r="AB3854">
        <v>0</v>
      </c>
      <c r="AC3854">
        <v>1.2113858267710484</v>
      </c>
      <c r="AE3854">
        <v>-28.762487619537794</v>
      </c>
      <c r="AG3854">
        <v>8.7248322147651027</v>
      </c>
      <c r="AH3854">
        <v>6.7875950848449396</v>
      </c>
      <c r="AI3854">
        <v>13</v>
      </c>
      <c r="AJ3854">
        <v>115.33846153846156</v>
      </c>
      <c r="AK3854">
        <v>21.532784083029064</v>
      </c>
    </row>
    <row r="3855" spans="1:37">
      <c r="A3855">
        <v>18</v>
      </c>
      <c r="B3855">
        <v>128</v>
      </c>
      <c r="C3855">
        <v>2024</v>
      </c>
      <c r="E3855">
        <v>99</v>
      </c>
      <c r="G3855">
        <v>99</v>
      </c>
      <c r="H3855">
        <v>1</v>
      </c>
      <c r="I3855">
        <v>99</v>
      </c>
      <c r="J3855">
        <v>110</v>
      </c>
      <c r="K3855">
        <v>99</v>
      </c>
      <c r="L3855">
        <v>6</v>
      </c>
      <c r="M3855">
        <v>99</v>
      </c>
      <c r="N3855">
        <v>99</v>
      </c>
      <c r="O3855">
        <v>99</v>
      </c>
      <c r="P3855">
        <v>99</v>
      </c>
      <c r="Q3855">
        <v>56</v>
      </c>
      <c r="R3855">
        <v>76</v>
      </c>
      <c r="S3855">
        <v>6</v>
      </c>
      <c r="T3855">
        <v>5.3684210526315796</v>
      </c>
      <c r="U3855">
        <v>30.434210526315798</v>
      </c>
      <c r="V3855">
        <v>48.684210526315773</v>
      </c>
      <c r="W3855">
        <v>1.3157894736842111</v>
      </c>
      <c r="X3855">
        <v>100</v>
      </c>
      <c r="Y3855">
        <v>89.473684210526301</v>
      </c>
      <c r="Z3855">
        <v>22.368421052631575</v>
      </c>
      <c r="AA3855">
        <v>6.868608083761214</v>
      </c>
      <c r="AB3855">
        <v>0</v>
      </c>
      <c r="AC3855">
        <v>1.4942178491135152</v>
      </c>
      <c r="AE3855">
        <v>-5.712528953899751</v>
      </c>
      <c r="AG3855">
        <v>13.240418118466899</v>
      </c>
      <c r="AH3855">
        <v>9.6453770579306415</v>
      </c>
      <c r="AI3855">
        <v>76</v>
      </c>
      <c r="AJ3855">
        <v>113.68157894736844</v>
      </c>
      <c r="AK3855">
        <v>20.401275834949171</v>
      </c>
    </row>
    <row r="3856" spans="1:37">
      <c r="A3856">
        <v>18</v>
      </c>
      <c r="B3856">
        <v>129</v>
      </c>
      <c r="C3856">
        <v>2024</v>
      </c>
      <c r="E3856">
        <v>99</v>
      </c>
      <c r="G3856">
        <v>99</v>
      </c>
      <c r="H3856">
        <v>1</v>
      </c>
      <c r="I3856">
        <v>99</v>
      </c>
      <c r="J3856">
        <v>111</v>
      </c>
      <c r="K3856">
        <v>99</v>
      </c>
      <c r="L3856">
        <v>6</v>
      </c>
      <c r="M3856">
        <v>99</v>
      </c>
      <c r="N3856">
        <v>99</v>
      </c>
      <c r="O3856">
        <v>99</v>
      </c>
      <c r="P3856">
        <v>99</v>
      </c>
      <c r="Q3856">
        <v>33</v>
      </c>
      <c r="R3856">
        <v>35</v>
      </c>
      <c r="S3856">
        <v>6</v>
      </c>
      <c r="T3856">
        <v>5.9428571428571439</v>
      </c>
      <c r="U3856">
        <v>32.522857142857127</v>
      </c>
      <c r="V3856">
        <v>45.714285714285722</v>
      </c>
      <c r="W3856">
        <v>2.8571428571428577</v>
      </c>
      <c r="X3856">
        <v>100</v>
      </c>
      <c r="Y3856">
        <v>88.571428571428555</v>
      </c>
      <c r="Z3856">
        <v>34.285714285714278</v>
      </c>
      <c r="AA3856">
        <v>7.0637944361890277</v>
      </c>
      <c r="AB3856">
        <v>0</v>
      </c>
      <c r="AC3856">
        <v>1.5295724359227609</v>
      </c>
      <c r="AE3856">
        <v>17.332777227060095</v>
      </c>
      <c r="AG3856">
        <v>7.2314049586776861</v>
      </c>
      <c r="AH3856">
        <v>5.0384869047144809</v>
      </c>
      <c r="AI3856">
        <v>35</v>
      </c>
      <c r="AJ3856">
        <v>117.2714285714286</v>
      </c>
      <c r="AK3856">
        <v>19.966021756529194</v>
      </c>
    </row>
    <row r="3857" spans="1:37">
      <c r="A3857">
        <v>18</v>
      </c>
      <c r="B3857">
        <v>130</v>
      </c>
      <c r="C3857">
        <v>2024</v>
      </c>
      <c r="E3857">
        <v>99</v>
      </c>
      <c r="G3857">
        <v>99</v>
      </c>
      <c r="H3857">
        <v>1</v>
      </c>
      <c r="I3857">
        <v>99</v>
      </c>
      <c r="J3857">
        <v>116</v>
      </c>
      <c r="K3857">
        <v>99</v>
      </c>
      <c r="L3857">
        <v>6</v>
      </c>
      <c r="M3857">
        <v>99</v>
      </c>
      <c r="N3857">
        <v>99</v>
      </c>
      <c r="O3857">
        <v>99</v>
      </c>
      <c r="P3857">
        <v>99</v>
      </c>
      <c r="Q3857">
        <v>27</v>
      </c>
      <c r="R3857">
        <v>29</v>
      </c>
      <c r="S3857">
        <v>6</v>
      </c>
      <c r="T3857">
        <v>5.6551724137931005</v>
      </c>
      <c r="U3857">
        <v>25.34482758620689</v>
      </c>
      <c r="V3857">
        <v>41.379310344827594</v>
      </c>
      <c r="W3857">
        <v>6.8965517241379306</v>
      </c>
      <c r="X3857">
        <v>100</v>
      </c>
      <c r="Y3857">
        <v>55.172413793103438</v>
      </c>
      <c r="Z3857">
        <v>6.8965517241379306</v>
      </c>
      <c r="AA3857">
        <v>5.7685584290690706</v>
      </c>
      <c r="AB3857">
        <v>0</v>
      </c>
      <c r="AC3857">
        <v>1.6458068363836871</v>
      </c>
      <c r="AE3857">
        <v>-49.596728699878163</v>
      </c>
      <c r="AG3857">
        <v>7.9889807162534447</v>
      </c>
      <c r="AH3857">
        <v>4.777722164080628</v>
      </c>
      <c r="AI3857">
        <v>12</v>
      </c>
      <c r="AJ3857">
        <v>104.06666666666668</v>
      </c>
      <c r="AK3857">
        <v>19.860407555399899</v>
      </c>
    </row>
    <row r="3858" spans="1:37">
      <c r="A3858">
        <v>18</v>
      </c>
      <c r="B3858">
        <v>131</v>
      </c>
      <c r="C3858">
        <v>2024</v>
      </c>
      <c r="E3858">
        <v>99</v>
      </c>
      <c r="G3858">
        <v>99</v>
      </c>
      <c r="H3858">
        <v>2</v>
      </c>
      <c r="I3858">
        <v>99</v>
      </c>
      <c r="J3858">
        <v>117</v>
      </c>
      <c r="K3858">
        <v>99</v>
      </c>
      <c r="L3858">
        <v>6</v>
      </c>
      <c r="M3858">
        <v>99</v>
      </c>
      <c r="N3858">
        <v>99</v>
      </c>
      <c r="O3858">
        <v>99</v>
      </c>
      <c r="P3858">
        <v>99</v>
      </c>
      <c r="Q3858">
        <v>33</v>
      </c>
      <c r="R3858">
        <v>38</v>
      </c>
      <c r="S3858">
        <v>6</v>
      </c>
      <c r="T3858">
        <v>6.5789473684210513</v>
      </c>
      <c r="U3858">
        <v>32.6657894736842</v>
      </c>
      <c r="V3858">
        <v>26.315789473684205</v>
      </c>
      <c r="W3858">
        <v>18.421052631578945</v>
      </c>
      <c r="X3858">
        <v>100</v>
      </c>
      <c r="Y3858">
        <v>89.473684210526301</v>
      </c>
      <c r="Z3858">
        <v>44.73684210526315</v>
      </c>
      <c r="AA3858">
        <v>7.5179881237844191</v>
      </c>
      <c r="AB3858">
        <v>0</v>
      </c>
      <c r="AC3858">
        <v>1.7863750261554907</v>
      </c>
      <c r="AE3858">
        <v>18.625428564476167</v>
      </c>
      <c r="AG3858">
        <v>11.620795107033642</v>
      </c>
      <c r="AH3858">
        <v>8.5881123864477598</v>
      </c>
      <c r="AI3858">
        <v>38</v>
      </c>
      <c r="AJ3858">
        <v>115.96578947368423</v>
      </c>
      <c r="AK3858">
        <v>20.567571005005629</v>
      </c>
    </row>
    <row r="3859" spans="1:37">
      <c r="A3859">
        <v>18</v>
      </c>
      <c r="B3859">
        <v>132</v>
      </c>
      <c r="C3859">
        <v>2024</v>
      </c>
      <c r="E3859">
        <v>99</v>
      </c>
      <c r="G3859">
        <v>99</v>
      </c>
      <c r="H3859">
        <v>1</v>
      </c>
      <c r="I3859">
        <v>99</v>
      </c>
      <c r="J3859">
        <v>134</v>
      </c>
      <c r="K3859">
        <v>99</v>
      </c>
      <c r="L3859">
        <v>6</v>
      </c>
      <c r="M3859">
        <v>99</v>
      </c>
      <c r="N3859">
        <v>99</v>
      </c>
      <c r="O3859">
        <v>99</v>
      </c>
      <c r="P3859">
        <v>99</v>
      </c>
      <c r="Q3859">
        <v>44</v>
      </c>
      <c r="R3859">
        <v>50</v>
      </c>
      <c r="S3859">
        <v>6</v>
      </c>
      <c r="T3859">
        <v>6.06</v>
      </c>
      <c r="U3859">
        <v>30.899999999999991</v>
      </c>
      <c r="V3859">
        <v>26</v>
      </c>
      <c r="W3859">
        <v>4</v>
      </c>
      <c r="X3859">
        <v>100</v>
      </c>
      <c r="Y3859">
        <v>74</v>
      </c>
      <c r="Z3859">
        <v>40</v>
      </c>
      <c r="AA3859">
        <v>8.3795942622540149</v>
      </c>
      <c r="AB3859">
        <v>0</v>
      </c>
      <c r="AC3859">
        <v>1.4752626884728028</v>
      </c>
      <c r="AE3859">
        <v>-20.692272582869172</v>
      </c>
      <c r="AG3859">
        <v>9.5238095238095273</v>
      </c>
      <c r="AH3859">
        <v>6.8904924583671505</v>
      </c>
      <c r="AI3859">
        <v>49</v>
      </c>
      <c r="AJ3859">
        <v>112.99795918367344</v>
      </c>
      <c r="AK3859">
        <v>20.988742338128564</v>
      </c>
    </row>
    <row r="3860" spans="1:37">
      <c r="A3860">
        <v>18</v>
      </c>
      <c r="B3860">
        <v>133</v>
      </c>
      <c r="C3860">
        <v>2024</v>
      </c>
      <c r="E3860">
        <v>99</v>
      </c>
      <c r="G3860">
        <v>99</v>
      </c>
      <c r="H3860">
        <v>2</v>
      </c>
      <c r="I3860">
        <v>99</v>
      </c>
      <c r="J3860">
        <v>141</v>
      </c>
      <c r="K3860">
        <v>99</v>
      </c>
      <c r="L3860">
        <v>6</v>
      </c>
      <c r="M3860">
        <v>99</v>
      </c>
      <c r="N3860">
        <v>99</v>
      </c>
      <c r="O3860">
        <v>99</v>
      </c>
      <c r="P3860">
        <v>99</v>
      </c>
      <c r="Q3860">
        <v>67</v>
      </c>
      <c r="R3860">
        <v>70</v>
      </c>
      <c r="S3860">
        <v>6</v>
      </c>
      <c r="T3860">
        <v>6.4571428571428564</v>
      </c>
      <c r="U3860">
        <v>27.60142857142856</v>
      </c>
      <c r="V3860">
        <v>37.142857142857153</v>
      </c>
      <c r="W3860">
        <v>5.7142857142857153</v>
      </c>
      <c r="X3860">
        <v>98.571428571428555</v>
      </c>
      <c r="Y3860">
        <v>71.428571428571445</v>
      </c>
      <c r="Z3860">
        <v>14.285714285714288</v>
      </c>
      <c r="AA3860">
        <v>6.8908530024983756</v>
      </c>
      <c r="AB3860">
        <v>0</v>
      </c>
      <c r="AC3860">
        <v>1.380328266192131</v>
      </c>
      <c r="AE3860">
        <v>5.7755233196154094</v>
      </c>
      <c r="AG3860">
        <v>13.779527559055119</v>
      </c>
      <c r="AH3860">
        <v>9.1573928375073432</v>
      </c>
      <c r="AI3860">
        <v>69</v>
      </c>
      <c r="AJ3860">
        <v>111.8927536231884</v>
      </c>
      <c r="AK3860">
        <v>19.516839922487179</v>
      </c>
    </row>
    <row r="3861" spans="1:37">
      <c r="A3861">
        <v>18</v>
      </c>
      <c r="B3861">
        <v>134</v>
      </c>
      <c r="C3861">
        <v>2024</v>
      </c>
      <c r="E3861">
        <v>99</v>
      </c>
      <c r="G3861">
        <v>99</v>
      </c>
      <c r="H3861">
        <v>2</v>
      </c>
      <c r="I3861">
        <v>99</v>
      </c>
      <c r="J3861">
        <v>143</v>
      </c>
      <c r="K3861">
        <v>99</v>
      </c>
      <c r="L3861">
        <v>6</v>
      </c>
      <c r="M3861">
        <v>99</v>
      </c>
      <c r="N3861">
        <v>99</v>
      </c>
      <c r="O3861">
        <v>99</v>
      </c>
      <c r="P3861">
        <v>99</v>
      </c>
      <c r="Q3861">
        <v>1</v>
      </c>
      <c r="R3861">
        <v>2</v>
      </c>
      <c r="S3861">
        <v>6</v>
      </c>
      <c r="T3861">
        <v>6.5</v>
      </c>
      <c r="U3861">
        <v>20.75</v>
      </c>
      <c r="V3861">
        <v>0</v>
      </c>
      <c r="W3861">
        <v>0</v>
      </c>
      <c r="X3861">
        <v>100</v>
      </c>
      <c r="Y3861">
        <v>0</v>
      </c>
      <c r="Z3861">
        <v>0</v>
      </c>
      <c r="AA3861">
        <v>1.75</v>
      </c>
      <c r="AB3861">
        <v>0</v>
      </c>
      <c r="AC3861">
        <v>0.5</v>
      </c>
      <c r="AE3861">
        <v>-100</v>
      </c>
      <c r="AG3861">
        <v>28.571428571428577</v>
      </c>
      <c r="AH3861">
        <v>16.613290632506004</v>
      </c>
      <c r="AI3861">
        <v>0</v>
      </c>
    </row>
    <row r="3862" spans="1:37">
      <c r="A3862">
        <v>18</v>
      </c>
      <c r="B3862">
        <v>135</v>
      </c>
      <c r="C3862">
        <v>2024</v>
      </c>
      <c r="E3862">
        <v>99</v>
      </c>
      <c r="G3862">
        <v>99</v>
      </c>
      <c r="H3862">
        <v>2</v>
      </c>
      <c r="I3862">
        <v>99</v>
      </c>
      <c r="J3862">
        <v>147</v>
      </c>
      <c r="K3862">
        <v>99</v>
      </c>
      <c r="L3862">
        <v>6</v>
      </c>
      <c r="M3862">
        <v>99</v>
      </c>
      <c r="N3862">
        <v>99</v>
      </c>
      <c r="O3862">
        <v>99</v>
      </c>
      <c r="P3862">
        <v>99</v>
      </c>
      <c r="Q3862">
        <v>8</v>
      </c>
      <c r="R3862">
        <v>10</v>
      </c>
      <c r="S3862">
        <v>6</v>
      </c>
      <c r="T3862">
        <v>7</v>
      </c>
      <c r="U3862">
        <v>27.48</v>
      </c>
      <c r="V3862">
        <v>10</v>
      </c>
      <c r="W3862">
        <v>10</v>
      </c>
      <c r="X3862">
        <v>100</v>
      </c>
      <c r="Y3862">
        <v>60</v>
      </c>
      <c r="Z3862">
        <v>20</v>
      </c>
      <c r="AA3862">
        <v>7.1766008667056402</v>
      </c>
      <c r="AB3862">
        <v>0</v>
      </c>
      <c r="AC3862">
        <v>1.183215956619923</v>
      </c>
      <c r="AE3862">
        <v>8.950159630216632</v>
      </c>
      <c r="AG3862">
        <v>22.222222222222225</v>
      </c>
      <c r="AH3862">
        <v>14.934782608695652</v>
      </c>
      <c r="AI3862">
        <v>10</v>
      </c>
      <c r="AJ3862">
        <v>109.76000000000002</v>
      </c>
      <c r="AK3862">
        <v>20.349344911539312</v>
      </c>
    </row>
    <row r="3863" spans="1:37">
      <c r="A3863">
        <v>18</v>
      </c>
      <c r="B3863">
        <v>136</v>
      </c>
      <c r="C3863">
        <v>2024</v>
      </c>
      <c r="E3863">
        <v>99</v>
      </c>
      <c r="G3863">
        <v>99</v>
      </c>
      <c r="H3863">
        <v>1</v>
      </c>
      <c r="I3863">
        <v>99</v>
      </c>
      <c r="J3863">
        <v>155</v>
      </c>
      <c r="K3863">
        <v>99</v>
      </c>
      <c r="L3863">
        <v>6</v>
      </c>
      <c r="M3863">
        <v>99</v>
      </c>
      <c r="N3863">
        <v>99</v>
      </c>
      <c r="O3863">
        <v>99</v>
      </c>
      <c r="P3863">
        <v>99</v>
      </c>
      <c r="Q3863">
        <v>4</v>
      </c>
      <c r="R3863">
        <v>4</v>
      </c>
      <c r="S3863">
        <v>6</v>
      </c>
      <c r="T3863">
        <v>5.75</v>
      </c>
      <c r="U3863">
        <v>31.65</v>
      </c>
      <c r="V3863">
        <v>50</v>
      </c>
      <c r="W3863">
        <v>0</v>
      </c>
      <c r="X3863">
        <v>100</v>
      </c>
      <c r="Y3863">
        <v>100</v>
      </c>
      <c r="Z3863">
        <v>25</v>
      </c>
      <c r="AA3863">
        <v>6.2483997951475532</v>
      </c>
      <c r="AB3863">
        <v>0</v>
      </c>
      <c r="AC3863">
        <v>0.82915619758885006</v>
      </c>
      <c r="AE3863">
        <v>-22.920730646214295</v>
      </c>
      <c r="AG3863">
        <v>2.1621621621621623</v>
      </c>
      <c r="AH3863">
        <v>1.4912890344315797</v>
      </c>
      <c r="AI3863">
        <v>4</v>
      </c>
      <c r="AJ3863">
        <v>117.425</v>
      </c>
      <c r="AK3863">
        <v>19.335907803558424</v>
      </c>
    </row>
    <row r="3864" spans="1:37">
      <c r="A3864">
        <v>18</v>
      </c>
      <c r="B3864">
        <v>137</v>
      </c>
      <c r="C3864">
        <v>2024</v>
      </c>
      <c r="E3864">
        <v>99</v>
      </c>
      <c r="G3864">
        <v>99</v>
      </c>
      <c r="H3864">
        <v>2</v>
      </c>
      <c r="I3864">
        <v>99</v>
      </c>
      <c r="J3864">
        <v>160</v>
      </c>
      <c r="K3864">
        <v>99</v>
      </c>
      <c r="L3864">
        <v>6</v>
      </c>
      <c r="M3864">
        <v>99</v>
      </c>
      <c r="N3864">
        <v>99</v>
      </c>
      <c r="O3864">
        <v>99</v>
      </c>
      <c r="P3864">
        <v>99</v>
      </c>
      <c r="Q3864">
        <v>10</v>
      </c>
      <c r="R3864">
        <v>11</v>
      </c>
      <c r="S3864">
        <v>6</v>
      </c>
      <c r="T3864">
        <v>6.2727272727272716</v>
      </c>
      <c r="U3864">
        <v>28.063636363636359</v>
      </c>
      <c r="V3864">
        <v>36.363636363636367</v>
      </c>
      <c r="W3864">
        <v>9.0909090909090917</v>
      </c>
      <c r="X3864">
        <v>72.727272727272734</v>
      </c>
      <c r="Y3864">
        <v>72.727272727272734</v>
      </c>
      <c r="Z3864">
        <v>18.181818181818183</v>
      </c>
      <c r="AA3864">
        <v>8.3022749048102114</v>
      </c>
      <c r="AB3864">
        <v>0</v>
      </c>
      <c r="AC3864">
        <v>1.7104443383842527</v>
      </c>
      <c r="AE3864">
        <v>20.491540052833567</v>
      </c>
      <c r="AG3864">
        <v>6.6666666666666687</v>
      </c>
      <c r="AH3864">
        <v>4.7141286421110484</v>
      </c>
      <c r="AI3864">
        <v>11</v>
      </c>
      <c r="AJ3864">
        <v>112.09090909090909</v>
      </c>
      <c r="AK3864">
        <v>19.316145213896</v>
      </c>
    </row>
    <row r="3865" spans="1:37">
      <c r="A3865">
        <v>18</v>
      </c>
      <c r="B3865">
        <v>138</v>
      </c>
      <c r="C3865">
        <v>2024</v>
      </c>
      <c r="E3865">
        <v>99</v>
      </c>
      <c r="G3865">
        <v>99</v>
      </c>
      <c r="H3865">
        <v>1</v>
      </c>
      <c r="I3865">
        <v>99</v>
      </c>
      <c r="J3865">
        <v>171</v>
      </c>
      <c r="K3865">
        <v>99</v>
      </c>
      <c r="L3865">
        <v>6</v>
      </c>
      <c r="M3865">
        <v>99</v>
      </c>
      <c r="N3865">
        <v>99</v>
      </c>
      <c r="O3865">
        <v>99</v>
      </c>
      <c r="P3865">
        <v>99</v>
      </c>
      <c r="Q3865">
        <v>3</v>
      </c>
      <c r="R3865">
        <v>3</v>
      </c>
      <c r="S3865">
        <v>6</v>
      </c>
      <c r="T3865">
        <v>5</v>
      </c>
      <c r="U3865">
        <v>30.533333333333324</v>
      </c>
      <c r="V3865">
        <v>0</v>
      </c>
      <c r="W3865">
        <v>0</v>
      </c>
      <c r="X3865">
        <v>100</v>
      </c>
      <c r="Y3865">
        <v>66.666666666666686</v>
      </c>
      <c r="Z3865">
        <v>33.333333333333343</v>
      </c>
      <c r="AA3865">
        <v>10.537973661425095</v>
      </c>
      <c r="AB3865">
        <v>0</v>
      </c>
      <c r="AC3865">
        <v>0.81649658092772603</v>
      </c>
      <c r="AE3865">
        <v>6.9733228269957719</v>
      </c>
      <c r="AG3865">
        <v>5.2631578947368443</v>
      </c>
      <c r="AH3865">
        <v>3.1563350677095894</v>
      </c>
      <c r="AI3865">
        <v>3</v>
      </c>
      <c r="AJ3865">
        <v>114.1333333333333</v>
      </c>
      <c r="AK3865">
        <v>19.732317996777525</v>
      </c>
    </row>
    <row r="3866" spans="1:37">
      <c r="A3866">
        <v>18</v>
      </c>
      <c r="B3866">
        <v>139</v>
      </c>
      <c r="C3866">
        <v>2024</v>
      </c>
      <c r="E3866">
        <v>99</v>
      </c>
      <c r="G3866">
        <v>99</v>
      </c>
      <c r="H3866">
        <v>2</v>
      </c>
      <c r="I3866">
        <v>99</v>
      </c>
      <c r="J3866">
        <v>175</v>
      </c>
      <c r="K3866">
        <v>99</v>
      </c>
      <c r="L3866">
        <v>6</v>
      </c>
      <c r="M3866">
        <v>99</v>
      </c>
      <c r="N3866">
        <v>99</v>
      </c>
      <c r="O3866">
        <v>99</v>
      </c>
      <c r="P3866">
        <v>99</v>
      </c>
      <c r="Q3866">
        <v>8</v>
      </c>
      <c r="R3866">
        <v>8</v>
      </c>
      <c r="S3866">
        <v>6</v>
      </c>
      <c r="T3866">
        <v>6</v>
      </c>
      <c r="U3866">
        <v>25.3125</v>
      </c>
      <c r="V3866">
        <v>37.5</v>
      </c>
      <c r="W3866">
        <v>0</v>
      </c>
      <c r="X3866">
        <v>100</v>
      </c>
      <c r="Y3866">
        <v>50</v>
      </c>
      <c r="Z3866">
        <v>0</v>
      </c>
      <c r="AA3866">
        <v>5.111613615092601</v>
      </c>
      <c r="AB3866">
        <v>0</v>
      </c>
      <c r="AC3866">
        <v>1.6583123951777001</v>
      </c>
      <c r="AE3866">
        <v>13.419212807656219</v>
      </c>
      <c r="AG3866">
        <v>8.4210526315789451</v>
      </c>
      <c r="AH3866">
        <v>5.1987060998151584</v>
      </c>
      <c r="AI3866">
        <v>2</v>
      </c>
      <c r="AJ3866">
        <v>107.65</v>
      </c>
      <c r="AK3866">
        <v>19.306054454124837</v>
      </c>
    </row>
    <row r="3867" spans="1:37">
      <c r="A3867">
        <v>18</v>
      </c>
      <c r="B3867">
        <v>140</v>
      </c>
      <c r="C3867">
        <v>2024</v>
      </c>
      <c r="E3867">
        <v>99</v>
      </c>
      <c r="G3867">
        <v>99</v>
      </c>
      <c r="H3867">
        <v>2</v>
      </c>
      <c r="I3867">
        <v>99</v>
      </c>
      <c r="J3867">
        <v>177</v>
      </c>
      <c r="K3867">
        <v>99</v>
      </c>
      <c r="L3867">
        <v>6</v>
      </c>
      <c r="M3867">
        <v>99</v>
      </c>
      <c r="N3867">
        <v>99</v>
      </c>
      <c r="O3867">
        <v>99</v>
      </c>
      <c r="P3867">
        <v>99</v>
      </c>
      <c r="Q3867">
        <v>14</v>
      </c>
      <c r="R3867">
        <v>16</v>
      </c>
      <c r="S3867">
        <v>6</v>
      </c>
      <c r="T3867">
        <v>5.8125</v>
      </c>
      <c r="U3867">
        <v>37.6</v>
      </c>
      <c r="V3867">
        <v>31.25</v>
      </c>
      <c r="W3867">
        <v>6.25</v>
      </c>
      <c r="X3867">
        <v>100</v>
      </c>
      <c r="Y3867">
        <v>100</v>
      </c>
      <c r="Z3867">
        <v>56.25</v>
      </c>
      <c r="AA3867">
        <v>6.6897309362933148</v>
      </c>
      <c r="AB3867">
        <v>0</v>
      </c>
      <c r="AC3867">
        <v>1.2358574958303241</v>
      </c>
      <c r="AE3867">
        <v>17.992020105616533</v>
      </c>
      <c r="AG3867">
        <v>12.598425196850396</v>
      </c>
      <c r="AH3867">
        <v>11.874074805092272</v>
      </c>
      <c r="AI3867">
        <v>16</v>
      </c>
      <c r="AJ3867">
        <v>121.53749999999999</v>
      </c>
      <c r="AK3867">
        <v>20.778465110633825</v>
      </c>
    </row>
    <row r="3868" spans="1:37">
      <c r="A3868">
        <v>18</v>
      </c>
      <c r="B3868">
        <v>141</v>
      </c>
      <c r="C3868">
        <v>2024</v>
      </c>
      <c r="E3868">
        <v>99</v>
      </c>
      <c r="G3868">
        <v>99</v>
      </c>
      <c r="H3868">
        <v>2</v>
      </c>
      <c r="I3868">
        <v>99</v>
      </c>
      <c r="J3868">
        <v>178</v>
      </c>
      <c r="K3868">
        <v>99</v>
      </c>
      <c r="L3868">
        <v>6</v>
      </c>
      <c r="M3868">
        <v>99</v>
      </c>
      <c r="N3868">
        <v>99</v>
      </c>
      <c r="O3868">
        <v>99</v>
      </c>
      <c r="P3868">
        <v>99</v>
      </c>
      <c r="Q3868">
        <v>2</v>
      </c>
      <c r="R3868">
        <v>2</v>
      </c>
      <c r="S3868">
        <v>6</v>
      </c>
      <c r="T3868">
        <v>5</v>
      </c>
      <c r="U3868">
        <v>39.35</v>
      </c>
      <c r="V3868">
        <v>50</v>
      </c>
      <c r="W3868">
        <v>0</v>
      </c>
      <c r="X3868">
        <v>100</v>
      </c>
      <c r="Y3868">
        <v>100</v>
      </c>
      <c r="Z3868">
        <v>50</v>
      </c>
      <c r="AA3868">
        <v>6.35</v>
      </c>
      <c r="AB3868">
        <v>0</v>
      </c>
      <c r="AC3868">
        <v>0</v>
      </c>
      <c r="AG3868">
        <v>5.4054054054054061</v>
      </c>
      <c r="AH3868">
        <v>4.9759736975214963</v>
      </c>
      <c r="AI3868">
        <v>2</v>
      </c>
      <c r="AJ3868">
        <v>123.85</v>
      </c>
      <c r="AK3868">
        <v>20.536444775700577</v>
      </c>
    </row>
    <row r="3869" spans="1:37">
      <c r="A3869">
        <v>18</v>
      </c>
      <c r="B3869">
        <v>142</v>
      </c>
      <c r="C3869">
        <v>2024</v>
      </c>
      <c r="E3869">
        <v>99</v>
      </c>
      <c r="G3869">
        <v>99</v>
      </c>
      <c r="H3869">
        <v>2</v>
      </c>
      <c r="I3869">
        <v>99</v>
      </c>
      <c r="J3869">
        <v>181</v>
      </c>
      <c r="K3869">
        <v>99</v>
      </c>
      <c r="L3869">
        <v>6</v>
      </c>
      <c r="M3869">
        <v>99</v>
      </c>
      <c r="N3869">
        <v>99</v>
      </c>
      <c r="O3869">
        <v>99</v>
      </c>
      <c r="P3869">
        <v>99</v>
      </c>
      <c r="Q3869">
        <v>15</v>
      </c>
      <c r="R3869">
        <v>24</v>
      </c>
      <c r="S3869">
        <v>6</v>
      </c>
      <c r="T3869">
        <v>5.25</v>
      </c>
      <c r="U3869">
        <v>22.69583333333334</v>
      </c>
      <c r="V3869">
        <v>12.5</v>
      </c>
      <c r="W3869">
        <v>0</v>
      </c>
      <c r="X3869">
        <v>83.333333333333314</v>
      </c>
      <c r="Y3869">
        <v>45.833333333333343</v>
      </c>
      <c r="Z3869">
        <v>4.1666666666666679</v>
      </c>
      <c r="AA3869">
        <v>6.4104393483511553</v>
      </c>
      <c r="AB3869">
        <v>0</v>
      </c>
      <c r="AC3869">
        <v>1.5612494995995996</v>
      </c>
      <c r="AE3869">
        <v>52.924847648982471</v>
      </c>
      <c r="AG3869">
        <v>15.894039735099337</v>
      </c>
      <c r="AH3869">
        <v>9.7646236308552794</v>
      </c>
      <c r="AI3869">
        <v>8</v>
      </c>
      <c r="AJ3869">
        <v>100.5625</v>
      </c>
      <c r="AK3869">
        <v>17.770981732103252</v>
      </c>
    </row>
    <row r="3870" spans="1:37">
      <c r="A3870">
        <v>18</v>
      </c>
      <c r="B3870">
        <v>143</v>
      </c>
      <c r="C3870">
        <v>2024</v>
      </c>
      <c r="E3870">
        <v>99</v>
      </c>
      <c r="G3870">
        <v>99</v>
      </c>
      <c r="H3870">
        <v>1</v>
      </c>
      <c r="I3870">
        <v>99</v>
      </c>
      <c r="J3870">
        <v>262</v>
      </c>
      <c r="K3870">
        <v>99</v>
      </c>
      <c r="L3870">
        <v>6</v>
      </c>
      <c r="M3870">
        <v>99</v>
      </c>
      <c r="N3870">
        <v>99</v>
      </c>
      <c r="O3870">
        <v>99</v>
      </c>
      <c r="P3870">
        <v>99</v>
      </c>
      <c r="R3870">
        <v>0</v>
      </c>
    </row>
    <row r="3871" spans="1:37">
      <c r="A3871">
        <v>18</v>
      </c>
      <c r="B3871">
        <v>144</v>
      </c>
      <c r="C3871">
        <v>2024</v>
      </c>
      <c r="E3871">
        <v>99</v>
      </c>
      <c r="G3871">
        <v>99</v>
      </c>
      <c r="H3871">
        <v>2</v>
      </c>
      <c r="I3871">
        <v>99</v>
      </c>
      <c r="J3871">
        <v>267</v>
      </c>
      <c r="K3871">
        <v>99</v>
      </c>
      <c r="L3871">
        <v>6</v>
      </c>
      <c r="M3871">
        <v>99</v>
      </c>
      <c r="N3871">
        <v>99</v>
      </c>
      <c r="O3871">
        <v>99</v>
      </c>
      <c r="P3871">
        <v>99</v>
      </c>
      <c r="R3871">
        <v>0</v>
      </c>
    </row>
    <row r="3872" spans="1:37">
      <c r="A3872">
        <v>18</v>
      </c>
      <c r="B3872">
        <v>145</v>
      </c>
      <c r="C3872">
        <v>2024</v>
      </c>
      <c r="E3872">
        <v>99</v>
      </c>
      <c r="G3872">
        <v>99</v>
      </c>
      <c r="H3872">
        <v>1</v>
      </c>
      <c r="I3872">
        <v>99</v>
      </c>
      <c r="J3872">
        <v>309</v>
      </c>
      <c r="K3872">
        <v>99</v>
      </c>
      <c r="L3872">
        <v>6</v>
      </c>
      <c r="M3872">
        <v>99</v>
      </c>
      <c r="N3872">
        <v>99</v>
      </c>
      <c r="O3872">
        <v>99</v>
      </c>
      <c r="P3872">
        <v>99</v>
      </c>
      <c r="Q3872">
        <v>37</v>
      </c>
      <c r="R3872">
        <v>41</v>
      </c>
      <c r="S3872">
        <v>6</v>
      </c>
      <c r="T3872">
        <v>6.8048780487804885</v>
      </c>
      <c r="U3872">
        <v>29.531707317073163</v>
      </c>
      <c r="V3872">
        <v>36.585365853658544</v>
      </c>
      <c r="W3872">
        <v>12.195121951219512</v>
      </c>
      <c r="X3872">
        <v>100</v>
      </c>
      <c r="Y3872">
        <v>78.048780487804876</v>
      </c>
      <c r="Z3872">
        <v>26.829268292682919</v>
      </c>
      <c r="AA3872">
        <v>7.6850960932910546</v>
      </c>
      <c r="AB3872">
        <v>0</v>
      </c>
      <c r="AC3872">
        <v>1.2141344843564557</v>
      </c>
      <c r="AE3872">
        <v>-26.177919934173861</v>
      </c>
      <c r="AG3872">
        <v>12.275449101796408</v>
      </c>
      <c r="AH3872">
        <v>8.6556814526217956</v>
      </c>
      <c r="AI3872">
        <v>41</v>
      </c>
      <c r="AJ3872">
        <v>113.1219512195122</v>
      </c>
      <c r="AK3872">
        <v>19.945691166767432</v>
      </c>
    </row>
    <row r="3873" spans="1:37">
      <c r="A3873">
        <v>18</v>
      </c>
      <c r="B3873">
        <v>146</v>
      </c>
      <c r="C3873">
        <v>2024</v>
      </c>
      <c r="E3873">
        <v>99</v>
      </c>
      <c r="G3873">
        <v>99</v>
      </c>
      <c r="H3873">
        <v>2</v>
      </c>
      <c r="I3873">
        <v>99</v>
      </c>
      <c r="J3873">
        <v>470</v>
      </c>
      <c r="K3873">
        <v>99</v>
      </c>
      <c r="L3873">
        <v>6</v>
      </c>
      <c r="M3873">
        <v>99</v>
      </c>
      <c r="N3873">
        <v>99</v>
      </c>
      <c r="O3873">
        <v>99</v>
      </c>
      <c r="P3873">
        <v>99</v>
      </c>
      <c r="Q3873">
        <v>7</v>
      </c>
      <c r="R3873">
        <v>7</v>
      </c>
      <c r="S3873">
        <v>6</v>
      </c>
      <c r="T3873">
        <v>5.7142857142857153</v>
      </c>
      <c r="U3873">
        <v>25.8</v>
      </c>
      <c r="V3873">
        <v>14.285714285714288</v>
      </c>
      <c r="W3873">
        <v>0</v>
      </c>
      <c r="X3873">
        <v>85.714285714285694</v>
      </c>
      <c r="Y3873">
        <v>42.857142857142847</v>
      </c>
      <c r="Z3873">
        <v>28.571428571428577</v>
      </c>
      <c r="AA3873">
        <v>10.123805044123904</v>
      </c>
      <c r="AB3873">
        <v>0</v>
      </c>
      <c r="AC3873">
        <v>1.1605769149479941</v>
      </c>
      <c r="AE3873">
        <v>22.25027324315408</v>
      </c>
      <c r="AG3873">
        <v>11.29032258064516</v>
      </c>
      <c r="AH3873">
        <v>7.5812274368231058</v>
      </c>
      <c r="AI3873">
        <v>5</v>
      </c>
      <c r="AJ3873">
        <v>114.18</v>
      </c>
      <c r="AK3873">
        <v>18.748690795166723</v>
      </c>
    </row>
    <row r="3874" spans="1:37">
      <c r="A3874">
        <v>18</v>
      </c>
      <c r="B3874">
        <v>147</v>
      </c>
      <c r="C3874">
        <v>2024</v>
      </c>
      <c r="E3874">
        <v>99</v>
      </c>
      <c r="G3874">
        <v>99</v>
      </c>
      <c r="H3874">
        <v>2</v>
      </c>
      <c r="I3874">
        <v>99</v>
      </c>
      <c r="J3874">
        <v>629</v>
      </c>
      <c r="K3874">
        <v>99</v>
      </c>
      <c r="L3874">
        <v>6</v>
      </c>
      <c r="M3874">
        <v>99</v>
      </c>
      <c r="N3874">
        <v>99</v>
      </c>
      <c r="O3874">
        <v>99</v>
      </c>
      <c r="P3874">
        <v>99</v>
      </c>
      <c r="R3874">
        <v>0</v>
      </c>
    </row>
    <row r="3875" spans="1:37">
      <c r="A3875">
        <v>18</v>
      </c>
      <c r="B3875">
        <v>148</v>
      </c>
      <c r="C3875">
        <v>2024</v>
      </c>
      <c r="E3875">
        <v>99</v>
      </c>
      <c r="G3875">
        <v>99</v>
      </c>
      <c r="H3875">
        <v>1</v>
      </c>
      <c r="I3875">
        <v>99</v>
      </c>
      <c r="J3875">
        <v>643</v>
      </c>
      <c r="K3875">
        <v>99</v>
      </c>
      <c r="L3875">
        <v>6</v>
      </c>
      <c r="M3875">
        <v>99</v>
      </c>
      <c r="N3875">
        <v>99</v>
      </c>
      <c r="O3875">
        <v>99</v>
      </c>
      <c r="P3875">
        <v>99</v>
      </c>
      <c r="Q3875">
        <v>29</v>
      </c>
      <c r="R3875">
        <v>37</v>
      </c>
      <c r="S3875">
        <v>6</v>
      </c>
      <c r="T3875">
        <v>6.2702702702702702</v>
      </c>
      <c r="U3875">
        <v>26.505405405405408</v>
      </c>
      <c r="V3875">
        <v>37.837837837837846</v>
      </c>
      <c r="W3875">
        <v>5.4054054054054061</v>
      </c>
      <c r="X3875">
        <v>91.891891891891873</v>
      </c>
      <c r="Y3875">
        <v>64.864864864864884</v>
      </c>
      <c r="Z3875">
        <v>8.1081081081081106</v>
      </c>
      <c r="AA3875">
        <v>7.0650623434423805</v>
      </c>
      <c r="AB3875">
        <v>0</v>
      </c>
      <c r="AC3875">
        <v>1.5004260412737307</v>
      </c>
      <c r="AE3875">
        <v>27.700091895687105</v>
      </c>
      <c r="AG3875">
        <v>17.703349282296656</v>
      </c>
      <c r="AH3875">
        <v>13.061545223286227</v>
      </c>
      <c r="AI3875">
        <v>10</v>
      </c>
      <c r="AJ3875">
        <v>107.6</v>
      </c>
      <c r="AK3875">
        <v>20.219022774924451</v>
      </c>
    </row>
    <row r="3876" spans="1:37">
      <c r="A3876">
        <v>18</v>
      </c>
      <c r="B3876">
        <v>149</v>
      </c>
      <c r="C3876">
        <v>2024</v>
      </c>
      <c r="E3876">
        <v>99</v>
      </c>
      <c r="G3876">
        <v>99</v>
      </c>
      <c r="H3876">
        <v>2</v>
      </c>
      <c r="I3876">
        <v>99</v>
      </c>
      <c r="J3876">
        <v>704</v>
      </c>
      <c r="K3876">
        <v>99</v>
      </c>
      <c r="L3876">
        <v>6</v>
      </c>
      <c r="M3876">
        <v>99</v>
      </c>
      <c r="N3876">
        <v>99</v>
      </c>
      <c r="O3876">
        <v>99</v>
      </c>
      <c r="P3876">
        <v>99</v>
      </c>
      <c r="R3876">
        <v>0</v>
      </c>
    </row>
    <row r="3877" spans="1:37">
      <c r="A3877">
        <v>18</v>
      </c>
      <c r="B3877">
        <v>150</v>
      </c>
      <c r="C3877">
        <v>2024</v>
      </c>
      <c r="E3877">
        <v>99</v>
      </c>
      <c r="G3877">
        <v>99</v>
      </c>
      <c r="H3877">
        <v>1</v>
      </c>
      <c r="I3877">
        <v>99</v>
      </c>
      <c r="J3877">
        <v>802</v>
      </c>
      <c r="K3877">
        <v>99</v>
      </c>
      <c r="L3877">
        <v>6</v>
      </c>
      <c r="M3877">
        <v>99</v>
      </c>
      <c r="N3877">
        <v>99</v>
      </c>
      <c r="O3877">
        <v>99</v>
      </c>
      <c r="P3877">
        <v>99</v>
      </c>
      <c r="Q3877">
        <v>1</v>
      </c>
      <c r="R3877">
        <v>1</v>
      </c>
      <c r="S3877">
        <v>6</v>
      </c>
      <c r="T3877">
        <v>5</v>
      </c>
      <c r="U3877">
        <v>25.6</v>
      </c>
      <c r="V3877">
        <v>100</v>
      </c>
      <c r="W3877">
        <v>0</v>
      </c>
      <c r="X3877">
        <v>100</v>
      </c>
      <c r="Y3877">
        <v>100</v>
      </c>
      <c r="Z3877">
        <v>0</v>
      </c>
      <c r="AA3877">
        <v>0</v>
      </c>
      <c r="AB3877">
        <v>0</v>
      </c>
      <c r="AC3877">
        <v>0</v>
      </c>
      <c r="AG3877">
        <v>2.3809523809523818</v>
      </c>
      <c r="AH3877">
        <v>1.3931972789115643</v>
      </c>
      <c r="AI3877">
        <v>1</v>
      </c>
      <c r="AJ3877">
        <v>113.6</v>
      </c>
      <c r="AK3877">
        <v>17.462441780219109</v>
      </c>
    </row>
    <row r="3878" spans="1:37">
      <c r="A3878">
        <v>18</v>
      </c>
      <c r="B3878">
        <v>151</v>
      </c>
      <c r="C3878">
        <v>2024</v>
      </c>
      <c r="E3878">
        <v>99</v>
      </c>
      <c r="G3878">
        <v>99</v>
      </c>
      <c r="H3878">
        <v>1</v>
      </c>
      <c r="I3878">
        <v>99</v>
      </c>
      <c r="J3878">
        <v>103</v>
      </c>
      <c r="K3878">
        <v>99</v>
      </c>
      <c r="L3878">
        <v>7</v>
      </c>
      <c r="M3878">
        <v>99</v>
      </c>
      <c r="N3878">
        <v>99</v>
      </c>
      <c r="O3878">
        <v>99</v>
      </c>
      <c r="P3878">
        <v>99</v>
      </c>
      <c r="R3878">
        <v>0</v>
      </c>
    </row>
    <row r="3879" spans="1:37">
      <c r="A3879">
        <v>18</v>
      </c>
      <c r="B3879">
        <v>152</v>
      </c>
      <c r="C3879">
        <v>2024</v>
      </c>
      <c r="E3879">
        <v>99</v>
      </c>
      <c r="G3879">
        <v>99</v>
      </c>
      <c r="H3879">
        <v>2</v>
      </c>
      <c r="I3879">
        <v>99</v>
      </c>
      <c r="J3879">
        <v>106</v>
      </c>
      <c r="K3879">
        <v>99</v>
      </c>
      <c r="L3879">
        <v>7</v>
      </c>
      <c r="M3879">
        <v>99</v>
      </c>
      <c r="N3879">
        <v>99</v>
      </c>
      <c r="O3879">
        <v>99</v>
      </c>
      <c r="P3879">
        <v>99</v>
      </c>
      <c r="Q3879">
        <v>8</v>
      </c>
      <c r="R3879">
        <v>9</v>
      </c>
      <c r="S3879">
        <v>7</v>
      </c>
      <c r="T3879">
        <v>7.1111111111111116</v>
      </c>
      <c r="U3879">
        <v>38.633333333333326</v>
      </c>
      <c r="V3879">
        <v>0</v>
      </c>
      <c r="W3879">
        <v>22.222222222222225</v>
      </c>
      <c r="X3879">
        <v>100</v>
      </c>
      <c r="Y3879">
        <v>100</v>
      </c>
      <c r="Z3879">
        <v>88.8888888888889</v>
      </c>
      <c r="AA3879">
        <v>6.3529520697074817</v>
      </c>
      <c r="AB3879">
        <v>0</v>
      </c>
      <c r="AC3879">
        <v>1.7916128329552341</v>
      </c>
      <c r="AE3879">
        <v>-27.268453690312271</v>
      </c>
      <c r="AG3879">
        <v>6.0402684563758386</v>
      </c>
      <c r="AH3879">
        <v>5.4987111160311839</v>
      </c>
      <c r="AI3879">
        <v>9</v>
      </c>
      <c r="AJ3879">
        <v>118.04444444444444</v>
      </c>
      <c r="AK3879">
        <v>23.379480427147431</v>
      </c>
    </row>
    <row r="3880" spans="1:37">
      <c r="A3880">
        <v>18</v>
      </c>
      <c r="B3880">
        <v>153</v>
      </c>
      <c r="C3880">
        <v>2024</v>
      </c>
      <c r="E3880">
        <v>99</v>
      </c>
      <c r="G3880">
        <v>99</v>
      </c>
      <c r="H3880">
        <v>1</v>
      </c>
      <c r="I3880">
        <v>99</v>
      </c>
      <c r="J3880">
        <v>110</v>
      </c>
      <c r="K3880">
        <v>99</v>
      </c>
      <c r="L3880">
        <v>7</v>
      </c>
      <c r="M3880">
        <v>99</v>
      </c>
      <c r="N3880">
        <v>99</v>
      </c>
      <c r="O3880">
        <v>99</v>
      </c>
      <c r="P3880">
        <v>99</v>
      </c>
      <c r="Q3880">
        <v>67</v>
      </c>
      <c r="R3880">
        <v>85</v>
      </c>
      <c r="S3880">
        <v>7</v>
      </c>
      <c r="T3880">
        <v>6.0588235294117645</v>
      </c>
      <c r="U3880">
        <v>34.837647058823542</v>
      </c>
      <c r="V3880">
        <v>24.705882352941178</v>
      </c>
      <c r="W3880">
        <v>4.7058823529411757</v>
      </c>
      <c r="X3880">
        <v>98.82352941176471</v>
      </c>
      <c r="Y3880">
        <v>95.294117647058812</v>
      </c>
      <c r="Z3880">
        <v>56.470588235294123</v>
      </c>
      <c r="AA3880">
        <v>6.5920268501485699</v>
      </c>
      <c r="AB3880">
        <v>0</v>
      </c>
      <c r="AC3880">
        <v>1.7174053012781036</v>
      </c>
      <c r="AE3880">
        <v>1.0403990378300341</v>
      </c>
      <c r="AG3880">
        <v>14.808362369337978</v>
      </c>
      <c r="AH3880">
        <v>12.348417874597589</v>
      </c>
      <c r="AI3880">
        <v>85</v>
      </c>
      <c r="AJ3880">
        <v>115.88823529411771</v>
      </c>
      <c r="AK3880">
        <v>22.164174019946486</v>
      </c>
    </row>
    <row r="3881" spans="1:37">
      <c r="A3881">
        <v>18</v>
      </c>
      <c r="B3881">
        <v>154</v>
      </c>
      <c r="C3881">
        <v>2024</v>
      </c>
      <c r="E3881">
        <v>99</v>
      </c>
      <c r="G3881">
        <v>99</v>
      </c>
      <c r="H3881">
        <v>1</v>
      </c>
      <c r="I3881">
        <v>99</v>
      </c>
      <c r="J3881">
        <v>111</v>
      </c>
      <c r="K3881">
        <v>99</v>
      </c>
      <c r="L3881">
        <v>7</v>
      </c>
      <c r="M3881">
        <v>99</v>
      </c>
      <c r="N3881">
        <v>99</v>
      </c>
      <c r="O3881">
        <v>99</v>
      </c>
      <c r="P3881">
        <v>99</v>
      </c>
      <c r="Q3881">
        <v>42</v>
      </c>
      <c r="R3881">
        <v>51</v>
      </c>
      <c r="S3881">
        <v>7</v>
      </c>
      <c r="T3881">
        <v>6.9411764705882355</v>
      </c>
      <c r="U3881">
        <v>34.319607843137263</v>
      </c>
      <c r="V3881">
        <v>23.52941176470588</v>
      </c>
      <c r="W3881">
        <v>13.725490196078436</v>
      </c>
      <c r="X3881">
        <v>100</v>
      </c>
      <c r="Y3881">
        <v>94.117647058823522</v>
      </c>
      <c r="Z3881">
        <v>50.980392156862735</v>
      </c>
      <c r="AA3881">
        <v>6.5426809761760882</v>
      </c>
      <c r="AB3881">
        <v>0</v>
      </c>
      <c r="AC3881">
        <v>1.6016139495421271</v>
      </c>
      <c r="AE3881">
        <v>14.063590432794488</v>
      </c>
      <c r="AG3881">
        <v>10.537190082644631</v>
      </c>
      <c r="AH3881">
        <v>7.7473984268837377</v>
      </c>
      <c r="AI3881">
        <v>51</v>
      </c>
      <c r="AJ3881">
        <v>115.63725490196084</v>
      </c>
      <c r="AK3881">
        <v>21.919015596496564</v>
      </c>
    </row>
    <row r="3882" spans="1:37">
      <c r="A3882">
        <v>18</v>
      </c>
      <c r="B3882">
        <v>155</v>
      </c>
      <c r="C3882">
        <v>2024</v>
      </c>
      <c r="E3882">
        <v>99</v>
      </c>
      <c r="G3882">
        <v>99</v>
      </c>
      <c r="H3882">
        <v>1</v>
      </c>
      <c r="I3882">
        <v>99</v>
      </c>
      <c r="J3882">
        <v>116</v>
      </c>
      <c r="K3882">
        <v>99</v>
      </c>
      <c r="L3882">
        <v>7</v>
      </c>
      <c r="M3882">
        <v>99</v>
      </c>
      <c r="N3882">
        <v>99</v>
      </c>
      <c r="O3882">
        <v>99</v>
      </c>
      <c r="P3882">
        <v>99</v>
      </c>
      <c r="Q3882">
        <v>47</v>
      </c>
      <c r="R3882">
        <v>48</v>
      </c>
      <c r="S3882">
        <v>7</v>
      </c>
      <c r="T3882">
        <v>6.166666666666667</v>
      </c>
      <c r="U3882">
        <v>32.066666666666677</v>
      </c>
      <c r="V3882">
        <v>45.833333333333343</v>
      </c>
      <c r="W3882">
        <v>6.25</v>
      </c>
      <c r="X3882">
        <v>100</v>
      </c>
      <c r="Y3882">
        <v>91.666666666666686</v>
      </c>
      <c r="Z3882">
        <v>31.25</v>
      </c>
      <c r="AA3882">
        <v>5.5717790895029156</v>
      </c>
      <c r="AB3882">
        <v>0</v>
      </c>
      <c r="AC3882">
        <v>1.7360555546666379</v>
      </c>
      <c r="AE3882">
        <v>-31.904654821645313</v>
      </c>
      <c r="AG3882">
        <v>13.223140495867773</v>
      </c>
      <c r="AH3882">
        <v>10.005265244833884</v>
      </c>
      <c r="AI3882">
        <v>16</v>
      </c>
      <c r="AJ3882">
        <v>112.01250000000002</v>
      </c>
      <c r="AK3882">
        <v>21.972641933375755</v>
      </c>
    </row>
    <row r="3883" spans="1:37">
      <c r="A3883">
        <v>18</v>
      </c>
      <c r="B3883">
        <v>156</v>
      </c>
      <c r="C3883">
        <v>2024</v>
      </c>
      <c r="E3883">
        <v>99</v>
      </c>
      <c r="G3883">
        <v>99</v>
      </c>
      <c r="H3883">
        <v>2</v>
      </c>
      <c r="I3883">
        <v>99</v>
      </c>
      <c r="J3883">
        <v>117</v>
      </c>
      <c r="K3883">
        <v>99</v>
      </c>
      <c r="L3883">
        <v>7</v>
      </c>
      <c r="M3883">
        <v>99</v>
      </c>
      <c r="N3883">
        <v>99</v>
      </c>
      <c r="O3883">
        <v>99</v>
      </c>
      <c r="P3883">
        <v>99</v>
      </c>
      <c r="Q3883">
        <v>45</v>
      </c>
      <c r="R3883">
        <v>52</v>
      </c>
      <c r="S3883">
        <v>7</v>
      </c>
      <c r="T3883">
        <v>7.5769230769230749</v>
      </c>
      <c r="U3883">
        <v>36.576923076923087</v>
      </c>
      <c r="V3883">
        <v>11.53846153846154</v>
      </c>
      <c r="W3883">
        <v>30.769230769230759</v>
      </c>
      <c r="X3883">
        <v>100</v>
      </c>
      <c r="Y3883">
        <v>100</v>
      </c>
      <c r="Z3883">
        <v>59.615384615384599</v>
      </c>
      <c r="AA3883">
        <v>6.1374830529176716</v>
      </c>
      <c r="AB3883">
        <v>0</v>
      </c>
      <c r="AC3883">
        <v>1.7579069049271463</v>
      </c>
      <c r="AE3883">
        <v>-0.12614061772256857</v>
      </c>
      <c r="AG3883">
        <v>15.902140672782874</v>
      </c>
      <c r="AH3883">
        <v>13.159260258618904</v>
      </c>
      <c r="AI3883">
        <v>52</v>
      </c>
      <c r="AJ3883">
        <v>117.38269230769237</v>
      </c>
      <c r="AK3883">
        <v>22.432013677002423</v>
      </c>
    </row>
    <row r="3884" spans="1:37">
      <c r="A3884">
        <v>18</v>
      </c>
      <c r="B3884">
        <v>157</v>
      </c>
      <c r="C3884">
        <v>2024</v>
      </c>
      <c r="E3884">
        <v>99</v>
      </c>
      <c r="G3884">
        <v>99</v>
      </c>
      <c r="H3884">
        <v>1</v>
      </c>
      <c r="I3884">
        <v>99</v>
      </c>
      <c r="J3884">
        <v>134</v>
      </c>
      <c r="K3884">
        <v>99</v>
      </c>
      <c r="L3884">
        <v>7</v>
      </c>
      <c r="M3884">
        <v>99</v>
      </c>
      <c r="N3884">
        <v>99</v>
      </c>
      <c r="O3884">
        <v>99</v>
      </c>
      <c r="P3884">
        <v>99</v>
      </c>
      <c r="Q3884">
        <v>65</v>
      </c>
      <c r="R3884">
        <v>78</v>
      </c>
      <c r="S3884">
        <v>7</v>
      </c>
      <c r="T3884">
        <v>6.8205128205128194</v>
      </c>
      <c r="U3884">
        <v>34.052564102564098</v>
      </c>
      <c r="V3884">
        <v>24.358974358974361</v>
      </c>
      <c r="W3884">
        <v>19.230769230769223</v>
      </c>
      <c r="X3884">
        <v>100</v>
      </c>
      <c r="Y3884">
        <v>89.743589743589737</v>
      </c>
      <c r="Z3884">
        <v>44.871794871794869</v>
      </c>
      <c r="AA3884">
        <v>8.0497766230988503</v>
      </c>
      <c r="AB3884">
        <v>0</v>
      </c>
      <c r="AC3884">
        <v>1.7668136591745875</v>
      </c>
      <c r="AE3884">
        <v>-10.904037284805414</v>
      </c>
      <c r="AG3884">
        <v>14.857142857142859</v>
      </c>
      <c r="AH3884">
        <v>11.845849203022002</v>
      </c>
      <c r="AI3884">
        <v>74</v>
      </c>
      <c r="AJ3884">
        <v>113.48783783783784</v>
      </c>
      <c r="AK3884">
        <v>22.932524642552082</v>
      </c>
    </row>
    <row r="3885" spans="1:37">
      <c r="A3885">
        <v>18</v>
      </c>
      <c r="B3885">
        <v>158</v>
      </c>
      <c r="C3885">
        <v>2024</v>
      </c>
      <c r="E3885">
        <v>99</v>
      </c>
      <c r="G3885">
        <v>99</v>
      </c>
      <c r="H3885">
        <v>2</v>
      </c>
      <c r="I3885">
        <v>99</v>
      </c>
      <c r="J3885">
        <v>141</v>
      </c>
      <c r="K3885">
        <v>99</v>
      </c>
      <c r="L3885">
        <v>7</v>
      </c>
      <c r="M3885">
        <v>99</v>
      </c>
      <c r="N3885">
        <v>99</v>
      </c>
      <c r="O3885">
        <v>99</v>
      </c>
      <c r="P3885">
        <v>99</v>
      </c>
      <c r="Q3885">
        <v>89</v>
      </c>
      <c r="R3885">
        <v>102</v>
      </c>
      <c r="S3885">
        <v>7</v>
      </c>
      <c r="T3885">
        <v>7.3137254901960764</v>
      </c>
      <c r="U3885">
        <v>33.632352941176457</v>
      </c>
      <c r="V3885">
        <v>24.509803921568633</v>
      </c>
      <c r="W3885">
        <v>15.686274509803919</v>
      </c>
      <c r="X3885">
        <v>100</v>
      </c>
      <c r="Y3885">
        <v>91.17647058823529</v>
      </c>
      <c r="Z3885">
        <v>39.215686274509807</v>
      </c>
      <c r="AA3885">
        <v>7.1389316738613138</v>
      </c>
      <c r="AB3885">
        <v>0</v>
      </c>
      <c r="AC3885">
        <v>1.3789765468640978</v>
      </c>
      <c r="AE3885">
        <v>2.0978050308333986</v>
      </c>
      <c r="AG3885">
        <v>20.078740157480315</v>
      </c>
      <c r="AH3885">
        <v>16.259218533755469</v>
      </c>
      <c r="AI3885">
        <v>101</v>
      </c>
      <c r="AJ3885">
        <v>114.38316831683164</v>
      </c>
      <c r="AK3885">
        <v>22.127102134861087</v>
      </c>
    </row>
    <row r="3886" spans="1:37">
      <c r="A3886">
        <v>18</v>
      </c>
      <c r="B3886">
        <v>159</v>
      </c>
      <c r="C3886">
        <v>2024</v>
      </c>
      <c r="E3886">
        <v>99</v>
      </c>
      <c r="G3886">
        <v>99</v>
      </c>
      <c r="H3886">
        <v>2</v>
      </c>
      <c r="I3886">
        <v>99</v>
      </c>
      <c r="J3886">
        <v>143</v>
      </c>
      <c r="K3886">
        <v>99</v>
      </c>
      <c r="L3886">
        <v>7</v>
      </c>
      <c r="M3886">
        <v>99</v>
      </c>
      <c r="N3886">
        <v>99</v>
      </c>
      <c r="O3886">
        <v>99</v>
      </c>
      <c r="P3886">
        <v>99</v>
      </c>
      <c r="Q3886">
        <v>1</v>
      </c>
      <c r="R3886">
        <v>1</v>
      </c>
      <c r="S3886">
        <v>7</v>
      </c>
      <c r="T3886">
        <v>7</v>
      </c>
      <c r="U3886">
        <v>35.1</v>
      </c>
      <c r="V3886">
        <v>0</v>
      </c>
      <c r="W3886">
        <v>0</v>
      </c>
      <c r="X3886">
        <v>100</v>
      </c>
      <c r="Y3886">
        <v>100</v>
      </c>
      <c r="Z3886">
        <v>100</v>
      </c>
      <c r="AA3886">
        <v>0</v>
      </c>
      <c r="AB3886">
        <v>0</v>
      </c>
      <c r="AC3886">
        <v>0</v>
      </c>
      <c r="AG3886">
        <v>14.285714285714288</v>
      </c>
      <c r="AH3886">
        <v>14.051240992794238</v>
      </c>
      <c r="AI3886">
        <v>0</v>
      </c>
    </row>
    <row r="3887" spans="1:37">
      <c r="A3887">
        <v>18</v>
      </c>
      <c r="B3887">
        <v>160</v>
      </c>
      <c r="C3887">
        <v>2024</v>
      </c>
      <c r="E3887">
        <v>99</v>
      </c>
      <c r="G3887">
        <v>99</v>
      </c>
      <c r="H3887">
        <v>2</v>
      </c>
      <c r="I3887">
        <v>99</v>
      </c>
      <c r="J3887">
        <v>147</v>
      </c>
      <c r="K3887">
        <v>99</v>
      </c>
      <c r="L3887">
        <v>7</v>
      </c>
      <c r="M3887">
        <v>99</v>
      </c>
      <c r="N3887">
        <v>99</v>
      </c>
      <c r="O3887">
        <v>99</v>
      </c>
      <c r="P3887">
        <v>99</v>
      </c>
      <c r="Q3887">
        <v>5</v>
      </c>
      <c r="R3887">
        <v>5</v>
      </c>
      <c r="S3887">
        <v>7</v>
      </c>
      <c r="T3887">
        <v>8.6</v>
      </c>
      <c r="U3887">
        <v>31.98</v>
      </c>
      <c r="V3887">
        <v>20</v>
      </c>
      <c r="W3887">
        <v>80</v>
      </c>
      <c r="X3887">
        <v>100</v>
      </c>
      <c r="Y3887">
        <v>100</v>
      </c>
      <c r="Z3887">
        <v>20</v>
      </c>
      <c r="AA3887">
        <v>7.102225003476021</v>
      </c>
      <c r="AB3887">
        <v>0</v>
      </c>
      <c r="AC3887">
        <v>0.80000000000000604</v>
      </c>
      <c r="AE3887">
        <v>-21.260942863130964</v>
      </c>
      <c r="AG3887">
        <v>11.111111111111112</v>
      </c>
      <c r="AH3887">
        <v>8.6902173913043459</v>
      </c>
      <c r="AI3887">
        <v>5</v>
      </c>
      <c r="AJ3887">
        <v>113.9</v>
      </c>
      <c r="AK3887">
        <v>21.274391886797471</v>
      </c>
    </row>
    <row r="3888" spans="1:37">
      <c r="A3888">
        <v>18</v>
      </c>
      <c r="B3888">
        <v>161</v>
      </c>
      <c r="C3888">
        <v>2024</v>
      </c>
      <c r="E3888">
        <v>99</v>
      </c>
      <c r="G3888">
        <v>99</v>
      </c>
      <c r="H3888">
        <v>1</v>
      </c>
      <c r="I3888">
        <v>99</v>
      </c>
      <c r="J3888">
        <v>155</v>
      </c>
      <c r="K3888">
        <v>99</v>
      </c>
      <c r="L3888">
        <v>7</v>
      </c>
      <c r="M3888">
        <v>99</v>
      </c>
      <c r="N3888">
        <v>99</v>
      </c>
      <c r="O3888">
        <v>99</v>
      </c>
      <c r="P3888">
        <v>99</v>
      </c>
      <c r="Q3888">
        <v>10</v>
      </c>
      <c r="R3888">
        <v>10</v>
      </c>
      <c r="S3888">
        <v>7</v>
      </c>
      <c r="T3888">
        <v>5.2</v>
      </c>
      <c r="U3888">
        <v>34.719999999999992</v>
      </c>
      <c r="V3888">
        <v>20</v>
      </c>
      <c r="W3888">
        <v>0</v>
      </c>
      <c r="X3888">
        <v>100</v>
      </c>
      <c r="Y3888">
        <v>90</v>
      </c>
      <c r="Z3888">
        <v>60</v>
      </c>
      <c r="AA3888">
        <v>9.1929103117565827</v>
      </c>
      <c r="AB3888">
        <v>0</v>
      </c>
      <c r="AC3888">
        <v>0.74833147735478611</v>
      </c>
      <c r="AE3888">
        <v>6.9192642392927768</v>
      </c>
      <c r="AG3888">
        <v>5.4054054054054061</v>
      </c>
      <c r="AH3888">
        <v>4.0898542871614865</v>
      </c>
      <c r="AI3888">
        <v>8</v>
      </c>
      <c r="AJ3888">
        <v>117.83750000000001</v>
      </c>
      <c r="AK3888">
        <v>22.539055682659502</v>
      </c>
    </row>
    <row r="3889" spans="1:37">
      <c r="A3889">
        <v>18</v>
      </c>
      <c r="B3889">
        <v>162</v>
      </c>
      <c r="C3889">
        <v>2024</v>
      </c>
      <c r="E3889">
        <v>99</v>
      </c>
      <c r="G3889">
        <v>99</v>
      </c>
      <c r="H3889">
        <v>2</v>
      </c>
      <c r="I3889">
        <v>99</v>
      </c>
      <c r="J3889">
        <v>160</v>
      </c>
      <c r="K3889">
        <v>99</v>
      </c>
      <c r="L3889">
        <v>7</v>
      </c>
      <c r="M3889">
        <v>99</v>
      </c>
      <c r="N3889">
        <v>99</v>
      </c>
      <c r="O3889">
        <v>99</v>
      </c>
      <c r="P3889">
        <v>99</v>
      </c>
      <c r="Q3889">
        <v>32</v>
      </c>
      <c r="R3889">
        <v>39</v>
      </c>
      <c r="S3889">
        <v>7</v>
      </c>
      <c r="T3889">
        <v>7.0512820512820493</v>
      </c>
      <c r="U3889">
        <v>35.189743589743593</v>
      </c>
      <c r="V3889">
        <v>30.769230769230759</v>
      </c>
      <c r="W3889">
        <v>23.07692307692308</v>
      </c>
      <c r="X3889">
        <v>100</v>
      </c>
      <c r="Y3889">
        <v>100</v>
      </c>
      <c r="Z3889">
        <v>46.15384615384616</v>
      </c>
      <c r="AA3889">
        <v>7.2985701048410654</v>
      </c>
      <c r="AB3889">
        <v>0</v>
      </c>
      <c r="AC3889">
        <v>1.5182432146756357</v>
      </c>
      <c r="AE3889">
        <v>10.348157623486475</v>
      </c>
      <c r="AG3889">
        <v>23.63636363636364</v>
      </c>
      <c r="AH3889">
        <v>20.95779121617494</v>
      </c>
      <c r="AI3889">
        <v>39</v>
      </c>
      <c r="AJ3889">
        <v>116.13589743589748</v>
      </c>
      <c r="AK3889">
        <v>22.181101127348285</v>
      </c>
    </row>
    <row r="3890" spans="1:37">
      <c r="A3890">
        <v>18</v>
      </c>
      <c r="B3890">
        <v>163</v>
      </c>
      <c r="C3890">
        <v>2024</v>
      </c>
      <c r="E3890">
        <v>99</v>
      </c>
      <c r="G3890">
        <v>99</v>
      </c>
      <c r="H3890">
        <v>1</v>
      </c>
      <c r="I3890">
        <v>99</v>
      </c>
      <c r="J3890">
        <v>171</v>
      </c>
      <c r="K3890">
        <v>99</v>
      </c>
      <c r="L3890">
        <v>7</v>
      </c>
      <c r="M3890">
        <v>99</v>
      </c>
      <c r="N3890">
        <v>99</v>
      </c>
      <c r="O3890">
        <v>99</v>
      </c>
      <c r="P3890">
        <v>99</v>
      </c>
      <c r="Q3890">
        <v>3</v>
      </c>
      <c r="R3890">
        <v>5</v>
      </c>
      <c r="S3890">
        <v>7</v>
      </c>
      <c r="T3890">
        <v>6.2</v>
      </c>
      <c r="U3890">
        <v>43.72</v>
      </c>
      <c r="V3890">
        <v>0</v>
      </c>
      <c r="W3890">
        <v>20</v>
      </c>
      <c r="X3890">
        <v>100</v>
      </c>
      <c r="Y3890">
        <v>100</v>
      </c>
      <c r="Z3890">
        <v>100</v>
      </c>
      <c r="AA3890">
        <v>3.4573978654473141</v>
      </c>
      <c r="AB3890">
        <v>0</v>
      </c>
      <c r="AC3890">
        <v>1.5999999999999988</v>
      </c>
      <c r="AE3890">
        <v>-35.142035926572127</v>
      </c>
      <c r="AG3890">
        <v>8.7719298245614024</v>
      </c>
      <c r="AH3890">
        <v>7.5324764825471213</v>
      </c>
      <c r="AI3890">
        <v>5</v>
      </c>
      <c r="AJ3890">
        <v>126.4</v>
      </c>
      <c r="AK3890">
        <v>21.628063076886463</v>
      </c>
    </row>
    <row r="3891" spans="1:37">
      <c r="A3891">
        <v>18</v>
      </c>
      <c r="B3891">
        <v>164</v>
      </c>
      <c r="C3891">
        <v>2024</v>
      </c>
      <c r="E3891">
        <v>99</v>
      </c>
      <c r="G3891">
        <v>99</v>
      </c>
      <c r="H3891">
        <v>2</v>
      </c>
      <c r="I3891">
        <v>99</v>
      </c>
      <c r="J3891">
        <v>175</v>
      </c>
      <c r="K3891">
        <v>99</v>
      </c>
      <c r="L3891">
        <v>7</v>
      </c>
      <c r="M3891">
        <v>99</v>
      </c>
      <c r="N3891">
        <v>99</v>
      </c>
      <c r="O3891">
        <v>99</v>
      </c>
      <c r="P3891">
        <v>99</v>
      </c>
      <c r="Q3891">
        <v>19</v>
      </c>
      <c r="R3891">
        <v>24</v>
      </c>
      <c r="S3891">
        <v>7</v>
      </c>
      <c r="T3891">
        <v>6.375</v>
      </c>
      <c r="U3891">
        <v>32.387499999999989</v>
      </c>
      <c r="V3891">
        <v>33.333333333333343</v>
      </c>
      <c r="W3891">
        <v>4.1666666666666679</v>
      </c>
      <c r="X3891">
        <v>100</v>
      </c>
      <c r="Y3891">
        <v>83.333333333333314</v>
      </c>
      <c r="Z3891">
        <v>37.5</v>
      </c>
      <c r="AA3891">
        <v>7.7557136196484446</v>
      </c>
      <c r="AB3891">
        <v>0</v>
      </c>
      <c r="AC3891">
        <v>1.3482241406136199</v>
      </c>
      <c r="AE3891">
        <v>5.6235278430597777</v>
      </c>
      <c r="AG3891">
        <v>25.263157894736842</v>
      </c>
      <c r="AH3891">
        <v>19.955329636475657</v>
      </c>
      <c r="AI3891">
        <v>8</v>
      </c>
      <c r="AJ3891">
        <v>107.8625</v>
      </c>
      <c r="AK3891">
        <v>21.803259254029538</v>
      </c>
    </row>
    <row r="3892" spans="1:37">
      <c r="A3892">
        <v>18</v>
      </c>
      <c r="B3892">
        <v>165</v>
      </c>
      <c r="C3892">
        <v>2024</v>
      </c>
      <c r="E3892">
        <v>99</v>
      </c>
      <c r="G3892">
        <v>99</v>
      </c>
      <c r="H3892">
        <v>2</v>
      </c>
      <c r="I3892">
        <v>99</v>
      </c>
      <c r="J3892">
        <v>177</v>
      </c>
      <c r="K3892">
        <v>99</v>
      </c>
      <c r="L3892">
        <v>7</v>
      </c>
      <c r="M3892">
        <v>99</v>
      </c>
      <c r="N3892">
        <v>99</v>
      </c>
      <c r="O3892">
        <v>99</v>
      </c>
      <c r="P3892">
        <v>99</v>
      </c>
      <c r="Q3892">
        <v>25</v>
      </c>
      <c r="R3892">
        <v>28</v>
      </c>
      <c r="S3892">
        <v>7</v>
      </c>
      <c r="T3892">
        <v>6.0714285714285694</v>
      </c>
      <c r="U3892">
        <v>33.896428571428558</v>
      </c>
      <c r="V3892">
        <v>39.285714285714278</v>
      </c>
      <c r="W3892">
        <v>3.5714285714285721</v>
      </c>
      <c r="X3892">
        <v>100</v>
      </c>
      <c r="Y3892">
        <v>100</v>
      </c>
      <c r="Z3892">
        <v>50</v>
      </c>
      <c r="AA3892">
        <v>4.7656870395761501</v>
      </c>
      <c r="AB3892">
        <v>0</v>
      </c>
      <c r="AC3892">
        <v>1.3868919884962578</v>
      </c>
      <c r="AE3892">
        <v>0.54420795669878841</v>
      </c>
      <c r="AG3892">
        <v>22.047244094488189</v>
      </c>
      <c r="AH3892">
        <v>18.73285305437679</v>
      </c>
      <c r="AI3892">
        <v>28</v>
      </c>
      <c r="AJ3892">
        <v>115.49642857142852</v>
      </c>
      <c r="AK3892">
        <v>21.925587215048697</v>
      </c>
    </row>
    <row r="3893" spans="1:37">
      <c r="A3893">
        <v>18</v>
      </c>
      <c r="B3893">
        <v>166</v>
      </c>
      <c r="C3893">
        <v>2024</v>
      </c>
      <c r="E3893">
        <v>99</v>
      </c>
      <c r="G3893">
        <v>99</v>
      </c>
      <c r="H3893">
        <v>2</v>
      </c>
      <c r="I3893">
        <v>99</v>
      </c>
      <c r="J3893">
        <v>178</v>
      </c>
      <c r="K3893">
        <v>99</v>
      </c>
      <c r="L3893">
        <v>7</v>
      </c>
      <c r="M3893">
        <v>99</v>
      </c>
      <c r="N3893">
        <v>99</v>
      </c>
      <c r="O3893">
        <v>99</v>
      </c>
      <c r="P3893">
        <v>99</v>
      </c>
      <c r="Q3893">
        <v>7</v>
      </c>
      <c r="R3893">
        <v>7</v>
      </c>
      <c r="S3893">
        <v>7</v>
      </c>
      <c r="T3893">
        <v>5.8571428571428559</v>
      </c>
      <c r="U3893">
        <v>34.885714285714293</v>
      </c>
      <c r="V3893">
        <v>28.571428571428577</v>
      </c>
      <c r="W3893">
        <v>0</v>
      </c>
      <c r="X3893">
        <v>100</v>
      </c>
      <c r="Y3893">
        <v>100</v>
      </c>
      <c r="Z3893">
        <v>42.857142857142847</v>
      </c>
      <c r="AA3893">
        <v>6.7775740648171183</v>
      </c>
      <c r="AB3893">
        <v>0</v>
      </c>
      <c r="AC3893">
        <v>1.2453996981544797</v>
      </c>
      <c r="AE3893">
        <v>-60.106579744557891</v>
      </c>
      <c r="AG3893">
        <v>18.918918918918923</v>
      </c>
      <c r="AH3893">
        <v>15.440060698027317</v>
      </c>
      <c r="AI3893">
        <v>6</v>
      </c>
      <c r="AJ3893">
        <v>116.8</v>
      </c>
      <c r="AK3893">
        <v>20.609513499704835</v>
      </c>
    </row>
    <row r="3894" spans="1:37">
      <c r="A3894">
        <v>18</v>
      </c>
      <c r="B3894">
        <v>167</v>
      </c>
      <c r="C3894">
        <v>2024</v>
      </c>
      <c r="E3894">
        <v>99</v>
      </c>
      <c r="G3894">
        <v>99</v>
      </c>
      <c r="H3894">
        <v>2</v>
      </c>
      <c r="I3894">
        <v>99</v>
      </c>
      <c r="J3894">
        <v>181</v>
      </c>
      <c r="K3894">
        <v>99</v>
      </c>
      <c r="L3894">
        <v>7</v>
      </c>
      <c r="M3894">
        <v>99</v>
      </c>
      <c r="N3894">
        <v>99</v>
      </c>
      <c r="O3894">
        <v>99</v>
      </c>
      <c r="P3894">
        <v>99</v>
      </c>
      <c r="Q3894">
        <v>22</v>
      </c>
      <c r="R3894">
        <v>27</v>
      </c>
      <c r="S3894">
        <v>7</v>
      </c>
      <c r="T3894">
        <v>6.5185185185185173</v>
      </c>
      <c r="U3894">
        <v>29.729629629629631</v>
      </c>
      <c r="V3894">
        <v>18.518518518518519</v>
      </c>
      <c r="W3894">
        <v>0</v>
      </c>
      <c r="X3894">
        <v>100</v>
      </c>
      <c r="Y3894">
        <v>70.370370370370352</v>
      </c>
      <c r="Z3894">
        <v>29.629629629629633</v>
      </c>
      <c r="AA3894">
        <v>7.592043340567006</v>
      </c>
      <c r="AB3894">
        <v>0</v>
      </c>
      <c r="AC3894">
        <v>1.2283795519834837</v>
      </c>
      <c r="AE3894">
        <v>35.895683800271819</v>
      </c>
      <c r="AG3894">
        <v>17.880794701986751</v>
      </c>
      <c r="AH3894">
        <v>14.389688614810964</v>
      </c>
      <c r="AI3894">
        <v>7</v>
      </c>
      <c r="AJ3894">
        <v>108.5714285714286</v>
      </c>
      <c r="AK3894">
        <v>21.55590015403148</v>
      </c>
    </row>
    <row r="3895" spans="1:37">
      <c r="A3895">
        <v>18</v>
      </c>
      <c r="B3895">
        <v>168</v>
      </c>
      <c r="C3895">
        <v>2024</v>
      </c>
      <c r="E3895">
        <v>99</v>
      </c>
      <c r="G3895">
        <v>99</v>
      </c>
      <c r="H3895">
        <v>1</v>
      </c>
      <c r="I3895">
        <v>99</v>
      </c>
      <c r="J3895">
        <v>262</v>
      </c>
      <c r="K3895">
        <v>99</v>
      </c>
      <c r="L3895">
        <v>7</v>
      </c>
      <c r="M3895">
        <v>99</v>
      </c>
      <c r="N3895">
        <v>99</v>
      </c>
      <c r="O3895">
        <v>99</v>
      </c>
      <c r="P3895">
        <v>99</v>
      </c>
      <c r="R3895">
        <v>0</v>
      </c>
    </row>
    <row r="3896" spans="1:37">
      <c r="A3896">
        <v>18</v>
      </c>
      <c r="B3896">
        <v>169</v>
      </c>
      <c r="C3896">
        <v>2024</v>
      </c>
      <c r="E3896">
        <v>99</v>
      </c>
      <c r="G3896">
        <v>99</v>
      </c>
      <c r="H3896">
        <v>2</v>
      </c>
      <c r="I3896">
        <v>99</v>
      </c>
      <c r="J3896">
        <v>267</v>
      </c>
      <c r="K3896">
        <v>99</v>
      </c>
      <c r="L3896">
        <v>7</v>
      </c>
      <c r="M3896">
        <v>99</v>
      </c>
      <c r="N3896">
        <v>99</v>
      </c>
      <c r="O3896">
        <v>99</v>
      </c>
      <c r="P3896">
        <v>99</v>
      </c>
      <c r="Q3896">
        <v>3</v>
      </c>
      <c r="R3896">
        <v>3</v>
      </c>
      <c r="S3896">
        <v>7</v>
      </c>
      <c r="T3896">
        <v>7.3333333333333313</v>
      </c>
      <c r="U3896">
        <v>32.466666666666676</v>
      </c>
      <c r="V3896">
        <v>33.333333333333343</v>
      </c>
      <c r="W3896">
        <v>0</v>
      </c>
      <c r="X3896">
        <v>100</v>
      </c>
      <c r="Y3896">
        <v>66.666666666666686</v>
      </c>
      <c r="Z3896">
        <v>33.333333333333343</v>
      </c>
      <c r="AA3896">
        <v>8.6156188918085643</v>
      </c>
      <c r="AB3896">
        <v>0</v>
      </c>
      <c r="AC3896">
        <v>0.4714045207910384</v>
      </c>
      <c r="AE3896">
        <v>-87.544173290062986</v>
      </c>
      <c r="AG3896">
        <v>75</v>
      </c>
      <c r="AH3896">
        <v>67.969295184926722</v>
      </c>
      <c r="AI3896">
        <v>3</v>
      </c>
      <c r="AJ3896">
        <v>116.06666666666671</v>
      </c>
      <c r="AK3896">
        <v>20.261206323221089</v>
      </c>
    </row>
    <row r="3897" spans="1:37">
      <c r="A3897">
        <v>18</v>
      </c>
      <c r="B3897">
        <v>170</v>
      </c>
      <c r="C3897">
        <v>2024</v>
      </c>
      <c r="E3897">
        <v>99</v>
      </c>
      <c r="G3897">
        <v>99</v>
      </c>
      <c r="H3897">
        <v>2</v>
      </c>
      <c r="I3897">
        <v>99</v>
      </c>
      <c r="J3897">
        <v>470</v>
      </c>
      <c r="K3897">
        <v>99</v>
      </c>
      <c r="L3897">
        <v>7</v>
      </c>
      <c r="M3897">
        <v>99</v>
      </c>
      <c r="N3897">
        <v>99</v>
      </c>
      <c r="O3897">
        <v>99</v>
      </c>
      <c r="P3897">
        <v>99</v>
      </c>
      <c r="Q3897">
        <v>7</v>
      </c>
      <c r="R3897">
        <v>7</v>
      </c>
      <c r="S3897">
        <v>7</v>
      </c>
      <c r="T3897">
        <v>7.8571428571428559</v>
      </c>
      <c r="U3897">
        <v>31.271428571428554</v>
      </c>
      <c r="V3897">
        <v>0</v>
      </c>
      <c r="W3897">
        <v>42.857142857142847</v>
      </c>
      <c r="X3897">
        <v>100</v>
      </c>
      <c r="Y3897">
        <v>71.428571428571445</v>
      </c>
      <c r="Z3897">
        <v>42.857142857142847</v>
      </c>
      <c r="AA3897">
        <v>8.6079223120688315</v>
      </c>
      <c r="AB3897">
        <v>0</v>
      </c>
      <c r="AC3897">
        <v>1.2453996981544797</v>
      </c>
      <c r="AE3897">
        <v>-58.538547902791699</v>
      </c>
      <c r="AG3897">
        <v>11.29032258064516</v>
      </c>
      <c r="AH3897">
        <v>9.1889849718747367</v>
      </c>
      <c r="AI3897">
        <v>7</v>
      </c>
      <c r="AJ3897">
        <v>112.67142857142861</v>
      </c>
      <c r="AK3897">
        <v>21.292404850992725</v>
      </c>
    </row>
    <row r="3898" spans="1:37">
      <c r="A3898">
        <v>18</v>
      </c>
      <c r="B3898">
        <v>171</v>
      </c>
      <c r="C3898">
        <v>2024</v>
      </c>
      <c r="E3898">
        <v>99</v>
      </c>
      <c r="G3898">
        <v>99</v>
      </c>
      <c r="H3898">
        <v>2</v>
      </c>
      <c r="I3898">
        <v>99</v>
      </c>
      <c r="J3898">
        <v>629</v>
      </c>
      <c r="K3898">
        <v>99</v>
      </c>
      <c r="L3898">
        <v>7</v>
      </c>
      <c r="M3898">
        <v>99</v>
      </c>
      <c r="N3898">
        <v>99</v>
      </c>
      <c r="O3898">
        <v>99</v>
      </c>
      <c r="P3898">
        <v>99</v>
      </c>
      <c r="R3898">
        <v>0</v>
      </c>
    </row>
    <row r="3899" spans="1:37">
      <c r="A3899">
        <v>18</v>
      </c>
      <c r="B3899">
        <v>172</v>
      </c>
      <c r="C3899">
        <v>2024</v>
      </c>
      <c r="E3899">
        <v>99</v>
      </c>
      <c r="G3899">
        <v>99</v>
      </c>
      <c r="H3899">
        <v>1</v>
      </c>
      <c r="I3899">
        <v>99</v>
      </c>
      <c r="J3899">
        <v>643</v>
      </c>
      <c r="K3899">
        <v>99</v>
      </c>
      <c r="L3899">
        <v>7</v>
      </c>
      <c r="M3899">
        <v>99</v>
      </c>
      <c r="N3899">
        <v>99</v>
      </c>
      <c r="O3899">
        <v>99</v>
      </c>
      <c r="P3899">
        <v>99</v>
      </c>
      <c r="Q3899">
        <v>32</v>
      </c>
      <c r="R3899">
        <v>41</v>
      </c>
      <c r="S3899">
        <v>7</v>
      </c>
      <c r="T3899">
        <v>6.4146341463414638</v>
      </c>
      <c r="U3899">
        <v>35.436585365853659</v>
      </c>
      <c r="V3899">
        <v>21.951219512195124</v>
      </c>
      <c r="W3899">
        <v>4.8780487804878048</v>
      </c>
      <c r="X3899">
        <v>100</v>
      </c>
      <c r="Y3899">
        <v>87.804878048780495</v>
      </c>
      <c r="Z3899">
        <v>56.09756097560976</v>
      </c>
      <c r="AA3899">
        <v>10.033280136201403</v>
      </c>
      <c r="AB3899">
        <v>0</v>
      </c>
      <c r="AC3899">
        <v>1.4137928532867725</v>
      </c>
      <c r="AE3899">
        <v>5.343688909272216</v>
      </c>
      <c r="AG3899">
        <v>19.617224880382775</v>
      </c>
      <c r="AH3899">
        <v>19.350585352210224</v>
      </c>
      <c r="AI3899">
        <v>7</v>
      </c>
      <c r="AJ3899">
        <v>111.32857142857139</v>
      </c>
      <c r="AK3899">
        <v>21.728337897552453</v>
      </c>
    </row>
    <row r="3900" spans="1:37">
      <c r="A3900">
        <v>18</v>
      </c>
      <c r="B3900">
        <v>173</v>
      </c>
      <c r="C3900">
        <v>2024</v>
      </c>
      <c r="E3900">
        <v>99</v>
      </c>
      <c r="G3900">
        <v>99</v>
      </c>
      <c r="H3900">
        <v>2</v>
      </c>
      <c r="I3900">
        <v>99</v>
      </c>
      <c r="J3900">
        <v>704</v>
      </c>
      <c r="K3900">
        <v>99</v>
      </c>
      <c r="L3900">
        <v>7</v>
      </c>
      <c r="M3900">
        <v>99</v>
      </c>
      <c r="N3900">
        <v>99</v>
      </c>
      <c r="O3900">
        <v>99</v>
      </c>
      <c r="P3900">
        <v>99</v>
      </c>
      <c r="R3900">
        <v>0</v>
      </c>
    </row>
    <row r="3901" spans="1:37">
      <c r="A3901">
        <v>18</v>
      </c>
      <c r="B3901">
        <v>174</v>
      </c>
      <c r="C3901">
        <v>2024</v>
      </c>
      <c r="E3901">
        <v>99</v>
      </c>
      <c r="G3901">
        <v>99</v>
      </c>
      <c r="H3901">
        <v>1</v>
      </c>
      <c r="I3901">
        <v>99</v>
      </c>
      <c r="J3901">
        <v>802</v>
      </c>
      <c r="K3901">
        <v>99</v>
      </c>
      <c r="L3901">
        <v>7</v>
      </c>
      <c r="M3901">
        <v>99</v>
      </c>
      <c r="N3901">
        <v>99</v>
      </c>
      <c r="O3901">
        <v>99</v>
      </c>
      <c r="P3901">
        <v>99</v>
      </c>
      <c r="Q3901">
        <v>4</v>
      </c>
      <c r="R3901">
        <v>6</v>
      </c>
      <c r="S3901">
        <v>7</v>
      </c>
      <c r="T3901">
        <v>7.5</v>
      </c>
      <c r="U3901">
        <v>30.483333333333334</v>
      </c>
      <c r="V3901">
        <v>50</v>
      </c>
      <c r="W3901">
        <v>0</v>
      </c>
      <c r="X3901">
        <v>100</v>
      </c>
      <c r="Y3901">
        <v>83.333333333333314</v>
      </c>
      <c r="Z3901">
        <v>0</v>
      </c>
      <c r="AA3901">
        <v>5.4922420032462256</v>
      </c>
      <c r="AB3901">
        <v>0</v>
      </c>
      <c r="AC3901">
        <v>0.5</v>
      </c>
      <c r="AE3901">
        <v>-20.938625780151341</v>
      </c>
      <c r="AG3901">
        <v>14.285714285714288</v>
      </c>
      <c r="AH3901">
        <v>9.9537414965986386</v>
      </c>
      <c r="AI3901">
        <v>6</v>
      </c>
      <c r="AJ3901">
        <v>115.06666666666663</v>
      </c>
      <c r="AK3901">
        <v>19.782849172913451</v>
      </c>
    </row>
    <row r="3902" spans="1:37">
      <c r="A3902">
        <v>18</v>
      </c>
      <c r="B3902">
        <v>175</v>
      </c>
      <c r="C3902">
        <v>2024</v>
      </c>
      <c r="E3902">
        <v>99</v>
      </c>
      <c r="G3902">
        <v>99</v>
      </c>
      <c r="H3902">
        <v>1</v>
      </c>
      <c r="I3902">
        <v>99</v>
      </c>
      <c r="J3902">
        <v>103</v>
      </c>
      <c r="K3902">
        <v>99</v>
      </c>
      <c r="L3902">
        <v>8</v>
      </c>
      <c r="M3902">
        <v>99</v>
      </c>
      <c r="N3902">
        <v>99</v>
      </c>
      <c r="O3902">
        <v>99</v>
      </c>
      <c r="P3902">
        <v>99</v>
      </c>
      <c r="R3902">
        <v>0</v>
      </c>
    </row>
    <row r="3903" spans="1:37">
      <c r="A3903">
        <v>18</v>
      </c>
      <c r="B3903">
        <v>176</v>
      </c>
      <c r="C3903">
        <v>2024</v>
      </c>
      <c r="E3903">
        <v>99</v>
      </c>
      <c r="G3903">
        <v>99</v>
      </c>
      <c r="H3903">
        <v>2</v>
      </c>
      <c r="I3903">
        <v>99</v>
      </c>
      <c r="J3903">
        <v>106</v>
      </c>
      <c r="K3903">
        <v>99</v>
      </c>
      <c r="L3903">
        <v>8</v>
      </c>
      <c r="M3903">
        <v>99</v>
      </c>
      <c r="N3903">
        <v>99</v>
      </c>
      <c r="O3903">
        <v>99</v>
      </c>
      <c r="P3903">
        <v>99</v>
      </c>
      <c r="Q3903">
        <v>31</v>
      </c>
      <c r="R3903">
        <v>34</v>
      </c>
      <c r="S3903">
        <v>8</v>
      </c>
      <c r="T3903">
        <v>7.7058823529411757</v>
      </c>
      <c r="U3903">
        <v>38.652941176470591</v>
      </c>
      <c r="V3903">
        <v>14.705882352941178</v>
      </c>
      <c r="W3903">
        <v>26.47058823529412</v>
      </c>
      <c r="X3903">
        <v>100</v>
      </c>
      <c r="Y3903">
        <v>100</v>
      </c>
      <c r="Z3903">
        <v>70.588235294117652</v>
      </c>
      <c r="AA3903">
        <v>6.776092718222805</v>
      </c>
      <c r="AB3903">
        <v>0</v>
      </c>
      <c r="AC3903">
        <v>1.8235294117647047</v>
      </c>
      <c r="AE3903">
        <v>8.4570127991593189</v>
      </c>
      <c r="AG3903">
        <v>22.818791946308728</v>
      </c>
      <c r="AH3903">
        <v>20.783451678712066</v>
      </c>
      <c r="AI3903">
        <v>34</v>
      </c>
      <c r="AJ3903">
        <v>116.61470588235296</v>
      </c>
      <c r="AK3903">
        <v>24.264429681205712</v>
      </c>
    </row>
    <row r="3904" spans="1:37">
      <c r="A3904">
        <v>18</v>
      </c>
      <c r="B3904">
        <v>177</v>
      </c>
      <c r="C3904">
        <v>2024</v>
      </c>
      <c r="E3904">
        <v>99</v>
      </c>
      <c r="G3904">
        <v>99</v>
      </c>
      <c r="H3904">
        <v>1</v>
      </c>
      <c r="I3904">
        <v>99</v>
      </c>
      <c r="J3904">
        <v>110</v>
      </c>
      <c r="K3904">
        <v>99</v>
      </c>
      <c r="L3904">
        <v>8</v>
      </c>
      <c r="M3904">
        <v>99</v>
      </c>
      <c r="N3904">
        <v>99</v>
      </c>
      <c r="O3904">
        <v>99</v>
      </c>
      <c r="P3904">
        <v>99</v>
      </c>
      <c r="Q3904">
        <v>107</v>
      </c>
      <c r="R3904">
        <v>138</v>
      </c>
      <c r="S3904">
        <v>8</v>
      </c>
      <c r="T3904">
        <v>6.2898550724637676</v>
      </c>
      <c r="U3904">
        <v>40.239130434782595</v>
      </c>
      <c r="V3904">
        <v>13.043478260869565</v>
      </c>
      <c r="W3904">
        <v>10.869565217391305</v>
      </c>
      <c r="X3904">
        <v>100</v>
      </c>
      <c r="Y3904">
        <v>100</v>
      </c>
      <c r="Z3904">
        <v>76.811594202898547</v>
      </c>
      <c r="AA3904">
        <v>7.0980343756197772</v>
      </c>
      <c r="AB3904">
        <v>0</v>
      </c>
      <c r="AC3904">
        <v>1.7495461049080421</v>
      </c>
      <c r="AE3904">
        <v>-5.3547046496715778</v>
      </c>
      <c r="AG3904">
        <v>24.0418118466899</v>
      </c>
      <c r="AH3904">
        <v>23.156411069039702</v>
      </c>
      <c r="AI3904">
        <v>138</v>
      </c>
      <c r="AJ3904">
        <v>117.97173913043478</v>
      </c>
      <c r="AK3904">
        <v>24.169932364879745</v>
      </c>
    </row>
    <row r="3905" spans="1:37">
      <c r="A3905">
        <v>18</v>
      </c>
      <c r="B3905">
        <v>178</v>
      </c>
      <c r="C3905">
        <v>2024</v>
      </c>
      <c r="E3905">
        <v>99</v>
      </c>
      <c r="G3905">
        <v>99</v>
      </c>
      <c r="H3905">
        <v>1</v>
      </c>
      <c r="I3905">
        <v>99</v>
      </c>
      <c r="J3905">
        <v>111</v>
      </c>
      <c r="K3905">
        <v>99</v>
      </c>
      <c r="L3905">
        <v>8</v>
      </c>
      <c r="M3905">
        <v>99</v>
      </c>
      <c r="N3905">
        <v>99</v>
      </c>
      <c r="O3905">
        <v>99</v>
      </c>
      <c r="P3905">
        <v>99</v>
      </c>
      <c r="Q3905">
        <v>84</v>
      </c>
      <c r="R3905">
        <v>102</v>
      </c>
      <c r="S3905">
        <v>8</v>
      </c>
      <c r="T3905">
        <v>7.2843137254901986</v>
      </c>
      <c r="U3905">
        <v>41.04117647058824</v>
      </c>
      <c r="V3905">
        <v>10.784313725490199</v>
      </c>
      <c r="W3905">
        <v>23.52941176470588</v>
      </c>
      <c r="X3905">
        <v>100</v>
      </c>
      <c r="Y3905">
        <v>100</v>
      </c>
      <c r="Z3905">
        <v>79.411764705882348</v>
      </c>
      <c r="AA3905">
        <v>7.2229258226460802</v>
      </c>
      <c r="AB3905">
        <v>0</v>
      </c>
      <c r="AC3905">
        <v>1.728523403508982</v>
      </c>
      <c r="AE3905">
        <v>2.3797883947421754</v>
      </c>
      <c r="AG3905">
        <v>21.074380165289263</v>
      </c>
      <c r="AH3905">
        <v>18.529485970759687</v>
      </c>
      <c r="AI3905">
        <v>102</v>
      </c>
      <c r="AJ3905">
        <v>118.40490196078436</v>
      </c>
      <c r="AK3905">
        <v>24.589559853708923</v>
      </c>
    </row>
    <row r="3906" spans="1:37">
      <c r="A3906">
        <v>18</v>
      </c>
      <c r="B3906">
        <v>179</v>
      </c>
      <c r="C3906">
        <v>2024</v>
      </c>
      <c r="E3906">
        <v>99</v>
      </c>
      <c r="G3906">
        <v>99</v>
      </c>
      <c r="H3906">
        <v>1</v>
      </c>
      <c r="I3906">
        <v>99</v>
      </c>
      <c r="J3906">
        <v>116</v>
      </c>
      <c r="K3906">
        <v>99</v>
      </c>
      <c r="L3906">
        <v>8</v>
      </c>
      <c r="M3906">
        <v>99</v>
      </c>
      <c r="N3906">
        <v>99</v>
      </c>
      <c r="O3906">
        <v>99</v>
      </c>
      <c r="P3906">
        <v>99</v>
      </c>
      <c r="Q3906">
        <v>77</v>
      </c>
      <c r="R3906">
        <v>86</v>
      </c>
      <c r="S3906">
        <v>8</v>
      </c>
      <c r="T3906">
        <v>6.5348837209302335</v>
      </c>
      <c r="U3906">
        <v>39.446511627906993</v>
      </c>
      <c r="V3906">
        <v>15.11627906976744</v>
      </c>
      <c r="W3906">
        <v>19.767441860465112</v>
      </c>
      <c r="X3906">
        <v>100</v>
      </c>
      <c r="Y3906">
        <v>100</v>
      </c>
      <c r="Z3906">
        <v>73.255813953488357</v>
      </c>
      <c r="AA3906">
        <v>6.7876717533525373</v>
      </c>
      <c r="AB3906">
        <v>0</v>
      </c>
      <c r="AC3906">
        <v>1.8782579411401183</v>
      </c>
      <c r="AE3906">
        <v>-11.495616707986898</v>
      </c>
      <c r="AG3906">
        <v>23.691460055096407</v>
      </c>
      <c r="AH3906">
        <v>22.051625400581123</v>
      </c>
      <c r="AI3906">
        <v>24</v>
      </c>
      <c r="AJ3906">
        <v>114.1125</v>
      </c>
      <c r="AK3906">
        <v>24.39964857081906</v>
      </c>
    </row>
    <row r="3907" spans="1:37">
      <c r="A3907">
        <v>18</v>
      </c>
      <c r="B3907">
        <v>180</v>
      </c>
      <c r="C3907">
        <v>2024</v>
      </c>
      <c r="E3907">
        <v>99</v>
      </c>
      <c r="G3907">
        <v>99</v>
      </c>
      <c r="H3907">
        <v>2</v>
      </c>
      <c r="I3907">
        <v>99</v>
      </c>
      <c r="J3907">
        <v>117</v>
      </c>
      <c r="K3907">
        <v>99</v>
      </c>
      <c r="L3907">
        <v>8</v>
      </c>
      <c r="M3907">
        <v>99</v>
      </c>
      <c r="N3907">
        <v>99</v>
      </c>
      <c r="O3907">
        <v>99</v>
      </c>
      <c r="P3907">
        <v>99</v>
      </c>
      <c r="Q3907">
        <v>59</v>
      </c>
      <c r="R3907">
        <v>63</v>
      </c>
      <c r="S3907">
        <v>8</v>
      </c>
      <c r="T3907">
        <v>7.8412698412698383</v>
      </c>
      <c r="U3907">
        <v>43.907936507936498</v>
      </c>
      <c r="V3907">
        <v>4.7619047619047636</v>
      </c>
      <c r="W3907">
        <v>39.682539682539698</v>
      </c>
      <c r="X3907">
        <v>100</v>
      </c>
      <c r="Y3907">
        <v>98.412698412698433</v>
      </c>
      <c r="Z3907">
        <v>79.365079365079396</v>
      </c>
      <c r="AA3907">
        <v>8.6925492924871026</v>
      </c>
      <c r="AB3907">
        <v>0</v>
      </c>
      <c r="AC3907">
        <v>1.7746571249998342</v>
      </c>
      <c r="AE3907">
        <v>15.247040748637579</v>
      </c>
      <c r="AG3907">
        <v>19.266055045871557</v>
      </c>
      <c r="AH3907">
        <v>19.138352117450896</v>
      </c>
      <c r="AI3907">
        <v>62</v>
      </c>
      <c r="AJ3907">
        <v>121.02258064516124</v>
      </c>
      <c r="AK3907">
        <v>24.693862891998755</v>
      </c>
    </row>
    <row r="3908" spans="1:37">
      <c r="A3908">
        <v>18</v>
      </c>
      <c r="B3908">
        <v>181</v>
      </c>
      <c r="C3908">
        <v>2024</v>
      </c>
      <c r="E3908">
        <v>99</v>
      </c>
      <c r="G3908">
        <v>99</v>
      </c>
      <c r="H3908">
        <v>1</v>
      </c>
      <c r="I3908">
        <v>99</v>
      </c>
      <c r="J3908">
        <v>134</v>
      </c>
      <c r="K3908">
        <v>99</v>
      </c>
      <c r="L3908">
        <v>8</v>
      </c>
      <c r="M3908">
        <v>99</v>
      </c>
      <c r="N3908">
        <v>99</v>
      </c>
      <c r="O3908">
        <v>99</v>
      </c>
      <c r="P3908">
        <v>99</v>
      </c>
      <c r="Q3908">
        <v>96</v>
      </c>
      <c r="R3908">
        <v>103</v>
      </c>
      <c r="S3908">
        <v>8</v>
      </c>
      <c r="T3908">
        <v>7.2233009708737859</v>
      </c>
      <c r="U3908">
        <v>38.699029126213603</v>
      </c>
      <c r="V3908">
        <v>13.592233009708737</v>
      </c>
      <c r="W3908">
        <v>26.213592233009713</v>
      </c>
      <c r="X3908">
        <v>100</v>
      </c>
      <c r="Y3908">
        <v>98.058252427184442</v>
      </c>
      <c r="Z3908">
        <v>63.106796116504846</v>
      </c>
      <c r="AA3908">
        <v>9.1946849900968495</v>
      </c>
      <c r="AB3908">
        <v>0</v>
      </c>
      <c r="AC3908">
        <v>1.7895708594165349</v>
      </c>
      <c r="AE3908">
        <v>-18.655556800149</v>
      </c>
      <c r="AG3908">
        <v>19.619047619047624</v>
      </c>
      <c r="AH3908">
        <v>17.777024556020372</v>
      </c>
      <c r="AI3908">
        <v>99</v>
      </c>
      <c r="AJ3908">
        <v>114.6888888888889</v>
      </c>
      <c r="AK3908">
        <v>25.342595793439941</v>
      </c>
    </row>
    <row r="3909" spans="1:37">
      <c r="A3909">
        <v>18</v>
      </c>
      <c r="B3909">
        <v>182</v>
      </c>
      <c r="C3909">
        <v>2024</v>
      </c>
      <c r="E3909">
        <v>99</v>
      </c>
      <c r="G3909">
        <v>99</v>
      </c>
      <c r="H3909">
        <v>2</v>
      </c>
      <c r="I3909">
        <v>99</v>
      </c>
      <c r="J3909">
        <v>141</v>
      </c>
      <c r="K3909">
        <v>99</v>
      </c>
      <c r="L3909">
        <v>8</v>
      </c>
      <c r="M3909">
        <v>99</v>
      </c>
      <c r="N3909">
        <v>99</v>
      </c>
      <c r="O3909">
        <v>99</v>
      </c>
      <c r="P3909">
        <v>99</v>
      </c>
      <c r="Q3909">
        <v>83</v>
      </c>
      <c r="R3909">
        <v>95</v>
      </c>
      <c r="S3909">
        <v>8</v>
      </c>
      <c r="T3909">
        <v>7.7157894736842065</v>
      </c>
      <c r="U3909">
        <v>42.203157894736847</v>
      </c>
      <c r="V3909">
        <v>7.3684210526315779</v>
      </c>
      <c r="W3909">
        <v>27.368421052631579</v>
      </c>
      <c r="X3909">
        <v>100</v>
      </c>
      <c r="Y3909">
        <v>98.94736842105263</v>
      </c>
      <c r="Z3909">
        <v>80</v>
      </c>
      <c r="AA3909">
        <v>8.4414073736997786</v>
      </c>
      <c r="AB3909">
        <v>0</v>
      </c>
      <c r="AC3909">
        <v>1.3891546683219913</v>
      </c>
      <c r="AE3909">
        <v>14.48687815268663</v>
      </c>
      <c r="AG3909">
        <v>18.700787401574804</v>
      </c>
      <c r="AH3909">
        <v>19.002502511991199</v>
      </c>
      <c r="AI3909">
        <v>93</v>
      </c>
      <c r="AJ3909">
        <v>118.73870967741938</v>
      </c>
      <c r="AK3909">
        <v>25.180854695448065</v>
      </c>
    </row>
    <row r="3910" spans="1:37">
      <c r="A3910">
        <v>18</v>
      </c>
      <c r="B3910">
        <v>183</v>
      </c>
      <c r="C3910">
        <v>2024</v>
      </c>
      <c r="E3910">
        <v>99</v>
      </c>
      <c r="G3910">
        <v>99</v>
      </c>
      <c r="H3910">
        <v>2</v>
      </c>
      <c r="I3910">
        <v>99</v>
      </c>
      <c r="J3910">
        <v>143</v>
      </c>
      <c r="K3910">
        <v>99</v>
      </c>
      <c r="L3910">
        <v>8</v>
      </c>
      <c r="M3910">
        <v>99</v>
      </c>
      <c r="N3910">
        <v>99</v>
      </c>
      <c r="O3910">
        <v>99</v>
      </c>
      <c r="P3910">
        <v>99</v>
      </c>
      <c r="Q3910">
        <v>1</v>
      </c>
      <c r="R3910">
        <v>1</v>
      </c>
      <c r="S3910">
        <v>8</v>
      </c>
      <c r="T3910">
        <v>5</v>
      </c>
      <c r="U3910">
        <v>37</v>
      </c>
      <c r="V3910">
        <v>0</v>
      </c>
      <c r="W3910">
        <v>0</v>
      </c>
      <c r="X3910">
        <v>100</v>
      </c>
      <c r="Y3910">
        <v>100</v>
      </c>
      <c r="Z3910">
        <v>100</v>
      </c>
      <c r="AA3910">
        <v>0</v>
      </c>
      <c r="AB3910">
        <v>0</v>
      </c>
      <c r="AC3910">
        <v>0</v>
      </c>
      <c r="AG3910">
        <v>14.285714285714288</v>
      </c>
      <c r="AH3910">
        <v>14.811849479583669</v>
      </c>
      <c r="AI3910">
        <v>0</v>
      </c>
    </row>
    <row r="3911" spans="1:37">
      <c r="A3911">
        <v>18</v>
      </c>
      <c r="B3911">
        <v>184</v>
      </c>
      <c r="C3911">
        <v>2024</v>
      </c>
      <c r="E3911">
        <v>99</v>
      </c>
      <c r="G3911">
        <v>99</v>
      </c>
      <c r="H3911">
        <v>2</v>
      </c>
      <c r="I3911">
        <v>99</v>
      </c>
      <c r="J3911">
        <v>147</v>
      </c>
      <c r="K3911">
        <v>99</v>
      </c>
      <c r="L3911">
        <v>8</v>
      </c>
      <c r="M3911">
        <v>99</v>
      </c>
      <c r="N3911">
        <v>99</v>
      </c>
      <c r="O3911">
        <v>99</v>
      </c>
      <c r="P3911">
        <v>99</v>
      </c>
      <c r="Q3911">
        <v>4</v>
      </c>
      <c r="R3911">
        <v>5</v>
      </c>
      <c r="S3911">
        <v>8</v>
      </c>
      <c r="T3911">
        <v>8</v>
      </c>
      <c r="U3911">
        <v>39.240000000000009</v>
      </c>
      <c r="V3911">
        <v>0</v>
      </c>
      <c r="W3911">
        <v>40</v>
      </c>
      <c r="X3911">
        <v>100</v>
      </c>
      <c r="Y3911">
        <v>100</v>
      </c>
      <c r="Z3911">
        <v>80</v>
      </c>
      <c r="AA3911">
        <v>3.7701989337434201</v>
      </c>
      <c r="AB3911">
        <v>0</v>
      </c>
      <c r="AC3911">
        <v>1.0954451150103319</v>
      </c>
      <c r="AE3911">
        <v>-5.8110732842561648</v>
      </c>
      <c r="AG3911">
        <v>11.111111111111112</v>
      </c>
      <c r="AH3911">
        <v>10.663043478260867</v>
      </c>
      <c r="AI3911">
        <v>5</v>
      </c>
      <c r="AJ3911">
        <v>117.12</v>
      </c>
      <c r="AK3911">
        <v>24.37155799762418</v>
      </c>
    </row>
    <row r="3912" spans="1:37">
      <c r="A3912">
        <v>18</v>
      </c>
      <c r="B3912">
        <v>185</v>
      </c>
      <c r="C3912">
        <v>2024</v>
      </c>
      <c r="E3912">
        <v>99</v>
      </c>
      <c r="G3912">
        <v>99</v>
      </c>
      <c r="H3912">
        <v>1</v>
      </c>
      <c r="I3912">
        <v>99</v>
      </c>
      <c r="J3912">
        <v>155</v>
      </c>
      <c r="K3912">
        <v>99</v>
      </c>
      <c r="L3912">
        <v>8</v>
      </c>
      <c r="M3912">
        <v>99</v>
      </c>
      <c r="N3912">
        <v>99</v>
      </c>
      <c r="O3912">
        <v>99</v>
      </c>
      <c r="P3912">
        <v>99</v>
      </c>
      <c r="Q3912">
        <v>35</v>
      </c>
      <c r="R3912">
        <v>41</v>
      </c>
      <c r="S3912">
        <v>8</v>
      </c>
      <c r="T3912">
        <v>6.5853658536585371</v>
      </c>
      <c r="U3912">
        <v>40.607317073170712</v>
      </c>
      <c r="V3912">
        <v>17.073170731707322</v>
      </c>
      <c r="W3912">
        <v>19.512195121951219</v>
      </c>
      <c r="X3912">
        <v>100</v>
      </c>
      <c r="Y3912">
        <v>100</v>
      </c>
      <c r="Z3912">
        <v>78.048780487804876</v>
      </c>
      <c r="AA3912">
        <v>7.2694278046336898</v>
      </c>
      <c r="AB3912">
        <v>0</v>
      </c>
      <c r="AC3912">
        <v>1.7527067534850438</v>
      </c>
      <c r="AE3912">
        <v>4.4649536457599028</v>
      </c>
      <c r="AG3912">
        <v>22.162162162162165</v>
      </c>
      <c r="AH3912">
        <v>19.611746551541358</v>
      </c>
      <c r="AI3912">
        <v>36</v>
      </c>
      <c r="AJ3912">
        <v>118.74444444444444</v>
      </c>
      <c r="AK3912">
        <v>24.182165954938281</v>
      </c>
    </row>
    <row r="3913" spans="1:37">
      <c r="A3913">
        <v>18</v>
      </c>
      <c r="B3913">
        <v>186</v>
      </c>
      <c r="C3913">
        <v>2024</v>
      </c>
      <c r="E3913">
        <v>99</v>
      </c>
      <c r="G3913">
        <v>99</v>
      </c>
      <c r="H3913">
        <v>2</v>
      </c>
      <c r="I3913">
        <v>99</v>
      </c>
      <c r="J3913">
        <v>160</v>
      </c>
      <c r="K3913">
        <v>99</v>
      </c>
      <c r="L3913">
        <v>8</v>
      </c>
      <c r="M3913">
        <v>99</v>
      </c>
      <c r="N3913">
        <v>99</v>
      </c>
      <c r="O3913">
        <v>99</v>
      </c>
      <c r="P3913">
        <v>99</v>
      </c>
      <c r="Q3913">
        <v>34</v>
      </c>
      <c r="R3913">
        <v>37</v>
      </c>
      <c r="S3913">
        <v>8</v>
      </c>
      <c r="T3913">
        <v>7.0540540540540562</v>
      </c>
      <c r="U3913">
        <v>40.318918918918904</v>
      </c>
      <c r="V3913">
        <v>8.1081081081081106</v>
      </c>
      <c r="W3913">
        <v>24.324324324324326</v>
      </c>
      <c r="X3913">
        <v>100</v>
      </c>
      <c r="Y3913">
        <v>100</v>
      </c>
      <c r="Z3913">
        <v>72.97297297297294</v>
      </c>
      <c r="AA3913">
        <v>8.1916845720866309</v>
      </c>
      <c r="AB3913">
        <v>0</v>
      </c>
      <c r="AC3913">
        <v>1.6594682630279709</v>
      </c>
      <c r="AE3913">
        <v>9.0188227279711448</v>
      </c>
      <c r="AG3913">
        <v>22.424242424242426</v>
      </c>
      <c r="AH3913">
        <v>22.7811373770692</v>
      </c>
      <c r="AI3913">
        <v>37</v>
      </c>
      <c r="AJ3913">
        <v>117.52162162162158</v>
      </c>
      <c r="AK3913">
        <v>24.528404509670775</v>
      </c>
    </row>
    <row r="3914" spans="1:37">
      <c r="A3914">
        <v>18</v>
      </c>
      <c r="B3914">
        <v>187</v>
      </c>
      <c r="C3914">
        <v>2024</v>
      </c>
      <c r="E3914">
        <v>99</v>
      </c>
      <c r="G3914">
        <v>99</v>
      </c>
      <c r="H3914">
        <v>1</v>
      </c>
      <c r="I3914">
        <v>99</v>
      </c>
      <c r="J3914">
        <v>171</v>
      </c>
      <c r="K3914">
        <v>99</v>
      </c>
      <c r="L3914">
        <v>8</v>
      </c>
      <c r="M3914">
        <v>99</v>
      </c>
      <c r="N3914">
        <v>99</v>
      </c>
      <c r="O3914">
        <v>99</v>
      </c>
      <c r="P3914">
        <v>99</v>
      </c>
      <c r="Q3914">
        <v>11</v>
      </c>
      <c r="R3914">
        <v>12</v>
      </c>
      <c r="S3914">
        <v>8</v>
      </c>
      <c r="T3914">
        <v>6.25</v>
      </c>
      <c r="U3914">
        <v>43.591666666666683</v>
      </c>
      <c r="V3914">
        <v>8.3333333333333357</v>
      </c>
      <c r="W3914">
        <v>0</v>
      </c>
      <c r="X3914">
        <v>100</v>
      </c>
      <c r="Y3914">
        <v>100</v>
      </c>
      <c r="Z3914">
        <v>91.666666666666686</v>
      </c>
      <c r="AA3914">
        <v>4.4539230522715512</v>
      </c>
      <c r="AB3914">
        <v>0</v>
      </c>
      <c r="AC3914">
        <v>0.82915619758885006</v>
      </c>
      <c r="AE3914">
        <v>1.6359789055890253</v>
      </c>
      <c r="AG3914">
        <v>21.052631578947377</v>
      </c>
      <c r="AH3914">
        <v>18.024878536232375</v>
      </c>
      <c r="AI3914">
        <v>12</v>
      </c>
      <c r="AJ3914">
        <v>121.19166666666663</v>
      </c>
      <c r="AK3914">
        <v>24.501497071081022</v>
      </c>
    </row>
    <row r="3915" spans="1:37">
      <c r="A3915">
        <v>18</v>
      </c>
      <c r="B3915">
        <v>188</v>
      </c>
      <c r="C3915">
        <v>2024</v>
      </c>
      <c r="E3915">
        <v>99</v>
      </c>
      <c r="G3915">
        <v>99</v>
      </c>
      <c r="H3915">
        <v>2</v>
      </c>
      <c r="I3915">
        <v>99</v>
      </c>
      <c r="J3915">
        <v>175</v>
      </c>
      <c r="K3915">
        <v>99</v>
      </c>
      <c r="L3915">
        <v>8</v>
      </c>
      <c r="M3915">
        <v>99</v>
      </c>
      <c r="N3915">
        <v>99</v>
      </c>
      <c r="O3915">
        <v>99</v>
      </c>
      <c r="P3915">
        <v>99</v>
      </c>
      <c r="Q3915">
        <v>14</v>
      </c>
      <c r="R3915">
        <v>15</v>
      </c>
      <c r="S3915">
        <v>8</v>
      </c>
      <c r="T3915">
        <v>7.7333333333333316</v>
      </c>
      <c r="U3915">
        <v>36.56666666666667</v>
      </c>
      <c r="V3915">
        <v>13.333333333333337</v>
      </c>
      <c r="W3915">
        <v>26.666666666666675</v>
      </c>
      <c r="X3915">
        <v>100</v>
      </c>
      <c r="Y3915">
        <v>100</v>
      </c>
      <c r="Z3915">
        <v>66.666666666666686</v>
      </c>
      <c r="AA3915">
        <v>6.327681688861694</v>
      </c>
      <c r="AB3915">
        <v>0</v>
      </c>
      <c r="AC3915">
        <v>1.5260697523012812</v>
      </c>
      <c r="AE3915">
        <v>-21.977174135777545</v>
      </c>
      <c r="AG3915">
        <v>15.789473684210527</v>
      </c>
      <c r="AH3915">
        <v>14.081433559252412</v>
      </c>
      <c r="AI3915">
        <v>3</v>
      </c>
      <c r="AJ3915">
        <v>111.56666666666663</v>
      </c>
      <c r="AK3915">
        <v>25.412417323252672</v>
      </c>
    </row>
    <row r="3916" spans="1:37">
      <c r="A3916">
        <v>18</v>
      </c>
      <c r="B3916">
        <v>189</v>
      </c>
      <c r="C3916">
        <v>2024</v>
      </c>
      <c r="E3916">
        <v>99</v>
      </c>
      <c r="G3916">
        <v>99</v>
      </c>
      <c r="H3916">
        <v>2</v>
      </c>
      <c r="I3916">
        <v>99</v>
      </c>
      <c r="J3916">
        <v>177</v>
      </c>
      <c r="K3916">
        <v>99</v>
      </c>
      <c r="L3916">
        <v>8</v>
      </c>
      <c r="M3916">
        <v>99</v>
      </c>
      <c r="N3916">
        <v>99</v>
      </c>
      <c r="O3916">
        <v>99</v>
      </c>
      <c r="P3916">
        <v>99</v>
      </c>
      <c r="Q3916">
        <v>25</v>
      </c>
      <c r="R3916">
        <v>31</v>
      </c>
      <c r="S3916">
        <v>8</v>
      </c>
      <c r="T3916">
        <v>6.6129032258064493</v>
      </c>
      <c r="U3916">
        <v>42.354838709677431</v>
      </c>
      <c r="V3916">
        <v>12.90322580645161</v>
      </c>
      <c r="W3916">
        <v>6.4516129032258052</v>
      </c>
      <c r="X3916">
        <v>100</v>
      </c>
      <c r="Y3916">
        <v>100</v>
      </c>
      <c r="Z3916">
        <v>83.870967741935488</v>
      </c>
      <c r="AA3916">
        <v>6.3018603863322546</v>
      </c>
      <c r="AB3916">
        <v>0</v>
      </c>
      <c r="AC3916">
        <v>1.4519712819260502</v>
      </c>
      <c r="AE3916">
        <v>32.278110605290422</v>
      </c>
      <c r="AG3916">
        <v>24.409448818897641</v>
      </c>
      <c r="AH3916">
        <v>25.915326162044806</v>
      </c>
      <c r="AI3916">
        <v>31</v>
      </c>
      <c r="AJ3916">
        <v>120.20645161290322</v>
      </c>
      <c r="AK3916">
        <v>24.408998310873361</v>
      </c>
    </row>
    <row r="3917" spans="1:37">
      <c r="A3917">
        <v>18</v>
      </c>
      <c r="B3917">
        <v>190</v>
      </c>
      <c r="C3917">
        <v>2024</v>
      </c>
      <c r="E3917">
        <v>99</v>
      </c>
      <c r="G3917">
        <v>99</v>
      </c>
      <c r="H3917">
        <v>2</v>
      </c>
      <c r="I3917">
        <v>99</v>
      </c>
      <c r="J3917">
        <v>178</v>
      </c>
      <c r="K3917">
        <v>99</v>
      </c>
      <c r="L3917">
        <v>8</v>
      </c>
      <c r="M3917">
        <v>99</v>
      </c>
      <c r="N3917">
        <v>99</v>
      </c>
      <c r="O3917">
        <v>99</v>
      </c>
      <c r="P3917">
        <v>99</v>
      </c>
      <c r="Q3917">
        <v>10</v>
      </c>
      <c r="R3917">
        <v>10</v>
      </c>
      <c r="S3917">
        <v>8</v>
      </c>
      <c r="T3917">
        <v>6.8</v>
      </c>
      <c r="U3917">
        <v>40.920000000000009</v>
      </c>
      <c r="V3917">
        <v>10</v>
      </c>
      <c r="W3917">
        <v>0</v>
      </c>
      <c r="X3917">
        <v>100</v>
      </c>
      <c r="Y3917">
        <v>100</v>
      </c>
      <c r="Z3917">
        <v>90</v>
      </c>
      <c r="AA3917">
        <v>4.1877917808792748</v>
      </c>
      <c r="AB3917">
        <v>0</v>
      </c>
      <c r="AC3917">
        <v>1.2489995996796801</v>
      </c>
      <c r="AE3917">
        <v>1.2235806338695041</v>
      </c>
      <c r="AG3917">
        <v>27.027027027027032</v>
      </c>
      <c r="AH3917">
        <v>25.872534142640362</v>
      </c>
      <c r="AI3917">
        <v>10</v>
      </c>
      <c r="AJ3917">
        <v>121.3</v>
      </c>
      <c r="AK3917">
        <v>22.865186096813432</v>
      </c>
    </row>
    <row r="3918" spans="1:37">
      <c r="A3918">
        <v>18</v>
      </c>
      <c r="B3918">
        <v>191</v>
      </c>
      <c r="C3918">
        <v>2024</v>
      </c>
      <c r="E3918">
        <v>99</v>
      </c>
      <c r="G3918">
        <v>99</v>
      </c>
      <c r="H3918">
        <v>2</v>
      </c>
      <c r="I3918">
        <v>99</v>
      </c>
      <c r="J3918">
        <v>181</v>
      </c>
      <c r="K3918">
        <v>99</v>
      </c>
      <c r="L3918">
        <v>8</v>
      </c>
      <c r="M3918">
        <v>99</v>
      </c>
      <c r="N3918">
        <v>99</v>
      </c>
      <c r="O3918">
        <v>99</v>
      </c>
      <c r="P3918">
        <v>99</v>
      </c>
      <c r="Q3918">
        <v>15</v>
      </c>
      <c r="R3918">
        <v>18</v>
      </c>
      <c r="S3918">
        <v>8</v>
      </c>
      <c r="T3918">
        <v>6.7222222222222223</v>
      </c>
      <c r="U3918">
        <v>36.766666666666673</v>
      </c>
      <c r="V3918">
        <v>11.111111111111112</v>
      </c>
      <c r="W3918">
        <v>11.111111111111112</v>
      </c>
      <c r="X3918">
        <v>100</v>
      </c>
      <c r="Y3918">
        <v>88.8888888888889</v>
      </c>
      <c r="Z3918">
        <v>66.666666666666686</v>
      </c>
      <c r="AA3918">
        <v>8.91434549227003</v>
      </c>
      <c r="AB3918">
        <v>0</v>
      </c>
      <c r="AC3918">
        <v>1.5204369092671119</v>
      </c>
      <c r="AE3918">
        <v>30.755576312657624</v>
      </c>
      <c r="AG3918">
        <v>11.920529801324502</v>
      </c>
      <c r="AH3918">
        <v>11.863829482100279</v>
      </c>
      <c r="AI3918">
        <v>2</v>
      </c>
      <c r="AJ3918">
        <v>107.15</v>
      </c>
      <c r="AK3918">
        <v>23.121062972640967</v>
      </c>
    </row>
    <row r="3919" spans="1:37">
      <c r="A3919">
        <v>18</v>
      </c>
      <c r="B3919">
        <v>192</v>
      </c>
      <c r="C3919">
        <v>2024</v>
      </c>
      <c r="E3919">
        <v>99</v>
      </c>
      <c r="G3919">
        <v>99</v>
      </c>
      <c r="H3919">
        <v>1</v>
      </c>
      <c r="I3919">
        <v>99</v>
      </c>
      <c r="J3919">
        <v>262</v>
      </c>
      <c r="K3919">
        <v>99</v>
      </c>
      <c r="L3919">
        <v>8</v>
      </c>
      <c r="M3919">
        <v>99</v>
      </c>
      <c r="N3919">
        <v>99</v>
      </c>
      <c r="O3919">
        <v>99</v>
      </c>
      <c r="P3919">
        <v>99</v>
      </c>
      <c r="R3919">
        <v>0</v>
      </c>
    </row>
    <row r="3920" spans="1:37">
      <c r="A3920">
        <v>18</v>
      </c>
      <c r="B3920">
        <v>193</v>
      </c>
      <c r="C3920">
        <v>2024</v>
      </c>
      <c r="E3920">
        <v>99</v>
      </c>
      <c r="G3920">
        <v>99</v>
      </c>
      <c r="H3920">
        <v>2</v>
      </c>
      <c r="I3920">
        <v>99</v>
      </c>
      <c r="J3920">
        <v>267</v>
      </c>
      <c r="K3920">
        <v>99</v>
      </c>
      <c r="L3920">
        <v>8</v>
      </c>
      <c r="M3920">
        <v>99</v>
      </c>
      <c r="N3920">
        <v>99</v>
      </c>
      <c r="O3920">
        <v>99</v>
      </c>
      <c r="P3920">
        <v>99</v>
      </c>
      <c r="Q3920">
        <v>1</v>
      </c>
      <c r="R3920">
        <v>1</v>
      </c>
      <c r="S3920">
        <v>8</v>
      </c>
      <c r="T3920">
        <v>8</v>
      </c>
      <c r="U3920">
        <v>45.9</v>
      </c>
      <c r="V3920">
        <v>0</v>
      </c>
      <c r="W3920">
        <v>0</v>
      </c>
      <c r="X3920">
        <v>100</v>
      </c>
      <c r="Y3920">
        <v>100</v>
      </c>
      <c r="Z3920">
        <v>100</v>
      </c>
      <c r="AA3920">
        <v>0</v>
      </c>
      <c r="AB3920">
        <v>0</v>
      </c>
      <c r="AC3920">
        <v>0</v>
      </c>
      <c r="AG3920">
        <v>25</v>
      </c>
      <c r="AH3920">
        <v>32.030704815073278</v>
      </c>
      <c r="AI3920">
        <v>1</v>
      </c>
      <c r="AJ3920">
        <v>126.9</v>
      </c>
      <c r="AK3920">
        <v>22.460934390461176</v>
      </c>
    </row>
    <row r="3921" spans="1:37">
      <c r="A3921">
        <v>18</v>
      </c>
      <c r="B3921">
        <v>194</v>
      </c>
      <c r="C3921">
        <v>2024</v>
      </c>
      <c r="E3921">
        <v>99</v>
      </c>
      <c r="G3921">
        <v>99</v>
      </c>
      <c r="H3921">
        <v>1</v>
      </c>
      <c r="I3921">
        <v>99</v>
      </c>
      <c r="J3921">
        <v>309</v>
      </c>
      <c r="K3921">
        <v>99</v>
      </c>
      <c r="L3921">
        <v>8</v>
      </c>
      <c r="M3921">
        <v>99</v>
      </c>
      <c r="N3921">
        <v>99</v>
      </c>
      <c r="O3921">
        <v>99</v>
      </c>
      <c r="P3921">
        <v>99</v>
      </c>
      <c r="Q3921">
        <v>59</v>
      </c>
      <c r="R3921">
        <v>64</v>
      </c>
      <c r="S3921">
        <v>8</v>
      </c>
      <c r="T3921">
        <v>7.71875</v>
      </c>
      <c r="U3921">
        <v>39.235937500000027</v>
      </c>
      <c r="V3921">
        <v>15.625</v>
      </c>
      <c r="W3921">
        <v>35.9375</v>
      </c>
      <c r="X3921">
        <v>100</v>
      </c>
      <c r="Y3921">
        <v>100</v>
      </c>
      <c r="Z3921">
        <v>68.75</v>
      </c>
      <c r="AA3921">
        <v>7.3243892063496814</v>
      </c>
      <c r="AB3921">
        <v>0</v>
      </c>
      <c r="AC3921">
        <v>1.535707796913202</v>
      </c>
      <c r="AE3921">
        <v>-7.5641970054009278</v>
      </c>
      <c r="AG3921">
        <v>19.161676646706589</v>
      </c>
      <c r="AH3921">
        <v>17.951174178789735</v>
      </c>
      <c r="AI3921">
        <v>64</v>
      </c>
      <c r="AJ3921">
        <v>117.48749999999998</v>
      </c>
      <c r="AK3921">
        <v>24.041035489878155</v>
      </c>
    </row>
    <row r="3922" spans="1:37">
      <c r="A3922">
        <v>18</v>
      </c>
      <c r="B3922">
        <v>195</v>
      </c>
      <c r="C3922">
        <v>2024</v>
      </c>
      <c r="E3922">
        <v>99</v>
      </c>
      <c r="G3922">
        <v>99</v>
      </c>
      <c r="H3922">
        <v>2</v>
      </c>
      <c r="I3922">
        <v>99</v>
      </c>
      <c r="J3922">
        <v>470</v>
      </c>
      <c r="K3922">
        <v>99</v>
      </c>
      <c r="L3922">
        <v>8</v>
      </c>
      <c r="M3922">
        <v>99</v>
      </c>
      <c r="N3922">
        <v>99</v>
      </c>
      <c r="O3922">
        <v>99</v>
      </c>
      <c r="P3922">
        <v>99</v>
      </c>
      <c r="Q3922">
        <v>13</v>
      </c>
      <c r="R3922">
        <v>15</v>
      </c>
      <c r="S3922">
        <v>8</v>
      </c>
      <c r="T3922">
        <v>7.6666666666666687</v>
      </c>
      <c r="U3922">
        <v>37.580000000000005</v>
      </c>
      <c r="V3922">
        <v>6.6666666666666687</v>
      </c>
      <c r="W3922">
        <v>33.333333333333343</v>
      </c>
      <c r="X3922">
        <v>100</v>
      </c>
      <c r="Y3922">
        <v>100</v>
      </c>
      <c r="Z3922">
        <v>53.33333333333335</v>
      </c>
      <c r="AA3922">
        <v>9.6079966694415599</v>
      </c>
      <c r="AB3922">
        <v>0</v>
      </c>
      <c r="AC3922">
        <v>1.9550504398153563</v>
      </c>
      <c r="AE3922">
        <v>-42.269751242354822</v>
      </c>
      <c r="AG3922">
        <v>24.193548387096779</v>
      </c>
      <c r="AH3922">
        <v>23.663000587692046</v>
      </c>
      <c r="AI3922">
        <v>14</v>
      </c>
      <c r="AJ3922">
        <v>113.85714285714288</v>
      </c>
      <c r="AK3922">
        <v>24.231599331421393</v>
      </c>
    </row>
    <row r="3923" spans="1:37">
      <c r="A3923">
        <v>18</v>
      </c>
      <c r="B3923">
        <v>196</v>
      </c>
      <c r="C3923">
        <v>2024</v>
      </c>
      <c r="E3923">
        <v>99</v>
      </c>
      <c r="G3923">
        <v>99</v>
      </c>
      <c r="H3923">
        <v>2</v>
      </c>
      <c r="I3923">
        <v>99</v>
      </c>
      <c r="J3923">
        <v>629</v>
      </c>
      <c r="K3923">
        <v>99</v>
      </c>
      <c r="L3923">
        <v>8</v>
      </c>
      <c r="M3923">
        <v>99</v>
      </c>
      <c r="N3923">
        <v>99</v>
      </c>
      <c r="O3923">
        <v>99</v>
      </c>
      <c r="P3923">
        <v>99</v>
      </c>
      <c r="R3923">
        <v>0</v>
      </c>
    </row>
    <row r="3924" spans="1:37">
      <c r="A3924">
        <v>18</v>
      </c>
      <c r="B3924">
        <v>197</v>
      </c>
      <c r="C3924">
        <v>2024</v>
      </c>
      <c r="E3924">
        <v>99</v>
      </c>
      <c r="G3924">
        <v>99</v>
      </c>
      <c r="H3924">
        <v>1</v>
      </c>
      <c r="I3924">
        <v>99</v>
      </c>
      <c r="J3924">
        <v>643</v>
      </c>
      <c r="K3924">
        <v>99</v>
      </c>
      <c r="L3924">
        <v>8</v>
      </c>
      <c r="M3924">
        <v>99</v>
      </c>
      <c r="N3924">
        <v>99</v>
      </c>
      <c r="O3924">
        <v>99</v>
      </c>
      <c r="P3924">
        <v>99</v>
      </c>
      <c r="Q3924">
        <v>33</v>
      </c>
      <c r="R3924">
        <v>36</v>
      </c>
      <c r="S3924">
        <v>8</v>
      </c>
      <c r="T3924">
        <v>7.3055555555555554</v>
      </c>
      <c r="U3924">
        <v>36.608333333333341</v>
      </c>
      <c r="V3924">
        <v>8.3333333333333357</v>
      </c>
      <c r="W3924">
        <v>33.333333333333343</v>
      </c>
      <c r="X3924">
        <v>97.222222222222229</v>
      </c>
      <c r="Y3924">
        <v>94.444444444444443</v>
      </c>
      <c r="Z3924">
        <v>61.111111111111121</v>
      </c>
      <c r="AA3924">
        <v>8.7825387053579824</v>
      </c>
      <c r="AB3924">
        <v>0</v>
      </c>
      <c r="AC3924">
        <v>1.8076910448359935</v>
      </c>
      <c r="AE3924">
        <v>1.8385991743437076</v>
      </c>
      <c r="AG3924">
        <v>17.224880382775119</v>
      </c>
      <c r="AH3924">
        <v>17.552575150167147</v>
      </c>
      <c r="AI3924">
        <v>16</v>
      </c>
      <c r="AJ3924">
        <v>111.69374999999999</v>
      </c>
      <c r="AK3924">
        <v>24.771244619516544</v>
      </c>
    </row>
    <row r="3925" spans="1:37">
      <c r="A3925">
        <v>18</v>
      </c>
      <c r="B3925">
        <v>198</v>
      </c>
      <c r="C3925">
        <v>2024</v>
      </c>
      <c r="E3925">
        <v>99</v>
      </c>
      <c r="G3925">
        <v>99</v>
      </c>
      <c r="H3925">
        <v>2</v>
      </c>
      <c r="I3925">
        <v>99</v>
      </c>
      <c r="J3925">
        <v>704</v>
      </c>
      <c r="K3925">
        <v>99</v>
      </c>
      <c r="L3925">
        <v>8</v>
      </c>
      <c r="M3925">
        <v>99</v>
      </c>
      <c r="N3925">
        <v>99</v>
      </c>
      <c r="O3925">
        <v>99</v>
      </c>
      <c r="P3925">
        <v>99</v>
      </c>
      <c r="R3925">
        <v>0</v>
      </c>
    </row>
    <row r="3926" spans="1:37">
      <c r="A3926">
        <v>18</v>
      </c>
      <c r="B3926">
        <v>199</v>
      </c>
      <c r="C3926">
        <v>2024</v>
      </c>
      <c r="E3926">
        <v>99</v>
      </c>
      <c r="G3926">
        <v>99</v>
      </c>
      <c r="H3926">
        <v>1</v>
      </c>
      <c r="I3926">
        <v>99</v>
      </c>
      <c r="J3926">
        <v>802</v>
      </c>
      <c r="K3926">
        <v>99</v>
      </c>
      <c r="L3926">
        <v>8</v>
      </c>
      <c r="M3926">
        <v>99</v>
      </c>
      <c r="N3926">
        <v>99</v>
      </c>
      <c r="O3926">
        <v>99</v>
      </c>
      <c r="P3926">
        <v>99</v>
      </c>
      <c r="Q3926">
        <v>7</v>
      </c>
      <c r="R3926">
        <v>7</v>
      </c>
      <c r="S3926">
        <v>8</v>
      </c>
      <c r="T3926">
        <v>7.4285714285714306</v>
      </c>
      <c r="U3926">
        <v>37.042857142857152</v>
      </c>
      <c r="V3926">
        <v>14.285714285714288</v>
      </c>
      <c r="W3926">
        <v>28.571428571428577</v>
      </c>
      <c r="X3926">
        <v>100</v>
      </c>
      <c r="Y3926">
        <v>100</v>
      </c>
      <c r="Z3926">
        <v>57.142857142857153</v>
      </c>
      <c r="AA3926">
        <v>3.130429976334673</v>
      </c>
      <c r="AB3926">
        <v>0</v>
      </c>
      <c r="AC3926">
        <v>1.1780301787479035</v>
      </c>
      <c r="AE3926">
        <v>6.862228815634098</v>
      </c>
      <c r="AG3926">
        <v>16.666666666666671</v>
      </c>
      <c r="AH3926">
        <v>14.11156462585034</v>
      </c>
      <c r="AI3926">
        <v>7</v>
      </c>
      <c r="AJ3926">
        <v>117.3</v>
      </c>
      <c r="AK3926">
        <v>22.972216953244939</v>
      </c>
    </row>
    <row r="3927" spans="1:37">
      <c r="A3927">
        <v>18</v>
      </c>
      <c r="B3927">
        <v>200</v>
      </c>
      <c r="C3927">
        <v>2024</v>
      </c>
      <c r="E3927">
        <v>99</v>
      </c>
      <c r="G3927">
        <v>99</v>
      </c>
      <c r="H3927">
        <v>1</v>
      </c>
      <c r="I3927">
        <v>99</v>
      </c>
      <c r="J3927">
        <v>103</v>
      </c>
      <c r="K3927">
        <v>99</v>
      </c>
      <c r="L3927">
        <v>9</v>
      </c>
      <c r="M3927">
        <v>99</v>
      </c>
      <c r="N3927">
        <v>99</v>
      </c>
      <c r="O3927">
        <v>99</v>
      </c>
      <c r="P3927">
        <v>99</v>
      </c>
      <c r="R3927">
        <v>0</v>
      </c>
    </row>
    <row r="3928" spans="1:37">
      <c r="A3928">
        <v>18</v>
      </c>
      <c r="B3928">
        <v>201</v>
      </c>
      <c r="C3928">
        <v>2024</v>
      </c>
      <c r="E3928">
        <v>99</v>
      </c>
      <c r="G3928">
        <v>99</v>
      </c>
      <c r="H3928">
        <v>2</v>
      </c>
      <c r="I3928">
        <v>99</v>
      </c>
      <c r="J3928">
        <v>106</v>
      </c>
      <c r="K3928">
        <v>99</v>
      </c>
      <c r="L3928">
        <v>9</v>
      </c>
      <c r="M3928">
        <v>99</v>
      </c>
      <c r="N3928">
        <v>99</v>
      </c>
      <c r="O3928">
        <v>99</v>
      </c>
      <c r="P3928">
        <v>99</v>
      </c>
      <c r="Q3928">
        <v>30</v>
      </c>
      <c r="R3928">
        <v>37</v>
      </c>
      <c r="S3928">
        <v>9</v>
      </c>
      <c r="T3928">
        <v>8.324324324324321</v>
      </c>
      <c r="U3928">
        <v>46.383783783783763</v>
      </c>
      <c r="V3928">
        <v>2.7027027027027031</v>
      </c>
      <c r="W3928">
        <v>40.540540540540547</v>
      </c>
      <c r="X3928">
        <v>100</v>
      </c>
      <c r="Y3928">
        <v>100</v>
      </c>
      <c r="Z3928">
        <v>94.594594594594625</v>
      </c>
      <c r="AA3928">
        <v>7.872274767010139</v>
      </c>
      <c r="AB3928">
        <v>0</v>
      </c>
      <c r="AC3928">
        <v>1.9597856205711663</v>
      </c>
      <c r="AE3928">
        <v>10.562527304178863</v>
      </c>
      <c r="AG3928">
        <v>24.832214765100673</v>
      </c>
      <c r="AH3928">
        <v>27.140891623044919</v>
      </c>
      <c r="AI3928">
        <v>37</v>
      </c>
      <c r="AJ3928">
        <v>118.84594594594599</v>
      </c>
      <c r="AK3928">
        <v>27.487026213559247</v>
      </c>
    </row>
    <row r="3929" spans="1:37">
      <c r="A3929">
        <v>18</v>
      </c>
      <c r="B3929">
        <v>202</v>
      </c>
      <c r="C3929">
        <v>2024</v>
      </c>
      <c r="E3929">
        <v>99</v>
      </c>
      <c r="G3929">
        <v>99</v>
      </c>
      <c r="H3929">
        <v>1</v>
      </c>
      <c r="I3929">
        <v>99</v>
      </c>
      <c r="J3929">
        <v>110</v>
      </c>
      <c r="K3929">
        <v>99</v>
      </c>
      <c r="L3929">
        <v>9</v>
      </c>
      <c r="M3929">
        <v>99</v>
      </c>
      <c r="N3929">
        <v>99</v>
      </c>
      <c r="O3929">
        <v>99</v>
      </c>
      <c r="P3929">
        <v>99</v>
      </c>
      <c r="Q3929">
        <v>105</v>
      </c>
      <c r="R3929">
        <v>133</v>
      </c>
      <c r="S3929">
        <v>9</v>
      </c>
      <c r="T3929">
        <v>6.6842105263157885</v>
      </c>
      <c r="U3929">
        <v>46.904511278195471</v>
      </c>
      <c r="V3929">
        <v>4.511278195488722</v>
      </c>
      <c r="W3929">
        <v>12.781954887218047</v>
      </c>
      <c r="X3929">
        <v>100</v>
      </c>
      <c r="Y3929">
        <v>100</v>
      </c>
      <c r="Z3929">
        <v>93.233082706766965</v>
      </c>
      <c r="AA3929">
        <v>7.9844102296938653</v>
      </c>
      <c r="AB3929">
        <v>0</v>
      </c>
      <c r="AC3929">
        <v>1.7444581253694211</v>
      </c>
      <c r="AE3929">
        <v>24.35588566374259</v>
      </c>
      <c r="AG3929">
        <v>23.170731707317071</v>
      </c>
      <c r="AH3929">
        <v>26.0141615652783</v>
      </c>
      <c r="AI3929">
        <v>133</v>
      </c>
      <c r="AJ3929">
        <v>119.2428571428572</v>
      </c>
      <c r="AK3929">
        <v>27.452191153319095</v>
      </c>
    </row>
    <row r="3930" spans="1:37">
      <c r="A3930">
        <v>18</v>
      </c>
      <c r="B3930">
        <v>203</v>
      </c>
      <c r="C3930">
        <v>2024</v>
      </c>
      <c r="E3930">
        <v>99</v>
      </c>
      <c r="G3930">
        <v>99</v>
      </c>
      <c r="H3930">
        <v>1</v>
      </c>
      <c r="I3930">
        <v>99</v>
      </c>
      <c r="J3930">
        <v>111</v>
      </c>
      <c r="K3930">
        <v>99</v>
      </c>
      <c r="L3930">
        <v>9</v>
      </c>
      <c r="M3930">
        <v>99</v>
      </c>
      <c r="N3930">
        <v>99</v>
      </c>
      <c r="O3930">
        <v>99</v>
      </c>
      <c r="P3930">
        <v>99</v>
      </c>
      <c r="Q3930">
        <v>128</v>
      </c>
      <c r="R3930">
        <v>148</v>
      </c>
      <c r="S3930">
        <v>9</v>
      </c>
      <c r="T3930">
        <v>7.8040540540540544</v>
      </c>
      <c r="U3930">
        <v>48.026351351351323</v>
      </c>
      <c r="V3930">
        <v>2.0270270270270276</v>
      </c>
      <c r="W3930">
        <v>29.054054054054056</v>
      </c>
      <c r="X3930">
        <v>100</v>
      </c>
      <c r="Y3930">
        <v>100</v>
      </c>
      <c r="Z3930">
        <v>96.621621621621628</v>
      </c>
      <c r="AA3930">
        <v>6.7078852498535149</v>
      </c>
      <c r="AB3930">
        <v>0</v>
      </c>
      <c r="AC3930">
        <v>1.5711021427724228</v>
      </c>
      <c r="AE3930">
        <v>18.898309583416655</v>
      </c>
      <c r="AG3930">
        <v>30.578512396694208</v>
      </c>
      <c r="AH3930">
        <v>31.461882693507903</v>
      </c>
      <c r="AI3930">
        <v>146</v>
      </c>
      <c r="AJ3930">
        <v>120.7965753424658</v>
      </c>
      <c r="AK3930">
        <v>27.084122297673527</v>
      </c>
    </row>
    <row r="3931" spans="1:37">
      <c r="A3931">
        <v>18</v>
      </c>
      <c r="B3931">
        <v>204</v>
      </c>
      <c r="C3931">
        <v>2024</v>
      </c>
      <c r="E3931">
        <v>99</v>
      </c>
      <c r="G3931">
        <v>99</v>
      </c>
      <c r="H3931">
        <v>1</v>
      </c>
      <c r="I3931">
        <v>99</v>
      </c>
      <c r="J3931">
        <v>116</v>
      </c>
      <c r="K3931">
        <v>99</v>
      </c>
      <c r="L3931">
        <v>9</v>
      </c>
      <c r="M3931">
        <v>99</v>
      </c>
      <c r="N3931">
        <v>99</v>
      </c>
      <c r="O3931">
        <v>99</v>
      </c>
      <c r="P3931">
        <v>99</v>
      </c>
      <c r="Q3931">
        <v>87</v>
      </c>
      <c r="R3931">
        <v>92</v>
      </c>
      <c r="S3931">
        <v>9</v>
      </c>
      <c r="T3931">
        <v>7.0978260869565206</v>
      </c>
      <c r="U3931">
        <v>46.797826086956562</v>
      </c>
      <c r="V3931">
        <v>3.2608695652173911</v>
      </c>
      <c r="W3931">
        <v>26.086956521739129</v>
      </c>
      <c r="X3931">
        <v>100</v>
      </c>
      <c r="Y3931">
        <v>100</v>
      </c>
      <c r="Z3931">
        <v>92.391304347826093</v>
      </c>
      <c r="AA3931">
        <v>7.9834880992347248</v>
      </c>
      <c r="AB3931">
        <v>0</v>
      </c>
      <c r="AC3931">
        <v>1.9508068710190485</v>
      </c>
      <c r="AE3931">
        <v>20.171233521552608</v>
      </c>
      <c r="AG3931">
        <v>25.344352617079888</v>
      </c>
      <c r="AH3931">
        <v>27.986401367663596</v>
      </c>
      <c r="AI3931">
        <v>31</v>
      </c>
      <c r="AJ3931">
        <v>117.41290322580645</v>
      </c>
      <c r="AK3931">
        <v>27.529007288058569</v>
      </c>
    </row>
    <row r="3932" spans="1:37">
      <c r="A3932">
        <v>18</v>
      </c>
      <c r="B3932">
        <v>205</v>
      </c>
      <c r="C3932">
        <v>2024</v>
      </c>
      <c r="E3932">
        <v>99</v>
      </c>
      <c r="G3932">
        <v>99</v>
      </c>
      <c r="H3932">
        <v>2</v>
      </c>
      <c r="I3932">
        <v>99</v>
      </c>
      <c r="J3932">
        <v>117</v>
      </c>
      <c r="K3932">
        <v>99</v>
      </c>
      <c r="L3932">
        <v>9</v>
      </c>
      <c r="M3932">
        <v>99</v>
      </c>
      <c r="N3932">
        <v>99</v>
      </c>
      <c r="O3932">
        <v>99</v>
      </c>
      <c r="P3932">
        <v>99</v>
      </c>
      <c r="Q3932">
        <v>52</v>
      </c>
      <c r="R3932">
        <v>59</v>
      </c>
      <c r="S3932">
        <v>9</v>
      </c>
      <c r="T3932">
        <v>7.8813559322033884</v>
      </c>
      <c r="U3932">
        <v>46.020338983050841</v>
      </c>
      <c r="V3932">
        <v>3.3898305084745752</v>
      </c>
      <c r="W3932">
        <v>35.593220338983052</v>
      </c>
      <c r="X3932">
        <v>100</v>
      </c>
      <c r="Y3932">
        <v>100</v>
      </c>
      <c r="Z3932">
        <v>84.745762711864401</v>
      </c>
      <c r="AA3932">
        <v>8.3583872351804249</v>
      </c>
      <c r="AB3932">
        <v>0</v>
      </c>
      <c r="AC3932">
        <v>1.7763488144506965</v>
      </c>
      <c r="AE3932">
        <v>3.0984540698577545</v>
      </c>
      <c r="AG3932">
        <v>18.042813455657495</v>
      </c>
      <c r="AH3932">
        <v>18.785501290327037</v>
      </c>
      <c r="AI3932">
        <v>58</v>
      </c>
      <c r="AJ3932">
        <v>119.91724137931033</v>
      </c>
      <c r="AK3932">
        <v>26.624039680177901</v>
      </c>
    </row>
    <row r="3933" spans="1:37">
      <c r="A3933">
        <v>18</v>
      </c>
      <c r="B3933">
        <v>206</v>
      </c>
      <c r="C3933">
        <v>2024</v>
      </c>
      <c r="E3933">
        <v>99</v>
      </c>
      <c r="G3933">
        <v>99</v>
      </c>
      <c r="H3933">
        <v>1</v>
      </c>
      <c r="I3933">
        <v>99</v>
      </c>
      <c r="J3933">
        <v>134</v>
      </c>
      <c r="K3933">
        <v>99</v>
      </c>
      <c r="L3933">
        <v>9</v>
      </c>
      <c r="M3933">
        <v>99</v>
      </c>
      <c r="N3933">
        <v>99</v>
      </c>
      <c r="O3933">
        <v>99</v>
      </c>
      <c r="P3933">
        <v>99</v>
      </c>
      <c r="Q3933">
        <v>147</v>
      </c>
      <c r="R3933">
        <v>166</v>
      </c>
      <c r="S3933">
        <v>9</v>
      </c>
      <c r="T3933">
        <v>7.5120481927710845</v>
      </c>
      <c r="U3933">
        <v>46.612650602409616</v>
      </c>
      <c r="V3933">
        <v>3.012048192771084</v>
      </c>
      <c r="W3933">
        <v>24.096385542168672</v>
      </c>
      <c r="X3933">
        <v>100</v>
      </c>
      <c r="Y3933">
        <v>100</v>
      </c>
      <c r="Z3933">
        <v>91.56626506024098</v>
      </c>
      <c r="AA3933">
        <v>8.5208544433164235</v>
      </c>
      <c r="AB3933">
        <v>0</v>
      </c>
      <c r="AC3933">
        <v>1.7791901224021436</v>
      </c>
      <c r="AE3933">
        <v>-1.4255483855984001</v>
      </c>
      <c r="AG3933">
        <v>31.619047619047624</v>
      </c>
      <c r="AH3933">
        <v>34.509102585830121</v>
      </c>
      <c r="AI3933">
        <v>160</v>
      </c>
      <c r="AJ3933">
        <v>118.41937500000002</v>
      </c>
      <c r="AK3933">
        <v>28.221386001725406</v>
      </c>
    </row>
    <row r="3934" spans="1:37">
      <c r="A3934">
        <v>18</v>
      </c>
      <c r="B3934">
        <v>207</v>
      </c>
      <c r="C3934">
        <v>2024</v>
      </c>
      <c r="E3934">
        <v>99</v>
      </c>
      <c r="G3934">
        <v>99</v>
      </c>
      <c r="H3934">
        <v>2</v>
      </c>
      <c r="I3934">
        <v>99</v>
      </c>
      <c r="J3934">
        <v>141</v>
      </c>
      <c r="K3934">
        <v>99</v>
      </c>
      <c r="L3934">
        <v>9</v>
      </c>
      <c r="M3934">
        <v>99</v>
      </c>
      <c r="N3934">
        <v>99</v>
      </c>
      <c r="O3934">
        <v>99</v>
      </c>
      <c r="P3934">
        <v>99</v>
      </c>
      <c r="Q3934">
        <v>103</v>
      </c>
      <c r="R3934">
        <v>113</v>
      </c>
      <c r="S3934">
        <v>9</v>
      </c>
      <c r="T3934">
        <v>8.0884955752212377</v>
      </c>
      <c r="U3934">
        <v>47.847787610619505</v>
      </c>
      <c r="V3934">
        <v>0.88495575221238942</v>
      </c>
      <c r="W3934">
        <v>35.398230088495573</v>
      </c>
      <c r="X3934">
        <v>100</v>
      </c>
      <c r="Y3934">
        <v>100</v>
      </c>
      <c r="Z3934">
        <v>91.150442477876126</v>
      </c>
      <c r="AA3934">
        <v>7.7640320852232607</v>
      </c>
      <c r="AB3934">
        <v>0</v>
      </c>
      <c r="AC3934">
        <v>1.6050667679652544</v>
      </c>
      <c r="AE3934">
        <v>-12.376088054906671</v>
      </c>
      <c r="AG3934">
        <v>22.244094488188978</v>
      </c>
      <c r="AH3934">
        <v>25.626101958405233</v>
      </c>
      <c r="AI3934">
        <v>109</v>
      </c>
      <c r="AJ3934">
        <v>119.4100917431193</v>
      </c>
      <c r="AK3934">
        <v>27.757664423144192</v>
      </c>
    </row>
    <row r="3935" spans="1:37">
      <c r="A3935">
        <v>18</v>
      </c>
      <c r="B3935">
        <v>208</v>
      </c>
      <c r="C3935">
        <v>2024</v>
      </c>
      <c r="E3935">
        <v>99</v>
      </c>
      <c r="G3935">
        <v>99</v>
      </c>
      <c r="H3935">
        <v>2</v>
      </c>
      <c r="I3935">
        <v>99</v>
      </c>
      <c r="J3935">
        <v>143</v>
      </c>
      <c r="K3935">
        <v>99</v>
      </c>
      <c r="L3935">
        <v>9</v>
      </c>
      <c r="M3935">
        <v>99</v>
      </c>
      <c r="N3935">
        <v>99</v>
      </c>
      <c r="O3935">
        <v>99</v>
      </c>
      <c r="P3935">
        <v>99</v>
      </c>
      <c r="Q3935">
        <v>2</v>
      </c>
      <c r="R3935">
        <v>2</v>
      </c>
      <c r="S3935">
        <v>9</v>
      </c>
      <c r="T3935">
        <v>8</v>
      </c>
      <c r="U3935">
        <v>38.9</v>
      </c>
      <c r="V3935">
        <v>0</v>
      </c>
      <c r="W3935">
        <v>0</v>
      </c>
      <c r="X3935">
        <v>100</v>
      </c>
      <c r="Y3935">
        <v>100</v>
      </c>
      <c r="Z3935">
        <v>50</v>
      </c>
      <c r="AA3935">
        <v>7.0000000000000178</v>
      </c>
      <c r="AB3935">
        <v>0</v>
      </c>
      <c r="AC3935">
        <v>0</v>
      </c>
      <c r="AG3935">
        <v>28.571428571428577</v>
      </c>
      <c r="AH3935">
        <v>31.144915932746198</v>
      </c>
      <c r="AI3935">
        <v>0</v>
      </c>
    </row>
    <row r="3936" spans="1:37">
      <c r="A3936">
        <v>18</v>
      </c>
      <c r="B3936">
        <v>209</v>
      </c>
      <c r="C3936">
        <v>2024</v>
      </c>
      <c r="E3936">
        <v>99</v>
      </c>
      <c r="G3936">
        <v>99</v>
      </c>
      <c r="H3936">
        <v>2</v>
      </c>
      <c r="I3936">
        <v>99</v>
      </c>
      <c r="J3936">
        <v>147</v>
      </c>
      <c r="K3936">
        <v>99</v>
      </c>
      <c r="L3936">
        <v>9</v>
      </c>
      <c r="M3936">
        <v>99</v>
      </c>
      <c r="N3936">
        <v>99</v>
      </c>
      <c r="O3936">
        <v>99</v>
      </c>
      <c r="P3936">
        <v>99</v>
      </c>
      <c r="Q3936">
        <v>13</v>
      </c>
      <c r="R3936">
        <v>13</v>
      </c>
      <c r="S3936">
        <v>9</v>
      </c>
      <c r="T3936">
        <v>8.5384615384615383</v>
      </c>
      <c r="U3936">
        <v>46.961538461538474</v>
      </c>
      <c r="V3936">
        <v>0</v>
      </c>
      <c r="W3936">
        <v>69.230769230769269</v>
      </c>
      <c r="X3936">
        <v>100</v>
      </c>
      <c r="Y3936">
        <v>100</v>
      </c>
      <c r="Z3936">
        <v>92.307692307692321</v>
      </c>
      <c r="AA3936">
        <v>8.6472350815860661</v>
      </c>
      <c r="AB3936">
        <v>0</v>
      </c>
      <c r="AC3936">
        <v>1.393136175098066</v>
      </c>
      <c r="AE3936">
        <v>-9.21457467937541</v>
      </c>
      <c r="AG3936">
        <v>28.888888888888889</v>
      </c>
      <c r="AH3936">
        <v>33.179347826086961</v>
      </c>
      <c r="AI3936">
        <v>13</v>
      </c>
      <c r="AJ3936">
        <v>118.84615384615383</v>
      </c>
      <c r="AK3936">
        <v>27.756179831473641</v>
      </c>
    </row>
    <row r="3937" spans="1:37">
      <c r="A3937">
        <v>18</v>
      </c>
      <c r="B3937">
        <v>210</v>
      </c>
      <c r="C3937">
        <v>2024</v>
      </c>
      <c r="E3937">
        <v>99</v>
      </c>
      <c r="G3937">
        <v>99</v>
      </c>
      <c r="H3937">
        <v>1</v>
      </c>
      <c r="I3937">
        <v>99</v>
      </c>
      <c r="J3937">
        <v>155</v>
      </c>
      <c r="K3937">
        <v>99</v>
      </c>
      <c r="L3937">
        <v>9</v>
      </c>
      <c r="M3937">
        <v>99</v>
      </c>
      <c r="N3937">
        <v>99</v>
      </c>
      <c r="O3937">
        <v>99</v>
      </c>
      <c r="P3937">
        <v>99</v>
      </c>
      <c r="Q3937">
        <v>44</v>
      </c>
      <c r="R3937">
        <v>55</v>
      </c>
      <c r="S3937">
        <v>9</v>
      </c>
      <c r="T3937">
        <v>6.7090909090909108</v>
      </c>
      <c r="U3937">
        <v>44.736363636363606</v>
      </c>
      <c r="V3937">
        <v>9.0909090909090917</v>
      </c>
      <c r="W3937">
        <v>14.545454545454543</v>
      </c>
      <c r="X3937">
        <v>100</v>
      </c>
      <c r="Y3937">
        <v>100</v>
      </c>
      <c r="Z3937">
        <v>90.909090909090892</v>
      </c>
      <c r="AA3937">
        <v>6.7299159426431245</v>
      </c>
      <c r="AB3937">
        <v>0</v>
      </c>
      <c r="AC3937">
        <v>1.9416275017036353</v>
      </c>
      <c r="AE3937">
        <v>44.578927673127879</v>
      </c>
      <c r="AG3937">
        <v>29.729729729729719</v>
      </c>
      <c r="AH3937">
        <v>28.983543990670615</v>
      </c>
      <c r="AI3937">
        <v>50</v>
      </c>
      <c r="AJ3937">
        <v>117.87200000000001</v>
      </c>
      <c r="AK3937">
        <v>27.28080983334922</v>
      </c>
    </row>
    <row r="3938" spans="1:37">
      <c r="A3938">
        <v>18</v>
      </c>
      <c r="B3938">
        <v>211</v>
      </c>
      <c r="C3938">
        <v>2024</v>
      </c>
      <c r="E3938">
        <v>99</v>
      </c>
      <c r="G3938">
        <v>99</v>
      </c>
      <c r="H3938">
        <v>2</v>
      </c>
      <c r="I3938">
        <v>99</v>
      </c>
      <c r="J3938">
        <v>160</v>
      </c>
      <c r="K3938">
        <v>99</v>
      </c>
      <c r="L3938">
        <v>9</v>
      </c>
      <c r="M3938">
        <v>99</v>
      </c>
      <c r="N3938">
        <v>99</v>
      </c>
      <c r="O3938">
        <v>99</v>
      </c>
      <c r="P3938">
        <v>99</v>
      </c>
      <c r="Q3938">
        <v>33</v>
      </c>
      <c r="R3938">
        <v>34</v>
      </c>
      <c r="S3938">
        <v>9</v>
      </c>
      <c r="T3938">
        <v>7.5</v>
      </c>
      <c r="U3938">
        <v>47.47058823529413</v>
      </c>
      <c r="V3938">
        <v>11.76470588235294</v>
      </c>
      <c r="W3938">
        <v>26.47058823529412</v>
      </c>
      <c r="X3938">
        <v>100</v>
      </c>
      <c r="Y3938">
        <v>100</v>
      </c>
      <c r="Z3938">
        <v>88.235294117647058</v>
      </c>
      <c r="AA3938">
        <v>9.5041950307950902</v>
      </c>
      <c r="AB3938">
        <v>0</v>
      </c>
      <c r="AC3938">
        <v>1.702074858380034</v>
      </c>
      <c r="AE3938">
        <v>34.508278522981882</v>
      </c>
      <c r="AG3938">
        <v>20.606060606060606</v>
      </c>
      <c r="AH3938">
        <v>24.647242074399859</v>
      </c>
      <c r="AI3938">
        <v>34</v>
      </c>
      <c r="AJ3938">
        <v>119.96176470588236</v>
      </c>
      <c r="AK3938">
        <v>27.130500010576167</v>
      </c>
    </row>
    <row r="3939" spans="1:37">
      <c r="A3939">
        <v>18</v>
      </c>
      <c r="B3939">
        <v>212</v>
      </c>
      <c r="C3939">
        <v>2024</v>
      </c>
      <c r="E3939">
        <v>99</v>
      </c>
      <c r="G3939">
        <v>99</v>
      </c>
      <c r="H3939">
        <v>1</v>
      </c>
      <c r="I3939">
        <v>99</v>
      </c>
      <c r="J3939">
        <v>171</v>
      </c>
      <c r="K3939">
        <v>99</v>
      </c>
      <c r="L3939">
        <v>9</v>
      </c>
      <c r="M3939">
        <v>99</v>
      </c>
      <c r="N3939">
        <v>99</v>
      </c>
      <c r="O3939">
        <v>99</v>
      </c>
      <c r="P3939">
        <v>99</v>
      </c>
      <c r="Q3939">
        <v>14</v>
      </c>
      <c r="R3939">
        <v>16</v>
      </c>
      <c r="S3939">
        <v>9</v>
      </c>
      <c r="T3939">
        <v>6.625</v>
      </c>
      <c r="U3939">
        <v>51.9</v>
      </c>
      <c r="V3939">
        <v>0</v>
      </c>
      <c r="W3939">
        <v>0</v>
      </c>
      <c r="X3939">
        <v>100</v>
      </c>
      <c r="Y3939">
        <v>100</v>
      </c>
      <c r="Z3939">
        <v>100</v>
      </c>
      <c r="AA3939">
        <v>7.0377553239650803</v>
      </c>
      <c r="AB3939">
        <v>0</v>
      </c>
      <c r="AC3939">
        <v>1.2183492931011202</v>
      </c>
      <c r="AE3939">
        <v>8.8198136257709141</v>
      </c>
      <c r="AG3939">
        <v>28.07017543859649</v>
      </c>
      <c r="AH3939">
        <v>28.613762447882561</v>
      </c>
      <c r="AI3939">
        <v>16</v>
      </c>
      <c r="AJ3939">
        <v>122.25624999999999</v>
      </c>
      <c r="AK3939">
        <v>28.324637188819459</v>
      </c>
    </row>
    <row r="3940" spans="1:37">
      <c r="A3940">
        <v>18</v>
      </c>
      <c r="B3940">
        <v>213</v>
      </c>
      <c r="C3940">
        <v>2024</v>
      </c>
      <c r="E3940">
        <v>99</v>
      </c>
      <c r="G3940">
        <v>99</v>
      </c>
      <c r="H3940">
        <v>2</v>
      </c>
      <c r="I3940">
        <v>99</v>
      </c>
      <c r="J3940">
        <v>175</v>
      </c>
      <c r="K3940">
        <v>99</v>
      </c>
      <c r="L3940">
        <v>9</v>
      </c>
      <c r="M3940">
        <v>99</v>
      </c>
      <c r="N3940">
        <v>99</v>
      </c>
      <c r="O3940">
        <v>99</v>
      </c>
      <c r="P3940">
        <v>99</v>
      </c>
      <c r="Q3940">
        <v>17</v>
      </c>
      <c r="R3940">
        <v>18</v>
      </c>
      <c r="S3940">
        <v>9</v>
      </c>
      <c r="T3940">
        <v>7.8333333333333313</v>
      </c>
      <c r="U3940">
        <v>43.044444444444451</v>
      </c>
      <c r="V3940">
        <v>5.5555555555555562</v>
      </c>
      <c r="W3940">
        <v>38.888888888888886</v>
      </c>
      <c r="X3940">
        <v>100</v>
      </c>
      <c r="Y3940">
        <v>100</v>
      </c>
      <c r="Z3940">
        <v>88.8888888888889</v>
      </c>
      <c r="AA3940">
        <v>8.2905717683952815</v>
      </c>
      <c r="AB3940">
        <v>0</v>
      </c>
      <c r="AC3940">
        <v>1.6414763002993511</v>
      </c>
      <c r="AE3940">
        <v>19.976214642841637</v>
      </c>
      <c r="AG3940">
        <v>18.947368421052623</v>
      </c>
      <c r="AH3940">
        <v>19.89114807968782</v>
      </c>
      <c r="AI3940">
        <v>7</v>
      </c>
      <c r="AJ3940">
        <v>114.62857142857148</v>
      </c>
      <c r="AK3940">
        <v>27.201662492209245</v>
      </c>
    </row>
    <row r="3941" spans="1:37">
      <c r="A3941">
        <v>18</v>
      </c>
      <c r="B3941">
        <v>214</v>
      </c>
      <c r="C3941">
        <v>2024</v>
      </c>
      <c r="E3941">
        <v>99</v>
      </c>
      <c r="G3941">
        <v>99</v>
      </c>
      <c r="H3941">
        <v>2</v>
      </c>
      <c r="I3941">
        <v>99</v>
      </c>
      <c r="J3941">
        <v>177</v>
      </c>
      <c r="K3941">
        <v>99</v>
      </c>
      <c r="L3941">
        <v>9</v>
      </c>
      <c r="M3941">
        <v>99</v>
      </c>
      <c r="N3941">
        <v>99</v>
      </c>
      <c r="O3941">
        <v>99</v>
      </c>
      <c r="P3941">
        <v>99</v>
      </c>
      <c r="Q3941">
        <v>22</v>
      </c>
      <c r="R3941">
        <v>23</v>
      </c>
      <c r="S3941">
        <v>9</v>
      </c>
      <c r="T3941">
        <v>7.3913043478260878</v>
      </c>
      <c r="U3941">
        <v>49.743478260869551</v>
      </c>
      <c r="V3941">
        <v>0</v>
      </c>
      <c r="W3941">
        <v>30.434782608695649</v>
      </c>
      <c r="X3941">
        <v>100</v>
      </c>
      <c r="Y3941">
        <v>100</v>
      </c>
      <c r="Z3941">
        <v>100</v>
      </c>
      <c r="AA3941">
        <v>7.9440339159789852</v>
      </c>
      <c r="AB3941">
        <v>0</v>
      </c>
      <c r="AC3941">
        <v>1.6872702532115011</v>
      </c>
      <c r="AE3941">
        <v>52.259518743073194</v>
      </c>
      <c r="AG3941">
        <v>18.110236220472441</v>
      </c>
      <c r="AH3941">
        <v>22.581663870522046</v>
      </c>
      <c r="AI3941">
        <v>23</v>
      </c>
      <c r="AJ3941">
        <v>121.08260869565218</v>
      </c>
      <c r="AK3941">
        <v>28.096686331923515</v>
      </c>
    </row>
    <row r="3942" spans="1:37">
      <c r="A3942">
        <v>18</v>
      </c>
      <c r="B3942">
        <v>215</v>
      </c>
      <c r="C3942">
        <v>2024</v>
      </c>
      <c r="E3942">
        <v>99</v>
      </c>
      <c r="G3942">
        <v>99</v>
      </c>
      <c r="H3942">
        <v>2</v>
      </c>
      <c r="I3942">
        <v>99</v>
      </c>
      <c r="J3942">
        <v>178</v>
      </c>
      <c r="K3942">
        <v>99</v>
      </c>
      <c r="L3942">
        <v>9</v>
      </c>
      <c r="M3942">
        <v>99</v>
      </c>
      <c r="N3942">
        <v>99</v>
      </c>
      <c r="O3942">
        <v>99</v>
      </c>
      <c r="P3942">
        <v>99</v>
      </c>
      <c r="Q3942">
        <v>7</v>
      </c>
      <c r="R3942">
        <v>7</v>
      </c>
      <c r="S3942">
        <v>9</v>
      </c>
      <c r="T3942">
        <v>6.2857142857142847</v>
      </c>
      <c r="U3942">
        <v>43.328571428571443</v>
      </c>
      <c r="V3942">
        <v>0</v>
      </c>
      <c r="W3942">
        <v>14.285714285714288</v>
      </c>
      <c r="X3942">
        <v>100</v>
      </c>
      <c r="Y3942">
        <v>100</v>
      </c>
      <c r="Z3942">
        <v>85.714285714285694</v>
      </c>
      <c r="AA3942">
        <v>6.5442917953007598</v>
      </c>
      <c r="AB3942">
        <v>0</v>
      </c>
      <c r="AC3942">
        <v>1.665986255670086</v>
      </c>
      <c r="AE3942">
        <v>-53.796821185830353</v>
      </c>
      <c r="AG3942">
        <v>18.918918918918923</v>
      </c>
      <c r="AH3942">
        <v>19.176783004552352</v>
      </c>
      <c r="AI3942">
        <v>7</v>
      </c>
      <c r="AJ3942">
        <v>118.61428571428576</v>
      </c>
      <c r="AK3942">
        <v>25.770310402170985</v>
      </c>
    </row>
    <row r="3943" spans="1:37">
      <c r="A3943">
        <v>18</v>
      </c>
      <c r="B3943">
        <v>216</v>
      </c>
      <c r="C3943">
        <v>2024</v>
      </c>
      <c r="E3943">
        <v>99</v>
      </c>
      <c r="G3943">
        <v>99</v>
      </c>
      <c r="H3943">
        <v>2</v>
      </c>
      <c r="I3943">
        <v>99</v>
      </c>
      <c r="J3943">
        <v>181</v>
      </c>
      <c r="K3943">
        <v>99</v>
      </c>
      <c r="L3943">
        <v>9</v>
      </c>
      <c r="M3943">
        <v>99</v>
      </c>
      <c r="N3943">
        <v>99</v>
      </c>
      <c r="O3943">
        <v>99</v>
      </c>
      <c r="P3943">
        <v>99</v>
      </c>
      <c r="Q3943">
        <v>29</v>
      </c>
      <c r="R3943">
        <v>32</v>
      </c>
      <c r="S3943">
        <v>9</v>
      </c>
      <c r="T3943">
        <v>7.375</v>
      </c>
      <c r="U3943">
        <v>44.56562499999999</v>
      </c>
      <c r="V3943">
        <v>0</v>
      </c>
      <c r="W3943">
        <v>9.375</v>
      </c>
      <c r="X3943">
        <v>100</v>
      </c>
      <c r="Y3943">
        <v>100</v>
      </c>
      <c r="Z3943">
        <v>93.75</v>
      </c>
      <c r="AA3943">
        <v>7.3597982893130851</v>
      </c>
      <c r="AB3943">
        <v>0</v>
      </c>
      <c r="AC3943">
        <v>0.99215674164922163</v>
      </c>
      <c r="AE3943">
        <v>15.540320520829027</v>
      </c>
      <c r="AG3943">
        <v>21.192052980132445</v>
      </c>
      <c r="AH3943">
        <v>25.565136331857374</v>
      </c>
      <c r="AI3943">
        <v>11</v>
      </c>
      <c r="AJ3943">
        <v>115.2</v>
      </c>
      <c r="AK3943">
        <v>27.123575032158737</v>
      </c>
    </row>
    <row r="3944" spans="1:37">
      <c r="A3944">
        <v>18</v>
      </c>
      <c r="B3944">
        <v>217</v>
      </c>
      <c r="C3944">
        <v>2024</v>
      </c>
      <c r="E3944">
        <v>99</v>
      </c>
      <c r="G3944">
        <v>99</v>
      </c>
      <c r="H3944">
        <v>1</v>
      </c>
      <c r="I3944">
        <v>99</v>
      </c>
      <c r="J3944">
        <v>262</v>
      </c>
      <c r="K3944">
        <v>99</v>
      </c>
      <c r="L3944">
        <v>9</v>
      </c>
      <c r="M3944">
        <v>99</v>
      </c>
      <c r="N3944">
        <v>99</v>
      </c>
      <c r="O3944">
        <v>99</v>
      </c>
      <c r="P3944">
        <v>99</v>
      </c>
      <c r="R3944">
        <v>0</v>
      </c>
    </row>
    <row r="3945" spans="1:37">
      <c r="A3945">
        <v>18</v>
      </c>
      <c r="B3945">
        <v>218</v>
      </c>
      <c r="C3945">
        <v>2024</v>
      </c>
      <c r="E3945">
        <v>99</v>
      </c>
      <c r="G3945">
        <v>99</v>
      </c>
      <c r="H3945">
        <v>2</v>
      </c>
      <c r="I3945">
        <v>99</v>
      </c>
      <c r="J3945">
        <v>267</v>
      </c>
      <c r="K3945">
        <v>99</v>
      </c>
      <c r="L3945">
        <v>9</v>
      </c>
      <c r="M3945">
        <v>99</v>
      </c>
      <c r="N3945">
        <v>99</v>
      </c>
      <c r="O3945">
        <v>99</v>
      </c>
      <c r="P3945">
        <v>99</v>
      </c>
      <c r="R3945">
        <v>0</v>
      </c>
    </row>
    <row r="3946" spans="1:37">
      <c r="A3946">
        <v>18</v>
      </c>
      <c r="B3946">
        <v>219</v>
      </c>
      <c r="C3946">
        <v>2024</v>
      </c>
      <c r="E3946">
        <v>99</v>
      </c>
      <c r="G3946">
        <v>99</v>
      </c>
      <c r="H3946">
        <v>1</v>
      </c>
      <c r="I3946">
        <v>99</v>
      </c>
      <c r="J3946">
        <v>309</v>
      </c>
      <c r="K3946">
        <v>99</v>
      </c>
      <c r="L3946">
        <v>9</v>
      </c>
      <c r="M3946">
        <v>99</v>
      </c>
      <c r="N3946">
        <v>99</v>
      </c>
      <c r="O3946">
        <v>99</v>
      </c>
      <c r="P3946">
        <v>99</v>
      </c>
      <c r="Q3946">
        <v>77</v>
      </c>
      <c r="R3946">
        <v>86</v>
      </c>
      <c r="S3946">
        <v>9</v>
      </c>
      <c r="T3946">
        <v>8.1162790697674438</v>
      </c>
      <c r="U3946">
        <v>46.096511627906992</v>
      </c>
      <c r="V3946">
        <v>3.4883720930232553</v>
      </c>
      <c r="W3946">
        <v>38.372093023255822</v>
      </c>
      <c r="X3946">
        <v>100</v>
      </c>
      <c r="Y3946">
        <v>100</v>
      </c>
      <c r="Z3946">
        <v>91.860465116279116</v>
      </c>
      <c r="AA3946">
        <v>7.7272313353704689</v>
      </c>
      <c r="AB3946">
        <v>0</v>
      </c>
      <c r="AC3946">
        <v>1.4580857525039277</v>
      </c>
      <c r="AE3946">
        <v>12.924682553891204</v>
      </c>
      <c r="AG3946">
        <v>25.748502994011968</v>
      </c>
      <c r="AH3946">
        <v>28.339707616971086</v>
      </c>
      <c r="AI3946">
        <v>86</v>
      </c>
      <c r="AJ3946">
        <v>119.7209302325581</v>
      </c>
      <c r="AK3946">
        <v>26.742643841594003</v>
      </c>
    </row>
    <row r="3947" spans="1:37">
      <c r="A3947">
        <v>18</v>
      </c>
      <c r="B3947">
        <v>220</v>
      </c>
      <c r="C3947">
        <v>2024</v>
      </c>
      <c r="E3947">
        <v>99</v>
      </c>
      <c r="G3947">
        <v>99</v>
      </c>
      <c r="H3947">
        <v>2</v>
      </c>
      <c r="I3947">
        <v>99</v>
      </c>
      <c r="J3947">
        <v>470</v>
      </c>
      <c r="K3947">
        <v>99</v>
      </c>
      <c r="L3947">
        <v>9</v>
      </c>
      <c r="M3947">
        <v>99</v>
      </c>
      <c r="N3947">
        <v>99</v>
      </c>
      <c r="O3947">
        <v>99</v>
      </c>
      <c r="P3947">
        <v>99</v>
      </c>
      <c r="Q3947">
        <v>14</v>
      </c>
      <c r="R3947">
        <v>17</v>
      </c>
      <c r="S3947">
        <v>9</v>
      </c>
      <c r="T3947">
        <v>9.3529411764705888</v>
      </c>
      <c r="U3947">
        <v>47.111764705882351</v>
      </c>
      <c r="V3947">
        <v>0</v>
      </c>
      <c r="W3947">
        <v>52.941176470588239</v>
      </c>
      <c r="X3947">
        <v>100</v>
      </c>
      <c r="Y3947">
        <v>100</v>
      </c>
      <c r="Z3947">
        <v>88.235294117647058</v>
      </c>
      <c r="AA3947">
        <v>8.2886089340905009</v>
      </c>
      <c r="AB3947">
        <v>0</v>
      </c>
      <c r="AC3947">
        <v>3.6451607964305088</v>
      </c>
      <c r="AE3947">
        <v>6.9952436385014609</v>
      </c>
      <c r="AG3947">
        <v>27.41935483870968</v>
      </c>
      <c r="AH3947">
        <v>33.62018302409539</v>
      </c>
      <c r="AI3947">
        <v>15</v>
      </c>
      <c r="AJ3947">
        <v>119.70666666666664</v>
      </c>
      <c r="AK3947">
        <v>28.177721389611239</v>
      </c>
    </row>
    <row r="3948" spans="1:37">
      <c r="A3948">
        <v>18</v>
      </c>
      <c r="B3948">
        <v>221</v>
      </c>
      <c r="C3948">
        <v>2024</v>
      </c>
      <c r="E3948">
        <v>99</v>
      </c>
      <c r="G3948">
        <v>99</v>
      </c>
      <c r="H3948">
        <v>2</v>
      </c>
      <c r="I3948">
        <v>99</v>
      </c>
      <c r="J3948">
        <v>629</v>
      </c>
      <c r="K3948">
        <v>99</v>
      </c>
      <c r="L3948">
        <v>9</v>
      </c>
      <c r="M3948">
        <v>99</v>
      </c>
      <c r="N3948">
        <v>99</v>
      </c>
      <c r="O3948">
        <v>99</v>
      </c>
      <c r="P3948">
        <v>99</v>
      </c>
      <c r="R3948">
        <v>0</v>
      </c>
    </row>
    <row r="3949" spans="1:37">
      <c r="A3949">
        <v>18</v>
      </c>
      <c r="B3949">
        <v>222</v>
      </c>
      <c r="C3949">
        <v>2024</v>
      </c>
      <c r="E3949">
        <v>99</v>
      </c>
      <c r="G3949">
        <v>99</v>
      </c>
      <c r="H3949">
        <v>1</v>
      </c>
      <c r="I3949">
        <v>99</v>
      </c>
      <c r="J3949">
        <v>643</v>
      </c>
      <c r="K3949">
        <v>99</v>
      </c>
      <c r="L3949">
        <v>9</v>
      </c>
      <c r="M3949">
        <v>99</v>
      </c>
      <c r="N3949">
        <v>99</v>
      </c>
      <c r="O3949">
        <v>99</v>
      </c>
      <c r="P3949">
        <v>99</v>
      </c>
      <c r="Q3949">
        <v>44</v>
      </c>
      <c r="R3949">
        <v>49</v>
      </c>
      <c r="S3949">
        <v>9</v>
      </c>
      <c r="T3949">
        <v>7.8367346938775508</v>
      </c>
      <c r="U3949">
        <v>45.373469387755087</v>
      </c>
      <c r="V3949">
        <v>0</v>
      </c>
      <c r="W3949">
        <v>36.734693877551024</v>
      </c>
      <c r="X3949">
        <v>100</v>
      </c>
      <c r="Y3949">
        <v>100</v>
      </c>
      <c r="Z3949">
        <v>83.673469387755105</v>
      </c>
      <c r="AA3949">
        <v>9.3073544655300324</v>
      </c>
      <c r="AB3949">
        <v>0</v>
      </c>
      <c r="AC3949">
        <v>1.8554601032948113</v>
      </c>
      <c r="AE3949">
        <v>-31.317853370256397</v>
      </c>
      <c r="AG3949">
        <v>23.444976076555022</v>
      </c>
      <c r="AH3949">
        <v>29.611230238536031</v>
      </c>
      <c r="AI3949">
        <v>27</v>
      </c>
      <c r="AJ3949">
        <v>115.01111111111111</v>
      </c>
      <c r="AK3949">
        <v>26.411163768460344</v>
      </c>
    </row>
    <row r="3950" spans="1:37">
      <c r="A3950">
        <v>18</v>
      </c>
      <c r="B3950">
        <v>223</v>
      </c>
      <c r="C3950">
        <v>2024</v>
      </c>
      <c r="E3950">
        <v>99</v>
      </c>
      <c r="G3950">
        <v>99</v>
      </c>
      <c r="H3950">
        <v>2</v>
      </c>
      <c r="I3950">
        <v>99</v>
      </c>
      <c r="J3950">
        <v>704</v>
      </c>
      <c r="K3950">
        <v>99</v>
      </c>
      <c r="L3950">
        <v>9</v>
      </c>
      <c r="M3950">
        <v>99</v>
      </c>
      <c r="N3950">
        <v>99</v>
      </c>
      <c r="O3950">
        <v>99</v>
      </c>
      <c r="P3950">
        <v>99</v>
      </c>
      <c r="R3950">
        <v>0</v>
      </c>
    </row>
    <row r="3951" spans="1:37">
      <c r="A3951">
        <v>18</v>
      </c>
      <c r="B3951">
        <v>224</v>
      </c>
      <c r="C3951">
        <v>2024</v>
      </c>
      <c r="E3951">
        <v>99</v>
      </c>
      <c r="G3951">
        <v>99</v>
      </c>
      <c r="H3951">
        <v>1</v>
      </c>
      <c r="I3951">
        <v>99</v>
      </c>
      <c r="J3951">
        <v>802</v>
      </c>
      <c r="K3951">
        <v>99</v>
      </c>
      <c r="L3951">
        <v>9</v>
      </c>
      <c r="M3951">
        <v>99</v>
      </c>
      <c r="N3951">
        <v>99</v>
      </c>
      <c r="O3951">
        <v>99</v>
      </c>
      <c r="P3951">
        <v>99</v>
      </c>
      <c r="Q3951">
        <v>6</v>
      </c>
      <c r="R3951">
        <v>7</v>
      </c>
      <c r="S3951">
        <v>9</v>
      </c>
      <c r="T3951">
        <v>7</v>
      </c>
      <c r="U3951">
        <v>44.671428571428557</v>
      </c>
      <c r="V3951">
        <v>14.285714285714288</v>
      </c>
      <c r="W3951">
        <v>14.285714285714288</v>
      </c>
      <c r="X3951">
        <v>100</v>
      </c>
      <c r="Y3951">
        <v>100</v>
      </c>
      <c r="Z3951">
        <v>85.714285714285694</v>
      </c>
      <c r="AA3951">
        <v>5.5432621354253824</v>
      </c>
      <c r="AB3951">
        <v>0</v>
      </c>
      <c r="AC3951">
        <v>1.1952286093343936</v>
      </c>
      <c r="AE3951">
        <v>61.019971305340185</v>
      </c>
      <c r="AG3951">
        <v>16.666666666666671</v>
      </c>
      <c r="AH3951">
        <v>17.017687074829929</v>
      </c>
      <c r="AI3951">
        <v>7</v>
      </c>
      <c r="AJ3951">
        <v>121.6142857142857</v>
      </c>
      <c r="AK3951">
        <v>24.70949154962852</v>
      </c>
    </row>
    <row r="3952" spans="1:37">
      <c r="A3952">
        <v>18</v>
      </c>
      <c r="B3952">
        <v>225</v>
      </c>
      <c r="C3952">
        <v>2024</v>
      </c>
      <c r="E3952">
        <v>99</v>
      </c>
      <c r="G3952">
        <v>99</v>
      </c>
      <c r="H3952">
        <v>1</v>
      </c>
      <c r="I3952">
        <v>99</v>
      </c>
      <c r="J3952">
        <v>103</v>
      </c>
      <c r="K3952">
        <v>99</v>
      </c>
      <c r="L3952">
        <v>10</v>
      </c>
      <c r="M3952">
        <v>99</v>
      </c>
      <c r="N3952">
        <v>99</v>
      </c>
      <c r="O3952">
        <v>99</v>
      </c>
      <c r="P3952">
        <v>99</v>
      </c>
      <c r="R3952">
        <v>0</v>
      </c>
    </row>
    <row r="3953" spans="1:37">
      <c r="A3953">
        <v>18</v>
      </c>
      <c r="B3953">
        <v>226</v>
      </c>
      <c r="C3953">
        <v>2024</v>
      </c>
      <c r="E3953">
        <v>99</v>
      </c>
      <c r="G3953">
        <v>99</v>
      </c>
      <c r="H3953">
        <v>2</v>
      </c>
      <c r="I3953">
        <v>99</v>
      </c>
      <c r="J3953">
        <v>106</v>
      </c>
      <c r="K3953">
        <v>99</v>
      </c>
      <c r="L3953">
        <v>10</v>
      </c>
      <c r="M3953">
        <v>99</v>
      </c>
      <c r="N3953">
        <v>99</v>
      </c>
      <c r="O3953">
        <v>99</v>
      </c>
      <c r="P3953">
        <v>99</v>
      </c>
      <c r="Q3953">
        <v>19</v>
      </c>
      <c r="R3953">
        <v>21</v>
      </c>
      <c r="S3953">
        <v>10</v>
      </c>
      <c r="T3953">
        <v>9.0476190476190439</v>
      </c>
      <c r="U3953">
        <v>49.404761904761912</v>
      </c>
      <c r="V3953">
        <v>0</v>
      </c>
      <c r="W3953">
        <v>57.142857142857153</v>
      </c>
      <c r="X3953">
        <v>100</v>
      </c>
      <c r="Y3953">
        <v>100</v>
      </c>
      <c r="Z3953">
        <v>95.238095238095283</v>
      </c>
      <c r="AA3953">
        <v>7.6946163115132684</v>
      </c>
      <c r="AB3953">
        <v>0</v>
      </c>
      <c r="AC3953">
        <v>1.5267828135125141</v>
      </c>
      <c r="AE3953">
        <v>-9.8110906592835772</v>
      </c>
      <c r="AG3953">
        <v>14.093959731543624</v>
      </c>
      <c r="AH3953">
        <v>16.407571995635195</v>
      </c>
      <c r="AI3953">
        <v>21</v>
      </c>
      <c r="AJ3953">
        <v>120.51428571428571</v>
      </c>
      <c r="AK3953">
        <v>28.14945325463486</v>
      </c>
    </row>
    <row r="3954" spans="1:37">
      <c r="A3954">
        <v>18</v>
      </c>
      <c r="B3954">
        <v>227</v>
      </c>
      <c r="C3954">
        <v>2024</v>
      </c>
      <c r="E3954">
        <v>99</v>
      </c>
      <c r="G3954">
        <v>99</v>
      </c>
      <c r="H3954">
        <v>1</v>
      </c>
      <c r="I3954">
        <v>99</v>
      </c>
      <c r="J3954">
        <v>110</v>
      </c>
      <c r="K3954">
        <v>99</v>
      </c>
      <c r="L3954">
        <v>10</v>
      </c>
      <c r="M3954">
        <v>99</v>
      </c>
      <c r="N3954">
        <v>99</v>
      </c>
      <c r="O3954">
        <v>99</v>
      </c>
      <c r="P3954">
        <v>99</v>
      </c>
      <c r="Q3954">
        <v>62</v>
      </c>
      <c r="R3954">
        <v>68</v>
      </c>
      <c r="S3954">
        <v>10</v>
      </c>
      <c r="T3954">
        <v>7.6029411764705888</v>
      </c>
      <c r="U3954">
        <v>53.154411764705905</v>
      </c>
      <c r="V3954">
        <v>1.4705882352941178</v>
      </c>
      <c r="W3954">
        <v>23.52941176470588</v>
      </c>
      <c r="X3954">
        <v>100</v>
      </c>
      <c r="Y3954">
        <v>100</v>
      </c>
      <c r="Z3954">
        <v>97.058823529411754</v>
      </c>
      <c r="AA3954">
        <v>6.992526132436045</v>
      </c>
      <c r="AB3954">
        <v>0</v>
      </c>
      <c r="AC3954">
        <v>1.5637408567688047</v>
      </c>
      <c r="AE3954">
        <v>44.243282001342472</v>
      </c>
      <c r="AG3954">
        <v>11.846689895470382</v>
      </c>
      <c r="AH3954">
        <v>15.072726059615354</v>
      </c>
      <c r="AI3954">
        <v>68</v>
      </c>
      <c r="AJ3954">
        <v>120.41764705882356</v>
      </c>
      <c r="AK3954">
        <v>30.3169757684853</v>
      </c>
    </row>
    <row r="3955" spans="1:37">
      <c r="A3955">
        <v>18</v>
      </c>
      <c r="B3955">
        <v>228</v>
      </c>
      <c r="C3955">
        <v>2024</v>
      </c>
      <c r="E3955">
        <v>99</v>
      </c>
      <c r="G3955">
        <v>99</v>
      </c>
      <c r="H3955">
        <v>1</v>
      </c>
      <c r="I3955">
        <v>99</v>
      </c>
      <c r="J3955">
        <v>111</v>
      </c>
      <c r="K3955">
        <v>99</v>
      </c>
      <c r="L3955">
        <v>10</v>
      </c>
      <c r="M3955">
        <v>99</v>
      </c>
      <c r="N3955">
        <v>99</v>
      </c>
      <c r="O3955">
        <v>99</v>
      </c>
      <c r="P3955">
        <v>99</v>
      </c>
      <c r="Q3955">
        <v>66</v>
      </c>
      <c r="R3955">
        <v>76</v>
      </c>
      <c r="S3955">
        <v>10</v>
      </c>
      <c r="T3955">
        <v>7.8947368421052637</v>
      </c>
      <c r="U3955">
        <v>54.451315789473689</v>
      </c>
      <c r="V3955">
        <v>0</v>
      </c>
      <c r="W3955">
        <v>26.315789473684205</v>
      </c>
      <c r="X3955">
        <v>100</v>
      </c>
      <c r="Y3955">
        <v>100</v>
      </c>
      <c r="Z3955">
        <v>100</v>
      </c>
      <c r="AA3955">
        <v>6.8032788809409279</v>
      </c>
      <c r="AB3955">
        <v>0</v>
      </c>
      <c r="AC3955">
        <v>1.4918987140061457</v>
      </c>
      <c r="AE3955">
        <v>0.14396524096179411</v>
      </c>
      <c r="AG3955">
        <v>15.702479338842972</v>
      </c>
      <c r="AH3955">
        <v>18.317464954563764</v>
      </c>
      <c r="AI3955">
        <v>76</v>
      </c>
      <c r="AJ3955">
        <v>121.23684210526319</v>
      </c>
      <c r="AK3955">
        <v>30.660279604735795</v>
      </c>
    </row>
    <row r="3956" spans="1:37">
      <c r="A3956">
        <v>18</v>
      </c>
      <c r="B3956">
        <v>229</v>
      </c>
      <c r="C3956">
        <v>2024</v>
      </c>
      <c r="E3956">
        <v>99</v>
      </c>
      <c r="G3956">
        <v>99</v>
      </c>
      <c r="H3956">
        <v>1</v>
      </c>
      <c r="I3956">
        <v>99</v>
      </c>
      <c r="J3956">
        <v>116</v>
      </c>
      <c r="K3956">
        <v>99</v>
      </c>
      <c r="L3956">
        <v>10</v>
      </c>
      <c r="M3956">
        <v>99</v>
      </c>
      <c r="N3956">
        <v>99</v>
      </c>
      <c r="O3956">
        <v>99</v>
      </c>
      <c r="P3956">
        <v>99</v>
      </c>
      <c r="Q3956">
        <v>42</v>
      </c>
      <c r="R3956">
        <v>46</v>
      </c>
      <c r="S3956">
        <v>10</v>
      </c>
      <c r="T3956">
        <v>7.5869565217391308</v>
      </c>
      <c r="U3956">
        <v>53.367391304347827</v>
      </c>
      <c r="V3956">
        <v>2.1739130434782608</v>
      </c>
      <c r="W3956">
        <v>23.913043478260871</v>
      </c>
      <c r="X3956">
        <v>100</v>
      </c>
      <c r="Y3956">
        <v>100</v>
      </c>
      <c r="Z3956">
        <v>97.826086956521749</v>
      </c>
      <c r="AA3956">
        <v>7.5965110512148932</v>
      </c>
      <c r="AB3956">
        <v>0</v>
      </c>
      <c r="AC3956">
        <v>1.9624306906234767</v>
      </c>
      <c r="AE3956">
        <v>9.5341388277509775</v>
      </c>
      <c r="AG3956">
        <v>12.672176308539944</v>
      </c>
      <c r="AH3956">
        <v>15.9575920280293</v>
      </c>
      <c r="AI3956">
        <v>25</v>
      </c>
      <c r="AJ3956">
        <v>121.024</v>
      </c>
      <c r="AK3956">
        <v>30.121733591098199</v>
      </c>
    </row>
    <row r="3957" spans="1:37">
      <c r="A3957">
        <v>18</v>
      </c>
      <c r="B3957">
        <v>230</v>
      </c>
      <c r="C3957">
        <v>2024</v>
      </c>
      <c r="E3957">
        <v>99</v>
      </c>
      <c r="G3957">
        <v>99</v>
      </c>
      <c r="H3957">
        <v>2</v>
      </c>
      <c r="I3957">
        <v>99</v>
      </c>
      <c r="J3957">
        <v>117</v>
      </c>
      <c r="K3957">
        <v>99</v>
      </c>
      <c r="L3957">
        <v>10</v>
      </c>
      <c r="M3957">
        <v>99</v>
      </c>
      <c r="N3957">
        <v>99</v>
      </c>
      <c r="O3957">
        <v>99</v>
      </c>
      <c r="P3957">
        <v>99</v>
      </c>
      <c r="Q3957">
        <v>41</v>
      </c>
      <c r="R3957">
        <v>41</v>
      </c>
      <c r="S3957">
        <v>10</v>
      </c>
      <c r="T3957">
        <v>8.5609756097560972</v>
      </c>
      <c r="U3957">
        <v>53.614634146341487</v>
      </c>
      <c r="V3957">
        <v>0</v>
      </c>
      <c r="W3957">
        <v>53.658536585365837</v>
      </c>
      <c r="X3957">
        <v>100</v>
      </c>
      <c r="Y3957">
        <v>100</v>
      </c>
      <c r="Z3957">
        <v>100</v>
      </c>
      <c r="AA3957">
        <v>7.6310840893247507</v>
      </c>
      <c r="AB3957">
        <v>0</v>
      </c>
      <c r="AC3957">
        <v>1.5309614464853893</v>
      </c>
      <c r="AE3957">
        <v>-28.087045038304861</v>
      </c>
      <c r="AG3957">
        <v>12.538226299694188</v>
      </c>
      <c r="AH3957">
        <v>15.208562513404869</v>
      </c>
      <c r="AI3957">
        <v>41</v>
      </c>
      <c r="AJ3957">
        <v>121.91463414634148</v>
      </c>
      <c r="AK3957">
        <v>29.479284633756759</v>
      </c>
    </row>
    <row r="3958" spans="1:37">
      <c r="A3958">
        <v>18</v>
      </c>
      <c r="B3958">
        <v>231</v>
      </c>
      <c r="C3958">
        <v>2024</v>
      </c>
      <c r="E3958">
        <v>99</v>
      </c>
      <c r="G3958">
        <v>99</v>
      </c>
      <c r="H3958">
        <v>1</v>
      </c>
      <c r="I3958">
        <v>99</v>
      </c>
      <c r="J3958">
        <v>134</v>
      </c>
      <c r="K3958">
        <v>99</v>
      </c>
      <c r="L3958">
        <v>10</v>
      </c>
      <c r="M3958">
        <v>99</v>
      </c>
      <c r="N3958">
        <v>99</v>
      </c>
      <c r="O3958">
        <v>99</v>
      </c>
      <c r="P3958">
        <v>99</v>
      </c>
      <c r="Q3958">
        <v>69</v>
      </c>
      <c r="R3958">
        <v>74</v>
      </c>
      <c r="S3958">
        <v>10</v>
      </c>
      <c r="T3958">
        <v>8.2027027027027053</v>
      </c>
      <c r="U3958">
        <v>52.306756756756783</v>
      </c>
      <c r="V3958">
        <v>2.7027027027027031</v>
      </c>
      <c r="W3958">
        <v>35.13513513513513</v>
      </c>
      <c r="X3958">
        <v>100</v>
      </c>
      <c r="Y3958">
        <v>100</v>
      </c>
      <c r="Z3958">
        <v>95.945945945945937</v>
      </c>
      <c r="AA3958">
        <v>8.5290494239373338</v>
      </c>
      <c r="AB3958">
        <v>0</v>
      </c>
      <c r="AC3958">
        <v>1.6438232440138587</v>
      </c>
      <c r="AE3958">
        <v>6.9781932443261967</v>
      </c>
      <c r="AG3958">
        <v>14.095238095238098</v>
      </c>
      <c r="AH3958">
        <v>17.262802044402427</v>
      </c>
      <c r="AI3958">
        <v>74</v>
      </c>
      <c r="AJ3958">
        <v>119.50945945945944</v>
      </c>
      <c r="AK3958">
        <v>30.44644313111073</v>
      </c>
    </row>
    <row r="3959" spans="1:37">
      <c r="A3959">
        <v>18</v>
      </c>
      <c r="B3959">
        <v>232</v>
      </c>
      <c r="C3959">
        <v>2024</v>
      </c>
      <c r="E3959">
        <v>99</v>
      </c>
      <c r="G3959">
        <v>99</v>
      </c>
      <c r="H3959">
        <v>2</v>
      </c>
      <c r="I3959">
        <v>99</v>
      </c>
      <c r="J3959">
        <v>141</v>
      </c>
      <c r="K3959">
        <v>99</v>
      </c>
      <c r="L3959">
        <v>10</v>
      </c>
      <c r="M3959">
        <v>99</v>
      </c>
      <c r="N3959">
        <v>99</v>
      </c>
      <c r="O3959">
        <v>99</v>
      </c>
      <c r="P3959">
        <v>99</v>
      </c>
      <c r="Q3959">
        <v>60</v>
      </c>
      <c r="R3959">
        <v>67</v>
      </c>
      <c r="S3959">
        <v>10</v>
      </c>
      <c r="T3959">
        <v>9.0447761194029841</v>
      </c>
      <c r="U3959">
        <v>54.450746268656715</v>
      </c>
      <c r="V3959">
        <v>0</v>
      </c>
      <c r="W3959">
        <v>56.71641791044776</v>
      </c>
      <c r="X3959">
        <v>100</v>
      </c>
      <c r="Y3959">
        <v>100</v>
      </c>
      <c r="Z3959">
        <v>100</v>
      </c>
      <c r="AA3959">
        <v>6.3935222146134576</v>
      </c>
      <c r="AB3959">
        <v>0</v>
      </c>
      <c r="AC3959">
        <v>1.5686560063619339</v>
      </c>
      <c r="AE3959">
        <v>-2.969264843763026</v>
      </c>
      <c r="AG3959">
        <v>13.188976377952756</v>
      </c>
      <c r="AH3959">
        <v>17.291030769522429</v>
      </c>
      <c r="AI3959">
        <v>66</v>
      </c>
      <c r="AJ3959">
        <v>121.60909090909092</v>
      </c>
      <c r="AK3959">
        <v>30.235678409166123</v>
      </c>
    </row>
    <row r="3960" spans="1:37">
      <c r="A3960">
        <v>18</v>
      </c>
      <c r="B3960">
        <v>233</v>
      </c>
      <c r="C3960">
        <v>2024</v>
      </c>
      <c r="E3960">
        <v>99</v>
      </c>
      <c r="G3960">
        <v>99</v>
      </c>
      <c r="H3960">
        <v>2</v>
      </c>
      <c r="I3960">
        <v>99</v>
      </c>
      <c r="J3960">
        <v>143</v>
      </c>
      <c r="K3960">
        <v>99</v>
      </c>
      <c r="L3960">
        <v>10</v>
      </c>
      <c r="M3960">
        <v>99</v>
      </c>
      <c r="N3960">
        <v>99</v>
      </c>
      <c r="O3960">
        <v>99</v>
      </c>
      <c r="P3960">
        <v>99</v>
      </c>
      <c r="R3960">
        <v>0</v>
      </c>
    </row>
    <row r="3961" spans="1:37">
      <c r="A3961">
        <v>18</v>
      </c>
      <c r="B3961">
        <v>234</v>
      </c>
      <c r="C3961">
        <v>2024</v>
      </c>
      <c r="E3961">
        <v>99</v>
      </c>
      <c r="G3961">
        <v>99</v>
      </c>
      <c r="H3961">
        <v>2</v>
      </c>
      <c r="I3961">
        <v>99</v>
      </c>
      <c r="J3961">
        <v>147</v>
      </c>
      <c r="K3961">
        <v>99</v>
      </c>
      <c r="L3961">
        <v>10</v>
      </c>
      <c r="M3961">
        <v>99</v>
      </c>
      <c r="N3961">
        <v>99</v>
      </c>
      <c r="O3961">
        <v>99</v>
      </c>
      <c r="P3961">
        <v>99</v>
      </c>
      <c r="Q3961">
        <v>2</v>
      </c>
      <c r="R3961">
        <v>2</v>
      </c>
      <c r="S3961">
        <v>10</v>
      </c>
      <c r="T3961">
        <v>10.5</v>
      </c>
      <c r="U3961">
        <v>51.1</v>
      </c>
      <c r="V3961">
        <v>0</v>
      </c>
      <c r="W3961">
        <v>100</v>
      </c>
      <c r="X3961">
        <v>100</v>
      </c>
      <c r="Y3961">
        <v>100</v>
      </c>
      <c r="Z3961">
        <v>100</v>
      </c>
      <c r="AA3961">
        <v>0.10000000000109138</v>
      </c>
      <c r="AB3961">
        <v>0</v>
      </c>
      <c r="AC3961">
        <v>0.5</v>
      </c>
      <c r="AE3961">
        <v>-99.999999999045031</v>
      </c>
      <c r="AG3961">
        <v>4.4444444444444446</v>
      </c>
      <c r="AH3961">
        <v>5.5543478260869552</v>
      </c>
      <c r="AI3961">
        <v>2</v>
      </c>
      <c r="AJ3961">
        <v>119.7</v>
      </c>
      <c r="AK3961">
        <v>29.79724191688976</v>
      </c>
    </row>
    <row r="3962" spans="1:37">
      <c r="A3962">
        <v>18</v>
      </c>
      <c r="B3962">
        <v>235</v>
      </c>
      <c r="C3962">
        <v>2024</v>
      </c>
      <c r="E3962">
        <v>99</v>
      </c>
      <c r="G3962">
        <v>99</v>
      </c>
      <c r="H3962">
        <v>1</v>
      </c>
      <c r="I3962">
        <v>99</v>
      </c>
      <c r="J3962">
        <v>155</v>
      </c>
      <c r="K3962">
        <v>99</v>
      </c>
      <c r="L3962">
        <v>10</v>
      </c>
      <c r="M3962">
        <v>99</v>
      </c>
      <c r="N3962">
        <v>99</v>
      </c>
      <c r="O3962">
        <v>99</v>
      </c>
      <c r="P3962">
        <v>99</v>
      </c>
      <c r="Q3962">
        <v>33</v>
      </c>
      <c r="R3962">
        <v>34</v>
      </c>
      <c r="S3962">
        <v>10</v>
      </c>
      <c r="T3962">
        <v>7.7058823529411757</v>
      </c>
      <c r="U3962">
        <v>51.558823529411747</v>
      </c>
      <c r="V3962">
        <v>0</v>
      </c>
      <c r="W3962">
        <v>23.52941176470588</v>
      </c>
      <c r="X3962">
        <v>100</v>
      </c>
      <c r="Y3962">
        <v>100</v>
      </c>
      <c r="Z3962">
        <v>100</v>
      </c>
      <c r="AA3962">
        <v>5.5930691168024689</v>
      </c>
      <c r="AB3962">
        <v>0</v>
      </c>
      <c r="AC3962">
        <v>1.3832912960358641</v>
      </c>
      <c r="AE3962">
        <v>28.202804258342312</v>
      </c>
      <c r="AG3962">
        <v>18.378378378378379</v>
      </c>
      <c r="AH3962">
        <v>20.649523517840102</v>
      </c>
      <c r="AI3962">
        <v>32</v>
      </c>
      <c r="AJ3962">
        <v>120.628125</v>
      </c>
      <c r="AK3962">
        <v>29.244646513897557</v>
      </c>
    </row>
    <row r="3963" spans="1:37">
      <c r="A3963">
        <v>18</v>
      </c>
      <c r="B3963">
        <v>236</v>
      </c>
      <c r="C3963">
        <v>2024</v>
      </c>
      <c r="E3963">
        <v>99</v>
      </c>
      <c r="G3963">
        <v>99</v>
      </c>
      <c r="H3963">
        <v>2</v>
      </c>
      <c r="I3963">
        <v>99</v>
      </c>
      <c r="J3963">
        <v>160</v>
      </c>
      <c r="K3963">
        <v>99</v>
      </c>
      <c r="L3963">
        <v>10</v>
      </c>
      <c r="M3963">
        <v>99</v>
      </c>
      <c r="N3963">
        <v>99</v>
      </c>
      <c r="O3963">
        <v>99</v>
      </c>
      <c r="P3963">
        <v>99</v>
      </c>
      <c r="Q3963">
        <v>17</v>
      </c>
      <c r="R3963">
        <v>18</v>
      </c>
      <c r="S3963">
        <v>10</v>
      </c>
      <c r="T3963">
        <v>7.9444444444444446</v>
      </c>
      <c r="U3963">
        <v>52.305555555555557</v>
      </c>
      <c r="V3963">
        <v>0</v>
      </c>
      <c r="W3963">
        <v>33.333333333333343</v>
      </c>
      <c r="X3963">
        <v>100</v>
      </c>
      <c r="Y3963">
        <v>100</v>
      </c>
      <c r="Z3963">
        <v>100</v>
      </c>
      <c r="AA3963">
        <v>4.812769152325874</v>
      </c>
      <c r="AB3963">
        <v>0</v>
      </c>
      <c r="AC3963">
        <v>1.0258991840344078</v>
      </c>
      <c r="AE3963">
        <v>46.139244587086125</v>
      </c>
      <c r="AG3963">
        <v>10.909090909090908</v>
      </c>
      <c r="AH3963">
        <v>14.377557876733247</v>
      </c>
      <c r="AI3963">
        <v>18</v>
      </c>
      <c r="AJ3963">
        <v>121.65555555555557</v>
      </c>
      <c r="AK3963">
        <v>29.059772235630259</v>
      </c>
    </row>
    <row r="3964" spans="1:37">
      <c r="A3964">
        <v>18</v>
      </c>
      <c r="B3964">
        <v>237</v>
      </c>
      <c r="C3964">
        <v>2024</v>
      </c>
      <c r="E3964">
        <v>99</v>
      </c>
      <c r="G3964">
        <v>99</v>
      </c>
      <c r="H3964">
        <v>1</v>
      </c>
      <c r="I3964">
        <v>99</v>
      </c>
      <c r="J3964">
        <v>171</v>
      </c>
      <c r="K3964">
        <v>99</v>
      </c>
      <c r="L3964">
        <v>10</v>
      </c>
      <c r="M3964">
        <v>99</v>
      </c>
      <c r="N3964">
        <v>99</v>
      </c>
      <c r="O3964">
        <v>99</v>
      </c>
      <c r="P3964">
        <v>99</v>
      </c>
      <c r="Q3964">
        <v>13</v>
      </c>
      <c r="R3964">
        <v>14</v>
      </c>
      <c r="S3964">
        <v>10</v>
      </c>
      <c r="T3964">
        <v>8.1428571428571388</v>
      </c>
      <c r="U3964">
        <v>60.314285714285695</v>
      </c>
      <c r="V3964">
        <v>0</v>
      </c>
      <c r="W3964">
        <v>42.857142857142847</v>
      </c>
      <c r="X3964">
        <v>100</v>
      </c>
      <c r="Y3964">
        <v>100</v>
      </c>
      <c r="Z3964">
        <v>100</v>
      </c>
      <c r="AA3964">
        <v>5.4073834632258144</v>
      </c>
      <c r="AB3964">
        <v>0</v>
      </c>
      <c r="AC3964">
        <v>0.98974331861079357</v>
      </c>
      <c r="AE3964">
        <v>11.306257451956498</v>
      </c>
      <c r="AG3964">
        <v>24.561403508771935</v>
      </c>
      <c r="AH3964">
        <v>29.096171737707181</v>
      </c>
      <c r="AI3964">
        <v>14</v>
      </c>
      <c r="AJ3964">
        <v>126.62857142857141</v>
      </c>
      <c r="AK3964">
        <v>29.668678448647785</v>
      </c>
    </row>
    <row r="3965" spans="1:37">
      <c r="A3965">
        <v>18</v>
      </c>
      <c r="B3965">
        <v>238</v>
      </c>
      <c r="C3965">
        <v>2024</v>
      </c>
      <c r="E3965">
        <v>99</v>
      </c>
      <c r="G3965">
        <v>99</v>
      </c>
      <c r="H3965">
        <v>2</v>
      </c>
      <c r="I3965">
        <v>99</v>
      </c>
      <c r="J3965">
        <v>175</v>
      </c>
      <c r="K3965">
        <v>99</v>
      </c>
      <c r="L3965">
        <v>10</v>
      </c>
      <c r="M3965">
        <v>99</v>
      </c>
      <c r="N3965">
        <v>99</v>
      </c>
      <c r="O3965">
        <v>99</v>
      </c>
      <c r="P3965">
        <v>99</v>
      </c>
      <c r="Q3965">
        <v>13</v>
      </c>
      <c r="R3965">
        <v>14</v>
      </c>
      <c r="S3965">
        <v>10</v>
      </c>
      <c r="T3965">
        <v>9</v>
      </c>
      <c r="U3965">
        <v>53.757142857142846</v>
      </c>
      <c r="V3965">
        <v>0</v>
      </c>
      <c r="W3965">
        <v>71.428571428571445</v>
      </c>
      <c r="X3965">
        <v>100</v>
      </c>
      <c r="Y3965">
        <v>100</v>
      </c>
      <c r="Z3965">
        <v>100</v>
      </c>
      <c r="AA3965">
        <v>8.0347205734784879</v>
      </c>
      <c r="AB3965">
        <v>0</v>
      </c>
      <c r="AC3965">
        <v>1.6475089420958278</v>
      </c>
      <c r="AE3965">
        <v>16.565775885386859</v>
      </c>
      <c r="AG3965">
        <v>14.736842105263156</v>
      </c>
      <c r="AH3965">
        <v>19.321215855411797</v>
      </c>
      <c r="AI3965">
        <v>6</v>
      </c>
      <c r="AJ3965">
        <v>121</v>
      </c>
      <c r="AK3965">
        <v>30.267084625336409</v>
      </c>
    </row>
    <row r="3966" spans="1:37">
      <c r="A3966">
        <v>18</v>
      </c>
      <c r="B3966">
        <v>239</v>
      </c>
      <c r="C3966">
        <v>2024</v>
      </c>
      <c r="E3966">
        <v>99</v>
      </c>
      <c r="G3966">
        <v>99</v>
      </c>
      <c r="H3966">
        <v>2</v>
      </c>
      <c r="I3966">
        <v>99</v>
      </c>
      <c r="J3966">
        <v>177</v>
      </c>
      <c r="K3966">
        <v>99</v>
      </c>
      <c r="L3966">
        <v>10</v>
      </c>
      <c r="M3966">
        <v>99</v>
      </c>
      <c r="N3966">
        <v>99</v>
      </c>
      <c r="O3966">
        <v>99</v>
      </c>
      <c r="P3966">
        <v>99</v>
      </c>
      <c r="Q3966">
        <v>6</v>
      </c>
      <c r="R3966">
        <v>6</v>
      </c>
      <c r="S3966">
        <v>10</v>
      </c>
      <c r="T3966">
        <v>7.6666666666666687</v>
      </c>
      <c r="U3966">
        <v>53.01666666666668</v>
      </c>
      <c r="V3966">
        <v>0</v>
      </c>
      <c r="W3966">
        <v>16.666666666666671</v>
      </c>
      <c r="X3966">
        <v>100</v>
      </c>
      <c r="Y3966">
        <v>100</v>
      </c>
      <c r="Z3966">
        <v>100</v>
      </c>
      <c r="AA3966">
        <v>6.9774438172028059</v>
      </c>
      <c r="AB3966">
        <v>0</v>
      </c>
      <c r="AC3966">
        <v>1.7950549357114975</v>
      </c>
      <c r="AE3966">
        <v>37.170415954886487</v>
      </c>
      <c r="AG3966">
        <v>4.7244094488188972</v>
      </c>
      <c r="AH3966">
        <v>6.2784960031579988</v>
      </c>
      <c r="AI3966">
        <v>6</v>
      </c>
      <c r="AJ3966">
        <v>120.71666666666664</v>
      </c>
      <c r="AK3966">
        <v>30.088272051974901</v>
      </c>
    </row>
    <row r="3967" spans="1:37">
      <c r="A3967">
        <v>18</v>
      </c>
      <c r="B3967">
        <v>240</v>
      </c>
      <c r="C3967">
        <v>2024</v>
      </c>
      <c r="E3967">
        <v>99</v>
      </c>
      <c r="G3967">
        <v>99</v>
      </c>
      <c r="H3967">
        <v>2</v>
      </c>
      <c r="I3967">
        <v>99</v>
      </c>
      <c r="J3967">
        <v>178</v>
      </c>
      <c r="K3967">
        <v>99</v>
      </c>
      <c r="L3967">
        <v>10</v>
      </c>
      <c r="M3967">
        <v>99</v>
      </c>
      <c r="N3967">
        <v>99</v>
      </c>
      <c r="O3967">
        <v>99</v>
      </c>
      <c r="P3967">
        <v>99</v>
      </c>
      <c r="Q3967">
        <v>6</v>
      </c>
      <c r="R3967">
        <v>6</v>
      </c>
      <c r="S3967">
        <v>10</v>
      </c>
      <c r="T3967">
        <v>8.3333333333333357</v>
      </c>
      <c r="U3967">
        <v>50.26666666666668</v>
      </c>
      <c r="V3967">
        <v>0</v>
      </c>
      <c r="W3967">
        <v>50</v>
      </c>
      <c r="X3967">
        <v>100</v>
      </c>
      <c r="Y3967">
        <v>100</v>
      </c>
      <c r="Z3967">
        <v>100</v>
      </c>
      <c r="AA3967">
        <v>5.9846098916767296</v>
      </c>
      <c r="AB3967">
        <v>0</v>
      </c>
      <c r="AC3967">
        <v>1.9720265943665356</v>
      </c>
      <c r="AE3967">
        <v>8.002539062941791</v>
      </c>
      <c r="AG3967">
        <v>16.216216216216221</v>
      </c>
      <c r="AH3967">
        <v>19.069296914516944</v>
      </c>
      <c r="AI3967">
        <v>6</v>
      </c>
      <c r="AJ3967">
        <v>120.48333333333331</v>
      </c>
      <c r="AK3967">
        <v>28.648033034532261</v>
      </c>
    </row>
    <row r="3968" spans="1:37">
      <c r="A3968">
        <v>18</v>
      </c>
      <c r="B3968">
        <v>241</v>
      </c>
      <c r="C3968">
        <v>2024</v>
      </c>
      <c r="E3968">
        <v>99</v>
      </c>
      <c r="G3968">
        <v>99</v>
      </c>
      <c r="H3968">
        <v>2</v>
      </c>
      <c r="I3968">
        <v>99</v>
      </c>
      <c r="J3968">
        <v>181</v>
      </c>
      <c r="K3968">
        <v>99</v>
      </c>
      <c r="L3968">
        <v>10</v>
      </c>
      <c r="M3968">
        <v>99</v>
      </c>
      <c r="N3968">
        <v>99</v>
      </c>
      <c r="O3968">
        <v>99</v>
      </c>
      <c r="P3968">
        <v>99</v>
      </c>
      <c r="Q3968">
        <v>20</v>
      </c>
      <c r="R3968">
        <v>24</v>
      </c>
      <c r="S3968">
        <v>10</v>
      </c>
      <c r="T3968">
        <v>7.0416666666666687</v>
      </c>
      <c r="U3968">
        <v>50.370833333333344</v>
      </c>
      <c r="V3968">
        <v>0</v>
      </c>
      <c r="W3968">
        <v>4.1666666666666679</v>
      </c>
      <c r="X3968">
        <v>100</v>
      </c>
      <c r="Y3968">
        <v>100</v>
      </c>
      <c r="Z3968">
        <v>100</v>
      </c>
      <c r="AA3968">
        <v>6.5568335324470706</v>
      </c>
      <c r="AB3968">
        <v>0</v>
      </c>
      <c r="AC3968">
        <v>1.3063679505492392</v>
      </c>
      <c r="AE3968">
        <v>9.8402713814571499</v>
      </c>
      <c r="AG3968">
        <v>15.894039735099337</v>
      </c>
      <c r="AH3968">
        <v>21.671476973271435</v>
      </c>
      <c r="AI3968">
        <v>4</v>
      </c>
      <c r="AJ3968">
        <v>118.1</v>
      </c>
      <c r="AK3968">
        <v>30.046856725344696</v>
      </c>
    </row>
    <row r="3969" spans="1:37">
      <c r="A3969">
        <v>18</v>
      </c>
      <c r="B3969">
        <v>242</v>
      </c>
      <c r="C3969">
        <v>2024</v>
      </c>
      <c r="E3969">
        <v>99</v>
      </c>
      <c r="G3969">
        <v>99</v>
      </c>
      <c r="H3969">
        <v>1</v>
      </c>
      <c r="I3969">
        <v>99</v>
      </c>
      <c r="J3969">
        <v>262</v>
      </c>
      <c r="K3969">
        <v>99</v>
      </c>
      <c r="L3969">
        <v>10</v>
      </c>
      <c r="M3969">
        <v>99</v>
      </c>
      <c r="N3969">
        <v>99</v>
      </c>
      <c r="O3969">
        <v>99</v>
      </c>
      <c r="P3969">
        <v>99</v>
      </c>
      <c r="R3969">
        <v>0</v>
      </c>
    </row>
    <row r="3970" spans="1:37">
      <c r="A3970">
        <v>18</v>
      </c>
      <c r="B3970">
        <v>243</v>
      </c>
      <c r="C3970">
        <v>2024</v>
      </c>
      <c r="E3970">
        <v>99</v>
      </c>
      <c r="G3970">
        <v>99</v>
      </c>
      <c r="H3970">
        <v>2</v>
      </c>
      <c r="I3970">
        <v>99</v>
      </c>
      <c r="J3970">
        <v>267</v>
      </c>
      <c r="K3970">
        <v>99</v>
      </c>
      <c r="L3970">
        <v>10</v>
      </c>
      <c r="M3970">
        <v>99</v>
      </c>
      <c r="N3970">
        <v>99</v>
      </c>
      <c r="O3970">
        <v>99</v>
      </c>
      <c r="P3970">
        <v>99</v>
      </c>
      <c r="R3970">
        <v>0</v>
      </c>
    </row>
    <row r="3971" spans="1:37">
      <c r="A3971">
        <v>18</v>
      </c>
      <c r="B3971">
        <v>244</v>
      </c>
      <c r="C3971">
        <v>2024</v>
      </c>
      <c r="E3971">
        <v>99</v>
      </c>
      <c r="G3971">
        <v>99</v>
      </c>
      <c r="H3971">
        <v>1</v>
      </c>
      <c r="I3971">
        <v>99</v>
      </c>
      <c r="J3971">
        <v>309</v>
      </c>
      <c r="K3971">
        <v>99</v>
      </c>
      <c r="L3971">
        <v>10</v>
      </c>
      <c r="M3971">
        <v>99</v>
      </c>
      <c r="N3971">
        <v>99</v>
      </c>
      <c r="O3971">
        <v>99</v>
      </c>
      <c r="P3971">
        <v>99</v>
      </c>
      <c r="Q3971">
        <v>39</v>
      </c>
      <c r="R3971">
        <v>47</v>
      </c>
      <c r="S3971">
        <v>10</v>
      </c>
      <c r="T3971">
        <v>8.382978723404257</v>
      </c>
      <c r="U3971">
        <v>54.076595744680873</v>
      </c>
      <c r="V3971">
        <v>0</v>
      </c>
      <c r="W3971">
        <v>44.680851063829799</v>
      </c>
      <c r="X3971">
        <v>100</v>
      </c>
      <c r="Y3971">
        <v>100</v>
      </c>
      <c r="Z3971">
        <v>100</v>
      </c>
      <c r="AA3971">
        <v>8.2220309331918973</v>
      </c>
      <c r="AB3971">
        <v>0</v>
      </c>
      <c r="AC3971">
        <v>1.4225118851444112</v>
      </c>
      <c r="AE3971">
        <v>45.518859029119668</v>
      </c>
      <c r="AG3971">
        <v>14.071856287425147</v>
      </c>
      <c r="AH3971">
        <v>18.169210422847343</v>
      </c>
      <c r="AI3971">
        <v>47</v>
      </c>
      <c r="AJ3971">
        <v>121.78936170212764</v>
      </c>
      <c r="AK3971">
        <v>29.756004946035191</v>
      </c>
    </row>
    <row r="3972" spans="1:37">
      <c r="A3972">
        <v>18</v>
      </c>
      <c r="B3972">
        <v>245</v>
      </c>
      <c r="C3972">
        <v>2024</v>
      </c>
      <c r="E3972">
        <v>99</v>
      </c>
      <c r="G3972">
        <v>99</v>
      </c>
      <c r="H3972">
        <v>2</v>
      </c>
      <c r="I3972">
        <v>99</v>
      </c>
      <c r="J3972">
        <v>470</v>
      </c>
      <c r="K3972">
        <v>99</v>
      </c>
      <c r="L3972">
        <v>10</v>
      </c>
      <c r="M3972">
        <v>99</v>
      </c>
      <c r="N3972">
        <v>99</v>
      </c>
      <c r="O3972">
        <v>99</v>
      </c>
      <c r="P3972">
        <v>99</v>
      </c>
      <c r="Q3972">
        <v>4</v>
      </c>
      <c r="R3972">
        <v>4</v>
      </c>
      <c r="S3972">
        <v>10</v>
      </c>
      <c r="T3972">
        <v>9.5</v>
      </c>
      <c r="U3972">
        <v>53.25</v>
      </c>
      <c r="V3972">
        <v>0</v>
      </c>
      <c r="W3972">
        <v>75</v>
      </c>
      <c r="X3972">
        <v>100</v>
      </c>
      <c r="Y3972">
        <v>100</v>
      </c>
      <c r="Z3972">
        <v>100</v>
      </c>
      <c r="AA3972">
        <v>10.297936686540639</v>
      </c>
      <c r="AB3972">
        <v>0</v>
      </c>
      <c r="AC3972">
        <v>2.179449471770337</v>
      </c>
      <c r="AE3972">
        <v>-66.722115687540622</v>
      </c>
      <c r="AG3972">
        <v>6.4516129032258052</v>
      </c>
      <c r="AH3972">
        <v>8.941314751070438</v>
      </c>
      <c r="AI3972">
        <v>4</v>
      </c>
      <c r="AJ3972">
        <v>121.425</v>
      </c>
      <c r="AK3972">
        <v>29.374960217560648</v>
      </c>
    </row>
    <row r="3973" spans="1:37">
      <c r="A3973">
        <v>18</v>
      </c>
      <c r="B3973">
        <v>246</v>
      </c>
      <c r="C3973">
        <v>2024</v>
      </c>
      <c r="E3973">
        <v>99</v>
      </c>
      <c r="G3973">
        <v>99</v>
      </c>
      <c r="H3973">
        <v>1</v>
      </c>
      <c r="I3973">
        <v>99</v>
      </c>
      <c r="J3973">
        <v>629</v>
      </c>
      <c r="K3973">
        <v>99</v>
      </c>
      <c r="L3973">
        <v>10</v>
      </c>
      <c r="M3973">
        <v>99</v>
      </c>
      <c r="N3973">
        <v>99</v>
      </c>
      <c r="O3973">
        <v>99</v>
      </c>
      <c r="P3973">
        <v>99</v>
      </c>
      <c r="R3973">
        <v>0</v>
      </c>
    </row>
    <row r="3974" spans="1:37">
      <c r="A3974">
        <v>18</v>
      </c>
      <c r="B3974">
        <v>247</v>
      </c>
      <c r="C3974">
        <v>2024</v>
      </c>
      <c r="E3974">
        <v>99</v>
      </c>
      <c r="G3974">
        <v>99</v>
      </c>
      <c r="H3974">
        <v>1</v>
      </c>
      <c r="I3974">
        <v>99</v>
      </c>
      <c r="J3974">
        <v>643</v>
      </c>
      <c r="K3974">
        <v>99</v>
      </c>
      <c r="L3974">
        <v>10</v>
      </c>
      <c r="M3974">
        <v>99</v>
      </c>
      <c r="N3974">
        <v>99</v>
      </c>
      <c r="O3974">
        <v>99</v>
      </c>
      <c r="P3974">
        <v>99</v>
      </c>
      <c r="Q3974">
        <v>8</v>
      </c>
      <c r="R3974">
        <v>9</v>
      </c>
      <c r="S3974">
        <v>10</v>
      </c>
      <c r="T3974">
        <v>8</v>
      </c>
      <c r="U3974">
        <v>53.18888888888889</v>
      </c>
      <c r="V3974">
        <v>0</v>
      </c>
      <c r="W3974">
        <v>44.44444444444445</v>
      </c>
      <c r="X3974">
        <v>100</v>
      </c>
      <c r="Y3974">
        <v>100</v>
      </c>
      <c r="Z3974">
        <v>100</v>
      </c>
      <c r="AA3974">
        <v>5.7566279567207586</v>
      </c>
      <c r="AB3974">
        <v>0</v>
      </c>
      <c r="AC3974">
        <v>1.4907119849998598</v>
      </c>
      <c r="AE3974">
        <v>-22.529151383419197</v>
      </c>
      <c r="AG3974">
        <v>4.3062200956937797</v>
      </c>
      <c r="AH3974">
        <v>6.3756109905038416</v>
      </c>
      <c r="AI3974">
        <v>4</v>
      </c>
      <c r="AJ3974">
        <v>120.125</v>
      </c>
      <c r="AK3974">
        <v>30.195670454097751</v>
      </c>
    </row>
    <row r="3975" spans="1:37">
      <c r="A3975">
        <v>18</v>
      </c>
      <c r="B3975">
        <v>248</v>
      </c>
      <c r="C3975">
        <v>2024</v>
      </c>
      <c r="E3975">
        <v>99</v>
      </c>
      <c r="G3975">
        <v>99</v>
      </c>
      <c r="H3975">
        <v>2</v>
      </c>
      <c r="I3975">
        <v>99</v>
      </c>
      <c r="J3975">
        <v>704</v>
      </c>
      <c r="K3975">
        <v>99</v>
      </c>
      <c r="L3975">
        <v>10</v>
      </c>
      <c r="M3975">
        <v>99</v>
      </c>
      <c r="N3975">
        <v>99</v>
      </c>
      <c r="O3975">
        <v>99</v>
      </c>
      <c r="P3975">
        <v>99</v>
      </c>
      <c r="R3975">
        <v>0</v>
      </c>
    </row>
    <row r="3976" spans="1:37">
      <c r="A3976">
        <v>18</v>
      </c>
      <c r="B3976">
        <v>249</v>
      </c>
      <c r="C3976">
        <v>2024</v>
      </c>
      <c r="E3976">
        <v>99</v>
      </c>
      <c r="G3976">
        <v>99</v>
      </c>
      <c r="H3976">
        <v>1</v>
      </c>
      <c r="I3976">
        <v>99</v>
      </c>
      <c r="J3976">
        <v>802</v>
      </c>
      <c r="K3976">
        <v>99</v>
      </c>
      <c r="L3976">
        <v>10</v>
      </c>
      <c r="M3976">
        <v>99</v>
      </c>
      <c r="N3976">
        <v>99</v>
      </c>
      <c r="O3976">
        <v>99</v>
      </c>
      <c r="P3976">
        <v>99</v>
      </c>
      <c r="Q3976">
        <v>8</v>
      </c>
      <c r="R3976">
        <v>10</v>
      </c>
      <c r="S3976">
        <v>10</v>
      </c>
      <c r="T3976">
        <v>7.3</v>
      </c>
      <c r="U3976">
        <v>51.01</v>
      </c>
      <c r="V3976">
        <v>10</v>
      </c>
      <c r="W3976">
        <v>20</v>
      </c>
      <c r="X3976">
        <v>100</v>
      </c>
      <c r="Y3976">
        <v>100</v>
      </c>
      <c r="Z3976">
        <v>90</v>
      </c>
      <c r="AA3976">
        <v>9.8666559684626396</v>
      </c>
      <c r="AB3976">
        <v>0</v>
      </c>
      <c r="AC3976">
        <v>1.9000000000000004</v>
      </c>
      <c r="AE3976">
        <v>78.558051039319238</v>
      </c>
      <c r="AG3976">
        <v>23.809523809523821</v>
      </c>
      <c r="AH3976">
        <v>27.76054421768708</v>
      </c>
      <c r="AI3976">
        <v>10</v>
      </c>
      <c r="AJ3976">
        <v>120.76</v>
      </c>
      <c r="AK3976">
        <v>28.627561503358649</v>
      </c>
    </row>
    <row r="3977" spans="1:37">
      <c r="A3977">
        <v>18</v>
      </c>
      <c r="B3977">
        <v>250</v>
      </c>
      <c r="C3977">
        <v>2024</v>
      </c>
      <c r="E3977">
        <v>99</v>
      </c>
      <c r="G3977">
        <v>99</v>
      </c>
      <c r="H3977">
        <v>1</v>
      </c>
      <c r="I3977">
        <v>99</v>
      </c>
      <c r="J3977">
        <v>103</v>
      </c>
      <c r="K3977">
        <v>99</v>
      </c>
      <c r="L3977">
        <v>11</v>
      </c>
      <c r="M3977">
        <v>99</v>
      </c>
      <c r="N3977">
        <v>99</v>
      </c>
      <c r="O3977">
        <v>99</v>
      </c>
      <c r="P3977">
        <v>99</v>
      </c>
      <c r="R3977">
        <v>0</v>
      </c>
    </row>
    <row r="3978" spans="1:37">
      <c r="A3978">
        <v>18</v>
      </c>
      <c r="B3978">
        <v>251</v>
      </c>
      <c r="C3978">
        <v>2024</v>
      </c>
      <c r="E3978">
        <v>99</v>
      </c>
      <c r="G3978">
        <v>99</v>
      </c>
      <c r="H3978">
        <v>2</v>
      </c>
      <c r="I3978">
        <v>99</v>
      </c>
      <c r="J3978">
        <v>106</v>
      </c>
      <c r="K3978">
        <v>99</v>
      </c>
      <c r="L3978">
        <v>11</v>
      </c>
      <c r="M3978">
        <v>99</v>
      </c>
      <c r="N3978">
        <v>99</v>
      </c>
      <c r="O3978">
        <v>99</v>
      </c>
      <c r="P3978">
        <v>99</v>
      </c>
      <c r="Q3978">
        <v>11</v>
      </c>
      <c r="R3978">
        <v>12</v>
      </c>
      <c r="S3978">
        <v>11</v>
      </c>
      <c r="T3978">
        <v>9.1666666666666643</v>
      </c>
      <c r="U3978">
        <v>55.766666666666652</v>
      </c>
      <c r="V3978">
        <v>0</v>
      </c>
      <c r="W3978">
        <v>66.666666666666686</v>
      </c>
      <c r="X3978">
        <v>100</v>
      </c>
      <c r="Y3978">
        <v>100</v>
      </c>
      <c r="Z3978">
        <v>100</v>
      </c>
      <c r="AA3978">
        <v>6.1000455371707352</v>
      </c>
      <c r="AB3978">
        <v>0</v>
      </c>
      <c r="AC3978">
        <v>1.2133516482134219</v>
      </c>
      <c r="AE3978">
        <v>5.9297287131295811</v>
      </c>
      <c r="AG3978">
        <v>8.053691275167786</v>
      </c>
      <c r="AH3978">
        <v>10.583081618775008</v>
      </c>
      <c r="AI3978">
        <v>12</v>
      </c>
      <c r="AJ3978">
        <v>121.10833333333331</v>
      </c>
      <c r="AK3978">
        <v>31.318594201828713</v>
      </c>
    </row>
    <row r="3979" spans="1:37">
      <c r="A3979">
        <v>18</v>
      </c>
      <c r="B3979">
        <v>252</v>
      </c>
      <c r="C3979">
        <v>2024</v>
      </c>
      <c r="E3979">
        <v>99</v>
      </c>
      <c r="G3979">
        <v>99</v>
      </c>
      <c r="H3979">
        <v>1</v>
      </c>
      <c r="I3979">
        <v>99</v>
      </c>
      <c r="J3979">
        <v>110</v>
      </c>
      <c r="K3979">
        <v>99</v>
      </c>
      <c r="L3979">
        <v>11</v>
      </c>
      <c r="M3979">
        <v>99</v>
      </c>
      <c r="N3979">
        <v>99</v>
      </c>
      <c r="O3979">
        <v>99</v>
      </c>
      <c r="P3979">
        <v>99</v>
      </c>
      <c r="Q3979">
        <v>26</v>
      </c>
      <c r="R3979">
        <v>29</v>
      </c>
      <c r="S3979">
        <v>11</v>
      </c>
      <c r="T3979">
        <v>9.1034482758620676</v>
      </c>
      <c r="U3979">
        <v>62.600000000000016</v>
      </c>
      <c r="V3979">
        <v>0</v>
      </c>
      <c r="W3979">
        <v>58.620689655172413</v>
      </c>
      <c r="X3979">
        <v>100</v>
      </c>
      <c r="Y3979">
        <v>100</v>
      </c>
      <c r="Z3979">
        <v>100</v>
      </c>
      <c r="AA3979">
        <v>5.9655909901759854</v>
      </c>
      <c r="AB3979">
        <v>0</v>
      </c>
      <c r="AC3979">
        <v>1.4935453674281147</v>
      </c>
      <c r="AE3979">
        <v>24.652986684814753</v>
      </c>
      <c r="AG3979">
        <v>5.0522648083623691</v>
      </c>
      <c r="AH3979">
        <v>7.5703491184467326</v>
      </c>
      <c r="AI3979">
        <v>29</v>
      </c>
      <c r="AJ3979">
        <v>123.55517241379312</v>
      </c>
      <c r="AK3979">
        <v>31.836501807058184</v>
      </c>
    </row>
    <row r="3980" spans="1:37">
      <c r="A3980">
        <v>18</v>
      </c>
      <c r="B3980">
        <v>253</v>
      </c>
      <c r="C3980">
        <v>2024</v>
      </c>
      <c r="E3980">
        <v>99</v>
      </c>
      <c r="G3980">
        <v>99</v>
      </c>
      <c r="H3980">
        <v>1</v>
      </c>
      <c r="I3980">
        <v>99</v>
      </c>
      <c r="J3980">
        <v>111</v>
      </c>
      <c r="K3980">
        <v>99</v>
      </c>
      <c r="L3980">
        <v>11</v>
      </c>
      <c r="M3980">
        <v>99</v>
      </c>
      <c r="N3980">
        <v>99</v>
      </c>
      <c r="O3980">
        <v>99</v>
      </c>
      <c r="P3980">
        <v>99</v>
      </c>
      <c r="Q3980">
        <v>48</v>
      </c>
      <c r="R3980">
        <v>51</v>
      </c>
      <c r="S3980">
        <v>11</v>
      </c>
      <c r="T3980">
        <v>9.2745098039215677</v>
      </c>
      <c r="U3980">
        <v>62.892156862745111</v>
      </c>
      <c r="V3980">
        <v>0</v>
      </c>
      <c r="W3980">
        <v>54.901960784313744</v>
      </c>
      <c r="X3980">
        <v>100</v>
      </c>
      <c r="Y3980">
        <v>100</v>
      </c>
      <c r="Z3980">
        <v>100</v>
      </c>
      <c r="AA3980">
        <v>8.3863063719153459</v>
      </c>
      <c r="AB3980">
        <v>0</v>
      </c>
      <c r="AC3980">
        <v>4.3794458928425222</v>
      </c>
      <c r="AE3980">
        <v>8.4784652435422689</v>
      </c>
      <c r="AG3980">
        <v>10.537190082644631</v>
      </c>
      <c r="AH3980">
        <v>14.197440698297196</v>
      </c>
      <c r="AI3980">
        <v>51</v>
      </c>
      <c r="AJ3980">
        <v>123.5274509803921</v>
      </c>
      <c r="AK3980">
        <v>33.205300709784503</v>
      </c>
    </row>
    <row r="3981" spans="1:37">
      <c r="A3981">
        <v>18</v>
      </c>
      <c r="B3981">
        <v>254</v>
      </c>
      <c r="C3981">
        <v>2024</v>
      </c>
      <c r="E3981">
        <v>99</v>
      </c>
      <c r="G3981">
        <v>99</v>
      </c>
      <c r="H3981">
        <v>1</v>
      </c>
      <c r="I3981">
        <v>99</v>
      </c>
      <c r="J3981">
        <v>116</v>
      </c>
      <c r="K3981">
        <v>99</v>
      </c>
      <c r="L3981">
        <v>11</v>
      </c>
      <c r="M3981">
        <v>99</v>
      </c>
      <c r="N3981">
        <v>99</v>
      </c>
      <c r="O3981">
        <v>99</v>
      </c>
      <c r="P3981">
        <v>99</v>
      </c>
      <c r="Q3981">
        <v>25</v>
      </c>
      <c r="R3981">
        <v>29</v>
      </c>
      <c r="S3981">
        <v>11</v>
      </c>
      <c r="T3981">
        <v>7.1724137931034484</v>
      </c>
      <c r="U3981">
        <v>56.262068965517265</v>
      </c>
      <c r="V3981">
        <v>0</v>
      </c>
      <c r="W3981">
        <v>27.586206896551719</v>
      </c>
      <c r="X3981">
        <v>100</v>
      </c>
      <c r="Y3981">
        <v>100</v>
      </c>
      <c r="Z3981">
        <v>100</v>
      </c>
      <c r="AA3981">
        <v>7.7858587014779825</v>
      </c>
      <c r="AB3981">
        <v>0</v>
      </c>
      <c r="AC3981">
        <v>2.134591384902365</v>
      </c>
      <c r="AE3981">
        <v>12.40528598329818</v>
      </c>
      <c r="AG3981">
        <v>7.9889807162534447</v>
      </c>
      <c r="AH3981">
        <v>10.605893174032593</v>
      </c>
      <c r="AI3981">
        <v>9</v>
      </c>
      <c r="AJ3981">
        <v>119.47777777777772</v>
      </c>
      <c r="AK3981">
        <v>33.88129598956462</v>
      </c>
    </row>
    <row r="3982" spans="1:37">
      <c r="A3982">
        <v>18</v>
      </c>
      <c r="B3982">
        <v>255</v>
      </c>
      <c r="C3982">
        <v>2024</v>
      </c>
      <c r="E3982">
        <v>99</v>
      </c>
      <c r="G3982">
        <v>99</v>
      </c>
      <c r="H3982">
        <v>2</v>
      </c>
      <c r="I3982">
        <v>99</v>
      </c>
      <c r="J3982">
        <v>117</v>
      </c>
      <c r="K3982">
        <v>99</v>
      </c>
      <c r="L3982">
        <v>11</v>
      </c>
      <c r="M3982">
        <v>99</v>
      </c>
      <c r="N3982">
        <v>99</v>
      </c>
      <c r="O3982">
        <v>99</v>
      </c>
      <c r="P3982">
        <v>99</v>
      </c>
      <c r="Q3982">
        <v>30</v>
      </c>
      <c r="R3982">
        <v>34</v>
      </c>
      <c r="S3982">
        <v>11</v>
      </c>
      <c r="T3982">
        <v>9.4705882352941178</v>
      </c>
      <c r="U3982">
        <v>59.19705882352941</v>
      </c>
      <c r="V3982">
        <v>0</v>
      </c>
      <c r="W3982">
        <v>76.470588235294116</v>
      </c>
      <c r="X3982">
        <v>100</v>
      </c>
      <c r="Y3982">
        <v>100</v>
      </c>
      <c r="Z3982">
        <v>97.058823529411754</v>
      </c>
      <c r="AA3982">
        <v>7.8115105601818735</v>
      </c>
      <c r="AB3982">
        <v>0</v>
      </c>
      <c r="AC3982">
        <v>1.4799700735775441</v>
      </c>
      <c r="AE3982">
        <v>19.321644394229136</v>
      </c>
      <c r="AG3982">
        <v>10.397553516819572</v>
      </c>
      <c r="AH3982">
        <v>13.925154112787723</v>
      </c>
      <c r="AI3982">
        <v>34</v>
      </c>
      <c r="AJ3982">
        <v>122.82647058823532</v>
      </c>
      <c r="AK3982">
        <v>31.748498136937567</v>
      </c>
    </row>
    <row r="3983" spans="1:37">
      <c r="A3983">
        <v>18</v>
      </c>
      <c r="B3983">
        <v>256</v>
      </c>
      <c r="C3983">
        <v>2024</v>
      </c>
      <c r="E3983">
        <v>99</v>
      </c>
      <c r="G3983">
        <v>99</v>
      </c>
      <c r="H3983">
        <v>1</v>
      </c>
      <c r="I3983">
        <v>99</v>
      </c>
      <c r="J3983">
        <v>134</v>
      </c>
      <c r="K3983">
        <v>99</v>
      </c>
      <c r="L3983">
        <v>11</v>
      </c>
      <c r="M3983">
        <v>99</v>
      </c>
      <c r="N3983">
        <v>99</v>
      </c>
      <c r="O3983">
        <v>99</v>
      </c>
      <c r="P3983">
        <v>99</v>
      </c>
      <c r="Q3983">
        <v>30</v>
      </c>
      <c r="R3983">
        <v>31</v>
      </c>
      <c r="S3983">
        <v>11</v>
      </c>
      <c r="T3983">
        <v>8.8387096774193576</v>
      </c>
      <c r="U3983">
        <v>58.548387096774192</v>
      </c>
      <c r="V3983">
        <v>0</v>
      </c>
      <c r="W3983">
        <v>58.064516129032242</v>
      </c>
      <c r="X3983">
        <v>100</v>
      </c>
      <c r="Y3983">
        <v>100</v>
      </c>
      <c r="Z3983">
        <v>100</v>
      </c>
      <c r="AA3983">
        <v>7.1570795525216493</v>
      </c>
      <c r="AB3983">
        <v>0</v>
      </c>
      <c r="AC3983">
        <v>1.6283134792418044</v>
      </c>
      <c r="AE3983">
        <v>33.947159382096473</v>
      </c>
      <c r="AG3983">
        <v>5.9047619047619024</v>
      </c>
      <c r="AH3983">
        <v>8.0946561889555877</v>
      </c>
      <c r="AI3983">
        <v>30</v>
      </c>
      <c r="AJ3983">
        <v>121.1733333333333</v>
      </c>
      <c r="AK3983">
        <v>33.162504480461799</v>
      </c>
    </row>
    <row r="3984" spans="1:37">
      <c r="A3984">
        <v>18</v>
      </c>
      <c r="B3984">
        <v>257</v>
      </c>
      <c r="C3984">
        <v>2024</v>
      </c>
      <c r="E3984">
        <v>99</v>
      </c>
      <c r="G3984">
        <v>99</v>
      </c>
      <c r="H3984">
        <v>2</v>
      </c>
      <c r="I3984">
        <v>99</v>
      </c>
      <c r="J3984">
        <v>141</v>
      </c>
      <c r="K3984">
        <v>99</v>
      </c>
      <c r="L3984">
        <v>11</v>
      </c>
      <c r="M3984">
        <v>99</v>
      </c>
      <c r="N3984">
        <v>99</v>
      </c>
      <c r="O3984">
        <v>99</v>
      </c>
      <c r="P3984">
        <v>99</v>
      </c>
      <c r="Q3984">
        <v>21</v>
      </c>
      <c r="R3984">
        <v>22</v>
      </c>
      <c r="S3984">
        <v>11</v>
      </c>
      <c r="T3984">
        <v>9.9545454545454568</v>
      </c>
      <c r="U3984">
        <v>61.372727272727282</v>
      </c>
      <c r="V3984">
        <v>0</v>
      </c>
      <c r="W3984">
        <v>68.181818181818187</v>
      </c>
      <c r="X3984">
        <v>100</v>
      </c>
      <c r="Y3984">
        <v>100</v>
      </c>
      <c r="Z3984">
        <v>100</v>
      </c>
      <c r="AA3984">
        <v>7.7217627414153922</v>
      </c>
      <c r="AB3984">
        <v>0</v>
      </c>
      <c r="AC3984">
        <v>2.1421584850814819</v>
      </c>
      <c r="AE3984">
        <v>-10.999305579305963</v>
      </c>
      <c r="AG3984">
        <v>4.3307086614173214</v>
      </c>
      <c r="AH3984">
        <v>6.3994160805353859</v>
      </c>
      <c r="AI3984">
        <v>22</v>
      </c>
      <c r="AJ3984">
        <v>121.26363636363638</v>
      </c>
      <c r="AK3984">
        <v>34.392501482549044</v>
      </c>
    </row>
    <row r="3985" spans="1:37">
      <c r="A3985">
        <v>18</v>
      </c>
      <c r="B3985">
        <v>258</v>
      </c>
      <c r="C3985">
        <v>2024</v>
      </c>
      <c r="E3985">
        <v>99</v>
      </c>
      <c r="G3985">
        <v>99</v>
      </c>
      <c r="H3985">
        <v>2</v>
      </c>
      <c r="I3985">
        <v>99</v>
      </c>
      <c r="J3985">
        <v>143</v>
      </c>
      <c r="K3985">
        <v>99</v>
      </c>
      <c r="L3985">
        <v>11</v>
      </c>
      <c r="M3985">
        <v>99</v>
      </c>
      <c r="N3985">
        <v>99</v>
      </c>
      <c r="O3985">
        <v>99</v>
      </c>
      <c r="P3985">
        <v>99</v>
      </c>
      <c r="Q3985">
        <v>1</v>
      </c>
      <c r="R3985">
        <v>1</v>
      </c>
      <c r="S3985">
        <v>11</v>
      </c>
      <c r="T3985">
        <v>8</v>
      </c>
      <c r="U3985">
        <v>58.4</v>
      </c>
      <c r="V3985">
        <v>0</v>
      </c>
      <c r="W3985">
        <v>0</v>
      </c>
      <c r="X3985">
        <v>100</v>
      </c>
      <c r="Y3985">
        <v>100</v>
      </c>
      <c r="Z3985">
        <v>100</v>
      </c>
      <c r="AA3985">
        <v>0</v>
      </c>
      <c r="AB3985">
        <v>0</v>
      </c>
      <c r="AC3985">
        <v>0</v>
      </c>
      <c r="AG3985">
        <v>14.285714285714288</v>
      </c>
      <c r="AH3985">
        <v>23.3787029623699</v>
      </c>
      <c r="AI3985">
        <v>0</v>
      </c>
    </row>
    <row r="3986" spans="1:37">
      <c r="A3986">
        <v>18</v>
      </c>
      <c r="B3986">
        <v>259</v>
      </c>
      <c r="C3986">
        <v>2024</v>
      </c>
      <c r="E3986">
        <v>99</v>
      </c>
      <c r="G3986">
        <v>99</v>
      </c>
      <c r="H3986">
        <v>2</v>
      </c>
      <c r="I3986">
        <v>99</v>
      </c>
      <c r="J3986">
        <v>147</v>
      </c>
      <c r="K3986">
        <v>99</v>
      </c>
      <c r="L3986">
        <v>11</v>
      </c>
      <c r="M3986">
        <v>99</v>
      </c>
      <c r="N3986">
        <v>99</v>
      </c>
      <c r="O3986">
        <v>99</v>
      </c>
      <c r="P3986">
        <v>99</v>
      </c>
      <c r="Q3986">
        <v>5</v>
      </c>
      <c r="R3986">
        <v>6</v>
      </c>
      <c r="S3986">
        <v>11</v>
      </c>
      <c r="T3986">
        <v>9.6666666666666643</v>
      </c>
      <c r="U3986">
        <v>62.5</v>
      </c>
      <c r="V3986">
        <v>0</v>
      </c>
      <c r="W3986">
        <v>83.333333333333314</v>
      </c>
      <c r="X3986">
        <v>100</v>
      </c>
      <c r="Y3986">
        <v>100</v>
      </c>
      <c r="Z3986">
        <v>100</v>
      </c>
      <c r="AA3986">
        <v>3.5604306855585439</v>
      </c>
      <c r="AB3986">
        <v>0</v>
      </c>
      <c r="AC3986">
        <v>0.94280904158207679</v>
      </c>
      <c r="AE3986">
        <v>5.4615405269651118</v>
      </c>
      <c r="AG3986">
        <v>13.333333333333337</v>
      </c>
      <c r="AH3986">
        <v>20.380434782608688</v>
      </c>
      <c r="AI3986">
        <v>6</v>
      </c>
      <c r="AJ3986">
        <v>124.6666666666667</v>
      </c>
      <c r="AK3986">
        <v>32.347381420954491</v>
      </c>
    </row>
    <row r="3987" spans="1:37">
      <c r="A3987">
        <v>18</v>
      </c>
      <c r="B3987">
        <v>260</v>
      </c>
      <c r="C3987">
        <v>2024</v>
      </c>
      <c r="E3987">
        <v>99</v>
      </c>
      <c r="G3987">
        <v>99</v>
      </c>
      <c r="H3987">
        <v>1</v>
      </c>
      <c r="I3987">
        <v>99</v>
      </c>
      <c r="J3987">
        <v>155</v>
      </c>
      <c r="K3987">
        <v>99</v>
      </c>
      <c r="L3987">
        <v>11</v>
      </c>
      <c r="M3987">
        <v>99</v>
      </c>
      <c r="N3987">
        <v>99</v>
      </c>
      <c r="O3987">
        <v>99</v>
      </c>
      <c r="P3987">
        <v>99</v>
      </c>
      <c r="Q3987">
        <v>22</v>
      </c>
      <c r="R3987">
        <v>22</v>
      </c>
      <c r="S3987">
        <v>11</v>
      </c>
      <c r="T3987">
        <v>8.3181818181818183</v>
      </c>
      <c r="U3987">
        <v>54.031818181818174</v>
      </c>
      <c r="V3987">
        <v>0</v>
      </c>
      <c r="W3987">
        <v>40.909090909090907</v>
      </c>
      <c r="X3987">
        <v>100</v>
      </c>
      <c r="Y3987">
        <v>100</v>
      </c>
      <c r="Z3987">
        <v>100</v>
      </c>
      <c r="AA3987">
        <v>5.5687754785572734</v>
      </c>
      <c r="AB3987">
        <v>0</v>
      </c>
      <c r="AC3987">
        <v>2.0973221809198774</v>
      </c>
      <c r="AE3987">
        <v>71.172496100667317</v>
      </c>
      <c r="AG3987">
        <v>11.891891891891889</v>
      </c>
      <c r="AH3987">
        <v>14.002332347778976</v>
      </c>
      <c r="AI3987">
        <v>16</v>
      </c>
      <c r="AJ3987">
        <v>120.4</v>
      </c>
      <c r="AK3987">
        <v>31.243639091855258</v>
      </c>
    </row>
    <row r="3988" spans="1:37">
      <c r="A3988">
        <v>18</v>
      </c>
      <c r="B3988">
        <v>261</v>
      </c>
      <c r="C3988">
        <v>2024</v>
      </c>
      <c r="E3988">
        <v>99</v>
      </c>
      <c r="G3988">
        <v>99</v>
      </c>
      <c r="H3988">
        <v>2</v>
      </c>
      <c r="I3988">
        <v>99</v>
      </c>
      <c r="J3988">
        <v>160</v>
      </c>
      <c r="K3988">
        <v>99</v>
      </c>
      <c r="L3988">
        <v>11</v>
      </c>
      <c r="M3988">
        <v>99</v>
      </c>
      <c r="N3988">
        <v>99</v>
      </c>
      <c r="O3988">
        <v>99</v>
      </c>
      <c r="P3988">
        <v>99</v>
      </c>
      <c r="Q3988">
        <v>6</v>
      </c>
      <c r="R3988">
        <v>6</v>
      </c>
      <c r="S3988">
        <v>11</v>
      </c>
      <c r="T3988">
        <v>8.6666666666666643</v>
      </c>
      <c r="U3988">
        <v>61.466666666666669</v>
      </c>
      <c r="V3988">
        <v>0</v>
      </c>
      <c r="W3988">
        <v>50</v>
      </c>
      <c r="X3988">
        <v>100</v>
      </c>
      <c r="Y3988">
        <v>100</v>
      </c>
      <c r="Z3988">
        <v>100</v>
      </c>
      <c r="AA3988">
        <v>5.1719328001133844</v>
      </c>
      <c r="AB3988">
        <v>0</v>
      </c>
      <c r="AC3988">
        <v>2.134374745810951</v>
      </c>
      <c r="AE3988">
        <v>55.611706995087395</v>
      </c>
      <c r="AG3988">
        <v>3.6363636363636358</v>
      </c>
      <c r="AH3988">
        <v>5.6319100849062362</v>
      </c>
      <c r="AI3988">
        <v>6</v>
      </c>
      <c r="AJ3988">
        <v>124.65</v>
      </c>
      <c r="AK3988">
        <v>31.701834112305928</v>
      </c>
    </row>
    <row r="3989" spans="1:37">
      <c r="A3989">
        <v>18</v>
      </c>
      <c r="B3989">
        <v>262</v>
      </c>
      <c r="C3989">
        <v>2024</v>
      </c>
      <c r="E3989">
        <v>99</v>
      </c>
      <c r="G3989">
        <v>99</v>
      </c>
      <c r="H3989">
        <v>1</v>
      </c>
      <c r="I3989">
        <v>99</v>
      </c>
      <c r="J3989">
        <v>171</v>
      </c>
      <c r="K3989">
        <v>99</v>
      </c>
      <c r="L3989">
        <v>11</v>
      </c>
      <c r="M3989">
        <v>99</v>
      </c>
      <c r="N3989">
        <v>99</v>
      </c>
      <c r="O3989">
        <v>99</v>
      </c>
      <c r="P3989">
        <v>99</v>
      </c>
      <c r="Q3989">
        <v>6</v>
      </c>
      <c r="R3989">
        <v>7</v>
      </c>
      <c r="S3989">
        <v>11</v>
      </c>
      <c r="T3989">
        <v>8.1428571428571388</v>
      </c>
      <c r="U3989">
        <v>56.285714285714256</v>
      </c>
      <c r="V3989">
        <v>0</v>
      </c>
      <c r="W3989">
        <v>57.142857142857153</v>
      </c>
      <c r="X3989">
        <v>100</v>
      </c>
      <c r="Y3989">
        <v>100</v>
      </c>
      <c r="Z3989">
        <v>100</v>
      </c>
      <c r="AA3989">
        <v>8.3183838697239256</v>
      </c>
      <c r="AB3989">
        <v>0</v>
      </c>
      <c r="AC3989">
        <v>2.0303814862217027</v>
      </c>
      <c r="AE3989">
        <v>-9.7150125522758692</v>
      </c>
      <c r="AG3989">
        <v>12.280701754385968</v>
      </c>
      <c r="AH3989">
        <v>13.576375727921162</v>
      </c>
      <c r="AI3989">
        <v>7</v>
      </c>
      <c r="AJ3989">
        <v>120.28571428571431</v>
      </c>
      <c r="AK3989">
        <v>32.085179430043084</v>
      </c>
    </row>
    <row r="3990" spans="1:37">
      <c r="A3990">
        <v>18</v>
      </c>
      <c r="B3990">
        <v>263</v>
      </c>
      <c r="C3990">
        <v>2024</v>
      </c>
      <c r="E3990">
        <v>99</v>
      </c>
      <c r="G3990">
        <v>99</v>
      </c>
      <c r="H3990">
        <v>2</v>
      </c>
      <c r="I3990">
        <v>99</v>
      </c>
      <c r="J3990">
        <v>175</v>
      </c>
      <c r="K3990">
        <v>99</v>
      </c>
      <c r="L3990">
        <v>11</v>
      </c>
      <c r="M3990">
        <v>99</v>
      </c>
      <c r="N3990">
        <v>99</v>
      </c>
      <c r="O3990">
        <v>99</v>
      </c>
      <c r="P3990">
        <v>99</v>
      </c>
      <c r="Q3990">
        <v>9</v>
      </c>
      <c r="R3990">
        <v>9</v>
      </c>
      <c r="S3990">
        <v>11</v>
      </c>
      <c r="T3990">
        <v>8.7777777777777768</v>
      </c>
      <c r="U3990">
        <v>53.888888888888886</v>
      </c>
      <c r="V3990">
        <v>0</v>
      </c>
      <c r="W3990">
        <v>55.555555555555557</v>
      </c>
      <c r="X3990">
        <v>100</v>
      </c>
      <c r="Y3990">
        <v>100</v>
      </c>
      <c r="Z3990">
        <v>100</v>
      </c>
      <c r="AA3990">
        <v>5.7793587580561985</v>
      </c>
      <c r="AB3990">
        <v>0</v>
      </c>
      <c r="AC3990">
        <v>1.6850834320114516</v>
      </c>
      <c r="AE3990">
        <v>63.06770146180915</v>
      </c>
      <c r="AG3990">
        <v>9.4736842105263115</v>
      </c>
      <c r="AH3990">
        <v>12.451222016841241</v>
      </c>
      <c r="AI3990">
        <v>2</v>
      </c>
      <c r="AJ3990">
        <v>119.3</v>
      </c>
      <c r="AK3990">
        <v>34.024736223987645</v>
      </c>
    </row>
    <row r="3991" spans="1:37">
      <c r="A3991">
        <v>18</v>
      </c>
      <c r="B3991">
        <v>264</v>
      </c>
      <c r="C3991">
        <v>2024</v>
      </c>
      <c r="E3991">
        <v>99</v>
      </c>
      <c r="G3991">
        <v>99</v>
      </c>
      <c r="H3991">
        <v>2</v>
      </c>
      <c r="I3991">
        <v>99</v>
      </c>
      <c r="J3991">
        <v>177</v>
      </c>
      <c r="K3991">
        <v>99</v>
      </c>
      <c r="L3991">
        <v>11</v>
      </c>
      <c r="M3991">
        <v>99</v>
      </c>
      <c r="N3991">
        <v>99</v>
      </c>
      <c r="O3991">
        <v>99</v>
      </c>
      <c r="P3991">
        <v>99</v>
      </c>
      <c r="Q3991">
        <v>3</v>
      </c>
      <c r="R3991">
        <v>3</v>
      </c>
      <c r="S3991">
        <v>11</v>
      </c>
      <c r="T3991">
        <v>8.3333333333333357</v>
      </c>
      <c r="U3991">
        <v>64.8</v>
      </c>
      <c r="V3991">
        <v>0</v>
      </c>
      <c r="W3991">
        <v>33.333333333333343</v>
      </c>
      <c r="X3991">
        <v>100</v>
      </c>
      <c r="Y3991">
        <v>100</v>
      </c>
      <c r="Z3991">
        <v>100</v>
      </c>
      <c r="AA3991">
        <v>0.92736184954955758</v>
      </c>
      <c r="AB3991">
        <v>0</v>
      </c>
      <c r="AC3991">
        <v>0.47140452079101841</v>
      </c>
      <c r="AE3991">
        <v>-60.999428133058323</v>
      </c>
      <c r="AG3991">
        <v>2.3622047244094486</v>
      </c>
      <c r="AH3991">
        <v>3.8369683213263577</v>
      </c>
      <c r="AI3991">
        <v>3</v>
      </c>
      <c r="AJ3991">
        <v>124.5</v>
      </c>
      <c r="AK3991">
        <v>33.606252444281523</v>
      </c>
    </row>
    <row r="3992" spans="1:37">
      <c r="A3992">
        <v>18</v>
      </c>
      <c r="B3992">
        <v>265</v>
      </c>
      <c r="C3992">
        <v>2024</v>
      </c>
      <c r="E3992">
        <v>99</v>
      </c>
      <c r="G3992">
        <v>99</v>
      </c>
      <c r="H3992">
        <v>2</v>
      </c>
      <c r="I3992">
        <v>99</v>
      </c>
      <c r="J3992">
        <v>178</v>
      </c>
      <c r="K3992">
        <v>99</v>
      </c>
      <c r="L3992">
        <v>11</v>
      </c>
      <c r="M3992">
        <v>99</v>
      </c>
      <c r="N3992">
        <v>99</v>
      </c>
      <c r="O3992">
        <v>99</v>
      </c>
      <c r="P3992">
        <v>99</v>
      </c>
      <c r="Q3992">
        <v>3</v>
      </c>
      <c r="R3992">
        <v>3</v>
      </c>
      <c r="S3992">
        <v>11</v>
      </c>
      <c r="T3992">
        <v>8.6666666666666643</v>
      </c>
      <c r="U3992">
        <v>62.83333333333335</v>
      </c>
      <c r="V3992">
        <v>0</v>
      </c>
      <c r="W3992">
        <v>33.333333333333343</v>
      </c>
      <c r="X3992">
        <v>100</v>
      </c>
      <c r="Y3992">
        <v>100</v>
      </c>
      <c r="Z3992">
        <v>100</v>
      </c>
      <c r="AA3992">
        <v>5.3897021150420317</v>
      </c>
      <c r="AB3992">
        <v>0</v>
      </c>
      <c r="AC3992">
        <v>1.6996731711975963</v>
      </c>
      <c r="AE3992">
        <v>96.547354094836393</v>
      </c>
      <c r="AG3992">
        <v>8.1081081081081106</v>
      </c>
      <c r="AH3992">
        <v>11.918310571573089</v>
      </c>
      <c r="AI3992">
        <v>2</v>
      </c>
      <c r="AJ3992">
        <v>128.30000000000001</v>
      </c>
      <c r="AK3992">
        <v>31.288086835121177</v>
      </c>
    </row>
    <row r="3993" spans="1:37">
      <c r="A3993">
        <v>18</v>
      </c>
      <c r="B3993">
        <v>266</v>
      </c>
      <c r="C3993">
        <v>2024</v>
      </c>
      <c r="E3993">
        <v>99</v>
      </c>
      <c r="G3993">
        <v>99</v>
      </c>
      <c r="H3993">
        <v>2</v>
      </c>
      <c r="I3993">
        <v>99</v>
      </c>
      <c r="J3993">
        <v>181</v>
      </c>
      <c r="K3993">
        <v>99</v>
      </c>
      <c r="L3993">
        <v>11</v>
      </c>
      <c r="M3993">
        <v>99</v>
      </c>
      <c r="N3993">
        <v>99</v>
      </c>
      <c r="O3993">
        <v>99</v>
      </c>
      <c r="P3993">
        <v>99</v>
      </c>
      <c r="Q3993">
        <v>9</v>
      </c>
      <c r="R3993">
        <v>11</v>
      </c>
      <c r="S3993">
        <v>11</v>
      </c>
      <c r="T3993">
        <v>8.2727272727272734</v>
      </c>
      <c r="U3993">
        <v>54.563636363636334</v>
      </c>
      <c r="V3993">
        <v>0</v>
      </c>
      <c r="W3993">
        <v>27.272727272727277</v>
      </c>
      <c r="X3993">
        <v>100</v>
      </c>
      <c r="Y3993">
        <v>100</v>
      </c>
      <c r="Z3993">
        <v>100</v>
      </c>
      <c r="AA3993">
        <v>5.3919591189563789</v>
      </c>
      <c r="AB3993">
        <v>0</v>
      </c>
      <c r="AC3993">
        <v>1.6006197146962693</v>
      </c>
      <c r="AE3993">
        <v>4.9603193410001163</v>
      </c>
      <c r="AG3993">
        <v>7.2847682119205297</v>
      </c>
      <c r="AH3993">
        <v>10.759550400659702</v>
      </c>
      <c r="AI3993">
        <v>6</v>
      </c>
      <c r="AJ3993">
        <v>117.4166666666667</v>
      </c>
      <c r="AK3993">
        <v>33.035618085476997</v>
      </c>
    </row>
    <row r="3994" spans="1:37">
      <c r="A3994">
        <v>18</v>
      </c>
      <c r="B3994">
        <v>267</v>
      </c>
      <c r="C3994">
        <v>2024</v>
      </c>
      <c r="E3994">
        <v>99</v>
      </c>
      <c r="G3994">
        <v>99</v>
      </c>
      <c r="H3994">
        <v>1</v>
      </c>
      <c r="I3994">
        <v>99</v>
      </c>
      <c r="J3994">
        <v>262</v>
      </c>
      <c r="K3994">
        <v>99</v>
      </c>
      <c r="L3994">
        <v>11</v>
      </c>
      <c r="M3994">
        <v>99</v>
      </c>
      <c r="N3994">
        <v>99</v>
      </c>
      <c r="O3994">
        <v>99</v>
      </c>
      <c r="P3994">
        <v>99</v>
      </c>
      <c r="R3994">
        <v>0</v>
      </c>
    </row>
    <row r="3995" spans="1:37">
      <c r="A3995">
        <v>18</v>
      </c>
      <c r="B3995">
        <v>268</v>
      </c>
      <c r="C3995">
        <v>2024</v>
      </c>
      <c r="E3995">
        <v>99</v>
      </c>
      <c r="G3995">
        <v>99</v>
      </c>
      <c r="H3995">
        <v>2</v>
      </c>
      <c r="I3995">
        <v>99</v>
      </c>
      <c r="J3995">
        <v>267</v>
      </c>
      <c r="K3995">
        <v>99</v>
      </c>
      <c r="L3995">
        <v>11</v>
      </c>
      <c r="M3995">
        <v>99</v>
      </c>
      <c r="N3995">
        <v>99</v>
      </c>
      <c r="O3995">
        <v>99</v>
      </c>
      <c r="P3995">
        <v>99</v>
      </c>
      <c r="R3995">
        <v>0</v>
      </c>
    </row>
    <row r="3996" spans="1:37">
      <c r="A3996">
        <v>18</v>
      </c>
      <c r="B3996">
        <v>269</v>
      </c>
      <c r="C3996">
        <v>2024</v>
      </c>
      <c r="E3996">
        <v>99</v>
      </c>
      <c r="G3996">
        <v>99</v>
      </c>
      <c r="H3996">
        <v>1</v>
      </c>
      <c r="I3996">
        <v>99</v>
      </c>
      <c r="J3996">
        <v>309</v>
      </c>
      <c r="K3996">
        <v>99</v>
      </c>
      <c r="L3996">
        <v>11</v>
      </c>
      <c r="M3996">
        <v>99</v>
      </c>
      <c r="N3996">
        <v>99</v>
      </c>
      <c r="O3996">
        <v>99</v>
      </c>
      <c r="P3996">
        <v>99</v>
      </c>
      <c r="Q3996">
        <v>22</v>
      </c>
      <c r="R3996">
        <v>22</v>
      </c>
      <c r="S3996">
        <v>11</v>
      </c>
      <c r="T3996">
        <v>9</v>
      </c>
      <c r="U3996">
        <v>57.181818181818173</v>
      </c>
      <c r="V3996">
        <v>0</v>
      </c>
      <c r="W3996">
        <v>72.727272727272734</v>
      </c>
      <c r="X3996">
        <v>100</v>
      </c>
      <c r="Y3996">
        <v>100</v>
      </c>
      <c r="Z3996">
        <v>100</v>
      </c>
      <c r="AA3996">
        <v>6.9624731997941263</v>
      </c>
      <c r="AB3996">
        <v>0</v>
      </c>
      <c r="AC3996">
        <v>1.0871146130092182</v>
      </c>
      <c r="AE3996">
        <v>-13.572094917880172</v>
      </c>
      <c r="AG3996">
        <v>6.5868263473053892</v>
      </c>
      <c r="AH3996">
        <v>8.9931014762126011</v>
      </c>
      <c r="AI3996">
        <v>22</v>
      </c>
      <c r="AJ3996">
        <v>119.55454545454543</v>
      </c>
      <c r="AK3996">
        <v>33.377807264049117</v>
      </c>
    </row>
    <row r="3997" spans="1:37">
      <c r="A3997">
        <v>18</v>
      </c>
      <c r="B3997">
        <v>270</v>
      </c>
      <c r="C3997">
        <v>2024</v>
      </c>
      <c r="E3997">
        <v>99</v>
      </c>
      <c r="G3997">
        <v>99</v>
      </c>
      <c r="H3997">
        <v>2</v>
      </c>
      <c r="I3997">
        <v>99</v>
      </c>
      <c r="J3997">
        <v>470</v>
      </c>
      <c r="K3997">
        <v>99</v>
      </c>
      <c r="L3997">
        <v>11</v>
      </c>
      <c r="M3997">
        <v>99</v>
      </c>
      <c r="N3997">
        <v>99</v>
      </c>
      <c r="O3997">
        <v>99</v>
      </c>
      <c r="P3997">
        <v>99</v>
      </c>
      <c r="Q3997">
        <v>2</v>
      </c>
      <c r="R3997">
        <v>2</v>
      </c>
      <c r="S3997">
        <v>11</v>
      </c>
      <c r="T3997">
        <v>6.5</v>
      </c>
      <c r="U3997">
        <v>53.95</v>
      </c>
      <c r="V3997">
        <v>0</v>
      </c>
      <c r="W3997">
        <v>0</v>
      </c>
      <c r="X3997">
        <v>100</v>
      </c>
      <c r="Y3997">
        <v>100</v>
      </c>
      <c r="Z3997">
        <v>100</v>
      </c>
      <c r="AA3997">
        <v>4.9499999999999602</v>
      </c>
      <c r="AB3997">
        <v>0</v>
      </c>
      <c r="AC3997">
        <v>0.5</v>
      </c>
      <c r="AE3997">
        <v>99.999999999999375</v>
      </c>
      <c r="AG3997">
        <v>3.2258064516129026</v>
      </c>
      <c r="AH3997">
        <v>4.5294265804718332</v>
      </c>
      <c r="AI3997">
        <v>0</v>
      </c>
    </row>
    <row r="3998" spans="1:37">
      <c r="A3998">
        <v>18</v>
      </c>
      <c r="B3998">
        <v>271</v>
      </c>
      <c r="C3998">
        <v>2024</v>
      </c>
      <c r="E3998">
        <v>99</v>
      </c>
      <c r="G3998">
        <v>99</v>
      </c>
      <c r="H3998">
        <v>2</v>
      </c>
      <c r="I3998">
        <v>99</v>
      </c>
      <c r="J3998">
        <v>629</v>
      </c>
      <c r="K3998">
        <v>99</v>
      </c>
      <c r="L3998">
        <v>11</v>
      </c>
      <c r="M3998">
        <v>99</v>
      </c>
      <c r="N3998">
        <v>99</v>
      </c>
      <c r="O3998">
        <v>99</v>
      </c>
      <c r="P3998">
        <v>99</v>
      </c>
      <c r="R3998">
        <v>0</v>
      </c>
    </row>
    <row r="3999" spans="1:37">
      <c r="A3999">
        <v>18</v>
      </c>
      <c r="B3999">
        <v>272</v>
      </c>
      <c r="C3999">
        <v>2024</v>
      </c>
      <c r="E3999">
        <v>99</v>
      </c>
      <c r="G3999">
        <v>99</v>
      </c>
      <c r="H3999">
        <v>1</v>
      </c>
      <c r="I3999">
        <v>99</v>
      </c>
      <c r="J3999">
        <v>643</v>
      </c>
      <c r="K3999">
        <v>99</v>
      </c>
      <c r="L3999">
        <v>11</v>
      </c>
      <c r="M3999">
        <v>99</v>
      </c>
      <c r="N3999">
        <v>99</v>
      </c>
      <c r="O3999">
        <v>99</v>
      </c>
      <c r="P3999">
        <v>99</v>
      </c>
      <c r="Q3999">
        <v>6</v>
      </c>
      <c r="R3999">
        <v>6</v>
      </c>
      <c r="S3999">
        <v>11</v>
      </c>
      <c r="T3999">
        <v>9.6666666666666643</v>
      </c>
      <c r="U3999">
        <v>62.416666666666671</v>
      </c>
      <c r="V3999">
        <v>0</v>
      </c>
      <c r="W3999">
        <v>83.333333333333314</v>
      </c>
      <c r="X3999">
        <v>100</v>
      </c>
      <c r="Y3999">
        <v>100</v>
      </c>
      <c r="Z3999">
        <v>100</v>
      </c>
      <c r="AA3999">
        <v>5.1863335368595589</v>
      </c>
      <c r="AB3999">
        <v>0</v>
      </c>
      <c r="AC3999">
        <v>1.1055415967851447</v>
      </c>
      <c r="AE3999">
        <v>-31.87776478993084</v>
      </c>
      <c r="AG3999">
        <v>2.8708133971291874</v>
      </c>
      <c r="AH3999">
        <v>4.987813486408375</v>
      </c>
      <c r="AI3999">
        <v>3</v>
      </c>
      <c r="AJ3999">
        <v>120.3</v>
      </c>
      <c r="AK3999">
        <v>34.988860713550935</v>
      </c>
    </row>
    <row r="4000" spans="1:37">
      <c r="A4000">
        <v>18</v>
      </c>
      <c r="B4000">
        <v>273</v>
      </c>
      <c r="C4000">
        <v>2024</v>
      </c>
      <c r="E4000">
        <v>99</v>
      </c>
      <c r="G4000">
        <v>99</v>
      </c>
      <c r="H4000">
        <v>2</v>
      </c>
      <c r="I4000">
        <v>99</v>
      </c>
      <c r="J4000">
        <v>704</v>
      </c>
      <c r="K4000">
        <v>99</v>
      </c>
      <c r="L4000">
        <v>11</v>
      </c>
      <c r="M4000">
        <v>99</v>
      </c>
      <c r="N4000">
        <v>99</v>
      </c>
      <c r="O4000">
        <v>99</v>
      </c>
      <c r="P4000">
        <v>99</v>
      </c>
      <c r="R4000">
        <v>0</v>
      </c>
    </row>
    <row r="4001" spans="1:37">
      <c r="A4001">
        <v>18</v>
      </c>
      <c r="B4001">
        <v>274</v>
      </c>
      <c r="C4001">
        <v>2024</v>
      </c>
      <c r="E4001">
        <v>99</v>
      </c>
      <c r="G4001">
        <v>99</v>
      </c>
      <c r="H4001">
        <v>1</v>
      </c>
      <c r="I4001">
        <v>99</v>
      </c>
      <c r="J4001">
        <v>802</v>
      </c>
      <c r="K4001">
        <v>99</v>
      </c>
      <c r="L4001">
        <v>11</v>
      </c>
      <c r="M4001">
        <v>99</v>
      </c>
      <c r="N4001">
        <v>99</v>
      </c>
      <c r="O4001">
        <v>99</v>
      </c>
      <c r="P4001">
        <v>99</v>
      </c>
      <c r="Q4001">
        <v>5</v>
      </c>
      <c r="R4001">
        <v>6</v>
      </c>
      <c r="S4001">
        <v>11</v>
      </c>
      <c r="T4001">
        <v>10.833333333333336</v>
      </c>
      <c r="U4001">
        <v>60.116666666666646</v>
      </c>
      <c r="V4001">
        <v>0</v>
      </c>
      <c r="W4001">
        <v>100</v>
      </c>
      <c r="X4001">
        <v>100</v>
      </c>
      <c r="Y4001">
        <v>100</v>
      </c>
      <c r="Z4001">
        <v>100</v>
      </c>
      <c r="AA4001">
        <v>3.6264843704184657</v>
      </c>
      <c r="AB4001">
        <v>0</v>
      </c>
      <c r="AC4001">
        <v>0.68718427093626755</v>
      </c>
      <c r="AE4001">
        <v>-41.353511048910896</v>
      </c>
      <c r="AG4001">
        <v>14.285714285714288</v>
      </c>
      <c r="AH4001">
        <v>19.629931972789112</v>
      </c>
      <c r="AI4001">
        <v>6</v>
      </c>
      <c r="AJ4001">
        <v>125.21666666666664</v>
      </c>
      <c r="AK4001">
        <v>30.633672817516278</v>
      </c>
    </row>
    <row r="4002" spans="1:37">
      <c r="A4002">
        <v>18</v>
      </c>
      <c r="B4002">
        <v>275</v>
      </c>
      <c r="C4002">
        <v>2024</v>
      </c>
      <c r="E4002">
        <v>99</v>
      </c>
      <c r="G4002">
        <v>99</v>
      </c>
      <c r="H4002">
        <v>1</v>
      </c>
      <c r="I4002">
        <v>99</v>
      </c>
      <c r="J4002">
        <v>103</v>
      </c>
      <c r="K4002">
        <v>99</v>
      </c>
      <c r="L4002">
        <v>12</v>
      </c>
      <c r="M4002">
        <v>99</v>
      </c>
      <c r="N4002">
        <v>99</v>
      </c>
      <c r="O4002">
        <v>99</v>
      </c>
      <c r="P4002">
        <v>99</v>
      </c>
      <c r="R4002">
        <v>0</v>
      </c>
    </row>
    <row r="4003" spans="1:37">
      <c r="A4003">
        <v>18</v>
      </c>
      <c r="B4003">
        <v>276</v>
      </c>
      <c r="C4003">
        <v>2024</v>
      </c>
      <c r="E4003">
        <v>99</v>
      </c>
      <c r="G4003">
        <v>99</v>
      </c>
      <c r="H4003">
        <v>2</v>
      </c>
      <c r="I4003">
        <v>99</v>
      </c>
      <c r="J4003">
        <v>106</v>
      </c>
      <c r="K4003">
        <v>99</v>
      </c>
      <c r="L4003">
        <v>12</v>
      </c>
      <c r="M4003">
        <v>99</v>
      </c>
      <c r="N4003">
        <v>99</v>
      </c>
      <c r="O4003">
        <v>99</v>
      </c>
      <c r="P4003">
        <v>99</v>
      </c>
      <c r="Q4003">
        <v>3</v>
      </c>
      <c r="R4003">
        <v>3</v>
      </c>
      <c r="S4003">
        <v>12</v>
      </c>
      <c r="T4003">
        <v>9</v>
      </c>
      <c r="U4003">
        <v>59.83333333333335</v>
      </c>
      <c r="V4003">
        <v>0</v>
      </c>
      <c r="W4003">
        <v>66.666666666666686</v>
      </c>
      <c r="X4003">
        <v>100</v>
      </c>
      <c r="Y4003">
        <v>100</v>
      </c>
      <c r="Z4003">
        <v>100</v>
      </c>
      <c r="AA4003">
        <v>4.467910274638605</v>
      </c>
      <c r="AB4003">
        <v>0</v>
      </c>
      <c r="AC4003">
        <v>0.81649658092772603</v>
      </c>
      <c r="AE4003">
        <v>42.031778184839112</v>
      </c>
      <c r="AG4003">
        <v>2.0134228187919465</v>
      </c>
      <c r="AH4003">
        <v>2.8387076368351978</v>
      </c>
      <c r="AI4003">
        <v>3</v>
      </c>
      <c r="AJ4003">
        <v>120.1666666666667</v>
      </c>
      <c r="AK4003">
        <v>34.442644233489176</v>
      </c>
    </row>
    <row r="4004" spans="1:37">
      <c r="A4004">
        <v>18</v>
      </c>
      <c r="B4004">
        <v>277</v>
      </c>
      <c r="C4004">
        <v>2024</v>
      </c>
      <c r="E4004">
        <v>99</v>
      </c>
      <c r="G4004">
        <v>99</v>
      </c>
      <c r="H4004">
        <v>1</v>
      </c>
      <c r="I4004">
        <v>99</v>
      </c>
      <c r="J4004">
        <v>110</v>
      </c>
      <c r="K4004">
        <v>99</v>
      </c>
      <c r="L4004">
        <v>12</v>
      </c>
      <c r="M4004">
        <v>99</v>
      </c>
      <c r="N4004">
        <v>99</v>
      </c>
      <c r="O4004">
        <v>99</v>
      </c>
      <c r="P4004">
        <v>99</v>
      </c>
      <c r="Q4004">
        <v>6</v>
      </c>
      <c r="R4004">
        <v>6</v>
      </c>
      <c r="S4004">
        <v>12</v>
      </c>
      <c r="T4004">
        <v>9.1666666666666643</v>
      </c>
      <c r="U4004">
        <v>67.600000000000023</v>
      </c>
      <c r="V4004">
        <v>0</v>
      </c>
      <c r="W4004">
        <v>50</v>
      </c>
      <c r="X4004">
        <v>100</v>
      </c>
      <c r="Y4004">
        <v>100</v>
      </c>
      <c r="Z4004">
        <v>100</v>
      </c>
      <c r="AA4004">
        <v>2.3323807579379685</v>
      </c>
      <c r="AB4004">
        <v>0</v>
      </c>
      <c r="AC4004">
        <v>1.8633899812498276</v>
      </c>
      <c r="AE4004">
        <v>96.254106100350782</v>
      </c>
      <c r="AG4004">
        <v>1.0452961672473868</v>
      </c>
      <c r="AH4004">
        <v>1.691381294724025</v>
      </c>
      <c r="AI4004">
        <v>6</v>
      </c>
      <c r="AJ4004">
        <v>120.95</v>
      </c>
      <c r="AK4004">
        <v>38.362640766929722</v>
      </c>
    </row>
    <row r="4005" spans="1:37">
      <c r="A4005">
        <v>18</v>
      </c>
      <c r="B4005">
        <v>278</v>
      </c>
      <c r="C4005">
        <v>2024</v>
      </c>
      <c r="E4005">
        <v>99</v>
      </c>
      <c r="G4005">
        <v>99</v>
      </c>
      <c r="H4005">
        <v>1</v>
      </c>
      <c r="I4005">
        <v>99</v>
      </c>
      <c r="J4005">
        <v>111</v>
      </c>
      <c r="K4005">
        <v>99</v>
      </c>
      <c r="L4005">
        <v>12</v>
      </c>
      <c r="M4005">
        <v>99</v>
      </c>
      <c r="N4005">
        <v>99</v>
      </c>
      <c r="O4005">
        <v>99</v>
      </c>
      <c r="P4005">
        <v>99</v>
      </c>
      <c r="Q4005">
        <v>8</v>
      </c>
      <c r="R4005">
        <v>9</v>
      </c>
      <c r="S4005">
        <v>12</v>
      </c>
      <c r="T4005">
        <v>8.8888888888888893</v>
      </c>
      <c r="U4005">
        <v>65.922222222222217</v>
      </c>
      <c r="V4005">
        <v>0</v>
      </c>
      <c r="W4005">
        <v>55.555555555555557</v>
      </c>
      <c r="X4005">
        <v>100</v>
      </c>
      <c r="Y4005">
        <v>100</v>
      </c>
      <c r="Z4005">
        <v>100</v>
      </c>
      <c r="AA4005">
        <v>4.4626294634883372</v>
      </c>
      <c r="AB4005">
        <v>0</v>
      </c>
      <c r="AC4005">
        <v>1.3698697784375469</v>
      </c>
      <c r="AE4005">
        <v>72.924314701286946</v>
      </c>
      <c r="AG4005">
        <v>1.8595041322314048</v>
      </c>
      <c r="AH4005">
        <v>2.6261392256585276</v>
      </c>
      <c r="AI4005">
        <v>9</v>
      </c>
      <c r="AJ4005">
        <v>121.57777777777778</v>
      </c>
      <c r="AK4005">
        <v>36.625433370623192</v>
      </c>
    </row>
    <row r="4006" spans="1:37">
      <c r="A4006">
        <v>18</v>
      </c>
      <c r="B4006">
        <v>279</v>
      </c>
      <c r="C4006">
        <v>2024</v>
      </c>
      <c r="E4006">
        <v>99</v>
      </c>
      <c r="G4006">
        <v>99</v>
      </c>
      <c r="H4006">
        <v>1</v>
      </c>
      <c r="I4006">
        <v>99</v>
      </c>
      <c r="J4006">
        <v>116</v>
      </c>
      <c r="K4006">
        <v>99</v>
      </c>
      <c r="L4006">
        <v>12</v>
      </c>
      <c r="M4006">
        <v>99</v>
      </c>
      <c r="N4006">
        <v>99</v>
      </c>
      <c r="O4006">
        <v>99</v>
      </c>
      <c r="P4006">
        <v>99</v>
      </c>
      <c r="Q4006">
        <v>10</v>
      </c>
      <c r="R4006">
        <v>11</v>
      </c>
      <c r="S4006">
        <v>12</v>
      </c>
      <c r="T4006">
        <v>6.7272727272727284</v>
      </c>
      <c r="U4006">
        <v>62.136363636363633</v>
      </c>
      <c r="V4006">
        <v>0</v>
      </c>
      <c r="W4006">
        <v>18.181818181818183</v>
      </c>
      <c r="X4006">
        <v>100</v>
      </c>
      <c r="Y4006">
        <v>100</v>
      </c>
      <c r="Z4006">
        <v>100</v>
      </c>
      <c r="AA4006">
        <v>7.1079050394322669</v>
      </c>
      <c r="AB4006">
        <v>0</v>
      </c>
      <c r="AC4006">
        <v>2.5616368733827941</v>
      </c>
      <c r="AE4006">
        <v>36.652025291044382</v>
      </c>
      <c r="AG4006">
        <v>3.0303030303030303</v>
      </c>
      <c r="AH4006">
        <v>4.4429565974817811</v>
      </c>
      <c r="AI4006">
        <v>2</v>
      </c>
      <c r="AJ4006">
        <v>121.8</v>
      </c>
      <c r="AK4006">
        <v>37.34498913529373</v>
      </c>
    </row>
    <row r="4007" spans="1:37">
      <c r="A4007">
        <v>18</v>
      </c>
      <c r="B4007">
        <v>280</v>
      </c>
      <c r="C4007">
        <v>2024</v>
      </c>
      <c r="E4007">
        <v>99</v>
      </c>
      <c r="G4007">
        <v>99</v>
      </c>
      <c r="H4007">
        <v>2</v>
      </c>
      <c r="I4007">
        <v>99</v>
      </c>
      <c r="J4007">
        <v>117</v>
      </c>
      <c r="K4007">
        <v>99</v>
      </c>
      <c r="L4007">
        <v>12</v>
      </c>
      <c r="M4007">
        <v>99</v>
      </c>
      <c r="N4007">
        <v>99</v>
      </c>
      <c r="O4007">
        <v>99</v>
      </c>
      <c r="P4007">
        <v>99</v>
      </c>
      <c r="Q4007">
        <v>12</v>
      </c>
      <c r="R4007">
        <v>13</v>
      </c>
      <c r="S4007">
        <v>12</v>
      </c>
      <c r="T4007">
        <v>8.9230769230769216</v>
      </c>
      <c r="U4007">
        <v>59.638461538461549</v>
      </c>
      <c r="V4007">
        <v>0</v>
      </c>
      <c r="W4007">
        <v>61.538461538461519</v>
      </c>
      <c r="X4007">
        <v>100</v>
      </c>
      <c r="Y4007">
        <v>100</v>
      </c>
      <c r="Z4007">
        <v>100</v>
      </c>
      <c r="AA4007">
        <v>7.9268325676912896</v>
      </c>
      <c r="AB4007">
        <v>0</v>
      </c>
      <c r="AC4007">
        <v>2.4006902360503442</v>
      </c>
      <c r="AE4007">
        <v>26.896365118736796</v>
      </c>
      <c r="AG4007">
        <v>3.9755351681957185</v>
      </c>
      <c r="AH4007">
        <v>5.3640244366494407</v>
      </c>
      <c r="AI4007">
        <v>13</v>
      </c>
      <c r="AJ4007">
        <v>120.83076923076921</v>
      </c>
      <c r="AK4007">
        <v>33.675922107746487</v>
      </c>
    </row>
    <row r="4008" spans="1:37">
      <c r="A4008">
        <v>18</v>
      </c>
      <c r="B4008">
        <v>281</v>
      </c>
      <c r="C4008">
        <v>2024</v>
      </c>
      <c r="E4008">
        <v>99</v>
      </c>
      <c r="G4008">
        <v>99</v>
      </c>
      <c r="H4008">
        <v>1</v>
      </c>
      <c r="I4008">
        <v>99</v>
      </c>
      <c r="J4008">
        <v>134</v>
      </c>
      <c r="K4008">
        <v>99</v>
      </c>
      <c r="L4008">
        <v>12</v>
      </c>
      <c r="M4008">
        <v>99</v>
      </c>
      <c r="N4008">
        <v>99</v>
      </c>
      <c r="O4008">
        <v>99</v>
      </c>
      <c r="P4008">
        <v>99</v>
      </c>
      <c r="Q4008">
        <v>4</v>
      </c>
      <c r="R4008">
        <v>4</v>
      </c>
      <c r="S4008">
        <v>12</v>
      </c>
      <c r="T4008">
        <v>10</v>
      </c>
      <c r="U4008">
        <v>61.725000000000001</v>
      </c>
      <c r="V4008">
        <v>0</v>
      </c>
      <c r="W4008">
        <v>75</v>
      </c>
      <c r="X4008">
        <v>100</v>
      </c>
      <c r="Y4008">
        <v>100</v>
      </c>
      <c r="Z4008">
        <v>100</v>
      </c>
      <c r="AA4008">
        <v>4.4194880925283799</v>
      </c>
      <c r="AB4008">
        <v>0</v>
      </c>
      <c r="AC4008">
        <v>1.2247448713915889</v>
      </c>
      <c r="AE4008">
        <v>55.886611878918472</v>
      </c>
      <c r="AG4008">
        <v>0.7619047619047622</v>
      </c>
      <c r="AH4008">
        <v>1.101140833638091</v>
      </c>
      <c r="AI4008">
        <v>4</v>
      </c>
      <c r="AJ4008">
        <v>118.47499999999999</v>
      </c>
      <c r="AK4008">
        <v>37.096009106688243</v>
      </c>
    </row>
    <row r="4009" spans="1:37">
      <c r="A4009">
        <v>18</v>
      </c>
      <c r="B4009">
        <v>282</v>
      </c>
      <c r="C4009">
        <v>2024</v>
      </c>
      <c r="E4009">
        <v>99</v>
      </c>
      <c r="G4009">
        <v>99</v>
      </c>
      <c r="H4009">
        <v>2</v>
      </c>
      <c r="I4009">
        <v>99</v>
      </c>
      <c r="J4009">
        <v>141</v>
      </c>
      <c r="K4009">
        <v>99</v>
      </c>
      <c r="L4009">
        <v>12</v>
      </c>
      <c r="M4009">
        <v>99</v>
      </c>
      <c r="N4009">
        <v>99</v>
      </c>
      <c r="O4009">
        <v>99</v>
      </c>
      <c r="P4009">
        <v>99</v>
      </c>
      <c r="Q4009">
        <v>6</v>
      </c>
      <c r="R4009">
        <v>7</v>
      </c>
      <c r="S4009">
        <v>12</v>
      </c>
      <c r="T4009">
        <v>10.714285714285712</v>
      </c>
      <c r="U4009">
        <v>60.857142857142847</v>
      </c>
      <c r="V4009">
        <v>0</v>
      </c>
      <c r="W4009">
        <v>85.714285714285694</v>
      </c>
      <c r="X4009">
        <v>100</v>
      </c>
      <c r="Y4009">
        <v>100</v>
      </c>
      <c r="Z4009">
        <v>100</v>
      </c>
      <c r="AA4009">
        <v>9.0998990799517259</v>
      </c>
      <c r="AB4009">
        <v>0</v>
      </c>
      <c r="AC4009">
        <v>1.8294640678379619</v>
      </c>
      <c r="AE4009">
        <v>15.88724019506256</v>
      </c>
      <c r="AG4009">
        <v>1.3779527559055118</v>
      </c>
      <c r="AH4009">
        <v>2.0190721747208373</v>
      </c>
      <c r="AI4009">
        <v>6</v>
      </c>
      <c r="AJ4009">
        <v>118.56666666666663</v>
      </c>
      <c r="AK4009">
        <v>37.253178605785301</v>
      </c>
    </row>
    <row r="4010" spans="1:37">
      <c r="A4010">
        <v>18</v>
      </c>
      <c r="B4010">
        <v>283</v>
      </c>
      <c r="C4010">
        <v>2024</v>
      </c>
      <c r="E4010">
        <v>99</v>
      </c>
      <c r="G4010">
        <v>99</v>
      </c>
      <c r="H4010">
        <v>2</v>
      </c>
      <c r="I4010">
        <v>99</v>
      </c>
      <c r="J4010">
        <v>143</v>
      </c>
      <c r="K4010">
        <v>99</v>
      </c>
      <c r="L4010">
        <v>12</v>
      </c>
      <c r="M4010">
        <v>99</v>
      </c>
      <c r="N4010">
        <v>99</v>
      </c>
      <c r="O4010">
        <v>99</v>
      </c>
      <c r="P4010">
        <v>99</v>
      </c>
      <c r="R4010">
        <v>0</v>
      </c>
    </row>
    <row r="4011" spans="1:37">
      <c r="A4011">
        <v>18</v>
      </c>
      <c r="B4011">
        <v>284</v>
      </c>
      <c r="C4011">
        <v>2024</v>
      </c>
      <c r="E4011">
        <v>99</v>
      </c>
      <c r="G4011">
        <v>99</v>
      </c>
      <c r="H4011">
        <v>2</v>
      </c>
      <c r="I4011">
        <v>99</v>
      </c>
      <c r="J4011">
        <v>147</v>
      </c>
      <c r="K4011">
        <v>99</v>
      </c>
      <c r="L4011">
        <v>12</v>
      </c>
      <c r="M4011">
        <v>99</v>
      </c>
      <c r="N4011">
        <v>99</v>
      </c>
      <c r="O4011">
        <v>99</v>
      </c>
      <c r="P4011">
        <v>99</v>
      </c>
      <c r="Q4011">
        <v>1</v>
      </c>
      <c r="R4011">
        <v>1</v>
      </c>
      <c r="S4011">
        <v>12</v>
      </c>
      <c r="T4011">
        <v>9</v>
      </c>
      <c r="U4011">
        <v>58.1</v>
      </c>
      <c r="V4011">
        <v>0</v>
      </c>
      <c r="W4011">
        <v>100</v>
      </c>
      <c r="X4011">
        <v>100</v>
      </c>
      <c r="Y4011">
        <v>100</v>
      </c>
      <c r="Z4011">
        <v>100</v>
      </c>
      <c r="AA4011">
        <v>0</v>
      </c>
      <c r="AB4011">
        <v>0</v>
      </c>
      <c r="AC4011">
        <v>0</v>
      </c>
      <c r="AG4011">
        <v>2.2222222222222223</v>
      </c>
      <c r="AH4011">
        <v>3.1576086956521738</v>
      </c>
      <c r="AI4011">
        <v>1</v>
      </c>
      <c r="AJ4011">
        <v>119.4</v>
      </c>
      <c r="AK4011">
        <v>34.132111211531189</v>
      </c>
    </row>
    <row r="4012" spans="1:37">
      <c r="A4012">
        <v>18</v>
      </c>
      <c r="B4012">
        <v>285</v>
      </c>
      <c r="C4012">
        <v>2024</v>
      </c>
      <c r="E4012">
        <v>99</v>
      </c>
      <c r="G4012">
        <v>99</v>
      </c>
      <c r="H4012">
        <v>1</v>
      </c>
      <c r="I4012">
        <v>99</v>
      </c>
      <c r="J4012">
        <v>155</v>
      </c>
      <c r="K4012">
        <v>99</v>
      </c>
      <c r="L4012">
        <v>12</v>
      </c>
      <c r="M4012">
        <v>99</v>
      </c>
      <c r="N4012">
        <v>99</v>
      </c>
      <c r="O4012">
        <v>99</v>
      </c>
      <c r="P4012">
        <v>99</v>
      </c>
      <c r="Q4012">
        <v>5</v>
      </c>
      <c r="R4012">
        <v>6</v>
      </c>
      <c r="S4012">
        <v>12</v>
      </c>
      <c r="T4012">
        <v>10.166666666666664</v>
      </c>
      <c r="U4012">
        <v>65.733333333333348</v>
      </c>
      <c r="V4012">
        <v>0</v>
      </c>
      <c r="W4012">
        <v>66.666666666666686</v>
      </c>
      <c r="X4012">
        <v>100</v>
      </c>
      <c r="Y4012">
        <v>100</v>
      </c>
      <c r="Z4012">
        <v>100</v>
      </c>
      <c r="AA4012">
        <v>8.0068026632912606</v>
      </c>
      <c r="AB4012">
        <v>0</v>
      </c>
      <c r="AC4012">
        <v>2.5440562537456257</v>
      </c>
      <c r="AE4012">
        <v>21.737018810763157</v>
      </c>
      <c r="AG4012">
        <v>3.2432432432432439</v>
      </c>
      <c r="AH4012">
        <v>4.645848303158095</v>
      </c>
      <c r="AI4012">
        <v>6</v>
      </c>
      <c r="AJ4012">
        <v>124.06666666666663</v>
      </c>
      <c r="AK4012">
        <v>34.294619349904423</v>
      </c>
    </row>
    <row r="4013" spans="1:37">
      <c r="A4013">
        <v>18</v>
      </c>
      <c r="B4013">
        <v>286</v>
      </c>
      <c r="C4013">
        <v>2024</v>
      </c>
      <c r="E4013">
        <v>99</v>
      </c>
      <c r="G4013">
        <v>99</v>
      </c>
      <c r="H4013">
        <v>2</v>
      </c>
      <c r="I4013">
        <v>99</v>
      </c>
      <c r="J4013">
        <v>160</v>
      </c>
      <c r="K4013">
        <v>99</v>
      </c>
      <c r="L4013">
        <v>12</v>
      </c>
      <c r="M4013">
        <v>99</v>
      </c>
      <c r="N4013">
        <v>99</v>
      </c>
      <c r="O4013">
        <v>99</v>
      </c>
      <c r="P4013">
        <v>99</v>
      </c>
      <c r="R4013">
        <v>0</v>
      </c>
    </row>
    <row r="4014" spans="1:37">
      <c r="A4014">
        <v>18</v>
      </c>
      <c r="B4014">
        <v>287</v>
      </c>
      <c r="C4014">
        <v>2024</v>
      </c>
      <c r="E4014">
        <v>99</v>
      </c>
      <c r="G4014">
        <v>99</v>
      </c>
      <c r="H4014">
        <v>1</v>
      </c>
      <c r="I4014">
        <v>99</v>
      </c>
      <c r="J4014">
        <v>171</v>
      </c>
      <c r="K4014">
        <v>99</v>
      </c>
      <c r="L4014">
        <v>12</v>
      </c>
      <c r="M4014">
        <v>99</v>
      </c>
      <c r="N4014">
        <v>99</v>
      </c>
      <c r="O4014">
        <v>99</v>
      </c>
      <c r="P4014">
        <v>99</v>
      </c>
      <c r="R4014">
        <v>0</v>
      </c>
    </row>
    <row r="4015" spans="1:37">
      <c r="A4015">
        <v>18</v>
      </c>
      <c r="B4015">
        <v>288</v>
      </c>
      <c r="C4015">
        <v>2024</v>
      </c>
      <c r="E4015">
        <v>99</v>
      </c>
      <c r="G4015">
        <v>99</v>
      </c>
      <c r="H4015">
        <v>2</v>
      </c>
      <c r="I4015">
        <v>99</v>
      </c>
      <c r="J4015">
        <v>175</v>
      </c>
      <c r="K4015">
        <v>99</v>
      </c>
      <c r="L4015">
        <v>12</v>
      </c>
      <c r="M4015">
        <v>99</v>
      </c>
      <c r="N4015">
        <v>99</v>
      </c>
      <c r="O4015">
        <v>99</v>
      </c>
      <c r="P4015">
        <v>99</v>
      </c>
      <c r="Q4015">
        <v>5</v>
      </c>
      <c r="R4015">
        <v>5</v>
      </c>
      <c r="S4015">
        <v>12</v>
      </c>
      <c r="T4015">
        <v>9.1999999999999993</v>
      </c>
      <c r="U4015">
        <v>60.500000000000014</v>
      </c>
      <c r="V4015">
        <v>0</v>
      </c>
      <c r="W4015">
        <v>80</v>
      </c>
      <c r="X4015">
        <v>100</v>
      </c>
      <c r="Y4015">
        <v>100</v>
      </c>
      <c r="Z4015">
        <v>100</v>
      </c>
      <c r="AA4015">
        <v>5.2478567053606451</v>
      </c>
      <c r="AB4015">
        <v>0</v>
      </c>
      <c r="AC4015">
        <v>0.74833147735479744</v>
      </c>
      <c r="AE4015">
        <v>30.556616567602759</v>
      </c>
      <c r="AG4015">
        <v>5.2631578947368443</v>
      </c>
      <c r="AH4015">
        <v>7.7659683713288192</v>
      </c>
      <c r="AI4015">
        <v>0</v>
      </c>
    </row>
    <row r="4016" spans="1:37">
      <c r="A4016">
        <v>18</v>
      </c>
      <c r="B4016">
        <v>289</v>
      </c>
      <c r="C4016">
        <v>2024</v>
      </c>
      <c r="E4016">
        <v>99</v>
      </c>
      <c r="G4016">
        <v>99</v>
      </c>
      <c r="H4016">
        <v>2</v>
      </c>
      <c r="I4016">
        <v>99</v>
      </c>
      <c r="J4016">
        <v>177</v>
      </c>
      <c r="K4016">
        <v>99</v>
      </c>
      <c r="L4016">
        <v>12</v>
      </c>
      <c r="M4016">
        <v>99</v>
      </c>
      <c r="N4016">
        <v>99</v>
      </c>
      <c r="O4016">
        <v>99</v>
      </c>
      <c r="P4016">
        <v>99</v>
      </c>
      <c r="R4016">
        <v>0</v>
      </c>
    </row>
    <row r="4017" spans="1:37">
      <c r="A4017">
        <v>18</v>
      </c>
      <c r="B4017">
        <v>290</v>
      </c>
      <c r="C4017">
        <v>2024</v>
      </c>
      <c r="E4017">
        <v>99</v>
      </c>
      <c r="G4017">
        <v>99</v>
      </c>
      <c r="H4017">
        <v>2</v>
      </c>
      <c r="I4017">
        <v>99</v>
      </c>
      <c r="J4017">
        <v>178</v>
      </c>
      <c r="K4017">
        <v>99</v>
      </c>
      <c r="L4017">
        <v>12</v>
      </c>
      <c r="M4017">
        <v>99</v>
      </c>
      <c r="N4017">
        <v>99</v>
      </c>
      <c r="O4017">
        <v>99</v>
      </c>
      <c r="P4017">
        <v>99</v>
      </c>
      <c r="R4017">
        <v>0</v>
      </c>
    </row>
    <row r="4018" spans="1:37">
      <c r="A4018">
        <v>18</v>
      </c>
      <c r="B4018">
        <v>291</v>
      </c>
      <c r="C4018">
        <v>2024</v>
      </c>
      <c r="E4018">
        <v>99</v>
      </c>
      <c r="G4018">
        <v>99</v>
      </c>
      <c r="H4018">
        <v>2</v>
      </c>
      <c r="I4018">
        <v>99</v>
      </c>
      <c r="J4018">
        <v>181</v>
      </c>
      <c r="K4018">
        <v>99</v>
      </c>
      <c r="L4018">
        <v>12</v>
      </c>
      <c r="M4018">
        <v>99</v>
      </c>
      <c r="N4018">
        <v>99</v>
      </c>
      <c r="O4018">
        <v>99</v>
      </c>
      <c r="P4018">
        <v>99</v>
      </c>
      <c r="Q4018">
        <v>1</v>
      </c>
      <c r="R4018">
        <v>1</v>
      </c>
      <c r="S4018">
        <v>12</v>
      </c>
      <c r="T4018">
        <v>7</v>
      </c>
      <c r="U4018">
        <v>70.8</v>
      </c>
      <c r="V4018">
        <v>0</v>
      </c>
      <c r="W4018">
        <v>0</v>
      </c>
      <c r="X4018">
        <v>100</v>
      </c>
      <c r="Y4018">
        <v>100</v>
      </c>
      <c r="Z4018">
        <v>100</v>
      </c>
      <c r="AA4018">
        <v>0</v>
      </c>
      <c r="AB4018">
        <v>0</v>
      </c>
      <c r="AC4018">
        <v>0</v>
      </c>
      <c r="AG4018">
        <v>0.66225165562913901</v>
      </c>
      <c r="AH4018">
        <v>1.269203879318072</v>
      </c>
      <c r="AI4018">
        <v>0</v>
      </c>
    </row>
    <row r="4019" spans="1:37">
      <c r="A4019">
        <v>18</v>
      </c>
      <c r="B4019">
        <v>292</v>
      </c>
      <c r="C4019">
        <v>2024</v>
      </c>
      <c r="E4019">
        <v>99</v>
      </c>
      <c r="G4019">
        <v>99</v>
      </c>
      <c r="H4019">
        <v>1</v>
      </c>
      <c r="I4019">
        <v>99</v>
      </c>
      <c r="J4019">
        <v>262</v>
      </c>
      <c r="K4019">
        <v>99</v>
      </c>
      <c r="L4019">
        <v>12</v>
      </c>
      <c r="M4019">
        <v>99</v>
      </c>
      <c r="N4019">
        <v>99</v>
      </c>
      <c r="O4019">
        <v>99</v>
      </c>
      <c r="P4019">
        <v>99</v>
      </c>
      <c r="R4019">
        <v>0</v>
      </c>
    </row>
    <row r="4020" spans="1:37">
      <c r="A4020">
        <v>18</v>
      </c>
      <c r="B4020">
        <v>293</v>
      </c>
      <c r="C4020">
        <v>2024</v>
      </c>
      <c r="E4020">
        <v>99</v>
      </c>
      <c r="G4020">
        <v>99</v>
      </c>
      <c r="H4020">
        <v>2</v>
      </c>
      <c r="I4020">
        <v>99</v>
      </c>
      <c r="J4020">
        <v>267</v>
      </c>
      <c r="K4020">
        <v>99</v>
      </c>
      <c r="L4020">
        <v>12</v>
      </c>
      <c r="M4020">
        <v>99</v>
      </c>
      <c r="N4020">
        <v>99</v>
      </c>
      <c r="O4020">
        <v>99</v>
      </c>
      <c r="P4020">
        <v>99</v>
      </c>
      <c r="R4020">
        <v>0</v>
      </c>
    </row>
    <row r="4021" spans="1:37">
      <c r="A4021">
        <v>18</v>
      </c>
      <c r="B4021">
        <v>294</v>
      </c>
      <c r="C4021">
        <v>2024</v>
      </c>
      <c r="E4021">
        <v>99</v>
      </c>
      <c r="G4021">
        <v>99</v>
      </c>
      <c r="H4021">
        <v>1</v>
      </c>
      <c r="I4021">
        <v>99</v>
      </c>
      <c r="J4021">
        <v>309</v>
      </c>
      <c r="K4021">
        <v>99</v>
      </c>
      <c r="L4021">
        <v>12</v>
      </c>
      <c r="M4021">
        <v>99</v>
      </c>
      <c r="N4021">
        <v>99</v>
      </c>
      <c r="O4021">
        <v>99</v>
      </c>
      <c r="P4021">
        <v>99</v>
      </c>
      <c r="Q4021">
        <v>6</v>
      </c>
      <c r="R4021">
        <v>6</v>
      </c>
      <c r="S4021">
        <v>12</v>
      </c>
      <c r="T4021">
        <v>9.8333333333333357</v>
      </c>
      <c r="U4021">
        <v>66.833333333333314</v>
      </c>
      <c r="V4021">
        <v>0</v>
      </c>
      <c r="W4021">
        <v>83.333333333333314</v>
      </c>
      <c r="X4021">
        <v>100</v>
      </c>
      <c r="Y4021">
        <v>100</v>
      </c>
      <c r="Z4021">
        <v>100</v>
      </c>
      <c r="AA4021">
        <v>5.3102626007467828</v>
      </c>
      <c r="AB4021">
        <v>0</v>
      </c>
      <c r="AC4021">
        <v>1.0671873729054688</v>
      </c>
      <c r="AE4021">
        <v>85.680551134731985</v>
      </c>
      <c r="AG4021">
        <v>1.7964071856287425</v>
      </c>
      <c r="AH4021">
        <v>2.8666404546591839</v>
      </c>
      <c r="AI4021">
        <v>6</v>
      </c>
      <c r="AJ4021">
        <v>123.98333333333331</v>
      </c>
      <c r="AK4021">
        <v>35.124224167840723</v>
      </c>
    </row>
    <row r="4022" spans="1:37">
      <c r="A4022">
        <v>18</v>
      </c>
      <c r="B4022">
        <v>295</v>
      </c>
      <c r="C4022">
        <v>2024</v>
      </c>
      <c r="E4022">
        <v>99</v>
      </c>
      <c r="G4022">
        <v>99</v>
      </c>
      <c r="H4022">
        <v>2</v>
      </c>
      <c r="I4022">
        <v>99</v>
      </c>
      <c r="J4022">
        <v>470</v>
      </c>
      <c r="K4022">
        <v>99</v>
      </c>
      <c r="L4022">
        <v>12</v>
      </c>
      <c r="M4022">
        <v>99</v>
      </c>
      <c r="N4022">
        <v>99</v>
      </c>
      <c r="O4022">
        <v>99</v>
      </c>
      <c r="P4022">
        <v>99</v>
      </c>
      <c r="Q4022">
        <v>1</v>
      </c>
      <c r="R4022">
        <v>1</v>
      </c>
      <c r="S4022">
        <v>12</v>
      </c>
      <c r="T4022">
        <v>14</v>
      </c>
      <c r="U4022">
        <v>52.1</v>
      </c>
      <c r="V4022">
        <v>0</v>
      </c>
      <c r="W4022">
        <v>100</v>
      </c>
      <c r="X4022">
        <v>100</v>
      </c>
      <c r="Y4022">
        <v>100</v>
      </c>
      <c r="Z4022">
        <v>100</v>
      </c>
      <c r="AA4022">
        <v>0</v>
      </c>
      <c r="AB4022">
        <v>0</v>
      </c>
      <c r="AC4022">
        <v>0</v>
      </c>
      <c r="AG4022">
        <v>1.6129032258064513</v>
      </c>
      <c r="AH4022">
        <v>2.1870539837125342</v>
      </c>
      <c r="AI4022">
        <v>1</v>
      </c>
      <c r="AJ4022">
        <v>119.7</v>
      </c>
      <c r="AK4022">
        <v>30.377726806284446</v>
      </c>
    </row>
    <row r="4023" spans="1:37">
      <c r="A4023">
        <v>18</v>
      </c>
      <c r="B4023">
        <v>296</v>
      </c>
      <c r="C4023">
        <v>2024</v>
      </c>
      <c r="E4023">
        <v>99</v>
      </c>
      <c r="G4023">
        <v>99</v>
      </c>
      <c r="H4023">
        <v>2</v>
      </c>
      <c r="I4023">
        <v>99</v>
      </c>
      <c r="J4023">
        <v>629</v>
      </c>
      <c r="K4023">
        <v>99</v>
      </c>
      <c r="L4023">
        <v>12</v>
      </c>
      <c r="M4023">
        <v>99</v>
      </c>
      <c r="N4023">
        <v>99</v>
      </c>
      <c r="O4023">
        <v>99</v>
      </c>
      <c r="P4023">
        <v>99</v>
      </c>
      <c r="R4023">
        <v>0</v>
      </c>
    </row>
    <row r="4024" spans="1:37">
      <c r="A4024">
        <v>18</v>
      </c>
      <c r="B4024">
        <v>297</v>
      </c>
      <c r="C4024">
        <v>2024</v>
      </c>
      <c r="E4024">
        <v>99</v>
      </c>
      <c r="G4024">
        <v>99</v>
      </c>
      <c r="H4024">
        <v>1</v>
      </c>
      <c r="I4024">
        <v>99</v>
      </c>
      <c r="J4024">
        <v>643</v>
      </c>
      <c r="K4024">
        <v>99</v>
      </c>
      <c r="L4024">
        <v>12</v>
      </c>
      <c r="M4024">
        <v>99</v>
      </c>
      <c r="N4024">
        <v>99</v>
      </c>
      <c r="O4024">
        <v>99</v>
      </c>
      <c r="P4024">
        <v>99</v>
      </c>
      <c r="R4024">
        <v>0</v>
      </c>
    </row>
    <row r="4025" spans="1:37">
      <c r="A4025">
        <v>18</v>
      </c>
      <c r="B4025">
        <v>298</v>
      </c>
      <c r="C4025">
        <v>2024</v>
      </c>
      <c r="E4025">
        <v>99</v>
      </c>
      <c r="G4025">
        <v>99</v>
      </c>
      <c r="H4025">
        <v>2</v>
      </c>
      <c r="I4025">
        <v>99</v>
      </c>
      <c r="J4025">
        <v>704</v>
      </c>
      <c r="K4025">
        <v>99</v>
      </c>
      <c r="L4025">
        <v>12</v>
      </c>
      <c r="M4025">
        <v>99</v>
      </c>
      <c r="N4025">
        <v>99</v>
      </c>
      <c r="O4025">
        <v>99</v>
      </c>
      <c r="P4025">
        <v>99</v>
      </c>
      <c r="R4025">
        <v>0</v>
      </c>
    </row>
    <row r="4026" spans="1:37">
      <c r="A4026">
        <v>18</v>
      </c>
      <c r="B4026">
        <v>299</v>
      </c>
      <c r="C4026">
        <v>2024</v>
      </c>
      <c r="E4026">
        <v>99</v>
      </c>
      <c r="G4026">
        <v>99</v>
      </c>
      <c r="H4026">
        <v>1</v>
      </c>
      <c r="I4026">
        <v>99</v>
      </c>
      <c r="J4026">
        <v>802</v>
      </c>
      <c r="K4026">
        <v>99</v>
      </c>
      <c r="L4026">
        <v>12</v>
      </c>
      <c r="M4026">
        <v>99</v>
      </c>
      <c r="N4026">
        <v>99</v>
      </c>
      <c r="O4026">
        <v>99</v>
      </c>
      <c r="P4026">
        <v>99</v>
      </c>
      <c r="Q4026">
        <v>2</v>
      </c>
      <c r="R4026">
        <v>2</v>
      </c>
      <c r="S4026">
        <v>12</v>
      </c>
      <c r="T4026">
        <v>7.5</v>
      </c>
      <c r="U4026">
        <v>57.95</v>
      </c>
      <c r="V4026">
        <v>0</v>
      </c>
      <c r="W4026">
        <v>0</v>
      </c>
      <c r="X4026">
        <v>100</v>
      </c>
      <c r="Y4026">
        <v>100</v>
      </c>
      <c r="Z4026">
        <v>100</v>
      </c>
      <c r="AA4026">
        <v>2.9499999999999007</v>
      </c>
      <c r="AB4026">
        <v>0</v>
      </c>
      <c r="AC4026">
        <v>0.5</v>
      </c>
      <c r="AE4026">
        <v>-100.00000000000487</v>
      </c>
      <c r="AG4026">
        <v>4.7619047619047636</v>
      </c>
      <c r="AH4026">
        <v>6.3074829931972785</v>
      </c>
      <c r="AI4026">
        <v>2</v>
      </c>
      <c r="AJ4026">
        <v>117.5</v>
      </c>
      <c r="AK4026">
        <v>35.706495467364405</v>
      </c>
    </row>
    <row r="4027" spans="1:37">
      <c r="A4027">
        <v>18</v>
      </c>
      <c r="B4027">
        <v>300</v>
      </c>
      <c r="C4027">
        <v>2024</v>
      </c>
      <c r="E4027">
        <v>99</v>
      </c>
      <c r="G4027">
        <v>99</v>
      </c>
      <c r="H4027">
        <v>1</v>
      </c>
      <c r="I4027">
        <v>99</v>
      </c>
      <c r="J4027">
        <v>103</v>
      </c>
      <c r="K4027">
        <v>99</v>
      </c>
      <c r="L4027">
        <v>13</v>
      </c>
      <c r="M4027">
        <v>99</v>
      </c>
      <c r="N4027">
        <v>99</v>
      </c>
      <c r="O4027">
        <v>99</v>
      </c>
      <c r="P4027">
        <v>99</v>
      </c>
      <c r="R4027">
        <v>0</v>
      </c>
    </row>
    <row r="4028" spans="1:37">
      <c r="A4028">
        <v>18</v>
      </c>
      <c r="B4028">
        <v>301</v>
      </c>
      <c r="C4028">
        <v>2024</v>
      </c>
      <c r="E4028">
        <v>99</v>
      </c>
      <c r="G4028">
        <v>99</v>
      </c>
      <c r="H4028">
        <v>2</v>
      </c>
      <c r="I4028">
        <v>99</v>
      </c>
      <c r="J4028">
        <v>106</v>
      </c>
      <c r="K4028">
        <v>99</v>
      </c>
      <c r="L4028">
        <v>13</v>
      </c>
      <c r="M4028">
        <v>99</v>
      </c>
      <c r="N4028">
        <v>99</v>
      </c>
      <c r="O4028">
        <v>99</v>
      </c>
      <c r="P4028">
        <v>99</v>
      </c>
      <c r="Q4028">
        <v>2</v>
      </c>
      <c r="R4028">
        <v>2</v>
      </c>
      <c r="S4028">
        <v>13</v>
      </c>
      <c r="T4028">
        <v>13</v>
      </c>
      <c r="U4028">
        <v>68.900000000000006</v>
      </c>
      <c r="V4028">
        <v>0</v>
      </c>
      <c r="W4028">
        <v>100</v>
      </c>
      <c r="X4028">
        <v>100</v>
      </c>
      <c r="Y4028">
        <v>100</v>
      </c>
      <c r="Z4028">
        <v>100</v>
      </c>
      <c r="AA4028">
        <v>1.3999999999996877</v>
      </c>
      <c r="AB4028">
        <v>0</v>
      </c>
      <c r="AC4028">
        <v>0</v>
      </c>
      <c r="AG4028">
        <v>1.3422818791946312</v>
      </c>
      <c r="AH4028">
        <v>2.1792418515648482</v>
      </c>
      <c r="AI4028">
        <v>2</v>
      </c>
      <c r="AJ4028">
        <v>123.5</v>
      </c>
      <c r="AK4028">
        <v>36.603416159088447</v>
      </c>
    </row>
    <row r="4029" spans="1:37">
      <c r="A4029">
        <v>18</v>
      </c>
      <c r="B4029">
        <v>302</v>
      </c>
      <c r="C4029">
        <v>2024</v>
      </c>
      <c r="E4029">
        <v>99</v>
      </c>
      <c r="G4029">
        <v>99</v>
      </c>
      <c r="H4029">
        <v>1</v>
      </c>
      <c r="I4029">
        <v>99</v>
      </c>
      <c r="J4029">
        <v>110</v>
      </c>
      <c r="K4029">
        <v>99</v>
      </c>
      <c r="L4029">
        <v>13</v>
      </c>
      <c r="M4029">
        <v>99</v>
      </c>
      <c r="N4029">
        <v>99</v>
      </c>
      <c r="O4029">
        <v>99</v>
      </c>
      <c r="P4029">
        <v>99</v>
      </c>
      <c r="Q4029">
        <v>1</v>
      </c>
      <c r="R4029">
        <v>1</v>
      </c>
      <c r="S4029">
        <v>13</v>
      </c>
      <c r="T4029">
        <v>9</v>
      </c>
      <c r="U4029">
        <v>57.4</v>
      </c>
      <c r="V4029">
        <v>0</v>
      </c>
      <c r="W4029">
        <v>100</v>
      </c>
      <c r="X4029">
        <v>100</v>
      </c>
      <c r="Y4029">
        <v>100</v>
      </c>
      <c r="Z4029">
        <v>100</v>
      </c>
      <c r="AA4029">
        <v>0</v>
      </c>
      <c r="AB4029">
        <v>0</v>
      </c>
      <c r="AC4029">
        <v>0</v>
      </c>
      <c r="AG4029">
        <v>0.17421602787456444</v>
      </c>
      <c r="AH4029">
        <v>0.23936214575236445</v>
      </c>
      <c r="AI4029">
        <v>1</v>
      </c>
      <c r="AJ4029">
        <v>120</v>
      </c>
      <c r="AK4029">
        <v>33.217592592592588</v>
      </c>
    </row>
    <row r="4030" spans="1:37">
      <c r="A4030">
        <v>18</v>
      </c>
      <c r="B4030">
        <v>303</v>
      </c>
      <c r="C4030">
        <v>2024</v>
      </c>
      <c r="E4030">
        <v>99</v>
      </c>
      <c r="G4030">
        <v>99</v>
      </c>
      <c r="H4030">
        <v>1</v>
      </c>
      <c r="I4030">
        <v>99</v>
      </c>
      <c r="J4030">
        <v>111</v>
      </c>
      <c r="K4030">
        <v>99</v>
      </c>
      <c r="L4030">
        <v>13</v>
      </c>
      <c r="M4030">
        <v>99</v>
      </c>
      <c r="N4030">
        <v>99</v>
      </c>
      <c r="O4030">
        <v>99</v>
      </c>
      <c r="P4030">
        <v>99</v>
      </c>
      <c r="Q4030">
        <v>3</v>
      </c>
      <c r="R4030">
        <v>3</v>
      </c>
      <c r="S4030">
        <v>13</v>
      </c>
      <c r="T4030">
        <v>10.666666666666664</v>
      </c>
      <c r="U4030">
        <v>66.366666666666646</v>
      </c>
      <c r="V4030">
        <v>0</v>
      </c>
      <c r="W4030">
        <v>66.666666666666686</v>
      </c>
      <c r="X4030">
        <v>100</v>
      </c>
      <c r="Y4030">
        <v>100</v>
      </c>
      <c r="Z4030">
        <v>100</v>
      </c>
      <c r="AA4030">
        <v>5.5763389025019121</v>
      </c>
      <c r="AB4030">
        <v>0</v>
      </c>
      <c r="AC4030">
        <v>2.6246692913372716</v>
      </c>
      <c r="AE4030">
        <v>-89.580967297968257</v>
      </c>
      <c r="AG4030">
        <v>0.61983471074380181</v>
      </c>
      <c r="AH4030">
        <v>0.88128150990833054</v>
      </c>
      <c r="AI4030">
        <v>3</v>
      </c>
      <c r="AJ4030">
        <v>120.8333333333333</v>
      </c>
      <c r="AK4030">
        <v>37.616311819335671</v>
      </c>
    </row>
    <row r="4031" spans="1:37">
      <c r="A4031">
        <v>18</v>
      </c>
      <c r="B4031">
        <v>304</v>
      </c>
      <c r="C4031">
        <v>2024</v>
      </c>
      <c r="E4031">
        <v>99</v>
      </c>
      <c r="G4031">
        <v>99</v>
      </c>
      <c r="H4031">
        <v>1</v>
      </c>
      <c r="I4031">
        <v>99</v>
      </c>
      <c r="J4031">
        <v>116</v>
      </c>
      <c r="K4031">
        <v>99</v>
      </c>
      <c r="L4031">
        <v>13</v>
      </c>
      <c r="M4031">
        <v>99</v>
      </c>
      <c r="N4031">
        <v>99</v>
      </c>
      <c r="O4031">
        <v>99</v>
      </c>
      <c r="P4031">
        <v>99</v>
      </c>
      <c r="Q4031">
        <v>1</v>
      </c>
      <c r="R4031">
        <v>1</v>
      </c>
      <c r="S4031">
        <v>13</v>
      </c>
      <c r="T4031">
        <v>7</v>
      </c>
      <c r="U4031">
        <v>65.2</v>
      </c>
      <c r="V4031">
        <v>0</v>
      </c>
      <c r="W4031">
        <v>0</v>
      </c>
      <c r="X4031">
        <v>100</v>
      </c>
      <c r="Y4031">
        <v>100</v>
      </c>
      <c r="Z4031">
        <v>100</v>
      </c>
      <c r="AA4031">
        <v>0</v>
      </c>
      <c r="AB4031">
        <v>0</v>
      </c>
      <c r="AC4031">
        <v>0</v>
      </c>
      <c r="AG4031">
        <v>0.27548209366391191</v>
      </c>
      <c r="AH4031">
        <v>0.42381970761640408</v>
      </c>
      <c r="AI4031">
        <v>0</v>
      </c>
    </row>
    <row r="4032" spans="1:37">
      <c r="A4032">
        <v>18</v>
      </c>
      <c r="B4032">
        <v>305</v>
      </c>
      <c r="C4032">
        <v>2024</v>
      </c>
      <c r="E4032">
        <v>99</v>
      </c>
      <c r="G4032">
        <v>99</v>
      </c>
      <c r="H4032">
        <v>2</v>
      </c>
      <c r="I4032">
        <v>99</v>
      </c>
      <c r="J4032">
        <v>117</v>
      </c>
      <c r="K4032">
        <v>99</v>
      </c>
      <c r="L4032">
        <v>13</v>
      </c>
      <c r="M4032">
        <v>99</v>
      </c>
      <c r="N4032">
        <v>99</v>
      </c>
      <c r="O4032">
        <v>99</v>
      </c>
      <c r="P4032">
        <v>99</v>
      </c>
      <c r="Q4032">
        <v>1</v>
      </c>
      <c r="R4032">
        <v>1</v>
      </c>
      <c r="S4032">
        <v>13</v>
      </c>
      <c r="T4032">
        <v>13</v>
      </c>
      <c r="U4032">
        <v>63.5</v>
      </c>
      <c r="V4032">
        <v>0</v>
      </c>
      <c r="W4032">
        <v>100</v>
      </c>
      <c r="X4032">
        <v>100</v>
      </c>
      <c r="Y4032">
        <v>100</v>
      </c>
      <c r="Z4032">
        <v>100</v>
      </c>
      <c r="AA4032">
        <v>0</v>
      </c>
      <c r="AB4032">
        <v>0</v>
      </c>
      <c r="AC4032">
        <v>0</v>
      </c>
      <c r="AG4032">
        <v>0.3058103975535168</v>
      </c>
      <c r="AH4032">
        <v>0.43933387298753951</v>
      </c>
      <c r="AI4032">
        <v>1</v>
      </c>
      <c r="AJ4032">
        <v>118.4</v>
      </c>
      <c r="AK4032">
        <v>38.257678931899406</v>
      </c>
    </row>
    <row r="4033" spans="1:37">
      <c r="A4033">
        <v>18</v>
      </c>
      <c r="B4033">
        <v>306</v>
      </c>
      <c r="C4033">
        <v>2024</v>
      </c>
      <c r="E4033">
        <v>99</v>
      </c>
      <c r="G4033">
        <v>99</v>
      </c>
      <c r="H4033">
        <v>1</v>
      </c>
      <c r="I4033">
        <v>99</v>
      </c>
      <c r="J4033">
        <v>134</v>
      </c>
      <c r="K4033">
        <v>99</v>
      </c>
      <c r="L4033">
        <v>13</v>
      </c>
      <c r="M4033">
        <v>99</v>
      </c>
      <c r="N4033">
        <v>99</v>
      </c>
      <c r="O4033">
        <v>99</v>
      </c>
      <c r="P4033">
        <v>99</v>
      </c>
      <c r="Q4033">
        <v>1</v>
      </c>
      <c r="R4033">
        <v>1</v>
      </c>
      <c r="S4033">
        <v>13</v>
      </c>
      <c r="T4033">
        <v>11</v>
      </c>
      <c r="U4033">
        <v>63.8</v>
      </c>
      <c r="V4033">
        <v>0</v>
      </c>
      <c r="W4033">
        <v>100</v>
      </c>
      <c r="X4033">
        <v>100</v>
      </c>
      <c r="Y4033">
        <v>100</v>
      </c>
      <c r="Z4033">
        <v>100</v>
      </c>
      <c r="AA4033">
        <v>0</v>
      </c>
      <c r="AB4033">
        <v>0</v>
      </c>
      <c r="AC4033">
        <v>0</v>
      </c>
      <c r="AG4033">
        <v>0.19047619047619055</v>
      </c>
      <c r="AH4033">
        <v>0.28453942967237822</v>
      </c>
      <c r="AI4033">
        <v>0</v>
      </c>
    </row>
    <row r="4034" spans="1:37">
      <c r="A4034">
        <v>18</v>
      </c>
      <c r="B4034">
        <v>307</v>
      </c>
      <c r="C4034">
        <v>2024</v>
      </c>
      <c r="E4034">
        <v>99</v>
      </c>
      <c r="G4034">
        <v>99</v>
      </c>
      <c r="H4034">
        <v>2</v>
      </c>
      <c r="I4034">
        <v>99</v>
      </c>
      <c r="J4034">
        <v>141</v>
      </c>
      <c r="K4034">
        <v>99</v>
      </c>
      <c r="L4034">
        <v>13</v>
      </c>
      <c r="M4034">
        <v>99</v>
      </c>
      <c r="N4034">
        <v>99</v>
      </c>
      <c r="O4034">
        <v>99</v>
      </c>
      <c r="P4034">
        <v>99</v>
      </c>
      <c r="Q4034">
        <v>4</v>
      </c>
      <c r="R4034">
        <v>4</v>
      </c>
      <c r="S4034">
        <v>13</v>
      </c>
      <c r="T4034">
        <v>10.5</v>
      </c>
      <c r="U4034">
        <v>70.425000000000011</v>
      </c>
      <c r="V4034">
        <v>0</v>
      </c>
      <c r="W4034">
        <v>50</v>
      </c>
      <c r="X4034">
        <v>100</v>
      </c>
      <c r="Y4034">
        <v>100</v>
      </c>
      <c r="Z4034">
        <v>100</v>
      </c>
      <c r="AA4034">
        <v>9.9507223355894823</v>
      </c>
      <c r="AB4034">
        <v>0</v>
      </c>
      <c r="AC4034">
        <v>2.5</v>
      </c>
      <c r="AE4034">
        <v>63.563224725688322</v>
      </c>
      <c r="AG4034">
        <v>0.78740157480314976</v>
      </c>
      <c r="AH4034">
        <v>1.3351470225794837</v>
      </c>
      <c r="AI4034">
        <v>4</v>
      </c>
      <c r="AJ4034">
        <v>123.24999999999999</v>
      </c>
      <c r="AK4034">
        <v>37.42098358564661</v>
      </c>
    </row>
    <row r="4035" spans="1:37">
      <c r="A4035">
        <v>18</v>
      </c>
      <c r="B4035">
        <v>308</v>
      </c>
      <c r="C4035">
        <v>2024</v>
      </c>
      <c r="E4035">
        <v>99</v>
      </c>
      <c r="G4035">
        <v>99</v>
      </c>
      <c r="H4035">
        <v>2</v>
      </c>
      <c r="I4035">
        <v>99</v>
      </c>
      <c r="J4035">
        <v>143</v>
      </c>
      <c r="K4035">
        <v>99</v>
      </c>
      <c r="L4035">
        <v>13</v>
      </c>
      <c r="M4035">
        <v>99</v>
      </c>
      <c r="N4035">
        <v>99</v>
      </c>
      <c r="O4035">
        <v>99</v>
      </c>
      <c r="P4035">
        <v>99</v>
      </c>
      <c r="R4035">
        <v>0</v>
      </c>
    </row>
    <row r="4036" spans="1:37">
      <c r="A4036">
        <v>18</v>
      </c>
      <c r="B4036">
        <v>309</v>
      </c>
      <c r="C4036">
        <v>2024</v>
      </c>
      <c r="E4036">
        <v>99</v>
      </c>
      <c r="G4036">
        <v>99</v>
      </c>
      <c r="H4036">
        <v>2</v>
      </c>
      <c r="I4036">
        <v>99</v>
      </c>
      <c r="J4036">
        <v>147</v>
      </c>
      <c r="K4036">
        <v>99</v>
      </c>
      <c r="L4036">
        <v>13</v>
      </c>
      <c r="M4036">
        <v>99</v>
      </c>
      <c r="N4036">
        <v>99</v>
      </c>
      <c r="O4036">
        <v>99</v>
      </c>
      <c r="P4036">
        <v>99</v>
      </c>
      <c r="R4036">
        <v>0</v>
      </c>
    </row>
    <row r="4037" spans="1:37">
      <c r="A4037">
        <v>18</v>
      </c>
      <c r="B4037">
        <v>310</v>
      </c>
      <c r="C4037">
        <v>2024</v>
      </c>
      <c r="E4037">
        <v>99</v>
      </c>
      <c r="G4037">
        <v>99</v>
      </c>
      <c r="H4037">
        <v>1</v>
      </c>
      <c r="I4037">
        <v>99</v>
      </c>
      <c r="J4037">
        <v>155</v>
      </c>
      <c r="K4037">
        <v>99</v>
      </c>
      <c r="L4037">
        <v>13</v>
      </c>
      <c r="M4037">
        <v>99</v>
      </c>
      <c r="N4037">
        <v>99</v>
      </c>
      <c r="O4037">
        <v>99</v>
      </c>
      <c r="P4037">
        <v>99</v>
      </c>
      <c r="Q4037">
        <v>1</v>
      </c>
      <c r="R4037">
        <v>1</v>
      </c>
      <c r="S4037">
        <v>13</v>
      </c>
      <c r="T4037">
        <v>6</v>
      </c>
      <c r="U4037">
        <v>47.6</v>
      </c>
      <c r="V4037">
        <v>0</v>
      </c>
      <c r="W4037">
        <v>0</v>
      </c>
      <c r="X4037">
        <v>100</v>
      </c>
      <c r="Y4037">
        <v>100</v>
      </c>
      <c r="Z4037">
        <v>100</v>
      </c>
      <c r="AA4037">
        <v>0</v>
      </c>
      <c r="AB4037">
        <v>0</v>
      </c>
      <c r="AC4037">
        <v>0</v>
      </c>
      <c r="AG4037">
        <v>0.54054054054054068</v>
      </c>
      <c r="AH4037">
        <v>0.56070582969149407</v>
      </c>
      <c r="AI4037">
        <v>1</v>
      </c>
      <c r="AJ4037">
        <v>115.1</v>
      </c>
      <c r="AK4037">
        <v>31.216268088447713</v>
      </c>
    </row>
    <row r="4038" spans="1:37">
      <c r="A4038">
        <v>18</v>
      </c>
      <c r="B4038">
        <v>311</v>
      </c>
      <c r="C4038">
        <v>2024</v>
      </c>
      <c r="E4038">
        <v>99</v>
      </c>
      <c r="G4038">
        <v>99</v>
      </c>
      <c r="H4038">
        <v>2</v>
      </c>
      <c r="I4038">
        <v>99</v>
      </c>
      <c r="J4038">
        <v>160</v>
      </c>
      <c r="K4038">
        <v>99</v>
      </c>
      <c r="L4038">
        <v>13</v>
      </c>
      <c r="M4038">
        <v>99</v>
      </c>
      <c r="N4038">
        <v>99</v>
      </c>
      <c r="O4038">
        <v>99</v>
      </c>
      <c r="P4038">
        <v>99</v>
      </c>
      <c r="Q4038">
        <v>1</v>
      </c>
      <c r="R4038">
        <v>1</v>
      </c>
      <c r="S4038">
        <v>13</v>
      </c>
      <c r="T4038">
        <v>14</v>
      </c>
      <c r="U4038">
        <v>61.3</v>
      </c>
      <c r="V4038">
        <v>0</v>
      </c>
      <c r="W4038">
        <v>100</v>
      </c>
      <c r="X4038">
        <v>100</v>
      </c>
      <c r="Y4038">
        <v>100</v>
      </c>
      <c r="Z4038">
        <v>100</v>
      </c>
      <c r="AA4038">
        <v>0</v>
      </c>
      <c r="AB4038">
        <v>0</v>
      </c>
      <c r="AC4038">
        <v>0</v>
      </c>
      <c r="AG4038">
        <v>0.60606060606060608</v>
      </c>
      <c r="AH4038">
        <v>0.93610652983935005</v>
      </c>
      <c r="AI4038">
        <v>1</v>
      </c>
      <c r="AJ4038">
        <v>119</v>
      </c>
      <c r="AK4038">
        <v>36.37638940895193</v>
      </c>
    </row>
    <row r="4039" spans="1:37">
      <c r="A4039">
        <v>18</v>
      </c>
      <c r="B4039">
        <v>312</v>
      </c>
      <c r="C4039">
        <v>2024</v>
      </c>
      <c r="E4039">
        <v>99</v>
      </c>
      <c r="G4039">
        <v>99</v>
      </c>
      <c r="H4039">
        <v>1</v>
      </c>
      <c r="I4039">
        <v>99</v>
      </c>
      <c r="J4039">
        <v>171</v>
      </c>
      <c r="K4039">
        <v>99</v>
      </c>
      <c r="L4039">
        <v>13</v>
      </c>
      <c r="M4039">
        <v>99</v>
      </c>
      <c r="N4039">
        <v>99</v>
      </c>
      <c r="O4039">
        <v>99</v>
      </c>
      <c r="P4039">
        <v>99</v>
      </c>
      <c r="R4039">
        <v>0</v>
      </c>
    </row>
    <row r="4040" spans="1:37">
      <c r="A4040">
        <v>18</v>
      </c>
      <c r="B4040">
        <v>313</v>
      </c>
      <c r="C4040">
        <v>2024</v>
      </c>
      <c r="E4040">
        <v>99</v>
      </c>
      <c r="G4040">
        <v>99</v>
      </c>
      <c r="H4040">
        <v>2</v>
      </c>
      <c r="I4040">
        <v>99</v>
      </c>
      <c r="J4040">
        <v>175</v>
      </c>
      <c r="K4040">
        <v>99</v>
      </c>
      <c r="L4040">
        <v>13</v>
      </c>
      <c r="M4040">
        <v>99</v>
      </c>
      <c r="N4040">
        <v>99</v>
      </c>
      <c r="O4040">
        <v>99</v>
      </c>
      <c r="P4040">
        <v>99</v>
      </c>
      <c r="R4040">
        <v>0</v>
      </c>
    </row>
    <row r="4041" spans="1:37">
      <c r="A4041">
        <v>18</v>
      </c>
      <c r="B4041">
        <v>314</v>
      </c>
      <c r="C4041">
        <v>2024</v>
      </c>
      <c r="E4041">
        <v>99</v>
      </c>
      <c r="G4041">
        <v>99</v>
      </c>
      <c r="H4041">
        <v>2</v>
      </c>
      <c r="I4041">
        <v>99</v>
      </c>
      <c r="J4041">
        <v>177</v>
      </c>
      <c r="K4041">
        <v>99</v>
      </c>
      <c r="L4041">
        <v>13</v>
      </c>
      <c r="M4041">
        <v>99</v>
      </c>
      <c r="N4041">
        <v>99</v>
      </c>
      <c r="O4041">
        <v>99</v>
      </c>
      <c r="P4041">
        <v>99</v>
      </c>
      <c r="R4041">
        <v>0</v>
      </c>
    </row>
    <row r="4042" spans="1:37">
      <c r="A4042">
        <v>18</v>
      </c>
      <c r="B4042">
        <v>315</v>
      </c>
      <c r="C4042">
        <v>2024</v>
      </c>
      <c r="E4042">
        <v>99</v>
      </c>
      <c r="G4042">
        <v>99</v>
      </c>
      <c r="H4042">
        <v>2</v>
      </c>
      <c r="I4042">
        <v>99</v>
      </c>
      <c r="J4042">
        <v>178</v>
      </c>
      <c r="K4042">
        <v>99</v>
      </c>
      <c r="L4042">
        <v>13</v>
      </c>
      <c r="M4042">
        <v>99</v>
      </c>
      <c r="N4042">
        <v>99</v>
      </c>
      <c r="O4042">
        <v>99</v>
      </c>
      <c r="P4042">
        <v>99</v>
      </c>
      <c r="R4042">
        <v>0</v>
      </c>
    </row>
    <row r="4043" spans="1:37">
      <c r="A4043">
        <v>18</v>
      </c>
      <c r="B4043">
        <v>316</v>
      </c>
      <c r="C4043">
        <v>2024</v>
      </c>
      <c r="E4043">
        <v>99</v>
      </c>
      <c r="G4043">
        <v>99</v>
      </c>
      <c r="H4043">
        <v>2</v>
      </c>
      <c r="I4043">
        <v>99</v>
      </c>
      <c r="J4043">
        <v>181</v>
      </c>
      <c r="K4043">
        <v>99</v>
      </c>
      <c r="L4043">
        <v>13</v>
      </c>
      <c r="M4043">
        <v>99</v>
      </c>
      <c r="N4043">
        <v>99</v>
      </c>
      <c r="O4043">
        <v>99</v>
      </c>
      <c r="P4043">
        <v>99</v>
      </c>
      <c r="R4043">
        <v>0</v>
      </c>
    </row>
    <row r="4044" spans="1:37">
      <c r="A4044">
        <v>18</v>
      </c>
      <c r="B4044">
        <v>317</v>
      </c>
      <c r="C4044">
        <v>2024</v>
      </c>
      <c r="E4044">
        <v>99</v>
      </c>
      <c r="G4044">
        <v>99</v>
      </c>
      <c r="H4044">
        <v>1</v>
      </c>
      <c r="I4044">
        <v>99</v>
      </c>
      <c r="J4044">
        <v>262</v>
      </c>
      <c r="K4044">
        <v>99</v>
      </c>
      <c r="L4044">
        <v>13</v>
      </c>
      <c r="M4044">
        <v>99</v>
      </c>
      <c r="N4044">
        <v>99</v>
      </c>
      <c r="O4044">
        <v>99</v>
      </c>
      <c r="P4044">
        <v>99</v>
      </c>
      <c r="R4044">
        <v>0</v>
      </c>
    </row>
    <row r="4045" spans="1:37">
      <c r="A4045">
        <v>18</v>
      </c>
      <c r="B4045">
        <v>318</v>
      </c>
      <c r="C4045">
        <v>2024</v>
      </c>
      <c r="E4045">
        <v>99</v>
      </c>
      <c r="G4045">
        <v>99</v>
      </c>
      <c r="H4045">
        <v>2</v>
      </c>
      <c r="I4045">
        <v>99</v>
      </c>
      <c r="J4045">
        <v>267</v>
      </c>
      <c r="K4045">
        <v>99</v>
      </c>
      <c r="L4045">
        <v>13</v>
      </c>
      <c r="M4045">
        <v>99</v>
      </c>
      <c r="N4045">
        <v>99</v>
      </c>
      <c r="O4045">
        <v>99</v>
      </c>
      <c r="P4045">
        <v>99</v>
      </c>
      <c r="R4045">
        <v>0</v>
      </c>
    </row>
    <row r="4046" spans="1:37">
      <c r="A4046">
        <v>18</v>
      </c>
      <c r="B4046">
        <v>319</v>
      </c>
      <c r="C4046">
        <v>2024</v>
      </c>
      <c r="E4046">
        <v>99</v>
      </c>
      <c r="G4046">
        <v>99</v>
      </c>
      <c r="H4046">
        <v>1</v>
      </c>
      <c r="I4046">
        <v>99</v>
      </c>
      <c r="J4046">
        <v>309</v>
      </c>
      <c r="K4046">
        <v>99</v>
      </c>
      <c r="L4046">
        <v>13</v>
      </c>
      <c r="M4046">
        <v>99</v>
      </c>
      <c r="N4046">
        <v>99</v>
      </c>
      <c r="O4046">
        <v>99</v>
      </c>
      <c r="P4046">
        <v>99</v>
      </c>
      <c r="Q4046">
        <v>1</v>
      </c>
      <c r="R4046">
        <v>1</v>
      </c>
      <c r="S4046">
        <v>13</v>
      </c>
      <c r="T4046">
        <v>10</v>
      </c>
      <c r="U4046">
        <v>68.099999999999994</v>
      </c>
      <c r="V4046">
        <v>0</v>
      </c>
      <c r="W4046">
        <v>100</v>
      </c>
      <c r="X4046">
        <v>100</v>
      </c>
      <c r="Y4046">
        <v>100</v>
      </c>
      <c r="Z4046">
        <v>100</v>
      </c>
      <c r="AA4046">
        <v>0</v>
      </c>
      <c r="AB4046">
        <v>0</v>
      </c>
      <c r="AC4046">
        <v>0</v>
      </c>
      <c r="AG4046">
        <v>0.2994011976047905</v>
      </c>
      <c r="AH4046">
        <v>0.48682846624012577</v>
      </c>
      <c r="AI4046">
        <v>1</v>
      </c>
      <c r="AJ4046">
        <v>116.5</v>
      </c>
      <c r="AK4046">
        <v>43.069450991779263</v>
      </c>
    </row>
    <row r="4047" spans="1:37">
      <c r="A4047">
        <v>18</v>
      </c>
      <c r="B4047">
        <v>320</v>
      </c>
      <c r="C4047">
        <v>2024</v>
      </c>
      <c r="E4047">
        <v>99</v>
      </c>
      <c r="G4047">
        <v>99</v>
      </c>
      <c r="H4047">
        <v>2</v>
      </c>
      <c r="I4047">
        <v>99</v>
      </c>
      <c r="J4047">
        <v>470</v>
      </c>
      <c r="K4047">
        <v>99</v>
      </c>
      <c r="L4047">
        <v>13</v>
      </c>
      <c r="M4047">
        <v>99</v>
      </c>
      <c r="N4047">
        <v>99</v>
      </c>
      <c r="O4047">
        <v>99</v>
      </c>
      <c r="P4047">
        <v>99</v>
      </c>
      <c r="Q4047">
        <v>1</v>
      </c>
      <c r="R4047">
        <v>1</v>
      </c>
      <c r="S4047">
        <v>13</v>
      </c>
      <c r="T4047">
        <v>15</v>
      </c>
      <c r="U4047">
        <v>66.2</v>
      </c>
      <c r="V4047">
        <v>0</v>
      </c>
      <c r="W4047">
        <v>100</v>
      </c>
      <c r="X4047">
        <v>100</v>
      </c>
      <c r="Y4047">
        <v>100</v>
      </c>
      <c r="Z4047">
        <v>100</v>
      </c>
      <c r="AA4047">
        <v>0</v>
      </c>
      <c r="AB4047">
        <v>0</v>
      </c>
      <c r="AC4047">
        <v>0</v>
      </c>
      <c r="AG4047">
        <v>1.6129032258064513</v>
      </c>
      <c r="AH4047">
        <v>2.7789438334312817</v>
      </c>
      <c r="AI4047">
        <v>1</v>
      </c>
      <c r="AJ4047">
        <v>123.4</v>
      </c>
      <c r="AK4047">
        <v>35.229989224561876</v>
      </c>
    </row>
    <row r="4048" spans="1:37">
      <c r="A4048">
        <v>18</v>
      </c>
      <c r="B4048">
        <v>321</v>
      </c>
      <c r="C4048">
        <v>2024</v>
      </c>
      <c r="E4048">
        <v>99</v>
      </c>
      <c r="G4048">
        <v>99</v>
      </c>
      <c r="H4048">
        <v>2</v>
      </c>
      <c r="I4048">
        <v>99</v>
      </c>
      <c r="J4048">
        <v>629</v>
      </c>
      <c r="K4048">
        <v>99</v>
      </c>
      <c r="L4048">
        <v>13</v>
      </c>
      <c r="M4048">
        <v>99</v>
      </c>
      <c r="N4048">
        <v>99</v>
      </c>
      <c r="O4048">
        <v>99</v>
      </c>
      <c r="P4048">
        <v>99</v>
      </c>
      <c r="R4048">
        <v>0</v>
      </c>
    </row>
    <row r="4049" spans="1:37">
      <c r="A4049">
        <v>18</v>
      </c>
      <c r="B4049">
        <v>322</v>
      </c>
      <c r="C4049">
        <v>2024</v>
      </c>
      <c r="E4049">
        <v>99</v>
      </c>
      <c r="G4049">
        <v>99</v>
      </c>
      <c r="H4049">
        <v>1</v>
      </c>
      <c r="I4049">
        <v>99</v>
      </c>
      <c r="J4049">
        <v>643</v>
      </c>
      <c r="K4049">
        <v>99</v>
      </c>
      <c r="L4049">
        <v>13</v>
      </c>
      <c r="M4049">
        <v>99</v>
      </c>
      <c r="N4049">
        <v>99</v>
      </c>
      <c r="O4049">
        <v>99</v>
      </c>
      <c r="P4049">
        <v>99</v>
      </c>
      <c r="R4049">
        <v>0</v>
      </c>
    </row>
    <row r="4050" spans="1:37">
      <c r="A4050">
        <v>18</v>
      </c>
      <c r="B4050">
        <v>323</v>
      </c>
      <c r="C4050">
        <v>2024</v>
      </c>
      <c r="E4050">
        <v>99</v>
      </c>
      <c r="G4050">
        <v>99</v>
      </c>
      <c r="H4050">
        <v>2</v>
      </c>
      <c r="I4050">
        <v>99</v>
      </c>
      <c r="J4050">
        <v>704</v>
      </c>
      <c r="K4050">
        <v>99</v>
      </c>
      <c r="L4050">
        <v>13</v>
      </c>
      <c r="M4050">
        <v>99</v>
      </c>
      <c r="N4050">
        <v>99</v>
      </c>
      <c r="O4050">
        <v>99</v>
      </c>
      <c r="P4050">
        <v>99</v>
      </c>
      <c r="R4050">
        <v>0</v>
      </c>
    </row>
    <row r="4051" spans="1:37">
      <c r="A4051">
        <v>18</v>
      </c>
      <c r="B4051">
        <v>324</v>
      </c>
      <c r="C4051">
        <v>2024</v>
      </c>
      <c r="E4051">
        <v>99</v>
      </c>
      <c r="G4051">
        <v>99</v>
      </c>
      <c r="H4051">
        <v>1</v>
      </c>
      <c r="I4051">
        <v>99</v>
      </c>
      <c r="J4051">
        <v>802</v>
      </c>
      <c r="K4051">
        <v>99</v>
      </c>
      <c r="L4051">
        <v>13</v>
      </c>
      <c r="M4051">
        <v>99</v>
      </c>
      <c r="N4051">
        <v>99</v>
      </c>
      <c r="O4051">
        <v>99</v>
      </c>
      <c r="P4051">
        <v>99</v>
      </c>
      <c r="R4051">
        <v>0</v>
      </c>
    </row>
    <row r="4052" spans="1:37">
      <c r="A4052">
        <v>18</v>
      </c>
      <c r="B4052">
        <v>325</v>
      </c>
      <c r="C4052">
        <v>2024</v>
      </c>
      <c r="E4052">
        <v>99</v>
      </c>
      <c r="G4052">
        <v>99</v>
      </c>
      <c r="H4052">
        <v>1</v>
      </c>
      <c r="I4052">
        <v>99</v>
      </c>
      <c r="J4052">
        <v>103</v>
      </c>
      <c r="K4052">
        <v>99</v>
      </c>
      <c r="L4052">
        <v>14</v>
      </c>
      <c r="M4052">
        <v>99</v>
      </c>
      <c r="N4052">
        <v>99</v>
      </c>
      <c r="O4052">
        <v>99</v>
      </c>
      <c r="P4052">
        <v>99</v>
      </c>
      <c r="R4052">
        <v>0</v>
      </c>
    </row>
    <row r="4053" spans="1:37">
      <c r="A4053">
        <v>18</v>
      </c>
      <c r="B4053">
        <v>326</v>
      </c>
      <c r="C4053">
        <v>2024</v>
      </c>
      <c r="E4053">
        <v>99</v>
      </c>
      <c r="G4053">
        <v>99</v>
      </c>
      <c r="H4053">
        <v>2</v>
      </c>
      <c r="I4053">
        <v>99</v>
      </c>
      <c r="J4053">
        <v>106</v>
      </c>
      <c r="K4053">
        <v>99</v>
      </c>
      <c r="L4053">
        <v>14</v>
      </c>
      <c r="M4053">
        <v>99</v>
      </c>
      <c r="N4053">
        <v>99</v>
      </c>
      <c r="O4053">
        <v>99</v>
      </c>
      <c r="P4053">
        <v>99</v>
      </c>
      <c r="R4053">
        <v>0</v>
      </c>
    </row>
    <row r="4054" spans="1:37">
      <c r="A4054">
        <v>18</v>
      </c>
      <c r="B4054">
        <v>327</v>
      </c>
      <c r="C4054">
        <v>2024</v>
      </c>
      <c r="E4054">
        <v>99</v>
      </c>
      <c r="G4054">
        <v>99</v>
      </c>
      <c r="H4054">
        <v>1</v>
      </c>
      <c r="I4054">
        <v>99</v>
      </c>
      <c r="J4054">
        <v>110</v>
      </c>
      <c r="K4054">
        <v>99</v>
      </c>
      <c r="L4054">
        <v>14</v>
      </c>
      <c r="M4054">
        <v>99</v>
      </c>
      <c r="N4054">
        <v>99</v>
      </c>
      <c r="O4054">
        <v>99</v>
      </c>
      <c r="P4054">
        <v>99</v>
      </c>
      <c r="R4054">
        <v>0</v>
      </c>
    </row>
    <row r="4055" spans="1:37">
      <c r="A4055">
        <v>18</v>
      </c>
      <c r="B4055">
        <v>328</v>
      </c>
      <c r="C4055">
        <v>2024</v>
      </c>
      <c r="E4055">
        <v>99</v>
      </c>
      <c r="G4055">
        <v>99</v>
      </c>
      <c r="H4055">
        <v>1</v>
      </c>
      <c r="I4055">
        <v>99</v>
      </c>
      <c r="J4055">
        <v>111</v>
      </c>
      <c r="K4055">
        <v>99</v>
      </c>
      <c r="L4055">
        <v>14</v>
      </c>
      <c r="M4055">
        <v>99</v>
      </c>
      <c r="N4055">
        <v>99</v>
      </c>
      <c r="O4055">
        <v>99</v>
      </c>
      <c r="P4055">
        <v>99</v>
      </c>
      <c r="Q4055">
        <v>1</v>
      </c>
      <c r="R4055">
        <v>1</v>
      </c>
      <c r="S4055">
        <v>14</v>
      </c>
      <c r="T4055">
        <v>7</v>
      </c>
      <c r="U4055">
        <v>68.7</v>
      </c>
      <c r="V4055">
        <v>0</v>
      </c>
      <c r="W4055">
        <v>0</v>
      </c>
      <c r="X4055">
        <v>100</v>
      </c>
      <c r="Y4055">
        <v>100</v>
      </c>
      <c r="Z4055">
        <v>100</v>
      </c>
      <c r="AA4055">
        <v>0</v>
      </c>
      <c r="AB4055">
        <v>0</v>
      </c>
      <c r="AC4055">
        <v>0</v>
      </c>
      <c r="AG4055">
        <v>0.20661157024793397</v>
      </c>
      <c r="AH4055">
        <v>0.30408859734154869</v>
      </c>
      <c r="AI4055">
        <v>1</v>
      </c>
      <c r="AJ4055">
        <v>120.8</v>
      </c>
      <c r="AK4055">
        <v>38.972290776139431</v>
      </c>
    </row>
    <row r="4056" spans="1:37">
      <c r="A4056">
        <v>18</v>
      </c>
      <c r="B4056">
        <v>329</v>
      </c>
      <c r="C4056">
        <v>2024</v>
      </c>
      <c r="E4056">
        <v>99</v>
      </c>
      <c r="G4056">
        <v>99</v>
      </c>
      <c r="H4056">
        <v>1</v>
      </c>
      <c r="I4056">
        <v>99</v>
      </c>
      <c r="J4056">
        <v>116</v>
      </c>
      <c r="K4056">
        <v>99</v>
      </c>
      <c r="L4056">
        <v>14</v>
      </c>
      <c r="M4056">
        <v>99</v>
      </c>
      <c r="N4056">
        <v>99</v>
      </c>
      <c r="O4056">
        <v>99</v>
      </c>
      <c r="P4056">
        <v>99</v>
      </c>
      <c r="Q4056">
        <v>1</v>
      </c>
      <c r="R4056">
        <v>1</v>
      </c>
      <c r="S4056">
        <v>14</v>
      </c>
      <c r="T4056">
        <v>9</v>
      </c>
      <c r="U4056">
        <v>53.3</v>
      </c>
      <c r="V4056">
        <v>0</v>
      </c>
      <c r="W4056">
        <v>100</v>
      </c>
      <c r="X4056">
        <v>100</v>
      </c>
      <c r="Y4056">
        <v>100</v>
      </c>
      <c r="Z4056">
        <v>100</v>
      </c>
      <c r="AA4056">
        <v>0</v>
      </c>
      <c r="AB4056">
        <v>0</v>
      </c>
      <c r="AC4056">
        <v>0</v>
      </c>
      <c r="AG4056">
        <v>0.27548209366391191</v>
      </c>
      <c r="AH4056">
        <v>0.34646611067414623</v>
      </c>
      <c r="AI4056">
        <v>1</v>
      </c>
      <c r="AJ4056">
        <v>113.9</v>
      </c>
      <c r="AK4056">
        <v>36.070821787165357</v>
      </c>
    </row>
    <row r="4057" spans="1:37">
      <c r="A4057">
        <v>18</v>
      </c>
      <c r="B4057">
        <v>330</v>
      </c>
      <c r="C4057">
        <v>2024</v>
      </c>
      <c r="E4057">
        <v>99</v>
      </c>
      <c r="G4057">
        <v>99</v>
      </c>
      <c r="H4057">
        <v>2</v>
      </c>
      <c r="I4057">
        <v>99</v>
      </c>
      <c r="J4057">
        <v>117</v>
      </c>
      <c r="K4057">
        <v>99</v>
      </c>
      <c r="L4057">
        <v>14</v>
      </c>
      <c r="M4057">
        <v>99</v>
      </c>
      <c r="N4057">
        <v>99</v>
      </c>
      <c r="O4057">
        <v>99</v>
      </c>
      <c r="P4057">
        <v>99</v>
      </c>
      <c r="Q4057">
        <v>1</v>
      </c>
      <c r="R4057">
        <v>1</v>
      </c>
      <c r="S4057">
        <v>14</v>
      </c>
      <c r="T4057">
        <v>9</v>
      </c>
      <c r="U4057">
        <v>60.1</v>
      </c>
      <c r="V4057">
        <v>0</v>
      </c>
      <c r="W4057">
        <v>100</v>
      </c>
      <c r="X4057">
        <v>100</v>
      </c>
      <c r="Y4057">
        <v>100</v>
      </c>
      <c r="Z4057">
        <v>100</v>
      </c>
      <c r="AA4057">
        <v>0</v>
      </c>
      <c r="AB4057">
        <v>0</v>
      </c>
      <c r="AC4057">
        <v>0</v>
      </c>
      <c r="AG4057">
        <v>0.3058103975535168</v>
      </c>
      <c r="AH4057">
        <v>0.41581048451261599</v>
      </c>
      <c r="AI4057">
        <v>1</v>
      </c>
      <c r="AJ4057">
        <v>114.7</v>
      </c>
      <c r="AK4057">
        <v>39.827607480012496</v>
      </c>
    </row>
    <row r="4058" spans="1:37">
      <c r="A4058">
        <v>18</v>
      </c>
      <c r="B4058">
        <v>331</v>
      </c>
      <c r="C4058">
        <v>2024</v>
      </c>
      <c r="E4058">
        <v>99</v>
      </c>
      <c r="G4058">
        <v>99</v>
      </c>
      <c r="H4058">
        <v>1</v>
      </c>
      <c r="I4058">
        <v>99</v>
      </c>
      <c r="J4058">
        <v>134</v>
      </c>
      <c r="K4058">
        <v>99</v>
      </c>
      <c r="L4058">
        <v>14</v>
      </c>
      <c r="M4058">
        <v>99</v>
      </c>
      <c r="N4058">
        <v>99</v>
      </c>
      <c r="O4058">
        <v>99</v>
      </c>
      <c r="P4058">
        <v>99</v>
      </c>
      <c r="R4058">
        <v>0</v>
      </c>
    </row>
    <row r="4059" spans="1:37">
      <c r="A4059">
        <v>18</v>
      </c>
      <c r="B4059">
        <v>332</v>
      </c>
      <c r="C4059">
        <v>2024</v>
      </c>
      <c r="E4059">
        <v>99</v>
      </c>
      <c r="G4059">
        <v>99</v>
      </c>
      <c r="H4059">
        <v>2</v>
      </c>
      <c r="I4059">
        <v>99</v>
      </c>
      <c r="J4059">
        <v>141</v>
      </c>
      <c r="K4059">
        <v>99</v>
      </c>
      <c r="L4059">
        <v>14</v>
      </c>
      <c r="M4059">
        <v>99</v>
      </c>
      <c r="N4059">
        <v>99</v>
      </c>
      <c r="O4059">
        <v>99</v>
      </c>
      <c r="P4059">
        <v>99</v>
      </c>
      <c r="R4059">
        <v>0</v>
      </c>
    </row>
    <row r="4060" spans="1:37">
      <c r="A4060">
        <v>18</v>
      </c>
      <c r="B4060">
        <v>333</v>
      </c>
      <c r="C4060">
        <v>2024</v>
      </c>
      <c r="E4060">
        <v>99</v>
      </c>
      <c r="G4060">
        <v>99</v>
      </c>
      <c r="H4060">
        <v>2</v>
      </c>
      <c r="I4060">
        <v>99</v>
      </c>
      <c r="J4060">
        <v>143</v>
      </c>
      <c r="K4060">
        <v>99</v>
      </c>
      <c r="L4060">
        <v>14</v>
      </c>
      <c r="M4060">
        <v>99</v>
      </c>
      <c r="N4060">
        <v>99</v>
      </c>
      <c r="O4060">
        <v>99</v>
      </c>
      <c r="P4060">
        <v>99</v>
      </c>
      <c r="R4060">
        <v>0</v>
      </c>
    </row>
    <row r="4061" spans="1:37">
      <c r="A4061">
        <v>18</v>
      </c>
      <c r="B4061">
        <v>334</v>
      </c>
      <c r="C4061">
        <v>2024</v>
      </c>
      <c r="E4061">
        <v>99</v>
      </c>
      <c r="G4061">
        <v>99</v>
      </c>
      <c r="H4061">
        <v>2</v>
      </c>
      <c r="I4061">
        <v>99</v>
      </c>
      <c r="J4061">
        <v>147</v>
      </c>
      <c r="K4061">
        <v>99</v>
      </c>
      <c r="L4061">
        <v>14</v>
      </c>
      <c r="M4061">
        <v>99</v>
      </c>
      <c r="N4061">
        <v>99</v>
      </c>
      <c r="O4061">
        <v>99</v>
      </c>
      <c r="P4061">
        <v>99</v>
      </c>
      <c r="R4061">
        <v>0</v>
      </c>
    </row>
    <row r="4062" spans="1:37">
      <c r="A4062">
        <v>18</v>
      </c>
      <c r="B4062">
        <v>335</v>
      </c>
      <c r="C4062">
        <v>2024</v>
      </c>
      <c r="E4062">
        <v>99</v>
      </c>
      <c r="G4062">
        <v>99</v>
      </c>
      <c r="H4062">
        <v>1</v>
      </c>
      <c r="I4062">
        <v>99</v>
      </c>
      <c r="J4062">
        <v>155</v>
      </c>
      <c r="K4062">
        <v>99</v>
      </c>
      <c r="L4062">
        <v>14</v>
      </c>
      <c r="M4062">
        <v>99</v>
      </c>
      <c r="N4062">
        <v>99</v>
      </c>
      <c r="O4062">
        <v>99</v>
      </c>
      <c r="P4062">
        <v>99</v>
      </c>
      <c r="Q4062">
        <v>4</v>
      </c>
      <c r="R4062">
        <v>4</v>
      </c>
      <c r="S4062">
        <v>14</v>
      </c>
      <c r="T4062">
        <v>12.25</v>
      </c>
      <c r="U4062">
        <v>71.849999999999994</v>
      </c>
      <c r="V4062">
        <v>0</v>
      </c>
      <c r="W4062">
        <v>100</v>
      </c>
      <c r="X4062">
        <v>100</v>
      </c>
      <c r="Y4062">
        <v>100</v>
      </c>
      <c r="Z4062">
        <v>100</v>
      </c>
      <c r="AA4062">
        <v>7.5718227660189088</v>
      </c>
      <c r="AB4062">
        <v>0</v>
      </c>
      <c r="AC4062">
        <v>2.7726341266023558</v>
      </c>
      <c r="AE4062">
        <v>33.283486774222851</v>
      </c>
      <c r="AG4062">
        <v>2.1621621621621623</v>
      </c>
      <c r="AH4062">
        <v>3.385438139775955</v>
      </c>
      <c r="AI4062">
        <v>4</v>
      </c>
      <c r="AJ4062">
        <v>120.325</v>
      </c>
      <c r="AK4062">
        <v>41.229190964443845</v>
      </c>
    </row>
    <row r="4063" spans="1:37">
      <c r="A4063">
        <v>18</v>
      </c>
      <c r="B4063">
        <v>336</v>
      </c>
      <c r="C4063">
        <v>2024</v>
      </c>
      <c r="E4063">
        <v>99</v>
      </c>
      <c r="G4063">
        <v>99</v>
      </c>
      <c r="H4063">
        <v>2</v>
      </c>
      <c r="I4063">
        <v>99</v>
      </c>
      <c r="J4063">
        <v>160</v>
      </c>
      <c r="K4063">
        <v>99</v>
      </c>
      <c r="L4063">
        <v>14</v>
      </c>
      <c r="M4063">
        <v>99</v>
      </c>
      <c r="N4063">
        <v>99</v>
      </c>
      <c r="O4063">
        <v>99</v>
      </c>
      <c r="P4063">
        <v>99</v>
      </c>
      <c r="R4063">
        <v>0</v>
      </c>
    </row>
    <row r="4064" spans="1:37">
      <c r="A4064">
        <v>18</v>
      </c>
      <c r="B4064">
        <v>337</v>
      </c>
      <c r="C4064">
        <v>2024</v>
      </c>
      <c r="E4064">
        <v>99</v>
      </c>
      <c r="G4064">
        <v>99</v>
      </c>
      <c r="H4064">
        <v>1</v>
      </c>
      <c r="I4064">
        <v>99</v>
      </c>
      <c r="J4064">
        <v>171</v>
      </c>
      <c r="K4064">
        <v>99</v>
      </c>
      <c r="L4064">
        <v>14</v>
      </c>
      <c r="M4064">
        <v>99</v>
      </c>
      <c r="N4064">
        <v>99</v>
      </c>
      <c r="O4064">
        <v>99</v>
      </c>
      <c r="P4064">
        <v>99</v>
      </c>
      <c r="R4064">
        <v>0</v>
      </c>
    </row>
    <row r="4065" spans="1:18">
      <c r="A4065">
        <v>18</v>
      </c>
      <c r="B4065">
        <v>338</v>
      </c>
      <c r="C4065">
        <v>2024</v>
      </c>
      <c r="E4065">
        <v>99</v>
      </c>
      <c r="G4065">
        <v>99</v>
      </c>
      <c r="H4065">
        <v>2</v>
      </c>
      <c r="I4065">
        <v>99</v>
      </c>
      <c r="J4065">
        <v>175</v>
      </c>
      <c r="K4065">
        <v>99</v>
      </c>
      <c r="L4065">
        <v>14</v>
      </c>
      <c r="M4065">
        <v>99</v>
      </c>
      <c r="N4065">
        <v>99</v>
      </c>
      <c r="O4065">
        <v>99</v>
      </c>
      <c r="P4065">
        <v>99</v>
      </c>
      <c r="R4065">
        <v>0</v>
      </c>
    </row>
    <row r="4066" spans="1:18">
      <c r="A4066">
        <v>18</v>
      </c>
      <c r="B4066">
        <v>339</v>
      </c>
      <c r="C4066">
        <v>2024</v>
      </c>
      <c r="E4066">
        <v>99</v>
      </c>
      <c r="G4066">
        <v>99</v>
      </c>
      <c r="H4066">
        <v>2</v>
      </c>
      <c r="I4066">
        <v>99</v>
      </c>
      <c r="J4066">
        <v>177</v>
      </c>
      <c r="K4066">
        <v>99</v>
      </c>
      <c r="L4066">
        <v>14</v>
      </c>
      <c r="M4066">
        <v>99</v>
      </c>
      <c r="N4066">
        <v>99</v>
      </c>
      <c r="O4066">
        <v>99</v>
      </c>
      <c r="P4066">
        <v>99</v>
      </c>
      <c r="R4066">
        <v>0</v>
      </c>
    </row>
    <row r="4067" spans="1:18">
      <c r="A4067">
        <v>18</v>
      </c>
      <c r="B4067">
        <v>340</v>
      </c>
      <c r="C4067">
        <v>2024</v>
      </c>
      <c r="E4067">
        <v>99</v>
      </c>
      <c r="G4067">
        <v>99</v>
      </c>
      <c r="H4067">
        <v>2</v>
      </c>
      <c r="I4067">
        <v>99</v>
      </c>
      <c r="J4067">
        <v>178</v>
      </c>
      <c r="K4067">
        <v>99</v>
      </c>
      <c r="L4067">
        <v>14</v>
      </c>
      <c r="M4067">
        <v>99</v>
      </c>
      <c r="N4067">
        <v>99</v>
      </c>
      <c r="O4067">
        <v>99</v>
      </c>
      <c r="P4067">
        <v>99</v>
      </c>
      <c r="R4067">
        <v>0</v>
      </c>
    </row>
    <row r="4068" spans="1:18">
      <c r="A4068">
        <v>18</v>
      </c>
      <c r="B4068">
        <v>341</v>
      </c>
      <c r="C4068">
        <v>2024</v>
      </c>
      <c r="E4068">
        <v>99</v>
      </c>
      <c r="G4068">
        <v>99</v>
      </c>
      <c r="H4068">
        <v>2</v>
      </c>
      <c r="I4068">
        <v>99</v>
      </c>
      <c r="J4068">
        <v>181</v>
      </c>
      <c r="K4068">
        <v>99</v>
      </c>
      <c r="L4068">
        <v>14</v>
      </c>
      <c r="M4068">
        <v>99</v>
      </c>
      <c r="N4068">
        <v>99</v>
      </c>
      <c r="O4068">
        <v>99</v>
      </c>
      <c r="P4068">
        <v>99</v>
      </c>
      <c r="R4068">
        <v>0</v>
      </c>
    </row>
    <row r="4069" spans="1:18">
      <c r="A4069">
        <v>18</v>
      </c>
      <c r="B4069">
        <v>342</v>
      </c>
      <c r="C4069">
        <v>2024</v>
      </c>
      <c r="E4069">
        <v>99</v>
      </c>
      <c r="G4069">
        <v>99</v>
      </c>
      <c r="H4069">
        <v>1</v>
      </c>
      <c r="I4069">
        <v>99</v>
      </c>
      <c r="J4069">
        <v>262</v>
      </c>
      <c r="K4069">
        <v>99</v>
      </c>
      <c r="L4069">
        <v>14</v>
      </c>
      <c r="M4069">
        <v>99</v>
      </c>
      <c r="N4069">
        <v>99</v>
      </c>
      <c r="O4069">
        <v>99</v>
      </c>
      <c r="P4069">
        <v>99</v>
      </c>
      <c r="R4069">
        <v>0</v>
      </c>
    </row>
    <row r="4070" spans="1:18">
      <c r="A4070">
        <v>18</v>
      </c>
      <c r="B4070">
        <v>343</v>
      </c>
      <c r="C4070">
        <v>2024</v>
      </c>
      <c r="E4070">
        <v>99</v>
      </c>
      <c r="G4070">
        <v>99</v>
      </c>
      <c r="H4070">
        <v>2</v>
      </c>
      <c r="I4070">
        <v>99</v>
      </c>
      <c r="J4070">
        <v>267</v>
      </c>
      <c r="K4070">
        <v>99</v>
      </c>
      <c r="L4070">
        <v>14</v>
      </c>
      <c r="M4070">
        <v>99</v>
      </c>
      <c r="N4070">
        <v>99</v>
      </c>
      <c r="O4070">
        <v>99</v>
      </c>
      <c r="P4070">
        <v>99</v>
      </c>
      <c r="R4070">
        <v>0</v>
      </c>
    </row>
    <row r="4071" spans="1:18">
      <c r="A4071">
        <v>18</v>
      </c>
      <c r="B4071">
        <v>344</v>
      </c>
      <c r="C4071">
        <v>2024</v>
      </c>
      <c r="E4071">
        <v>99</v>
      </c>
      <c r="G4071">
        <v>99</v>
      </c>
      <c r="H4071">
        <v>1</v>
      </c>
      <c r="I4071">
        <v>99</v>
      </c>
      <c r="J4071">
        <v>309</v>
      </c>
      <c r="K4071">
        <v>99</v>
      </c>
      <c r="L4071">
        <v>14</v>
      </c>
      <c r="M4071">
        <v>99</v>
      </c>
      <c r="N4071">
        <v>99</v>
      </c>
      <c r="O4071">
        <v>99</v>
      </c>
      <c r="P4071">
        <v>99</v>
      </c>
      <c r="R4071">
        <v>0</v>
      </c>
    </row>
    <row r="4072" spans="1:18">
      <c r="A4072">
        <v>18</v>
      </c>
      <c r="B4072">
        <v>345</v>
      </c>
      <c r="C4072">
        <v>2024</v>
      </c>
      <c r="E4072">
        <v>99</v>
      </c>
      <c r="G4072">
        <v>99</v>
      </c>
      <c r="H4072">
        <v>2</v>
      </c>
      <c r="I4072">
        <v>99</v>
      </c>
      <c r="J4072">
        <v>470</v>
      </c>
      <c r="K4072">
        <v>99</v>
      </c>
      <c r="L4072">
        <v>14</v>
      </c>
      <c r="M4072">
        <v>99</v>
      </c>
      <c r="N4072">
        <v>99</v>
      </c>
      <c r="O4072">
        <v>99</v>
      </c>
      <c r="P4072">
        <v>99</v>
      </c>
      <c r="R4072">
        <v>0</v>
      </c>
    </row>
    <row r="4073" spans="1:18">
      <c r="A4073">
        <v>18</v>
      </c>
      <c r="B4073">
        <v>346</v>
      </c>
      <c r="C4073">
        <v>2024</v>
      </c>
      <c r="E4073">
        <v>99</v>
      </c>
      <c r="G4073">
        <v>99</v>
      </c>
      <c r="H4073">
        <v>2</v>
      </c>
      <c r="I4073">
        <v>99</v>
      </c>
      <c r="J4073">
        <v>629</v>
      </c>
      <c r="K4073">
        <v>99</v>
      </c>
      <c r="L4073">
        <v>14</v>
      </c>
      <c r="M4073">
        <v>99</v>
      </c>
      <c r="N4073">
        <v>99</v>
      </c>
      <c r="O4073">
        <v>99</v>
      </c>
      <c r="P4073">
        <v>99</v>
      </c>
      <c r="R4073">
        <v>0</v>
      </c>
    </row>
    <row r="4074" spans="1:18">
      <c r="A4074">
        <v>18</v>
      </c>
      <c r="B4074">
        <v>347</v>
      </c>
      <c r="C4074">
        <v>2024</v>
      </c>
      <c r="E4074">
        <v>99</v>
      </c>
      <c r="G4074">
        <v>99</v>
      </c>
      <c r="H4074">
        <v>1</v>
      </c>
      <c r="I4074">
        <v>99</v>
      </c>
      <c r="J4074">
        <v>643</v>
      </c>
      <c r="K4074">
        <v>99</v>
      </c>
      <c r="L4074">
        <v>14</v>
      </c>
      <c r="M4074">
        <v>99</v>
      </c>
      <c r="N4074">
        <v>99</v>
      </c>
      <c r="O4074">
        <v>99</v>
      </c>
      <c r="P4074">
        <v>99</v>
      </c>
      <c r="R4074">
        <v>0</v>
      </c>
    </row>
    <row r="4075" spans="1:18">
      <c r="A4075">
        <v>18</v>
      </c>
      <c r="B4075">
        <v>348</v>
      </c>
      <c r="C4075">
        <v>2024</v>
      </c>
      <c r="E4075">
        <v>99</v>
      </c>
      <c r="G4075">
        <v>99</v>
      </c>
      <c r="H4075">
        <v>2</v>
      </c>
      <c r="I4075">
        <v>99</v>
      </c>
      <c r="J4075">
        <v>704</v>
      </c>
      <c r="K4075">
        <v>99</v>
      </c>
      <c r="L4075">
        <v>14</v>
      </c>
      <c r="M4075">
        <v>99</v>
      </c>
      <c r="N4075">
        <v>99</v>
      </c>
      <c r="O4075">
        <v>99</v>
      </c>
      <c r="P4075">
        <v>99</v>
      </c>
      <c r="R4075">
        <v>0</v>
      </c>
    </row>
    <row r="4076" spans="1:18">
      <c r="A4076">
        <v>18</v>
      </c>
      <c r="B4076">
        <v>349</v>
      </c>
      <c r="C4076">
        <v>2024</v>
      </c>
      <c r="E4076">
        <v>99</v>
      </c>
      <c r="G4076">
        <v>99</v>
      </c>
      <c r="H4076">
        <v>1</v>
      </c>
      <c r="I4076">
        <v>99</v>
      </c>
      <c r="J4076">
        <v>802</v>
      </c>
      <c r="K4076">
        <v>99</v>
      </c>
      <c r="L4076">
        <v>14</v>
      </c>
      <c r="M4076">
        <v>99</v>
      </c>
      <c r="N4076">
        <v>99</v>
      </c>
      <c r="O4076">
        <v>99</v>
      </c>
      <c r="P4076">
        <v>99</v>
      </c>
      <c r="R4076">
        <v>0</v>
      </c>
    </row>
    <row r="4077" spans="1:18">
      <c r="A4077">
        <v>18</v>
      </c>
      <c r="B4077">
        <v>350</v>
      </c>
      <c r="C4077">
        <v>2024</v>
      </c>
      <c r="E4077">
        <v>99</v>
      </c>
      <c r="G4077">
        <v>99</v>
      </c>
      <c r="H4077">
        <v>1</v>
      </c>
      <c r="I4077">
        <v>99</v>
      </c>
      <c r="J4077">
        <v>103</v>
      </c>
      <c r="K4077">
        <v>99</v>
      </c>
      <c r="L4077">
        <v>15</v>
      </c>
      <c r="M4077">
        <v>99</v>
      </c>
      <c r="N4077">
        <v>99</v>
      </c>
      <c r="O4077">
        <v>99</v>
      </c>
      <c r="P4077">
        <v>99</v>
      </c>
      <c r="R4077">
        <v>0</v>
      </c>
    </row>
    <row r="4078" spans="1:18">
      <c r="A4078">
        <v>18</v>
      </c>
      <c r="B4078">
        <v>351</v>
      </c>
      <c r="C4078">
        <v>2024</v>
      </c>
      <c r="E4078">
        <v>99</v>
      </c>
      <c r="G4078">
        <v>99</v>
      </c>
      <c r="H4078">
        <v>2</v>
      </c>
      <c r="I4078">
        <v>99</v>
      </c>
      <c r="J4078">
        <v>106</v>
      </c>
      <c r="K4078">
        <v>99</v>
      </c>
      <c r="L4078">
        <v>15</v>
      </c>
      <c r="M4078">
        <v>99</v>
      </c>
      <c r="N4078">
        <v>99</v>
      </c>
      <c r="O4078">
        <v>99</v>
      </c>
      <c r="P4078">
        <v>99</v>
      </c>
      <c r="R4078">
        <v>0</v>
      </c>
    </row>
    <row r="4079" spans="1:18">
      <c r="A4079">
        <v>18</v>
      </c>
      <c r="B4079">
        <v>352</v>
      </c>
      <c r="C4079">
        <v>2024</v>
      </c>
      <c r="E4079">
        <v>99</v>
      </c>
      <c r="G4079">
        <v>99</v>
      </c>
      <c r="H4079">
        <v>1</v>
      </c>
      <c r="I4079">
        <v>99</v>
      </c>
      <c r="J4079">
        <v>110</v>
      </c>
      <c r="K4079">
        <v>99</v>
      </c>
      <c r="L4079">
        <v>15</v>
      </c>
      <c r="M4079">
        <v>99</v>
      </c>
      <c r="N4079">
        <v>99</v>
      </c>
      <c r="O4079">
        <v>99</v>
      </c>
      <c r="P4079">
        <v>99</v>
      </c>
      <c r="R4079">
        <v>0</v>
      </c>
    </row>
    <row r="4080" spans="1:18">
      <c r="A4080">
        <v>18</v>
      </c>
      <c r="B4080">
        <v>353</v>
      </c>
      <c r="C4080">
        <v>2024</v>
      </c>
      <c r="E4080">
        <v>99</v>
      </c>
      <c r="G4080">
        <v>99</v>
      </c>
      <c r="H4080">
        <v>1</v>
      </c>
      <c r="I4080">
        <v>99</v>
      </c>
      <c r="J4080">
        <v>111</v>
      </c>
      <c r="K4080">
        <v>99</v>
      </c>
      <c r="L4080">
        <v>15</v>
      </c>
      <c r="M4080">
        <v>99</v>
      </c>
      <c r="N4080">
        <v>99</v>
      </c>
      <c r="O4080">
        <v>99</v>
      </c>
      <c r="P4080">
        <v>99</v>
      </c>
      <c r="R4080">
        <v>0</v>
      </c>
    </row>
    <row r="4081" spans="1:37">
      <c r="A4081">
        <v>18</v>
      </c>
      <c r="B4081">
        <v>354</v>
      </c>
      <c r="C4081">
        <v>2024</v>
      </c>
      <c r="E4081">
        <v>99</v>
      </c>
      <c r="G4081">
        <v>99</v>
      </c>
      <c r="H4081">
        <v>1</v>
      </c>
      <c r="I4081">
        <v>99</v>
      </c>
      <c r="J4081">
        <v>116</v>
      </c>
      <c r="K4081">
        <v>99</v>
      </c>
      <c r="L4081">
        <v>15</v>
      </c>
      <c r="M4081">
        <v>99</v>
      </c>
      <c r="N4081">
        <v>99</v>
      </c>
      <c r="O4081">
        <v>99</v>
      </c>
      <c r="P4081">
        <v>99</v>
      </c>
      <c r="R4081">
        <v>0</v>
      </c>
    </row>
    <row r="4082" spans="1:37">
      <c r="A4082">
        <v>18</v>
      </c>
      <c r="B4082">
        <v>355</v>
      </c>
      <c r="C4082">
        <v>2024</v>
      </c>
      <c r="E4082">
        <v>99</v>
      </c>
      <c r="G4082">
        <v>99</v>
      </c>
      <c r="H4082">
        <v>2</v>
      </c>
      <c r="I4082">
        <v>99</v>
      </c>
      <c r="J4082">
        <v>117</v>
      </c>
      <c r="K4082">
        <v>99</v>
      </c>
      <c r="L4082">
        <v>15</v>
      </c>
      <c r="M4082">
        <v>99</v>
      </c>
      <c r="N4082">
        <v>99</v>
      </c>
      <c r="O4082">
        <v>99</v>
      </c>
      <c r="P4082">
        <v>99</v>
      </c>
      <c r="Q4082">
        <v>1</v>
      </c>
      <c r="R4082">
        <v>1</v>
      </c>
      <c r="S4082">
        <v>15</v>
      </c>
      <c r="T4082">
        <v>10</v>
      </c>
      <c r="U4082">
        <v>55.9</v>
      </c>
      <c r="V4082">
        <v>0</v>
      </c>
      <c r="W4082">
        <v>100</v>
      </c>
      <c r="X4082">
        <v>100</v>
      </c>
      <c r="Y4082">
        <v>100</v>
      </c>
      <c r="Z4082">
        <v>100</v>
      </c>
      <c r="AA4082">
        <v>0</v>
      </c>
      <c r="AB4082">
        <v>0</v>
      </c>
      <c r="AC4082">
        <v>0</v>
      </c>
      <c r="AG4082">
        <v>0.3058103975535168</v>
      </c>
      <c r="AH4082">
        <v>0.38675218110241655</v>
      </c>
      <c r="AI4082">
        <v>1</v>
      </c>
      <c r="AJ4082">
        <v>107.8</v>
      </c>
      <c r="AK4082">
        <v>44.622667182039578</v>
      </c>
    </row>
    <row r="4083" spans="1:37">
      <c r="A4083">
        <v>18</v>
      </c>
      <c r="B4083">
        <v>356</v>
      </c>
      <c r="C4083">
        <v>2024</v>
      </c>
      <c r="E4083">
        <v>99</v>
      </c>
      <c r="G4083">
        <v>99</v>
      </c>
      <c r="H4083">
        <v>1</v>
      </c>
      <c r="I4083">
        <v>99</v>
      </c>
      <c r="J4083">
        <v>134</v>
      </c>
      <c r="K4083">
        <v>99</v>
      </c>
      <c r="L4083">
        <v>15</v>
      </c>
      <c r="M4083">
        <v>99</v>
      </c>
      <c r="N4083">
        <v>99</v>
      </c>
      <c r="O4083">
        <v>99</v>
      </c>
      <c r="P4083">
        <v>99</v>
      </c>
      <c r="R4083">
        <v>0</v>
      </c>
    </row>
    <row r="4084" spans="1:37">
      <c r="A4084">
        <v>18</v>
      </c>
      <c r="B4084">
        <v>357</v>
      </c>
      <c r="C4084">
        <v>2024</v>
      </c>
      <c r="E4084">
        <v>99</v>
      </c>
      <c r="G4084">
        <v>99</v>
      </c>
      <c r="H4084">
        <v>2</v>
      </c>
      <c r="I4084">
        <v>99</v>
      </c>
      <c r="J4084">
        <v>141</v>
      </c>
      <c r="K4084">
        <v>99</v>
      </c>
      <c r="L4084">
        <v>15</v>
      </c>
      <c r="M4084">
        <v>99</v>
      </c>
      <c r="N4084">
        <v>99</v>
      </c>
      <c r="O4084">
        <v>99</v>
      </c>
      <c r="P4084">
        <v>99</v>
      </c>
      <c r="R4084">
        <v>0</v>
      </c>
    </row>
    <row r="4085" spans="1:37">
      <c r="A4085">
        <v>18</v>
      </c>
      <c r="B4085">
        <v>358</v>
      </c>
      <c r="C4085">
        <v>2024</v>
      </c>
      <c r="E4085">
        <v>99</v>
      </c>
      <c r="G4085">
        <v>99</v>
      </c>
      <c r="H4085">
        <v>2</v>
      </c>
      <c r="I4085">
        <v>99</v>
      </c>
      <c r="J4085">
        <v>143</v>
      </c>
      <c r="K4085">
        <v>99</v>
      </c>
      <c r="L4085">
        <v>15</v>
      </c>
      <c r="M4085">
        <v>99</v>
      </c>
      <c r="N4085">
        <v>99</v>
      </c>
      <c r="O4085">
        <v>99</v>
      </c>
      <c r="P4085">
        <v>99</v>
      </c>
      <c r="R4085">
        <v>0</v>
      </c>
    </row>
    <row r="4086" spans="1:37">
      <c r="A4086">
        <v>18</v>
      </c>
      <c r="B4086">
        <v>359</v>
      </c>
      <c r="C4086">
        <v>2024</v>
      </c>
      <c r="E4086">
        <v>99</v>
      </c>
      <c r="G4086">
        <v>99</v>
      </c>
      <c r="H4086">
        <v>2</v>
      </c>
      <c r="I4086">
        <v>99</v>
      </c>
      <c r="J4086">
        <v>147</v>
      </c>
      <c r="K4086">
        <v>99</v>
      </c>
      <c r="L4086">
        <v>15</v>
      </c>
      <c r="M4086">
        <v>99</v>
      </c>
      <c r="N4086">
        <v>99</v>
      </c>
      <c r="O4086">
        <v>99</v>
      </c>
      <c r="P4086">
        <v>99</v>
      </c>
      <c r="R4086">
        <v>0</v>
      </c>
    </row>
    <row r="4087" spans="1:37">
      <c r="A4087">
        <v>18</v>
      </c>
      <c r="B4087">
        <v>360</v>
      </c>
      <c r="C4087">
        <v>2024</v>
      </c>
      <c r="E4087">
        <v>99</v>
      </c>
      <c r="G4087">
        <v>99</v>
      </c>
      <c r="H4087">
        <v>1</v>
      </c>
      <c r="I4087">
        <v>99</v>
      </c>
      <c r="J4087">
        <v>155</v>
      </c>
      <c r="K4087">
        <v>99</v>
      </c>
      <c r="L4087">
        <v>15</v>
      </c>
      <c r="M4087">
        <v>99</v>
      </c>
      <c r="N4087">
        <v>99</v>
      </c>
      <c r="O4087">
        <v>99</v>
      </c>
      <c r="P4087">
        <v>99</v>
      </c>
      <c r="R4087">
        <v>0</v>
      </c>
    </row>
    <row r="4088" spans="1:37">
      <c r="A4088">
        <v>18</v>
      </c>
      <c r="B4088">
        <v>361</v>
      </c>
      <c r="C4088">
        <v>2024</v>
      </c>
      <c r="E4088">
        <v>99</v>
      </c>
      <c r="G4088">
        <v>99</v>
      </c>
      <c r="H4088">
        <v>2</v>
      </c>
      <c r="I4088">
        <v>99</v>
      </c>
      <c r="J4088">
        <v>160</v>
      </c>
      <c r="K4088">
        <v>99</v>
      </c>
      <c r="L4088">
        <v>15</v>
      </c>
      <c r="M4088">
        <v>99</v>
      </c>
      <c r="N4088">
        <v>99</v>
      </c>
      <c r="O4088">
        <v>99</v>
      </c>
      <c r="P4088">
        <v>99</v>
      </c>
      <c r="R4088">
        <v>0</v>
      </c>
    </row>
    <row r="4089" spans="1:37">
      <c r="A4089">
        <v>18</v>
      </c>
      <c r="B4089">
        <v>362</v>
      </c>
      <c r="C4089">
        <v>2024</v>
      </c>
      <c r="E4089">
        <v>99</v>
      </c>
      <c r="G4089">
        <v>99</v>
      </c>
      <c r="H4089">
        <v>1</v>
      </c>
      <c r="I4089">
        <v>99</v>
      </c>
      <c r="J4089">
        <v>171</v>
      </c>
      <c r="K4089">
        <v>99</v>
      </c>
      <c r="L4089">
        <v>15</v>
      </c>
      <c r="M4089">
        <v>99</v>
      </c>
      <c r="N4089">
        <v>99</v>
      </c>
      <c r="O4089">
        <v>99</v>
      </c>
      <c r="P4089">
        <v>99</v>
      </c>
      <c r="R4089">
        <v>0</v>
      </c>
    </row>
    <row r="4090" spans="1:37">
      <c r="A4090">
        <v>18</v>
      </c>
      <c r="B4090">
        <v>363</v>
      </c>
      <c r="C4090">
        <v>2024</v>
      </c>
      <c r="E4090">
        <v>99</v>
      </c>
      <c r="G4090">
        <v>99</v>
      </c>
      <c r="H4090">
        <v>2</v>
      </c>
      <c r="I4090">
        <v>99</v>
      </c>
      <c r="J4090">
        <v>175</v>
      </c>
      <c r="K4090">
        <v>99</v>
      </c>
      <c r="L4090">
        <v>15</v>
      </c>
      <c r="M4090">
        <v>99</v>
      </c>
      <c r="N4090">
        <v>99</v>
      </c>
      <c r="O4090">
        <v>99</v>
      </c>
      <c r="P4090">
        <v>99</v>
      </c>
      <c r="R4090">
        <v>0</v>
      </c>
    </row>
    <row r="4091" spans="1:37">
      <c r="A4091">
        <v>18</v>
      </c>
      <c r="B4091">
        <v>364</v>
      </c>
      <c r="C4091">
        <v>2024</v>
      </c>
      <c r="E4091">
        <v>99</v>
      </c>
      <c r="G4091">
        <v>99</v>
      </c>
      <c r="H4091">
        <v>2</v>
      </c>
      <c r="I4091">
        <v>99</v>
      </c>
      <c r="J4091">
        <v>177</v>
      </c>
      <c r="K4091">
        <v>99</v>
      </c>
      <c r="L4091">
        <v>15</v>
      </c>
      <c r="M4091">
        <v>99</v>
      </c>
      <c r="N4091">
        <v>99</v>
      </c>
      <c r="O4091">
        <v>99</v>
      </c>
      <c r="P4091">
        <v>99</v>
      </c>
      <c r="R4091">
        <v>0</v>
      </c>
    </row>
    <row r="4092" spans="1:37">
      <c r="A4092">
        <v>18</v>
      </c>
      <c r="B4092">
        <v>365</v>
      </c>
      <c r="C4092">
        <v>2024</v>
      </c>
      <c r="E4092">
        <v>99</v>
      </c>
      <c r="G4092">
        <v>99</v>
      </c>
      <c r="H4092">
        <v>2</v>
      </c>
      <c r="I4092">
        <v>99</v>
      </c>
      <c r="J4092">
        <v>178</v>
      </c>
      <c r="K4092">
        <v>99</v>
      </c>
      <c r="L4092">
        <v>15</v>
      </c>
      <c r="M4092">
        <v>99</v>
      </c>
      <c r="N4092">
        <v>99</v>
      </c>
      <c r="O4092">
        <v>99</v>
      </c>
      <c r="P4092">
        <v>99</v>
      </c>
      <c r="R4092">
        <v>0</v>
      </c>
    </row>
    <row r="4093" spans="1:37">
      <c r="A4093">
        <v>18</v>
      </c>
      <c r="B4093">
        <v>366</v>
      </c>
      <c r="C4093">
        <v>2024</v>
      </c>
      <c r="E4093">
        <v>99</v>
      </c>
      <c r="G4093">
        <v>99</v>
      </c>
      <c r="H4093">
        <v>2</v>
      </c>
      <c r="I4093">
        <v>99</v>
      </c>
      <c r="J4093">
        <v>181</v>
      </c>
      <c r="K4093">
        <v>99</v>
      </c>
      <c r="L4093">
        <v>15</v>
      </c>
      <c r="M4093">
        <v>99</v>
      </c>
      <c r="N4093">
        <v>99</v>
      </c>
      <c r="O4093">
        <v>99</v>
      </c>
      <c r="P4093">
        <v>99</v>
      </c>
      <c r="R4093">
        <v>0</v>
      </c>
    </row>
    <row r="4094" spans="1:37">
      <c r="A4094">
        <v>18</v>
      </c>
      <c r="B4094">
        <v>367</v>
      </c>
      <c r="C4094">
        <v>2024</v>
      </c>
      <c r="E4094">
        <v>99</v>
      </c>
      <c r="G4094">
        <v>99</v>
      </c>
      <c r="H4094">
        <v>1</v>
      </c>
      <c r="I4094">
        <v>99</v>
      </c>
      <c r="J4094">
        <v>262</v>
      </c>
      <c r="K4094">
        <v>99</v>
      </c>
      <c r="L4094">
        <v>15</v>
      </c>
      <c r="M4094">
        <v>99</v>
      </c>
      <c r="N4094">
        <v>99</v>
      </c>
      <c r="O4094">
        <v>99</v>
      </c>
      <c r="P4094">
        <v>99</v>
      </c>
      <c r="R4094">
        <v>0</v>
      </c>
    </row>
    <row r="4095" spans="1:37">
      <c r="A4095">
        <v>18</v>
      </c>
      <c r="B4095">
        <v>368</v>
      </c>
      <c r="C4095">
        <v>2024</v>
      </c>
      <c r="E4095">
        <v>99</v>
      </c>
      <c r="G4095">
        <v>99</v>
      </c>
      <c r="H4095">
        <v>2</v>
      </c>
      <c r="I4095">
        <v>99</v>
      </c>
      <c r="J4095">
        <v>267</v>
      </c>
      <c r="K4095">
        <v>99</v>
      </c>
      <c r="L4095">
        <v>15</v>
      </c>
      <c r="M4095">
        <v>99</v>
      </c>
      <c r="N4095">
        <v>99</v>
      </c>
      <c r="O4095">
        <v>99</v>
      </c>
      <c r="P4095">
        <v>99</v>
      </c>
      <c r="R4095">
        <v>0</v>
      </c>
    </row>
    <row r="4096" spans="1:37">
      <c r="A4096">
        <v>18</v>
      </c>
      <c r="B4096">
        <v>369</v>
      </c>
      <c r="C4096">
        <v>2024</v>
      </c>
      <c r="E4096">
        <v>99</v>
      </c>
      <c r="G4096">
        <v>99</v>
      </c>
      <c r="H4096">
        <v>1</v>
      </c>
      <c r="I4096">
        <v>99</v>
      </c>
      <c r="J4096">
        <v>309</v>
      </c>
      <c r="K4096">
        <v>99</v>
      </c>
      <c r="L4096">
        <v>15</v>
      </c>
      <c r="M4096">
        <v>99</v>
      </c>
      <c r="N4096">
        <v>99</v>
      </c>
      <c r="O4096">
        <v>99</v>
      </c>
      <c r="P4096">
        <v>99</v>
      </c>
      <c r="R4096">
        <v>0</v>
      </c>
    </row>
    <row r="4097" spans="1:18">
      <c r="A4097">
        <v>18</v>
      </c>
      <c r="B4097">
        <v>370</v>
      </c>
      <c r="C4097">
        <v>2024</v>
      </c>
      <c r="E4097">
        <v>99</v>
      </c>
      <c r="G4097">
        <v>99</v>
      </c>
      <c r="H4097">
        <v>2</v>
      </c>
      <c r="I4097">
        <v>99</v>
      </c>
      <c r="J4097">
        <v>470</v>
      </c>
      <c r="K4097">
        <v>99</v>
      </c>
      <c r="L4097">
        <v>15</v>
      </c>
      <c r="M4097">
        <v>99</v>
      </c>
      <c r="N4097">
        <v>99</v>
      </c>
      <c r="O4097">
        <v>99</v>
      </c>
      <c r="P4097">
        <v>99</v>
      </c>
      <c r="R4097">
        <v>0</v>
      </c>
    </row>
    <row r="4098" spans="1:18">
      <c r="A4098">
        <v>18</v>
      </c>
      <c r="B4098">
        <v>371</v>
      </c>
      <c r="C4098">
        <v>2024</v>
      </c>
      <c r="E4098">
        <v>99</v>
      </c>
      <c r="G4098">
        <v>99</v>
      </c>
      <c r="H4098">
        <v>2</v>
      </c>
      <c r="I4098">
        <v>99</v>
      </c>
      <c r="J4098">
        <v>629</v>
      </c>
      <c r="K4098">
        <v>99</v>
      </c>
      <c r="L4098">
        <v>15</v>
      </c>
      <c r="M4098">
        <v>99</v>
      </c>
      <c r="N4098">
        <v>99</v>
      </c>
      <c r="O4098">
        <v>99</v>
      </c>
      <c r="P4098">
        <v>99</v>
      </c>
      <c r="R4098">
        <v>0</v>
      </c>
    </row>
    <row r="4099" spans="1:18">
      <c r="A4099">
        <v>18</v>
      </c>
      <c r="B4099">
        <v>372</v>
      </c>
      <c r="C4099">
        <v>2024</v>
      </c>
      <c r="E4099">
        <v>99</v>
      </c>
      <c r="G4099">
        <v>99</v>
      </c>
      <c r="H4099">
        <v>1</v>
      </c>
      <c r="I4099">
        <v>99</v>
      </c>
      <c r="J4099">
        <v>643</v>
      </c>
      <c r="K4099">
        <v>99</v>
      </c>
      <c r="L4099">
        <v>15</v>
      </c>
      <c r="M4099">
        <v>99</v>
      </c>
      <c r="N4099">
        <v>99</v>
      </c>
      <c r="O4099">
        <v>99</v>
      </c>
      <c r="P4099">
        <v>99</v>
      </c>
      <c r="R4099">
        <v>0</v>
      </c>
    </row>
    <row r="4100" spans="1:18">
      <c r="A4100">
        <v>18</v>
      </c>
      <c r="B4100">
        <v>373</v>
      </c>
      <c r="C4100">
        <v>2024</v>
      </c>
      <c r="E4100">
        <v>99</v>
      </c>
      <c r="G4100">
        <v>99</v>
      </c>
      <c r="H4100">
        <v>2</v>
      </c>
      <c r="I4100">
        <v>99</v>
      </c>
      <c r="J4100">
        <v>704</v>
      </c>
      <c r="K4100">
        <v>99</v>
      </c>
      <c r="L4100">
        <v>15</v>
      </c>
      <c r="M4100">
        <v>99</v>
      </c>
      <c r="N4100">
        <v>99</v>
      </c>
      <c r="O4100">
        <v>99</v>
      </c>
      <c r="P4100">
        <v>99</v>
      </c>
      <c r="R4100">
        <v>0</v>
      </c>
    </row>
    <row r="4101" spans="1:18">
      <c r="A4101">
        <v>18</v>
      </c>
      <c r="B4101">
        <v>374</v>
      </c>
      <c r="C4101">
        <v>2024</v>
      </c>
      <c r="E4101">
        <v>99</v>
      </c>
      <c r="G4101">
        <v>99</v>
      </c>
      <c r="H4101">
        <v>1</v>
      </c>
      <c r="I4101">
        <v>99</v>
      </c>
      <c r="J4101">
        <v>802</v>
      </c>
      <c r="K4101">
        <v>99</v>
      </c>
      <c r="L4101">
        <v>15</v>
      </c>
      <c r="M4101">
        <v>99</v>
      </c>
      <c r="N4101">
        <v>99</v>
      </c>
      <c r="O4101">
        <v>99</v>
      </c>
      <c r="P4101">
        <v>99</v>
      </c>
      <c r="R4101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366"/>
  <sheetViews>
    <sheetView zoomScale="81" zoomScaleNormal="81" workbookViewId="0">
      <pane xSplit="4" ySplit="15" topLeftCell="E38" activePane="bottomRight" state="frozen"/>
      <selection pane="topRight" activeCell="E1" sqref="E1"/>
      <selection pane="bottomLeft" activeCell="A16" sqref="A16"/>
      <selection pane="bottomRight" activeCell="D12" sqref="D12"/>
    </sheetView>
  </sheetViews>
  <sheetFormatPr baseColWidth="10" defaultRowHeight="15"/>
  <cols>
    <col min="1" max="1" width="1.2695312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5.1796875" customWidth="1"/>
    <col min="7" max="7" width="6.54296875" style="329" customWidth="1"/>
    <col min="8" max="8" width="5.81640625" style="11" customWidth="1"/>
    <col min="9" max="9" width="5.81640625" style="93" customWidth="1"/>
    <col min="10" max="10" width="4.90625" style="11" customWidth="1"/>
    <col min="11" max="11" width="5.08984375" style="93" customWidth="1"/>
    <col min="12" max="12" width="1.08984375" style="93" customWidth="1"/>
    <col min="13" max="13" width="6.6328125" style="11" customWidth="1"/>
    <col min="14" max="14" width="1.26953125" style="11" customWidth="1"/>
    <col min="15" max="15" width="5" style="11" customWidth="1"/>
    <col min="16" max="16" width="1.81640625" style="11" customWidth="1"/>
    <col min="17" max="17" width="6" customWidth="1"/>
    <col min="18" max="18" width="6.08984375" style="11" customWidth="1"/>
    <col min="19" max="19" width="7.08984375" style="93" customWidth="1"/>
    <col min="20" max="20" width="7.7265625" style="11" customWidth="1"/>
    <col min="21" max="21" width="6" customWidth="1"/>
    <col min="22" max="22" width="4.54296875" style="448" customWidth="1"/>
    <col min="23" max="23" width="7" style="93" customWidth="1"/>
    <col min="24" max="24" width="5.54296875" style="93" customWidth="1"/>
    <col min="25" max="25" width="5.36328125" style="11" customWidth="1"/>
    <col min="26" max="26" width="5.08984375" style="11" customWidth="1"/>
    <col min="27" max="27" width="6" style="11" customWidth="1"/>
    <col min="28" max="28" width="5.90625" style="93" customWidth="1"/>
    <col min="29" max="29" width="5.6328125" style="93" customWidth="1"/>
    <col min="30" max="30" width="5.6328125" customWidth="1"/>
    <col min="31" max="31" width="6.81640625" customWidth="1"/>
    <col min="32" max="33" width="5.81640625" customWidth="1"/>
    <col min="34" max="34" width="6.81640625" customWidth="1"/>
    <col min="35" max="35" width="8.54296875" customWidth="1"/>
    <col min="36" max="36" width="7.54296875" customWidth="1"/>
    <col min="37" max="37" width="10.54296875" customWidth="1"/>
    <col min="40" max="40" width="9.453125" customWidth="1"/>
    <col min="41" max="41" width="8.1796875" customWidth="1"/>
    <col min="42" max="42" width="10.6328125" customWidth="1"/>
    <col min="49" max="49" width="14" customWidth="1"/>
    <col min="50" max="50" width="12.54296875" customWidth="1"/>
    <col min="51" max="51" width="10.90625" customWidth="1"/>
  </cols>
  <sheetData>
    <row r="1" spans="1:63">
      <c r="A1" s="45"/>
      <c r="B1" s="45"/>
      <c r="C1" s="45"/>
      <c r="D1" s="45"/>
      <c r="E1" s="45"/>
      <c r="F1" s="45"/>
      <c r="G1" s="407"/>
      <c r="H1" s="71"/>
      <c r="I1" s="45"/>
      <c r="J1" s="71"/>
      <c r="K1" s="45"/>
      <c r="L1" s="45"/>
      <c r="M1" s="71"/>
      <c r="N1" s="71"/>
      <c r="O1" s="71"/>
      <c r="P1" s="71"/>
      <c r="Q1" s="45"/>
      <c r="R1" s="71"/>
      <c r="S1" s="90"/>
      <c r="T1" s="71"/>
      <c r="U1" s="45"/>
      <c r="V1" s="438"/>
      <c r="W1" s="90"/>
      <c r="X1" s="90"/>
      <c r="Y1" s="71"/>
      <c r="Z1" s="71"/>
      <c r="AA1" s="71"/>
      <c r="AB1" s="90"/>
      <c r="AC1" s="90"/>
      <c r="AD1" s="45"/>
      <c r="AE1" s="45"/>
      <c r="AF1" s="45"/>
      <c r="AG1" s="45"/>
      <c r="AH1" s="45"/>
      <c r="AI1" s="45"/>
      <c r="AJ1" s="45"/>
      <c r="AK1" s="45"/>
      <c r="AL1" s="4"/>
      <c r="AM1" s="4"/>
      <c r="AN1" s="4"/>
      <c r="AO1" s="4"/>
      <c r="AP1" s="4"/>
    </row>
    <row r="2" spans="1:63" ht="31.8">
      <c r="A2" s="45"/>
      <c r="B2" s="45"/>
      <c r="C2" s="45"/>
      <c r="D2" s="143" t="s">
        <v>438</v>
      </c>
      <c r="E2" s="143"/>
      <c r="F2" s="143"/>
      <c r="G2" s="408"/>
      <c r="H2" s="173"/>
      <c r="I2" s="143"/>
      <c r="J2" s="173"/>
      <c r="K2" s="143" t="str">
        <f>+År!B2</f>
        <v>VÆR :</v>
      </c>
      <c r="L2" s="143"/>
      <c r="M2" s="173"/>
      <c r="N2" s="173"/>
      <c r="O2" s="173"/>
      <c r="P2" s="173"/>
      <c r="Q2" s="45"/>
      <c r="R2" s="173"/>
      <c r="S2" s="176"/>
      <c r="T2" s="173"/>
      <c r="U2" s="45"/>
      <c r="V2" s="439"/>
      <c r="W2" s="90"/>
      <c r="X2" s="176"/>
      <c r="Y2" s="71"/>
      <c r="Z2" s="71"/>
      <c r="AA2" s="71"/>
      <c r="AB2" s="90"/>
      <c r="AC2" s="90"/>
      <c r="AD2" s="45"/>
      <c r="AE2" s="45"/>
      <c r="AF2" s="45"/>
      <c r="AG2" s="45"/>
      <c r="AH2" s="45"/>
      <c r="AI2" s="45"/>
      <c r="AJ2" s="45"/>
      <c r="AK2" s="45"/>
      <c r="AL2" s="4"/>
      <c r="AM2" s="57"/>
      <c r="AN2" s="57"/>
      <c r="AO2" s="1"/>
      <c r="AP2" s="5"/>
    </row>
    <row r="3" spans="1:63" ht="18.75" customHeight="1">
      <c r="A3" s="45"/>
      <c r="B3" s="45"/>
      <c r="C3" s="45"/>
      <c r="D3" s="143"/>
      <c r="E3" s="143"/>
      <c r="F3" s="143"/>
      <c r="G3" s="408"/>
      <c r="H3" s="173"/>
      <c r="I3" s="176"/>
      <c r="J3" s="173"/>
      <c r="K3" s="143"/>
      <c r="L3" s="143"/>
      <c r="M3" s="173"/>
      <c r="N3" s="173"/>
      <c r="O3" s="173"/>
      <c r="P3" s="173"/>
      <c r="Q3" s="143"/>
      <c r="R3" s="173"/>
      <c r="S3" s="176"/>
      <c r="T3" s="173"/>
      <c r="U3" s="45"/>
      <c r="V3" s="439"/>
      <c r="W3" s="90"/>
      <c r="X3" s="176"/>
      <c r="Y3" s="71"/>
      <c r="Z3" s="71"/>
      <c r="AA3" s="71"/>
      <c r="AB3" s="90"/>
      <c r="AC3" s="90"/>
      <c r="AD3" s="45"/>
      <c r="AE3" s="45"/>
      <c r="AF3" s="45"/>
      <c r="AG3" s="45"/>
      <c r="AH3" s="45"/>
      <c r="AI3" s="45"/>
      <c r="AJ3" s="45"/>
      <c r="AK3" s="45"/>
      <c r="AL3" s="4"/>
      <c r="AM3" s="4"/>
      <c r="AN3" s="4"/>
      <c r="AO3" s="4"/>
      <c r="AP3" s="4"/>
    </row>
    <row r="4" spans="1:63" ht="15.6">
      <c r="A4" s="45"/>
      <c r="B4" s="45"/>
      <c r="C4" s="45"/>
      <c r="D4" s="45"/>
      <c r="E4" s="45"/>
      <c r="F4" s="45"/>
      <c r="G4" s="407"/>
      <c r="H4" s="71"/>
      <c r="I4" s="90"/>
      <c r="J4" s="71"/>
      <c r="K4" s="45"/>
      <c r="L4" s="45"/>
      <c r="M4" s="71"/>
      <c r="N4" s="71"/>
      <c r="O4" s="71"/>
      <c r="P4" s="71"/>
      <c r="Q4" s="45"/>
      <c r="R4" s="71"/>
      <c r="S4" s="90"/>
      <c r="T4" s="71"/>
      <c r="U4" s="45"/>
      <c r="V4" s="438"/>
      <c r="W4" s="90"/>
      <c r="X4" s="90"/>
      <c r="Y4" s="71"/>
      <c r="Z4" s="71"/>
      <c r="AA4" s="71"/>
      <c r="AB4" s="90"/>
      <c r="AC4" s="90"/>
      <c r="AD4" s="45"/>
      <c r="AE4" s="45"/>
      <c r="AF4" s="45"/>
      <c r="AG4" s="45"/>
      <c r="AH4" s="45"/>
      <c r="AI4" s="45"/>
      <c r="AJ4" s="45"/>
      <c r="AK4" s="45"/>
      <c r="AL4" s="4"/>
      <c r="AM4" s="57"/>
      <c r="AN4" s="57"/>
      <c r="AO4" s="1"/>
      <c r="AP4" s="5"/>
    </row>
    <row r="5" spans="1:63" ht="24.6">
      <c r="A5" s="45"/>
      <c r="B5" s="45"/>
      <c r="C5" s="45"/>
      <c r="D5" s="45"/>
      <c r="E5" s="45"/>
      <c r="F5" s="45"/>
      <c r="G5" s="407"/>
      <c r="H5" s="71"/>
      <c r="I5" s="178" t="s">
        <v>5</v>
      </c>
      <c r="J5" s="71"/>
      <c r="K5" s="556">
        <f>+År!S2</f>
        <v>45</v>
      </c>
      <c r="L5" s="556"/>
      <c r="M5" s="551"/>
      <c r="N5" s="71"/>
      <c r="O5" s="71"/>
      <c r="P5" s="71"/>
      <c r="Q5" s="146"/>
      <c r="R5" s="146"/>
      <c r="S5" s="148"/>
      <c r="T5" s="146"/>
      <c r="U5" s="146"/>
      <c r="V5" s="440"/>
      <c r="W5" s="148"/>
      <c r="X5" s="148" t="s">
        <v>432</v>
      </c>
      <c r="Y5" s="299"/>
      <c r="Z5" s="299"/>
      <c r="AA5" s="299"/>
      <c r="AB5" s="148"/>
      <c r="AC5" s="148"/>
      <c r="AD5" s="555">
        <f>SUM(G10:G11)</f>
        <v>4450</v>
      </c>
      <c r="AE5" s="553"/>
      <c r="AF5" s="553"/>
      <c r="AG5" s="45"/>
      <c r="AH5" s="45"/>
      <c r="AI5" s="45"/>
      <c r="AJ5" s="45"/>
      <c r="AK5" s="45"/>
      <c r="AL5" s="4"/>
      <c r="AM5" s="4"/>
      <c r="AN5" s="4"/>
      <c r="AO5" s="4"/>
      <c r="BI5" s="2"/>
      <c r="BJ5" s="5"/>
      <c r="BK5" s="5"/>
    </row>
    <row r="6" spans="1:63" ht="28.2">
      <c r="A6" s="45"/>
      <c r="B6" s="45"/>
      <c r="C6" s="45"/>
      <c r="D6" s="45"/>
      <c r="E6" s="45"/>
      <c r="F6" s="45"/>
      <c r="G6" s="407"/>
      <c r="H6" s="71"/>
      <c r="I6" s="96"/>
      <c r="J6" s="71"/>
      <c r="K6" s="45"/>
      <c r="L6" s="45"/>
      <c r="M6" s="71"/>
      <c r="N6" s="71"/>
      <c r="O6" s="71"/>
      <c r="P6" s="71"/>
      <c r="Q6" s="86"/>
      <c r="R6" s="71"/>
      <c r="S6" s="90"/>
      <c r="T6" s="71"/>
      <c r="U6" s="45"/>
      <c r="V6" s="438"/>
      <c r="W6" s="90"/>
      <c r="X6" s="90"/>
      <c r="Y6" s="71"/>
      <c r="Z6" s="71"/>
      <c r="AA6" s="71"/>
      <c r="AB6" s="181"/>
      <c r="AC6" s="90"/>
      <c r="AD6" s="45"/>
      <c r="AE6" s="45"/>
      <c r="AF6" s="45"/>
      <c r="AG6" s="45"/>
      <c r="AH6" s="45"/>
      <c r="AI6" s="45"/>
      <c r="AJ6" s="50" t="s">
        <v>2</v>
      </c>
      <c r="AK6" s="45"/>
      <c r="AL6" s="4"/>
      <c r="AM6" s="57"/>
      <c r="AN6" s="57"/>
      <c r="AO6" s="1"/>
      <c r="AP6" s="5"/>
    </row>
    <row r="7" spans="1:63" ht="15.6">
      <c r="A7" s="45"/>
      <c r="B7" s="45"/>
      <c r="C7" s="45"/>
      <c r="D7" s="45"/>
      <c r="E7" s="50" t="s">
        <v>2</v>
      </c>
      <c r="F7" s="50"/>
      <c r="G7" s="407"/>
      <c r="H7" s="72"/>
      <c r="I7" s="71"/>
      <c r="J7" s="72"/>
      <c r="K7" s="90"/>
      <c r="L7" s="90"/>
      <c r="M7" s="72"/>
      <c r="N7" s="72"/>
      <c r="O7" s="72" t="s">
        <v>410</v>
      </c>
      <c r="P7" s="72"/>
      <c r="Q7" s="45"/>
      <c r="R7" s="72"/>
      <c r="S7" s="96"/>
      <c r="T7" s="72"/>
      <c r="U7" s="50" t="s">
        <v>22</v>
      </c>
      <c r="V7" s="439"/>
      <c r="W7" s="90"/>
      <c r="X7" s="96"/>
      <c r="Y7" s="72" t="s">
        <v>506</v>
      </c>
      <c r="Z7" s="71"/>
      <c r="AA7" s="71"/>
      <c r="AB7" s="90"/>
      <c r="AC7" s="96" t="s">
        <v>433</v>
      </c>
      <c r="AD7" s="45"/>
      <c r="AE7" s="45"/>
      <c r="AF7" s="50" t="s">
        <v>429</v>
      </c>
      <c r="AG7" s="45"/>
      <c r="AH7" s="45"/>
      <c r="AI7" s="50" t="s">
        <v>83</v>
      </c>
      <c r="AJ7" s="50" t="s">
        <v>8</v>
      </c>
      <c r="AK7" s="45"/>
      <c r="AL7" s="4"/>
      <c r="AM7" s="4"/>
      <c r="AN7" s="4"/>
      <c r="AO7" s="4"/>
      <c r="AP7" s="4"/>
    </row>
    <row r="8" spans="1:63" ht="15.6">
      <c r="A8" s="45"/>
      <c r="B8" s="45"/>
      <c r="C8" s="50" t="s">
        <v>526</v>
      </c>
      <c r="D8" s="45"/>
      <c r="E8" s="50" t="s">
        <v>496</v>
      </c>
      <c r="F8" s="120"/>
      <c r="G8" s="428" t="s">
        <v>2</v>
      </c>
      <c r="H8" s="179"/>
      <c r="I8" s="96" t="s">
        <v>2</v>
      </c>
      <c r="J8" s="179"/>
      <c r="K8" s="96" t="s">
        <v>1</v>
      </c>
      <c r="L8" s="96"/>
      <c r="M8" s="435" t="s">
        <v>2</v>
      </c>
      <c r="N8" s="179"/>
      <c r="O8" s="179" t="s">
        <v>653</v>
      </c>
      <c r="P8" s="179"/>
      <c r="Q8" s="50" t="s">
        <v>22</v>
      </c>
      <c r="R8" s="179"/>
      <c r="S8" s="216" t="s">
        <v>22</v>
      </c>
      <c r="T8" s="420" t="s">
        <v>22</v>
      </c>
      <c r="U8" s="50" t="s">
        <v>498</v>
      </c>
      <c r="V8" s="441"/>
      <c r="W8" s="96" t="s">
        <v>22</v>
      </c>
      <c r="X8" s="182"/>
      <c r="Y8" s="72" t="s">
        <v>520</v>
      </c>
      <c r="Z8" s="72" t="s">
        <v>522</v>
      </c>
      <c r="AA8" s="72"/>
      <c r="AB8" s="96"/>
      <c r="AC8" s="96"/>
      <c r="AD8" s="50" t="s">
        <v>494</v>
      </c>
      <c r="AE8" s="50" t="s">
        <v>420</v>
      </c>
      <c r="AF8" s="50" t="s">
        <v>1</v>
      </c>
      <c r="AG8" s="50" t="s">
        <v>1</v>
      </c>
      <c r="AH8" s="50" t="s">
        <v>0</v>
      </c>
      <c r="AI8" s="50" t="s">
        <v>575</v>
      </c>
      <c r="AJ8" s="50" t="s">
        <v>74</v>
      </c>
      <c r="AK8" s="45"/>
      <c r="AL8" s="4"/>
      <c r="AM8" s="57"/>
      <c r="AN8" s="57"/>
      <c r="AO8" s="1"/>
      <c r="AP8" s="5"/>
    </row>
    <row r="9" spans="1:63" ht="15.6">
      <c r="A9" s="45"/>
      <c r="B9" s="50" t="s">
        <v>95</v>
      </c>
      <c r="C9" s="50" t="s">
        <v>527</v>
      </c>
      <c r="D9" s="46"/>
      <c r="E9" s="51" t="s">
        <v>497</v>
      </c>
      <c r="F9" s="121" t="s">
        <v>499</v>
      </c>
      <c r="G9" s="429" t="s">
        <v>8</v>
      </c>
      <c r="H9" s="180" t="s">
        <v>499</v>
      </c>
      <c r="I9" s="97" t="s">
        <v>410</v>
      </c>
      <c r="J9" s="180" t="s">
        <v>499</v>
      </c>
      <c r="K9" s="97" t="s">
        <v>410</v>
      </c>
      <c r="L9" s="97"/>
      <c r="M9" s="436" t="s">
        <v>653</v>
      </c>
      <c r="N9" s="180"/>
      <c r="O9" s="180" t="s">
        <v>660</v>
      </c>
      <c r="P9" s="180"/>
      <c r="Q9" s="51" t="s">
        <v>0</v>
      </c>
      <c r="R9" s="180" t="s">
        <v>499</v>
      </c>
      <c r="S9" s="424" t="s">
        <v>653</v>
      </c>
      <c r="T9" s="421" t="s">
        <v>654</v>
      </c>
      <c r="U9" s="51" t="s">
        <v>525</v>
      </c>
      <c r="V9" s="442" t="s">
        <v>499</v>
      </c>
      <c r="W9" s="97" t="s">
        <v>44</v>
      </c>
      <c r="X9" s="288" t="s">
        <v>499</v>
      </c>
      <c r="Y9" s="73" t="s">
        <v>501</v>
      </c>
      <c r="Z9" s="73" t="s">
        <v>521</v>
      </c>
      <c r="AA9" s="73" t="s">
        <v>518</v>
      </c>
      <c r="AB9" s="97" t="s">
        <v>519</v>
      </c>
      <c r="AC9" s="97" t="s">
        <v>1</v>
      </c>
      <c r="AD9" s="51" t="s">
        <v>495</v>
      </c>
      <c r="AE9" s="51" t="s">
        <v>525</v>
      </c>
      <c r="AF9" s="51" t="s">
        <v>43</v>
      </c>
      <c r="AG9" s="51" t="s">
        <v>430</v>
      </c>
      <c r="AH9" s="51" t="s">
        <v>430</v>
      </c>
      <c r="AI9" s="51" t="s">
        <v>43</v>
      </c>
      <c r="AJ9" s="51" t="s">
        <v>539</v>
      </c>
      <c r="AK9" s="45"/>
      <c r="AL9" s="4"/>
      <c r="AM9" s="57"/>
      <c r="AN9" s="57"/>
      <c r="AO9" s="1"/>
      <c r="AP9" s="5"/>
    </row>
    <row r="10" spans="1:63" ht="15.6">
      <c r="A10" s="45"/>
      <c r="B10" s="99">
        <f>+B44</f>
        <v>2024</v>
      </c>
      <c r="C10" s="99">
        <f>+C44</f>
        <v>1</v>
      </c>
      <c r="D10" s="99" t="s">
        <v>82</v>
      </c>
      <c r="E10" s="99">
        <f t="shared" ref="E10:X10" si="0">+E44</f>
        <v>1857</v>
      </c>
      <c r="F10" s="99">
        <f t="shared" si="0"/>
        <v>-145</v>
      </c>
      <c r="G10" s="399">
        <f t="shared" si="0"/>
        <v>2773</v>
      </c>
      <c r="H10" s="106">
        <f t="shared" si="0"/>
        <v>-285</v>
      </c>
      <c r="I10" s="101">
        <f t="shared" si="0"/>
        <v>62.314606741573037</v>
      </c>
      <c r="J10" s="101">
        <f t="shared" si="0"/>
        <v>7.1578042204009762E-2</v>
      </c>
      <c r="K10" s="101">
        <f t="shared" si="0"/>
        <v>63.264041082429358</v>
      </c>
      <c r="L10" s="97"/>
      <c r="M10" s="314">
        <f t="shared" si="0"/>
        <v>2360</v>
      </c>
      <c r="N10" s="180"/>
      <c r="O10" s="425">
        <f>100*M10/G10</f>
        <v>85.106382978723403</v>
      </c>
      <c r="P10" s="180"/>
      <c r="Q10" s="100">
        <f t="shared" si="0"/>
        <v>8.3223945185719437</v>
      </c>
      <c r="R10" s="100">
        <f t="shared" si="0"/>
        <v>0.27988307318280192</v>
      </c>
      <c r="S10" s="56">
        <f>+'Ark1'!AJ782</f>
        <v>118.4249134948097</v>
      </c>
      <c r="T10" s="56">
        <f>+'Ark1'!AK782</f>
        <v>26.233963855454437</v>
      </c>
      <c r="U10" s="100">
        <f t="shared" si="0"/>
        <v>7.0934006491164814</v>
      </c>
      <c r="V10" s="443">
        <f t="shared" si="0"/>
        <v>-2.3669331262854421E-2</v>
      </c>
      <c r="W10" s="101">
        <f t="shared" si="0"/>
        <v>42.951424450054056</v>
      </c>
      <c r="X10" s="101">
        <f t="shared" si="0"/>
        <v>-0.55841858460918559</v>
      </c>
      <c r="Y10" s="283">
        <f>+'Ark1'!W777</f>
        <v>25.152398621786379</v>
      </c>
      <c r="Z10" s="106">
        <f>+'Ark1'!X777</f>
        <v>99.125364431486886</v>
      </c>
      <c r="AA10" s="106">
        <f>+'Ark1'!Y777</f>
        <v>94.275112642459547</v>
      </c>
      <c r="AB10" s="101">
        <f>+'Ark1'!Z777</f>
        <v>72.488735754041883</v>
      </c>
      <c r="AC10" s="300">
        <f>+'Ark1'!AA777</f>
        <v>12.012699809100821</v>
      </c>
      <c r="AD10" s="287">
        <f>+'Ark1'!AB777</f>
        <v>1.9042427952404528</v>
      </c>
      <c r="AE10" s="287">
        <f>+'Ark1'!AC777</f>
        <v>2.1114939519251723</v>
      </c>
      <c r="AF10" s="106">
        <f>+'Ark1'!AD777</f>
        <v>70.358445776725475</v>
      </c>
      <c r="AG10" s="106">
        <f>+'Ark1'!AE777</f>
        <v>46.196423277338738</v>
      </c>
      <c r="AH10" s="106">
        <f>+'Ark1'!AF777</f>
        <v>42.566053636763797</v>
      </c>
      <c r="AI10" s="287">
        <f>+W10/Q10</f>
        <v>5.1609454892104987</v>
      </c>
      <c r="AJ10" s="106">
        <f>+G10/E10</f>
        <v>1.4932687129779214</v>
      </c>
      <c r="AK10" s="45"/>
      <c r="AL10" s="14"/>
      <c r="AM10" s="57"/>
      <c r="AN10" s="13"/>
      <c r="AR10" s="13"/>
      <c r="AS10" s="13"/>
      <c r="AT10" s="11"/>
      <c r="AU10" s="11"/>
      <c r="AV10" s="11"/>
    </row>
    <row r="11" spans="1:63" ht="15.6">
      <c r="A11" s="45"/>
      <c r="B11" s="99">
        <f>+B75</f>
        <v>2024</v>
      </c>
      <c r="C11" s="99">
        <f>+C75</f>
        <v>2</v>
      </c>
      <c r="D11" s="100" t="str">
        <f>+D50</f>
        <v>KLF</v>
      </c>
      <c r="E11" s="99">
        <f t="shared" ref="E11:AJ11" si="1">+E75</f>
        <v>1102</v>
      </c>
      <c r="F11" s="99">
        <f t="shared" si="1"/>
        <v>-88</v>
      </c>
      <c r="G11" s="399">
        <f t="shared" si="1"/>
        <v>1677</v>
      </c>
      <c r="H11" s="106">
        <f t="shared" si="1"/>
        <v>-178</v>
      </c>
      <c r="I11" s="101">
        <f t="shared" si="1"/>
        <v>37.685393258426963</v>
      </c>
      <c r="J11" s="101">
        <f t="shared" si="1"/>
        <v>-7.1578042204031078E-2</v>
      </c>
      <c r="K11" s="101">
        <f t="shared" si="1"/>
        <v>36.735958917570642</v>
      </c>
      <c r="L11" s="97"/>
      <c r="M11" s="314">
        <f t="shared" si="1"/>
        <v>0</v>
      </c>
      <c r="N11" s="180"/>
      <c r="O11" s="425">
        <f>100*M11/G11</f>
        <v>0</v>
      </c>
      <c r="P11" s="180"/>
      <c r="Q11" s="100">
        <f t="shared" si="1"/>
        <v>8.0453190220632074</v>
      </c>
      <c r="R11" s="100">
        <f t="shared" si="1"/>
        <v>0.1358850597990573</v>
      </c>
      <c r="S11" s="56">
        <f t="shared" ref="S11:T11" si="2">+S75</f>
        <v>0</v>
      </c>
      <c r="T11" s="56">
        <f t="shared" si="2"/>
        <v>0</v>
      </c>
      <c r="U11" s="100">
        <f t="shared" si="1"/>
        <v>7.4663088849135377</v>
      </c>
      <c r="V11" s="443">
        <f t="shared" si="1"/>
        <v>0.17304742938793005</v>
      </c>
      <c r="W11" s="101">
        <f t="shared" si="1"/>
        <v>41.240966010733437</v>
      </c>
      <c r="X11" s="101">
        <f t="shared" si="1"/>
        <v>0.95968838270115953</v>
      </c>
      <c r="Y11" s="283">
        <f t="shared" si="1"/>
        <v>28.02623732856291</v>
      </c>
      <c r="Z11" s="106">
        <f t="shared" si="1"/>
        <v>98.568872987477633</v>
      </c>
      <c r="AA11" s="106">
        <f t="shared" si="1"/>
        <v>91.234347048300563</v>
      </c>
      <c r="AB11" s="101">
        <f t="shared" si="1"/>
        <v>66.547406082289811</v>
      </c>
      <c r="AC11" s="300">
        <f t="shared" si="1"/>
        <v>12.862283610426839</v>
      </c>
      <c r="AD11" s="287">
        <f t="shared" si="1"/>
        <v>1.8821186875220235</v>
      </c>
      <c r="AE11" s="287">
        <f t="shared" si="1"/>
        <v>2.0114974311004135</v>
      </c>
      <c r="AF11" s="106">
        <f t="shared" si="1"/>
        <v>77.847575623520854</v>
      </c>
      <c r="AG11" s="106">
        <f t="shared" si="1"/>
        <v>48.005939124073087</v>
      </c>
      <c r="AH11" s="106">
        <f t="shared" si="1"/>
        <v>54.711083910985955</v>
      </c>
      <c r="AI11" s="287">
        <f t="shared" si="1"/>
        <v>5.1260821227393993</v>
      </c>
      <c r="AJ11" s="106">
        <f t="shared" si="1"/>
        <v>1.5217785843920144</v>
      </c>
      <c r="AK11" s="45"/>
      <c r="AL11" s="14"/>
      <c r="AM11" s="57"/>
      <c r="AN11" s="13"/>
      <c r="AR11" s="13"/>
      <c r="AS11" s="13"/>
      <c r="AT11" s="11"/>
      <c r="AU11" s="11"/>
      <c r="AV11" s="11"/>
    </row>
    <row r="12" spans="1:63" ht="15.6">
      <c r="A12" s="45"/>
      <c r="B12" s="50"/>
      <c r="C12" s="50"/>
      <c r="D12" s="46"/>
      <c r="E12" s="51"/>
      <c r="F12" s="121"/>
      <c r="G12" s="429"/>
      <c r="H12" s="180"/>
      <c r="I12" s="97"/>
      <c r="J12" s="180"/>
      <c r="K12" s="97"/>
      <c r="L12" s="97"/>
      <c r="M12" s="436"/>
      <c r="N12" s="180"/>
      <c r="O12" s="180"/>
      <c r="P12" s="180"/>
      <c r="Q12" s="51"/>
      <c r="R12" s="180"/>
      <c r="S12" s="288"/>
      <c r="T12" s="180"/>
      <c r="U12" s="51"/>
      <c r="V12" s="442"/>
      <c r="W12" s="97"/>
      <c r="X12" s="288"/>
      <c r="Y12" s="73"/>
      <c r="Z12" s="73"/>
      <c r="AA12" s="73"/>
      <c r="AB12" s="97"/>
      <c r="AC12" s="97"/>
      <c r="AD12" s="51"/>
      <c r="AE12" s="51"/>
      <c r="AF12" s="51"/>
      <c r="AG12" s="51"/>
      <c r="AH12" s="51"/>
      <c r="AI12" s="51"/>
      <c r="AJ12" s="51"/>
      <c r="AK12" s="45"/>
      <c r="AL12" s="4"/>
      <c r="AM12" s="57"/>
      <c r="AN12" s="57"/>
      <c r="AO12" s="1"/>
      <c r="AP12" s="5"/>
    </row>
    <row r="13" spans="1:63" ht="15.6">
      <c r="A13" s="45"/>
      <c r="B13" s="45"/>
      <c r="C13" s="45"/>
      <c r="D13" s="45"/>
      <c r="E13" s="50" t="s">
        <v>2</v>
      </c>
      <c r="F13" s="50"/>
      <c r="G13" s="407"/>
      <c r="H13" s="72"/>
      <c r="I13" s="71"/>
      <c r="J13" s="72"/>
      <c r="K13" s="90"/>
      <c r="L13" s="97"/>
      <c r="M13" s="437"/>
      <c r="N13" s="180"/>
      <c r="O13" s="180"/>
      <c r="P13" s="180"/>
      <c r="Q13" s="45"/>
      <c r="R13" s="72"/>
      <c r="S13" s="96"/>
      <c r="T13" s="72"/>
      <c r="U13" s="50" t="s">
        <v>22</v>
      </c>
      <c r="V13" s="439"/>
      <c r="W13" s="90"/>
      <c r="X13" s="96"/>
      <c r="Y13" s="72" t="s">
        <v>506</v>
      </c>
      <c r="Z13" s="71"/>
      <c r="AA13" s="71"/>
      <c r="AB13" s="90"/>
      <c r="AC13" s="96" t="s">
        <v>433</v>
      </c>
      <c r="AD13" s="45"/>
      <c r="AE13" s="45"/>
      <c r="AF13" s="50" t="s">
        <v>429</v>
      </c>
      <c r="AG13" s="45"/>
      <c r="AH13" s="45"/>
      <c r="AI13" s="50" t="s">
        <v>83</v>
      </c>
      <c r="AJ13" s="50" t="s">
        <v>2</v>
      </c>
      <c r="AK13" s="45"/>
      <c r="AL13" s="4"/>
      <c r="AM13" s="4"/>
      <c r="AN13" s="4"/>
      <c r="AO13" s="4"/>
      <c r="AP13" s="4"/>
    </row>
    <row r="14" spans="1:63" ht="15.6">
      <c r="A14" s="45"/>
      <c r="B14" s="45"/>
      <c r="C14" s="50" t="s">
        <v>526</v>
      </c>
      <c r="D14" s="45"/>
      <c r="E14" s="50" t="s">
        <v>496</v>
      </c>
      <c r="F14" s="120"/>
      <c r="G14" s="428" t="s">
        <v>2</v>
      </c>
      <c r="H14" s="179"/>
      <c r="I14" s="96" t="s">
        <v>2</v>
      </c>
      <c r="J14" s="179"/>
      <c r="K14" s="96" t="s">
        <v>1</v>
      </c>
      <c r="L14" s="97"/>
      <c r="M14" s="435" t="s">
        <v>2</v>
      </c>
      <c r="N14" s="180"/>
      <c r="O14" s="180"/>
      <c r="P14" s="180"/>
      <c r="Q14" s="50" t="s">
        <v>22</v>
      </c>
      <c r="R14" s="179"/>
      <c r="S14" s="182"/>
      <c r="T14" s="179"/>
      <c r="U14" s="50" t="s">
        <v>498</v>
      </c>
      <c r="V14" s="441"/>
      <c r="W14" s="96" t="s">
        <v>22</v>
      </c>
      <c r="X14" s="182"/>
      <c r="Y14" s="72" t="s">
        <v>520</v>
      </c>
      <c r="Z14" s="72" t="s">
        <v>522</v>
      </c>
      <c r="AA14" s="72"/>
      <c r="AB14" s="96"/>
      <c r="AC14" s="96"/>
      <c r="AD14" s="50" t="s">
        <v>494</v>
      </c>
      <c r="AE14" s="50" t="s">
        <v>420</v>
      </c>
      <c r="AF14" s="50" t="s">
        <v>1</v>
      </c>
      <c r="AG14" s="50" t="s">
        <v>1</v>
      </c>
      <c r="AH14" s="50" t="s">
        <v>0</v>
      </c>
      <c r="AI14" s="50" t="s">
        <v>435</v>
      </c>
      <c r="AJ14" s="50" t="s">
        <v>437</v>
      </c>
      <c r="AK14" s="45"/>
      <c r="AL14" s="4"/>
      <c r="AM14" s="57"/>
      <c r="AN14" s="57"/>
      <c r="AO14" s="1"/>
      <c r="AP14" s="5"/>
    </row>
    <row r="15" spans="1:63" ht="15.6">
      <c r="A15" s="45"/>
      <c r="B15" s="50" t="s">
        <v>95</v>
      </c>
      <c r="C15" s="50" t="s">
        <v>527</v>
      </c>
      <c r="D15" s="46"/>
      <c r="E15" s="51" t="s">
        <v>497</v>
      </c>
      <c r="F15" s="121" t="s">
        <v>499</v>
      </c>
      <c r="G15" s="429" t="s">
        <v>8</v>
      </c>
      <c r="H15" s="180" t="s">
        <v>499</v>
      </c>
      <c r="I15" s="97" t="s">
        <v>410</v>
      </c>
      <c r="J15" s="180" t="s">
        <v>499</v>
      </c>
      <c r="K15" s="97" t="s">
        <v>410</v>
      </c>
      <c r="L15" s="97"/>
      <c r="M15" s="436" t="s">
        <v>653</v>
      </c>
      <c r="N15" s="180"/>
      <c r="O15" s="180"/>
      <c r="P15" s="180"/>
      <c r="Q15" s="51" t="s">
        <v>0</v>
      </c>
      <c r="R15" s="180" t="s">
        <v>499</v>
      </c>
      <c r="S15" s="288"/>
      <c r="T15" s="180"/>
      <c r="U15" s="51" t="s">
        <v>525</v>
      </c>
      <c r="V15" s="442" t="s">
        <v>499</v>
      </c>
      <c r="W15" s="97" t="s">
        <v>44</v>
      </c>
      <c r="X15" s="288" t="s">
        <v>499</v>
      </c>
      <c r="Y15" s="73" t="s">
        <v>501</v>
      </c>
      <c r="Z15" s="73" t="s">
        <v>521</v>
      </c>
      <c r="AA15" s="73" t="s">
        <v>518</v>
      </c>
      <c r="AB15" s="97" t="s">
        <v>519</v>
      </c>
      <c r="AC15" s="97" t="s">
        <v>1</v>
      </c>
      <c r="AD15" s="51" t="s">
        <v>495</v>
      </c>
      <c r="AE15" s="51" t="s">
        <v>525</v>
      </c>
      <c r="AF15" s="51" t="s">
        <v>43</v>
      </c>
      <c r="AG15" s="51" t="s">
        <v>430</v>
      </c>
      <c r="AH15" s="51" t="s">
        <v>430</v>
      </c>
      <c r="AI15" s="51" t="s">
        <v>436</v>
      </c>
      <c r="AJ15" s="51" t="s">
        <v>73</v>
      </c>
      <c r="AK15" s="45"/>
      <c r="AL15" s="4"/>
      <c r="AM15" s="57"/>
      <c r="AN15" s="57"/>
      <c r="AO15" s="1"/>
      <c r="AP15" s="5"/>
    </row>
    <row r="16" spans="1:63" ht="15.6">
      <c r="A16" s="45"/>
      <c r="B16" s="52">
        <f>+'Ark1'!C755</f>
        <v>1996</v>
      </c>
      <c r="C16" s="52">
        <f>+'Ark1'!H755</f>
        <v>1</v>
      </c>
      <c r="D16" s="65" t="s">
        <v>82</v>
      </c>
      <c r="E16" s="52">
        <f>+'Ark1'!Q755</f>
        <v>6992</v>
      </c>
      <c r="F16" s="65"/>
      <c r="G16" s="430">
        <f>+'Ark1'!R755</f>
        <v>11043</v>
      </c>
      <c r="H16" s="142"/>
      <c r="I16" s="161">
        <f>+'Ark1'!AG755</f>
        <v>73.52686596977162</v>
      </c>
      <c r="J16" s="141"/>
      <c r="K16" s="161">
        <f>+'Ark1'!AH755</f>
        <v>72.74194526153741</v>
      </c>
      <c r="L16" s="97"/>
      <c r="M16" s="180"/>
      <c r="N16" s="180"/>
      <c r="O16" s="180"/>
      <c r="P16" s="180"/>
      <c r="Q16" s="54">
        <f>+'Ark1'!S755</f>
        <v>5.3604998641673447</v>
      </c>
      <c r="R16" s="141"/>
      <c r="S16" s="141"/>
      <c r="T16" s="141"/>
      <c r="U16" s="54">
        <f>+'Ark1'!T755</f>
        <v>7.124875486733675</v>
      </c>
      <c r="V16" s="444"/>
      <c r="W16" s="161">
        <f>+'Ark1'!U755</f>
        <v>35.531920673729886</v>
      </c>
      <c r="X16" s="141"/>
      <c r="Y16" s="74">
        <f>+'Ark1'!W755</f>
        <v>31.757674544960601</v>
      </c>
      <c r="Z16" s="74">
        <f>+'Ark1'!X755</f>
        <v>99.474780403875755</v>
      </c>
      <c r="AA16" s="74">
        <f>+'Ark1'!Y755</f>
        <v>88.762111744996844</v>
      </c>
      <c r="AB16" s="161">
        <f>+'Ark1'!Z755</f>
        <v>45.250384859186816</v>
      </c>
      <c r="AC16" s="161">
        <f>+'Ark1'!AA755</f>
        <v>11.125922285180643</v>
      </c>
      <c r="AD16" s="54">
        <f>+'Ark1'!AB755</f>
        <v>2.0321345360243575</v>
      </c>
      <c r="AE16" s="54">
        <f>+'Ark1'!AC755</f>
        <v>3.0302109592047608</v>
      </c>
      <c r="AF16" s="74">
        <f>+'Ark1'!AD755</f>
        <v>62.737497226922471</v>
      </c>
      <c r="AG16" s="74">
        <f>+'Ark1'!AE755</f>
        <v>66.469222692808515</v>
      </c>
      <c r="AH16" s="74">
        <f>+'Ark1'!AF755</f>
        <v>62.965481654385073</v>
      </c>
      <c r="AI16" s="54">
        <f t="shared" ref="AI16" si="3">+W16/Q16</f>
        <v>6.6284715183458207</v>
      </c>
      <c r="AJ16" s="74">
        <f t="shared" ref="AJ16" si="4">+G16/E16</f>
        <v>1.5793764302059496</v>
      </c>
      <c r="AK16" s="45"/>
      <c r="AL16" s="4"/>
      <c r="AM16" s="57"/>
      <c r="AN16" s="57"/>
      <c r="AO16" s="1"/>
      <c r="AP16" s="5"/>
    </row>
    <row r="17" spans="1:48" ht="15.6">
      <c r="A17" s="45"/>
      <c r="B17" s="52">
        <f>+'Ark1'!C756</f>
        <v>1997</v>
      </c>
      <c r="C17" s="52">
        <f>+'Ark1'!H756</f>
        <v>1</v>
      </c>
      <c r="D17" s="53"/>
      <c r="E17" s="52">
        <f>+'Ark1'!Q756</f>
        <v>6037</v>
      </c>
      <c r="F17" s="65">
        <f t="shared" ref="F17:X34" si="5">+E17-E16</f>
        <v>-955</v>
      </c>
      <c r="G17" s="430">
        <f>+'Ark1'!R756</f>
        <v>9277</v>
      </c>
      <c r="H17" s="142">
        <f t="shared" si="5"/>
        <v>-1766</v>
      </c>
      <c r="I17" s="161">
        <f>+'Ark1'!AG756</f>
        <v>71.284770247425854</v>
      </c>
      <c r="J17" s="141">
        <f t="shared" si="5"/>
        <v>-2.2420957223457663</v>
      </c>
      <c r="K17" s="161">
        <f>+'Ark1'!AH756</f>
        <v>71.138250688415766</v>
      </c>
      <c r="L17" s="97"/>
      <c r="M17" s="180"/>
      <c r="N17" s="180"/>
      <c r="O17" s="180"/>
      <c r="P17" s="180"/>
      <c r="Q17" s="54">
        <f>+'Ark1'!S756</f>
        <v>5.6839495526571087</v>
      </c>
      <c r="R17" s="66">
        <f t="shared" si="5"/>
        <v>0.32344968848976396</v>
      </c>
      <c r="S17" s="141"/>
      <c r="T17" s="66"/>
      <c r="U17" s="54">
        <f>+'Ark1'!T756</f>
        <v>7.5778807804247075</v>
      </c>
      <c r="V17" s="445">
        <f t="shared" si="5"/>
        <v>0.45300529369103248</v>
      </c>
      <c r="W17" s="161">
        <f>+'Ark1'!U756</f>
        <v>36.480112105206487</v>
      </c>
      <c r="X17" s="141">
        <f t="shared" si="5"/>
        <v>0.94819143147660157</v>
      </c>
      <c r="Y17" s="74">
        <f>+'Ark1'!W756</f>
        <v>33.771693435377806</v>
      </c>
      <c r="Z17" s="74">
        <f>+'Ark1'!X756</f>
        <v>99.644281556537635</v>
      </c>
      <c r="AA17" s="74">
        <f>+'Ark1'!Y756</f>
        <v>90.3201465991161</v>
      </c>
      <c r="AB17" s="161">
        <f>+'Ark1'!Z756</f>
        <v>50.479680931335558</v>
      </c>
      <c r="AC17" s="161">
        <f>+'Ark1'!AA756</f>
        <v>11.093841199824483</v>
      </c>
      <c r="AD17" s="54">
        <f>+'Ark1'!AB756</f>
        <v>2.0223324696780876</v>
      </c>
      <c r="AE17" s="54">
        <f>+'Ark1'!AC756</f>
        <v>2.8211573255314399</v>
      </c>
      <c r="AF17" s="74">
        <f>+'Ark1'!AD756</f>
        <v>66.911077073327647</v>
      </c>
      <c r="AG17" s="74">
        <f>+'Ark1'!AE756</f>
        <v>70.538242725858893</v>
      </c>
      <c r="AH17" s="74">
        <f>+'Ark1'!AF756</f>
        <v>63.811585686362733</v>
      </c>
      <c r="AI17" s="54">
        <f t="shared" ref="AI17:AI35" si="6">+W17/Q17</f>
        <v>6.4180921676465124</v>
      </c>
      <c r="AJ17" s="74">
        <f t="shared" ref="AJ17:AJ35" si="7">+G17/E17</f>
        <v>1.5366904091436144</v>
      </c>
      <c r="AK17" s="45"/>
      <c r="AL17" s="4"/>
      <c r="AM17" s="57"/>
      <c r="AN17" s="57"/>
      <c r="AO17" s="1"/>
      <c r="AP17" s="5"/>
      <c r="AR17" s="2"/>
      <c r="AS17" s="2"/>
      <c r="AT17" s="2"/>
    </row>
    <row r="18" spans="1:48" ht="15.6">
      <c r="A18" s="45"/>
      <c r="B18" s="52">
        <f>+'Ark1'!C757</f>
        <v>1998</v>
      </c>
      <c r="C18" s="52">
        <f>+'Ark1'!H757</f>
        <v>1</v>
      </c>
      <c r="D18" s="53"/>
      <c r="E18" s="52">
        <f>+'Ark1'!Q757</f>
        <v>5999</v>
      </c>
      <c r="F18" s="65">
        <f t="shared" si="5"/>
        <v>-38</v>
      </c>
      <c r="G18" s="430">
        <f>+'Ark1'!R757</f>
        <v>9225</v>
      </c>
      <c r="H18" s="142">
        <f t="shared" si="5"/>
        <v>-52</v>
      </c>
      <c r="I18" s="161">
        <f>+'Ark1'!AG757</f>
        <v>71.114708603145246</v>
      </c>
      <c r="J18" s="141">
        <f t="shared" si="5"/>
        <v>-0.17006164428060799</v>
      </c>
      <c r="K18" s="161">
        <f>+'Ark1'!AH757</f>
        <v>70.779281832573005</v>
      </c>
      <c r="L18" s="97"/>
      <c r="M18" s="180"/>
      <c r="N18" s="180"/>
      <c r="O18" s="180"/>
      <c r="P18" s="180"/>
      <c r="Q18" s="54">
        <f>+'Ark1'!S757</f>
        <v>6.0512737127371281</v>
      </c>
      <c r="R18" s="66">
        <f t="shared" si="5"/>
        <v>0.36732416008001945</v>
      </c>
      <c r="S18" s="141"/>
      <c r="T18" s="66"/>
      <c r="U18" s="54">
        <f>+'Ark1'!T757</f>
        <v>8.1213008130081299</v>
      </c>
      <c r="V18" s="445">
        <f t="shared" si="5"/>
        <v>0.54342003258342242</v>
      </c>
      <c r="W18" s="161">
        <f>+'Ark1'!U757</f>
        <v>36.966449864498749</v>
      </c>
      <c r="X18" s="141">
        <f t="shared" si="5"/>
        <v>0.48633775929226175</v>
      </c>
      <c r="Y18" s="74">
        <f>+'Ark1'!W757</f>
        <v>41.224932249322485</v>
      </c>
      <c r="Z18" s="74">
        <f>+'Ark1'!X757</f>
        <v>99.262872628726271</v>
      </c>
      <c r="AA18" s="74">
        <f>+'Ark1'!Y757</f>
        <v>91.089430894308947</v>
      </c>
      <c r="AB18" s="161">
        <f>+'Ark1'!Z757</f>
        <v>52.054200542005432</v>
      </c>
      <c r="AC18" s="161">
        <f>+'Ark1'!AA757</f>
        <v>11.118045617150647</v>
      </c>
      <c r="AD18" s="54">
        <f>+'Ark1'!AB757</f>
        <v>2.1252577725720911</v>
      </c>
      <c r="AE18" s="54">
        <f>+'Ark1'!AC757</f>
        <v>2.8013404532448005</v>
      </c>
      <c r="AF18" s="74">
        <f>+'Ark1'!AD757</f>
        <v>69.769219227533327</v>
      </c>
      <c r="AG18" s="74">
        <f>+'Ark1'!AE757</f>
        <v>73.636135967968443</v>
      </c>
      <c r="AH18" s="74">
        <f>+'Ark1'!AF757</f>
        <v>66.191746268893354</v>
      </c>
      <c r="AI18" s="54">
        <f t="shared" si="6"/>
        <v>6.1088708955090363</v>
      </c>
      <c r="AJ18" s="74">
        <f t="shared" si="7"/>
        <v>1.5377562927154527</v>
      </c>
      <c r="AK18" s="45"/>
      <c r="AL18" s="4"/>
      <c r="AM18" s="57"/>
      <c r="AN18" s="57"/>
      <c r="AO18" s="13"/>
      <c r="AP18" s="5"/>
      <c r="AR18" s="2"/>
      <c r="AS18" s="2"/>
      <c r="AT18" s="4"/>
      <c r="AU18" s="4"/>
      <c r="AV18" s="4"/>
    </row>
    <row r="19" spans="1:48" ht="15.6">
      <c r="A19" s="45"/>
      <c r="B19" s="52">
        <f>+'Ark1'!C758</f>
        <v>1999</v>
      </c>
      <c r="C19" s="52">
        <f>+'Ark1'!H758</f>
        <v>1</v>
      </c>
      <c r="D19" s="53"/>
      <c r="E19" s="52">
        <f>+'Ark1'!Q758</f>
        <v>5659</v>
      </c>
      <c r="F19" s="65">
        <f t="shared" si="5"/>
        <v>-340</v>
      </c>
      <c r="G19" s="430">
        <f>+'Ark1'!R758</f>
        <v>9426</v>
      </c>
      <c r="H19" s="142">
        <f t="shared" si="5"/>
        <v>201</v>
      </c>
      <c r="I19" s="161">
        <f>+'Ark1'!AG758</f>
        <v>73.169027750824753</v>
      </c>
      <c r="J19" s="141">
        <f t="shared" si="5"/>
        <v>2.0543191476795073</v>
      </c>
      <c r="K19" s="161">
        <f>+'Ark1'!AH758</f>
        <v>72.200769594702493</v>
      </c>
      <c r="L19" s="97"/>
      <c r="M19" s="180"/>
      <c r="N19" s="180"/>
      <c r="O19" s="180"/>
      <c r="P19" s="180"/>
      <c r="Q19" s="54">
        <f>+'Ark1'!S758</f>
        <v>5.88096753660089</v>
      </c>
      <c r="R19" s="66">
        <f t="shared" si="5"/>
        <v>-0.17030617613623811</v>
      </c>
      <c r="S19" s="141"/>
      <c r="T19" s="66"/>
      <c r="U19" s="54">
        <f>+'Ark1'!T758</f>
        <v>7.7296838531720766</v>
      </c>
      <c r="V19" s="445">
        <f t="shared" si="5"/>
        <v>-0.39161695983605327</v>
      </c>
      <c r="W19" s="161">
        <f>+'Ark1'!U758</f>
        <v>36.314375132611993</v>
      </c>
      <c r="X19" s="141">
        <f t="shared" si="5"/>
        <v>-0.65207473188675635</v>
      </c>
      <c r="Y19" s="74">
        <f>+'Ark1'!W758</f>
        <v>34.659452577975799</v>
      </c>
      <c r="Z19" s="74">
        <f>+'Ark1'!X758</f>
        <v>99.07702100572881</v>
      </c>
      <c r="AA19" s="74">
        <f>+'Ark1'!Y758</f>
        <v>89.412263950774431</v>
      </c>
      <c r="AB19" s="161">
        <f>+'Ark1'!Z758</f>
        <v>49.575641841714393</v>
      </c>
      <c r="AC19" s="161">
        <f>+'Ark1'!AA758</f>
        <v>11.218766682778172</v>
      </c>
      <c r="AD19" s="54">
        <f>+'Ark1'!AB758</f>
        <v>2.0400833091679522</v>
      </c>
      <c r="AE19" s="54">
        <f>+'Ark1'!AC758</f>
        <v>2.7615704636345528</v>
      </c>
      <c r="AF19" s="74">
        <f>+'Ark1'!AD758</f>
        <v>70.711188861392174</v>
      </c>
      <c r="AG19" s="74">
        <f>+'Ark1'!AE758</f>
        <v>72.874682009060322</v>
      </c>
      <c r="AH19" s="74">
        <f>+'Ark1'!AF758</f>
        <v>65.389362191441833</v>
      </c>
      <c r="AI19" s="54">
        <f t="shared" si="6"/>
        <v>6.1748980769924726</v>
      </c>
      <c r="AJ19" s="74">
        <f t="shared" si="7"/>
        <v>1.6656653118925606</v>
      </c>
      <c r="AK19" s="45"/>
      <c r="AL19" s="4"/>
      <c r="AM19" s="57"/>
      <c r="AN19" s="57"/>
      <c r="AO19" s="13"/>
      <c r="AP19" s="5"/>
      <c r="AR19" s="1"/>
      <c r="AS19" s="1"/>
      <c r="AT19" s="11"/>
      <c r="AU19" s="11"/>
      <c r="AV19" s="11"/>
    </row>
    <row r="20" spans="1:48" ht="15.6">
      <c r="A20" s="45"/>
      <c r="B20" s="52">
        <f>+'Ark1'!C759</f>
        <v>2000</v>
      </c>
      <c r="C20" s="52">
        <f>+'Ark1'!H759</f>
        <v>1</v>
      </c>
      <c r="D20" s="53"/>
      <c r="E20" s="52">
        <f>+'Ark1'!Q759</f>
        <v>5431</v>
      </c>
      <c r="F20" s="65">
        <f t="shared" si="5"/>
        <v>-228</v>
      </c>
      <c r="G20" s="430">
        <f>+'Ark1'!R759</f>
        <v>8643</v>
      </c>
      <c r="H20" s="142">
        <f t="shared" si="5"/>
        <v>-783</v>
      </c>
      <c r="I20" s="161">
        <f>+'Ark1'!AG759</f>
        <v>71.923108929017246</v>
      </c>
      <c r="J20" s="141">
        <f t="shared" si="5"/>
        <v>-1.245918821807507</v>
      </c>
      <c r="K20" s="161">
        <f>+'Ark1'!AH759</f>
        <v>71.231792793229289</v>
      </c>
      <c r="L20" s="97"/>
      <c r="M20" s="180"/>
      <c r="N20" s="180"/>
      <c r="O20" s="180"/>
      <c r="P20" s="180"/>
      <c r="Q20" s="54">
        <f>+'Ark1'!S759</f>
        <v>6.1099155385861401</v>
      </c>
      <c r="R20" s="66">
        <f t="shared" si="5"/>
        <v>0.22894800198525012</v>
      </c>
      <c r="S20" s="141"/>
      <c r="T20" s="66"/>
      <c r="U20" s="54">
        <f>+'Ark1'!T759</f>
        <v>8.0230244128196233</v>
      </c>
      <c r="V20" s="445">
        <f t="shared" si="5"/>
        <v>0.29334055964754668</v>
      </c>
      <c r="W20" s="161">
        <f>+'Ark1'!U759</f>
        <v>36.913340275367361</v>
      </c>
      <c r="X20" s="141">
        <f t="shared" si="5"/>
        <v>0.59896514275536816</v>
      </c>
      <c r="Y20" s="74">
        <f>+'Ark1'!W759</f>
        <v>37.10517181534189</v>
      </c>
      <c r="Z20" s="74">
        <f>+'Ark1'!X759</f>
        <v>99.097535577924347</v>
      </c>
      <c r="AA20" s="74">
        <f>+'Ark1'!Y759</f>
        <v>89.621659146129772</v>
      </c>
      <c r="AB20" s="161">
        <f>+'Ark1'!Z759</f>
        <v>52.759458521346751</v>
      </c>
      <c r="AC20" s="161">
        <f>+'Ark1'!AA759</f>
        <v>11.3843636707212</v>
      </c>
      <c r="AD20" s="54">
        <f>+'Ark1'!AB759</f>
        <v>2.071150804006797</v>
      </c>
      <c r="AE20" s="54">
        <f>+'Ark1'!AC759</f>
        <v>2.6759589807615858</v>
      </c>
      <c r="AF20" s="74">
        <f>+'Ark1'!AD759</f>
        <v>71.178427101933977</v>
      </c>
      <c r="AG20" s="74">
        <f>+'Ark1'!AE759</f>
        <v>72.656294370177051</v>
      </c>
      <c r="AH20" s="74">
        <f>+'Ark1'!AF759</f>
        <v>66.949138126470075</v>
      </c>
      <c r="AI20" s="54">
        <f t="shared" si="6"/>
        <v>6.0415467353431307</v>
      </c>
      <c r="AJ20" s="74">
        <f t="shared" si="7"/>
        <v>1.5914196280611306</v>
      </c>
      <c r="AK20" s="45"/>
      <c r="AL20" s="4"/>
      <c r="AM20" s="57"/>
      <c r="AN20" s="57"/>
      <c r="AO20" s="13"/>
      <c r="AP20" s="5"/>
      <c r="AR20" s="1"/>
      <c r="AS20" s="1"/>
      <c r="AT20" s="11"/>
      <c r="AU20" s="11"/>
      <c r="AV20" s="11"/>
    </row>
    <row r="21" spans="1:48" ht="15.6">
      <c r="A21" s="45"/>
      <c r="B21" s="52">
        <f>+'Ark1'!C760</f>
        <v>2001</v>
      </c>
      <c r="C21" s="52">
        <f>+'Ark1'!H760</f>
        <v>1</v>
      </c>
      <c r="D21" s="53"/>
      <c r="E21" s="52">
        <f>+'Ark1'!Q760</f>
        <v>4992</v>
      </c>
      <c r="F21" s="65">
        <f t="shared" si="5"/>
        <v>-439</v>
      </c>
      <c r="G21" s="430">
        <f>+'Ark1'!R760</f>
        <v>7565</v>
      </c>
      <c r="H21" s="142">
        <f t="shared" si="5"/>
        <v>-1078</v>
      </c>
      <c r="I21" s="161">
        <f>+'Ark1'!AG760</f>
        <v>68.948231862923805</v>
      </c>
      <c r="J21" s="141">
        <f t="shared" si="5"/>
        <v>-2.9748770660934412</v>
      </c>
      <c r="K21" s="161">
        <f>+'Ark1'!AH760</f>
        <v>70.063794541795986</v>
      </c>
      <c r="L21" s="97"/>
      <c r="M21" s="180"/>
      <c r="N21" s="180"/>
      <c r="O21" s="180"/>
      <c r="P21" s="180"/>
      <c r="Q21" s="54">
        <f>+'Ark1'!S760</f>
        <v>6.590614672835426</v>
      </c>
      <c r="R21" s="66">
        <f t="shared" si="5"/>
        <v>0.4806991342492859</v>
      </c>
      <c r="S21" s="141"/>
      <c r="T21" s="66"/>
      <c r="U21" s="54">
        <f>+'Ark1'!T760</f>
        <v>8.4351619299405147</v>
      </c>
      <c r="V21" s="445">
        <f t="shared" si="5"/>
        <v>0.41213751712089142</v>
      </c>
      <c r="W21" s="161">
        <f>+'Ark1'!U760</f>
        <v>39.533456708526003</v>
      </c>
      <c r="X21" s="141">
        <f t="shared" si="5"/>
        <v>2.6201164331586426</v>
      </c>
      <c r="Y21" s="74">
        <f>+'Ark1'!W760</f>
        <v>45.419695968274958</v>
      </c>
      <c r="Z21" s="74">
        <f>+'Ark1'!X760</f>
        <v>99.590218109715806</v>
      </c>
      <c r="AA21" s="74">
        <f>+'Ark1'!Y760</f>
        <v>94.540647719762063</v>
      </c>
      <c r="AB21" s="161">
        <f>+'Ark1'!Z760</f>
        <v>63.648380700594863</v>
      </c>
      <c r="AC21" s="161">
        <f>+'Ark1'!AA760</f>
        <v>10.989887992341874</v>
      </c>
      <c r="AD21" s="54">
        <f>+'Ark1'!AB760</f>
        <v>2.113817996511429</v>
      </c>
      <c r="AE21" s="54">
        <f>+'Ark1'!AC760</f>
        <v>2.6458873779395282</v>
      </c>
      <c r="AF21" s="74">
        <f>+'Ark1'!AD760</f>
        <v>70.774982272635313</v>
      </c>
      <c r="AG21" s="74">
        <f>+'Ark1'!AE760</f>
        <v>69.418379731005388</v>
      </c>
      <c r="AH21" s="74">
        <f>+'Ark1'!AF760</f>
        <v>63.302758757125595</v>
      </c>
      <c r="AI21" s="54">
        <f t="shared" si="6"/>
        <v>5.9984475911588762</v>
      </c>
      <c r="AJ21" s="74">
        <f t="shared" si="7"/>
        <v>1.5154246794871795</v>
      </c>
      <c r="AK21" s="45"/>
      <c r="AL21" s="4"/>
      <c r="AM21" s="57"/>
      <c r="AN21" s="57"/>
      <c r="AO21" s="13"/>
      <c r="AP21" s="5"/>
      <c r="AR21" s="1"/>
      <c r="AS21" s="1"/>
      <c r="AT21" s="11"/>
      <c r="AU21" s="11"/>
      <c r="AV21" s="11"/>
    </row>
    <row r="22" spans="1:48" ht="15.6">
      <c r="A22" s="45"/>
      <c r="B22" s="52">
        <f>+'Ark1'!C761</f>
        <v>2002</v>
      </c>
      <c r="C22" s="52">
        <f>+'Ark1'!H761</f>
        <v>1</v>
      </c>
      <c r="D22" s="53"/>
      <c r="E22" s="52">
        <f>+'Ark1'!Q761</f>
        <v>4669</v>
      </c>
      <c r="F22" s="65">
        <f t="shared" si="5"/>
        <v>-323</v>
      </c>
      <c r="G22" s="430">
        <f>+'Ark1'!R761</f>
        <v>6916</v>
      </c>
      <c r="H22" s="142">
        <f t="shared" si="5"/>
        <v>-649</v>
      </c>
      <c r="I22" s="161">
        <f>+'Ark1'!AG761</f>
        <v>70.990854127960091</v>
      </c>
      <c r="J22" s="141">
        <f t="shared" si="5"/>
        <v>2.042622265036286</v>
      </c>
      <c r="K22" s="161">
        <f>+'Ark1'!AH761</f>
        <v>71.666778449831654</v>
      </c>
      <c r="L22" s="97"/>
      <c r="M22" s="180"/>
      <c r="N22" s="180"/>
      <c r="O22" s="180"/>
      <c r="P22" s="180"/>
      <c r="Q22" s="54">
        <f>+'Ark1'!S761</f>
        <v>6.8665413533834574</v>
      </c>
      <c r="R22" s="66">
        <f t="shared" si="5"/>
        <v>0.27592668054803138</v>
      </c>
      <c r="S22" s="141"/>
      <c r="T22" s="66"/>
      <c r="U22" s="54">
        <f>+'Ark1'!T761</f>
        <v>8.4790341237709654</v>
      </c>
      <c r="V22" s="445">
        <f t="shared" si="5"/>
        <v>4.3872193830450712E-2</v>
      </c>
      <c r="W22" s="161">
        <f>+'Ark1'!U761</f>
        <v>40.788635049161343</v>
      </c>
      <c r="X22" s="141">
        <f t="shared" si="5"/>
        <v>1.2551783406353394</v>
      </c>
      <c r="Y22" s="74">
        <f>+'Ark1'!W761</f>
        <v>45.618854829381135</v>
      </c>
      <c r="Z22" s="74">
        <f>+'Ark1'!X761</f>
        <v>99.710815500289186</v>
      </c>
      <c r="AA22" s="74">
        <f>+'Ark1'!Y761</f>
        <v>96.009253903990754</v>
      </c>
      <c r="AB22" s="161">
        <f>+'Ark1'!Z761</f>
        <v>68.464430306535561</v>
      </c>
      <c r="AC22" s="161">
        <f>+'Ark1'!AA761</f>
        <v>10.757928779485521</v>
      </c>
      <c r="AD22" s="54">
        <f>+'Ark1'!AB761</f>
        <v>2.2696054030462798</v>
      </c>
      <c r="AE22" s="54">
        <f>+'Ark1'!AC761</f>
        <v>2.6745672904316447</v>
      </c>
      <c r="AF22" s="74">
        <f>+'Ark1'!AD761</f>
        <v>66.909174189063023</v>
      </c>
      <c r="AG22" s="74">
        <f>+'Ark1'!AE761</f>
        <v>68.638870422284811</v>
      </c>
      <c r="AH22" s="74">
        <f>+'Ark1'!AF761</f>
        <v>60.437561411764442</v>
      </c>
      <c r="AI22" s="54">
        <f t="shared" si="6"/>
        <v>5.9402008886268378</v>
      </c>
      <c r="AJ22" s="74">
        <f t="shared" si="7"/>
        <v>1.4812593703148427</v>
      </c>
      <c r="AK22" s="45"/>
      <c r="AL22" s="4"/>
      <c r="AM22" s="57"/>
      <c r="AN22" s="57"/>
      <c r="AO22" s="5"/>
      <c r="AP22" s="5"/>
      <c r="AR22" s="1"/>
      <c r="AS22" s="1"/>
      <c r="AT22" s="11"/>
      <c r="AU22" s="11"/>
      <c r="AV22" s="11"/>
    </row>
    <row r="23" spans="1:48" ht="15.6">
      <c r="A23" s="45"/>
      <c r="B23" s="52">
        <f>+'Ark1'!C762</f>
        <v>2003</v>
      </c>
      <c r="C23" s="52">
        <f>+'Ark1'!H762</f>
        <v>1</v>
      </c>
      <c r="D23" s="53"/>
      <c r="E23" s="52">
        <f>+'Ark1'!Q762</f>
        <v>3494</v>
      </c>
      <c r="F23" s="65">
        <f t="shared" si="5"/>
        <v>-1175</v>
      </c>
      <c r="G23" s="430">
        <f>+'Ark1'!R762</f>
        <v>5078</v>
      </c>
      <c r="H23" s="142">
        <f t="shared" si="5"/>
        <v>-1838</v>
      </c>
      <c r="I23" s="161">
        <f>+'Ark1'!AG762</f>
        <v>66.231902960740868</v>
      </c>
      <c r="J23" s="141">
        <f t="shared" si="5"/>
        <v>-4.7589511672192231</v>
      </c>
      <c r="K23" s="161">
        <f>+'Ark1'!AH762</f>
        <v>66.618389984520036</v>
      </c>
      <c r="L23" s="97"/>
      <c r="M23" s="180"/>
      <c r="N23" s="180"/>
      <c r="O23" s="180"/>
      <c r="P23" s="180"/>
      <c r="Q23" s="54">
        <f>+'Ark1'!S762</f>
        <v>7.288302481291848</v>
      </c>
      <c r="R23" s="66">
        <f t="shared" si="5"/>
        <v>0.4217611279083906</v>
      </c>
      <c r="S23" s="141"/>
      <c r="T23" s="66"/>
      <c r="U23" s="54">
        <f>+'Ark1'!T762</f>
        <v>7.9690823158723907</v>
      </c>
      <c r="V23" s="445">
        <f t="shared" si="5"/>
        <v>-0.50995180789857475</v>
      </c>
      <c r="W23" s="161">
        <f>+'Ark1'!U762</f>
        <v>40.526467113036723</v>
      </c>
      <c r="X23" s="141">
        <f t="shared" si="5"/>
        <v>-0.26216793612461942</v>
      </c>
      <c r="Y23" s="74">
        <f>+'Ark1'!W762</f>
        <v>37.495076801890498</v>
      </c>
      <c r="Z23" s="74">
        <f>+'Ark1'!X762</f>
        <v>99.113824340291444</v>
      </c>
      <c r="AA23" s="74">
        <f>+'Ark1'!Y762</f>
        <v>93.816463174478145</v>
      </c>
      <c r="AB23" s="161">
        <f>+'Ark1'!Z762</f>
        <v>68.156754627806237</v>
      </c>
      <c r="AC23" s="161">
        <f>+'Ark1'!AA762</f>
        <v>11.258056174765803</v>
      </c>
      <c r="AD23" s="54">
        <f>+'Ark1'!AB762</f>
        <v>2.3499442799402921</v>
      </c>
      <c r="AE23" s="54">
        <f>+'Ark1'!AC762</f>
        <v>2.6349420559776986</v>
      </c>
      <c r="AF23" s="74">
        <f>+'Ark1'!AD762</f>
        <v>71.782792012669674</v>
      </c>
      <c r="AG23" s="74">
        <f>+'Ark1'!AE762</f>
        <v>65.369046973211283</v>
      </c>
      <c r="AH23" s="74">
        <f>+'Ark1'!AF762</f>
        <v>64.470269876222517</v>
      </c>
      <c r="AI23" s="54">
        <f t="shared" si="6"/>
        <v>5.560480951094311</v>
      </c>
      <c r="AJ23" s="74">
        <f t="shared" si="7"/>
        <v>1.4533485975958786</v>
      </c>
      <c r="AK23" s="45"/>
      <c r="AL23" s="4"/>
      <c r="AM23" s="57"/>
      <c r="AN23" s="57"/>
      <c r="AO23" s="5"/>
      <c r="AP23" s="5"/>
      <c r="AR23" s="1"/>
      <c r="AS23" s="1"/>
      <c r="AT23" s="11"/>
      <c r="AU23" s="11"/>
      <c r="AV23" s="11"/>
    </row>
    <row r="24" spans="1:48" ht="15.6">
      <c r="A24" s="45"/>
      <c r="B24" s="52">
        <f>+'Ark1'!C763</f>
        <v>2004</v>
      </c>
      <c r="C24" s="52">
        <f>+'Ark1'!H763</f>
        <v>1</v>
      </c>
      <c r="D24" s="53"/>
      <c r="E24" s="52">
        <f>+'Ark1'!Q763</f>
        <v>3946</v>
      </c>
      <c r="F24" s="65">
        <f t="shared" si="5"/>
        <v>452</v>
      </c>
      <c r="G24" s="430">
        <f>+'Ark1'!R763</f>
        <v>6345</v>
      </c>
      <c r="H24" s="142">
        <f t="shared" si="5"/>
        <v>1267</v>
      </c>
      <c r="I24" s="161">
        <f>+'Ark1'!AG763</f>
        <v>71.865443425076478</v>
      </c>
      <c r="J24" s="141">
        <f t="shared" si="5"/>
        <v>5.63354046433561</v>
      </c>
      <c r="K24" s="161">
        <f>+'Ark1'!AH763</f>
        <v>71.917416908550436</v>
      </c>
      <c r="L24" s="97"/>
      <c r="M24" s="180"/>
      <c r="N24" s="180"/>
      <c r="O24" s="180"/>
      <c r="P24" s="180"/>
      <c r="Q24" s="54">
        <f>+'Ark1'!S763</f>
        <v>7.2992907801418445</v>
      </c>
      <c r="R24" s="66">
        <f t="shared" si="5"/>
        <v>1.0988298849996525E-2</v>
      </c>
      <c r="S24" s="141"/>
      <c r="T24" s="66"/>
      <c r="U24" s="54">
        <f>+'Ark1'!T763</f>
        <v>7.7424743892828989</v>
      </c>
      <c r="V24" s="445">
        <f t="shared" si="5"/>
        <v>-0.2266079265894918</v>
      </c>
      <c r="W24" s="161">
        <f>+'Ark1'!U763</f>
        <v>40.869109535066947</v>
      </c>
      <c r="X24" s="141">
        <f t="shared" si="5"/>
        <v>0.34264242203022377</v>
      </c>
      <c r="Y24" s="74">
        <f>+'Ark1'!W763</f>
        <v>33.648542159180458</v>
      </c>
      <c r="Z24" s="74">
        <f>+'Ark1'!X763</f>
        <v>99.574468085106389</v>
      </c>
      <c r="AA24" s="74">
        <f>+'Ark1'!Y763</f>
        <v>95.650118203309702</v>
      </c>
      <c r="AB24" s="161">
        <f>+'Ark1'!Z763</f>
        <v>67.643814026792754</v>
      </c>
      <c r="AC24" s="161">
        <f>+'Ark1'!AA763</f>
        <v>11.00237479316292</v>
      </c>
      <c r="AD24" s="54">
        <f>+'Ark1'!AB763</f>
        <v>2.2231633082152809</v>
      </c>
      <c r="AE24" s="54">
        <f>+'Ark1'!AC763</f>
        <v>2.5411343242183499</v>
      </c>
      <c r="AF24" s="74">
        <f>+'Ark1'!AD763</f>
        <v>70.769925647407831</v>
      </c>
      <c r="AG24" s="74">
        <f>+'Ark1'!AE763</f>
        <v>66.207436917784577</v>
      </c>
      <c r="AH24" s="74">
        <f>+'Ark1'!AF763</f>
        <v>58.928989354794048</v>
      </c>
      <c r="AI24" s="54">
        <f t="shared" si="6"/>
        <v>5.5990521224683629</v>
      </c>
      <c r="AJ24" s="74">
        <f t="shared" si="7"/>
        <v>1.60795742524075</v>
      </c>
      <c r="AK24" s="45"/>
      <c r="AL24" s="4"/>
      <c r="AM24" s="57"/>
      <c r="AN24" s="57"/>
      <c r="AO24" s="5"/>
      <c r="AP24" s="5"/>
      <c r="AR24" s="1"/>
      <c r="AS24" s="1"/>
      <c r="AT24" s="11"/>
      <c r="AU24" s="11"/>
      <c r="AV24" s="11"/>
    </row>
    <row r="25" spans="1:48" ht="15.6">
      <c r="A25" s="45"/>
      <c r="B25" s="52">
        <f>+'Ark1'!C764</f>
        <v>2005</v>
      </c>
      <c r="C25" s="52">
        <f>+'Ark1'!H764</f>
        <v>1</v>
      </c>
      <c r="D25" s="53"/>
      <c r="E25" s="52">
        <f>+'Ark1'!Q764</f>
        <v>3331</v>
      </c>
      <c r="F25" s="65">
        <f t="shared" si="5"/>
        <v>-615</v>
      </c>
      <c r="G25" s="430">
        <f>+'Ark1'!R764</f>
        <v>5442</v>
      </c>
      <c r="H25" s="142">
        <f t="shared" si="5"/>
        <v>-903</v>
      </c>
      <c r="I25" s="161">
        <f>+'Ark1'!AG764</f>
        <v>70.410143614956652</v>
      </c>
      <c r="J25" s="141">
        <f t="shared" si="5"/>
        <v>-1.4552998101198256</v>
      </c>
      <c r="K25" s="161">
        <f>+'Ark1'!AH764</f>
        <v>70.500797405514646</v>
      </c>
      <c r="L25" s="97"/>
      <c r="M25" s="180"/>
      <c r="N25" s="180"/>
      <c r="O25" s="180"/>
      <c r="P25" s="180"/>
      <c r="Q25" s="54">
        <f>+'Ark1'!S764</f>
        <v>7.66152149944873</v>
      </c>
      <c r="R25" s="66">
        <f t="shared" si="5"/>
        <v>0.36223071930688544</v>
      </c>
      <c r="S25" s="141"/>
      <c r="T25" s="66"/>
      <c r="U25" s="54">
        <f>+'Ark1'!T764</f>
        <v>8.1137449467107672</v>
      </c>
      <c r="V25" s="445">
        <f t="shared" si="5"/>
        <v>0.3712705574278683</v>
      </c>
      <c r="W25" s="161">
        <f>+'Ark1'!U764</f>
        <v>42.630466740169041</v>
      </c>
      <c r="X25" s="141">
        <f t="shared" si="5"/>
        <v>1.7613572051020938</v>
      </c>
      <c r="Y25" s="74">
        <f>+'Ark1'!W764</f>
        <v>39.875045938993011</v>
      </c>
      <c r="Z25" s="74">
        <f>+'Ark1'!X764</f>
        <v>99.136346931275284</v>
      </c>
      <c r="AA25" s="74">
        <f>+'Ark1'!Y764</f>
        <v>95.938993017273035</v>
      </c>
      <c r="AB25" s="161">
        <f>+'Ark1'!Z764</f>
        <v>74.01690554943039</v>
      </c>
      <c r="AC25" s="161">
        <f>+'Ark1'!AA764</f>
        <v>11.422734931762252</v>
      </c>
      <c r="AD25" s="54">
        <f>+'Ark1'!AB764</f>
        <v>2.2961755990868968</v>
      </c>
      <c r="AE25" s="54">
        <f>+'Ark1'!AC764</f>
        <v>2.6402794014133697</v>
      </c>
      <c r="AF25" s="74">
        <f>+'Ark1'!AD764</f>
        <v>70.676052656607212</v>
      </c>
      <c r="AG25" s="74">
        <f>+'Ark1'!AE764</f>
        <v>64.856672305386795</v>
      </c>
      <c r="AH25" s="74">
        <f>+'Ark1'!AF764</f>
        <v>60.085158514728725</v>
      </c>
      <c r="AI25" s="54">
        <f t="shared" si="6"/>
        <v>5.5642298652084232</v>
      </c>
      <c r="AJ25" s="74">
        <f t="shared" si="7"/>
        <v>1.6337436205343741</v>
      </c>
      <c r="AK25" s="45"/>
      <c r="AL25" s="4"/>
      <c r="AM25" s="57"/>
      <c r="AN25" s="57"/>
      <c r="AO25" s="5"/>
      <c r="AP25" s="5"/>
      <c r="AR25" s="1"/>
      <c r="AS25" s="1"/>
      <c r="AT25" s="11"/>
      <c r="AU25" s="11"/>
      <c r="AV25" s="11"/>
    </row>
    <row r="26" spans="1:48" ht="15.6">
      <c r="A26" s="45"/>
      <c r="B26" s="52">
        <f>+'Ark1'!C765</f>
        <v>2006</v>
      </c>
      <c r="C26" s="52">
        <f>+'Ark1'!H765</f>
        <v>1</v>
      </c>
      <c r="D26" s="53"/>
      <c r="E26" s="52">
        <f>+'Ark1'!Q765</f>
        <v>3324</v>
      </c>
      <c r="F26" s="65">
        <f t="shared" si="5"/>
        <v>-7</v>
      </c>
      <c r="G26" s="430">
        <f>+'Ark1'!R765</f>
        <v>5265</v>
      </c>
      <c r="H26" s="142">
        <f t="shared" si="5"/>
        <v>-177</v>
      </c>
      <c r="I26" s="161">
        <f>+'Ark1'!AG765</f>
        <v>66.755420311905667</v>
      </c>
      <c r="J26" s="141">
        <f t="shared" si="5"/>
        <v>-3.6547233030509858</v>
      </c>
      <c r="K26" s="161">
        <f>+'Ark1'!AH765</f>
        <v>67.319097481021402</v>
      </c>
      <c r="L26" s="97"/>
      <c r="M26" s="180"/>
      <c r="N26" s="180"/>
      <c r="O26" s="180"/>
      <c r="P26" s="180"/>
      <c r="Q26" s="54">
        <f>+'Ark1'!S765</f>
        <v>7.9369420702754052</v>
      </c>
      <c r="R26" s="66">
        <f t="shared" si="5"/>
        <v>0.27542057082667526</v>
      </c>
      <c r="S26" s="141"/>
      <c r="T26" s="66"/>
      <c r="U26" s="54">
        <f>+'Ark1'!T765</f>
        <v>7.9834757834757859</v>
      </c>
      <c r="V26" s="445">
        <f t="shared" si="5"/>
        <v>-0.13026916323498128</v>
      </c>
      <c r="W26" s="161">
        <f>+'Ark1'!U765</f>
        <v>42.698195631528975</v>
      </c>
      <c r="X26" s="141">
        <f t="shared" si="5"/>
        <v>6.7728891359934096E-2</v>
      </c>
      <c r="Y26" s="74">
        <f>+'Ark1'!W765</f>
        <v>40.455840455840466</v>
      </c>
      <c r="Z26" s="74">
        <f>+'Ark1'!X765</f>
        <v>99.221272554605903</v>
      </c>
      <c r="AA26" s="74">
        <f>+'Ark1'!Y765</f>
        <v>95.403608736942061</v>
      </c>
      <c r="AB26" s="161">
        <f>+'Ark1'!Z765</f>
        <v>74.169040835707506</v>
      </c>
      <c r="AC26" s="161">
        <f>+'Ark1'!AA765</f>
        <v>11.578816601676085</v>
      </c>
      <c r="AD26" s="54">
        <f>+'Ark1'!AB765</f>
        <v>2.3526294019685556</v>
      </c>
      <c r="AE26" s="54">
        <f>+'Ark1'!AC765</f>
        <v>2.7689625044460233</v>
      </c>
      <c r="AF26" s="74">
        <f>+'Ark1'!AD765</f>
        <v>70.249565717536683</v>
      </c>
      <c r="AG26" s="74">
        <f>+'Ark1'!AE765</f>
        <v>63.467636862191789</v>
      </c>
      <c r="AH26" s="74">
        <f>+'Ark1'!AF765</f>
        <v>57.095183639072246</v>
      </c>
      <c r="AI26" s="54">
        <f t="shared" si="6"/>
        <v>5.3796783765674361</v>
      </c>
      <c r="AJ26" s="74">
        <f t="shared" si="7"/>
        <v>1.5839350180505416</v>
      </c>
      <c r="AK26" s="45"/>
      <c r="AL26" s="4"/>
      <c r="AM26" s="57"/>
      <c r="AN26" s="57"/>
      <c r="AO26" s="5"/>
      <c r="AP26" s="5"/>
      <c r="AR26" s="1"/>
      <c r="AS26" s="1"/>
      <c r="AT26" s="11"/>
      <c r="AU26" s="11"/>
      <c r="AV26" s="11"/>
    </row>
    <row r="27" spans="1:48" ht="15.6">
      <c r="A27" s="45"/>
      <c r="B27" s="52">
        <f>+'Ark1'!C766</f>
        <v>2007</v>
      </c>
      <c r="C27" s="52">
        <f>+'Ark1'!H766</f>
        <v>1</v>
      </c>
      <c r="D27" s="53"/>
      <c r="E27" s="52">
        <f>+'Ark1'!Q766</f>
        <v>3199</v>
      </c>
      <c r="F27" s="65">
        <f t="shared" si="5"/>
        <v>-125</v>
      </c>
      <c r="G27" s="430">
        <f>+'Ark1'!R766</f>
        <v>5142</v>
      </c>
      <c r="H27" s="142">
        <f t="shared" si="5"/>
        <v>-123</v>
      </c>
      <c r="I27" s="161">
        <f>+'Ark1'!AG766</f>
        <v>69.921131357084562</v>
      </c>
      <c r="J27" s="141">
        <f t="shared" si="5"/>
        <v>3.1657110451788952</v>
      </c>
      <c r="K27" s="161">
        <f>+'Ark1'!AH766</f>
        <v>70.023255250753863</v>
      </c>
      <c r="L27" s="97"/>
      <c r="M27" s="180"/>
      <c r="N27" s="180"/>
      <c r="O27" s="180"/>
      <c r="P27" s="180"/>
      <c r="Q27" s="54">
        <f>+'Ark1'!S766</f>
        <v>8.1999222092570978</v>
      </c>
      <c r="R27" s="66">
        <f t="shared" si="5"/>
        <v>0.26298013898169259</v>
      </c>
      <c r="S27" s="141"/>
      <c r="T27" s="66"/>
      <c r="U27" s="54">
        <f>+'Ark1'!T766</f>
        <v>8.0445352003111594</v>
      </c>
      <c r="V27" s="445">
        <f t="shared" si="5"/>
        <v>6.1059416835373526E-2</v>
      </c>
      <c r="W27" s="161">
        <f>+'Ark1'!U766</f>
        <v>42.735919875534776</v>
      </c>
      <c r="X27" s="141">
        <f t="shared" si="5"/>
        <v>3.7724244005801211E-2</v>
      </c>
      <c r="Y27" s="74">
        <f>+'Ark1'!W766</f>
        <v>40.198366394399073</v>
      </c>
      <c r="Z27" s="74">
        <f>+'Ark1'!X766</f>
        <v>99.533255542590439</v>
      </c>
      <c r="AA27" s="74">
        <f>+'Ark1'!Y766</f>
        <v>95.02139245429791</v>
      </c>
      <c r="AB27" s="161">
        <f>+'Ark1'!Z766</f>
        <v>74.017891870867373</v>
      </c>
      <c r="AC27" s="161">
        <f>+'Ark1'!AA766</f>
        <v>11.587430786687973</v>
      </c>
      <c r="AD27" s="54">
        <f>+'Ark1'!AB766</f>
        <v>2.3571799156166464</v>
      </c>
      <c r="AE27" s="54">
        <f>+'Ark1'!AC766</f>
        <v>2.7481050165977723</v>
      </c>
      <c r="AF27" s="74">
        <f>+'Ark1'!AD766</f>
        <v>68.454496835356764</v>
      </c>
      <c r="AG27" s="74">
        <f>+'Ark1'!AE766</f>
        <v>61.449610560682878</v>
      </c>
      <c r="AH27" s="74">
        <f>+'Ark1'!AF766</f>
        <v>52.19417134495545</v>
      </c>
      <c r="AI27" s="54">
        <f t="shared" si="6"/>
        <v>5.2117469879518037</v>
      </c>
      <c r="AJ27" s="74">
        <f t="shared" si="7"/>
        <v>1.6073773054079399</v>
      </c>
      <c r="AK27" s="45"/>
      <c r="AL27" s="4"/>
      <c r="AM27" s="57"/>
      <c r="AN27" s="57"/>
      <c r="AO27" s="5"/>
      <c r="AP27" s="5"/>
      <c r="AR27" s="1"/>
      <c r="AS27" s="1"/>
      <c r="AT27" s="11"/>
      <c r="AU27" s="11"/>
      <c r="AV27" s="11"/>
    </row>
    <row r="28" spans="1:48" ht="15.6">
      <c r="A28" s="45"/>
      <c r="B28" s="52">
        <f>+'Ark1'!C767</f>
        <v>2008</v>
      </c>
      <c r="C28" s="52">
        <f>+'Ark1'!H767</f>
        <v>1</v>
      </c>
      <c r="D28" s="53"/>
      <c r="E28" s="52">
        <f>+'Ark1'!Q767</f>
        <v>3334</v>
      </c>
      <c r="F28" s="65">
        <f t="shared" si="5"/>
        <v>135</v>
      </c>
      <c r="G28" s="430">
        <f>+'Ark1'!R767</f>
        <v>5316</v>
      </c>
      <c r="H28" s="142">
        <f t="shared" si="5"/>
        <v>174</v>
      </c>
      <c r="I28" s="161">
        <f>+'Ark1'!AG767</f>
        <v>69.336115821051266</v>
      </c>
      <c r="J28" s="141">
        <f t="shared" si="5"/>
        <v>-0.58501553603329626</v>
      </c>
      <c r="K28" s="161">
        <f>+'Ark1'!AH767</f>
        <v>69.478491349415918</v>
      </c>
      <c r="L28" s="97"/>
      <c r="M28" s="180"/>
      <c r="N28" s="180"/>
      <c r="O28" s="180"/>
      <c r="P28" s="180"/>
      <c r="Q28" s="54">
        <f>+'Ark1'!S767</f>
        <v>8.2434161023325796</v>
      </c>
      <c r="R28" s="66">
        <f t="shared" si="5"/>
        <v>4.3493893075481793E-2</v>
      </c>
      <c r="S28" s="141"/>
      <c r="T28" s="66"/>
      <c r="U28" s="54">
        <f>+'Ark1'!T767</f>
        <v>7.5327313769751694</v>
      </c>
      <c r="V28" s="445">
        <f t="shared" si="5"/>
        <v>-0.51180382333599006</v>
      </c>
      <c r="W28" s="161">
        <f>+'Ark1'!U767</f>
        <v>41.740876598946528</v>
      </c>
      <c r="X28" s="141">
        <f t="shared" si="5"/>
        <v>-0.9950432765882482</v>
      </c>
      <c r="Y28" s="74">
        <f>+'Ark1'!W767</f>
        <v>31.452219714070729</v>
      </c>
      <c r="Z28" s="74">
        <f>+'Ark1'!X767</f>
        <v>98.984198645598227</v>
      </c>
      <c r="AA28" s="74">
        <f>+'Ark1'!Y767</f>
        <v>93.152746425884146</v>
      </c>
      <c r="AB28" s="161">
        <f>+'Ark1'!Z767</f>
        <v>69.281414597441682</v>
      </c>
      <c r="AC28" s="161">
        <f>+'Ark1'!AA767</f>
        <v>12.194763733350536</v>
      </c>
      <c r="AD28" s="54">
        <f>+'Ark1'!AB767</f>
        <v>2.4712424092079694</v>
      </c>
      <c r="AE28" s="54">
        <f>+'Ark1'!AC767</f>
        <v>2.537725320179153</v>
      </c>
      <c r="AF28" s="74">
        <f>+'Ark1'!AD767</f>
        <v>69.501457197137782</v>
      </c>
      <c r="AG28" s="74">
        <f>+'Ark1'!AE767</f>
        <v>60.922603077238385</v>
      </c>
      <c r="AH28" s="74">
        <f>+'Ark1'!AF767</f>
        <v>51.732052025013722</v>
      </c>
      <c r="AI28" s="54">
        <f t="shared" si="6"/>
        <v>5.063541143717762</v>
      </c>
      <c r="AJ28" s="74">
        <f t="shared" si="7"/>
        <v>1.5944811037792441</v>
      </c>
      <c r="AK28" s="45"/>
      <c r="AL28" s="4"/>
      <c r="AM28" s="57"/>
      <c r="AN28" s="57"/>
      <c r="AO28" s="5"/>
      <c r="AP28" s="5"/>
      <c r="AR28" s="13"/>
      <c r="AS28" s="13"/>
      <c r="AT28" s="11"/>
      <c r="AU28" s="11"/>
      <c r="AV28" s="11"/>
    </row>
    <row r="29" spans="1:48" ht="16.5" customHeight="1">
      <c r="A29" s="45"/>
      <c r="B29" s="52">
        <f>+'Ark1'!C768</f>
        <v>2009</v>
      </c>
      <c r="C29" s="52">
        <f>+'Ark1'!H768</f>
        <v>1</v>
      </c>
      <c r="D29" s="53"/>
      <c r="E29" s="52">
        <f>+'Ark1'!Q768</f>
        <v>3093</v>
      </c>
      <c r="F29" s="65">
        <f t="shared" si="5"/>
        <v>-241</v>
      </c>
      <c r="G29" s="430">
        <f>+'Ark1'!R768</f>
        <v>4967</v>
      </c>
      <c r="H29" s="142">
        <f t="shared" si="5"/>
        <v>-349</v>
      </c>
      <c r="I29" s="161">
        <f>+'Ark1'!AG768</f>
        <v>69.101279910962703</v>
      </c>
      <c r="J29" s="141">
        <f t="shared" si="5"/>
        <v>-0.23483591008856308</v>
      </c>
      <c r="K29" s="161">
        <f>+'Ark1'!AH768</f>
        <v>69.907767598427057</v>
      </c>
      <c r="L29" s="97"/>
      <c r="M29" s="180"/>
      <c r="N29" s="180"/>
      <c r="O29" s="180"/>
      <c r="P29" s="180"/>
      <c r="Q29" s="54">
        <f>+'Ark1'!S768</f>
        <v>8.7702838735655302</v>
      </c>
      <c r="R29" s="66">
        <f t="shared" si="5"/>
        <v>0.52686777123295059</v>
      </c>
      <c r="S29" s="141"/>
      <c r="T29" s="66"/>
      <c r="U29" s="54">
        <f>+'Ark1'!T768</f>
        <v>7.6009663780954302</v>
      </c>
      <c r="V29" s="445">
        <f t="shared" si="5"/>
        <v>6.8235001120260819E-2</v>
      </c>
      <c r="W29" s="161">
        <f>+'Ark1'!U768</f>
        <v>43.253795047312309</v>
      </c>
      <c r="X29" s="141">
        <f t="shared" si="5"/>
        <v>1.5129184483657809</v>
      </c>
      <c r="Y29" s="74">
        <f>+'Ark1'!W768</f>
        <v>33.541373062210603</v>
      </c>
      <c r="Z29" s="74">
        <f>+'Ark1'!X768</f>
        <v>99.275216428427612</v>
      </c>
      <c r="AA29" s="74">
        <f>+'Ark1'!Y768</f>
        <v>95.007046506945827</v>
      </c>
      <c r="AB29" s="161">
        <f>+'Ark1'!Z768</f>
        <v>74.390980471109302</v>
      </c>
      <c r="AC29" s="161">
        <f>+'Ark1'!AA768</f>
        <v>12.042265226879456</v>
      </c>
      <c r="AD29" s="54">
        <f>+'Ark1'!AB768</f>
        <v>2.438488026914742</v>
      </c>
      <c r="AE29" s="54">
        <f>+'Ark1'!AC768</f>
        <v>2.4409727917779711</v>
      </c>
      <c r="AF29" s="74">
        <f>+'Ark1'!AD768</f>
        <v>69.876172894054548</v>
      </c>
      <c r="AG29" s="74">
        <f>+'Ark1'!AE768</f>
        <v>62.398502811707857</v>
      </c>
      <c r="AH29" s="74">
        <f>+'Ark1'!AF768</f>
        <v>47.940834663873531</v>
      </c>
      <c r="AI29" s="54">
        <f t="shared" si="6"/>
        <v>4.931858041412247</v>
      </c>
      <c r="AJ29" s="74">
        <f t="shared" si="7"/>
        <v>1.6058842547688328</v>
      </c>
      <c r="AK29" s="45"/>
      <c r="AL29" s="4"/>
      <c r="AM29" s="57"/>
      <c r="AN29" s="57"/>
      <c r="AO29" s="5"/>
      <c r="AP29" s="5"/>
      <c r="AR29" s="13"/>
      <c r="AS29" s="13"/>
      <c r="AT29" s="11"/>
      <c r="AU29" s="11"/>
      <c r="AV29" s="11"/>
    </row>
    <row r="30" spans="1:48" ht="16.5" customHeight="1">
      <c r="A30" s="45"/>
      <c r="B30" s="52">
        <f>+'Ark1'!C769</f>
        <v>2010</v>
      </c>
      <c r="C30" s="52">
        <f>+'Ark1'!H769</f>
        <v>1</v>
      </c>
      <c r="D30" s="53"/>
      <c r="E30" s="52">
        <f>+'Ark1'!Q769</f>
        <v>3112</v>
      </c>
      <c r="F30" s="65">
        <f t="shared" si="5"/>
        <v>19</v>
      </c>
      <c r="G30" s="430">
        <f>+'Ark1'!R769</f>
        <v>4694</v>
      </c>
      <c r="H30" s="142">
        <f t="shared" si="5"/>
        <v>-273</v>
      </c>
      <c r="I30" s="161">
        <f>+'Ark1'!AG769</f>
        <v>62.196899430237202</v>
      </c>
      <c r="J30" s="141">
        <f t="shared" si="5"/>
        <v>-6.9043804807255</v>
      </c>
      <c r="K30" s="161">
        <f>+'Ark1'!AH769</f>
        <v>64.301246752084595</v>
      </c>
      <c r="L30" s="97"/>
      <c r="M30" s="180"/>
      <c r="N30" s="180"/>
      <c r="O30" s="180"/>
      <c r="P30" s="180"/>
      <c r="Q30" s="54">
        <f>+'Ark1'!S769</f>
        <v>9.1077971878994504</v>
      </c>
      <c r="R30" s="66">
        <f t="shared" si="5"/>
        <v>0.33751331433392018</v>
      </c>
      <c r="S30" s="141"/>
      <c r="T30" s="66"/>
      <c r="U30" s="54">
        <f>+'Ark1'!T769</f>
        <v>7.1190881976991891</v>
      </c>
      <c r="V30" s="445">
        <f t="shared" si="5"/>
        <v>-0.48187818039624108</v>
      </c>
      <c r="W30" s="161">
        <f>+'Ark1'!U769</f>
        <v>42.861972731146174</v>
      </c>
      <c r="X30" s="141">
        <f t="shared" si="5"/>
        <v>-0.3918223161661345</v>
      </c>
      <c r="Y30" s="74">
        <f>+'Ark1'!W769</f>
        <v>25.436727737537275</v>
      </c>
      <c r="Z30" s="74">
        <f>+'Ark1'!X769</f>
        <v>99.190455901150386</v>
      </c>
      <c r="AA30" s="74">
        <f>+'Ark1'!Y769</f>
        <v>94.418406476352814</v>
      </c>
      <c r="AB30" s="161">
        <f>+'Ark1'!Z769</f>
        <v>73.860247123988046</v>
      </c>
      <c r="AC30" s="161">
        <f>+'Ark1'!AA769</f>
        <v>12.008274576949349</v>
      </c>
      <c r="AD30" s="54">
        <f>+'Ark1'!AB769</f>
        <v>1.3821750566720947</v>
      </c>
      <c r="AE30" s="54">
        <f>+'Ark1'!AC769</f>
        <v>2.3214432547767139</v>
      </c>
      <c r="AF30" s="74">
        <f>+'Ark1'!AD769</f>
        <v>96.389755495092018</v>
      </c>
      <c r="AG30" s="74">
        <f>+'Ark1'!AE769</f>
        <v>57.848647955521855</v>
      </c>
      <c r="AH30" s="74">
        <f>+'Ark1'!AF769</f>
        <v>78.085517134880078</v>
      </c>
      <c r="AI30" s="54">
        <f t="shared" si="6"/>
        <v>4.70607456961078</v>
      </c>
      <c r="AJ30" s="74">
        <f t="shared" si="7"/>
        <v>1.5083547557840618</v>
      </c>
      <c r="AK30" s="45"/>
      <c r="AL30" s="4"/>
      <c r="AM30" s="57"/>
      <c r="AN30" s="56"/>
      <c r="AO30" s="5"/>
      <c r="AP30" s="5"/>
      <c r="AR30" s="13"/>
      <c r="AS30" s="13"/>
      <c r="AT30" s="11"/>
      <c r="AU30" s="11"/>
      <c r="AV30" s="11"/>
    </row>
    <row r="31" spans="1:48" ht="15.6">
      <c r="A31" s="45"/>
      <c r="B31" s="52">
        <f>+'Ark1'!C770</f>
        <v>2011</v>
      </c>
      <c r="C31" s="52">
        <f>+'Ark1'!H770</f>
        <v>1</v>
      </c>
      <c r="D31" s="53"/>
      <c r="E31" s="52">
        <f>+'Ark1'!Q770</f>
        <v>2925</v>
      </c>
      <c r="F31" s="65">
        <f t="shared" si="5"/>
        <v>-187</v>
      </c>
      <c r="G31" s="430">
        <f>+'Ark1'!R770</f>
        <v>4751</v>
      </c>
      <c r="H31" s="142">
        <f t="shared" si="5"/>
        <v>57</v>
      </c>
      <c r="I31" s="161">
        <f>+'Ark1'!AG770</f>
        <v>64.133369330453547</v>
      </c>
      <c r="J31" s="141">
        <f t="shared" si="5"/>
        <v>1.9364699002163448</v>
      </c>
      <c r="K31" s="161">
        <f>+'Ark1'!AH770</f>
        <v>64.993032891478606</v>
      </c>
      <c r="L31" s="97"/>
      <c r="M31" s="180"/>
      <c r="N31" s="180"/>
      <c r="O31" s="180"/>
      <c r="P31" s="180"/>
      <c r="Q31" s="54">
        <f>+'Ark1'!S770</f>
        <v>8.5632498421384984</v>
      </c>
      <c r="R31" s="66">
        <f t="shared" si="5"/>
        <v>-0.54454734576095198</v>
      </c>
      <c r="S31" s="141"/>
      <c r="T31" s="66"/>
      <c r="U31" s="54">
        <f>+'Ark1'!T770</f>
        <v>6.6865922963586621</v>
      </c>
      <c r="V31" s="445">
        <f t="shared" si="5"/>
        <v>-0.43249590134052696</v>
      </c>
      <c r="W31" s="161">
        <f>+'Ark1'!U770</f>
        <v>41.488591875394675</v>
      </c>
      <c r="X31" s="141">
        <f t="shared" si="5"/>
        <v>-1.373380855751499</v>
      </c>
      <c r="Y31" s="74">
        <f>+'Ark1'!W770</f>
        <v>19.637970953483471</v>
      </c>
      <c r="Z31" s="74">
        <f>+'Ark1'!X770</f>
        <v>99.284361187118535</v>
      </c>
      <c r="AA31" s="74">
        <f>+'Ark1'!Y770</f>
        <v>92.822563670806119</v>
      </c>
      <c r="AB31" s="161">
        <f>+'Ark1'!Z770</f>
        <v>68.469795832456313</v>
      </c>
      <c r="AC31" s="161">
        <f>+'Ark1'!AA770</f>
        <v>12.27040529364154</v>
      </c>
      <c r="AD31" s="54">
        <f>+'Ark1'!AB770</f>
        <v>2.2608629894463994</v>
      </c>
      <c r="AE31" s="54">
        <f>+'Ark1'!AC770</f>
        <v>2.2580493278147098</v>
      </c>
      <c r="AF31" s="74">
        <f>+'Ark1'!AD770</f>
        <v>66.882143710913681</v>
      </c>
      <c r="AG31" s="74">
        <f>+'Ark1'!AE770</f>
        <v>56.167200453310002</v>
      </c>
      <c r="AH31" s="74">
        <f>+'Ark1'!AF770</f>
        <v>47.148649426440222</v>
      </c>
      <c r="AI31" s="54">
        <f t="shared" si="6"/>
        <v>4.8449587061252597</v>
      </c>
      <c r="AJ31" s="74">
        <f t="shared" si="7"/>
        <v>1.6242735042735044</v>
      </c>
      <c r="AK31" s="45"/>
      <c r="AM31" s="57"/>
      <c r="AR31" s="13"/>
      <c r="AS31" s="13"/>
      <c r="AT31" s="11"/>
      <c r="AU31" s="11"/>
      <c r="AV31" s="11"/>
    </row>
    <row r="32" spans="1:48" ht="17.25" customHeight="1">
      <c r="A32" s="45"/>
      <c r="B32" s="52">
        <f>+'Ark1'!C771</f>
        <v>2012</v>
      </c>
      <c r="C32" s="52">
        <f>+'Ark1'!H771</f>
        <v>1</v>
      </c>
      <c r="D32" s="53"/>
      <c r="E32" s="52">
        <f>+'Ark1'!Q771</f>
        <v>2619</v>
      </c>
      <c r="F32" s="65">
        <f t="shared" si="5"/>
        <v>-306</v>
      </c>
      <c r="G32" s="430">
        <f>+'Ark1'!R771</f>
        <v>4096</v>
      </c>
      <c r="H32" s="142">
        <f t="shared" si="5"/>
        <v>-655</v>
      </c>
      <c r="I32" s="161">
        <f>+'Ark1'!AG771</f>
        <v>61.733232856066323</v>
      </c>
      <c r="J32" s="141">
        <f t="shared" si="5"/>
        <v>-2.4001364743872244</v>
      </c>
      <c r="K32" s="161">
        <f>+'Ark1'!AH771</f>
        <v>63.178982575534256</v>
      </c>
      <c r="L32" s="97"/>
      <c r="M32" s="180"/>
      <c r="N32" s="180"/>
      <c r="O32" s="180"/>
      <c r="P32" s="180"/>
      <c r="Q32" s="54">
        <f>+'Ark1'!S771</f>
        <v>8.677734375</v>
      </c>
      <c r="R32" s="66">
        <f t="shared" si="5"/>
        <v>0.11448453286150162</v>
      </c>
      <c r="S32" s="141"/>
      <c r="T32" s="66"/>
      <c r="U32" s="54">
        <f>+'Ark1'!T771</f>
        <v>6.7416992187500009</v>
      </c>
      <c r="V32" s="445">
        <f t="shared" si="5"/>
        <v>5.5106922391338742E-2</v>
      </c>
      <c r="W32" s="161">
        <f>+'Ark1'!U771</f>
        <v>41.449731445312409</v>
      </c>
      <c r="X32" s="141">
        <f t="shared" si="5"/>
        <v>-3.8860430082266362E-2</v>
      </c>
      <c r="Y32" s="74">
        <f>+'Ark1'!W771</f>
        <v>20.5078125</v>
      </c>
      <c r="Z32" s="74">
        <f>+'Ark1'!X771</f>
        <v>99.0966796875</v>
      </c>
      <c r="AA32" s="74">
        <f>+'Ark1'!Y771</f>
        <v>93.8232421875</v>
      </c>
      <c r="AB32" s="161">
        <f>+'Ark1'!Z771</f>
        <v>70.483398437500014</v>
      </c>
      <c r="AC32" s="161">
        <f>+'Ark1'!AA771</f>
        <v>11.508261295820464</v>
      </c>
      <c r="AD32" s="54">
        <f>+'Ark1'!AB771</f>
        <v>2.2689420424381406</v>
      </c>
      <c r="AE32" s="54">
        <f>+'Ark1'!AC771</f>
        <v>2.2126190476798402</v>
      </c>
      <c r="AF32" s="74">
        <f>+'Ark1'!AD771</f>
        <v>67.114274539203478</v>
      </c>
      <c r="AG32" s="74">
        <f>+'Ark1'!AE771</f>
        <v>51.483993260400815</v>
      </c>
      <c r="AH32" s="74">
        <f>+'Ark1'!AF771</f>
        <v>42.64928197768203</v>
      </c>
      <c r="AI32" s="54">
        <f t="shared" si="6"/>
        <v>4.7765614449696043</v>
      </c>
      <c r="AJ32" s="74">
        <f t="shared" si="7"/>
        <v>1.5639557082856053</v>
      </c>
      <c r="AK32" s="45"/>
      <c r="AL32" s="2"/>
      <c r="AM32" s="57"/>
      <c r="AN32" s="56"/>
      <c r="AP32" s="5"/>
      <c r="AR32" s="13"/>
      <c r="AS32" s="13"/>
      <c r="AT32" s="11"/>
      <c r="AU32" s="11"/>
      <c r="AV32" s="11"/>
    </row>
    <row r="33" spans="1:48" ht="15.6">
      <c r="A33" s="45"/>
      <c r="B33" s="53">
        <f>+'Ark1'!C772</f>
        <v>2013</v>
      </c>
      <c r="C33" s="53">
        <f>+'Ark1'!H772</f>
        <v>1</v>
      </c>
      <c r="D33" s="53"/>
      <c r="E33" s="53">
        <f>+'Ark1'!Q772</f>
        <v>2633</v>
      </c>
      <c r="F33" s="65">
        <f t="shared" si="5"/>
        <v>14</v>
      </c>
      <c r="G33" s="431">
        <f>+'Ark1'!R772</f>
        <v>4265</v>
      </c>
      <c r="H33" s="142">
        <f t="shared" si="5"/>
        <v>169</v>
      </c>
      <c r="I33" s="177">
        <f>+'Ark1'!AG772</f>
        <v>62.6745040411462</v>
      </c>
      <c r="J33" s="141">
        <f t="shared" si="5"/>
        <v>0.94127118507987717</v>
      </c>
      <c r="K33" s="177">
        <f>+'Ark1'!AH772</f>
        <v>64.145499328762895</v>
      </c>
      <c r="L33" s="97"/>
      <c r="M33" s="180"/>
      <c r="N33" s="180"/>
      <c r="O33" s="180"/>
      <c r="P33" s="180"/>
      <c r="Q33" s="87">
        <f>+'Ark1'!S772</f>
        <v>8.8461899179366945</v>
      </c>
      <c r="R33" s="66">
        <f t="shared" si="5"/>
        <v>0.16845554293669451</v>
      </c>
      <c r="S33" s="141"/>
      <c r="T33" s="66"/>
      <c r="U33" s="54">
        <f>+'Ark1'!T772</f>
        <v>7.3399765533411507</v>
      </c>
      <c r="V33" s="445">
        <f t="shared" si="5"/>
        <v>0.59827733459114985</v>
      </c>
      <c r="W33" s="161">
        <f>+'Ark1'!U772</f>
        <v>41.350926143024545</v>
      </c>
      <c r="X33" s="141">
        <f t="shared" si="5"/>
        <v>-9.8805302287864549E-2</v>
      </c>
      <c r="Y33" s="74">
        <f>+'Ark1'!W772</f>
        <v>26.447831184056277</v>
      </c>
      <c r="Z33" s="74">
        <f>+'Ark1'!X772</f>
        <v>97.772567409144173</v>
      </c>
      <c r="AA33" s="74">
        <f>+'Ark1'!Y772</f>
        <v>92.028135990621365</v>
      </c>
      <c r="AB33" s="161">
        <f>+'Ark1'!Z772</f>
        <v>70.246189917936704</v>
      </c>
      <c r="AC33" s="161">
        <f>+'Ark1'!AA772</f>
        <v>12.26216322090916</v>
      </c>
      <c r="AD33" s="54">
        <f>+'Ark1'!AB772</f>
        <v>2.1178137207329724</v>
      </c>
      <c r="AE33" s="54">
        <f>+'Ark1'!AC772</f>
        <v>2.1470574207579398</v>
      </c>
      <c r="AF33" s="74">
        <f>+'Ark1'!AD772</f>
        <v>70.969977964672623</v>
      </c>
      <c r="AG33" s="74">
        <f>+'Ark1'!AE772</f>
        <v>51.612756506206253</v>
      </c>
      <c r="AH33" s="74">
        <f>+'Ark1'!AF772</f>
        <v>42.076636540029497</v>
      </c>
      <c r="AI33" s="54">
        <f t="shared" si="6"/>
        <v>4.6744334596729216</v>
      </c>
      <c r="AJ33" s="74">
        <f t="shared" si="7"/>
        <v>1.6198252943410558</v>
      </c>
      <c r="AK33" s="45"/>
      <c r="AL33" s="2"/>
      <c r="AM33" s="57"/>
      <c r="AN33" s="56"/>
      <c r="AR33" s="13"/>
      <c r="AS33" s="13"/>
      <c r="AT33" s="11"/>
      <c r="AU33" s="11"/>
      <c r="AV33" s="11"/>
    </row>
    <row r="34" spans="1:48" ht="15.6">
      <c r="A34" s="45"/>
      <c r="B34" s="53">
        <f>+'Ark1'!C773</f>
        <v>2014</v>
      </c>
      <c r="C34" s="53">
        <f>+'Ark1'!H773</f>
        <v>1</v>
      </c>
      <c r="D34" s="53"/>
      <c r="E34" s="53">
        <f>+'Ark1'!Q773</f>
        <v>2770</v>
      </c>
      <c r="F34" s="65">
        <f t="shared" si="5"/>
        <v>137</v>
      </c>
      <c r="G34" s="431">
        <f>+'Ark1'!R773</f>
        <v>4441</v>
      </c>
      <c r="H34" s="142">
        <f t="shared" si="5"/>
        <v>176</v>
      </c>
      <c r="I34" s="177">
        <f>+'Ark1'!AG773</f>
        <v>66.482035928143702</v>
      </c>
      <c r="J34" s="141">
        <f t="shared" si="5"/>
        <v>3.8075318869975021</v>
      </c>
      <c r="K34" s="177">
        <f>+'Ark1'!AH773</f>
        <v>67.087934930627299</v>
      </c>
      <c r="L34" s="97"/>
      <c r="M34" s="180"/>
      <c r="N34" s="180"/>
      <c r="O34" s="180"/>
      <c r="P34" s="180"/>
      <c r="Q34" s="87">
        <f>+'Ark1'!S773</f>
        <v>8.8299932447646903</v>
      </c>
      <c r="R34" s="66">
        <f t="shared" si="5"/>
        <v>-1.6196673172004239E-2</v>
      </c>
      <c r="S34" s="141"/>
      <c r="T34" s="66"/>
      <c r="U34" s="54">
        <f>+'Ark1'!T773</f>
        <v>7.2161675298356238</v>
      </c>
      <c r="V34" s="445">
        <f t="shared" si="5"/>
        <v>-0.12380902350552692</v>
      </c>
      <c r="W34" s="161">
        <f>+'Ark1'!U773</f>
        <v>40.878698491330674</v>
      </c>
      <c r="X34" s="141">
        <f t="shared" si="5"/>
        <v>-0.4722276516938706</v>
      </c>
      <c r="Y34" s="74">
        <f>+'Ark1'!W773</f>
        <v>26.27786534564288</v>
      </c>
      <c r="Z34" s="74">
        <f>+'Ark1'!X773</f>
        <v>98.603918036478277</v>
      </c>
      <c r="AA34" s="74">
        <f>+'Ark1'!Y773</f>
        <v>92.141409592434144</v>
      </c>
      <c r="AB34" s="161">
        <f>+'Ark1'!Z773</f>
        <v>66.4489979734294</v>
      </c>
      <c r="AC34" s="161">
        <f>+'Ark1'!AA773</f>
        <v>12.314317844524735</v>
      </c>
      <c r="AD34" s="54">
        <f>+'Ark1'!AB773</f>
        <v>2.1176095985860406</v>
      </c>
      <c r="AE34" s="54">
        <f>+'Ark1'!AC773</f>
        <v>2.2045008907444119</v>
      </c>
      <c r="AF34" s="74">
        <f>+'Ark1'!AD773</f>
        <v>70.511627433668082</v>
      </c>
      <c r="AG34" s="74">
        <f>+'Ark1'!AE773</f>
        <v>53.09407676886908</v>
      </c>
      <c r="AH34" s="74">
        <f>+'Ark1'!AF773</f>
        <v>43.928688211815093</v>
      </c>
      <c r="AI34" s="54">
        <f t="shared" si="6"/>
        <v>4.6295277196919358</v>
      </c>
      <c r="AJ34" s="74">
        <f t="shared" si="7"/>
        <v>1.6032490974729241</v>
      </c>
      <c r="AK34" s="45"/>
      <c r="AL34" s="2"/>
      <c r="AM34" s="57"/>
      <c r="AN34" s="56"/>
      <c r="AR34" s="13"/>
      <c r="AS34" s="13"/>
      <c r="AT34" s="11"/>
      <c r="AU34" s="11"/>
      <c r="AV34" s="11"/>
    </row>
    <row r="35" spans="1:48" ht="15.6">
      <c r="A35" s="45"/>
      <c r="B35" s="53">
        <f>+'Ark1'!C774</f>
        <v>2015</v>
      </c>
      <c r="C35" s="53">
        <f>+'Ark1'!H774</f>
        <v>1</v>
      </c>
      <c r="D35" s="53"/>
      <c r="E35" s="53">
        <f>+'Ark1'!Q774</f>
        <v>2654</v>
      </c>
      <c r="F35" s="65">
        <f t="shared" ref="F35" si="8">+E35-E34</f>
        <v>-116</v>
      </c>
      <c r="G35" s="431">
        <f>+'Ark1'!R774</f>
        <v>4136</v>
      </c>
      <c r="H35" s="142">
        <f t="shared" ref="H35" si="9">+G35-G34</f>
        <v>-305</v>
      </c>
      <c r="I35" s="177">
        <f>+'Ark1'!AG774</f>
        <v>66.101965798305898</v>
      </c>
      <c r="J35" s="141">
        <f t="shared" ref="J35" si="10">+I35-I34</f>
        <v>-0.38007012983780442</v>
      </c>
      <c r="K35" s="177">
        <f>+'Ark1'!AH774</f>
        <v>66.8103620958519</v>
      </c>
      <c r="L35" s="97"/>
      <c r="M35" s="180"/>
      <c r="N35" s="180"/>
      <c r="O35" s="180"/>
      <c r="P35" s="180"/>
      <c r="Q35" s="87">
        <f>+'Ark1'!S774</f>
        <v>8.8189071566731112</v>
      </c>
      <c r="R35" s="66">
        <f t="shared" ref="R35" si="11">+Q35-Q34</f>
        <v>-1.1086088091579072E-2</v>
      </c>
      <c r="S35" s="141"/>
      <c r="T35" s="66"/>
      <c r="U35" s="54">
        <f>+'Ark1'!T774</f>
        <v>7.1479690522243731</v>
      </c>
      <c r="V35" s="445">
        <f t="shared" ref="V35" si="12">+U35-U34</f>
        <v>-6.8198477611250752E-2</v>
      </c>
      <c r="W35" s="161">
        <f>+'Ark1'!U774</f>
        <v>42.73979690522247</v>
      </c>
      <c r="X35" s="141">
        <f t="shared" ref="X35" si="13">+W35-W34</f>
        <v>1.8610984138917956</v>
      </c>
      <c r="Y35" s="74">
        <f>+'Ark1'!W774</f>
        <v>25.265957446808518</v>
      </c>
      <c r="Z35" s="74">
        <f>+'Ark1'!X774</f>
        <v>99.008704061895514</v>
      </c>
      <c r="AA35" s="74">
        <f>+'Ark1'!Y774</f>
        <v>93.858800773694384</v>
      </c>
      <c r="AB35" s="161">
        <f>+'Ark1'!Z774</f>
        <v>73.259187620889747</v>
      </c>
      <c r="AC35" s="161">
        <f>+'Ark1'!AA774</f>
        <v>12.229283289901485</v>
      </c>
      <c r="AD35" s="54">
        <f>+'Ark1'!AB774</f>
        <v>2.0774045435145569</v>
      </c>
      <c r="AE35" s="54">
        <f>+'Ark1'!AC774</f>
        <v>2.413766276051986</v>
      </c>
      <c r="AF35" s="74">
        <f>+'Ark1'!AD774</f>
        <v>70.949470534652889</v>
      </c>
      <c r="AG35" s="74">
        <f>+'Ark1'!AE774</f>
        <v>45.16362415008544</v>
      </c>
      <c r="AH35" s="74">
        <f>+'Ark1'!AF774</f>
        <v>39.73025632623704</v>
      </c>
      <c r="AI35" s="54">
        <f t="shared" si="6"/>
        <v>4.8463824537354405</v>
      </c>
      <c r="AJ35" s="74">
        <f t="shared" si="7"/>
        <v>1.5584024114544084</v>
      </c>
      <c r="AK35" s="45"/>
      <c r="AL35" s="14"/>
      <c r="AM35" s="57"/>
      <c r="AN35" s="13"/>
      <c r="AR35" s="13"/>
      <c r="AS35" s="13"/>
      <c r="AT35" s="11"/>
      <c r="AU35" s="11"/>
      <c r="AV35" s="11"/>
    </row>
    <row r="36" spans="1:48" ht="15.6">
      <c r="A36" s="45"/>
      <c r="B36" s="53">
        <f>+'Ark1'!C775</f>
        <v>2016</v>
      </c>
      <c r="C36" s="53">
        <f>+'Ark1'!H775</f>
        <v>1</v>
      </c>
      <c r="D36" s="53"/>
      <c r="E36" s="53">
        <f>+'Ark1'!Q775</f>
        <v>2812</v>
      </c>
      <c r="F36" s="65">
        <f t="shared" ref="F36:F39" si="14">+E36-E35</f>
        <v>158</v>
      </c>
      <c r="G36" s="431">
        <f>+'Ark1'!R775</f>
        <v>4392</v>
      </c>
      <c r="H36" s="142">
        <f t="shared" ref="H36:H39" si="15">+G36-G35</f>
        <v>256</v>
      </c>
      <c r="I36" s="177">
        <f>+'Ark1'!AG775</f>
        <v>66.910420475319924</v>
      </c>
      <c r="J36" s="141">
        <f t="shared" ref="J36:J39" si="16">+I36-I35</f>
        <v>0.8084546770140264</v>
      </c>
      <c r="K36" s="177">
        <f>+'Ark1'!AH775</f>
        <v>67.673530017091267</v>
      </c>
      <c r="L36" s="97"/>
      <c r="M36" s="180"/>
      <c r="N36" s="180"/>
      <c r="O36" s="180"/>
      <c r="P36" s="180"/>
      <c r="Q36" s="87">
        <f>+'Ark1'!S775</f>
        <v>8.8130692167577447</v>
      </c>
      <c r="R36" s="66">
        <f t="shared" ref="R36:R39" si="17">+Q36-Q35</f>
        <v>-5.837939915366519E-3</v>
      </c>
      <c r="S36" s="141"/>
      <c r="T36" s="66"/>
      <c r="U36" s="54">
        <f>+'Ark1'!T775</f>
        <v>7.3082877959927153</v>
      </c>
      <c r="V36" s="445">
        <f t="shared" ref="V36:V39" si="18">+U36-U35</f>
        <v>0.16031874376834221</v>
      </c>
      <c r="W36" s="161">
        <f>+'Ark1'!U775</f>
        <v>43.048269581056445</v>
      </c>
      <c r="X36" s="141">
        <f t="shared" ref="X36:X39" si="19">+W36-W35</f>
        <v>0.30847267583397553</v>
      </c>
      <c r="Y36" s="74">
        <f>+'Ark1'!W775</f>
        <v>27.755009107468123</v>
      </c>
      <c r="Z36" s="74">
        <f>+'Ark1'!X775</f>
        <v>98.724954462659369</v>
      </c>
      <c r="AA36" s="74">
        <f>+'Ark1'!Y775</f>
        <v>92.964480874316962</v>
      </c>
      <c r="AB36" s="161">
        <f>+'Ark1'!Z775</f>
        <v>73.337887067395258</v>
      </c>
      <c r="AC36" s="161">
        <f>+'Ark1'!AA775</f>
        <v>12.567049200313601</v>
      </c>
      <c r="AD36" s="54">
        <f>+'Ark1'!AB775</f>
        <v>1.9978090131773181</v>
      </c>
      <c r="AE36" s="54">
        <f>+'Ark1'!AC775</f>
        <v>2.1812549196830671</v>
      </c>
      <c r="AF36" s="74">
        <f>+'Ark1'!AD775</f>
        <v>73.629346126448041</v>
      </c>
      <c r="AG36" s="74">
        <f>+'Ark1'!AE775</f>
        <v>47.80920189516241</v>
      </c>
      <c r="AH36" s="74">
        <f>+'Ark1'!AF775</f>
        <v>42.10794547940273</v>
      </c>
      <c r="AI36" s="54">
        <f t="shared" ref="AI36:AI39" si="20">+W36/Q36</f>
        <v>4.8845945177874759</v>
      </c>
      <c r="AJ36" s="74">
        <f t="shared" ref="AJ36:AJ39" si="21">+G36/E36</f>
        <v>1.561877667140825</v>
      </c>
      <c r="AK36" s="45"/>
      <c r="AL36" s="14"/>
      <c r="AM36" s="57"/>
      <c r="AN36" s="13"/>
      <c r="AR36" s="13"/>
      <c r="AS36" s="13"/>
      <c r="AT36" s="11"/>
      <c r="AU36" s="11"/>
      <c r="AV36" s="11"/>
    </row>
    <row r="37" spans="1:48" ht="15.6">
      <c r="A37" s="45"/>
      <c r="B37" s="53">
        <f>+'Ark1'!C776</f>
        <v>2017</v>
      </c>
      <c r="C37" s="53">
        <f>+'Ark1'!H776</f>
        <v>1</v>
      </c>
      <c r="D37" s="53"/>
      <c r="E37" s="53">
        <f>+'Ark1'!Q776</f>
        <v>2615</v>
      </c>
      <c r="F37" s="65">
        <f t="shared" si="14"/>
        <v>-197</v>
      </c>
      <c r="G37" s="431">
        <f>+'Ark1'!R776</f>
        <v>4116</v>
      </c>
      <c r="H37" s="142">
        <f t="shared" si="15"/>
        <v>-276</v>
      </c>
      <c r="I37" s="177">
        <f>+'Ark1'!AG776</f>
        <v>65.919282511210781</v>
      </c>
      <c r="J37" s="141">
        <f t="shared" si="16"/>
        <v>-0.9911379641091429</v>
      </c>
      <c r="K37" s="177">
        <f>+'Ark1'!AH776</f>
        <v>67.161561117307258</v>
      </c>
      <c r="L37" s="97"/>
      <c r="M37" s="180"/>
      <c r="N37" s="180"/>
      <c r="O37" s="180"/>
      <c r="P37" s="180"/>
      <c r="Q37" s="87">
        <f>+'Ark1'!S776</f>
        <v>8.4599125364431522</v>
      </c>
      <c r="R37" s="66">
        <f t="shared" si="17"/>
        <v>-0.35315668031459246</v>
      </c>
      <c r="S37" s="141"/>
      <c r="T37" s="66"/>
      <c r="U37" s="54">
        <f>+'Ark1'!T776</f>
        <v>7.1212342079689028</v>
      </c>
      <c r="V37" s="445">
        <f t="shared" si="18"/>
        <v>-0.18705358802381244</v>
      </c>
      <c r="W37" s="161">
        <f>+'Ark1'!U776</f>
        <v>42.354616132167131</v>
      </c>
      <c r="X37" s="141">
        <f t="shared" si="19"/>
        <v>-0.69365344888931446</v>
      </c>
      <c r="Y37" s="74">
        <f>+'Ark1'!W776</f>
        <v>23.736637512147716</v>
      </c>
      <c r="Z37" s="74">
        <f>+'Ark1'!X776</f>
        <v>99.028182701652128</v>
      </c>
      <c r="AA37" s="74">
        <f>+'Ark1'!Y776</f>
        <v>93.999028182701636</v>
      </c>
      <c r="AB37" s="161">
        <f>+'Ark1'!Z776</f>
        <v>72.206025267249757</v>
      </c>
      <c r="AC37" s="161">
        <f>+'Ark1'!AA776</f>
        <v>12.061006069903437</v>
      </c>
      <c r="AD37" s="54">
        <f>+'Ark1'!AB776</f>
        <v>2.0593941743940065</v>
      </c>
      <c r="AE37" s="54">
        <f>+'Ark1'!AC776</f>
        <v>2.1415247632287033</v>
      </c>
      <c r="AF37" s="74">
        <f>+'Ark1'!AD776</f>
        <v>70.397333327120378</v>
      </c>
      <c r="AG37" s="74">
        <f>+'Ark1'!AE776</f>
        <v>47.794773843126286</v>
      </c>
      <c r="AH37" s="74">
        <f>+'Ark1'!AF776</f>
        <v>43.533818086552976</v>
      </c>
      <c r="AI37" s="54">
        <f t="shared" si="20"/>
        <v>5.0065075672726183</v>
      </c>
      <c r="AJ37" s="74">
        <f t="shared" si="21"/>
        <v>1.5739961759082217</v>
      </c>
      <c r="AK37" s="45"/>
      <c r="AL37" s="14"/>
      <c r="AM37" s="57"/>
      <c r="AN37" s="13"/>
      <c r="AR37" s="13"/>
      <c r="AS37" s="13"/>
      <c r="AT37" s="11"/>
      <c r="AU37" s="11"/>
      <c r="AV37" s="11"/>
    </row>
    <row r="38" spans="1:48" ht="15.6">
      <c r="A38" s="45"/>
      <c r="B38" s="53">
        <f>+'Ark1'!C777</f>
        <v>2018</v>
      </c>
      <c r="C38" s="53">
        <f>+'Ark1'!H777</f>
        <v>1</v>
      </c>
      <c r="D38" s="53"/>
      <c r="E38" s="53">
        <f>+'Ark1'!Q777</f>
        <v>2323</v>
      </c>
      <c r="F38" s="65">
        <f t="shared" si="14"/>
        <v>-292</v>
      </c>
      <c r="G38" s="431">
        <f>+'Ark1'!R777</f>
        <v>3773</v>
      </c>
      <c r="H38" s="142">
        <f t="shared" si="15"/>
        <v>-343</v>
      </c>
      <c r="I38" s="177">
        <f>+'Ark1'!AG777</f>
        <v>67.375</v>
      </c>
      <c r="J38" s="141">
        <f t="shared" si="16"/>
        <v>1.4557174887892188</v>
      </c>
      <c r="K38" s="177">
        <f>+'Ark1'!AH777</f>
        <v>68.024304163607511</v>
      </c>
      <c r="L38" s="97"/>
      <c r="M38" s="180"/>
      <c r="N38" s="180"/>
      <c r="O38" s="180"/>
      <c r="P38" s="180"/>
      <c r="Q38" s="87">
        <f>+'Ark1'!S777</f>
        <v>8.408163265306122</v>
      </c>
      <c r="R38" s="66">
        <f t="shared" si="17"/>
        <v>-5.1749271137030206E-2</v>
      </c>
      <c r="S38" s="141"/>
      <c r="T38" s="66"/>
      <c r="U38" s="54">
        <f>+'Ark1'!T777</f>
        <v>7.276967930029155</v>
      </c>
      <c r="V38" s="445">
        <f t="shared" si="18"/>
        <v>0.15573372206025216</v>
      </c>
      <c r="W38" s="161">
        <f>+'Ark1'!U777</f>
        <v>42.644373177842574</v>
      </c>
      <c r="X38" s="141">
        <f t="shared" si="19"/>
        <v>0.28975704567544369</v>
      </c>
      <c r="Y38" s="74">
        <f>+'Ark1'!W777</f>
        <v>25.152398621786379</v>
      </c>
      <c r="Z38" s="74">
        <f>+'Ark1'!X777</f>
        <v>99.125364431486886</v>
      </c>
      <c r="AA38" s="74">
        <f>+'Ark1'!Y777</f>
        <v>94.275112642459547</v>
      </c>
      <c r="AB38" s="161">
        <f>+'Ark1'!Z777</f>
        <v>72.488735754041883</v>
      </c>
      <c r="AC38" s="161">
        <f>+'Ark1'!AA777</f>
        <v>12.012699809100821</v>
      </c>
      <c r="AD38" s="54">
        <f>+'Ark1'!AB777</f>
        <v>1.9042427952404528</v>
      </c>
      <c r="AE38" s="54">
        <f>+'Ark1'!AC777</f>
        <v>2.1114939519251723</v>
      </c>
      <c r="AF38" s="74">
        <f>+'Ark1'!AD777</f>
        <v>70.358445776725475</v>
      </c>
      <c r="AG38" s="74">
        <f>+'Ark1'!AE777</f>
        <v>46.196423277338738</v>
      </c>
      <c r="AH38" s="74">
        <f>+'Ark1'!AF777</f>
        <v>42.566053636763797</v>
      </c>
      <c r="AI38" s="54">
        <f t="shared" si="20"/>
        <v>5.0717822468793354</v>
      </c>
      <c r="AJ38" s="74">
        <f t="shared" si="21"/>
        <v>1.6241928540680155</v>
      </c>
      <c r="AK38" s="45"/>
      <c r="AL38" s="14"/>
      <c r="AM38" s="57"/>
      <c r="AN38" s="13"/>
      <c r="AR38" s="13"/>
      <c r="AS38" s="13"/>
      <c r="AT38" s="11"/>
      <c r="AU38" s="11"/>
      <c r="AV38" s="11"/>
    </row>
    <row r="39" spans="1:48" ht="15.6">
      <c r="A39" s="45"/>
      <c r="B39" s="53">
        <f>+'Ark1'!C778</f>
        <v>2019</v>
      </c>
      <c r="C39" s="53">
        <f>+'Ark1'!H778</f>
        <v>1</v>
      </c>
      <c r="D39" s="53"/>
      <c r="E39" s="53">
        <f>+'Ark1'!Q778</f>
        <v>2187</v>
      </c>
      <c r="F39" s="65">
        <f t="shared" si="14"/>
        <v>-136</v>
      </c>
      <c r="G39" s="431">
        <f>+'Ark1'!R778</f>
        <v>3545</v>
      </c>
      <c r="H39" s="142">
        <f t="shared" si="15"/>
        <v>-228</v>
      </c>
      <c r="I39" s="177">
        <f>+'Ark1'!AG778</f>
        <v>67.102025364376303</v>
      </c>
      <c r="J39" s="141">
        <f t="shared" si="16"/>
        <v>-0.27297463562369728</v>
      </c>
      <c r="K39" s="177">
        <f>+'Ark1'!AH778</f>
        <v>67.292246061949299</v>
      </c>
      <c r="L39" s="97"/>
      <c r="M39" s="180"/>
      <c r="N39" s="180"/>
      <c r="O39" s="180"/>
      <c r="P39" s="180"/>
      <c r="Q39" s="87">
        <f>+'Ark1'!S778</f>
        <v>8.2564174894217217</v>
      </c>
      <c r="R39" s="66">
        <f t="shared" si="17"/>
        <v>-0.1517457758844003</v>
      </c>
      <c r="S39" s="141"/>
      <c r="T39" s="66"/>
      <c r="U39" s="54">
        <f>+'Ark1'!T778</f>
        <v>7.3057827926657284</v>
      </c>
      <c r="V39" s="445">
        <f t="shared" si="18"/>
        <v>2.8814862636573402E-2</v>
      </c>
      <c r="W39" s="161">
        <f>+'Ark1'!U778</f>
        <v>43.911664315937927</v>
      </c>
      <c r="X39" s="141">
        <f t="shared" si="19"/>
        <v>1.2672911380953522</v>
      </c>
      <c r="Y39" s="74">
        <f>+'Ark1'!W778</f>
        <v>27.052186177715097</v>
      </c>
      <c r="Z39" s="74">
        <f>+'Ark1'!X778</f>
        <v>99.322990126939331</v>
      </c>
      <c r="AA39" s="74">
        <f>+'Ark1'!Y778</f>
        <v>94.950634696755998</v>
      </c>
      <c r="AB39" s="161">
        <f>+'Ark1'!Z778</f>
        <v>76.248236953455589</v>
      </c>
      <c r="AC39" s="161">
        <f>+'Ark1'!AA778</f>
        <v>12.221136018384016</v>
      </c>
      <c r="AD39" s="54">
        <f>+'Ark1'!AB778</f>
        <v>1.899292162864842</v>
      </c>
      <c r="AE39" s="54">
        <f>+'Ark1'!AC778</f>
        <v>2.1594108957895952</v>
      </c>
      <c r="AF39" s="74">
        <f>+'Ark1'!AD778</f>
        <v>70.308307723868793</v>
      </c>
      <c r="AG39" s="74">
        <f>+'Ark1'!AE778</f>
        <v>48.493841088097312</v>
      </c>
      <c r="AH39" s="74">
        <f>+'Ark1'!AF778</f>
        <v>44.07396710355345</v>
      </c>
      <c r="AI39" s="54">
        <f t="shared" si="20"/>
        <v>5.3184888448529133</v>
      </c>
      <c r="AJ39" s="74">
        <f t="shared" si="21"/>
        <v>1.6209419295839049</v>
      </c>
      <c r="AK39" s="45"/>
      <c r="AL39" s="14"/>
      <c r="AM39" s="57"/>
      <c r="AN39" s="13"/>
      <c r="AR39" s="13"/>
      <c r="AS39" s="13"/>
      <c r="AT39" s="11"/>
      <c r="AU39" s="11"/>
      <c r="AV39" s="11"/>
    </row>
    <row r="40" spans="1:48" ht="15.6">
      <c r="A40" s="45"/>
      <c r="B40" s="53">
        <f>+'Ark1'!C779</f>
        <v>2020</v>
      </c>
      <c r="C40" s="53">
        <f>+'Ark1'!H779</f>
        <v>1</v>
      </c>
      <c r="D40" s="53"/>
      <c r="E40" s="53">
        <f>+'Ark1'!Q779</f>
        <v>2023</v>
      </c>
      <c r="F40" s="65">
        <f t="shared" ref="F40" si="22">+E40-E39</f>
        <v>-164</v>
      </c>
      <c r="G40" s="431">
        <f>+'Ark1'!R779</f>
        <v>3186</v>
      </c>
      <c r="H40" s="142">
        <f t="shared" ref="H40" si="23">+G40-G39</f>
        <v>-359</v>
      </c>
      <c r="I40" s="177">
        <f>+'Ark1'!AG779</f>
        <v>63.681790925444723</v>
      </c>
      <c r="J40" s="141">
        <f t="shared" ref="J40" si="24">+I40-I39</f>
        <v>-3.4202344389315797</v>
      </c>
      <c r="K40" s="177">
        <f>+'Ark1'!AH779</f>
        <v>64.838315235462034</v>
      </c>
      <c r="L40" s="97"/>
      <c r="M40" s="180"/>
      <c r="N40" s="180"/>
      <c r="O40" s="180"/>
      <c r="P40" s="180"/>
      <c r="Q40" s="87">
        <f>+'Ark1'!S779</f>
        <v>8.2991211550533581</v>
      </c>
      <c r="R40" s="66">
        <f t="shared" ref="R40" si="25">+Q40-Q39</f>
        <v>4.2703665631636412E-2</v>
      </c>
      <c r="S40" s="141"/>
      <c r="T40" s="66"/>
      <c r="U40" s="54">
        <f>+'Ark1'!T779</f>
        <v>7.1924042686754559</v>
      </c>
      <c r="V40" s="445">
        <f t="shared" ref="V40" si="26">+U40-U39</f>
        <v>-0.11337852399027248</v>
      </c>
      <c r="W40" s="161">
        <f>+'Ark1'!U779</f>
        <v>43.762065285624551</v>
      </c>
      <c r="X40" s="141">
        <f t="shared" ref="X40" si="27">+W40-W39</f>
        <v>-0.14959903031337518</v>
      </c>
      <c r="Y40" s="74">
        <f>+'Ark1'!W779</f>
        <v>23.822975517890775</v>
      </c>
      <c r="Z40" s="74">
        <f>+'Ark1'!X779</f>
        <v>98.5247959824231</v>
      </c>
      <c r="AA40" s="74">
        <f>+'Ark1'!Y779</f>
        <v>94.005021971123654</v>
      </c>
      <c r="AB40" s="161">
        <f>+'Ark1'!Z779</f>
        <v>75.015693659761439</v>
      </c>
      <c r="AC40" s="161">
        <f>+'Ark1'!AA779</f>
        <v>12.644352513042621</v>
      </c>
      <c r="AD40" s="54">
        <f>+'Ark1'!AB779</f>
        <v>1.8841141773473484</v>
      </c>
      <c r="AE40" s="54">
        <f>+'Ark1'!AC779</f>
        <v>2.0972178521026987</v>
      </c>
      <c r="AF40" s="74">
        <f>+'Ark1'!AD779</f>
        <v>72.122144393871181</v>
      </c>
      <c r="AG40" s="74">
        <f>+'Ark1'!AE779</f>
        <v>42.815895017344701</v>
      </c>
      <c r="AH40" s="74">
        <f>+'Ark1'!AF779</f>
        <v>39.729745640005127</v>
      </c>
      <c r="AI40" s="54">
        <f t="shared" ref="AI40" si="28">+W40/Q40</f>
        <v>5.2730963276729259</v>
      </c>
      <c r="AJ40" s="74">
        <f t="shared" ref="AJ40" si="29">+G40/E40</f>
        <v>1.5748887790410282</v>
      </c>
      <c r="AK40" s="45"/>
      <c r="AL40" s="14"/>
      <c r="AM40" s="57"/>
      <c r="AN40" s="13"/>
      <c r="AR40" s="13"/>
      <c r="AS40" s="13"/>
      <c r="AT40" s="11"/>
      <c r="AU40" s="11"/>
      <c r="AV40" s="11"/>
    </row>
    <row r="41" spans="1:48" ht="15.6">
      <c r="A41" s="45"/>
      <c r="B41" s="53">
        <f>+'Ark1'!C780</f>
        <v>2021</v>
      </c>
      <c r="C41" s="53">
        <f>+'Ark1'!H780</f>
        <v>1</v>
      </c>
      <c r="D41" s="53"/>
      <c r="E41" s="53">
        <f>+'Ark1'!Q780</f>
        <v>2120</v>
      </c>
      <c r="F41" s="65">
        <f t="shared" ref="F41" si="30">+E41-E40</f>
        <v>97</v>
      </c>
      <c r="G41" s="431">
        <f>+'Ark1'!R780</f>
        <v>3259</v>
      </c>
      <c r="H41" s="142">
        <f t="shared" ref="H41" si="31">+G41-G40</f>
        <v>73</v>
      </c>
      <c r="I41" s="177">
        <f>+'Ark1'!AG780</f>
        <v>64.842817349781143</v>
      </c>
      <c r="J41" s="141">
        <f t="shared" ref="J41" si="32">+I41-I40</f>
        <v>1.1610264243364199</v>
      </c>
      <c r="K41" s="177">
        <f>+'Ark1'!AH780</f>
        <v>65.662481013734578</v>
      </c>
      <c r="L41" s="97"/>
      <c r="M41" s="180"/>
      <c r="N41" s="180"/>
      <c r="O41" s="180"/>
      <c r="P41" s="180"/>
      <c r="Q41" s="87">
        <f>+'Ark1'!S780</f>
        <v>8.3768027002147889</v>
      </c>
      <c r="R41" s="66">
        <f t="shared" ref="R41" si="33">+Q41-Q40</f>
        <v>7.7681545161430776E-2</v>
      </c>
      <c r="S41" s="141"/>
      <c r="T41" s="66"/>
      <c r="U41" s="54">
        <f>+'Ark1'!T780</f>
        <v>7.1795029150046057</v>
      </c>
      <c r="V41" s="445">
        <f t="shared" ref="V41" si="34">+U41-U40</f>
        <v>-1.2901353670850213E-2</v>
      </c>
      <c r="W41" s="161">
        <f>+'Ark1'!U780</f>
        <v>44.924176127646497</v>
      </c>
      <c r="X41" s="141">
        <f t="shared" ref="X41" si="35">+W41-W40</f>
        <v>1.1621108420219457</v>
      </c>
      <c r="Y41" s="74">
        <f>+'Ark1'!W780</f>
        <v>23.381405339061061</v>
      </c>
      <c r="Z41" s="74">
        <f>+'Ark1'!X780</f>
        <v>99.570420374347989</v>
      </c>
      <c r="AA41" s="74">
        <f>+'Ark1'!Y780</f>
        <v>95.734888002454753</v>
      </c>
      <c r="AB41" s="161">
        <f>+'Ark1'!Z780</f>
        <v>78.521018717397979</v>
      </c>
      <c r="AC41" s="161">
        <f>+'Ark1'!AA780</f>
        <v>12.241956266793357</v>
      </c>
      <c r="AD41" s="54">
        <f>+'Ark1'!AB780</f>
        <v>1.8342891922459996</v>
      </c>
      <c r="AE41" s="54">
        <f>+'Ark1'!AC780</f>
        <v>2.0177176849725735</v>
      </c>
      <c r="AF41" s="74">
        <f>+'Ark1'!AD780</f>
        <v>73.054835396726389</v>
      </c>
      <c r="AG41" s="74">
        <f>+'Ark1'!AE780</f>
        <v>47.060077959111034</v>
      </c>
      <c r="AH41" s="74">
        <f>+'Ark1'!AF780</f>
        <v>42.17915407136239</v>
      </c>
      <c r="AI41" s="54">
        <f t="shared" ref="AI41" si="36">+W41/Q41</f>
        <v>5.3629263736263715</v>
      </c>
      <c r="AJ41" s="74">
        <f t="shared" ref="AJ41" si="37">+G41/E41</f>
        <v>1.5372641509433962</v>
      </c>
      <c r="AK41" s="45"/>
      <c r="AL41" s="14"/>
      <c r="AM41" s="57"/>
      <c r="AN41" s="13"/>
      <c r="AR41" s="13"/>
      <c r="AS41" s="13"/>
      <c r="AT41" s="11"/>
      <c r="AU41" s="11"/>
      <c r="AV41" s="11"/>
    </row>
    <row r="42" spans="1:48" ht="15.6">
      <c r="A42" s="45"/>
      <c r="B42" s="53">
        <f>+'Ark1'!C781</f>
        <v>2022</v>
      </c>
      <c r="C42" s="53">
        <f>+'Ark1'!H781</f>
        <v>1</v>
      </c>
      <c r="D42" s="53"/>
      <c r="E42" s="53">
        <f>+'Ark1'!Q781</f>
        <v>2113</v>
      </c>
      <c r="F42" s="65">
        <f t="shared" ref="F42" si="38">+E42-E41</f>
        <v>-7</v>
      </c>
      <c r="G42" s="431">
        <f>+'Ark1'!R781</f>
        <v>3278</v>
      </c>
      <c r="H42" s="142">
        <f t="shared" ref="H42" si="39">+G42-G41</f>
        <v>19</v>
      </c>
      <c r="I42" s="177">
        <f>+'Ark1'!AG781</f>
        <v>65.45527156549521</v>
      </c>
      <c r="J42" s="141">
        <f t="shared" ref="J42" si="40">+I42-I41</f>
        <v>0.61245421571406666</v>
      </c>
      <c r="K42" s="177">
        <f>+'Ark1'!AH781</f>
        <v>65.949406434505278</v>
      </c>
      <c r="L42" s="97"/>
      <c r="M42" s="18">
        <f>+'Ark1'!AI781</f>
        <v>10</v>
      </c>
      <c r="N42" s="180"/>
      <c r="O42" s="180"/>
      <c r="P42" s="180"/>
      <c r="Q42" s="87">
        <f>+'Ark1'!S781</f>
        <v>8.0594874923733997</v>
      </c>
      <c r="R42" s="66">
        <f t="shared" ref="R42" si="41">+Q42-Q41</f>
        <v>-0.31731520784138922</v>
      </c>
      <c r="S42" s="141"/>
      <c r="T42" s="66"/>
      <c r="U42" s="54">
        <f>+'Ark1'!T781</f>
        <v>6.9051250762660157</v>
      </c>
      <c r="V42" s="445">
        <f t="shared" ref="V42" si="42">+U42-U41</f>
        <v>-0.27437783873859001</v>
      </c>
      <c r="W42" s="161">
        <f>+'Ark1'!U781</f>
        <v>43.864469188529661</v>
      </c>
      <c r="X42" s="141">
        <f t="shared" ref="X42" si="43">+W42-W41</f>
        <v>-1.0597069391168361</v>
      </c>
      <c r="Y42" s="74">
        <f>+'Ark1'!W781</f>
        <v>19.951189749847472</v>
      </c>
      <c r="Z42" s="74">
        <f>+'Ark1'!X781</f>
        <v>99.389871873093369</v>
      </c>
      <c r="AA42" s="74">
        <f>+'Ark1'!Y781</f>
        <v>95.790115924344093</v>
      </c>
      <c r="AB42" s="161">
        <f>+'Ark1'!Z781</f>
        <v>75.594874923733997</v>
      </c>
      <c r="AC42" s="161">
        <f>+'Ark1'!AA781</f>
        <v>12.24196383725053</v>
      </c>
      <c r="AD42" s="54">
        <f>+'Ark1'!AB781</f>
        <v>1.8432635410304896</v>
      </c>
      <c r="AE42" s="54">
        <f>+'Ark1'!AC781</f>
        <v>2.0591833548005969</v>
      </c>
      <c r="AF42" s="74">
        <f>+'Ark1'!AD781</f>
        <v>70.658170373127007</v>
      </c>
      <c r="AG42" s="74">
        <f>+'Ark1'!AE781</f>
        <v>44.784164515236426</v>
      </c>
      <c r="AH42" s="74">
        <f>+'Ark1'!AF781</f>
        <v>43.783037333017525</v>
      </c>
      <c r="AI42" s="54">
        <f t="shared" ref="AI42" si="44">+W42/Q42</f>
        <v>5.4425879102161403</v>
      </c>
      <c r="AJ42" s="74">
        <f t="shared" ref="AJ42" si="45">+G42/E42</f>
        <v>1.5513487931850449</v>
      </c>
      <c r="AK42" s="45"/>
      <c r="AL42" s="14"/>
      <c r="AM42" s="57"/>
      <c r="AN42" s="13"/>
      <c r="AR42" s="13"/>
      <c r="AS42" s="13"/>
      <c r="AT42" s="11"/>
      <c r="AU42" s="11"/>
      <c r="AV42" s="11"/>
    </row>
    <row r="43" spans="1:48" s="516" customFormat="1" ht="15.6">
      <c r="A43" s="45"/>
      <c r="B43" s="53">
        <f>+'Ark1'!C782</f>
        <v>2023</v>
      </c>
      <c r="C43" s="53">
        <f>+'Ark1'!H782</f>
        <v>1</v>
      </c>
      <c r="D43" s="53"/>
      <c r="E43" s="53">
        <f>+'Ark1'!Q782</f>
        <v>2002</v>
      </c>
      <c r="F43" s="65">
        <f t="shared" ref="F43:F44" si="46">+E43-E42</f>
        <v>-111</v>
      </c>
      <c r="G43" s="431">
        <f>+'Ark1'!R782</f>
        <v>3058</v>
      </c>
      <c r="H43" s="142">
        <f t="shared" ref="H43:H44" si="47">+G43-G42</f>
        <v>-220</v>
      </c>
      <c r="I43" s="177">
        <f>+'Ark1'!AG782</f>
        <v>62.243028699369027</v>
      </c>
      <c r="J43" s="141">
        <f t="shared" ref="J43:J44" si="48">+I43-I42</f>
        <v>-3.2122428661261822</v>
      </c>
      <c r="K43" s="177">
        <f>+'Ark1'!AH782</f>
        <v>64.03714751451902</v>
      </c>
      <c r="L43" s="97"/>
      <c r="M43" s="18">
        <f>+'Ark1'!AI782</f>
        <v>289</v>
      </c>
      <c r="N43" s="180"/>
      <c r="O43" s="180"/>
      <c r="P43" s="180"/>
      <c r="Q43" s="87">
        <f>+'Ark1'!S782</f>
        <v>8.0425114453891418</v>
      </c>
      <c r="R43" s="66">
        <f t="shared" ref="R43:R44" si="49">+Q43-Q42</f>
        <v>-1.697604698425792E-2</v>
      </c>
      <c r="S43" s="141"/>
      <c r="T43" s="66"/>
      <c r="U43" s="54">
        <f>+'Ark1'!T782</f>
        <v>7.1170699803793358</v>
      </c>
      <c r="V43" s="445">
        <f t="shared" ref="V43:V44" si="50">+U43-U42</f>
        <v>0.21194490411332012</v>
      </c>
      <c r="W43" s="161">
        <f>+'Ark1'!U782</f>
        <v>43.509843034663241</v>
      </c>
      <c r="X43" s="141">
        <f t="shared" ref="X43:X44" si="51">+W43-W42</f>
        <v>-0.35462615386641971</v>
      </c>
      <c r="Y43" s="74">
        <f>+'Ark1'!W782</f>
        <v>22.596468279921517</v>
      </c>
      <c r="Z43" s="74">
        <f>+'Ark1'!X782</f>
        <v>99.444081098757309</v>
      </c>
      <c r="AA43" s="74">
        <f>+'Ark1'!Y782</f>
        <v>95.552648790058882</v>
      </c>
      <c r="AB43" s="161">
        <f>+'Ark1'!Z782</f>
        <v>74.885546108567709</v>
      </c>
      <c r="AC43" s="161">
        <f>+'Ark1'!AA782</f>
        <v>12.180312704054604</v>
      </c>
      <c r="AD43" s="54">
        <f>+'Ark1'!AB782</f>
        <v>1.8706078718871213</v>
      </c>
      <c r="AE43" s="54">
        <f>+'Ark1'!AC782</f>
        <v>2.0787385609818951</v>
      </c>
      <c r="AF43" s="74">
        <f>+'Ark1'!AD782</f>
        <v>69.779878240596446</v>
      </c>
      <c r="AG43" s="74">
        <f>+'Ark1'!AE782</f>
        <v>44.702892372646602</v>
      </c>
      <c r="AH43" s="74">
        <f>+'Ark1'!AF782</f>
        <v>40.936519133110494</v>
      </c>
      <c r="AI43" s="54">
        <f t="shared" ref="AI43:AI44" si="52">+W43/Q43</f>
        <v>5.4099821094575997</v>
      </c>
      <c r="AJ43" s="74">
        <f t="shared" ref="AJ43:AJ44" si="53">+G43/E43</f>
        <v>1.5274725274725274</v>
      </c>
      <c r="AK43" s="45"/>
      <c r="AL43" s="14"/>
      <c r="AM43" s="57"/>
      <c r="AN43" s="13"/>
      <c r="AR43" s="13"/>
      <c r="AS43" s="13"/>
      <c r="AT43" s="518"/>
      <c r="AU43" s="518"/>
      <c r="AV43" s="518"/>
    </row>
    <row r="44" spans="1:48" ht="15.6">
      <c r="A44" s="45"/>
      <c r="B44" s="99">
        <f>+'Ark1'!C783</f>
        <v>2024</v>
      </c>
      <c r="C44" s="99">
        <f>+'Ark1'!H783</f>
        <v>1</v>
      </c>
      <c r="D44" s="99"/>
      <c r="E44" s="99">
        <f>+'Ark1'!Q783</f>
        <v>1857</v>
      </c>
      <c r="F44" s="99">
        <f t="shared" si="46"/>
        <v>-145</v>
      </c>
      <c r="G44" s="399">
        <f>+'Ark1'!R783</f>
        <v>2773</v>
      </c>
      <c r="H44" s="106">
        <f t="shared" si="47"/>
        <v>-285</v>
      </c>
      <c r="I44" s="101">
        <f>+'Ark1'!AG783</f>
        <v>62.314606741573037</v>
      </c>
      <c r="J44" s="101">
        <f t="shared" si="48"/>
        <v>7.1578042204009762E-2</v>
      </c>
      <c r="K44" s="101">
        <f>+'Ark1'!AH783</f>
        <v>63.264041082429358</v>
      </c>
      <c r="L44" s="97"/>
      <c r="M44" s="106">
        <f>+'Ark1'!AI783</f>
        <v>2360</v>
      </c>
      <c r="N44" s="519"/>
      <c r="O44" s="519"/>
      <c r="P44" s="519"/>
      <c r="Q44" s="100">
        <f>+'Ark1'!S783</f>
        <v>8.3223945185719437</v>
      </c>
      <c r="R44" s="100">
        <f t="shared" si="49"/>
        <v>0.27988307318280192</v>
      </c>
      <c r="S44" s="101"/>
      <c r="T44" s="100"/>
      <c r="U44" s="100">
        <f>+'Ark1'!T783</f>
        <v>7.0934006491164814</v>
      </c>
      <c r="V44" s="443">
        <f t="shared" si="50"/>
        <v>-2.3669331262854421E-2</v>
      </c>
      <c r="W44" s="101">
        <f>+'Ark1'!U783</f>
        <v>42.951424450054056</v>
      </c>
      <c r="X44" s="101">
        <f t="shared" si="51"/>
        <v>-0.55841858460918559</v>
      </c>
      <c r="Y44" s="106">
        <f>+'Ark1'!W783</f>
        <v>22.322394518571944</v>
      </c>
      <c r="Z44" s="106">
        <f>+'Ark1'!X783</f>
        <v>99.35088351965382</v>
      </c>
      <c r="AA44" s="106">
        <f>+'Ark1'!Y783</f>
        <v>94.085827623512444</v>
      </c>
      <c r="AB44" s="101">
        <f>+'Ark1'!Z783</f>
        <v>72.845293905517494</v>
      </c>
      <c r="AC44" s="101">
        <f>+'Ark1'!AA783</f>
        <v>12.463005289893117</v>
      </c>
      <c r="AD44" s="100">
        <f>+'Ark1'!AB783</f>
        <v>1.7669665196928197</v>
      </c>
      <c r="AE44" s="100">
        <f>+'Ark1'!AC783</f>
        <v>2.0379388652666477</v>
      </c>
      <c r="AF44" s="106">
        <f>+'Ark1'!AD783</f>
        <v>76.298539330482114</v>
      </c>
      <c r="AG44" s="106">
        <f>+'Ark1'!AE783</f>
        <v>38.330684532212061</v>
      </c>
      <c r="AH44" s="106">
        <f>+'Ark1'!AF783</f>
        <v>44.960239549069058</v>
      </c>
      <c r="AI44" s="100">
        <f t="shared" si="52"/>
        <v>5.1609454892104987</v>
      </c>
      <c r="AJ44" s="106">
        <f t="shared" si="53"/>
        <v>1.4932687129779214</v>
      </c>
      <c r="AK44" s="45"/>
      <c r="AL44" s="14"/>
      <c r="AM44" s="57"/>
      <c r="AN44" s="13"/>
      <c r="AR44" s="13"/>
      <c r="AS44" s="13"/>
      <c r="AT44" s="11"/>
      <c r="AU44" s="11"/>
      <c r="AV44" s="11"/>
    </row>
    <row r="45" spans="1:48" ht="15.6">
      <c r="A45" s="45"/>
      <c r="B45" s="45"/>
      <c r="C45" s="45"/>
      <c r="D45" s="45"/>
      <c r="E45" s="45"/>
      <c r="F45" s="45"/>
      <c r="G45" s="407"/>
      <c r="H45" s="45"/>
      <c r="I45" s="45"/>
      <c r="J45" s="45"/>
      <c r="K45" s="45"/>
      <c r="L45" s="97"/>
      <c r="M45" s="45"/>
      <c r="N45" s="180"/>
      <c r="O45" s="180"/>
      <c r="P45" s="180"/>
      <c r="Q45" s="45"/>
      <c r="R45" s="45"/>
      <c r="S45" s="90"/>
      <c r="T45" s="45"/>
      <c r="U45" s="45"/>
      <c r="V45" s="446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14"/>
      <c r="AM45" s="57"/>
      <c r="AN45" s="13"/>
      <c r="AR45" s="13"/>
      <c r="AS45" s="13"/>
      <c r="AT45" s="11"/>
      <c r="AU45" s="11"/>
      <c r="AV45" s="11"/>
    </row>
    <row r="46" spans="1:48" ht="15.6">
      <c r="A46" s="45"/>
      <c r="B46" s="45"/>
      <c r="C46" s="45"/>
      <c r="D46" s="45"/>
      <c r="E46" s="45"/>
      <c r="F46" s="45"/>
      <c r="G46" s="407"/>
      <c r="H46" s="45"/>
      <c r="I46" s="45"/>
      <c r="J46" s="45"/>
      <c r="K46" s="45"/>
      <c r="L46" s="45"/>
      <c r="M46" s="45"/>
      <c r="N46" s="180"/>
      <c r="O46" s="180"/>
      <c r="P46" s="180"/>
      <c r="Q46" s="45"/>
      <c r="R46" s="45"/>
      <c r="S46" s="90"/>
      <c r="T46" s="45"/>
      <c r="U46" s="45"/>
      <c r="V46" s="446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14"/>
      <c r="AM46" s="57"/>
      <c r="AN46" s="13"/>
      <c r="AR46" s="13"/>
      <c r="AS46" s="13"/>
      <c r="AT46" s="11"/>
      <c r="AU46" s="11"/>
      <c r="AV46" s="11"/>
    </row>
    <row r="47" spans="1:48" ht="15.6">
      <c r="A47" s="45"/>
      <c r="B47" s="253">
        <f>+'Ark1'!C784</f>
        <v>1996</v>
      </c>
      <c r="C47" s="253">
        <f>+'Ark1'!H784</f>
        <v>2</v>
      </c>
      <c r="D47" s="260" t="s">
        <v>7</v>
      </c>
      <c r="E47" s="253">
        <f>+'Ark1'!Q784</f>
        <v>2779</v>
      </c>
      <c r="F47" s="254"/>
      <c r="G47" s="432">
        <f>+'Ark1'!R784</f>
        <v>3976</v>
      </c>
      <c r="H47" s="256"/>
      <c r="I47" s="257">
        <f>+'Ark1'!AG784</f>
        <v>26.47313403022838</v>
      </c>
      <c r="J47" s="258"/>
      <c r="K47" s="257">
        <f>+'Ark1'!AH784</f>
        <v>27.258054738462569</v>
      </c>
      <c r="L47" s="257"/>
      <c r="M47" s="258"/>
      <c r="N47" s="180"/>
      <c r="O47" s="180"/>
      <c r="P47" s="180"/>
      <c r="Q47" s="259">
        <f>+'Ark1'!S784</f>
        <v>5.5354627766599602</v>
      </c>
      <c r="R47" s="260"/>
      <c r="S47" s="258"/>
      <c r="T47" s="260"/>
      <c r="U47" s="259">
        <f>+'Ark1'!T784</f>
        <v>7.6539235412474866</v>
      </c>
      <c r="V47" s="447"/>
      <c r="W47" s="257">
        <f>+'Ark1'!U784</f>
        <v>36.980206237424447</v>
      </c>
      <c r="X47" s="258"/>
      <c r="Y47" s="255">
        <f>+'Ark1'!W784</f>
        <v>38.028169014084497</v>
      </c>
      <c r="Z47" s="255">
        <f>+'Ark1'!X784</f>
        <v>98.868209255533202</v>
      </c>
      <c r="AA47" s="255">
        <f>+'Ark1'!Y784</f>
        <v>90.367203219315925</v>
      </c>
      <c r="AB47" s="257">
        <f>+'Ark1'!Z784</f>
        <v>52.81690140845069</v>
      </c>
      <c r="AC47" s="257">
        <f>+'Ark1'!AA784</f>
        <v>11.194730232012525</v>
      </c>
      <c r="AD47" s="259">
        <f>+'Ark1'!AB784</f>
        <v>2.0916500512139216</v>
      </c>
      <c r="AE47" s="259">
        <f>+'Ark1'!AC784</f>
        <v>3.0533403053559223</v>
      </c>
      <c r="AF47" s="255">
        <f>+'Ark1'!AD784</f>
        <v>64.889292103775119</v>
      </c>
      <c r="AG47" s="255">
        <f>+'Ark1'!AE784</f>
        <v>72.173439222463699</v>
      </c>
      <c r="AH47" s="255">
        <f>+'Ark1'!AF784</f>
        <v>62.820153952647821</v>
      </c>
      <c r="AI47" s="259">
        <f t="shared" ref="AI47" si="54">+W47/Q47</f>
        <v>6.6805988459266477</v>
      </c>
      <c r="AJ47" s="255">
        <f t="shared" ref="AJ47" si="55">+G47/E47</f>
        <v>1.4307304785894206</v>
      </c>
      <c r="AK47" s="45"/>
      <c r="AL47" s="4"/>
      <c r="AM47" s="57"/>
      <c r="AN47" s="16"/>
      <c r="AO47" s="13"/>
      <c r="AP47" s="18"/>
    </row>
    <row r="48" spans="1:48" ht="15.6">
      <c r="A48" s="45"/>
      <c r="B48" s="253">
        <f>+'Ark1'!C785</f>
        <v>1997</v>
      </c>
      <c r="C48" s="253">
        <f>+'Ark1'!H785</f>
        <v>2</v>
      </c>
      <c r="D48" s="260" t="s">
        <v>7</v>
      </c>
      <c r="E48" s="253">
        <f>+'Ark1'!Q785</f>
        <v>2730</v>
      </c>
      <c r="F48" s="254">
        <f t="shared" ref="F48:F57" si="56">+E48-E47</f>
        <v>-49</v>
      </c>
      <c r="G48" s="432">
        <f>+'Ark1'!R785</f>
        <v>3737</v>
      </c>
      <c r="H48" s="256">
        <f t="shared" ref="H48:H57" si="57">+G48-G47</f>
        <v>-239</v>
      </c>
      <c r="I48" s="257">
        <f>+'Ark1'!AG785</f>
        <v>28.715229752574153</v>
      </c>
      <c r="J48" s="258">
        <f t="shared" ref="J48:J57" si="58">+I48-I47</f>
        <v>2.2420957223457734</v>
      </c>
      <c r="K48" s="257">
        <f>+'Ark1'!AH785</f>
        <v>28.861749311584266</v>
      </c>
      <c r="L48" s="257"/>
      <c r="M48" s="258"/>
      <c r="N48" s="180"/>
      <c r="O48" s="180"/>
      <c r="P48" s="180"/>
      <c r="Q48" s="259">
        <f>+'Ark1'!S785</f>
        <v>5.5450896440995452</v>
      </c>
      <c r="R48" s="260">
        <f t="shared" ref="R48:R57" si="59">+Q48-Q47</f>
        <v>9.6268674395849629E-3</v>
      </c>
      <c r="S48" s="258"/>
      <c r="T48" s="260"/>
      <c r="U48" s="259">
        <f>+'Ark1'!T785</f>
        <v>7.8959058067968941</v>
      </c>
      <c r="V48" s="447">
        <f t="shared" ref="V48:V57" si="60">+U48-U47</f>
        <v>0.24198226554940749</v>
      </c>
      <c r="W48" s="257">
        <f>+'Ark1'!U785</f>
        <v>36.741771474444725</v>
      </c>
      <c r="X48" s="258">
        <f t="shared" ref="X48:X57" si="61">+W48-W47</f>
        <v>-0.23843476297972188</v>
      </c>
      <c r="Y48" s="255">
        <f>+'Ark1'!W785</f>
        <v>38.961734011238953</v>
      </c>
      <c r="Z48" s="255">
        <f>+'Ark1'!X785</f>
        <v>99.143698153599132</v>
      </c>
      <c r="AA48" s="255">
        <f>+'Ark1'!Y785</f>
        <v>89.483542948889507</v>
      </c>
      <c r="AB48" s="257">
        <f>+'Ark1'!Z785</f>
        <v>51.940058870751933</v>
      </c>
      <c r="AC48" s="257">
        <f>+'Ark1'!AA785</f>
        <v>11.157334076092464</v>
      </c>
      <c r="AD48" s="259">
        <f>+'Ark1'!AB785</f>
        <v>1.9405571227718323</v>
      </c>
      <c r="AE48" s="259">
        <f>+'Ark1'!AC785</f>
        <v>2.8979848386292182</v>
      </c>
      <c r="AF48" s="255">
        <f>+'Ark1'!AD785</f>
        <v>69.963291785550481</v>
      </c>
      <c r="AG48" s="255">
        <f>+'Ark1'!AE785</f>
        <v>70.352641038083306</v>
      </c>
      <c r="AH48" s="255">
        <f>+'Ark1'!AF785</f>
        <v>63.304983452473678</v>
      </c>
      <c r="AI48" s="259">
        <f t="shared" ref="AI48:AI57" si="62">+W48/Q48</f>
        <v>6.6260013512209213</v>
      </c>
      <c r="AJ48" s="255">
        <f t="shared" ref="AJ48:AJ57" si="63">+G48/E48</f>
        <v>1.3688644688644689</v>
      </c>
      <c r="AK48" s="45"/>
      <c r="AL48" s="4"/>
      <c r="AM48" s="57"/>
      <c r="AN48" s="16"/>
      <c r="AO48" s="13"/>
      <c r="AP48" s="18"/>
    </row>
    <row r="49" spans="1:42" ht="15.6">
      <c r="A49" s="45"/>
      <c r="B49" s="253">
        <f>+'Ark1'!C786</f>
        <v>1998</v>
      </c>
      <c r="C49" s="253">
        <f>+'Ark1'!H786</f>
        <v>2</v>
      </c>
      <c r="D49" s="260" t="s">
        <v>7</v>
      </c>
      <c r="E49" s="253">
        <f>+'Ark1'!Q786</f>
        <v>2631</v>
      </c>
      <c r="F49" s="254">
        <f t="shared" si="56"/>
        <v>-99</v>
      </c>
      <c r="G49" s="432">
        <f>+'Ark1'!R786</f>
        <v>3747</v>
      </c>
      <c r="H49" s="256">
        <f t="shared" si="57"/>
        <v>10</v>
      </c>
      <c r="I49" s="257">
        <f>+'Ark1'!AG786</f>
        <v>28.885291396854761</v>
      </c>
      <c r="J49" s="258">
        <f t="shared" si="58"/>
        <v>0.17006164428060799</v>
      </c>
      <c r="K49" s="257">
        <f>+'Ark1'!AH786</f>
        <v>29.220718167426998</v>
      </c>
      <c r="L49" s="257"/>
      <c r="M49" s="258"/>
      <c r="N49" s="180"/>
      <c r="O49" s="180"/>
      <c r="P49" s="180"/>
      <c r="Q49" s="259">
        <f>+'Ark1'!S786</f>
        <v>5.8879103282626115</v>
      </c>
      <c r="R49" s="260">
        <f t="shared" si="59"/>
        <v>0.34282068416306632</v>
      </c>
      <c r="S49" s="258"/>
      <c r="T49" s="260"/>
      <c r="U49" s="259">
        <f>+'Ark1'!T786</f>
        <v>8.08406725380304</v>
      </c>
      <c r="V49" s="447">
        <f t="shared" si="60"/>
        <v>0.1881614470061459</v>
      </c>
      <c r="W49" s="257">
        <f>+'Ark1'!U786</f>
        <v>37.572938350680474</v>
      </c>
      <c r="X49" s="258">
        <f t="shared" si="61"/>
        <v>0.83116687623574848</v>
      </c>
      <c r="Y49" s="255">
        <f>+'Ark1'!W786</f>
        <v>41.766746730717905</v>
      </c>
      <c r="Z49" s="255">
        <f>+'Ark1'!X786</f>
        <v>99.252735521750751</v>
      </c>
      <c r="AA49" s="255">
        <f>+'Ark1'!Y786</f>
        <v>91.700026688017104</v>
      </c>
      <c r="AB49" s="257">
        <f>+'Ark1'!Z786</f>
        <v>55.751267680811317</v>
      </c>
      <c r="AC49" s="257">
        <f>+'Ark1'!AA786</f>
        <v>11.011265017494752</v>
      </c>
      <c r="AD49" s="259">
        <f>+'Ark1'!AB786</f>
        <v>2.0736970525299219</v>
      </c>
      <c r="AE49" s="259">
        <f>+'Ark1'!AC786</f>
        <v>3.0038014707979594</v>
      </c>
      <c r="AF49" s="255">
        <f>+'Ark1'!AD786</f>
        <v>70.043434958753906</v>
      </c>
      <c r="AG49" s="255">
        <f>+'Ark1'!AE786</f>
        <v>60.688217679708146</v>
      </c>
      <c r="AH49" s="255">
        <f>+'Ark1'!AF786</f>
        <v>53.424704898132475</v>
      </c>
      <c r="AI49" s="259">
        <f t="shared" si="62"/>
        <v>6.3813706826216885</v>
      </c>
      <c r="AJ49" s="255">
        <f t="shared" si="63"/>
        <v>1.4241733181299887</v>
      </c>
      <c r="AK49" s="45"/>
      <c r="AL49" s="4"/>
      <c r="AM49" s="57"/>
      <c r="AN49" s="16"/>
      <c r="AO49" s="5"/>
      <c r="AP49" s="18"/>
    </row>
    <row r="50" spans="1:42" ht="15.6">
      <c r="A50" s="45"/>
      <c r="B50" s="253">
        <f>+'Ark1'!C787</f>
        <v>1999</v>
      </c>
      <c r="C50" s="253">
        <f>+'Ark1'!H787</f>
        <v>2</v>
      </c>
      <c r="D50" s="260" t="s">
        <v>7</v>
      </c>
      <c r="E50" s="253">
        <f>+'Ark1'!Q787</f>
        <v>2565</v>
      </c>
      <c r="F50" s="254">
        <f t="shared" si="56"/>
        <v>-66</v>
      </c>
      <c r="G50" s="432">
        <f>+'Ark1'!R787</f>
        <v>3456.5</v>
      </c>
      <c r="H50" s="256">
        <f t="shared" si="57"/>
        <v>-290.5</v>
      </c>
      <c r="I50" s="257">
        <f>+'Ark1'!AG787</f>
        <v>26.83097224917524</v>
      </c>
      <c r="J50" s="258">
        <f t="shared" si="58"/>
        <v>-2.0543191476795215</v>
      </c>
      <c r="K50" s="257">
        <f>+'Ark1'!AH787</f>
        <v>27.799230405297504</v>
      </c>
      <c r="L50" s="257"/>
      <c r="M50" s="258"/>
      <c r="N50" s="180"/>
      <c r="O50" s="180"/>
      <c r="P50" s="180"/>
      <c r="Q50" s="259">
        <f>+'Ark1'!S787</f>
        <v>5.8706784319398224</v>
      </c>
      <c r="R50" s="260">
        <f t="shared" si="59"/>
        <v>-1.7231896322789098E-2</v>
      </c>
      <c r="S50" s="258"/>
      <c r="T50" s="260"/>
      <c r="U50" s="259">
        <f>+'Ark1'!T787</f>
        <v>8.3931722841024179</v>
      </c>
      <c r="V50" s="447">
        <f t="shared" si="60"/>
        <v>0.30910503029937786</v>
      </c>
      <c r="W50" s="257">
        <f>+'Ark1'!U787</f>
        <v>38.129437292058498</v>
      </c>
      <c r="X50" s="258">
        <f t="shared" si="61"/>
        <v>0.55649894137802391</v>
      </c>
      <c r="Y50" s="255">
        <f>+'Ark1'!W787</f>
        <v>44.466946332995803</v>
      </c>
      <c r="Z50" s="255">
        <f>+'Ark1'!X787</f>
        <v>99.377983509330235</v>
      </c>
      <c r="AA50" s="255">
        <f>+'Ark1'!Y787</f>
        <v>93.302473600462875</v>
      </c>
      <c r="AB50" s="257">
        <f>+'Ark1'!Z787</f>
        <v>58.411688123824689</v>
      </c>
      <c r="AC50" s="257">
        <f>+'Ark1'!AA787</f>
        <v>10.672211852129141</v>
      </c>
      <c r="AD50" s="259">
        <f>+'Ark1'!AB787</f>
        <v>1.9830172396623875</v>
      </c>
      <c r="AE50" s="259">
        <f>+'Ark1'!AC787</f>
        <v>2.8673190525946257</v>
      </c>
      <c r="AF50" s="255">
        <f>+'Ark1'!AD787</f>
        <v>68.399172390124946</v>
      </c>
      <c r="AG50" s="255">
        <f>+'Ark1'!AE787</f>
        <v>71.836725703850959</v>
      </c>
      <c r="AH50" s="255">
        <f>+'Ark1'!AF787</f>
        <v>64.35379055881333</v>
      </c>
      <c r="AI50" s="259">
        <f t="shared" si="62"/>
        <v>6.4948945397200974</v>
      </c>
      <c r="AJ50" s="255">
        <f t="shared" si="63"/>
        <v>1.3475633528265107</v>
      </c>
      <c r="AK50" s="45"/>
      <c r="AL50" s="4"/>
      <c r="AM50" s="57"/>
      <c r="AN50" s="16"/>
      <c r="AO50" s="5"/>
      <c r="AP50" s="18"/>
    </row>
    <row r="51" spans="1:42" ht="15.6">
      <c r="A51" s="45"/>
      <c r="B51" s="253">
        <f>+'Ark1'!C788</f>
        <v>2000</v>
      </c>
      <c r="C51" s="253">
        <f>+'Ark1'!H788</f>
        <v>2</v>
      </c>
      <c r="D51" s="260" t="s">
        <v>7</v>
      </c>
      <c r="E51" s="253">
        <f>+'Ark1'!Q788</f>
        <v>2371</v>
      </c>
      <c r="F51" s="254">
        <f t="shared" si="56"/>
        <v>-194</v>
      </c>
      <c r="G51" s="432">
        <f>+'Ark1'!R788</f>
        <v>3374</v>
      </c>
      <c r="H51" s="256">
        <f t="shared" si="57"/>
        <v>-82.5</v>
      </c>
      <c r="I51" s="257">
        <f>+'Ark1'!AG788</f>
        <v>28.076891070982779</v>
      </c>
      <c r="J51" s="258">
        <f t="shared" si="58"/>
        <v>1.245918821807539</v>
      </c>
      <c r="K51" s="257">
        <f>+'Ark1'!AH788</f>
        <v>28.768207206770743</v>
      </c>
      <c r="L51" s="257"/>
      <c r="M51" s="258"/>
      <c r="N51" s="180"/>
      <c r="O51" s="180"/>
      <c r="P51" s="180"/>
      <c r="Q51" s="259">
        <f>+'Ark1'!S788</f>
        <v>6.0625370480142253</v>
      </c>
      <c r="R51" s="260">
        <f t="shared" si="59"/>
        <v>0.19185861607440291</v>
      </c>
      <c r="S51" s="258"/>
      <c r="T51" s="260"/>
      <c r="U51" s="259">
        <f>+'Ark1'!T788</f>
        <v>8.2587433313574365</v>
      </c>
      <c r="V51" s="447">
        <f t="shared" si="60"/>
        <v>-0.13442895274498134</v>
      </c>
      <c r="W51" s="257">
        <f>+'Ark1'!U788</f>
        <v>38.189300533491448</v>
      </c>
      <c r="X51" s="258">
        <f t="shared" si="61"/>
        <v>5.9863241432950076E-2</v>
      </c>
      <c r="Y51" s="255">
        <f>+'Ark1'!W788</f>
        <v>41.997628927089501</v>
      </c>
      <c r="Z51" s="255">
        <f>+'Ark1'!X788</f>
        <v>99.496147006520445</v>
      </c>
      <c r="AA51" s="255">
        <f>+'Ark1'!Y788</f>
        <v>92.797866034380561</v>
      </c>
      <c r="AB51" s="257">
        <f>+'Ark1'!Z788</f>
        <v>58.565500889152339</v>
      </c>
      <c r="AC51" s="257">
        <f>+'Ark1'!AA788</f>
        <v>10.865100830133851</v>
      </c>
      <c r="AD51" s="259">
        <f>+'Ark1'!AB788</f>
        <v>2.0238504302393845</v>
      </c>
      <c r="AE51" s="259">
        <f>+'Ark1'!AC788</f>
        <v>2.8107211266585939</v>
      </c>
      <c r="AF51" s="255">
        <f>+'Ark1'!AD788</f>
        <v>73.48627308125711</v>
      </c>
      <c r="AG51" s="255">
        <f>+'Ark1'!AE788</f>
        <v>71.089675114960187</v>
      </c>
      <c r="AH51" s="255">
        <f>+'Ark1'!AF788</f>
        <v>67.318570111058378</v>
      </c>
      <c r="AI51" s="259">
        <f t="shared" si="62"/>
        <v>6.2992275727206142</v>
      </c>
      <c r="AJ51" s="255">
        <f t="shared" si="63"/>
        <v>1.4230282581189371</v>
      </c>
      <c r="AK51" s="45"/>
      <c r="AL51" s="4"/>
      <c r="AM51" s="57"/>
      <c r="AN51" s="16"/>
      <c r="AO51" s="5"/>
      <c r="AP51" s="18"/>
    </row>
    <row r="52" spans="1:42" ht="15.6">
      <c r="A52" s="45"/>
      <c r="B52" s="253">
        <f>+'Ark1'!C789</f>
        <v>2001</v>
      </c>
      <c r="C52" s="253">
        <f>+'Ark1'!H789</f>
        <v>2</v>
      </c>
      <c r="D52" s="260" t="s">
        <v>7</v>
      </c>
      <c r="E52" s="253">
        <f>+'Ark1'!Q789</f>
        <v>2327</v>
      </c>
      <c r="F52" s="254">
        <f t="shared" si="56"/>
        <v>-44</v>
      </c>
      <c r="G52" s="432">
        <f>+'Ark1'!R789</f>
        <v>3407</v>
      </c>
      <c r="H52" s="256">
        <f t="shared" si="57"/>
        <v>33</v>
      </c>
      <c r="I52" s="257">
        <f>+'Ark1'!AG789</f>
        <v>31.051768137076198</v>
      </c>
      <c r="J52" s="258">
        <f t="shared" si="58"/>
        <v>2.9748770660934198</v>
      </c>
      <c r="K52" s="257">
        <f>+'Ark1'!AH789</f>
        <v>29.936205458204025</v>
      </c>
      <c r="L52" s="257"/>
      <c r="M52" s="258"/>
      <c r="N52" s="180"/>
      <c r="O52" s="180"/>
      <c r="P52" s="180"/>
      <c r="Q52" s="259">
        <f>+'Ark1'!S789</f>
        <v>6.1493982976225388</v>
      </c>
      <c r="R52" s="260">
        <f t="shared" si="59"/>
        <v>8.6861249608313429E-2</v>
      </c>
      <c r="S52" s="258"/>
      <c r="T52" s="260"/>
      <c r="U52" s="259">
        <f>+'Ark1'!T789</f>
        <v>8.0052832403874383</v>
      </c>
      <c r="V52" s="447">
        <f t="shared" si="60"/>
        <v>-0.25346009096999822</v>
      </c>
      <c r="W52" s="257">
        <f>+'Ark1'!U789</f>
        <v>37.506339888464971</v>
      </c>
      <c r="X52" s="258">
        <f t="shared" si="61"/>
        <v>-0.68296064502647624</v>
      </c>
      <c r="Y52" s="255">
        <f>+'Ark1'!W789</f>
        <v>37.305547402406809</v>
      </c>
      <c r="Z52" s="255">
        <f>+'Ark1'!X789</f>
        <v>99.442324625770425</v>
      </c>
      <c r="AA52" s="255">
        <f>+'Ark1'!Y789</f>
        <v>90.724977986498416</v>
      </c>
      <c r="AB52" s="257">
        <f>+'Ark1'!Z789</f>
        <v>54.857646022894066</v>
      </c>
      <c r="AC52" s="257">
        <f>+'Ark1'!AA789</f>
        <v>11.398357276099263</v>
      </c>
      <c r="AD52" s="259">
        <f>+'Ark1'!AB789</f>
        <v>2.060926714316079</v>
      </c>
      <c r="AE52" s="259">
        <f>+'Ark1'!AC789</f>
        <v>2.7301007711485776</v>
      </c>
      <c r="AF52" s="255">
        <f>+'Ark1'!AD789</f>
        <v>70.786486570708803</v>
      </c>
      <c r="AG52" s="255">
        <f>+'Ark1'!AE789</f>
        <v>68.61016981500461</v>
      </c>
      <c r="AH52" s="255">
        <f>+'Ark1'!AF789</f>
        <v>62.120765977167771</v>
      </c>
      <c r="AI52" s="259">
        <f t="shared" si="62"/>
        <v>6.0991885828838823</v>
      </c>
      <c r="AJ52" s="255">
        <f t="shared" si="63"/>
        <v>1.4641168886978944</v>
      </c>
      <c r="AK52" s="45"/>
      <c r="AL52" s="4"/>
      <c r="AM52" s="57"/>
      <c r="AN52" s="16"/>
      <c r="AO52" s="5"/>
      <c r="AP52" s="18"/>
    </row>
    <row r="53" spans="1:42" ht="15.6">
      <c r="A53" s="45"/>
      <c r="B53" s="253">
        <f>+'Ark1'!C790</f>
        <v>2002</v>
      </c>
      <c r="C53" s="253">
        <f>+'Ark1'!H790</f>
        <v>2</v>
      </c>
      <c r="D53" s="260" t="s">
        <v>7</v>
      </c>
      <c r="E53" s="253">
        <f>+'Ark1'!Q790</f>
        <v>2018</v>
      </c>
      <c r="F53" s="254">
        <f t="shared" si="56"/>
        <v>-309</v>
      </c>
      <c r="G53" s="432">
        <f>+'Ark1'!R790</f>
        <v>2826.1</v>
      </c>
      <c r="H53" s="256">
        <f t="shared" si="57"/>
        <v>-580.90000000000009</v>
      </c>
      <c r="I53" s="257">
        <f>+'Ark1'!AG790</f>
        <v>29.009145872039912</v>
      </c>
      <c r="J53" s="258">
        <f t="shared" si="58"/>
        <v>-2.042622265036286</v>
      </c>
      <c r="K53" s="257">
        <f>+'Ark1'!AH790</f>
        <v>28.333221550168322</v>
      </c>
      <c r="L53" s="257"/>
      <c r="M53" s="258"/>
      <c r="N53" s="180"/>
      <c r="O53" s="180"/>
      <c r="P53" s="180"/>
      <c r="Q53" s="259">
        <f>+'Ark1'!S790</f>
        <v>6.1855560666643052</v>
      </c>
      <c r="R53" s="260">
        <f t="shared" si="59"/>
        <v>3.6157769041766485E-2</v>
      </c>
      <c r="S53" s="258"/>
      <c r="T53" s="260"/>
      <c r="U53" s="259">
        <f>+'Ark1'!T790</f>
        <v>7.9392095113407182</v>
      </c>
      <c r="V53" s="447">
        <f t="shared" si="60"/>
        <v>-6.6073729046720153E-2</v>
      </c>
      <c r="W53" s="257">
        <f>+'Ark1'!U790</f>
        <v>39.462510173030026</v>
      </c>
      <c r="X53" s="258">
        <f t="shared" si="61"/>
        <v>1.9561702845650544</v>
      </c>
      <c r="Y53" s="255">
        <f>+'Ark1'!W790</f>
        <v>37.613672552280512</v>
      </c>
      <c r="Z53" s="255">
        <f>+'Ark1'!X790</f>
        <v>99.394925869572944</v>
      </c>
      <c r="AA53" s="255">
        <f>+'Ark1'!Y790</f>
        <v>93.556491277732519</v>
      </c>
      <c r="AB53" s="257">
        <f>+'Ark1'!Z790</f>
        <v>63.621244825023886</v>
      </c>
      <c r="AC53" s="257">
        <f>+'Ark1'!AA790</f>
        <v>11.072230738777122</v>
      </c>
      <c r="AD53" s="259">
        <f>+'Ark1'!AB790</f>
        <v>2.1493125387700913</v>
      </c>
      <c r="AE53" s="259">
        <f>+'Ark1'!AC790</f>
        <v>2.7142920375974846</v>
      </c>
      <c r="AF53" s="255">
        <f>+'Ark1'!AD790</f>
        <v>71.561698485743634</v>
      </c>
      <c r="AG53" s="255">
        <f>+'Ark1'!AE790</f>
        <v>68.599235695699122</v>
      </c>
      <c r="AH53" s="255">
        <f>+'Ark1'!AF790</f>
        <v>66.668448481191476</v>
      </c>
      <c r="AI53" s="259">
        <f t="shared" si="62"/>
        <v>6.3797837652308331</v>
      </c>
      <c r="AJ53" s="255">
        <f t="shared" si="63"/>
        <v>1.4004459861248761</v>
      </c>
      <c r="AK53" s="45"/>
      <c r="AL53" s="4"/>
      <c r="AM53" s="57"/>
      <c r="AN53" s="16"/>
      <c r="AO53" s="5"/>
      <c r="AP53" s="18"/>
    </row>
    <row r="54" spans="1:42" ht="15.6">
      <c r="A54" s="45"/>
      <c r="B54" s="253">
        <f>+'Ark1'!C791</f>
        <v>2003</v>
      </c>
      <c r="C54" s="253">
        <f>+'Ark1'!H791</f>
        <v>2</v>
      </c>
      <c r="D54" s="260" t="s">
        <v>7</v>
      </c>
      <c r="E54" s="253">
        <f>+'Ark1'!Q791</f>
        <v>1905</v>
      </c>
      <c r="F54" s="254">
        <f t="shared" si="56"/>
        <v>-113</v>
      </c>
      <c r="G54" s="432">
        <f>+'Ark1'!R791</f>
        <v>2589</v>
      </c>
      <c r="H54" s="256">
        <f t="shared" si="57"/>
        <v>-237.09999999999991</v>
      </c>
      <c r="I54" s="257">
        <f>+'Ark1'!AG791</f>
        <v>33.768097039259153</v>
      </c>
      <c r="J54" s="258">
        <f t="shared" si="58"/>
        <v>4.7589511672192408</v>
      </c>
      <c r="K54" s="257">
        <f>+'Ark1'!AH791</f>
        <v>33.381610015479943</v>
      </c>
      <c r="L54" s="257"/>
      <c r="M54" s="258"/>
      <c r="N54" s="180"/>
      <c r="O54" s="180"/>
      <c r="P54" s="180"/>
      <c r="Q54" s="259">
        <f>+'Ark1'!S791</f>
        <v>6.7188103514870612</v>
      </c>
      <c r="R54" s="260">
        <f t="shared" si="59"/>
        <v>0.53325428482275594</v>
      </c>
      <c r="S54" s="258"/>
      <c r="T54" s="260"/>
      <c r="U54" s="259">
        <f>+'Ark1'!T791</f>
        <v>7.7319428350714592</v>
      </c>
      <c r="V54" s="447">
        <f t="shared" si="60"/>
        <v>-0.20726667626925899</v>
      </c>
      <c r="W54" s="257">
        <f>+'Ark1'!U791</f>
        <v>39.830204712244011</v>
      </c>
      <c r="X54" s="258">
        <f t="shared" si="61"/>
        <v>0.36769453921398565</v>
      </c>
      <c r="Y54" s="255">
        <f>+'Ark1'!W791</f>
        <v>32.67670915411356</v>
      </c>
      <c r="Z54" s="255">
        <f>+'Ark1'!X791</f>
        <v>99.227500965623776</v>
      </c>
      <c r="AA54" s="255">
        <f>+'Ark1'!Y791</f>
        <v>92.506759366550796</v>
      </c>
      <c r="AB54" s="257">
        <f>+'Ark1'!Z791</f>
        <v>64.619544225569712</v>
      </c>
      <c r="AC54" s="257">
        <f>+'Ark1'!AA791</f>
        <v>11.51849735770689</v>
      </c>
      <c r="AD54" s="259">
        <f>+'Ark1'!AB791</f>
        <v>2.2283067733249395</v>
      </c>
      <c r="AE54" s="259">
        <f>+'Ark1'!AC791</f>
        <v>2.7489222107574296</v>
      </c>
      <c r="AF54" s="255">
        <f>+'Ark1'!AD791</f>
        <v>71.222018229261167</v>
      </c>
      <c r="AG54" s="255">
        <f>+'Ark1'!AE791</f>
        <v>63.599991878834842</v>
      </c>
      <c r="AH54" s="255">
        <f>+'Ark1'!AF791</f>
        <v>63.320514978908079</v>
      </c>
      <c r="AI54" s="259">
        <f t="shared" si="62"/>
        <v>5.9281632653061074</v>
      </c>
      <c r="AJ54" s="255">
        <f t="shared" si="63"/>
        <v>1.3590551181102362</v>
      </c>
      <c r="AK54" s="45"/>
      <c r="AL54" s="4"/>
      <c r="AM54" s="57"/>
      <c r="AN54" s="16"/>
      <c r="AO54" s="5"/>
      <c r="AP54" s="18"/>
    </row>
    <row r="55" spans="1:42" ht="15.6">
      <c r="A55" s="45"/>
      <c r="B55" s="253">
        <f>+'Ark1'!C792</f>
        <v>2004</v>
      </c>
      <c r="C55" s="253">
        <f>+'Ark1'!H792</f>
        <v>2</v>
      </c>
      <c r="D55" s="260" t="s">
        <v>7</v>
      </c>
      <c r="E55" s="253">
        <f>+'Ark1'!Q792</f>
        <v>1791</v>
      </c>
      <c r="F55" s="254">
        <f t="shared" si="56"/>
        <v>-114</v>
      </c>
      <c r="G55" s="432">
        <f>+'Ark1'!R792</f>
        <v>2484</v>
      </c>
      <c r="H55" s="256">
        <f t="shared" si="57"/>
        <v>-105</v>
      </c>
      <c r="I55" s="257">
        <f>+'Ark1'!AG792</f>
        <v>28.134556574923543</v>
      </c>
      <c r="J55" s="258">
        <f t="shared" si="58"/>
        <v>-5.63354046433561</v>
      </c>
      <c r="K55" s="257">
        <f>+'Ark1'!AH792</f>
        <v>28.082583091449553</v>
      </c>
      <c r="L55" s="257"/>
      <c r="M55" s="258"/>
      <c r="N55" s="180"/>
      <c r="O55" s="180"/>
      <c r="P55" s="180"/>
      <c r="Q55" s="259">
        <f>+'Ark1'!S792</f>
        <v>7.2721417069243151</v>
      </c>
      <c r="R55" s="260">
        <f t="shared" si="59"/>
        <v>0.55333135543725387</v>
      </c>
      <c r="S55" s="258"/>
      <c r="T55" s="260"/>
      <c r="U55" s="259">
        <f>+'Ark1'!T792</f>
        <v>7.7065217391304355</v>
      </c>
      <c r="V55" s="447">
        <f t="shared" si="60"/>
        <v>-2.5421095941023708E-2</v>
      </c>
      <c r="W55" s="257">
        <f>+'Ark1'!U792</f>
        <v>40.764130434782594</v>
      </c>
      <c r="X55" s="258">
        <f t="shared" si="61"/>
        <v>0.93392572253858219</v>
      </c>
      <c r="Y55" s="255">
        <f>+'Ark1'!W792</f>
        <v>30.87761674718196</v>
      </c>
      <c r="Z55" s="255">
        <f>+'Ark1'!X792</f>
        <v>99.476650563607123</v>
      </c>
      <c r="AA55" s="255">
        <f>+'Ark1'!Y792</f>
        <v>93.276972624798717</v>
      </c>
      <c r="AB55" s="257">
        <f>+'Ark1'!Z792</f>
        <v>68.035426731078886</v>
      </c>
      <c r="AC55" s="257">
        <f>+'Ark1'!AA792</f>
        <v>11.350314324918671</v>
      </c>
      <c r="AD55" s="259">
        <f>+'Ark1'!AB792</f>
        <v>2.1595043459499665</v>
      </c>
      <c r="AE55" s="259">
        <f>+'Ark1'!AC792</f>
        <v>2.5753581390193858</v>
      </c>
      <c r="AF55" s="255">
        <f>+'Ark1'!AD792</f>
        <v>67.286919674399186</v>
      </c>
      <c r="AG55" s="255">
        <f>+'Ark1'!AE792</f>
        <v>58.369350168269264</v>
      </c>
      <c r="AH55" s="255">
        <f>+'Ark1'!AF792</f>
        <v>59.584039324523857</v>
      </c>
      <c r="AI55" s="259">
        <f t="shared" si="62"/>
        <v>5.6055192648361363</v>
      </c>
      <c r="AJ55" s="255">
        <f t="shared" si="63"/>
        <v>1.3869346733668342</v>
      </c>
      <c r="AK55" s="45"/>
      <c r="AL55" s="4"/>
      <c r="AM55" s="57"/>
      <c r="AN55" s="16"/>
      <c r="AO55" s="5"/>
      <c r="AP55" s="18"/>
    </row>
    <row r="56" spans="1:42" ht="15.6">
      <c r="A56" s="45"/>
      <c r="B56" s="253">
        <f>+'Ark1'!C793</f>
        <v>2005</v>
      </c>
      <c r="C56" s="253">
        <f>+'Ark1'!H793</f>
        <v>2</v>
      </c>
      <c r="D56" s="260" t="s">
        <v>7</v>
      </c>
      <c r="E56" s="253">
        <f>+'Ark1'!Q793</f>
        <v>1701</v>
      </c>
      <c r="F56" s="254">
        <f t="shared" si="56"/>
        <v>-90</v>
      </c>
      <c r="G56" s="432">
        <f>+'Ark1'!R793</f>
        <v>2287</v>
      </c>
      <c r="H56" s="256">
        <f t="shared" si="57"/>
        <v>-197</v>
      </c>
      <c r="I56" s="257">
        <f>+'Ark1'!AG793</f>
        <v>29.58985638504334</v>
      </c>
      <c r="J56" s="258">
        <f t="shared" si="58"/>
        <v>1.4552998101197971</v>
      </c>
      <c r="K56" s="257">
        <f>+'Ark1'!AH793</f>
        <v>29.499202594485357</v>
      </c>
      <c r="L56" s="257"/>
      <c r="M56" s="258"/>
      <c r="N56" s="180"/>
      <c r="O56" s="180"/>
      <c r="P56" s="180"/>
      <c r="Q56" s="259">
        <f>+'Ark1'!S793</f>
        <v>7.6401399212942724</v>
      </c>
      <c r="R56" s="260">
        <f t="shared" si="59"/>
        <v>0.36799821436995739</v>
      </c>
      <c r="S56" s="258"/>
      <c r="T56" s="260"/>
      <c r="U56" s="259">
        <f>+'Ark1'!T793</f>
        <v>7.7883690424136418</v>
      </c>
      <c r="V56" s="447">
        <f t="shared" si="60"/>
        <v>8.184730328320633E-2</v>
      </c>
      <c r="W56" s="257">
        <f>+'Ark1'!U793</f>
        <v>42.445212068211795</v>
      </c>
      <c r="X56" s="258">
        <f t="shared" si="61"/>
        <v>1.6810816334292014</v>
      </c>
      <c r="Y56" s="255">
        <f>+'Ark1'!W793</f>
        <v>34.368167905553129</v>
      </c>
      <c r="Z56" s="255">
        <f>+'Ark1'!X793</f>
        <v>99.737647573240068</v>
      </c>
      <c r="AA56" s="255">
        <f>+'Ark1'!Y793</f>
        <v>95.714910362920861</v>
      </c>
      <c r="AB56" s="257">
        <f>+'Ark1'!Z793</f>
        <v>73.15260166156537</v>
      </c>
      <c r="AC56" s="257">
        <f>+'Ark1'!AA793</f>
        <v>11.319423989512758</v>
      </c>
      <c r="AD56" s="259">
        <f>+'Ark1'!AB793</f>
        <v>2.2590086045610955</v>
      </c>
      <c r="AE56" s="259">
        <f>+'Ark1'!AC793</f>
        <v>2.6081814883603687</v>
      </c>
      <c r="AF56" s="255">
        <f>+'Ark1'!AD793</f>
        <v>71.484801627899884</v>
      </c>
      <c r="AG56" s="255">
        <f>+'Ark1'!AE793</f>
        <v>59.673083686528656</v>
      </c>
      <c r="AH56" s="255">
        <f>+'Ark1'!AF793</f>
        <v>57.840087835930611</v>
      </c>
      <c r="AI56" s="259">
        <f t="shared" si="62"/>
        <v>5.5555542837520955</v>
      </c>
      <c r="AJ56" s="255">
        <f t="shared" si="63"/>
        <v>1.3445032333921223</v>
      </c>
      <c r="AK56" s="45"/>
      <c r="AL56" s="4"/>
      <c r="AM56" s="57"/>
      <c r="AN56" s="16"/>
      <c r="AO56" s="5"/>
      <c r="AP56" s="18"/>
    </row>
    <row r="57" spans="1:42" ht="15.6">
      <c r="A57" s="45"/>
      <c r="B57" s="253">
        <f>+'Ark1'!C794</f>
        <v>2006</v>
      </c>
      <c r="C57" s="253">
        <f>+'Ark1'!H794</f>
        <v>2</v>
      </c>
      <c r="D57" s="260" t="s">
        <v>7</v>
      </c>
      <c r="E57" s="253">
        <f>+'Ark1'!Q794</f>
        <v>1844</v>
      </c>
      <c r="F57" s="254">
        <f t="shared" si="56"/>
        <v>143</v>
      </c>
      <c r="G57" s="432">
        <f>+'Ark1'!R794</f>
        <v>2622</v>
      </c>
      <c r="H57" s="256">
        <f t="shared" si="57"/>
        <v>335</v>
      </c>
      <c r="I57" s="257">
        <f>+'Ark1'!AG794</f>
        <v>33.244579688094326</v>
      </c>
      <c r="J57" s="258">
        <f t="shared" si="58"/>
        <v>3.6547233030509858</v>
      </c>
      <c r="K57" s="257">
        <f>+'Ark1'!AH794</f>
        <v>32.680902518978591</v>
      </c>
      <c r="L57" s="257"/>
      <c r="M57" s="258"/>
      <c r="N57" s="180"/>
      <c r="O57" s="180"/>
      <c r="P57" s="180"/>
      <c r="Q57" s="259">
        <f>+'Ark1'!S794</f>
        <v>7.5953470633104496</v>
      </c>
      <c r="R57" s="260">
        <f t="shared" si="59"/>
        <v>-4.479285798382282E-2</v>
      </c>
      <c r="S57" s="258"/>
      <c r="T57" s="260"/>
      <c r="U57" s="259">
        <f>+'Ark1'!T794</f>
        <v>7.3569794050343251</v>
      </c>
      <c r="V57" s="447">
        <f t="shared" si="60"/>
        <v>-0.43138963737931668</v>
      </c>
      <c r="W57" s="257">
        <f>+'Ark1'!U794</f>
        <v>41.622768878718425</v>
      </c>
      <c r="X57" s="258">
        <f t="shared" si="61"/>
        <v>-0.82244318949337014</v>
      </c>
      <c r="Y57" s="255">
        <f>+'Ark1'!W794</f>
        <v>26.697177726926007</v>
      </c>
      <c r="Z57" s="255">
        <f>+'Ark1'!X794</f>
        <v>99.427917620137308</v>
      </c>
      <c r="AA57" s="255">
        <f>+'Ark1'!Y794</f>
        <v>94.355453852021313</v>
      </c>
      <c r="AB57" s="257">
        <f>+'Ark1'!Z794</f>
        <v>70.137299771167051</v>
      </c>
      <c r="AC57" s="257">
        <f>+'Ark1'!AA794</f>
        <v>11.55667081108092</v>
      </c>
      <c r="AD57" s="259">
        <f>+'Ark1'!AB794</f>
        <v>2.3475373949765461</v>
      </c>
      <c r="AE57" s="259">
        <f>+'Ark1'!AC794</f>
        <v>2.5202359711846518</v>
      </c>
      <c r="AF57" s="255">
        <f>+'Ark1'!AD794</f>
        <v>73.049697487147654</v>
      </c>
      <c r="AG57" s="255">
        <f>+'Ark1'!AE794</f>
        <v>57.200357768683681</v>
      </c>
      <c r="AH57" s="255">
        <f>+'Ark1'!AF794</f>
        <v>54.450703207074255</v>
      </c>
      <c r="AI57" s="259">
        <f t="shared" si="62"/>
        <v>5.4800351493848716</v>
      </c>
      <c r="AJ57" s="255">
        <f t="shared" si="63"/>
        <v>1.4219088937093276</v>
      </c>
      <c r="AK57" s="45"/>
      <c r="AL57" s="4"/>
      <c r="AM57" s="57"/>
      <c r="AN57" s="16"/>
      <c r="AO57" s="5"/>
      <c r="AP57" s="18"/>
    </row>
    <row r="58" spans="1:42" ht="15.6">
      <c r="A58" s="45"/>
      <c r="B58" s="253">
        <f>+'Ark1'!C795</f>
        <v>2007</v>
      </c>
      <c r="C58" s="253">
        <f>+'Ark1'!H795</f>
        <v>2</v>
      </c>
      <c r="D58" s="260" t="s">
        <v>7</v>
      </c>
      <c r="E58" s="253">
        <f>+'Ark1'!Q795</f>
        <v>1629</v>
      </c>
      <c r="F58" s="254">
        <f t="shared" ref="F58:F65" si="64">+E58-E57</f>
        <v>-215</v>
      </c>
      <c r="G58" s="432">
        <f>+'Ark1'!R795</f>
        <v>2212</v>
      </c>
      <c r="H58" s="256">
        <f t="shared" ref="H58:H65" si="65">+G58-G57</f>
        <v>-410</v>
      </c>
      <c r="I58" s="257">
        <f>+'Ark1'!AG795</f>
        <v>30.078868642915424</v>
      </c>
      <c r="J58" s="258">
        <f t="shared" ref="J58:J65" si="66">+I58-I57</f>
        <v>-3.1657110451789023</v>
      </c>
      <c r="K58" s="257">
        <f>+'Ark1'!AH795</f>
        <v>29.976744749246119</v>
      </c>
      <c r="L58" s="257"/>
      <c r="M58" s="258"/>
      <c r="N58" s="180"/>
      <c r="O58" s="180"/>
      <c r="P58" s="180"/>
      <c r="Q58" s="259">
        <f>+'Ark1'!S795</f>
        <v>8.0764014466546108</v>
      </c>
      <c r="R58" s="260">
        <f t="shared" ref="R58:R65" si="67">+Q58-Q57</f>
        <v>0.48105438334416117</v>
      </c>
      <c r="S58" s="258"/>
      <c r="T58" s="260"/>
      <c r="U58" s="259">
        <f>+'Ark1'!T795</f>
        <v>7.4624773960216988</v>
      </c>
      <c r="V58" s="447">
        <f t="shared" ref="V58:V65" si="68">+U58-U57</f>
        <v>0.10549799098737367</v>
      </c>
      <c r="W58" s="257">
        <f>+'Ark1'!U795</f>
        <v>42.528707052441312</v>
      </c>
      <c r="X58" s="258">
        <f t="shared" ref="X58:X65" si="69">+W58-W57</f>
        <v>0.90593817372288754</v>
      </c>
      <c r="Y58" s="255">
        <f>+'Ark1'!W795</f>
        <v>29.159132007233271</v>
      </c>
      <c r="Z58" s="255">
        <f>+'Ark1'!X795</f>
        <v>99.231464737793885</v>
      </c>
      <c r="AA58" s="255">
        <f>+'Ark1'!Y795</f>
        <v>95.027124773960182</v>
      </c>
      <c r="AB58" s="257">
        <f>+'Ark1'!Z795</f>
        <v>73.372513562387013</v>
      </c>
      <c r="AC58" s="257">
        <f>+'Ark1'!AA795</f>
        <v>11.727127850545376</v>
      </c>
      <c r="AD58" s="259">
        <f>+'Ark1'!AB795</f>
        <v>2.3910328406337018</v>
      </c>
      <c r="AE58" s="259">
        <f>+'Ark1'!AC795</f>
        <v>2.5350959356987097</v>
      </c>
      <c r="AF58" s="255">
        <f>+'Ark1'!AD795</f>
        <v>70.587016587543246</v>
      </c>
      <c r="AG58" s="255">
        <f>+'Ark1'!AE795</f>
        <v>55.579293697778795</v>
      </c>
      <c r="AH58" s="255">
        <f>+'Ark1'!AF795</f>
        <v>53.444389956841199</v>
      </c>
      <c r="AI58" s="259">
        <f t="shared" ref="AI58:AI65" si="70">+W58/Q58</f>
        <v>5.2657990484187067</v>
      </c>
      <c r="AJ58" s="255">
        <f t="shared" ref="AJ58:AJ65" si="71">+G58/E58</f>
        <v>1.3578882750153469</v>
      </c>
      <c r="AK58" s="45"/>
      <c r="AL58" s="4"/>
      <c r="AM58" s="57"/>
      <c r="AN58" s="16"/>
      <c r="AO58" s="5"/>
      <c r="AP58" s="18"/>
    </row>
    <row r="59" spans="1:42" ht="15.6">
      <c r="A59" s="45"/>
      <c r="B59" s="253">
        <f>+'Ark1'!C796</f>
        <v>2008</v>
      </c>
      <c r="C59" s="253">
        <f>+'Ark1'!H796</f>
        <v>2</v>
      </c>
      <c r="D59" s="260" t="s">
        <v>7</v>
      </c>
      <c r="E59" s="253">
        <f>+'Ark1'!Q796</f>
        <v>1713</v>
      </c>
      <c r="F59" s="254">
        <f t="shared" si="64"/>
        <v>84</v>
      </c>
      <c r="G59" s="432">
        <f>+'Ark1'!R796</f>
        <v>2351</v>
      </c>
      <c r="H59" s="256">
        <f t="shared" si="65"/>
        <v>139</v>
      </c>
      <c r="I59" s="257">
        <f>+'Ark1'!AG796</f>
        <v>30.663884178948745</v>
      </c>
      <c r="J59" s="258">
        <f t="shared" si="66"/>
        <v>0.58501553603332113</v>
      </c>
      <c r="K59" s="257">
        <f>+'Ark1'!AH796</f>
        <v>30.521508650584103</v>
      </c>
      <c r="L59" s="257"/>
      <c r="M59" s="258"/>
      <c r="N59" s="180"/>
      <c r="O59" s="180"/>
      <c r="P59" s="180"/>
      <c r="Q59" s="259">
        <f>+'Ark1'!S796</f>
        <v>7.8911101658868548</v>
      </c>
      <c r="R59" s="260">
        <f t="shared" si="67"/>
        <v>-0.18529128076775603</v>
      </c>
      <c r="S59" s="258"/>
      <c r="T59" s="260"/>
      <c r="U59" s="259">
        <f>+'Ark1'!T796</f>
        <v>7.2233092301148449</v>
      </c>
      <c r="V59" s="447">
        <f t="shared" si="68"/>
        <v>-0.23916816590685386</v>
      </c>
      <c r="W59" s="257">
        <f>+'Ark1'!U796</f>
        <v>41.461931093151911</v>
      </c>
      <c r="X59" s="258">
        <f t="shared" si="69"/>
        <v>-1.0667759592894015</v>
      </c>
      <c r="Y59" s="255">
        <f>+'Ark1'!W796</f>
        <v>24.925563589961715</v>
      </c>
      <c r="Z59" s="255">
        <f>+'Ark1'!X796</f>
        <v>99.234368353891981</v>
      </c>
      <c r="AA59" s="255">
        <f>+'Ark1'!Y796</f>
        <v>93.619736282432996</v>
      </c>
      <c r="AB59" s="257">
        <f>+'Ark1'!Z796</f>
        <v>69.885155253083795</v>
      </c>
      <c r="AC59" s="257">
        <f>+'Ark1'!AA796</f>
        <v>11.798548722165272</v>
      </c>
      <c r="AD59" s="259">
        <f>+'Ark1'!AB796</f>
        <v>2.3196426229301874</v>
      </c>
      <c r="AE59" s="259">
        <f>+'Ark1'!AC796</f>
        <v>2.3687820306827421</v>
      </c>
      <c r="AF59" s="255">
        <f>+'Ark1'!AD796</f>
        <v>68.717425681300199</v>
      </c>
      <c r="AG59" s="255">
        <f>+'Ark1'!AE796</f>
        <v>57.042088775804046</v>
      </c>
      <c r="AH59" s="255">
        <f>+'Ark1'!AF796</f>
        <v>54.351371033328114</v>
      </c>
      <c r="AI59" s="259">
        <f t="shared" si="70"/>
        <v>5.2542583009918156</v>
      </c>
      <c r="AJ59" s="255">
        <f t="shared" si="71"/>
        <v>1.3724460011675423</v>
      </c>
      <c r="AK59" s="45"/>
      <c r="AL59" s="4"/>
      <c r="AM59" s="16"/>
      <c r="AN59" s="16"/>
      <c r="AO59" s="5"/>
      <c r="AP59" s="18"/>
    </row>
    <row r="60" spans="1:42" ht="15.6">
      <c r="A60" s="45"/>
      <c r="B60" s="253">
        <f>+'Ark1'!C797</f>
        <v>2009</v>
      </c>
      <c r="C60" s="253">
        <f>+'Ark1'!H797</f>
        <v>2</v>
      </c>
      <c r="D60" s="260" t="s">
        <v>7</v>
      </c>
      <c r="E60" s="253">
        <f>+'Ark1'!Q797</f>
        <v>1584</v>
      </c>
      <c r="F60" s="254">
        <f t="shared" si="64"/>
        <v>-129</v>
      </c>
      <c r="G60" s="432">
        <f>+'Ark1'!R797</f>
        <v>2221</v>
      </c>
      <c r="H60" s="256">
        <f t="shared" si="65"/>
        <v>-130</v>
      </c>
      <c r="I60" s="257">
        <f>+'Ark1'!AG797</f>
        <v>30.898720089037287</v>
      </c>
      <c r="J60" s="258">
        <f t="shared" si="66"/>
        <v>0.23483591008854177</v>
      </c>
      <c r="K60" s="257">
        <f>+'Ark1'!AH797</f>
        <v>30.092232401572929</v>
      </c>
      <c r="L60" s="257"/>
      <c r="M60" s="258"/>
      <c r="N60" s="180"/>
      <c r="O60" s="180"/>
      <c r="P60" s="180"/>
      <c r="Q60" s="259">
        <f>+'Ark1'!S797</f>
        <v>8.2814047726249402</v>
      </c>
      <c r="R60" s="260">
        <f t="shared" si="67"/>
        <v>0.39029460673808547</v>
      </c>
      <c r="S60" s="258"/>
      <c r="T60" s="260"/>
      <c r="U60" s="259">
        <f>+'Ark1'!T797</f>
        <v>7.457451598379107</v>
      </c>
      <c r="V60" s="447">
        <f t="shared" si="68"/>
        <v>0.23414236826426205</v>
      </c>
      <c r="W60" s="257">
        <f>+'Ark1'!U797</f>
        <v>41.638856371004067</v>
      </c>
      <c r="X60" s="258">
        <f t="shared" si="69"/>
        <v>0.17692527785215617</v>
      </c>
      <c r="Y60" s="255">
        <f>+'Ark1'!W797</f>
        <v>28.410625844214319</v>
      </c>
      <c r="Z60" s="255">
        <f>+'Ark1'!X797</f>
        <v>98.37910850968035</v>
      </c>
      <c r="AA60" s="255">
        <f>+'Ark1'!Y797</f>
        <v>91.580369203061693</v>
      </c>
      <c r="AB60" s="257">
        <f>+'Ark1'!Z797</f>
        <v>69.293111211166149</v>
      </c>
      <c r="AC60" s="257">
        <f>+'Ark1'!AA797</f>
        <v>12.90257464813646</v>
      </c>
      <c r="AD60" s="259">
        <f>+'Ark1'!AB797</f>
        <v>2.3658155683645701</v>
      </c>
      <c r="AE60" s="259">
        <f>+'Ark1'!AC797</f>
        <v>2.3463335299546944</v>
      </c>
      <c r="AF60" s="255">
        <f>+'Ark1'!AD797</f>
        <v>72.234080280130939</v>
      </c>
      <c r="AG60" s="255">
        <f>+'Ark1'!AE797</f>
        <v>58.262040871063213</v>
      </c>
      <c r="AH60" s="255">
        <f>+'Ark1'!AF797</f>
        <v>54.612921085529159</v>
      </c>
      <c r="AI60" s="259">
        <f t="shared" si="70"/>
        <v>5.0279943456749887</v>
      </c>
      <c r="AJ60" s="255">
        <f t="shared" si="71"/>
        <v>1.4021464646464648</v>
      </c>
      <c r="AK60" s="45"/>
      <c r="AL60" s="4"/>
      <c r="AM60" s="16"/>
      <c r="AN60" s="16"/>
      <c r="AO60" s="5"/>
      <c r="AP60" s="18"/>
    </row>
    <row r="61" spans="1:42" ht="15.6">
      <c r="A61" s="45"/>
      <c r="B61" s="253">
        <f>+'Ark1'!C798</f>
        <v>2010</v>
      </c>
      <c r="C61" s="253">
        <f>+'Ark1'!H798</f>
        <v>2</v>
      </c>
      <c r="D61" s="260" t="s">
        <v>7</v>
      </c>
      <c r="E61" s="253">
        <f>+'Ark1'!Q798</f>
        <v>1807</v>
      </c>
      <c r="F61" s="254">
        <f t="shared" si="64"/>
        <v>223</v>
      </c>
      <c r="G61" s="432">
        <f>+'Ark1'!R798</f>
        <v>2853</v>
      </c>
      <c r="H61" s="256">
        <f t="shared" si="65"/>
        <v>632</v>
      </c>
      <c r="I61" s="257">
        <f>+'Ark1'!AG798</f>
        <v>37.803100569762819</v>
      </c>
      <c r="J61" s="258">
        <f t="shared" si="66"/>
        <v>6.904380480725532</v>
      </c>
      <c r="K61" s="257">
        <f>+'Ark1'!AH798</f>
        <v>35.698753247915391</v>
      </c>
      <c r="L61" s="257"/>
      <c r="M61" s="258"/>
      <c r="N61" s="180"/>
      <c r="O61" s="180"/>
      <c r="P61" s="180"/>
      <c r="Q61" s="259">
        <f>+'Ark1'!S798</f>
        <v>7.8664563617245005</v>
      </c>
      <c r="R61" s="260">
        <f t="shared" si="67"/>
        <v>-0.41494841090043977</v>
      </c>
      <c r="S61" s="258"/>
      <c r="T61" s="260"/>
      <c r="U61" s="259">
        <f>+'Ark1'!T798</f>
        <v>7.0311952330879768</v>
      </c>
      <c r="V61" s="447">
        <f t="shared" si="68"/>
        <v>-0.4262563652911302</v>
      </c>
      <c r="W61" s="257">
        <f>+'Ark1'!U798</f>
        <v>39.15138450753593</v>
      </c>
      <c r="X61" s="258">
        <f t="shared" si="69"/>
        <v>-2.4874718634681372</v>
      </c>
      <c r="Y61" s="255">
        <f>+'Ark1'!W798</f>
        <v>21.836663161584287</v>
      </c>
      <c r="Z61" s="255">
        <f>+'Ark1'!X798</f>
        <v>94.742376445846475</v>
      </c>
      <c r="AA61" s="255">
        <f>+'Ark1'!Y798</f>
        <v>84.157027690150741</v>
      </c>
      <c r="AB61" s="257">
        <f>+'Ark1'!Z798</f>
        <v>61.794602173151077</v>
      </c>
      <c r="AC61" s="257">
        <f>+'Ark1'!AA798</f>
        <v>13.927317552692248</v>
      </c>
      <c r="AD61" s="259">
        <f>+'Ark1'!AB798</f>
        <v>2.3542043792568159</v>
      </c>
      <c r="AE61" s="259">
        <f>+'Ark1'!AC798</f>
        <v>2.3774722314036403</v>
      </c>
      <c r="AF61" s="255">
        <f>+'Ark1'!AD798</f>
        <v>72.680313650347642</v>
      </c>
      <c r="AG61" s="255">
        <f>+'Ark1'!AE798</f>
        <v>56.81630713990679</v>
      </c>
      <c r="AH61" s="255">
        <f>+'Ark1'!AF798</f>
        <v>59.767326164989335</v>
      </c>
      <c r="AI61" s="259">
        <f t="shared" si="70"/>
        <v>4.9770039656017468</v>
      </c>
      <c r="AJ61" s="255">
        <f t="shared" si="71"/>
        <v>1.5788599889319315</v>
      </c>
      <c r="AK61" s="45"/>
      <c r="AL61" s="4"/>
      <c r="AM61" s="16"/>
      <c r="AN61" s="16"/>
      <c r="AO61" s="5"/>
      <c r="AP61" s="18"/>
    </row>
    <row r="62" spans="1:42" ht="15.6">
      <c r="A62" s="45"/>
      <c r="B62" s="253">
        <f>+'Ark1'!C799</f>
        <v>2011</v>
      </c>
      <c r="C62" s="253">
        <f>+'Ark1'!H799</f>
        <v>2</v>
      </c>
      <c r="D62" s="260" t="s">
        <v>7</v>
      </c>
      <c r="E62" s="253">
        <f>+'Ark1'!Q799</f>
        <v>1754</v>
      </c>
      <c r="F62" s="254">
        <f t="shared" si="64"/>
        <v>-53</v>
      </c>
      <c r="G62" s="432">
        <f>+'Ark1'!R799</f>
        <v>2657</v>
      </c>
      <c r="H62" s="256">
        <f t="shared" si="65"/>
        <v>-196</v>
      </c>
      <c r="I62" s="257">
        <f>+'Ark1'!AG799</f>
        <v>35.866630669546439</v>
      </c>
      <c r="J62" s="258">
        <f t="shared" si="66"/>
        <v>-1.9364699002163803</v>
      </c>
      <c r="K62" s="257">
        <f>+'Ark1'!AH799</f>
        <v>35.006967108521394</v>
      </c>
      <c r="L62" s="257"/>
      <c r="M62" s="258"/>
      <c r="N62" s="180"/>
      <c r="O62" s="180"/>
      <c r="P62" s="180"/>
      <c r="Q62" s="259">
        <f>+'Ark1'!S799</f>
        <v>7.980052691004893</v>
      </c>
      <c r="R62" s="260">
        <f t="shared" si="67"/>
        <v>0.11359632928039254</v>
      </c>
      <c r="S62" s="258"/>
      <c r="T62" s="260"/>
      <c r="U62" s="259">
        <f>+'Ark1'!T799</f>
        <v>6.8904779826872407</v>
      </c>
      <c r="V62" s="447">
        <f t="shared" si="68"/>
        <v>-0.14071725040073613</v>
      </c>
      <c r="W62" s="257">
        <f>+'Ark1'!U799</f>
        <v>39.95856228829512</v>
      </c>
      <c r="X62" s="258">
        <f t="shared" si="69"/>
        <v>0.80717778075919</v>
      </c>
      <c r="Y62" s="255">
        <f>+'Ark1'!W799</f>
        <v>19.909672563041021</v>
      </c>
      <c r="Z62" s="255">
        <f>+'Ark1'!X799</f>
        <v>96.273993225442226</v>
      </c>
      <c r="AA62" s="255">
        <f>+'Ark1'!Y799</f>
        <v>87.843432442604453</v>
      </c>
      <c r="AB62" s="257">
        <f>+'Ark1'!Z799</f>
        <v>64.094843808806914</v>
      </c>
      <c r="AC62" s="257">
        <f>+'Ark1'!AA799</f>
        <v>13.434441211084836</v>
      </c>
      <c r="AD62" s="259">
        <f>+'Ark1'!AB799</f>
        <v>2.3764893151547102</v>
      </c>
      <c r="AE62" s="259">
        <f>+'Ark1'!AC799</f>
        <v>2.2845333485441723</v>
      </c>
      <c r="AF62" s="255">
        <f>+'Ark1'!AD799</f>
        <v>72.426675582955269</v>
      </c>
      <c r="AG62" s="255">
        <f>+'Ark1'!AE799</f>
        <v>49.381312652968511</v>
      </c>
      <c r="AH62" s="255">
        <f>+'Ark1'!AF799</f>
        <v>53.823449813547882</v>
      </c>
      <c r="AI62" s="259">
        <f t="shared" si="70"/>
        <v>5.0073055699665199</v>
      </c>
      <c r="AJ62" s="255">
        <f t="shared" si="71"/>
        <v>1.5148232611174459</v>
      </c>
      <c r="AK62" s="45"/>
      <c r="AL62" s="4"/>
      <c r="AM62" s="16"/>
      <c r="AN62" s="16"/>
      <c r="AO62" s="5"/>
      <c r="AP62" s="18"/>
    </row>
    <row r="63" spans="1:42" ht="15.6">
      <c r="A63" s="45"/>
      <c r="B63" s="253">
        <f>+'Ark1'!C800</f>
        <v>2012</v>
      </c>
      <c r="C63" s="253">
        <f>+'Ark1'!H800</f>
        <v>2</v>
      </c>
      <c r="D63" s="260" t="s">
        <v>7</v>
      </c>
      <c r="E63" s="253">
        <f>+'Ark1'!Q800</f>
        <v>1700</v>
      </c>
      <c r="F63" s="254">
        <f t="shared" si="64"/>
        <v>-54</v>
      </c>
      <c r="G63" s="432">
        <f>+'Ark1'!R800</f>
        <v>2539</v>
      </c>
      <c r="H63" s="256">
        <f t="shared" si="65"/>
        <v>-118</v>
      </c>
      <c r="I63" s="257">
        <f>+'Ark1'!AG800</f>
        <v>38.266767143933691</v>
      </c>
      <c r="J63" s="258">
        <f t="shared" si="66"/>
        <v>2.4001364743872529</v>
      </c>
      <c r="K63" s="257">
        <f>+'Ark1'!AH800</f>
        <v>36.821017424465758</v>
      </c>
      <c r="L63" s="257"/>
      <c r="M63" s="258"/>
      <c r="N63" s="180"/>
      <c r="O63" s="180"/>
      <c r="P63" s="180"/>
      <c r="Q63" s="259">
        <f>+'Ark1'!S800</f>
        <v>7.966916108704214</v>
      </c>
      <c r="R63" s="260">
        <f t="shared" si="67"/>
        <v>-1.3136582300679045E-2</v>
      </c>
      <c r="S63" s="258"/>
      <c r="T63" s="260"/>
      <c r="U63" s="259">
        <f>+'Ark1'!T800</f>
        <v>6.7648680582906646</v>
      </c>
      <c r="V63" s="447">
        <f t="shared" si="68"/>
        <v>-0.12560992439657603</v>
      </c>
      <c r="W63" s="257">
        <f>+'Ark1'!U800</f>
        <v>38.971051595116201</v>
      </c>
      <c r="X63" s="258">
        <f t="shared" si="69"/>
        <v>-0.98751069317891904</v>
      </c>
      <c r="Y63" s="255">
        <f>+'Ark1'!W800</f>
        <v>16.345017723513195</v>
      </c>
      <c r="Z63" s="255">
        <f>+'Ark1'!X800</f>
        <v>97.47932256794013</v>
      </c>
      <c r="AA63" s="255">
        <f>+'Ark1'!Y800</f>
        <v>88.381252461599061</v>
      </c>
      <c r="AB63" s="257">
        <f>+'Ark1'!Z800</f>
        <v>62.071681764474221</v>
      </c>
      <c r="AC63" s="257">
        <f>+'Ark1'!AA800</f>
        <v>12.274240988514435</v>
      </c>
      <c r="AD63" s="259">
        <f>+'Ark1'!AB800</f>
        <v>2.2057625265216805</v>
      </c>
      <c r="AE63" s="259">
        <f>+'Ark1'!AC800</f>
        <v>2.0458149705141877</v>
      </c>
      <c r="AF63" s="255">
        <f>+'Ark1'!AD800</f>
        <v>67.197656684755557</v>
      </c>
      <c r="AG63" s="255">
        <f>+'Ark1'!AE800</f>
        <v>40.336221923587694</v>
      </c>
      <c r="AH63" s="255">
        <f>+'Ark1'!AF800</f>
        <v>51.366151535215394</v>
      </c>
      <c r="AI63" s="259">
        <f t="shared" si="70"/>
        <v>4.8916106387186096</v>
      </c>
      <c r="AJ63" s="255">
        <f t="shared" si="71"/>
        <v>1.4935294117647058</v>
      </c>
      <c r="AK63" s="45"/>
      <c r="AL63" s="4"/>
      <c r="AM63" s="16"/>
      <c r="AN63" s="16"/>
      <c r="AO63" s="5"/>
      <c r="AP63" s="18"/>
    </row>
    <row r="64" spans="1:42" ht="15.6">
      <c r="A64" s="45"/>
      <c r="B64" s="253">
        <f>+'Ark1'!C801</f>
        <v>2013</v>
      </c>
      <c r="C64" s="253">
        <f>+'Ark1'!H801</f>
        <v>2</v>
      </c>
      <c r="D64" s="260" t="s">
        <v>7</v>
      </c>
      <c r="E64" s="253">
        <f>+'Ark1'!Q801</f>
        <v>1673</v>
      </c>
      <c r="F64" s="254">
        <f t="shared" si="64"/>
        <v>-27</v>
      </c>
      <c r="G64" s="432">
        <f>+'Ark1'!R801</f>
        <v>2540</v>
      </c>
      <c r="H64" s="256">
        <f t="shared" si="65"/>
        <v>1</v>
      </c>
      <c r="I64" s="257">
        <f>+'Ark1'!AG801</f>
        <v>37.325495958853793</v>
      </c>
      <c r="J64" s="258">
        <f t="shared" si="66"/>
        <v>-0.94127118507989849</v>
      </c>
      <c r="K64" s="257">
        <f>+'Ark1'!AH801</f>
        <v>35.854500671237119</v>
      </c>
      <c r="L64" s="257"/>
      <c r="M64" s="258"/>
      <c r="N64" s="180"/>
      <c r="O64" s="180"/>
      <c r="P64" s="180"/>
      <c r="Q64" s="259">
        <f>+'Ark1'!S801</f>
        <v>8.1606299212598419</v>
      </c>
      <c r="R64" s="260">
        <f t="shared" si="67"/>
        <v>0.19371381255562792</v>
      </c>
      <c r="S64" s="258"/>
      <c r="T64" s="260"/>
      <c r="U64" s="259">
        <f>+'Ark1'!T801</f>
        <v>7.0543307086614195</v>
      </c>
      <c r="V64" s="447">
        <f t="shared" si="68"/>
        <v>0.28946265037075491</v>
      </c>
      <c r="W64" s="257">
        <f>+'Ark1'!U801</f>
        <v>38.810393700787358</v>
      </c>
      <c r="X64" s="258">
        <f t="shared" si="69"/>
        <v>-0.16065789432884259</v>
      </c>
      <c r="Y64" s="255">
        <f>+'Ark1'!W801</f>
        <v>19.527559055118111</v>
      </c>
      <c r="Z64" s="255">
        <f>+'Ark1'!X801</f>
        <v>97.165354330708666</v>
      </c>
      <c r="AA64" s="255">
        <f>+'Ark1'!Y801</f>
        <v>86.1023622047244</v>
      </c>
      <c r="AB64" s="257">
        <f>+'Ark1'!Z801</f>
        <v>59.291338582677142</v>
      </c>
      <c r="AC64" s="257">
        <f>+'Ark1'!AA801</f>
        <v>13.294570936304629</v>
      </c>
      <c r="AD64" s="259">
        <f>+'Ark1'!AB801</f>
        <v>2.169261185608637</v>
      </c>
      <c r="AE64" s="259">
        <f>+'Ark1'!AC801</f>
        <v>2.0217812332689968</v>
      </c>
      <c r="AF64" s="255">
        <f>+'Ark1'!AD801</f>
        <v>68.657119157903594</v>
      </c>
      <c r="AG64" s="255">
        <f>+'Ark1'!AE801</f>
        <v>50.836359583393424</v>
      </c>
      <c r="AH64" s="255">
        <f>+'Ark1'!AF801</f>
        <v>51.552112860851217</v>
      </c>
      <c r="AI64" s="259">
        <f t="shared" si="70"/>
        <v>4.7558085681204121</v>
      </c>
      <c r="AJ64" s="255">
        <f t="shared" si="71"/>
        <v>1.5182307232516437</v>
      </c>
      <c r="AK64" s="45"/>
      <c r="AL64" s="4"/>
      <c r="AM64" s="16"/>
      <c r="AN64" s="16"/>
      <c r="AO64" s="5"/>
      <c r="AP64" s="18"/>
    </row>
    <row r="65" spans="1:53" ht="15.6">
      <c r="A65" s="45"/>
      <c r="B65" s="253">
        <f>+'Ark1'!C802</f>
        <v>2014</v>
      </c>
      <c r="C65" s="253">
        <f>+'Ark1'!H802</f>
        <v>2</v>
      </c>
      <c r="D65" s="260" t="s">
        <v>7</v>
      </c>
      <c r="E65" s="253">
        <f>+'Ark1'!Q802</f>
        <v>1518</v>
      </c>
      <c r="F65" s="254">
        <f t="shared" si="64"/>
        <v>-155</v>
      </c>
      <c r="G65" s="432">
        <f>+'Ark1'!R802</f>
        <v>2239</v>
      </c>
      <c r="H65" s="256">
        <f t="shared" si="65"/>
        <v>-301</v>
      </c>
      <c r="I65" s="257">
        <f>+'Ark1'!AG802</f>
        <v>33.517964071856291</v>
      </c>
      <c r="J65" s="258">
        <f t="shared" si="66"/>
        <v>-3.8075318869975021</v>
      </c>
      <c r="K65" s="257">
        <f>+'Ark1'!AH802</f>
        <v>32.912065069372709</v>
      </c>
      <c r="L65" s="257"/>
      <c r="M65" s="258"/>
      <c r="N65" s="180"/>
      <c r="O65" s="180"/>
      <c r="P65" s="180"/>
      <c r="Q65" s="259">
        <f>+'Ark1'!S802</f>
        <v>8.0442161679321149</v>
      </c>
      <c r="R65" s="260">
        <f t="shared" si="67"/>
        <v>-0.11641375332772697</v>
      </c>
      <c r="S65" s="258"/>
      <c r="T65" s="260"/>
      <c r="U65" s="259">
        <f>+'Ark1'!T802</f>
        <v>7.0602947744528812</v>
      </c>
      <c r="V65" s="447">
        <f t="shared" si="68"/>
        <v>5.9640657914616924E-3</v>
      </c>
      <c r="W65" s="257">
        <f>+'Ark1'!U802</f>
        <v>39.777221974095454</v>
      </c>
      <c r="X65" s="258">
        <f t="shared" si="69"/>
        <v>0.96682827330809573</v>
      </c>
      <c r="Y65" s="255">
        <f>+'Ark1'!W802</f>
        <v>20.098258150960248</v>
      </c>
      <c r="Z65" s="255">
        <f>+'Ark1'!X802</f>
        <v>96.382313532827183</v>
      </c>
      <c r="AA65" s="255">
        <f>+'Ark1'!Y802</f>
        <v>88.343010272443053</v>
      </c>
      <c r="AB65" s="257">
        <f>+'Ark1'!Z802</f>
        <v>63.555158552925398</v>
      </c>
      <c r="AC65" s="257">
        <f>+'Ark1'!AA802</f>
        <v>13.126311471442698</v>
      </c>
      <c r="AD65" s="259">
        <f>+'Ark1'!AB802</f>
        <v>2.1239633836959686</v>
      </c>
      <c r="AE65" s="259">
        <f>+'Ark1'!AC802</f>
        <v>2.0385805653700886</v>
      </c>
      <c r="AF65" s="255">
        <f>+'Ark1'!AD802</f>
        <v>68.565008225838511</v>
      </c>
      <c r="AG65" s="255">
        <f>+'Ark1'!AE802</f>
        <v>47.993984403077341</v>
      </c>
      <c r="AH65" s="255">
        <f>+'Ark1'!AF802</f>
        <v>48.625425958294677</v>
      </c>
      <c r="AI65" s="259">
        <f t="shared" si="70"/>
        <v>4.944822608405957</v>
      </c>
      <c r="AJ65" s="255">
        <f t="shared" si="71"/>
        <v>1.4749670619235837</v>
      </c>
      <c r="AK65" s="45"/>
      <c r="AL65" s="4"/>
      <c r="AM65" s="16"/>
      <c r="AN65" s="16"/>
      <c r="AO65" s="5"/>
      <c r="AP65" s="18"/>
    </row>
    <row r="66" spans="1:53" ht="15.6">
      <c r="A66" s="45"/>
      <c r="B66" s="253">
        <f>+'Ark1'!C803</f>
        <v>2015</v>
      </c>
      <c r="C66" s="253">
        <f>+'Ark1'!H803</f>
        <v>2</v>
      </c>
      <c r="D66" s="260" t="s">
        <v>7</v>
      </c>
      <c r="E66" s="253">
        <f>+'Ark1'!Q803</f>
        <v>1429</v>
      </c>
      <c r="F66" s="254">
        <f t="shared" ref="F66:F67" si="72">+E66-E65</f>
        <v>-89</v>
      </c>
      <c r="G66" s="432">
        <f>+'Ark1'!R803</f>
        <v>2121</v>
      </c>
      <c r="H66" s="256">
        <f t="shared" ref="H66:H67" si="73">+G66-G65</f>
        <v>-118</v>
      </c>
      <c r="I66" s="257">
        <f>+'Ark1'!AG803</f>
        <v>33.898034201694102</v>
      </c>
      <c r="J66" s="258">
        <f t="shared" ref="J66:J67" si="74">+I66-I65</f>
        <v>0.38007012983781152</v>
      </c>
      <c r="K66" s="257">
        <f>+'Ark1'!AH803</f>
        <v>33.189637904148071</v>
      </c>
      <c r="L66" s="257"/>
      <c r="M66" s="258"/>
      <c r="N66" s="180"/>
      <c r="O66" s="180"/>
      <c r="P66" s="180"/>
      <c r="Q66" s="259">
        <f>+'Ark1'!S803</f>
        <v>8.2748703441772751</v>
      </c>
      <c r="R66" s="260">
        <f t="shared" ref="R66:R67" si="75">+Q66-Q65</f>
        <v>0.23065417624516016</v>
      </c>
      <c r="S66" s="258"/>
      <c r="T66" s="260"/>
      <c r="U66" s="259">
        <f>+'Ark1'!T803</f>
        <v>7.2805280528052814</v>
      </c>
      <c r="V66" s="447">
        <f t="shared" ref="V66:V67" si="76">+U66-U65</f>
        <v>0.22023327835240014</v>
      </c>
      <c r="W66" s="257">
        <f>+'Ark1'!U803</f>
        <v>41.402923149457749</v>
      </c>
      <c r="X66" s="258">
        <f t="shared" ref="X66:X67" si="77">+W66-W65</f>
        <v>1.6257011753622947</v>
      </c>
      <c r="Y66" s="255">
        <f>+'Ark1'!W803</f>
        <v>25.648279113625644</v>
      </c>
      <c r="Z66" s="255">
        <f>+'Ark1'!X803</f>
        <v>98.82131070249882</v>
      </c>
      <c r="AA66" s="255">
        <f>+'Ark1'!Y803</f>
        <v>91.937765205091935</v>
      </c>
      <c r="AB66" s="257">
        <f>+'Ark1'!Z803</f>
        <v>67.892503536067892</v>
      </c>
      <c r="AC66" s="257">
        <f>+'Ark1'!AA803</f>
        <v>12.759270822687348</v>
      </c>
      <c r="AD66" s="259">
        <f>+'Ark1'!AB803</f>
        <v>2.0700543999922361</v>
      </c>
      <c r="AE66" s="259">
        <f>+'Ark1'!AC803</f>
        <v>2.2173383265526425</v>
      </c>
      <c r="AF66" s="255">
        <f>+'Ark1'!AD803</f>
        <v>67.856377271900882</v>
      </c>
      <c r="AG66" s="255">
        <f>+'Ark1'!AE803</f>
        <v>49.625536547295113</v>
      </c>
      <c r="AH66" s="255">
        <f>+'Ark1'!AF803</f>
        <v>47.747866767824448</v>
      </c>
      <c r="AI66" s="259">
        <f t="shared" ref="AI66:AI67" si="78">+W66/Q66</f>
        <v>5.0034527947125449</v>
      </c>
      <c r="AJ66" s="255">
        <f t="shared" ref="AJ66:AJ67" si="79">+G66/E66</f>
        <v>1.4842547235829251</v>
      </c>
      <c r="AK66" s="45"/>
      <c r="AL66" s="4"/>
      <c r="AM66" s="16"/>
      <c r="AN66" s="16"/>
      <c r="AO66" s="5"/>
      <c r="AP66" s="18"/>
    </row>
    <row r="67" spans="1:53" ht="15.6">
      <c r="A67" s="45"/>
      <c r="B67" s="253">
        <f>+'Ark1'!C804</f>
        <v>2016</v>
      </c>
      <c r="C67" s="253">
        <f>+'Ark1'!H804</f>
        <v>2</v>
      </c>
      <c r="D67" s="260" t="s">
        <v>7</v>
      </c>
      <c r="E67" s="253">
        <f>+'Ark1'!Q804</f>
        <v>1474</v>
      </c>
      <c r="F67" s="254">
        <f t="shared" si="72"/>
        <v>45</v>
      </c>
      <c r="G67" s="432">
        <f>+'Ark1'!R804</f>
        <v>2172</v>
      </c>
      <c r="H67" s="256">
        <f t="shared" si="73"/>
        <v>51</v>
      </c>
      <c r="I67" s="257">
        <f>+'Ark1'!AG804</f>
        <v>33.089579524680076</v>
      </c>
      <c r="J67" s="258">
        <f t="shared" si="74"/>
        <v>-0.8084546770140264</v>
      </c>
      <c r="K67" s="257">
        <f>+'Ark1'!AH804</f>
        <v>32.326469982908741</v>
      </c>
      <c r="L67" s="257"/>
      <c r="M67" s="258"/>
      <c r="N67" s="180"/>
      <c r="O67" s="180"/>
      <c r="P67" s="180"/>
      <c r="Q67" s="259">
        <f>+'Ark1'!S804</f>
        <v>8.2882136279926311</v>
      </c>
      <c r="R67" s="260">
        <f t="shared" si="75"/>
        <v>1.3343283815355989E-2</v>
      </c>
      <c r="S67" s="258"/>
      <c r="T67" s="260"/>
      <c r="U67" s="259">
        <f>+'Ark1'!T804</f>
        <v>7.1869244935543275</v>
      </c>
      <c r="V67" s="447">
        <f t="shared" si="76"/>
        <v>-9.3603559250953872E-2</v>
      </c>
      <c r="W67" s="257">
        <f>+'Ark1'!U804</f>
        <v>41.581261510128904</v>
      </c>
      <c r="X67" s="258">
        <f t="shared" si="77"/>
        <v>0.17833836067115527</v>
      </c>
      <c r="Y67" s="255">
        <f>+'Ark1'!W804</f>
        <v>21.639042357274409</v>
      </c>
      <c r="Z67" s="255">
        <f>+'Ark1'!X804</f>
        <v>98.526703499079218</v>
      </c>
      <c r="AA67" s="255">
        <f>+'Ark1'!Y804</f>
        <v>90.97605893186001</v>
      </c>
      <c r="AB67" s="257">
        <f>+'Ark1'!Z804</f>
        <v>67.403314917127076</v>
      </c>
      <c r="AC67" s="257">
        <f>+'Ark1'!AA804</f>
        <v>12.996448150274478</v>
      </c>
      <c r="AD67" s="259">
        <f>+'Ark1'!AB804</f>
        <v>1.9634761556136304</v>
      </c>
      <c r="AE67" s="259">
        <f>+'Ark1'!AC804</f>
        <v>2.0563100406429613</v>
      </c>
      <c r="AF67" s="255">
        <f>+'Ark1'!AD804</f>
        <v>68.886496897317883</v>
      </c>
      <c r="AG67" s="255">
        <f>+'Ark1'!AE804</f>
        <v>42.223172640364773</v>
      </c>
      <c r="AH67" s="255">
        <f>+'Ark1'!AF804</f>
        <v>49.808918984808088</v>
      </c>
      <c r="AI67" s="259">
        <f t="shared" si="78"/>
        <v>5.0169147872458622</v>
      </c>
      <c r="AJ67" s="255">
        <f t="shared" si="79"/>
        <v>1.4735413839891451</v>
      </c>
      <c r="AK67" s="45"/>
      <c r="AL67" s="4"/>
      <c r="AM67" s="16"/>
      <c r="AN67" s="16"/>
      <c r="AO67" s="5"/>
      <c r="AP67" s="18"/>
    </row>
    <row r="68" spans="1:53" ht="15.6">
      <c r="A68" s="45"/>
      <c r="B68" s="253">
        <f>+'Ark1'!C805</f>
        <v>2017</v>
      </c>
      <c r="C68" s="253">
        <f>+'Ark1'!H805</f>
        <v>2</v>
      </c>
      <c r="D68" s="260" t="s">
        <v>7</v>
      </c>
      <c r="E68" s="253">
        <f>+'Ark1'!Q805</f>
        <v>1393</v>
      </c>
      <c r="F68" s="254">
        <f t="shared" ref="F68:F69" si="80">+E68-E67</f>
        <v>-81</v>
      </c>
      <c r="G68" s="432">
        <f>+'Ark1'!R805</f>
        <v>2128</v>
      </c>
      <c r="H68" s="256">
        <f t="shared" ref="H68:H69" si="81">+G68-G67</f>
        <v>-44</v>
      </c>
      <c r="I68" s="257">
        <f>+'Ark1'!AG805</f>
        <v>34.08071748878924</v>
      </c>
      <c r="J68" s="258">
        <f t="shared" ref="J68:J69" si="82">+I68-I67</f>
        <v>0.99113796410916422</v>
      </c>
      <c r="K68" s="257">
        <f>+'Ark1'!AH805</f>
        <v>32.838438882692763</v>
      </c>
      <c r="L68" s="257"/>
      <c r="M68" s="258"/>
      <c r="N68" s="180"/>
      <c r="O68" s="180"/>
      <c r="P68" s="180"/>
      <c r="Q68" s="259">
        <f>+'Ark1'!S805</f>
        <v>8.0775375939849621</v>
      </c>
      <c r="R68" s="260">
        <f t="shared" ref="R68:R69" si="83">+Q68-Q67</f>
        <v>-0.21067603400766899</v>
      </c>
      <c r="S68" s="258"/>
      <c r="T68" s="260"/>
      <c r="U68" s="259">
        <f>+'Ark1'!T805</f>
        <v>7.1677631578947354</v>
      </c>
      <c r="V68" s="447">
        <f t="shared" ref="V68:V69" si="84">+U68-U67</f>
        <v>-1.9161335659592105E-2</v>
      </c>
      <c r="W68" s="257">
        <f>+'Ark1'!U805</f>
        <v>40.055874060150387</v>
      </c>
      <c r="X68" s="258">
        <f t="shared" ref="X68:X69" si="85">+W68-W67</f>
        <v>-1.5253874499785169</v>
      </c>
      <c r="Y68" s="255">
        <f>+'Ark1'!W805</f>
        <v>18.374060150375939</v>
      </c>
      <c r="Z68" s="255">
        <f>+'Ark1'!X805</f>
        <v>97.791353383458627</v>
      </c>
      <c r="AA68" s="255">
        <f>+'Ark1'!Y805</f>
        <v>86.842105263157904</v>
      </c>
      <c r="AB68" s="257">
        <f>+'Ark1'!Z805</f>
        <v>63.768796992481199</v>
      </c>
      <c r="AC68" s="257">
        <f>+'Ark1'!AA805</f>
        <v>13.598734367494355</v>
      </c>
      <c r="AD68" s="259">
        <f>+'Ark1'!AB805</f>
        <v>1.978764886971164</v>
      </c>
      <c r="AE68" s="259">
        <f>+'Ark1'!AC805</f>
        <v>1.85279566154897</v>
      </c>
      <c r="AF68" s="255">
        <f>+'Ark1'!AD805</f>
        <v>70.284455582959183</v>
      </c>
      <c r="AG68" s="255">
        <f>+'Ark1'!AE805</f>
        <v>40.653332796512608</v>
      </c>
      <c r="AH68" s="255">
        <f>+'Ark1'!AF805</f>
        <v>42.85332086657764</v>
      </c>
      <c r="AI68" s="259">
        <f t="shared" ref="AI68:AI69" si="86">+W68/Q68</f>
        <v>4.9589214032229929</v>
      </c>
      <c r="AJ68" s="255">
        <f t="shared" ref="AJ68:AJ69" si="87">+G68/E68</f>
        <v>1.5276381909547738</v>
      </c>
      <c r="AK68" s="45"/>
      <c r="AL68" s="4"/>
      <c r="AM68" s="16"/>
      <c r="AN68" s="16"/>
      <c r="AO68" s="5"/>
      <c r="AP68" s="18"/>
    </row>
    <row r="69" spans="1:53" ht="15.6">
      <c r="A69" s="45"/>
      <c r="B69" s="253">
        <f>+'Ark1'!C806</f>
        <v>2018</v>
      </c>
      <c r="C69" s="253">
        <f>+'Ark1'!H806</f>
        <v>2</v>
      </c>
      <c r="D69" s="260" t="s">
        <v>7</v>
      </c>
      <c r="E69" s="253">
        <f>+'Ark1'!Q806</f>
        <v>1229</v>
      </c>
      <c r="F69" s="254">
        <f t="shared" si="80"/>
        <v>-164</v>
      </c>
      <c r="G69" s="432">
        <f>+'Ark1'!R806</f>
        <v>1827</v>
      </c>
      <c r="H69" s="256">
        <f t="shared" si="81"/>
        <v>-301</v>
      </c>
      <c r="I69" s="257">
        <f>+'Ark1'!AG806</f>
        <v>32.625</v>
      </c>
      <c r="J69" s="258">
        <f t="shared" si="82"/>
        <v>-1.4557174887892401</v>
      </c>
      <c r="K69" s="257">
        <f>+'Ark1'!AH806</f>
        <v>31.9756958363925</v>
      </c>
      <c r="L69" s="257"/>
      <c r="M69" s="258"/>
      <c r="N69" s="180"/>
      <c r="O69" s="180"/>
      <c r="P69" s="180"/>
      <c r="Q69" s="259">
        <f>+'Ark1'!S806</f>
        <v>8.1707717569786542</v>
      </c>
      <c r="R69" s="260">
        <f t="shared" si="83"/>
        <v>9.3234162993692138E-2</v>
      </c>
      <c r="S69" s="258"/>
      <c r="T69" s="260"/>
      <c r="U69" s="259">
        <f>+'Ark1'!T806</f>
        <v>7.2933771209633278</v>
      </c>
      <c r="V69" s="447">
        <f t="shared" si="84"/>
        <v>0.1256139630685924</v>
      </c>
      <c r="W69" s="257">
        <f>+'Ark1'!U806</f>
        <v>41.3967159277504</v>
      </c>
      <c r="X69" s="258">
        <f t="shared" si="85"/>
        <v>1.3408418676000124</v>
      </c>
      <c r="Y69" s="255">
        <f>+'Ark1'!W806</f>
        <v>21.948549534756424</v>
      </c>
      <c r="Z69" s="255">
        <f>+'Ark1'!X806</f>
        <v>98.357963875205243</v>
      </c>
      <c r="AA69" s="255">
        <f>+'Ark1'!Y806</f>
        <v>90.85933223864258</v>
      </c>
      <c r="AB69" s="257">
        <f>+'Ark1'!Z806</f>
        <v>68.637110016420365</v>
      </c>
      <c r="AC69" s="257">
        <f>+'Ark1'!AA806</f>
        <v>12.731209691797323</v>
      </c>
      <c r="AD69" s="259">
        <f>+'Ark1'!AB806</f>
        <v>2.0642020384962665</v>
      </c>
      <c r="AE69" s="259">
        <f>+'Ark1'!AC806</f>
        <v>1.9193865706063504</v>
      </c>
      <c r="AF69" s="255">
        <f>+'Ark1'!AD806</f>
        <v>69.953976133312651</v>
      </c>
      <c r="AG69" s="255">
        <f>+'Ark1'!AE806</f>
        <v>46.980545245596879</v>
      </c>
      <c r="AH69" s="255">
        <f>+'Ark1'!AF806</f>
        <v>44.752805889869151</v>
      </c>
      <c r="AI69" s="259">
        <f t="shared" si="86"/>
        <v>5.0664389067524098</v>
      </c>
      <c r="AJ69" s="255">
        <f t="shared" si="87"/>
        <v>1.4865744507729861</v>
      </c>
      <c r="AK69" s="45"/>
      <c r="AL69" s="4"/>
      <c r="AM69" s="16"/>
      <c r="AN69" s="16"/>
      <c r="AO69" s="5"/>
      <c r="AP69" s="18"/>
    </row>
    <row r="70" spans="1:53" ht="15.6">
      <c r="A70" s="45"/>
      <c r="B70" s="253">
        <f>+'Ark1'!C807</f>
        <v>2019</v>
      </c>
      <c r="C70" s="253">
        <f>+'Ark1'!H807</f>
        <v>2</v>
      </c>
      <c r="D70" s="260" t="s">
        <v>7</v>
      </c>
      <c r="E70" s="253">
        <f>+'Ark1'!Q807</f>
        <v>1157</v>
      </c>
      <c r="F70" s="254">
        <f t="shared" ref="F70:F71" si="88">+E70-E69</f>
        <v>-72</v>
      </c>
      <c r="G70" s="432">
        <f>+'Ark1'!R807</f>
        <v>1738</v>
      </c>
      <c r="H70" s="256">
        <f t="shared" ref="H70:H71" si="89">+G70-G69</f>
        <v>-89</v>
      </c>
      <c r="I70" s="257">
        <f>+'Ark1'!AG807</f>
        <v>32.897974635623697</v>
      </c>
      <c r="J70" s="258">
        <f t="shared" ref="J70:J71" si="90">+I70-I69</f>
        <v>0.27297463562369728</v>
      </c>
      <c r="K70" s="257">
        <f>+'Ark1'!AH807</f>
        <v>32.707753938050743</v>
      </c>
      <c r="L70" s="257"/>
      <c r="M70" s="258"/>
      <c r="N70" s="180"/>
      <c r="O70" s="180"/>
      <c r="P70" s="180"/>
      <c r="Q70" s="259">
        <f>+'Ark1'!S807</f>
        <v>8.1283084004603001</v>
      </c>
      <c r="R70" s="260">
        <f t="shared" ref="R70:R71" si="91">+Q70-Q69</f>
        <v>-4.246335651835409E-2</v>
      </c>
      <c r="S70" s="258"/>
      <c r="T70" s="260"/>
      <c r="U70" s="259">
        <f>+'Ark1'!T807</f>
        <v>7.5713463751438415</v>
      </c>
      <c r="V70" s="447">
        <f t="shared" ref="V70:V71" si="92">+U70-U69</f>
        <v>0.27796925418051366</v>
      </c>
      <c r="W70" s="257">
        <f>+'Ark1'!U807</f>
        <v>43.534349827387807</v>
      </c>
      <c r="X70" s="258">
        <f t="shared" ref="X70:X71" si="93">+W70-W69</f>
        <v>2.1376338996374074</v>
      </c>
      <c r="Y70" s="255">
        <f>+'Ark1'!W807</f>
        <v>26.237054085155354</v>
      </c>
      <c r="Z70" s="255">
        <f>+'Ark1'!X807</f>
        <v>98.676639815880321</v>
      </c>
      <c r="AA70" s="255">
        <f>+'Ark1'!Y807</f>
        <v>93.03797468354432</v>
      </c>
      <c r="AB70" s="257">
        <f>+'Ark1'!Z807</f>
        <v>72.094361334867699</v>
      </c>
      <c r="AC70" s="257">
        <f>+'Ark1'!AA807</f>
        <v>13.372599196578284</v>
      </c>
      <c r="AD70" s="259">
        <f>+'Ark1'!AB807</f>
        <v>1.8836079320277963</v>
      </c>
      <c r="AE70" s="259">
        <f>+'Ark1'!AC807</f>
        <v>1.9275802502375781</v>
      </c>
      <c r="AF70" s="255">
        <f>+'Ark1'!AD807</f>
        <v>69.973791192756991</v>
      </c>
      <c r="AG70" s="255">
        <f>+'Ark1'!AE807</f>
        <v>41.478098892307685</v>
      </c>
      <c r="AH70" s="255">
        <f>+'Ark1'!AF807</f>
        <v>40.482601743274699</v>
      </c>
      <c r="AI70" s="259">
        <f t="shared" ref="AI70:AI71" si="94">+W70/Q70</f>
        <v>5.3558929709067744</v>
      </c>
      <c r="AJ70" s="255">
        <f t="shared" ref="AJ70:AJ71" si="95">+G70/E70</f>
        <v>1.502160760587727</v>
      </c>
      <c r="AK70" s="45"/>
      <c r="AL70" s="4"/>
      <c r="AM70" s="16"/>
      <c r="AN70" s="16"/>
      <c r="AO70" s="5"/>
      <c r="AP70" s="18"/>
    </row>
    <row r="71" spans="1:53" ht="15.6">
      <c r="A71" s="45"/>
      <c r="B71" s="253">
        <f>+'Ark1'!C808</f>
        <v>2020</v>
      </c>
      <c r="C71" s="253">
        <f>+'Ark1'!H808</f>
        <v>2</v>
      </c>
      <c r="D71" s="260" t="s">
        <v>7</v>
      </c>
      <c r="E71" s="253">
        <f>+'Ark1'!Q808</f>
        <v>1183</v>
      </c>
      <c r="F71" s="254">
        <f t="shared" si="88"/>
        <v>26</v>
      </c>
      <c r="G71" s="432">
        <f>+'Ark1'!R808</f>
        <v>1817</v>
      </c>
      <c r="H71" s="256">
        <f t="shared" si="89"/>
        <v>79</v>
      </c>
      <c r="I71" s="257">
        <f>+'Ark1'!AG808</f>
        <v>36.31820907455527</v>
      </c>
      <c r="J71" s="258">
        <f t="shared" si="90"/>
        <v>3.4202344389315726</v>
      </c>
      <c r="K71" s="257">
        <f>+'Ark1'!AH808</f>
        <v>35.161684764537931</v>
      </c>
      <c r="L71" s="257"/>
      <c r="M71" s="258"/>
      <c r="N71" s="180"/>
      <c r="O71" s="180"/>
      <c r="P71" s="180"/>
      <c r="Q71" s="259">
        <f>+'Ark1'!S808</f>
        <v>8.0572372041827194</v>
      </c>
      <c r="R71" s="260">
        <f t="shared" si="91"/>
        <v>-7.1071196277580739E-2</v>
      </c>
      <c r="S71" s="258"/>
      <c r="T71" s="260"/>
      <c r="U71" s="259">
        <f>+'Ark1'!T808</f>
        <v>7.4039625756741891</v>
      </c>
      <c r="V71" s="447">
        <f t="shared" si="92"/>
        <v>-0.16738379946965232</v>
      </c>
      <c r="W71" s="257">
        <f>+'Ark1'!U808</f>
        <v>41.612768299394531</v>
      </c>
      <c r="X71" s="258">
        <f t="shared" si="93"/>
        <v>-1.9215815279932755</v>
      </c>
      <c r="Y71" s="255">
        <f>+'Ark1'!W808</f>
        <v>24.325811777655478</v>
      </c>
      <c r="Z71" s="255">
        <f>+'Ark1'!X808</f>
        <v>99.064391854705562</v>
      </c>
      <c r="AA71" s="255">
        <f>+'Ark1'!Y808</f>
        <v>91.24931205283437</v>
      </c>
      <c r="AB71" s="257">
        <f>+'Ark1'!Z808</f>
        <v>68.794716565767757</v>
      </c>
      <c r="AC71" s="257">
        <f>+'Ark1'!AA808</f>
        <v>12.901300181828924</v>
      </c>
      <c r="AD71" s="259">
        <f>+'Ark1'!AB808</f>
        <v>1.8292624367792163</v>
      </c>
      <c r="AE71" s="259">
        <f>+'Ark1'!AC808</f>
        <v>1.9356021206127012</v>
      </c>
      <c r="AF71" s="255">
        <f>+'Ark1'!AD808</f>
        <v>71.00068980225538</v>
      </c>
      <c r="AG71" s="255">
        <f>+'Ark1'!AE808</f>
        <v>39.832580364014589</v>
      </c>
      <c r="AH71" s="255">
        <f>+'Ark1'!AF808</f>
        <v>41.952119137163095</v>
      </c>
      <c r="AI71" s="259">
        <f t="shared" si="94"/>
        <v>5.1646448087431596</v>
      </c>
      <c r="AJ71" s="255">
        <f t="shared" si="95"/>
        <v>1.5359256128486898</v>
      </c>
      <c r="AK71" s="45"/>
      <c r="AL71" s="4"/>
      <c r="AM71" s="16"/>
      <c r="AN71" s="16"/>
      <c r="AO71" s="5"/>
      <c r="AP71" s="18"/>
    </row>
    <row r="72" spans="1:53" s="516" customFormat="1" ht="15.6">
      <c r="A72" s="45"/>
      <c r="B72" s="253">
        <f>+'Ark1'!C809</f>
        <v>2021</v>
      </c>
      <c r="C72" s="253">
        <f>+'Ark1'!H809</f>
        <v>2</v>
      </c>
      <c r="D72" s="260" t="s">
        <v>7</v>
      </c>
      <c r="E72" s="253">
        <f>+'Ark1'!Q809</f>
        <v>1202</v>
      </c>
      <c r="F72" s="254">
        <f t="shared" ref="F72:F75" si="96">+E72-E71</f>
        <v>19</v>
      </c>
      <c r="G72" s="432">
        <f>+'Ark1'!R809</f>
        <v>1767</v>
      </c>
      <c r="H72" s="256">
        <f t="shared" ref="H72:H75" si="97">+G72-G71</f>
        <v>-50</v>
      </c>
      <c r="I72" s="257">
        <f>+'Ark1'!AG809</f>
        <v>35.157182650218857</v>
      </c>
      <c r="J72" s="258">
        <f t="shared" ref="J72:J75" si="98">+I72-I71</f>
        <v>-1.1610264243364128</v>
      </c>
      <c r="K72" s="257">
        <f>+'Ark1'!AH809</f>
        <v>34.337518986265451</v>
      </c>
      <c r="L72" s="257"/>
      <c r="M72" s="258"/>
      <c r="N72" s="180"/>
      <c r="O72" s="180"/>
      <c r="P72" s="180"/>
      <c r="Q72" s="259">
        <f>+'Ark1'!S809</f>
        <v>8.301075268817204</v>
      </c>
      <c r="R72" s="260">
        <f t="shared" ref="R72:R75" si="99">+Q72-Q71</f>
        <v>0.24383806463448465</v>
      </c>
      <c r="S72" s="258"/>
      <c r="T72" s="260"/>
      <c r="U72" s="259">
        <f>+'Ark1'!T809</f>
        <v>7.4934917940011312</v>
      </c>
      <c r="V72" s="447">
        <f t="shared" ref="V72:V75" si="100">+U72-U71</f>
        <v>8.9529218326942051E-2</v>
      </c>
      <c r="W72" s="257">
        <f>+'Ark1'!U809</f>
        <v>43.329088851160222</v>
      </c>
      <c r="X72" s="258">
        <f t="shared" ref="X72:X75" si="101">+W72-W71</f>
        <v>1.7163205517656905</v>
      </c>
      <c r="Y72" s="255">
        <f>+'Ark1'!W809</f>
        <v>28.353140916808155</v>
      </c>
      <c r="Z72" s="255">
        <f>+'Ark1'!X809</f>
        <v>99.094510469722735</v>
      </c>
      <c r="AA72" s="255">
        <f>+'Ark1'!Y809</f>
        <v>92.982456140350877</v>
      </c>
      <c r="AB72" s="257">
        <f>+'Ark1'!Z809</f>
        <v>72.665534804753818</v>
      </c>
      <c r="AC72" s="257">
        <f>+'Ark1'!AA809</f>
        <v>12.794478878615919</v>
      </c>
      <c r="AD72" s="259">
        <f>+'Ark1'!AB809</f>
        <v>1.777974397485808</v>
      </c>
      <c r="AE72" s="259">
        <f>+'Ark1'!AC809</f>
        <v>2.0814859026408215</v>
      </c>
      <c r="AF72" s="255">
        <f>+'Ark1'!AD809</f>
        <v>70.038827181009395</v>
      </c>
      <c r="AG72" s="255">
        <f>+'Ark1'!AE809</f>
        <v>40.421546446827243</v>
      </c>
      <c r="AH72" s="255">
        <f>+'Ark1'!AF809</f>
        <v>42.213008414253949</v>
      </c>
      <c r="AI72" s="259">
        <f t="shared" ref="AI72:AI75" si="102">+W72/Q72</f>
        <v>5.2196959367330322</v>
      </c>
      <c r="AJ72" s="255">
        <f t="shared" ref="AJ72:AJ75" si="103">+G72/E72</f>
        <v>1.4700499168053245</v>
      </c>
      <c r="AK72" s="45"/>
      <c r="AL72" s="4"/>
      <c r="AM72" s="16"/>
      <c r="AN72" s="16"/>
      <c r="AO72" s="5"/>
      <c r="AP72" s="18"/>
    </row>
    <row r="73" spans="1:53" s="516" customFormat="1" ht="15.6">
      <c r="A73" s="45"/>
      <c r="B73" s="253">
        <f>+'Ark1'!C810</f>
        <v>2022</v>
      </c>
      <c r="C73" s="253">
        <f>+'Ark1'!H810</f>
        <v>2</v>
      </c>
      <c r="D73" s="260" t="s">
        <v>7</v>
      </c>
      <c r="E73" s="253">
        <f>+'Ark1'!Q810</f>
        <v>1138</v>
      </c>
      <c r="F73" s="254">
        <f t="shared" si="96"/>
        <v>-64</v>
      </c>
      <c r="G73" s="432">
        <f>+'Ark1'!R810</f>
        <v>1730</v>
      </c>
      <c r="H73" s="256">
        <f t="shared" si="97"/>
        <v>-37</v>
      </c>
      <c r="I73" s="257">
        <f>+'Ark1'!AG810</f>
        <v>34.544728434504798</v>
      </c>
      <c r="J73" s="258">
        <f t="shared" si="98"/>
        <v>-0.61245421571405956</v>
      </c>
      <c r="K73" s="257">
        <f>+'Ark1'!AH810</f>
        <v>34.050593565494729</v>
      </c>
      <c r="L73" s="257"/>
      <c r="M73" s="258"/>
      <c r="N73" s="180"/>
      <c r="O73" s="180"/>
      <c r="P73" s="180"/>
      <c r="Q73" s="259">
        <f>+'Ark1'!S810</f>
        <v>8.1421965317919067</v>
      </c>
      <c r="R73" s="260">
        <f t="shared" si="99"/>
        <v>-0.15887873702529731</v>
      </c>
      <c r="S73" s="258"/>
      <c r="T73" s="260"/>
      <c r="U73" s="259">
        <f>+'Ark1'!T810</f>
        <v>7.5572254335260114</v>
      </c>
      <c r="V73" s="447">
        <f t="shared" si="100"/>
        <v>6.3733639524880203E-2</v>
      </c>
      <c r="W73" s="257">
        <f>+'Ark1'!U810</f>
        <v>42.913063583815052</v>
      </c>
      <c r="X73" s="258">
        <f t="shared" si="101"/>
        <v>-0.41602526734516942</v>
      </c>
      <c r="Y73" s="255">
        <f>+'Ark1'!W810</f>
        <v>27.341040462427738</v>
      </c>
      <c r="Z73" s="255">
        <f>+'Ark1'!X810</f>
        <v>99.132947976878626</v>
      </c>
      <c r="AA73" s="255">
        <f>+'Ark1'!Y810</f>
        <v>94.971098265895989</v>
      </c>
      <c r="AB73" s="257">
        <f>+'Ark1'!Z810</f>
        <v>70.693641618497111</v>
      </c>
      <c r="AC73" s="257">
        <f>+'Ark1'!AA810</f>
        <v>12.701900653438702</v>
      </c>
      <c r="AD73" s="259">
        <f>+'Ark1'!AB810</f>
        <v>1.9099707429256396</v>
      </c>
      <c r="AE73" s="259">
        <f>+'Ark1'!AC810</f>
        <v>1.9983858633923339</v>
      </c>
      <c r="AF73" s="255">
        <f>+'Ark1'!AD810</f>
        <v>71.562090291454567</v>
      </c>
      <c r="AG73" s="255">
        <f>+'Ark1'!AE810</f>
        <v>46.23518626703197</v>
      </c>
      <c r="AH73" s="255">
        <f>+'Ark1'!AF810</f>
        <v>47.960673682289368</v>
      </c>
      <c r="AI73" s="259">
        <f t="shared" si="102"/>
        <v>5.2704529319892126</v>
      </c>
      <c r="AJ73" s="255">
        <f t="shared" si="103"/>
        <v>1.5202108963093146</v>
      </c>
      <c r="AK73" s="45"/>
      <c r="AL73" s="4"/>
      <c r="AM73" s="16"/>
      <c r="AN73" s="16"/>
      <c r="AO73" s="5"/>
      <c r="AP73" s="18"/>
    </row>
    <row r="74" spans="1:53" ht="15.6">
      <c r="A74" s="45"/>
      <c r="B74" s="253">
        <f>+'Ark1'!C811</f>
        <v>2023</v>
      </c>
      <c r="C74" s="253">
        <f>+'Ark1'!H811</f>
        <v>2</v>
      </c>
      <c r="D74" s="260" t="s">
        <v>7</v>
      </c>
      <c r="E74" s="253">
        <f>+'Ark1'!Q811</f>
        <v>1190</v>
      </c>
      <c r="F74" s="254">
        <f t="shared" si="96"/>
        <v>52</v>
      </c>
      <c r="G74" s="432">
        <f>+'Ark1'!R811</f>
        <v>1855</v>
      </c>
      <c r="H74" s="256">
        <f t="shared" si="97"/>
        <v>125</v>
      </c>
      <c r="I74" s="257">
        <f>+'Ark1'!AG811</f>
        <v>37.756971300630994</v>
      </c>
      <c r="J74" s="258">
        <f t="shared" si="98"/>
        <v>3.2122428661261964</v>
      </c>
      <c r="K74" s="257">
        <f>+'Ark1'!AH811</f>
        <v>35.962852485480958</v>
      </c>
      <c r="L74" s="257"/>
      <c r="M74" s="258"/>
      <c r="N74" s="180"/>
      <c r="O74" s="180"/>
      <c r="P74" s="180"/>
      <c r="Q74" s="259">
        <f>+'Ark1'!S811</f>
        <v>7.9094339622641501</v>
      </c>
      <c r="R74" s="260">
        <f t="shared" si="99"/>
        <v>-0.23276256952775665</v>
      </c>
      <c r="S74" s="258"/>
      <c r="T74" s="260"/>
      <c r="U74" s="259">
        <f>+'Ark1'!T811</f>
        <v>7.2932614555256077</v>
      </c>
      <c r="V74" s="447">
        <f t="shared" si="100"/>
        <v>-0.26396397800040372</v>
      </c>
      <c r="W74" s="257">
        <f>+'Ark1'!U811</f>
        <v>40.281277628032278</v>
      </c>
      <c r="X74" s="258">
        <f t="shared" si="101"/>
        <v>-2.6317859557827745</v>
      </c>
      <c r="Y74" s="255">
        <f>+'Ark1'!W811</f>
        <v>23.665768194070079</v>
      </c>
      <c r="Z74" s="255">
        <f>+'Ark1'!X811</f>
        <v>98.598382749326163</v>
      </c>
      <c r="AA74" s="255">
        <f>+'Ark1'!Y811</f>
        <v>89.811320754716974</v>
      </c>
      <c r="AB74" s="257">
        <f>+'Ark1'!Z811</f>
        <v>64.043126684636121</v>
      </c>
      <c r="AC74" s="257">
        <f>+'Ark1'!AA811</f>
        <v>12.789501099248271</v>
      </c>
      <c r="AD74" s="259">
        <f>+'Ark1'!AB811</f>
        <v>1.8630735562042904</v>
      </c>
      <c r="AE74" s="259">
        <f>+'Ark1'!AC811</f>
        <v>2.0078640228701796</v>
      </c>
      <c r="AF74" s="255">
        <f>+'Ark1'!AD811</f>
        <v>72.656666143104971</v>
      </c>
      <c r="AG74" s="255">
        <f>+'Ark1'!AE811</f>
        <v>47.535489853526883</v>
      </c>
      <c r="AH74" s="255">
        <f>+'Ark1'!AF811</f>
        <v>48.97217611460799</v>
      </c>
      <c r="AI74" s="259">
        <f t="shared" si="102"/>
        <v>5.0928142039258368</v>
      </c>
      <c r="AJ74" s="255">
        <f t="shared" si="103"/>
        <v>1.5588235294117647</v>
      </c>
      <c r="AK74" s="45"/>
      <c r="AL74" s="4"/>
      <c r="AM74" s="16"/>
      <c r="AN74" s="16"/>
      <c r="AO74" s="5"/>
      <c r="AP74" s="18"/>
    </row>
    <row r="75" spans="1:53" ht="15.6">
      <c r="A75" s="45"/>
      <c r="B75" s="99">
        <f>+'Ark1'!C812</f>
        <v>2024</v>
      </c>
      <c r="C75" s="99">
        <f>+'Ark1'!H812</f>
        <v>2</v>
      </c>
      <c r="D75" s="100" t="s">
        <v>7</v>
      </c>
      <c r="E75" s="99">
        <f>+'Ark1'!Q812</f>
        <v>1102</v>
      </c>
      <c r="F75" s="99">
        <f t="shared" si="96"/>
        <v>-88</v>
      </c>
      <c r="G75" s="399">
        <f>+'Ark1'!R812</f>
        <v>1677</v>
      </c>
      <c r="H75" s="106">
        <f t="shared" si="97"/>
        <v>-178</v>
      </c>
      <c r="I75" s="101">
        <f>+'Ark1'!AG812</f>
        <v>37.685393258426963</v>
      </c>
      <c r="J75" s="101">
        <f t="shared" si="98"/>
        <v>-7.1578042204031078E-2</v>
      </c>
      <c r="K75" s="101">
        <f>+'Ark1'!AH812</f>
        <v>36.735958917570642</v>
      </c>
      <c r="L75" s="101"/>
      <c r="M75" s="101"/>
      <c r="N75" s="519"/>
      <c r="O75" s="519"/>
      <c r="P75" s="519"/>
      <c r="Q75" s="100">
        <f>+'Ark1'!S812</f>
        <v>8.0453190220632074</v>
      </c>
      <c r="R75" s="100">
        <f t="shared" si="99"/>
        <v>0.1358850597990573</v>
      </c>
      <c r="S75" s="101"/>
      <c r="T75" s="100"/>
      <c r="U75" s="100">
        <f>+'Ark1'!T812</f>
        <v>7.4663088849135377</v>
      </c>
      <c r="V75" s="443">
        <f t="shared" si="100"/>
        <v>0.17304742938793005</v>
      </c>
      <c r="W75" s="101">
        <f>+'Ark1'!U812</f>
        <v>41.240966010733437</v>
      </c>
      <c r="X75" s="101">
        <f t="shared" si="101"/>
        <v>0.95968838270115953</v>
      </c>
      <c r="Y75" s="106">
        <f>+'Ark1'!W812</f>
        <v>28.02623732856291</v>
      </c>
      <c r="Z75" s="106">
        <f>+'Ark1'!X812</f>
        <v>98.568872987477633</v>
      </c>
      <c r="AA75" s="106">
        <f>+'Ark1'!Y812</f>
        <v>91.234347048300563</v>
      </c>
      <c r="AB75" s="101">
        <f>+'Ark1'!Z812</f>
        <v>66.547406082289811</v>
      </c>
      <c r="AC75" s="101">
        <f>+'Ark1'!AA812</f>
        <v>12.862283610426839</v>
      </c>
      <c r="AD75" s="100">
        <f>+'Ark1'!AB812</f>
        <v>1.8821186875220235</v>
      </c>
      <c r="AE75" s="100">
        <f>+'Ark1'!AC812</f>
        <v>2.0114974311004135</v>
      </c>
      <c r="AF75" s="106">
        <f>+'Ark1'!AD812</f>
        <v>77.847575623520854</v>
      </c>
      <c r="AG75" s="106">
        <f>+'Ark1'!AE812</f>
        <v>48.005939124073087</v>
      </c>
      <c r="AH75" s="106">
        <f>+'Ark1'!AF812</f>
        <v>54.711083910985955</v>
      </c>
      <c r="AI75" s="100">
        <f t="shared" si="102"/>
        <v>5.1260821227393993</v>
      </c>
      <c r="AJ75" s="106">
        <f t="shared" si="103"/>
        <v>1.5217785843920144</v>
      </c>
      <c r="AK75" s="45"/>
      <c r="AL75" s="4"/>
      <c r="AM75" s="16"/>
      <c r="AN75" s="16"/>
      <c r="AO75" s="5"/>
      <c r="AP75" s="18"/>
    </row>
    <row r="76" spans="1:53" ht="15.6">
      <c r="A76" s="45"/>
      <c r="B76" s="45"/>
      <c r="C76" s="45"/>
      <c r="D76" s="45"/>
      <c r="E76" s="45"/>
      <c r="F76" s="45"/>
      <c r="G76" s="407"/>
      <c r="H76" s="71"/>
      <c r="I76" s="90"/>
      <c r="J76" s="71"/>
      <c r="K76" s="90"/>
      <c r="L76" s="90"/>
      <c r="M76" s="71"/>
      <c r="N76" s="180"/>
      <c r="O76" s="180"/>
      <c r="P76" s="180"/>
      <c r="Q76" s="45"/>
      <c r="R76" s="71"/>
      <c r="S76" s="90"/>
      <c r="T76" s="71"/>
      <c r="U76" s="45"/>
      <c r="V76" s="438"/>
      <c r="W76" s="90"/>
      <c r="X76" s="90"/>
      <c r="Y76" s="71"/>
      <c r="Z76" s="71"/>
      <c r="AA76" s="71"/>
      <c r="AB76" s="90"/>
      <c r="AC76" s="90"/>
      <c r="AD76" s="45"/>
      <c r="AE76" s="45"/>
      <c r="AF76" s="45"/>
      <c r="AG76" s="45"/>
      <c r="AH76" s="45"/>
      <c r="AI76" s="45"/>
      <c r="AJ76" s="45"/>
      <c r="AK76" s="45"/>
      <c r="AL76" s="4"/>
      <c r="AM76" s="16"/>
      <c r="AN76" s="16"/>
      <c r="AO76" s="5"/>
      <c r="AP76" s="18"/>
    </row>
    <row r="77" spans="1:53" ht="15.6">
      <c r="A77" s="45"/>
      <c r="B77" s="45"/>
      <c r="C77" s="45"/>
      <c r="D77" s="45"/>
      <c r="E77" s="45"/>
      <c r="F77" s="45"/>
      <c r="G77" s="407"/>
      <c r="H77" s="71"/>
      <c r="I77" s="71"/>
      <c r="J77" s="71"/>
      <c r="K77" s="90"/>
      <c r="L77" s="90"/>
      <c r="M77" s="71"/>
      <c r="N77" s="71"/>
      <c r="O77" s="71"/>
      <c r="P77" s="71"/>
      <c r="Q77" s="45"/>
      <c r="R77" s="71"/>
      <c r="S77" s="90"/>
      <c r="T77" s="71"/>
      <c r="U77" s="45"/>
      <c r="V77" s="438"/>
      <c r="W77" s="90"/>
      <c r="X77" s="90"/>
      <c r="Y77" s="71"/>
      <c r="Z77" s="71"/>
      <c r="AA77" s="71"/>
      <c r="AB77" s="90"/>
      <c r="AC77" s="90"/>
      <c r="AD77" s="45"/>
      <c r="AE77" s="45"/>
      <c r="AF77" s="45"/>
      <c r="AG77" s="45"/>
      <c r="AH77" s="45"/>
      <c r="AI77" s="45"/>
      <c r="AJ77" s="45"/>
      <c r="AK77" s="45"/>
      <c r="AL77" s="4"/>
      <c r="AM77" s="18"/>
      <c r="AN77" s="18"/>
      <c r="AO77" s="5"/>
      <c r="AP77" s="18"/>
    </row>
    <row r="78" spans="1:53">
      <c r="AW78" s="13"/>
      <c r="AX78" s="13"/>
    </row>
    <row r="79" spans="1:53" ht="15.6">
      <c r="AW79" s="5"/>
      <c r="AX79" s="18"/>
      <c r="AY79" s="18"/>
      <c r="BA79" s="18"/>
    </row>
    <row r="80" spans="1:53">
      <c r="AW80" s="13"/>
      <c r="AX80" s="13"/>
    </row>
    <row r="81" spans="49:53">
      <c r="AW81" s="13"/>
      <c r="AX81" s="13"/>
    </row>
    <row r="82" spans="49:53" ht="15.6">
      <c r="AW82" s="2"/>
      <c r="AX82" s="5"/>
      <c r="AY82" s="5"/>
    </row>
    <row r="83" spans="49:53">
      <c r="AW83" s="4"/>
      <c r="AX83" s="4"/>
      <c r="AY83" s="4"/>
      <c r="AZ83" s="4"/>
      <c r="BA83" s="4"/>
    </row>
    <row r="84" spans="49:53" ht="15.6">
      <c r="AW84" s="4"/>
      <c r="AX84" s="13"/>
      <c r="AY84" s="13"/>
      <c r="AZ84" s="1"/>
      <c r="BA84" s="5"/>
    </row>
    <row r="85" spans="49:53" ht="15.6">
      <c r="AW85" s="4"/>
      <c r="AX85" s="13"/>
      <c r="AY85" s="13"/>
      <c r="AZ85" s="1"/>
      <c r="BA85" s="5"/>
    </row>
    <row r="86" spans="49:53" ht="15.6">
      <c r="AW86" s="4"/>
      <c r="AX86" s="13"/>
      <c r="AY86" s="13"/>
      <c r="AZ86" s="1"/>
      <c r="BA86" s="5"/>
    </row>
    <row r="87" spans="49:53" ht="15.6">
      <c r="AW87" s="4"/>
      <c r="AX87" s="13"/>
      <c r="AY87" s="13"/>
      <c r="AZ87" s="1"/>
      <c r="BA87" s="5"/>
    </row>
    <row r="88" spans="49:53" ht="15.6">
      <c r="AW88" s="4"/>
      <c r="AX88" s="13"/>
      <c r="AY88" s="13"/>
      <c r="AZ88" s="13"/>
      <c r="BA88" s="5"/>
    </row>
    <row r="89" spans="49:53" ht="15.6">
      <c r="AW89" s="4"/>
      <c r="AX89" s="13"/>
      <c r="AY89" s="13"/>
      <c r="AZ89" s="13"/>
      <c r="BA89" s="5"/>
    </row>
    <row r="90" spans="49:53" ht="15.6">
      <c r="AW90" s="4"/>
      <c r="AX90" s="13"/>
      <c r="AY90" s="13"/>
      <c r="AZ90" s="13"/>
      <c r="BA90" s="5"/>
    </row>
    <row r="91" spans="49:53" ht="15.6">
      <c r="AW91" s="4"/>
      <c r="AX91" s="13"/>
      <c r="AY91" s="13"/>
      <c r="AZ91" s="13"/>
      <c r="BA91" s="5"/>
    </row>
    <row r="92" spans="49:53" ht="15.6">
      <c r="AW92" s="4"/>
      <c r="AX92" s="13"/>
      <c r="AY92" s="13"/>
      <c r="AZ92" s="5"/>
      <c r="BA92" s="5"/>
    </row>
    <row r="93" spans="49:53" ht="15.6">
      <c r="AW93" s="4"/>
      <c r="AX93" s="13"/>
      <c r="AY93" s="13"/>
      <c r="AZ93" s="5"/>
      <c r="BA93" s="5"/>
    </row>
    <row r="94" spans="49:53" ht="15.6">
      <c r="AW94" s="4"/>
      <c r="AX94" s="13"/>
      <c r="AY94" s="13"/>
      <c r="AZ94" s="5"/>
      <c r="BA94" s="5"/>
    </row>
    <row r="95" spans="49:53" ht="15.6">
      <c r="AW95" s="4"/>
      <c r="AX95" s="13"/>
      <c r="AY95" s="13"/>
      <c r="AZ95" s="5"/>
      <c r="BA95" s="5"/>
    </row>
    <row r="96" spans="49:53" ht="15.6">
      <c r="AW96" s="4"/>
      <c r="AX96" s="13"/>
      <c r="AY96" s="13"/>
      <c r="AZ96" s="5"/>
      <c r="BA96" s="5"/>
    </row>
    <row r="97" spans="49:53" ht="15.6">
      <c r="AW97" s="4"/>
      <c r="AX97" s="13"/>
      <c r="AY97" s="13"/>
      <c r="AZ97" s="5"/>
      <c r="BA97" s="5"/>
    </row>
    <row r="98" spans="49:53" ht="15.6">
      <c r="AW98" s="4"/>
      <c r="AX98" s="13"/>
      <c r="AY98" s="13"/>
      <c r="AZ98" s="5"/>
      <c r="BA98" s="5"/>
    </row>
    <row r="99" spans="49:53" ht="15.6">
      <c r="AW99" s="4"/>
      <c r="AX99" s="13"/>
      <c r="AY99" s="13"/>
      <c r="AZ99" s="5"/>
      <c r="BA99" s="5"/>
    </row>
    <row r="100" spans="49:53" ht="15.6">
      <c r="AW100" s="4"/>
      <c r="AX100" s="5"/>
      <c r="AY100" s="5"/>
      <c r="AZ100" s="5"/>
      <c r="BA100" s="5"/>
    </row>
    <row r="101" spans="49:53">
      <c r="AW101" s="13"/>
      <c r="AX101" s="13"/>
    </row>
    <row r="102" spans="49:53" ht="15.6">
      <c r="AW102" s="5"/>
      <c r="AX102" s="5"/>
      <c r="AY102" s="5"/>
      <c r="BA102" s="5"/>
    </row>
    <row r="103" spans="49:53">
      <c r="AW103" s="13"/>
      <c r="AX103" s="13"/>
    </row>
    <row r="104" spans="49:53">
      <c r="AW104" s="13"/>
      <c r="AX104" s="13"/>
    </row>
    <row r="105" spans="49:53" ht="15.6">
      <c r="AW105" s="2"/>
      <c r="AX105" s="5"/>
      <c r="AY105" s="5"/>
      <c r="BA105" s="2"/>
    </row>
    <row r="106" spans="49:53">
      <c r="AW106" s="4"/>
      <c r="AX106" s="4"/>
      <c r="AY106" s="4"/>
      <c r="AZ106" s="4"/>
      <c r="BA106" s="4"/>
    </row>
    <row r="107" spans="49:53" ht="15.6">
      <c r="AW107" s="4"/>
      <c r="AX107" s="13"/>
      <c r="AY107" s="13"/>
      <c r="AZ107" s="1"/>
      <c r="BA107" s="5"/>
    </row>
    <row r="108" spans="49:53" ht="15.6">
      <c r="AW108" s="4"/>
      <c r="AX108" s="13"/>
      <c r="AY108" s="13"/>
      <c r="AZ108" s="1"/>
      <c r="BA108" s="5"/>
    </row>
    <row r="109" spans="49:53" ht="15.6">
      <c r="AW109" s="4"/>
      <c r="AX109" s="13"/>
      <c r="AY109" s="13"/>
      <c r="AZ109" s="1"/>
      <c r="BA109" s="5"/>
    </row>
    <row r="110" spans="49:53" ht="15.6">
      <c r="AW110" s="4"/>
      <c r="AX110" s="13"/>
      <c r="AY110" s="13"/>
      <c r="AZ110" s="1"/>
      <c r="BA110" s="5"/>
    </row>
    <row r="111" spans="49:53" ht="15.6">
      <c r="AW111" s="4"/>
      <c r="AX111" s="13"/>
      <c r="AY111" s="13"/>
      <c r="AZ111" s="13"/>
      <c r="BA111" s="5"/>
    </row>
    <row r="112" spans="49:53" ht="15.6">
      <c r="AW112" s="4"/>
      <c r="AX112" s="13"/>
      <c r="AY112" s="13"/>
      <c r="AZ112" s="13"/>
      <c r="BA112" s="5"/>
    </row>
    <row r="113" spans="49:53" ht="15.6">
      <c r="AW113" s="4"/>
      <c r="AX113" s="13"/>
      <c r="AY113" s="13"/>
      <c r="AZ113" s="13"/>
      <c r="BA113" s="5"/>
    </row>
    <row r="114" spans="49:53" ht="15.6">
      <c r="AW114" s="4"/>
      <c r="AX114" s="13"/>
      <c r="AY114" s="13"/>
      <c r="AZ114" s="13"/>
      <c r="BA114" s="5"/>
    </row>
    <row r="115" spans="49:53" ht="15.6">
      <c r="AW115" s="4"/>
      <c r="AX115" s="13"/>
      <c r="AY115" s="13"/>
      <c r="AZ115" s="5"/>
      <c r="BA115" s="5"/>
    </row>
    <row r="116" spans="49:53" ht="15.6">
      <c r="AW116" s="4"/>
      <c r="AX116" s="13"/>
      <c r="AY116" s="13"/>
      <c r="AZ116" s="5"/>
      <c r="BA116" s="5"/>
    </row>
    <row r="117" spans="49:53" ht="15.6">
      <c r="AW117" s="4"/>
      <c r="AX117" s="13"/>
      <c r="AY117" s="13"/>
      <c r="AZ117" s="5"/>
      <c r="BA117" s="5"/>
    </row>
    <row r="118" spans="49:53" ht="15.6">
      <c r="AW118" s="4"/>
      <c r="AX118" s="13"/>
      <c r="AY118" s="13"/>
      <c r="AZ118" s="5"/>
      <c r="BA118" s="5"/>
    </row>
    <row r="119" spans="49:53" ht="15.6">
      <c r="AW119" s="4"/>
      <c r="AX119" s="13"/>
      <c r="AY119" s="13"/>
      <c r="AZ119" s="5"/>
      <c r="BA119" s="5"/>
    </row>
    <row r="120" spans="49:53" ht="15.6">
      <c r="AW120" s="4"/>
      <c r="AX120" s="13"/>
      <c r="AY120" s="13"/>
      <c r="AZ120" s="5"/>
      <c r="BA120" s="5"/>
    </row>
    <row r="121" spans="49:53" ht="15.6">
      <c r="AW121" s="4"/>
      <c r="AX121" s="13"/>
      <c r="AY121" s="13"/>
      <c r="AZ121" s="5"/>
      <c r="BA121" s="5"/>
    </row>
    <row r="122" spans="49:53" ht="15.6">
      <c r="AW122" s="4"/>
      <c r="AX122" s="13"/>
      <c r="AY122" s="13"/>
      <c r="AZ122" s="5"/>
      <c r="BA122" s="5"/>
    </row>
    <row r="123" spans="49:53" ht="15.6">
      <c r="AW123" s="4"/>
      <c r="AX123" s="5"/>
      <c r="AY123" s="5"/>
      <c r="AZ123" s="5"/>
      <c r="BA123" s="5"/>
    </row>
    <row r="124" spans="49:53">
      <c r="AW124" s="13"/>
      <c r="AX124" s="13"/>
    </row>
    <row r="125" spans="49:53" ht="15.6">
      <c r="AW125" s="5"/>
      <c r="AX125" s="5"/>
      <c r="AY125" s="5"/>
      <c r="BA125" s="5"/>
    </row>
    <row r="126" spans="49:53">
      <c r="AW126" s="13"/>
      <c r="AX126" s="13"/>
    </row>
    <row r="127" spans="49:53">
      <c r="AW127" s="13"/>
      <c r="AX127" s="13"/>
    </row>
    <row r="128" spans="49:53">
      <c r="AW128" s="13"/>
      <c r="AX128" s="13"/>
    </row>
    <row r="129" spans="49:50">
      <c r="AW129" s="13"/>
      <c r="AX129" s="13"/>
    </row>
    <row r="130" spans="49:50">
      <c r="AW130" s="13"/>
      <c r="AX130" s="13"/>
    </row>
    <row r="131" spans="49:50">
      <c r="AW131" s="13"/>
      <c r="AX131" s="13"/>
    </row>
    <row r="132" spans="49:50">
      <c r="AW132" s="13"/>
      <c r="AX132" s="13"/>
    </row>
    <row r="133" spans="49:50">
      <c r="AW133" s="13"/>
      <c r="AX133" s="13"/>
    </row>
    <row r="134" spans="49:50">
      <c r="AW134" s="13"/>
      <c r="AX134" s="13"/>
    </row>
    <row r="135" spans="49:50">
      <c r="AW135" s="13"/>
      <c r="AX135" s="13"/>
    </row>
    <row r="136" spans="49:50">
      <c r="AW136" s="13"/>
      <c r="AX136" s="13"/>
    </row>
    <row r="137" spans="49:50">
      <c r="AW137" s="13"/>
      <c r="AX137" s="13"/>
    </row>
    <row r="138" spans="49:50">
      <c r="AW138" s="13"/>
      <c r="AX138" s="13"/>
    </row>
    <row r="139" spans="49:50">
      <c r="AW139" s="13"/>
      <c r="AX139" s="13"/>
    </row>
    <row r="140" spans="49:50">
      <c r="AW140" s="13"/>
      <c r="AX140" s="13"/>
    </row>
    <row r="141" spans="49:50">
      <c r="AW141" s="13"/>
      <c r="AX141" s="13"/>
    </row>
    <row r="142" spans="49:50">
      <c r="AW142" s="13"/>
      <c r="AX142" s="13"/>
    </row>
    <row r="143" spans="49:50">
      <c r="AW143" s="13"/>
      <c r="AX143" s="13"/>
    </row>
    <row r="144" spans="49:50">
      <c r="AW144" s="13"/>
      <c r="AX144" s="13"/>
    </row>
    <row r="145" spans="49:50">
      <c r="AW145" s="13"/>
      <c r="AX145" s="13"/>
    </row>
    <row r="146" spans="49:50">
      <c r="AW146" s="13"/>
      <c r="AX146" s="13"/>
    </row>
    <row r="147" spans="49:50">
      <c r="AW147" s="13"/>
      <c r="AX147" s="13"/>
    </row>
    <row r="148" spans="49:50">
      <c r="AW148" s="13"/>
      <c r="AX148" s="13"/>
    </row>
    <row r="149" spans="49:50">
      <c r="AW149" s="13"/>
      <c r="AX149" s="13"/>
    </row>
    <row r="150" spans="49:50">
      <c r="AW150" s="13"/>
      <c r="AX150" s="13"/>
    </row>
    <row r="151" spans="49:50">
      <c r="AW151" s="13"/>
      <c r="AX151" s="13"/>
    </row>
    <row r="152" spans="49:50">
      <c r="AW152" s="13"/>
      <c r="AX152" s="13"/>
    </row>
    <row r="153" spans="49:50">
      <c r="AW153" s="13"/>
      <c r="AX153" s="13"/>
    </row>
    <row r="154" spans="49:50">
      <c r="AW154" s="13"/>
      <c r="AX154" s="13"/>
    </row>
    <row r="155" spans="49:50">
      <c r="AW155" s="13"/>
      <c r="AX155" s="13"/>
    </row>
    <row r="156" spans="49:50">
      <c r="AW156" s="13"/>
      <c r="AX156" s="13"/>
    </row>
    <row r="157" spans="49:50">
      <c r="AW157" s="13"/>
      <c r="AX157" s="13"/>
    </row>
    <row r="158" spans="49:50">
      <c r="AW158" s="13"/>
      <c r="AX158" s="13"/>
    </row>
    <row r="159" spans="49:50">
      <c r="AW159" s="13"/>
      <c r="AX159" s="13"/>
    </row>
    <row r="160" spans="49:50">
      <c r="AW160" s="13"/>
      <c r="AX160" s="13"/>
    </row>
    <row r="161" spans="49:50">
      <c r="AW161" s="13"/>
      <c r="AX161" s="13"/>
    </row>
    <row r="162" spans="49:50">
      <c r="AW162" s="13"/>
      <c r="AX162" s="13"/>
    </row>
    <row r="163" spans="49:50">
      <c r="AW163" s="13"/>
      <c r="AX163" s="13"/>
    </row>
    <row r="164" spans="49:50">
      <c r="AW164" s="13"/>
      <c r="AX164" s="13"/>
    </row>
    <row r="165" spans="49:50">
      <c r="AW165" s="13"/>
      <c r="AX165" s="13"/>
    </row>
    <row r="166" spans="49:50">
      <c r="AW166" s="13"/>
      <c r="AX166" s="13"/>
    </row>
    <row r="167" spans="49:50">
      <c r="AW167" s="13"/>
      <c r="AX167" s="13"/>
    </row>
    <row r="168" spans="49:50">
      <c r="AW168" s="13"/>
      <c r="AX168" s="13"/>
    </row>
    <row r="169" spans="49:50">
      <c r="AW169" s="13"/>
      <c r="AX169" s="13"/>
    </row>
    <row r="170" spans="49:50">
      <c r="AW170" s="13"/>
      <c r="AX170" s="13"/>
    </row>
    <row r="171" spans="49:50">
      <c r="AW171" s="13"/>
      <c r="AX171" s="13"/>
    </row>
    <row r="172" spans="49:50">
      <c r="AW172" s="13"/>
      <c r="AX172" s="13"/>
    </row>
    <row r="173" spans="49:50">
      <c r="AW173" s="13"/>
      <c r="AX173" s="13"/>
    </row>
    <row r="174" spans="49:50">
      <c r="AW174" s="13"/>
      <c r="AX174" s="13"/>
    </row>
    <row r="175" spans="49:50">
      <c r="AW175" s="13"/>
      <c r="AX175" s="13"/>
    </row>
    <row r="176" spans="49:50">
      <c r="AW176" s="13"/>
      <c r="AX176" s="13"/>
    </row>
    <row r="177" spans="49:50">
      <c r="AW177" s="13"/>
      <c r="AX177" s="13"/>
    </row>
    <row r="178" spans="49:50">
      <c r="AW178" s="13"/>
      <c r="AX178" s="13"/>
    </row>
    <row r="179" spans="49:50">
      <c r="AW179" s="13"/>
      <c r="AX179" s="13"/>
    </row>
    <row r="180" spans="49:50">
      <c r="AW180" s="13"/>
      <c r="AX180" s="13"/>
    </row>
    <row r="202" spans="9:48">
      <c r="I202" s="163"/>
      <c r="K202" s="163"/>
      <c r="L202" s="163"/>
      <c r="Q202" s="14"/>
      <c r="U202" s="14"/>
      <c r="W202" s="163"/>
      <c r="AV202" s="14"/>
    </row>
    <row r="203" spans="9:48">
      <c r="I203" s="163"/>
      <c r="K203" s="163"/>
      <c r="L203" s="163"/>
      <c r="Q203" s="14"/>
      <c r="U203" s="14"/>
      <c r="W203" s="163"/>
      <c r="Y203" s="75"/>
      <c r="Z203" s="75"/>
      <c r="AA203" s="75"/>
      <c r="AB203" s="163"/>
      <c r="AC203" s="163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</row>
    <row r="204" spans="9:48">
      <c r="I204" s="163"/>
      <c r="K204" s="163"/>
      <c r="L204" s="163"/>
      <c r="Q204" s="14"/>
      <c r="U204" s="14"/>
      <c r="W204" s="163"/>
      <c r="Y204" s="75"/>
      <c r="Z204" s="75"/>
      <c r="AA204" s="75"/>
      <c r="AB204" s="163"/>
      <c r="AC204" s="163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</row>
    <row r="205" spans="9:48">
      <c r="I205" s="163"/>
      <c r="K205" s="163"/>
      <c r="L205" s="163"/>
      <c r="Q205" s="14"/>
      <c r="U205" s="14"/>
      <c r="W205" s="163"/>
      <c r="Y205" s="75"/>
      <c r="Z205" s="75"/>
      <c r="AA205" s="75"/>
      <c r="AB205" s="163"/>
      <c r="AC205" s="163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</row>
    <row r="206" spans="9:48">
      <c r="I206" s="163"/>
      <c r="K206" s="163"/>
      <c r="L206" s="163"/>
      <c r="Q206" s="14"/>
      <c r="U206" s="14"/>
      <c r="W206" s="163"/>
      <c r="Y206" s="75"/>
      <c r="Z206" s="75"/>
      <c r="AA206" s="75"/>
      <c r="AB206" s="163"/>
      <c r="AC206" s="163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</row>
    <row r="207" spans="9:48">
      <c r="I207" s="163"/>
      <c r="K207" s="163"/>
      <c r="L207" s="163"/>
      <c r="Q207" s="14"/>
      <c r="U207" s="14"/>
      <c r="W207" s="163"/>
      <c r="Y207" s="75"/>
      <c r="Z207" s="75"/>
      <c r="AA207" s="75"/>
      <c r="AB207" s="163"/>
      <c r="AC207" s="163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</row>
    <row r="208" spans="9:48">
      <c r="I208" s="163"/>
      <c r="K208" s="163"/>
      <c r="L208" s="163"/>
      <c r="Q208" s="14"/>
      <c r="U208" s="14"/>
      <c r="W208" s="163"/>
      <c r="Y208" s="75"/>
      <c r="Z208" s="75"/>
      <c r="AA208" s="75"/>
      <c r="AB208" s="163"/>
      <c r="AC208" s="163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</row>
    <row r="209" spans="9:48">
      <c r="I209" s="163"/>
      <c r="K209" s="163"/>
      <c r="L209" s="163"/>
      <c r="Q209" s="14"/>
      <c r="U209" s="14"/>
      <c r="W209" s="163"/>
      <c r="Y209" s="75"/>
      <c r="Z209" s="75"/>
      <c r="AA209" s="75"/>
      <c r="AB209" s="163"/>
      <c r="AC209" s="163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</row>
    <row r="210" spans="9:48">
      <c r="I210" s="163"/>
      <c r="K210" s="163"/>
      <c r="L210" s="163"/>
      <c r="Q210" s="14"/>
      <c r="U210" s="14"/>
      <c r="W210" s="163"/>
      <c r="Y210" s="75"/>
      <c r="Z210" s="75"/>
      <c r="AA210" s="75"/>
      <c r="AB210" s="163"/>
      <c r="AC210" s="163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</row>
    <row r="211" spans="9:48">
      <c r="I211" s="163"/>
      <c r="K211" s="163"/>
      <c r="L211" s="163"/>
      <c r="Q211" s="14"/>
      <c r="U211" s="14"/>
      <c r="W211" s="163"/>
      <c r="Y211" s="75"/>
      <c r="Z211" s="75"/>
      <c r="AA211" s="75"/>
      <c r="AB211" s="163"/>
      <c r="AC211" s="163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</row>
    <row r="212" spans="9:48">
      <c r="I212" s="163"/>
      <c r="K212" s="163"/>
      <c r="L212" s="163"/>
      <c r="Q212" s="14"/>
      <c r="U212" s="14"/>
      <c r="W212" s="163"/>
      <c r="Y212" s="75"/>
      <c r="Z212" s="75"/>
      <c r="AA212" s="75"/>
      <c r="AB212" s="163"/>
      <c r="AC212" s="163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</row>
    <row r="213" spans="9:48">
      <c r="I213" s="163"/>
      <c r="K213" s="163"/>
      <c r="L213" s="163"/>
      <c r="Q213" s="14"/>
      <c r="U213" s="14"/>
      <c r="W213" s="163"/>
      <c r="Y213" s="75"/>
      <c r="Z213" s="75"/>
      <c r="AA213" s="75"/>
      <c r="AB213" s="163"/>
      <c r="AC213" s="163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</row>
    <row r="214" spans="9:48">
      <c r="I214" s="163"/>
      <c r="K214" s="163"/>
      <c r="L214" s="163"/>
      <c r="Q214" s="14"/>
      <c r="U214" s="14"/>
      <c r="W214" s="163"/>
      <c r="Y214" s="75"/>
      <c r="Z214" s="75"/>
      <c r="AA214" s="75"/>
      <c r="AB214" s="163"/>
      <c r="AC214" s="163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</row>
    <row r="215" spans="9:48">
      <c r="I215" s="163"/>
      <c r="K215" s="163"/>
      <c r="L215" s="163"/>
      <c r="Q215" s="14"/>
      <c r="U215" s="14"/>
      <c r="W215" s="163"/>
      <c r="Y215" s="75"/>
      <c r="Z215" s="75"/>
      <c r="AA215" s="75"/>
      <c r="AB215" s="163"/>
      <c r="AC215" s="163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</row>
    <row r="216" spans="9:48">
      <c r="I216" s="163"/>
      <c r="K216" s="163"/>
      <c r="L216" s="163"/>
      <c r="Q216" s="14"/>
      <c r="U216" s="14"/>
      <c r="W216" s="163"/>
      <c r="Y216" s="75"/>
      <c r="Z216" s="75"/>
      <c r="AA216" s="75"/>
      <c r="AB216" s="163"/>
      <c r="AC216" s="163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</row>
    <row r="217" spans="9:48">
      <c r="I217" s="163"/>
      <c r="K217" s="163"/>
      <c r="L217" s="163"/>
      <c r="Q217" s="14"/>
      <c r="U217" s="14"/>
      <c r="W217" s="163"/>
      <c r="Y217" s="75"/>
      <c r="Z217" s="75"/>
      <c r="AA217" s="75"/>
      <c r="AB217" s="163"/>
      <c r="AC217" s="163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</row>
    <row r="218" spans="9:48">
      <c r="I218" s="163"/>
      <c r="K218" s="163"/>
      <c r="L218" s="163"/>
      <c r="Q218" s="14"/>
      <c r="U218" s="14"/>
      <c r="W218" s="163"/>
      <c r="Y218" s="75"/>
      <c r="Z218" s="75"/>
      <c r="AA218" s="75"/>
      <c r="AB218" s="163"/>
      <c r="AC218" s="163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</row>
    <row r="219" spans="9:48">
      <c r="I219" s="163"/>
      <c r="K219" s="163"/>
      <c r="L219" s="163"/>
      <c r="Q219" s="14"/>
      <c r="U219" s="14"/>
      <c r="W219" s="163"/>
      <c r="Y219" s="75"/>
      <c r="Z219" s="75"/>
      <c r="AA219" s="75"/>
      <c r="AB219" s="163"/>
      <c r="AC219" s="163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</row>
    <row r="220" spans="9:48">
      <c r="I220" s="163"/>
      <c r="K220" s="163"/>
      <c r="L220" s="163"/>
      <c r="Q220" s="14"/>
      <c r="U220" s="14"/>
      <c r="W220" s="163"/>
      <c r="Y220" s="75"/>
      <c r="Z220" s="75"/>
      <c r="AA220" s="75"/>
      <c r="AB220" s="163"/>
      <c r="AC220" s="163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spans="9:48">
      <c r="I221" s="163"/>
      <c r="K221" s="163"/>
      <c r="L221" s="163"/>
      <c r="Q221" s="14"/>
      <c r="U221" s="14"/>
      <c r="W221" s="163"/>
      <c r="Y221" s="75"/>
      <c r="Z221" s="75"/>
      <c r="AA221" s="75"/>
      <c r="AB221" s="163"/>
      <c r="AC221" s="163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</row>
    <row r="222" spans="9:48">
      <c r="I222" s="163"/>
      <c r="K222" s="163"/>
      <c r="L222" s="163"/>
      <c r="Q222" s="14"/>
      <c r="U222" s="14"/>
      <c r="W222" s="163"/>
      <c r="Y222" s="75"/>
      <c r="Z222" s="75"/>
      <c r="AA222" s="75"/>
      <c r="AB222" s="163"/>
      <c r="AC222" s="163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</row>
    <row r="223" spans="9:48">
      <c r="I223" s="163"/>
      <c r="K223" s="163"/>
      <c r="L223" s="163"/>
      <c r="Q223" s="14"/>
      <c r="U223" s="14"/>
      <c r="W223" s="163"/>
      <c r="Y223" s="75"/>
      <c r="Z223" s="75"/>
      <c r="AA223" s="75"/>
      <c r="AB223" s="163"/>
      <c r="AC223" s="163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</row>
    <row r="224" spans="9:48">
      <c r="I224" s="163"/>
      <c r="K224" s="163"/>
      <c r="L224" s="163"/>
      <c r="Q224" s="14"/>
      <c r="U224" s="14"/>
      <c r="W224" s="163"/>
      <c r="Y224" s="75"/>
      <c r="Z224" s="75"/>
      <c r="AA224" s="75"/>
      <c r="AB224" s="163"/>
      <c r="AC224" s="163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</row>
    <row r="225" spans="9:48">
      <c r="I225" s="163"/>
      <c r="K225" s="163"/>
      <c r="L225" s="163"/>
      <c r="Q225" s="14"/>
      <c r="U225" s="14"/>
      <c r="W225" s="163"/>
      <c r="Y225" s="75"/>
      <c r="Z225" s="75"/>
      <c r="AA225" s="75"/>
      <c r="AB225" s="163"/>
      <c r="AC225" s="163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</row>
    <row r="226" spans="9:48">
      <c r="I226" s="163"/>
      <c r="K226" s="163"/>
      <c r="L226" s="163"/>
      <c r="Q226" s="14"/>
      <c r="U226" s="14"/>
      <c r="W226" s="163"/>
      <c r="Y226" s="75"/>
      <c r="Z226" s="75"/>
      <c r="AA226" s="75"/>
      <c r="AB226" s="163"/>
      <c r="AC226" s="163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</row>
    <row r="227" spans="9:48">
      <c r="I227" s="163"/>
      <c r="K227" s="163"/>
      <c r="L227" s="163"/>
      <c r="Q227" s="14"/>
      <c r="U227" s="14"/>
      <c r="W227" s="163"/>
      <c r="Y227" s="75"/>
      <c r="Z227" s="75"/>
      <c r="AA227" s="75"/>
      <c r="AB227" s="163"/>
      <c r="AC227" s="163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</row>
    <row r="228" spans="9:48">
      <c r="I228" s="163"/>
      <c r="K228" s="163"/>
      <c r="L228" s="163"/>
      <c r="Q228" s="14"/>
      <c r="U228" s="14"/>
      <c r="W228" s="163"/>
      <c r="Y228" s="75"/>
      <c r="Z228" s="75"/>
      <c r="AA228" s="75"/>
      <c r="AB228" s="163"/>
      <c r="AC228" s="163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</row>
    <row r="229" spans="9:48">
      <c r="I229" s="163"/>
      <c r="K229" s="163"/>
      <c r="L229" s="163"/>
      <c r="Q229" s="14"/>
      <c r="U229" s="14"/>
      <c r="W229" s="163"/>
      <c r="Y229" s="75"/>
      <c r="Z229" s="75"/>
      <c r="AA229" s="75"/>
      <c r="AB229" s="163"/>
      <c r="AC229" s="163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spans="9:48">
      <c r="I230" s="163"/>
      <c r="K230" s="163"/>
      <c r="L230" s="163"/>
      <c r="Q230" s="14"/>
      <c r="U230" s="14"/>
      <c r="W230" s="163"/>
      <c r="Y230" s="75"/>
      <c r="Z230" s="75"/>
      <c r="AA230" s="75"/>
      <c r="AB230" s="163"/>
      <c r="AC230" s="163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</row>
    <row r="231" spans="9:48">
      <c r="I231" s="163"/>
      <c r="K231" s="163"/>
      <c r="L231" s="163"/>
      <c r="Q231" s="14"/>
      <c r="U231" s="14"/>
      <c r="W231" s="163"/>
      <c r="Y231" s="75"/>
      <c r="Z231" s="75"/>
      <c r="AA231" s="75"/>
      <c r="AB231" s="163"/>
      <c r="AC231" s="163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</row>
    <row r="232" spans="9:48">
      <c r="I232" s="163"/>
      <c r="K232" s="163"/>
      <c r="L232" s="163"/>
      <c r="Q232" s="14"/>
      <c r="U232" s="14"/>
      <c r="W232" s="163"/>
      <c r="Y232" s="75"/>
      <c r="Z232" s="75"/>
      <c r="AA232" s="75"/>
      <c r="AB232" s="163"/>
      <c r="AC232" s="163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</row>
    <row r="233" spans="9:48">
      <c r="I233" s="163"/>
      <c r="K233" s="163"/>
      <c r="L233" s="163"/>
      <c r="Q233" s="14"/>
      <c r="U233" s="14"/>
      <c r="W233" s="163"/>
      <c r="Y233" s="75"/>
      <c r="Z233" s="75"/>
      <c r="AA233" s="75"/>
      <c r="AB233" s="163"/>
      <c r="AC233" s="163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</row>
    <row r="234" spans="9:48">
      <c r="I234" s="163"/>
      <c r="K234" s="163"/>
      <c r="L234" s="163"/>
      <c r="Q234" s="14"/>
      <c r="U234" s="14"/>
      <c r="W234" s="163"/>
      <c r="Y234" s="75"/>
      <c r="Z234" s="75"/>
      <c r="AA234" s="75"/>
      <c r="AB234" s="163"/>
      <c r="AC234" s="163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</row>
    <row r="235" spans="9:48">
      <c r="I235" s="163"/>
      <c r="K235" s="163"/>
      <c r="L235" s="163"/>
      <c r="Q235" s="14"/>
      <c r="U235" s="14"/>
      <c r="W235" s="163"/>
      <c r="Y235" s="75"/>
      <c r="Z235" s="75"/>
      <c r="AA235" s="75"/>
      <c r="AB235" s="163"/>
      <c r="AC235" s="163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</row>
    <row r="236" spans="9:48">
      <c r="I236" s="163"/>
      <c r="K236" s="163"/>
      <c r="L236" s="163"/>
      <c r="Q236" s="14"/>
      <c r="U236" s="14"/>
      <c r="W236" s="163"/>
      <c r="Y236" s="75"/>
      <c r="Z236" s="75"/>
      <c r="AA236" s="75"/>
      <c r="AB236" s="163"/>
      <c r="AC236" s="163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</row>
    <row r="237" spans="9:48">
      <c r="I237" s="163"/>
      <c r="K237" s="163"/>
      <c r="L237" s="163"/>
      <c r="Q237" s="14"/>
      <c r="U237" s="14"/>
      <c r="W237" s="163"/>
      <c r="Y237" s="75"/>
      <c r="Z237" s="75"/>
      <c r="AA237" s="75"/>
      <c r="AB237" s="163"/>
      <c r="AC237" s="163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</row>
    <row r="238" spans="9:48">
      <c r="I238" s="163"/>
      <c r="K238" s="163"/>
      <c r="L238" s="163"/>
      <c r="Q238" s="14"/>
      <c r="U238" s="14"/>
      <c r="W238" s="163"/>
      <c r="Y238" s="75"/>
      <c r="Z238" s="75"/>
      <c r="AA238" s="75"/>
      <c r="AB238" s="163"/>
      <c r="AC238" s="163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</row>
    <row r="239" spans="9:48">
      <c r="I239" s="163"/>
      <c r="K239" s="163"/>
      <c r="L239" s="163"/>
      <c r="Q239" s="14"/>
      <c r="U239" s="14"/>
      <c r="W239" s="163"/>
      <c r="Y239" s="75"/>
      <c r="Z239" s="75"/>
      <c r="AA239" s="75"/>
      <c r="AB239" s="163"/>
      <c r="AC239" s="163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</row>
    <row r="240" spans="9:48">
      <c r="I240" s="163"/>
      <c r="K240" s="163"/>
      <c r="L240" s="163"/>
      <c r="Q240" s="14"/>
      <c r="U240" s="14"/>
      <c r="W240" s="163"/>
      <c r="Y240" s="75"/>
      <c r="Z240" s="75"/>
      <c r="AA240" s="75"/>
      <c r="AB240" s="163"/>
      <c r="AC240" s="163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</row>
    <row r="241" spans="9:48">
      <c r="I241" s="163"/>
      <c r="K241" s="163"/>
      <c r="L241" s="163"/>
      <c r="Q241" s="14"/>
      <c r="U241" s="14"/>
      <c r="W241" s="163"/>
      <c r="Y241" s="75"/>
      <c r="Z241" s="75"/>
      <c r="AA241" s="75"/>
      <c r="AB241" s="163"/>
      <c r="AC241" s="163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</row>
    <row r="242" spans="9:48">
      <c r="I242" s="163"/>
      <c r="K242" s="163"/>
      <c r="L242" s="163"/>
      <c r="Q242" s="14"/>
      <c r="U242" s="14"/>
      <c r="W242" s="163"/>
      <c r="Y242" s="75"/>
      <c r="Z242" s="75"/>
      <c r="AA242" s="75"/>
      <c r="AB242" s="163"/>
      <c r="AC242" s="163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</row>
    <row r="243" spans="9:48">
      <c r="I243" s="163"/>
      <c r="K243" s="163"/>
      <c r="L243" s="163"/>
      <c r="Q243" s="14"/>
      <c r="U243" s="14"/>
      <c r="W243" s="163"/>
      <c r="Y243" s="75"/>
      <c r="Z243" s="75"/>
      <c r="AA243" s="75"/>
      <c r="AB243" s="163"/>
      <c r="AC243" s="163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</row>
    <row r="244" spans="9:48">
      <c r="I244" s="163"/>
      <c r="K244" s="163"/>
      <c r="L244" s="163"/>
      <c r="Q244" s="14"/>
      <c r="U244" s="14"/>
      <c r="W244" s="163"/>
      <c r="Y244" s="75"/>
      <c r="Z244" s="75"/>
      <c r="AA244" s="75"/>
      <c r="AB244" s="163"/>
      <c r="AC244" s="163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</row>
    <row r="245" spans="9:48">
      <c r="I245" s="163"/>
      <c r="K245" s="163"/>
      <c r="L245" s="163"/>
      <c r="Q245" s="14"/>
      <c r="U245" s="14"/>
      <c r="W245" s="163"/>
      <c r="Y245" s="75"/>
      <c r="Z245" s="75"/>
      <c r="AA245" s="75"/>
      <c r="AB245" s="163"/>
      <c r="AC245" s="163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</row>
    <row r="246" spans="9:48">
      <c r="I246" s="163"/>
      <c r="K246" s="163"/>
      <c r="L246" s="163"/>
      <c r="Q246" s="14"/>
      <c r="U246" s="14"/>
      <c r="W246" s="163"/>
      <c r="Y246" s="75"/>
      <c r="Z246" s="75"/>
      <c r="AA246" s="75"/>
      <c r="AB246" s="163"/>
      <c r="AC246" s="163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</row>
    <row r="247" spans="9:48">
      <c r="I247" s="163"/>
      <c r="K247" s="163"/>
      <c r="L247" s="163"/>
      <c r="Q247" s="14"/>
      <c r="U247" s="14"/>
      <c r="W247" s="163"/>
      <c r="Y247" s="75"/>
      <c r="Z247" s="75"/>
      <c r="AA247" s="75"/>
      <c r="AB247" s="163"/>
      <c r="AC247" s="163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</row>
    <row r="248" spans="9:48">
      <c r="I248" s="163"/>
      <c r="K248" s="163"/>
      <c r="L248" s="163"/>
      <c r="Q248" s="14"/>
      <c r="U248" s="14"/>
      <c r="W248" s="163"/>
      <c r="Y248" s="75"/>
      <c r="Z248" s="75"/>
      <c r="AA248" s="75"/>
      <c r="AB248" s="163"/>
      <c r="AC248" s="163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</row>
    <row r="249" spans="9:48">
      <c r="I249" s="163"/>
      <c r="K249" s="163"/>
      <c r="L249" s="163"/>
      <c r="Q249" s="14"/>
      <c r="U249" s="14"/>
      <c r="W249" s="163"/>
      <c r="Y249" s="75"/>
      <c r="Z249" s="75"/>
      <c r="AA249" s="75"/>
      <c r="AB249" s="163"/>
      <c r="AC249" s="163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</row>
    <row r="250" spans="9:48">
      <c r="I250" s="163"/>
      <c r="K250" s="163"/>
      <c r="L250" s="163"/>
      <c r="Q250" s="14"/>
      <c r="U250" s="14"/>
      <c r="W250" s="163"/>
      <c r="Y250" s="75"/>
      <c r="Z250" s="75"/>
      <c r="AA250" s="75"/>
      <c r="AB250" s="163"/>
      <c r="AC250" s="163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</row>
    <row r="251" spans="9:48">
      <c r="I251" s="163"/>
      <c r="K251" s="163"/>
      <c r="L251" s="163"/>
      <c r="Q251" s="14"/>
      <c r="U251" s="14"/>
      <c r="W251" s="163"/>
      <c r="Y251" s="75"/>
      <c r="Z251" s="75"/>
      <c r="AA251" s="75"/>
      <c r="AB251" s="163"/>
      <c r="AC251" s="163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</row>
    <row r="252" spans="9:48">
      <c r="I252" s="163"/>
      <c r="K252" s="163"/>
      <c r="L252" s="163"/>
      <c r="Q252" s="14"/>
      <c r="U252" s="14"/>
      <c r="W252" s="163"/>
      <c r="Y252" s="75"/>
      <c r="Z252" s="75"/>
      <c r="AA252" s="75"/>
      <c r="AB252" s="163"/>
      <c r="AC252" s="163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</row>
    <row r="253" spans="9:48">
      <c r="I253" s="163"/>
      <c r="K253" s="163"/>
      <c r="L253" s="163"/>
      <c r="Q253" s="14"/>
      <c r="U253" s="14"/>
      <c r="W253" s="163"/>
      <c r="Y253" s="75"/>
      <c r="Z253" s="75"/>
      <c r="AA253" s="75"/>
      <c r="AB253" s="163"/>
      <c r="AC253" s="163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</row>
    <row r="254" spans="9:48">
      <c r="I254" s="163"/>
      <c r="K254" s="163"/>
      <c r="L254" s="163"/>
      <c r="Q254" s="14"/>
      <c r="U254" s="14"/>
      <c r="W254" s="163"/>
      <c r="Y254" s="75"/>
      <c r="Z254" s="75"/>
      <c r="AA254" s="75"/>
      <c r="AB254" s="163"/>
      <c r="AC254" s="163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</row>
    <row r="255" spans="9:48">
      <c r="I255" s="163"/>
      <c r="K255" s="163"/>
      <c r="L255" s="163"/>
      <c r="Q255" s="14"/>
      <c r="U255" s="14"/>
      <c r="W255" s="163"/>
      <c r="Y255" s="75"/>
      <c r="Z255" s="75"/>
      <c r="AA255" s="75"/>
      <c r="AB255" s="163"/>
      <c r="AC255" s="163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</row>
    <row r="256" spans="9:48">
      <c r="I256" s="163"/>
      <c r="K256" s="163"/>
      <c r="L256" s="163"/>
      <c r="Q256" s="14"/>
      <c r="U256" s="14"/>
      <c r="W256" s="163"/>
      <c r="Y256" s="75"/>
      <c r="Z256" s="75"/>
      <c r="AA256" s="75"/>
      <c r="AB256" s="163"/>
      <c r="AC256" s="163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</row>
    <row r="257" spans="9:48">
      <c r="I257" s="163"/>
      <c r="K257" s="163"/>
      <c r="L257" s="163"/>
      <c r="Q257" s="14"/>
      <c r="U257" s="14"/>
      <c r="W257" s="163"/>
      <c r="Y257" s="75"/>
      <c r="Z257" s="75"/>
      <c r="AA257" s="75"/>
      <c r="AB257" s="163"/>
      <c r="AC257" s="163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</row>
    <row r="258" spans="9:48">
      <c r="I258" s="163"/>
      <c r="K258" s="163"/>
      <c r="L258" s="163"/>
      <c r="Q258" s="14"/>
      <c r="U258" s="14"/>
      <c r="W258" s="163"/>
      <c r="Y258" s="75"/>
      <c r="Z258" s="75"/>
      <c r="AA258" s="75"/>
      <c r="AB258" s="163"/>
      <c r="AC258" s="163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</row>
    <row r="259" spans="9:48">
      <c r="I259" s="163"/>
      <c r="K259" s="163"/>
      <c r="L259" s="163"/>
      <c r="Q259" s="14"/>
      <c r="U259" s="14"/>
      <c r="W259" s="163"/>
      <c r="Y259" s="75"/>
      <c r="Z259" s="75"/>
      <c r="AA259" s="75"/>
      <c r="AB259" s="163"/>
      <c r="AC259" s="163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</row>
    <row r="260" spans="9:48">
      <c r="I260" s="163"/>
      <c r="K260" s="163"/>
      <c r="L260" s="163"/>
      <c r="Q260" s="14"/>
      <c r="U260" s="14"/>
      <c r="W260" s="163"/>
      <c r="Y260" s="75"/>
      <c r="Z260" s="75"/>
      <c r="AA260" s="75"/>
      <c r="AB260" s="163"/>
      <c r="AC260" s="163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</row>
    <row r="261" spans="9:48">
      <c r="I261" s="163"/>
      <c r="K261" s="163"/>
      <c r="L261" s="163"/>
      <c r="Q261" s="14"/>
      <c r="U261" s="14"/>
      <c r="W261" s="163"/>
      <c r="Y261" s="75"/>
      <c r="Z261" s="75"/>
      <c r="AA261" s="75"/>
      <c r="AB261" s="163"/>
      <c r="AC261" s="163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</row>
    <row r="262" spans="9:48">
      <c r="I262" s="163"/>
      <c r="K262" s="163"/>
      <c r="L262" s="163"/>
      <c r="Q262" s="14"/>
      <c r="U262" s="14"/>
      <c r="W262" s="163"/>
      <c r="Y262" s="75"/>
      <c r="Z262" s="75"/>
      <c r="AA262" s="75"/>
      <c r="AB262" s="163"/>
      <c r="AC262" s="163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</row>
    <row r="263" spans="9:48">
      <c r="I263" s="163"/>
      <c r="K263" s="163"/>
      <c r="L263" s="163"/>
      <c r="Q263" s="14"/>
      <c r="U263" s="14"/>
      <c r="W263" s="163"/>
      <c r="Y263" s="75"/>
      <c r="Z263" s="75"/>
      <c r="AA263" s="75"/>
      <c r="AB263" s="163"/>
      <c r="AC263" s="163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</row>
    <row r="264" spans="9:48">
      <c r="I264" s="163"/>
      <c r="K264" s="163"/>
      <c r="L264" s="163"/>
      <c r="Q264" s="14"/>
      <c r="U264" s="14"/>
      <c r="W264" s="163"/>
      <c r="Y264" s="75"/>
      <c r="Z264" s="75"/>
      <c r="AA264" s="75"/>
      <c r="AB264" s="163"/>
      <c r="AC264" s="163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</row>
    <row r="265" spans="9:48">
      <c r="I265" s="163"/>
      <c r="K265" s="163"/>
      <c r="L265" s="163"/>
      <c r="Q265" s="14"/>
      <c r="U265" s="14"/>
      <c r="W265" s="163"/>
      <c r="Y265" s="75"/>
      <c r="Z265" s="75"/>
      <c r="AA265" s="75"/>
      <c r="AB265" s="163"/>
      <c r="AC265" s="163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</row>
    <row r="266" spans="9:48">
      <c r="I266" s="163"/>
      <c r="K266" s="163"/>
      <c r="L266" s="163"/>
      <c r="Q266" s="14"/>
      <c r="U266" s="14"/>
      <c r="W266" s="163"/>
      <c r="Y266" s="75"/>
      <c r="Z266" s="75"/>
      <c r="AA266" s="75"/>
      <c r="AB266" s="163"/>
      <c r="AC266" s="163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</row>
    <row r="267" spans="9:48">
      <c r="I267" s="163"/>
      <c r="K267" s="163"/>
      <c r="L267" s="163"/>
      <c r="Q267" s="14"/>
      <c r="U267" s="14"/>
      <c r="W267" s="163"/>
      <c r="Y267" s="75"/>
      <c r="Z267" s="75"/>
      <c r="AA267" s="75"/>
      <c r="AB267" s="163"/>
      <c r="AC267" s="163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</row>
    <row r="268" spans="9:48">
      <c r="I268" s="163"/>
      <c r="K268" s="163"/>
      <c r="L268" s="163"/>
      <c r="Q268" s="14"/>
      <c r="U268" s="14"/>
      <c r="W268" s="163"/>
      <c r="Y268" s="75"/>
      <c r="Z268" s="75"/>
      <c r="AA268" s="75"/>
      <c r="AB268" s="163"/>
      <c r="AC268" s="163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</row>
    <row r="269" spans="9:48">
      <c r="I269" s="163"/>
      <c r="K269" s="163"/>
      <c r="L269" s="163"/>
      <c r="Q269" s="14"/>
      <c r="U269" s="14"/>
      <c r="W269" s="163"/>
      <c r="Y269" s="75"/>
      <c r="Z269" s="75"/>
      <c r="AA269" s="75"/>
      <c r="AB269" s="163"/>
      <c r="AC269" s="163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spans="9:48">
      <c r="I270" s="163"/>
      <c r="K270" s="163"/>
      <c r="L270" s="163"/>
      <c r="Q270" s="14"/>
      <c r="U270" s="14"/>
      <c r="W270" s="163"/>
      <c r="Y270" s="75"/>
      <c r="Z270" s="75"/>
      <c r="AA270" s="75"/>
      <c r="AB270" s="163"/>
      <c r="AC270" s="163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</row>
    <row r="271" spans="9:48">
      <c r="I271" s="163"/>
      <c r="K271" s="163"/>
      <c r="L271" s="163"/>
      <c r="Q271" s="14"/>
      <c r="U271" s="14"/>
      <c r="W271" s="163"/>
      <c r="Y271" s="75"/>
      <c r="Z271" s="75"/>
      <c r="AA271" s="75"/>
      <c r="AB271" s="163"/>
      <c r="AC271" s="163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</row>
    <row r="272" spans="9:48">
      <c r="I272" s="163"/>
      <c r="K272" s="163"/>
      <c r="L272" s="163"/>
      <c r="Q272" s="14"/>
      <c r="U272" s="14"/>
      <c r="W272" s="163"/>
      <c r="Y272" s="75"/>
      <c r="Z272" s="75"/>
      <c r="AA272" s="75"/>
      <c r="AB272" s="163"/>
      <c r="AC272" s="163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</row>
    <row r="273" spans="9:48">
      <c r="I273" s="163"/>
      <c r="K273" s="163"/>
      <c r="L273" s="163"/>
      <c r="Q273" s="14"/>
      <c r="U273" s="14"/>
      <c r="W273" s="163"/>
      <c r="Y273" s="75"/>
      <c r="Z273" s="75"/>
      <c r="AA273" s="75"/>
      <c r="AB273" s="163"/>
      <c r="AC273" s="163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</row>
    <row r="274" spans="9:48">
      <c r="I274" s="163"/>
      <c r="K274" s="163"/>
      <c r="L274" s="163"/>
      <c r="Q274" s="14"/>
      <c r="U274" s="14"/>
      <c r="W274" s="163"/>
      <c r="Y274" s="75"/>
      <c r="Z274" s="75"/>
      <c r="AA274" s="75"/>
      <c r="AB274" s="163"/>
      <c r="AC274" s="163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</row>
    <row r="275" spans="9:48">
      <c r="I275" s="163"/>
      <c r="K275" s="163"/>
      <c r="L275" s="163"/>
      <c r="Q275" s="14"/>
      <c r="U275" s="14"/>
      <c r="W275" s="163"/>
      <c r="Y275" s="75"/>
      <c r="Z275" s="75"/>
      <c r="AA275" s="75"/>
      <c r="AB275" s="163"/>
      <c r="AC275" s="163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</row>
    <row r="276" spans="9:48">
      <c r="I276" s="163"/>
      <c r="K276" s="163"/>
      <c r="L276" s="163"/>
      <c r="Q276" s="14"/>
      <c r="U276" s="14"/>
      <c r="W276" s="163"/>
      <c r="Y276" s="75"/>
      <c r="Z276" s="75"/>
      <c r="AA276" s="75"/>
      <c r="AB276" s="163"/>
      <c r="AC276" s="163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</row>
    <row r="277" spans="9:48">
      <c r="I277" s="163"/>
      <c r="K277" s="163"/>
      <c r="L277" s="163"/>
      <c r="Q277" s="14"/>
      <c r="U277" s="14"/>
      <c r="W277" s="163"/>
      <c r="Y277" s="75"/>
      <c r="Z277" s="75"/>
      <c r="AA277" s="75"/>
      <c r="AB277" s="163"/>
      <c r="AC277" s="163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</row>
    <row r="278" spans="9:48">
      <c r="I278" s="163"/>
      <c r="K278" s="163"/>
      <c r="L278" s="163"/>
      <c r="Q278" s="14"/>
      <c r="U278" s="14"/>
      <c r="W278" s="163"/>
      <c r="Y278" s="75"/>
      <c r="Z278" s="75"/>
      <c r="AA278" s="75"/>
      <c r="AB278" s="163"/>
      <c r="AC278" s="163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</row>
    <row r="279" spans="9:48">
      <c r="I279" s="163"/>
      <c r="K279" s="163"/>
      <c r="L279" s="163"/>
      <c r="Q279" s="14"/>
      <c r="U279" s="14"/>
      <c r="W279" s="163"/>
      <c r="Y279" s="75"/>
      <c r="Z279" s="75"/>
      <c r="AA279" s="75"/>
      <c r="AB279" s="163"/>
      <c r="AC279" s="163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</row>
    <row r="280" spans="9:48">
      <c r="I280" s="163"/>
      <c r="K280" s="163"/>
      <c r="L280" s="163"/>
      <c r="Q280" s="14"/>
      <c r="U280" s="14"/>
      <c r="W280" s="163"/>
      <c r="Y280" s="75"/>
      <c r="Z280" s="75"/>
      <c r="AA280" s="75"/>
      <c r="AB280" s="163"/>
      <c r="AC280" s="163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</row>
    <row r="281" spans="9:48">
      <c r="I281" s="163"/>
      <c r="K281" s="163"/>
      <c r="L281" s="163"/>
      <c r="Q281" s="14"/>
      <c r="U281" s="14"/>
      <c r="W281" s="163"/>
      <c r="Y281" s="75"/>
      <c r="Z281" s="75"/>
      <c r="AA281" s="75"/>
      <c r="AB281" s="163"/>
      <c r="AC281" s="163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</row>
    <row r="282" spans="9:48">
      <c r="I282" s="163"/>
      <c r="K282" s="163"/>
      <c r="L282" s="163"/>
      <c r="Q282" s="14"/>
      <c r="U282" s="14"/>
      <c r="W282" s="163"/>
      <c r="Y282" s="75"/>
      <c r="Z282" s="75"/>
      <c r="AA282" s="75"/>
      <c r="AB282" s="163"/>
      <c r="AC282" s="163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</row>
    <row r="283" spans="9:48">
      <c r="I283" s="163"/>
      <c r="K283" s="163"/>
      <c r="L283" s="163"/>
      <c r="Q283" s="14"/>
      <c r="U283" s="14"/>
      <c r="W283" s="163"/>
      <c r="Y283" s="75"/>
      <c r="Z283" s="75"/>
      <c r="AA283" s="75"/>
      <c r="AB283" s="163"/>
      <c r="AC283" s="163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</row>
    <row r="284" spans="9:48">
      <c r="I284" s="163"/>
      <c r="K284" s="163"/>
      <c r="L284" s="163"/>
      <c r="Q284" s="14"/>
      <c r="U284" s="14"/>
      <c r="W284" s="163"/>
      <c r="Y284" s="75"/>
      <c r="Z284" s="75"/>
      <c r="AA284" s="75"/>
      <c r="AB284" s="163"/>
      <c r="AC284" s="163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</row>
    <row r="285" spans="9:48">
      <c r="I285" s="163"/>
      <c r="K285" s="163"/>
      <c r="L285" s="163"/>
      <c r="Q285" s="14"/>
      <c r="U285" s="14"/>
      <c r="W285" s="163"/>
      <c r="Y285" s="75"/>
      <c r="Z285" s="75"/>
      <c r="AA285" s="75"/>
      <c r="AB285" s="163"/>
      <c r="AC285" s="163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</row>
    <row r="286" spans="9:48">
      <c r="I286" s="163"/>
      <c r="K286" s="163"/>
      <c r="L286" s="163"/>
      <c r="Q286" s="14"/>
      <c r="U286" s="14"/>
      <c r="W286" s="163"/>
      <c r="Y286" s="75"/>
      <c r="Z286" s="75"/>
      <c r="AA286" s="75"/>
      <c r="AB286" s="163"/>
      <c r="AC286" s="163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</row>
    <row r="287" spans="9:48">
      <c r="I287" s="163"/>
      <c r="K287" s="163"/>
      <c r="L287" s="163"/>
      <c r="Q287" s="14"/>
      <c r="U287" s="14"/>
      <c r="W287" s="163"/>
      <c r="Y287" s="75"/>
      <c r="Z287" s="75"/>
      <c r="AA287" s="75"/>
      <c r="AB287" s="163"/>
      <c r="AC287" s="163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spans="9:48">
      <c r="I288" s="163"/>
      <c r="K288" s="163"/>
      <c r="L288" s="163"/>
      <c r="Q288" s="14"/>
      <c r="U288" s="14"/>
      <c r="W288" s="163"/>
      <c r="Y288" s="75"/>
      <c r="Z288" s="75"/>
      <c r="AA288" s="75"/>
      <c r="AB288" s="163"/>
      <c r="AC288" s="163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</row>
    <row r="289" spans="9:48">
      <c r="I289" s="163"/>
      <c r="K289" s="163"/>
      <c r="L289" s="163"/>
      <c r="Q289" s="14"/>
      <c r="U289" s="14"/>
      <c r="W289" s="163"/>
      <c r="Y289" s="75"/>
      <c r="Z289" s="75"/>
      <c r="AA289" s="75"/>
      <c r="AB289" s="163"/>
      <c r="AC289" s="163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</row>
    <row r="290" spans="9:48">
      <c r="I290" s="163"/>
      <c r="K290" s="163"/>
      <c r="L290" s="163"/>
      <c r="Q290" s="14"/>
      <c r="U290" s="14"/>
      <c r="W290" s="163"/>
      <c r="Y290" s="75"/>
      <c r="Z290" s="75"/>
      <c r="AA290" s="75"/>
      <c r="AB290" s="163"/>
      <c r="AC290" s="163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</row>
    <row r="291" spans="9:48">
      <c r="I291" s="163"/>
      <c r="K291" s="163"/>
      <c r="L291" s="163"/>
      <c r="Q291" s="14"/>
      <c r="U291" s="14"/>
      <c r="W291" s="163"/>
      <c r="Y291" s="75"/>
      <c r="Z291" s="75"/>
      <c r="AA291" s="75"/>
      <c r="AB291" s="163"/>
      <c r="AC291" s="163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</row>
    <row r="292" spans="9:48">
      <c r="I292" s="163"/>
      <c r="K292" s="163"/>
      <c r="L292" s="163"/>
      <c r="Q292" s="14"/>
      <c r="U292" s="14"/>
      <c r="W292" s="163"/>
      <c r="Y292" s="75"/>
      <c r="Z292" s="75"/>
      <c r="AA292" s="75"/>
      <c r="AB292" s="163"/>
      <c r="AC292" s="163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</row>
    <row r="293" spans="9:48">
      <c r="I293" s="163"/>
      <c r="K293" s="163"/>
      <c r="L293" s="163"/>
      <c r="Q293" s="14"/>
      <c r="U293" s="14"/>
      <c r="W293" s="163"/>
      <c r="Y293" s="75"/>
      <c r="Z293" s="75"/>
      <c r="AA293" s="75"/>
      <c r="AB293" s="163"/>
      <c r="AC293" s="163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</row>
    <row r="294" spans="9:48">
      <c r="I294" s="163"/>
      <c r="K294" s="163"/>
      <c r="L294" s="163"/>
      <c r="Q294" s="14"/>
      <c r="U294" s="14"/>
      <c r="W294" s="163"/>
      <c r="Y294" s="75"/>
      <c r="Z294" s="75"/>
      <c r="AA294" s="75"/>
      <c r="AB294" s="163"/>
      <c r="AC294" s="163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</row>
    <row r="295" spans="9:48">
      <c r="I295" s="163"/>
      <c r="K295" s="163"/>
      <c r="L295" s="163"/>
      <c r="Q295" s="14"/>
      <c r="U295" s="14"/>
      <c r="W295" s="163"/>
      <c r="Y295" s="75"/>
      <c r="Z295" s="75"/>
      <c r="AA295" s="75"/>
      <c r="AB295" s="163"/>
      <c r="AC295" s="163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</row>
    <row r="296" spans="9:48">
      <c r="I296" s="163"/>
      <c r="K296" s="163"/>
      <c r="L296" s="163"/>
      <c r="Q296" s="14"/>
      <c r="U296" s="14"/>
      <c r="W296" s="163"/>
      <c r="Y296" s="75"/>
      <c r="Z296" s="75"/>
      <c r="AA296" s="75"/>
      <c r="AB296" s="163"/>
      <c r="AC296" s="163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</row>
    <row r="297" spans="9:48">
      <c r="I297" s="163"/>
      <c r="K297" s="163"/>
      <c r="L297" s="163"/>
      <c r="Q297" s="14"/>
      <c r="U297" s="14"/>
      <c r="W297" s="163"/>
      <c r="Y297" s="75"/>
      <c r="Z297" s="75"/>
      <c r="AA297" s="75"/>
      <c r="AB297" s="163"/>
      <c r="AC297" s="163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</row>
    <row r="298" spans="9:48">
      <c r="I298" s="163"/>
      <c r="K298" s="163"/>
      <c r="L298" s="163"/>
      <c r="Q298" s="14"/>
      <c r="U298" s="14"/>
      <c r="W298" s="163"/>
      <c r="Y298" s="75"/>
      <c r="Z298" s="75"/>
      <c r="AA298" s="75"/>
      <c r="AB298" s="163"/>
      <c r="AC298" s="163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</row>
    <row r="299" spans="9:48">
      <c r="I299" s="163"/>
      <c r="K299" s="163"/>
      <c r="L299" s="163"/>
      <c r="Q299" s="14"/>
      <c r="U299" s="14"/>
      <c r="W299" s="163"/>
      <c r="Y299" s="75"/>
      <c r="Z299" s="75"/>
      <c r="AA299" s="75"/>
      <c r="AB299" s="163"/>
      <c r="AC299" s="163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</row>
    <row r="300" spans="9:48">
      <c r="I300" s="163"/>
      <c r="K300" s="163"/>
      <c r="L300" s="163"/>
      <c r="Q300" s="14"/>
      <c r="U300" s="14"/>
      <c r="W300" s="163"/>
      <c r="Y300" s="75"/>
      <c r="Z300" s="75"/>
      <c r="AA300" s="75"/>
      <c r="AB300" s="163"/>
      <c r="AC300" s="163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</row>
    <row r="301" spans="9:48">
      <c r="I301" s="163"/>
      <c r="K301" s="163"/>
      <c r="L301" s="163"/>
      <c r="Q301" s="14"/>
      <c r="U301" s="14"/>
      <c r="W301" s="163"/>
      <c r="Y301" s="75"/>
      <c r="Z301" s="75"/>
      <c r="AA301" s="75"/>
      <c r="AB301" s="163"/>
      <c r="AC301" s="163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</row>
    <row r="302" spans="9:48">
      <c r="I302" s="163"/>
      <c r="K302" s="163"/>
      <c r="L302" s="163"/>
      <c r="Q302" s="14"/>
      <c r="U302" s="14"/>
      <c r="W302" s="163"/>
      <c r="Y302" s="75"/>
      <c r="Z302" s="75"/>
      <c r="AA302" s="75"/>
      <c r="AB302" s="163"/>
      <c r="AC302" s="163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</row>
    <row r="303" spans="9:48">
      <c r="I303" s="163"/>
      <c r="K303" s="163"/>
      <c r="L303" s="163"/>
      <c r="Q303" s="14"/>
      <c r="U303" s="14"/>
      <c r="W303" s="163"/>
      <c r="Y303" s="75"/>
      <c r="Z303" s="75"/>
      <c r="AA303" s="75"/>
      <c r="AB303" s="163"/>
      <c r="AC303" s="163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</row>
    <row r="304" spans="9:48">
      <c r="I304" s="163"/>
      <c r="K304" s="163"/>
      <c r="L304" s="163"/>
      <c r="Q304" s="14"/>
      <c r="U304" s="14"/>
      <c r="W304" s="163"/>
      <c r="Y304" s="75"/>
      <c r="Z304" s="75"/>
      <c r="AA304" s="75"/>
      <c r="AB304" s="163"/>
      <c r="AC304" s="163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</row>
    <row r="305" spans="1:48">
      <c r="I305" s="163"/>
      <c r="K305" s="163"/>
      <c r="L305" s="163"/>
      <c r="Q305" s="14"/>
      <c r="U305" s="14"/>
      <c r="W305" s="163"/>
      <c r="Y305" s="75"/>
      <c r="Z305" s="75"/>
      <c r="AA305" s="75"/>
      <c r="AB305" s="163"/>
      <c r="AC305" s="163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</row>
    <row r="306" spans="1:48">
      <c r="I306" s="163"/>
      <c r="K306" s="163"/>
      <c r="L306" s="163"/>
      <c r="Q306" s="14"/>
      <c r="U306" s="14"/>
      <c r="W306" s="163"/>
      <c r="Y306" s="75"/>
      <c r="Z306" s="75"/>
      <c r="AA306" s="75"/>
      <c r="AB306" s="163"/>
      <c r="AC306" s="163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</row>
    <row r="307" spans="1:48">
      <c r="I307" s="163"/>
      <c r="K307" s="163"/>
      <c r="L307" s="163"/>
      <c r="Q307" s="14"/>
      <c r="U307" s="14"/>
      <c r="W307" s="163"/>
      <c r="Y307" s="75"/>
      <c r="Z307" s="75"/>
      <c r="AA307" s="75"/>
      <c r="AB307" s="163"/>
      <c r="AC307" s="163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</row>
    <row r="308" spans="1:48">
      <c r="A308" s="30"/>
      <c r="B308" s="30"/>
      <c r="C308" s="30"/>
      <c r="D308" s="30"/>
      <c r="E308" s="30"/>
      <c r="F308" s="30"/>
      <c r="G308" s="433"/>
      <c r="H308" s="76"/>
      <c r="I308" s="164"/>
      <c r="J308" s="76"/>
      <c r="K308" s="164"/>
      <c r="L308" s="164"/>
      <c r="M308" s="76"/>
      <c r="N308" s="76"/>
      <c r="O308" s="76"/>
      <c r="P308" s="76"/>
      <c r="Q308" s="30"/>
      <c r="R308" s="76"/>
      <c r="S308" s="164"/>
      <c r="T308" s="76"/>
      <c r="U308" s="30"/>
      <c r="V308" s="449"/>
      <c r="W308" s="164"/>
      <c r="X308" s="164"/>
      <c r="Y308" s="75"/>
      <c r="Z308" s="75"/>
      <c r="AA308" s="75"/>
      <c r="AB308" s="163"/>
      <c r="AC308" s="163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</row>
    <row r="309" spans="1:48">
      <c r="A309" s="34"/>
      <c r="B309" s="34"/>
      <c r="C309" s="34"/>
      <c r="D309" s="34"/>
      <c r="E309" s="34"/>
      <c r="F309" s="34"/>
      <c r="G309" s="434"/>
      <c r="H309" s="77"/>
      <c r="I309" s="165"/>
      <c r="J309" s="77"/>
      <c r="K309" s="165"/>
      <c r="L309" s="165"/>
      <c r="M309" s="77"/>
      <c r="N309" s="77"/>
      <c r="O309" s="77"/>
      <c r="P309" s="77"/>
      <c r="Q309" s="34"/>
      <c r="R309" s="77"/>
      <c r="S309" s="165"/>
      <c r="T309" s="77"/>
      <c r="U309" s="34"/>
      <c r="V309" s="450"/>
      <c r="W309" s="165"/>
      <c r="X309" s="165"/>
      <c r="Y309" s="76"/>
      <c r="Z309" s="76"/>
      <c r="AA309" s="76"/>
      <c r="AB309" s="164"/>
      <c r="AC309" s="164"/>
      <c r="AD309" s="30"/>
      <c r="AE309" s="30"/>
      <c r="AF309" s="30"/>
      <c r="AG309" s="30"/>
    </row>
    <row r="310" spans="1:48">
      <c r="A310" s="34"/>
      <c r="B310" s="34"/>
      <c r="C310" s="34"/>
      <c r="D310" s="34"/>
      <c r="E310" s="34"/>
      <c r="F310" s="34"/>
      <c r="G310" s="434"/>
      <c r="H310" s="77"/>
      <c r="I310" s="165"/>
      <c r="J310" s="77"/>
      <c r="K310" s="165"/>
      <c r="L310" s="165"/>
      <c r="M310" s="77"/>
      <c r="N310" s="77"/>
      <c r="O310" s="77"/>
      <c r="P310" s="77"/>
      <c r="Q310" s="34"/>
      <c r="R310" s="77"/>
      <c r="S310" s="165"/>
      <c r="T310" s="77"/>
      <c r="U310" s="34"/>
      <c r="V310" s="450"/>
      <c r="W310" s="165"/>
      <c r="X310" s="165"/>
      <c r="Y310" s="77"/>
      <c r="Z310" s="77"/>
      <c r="AA310" s="77"/>
      <c r="AB310" s="165"/>
      <c r="AC310" s="165"/>
      <c r="AD310" s="34"/>
      <c r="AE310" s="34"/>
      <c r="AF310" s="34"/>
      <c r="AG310" s="34"/>
    </row>
    <row r="311" spans="1:48">
      <c r="A311" s="34"/>
      <c r="B311" s="34"/>
      <c r="C311" s="34"/>
      <c r="D311" s="34"/>
      <c r="E311" s="34"/>
      <c r="F311" s="34"/>
      <c r="G311" s="434"/>
      <c r="H311" s="77"/>
      <c r="I311" s="165"/>
      <c r="J311" s="77"/>
      <c r="K311" s="165"/>
      <c r="L311" s="165"/>
      <c r="M311" s="77"/>
      <c r="N311" s="77"/>
      <c r="O311" s="77"/>
      <c r="P311" s="77"/>
      <c r="Q311" s="34"/>
      <c r="R311" s="77"/>
      <c r="S311" s="165"/>
      <c r="T311" s="77"/>
      <c r="U311" s="34"/>
      <c r="V311" s="450"/>
      <c r="W311" s="165"/>
      <c r="X311" s="165"/>
      <c r="Y311" s="77"/>
      <c r="Z311" s="77"/>
      <c r="AA311" s="77"/>
      <c r="AB311" s="165"/>
      <c r="AC311" s="165"/>
      <c r="AD311" s="34"/>
      <c r="AE311" s="34"/>
      <c r="AF311" s="34"/>
      <c r="AG311" s="34"/>
    </row>
    <row r="312" spans="1:48">
      <c r="A312" s="34"/>
      <c r="B312" s="34"/>
      <c r="C312" s="34"/>
      <c r="D312" s="34"/>
      <c r="E312" s="34"/>
      <c r="F312" s="34"/>
      <c r="G312" s="434"/>
      <c r="H312" s="77"/>
      <c r="I312" s="165"/>
      <c r="J312" s="77"/>
      <c r="K312" s="165"/>
      <c r="L312" s="165"/>
      <c r="M312" s="77"/>
      <c r="N312" s="77"/>
      <c r="O312" s="77"/>
      <c r="P312" s="77"/>
      <c r="Q312" s="34"/>
      <c r="R312" s="77"/>
      <c r="S312" s="165"/>
      <c r="T312" s="77"/>
      <c r="U312" s="34"/>
      <c r="V312" s="450"/>
      <c r="W312" s="165"/>
      <c r="X312" s="165"/>
      <c r="Y312" s="77"/>
      <c r="Z312" s="77"/>
      <c r="AA312" s="77"/>
      <c r="AB312" s="165"/>
      <c r="AC312" s="165"/>
      <c r="AD312" s="34"/>
      <c r="AE312" s="34"/>
      <c r="AF312" s="34"/>
      <c r="AG312" s="34"/>
    </row>
    <row r="313" spans="1:48">
      <c r="A313" s="34"/>
      <c r="B313" s="34"/>
      <c r="C313" s="34"/>
      <c r="D313" s="34"/>
      <c r="E313" s="34"/>
      <c r="F313" s="34"/>
      <c r="G313" s="434"/>
      <c r="H313" s="77"/>
      <c r="I313" s="165"/>
      <c r="J313" s="77"/>
      <c r="K313" s="165"/>
      <c r="L313" s="165"/>
      <c r="M313" s="77"/>
      <c r="N313" s="77"/>
      <c r="O313" s="77"/>
      <c r="P313" s="77"/>
      <c r="Q313" s="34"/>
      <c r="R313" s="77"/>
      <c r="S313" s="165"/>
      <c r="T313" s="77"/>
      <c r="U313" s="34"/>
      <c r="V313" s="450"/>
      <c r="W313" s="165"/>
      <c r="X313" s="165"/>
      <c r="Y313" s="77"/>
      <c r="Z313" s="77"/>
      <c r="AA313" s="77"/>
      <c r="AB313" s="165"/>
      <c r="AC313" s="165"/>
      <c r="AD313" s="34"/>
      <c r="AE313" s="34"/>
      <c r="AF313" s="34"/>
      <c r="AG313" s="34"/>
    </row>
    <row r="314" spans="1:48">
      <c r="A314" s="34"/>
      <c r="B314" s="34"/>
      <c r="C314" s="34"/>
      <c r="D314" s="34"/>
      <c r="E314" s="34"/>
      <c r="F314" s="34"/>
      <c r="G314" s="434"/>
      <c r="H314" s="77"/>
      <c r="I314" s="165"/>
      <c r="J314" s="77"/>
      <c r="K314" s="165"/>
      <c r="L314" s="165"/>
      <c r="M314" s="77"/>
      <c r="N314" s="77"/>
      <c r="O314" s="77"/>
      <c r="P314" s="77"/>
      <c r="Q314" s="34"/>
      <c r="R314" s="77"/>
      <c r="S314" s="165"/>
      <c r="T314" s="77"/>
      <c r="U314" s="34"/>
      <c r="V314" s="450"/>
      <c r="W314" s="165"/>
      <c r="X314" s="165"/>
      <c r="Y314" s="77"/>
      <c r="Z314" s="77"/>
      <c r="AA314" s="77"/>
      <c r="AB314" s="165"/>
      <c r="AC314" s="165"/>
      <c r="AD314" s="34"/>
      <c r="AE314" s="34"/>
      <c r="AF314" s="34"/>
      <c r="AG314" s="34"/>
    </row>
    <row r="315" spans="1:48">
      <c r="A315" s="34"/>
      <c r="B315" s="34"/>
      <c r="C315" s="34"/>
      <c r="D315" s="34"/>
      <c r="E315" s="34"/>
      <c r="F315" s="34"/>
      <c r="G315" s="434"/>
      <c r="H315" s="77"/>
      <c r="I315" s="165"/>
      <c r="J315" s="77"/>
      <c r="K315" s="165"/>
      <c r="L315" s="165"/>
      <c r="M315" s="77"/>
      <c r="N315" s="77"/>
      <c r="O315" s="77"/>
      <c r="P315" s="77"/>
      <c r="Q315" s="34"/>
      <c r="R315" s="77"/>
      <c r="S315" s="165"/>
      <c r="T315" s="77"/>
      <c r="U315" s="34"/>
      <c r="V315" s="450"/>
      <c r="W315" s="165"/>
      <c r="X315" s="165"/>
      <c r="Y315" s="77"/>
      <c r="Z315" s="77"/>
      <c r="AA315" s="77"/>
      <c r="AB315" s="165"/>
      <c r="AC315" s="165"/>
      <c r="AD315" s="34"/>
      <c r="AE315" s="34"/>
      <c r="AF315" s="34"/>
      <c r="AG315" s="34"/>
    </row>
    <row r="316" spans="1:48">
      <c r="A316" s="34"/>
      <c r="B316" s="34"/>
      <c r="C316" s="34"/>
      <c r="D316" s="34"/>
      <c r="E316" s="34"/>
      <c r="F316" s="34"/>
      <c r="G316" s="434"/>
      <c r="H316" s="77"/>
      <c r="I316" s="165"/>
      <c r="J316" s="77"/>
      <c r="K316" s="165"/>
      <c r="L316" s="165"/>
      <c r="M316" s="77"/>
      <c r="N316" s="77"/>
      <c r="O316" s="77"/>
      <c r="P316" s="77"/>
      <c r="Q316" s="34"/>
      <c r="R316" s="77"/>
      <c r="S316" s="165"/>
      <c r="T316" s="77"/>
      <c r="U316" s="34"/>
      <c r="V316" s="450"/>
      <c r="W316" s="165"/>
      <c r="X316" s="165"/>
      <c r="Y316" s="77"/>
      <c r="Z316" s="77"/>
      <c r="AA316" s="77"/>
      <c r="AB316" s="165"/>
      <c r="AC316" s="165"/>
      <c r="AD316" s="34"/>
      <c r="AE316" s="34"/>
      <c r="AF316" s="34"/>
      <c r="AG316" s="34"/>
    </row>
    <row r="317" spans="1:48">
      <c r="A317" s="34"/>
      <c r="B317" s="34"/>
      <c r="C317" s="34"/>
      <c r="D317" s="34"/>
      <c r="E317" s="34"/>
      <c r="F317" s="34"/>
      <c r="G317" s="434"/>
      <c r="H317" s="77"/>
      <c r="I317" s="165"/>
      <c r="J317" s="77"/>
      <c r="K317" s="165"/>
      <c r="L317" s="165"/>
      <c r="M317" s="77"/>
      <c r="N317" s="77"/>
      <c r="O317" s="77"/>
      <c r="P317" s="77"/>
      <c r="Q317" s="34"/>
      <c r="R317" s="77"/>
      <c r="S317" s="165"/>
      <c r="T317" s="77"/>
      <c r="U317" s="34"/>
      <c r="V317" s="450"/>
      <c r="W317" s="165"/>
      <c r="X317" s="165"/>
      <c r="Y317" s="77"/>
      <c r="Z317" s="77"/>
      <c r="AA317" s="77"/>
      <c r="AB317" s="165"/>
      <c r="AC317" s="165"/>
      <c r="AD317" s="34"/>
      <c r="AE317" s="34"/>
      <c r="AF317" s="34"/>
      <c r="AG317" s="34"/>
    </row>
    <row r="318" spans="1:48">
      <c r="A318" s="34"/>
      <c r="B318" s="34"/>
      <c r="C318" s="34"/>
      <c r="D318" s="34"/>
      <c r="E318" s="34"/>
      <c r="F318" s="34"/>
      <c r="G318" s="434"/>
      <c r="H318" s="77"/>
      <c r="I318" s="165"/>
      <c r="J318" s="77"/>
      <c r="K318" s="165"/>
      <c r="L318" s="165"/>
      <c r="M318" s="77"/>
      <c r="N318" s="77"/>
      <c r="O318" s="77"/>
      <c r="P318" s="77"/>
      <c r="Q318" s="34"/>
      <c r="R318" s="77"/>
      <c r="S318" s="165"/>
      <c r="T318" s="77"/>
      <c r="U318" s="34"/>
      <c r="V318" s="450"/>
      <c r="W318" s="165"/>
      <c r="X318" s="165"/>
      <c r="Y318" s="77"/>
      <c r="Z318" s="77"/>
      <c r="AA318" s="77"/>
      <c r="AB318" s="165"/>
      <c r="AC318" s="165"/>
      <c r="AD318" s="34"/>
      <c r="AE318" s="34"/>
      <c r="AF318" s="34"/>
      <c r="AG318" s="34"/>
    </row>
    <row r="319" spans="1:48">
      <c r="A319" s="34"/>
      <c r="B319" s="34"/>
      <c r="C319" s="34"/>
      <c r="D319" s="34"/>
      <c r="E319" s="34"/>
      <c r="F319" s="34"/>
      <c r="G319" s="434"/>
      <c r="H319" s="77"/>
      <c r="I319" s="165"/>
      <c r="J319" s="77"/>
      <c r="K319" s="165"/>
      <c r="L319" s="165"/>
      <c r="M319" s="77"/>
      <c r="N319" s="77"/>
      <c r="O319" s="77"/>
      <c r="P319" s="77"/>
      <c r="Q319" s="34"/>
      <c r="R319" s="77"/>
      <c r="S319" s="165"/>
      <c r="T319" s="77"/>
      <c r="U319" s="34"/>
      <c r="V319" s="450"/>
      <c r="W319" s="165"/>
      <c r="X319" s="165"/>
      <c r="Y319" s="77"/>
      <c r="Z319" s="77"/>
      <c r="AA319" s="77"/>
      <c r="AB319" s="165"/>
      <c r="AC319" s="165"/>
      <c r="AD319" s="34"/>
      <c r="AE319" s="34"/>
      <c r="AF319" s="34"/>
      <c r="AG319" s="34"/>
    </row>
    <row r="320" spans="1:48">
      <c r="A320" s="34"/>
      <c r="B320" s="34"/>
      <c r="C320" s="34"/>
      <c r="D320" s="34"/>
      <c r="E320" s="34"/>
      <c r="F320" s="34"/>
      <c r="G320" s="434"/>
      <c r="H320" s="77"/>
      <c r="I320" s="165"/>
      <c r="J320" s="77"/>
      <c r="K320" s="165"/>
      <c r="L320" s="165"/>
      <c r="M320" s="77"/>
      <c r="N320" s="77"/>
      <c r="O320" s="77"/>
      <c r="P320" s="77"/>
      <c r="Q320" s="34"/>
      <c r="R320" s="77"/>
      <c r="S320" s="165"/>
      <c r="T320" s="77"/>
      <c r="U320" s="34"/>
      <c r="V320" s="450"/>
      <c r="W320" s="165"/>
      <c r="X320" s="165"/>
      <c r="Y320" s="77"/>
      <c r="Z320" s="77"/>
      <c r="AA320" s="77"/>
      <c r="AB320" s="165"/>
      <c r="AC320" s="165"/>
      <c r="AD320" s="34"/>
      <c r="AE320" s="34"/>
      <c r="AF320" s="34"/>
      <c r="AG320" s="34"/>
    </row>
    <row r="321" spans="1:33">
      <c r="A321" s="34"/>
      <c r="B321" s="34"/>
      <c r="C321" s="34"/>
      <c r="D321" s="34"/>
      <c r="E321" s="34"/>
      <c r="F321" s="34"/>
      <c r="G321" s="434"/>
      <c r="H321" s="77"/>
      <c r="I321" s="165"/>
      <c r="J321" s="77"/>
      <c r="K321" s="165"/>
      <c r="L321" s="165"/>
      <c r="M321" s="77"/>
      <c r="N321" s="77"/>
      <c r="O321" s="77"/>
      <c r="P321" s="77"/>
      <c r="Q321" s="34"/>
      <c r="R321" s="77"/>
      <c r="S321" s="165"/>
      <c r="T321" s="77"/>
      <c r="U321" s="34"/>
      <c r="V321" s="450"/>
      <c r="W321" s="165"/>
      <c r="X321" s="165"/>
      <c r="Y321" s="77"/>
      <c r="Z321" s="77"/>
      <c r="AA321" s="77"/>
      <c r="AB321" s="165"/>
      <c r="AC321" s="165"/>
      <c r="AD321" s="34"/>
      <c r="AE321" s="34"/>
      <c r="AF321" s="34"/>
      <c r="AG321" s="34"/>
    </row>
    <row r="322" spans="1:33">
      <c r="A322" s="34"/>
      <c r="B322" s="34"/>
      <c r="C322" s="34"/>
      <c r="D322" s="34"/>
      <c r="E322" s="34"/>
      <c r="F322" s="34"/>
      <c r="G322" s="434"/>
      <c r="H322" s="77"/>
      <c r="I322" s="165"/>
      <c r="J322" s="77"/>
      <c r="K322" s="165"/>
      <c r="L322" s="165"/>
      <c r="M322" s="77"/>
      <c r="N322" s="77"/>
      <c r="O322" s="77"/>
      <c r="P322" s="77"/>
      <c r="Q322" s="34"/>
      <c r="R322" s="77"/>
      <c r="S322" s="165"/>
      <c r="T322" s="77"/>
      <c r="U322" s="34"/>
      <c r="V322" s="450"/>
      <c r="W322" s="165"/>
      <c r="X322" s="165"/>
      <c r="Y322" s="77"/>
      <c r="Z322" s="77"/>
      <c r="AA322" s="77"/>
      <c r="AB322" s="165"/>
      <c r="AC322" s="165"/>
      <c r="AD322" s="34"/>
      <c r="AE322" s="34"/>
      <c r="AF322" s="34"/>
      <c r="AG322" s="34"/>
    </row>
    <row r="323" spans="1:33">
      <c r="A323" s="34"/>
      <c r="B323" s="34"/>
      <c r="C323" s="34"/>
      <c r="D323" s="34"/>
      <c r="E323" s="34"/>
      <c r="F323" s="34"/>
      <c r="G323" s="434"/>
      <c r="H323" s="77"/>
      <c r="I323" s="165"/>
      <c r="J323" s="77"/>
      <c r="K323" s="165"/>
      <c r="L323" s="165"/>
      <c r="M323" s="77"/>
      <c r="N323" s="77"/>
      <c r="O323" s="77"/>
      <c r="P323" s="77"/>
      <c r="Q323" s="34"/>
      <c r="R323" s="77"/>
      <c r="S323" s="165"/>
      <c r="T323" s="77"/>
      <c r="U323" s="34"/>
      <c r="V323" s="450"/>
      <c r="W323" s="165"/>
      <c r="X323" s="165"/>
      <c r="Y323" s="77"/>
      <c r="Z323" s="77"/>
      <c r="AA323" s="77"/>
      <c r="AB323" s="165"/>
      <c r="AC323" s="165"/>
      <c r="AD323" s="34"/>
      <c r="AE323" s="34"/>
      <c r="AF323" s="34"/>
      <c r="AG323" s="34"/>
    </row>
    <row r="324" spans="1:33">
      <c r="A324" s="34"/>
      <c r="B324" s="34"/>
      <c r="C324" s="34"/>
      <c r="D324" s="34"/>
      <c r="E324" s="34"/>
      <c r="F324" s="34"/>
      <c r="G324" s="434"/>
      <c r="H324" s="77"/>
      <c r="I324" s="165"/>
      <c r="J324" s="77"/>
      <c r="K324" s="165"/>
      <c r="L324" s="165"/>
      <c r="M324" s="77"/>
      <c r="N324" s="77"/>
      <c r="O324" s="77"/>
      <c r="P324" s="77"/>
      <c r="Q324" s="34"/>
      <c r="R324" s="77"/>
      <c r="S324" s="165"/>
      <c r="T324" s="77"/>
      <c r="U324" s="34"/>
      <c r="V324" s="450"/>
      <c r="W324" s="165"/>
      <c r="X324" s="165"/>
      <c r="Y324" s="77"/>
      <c r="Z324" s="77"/>
      <c r="AA324" s="77"/>
      <c r="AB324" s="165"/>
      <c r="AC324" s="165"/>
      <c r="AD324" s="34"/>
      <c r="AE324" s="34"/>
      <c r="AF324" s="34"/>
      <c r="AG324" s="34"/>
    </row>
    <row r="325" spans="1:33">
      <c r="A325" s="34"/>
      <c r="B325" s="34"/>
      <c r="C325" s="34"/>
      <c r="D325" s="34"/>
      <c r="E325" s="34"/>
      <c r="F325" s="34"/>
      <c r="G325" s="434"/>
      <c r="H325" s="77"/>
      <c r="I325" s="165"/>
      <c r="J325" s="77"/>
      <c r="K325" s="165"/>
      <c r="L325" s="165"/>
      <c r="M325" s="77"/>
      <c r="N325" s="77"/>
      <c r="O325" s="77"/>
      <c r="P325" s="77"/>
      <c r="Q325" s="34"/>
      <c r="R325" s="77"/>
      <c r="S325" s="165"/>
      <c r="T325" s="77"/>
      <c r="U325" s="34"/>
      <c r="V325" s="450"/>
      <c r="W325" s="165"/>
      <c r="X325" s="165"/>
      <c r="Y325" s="77"/>
      <c r="Z325" s="77"/>
      <c r="AA325" s="77"/>
      <c r="AB325" s="165"/>
      <c r="AC325" s="165"/>
      <c r="AD325" s="34"/>
      <c r="AE325" s="34"/>
      <c r="AF325" s="34"/>
      <c r="AG325" s="34"/>
    </row>
    <row r="326" spans="1:33">
      <c r="A326" s="34"/>
      <c r="B326" s="34"/>
      <c r="C326" s="34"/>
      <c r="D326" s="34"/>
      <c r="E326" s="34"/>
      <c r="F326" s="34"/>
      <c r="G326" s="434"/>
      <c r="H326" s="77"/>
      <c r="I326" s="165"/>
      <c r="J326" s="77"/>
      <c r="K326" s="165"/>
      <c r="L326" s="165"/>
      <c r="M326" s="77"/>
      <c r="N326" s="77"/>
      <c r="O326" s="77"/>
      <c r="P326" s="77"/>
      <c r="Q326" s="34"/>
      <c r="R326" s="77"/>
      <c r="S326" s="165"/>
      <c r="T326" s="77"/>
      <c r="U326" s="34"/>
      <c r="V326" s="450"/>
      <c r="W326" s="165"/>
      <c r="X326" s="165"/>
      <c r="Y326" s="77"/>
      <c r="Z326" s="77"/>
      <c r="AA326" s="77"/>
      <c r="AB326" s="165"/>
      <c r="AC326" s="165"/>
      <c r="AD326" s="34"/>
      <c r="AE326" s="34"/>
      <c r="AF326" s="34"/>
      <c r="AG326" s="34"/>
    </row>
    <row r="327" spans="1:33">
      <c r="A327" s="34"/>
      <c r="B327" s="34"/>
      <c r="C327" s="34"/>
      <c r="D327" s="34"/>
      <c r="E327" s="34"/>
      <c r="F327" s="34"/>
      <c r="G327" s="434"/>
      <c r="H327" s="77"/>
      <c r="I327" s="165"/>
      <c r="J327" s="77"/>
      <c r="K327" s="165"/>
      <c r="L327" s="165"/>
      <c r="M327" s="77"/>
      <c r="N327" s="77"/>
      <c r="O327" s="77"/>
      <c r="P327" s="77"/>
      <c r="Q327" s="34"/>
      <c r="R327" s="77"/>
      <c r="S327" s="165"/>
      <c r="T327" s="77"/>
      <c r="U327" s="34"/>
      <c r="V327" s="450"/>
      <c r="W327" s="165"/>
      <c r="X327" s="165"/>
      <c r="Y327" s="77"/>
      <c r="Z327" s="77"/>
      <c r="AA327" s="77"/>
      <c r="AB327" s="165"/>
      <c r="AC327" s="165"/>
      <c r="AD327" s="34"/>
      <c r="AE327" s="34"/>
      <c r="AF327" s="34"/>
      <c r="AG327" s="34"/>
    </row>
    <row r="328" spans="1:33">
      <c r="A328" s="34"/>
      <c r="B328" s="34"/>
      <c r="C328" s="34"/>
      <c r="D328" s="34"/>
      <c r="E328" s="34"/>
      <c r="F328" s="34"/>
      <c r="G328" s="434"/>
      <c r="H328" s="77"/>
      <c r="I328" s="165"/>
      <c r="J328" s="77"/>
      <c r="K328" s="165"/>
      <c r="L328" s="165"/>
      <c r="M328" s="77"/>
      <c r="N328" s="77"/>
      <c r="O328" s="77"/>
      <c r="P328" s="77"/>
      <c r="Q328" s="34"/>
      <c r="R328" s="77"/>
      <c r="S328" s="165"/>
      <c r="T328" s="77"/>
      <c r="U328" s="34"/>
      <c r="V328" s="450"/>
      <c r="W328" s="165"/>
      <c r="X328" s="165"/>
      <c r="Y328" s="77"/>
      <c r="Z328" s="77"/>
      <c r="AA328" s="77"/>
      <c r="AB328" s="165"/>
      <c r="AC328" s="165"/>
      <c r="AD328" s="34"/>
      <c r="AE328" s="34"/>
      <c r="AF328" s="34"/>
      <c r="AG328" s="34"/>
    </row>
    <row r="329" spans="1:33">
      <c r="A329" s="34"/>
      <c r="B329" s="34"/>
      <c r="C329" s="34"/>
      <c r="D329" s="34"/>
      <c r="E329" s="34"/>
      <c r="F329" s="34"/>
      <c r="G329" s="434"/>
      <c r="H329" s="77"/>
      <c r="I329" s="165"/>
      <c r="J329" s="77"/>
      <c r="K329" s="165"/>
      <c r="L329" s="165"/>
      <c r="M329" s="77"/>
      <c r="N329" s="77"/>
      <c r="O329" s="77"/>
      <c r="P329" s="77"/>
      <c r="Q329" s="34"/>
      <c r="R329" s="77"/>
      <c r="S329" s="165"/>
      <c r="T329" s="77"/>
      <c r="U329" s="34"/>
      <c r="V329" s="450"/>
      <c r="W329" s="165"/>
      <c r="X329" s="165"/>
      <c r="Y329" s="77"/>
      <c r="Z329" s="77"/>
      <c r="AA329" s="77"/>
      <c r="AB329" s="165"/>
      <c r="AC329" s="165"/>
      <c r="AD329" s="34"/>
      <c r="AE329" s="34"/>
      <c r="AF329" s="34"/>
      <c r="AG329" s="34"/>
    </row>
    <row r="330" spans="1:33">
      <c r="A330" s="34"/>
      <c r="B330" s="34"/>
      <c r="C330" s="34"/>
      <c r="D330" s="34"/>
      <c r="E330" s="34"/>
      <c r="F330" s="34"/>
      <c r="G330" s="434"/>
      <c r="H330" s="77"/>
      <c r="I330" s="165"/>
      <c r="J330" s="77"/>
      <c r="K330" s="165"/>
      <c r="L330" s="165"/>
      <c r="M330" s="77"/>
      <c r="N330" s="77"/>
      <c r="O330" s="77"/>
      <c r="P330" s="77"/>
      <c r="Q330" s="34"/>
      <c r="R330" s="77"/>
      <c r="S330" s="165"/>
      <c r="T330" s="77"/>
      <c r="U330" s="34"/>
      <c r="V330" s="450"/>
      <c r="W330" s="165"/>
      <c r="X330" s="165"/>
      <c r="Y330" s="77"/>
      <c r="Z330" s="77"/>
      <c r="AA330" s="77"/>
      <c r="AB330" s="165"/>
      <c r="AC330" s="165"/>
      <c r="AD330" s="34"/>
      <c r="AE330" s="34"/>
      <c r="AF330" s="34"/>
      <c r="AG330" s="34"/>
    </row>
    <row r="331" spans="1:33">
      <c r="A331" s="34"/>
      <c r="B331" s="34"/>
      <c r="C331" s="34"/>
      <c r="D331" s="34"/>
      <c r="E331" s="34"/>
      <c r="F331" s="34"/>
      <c r="G331" s="434"/>
      <c r="H331" s="77"/>
      <c r="I331" s="165"/>
      <c r="J331" s="77"/>
      <c r="K331" s="165"/>
      <c r="L331" s="165"/>
      <c r="M331" s="77"/>
      <c r="N331" s="77"/>
      <c r="O331" s="77"/>
      <c r="P331" s="77"/>
      <c r="Q331" s="34"/>
      <c r="R331" s="77"/>
      <c r="S331" s="165"/>
      <c r="T331" s="77"/>
      <c r="U331" s="34"/>
      <c r="V331" s="450"/>
      <c r="W331" s="165"/>
      <c r="X331" s="165"/>
      <c r="Y331" s="77"/>
      <c r="Z331" s="77"/>
      <c r="AA331" s="77"/>
      <c r="AB331" s="165"/>
      <c r="AC331" s="165"/>
      <c r="AD331" s="34"/>
      <c r="AE331" s="34"/>
      <c r="AF331" s="34"/>
      <c r="AG331" s="34"/>
    </row>
    <row r="332" spans="1:33">
      <c r="A332" s="34"/>
      <c r="B332" s="34"/>
      <c r="C332" s="34"/>
      <c r="D332" s="34"/>
      <c r="E332" s="34"/>
      <c r="F332" s="34"/>
      <c r="G332" s="434"/>
      <c r="H332" s="77"/>
      <c r="I332" s="165"/>
      <c r="J332" s="77"/>
      <c r="K332" s="165"/>
      <c r="L332" s="165"/>
      <c r="M332" s="77"/>
      <c r="N332" s="77"/>
      <c r="O332" s="77"/>
      <c r="P332" s="77"/>
      <c r="Q332" s="34"/>
      <c r="R332" s="77"/>
      <c r="S332" s="165"/>
      <c r="T332" s="77"/>
      <c r="U332" s="34"/>
      <c r="V332" s="450"/>
      <c r="W332" s="165"/>
      <c r="X332" s="165"/>
      <c r="Y332" s="77"/>
      <c r="Z332" s="77"/>
      <c r="AA332" s="77"/>
      <c r="AB332" s="165"/>
      <c r="AC332" s="165"/>
      <c r="AD332" s="34"/>
      <c r="AE332" s="34"/>
      <c r="AF332" s="34"/>
      <c r="AG332" s="34"/>
    </row>
    <row r="333" spans="1:33">
      <c r="A333" s="34"/>
      <c r="B333" s="34"/>
      <c r="C333" s="34"/>
      <c r="D333" s="34"/>
      <c r="E333" s="34"/>
      <c r="F333" s="34"/>
      <c r="G333" s="434"/>
      <c r="H333" s="77"/>
      <c r="I333" s="165"/>
      <c r="J333" s="77"/>
      <c r="K333" s="165"/>
      <c r="L333" s="165"/>
      <c r="M333" s="77"/>
      <c r="N333" s="77"/>
      <c r="O333" s="77"/>
      <c r="P333" s="77"/>
      <c r="Q333" s="34"/>
      <c r="R333" s="77"/>
      <c r="S333" s="165"/>
      <c r="T333" s="77"/>
      <c r="U333" s="34"/>
      <c r="V333" s="450"/>
      <c r="W333" s="165"/>
      <c r="X333" s="165"/>
      <c r="Y333" s="77"/>
      <c r="Z333" s="77"/>
      <c r="AA333" s="77"/>
      <c r="AB333" s="165"/>
      <c r="AC333" s="165"/>
      <c r="AD333" s="34"/>
      <c r="AE333" s="34"/>
      <c r="AF333" s="34"/>
      <c r="AG333" s="34"/>
    </row>
    <row r="334" spans="1:33">
      <c r="A334" s="34"/>
      <c r="B334" s="34"/>
      <c r="C334" s="34"/>
      <c r="D334" s="34"/>
      <c r="E334" s="34"/>
      <c r="F334" s="34"/>
      <c r="G334" s="434"/>
      <c r="H334" s="77"/>
      <c r="I334" s="165"/>
      <c r="J334" s="77"/>
      <c r="K334" s="165"/>
      <c r="L334" s="165"/>
      <c r="M334" s="77"/>
      <c r="N334" s="77"/>
      <c r="O334" s="77"/>
      <c r="P334" s="77"/>
      <c r="Q334" s="34"/>
      <c r="R334" s="77"/>
      <c r="S334" s="165"/>
      <c r="T334" s="77"/>
      <c r="U334" s="34"/>
      <c r="V334" s="450"/>
      <c r="W334" s="165"/>
      <c r="X334" s="165"/>
      <c r="Y334" s="77"/>
      <c r="Z334" s="77"/>
      <c r="AA334" s="77"/>
      <c r="AB334" s="165"/>
      <c r="AC334" s="165"/>
      <c r="AD334" s="34"/>
      <c r="AE334" s="34"/>
      <c r="AF334" s="34"/>
      <c r="AG334" s="34"/>
    </row>
    <row r="335" spans="1:33">
      <c r="A335" s="34"/>
      <c r="B335" s="34"/>
      <c r="C335" s="34"/>
      <c r="D335" s="34"/>
      <c r="E335" s="34"/>
      <c r="F335" s="34"/>
      <c r="G335" s="434"/>
      <c r="H335" s="77"/>
      <c r="I335" s="165"/>
      <c r="J335" s="77"/>
      <c r="K335" s="165"/>
      <c r="L335" s="165"/>
      <c r="M335" s="77"/>
      <c r="N335" s="77"/>
      <c r="O335" s="77"/>
      <c r="P335" s="77"/>
      <c r="Q335" s="34"/>
      <c r="R335" s="77"/>
      <c r="S335" s="165"/>
      <c r="T335" s="77"/>
      <c r="U335" s="34"/>
      <c r="V335" s="450"/>
      <c r="W335" s="165"/>
      <c r="X335" s="165"/>
      <c r="Y335" s="77"/>
      <c r="Z335" s="77"/>
      <c r="AA335" s="77"/>
      <c r="AB335" s="165"/>
      <c r="AC335" s="165"/>
      <c r="AD335" s="34"/>
      <c r="AE335" s="34"/>
      <c r="AF335" s="34"/>
      <c r="AG335" s="34"/>
    </row>
    <row r="336" spans="1:33">
      <c r="A336" s="34"/>
      <c r="B336" s="34"/>
      <c r="C336" s="34"/>
      <c r="D336" s="34"/>
      <c r="E336" s="34"/>
      <c r="F336" s="34"/>
      <c r="G336" s="434"/>
      <c r="H336" s="77"/>
      <c r="I336" s="165"/>
      <c r="J336" s="77"/>
      <c r="K336" s="165"/>
      <c r="L336" s="165"/>
      <c r="M336" s="77"/>
      <c r="N336" s="77"/>
      <c r="O336" s="77"/>
      <c r="P336" s="77"/>
      <c r="Q336" s="34"/>
      <c r="R336" s="77"/>
      <c r="S336" s="165"/>
      <c r="T336" s="77"/>
      <c r="U336" s="34"/>
      <c r="V336" s="450"/>
      <c r="W336" s="165"/>
      <c r="X336" s="165"/>
      <c r="Y336" s="77"/>
      <c r="Z336" s="77"/>
      <c r="AA336" s="77"/>
      <c r="AB336" s="165"/>
      <c r="AC336" s="165"/>
      <c r="AD336" s="34"/>
      <c r="AE336" s="34"/>
      <c r="AF336" s="34"/>
      <c r="AG336" s="34"/>
    </row>
    <row r="337" spans="1:33">
      <c r="A337" s="34"/>
      <c r="B337" s="34"/>
      <c r="C337" s="34"/>
      <c r="D337" s="34"/>
      <c r="E337" s="34"/>
      <c r="F337" s="34"/>
      <c r="G337" s="434"/>
      <c r="H337" s="77"/>
      <c r="I337" s="165"/>
      <c r="J337" s="77"/>
      <c r="K337" s="165"/>
      <c r="L337" s="165"/>
      <c r="M337" s="77"/>
      <c r="N337" s="77"/>
      <c r="O337" s="77"/>
      <c r="P337" s="77"/>
      <c r="Q337" s="34"/>
      <c r="R337" s="77"/>
      <c r="S337" s="165"/>
      <c r="T337" s="77"/>
      <c r="U337" s="34"/>
      <c r="V337" s="450"/>
      <c r="W337" s="165"/>
      <c r="X337" s="165"/>
      <c r="Y337" s="77"/>
      <c r="Z337" s="77"/>
      <c r="AA337" s="77"/>
      <c r="AB337" s="165"/>
      <c r="AC337" s="165"/>
      <c r="AD337" s="34"/>
      <c r="AE337" s="34"/>
      <c r="AF337" s="34"/>
      <c r="AG337" s="34"/>
    </row>
    <row r="338" spans="1:33">
      <c r="A338" s="34"/>
      <c r="B338" s="34"/>
      <c r="C338" s="34"/>
      <c r="D338" s="34"/>
      <c r="E338" s="34"/>
      <c r="F338" s="34"/>
      <c r="G338" s="434"/>
      <c r="H338" s="77"/>
      <c r="I338" s="165"/>
      <c r="J338" s="77"/>
      <c r="K338" s="165"/>
      <c r="L338" s="165"/>
      <c r="M338" s="77"/>
      <c r="N338" s="77"/>
      <c r="O338" s="77"/>
      <c r="P338" s="77"/>
      <c r="Q338" s="34"/>
      <c r="R338" s="77"/>
      <c r="S338" s="165"/>
      <c r="T338" s="77"/>
      <c r="U338" s="34"/>
      <c r="V338" s="450"/>
      <c r="W338" s="165"/>
      <c r="X338" s="165"/>
      <c r="Y338" s="77"/>
      <c r="Z338" s="77"/>
      <c r="AA338" s="77"/>
      <c r="AB338" s="165"/>
      <c r="AC338" s="165"/>
      <c r="AD338" s="34"/>
      <c r="AE338" s="34"/>
      <c r="AF338" s="34"/>
      <c r="AG338" s="34"/>
    </row>
    <row r="339" spans="1:33">
      <c r="A339" s="34"/>
      <c r="B339" s="34"/>
      <c r="C339" s="34"/>
      <c r="D339" s="34"/>
      <c r="E339" s="34"/>
      <c r="F339" s="34"/>
      <c r="G339" s="434"/>
      <c r="H339" s="77"/>
      <c r="I339" s="165"/>
      <c r="J339" s="77"/>
      <c r="K339" s="165"/>
      <c r="L339" s="165"/>
      <c r="M339" s="77"/>
      <c r="N339" s="77"/>
      <c r="O339" s="77"/>
      <c r="P339" s="77"/>
      <c r="Q339" s="34"/>
      <c r="R339" s="77"/>
      <c r="S339" s="165"/>
      <c r="T339" s="77"/>
      <c r="U339" s="34"/>
      <c r="V339" s="450"/>
      <c r="W339" s="165"/>
      <c r="X339" s="165"/>
      <c r="Y339" s="77"/>
      <c r="Z339" s="77"/>
      <c r="AA339" s="77"/>
      <c r="AB339" s="165"/>
      <c r="AC339" s="165"/>
      <c r="AD339" s="34"/>
      <c r="AE339" s="34"/>
      <c r="AF339" s="34"/>
      <c r="AG339" s="34"/>
    </row>
    <row r="340" spans="1:33">
      <c r="A340" s="34"/>
      <c r="B340" s="34"/>
      <c r="C340" s="34"/>
      <c r="D340" s="34"/>
      <c r="E340" s="34"/>
      <c r="F340" s="34"/>
      <c r="G340" s="434"/>
      <c r="H340" s="77"/>
      <c r="I340" s="165"/>
      <c r="J340" s="77"/>
      <c r="K340" s="165"/>
      <c r="L340" s="165"/>
      <c r="M340" s="77"/>
      <c r="N340" s="77"/>
      <c r="O340" s="77"/>
      <c r="P340" s="77"/>
      <c r="Q340" s="34"/>
      <c r="R340" s="77"/>
      <c r="S340" s="165"/>
      <c r="T340" s="77"/>
      <c r="U340" s="34"/>
      <c r="V340" s="450"/>
      <c r="W340" s="165"/>
      <c r="X340" s="165"/>
      <c r="Y340" s="77"/>
      <c r="Z340" s="77"/>
      <c r="AA340" s="77"/>
      <c r="AB340" s="165"/>
      <c r="AC340" s="165"/>
      <c r="AD340" s="34"/>
      <c r="AE340" s="34"/>
      <c r="AF340" s="34"/>
      <c r="AG340" s="34"/>
    </row>
    <row r="341" spans="1:33">
      <c r="A341" s="34"/>
      <c r="B341" s="34"/>
      <c r="C341" s="34"/>
      <c r="D341" s="34"/>
      <c r="E341" s="34"/>
      <c r="F341" s="34"/>
      <c r="G341" s="434"/>
      <c r="H341" s="77"/>
      <c r="I341" s="165"/>
      <c r="J341" s="77"/>
      <c r="K341" s="165"/>
      <c r="L341" s="165"/>
      <c r="M341" s="77"/>
      <c r="N341" s="77"/>
      <c r="O341" s="77"/>
      <c r="P341" s="77"/>
      <c r="Q341" s="34"/>
      <c r="R341" s="77"/>
      <c r="S341" s="165"/>
      <c r="T341" s="77"/>
      <c r="U341" s="34"/>
      <c r="V341" s="450"/>
      <c r="W341" s="165"/>
      <c r="X341" s="165"/>
      <c r="Y341" s="77"/>
      <c r="Z341" s="77"/>
      <c r="AA341" s="77"/>
      <c r="AB341" s="165"/>
      <c r="AC341" s="165"/>
      <c r="AD341" s="34"/>
      <c r="AE341" s="34"/>
      <c r="AF341" s="34"/>
      <c r="AG341" s="34"/>
    </row>
    <row r="342" spans="1:33">
      <c r="A342" s="34"/>
      <c r="B342" s="34"/>
      <c r="C342" s="34"/>
      <c r="D342" s="34"/>
      <c r="E342" s="34"/>
      <c r="F342" s="34"/>
      <c r="G342" s="434"/>
      <c r="H342" s="77"/>
      <c r="I342" s="165"/>
      <c r="J342" s="77"/>
      <c r="K342" s="165"/>
      <c r="L342" s="165"/>
      <c r="M342" s="77"/>
      <c r="N342" s="77"/>
      <c r="O342" s="77"/>
      <c r="P342" s="77"/>
      <c r="Q342" s="34"/>
      <c r="R342" s="77"/>
      <c r="S342" s="165"/>
      <c r="T342" s="77"/>
      <c r="U342" s="34"/>
      <c r="V342" s="450"/>
      <c r="W342" s="165"/>
      <c r="X342" s="165"/>
      <c r="Y342" s="77"/>
      <c r="Z342" s="77"/>
      <c r="AA342" s="77"/>
      <c r="AB342" s="165"/>
      <c r="AC342" s="165"/>
      <c r="AD342" s="34"/>
      <c r="AE342" s="34"/>
      <c r="AF342" s="34"/>
      <c r="AG342" s="34"/>
    </row>
    <row r="343" spans="1:33">
      <c r="Y343" s="77"/>
      <c r="Z343" s="77"/>
      <c r="AA343" s="77"/>
      <c r="AB343" s="165"/>
      <c r="AC343" s="165"/>
      <c r="AD343" s="34"/>
      <c r="AE343" s="34"/>
      <c r="AF343" s="34"/>
      <c r="AG343" s="34"/>
    </row>
    <row r="344" spans="1:33">
      <c r="Y344" s="77"/>
      <c r="Z344" s="77"/>
      <c r="AA344" s="77"/>
      <c r="AB344" s="165"/>
      <c r="AC344" s="165"/>
    </row>
    <row r="345" spans="1:33">
      <c r="Y345" s="77"/>
      <c r="Z345" s="77"/>
      <c r="AA345" s="77"/>
      <c r="AB345" s="165"/>
      <c r="AC345" s="165"/>
    </row>
    <row r="346" spans="1:33">
      <c r="Y346" s="77"/>
      <c r="Z346" s="77"/>
      <c r="AA346" s="77"/>
      <c r="AB346" s="165"/>
      <c r="AC346" s="165"/>
    </row>
    <row r="347" spans="1:33">
      <c r="Y347" s="77"/>
      <c r="Z347" s="77"/>
      <c r="AA347" s="77"/>
      <c r="AB347" s="165"/>
      <c r="AC347" s="165"/>
    </row>
    <row r="348" spans="1:33">
      <c r="Y348" s="77"/>
      <c r="Z348" s="77"/>
      <c r="AA348" s="77"/>
      <c r="AB348" s="165"/>
      <c r="AC348" s="165"/>
    </row>
    <row r="349" spans="1:33">
      <c r="Y349" s="77"/>
      <c r="Z349" s="77"/>
      <c r="AA349" s="77"/>
      <c r="AB349" s="165"/>
      <c r="AC349" s="165"/>
    </row>
    <row r="350" spans="1:33">
      <c r="Y350" s="77"/>
      <c r="Z350" s="77"/>
      <c r="AA350" s="77"/>
      <c r="AB350" s="165"/>
      <c r="AC350" s="165"/>
    </row>
    <row r="351" spans="1:33">
      <c r="Y351" s="77"/>
      <c r="Z351" s="77"/>
      <c r="AA351" s="77"/>
      <c r="AB351" s="165"/>
      <c r="AC351" s="165"/>
    </row>
    <row r="352" spans="1:33">
      <c r="Y352" s="77"/>
      <c r="Z352" s="77"/>
      <c r="AA352" s="77"/>
      <c r="AB352" s="165"/>
      <c r="AC352" s="165"/>
    </row>
    <row r="353" spans="25:29">
      <c r="Y353" s="77"/>
      <c r="Z353" s="77"/>
      <c r="AA353" s="77"/>
      <c r="AB353" s="165"/>
      <c r="AC353" s="165"/>
    </row>
    <row r="354" spans="25:29">
      <c r="Y354" s="77"/>
      <c r="Z354" s="77"/>
      <c r="AA354" s="77"/>
      <c r="AB354" s="165"/>
      <c r="AC354" s="165"/>
    </row>
    <row r="355" spans="25:29">
      <c r="Y355" s="77"/>
      <c r="Z355" s="77"/>
      <c r="AA355" s="77"/>
      <c r="AB355" s="165"/>
      <c r="AC355" s="165"/>
    </row>
    <row r="356" spans="25:29">
      <c r="Y356" s="77"/>
      <c r="Z356" s="77"/>
      <c r="AA356" s="77"/>
      <c r="AB356" s="165"/>
      <c r="AC356" s="165"/>
    </row>
    <row r="357" spans="25:29">
      <c r="Y357" s="77"/>
      <c r="Z357" s="77"/>
      <c r="AA357" s="77"/>
      <c r="AB357" s="165"/>
      <c r="AC357" s="165"/>
    </row>
    <row r="358" spans="25:29">
      <c r="Y358" s="77"/>
      <c r="Z358" s="77"/>
      <c r="AA358" s="77"/>
      <c r="AB358" s="165"/>
      <c r="AC358" s="165"/>
    </row>
    <row r="359" spans="25:29">
      <c r="Y359" s="77"/>
      <c r="Z359" s="77"/>
      <c r="AA359" s="77"/>
      <c r="AB359" s="165"/>
      <c r="AC359" s="165"/>
    </row>
    <row r="360" spans="25:29">
      <c r="Y360" s="77"/>
      <c r="Z360" s="77"/>
      <c r="AA360" s="77"/>
      <c r="AB360" s="165"/>
      <c r="AC360" s="165"/>
    </row>
    <row r="361" spans="25:29">
      <c r="Y361" s="77"/>
      <c r="Z361" s="77"/>
      <c r="AA361" s="77"/>
      <c r="AB361" s="165"/>
      <c r="AC361" s="165"/>
    </row>
    <row r="362" spans="25:29">
      <c r="Y362" s="77"/>
      <c r="Z362" s="77"/>
      <c r="AA362" s="77"/>
      <c r="AB362" s="165"/>
      <c r="AC362" s="165"/>
    </row>
    <row r="363" spans="25:29">
      <c r="Y363" s="77"/>
      <c r="Z363" s="77"/>
      <c r="AA363" s="77"/>
      <c r="AB363" s="165"/>
      <c r="AC363" s="165"/>
    </row>
    <row r="364" spans="25:29">
      <c r="Y364" s="77"/>
      <c r="Z364" s="77"/>
      <c r="AA364" s="77"/>
      <c r="AB364" s="165"/>
      <c r="AC364" s="165"/>
    </row>
    <row r="365" spans="25:29">
      <c r="Y365" s="77"/>
      <c r="Z365" s="77"/>
      <c r="AA365" s="77"/>
      <c r="AB365" s="165"/>
      <c r="AC365" s="165"/>
    </row>
    <row r="366" spans="25:29">
      <c r="Y366" s="77"/>
      <c r="Z366" s="77"/>
      <c r="AA366" s="77"/>
      <c r="AB366" s="165"/>
      <c r="AC366" s="165"/>
    </row>
  </sheetData>
  <mergeCells count="2">
    <mergeCell ref="AD5:AF5"/>
    <mergeCell ref="K5:M5"/>
  </mergeCells>
  <phoneticPr fontId="11" type="noConversion"/>
  <conditionalFormatting sqref="AN32:AN34 AX125:AY125">
    <cfRule type="cellIs" dxfId="155" priority="59" stopIfTrue="1" operator="lessThan">
      <formula>0</formula>
    </cfRule>
  </conditionalFormatting>
  <conditionalFormatting sqref="AX102:AY102">
    <cfRule type="cellIs" dxfId="154" priority="60" stopIfTrue="1" operator="greaterThan">
      <formula>0</formula>
    </cfRule>
  </conditionalFormatting>
  <conditionalFormatting sqref="AX79:AY79">
    <cfRule type="cellIs" dxfId="153" priority="61" stopIfTrue="1" operator="greaterThan">
      <formula>0</formula>
    </cfRule>
    <cfRule type="cellIs" dxfId="152" priority="62" stopIfTrue="1" operator="lessThan">
      <formula>0</formula>
    </cfRule>
  </conditionalFormatting>
  <conditionalFormatting sqref="AX102:AY102">
    <cfRule type="cellIs" dxfId="151" priority="53" operator="lessThan">
      <formula>0</formula>
    </cfRule>
  </conditionalFormatting>
  <conditionalFormatting sqref="H17:H44">
    <cfRule type="cellIs" dxfId="150" priority="47" operator="lessThan">
      <formula>0</formula>
    </cfRule>
    <cfRule type="cellIs" dxfId="149" priority="48" operator="greaterThan">
      <formula>0</formula>
    </cfRule>
  </conditionalFormatting>
  <conditionalFormatting sqref="J17:J44">
    <cfRule type="cellIs" dxfId="148" priority="43" operator="lessThan">
      <formula>0</formula>
    </cfRule>
    <cfRule type="cellIs" dxfId="147" priority="44" operator="greaterThan">
      <formula>0</formula>
    </cfRule>
  </conditionalFormatting>
  <conditionalFormatting sqref="R17:T44">
    <cfRule type="cellIs" dxfId="146" priority="35" operator="lessThan">
      <formula>0</formula>
    </cfRule>
    <cfRule type="cellIs" dxfId="145" priority="36" operator="greaterThan">
      <formula>0</formula>
    </cfRule>
  </conditionalFormatting>
  <conditionalFormatting sqref="V17:V44">
    <cfRule type="cellIs" dxfId="144" priority="31" operator="lessThan">
      <formula>0</formula>
    </cfRule>
    <cfRule type="cellIs" dxfId="143" priority="32" operator="greaterThan">
      <formula>0</formula>
    </cfRule>
  </conditionalFormatting>
  <conditionalFormatting sqref="X17:X44">
    <cfRule type="cellIs" dxfId="142" priority="27" operator="lessThan">
      <formula>0</formula>
    </cfRule>
    <cfRule type="cellIs" dxfId="141" priority="28" operator="greaterThan">
      <formula>0</formula>
    </cfRule>
  </conditionalFormatting>
  <conditionalFormatting sqref="X10">
    <cfRule type="cellIs" dxfId="140" priority="11" operator="lessThan">
      <formula>0</formula>
    </cfRule>
    <cfRule type="cellIs" dxfId="139" priority="12" operator="greaterThan">
      <formula>0</formula>
    </cfRule>
  </conditionalFormatting>
  <conditionalFormatting sqref="F10">
    <cfRule type="cellIs" dxfId="138" priority="23" operator="lessThan">
      <formula>0</formula>
    </cfRule>
    <cfRule type="cellIs" dxfId="137" priority="24" operator="greaterThan">
      <formula>0</formula>
    </cfRule>
  </conditionalFormatting>
  <conditionalFormatting sqref="H10">
    <cfRule type="cellIs" dxfId="136" priority="21" operator="lessThan">
      <formula>0</formula>
    </cfRule>
    <cfRule type="cellIs" dxfId="135" priority="22" operator="greaterThan">
      <formula>0</formula>
    </cfRule>
  </conditionalFormatting>
  <conditionalFormatting sqref="J10">
    <cfRule type="cellIs" dxfId="134" priority="19" operator="lessThan">
      <formula>0</formula>
    </cfRule>
    <cfRule type="cellIs" dxfId="133" priority="20" operator="greaterThan">
      <formula>0</formula>
    </cfRule>
  </conditionalFormatting>
  <conditionalFormatting sqref="R10">
    <cfRule type="cellIs" dxfId="132" priority="15" operator="lessThan">
      <formula>0</formula>
    </cfRule>
    <cfRule type="cellIs" dxfId="131" priority="16" operator="greaterThan">
      <formula>0</formula>
    </cfRule>
  </conditionalFormatting>
  <conditionalFormatting sqref="V10">
    <cfRule type="cellIs" dxfId="130" priority="13" operator="lessThan">
      <formula>0</formula>
    </cfRule>
    <cfRule type="cellIs" dxfId="129" priority="14" operator="greaterThan">
      <formula>0</formula>
    </cfRule>
  </conditionalFormatting>
  <conditionalFormatting sqref="F10:F11">
    <cfRule type="cellIs" dxfId="128" priority="10" operator="greaterThan">
      <formula>0</formula>
    </cfRule>
  </conditionalFormatting>
  <conditionalFormatting sqref="H10:H11">
    <cfRule type="cellIs" dxfId="127" priority="9" operator="greaterThan">
      <formula>0</formula>
    </cfRule>
  </conditionalFormatting>
  <conditionalFormatting sqref="J10:J11">
    <cfRule type="cellIs" dxfId="126" priority="7" operator="lessThan">
      <formula>0</formula>
    </cfRule>
    <cfRule type="cellIs" dxfId="125" priority="8" operator="greaterThan">
      <formula>0</formula>
    </cfRule>
  </conditionalFormatting>
  <conditionalFormatting sqref="R10:R11">
    <cfRule type="cellIs" dxfId="124" priority="5" operator="lessThan">
      <formula>0</formula>
    </cfRule>
  </conditionalFormatting>
  <conditionalFormatting sqref="V10:V11">
    <cfRule type="cellIs" dxfId="123" priority="4" operator="greaterThan">
      <formula>0</formula>
    </cfRule>
  </conditionalFormatting>
  <conditionalFormatting sqref="X10:X11">
    <cfRule type="cellIs" dxfId="122" priority="3" operator="greaterThan">
      <formula>0</formula>
    </cfRule>
  </conditionalFormatting>
  <conditionalFormatting sqref="J47:J75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1934"/>
  <sheetViews>
    <sheetView zoomScale="88" zoomScaleNormal="88" workbookViewId="0">
      <selection activeCell="Q23" sqref="Q23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3" customWidth="1"/>
    <col min="43" max="43" width="4.90625" style="11" customWidth="1"/>
    <col min="44" max="44" width="5.08984375" style="93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3" customWidth="1"/>
    <col min="53" max="53" width="5.36328125" style="93" customWidth="1"/>
    <col min="54" max="54" width="5.08984375" style="93" customWidth="1"/>
    <col min="55" max="55" width="6" style="93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4"/>
      <c r="BP1" s="4"/>
      <c r="BQ1" s="4"/>
      <c r="BR1" s="4"/>
    </row>
    <row r="2" spans="38:92" ht="15.6"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1"/>
      <c r="BR2" s="5"/>
    </row>
    <row r="3" spans="38:92" ht="18.75" customHeight="1"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4"/>
      <c r="BP3" s="4"/>
      <c r="BQ3" s="4"/>
      <c r="BR3" s="4"/>
    </row>
    <row r="4" spans="38:92" ht="15.6"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1"/>
      <c r="BR4" s="5"/>
    </row>
    <row r="5" spans="38:92" ht="15.6"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4"/>
      <c r="BP5" s="4"/>
      <c r="BQ5" s="4"/>
      <c r="BR5" s="4"/>
      <c r="CL5" s="2"/>
      <c r="CM5" s="5"/>
      <c r="CN5" s="5"/>
    </row>
    <row r="6" spans="38:92" ht="15.6"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1"/>
      <c r="BR6" s="5"/>
    </row>
    <row r="7" spans="38:92"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4"/>
      <c r="BP7" s="4"/>
      <c r="BQ7" s="4"/>
      <c r="BR7" s="4"/>
    </row>
    <row r="8" spans="38:92" ht="15.6"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1"/>
      <c r="BR8" s="5"/>
    </row>
    <row r="9" spans="38:92" ht="15.6"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1"/>
      <c r="BR9" s="5"/>
    </row>
    <row r="10" spans="38:92" ht="15.6"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1"/>
      <c r="BR10" s="5"/>
    </row>
    <row r="11" spans="38:92" ht="15.6"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1"/>
      <c r="BR11" s="5"/>
      <c r="BT11" s="2"/>
      <c r="BU11" s="2"/>
      <c r="BV11" s="2"/>
    </row>
    <row r="12" spans="38:92" ht="15.6"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13"/>
      <c r="BR12" s="5"/>
      <c r="BT12" s="2"/>
      <c r="BU12" s="2"/>
      <c r="BV12" s="4"/>
      <c r="BW12" s="4"/>
      <c r="BX12" s="4"/>
    </row>
    <row r="13" spans="38:92" ht="15.6"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13"/>
      <c r="BR13" s="5"/>
      <c r="BT13" s="1"/>
      <c r="BU13" s="1"/>
      <c r="BV13" s="11"/>
      <c r="BW13" s="11"/>
      <c r="BX13" s="11"/>
    </row>
    <row r="14" spans="38:92" ht="15.6"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13"/>
      <c r="BR14" s="5"/>
      <c r="BT14" s="1"/>
      <c r="BU14" s="1"/>
      <c r="BV14" s="11"/>
      <c r="BW14" s="11"/>
      <c r="BX14" s="11"/>
    </row>
    <row r="15" spans="38:92" ht="15.6"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13"/>
      <c r="BR15" s="5"/>
      <c r="BT15" s="1"/>
      <c r="BU15" s="1"/>
      <c r="BV15" s="11"/>
      <c r="BW15" s="11"/>
      <c r="BX15" s="11"/>
    </row>
    <row r="16" spans="38:92" ht="15.6"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"/>
      <c r="BR16" s="5"/>
      <c r="BT16" s="1"/>
      <c r="BU16" s="1"/>
      <c r="BV16" s="11"/>
      <c r="BW16" s="11"/>
      <c r="BX16" s="11"/>
    </row>
    <row r="17" spans="38:76" ht="15.6"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"/>
      <c r="BR17" s="5"/>
      <c r="BT17" s="1"/>
      <c r="BU17" s="1"/>
      <c r="BV17" s="11"/>
      <c r="BW17" s="11"/>
      <c r="BX17" s="11"/>
    </row>
    <row r="18" spans="38:76" ht="15.6"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"/>
      <c r="BR18" s="5"/>
      <c r="BT18" s="1"/>
      <c r="BU18" s="1"/>
      <c r="BV18" s="11"/>
      <c r="BW18" s="11"/>
      <c r="BX18" s="11"/>
    </row>
    <row r="19" spans="38:76" ht="15.6"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"/>
      <c r="BR19" s="5"/>
      <c r="BT19" s="1"/>
      <c r="BU19" s="1"/>
      <c r="BV19" s="11"/>
      <c r="BW19" s="11"/>
      <c r="BX19" s="11"/>
    </row>
    <row r="20" spans="38:76" ht="15.6"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"/>
      <c r="BR20" s="5"/>
      <c r="BT20" s="1"/>
      <c r="BU20" s="1"/>
      <c r="BV20" s="11"/>
      <c r="BW20" s="11"/>
      <c r="BX20" s="11"/>
    </row>
    <row r="21" spans="38:76" ht="15.6"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"/>
      <c r="BR21" s="5"/>
      <c r="BT21" s="1"/>
      <c r="BU21" s="1"/>
      <c r="BV21" s="11"/>
      <c r="BW21" s="11"/>
      <c r="BX21" s="11"/>
    </row>
    <row r="22" spans="38:76" ht="15.6"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6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6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6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P75">
        <v>4</v>
      </c>
      <c r="Q75" t="s">
        <v>31</v>
      </c>
      <c r="BY75" s="4"/>
      <c r="BZ75" s="13"/>
      <c r="CA75" s="13"/>
      <c r="CB75" s="5"/>
      <c r="CC75" s="5"/>
    </row>
    <row r="76" spans="16:81" ht="15.6">
      <c r="P76">
        <v>5</v>
      </c>
      <c r="Q76" t="s">
        <v>407</v>
      </c>
      <c r="BY76" s="4"/>
      <c r="BZ76" s="13"/>
      <c r="CA76" s="13"/>
      <c r="CB76" s="5"/>
      <c r="CC76" s="5"/>
    </row>
    <row r="77" spans="16:81" ht="15.6">
      <c r="P77">
        <v>6</v>
      </c>
      <c r="Q77" t="s">
        <v>32</v>
      </c>
      <c r="BY77" s="4"/>
      <c r="BZ77" s="13"/>
      <c r="CA77" s="13"/>
      <c r="CB77" s="5"/>
      <c r="CC77" s="5"/>
    </row>
    <row r="78" spans="16:81" ht="15.6">
      <c r="P78">
        <v>7</v>
      </c>
      <c r="Q78" t="s">
        <v>33</v>
      </c>
      <c r="BY78" s="4"/>
      <c r="BZ78" s="5"/>
      <c r="CA78" s="5"/>
      <c r="CB78" s="5"/>
      <c r="CC78" s="5"/>
    </row>
    <row r="79" spans="16:81">
      <c r="P79">
        <v>8</v>
      </c>
      <c r="Q79" t="s">
        <v>34</v>
      </c>
      <c r="BY79" s="13"/>
      <c r="BZ79" s="13"/>
    </row>
    <row r="80" spans="16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16:78">
      <c r="BY113" s="13"/>
      <c r="BZ113" s="13"/>
    </row>
    <row r="114" spans="16:78">
      <c r="BY114" s="13"/>
      <c r="BZ114" s="13"/>
    </row>
    <row r="115" spans="16:78">
      <c r="BY115" s="13"/>
      <c r="BZ115" s="13"/>
    </row>
    <row r="116" spans="16:78">
      <c r="BY116" s="13"/>
      <c r="BZ116" s="13"/>
    </row>
    <row r="117" spans="16:78">
      <c r="BY117" s="13"/>
      <c r="BZ117" s="13"/>
    </row>
    <row r="118" spans="16:78">
      <c r="BY118" s="13"/>
      <c r="BZ118" s="13"/>
    </row>
    <row r="119" spans="16:78">
      <c r="P119">
        <v>4</v>
      </c>
      <c r="Q119" s="3" t="s">
        <v>101</v>
      </c>
      <c r="BY119" s="13"/>
      <c r="BZ119" s="13"/>
    </row>
    <row r="120" spans="16:78">
      <c r="P120">
        <v>5</v>
      </c>
      <c r="Q120" s="298" t="s">
        <v>102</v>
      </c>
      <c r="BY120" s="13"/>
      <c r="BZ120" s="13"/>
    </row>
    <row r="121" spans="16:78">
      <c r="P121">
        <v>6</v>
      </c>
      <c r="Q121" s="3" t="s">
        <v>103</v>
      </c>
      <c r="BY121" s="13"/>
      <c r="BZ121" s="13"/>
    </row>
    <row r="122" spans="16:78">
      <c r="P122">
        <v>7</v>
      </c>
      <c r="Q122" s="3" t="s">
        <v>104</v>
      </c>
      <c r="BY122" s="13"/>
      <c r="BZ122" s="13"/>
    </row>
    <row r="123" spans="16:78">
      <c r="P123">
        <v>8</v>
      </c>
      <c r="Q123" s="298" t="s">
        <v>105</v>
      </c>
      <c r="BY123" s="13"/>
      <c r="BZ123" s="13"/>
    </row>
    <row r="124" spans="16:78">
      <c r="BY124" s="13"/>
      <c r="BZ124" s="13"/>
    </row>
    <row r="125" spans="16:78">
      <c r="BY125" s="13"/>
      <c r="BZ125" s="13"/>
    </row>
    <row r="126" spans="16:78">
      <c r="BY126" s="13"/>
      <c r="BZ126" s="13"/>
    </row>
    <row r="127" spans="16:78">
      <c r="BY127" s="13"/>
      <c r="BZ127" s="13"/>
    </row>
    <row r="128" spans="16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63"/>
      <c r="AR180" s="163"/>
      <c r="AT180" s="14"/>
      <c r="AV180" s="14"/>
      <c r="AX180" s="14"/>
      <c r="AZ180" s="163"/>
      <c r="BX180" s="14"/>
    </row>
    <row r="181" spans="42:76">
      <c r="AP181" s="163"/>
      <c r="AR181" s="163"/>
      <c r="AT181" s="14"/>
      <c r="AV181" s="14"/>
      <c r="AX181" s="14"/>
      <c r="AZ181" s="163"/>
      <c r="BA181" s="163"/>
      <c r="BB181" s="163"/>
      <c r="BC181" s="163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63"/>
      <c r="AR182" s="163"/>
      <c r="AT182" s="14"/>
      <c r="AV182" s="14"/>
      <c r="AX182" s="14"/>
      <c r="AZ182" s="163"/>
      <c r="BA182" s="163"/>
      <c r="BB182" s="163"/>
      <c r="BC182" s="163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63"/>
      <c r="AR183" s="163"/>
      <c r="AT183" s="14"/>
      <c r="AV183" s="14"/>
      <c r="AX183" s="14"/>
      <c r="AZ183" s="163"/>
      <c r="BA183" s="163"/>
      <c r="BB183" s="163"/>
      <c r="BC183" s="163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63"/>
      <c r="AR184" s="163"/>
      <c r="AT184" s="14"/>
      <c r="AV184" s="14"/>
      <c r="AX184" s="14"/>
      <c r="AZ184" s="163"/>
      <c r="BA184" s="163"/>
      <c r="BB184" s="163"/>
      <c r="BC184" s="163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63"/>
      <c r="AR185" s="163"/>
      <c r="AT185" s="14"/>
      <c r="AV185" s="14"/>
      <c r="AX185" s="14"/>
      <c r="AZ185" s="163"/>
      <c r="BA185" s="163"/>
      <c r="BB185" s="163"/>
      <c r="BC185" s="163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63"/>
      <c r="AR186" s="163"/>
      <c r="AT186" s="14"/>
      <c r="AV186" s="14"/>
      <c r="AX186" s="14"/>
      <c r="AZ186" s="163"/>
      <c r="BA186" s="163"/>
      <c r="BB186" s="163"/>
      <c r="BC186" s="163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63"/>
      <c r="AR187" s="163"/>
      <c r="AT187" s="14"/>
      <c r="AV187" s="14"/>
      <c r="AX187" s="14"/>
      <c r="AZ187" s="163"/>
      <c r="BA187" s="163"/>
      <c r="BB187" s="163"/>
      <c r="BC187" s="163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63"/>
      <c r="AR188" s="163"/>
      <c r="AT188" s="14"/>
      <c r="AV188" s="14"/>
      <c r="AX188" s="14"/>
      <c r="AZ188" s="163"/>
      <c r="BA188" s="163"/>
      <c r="BB188" s="163"/>
      <c r="BC188" s="163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63"/>
      <c r="AR189" s="163"/>
      <c r="AT189" s="14"/>
      <c r="AV189" s="14"/>
      <c r="AX189" s="14"/>
      <c r="AZ189" s="163"/>
      <c r="BA189" s="163"/>
      <c r="BB189" s="163"/>
      <c r="BC189" s="163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63"/>
      <c r="AR190" s="163"/>
      <c r="AT190" s="14"/>
      <c r="AV190" s="14"/>
      <c r="AX190" s="14"/>
      <c r="AZ190" s="163"/>
      <c r="BA190" s="163"/>
      <c r="BB190" s="163"/>
      <c r="BC190" s="163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63"/>
      <c r="AR191" s="163"/>
      <c r="AT191" s="14"/>
      <c r="AV191" s="14"/>
      <c r="AX191" s="14"/>
      <c r="AZ191" s="163"/>
      <c r="BA191" s="163"/>
      <c r="BB191" s="163"/>
      <c r="BC191" s="163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63"/>
      <c r="AR192" s="163"/>
      <c r="AT192" s="14"/>
      <c r="AV192" s="14"/>
      <c r="AX192" s="14"/>
      <c r="AZ192" s="163"/>
      <c r="BA192" s="163"/>
      <c r="BB192" s="163"/>
      <c r="BC192" s="163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17:76">
      <c r="AP193" s="163"/>
      <c r="AR193" s="163"/>
      <c r="AT193" s="14"/>
      <c r="AV193" s="14"/>
      <c r="AX193" s="14"/>
      <c r="AZ193" s="163"/>
      <c r="BA193" s="163"/>
      <c r="BB193" s="163"/>
      <c r="BC193" s="163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17:76">
      <c r="AP194" s="163"/>
      <c r="AR194" s="163"/>
      <c r="AT194" s="14"/>
      <c r="AV194" s="14"/>
      <c r="AX194" s="14"/>
      <c r="AZ194" s="163"/>
      <c r="BA194" s="163"/>
      <c r="BB194" s="163"/>
      <c r="BC194" s="163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17:76">
      <c r="AP195" s="163"/>
      <c r="AR195" s="163"/>
      <c r="AT195" s="14"/>
      <c r="AV195" s="14"/>
      <c r="AX195" s="14"/>
      <c r="AZ195" s="163"/>
      <c r="BA195" s="163"/>
      <c r="BB195" s="163"/>
      <c r="BC195" s="163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17:76">
      <c r="AP196" s="163"/>
      <c r="AR196" s="163"/>
      <c r="AT196" s="14"/>
      <c r="AV196" s="14"/>
      <c r="AX196" s="14"/>
      <c r="AZ196" s="163"/>
      <c r="BA196" s="163"/>
      <c r="BB196" s="163"/>
      <c r="BC196" s="163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17:76">
      <c r="AP197" s="163"/>
      <c r="AR197" s="163"/>
      <c r="AT197" s="14"/>
      <c r="AV197" s="14"/>
      <c r="AX197" s="14"/>
      <c r="AZ197" s="163"/>
      <c r="BA197" s="163"/>
      <c r="BB197" s="163"/>
      <c r="BC197" s="163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17:76">
      <c r="AP198" s="163"/>
      <c r="AR198" s="163"/>
      <c r="AT198" s="14"/>
      <c r="AV198" s="14"/>
      <c r="AX198" s="14"/>
      <c r="AZ198" s="163"/>
      <c r="BA198" s="163"/>
      <c r="BB198" s="163"/>
      <c r="BC198" s="163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17:76">
      <c r="AP199" s="163"/>
      <c r="AR199" s="163"/>
      <c r="AT199" s="14"/>
      <c r="AV199" s="14"/>
      <c r="AX199" s="14"/>
      <c r="AZ199" s="163"/>
      <c r="BA199" s="163"/>
      <c r="BB199" s="163"/>
      <c r="BC199" s="163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17:76">
      <c r="AP200" s="163"/>
      <c r="AR200" s="163"/>
      <c r="AT200" s="14"/>
      <c r="AV200" s="14"/>
      <c r="AX200" s="14"/>
      <c r="AZ200" s="163"/>
      <c r="BA200" s="163"/>
      <c r="BB200" s="163"/>
      <c r="BC200" s="163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17:76">
      <c r="Q201" s="3" t="s">
        <v>643</v>
      </c>
      <c r="AP201" s="163"/>
      <c r="AR201" s="163"/>
      <c r="AT201" s="14"/>
      <c r="AV201" s="14"/>
      <c r="AX201" s="14"/>
      <c r="AZ201" s="163"/>
      <c r="BA201" s="163"/>
      <c r="BB201" s="163"/>
      <c r="BC201" s="163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17:76">
      <c r="AP202" s="163"/>
      <c r="AR202" s="163"/>
      <c r="AT202" s="14"/>
      <c r="AV202" s="14"/>
      <c r="AX202" s="14"/>
      <c r="AZ202" s="163"/>
      <c r="BA202" s="163"/>
      <c r="BB202" s="163"/>
      <c r="BC202" s="163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17:76">
      <c r="AP203" s="163"/>
      <c r="AR203" s="163"/>
      <c r="AT203" s="14"/>
      <c r="AV203" s="14"/>
      <c r="AX203" s="14"/>
      <c r="AZ203" s="163"/>
      <c r="BA203" s="163"/>
      <c r="BB203" s="163"/>
      <c r="BC203" s="163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17:76">
      <c r="AP204" s="163"/>
      <c r="AR204" s="163"/>
      <c r="AT204" s="14"/>
      <c r="AV204" s="14"/>
      <c r="AX204" s="14"/>
      <c r="AZ204" s="163"/>
      <c r="BA204" s="163"/>
      <c r="BB204" s="163"/>
      <c r="BC204" s="163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17:76">
      <c r="AP205" s="163"/>
      <c r="AR205" s="163"/>
      <c r="AT205" s="14"/>
      <c r="AV205" s="14"/>
      <c r="AX205" s="14"/>
      <c r="AZ205" s="163"/>
      <c r="BA205" s="163"/>
      <c r="BB205" s="163"/>
      <c r="BC205" s="163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17:76">
      <c r="AP206" s="163"/>
      <c r="AR206" s="163"/>
      <c r="AT206" s="14"/>
      <c r="AV206" s="14"/>
      <c r="AX206" s="14"/>
      <c r="AZ206" s="163"/>
      <c r="BA206" s="163"/>
      <c r="BB206" s="163"/>
      <c r="BC206" s="163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17:76">
      <c r="AP207" s="163"/>
      <c r="AR207" s="163"/>
      <c r="AT207" s="14"/>
      <c r="AV207" s="14"/>
      <c r="AX207" s="14"/>
      <c r="AZ207" s="163"/>
      <c r="BA207" s="163"/>
      <c r="BB207" s="163"/>
      <c r="BC207" s="163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17:76">
      <c r="AP208" s="163"/>
      <c r="AR208" s="163"/>
      <c r="AT208" s="14"/>
      <c r="AV208" s="14"/>
      <c r="AX208" s="14"/>
      <c r="AZ208" s="163"/>
      <c r="BA208" s="163"/>
      <c r="BB208" s="163"/>
      <c r="BC208" s="163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63"/>
      <c r="AR209" s="163"/>
      <c r="AT209" s="14"/>
      <c r="AV209" s="14"/>
      <c r="AX209" s="14"/>
      <c r="AZ209" s="163"/>
      <c r="BA209" s="163"/>
      <c r="BB209" s="163"/>
      <c r="BC209" s="163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63"/>
      <c r="AR210" s="163"/>
      <c r="AT210" s="14"/>
      <c r="AV210" s="14"/>
      <c r="AX210" s="14"/>
      <c r="AZ210" s="163"/>
      <c r="BA210" s="163"/>
      <c r="BB210" s="163"/>
      <c r="BC210" s="163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63"/>
      <c r="AR211" s="163"/>
      <c r="AT211" s="14"/>
      <c r="AV211" s="14"/>
      <c r="AX211" s="14"/>
      <c r="AZ211" s="163"/>
      <c r="BA211" s="163"/>
      <c r="BB211" s="163"/>
      <c r="BC211" s="163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63"/>
      <c r="AR212" s="163"/>
      <c r="AT212" s="14"/>
      <c r="AV212" s="14"/>
      <c r="AX212" s="14"/>
      <c r="AZ212" s="163"/>
      <c r="BA212" s="163"/>
      <c r="BB212" s="163"/>
      <c r="BC212" s="163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63"/>
      <c r="AR213" s="163"/>
      <c r="AT213" s="14"/>
      <c r="AV213" s="14"/>
      <c r="AX213" s="14"/>
      <c r="AZ213" s="163"/>
      <c r="BA213" s="163"/>
      <c r="BB213" s="163"/>
      <c r="BC213" s="163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63"/>
      <c r="AR214" s="163"/>
      <c r="AT214" s="14"/>
      <c r="AV214" s="14"/>
      <c r="AX214" s="14"/>
      <c r="AZ214" s="163"/>
      <c r="BA214" s="163"/>
      <c r="BB214" s="163"/>
      <c r="BC214" s="163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63"/>
      <c r="AR215" s="163"/>
      <c r="AT215" s="14"/>
      <c r="AV215" s="14"/>
      <c r="AX215" s="14"/>
      <c r="AZ215" s="163"/>
      <c r="BA215" s="163"/>
      <c r="BB215" s="163"/>
      <c r="BC215" s="163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63"/>
      <c r="AR216" s="163"/>
      <c r="AT216" s="14"/>
      <c r="AV216" s="14"/>
      <c r="AX216" s="14"/>
      <c r="AZ216" s="163"/>
      <c r="BA216" s="163"/>
      <c r="BB216" s="163"/>
      <c r="BC216" s="163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63"/>
      <c r="AR217" s="163"/>
      <c r="AT217" s="14"/>
      <c r="AV217" s="14"/>
      <c r="AX217" s="14"/>
      <c r="AZ217" s="163"/>
      <c r="BA217" s="163"/>
      <c r="BB217" s="163"/>
      <c r="BC217" s="163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63"/>
      <c r="AR218" s="163"/>
      <c r="AT218" s="14"/>
      <c r="AV218" s="14"/>
      <c r="AX218" s="14"/>
      <c r="AZ218" s="163"/>
      <c r="BA218" s="163"/>
      <c r="BB218" s="163"/>
      <c r="BC218" s="163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63"/>
      <c r="AR219" s="163"/>
      <c r="AT219" s="14"/>
      <c r="AV219" s="14"/>
      <c r="AX219" s="14"/>
      <c r="AZ219" s="163"/>
      <c r="BA219" s="163"/>
      <c r="BB219" s="163"/>
      <c r="BC219" s="163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63"/>
      <c r="AR220" s="163"/>
      <c r="AT220" s="14"/>
      <c r="AV220" s="14"/>
      <c r="AX220" s="14"/>
      <c r="AZ220" s="163"/>
      <c r="BA220" s="163"/>
      <c r="BB220" s="163"/>
      <c r="BC220" s="163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63"/>
      <c r="AR221" s="163"/>
      <c r="AT221" s="14"/>
      <c r="AV221" s="14"/>
      <c r="AX221" s="14"/>
      <c r="AZ221" s="163"/>
      <c r="BA221" s="163"/>
      <c r="BB221" s="163"/>
      <c r="BC221" s="163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63"/>
      <c r="AR222" s="163"/>
      <c r="AT222" s="14"/>
      <c r="AV222" s="14"/>
      <c r="AX222" s="14"/>
      <c r="AZ222" s="163"/>
      <c r="BA222" s="163"/>
      <c r="BB222" s="163"/>
      <c r="BC222" s="163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63"/>
      <c r="AR223" s="163"/>
      <c r="AT223" s="14"/>
      <c r="AV223" s="14"/>
      <c r="AX223" s="14"/>
      <c r="AZ223" s="163"/>
      <c r="BA223" s="163"/>
      <c r="BB223" s="163"/>
      <c r="BC223" s="163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63"/>
      <c r="AR224" s="163"/>
      <c r="AT224" s="14"/>
      <c r="AV224" s="14"/>
      <c r="AX224" s="14"/>
      <c r="AZ224" s="163"/>
      <c r="BA224" s="163"/>
      <c r="BB224" s="163"/>
      <c r="BC224" s="163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63"/>
      <c r="AR225" s="163"/>
      <c r="AT225" s="14"/>
      <c r="AV225" s="14"/>
      <c r="AX225" s="14"/>
      <c r="AZ225" s="163"/>
      <c r="BA225" s="163"/>
      <c r="BB225" s="163"/>
      <c r="BC225" s="163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63"/>
      <c r="AR226" s="163"/>
      <c r="AT226" s="14"/>
      <c r="AV226" s="14"/>
      <c r="AX226" s="14"/>
      <c r="AZ226" s="163"/>
      <c r="BA226" s="163"/>
      <c r="BB226" s="163"/>
      <c r="BC226" s="163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63"/>
      <c r="AR227" s="163"/>
      <c r="AT227" s="14"/>
      <c r="AV227" s="14"/>
      <c r="AX227" s="14"/>
      <c r="AZ227" s="163"/>
      <c r="BA227" s="163"/>
      <c r="BB227" s="163"/>
      <c r="BC227" s="163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63"/>
      <c r="AR228" s="163"/>
      <c r="AT228" s="14"/>
      <c r="AV228" s="14"/>
      <c r="AX228" s="14"/>
      <c r="AZ228" s="163"/>
      <c r="BA228" s="163"/>
      <c r="BB228" s="163"/>
      <c r="BC228" s="163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63"/>
      <c r="AR229" s="163"/>
      <c r="AT229" s="14"/>
      <c r="AV229" s="14"/>
      <c r="AX229" s="14"/>
      <c r="AZ229" s="163"/>
      <c r="BA229" s="163"/>
      <c r="BB229" s="163"/>
      <c r="BC229" s="163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63"/>
      <c r="AR230" s="163"/>
      <c r="AT230" s="14"/>
      <c r="AV230" s="14"/>
      <c r="AX230" s="14"/>
      <c r="AZ230" s="163"/>
      <c r="BA230" s="163"/>
      <c r="BB230" s="163"/>
      <c r="BC230" s="163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63"/>
      <c r="AR231" s="163"/>
      <c r="AT231" s="14"/>
      <c r="AV231" s="14"/>
      <c r="AX231" s="14"/>
      <c r="AZ231" s="163"/>
      <c r="BA231" s="163"/>
      <c r="BB231" s="163"/>
      <c r="BC231" s="163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63"/>
      <c r="AR232" s="163"/>
      <c r="AT232" s="14"/>
      <c r="AV232" s="14"/>
      <c r="AX232" s="14"/>
      <c r="AZ232" s="163"/>
      <c r="BA232" s="163"/>
      <c r="BB232" s="163"/>
      <c r="BC232" s="163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63"/>
      <c r="AR233" s="163"/>
      <c r="AT233" s="14"/>
      <c r="AV233" s="14"/>
      <c r="AX233" s="14"/>
      <c r="AZ233" s="163"/>
      <c r="BA233" s="163"/>
      <c r="BB233" s="163"/>
      <c r="BC233" s="163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63"/>
      <c r="AR234" s="163"/>
      <c r="AT234" s="14"/>
      <c r="AV234" s="14"/>
      <c r="AX234" s="14"/>
      <c r="AZ234" s="163"/>
      <c r="BA234" s="163"/>
      <c r="BB234" s="163"/>
      <c r="BC234" s="163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63"/>
      <c r="AR235" s="163"/>
      <c r="AT235" s="14"/>
      <c r="AV235" s="14"/>
      <c r="AX235" s="14"/>
      <c r="AZ235" s="163"/>
      <c r="BA235" s="163"/>
      <c r="BB235" s="163"/>
      <c r="BC235" s="163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63"/>
      <c r="AR236" s="163"/>
      <c r="AT236" s="14"/>
      <c r="AV236" s="14"/>
      <c r="AX236" s="14"/>
      <c r="AZ236" s="163"/>
      <c r="BA236" s="163"/>
      <c r="BB236" s="163"/>
      <c r="BC236" s="163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63"/>
      <c r="AR237" s="163"/>
      <c r="AT237" s="14"/>
      <c r="AV237" s="14"/>
      <c r="AX237" s="14"/>
      <c r="AZ237" s="163"/>
      <c r="BA237" s="163"/>
      <c r="BB237" s="163"/>
      <c r="BC237" s="163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63"/>
      <c r="AR238" s="163"/>
      <c r="AT238" s="14"/>
      <c r="AV238" s="14"/>
      <c r="AX238" s="14"/>
      <c r="AZ238" s="163"/>
      <c r="BA238" s="163"/>
      <c r="BB238" s="163"/>
      <c r="BC238" s="163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63"/>
      <c r="AR239" s="163"/>
      <c r="AT239" s="14"/>
      <c r="AV239" s="14"/>
      <c r="AX239" s="14"/>
      <c r="AZ239" s="163"/>
      <c r="BA239" s="163"/>
      <c r="BB239" s="163"/>
      <c r="BC239" s="163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63"/>
      <c r="AR240" s="163"/>
      <c r="AT240" s="14"/>
      <c r="AV240" s="14"/>
      <c r="AX240" s="14"/>
      <c r="AZ240" s="163"/>
      <c r="BA240" s="163"/>
      <c r="BB240" s="163"/>
      <c r="BC240" s="163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63"/>
      <c r="AR241" s="163"/>
      <c r="AT241" s="14"/>
      <c r="AV241" s="14"/>
      <c r="AX241" s="14"/>
      <c r="AZ241" s="163"/>
      <c r="BA241" s="163"/>
      <c r="BB241" s="163"/>
      <c r="BC241" s="163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63"/>
      <c r="AR242" s="163"/>
      <c r="AT242" s="14"/>
      <c r="AV242" s="14"/>
      <c r="AX242" s="14"/>
      <c r="AZ242" s="163"/>
      <c r="BA242" s="163"/>
      <c r="BB242" s="163"/>
      <c r="BC242" s="163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63"/>
      <c r="AR243" s="163"/>
      <c r="AT243" s="14"/>
      <c r="AV243" s="14"/>
      <c r="AX243" s="14"/>
      <c r="AZ243" s="163"/>
      <c r="BA243" s="163"/>
      <c r="BB243" s="163"/>
      <c r="BC243" s="163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63"/>
      <c r="AR244" s="163"/>
      <c r="AT244" s="14"/>
      <c r="AV244" s="14"/>
      <c r="AX244" s="14"/>
      <c r="AZ244" s="163"/>
      <c r="BA244" s="163"/>
      <c r="BB244" s="163"/>
      <c r="BC244" s="163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63"/>
      <c r="AR245" s="163"/>
      <c r="AT245" s="14"/>
      <c r="AV245" s="14"/>
      <c r="AX245" s="14"/>
      <c r="AZ245" s="163"/>
      <c r="BA245" s="163"/>
      <c r="BB245" s="163"/>
      <c r="BC245" s="163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63"/>
      <c r="AR246" s="163"/>
      <c r="AT246" s="14"/>
      <c r="AV246" s="14"/>
      <c r="AX246" s="14"/>
      <c r="AZ246" s="163"/>
      <c r="BA246" s="163"/>
      <c r="BB246" s="163"/>
      <c r="BC246" s="163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63"/>
      <c r="AR247" s="163"/>
      <c r="AT247" s="14"/>
      <c r="AV247" s="14"/>
      <c r="AX247" s="14"/>
      <c r="AZ247" s="163"/>
      <c r="BA247" s="163"/>
      <c r="BB247" s="163"/>
      <c r="BC247" s="163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63"/>
      <c r="AR248" s="163"/>
      <c r="AT248" s="14"/>
      <c r="AV248" s="14"/>
      <c r="AX248" s="14"/>
      <c r="AZ248" s="163"/>
      <c r="BA248" s="163"/>
      <c r="BB248" s="163"/>
      <c r="BC248" s="163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63"/>
      <c r="AR249" s="163"/>
      <c r="AT249" s="14"/>
      <c r="AV249" s="14"/>
      <c r="AX249" s="14"/>
      <c r="AZ249" s="163"/>
      <c r="BA249" s="163"/>
      <c r="BB249" s="163"/>
      <c r="BC249" s="163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63"/>
      <c r="AR250" s="163"/>
      <c r="AT250" s="14"/>
      <c r="AV250" s="14"/>
      <c r="AX250" s="14"/>
      <c r="AZ250" s="163"/>
      <c r="BA250" s="163"/>
      <c r="BB250" s="163"/>
      <c r="BC250" s="163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63"/>
      <c r="AR251" s="163"/>
      <c r="AT251" s="14"/>
      <c r="AV251" s="14"/>
      <c r="AX251" s="14"/>
      <c r="AZ251" s="163"/>
      <c r="BA251" s="163"/>
      <c r="BB251" s="163"/>
      <c r="BC251" s="163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63"/>
      <c r="AR252" s="163"/>
      <c r="AT252" s="14"/>
      <c r="AV252" s="14"/>
      <c r="AX252" s="14"/>
      <c r="AZ252" s="163"/>
      <c r="BA252" s="163"/>
      <c r="BB252" s="163"/>
      <c r="BC252" s="163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63"/>
      <c r="AR253" s="163"/>
      <c r="AT253" s="14"/>
      <c r="AV253" s="14"/>
      <c r="AX253" s="14"/>
      <c r="AZ253" s="163"/>
      <c r="BA253" s="163"/>
      <c r="BB253" s="163"/>
      <c r="BC253" s="163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63"/>
      <c r="AR254" s="163"/>
      <c r="AT254" s="14"/>
      <c r="AV254" s="14"/>
      <c r="AX254" s="14"/>
      <c r="AZ254" s="163"/>
      <c r="BA254" s="163"/>
      <c r="BB254" s="163"/>
      <c r="BC254" s="163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63"/>
      <c r="AR255" s="163"/>
      <c r="AT255" s="14"/>
      <c r="AV255" s="14"/>
      <c r="AX255" s="14"/>
      <c r="AZ255" s="163"/>
      <c r="BA255" s="163"/>
      <c r="BB255" s="163"/>
      <c r="BC255" s="163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63"/>
      <c r="AR256" s="163"/>
      <c r="AT256" s="14"/>
      <c r="AV256" s="14"/>
      <c r="AX256" s="14"/>
      <c r="AZ256" s="163"/>
      <c r="BA256" s="163"/>
      <c r="BB256" s="163"/>
      <c r="BC256" s="163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63"/>
      <c r="AR257" s="163"/>
      <c r="AT257" s="14"/>
      <c r="AV257" s="14"/>
      <c r="AX257" s="14"/>
      <c r="AZ257" s="163"/>
      <c r="BA257" s="163"/>
      <c r="BB257" s="163"/>
      <c r="BC257" s="163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63"/>
      <c r="AR258" s="163"/>
      <c r="AT258" s="14"/>
      <c r="AV258" s="14"/>
      <c r="AX258" s="14"/>
      <c r="AZ258" s="163"/>
      <c r="BA258" s="163"/>
      <c r="BB258" s="163"/>
      <c r="BC258" s="163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63"/>
      <c r="AR259" s="163"/>
      <c r="AT259" s="14"/>
      <c r="AV259" s="14"/>
      <c r="AX259" s="14"/>
      <c r="AZ259" s="163"/>
      <c r="BA259" s="163"/>
      <c r="BB259" s="163"/>
      <c r="BC259" s="163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63"/>
      <c r="AR260" s="163"/>
      <c r="AT260" s="14"/>
      <c r="AV260" s="14"/>
      <c r="AX260" s="14"/>
      <c r="AZ260" s="163"/>
      <c r="BA260" s="163"/>
      <c r="BB260" s="163"/>
      <c r="BC260" s="163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63"/>
      <c r="AR261" s="163"/>
      <c r="AT261" s="14"/>
      <c r="AV261" s="14"/>
      <c r="AX261" s="14"/>
      <c r="AZ261" s="163"/>
      <c r="BA261" s="163"/>
      <c r="BB261" s="163"/>
      <c r="BC261" s="163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63"/>
      <c r="AR262" s="163"/>
      <c r="AT262" s="14"/>
      <c r="AV262" s="14"/>
      <c r="AX262" s="14"/>
      <c r="AZ262" s="163"/>
      <c r="BA262" s="163"/>
      <c r="BB262" s="163"/>
      <c r="BC262" s="163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63"/>
      <c r="AR263" s="163"/>
      <c r="AT263" s="14"/>
      <c r="AV263" s="14"/>
      <c r="AX263" s="14"/>
      <c r="AZ263" s="163"/>
      <c r="BA263" s="163"/>
      <c r="BB263" s="163"/>
      <c r="BC263" s="163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63"/>
      <c r="AR264" s="163"/>
      <c r="AT264" s="14"/>
      <c r="AV264" s="14"/>
      <c r="AX264" s="14"/>
      <c r="AZ264" s="163"/>
      <c r="BA264" s="163"/>
      <c r="BB264" s="163"/>
      <c r="BC264" s="163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63"/>
      <c r="AR265" s="163"/>
      <c r="AT265" s="14"/>
      <c r="AV265" s="14"/>
      <c r="AX265" s="14"/>
      <c r="AZ265" s="163"/>
      <c r="BA265" s="163"/>
      <c r="BB265" s="163"/>
      <c r="BC265" s="163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63"/>
      <c r="AR266" s="163"/>
      <c r="AT266" s="14"/>
      <c r="AV266" s="14"/>
      <c r="AX266" s="14"/>
      <c r="AZ266" s="163"/>
      <c r="BA266" s="163"/>
      <c r="BB266" s="163"/>
      <c r="BC266" s="163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63"/>
      <c r="AR267" s="163"/>
      <c r="AT267" s="14"/>
      <c r="AV267" s="14"/>
      <c r="AX267" s="14"/>
      <c r="AZ267" s="163"/>
      <c r="BA267" s="163"/>
      <c r="BB267" s="163"/>
      <c r="BC267" s="163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63"/>
      <c r="AR268" s="163"/>
      <c r="AT268" s="14"/>
      <c r="AV268" s="14"/>
      <c r="AX268" s="14"/>
      <c r="AZ268" s="163"/>
      <c r="BA268" s="163"/>
      <c r="BB268" s="163"/>
      <c r="BC268" s="163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63"/>
      <c r="AR269" s="163"/>
      <c r="AT269" s="14"/>
      <c r="AV269" s="14"/>
      <c r="AX269" s="14"/>
      <c r="AZ269" s="163"/>
      <c r="BA269" s="163"/>
      <c r="BB269" s="163"/>
      <c r="BC269" s="163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63"/>
      <c r="AR270" s="163"/>
      <c r="AT270" s="14"/>
      <c r="AV270" s="14"/>
      <c r="AX270" s="14"/>
      <c r="AZ270" s="163"/>
      <c r="BA270" s="163"/>
      <c r="BB270" s="163"/>
      <c r="BC270" s="163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63"/>
      <c r="AR271" s="163"/>
      <c r="AT271" s="14"/>
      <c r="AV271" s="14"/>
      <c r="AX271" s="14"/>
      <c r="AZ271" s="163"/>
      <c r="BA271" s="163"/>
      <c r="BB271" s="163"/>
      <c r="BC271" s="163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63"/>
      <c r="AR272" s="163"/>
      <c r="AT272" s="14"/>
      <c r="AV272" s="14"/>
      <c r="AX272" s="14"/>
      <c r="AZ272" s="163"/>
      <c r="BA272" s="163"/>
      <c r="BB272" s="163"/>
      <c r="BC272" s="163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63"/>
      <c r="AR273" s="163"/>
      <c r="AT273" s="14"/>
      <c r="AV273" s="14"/>
      <c r="AX273" s="14"/>
      <c r="AZ273" s="163"/>
      <c r="BA273" s="163"/>
      <c r="BB273" s="163"/>
      <c r="BC273" s="163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63"/>
      <c r="AR274" s="163"/>
      <c r="AT274" s="14"/>
      <c r="AV274" s="14"/>
      <c r="AX274" s="14"/>
      <c r="AZ274" s="163"/>
      <c r="BA274" s="163"/>
      <c r="BB274" s="163"/>
      <c r="BC274" s="163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63"/>
      <c r="AR275" s="163"/>
      <c r="AT275" s="14"/>
      <c r="AV275" s="14"/>
      <c r="AX275" s="14"/>
      <c r="AZ275" s="163"/>
      <c r="BA275" s="163"/>
      <c r="BB275" s="163"/>
      <c r="BC275" s="163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63"/>
      <c r="AR276" s="163"/>
      <c r="AT276" s="14"/>
      <c r="AV276" s="14"/>
      <c r="AX276" s="14"/>
      <c r="AZ276" s="163"/>
      <c r="BA276" s="163"/>
      <c r="BB276" s="163"/>
      <c r="BC276" s="163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63"/>
      <c r="AR277" s="163"/>
      <c r="AT277" s="14"/>
      <c r="AV277" s="14"/>
      <c r="AX277" s="14"/>
      <c r="AZ277" s="163"/>
      <c r="BA277" s="163"/>
      <c r="BB277" s="163"/>
      <c r="BC277" s="163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63"/>
      <c r="AR278" s="163"/>
      <c r="AT278" s="14"/>
      <c r="AV278" s="14"/>
      <c r="AX278" s="14"/>
      <c r="AZ278" s="163"/>
      <c r="BA278" s="163"/>
      <c r="BB278" s="163"/>
      <c r="BC278" s="163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63"/>
      <c r="AR279" s="163"/>
      <c r="AT279" s="14"/>
      <c r="AV279" s="14"/>
      <c r="AX279" s="14"/>
      <c r="AZ279" s="163"/>
      <c r="BA279" s="163"/>
      <c r="BB279" s="163"/>
      <c r="BC279" s="163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63"/>
      <c r="AR280" s="163"/>
      <c r="AT280" s="14"/>
      <c r="AV280" s="14"/>
      <c r="AX280" s="14"/>
      <c r="AZ280" s="163"/>
      <c r="BA280" s="163"/>
      <c r="BB280" s="163"/>
      <c r="BC280" s="163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63"/>
      <c r="AR281" s="163"/>
      <c r="AT281" s="14"/>
      <c r="AV281" s="14"/>
      <c r="AX281" s="14"/>
      <c r="AZ281" s="163"/>
      <c r="BA281" s="163"/>
      <c r="BB281" s="163"/>
      <c r="BC281" s="163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63"/>
      <c r="AR282" s="163"/>
      <c r="AT282" s="14"/>
      <c r="AV282" s="14"/>
      <c r="AX282" s="14"/>
      <c r="AZ282" s="163"/>
      <c r="BA282" s="163"/>
      <c r="BB282" s="163"/>
      <c r="BC282" s="163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63"/>
      <c r="AR283" s="163"/>
      <c r="AT283" s="14"/>
      <c r="AV283" s="14"/>
      <c r="AX283" s="14"/>
      <c r="AZ283" s="163"/>
      <c r="BA283" s="163"/>
      <c r="BB283" s="163"/>
      <c r="BC283" s="163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63"/>
      <c r="AR284" s="163"/>
      <c r="AT284" s="14"/>
      <c r="AV284" s="14"/>
      <c r="AX284" s="14"/>
      <c r="AZ284" s="163"/>
      <c r="BA284" s="163"/>
      <c r="BB284" s="163"/>
      <c r="BC284" s="163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63"/>
      <c r="AR285" s="163"/>
      <c r="AT285" s="14"/>
      <c r="AV285" s="14"/>
      <c r="AX285" s="14"/>
      <c r="AZ285" s="163"/>
      <c r="BA285" s="163"/>
      <c r="BB285" s="163"/>
      <c r="BC285" s="163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6"/>
      <c r="AO286" s="76"/>
      <c r="AP286" s="164"/>
      <c r="AQ286" s="76"/>
      <c r="AR286" s="164"/>
      <c r="AS286" s="76"/>
      <c r="AT286" s="30"/>
      <c r="AU286" s="76"/>
      <c r="AV286" s="30"/>
      <c r="AW286" s="76"/>
      <c r="AX286" s="30"/>
      <c r="AY286" s="76"/>
      <c r="AZ286" s="164"/>
      <c r="BA286" s="163"/>
      <c r="BB286" s="163"/>
      <c r="BC286" s="163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7"/>
      <c r="AO287" s="77"/>
      <c r="AP287" s="165"/>
      <c r="AQ287" s="77"/>
      <c r="AR287" s="165"/>
      <c r="AS287" s="77"/>
      <c r="AT287" s="34"/>
      <c r="AU287" s="77"/>
      <c r="AV287" s="34"/>
      <c r="AW287" s="77"/>
      <c r="AX287" s="34"/>
      <c r="AY287" s="77"/>
      <c r="AZ287" s="165"/>
      <c r="BA287" s="164"/>
      <c r="BB287" s="164"/>
      <c r="BC287" s="164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7"/>
      <c r="AO288" s="77"/>
      <c r="AP288" s="165"/>
      <c r="AQ288" s="77"/>
      <c r="AR288" s="165"/>
      <c r="AS288" s="77"/>
      <c r="AT288" s="34"/>
      <c r="AU288" s="77"/>
      <c r="AV288" s="34"/>
      <c r="AW288" s="77"/>
      <c r="AX288" s="34"/>
      <c r="AY288" s="77"/>
      <c r="AZ288" s="165"/>
      <c r="BA288" s="165"/>
      <c r="BB288" s="165"/>
      <c r="BC288" s="165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7"/>
      <c r="AO289" s="77"/>
      <c r="AP289" s="165"/>
      <c r="AQ289" s="77"/>
      <c r="AR289" s="165"/>
      <c r="AS289" s="77"/>
      <c r="AT289" s="34"/>
      <c r="AU289" s="77"/>
      <c r="AV289" s="34"/>
      <c r="AW289" s="77"/>
      <c r="AX289" s="34"/>
      <c r="AY289" s="77"/>
      <c r="AZ289" s="165"/>
      <c r="BA289" s="165"/>
      <c r="BB289" s="165"/>
      <c r="BC289" s="165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7"/>
      <c r="AO290" s="77"/>
      <c r="AP290" s="165"/>
      <c r="AQ290" s="77"/>
      <c r="AR290" s="165"/>
      <c r="AS290" s="77"/>
      <c r="AT290" s="34"/>
      <c r="AU290" s="77"/>
      <c r="AV290" s="34"/>
      <c r="AW290" s="77"/>
      <c r="AX290" s="34"/>
      <c r="AY290" s="77"/>
      <c r="AZ290" s="165"/>
      <c r="BA290" s="165"/>
      <c r="BB290" s="165"/>
      <c r="BC290" s="165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7"/>
      <c r="AO291" s="77"/>
      <c r="AP291" s="165"/>
      <c r="AQ291" s="77"/>
      <c r="AR291" s="165"/>
      <c r="AS291" s="77"/>
      <c r="AT291" s="34"/>
      <c r="AU291" s="77"/>
      <c r="AV291" s="34"/>
      <c r="AW291" s="77"/>
      <c r="AX291" s="34"/>
      <c r="AY291" s="77"/>
      <c r="AZ291" s="165"/>
      <c r="BA291" s="165"/>
      <c r="BB291" s="165"/>
      <c r="BC291" s="165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7"/>
      <c r="AO292" s="77"/>
      <c r="AP292" s="165"/>
      <c r="AQ292" s="77"/>
      <c r="AR292" s="165"/>
      <c r="AS292" s="77"/>
      <c r="AT292" s="34"/>
      <c r="AU292" s="77"/>
      <c r="AV292" s="34"/>
      <c r="AW292" s="77"/>
      <c r="AX292" s="34"/>
      <c r="AY292" s="77"/>
      <c r="AZ292" s="165"/>
      <c r="BA292" s="165"/>
      <c r="BB292" s="165"/>
      <c r="BC292" s="165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7"/>
      <c r="AO293" s="77"/>
      <c r="AP293" s="165"/>
      <c r="AQ293" s="77"/>
      <c r="AR293" s="165"/>
      <c r="AS293" s="77"/>
      <c r="AT293" s="34"/>
      <c r="AU293" s="77"/>
      <c r="AV293" s="34"/>
      <c r="AW293" s="77"/>
      <c r="AX293" s="34"/>
      <c r="AY293" s="77"/>
      <c r="AZ293" s="165"/>
      <c r="BA293" s="165"/>
      <c r="BB293" s="165"/>
      <c r="BC293" s="165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7"/>
      <c r="AO294" s="77"/>
      <c r="AP294" s="165"/>
      <c r="AQ294" s="77"/>
      <c r="AR294" s="165"/>
      <c r="AS294" s="77"/>
      <c r="AT294" s="34"/>
      <c r="AU294" s="77"/>
      <c r="AV294" s="34"/>
      <c r="AW294" s="77"/>
      <c r="AX294" s="34"/>
      <c r="AY294" s="77"/>
      <c r="AZ294" s="165"/>
      <c r="BA294" s="165"/>
      <c r="BB294" s="165"/>
      <c r="BC294" s="165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7"/>
      <c r="AO295" s="77"/>
      <c r="AP295" s="165"/>
      <c r="AQ295" s="77"/>
      <c r="AR295" s="165"/>
      <c r="AS295" s="77"/>
      <c r="AT295" s="34"/>
      <c r="AU295" s="77"/>
      <c r="AV295" s="34"/>
      <c r="AW295" s="77"/>
      <c r="AX295" s="34"/>
      <c r="AY295" s="77"/>
      <c r="AZ295" s="165"/>
      <c r="BA295" s="165"/>
      <c r="BB295" s="165"/>
      <c r="BC295" s="165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7"/>
      <c r="AO296" s="77"/>
      <c r="AP296" s="165"/>
      <c r="AQ296" s="77"/>
      <c r="AR296" s="165"/>
      <c r="AS296" s="77"/>
      <c r="AT296" s="34"/>
      <c r="AU296" s="77"/>
      <c r="AV296" s="34"/>
      <c r="AW296" s="77"/>
      <c r="AX296" s="34"/>
      <c r="AY296" s="77"/>
      <c r="AZ296" s="165"/>
      <c r="BA296" s="165"/>
      <c r="BB296" s="165"/>
      <c r="BC296" s="165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7"/>
      <c r="AO297" s="77"/>
      <c r="AP297" s="165"/>
      <c r="AQ297" s="77"/>
      <c r="AR297" s="165"/>
      <c r="AS297" s="77"/>
      <c r="AT297" s="34"/>
      <c r="AU297" s="77"/>
      <c r="AV297" s="34"/>
      <c r="AW297" s="77"/>
      <c r="AX297" s="34"/>
      <c r="AY297" s="77"/>
      <c r="AZ297" s="165"/>
      <c r="BA297" s="165"/>
      <c r="BB297" s="165"/>
      <c r="BC297" s="165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7"/>
      <c r="AO298" s="77"/>
      <c r="AP298" s="165"/>
      <c r="AQ298" s="77"/>
      <c r="AR298" s="165"/>
      <c r="AS298" s="77"/>
      <c r="AT298" s="34"/>
      <c r="AU298" s="77"/>
      <c r="AV298" s="34"/>
      <c r="AW298" s="77"/>
      <c r="AX298" s="34"/>
      <c r="AY298" s="77"/>
      <c r="AZ298" s="165"/>
      <c r="BA298" s="165"/>
      <c r="BB298" s="165"/>
      <c r="BC298" s="165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7"/>
      <c r="AO299" s="77"/>
      <c r="AP299" s="165"/>
      <c r="AQ299" s="77"/>
      <c r="AR299" s="165"/>
      <c r="AS299" s="77"/>
      <c r="AT299" s="34"/>
      <c r="AU299" s="77"/>
      <c r="AV299" s="34"/>
      <c r="AW299" s="77"/>
      <c r="AX299" s="34"/>
      <c r="AY299" s="77"/>
      <c r="AZ299" s="165"/>
      <c r="BA299" s="165"/>
      <c r="BB299" s="165"/>
      <c r="BC299" s="165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7"/>
      <c r="AO300" s="77"/>
      <c r="AP300" s="165"/>
      <c r="AQ300" s="77"/>
      <c r="AR300" s="165"/>
      <c r="AS300" s="77"/>
      <c r="AT300" s="34"/>
      <c r="AU300" s="77"/>
      <c r="AV300" s="34"/>
      <c r="AW300" s="77"/>
      <c r="AX300" s="34"/>
      <c r="AY300" s="77"/>
      <c r="AZ300" s="165"/>
      <c r="BA300" s="165"/>
      <c r="BB300" s="165"/>
      <c r="BC300" s="165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7"/>
      <c r="AO301" s="77"/>
      <c r="AP301" s="165"/>
      <c r="AQ301" s="77"/>
      <c r="AR301" s="165"/>
      <c r="AS301" s="77"/>
      <c r="AT301" s="34"/>
      <c r="AU301" s="77"/>
      <c r="AV301" s="34"/>
      <c r="AW301" s="77"/>
      <c r="AX301" s="34"/>
      <c r="AY301" s="77"/>
      <c r="AZ301" s="165"/>
      <c r="BA301" s="165"/>
      <c r="BB301" s="165"/>
      <c r="BC301" s="165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7"/>
      <c r="AO302" s="77"/>
      <c r="AP302" s="165"/>
      <c r="AQ302" s="77"/>
      <c r="AR302" s="165"/>
      <c r="AS302" s="77"/>
      <c r="AT302" s="34"/>
      <c r="AU302" s="77"/>
      <c r="AV302" s="34"/>
      <c r="AW302" s="77"/>
      <c r="AX302" s="34"/>
      <c r="AY302" s="77"/>
      <c r="AZ302" s="165"/>
      <c r="BA302" s="165"/>
      <c r="BB302" s="165"/>
      <c r="BC302" s="165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7"/>
      <c r="AO303" s="77"/>
      <c r="AP303" s="165"/>
      <c r="AQ303" s="77"/>
      <c r="AR303" s="165"/>
      <c r="AS303" s="77"/>
      <c r="AT303" s="34"/>
      <c r="AU303" s="77"/>
      <c r="AV303" s="34"/>
      <c r="AW303" s="77"/>
      <c r="AX303" s="34"/>
      <c r="AY303" s="77"/>
      <c r="AZ303" s="165"/>
      <c r="BA303" s="165"/>
      <c r="BB303" s="165"/>
      <c r="BC303" s="165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7"/>
      <c r="AO304" s="77"/>
      <c r="AP304" s="165"/>
      <c r="AQ304" s="77"/>
      <c r="AR304" s="165"/>
      <c r="AS304" s="77"/>
      <c r="AT304" s="34"/>
      <c r="AU304" s="77"/>
      <c r="AV304" s="34"/>
      <c r="AW304" s="77"/>
      <c r="AX304" s="34"/>
      <c r="AY304" s="77"/>
      <c r="AZ304" s="165"/>
      <c r="BA304" s="165"/>
      <c r="BB304" s="165"/>
      <c r="BC304" s="165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7"/>
      <c r="AO305" s="77"/>
      <c r="AP305" s="165"/>
      <c r="AQ305" s="77"/>
      <c r="AR305" s="165"/>
      <c r="AS305" s="77"/>
      <c r="AT305" s="34"/>
      <c r="AU305" s="77"/>
      <c r="AV305" s="34"/>
      <c r="AW305" s="77"/>
      <c r="AX305" s="34"/>
      <c r="AY305" s="77"/>
      <c r="AZ305" s="165"/>
      <c r="BA305" s="165"/>
      <c r="BB305" s="165"/>
      <c r="BC305" s="165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7"/>
      <c r="AO306" s="77"/>
      <c r="AP306" s="165"/>
      <c r="AQ306" s="77"/>
      <c r="AR306" s="165"/>
      <c r="AS306" s="77"/>
      <c r="AT306" s="34"/>
      <c r="AU306" s="77"/>
      <c r="AV306" s="34"/>
      <c r="AW306" s="77"/>
      <c r="AX306" s="34"/>
      <c r="AY306" s="77"/>
      <c r="AZ306" s="165"/>
      <c r="BA306" s="165"/>
      <c r="BB306" s="165"/>
      <c r="BC306" s="165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7"/>
      <c r="AO307" s="77"/>
      <c r="AP307" s="165"/>
      <c r="AQ307" s="77"/>
      <c r="AR307" s="165"/>
      <c r="AS307" s="77"/>
      <c r="AT307" s="34"/>
      <c r="AU307" s="77"/>
      <c r="AV307" s="34"/>
      <c r="AW307" s="77"/>
      <c r="AX307" s="34"/>
      <c r="AY307" s="77"/>
      <c r="AZ307" s="165"/>
      <c r="BA307" s="165"/>
      <c r="BB307" s="165"/>
      <c r="BC307" s="165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7"/>
      <c r="AO308" s="77"/>
      <c r="AP308" s="165"/>
      <c r="AQ308" s="77"/>
      <c r="AR308" s="165"/>
      <c r="AS308" s="77"/>
      <c r="AT308" s="34"/>
      <c r="AU308" s="77"/>
      <c r="AV308" s="34"/>
      <c r="AW308" s="77"/>
      <c r="AX308" s="34"/>
      <c r="AY308" s="77"/>
      <c r="AZ308" s="165"/>
      <c r="BA308" s="165"/>
      <c r="BB308" s="165"/>
      <c r="BC308" s="165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7"/>
      <c r="AO309" s="77"/>
      <c r="AP309" s="165"/>
      <c r="AQ309" s="77"/>
      <c r="AR309" s="165"/>
      <c r="AS309" s="77"/>
      <c r="AT309" s="34"/>
      <c r="AU309" s="77"/>
      <c r="AV309" s="34"/>
      <c r="AW309" s="77"/>
      <c r="AX309" s="34"/>
      <c r="AY309" s="77"/>
      <c r="AZ309" s="165"/>
      <c r="BA309" s="165"/>
      <c r="BB309" s="165"/>
      <c r="BC309" s="165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7"/>
      <c r="AO310" s="77"/>
      <c r="AP310" s="165"/>
      <c r="AQ310" s="77"/>
      <c r="AR310" s="165"/>
      <c r="AS310" s="77"/>
      <c r="AT310" s="34"/>
      <c r="AU310" s="77"/>
      <c r="AV310" s="34"/>
      <c r="AW310" s="77"/>
      <c r="AX310" s="34"/>
      <c r="AY310" s="77"/>
      <c r="AZ310" s="165"/>
      <c r="BA310" s="165"/>
      <c r="BB310" s="165"/>
      <c r="BC310" s="165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7"/>
      <c r="AO311" s="77"/>
      <c r="AP311" s="165"/>
      <c r="AQ311" s="77"/>
      <c r="AR311" s="165"/>
      <c r="AS311" s="77"/>
      <c r="AT311" s="34"/>
      <c r="AU311" s="77"/>
      <c r="AV311" s="34"/>
      <c r="AW311" s="77"/>
      <c r="AX311" s="34"/>
      <c r="AY311" s="77"/>
      <c r="AZ311" s="165"/>
      <c r="BA311" s="165"/>
      <c r="BB311" s="165"/>
      <c r="BC311" s="165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7"/>
      <c r="AO312" s="77"/>
      <c r="AP312" s="165"/>
      <c r="AQ312" s="77"/>
      <c r="AR312" s="165"/>
      <c r="AS312" s="77"/>
      <c r="AT312" s="34"/>
      <c r="AU312" s="77"/>
      <c r="AV312" s="34"/>
      <c r="AW312" s="77"/>
      <c r="AX312" s="34"/>
      <c r="AY312" s="77"/>
      <c r="AZ312" s="165"/>
      <c r="BA312" s="165"/>
      <c r="BB312" s="165"/>
      <c r="BC312" s="165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7"/>
      <c r="AO313" s="77"/>
      <c r="AP313" s="165"/>
      <c r="AQ313" s="77"/>
      <c r="AR313" s="165"/>
      <c r="AS313" s="77"/>
      <c r="AT313" s="34"/>
      <c r="AU313" s="77"/>
      <c r="AV313" s="34"/>
      <c r="AW313" s="77"/>
      <c r="AX313" s="34"/>
      <c r="AY313" s="77"/>
      <c r="AZ313" s="165"/>
      <c r="BA313" s="165"/>
      <c r="BB313" s="165"/>
      <c r="BC313" s="165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7"/>
      <c r="AO314" s="77"/>
      <c r="AP314" s="165"/>
      <c r="AQ314" s="77"/>
      <c r="AR314" s="165"/>
      <c r="AS314" s="77"/>
      <c r="AT314" s="34"/>
      <c r="AU314" s="77"/>
      <c r="AV314" s="34"/>
      <c r="AW314" s="77"/>
      <c r="AX314" s="34"/>
      <c r="AY314" s="77"/>
      <c r="AZ314" s="165"/>
      <c r="BA314" s="165"/>
      <c r="BB314" s="165"/>
      <c r="BC314" s="165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7"/>
      <c r="AO315" s="77"/>
      <c r="AP315" s="165"/>
      <c r="AQ315" s="77"/>
      <c r="AR315" s="165"/>
      <c r="AS315" s="77"/>
      <c r="AT315" s="34"/>
      <c r="AU315" s="77"/>
      <c r="AV315" s="34"/>
      <c r="AW315" s="77"/>
      <c r="AX315" s="34"/>
      <c r="AY315" s="77"/>
      <c r="AZ315" s="165"/>
      <c r="BA315" s="165"/>
      <c r="BB315" s="165"/>
      <c r="BC315" s="165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7"/>
      <c r="AO316" s="77"/>
      <c r="AP316" s="165"/>
      <c r="AQ316" s="77"/>
      <c r="AR316" s="165"/>
      <c r="AS316" s="77"/>
      <c r="AT316" s="34"/>
      <c r="AU316" s="77"/>
      <c r="AV316" s="34"/>
      <c r="AW316" s="77"/>
      <c r="AX316" s="34"/>
      <c r="AY316" s="77"/>
      <c r="AZ316" s="165"/>
      <c r="BA316" s="165"/>
      <c r="BB316" s="165"/>
      <c r="BC316" s="165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7"/>
      <c r="AO317" s="77"/>
      <c r="AP317" s="165"/>
      <c r="AQ317" s="77"/>
      <c r="AR317" s="165"/>
      <c r="AS317" s="77"/>
      <c r="AT317" s="34"/>
      <c r="AU317" s="77"/>
      <c r="AV317" s="34"/>
      <c r="AW317" s="77"/>
      <c r="AX317" s="34"/>
      <c r="AY317" s="77"/>
      <c r="AZ317" s="165"/>
      <c r="BA317" s="165"/>
      <c r="BB317" s="165"/>
      <c r="BC317" s="165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7"/>
      <c r="AO318" s="77"/>
      <c r="AP318" s="165"/>
      <c r="AQ318" s="77"/>
      <c r="AR318" s="165"/>
      <c r="AS318" s="77"/>
      <c r="AT318" s="34"/>
      <c r="AU318" s="77"/>
      <c r="AV318" s="34"/>
      <c r="AW318" s="77"/>
      <c r="AX318" s="34"/>
      <c r="AY318" s="77"/>
      <c r="AZ318" s="165"/>
      <c r="BA318" s="165"/>
      <c r="BB318" s="165"/>
      <c r="BC318" s="165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7"/>
      <c r="AO319" s="77"/>
      <c r="AP319" s="165"/>
      <c r="AQ319" s="77"/>
      <c r="AR319" s="165"/>
      <c r="AS319" s="77"/>
      <c r="AT319" s="34"/>
      <c r="AU319" s="77"/>
      <c r="AV319" s="34"/>
      <c r="AW319" s="77"/>
      <c r="AX319" s="34"/>
      <c r="AY319" s="77"/>
      <c r="AZ319" s="165"/>
      <c r="BA319" s="165"/>
      <c r="BB319" s="165"/>
      <c r="BC319" s="165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7"/>
      <c r="AO320" s="77"/>
      <c r="AP320" s="165"/>
      <c r="AQ320" s="77"/>
      <c r="AR320" s="165"/>
      <c r="AS320" s="77"/>
      <c r="AT320" s="34"/>
      <c r="AU320" s="77"/>
      <c r="AV320" s="34"/>
      <c r="AW320" s="77"/>
      <c r="AX320" s="34"/>
      <c r="AY320" s="77"/>
      <c r="AZ320" s="165"/>
      <c r="BA320" s="165"/>
      <c r="BB320" s="165"/>
      <c r="BC320" s="165"/>
      <c r="BD320" s="34"/>
      <c r="BE320" s="34"/>
      <c r="BF320" s="34"/>
      <c r="BG320" s="34"/>
      <c r="BH320" s="34"/>
      <c r="BI320" s="34"/>
    </row>
    <row r="321" spans="52:61">
      <c r="AZ321" s="165"/>
      <c r="BA321" s="165"/>
      <c r="BB321" s="165"/>
      <c r="BC321" s="165"/>
      <c r="BD321" s="34"/>
      <c r="BE321" s="34"/>
      <c r="BF321" s="34"/>
      <c r="BG321" s="34"/>
      <c r="BH321" s="34"/>
      <c r="BI321" s="34"/>
    </row>
    <row r="322" spans="52:61">
      <c r="AZ322" s="165"/>
      <c r="BA322" s="165"/>
      <c r="BB322" s="165"/>
      <c r="BC322" s="165"/>
      <c r="BD322" s="34"/>
      <c r="BE322" s="34"/>
    </row>
    <row r="323" spans="52:61">
      <c r="AZ323" s="165"/>
      <c r="BA323" s="165"/>
      <c r="BB323" s="165"/>
      <c r="BC323" s="165"/>
      <c r="BD323" s="34"/>
      <c r="BE323" s="34"/>
    </row>
    <row r="324" spans="52:61">
      <c r="AZ324" s="165"/>
      <c r="BA324" s="165"/>
      <c r="BB324" s="165"/>
      <c r="BC324" s="165"/>
      <c r="BD324" s="34"/>
      <c r="BE324" s="34"/>
    </row>
    <row r="325" spans="52:61">
      <c r="AZ325" s="165"/>
      <c r="BA325" s="165"/>
      <c r="BB325" s="165"/>
      <c r="BC325" s="165"/>
      <c r="BD325" s="34"/>
      <c r="BE325" s="34"/>
    </row>
    <row r="326" spans="52:61">
      <c r="AZ326" s="165"/>
      <c r="BA326" s="165"/>
      <c r="BB326" s="165"/>
      <c r="BC326" s="165"/>
      <c r="BD326" s="34"/>
      <c r="BE326" s="34"/>
    </row>
    <row r="327" spans="52:61">
      <c r="AZ327" s="165"/>
      <c r="BA327" s="165"/>
      <c r="BB327" s="165"/>
      <c r="BC327" s="165"/>
      <c r="BD327" s="34"/>
      <c r="BE327" s="34"/>
    </row>
    <row r="328" spans="52:61">
      <c r="AZ328" s="165"/>
      <c r="BA328" s="165"/>
      <c r="BB328" s="165"/>
      <c r="BC328" s="165"/>
      <c r="BD328" s="34"/>
      <c r="BE328" s="34"/>
    </row>
    <row r="329" spans="52:61">
      <c r="AZ329" s="165"/>
      <c r="BA329" s="165"/>
      <c r="BB329" s="165"/>
      <c r="BC329" s="165"/>
      <c r="BD329" s="34"/>
      <c r="BE329" s="34"/>
    </row>
    <row r="330" spans="52:61">
      <c r="AZ330" s="165"/>
      <c r="BA330" s="165"/>
      <c r="BB330" s="165"/>
      <c r="BC330" s="165"/>
      <c r="BD330" s="34"/>
      <c r="BE330" s="34"/>
    </row>
    <row r="331" spans="52:61">
      <c r="AZ331" s="165"/>
      <c r="BA331" s="165"/>
      <c r="BB331" s="165"/>
      <c r="BC331" s="165"/>
      <c r="BD331" s="34"/>
      <c r="BE331" s="34"/>
    </row>
    <row r="332" spans="52:61">
      <c r="AZ332" s="165"/>
      <c r="BA332" s="165"/>
      <c r="BB332" s="165"/>
      <c r="BC332" s="165"/>
      <c r="BD332" s="34"/>
      <c r="BE332" s="34"/>
    </row>
    <row r="333" spans="52:61">
      <c r="AZ333" s="165"/>
      <c r="BA333" s="165"/>
      <c r="BB333" s="165"/>
      <c r="BC333" s="165"/>
      <c r="BD333" s="34"/>
      <c r="BE333" s="34"/>
    </row>
    <row r="334" spans="52:61">
      <c r="AZ334" s="165"/>
      <c r="BA334" s="165"/>
      <c r="BB334" s="165"/>
      <c r="BC334" s="165"/>
      <c r="BD334" s="34"/>
      <c r="BE334" s="34"/>
    </row>
    <row r="335" spans="52:61">
      <c r="AZ335" s="165"/>
      <c r="BA335" s="165"/>
      <c r="BB335" s="165"/>
      <c r="BC335" s="165"/>
      <c r="BD335" s="34"/>
      <c r="BE335" s="34"/>
    </row>
    <row r="336" spans="52:61">
      <c r="AZ336" s="165"/>
      <c r="BA336" s="165"/>
      <c r="BB336" s="165"/>
      <c r="BC336" s="165"/>
      <c r="BD336" s="34"/>
      <c r="BE336" s="34"/>
    </row>
    <row r="337" spans="52:57">
      <c r="AZ337" s="165"/>
      <c r="BA337" s="165"/>
      <c r="BB337" s="165"/>
      <c r="BC337" s="165"/>
      <c r="BD337" s="34"/>
      <c r="BE337" s="34"/>
    </row>
    <row r="338" spans="52:57">
      <c r="AZ338" s="165"/>
      <c r="BA338" s="165"/>
      <c r="BB338" s="165"/>
      <c r="BC338" s="165"/>
      <c r="BD338" s="34"/>
      <c r="BE338" s="34"/>
    </row>
    <row r="339" spans="52:57">
      <c r="AZ339" s="165"/>
      <c r="BA339" s="165"/>
      <c r="BB339" s="165"/>
      <c r="BC339" s="165"/>
      <c r="BD339" s="34"/>
      <c r="BE339" s="34"/>
    </row>
    <row r="340" spans="52:57">
      <c r="AZ340" s="165"/>
      <c r="BA340" s="165"/>
      <c r="BB340" s="165"/>
      <c r="BC340" s="165"/>
      <c r="BD340" s="34"/>
      <c r="BE340" s="34"/>
    </row>
    <row r="341" spans="52:57">
      <c r="AZ341" s="165"/>
      <c r="BA341" s="165"/>
      <c r="BB341" s="165"/>
      <c r="BC341" s="165"/>
      <c r="BD341" s="34"/>
      <c r="BE341" s="34"/>
    </row>
    <row r="342" spans="52:57">
      <c r="AZ342" s="165"/>
      <c r="BA342" s="165"/>
      <c r="BB342" s="165"/>
      <c r="BC342" s="165"/>
      <c r="BD342" s="34"/>
      <c r="BE342" s="34"/>
    </row>
    <row r="343" spans="52:57">
      <c r="AZ343" s="165"/>
      <c r="BA343" s="165"/>
      <c r="BB343" s="165"/>
      <c r="BC343" s="165"/>
      <c r="BD343" s="34"/>
      <c r="BE343" s="34"/>
    </row>
    <row r="344" spans="52:57">
      <c r="BA344" s="165"/>
      <c r="BB344" s="165"/>
      <c r="BC344" s="165"/>
      <c r="BD344" s="34"/>
      <c r="BE344" s="34"/>
    </row>
    <row r="1930" spans="40:40">
      <c r="AN1930" s="93"/>
    </row>
    <row r="1931" spans="40:40">
      <c r="AN1931" s="93"/>
    </row>
    <row r="1932" spans="40:40">
      <c r="AN1932" s="93"/>
    </row>
    <row r="1933" spans="40:40">
      <c r="AN1933" s="93"/>
    </row>
    <row r="1934" spans="40:40">
      <c r="AN1934" s="93"/>
    </row>
  </sheetData>
  <conditionalFormatting sqref="BP26:BP28 BZ103:CA103">
    <cfRule type="cellIs" dxfId="119" priority="16" stopIfTrue="1" operator="lessThan">
      <formula>0</formula>
    </cfRule>
  </conditionalFormatting>
  <conditionalFormatting sqref="BZ80:CA80">
    <cfRule type="cellIs" dxfId="118" priority="17" stopIfTrue="1" operator="greaterThan">
      <formula>0</formula>
    </cfRule>
  </conditionalFormatting>
  <conditionalFormatting sqref="BZ57:CA57">
    <cfRule type="cellIs" dxfId="117" priority="18" stopIfTrue="1" operator="greaterThan">
      <formula>0</formula>
    </cfRule>
    <cfRule type="cellIs" dxfId="116" priority="19" stopIfTrue="1" operator="lessThan">
      <formula>0</formula>
    </cfRule>
  </conditionalFormatting>
  <conditionalFormatting sqref="BZ80:CA80">
    <cfRule type="cellIs" dxfId="11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338"/>
  <sheetViews>
    <sheetView zoomScale="88" zoomScaleNormal="88" workbookViewId="0"/>
  </sheetViews>
  <sheetFormatPr baseColWidth="10" defaultRowHeight="15.6"/>
  <cols>
    <col min="1" max="1" width="1.26953125" customWidth="1"/>
    <col min="2" max="2" width="4.81640625" customWidth="1"/>
    <col min="3" max="3" width="2.90625" customWidth="1"/>
    <col min="4" max="4" width="5.17968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5.90625" customWidth="1"/>
    <col min="10" max="10" width="4.54296875" customWidth="1"/>
    <col min="11" max="11" width="5.453125" style="93" customWidth="1"/>
    <col min="12" max="12" width="4.6328125" style="93" customWidth="1"/>
    <col min="13" max="13" width="5.36328125" style="93" customWidth="1"/>
    <col min="14" max="14" width="1.36328125" style="93" customWidth="1"/>
    <col min="15" max="15" width="5.36328125" style="18" customWidth="1"/>
    <col min="16" max="16" width="1.6328125" style="18" customWidth="1"/>
    <col min="17" max="17" width="5.36328125" style="56" customWidth="1"/>
    <col min="18" max="18" width="1.08984375" style="56" customWidth="1"/>
    <col min="19" max="19" width="5.36328125" style="56" customWidth="1"/>
    <col min="20" max="20" width="1.6328125" style="93" customWidth="1"/>
    <col min="21" max="21" width="5.36328125" customWidth="1"/>
    <col min="22" max="22" width="5.1796875" style="391" customWidth="1"/>
    <col min="23" max="23" width="7.36328125" customWidth="1"/>
    <col min="24" max="24" width="5.54296875" customWidth="1"/>
    <col min="25" max="25" width="5.6328125" style="93" customWidth="1"/>
    <col min="26" max="26" width="4.453125" style="93" customWidth="1"/>
    <col min="27" max="27" width="5.1796875" style="11" customWidth="1"/>
    <col min="28" max="28" width="1.08984375" style="11" customWidth="1"/>
    <col min="29" max="29" width="4.6328125" style="11" customWidth="1"/>
    <col min="30" max="30" width="4.453125" style="11" customWidth="1"/>
    <col min="31" max="31" width="4.90625" style="11" customWidth="1"/>
    <col min="32" max="32" width="6.36328125" style="93" customWidth="1"/>
    <col min="33" max="33" width="4.81640625" customWidth="1"/>
    <col min="34" max="34" width="6.90625" customWidth="1"/>
    <col min="35" max="35" width="6.6328125" style="11" customWidth="1"/>
    <col min="36" max="36" width="5.6328125" style="11" customWidth="1"/>
    <col min="37" max="37" width="6.81640625" style="11" customWidth="1"/>
    <col min="38" max="38" width="7.90625" style="93" customWidth="1"/>
    <col min="39" max="39" width="5.1796875" style="11" customWidth="1"/>
    <col min="48" max="48" width="14" customWidth="1"/>
    <col min="49" max="49" width="12.54296875" customWidth="1"/>
    <col min="50" max="50" width="10.90625" customWidth="1"/>
  </cols>
  <sheetData>
    <row r="1" spans="1:65">
      <c r="A1" s="45"/>
      <c r="B1" s="45"/>
      <c r="C1" s="45"/>
      <c r="D1" s="45"/>
      <c r="E1" s="45"/>
      <c r="F1" s="45"/>
      <c r="G1" s="45"/>
      <c r="H1" s="45"/>
      <c r="I1" s="45"/>
      <c r="J1" s="45"/>
      <c r="K1" s="90"/>
      <c r="L1" s="90"/>
      <c r="M1" s="90"/>
      <c r="N1" s="90"/>
      <c r="O1" s="72"/>
      <c r="P1" s="72"/>
      <c r="Q1" s="96"/>
      <c r="R1" s="96"/>
      <c r="S1" s="96"/>
      <c r="T1" s="90"/>
      <c r="U1" s="45"/>
      <c r="V1" s="497"/>
      <c r="W1" s="45"/>
      <c r="X1" s="45"/>
      <c r="Y1" s="90"/>
      <c r="Z1" s="90"/>
      <c r="AA1" s="71"/>
      <c r="AB1" s="71"/>
      <c r="AC1" s="71"/>
      <c r="AD1" s="71"/>
      <c r="AE1" s="71"/>
      <c r="AF1" s="90"/>
      <c r="AG1" s="45"/>
      <c r="AH1" s="45"/>
      <c r="AI1" s="71"/>
      <c r="AJ1" s="71"/>
      <c r="AK1" s="71"/>
      <c r="AL1" s="90"/>
      <c r="AM1" s="71"/>
      <c r="AN1" s="45"/>
      <c r="AO1" s="4"/>
    </row>
    <row r="2" spans="1:65" s="187" customFormat="1" ht="31.8">
      <c r="A2" s="186"/>
      <c r="B2" s="186"/>
      <c r="C2" s="143" t="s">
        <v>431</v>
      </c>
      <c r="D2" s="143"/>
      <c r="E2" s="186"/>
      <c r="F2" s="186"/>
      <c r="G2" s="143" t="s">
        <v>438</v>
      </c>
      <c r="H2" s="186"/>
      <c r="I2" s="186"/>
      <c r="J2" s="186"/>
      <c r="K2" s="186"/>
      <c r="L2" s="186"/>
      <c r="M2" s="186"/>
      <c r="N2" s="186"/>
      <c r="O2" s="173"/>
      <c r="P2" s="173"/>
      <c r="Q2" s="143"/>
      <c r="R2" s="143"/>
      <c r="S2" s="143"/>
      <c r="T2" s="143" t="str">
        <f>+År!B2</f>
        <v>VÆR :</v>
      </c>
      <c r="U2" s="197"/>
      <c r="V2" s="504"/>
      <c r="W2" s="197"/>
      <c r="X2" s="197"/>
      <c r="Y2" s="186"/>
      <c r="Z2" s="186"/>
      <c r="AA2" s="186"/>
      <c r="AB2" s="197"/>
      <c r="AC2" s="202"/>
      <c r="AD2" s="202"/>
      <c r="AE2" s="202"/>
      <c r="AF2" s="202"/>
      <c r="AG2" s="202"/>
      <c r="AH2" s="202"/>
      <c r="AI2" s="202"/>
      <c r="AJ2" s="197"/>
      <c r="AK2" s="186"/>
      <c r="AL2" s="186"/>
      <c r="AM2" s="202"/>
      <c r="AN2" s="202"/>
      <c r="AO2" s="4"/>
      <c r="AP2" s="4"/>
      <c r="AQ2" s="4"/>
      <c r="AR2" s="4"/>
      <c r="AS2" s="4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A3" s="45"/>
      <c r="B3" s="45"/>
      <c r="C3" s="45"/>
      <c r="D3" s="45"/>
      <c r="E3" s="45"/>
      <c r="F3" s="45"/>
      <c r="G3" s="45"/>
      <c r="H3" s="45"/>
      <c r="I3" s="45"/>
      <c r="J3" s="45"/>
      <c r="K3" s="90"/>
      <c r="L3" s="90"/>
      <c r="M3" s="90"/>
      <c r="N3" s="90"/>
      <c r="O3" s="72"/>
      <c r="P3" s="72"/>
      <c r="Q3" s="96"/>
      <c r="R3" s="96"/>
      <c r="S3" s="96"/>
      <c r="T3" s="90"/>
      <c r="U3" s="45"/>
      <c r="V3" s="497"/>
      <c r="W3" s="45"/>
      <c r="X3" s="45"/>
      <c r="Y3" s="90"/>
      <c r="Z3" s="90"/>
      <c r="AA3" s="71"/>
      <c r="AB3" s="71"/>
      <c r="AC3" s="71"/>
      <c r="AD3" s="71"/>
      <c r="AE3" s="71"/>
      <c r="AF3" s="90"/>
      <c r="AG3" s="45"/>
      <c r="AH3" s="45"/>
      <c r="AI3" s="71"/>
      <c r="AJ3" s="71"/>
      <c r="AK3" s="71"/>
      <c r="AL3" s="90"/>
      <c r="AM3" s="71"/>
      <c r="AN3" s="45"/>
      <c r="AO3" s="4"/>
    </row>
    <row r="4" spans="1:65">
      <c r="A4" s="45"/>
      <c r="B4" s="45"/>
      <c r="C4" s="45"/>
      <c r="D4" s="45"/>
      <c r="E4" s="45"/>
      <c r="F4" s="45"/>
      <c r="G4" s="45"/>
      <c r="H4" s="45"/>
      <c r="I4" s="45"/>
      <c r="J4" s="45"/>
      <c r="K4" s="90"/>
      <c r="L4" s="90"/>
      <c r="M4" s="90"/>
      <c r="N4" s="90"/>
      <c r="O4" s="72"/>
      <c r="P4" s="72"/>
      <c r="Q4" s="96"/>
      <c r="R4" s="96"/>
      <c r="S4" s="96"/>
      <c r="T4" s="90"/>
      <c r="U4" s="45"/>
      <c r="V4" s="497"/>
      <c r="W4" s="45"/>
      <c r="X4" s="45"/>
      <c r="Y4" s="90"/>
      <c r="Z4" s="90"/>
      <c r="AA4" s="71"/>
      <c r="AB4" s="71"/>
      <c r="AC4" s="71"/>
      <c r="AD4" s="71"/>
      <c r="AE4" s="71"/>
      <c r="AF4" s="90"/>
      <c r="AG4" s="45"/>
      <c r="AH4" s="45"/>
      <c r="AI4" s="71"/>
      <c r="AJ4" s="71"/>
      <c r="AK4" s="71"/>
      <c r="AL4" s="90"/>
      <c r="AM4" s="71"/>
      <c r="AN4" s="45"/>
      <c r="AO4" s="4"/>
    </row>
    <row r="5" spans="1:65" s="191" customFormat="1" ht="19.8">
      <c r="A5" s="189"/>
      <c r="B5" s="189"/>
      <c r="C5" s="189"/>
      <c r="D5" s="189"/>
      <c r="E5" s="185" t="s">
        <v>5</v>
      </c>
      <c r="F5" s="189"/>
      <c r="G5" s="188">
        <f>+År!S2</f>
        <v>45</v>
      </c>
      <c r="H5" s="185"/>
      <c r="I5" s="189"/>
      <c r="J5" s="189"/>
      <c r="K5" s="185" t="s">
        <v>432</v>
      </c>
      <c r="L5" s="206"/>
      <c r="M5" s="206"/>
      <c r="N5" s="206"/>
      <c r="O5" s="211"/>
      <c r="P5" s="211"/>
      <c r="Q5" s="210"/>
      <c r="R5" s="210"/>
      <c r="S5" s="550">
        <f>SUM(I10:I17)</f>
        <v>4450</v>
      </c>
      <c r="T5" s="553"/>
      <c r="U5" s="553"/>
      <c r="V5" s="503"/>
      <c r="W5" s="206"/>
      <c r="X5" s="208"/>
      <c r="Y5" s="208"/>
      <c r="Z5" s="208"/>
      <c r="AA5" s="208"/>
      <c r="AB5" s="208"/>
      <c r="AC5" s="208"/>
      <c r="AD5" s="206"/>
      <c r="AE5" s="189"/>
      <c r="AF5" s="189"/>
      <c r="AG5" s="208"/>
      <c r="AH5" s="208"/>
      <c r="AI5" s="208"/>
      <c r="AJ5" s="206"/>
      <c r="AK5" s="208"/>
      <c r="AL5" s="208"/>
      <c r="AM5" s="208"/>
      <c r="AN5" s="208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65" ht="15" customHeight="1">
      <c r="A6" s="50"/>
      <c r="B6" s="50"/>
      <c r="C6" s="50"/>
      <c r="D6" s="50"/>
      <c r="E6" s="50"/>
      <c r="F6" s="50"/>
      <c r="G6" s="50"/>
      <c r="H6" s="50"/>
      <c r="I6" s="50"/>
      <c r="J6" s="45"/>
      <c r="K6" s="207"/>
      <c r="L6" s="207"/>
      <c r="M6" s="90"/>
      <c r="N6" s="90"/>
      <c r="O6" s="72"/>
      <c r="P6" s="72"/>
      <c r="Q6" s="96"/>
      <c r="R6" s="96"/>
      <c r="S6" s="96"/>
      <c r="T6" s="90"/>
      <c r="U6" s="45"/>
      <c r="V6" s="497"/>
      <c r="W6" s="45"/>
      <c r="X6" s="45"/>
      <c r="Y6" s="90"/>
      <c r="Z6" s="90"/>
      <c r="AA6" s="71"/>
      <c r="AB6" s="71"/>
      <c r="AC6" s="71"/>
      <c r="AD6" s="71"/>
      <c r="AE6" s="71"/>
      <c r="AF6" s="90"/>
      <c r="AG6" s="45"/>
      <c r="AH6" s="45"/>
      <c r="AI6" s="71"/>
      <c r="AJ6" s="71"/>
      <c r="AK6" s="71"/>
      <c r="AL6" s="96" t="s">
        <v>86</v>
      </c>
      <c r="AM6" s="205" t="s">
        <v>2</v>
      </c>
      <c r="AN6" s="45"/>
      <c r="AO6" s="4"/>
    </row>
    <row r="7" spans="1:65" s="3" customFormat="1">
      <c r="A7" s="50"/>
      <c r="B7" s="46"/>
      <c r="C7" s="46"/>
      <c r="D7" s="46"/>
      <c r="E7" s="46"/>
      <c r="F7" s="46"/>
      <c r="G7" s="50" t="s">
        <v>2</v>
      </c>
      <c r="H7" s="50"/>
      <c r="I7" s="46"/>
      <c r="J7" s="50"/>
      <c r="K7" s="96" t="s">
        <v>503</v>
      </c>
      <c r="L7" s="96"/>
      <c r="M7" s="150"/>
      <c r="N7" s="150"/>
      <c r="O7" s="72"/>
      <c r="P7" s="72"/>
      <c r="Q7" s="96"/>
      <c r="R7" s="96"/>
      <c r="S7" s="96"/>
      <c r="T7" s="96"/>
      <c r="U7" s="46" t="s">
        <v>22</v>
      </c>
      <c r="V7" s="50"/>
      <c r="W7" s="50" t="s">
        <v>22</v>
      </c>
      <c r="X7" s="50"/>
      <c r="Y7" s="150"/>
      <c r="Z7" s="96"/>
      <c r="AA7" s="205" t="s">
        <v>410</v>
      </c>
      <c r="AB7" s="205"/>
      <c r="AC7" s="72" t="s">
        <v>506</v>
      </c>
      <c r="AD7" s="205"/>
      <c r="AE7" s="205"/>
      <c r="AF7" s="96" t="s">
        <v>433</v>
      </c>
      <c r="AG7" s="46"/>
      <c r="AH7" s="46"/>
      <c r="AI7" s="72" t="s">
        <v>429</v>
      </c>
      <c r="AJ7" s="205"/>
      <c r="AK7" s="205"/>
      <c r="AL7" s="96" t="s">
        <v>43</v>
      </c>
      <c r="AM7" s="72" t="s">
        <v>8</v>
      </c>
      <c r="AN7" s="46"/>
      <c r="AO7" s="2"/>
    </row>
    <row r="8" spans="1:65" s="3" customFormat="1">
      <c r="A8" s="46"/>
      <c r="B8" s="46"/>
      <c r="C8" s="46"/>
      <c r="D8" s="46"/>
      <c r="E8" s="46"/>
      <c r="F8" s="46"/>
      <c r="G8" s="50" t="s">
        <v>496</v>
      </c>
      <c r="H8" s="120"/>
      <c r="I8" s="50" t="s">
        <v>2</v>
      </c>
      <c r="J8" s="120"/>
      <c r="K8" s="96" t="s">
        <v>532</v>
      </c>
      <c r="L8" s="182"/>
      <c r="M8" s="96" t="s">
        <v>1</v>
      </c>
      <c r="N8" s="96"/>
      <c r="O8" s="427" t="s">
        <v>2</v>
      </c>
      <c r="P8" s="427"/>
      <c r="Q8" s="498" t="s">
        <v>22</v>
      </c>
      <c r="R8" s="498"/>
      <c r="S8" s="498" t="s">
        <v>22</v>
      </c>
      <c r="T8" s="96"/>
      <c r="U8" s="50" t="s">
        <v>43</v>
      </c>
      <c r="V8" s="120"/>
      <c r="W8" s="50" t="s">
        <v>498</v>
      </c>
      <c r="X8" s="120"/>
      <c r="Y8" s="96" t="s">
        <v>22</v>
      </c>
      <c r="Z8" s="182"/>
      <c r="AA8" s="72" t="s">
        <v>500</v>
      </c>
      <c r="AB8" s="205"/>
      <c r="AC8" s="72" t="s">
        <v>533</v>
      </c>
      <c r="AD8" s="72"/>
      <c r="AE8" s="72"/>
      <c r="AF8" s="96" t="s">
        <v>422</v>
      </c>
      <c r="AG8" s="50" t="s">
        <v>494</v>
      </c>
      <c r="AH8" s="50" t="s">
        <v>420</v>
      </c>
      <c r="AI8" s="72" t="s">
        <v>1</v>
      </c>
      <c r="AJ8" s="72" t="s">
        <v>1</v>
      </c>
      <c r="AK8" s="72" t="s">
        <v>0</v>
      </c>
      <c r="AL8" s="96" t="s">
        <v>557</v>
      </c>
      <c r="AM8" s="72" t="s">
        <v>74</v>
      </c>
      <c r="AN8" s="46"/>
      <c r="AO8" s="5"/>
    </row>
    <row r="9" spans="1:65" s="3" customFormat="1">
      <c r="A9" s="46"/>
      <c r="B9" s="50" t="s">
        <v>95</v>
      </c>
      <c r="C9" s="50" t="s">
        <v>431</v>
      </c>
      <c r="D9" s="46"/>
      <c r="E9" s="50" t="s">
        <v>439</v>
      </c>
      <c r="F9" s="50"/>
      <c r="G9" s="51" t="s">
        <v>497</v>
      </c>
      <c r="H9" s="120" t="s">
        <v>499</v>
      </c>
      <c r="I9" s="51" t="s">
        <v>8</v>
      </c>
      <c r="J9" s="120" t="s">
        <v>499</v>
      </c>
      <c r="K9" s="97" t="s">
        <v>410</v>
      </c>
      <c r="L9" s="182" t="s">
        <v>499</v>
      </c>
      <c r="M9" s="97" t="s">
        <v>410</v>
      </c>
      <c r="N9" s="97"/>
      <c r="O9" s="475" t="s">
        <v>653</v>
      </c>
      <c r="P9" s="427"/>
      <c r="Q9" s="474" t="s">
        <v>653</v>
      </c>
      <c r="R9" s="474"/>
      <c r="S9" s="474" t="s">
        <v>654</v>
      </c>
      <c r="T9" s="96"/>
      <c r="U9" s="51"/>
      <c r="V9" s="120" t="s">
        <v>499</v>
      </c>
      <c r="W9" s="51" t="s">
        <v>421</v>
      </c>
      <c r="X9" s="120" t="s">
        <v>499</v>
      </c>
      <c r="Y9" s="97" t="s">
        <v>44</v>
      </c>
      <c r="Z9" s="182" t="s">
        <v>499</v>
      </c>
      <c r="AA9" s="73" t="s">
        <v>501</v>
      </c>
      <c r="AB9" s="205"/>
      <c r="AC9" s="73" t="s">
        <v>521</v>
      </c>
      <c r="AD9" s="73" t="s">
        <v>523</v>
      </c>
      <c r="AE9" s="73" t="s">
        <v>519</v>
      </c>
      <c r="AF9" s="97" t="s">
        <v>1</v>
      </c>
      <c r="AG9" s="51" t="s">
        <v>495</v>
      </c>
      <c r="AH9" s="51" t="s">
        <v>421</v>
      </c>
      <c r="AI9" s="73" t="s">
        <v>0</v>
      </c>
      <c r="AJ9" s="73" t="s">
        <v>507</v>
      </c>
      <c r="AK9" s="73" t="s">
        <v>507</v>
      </c>
      <c r="AL9" s="97" t="s">
        <v>44</v>
      </c>
      <c r="AM9" s="73" t="s">
        <v>539</v>
      </c>
      <c r="AN9" s="46"/>
      <c r="AO9" s="5"/>
    </row>
    <row r="10" spans="1:65">
      <c r="A10" s="45"/>
      <c r="B10" s="52">
        <f>+'Ark1'!C813</f>
        <v>2024</v>
      </c>
      <c r="C10" s="52">
        <f>+'Ark1'!G813</f>
        <v>1</v>
      </c>
      <c r="D10" s="53" t="s">
        <v>442</v>
      </c>
      <c r="E10" s="53">
        <f>+'Ark1'!H813</f>
        <v>1</v>
      </c>
      <c r="F10" s="53" t="s">
        <v>82</v>
      </c>
      <c r="G10" s="52">
        <f>+'Ark1'!Q813</f>
        <v>540</v>
      </c>
      <c r="H10" s="52">
        <f t="shared" ref="H10:H17" si="0">+G10-G19</f>
        <v>-58</v>
      </c>
      <c r="I10" s="52">
        <f>+'Ark1'!R813</f>
        <v>871</v>
      </c>
      <c r="J10" s="52">
        <f t="shared" ref="J10:J17" si="1">+I10-I19</f>
        <v>-79</v>
      </c>
      <c r="K10" s="183">
        <f>+'Ark1'!AG813</f>
        <v>62.258756254467478</v>
      </c>
      <c r="L10" s="161">
        <f t="shared" ref="L10:L17" si="2">+K10-K19</f>
        <v>1.6333574031592519</v>
      </c>
      <c r="M10" s="183">
        <f>+'Ark1'!AH813</f>
        <v>63.367259757519896</v>
      </c>
      <c r="N10" s="97"/>
      <c r="O10" s="501">
        <f>+'Ark1'!AI813</f>
        <v>851</v>
      </c>
      <c r="P10" s="427"/>
      <c r="Q10" s="502">
        <f>+'Ark1'!AJ813</f>
        <v>118.1304347826087</v>
      </c>
      <c r="R10" s="474"/>
      <c r="S10" s="502">
        <f>+'Ark1'!AK813</f>
        <v>25.485003451331405</v>
      </c>
      <c r="T10" s="96"/>
      <c r="U10" s="54">
        <f>+'Ark1'!S813</f>
        <v>8.1814006888633752</v>
      </c>
      <c r="V10" s="505">
        <f t="shared" ref="V10:V17" si="3">+U10-U19</f>
        <v>0.28876910991600546</v>
      </c>
      <c r="W10" s="54">
        <f>+'Ark1'!T813</f>
        <v>6.6762342135476453</v>
      </c>
      <c r="X10" s="54">
        <f t="shared" ref="X10:X17" si="4">+W10-W19</f>
        <v>-0.36902894434708955</v>
      </c>
      <c r="Y10" s="161">
        <f>+'Ark1'!U813</f>
        <v>42.916877152698071</v>
      </c>
      <c r="Z10" s="161">
        <f t="shared" ref="Z10:Z17" si="5">+Y10-Y19</f>
        <v>-2.0497544262492866</v>
      </c>
      <c r="AA10" s="74">
        <f>+'Ark1'!W813</f>
        <v>15.843857634902411</v>
      </c>
      <c r="AB10" s="71"/>
      <c r="AC10" s="74">
        <f>+'Ark1'!X813</f>
        <v>99.885189437428238</v>
      </c>
      <c r="AD10" s="74">
        <f>+'Ark1'!Y813</f>
        <v>96.900114810562599</v>
      </c>
      <c r="AE10" s="74">
        <f>+'Ark1'!Z813</f>
        <v>74.052812858783014</v>
      </c>
      <c r="AF10" s="161">
        <f>+'Ark1'!AA813</f>
        <v>11.623267467446929</v>
      </c>
      <c r="AG10" s="54">
        <f>+'Ark1'!AB813</f>
        <v>1.7837571421269964</v>
      </c>
      <c r="AH10" s="54">
        <f>+'Ark1'!AC813</f>
        <v>1.8922459602483703</v>
      </c>
      <c r="AI10" s="74">
        <f>+'Ark1'!AD813</f>
        <v>75.532960368574862</v>
      </c>
      <c r="AJ10" s="74">
        <f>+'Ark1'!AE813</f>
        <v>49.120612585466553</v>
      </c>
      <c r="AK10" s="74">
        <f>+'Ark1'!AF813</f>
        <v>53.816761472083051</v>
      </c>
      <c r="AL10" s="161">
        <f t="shared" ref="AL10:AL17" si="6">+Y10/U10</f>
        <v>5.2456637664889163</v>
      </c>
      <c r="AM10" s="74">
        <f>+'Ark1'!AF813</f>
        <v>53.816761472083051</v>
      </c>
      <c r="AN10" s="45"/>
      <c r="AO10" s="5"/>
    </row>
    <row r="11" spans="1:65">
      <c r="A11" s="45"/>
      <c r="B11" s="52">
        <f>+'Ark1'!C814</f>
        <v>2024</v>
      </c>
      <c r="C11" s="52">
        <f>+'Ark1'!G814</f>
        <v>1</v>
      </c>
      <c r="D11" s="53" t="s">
        <v>442</v>
      </c>
      <c r="E11" s="53">
        <f>+'Ark1'!H814</f>
        <v>2</v>
      </c>
      <c r="F11" s="53" t="s">
        <v>7</v>
      </c>
      <c r="G11" s="52">
        <f>+'Ark1'!Q814</f>
        <v>342</v>
      </c>
      <c r="H11" s="52">
        <f t="shared" si="0"/>
        <v>-53</v>
      </c>
      <c r="I11" s="52">
        <f>+'Ark1'!R814</f>
        <v>528</v>
      </c>
      <c r="J11" s="52">
        <f t="shared" si="1"/>
        <v>-89</v>
      </c>
      <c r="K11" s="183">
        <f>+'Ark1'!AG814</f>
        <v>37.741243745532529</v>
      </c>
      <c r="L11" s="161">
        <f t="shared" si="2"/>
        <v>-1.6333574031592448</v>
      </c>
      <c r="M11" s="183">
        <f>+'Ark1'!AH814</f>
        <v>36.632740242480111</v>
      </c>
      <c r="N11" s="97"/>
      <c r="O11" s="501">
        <f>+'Ark1'!AI814</f>
        <v>511</v>
      </c>
      <c r="P11" s="427"/>
      <c r="Q11" s="502">
        <f>+'Ark1'!AJ814</f>
        <v>117.4195694716243</v>
      </c>
      <c r="R11" s="474"/>
      <c r="S11" s="502">
        <f>+'Ark1'!AK814</f>
        <v>24.735048403424194</v>
      </c>
      <c r="T11" s="96"/>
      <c r="U11" s="54">
        <f>+'Ark1'!S814</f>
        <v>7.9356060606060606</v>
      </c>
      <c r="V11" s="505">
        <f t="shared" si="3"/>
        <v>-1.5771573105450187E-2</v>
      </c>
      <c r="W11" s="54">
        <f>+'Ark1'!T814</f>
        <v>7.4109848484848495</v>
      </c>
      <c r="X11" s="54">
        <f t="shared" si="4"/>
        <v>9.3318722066698889E-2</v>
      </c>
      <c r="Y11" s="161">
        <f>+'Ark1'!U814</f>
        <v>40.92765151515151</v>
      </c>
      <c r="Z11" s="161">
        <f t="shared" si="5"/>
        <v>0.32413449732328559</v>
      </c>
      <c r="AA11" s="74">
        <f>+'Ark1'!W814</f>
        <v>28.030303030303031</v>
      </c>
      <c r="AB11" s="71"/>
      <c r="AC11" s="74">
        <f>+'Ark1'!X814</f>
        <v>98.106060606060623</v>
      </c>
      <c r="AD11" s="74">
        <f>+'Ark1'!Y814</f>
        <v>92.234848484848484</v>
      </c>
      <c r="AE11" s="74">
        <f>+'Ark1'!Z814</f>
        <v>67.045454545454547</v>
      </c>
      <c r="AF11" s="161">
        <f>+'Ark1'!AA814</f>
        <v>12.43680969516344</v>
      </c>
      <c r="AG11" s="54">
        <f>+'Ark1'!AB814</f>
        <v>1.9137711689844217</v>
      </c>
      <c r="AH11" s="54">
        <f>+'Ark1'!AC814</f>
        <v>2.1741492100702788</v>
      </c>
      <c r="AI11" s="74">
        <f>+'Ark1'!AD814</f>
        <v>75.808956362551584</v>
      </c>
      <c r="AJ11" s="74">
        <f>+'Ark1'!AE814</f>
        <v>47.045404082891842</v>
      </c>
      <c r="AK11" s="74">
        <f>+'Ark1'!AF814</f>
        <v>54.984986829137341</v>
      </c>
      <c r="AL11" s="161">
        <f t="shared" si="6"/>
        <v>5.1574701670644387</v>
      </c>
      <c r="AM11" s="74">
        <f>+'Ark1'!AF814</f>
        <v>54.984986829137341</v>
      </c>
      <c r="AN11" s="45"/>
      <c r="AO11" s="5"/>
      <c r="AQ11" s="2"/>
      <c r="AR11" s="2"/>
      <c r="AS11" s="2"/>
    </row>
    <row r="12" spans="1:65">
      <c r="A12" s="45"/>
      <c r="B12" s="52">
        <f>+'Ark1'!C815</f>
        <v>2024</v>
      </c>
      <c r="C12" s="52">
        <f>+'Ark1'!G815</f>
        <v>2</v>
      </c>
      <c r="D12" s="53" t="s">
        <v>115</v>
      </c>
      <c r="E12" s="53">
        <f>+'Ark1'!H815</f>
        <v>1</v>
      </c>
      <c r="F12" s="53" t="s">
        <v>82</v>
      </c>
      <c r="G12" s="52">
        <f>+'Ark1'!Q815</f>
        <v>835</v>
      </c>
      <c r="H12" s="52">
        <f t="shared" si="0"/>
        <v>-65</v>
      </c>
      <c r="I12" s="52">
        <f>+'Ark1'!R815</f>
        <v>1153</v>
      </c>
      <c r="J12" s="52">
        <f t="shared" si="1"/>
        <v>-127</v>
      </c>
      <c r="K12" s="183">
        <f>+'Ark1'!AG815</f>
        <v>60.146061554512258</v>
      </c>
      <c r="L12" s="161">
        <f t="shared" si="2"/>
        <v>-3.5355304852887244</v>
      </c>
      <c r="M12" s="183">
        <f>+'Ark1'!AH815</f>
        <v>60.920830323401006</v>
      </c>
      <c r="N12" s="97"/>
      <c r="O12" s="501">
        <f>+'Ark1'!AI815</f>
        <v>924</v>
      </c>
      <c r="P12" s="427"/>
      <c r="Q12" s="502">
        <f>+'Ark1'!AJ815</f>
        <v>117.98333333333311</v>
      </c>
      <c r="R12" s="474"/>
      <c r="S12" s="502">
        <f>+'Ark1'!AK815</f>
        <v>26.586298606629281</v>
      </c>
      <c r="T12" s="96"/>
      <c r="U12" s="54">
        <f>+'Ark1'!S815</f>
        <v>8.4900260190806556</v>
      </c>
      <c r="V12" s="505">
        <f t="shared" si="3"/>
        <v>0.22674476908065522</v>
      </c>
      <c r="W12" s="54">
        <f>+'Ark1'!T815</f>
        <v>7.2922810060711187</v>
      </c>
      <c r="X12" s="54">
        <f t="shared" si="4"/>
        <v>7.1187256071119087E-2</v>
      </c>
      <c r="Y12" s="161">
        <f>+'Ark1'!U815</f>
        <v>44.251084128360787</v>
      </c>
      <c r="Z12" s="161">
        <f t="shared" si="5"/>
        <v>9.108412836081925E-2</v>
      </c>
      <c r="AA12" s="74">
        <f>+'Ark1'!W815</f>
        <v>24.804856895056368</v>
      </c>
      <c r="AB12" s="71"/>
      <c r="AC12" s="74">
        <f>+'Ark1'!X815</f>
        <v>99.739809193408519</v>
      </c>
      <c r="AD12" s="74">
        <f>+'Ark1'!Y815</f>
        <v>94.709453599306173</v>
      </c>
      <c r="AE12" s="74">
        <f>+'Ark1'!Z815</f>
        <v>76.322636600173468</v>
      </c>
      <c r="AF12" s="161">
        <f>+'Ark1'!AA815</f>
        <v>12.475797250597944</v>
      </c>
      <c r="AG12" s="54">
        <f>+'Ark1'!AB815</f>
        <v>1.6586746135808501</v>
      </c>
      <c r="AH12" s="54">
        <f>+'Ark1'!AC815</f>
        <v>2.1666280092752235</v>
      </c>
      <c r="AI12" s="74">
        <f>+'Ark1'!AD815</f>
        <v>75.64761377638321</v>
      </c>
      <c r="AJ12" s="74">
        <f>+'Ark1'!AE815</f>
        <v>30.054114052185035</v>
      </c>
      <c r="AK12" s="74">
        <f>+'Ark1'!AF815</f>
        <v>36.776514125118773</v>
      </c>
      <c r="AL12" s="161">
        <f t="shared" si="6"/>
        <v>5.2121258555521512</v>
      </c>
      <c r="AM12" s="74">
        <f>+'Ark1'!AF815</f>
        <v>36.776514125118773</v>
      </c>
      <c r="AN12" s="45"/>
      <c r="AO12" s="5"/>
      <c r="AQ12" s="2"/>
      <c r="AR12" s="2"/>
      <c r="AS12" s="4"/>
      <c r="AT12" s="4"/>
      <c r="AU12" s="4"/>
    </row>
    <row r="13" spans="1:65">
      <c r="A13" s="45"/>
      <c r="B13" s="52">
        <f>+'Ark1'!C816</f>
        <v>2024</v>
      </c>
      <c r="C13" s="52">
        <f>+'Ark1'!G816</f>
        <v>2</v>
      </c>
      <c r="D13" s="53" t="s">
        <v>115</v>
      </c>
      <c r="E13" s="53">
        <f>+'Ark1'!H816</f>
        <v>2</v>
      </c>
      <c r="F13" s="53" t="s">
        <v>7</v>
      </c>
      <c r="G13" s="52">
        <f>+'Ark1'!Q816</f>
        <v>517</v>
      </c>
      <c r="H13" s="52">
        <f t="shared" si="0"/>
        <v>14</v>
      </c>
      <c r="I13" s="52">
        <f>+'Ark1'!R816</f>
        <v>764</v>
      </c>
      <c r="J13" s="52">
        <f t="shared" si="1"/>
        <v>34</v>
      </c>
      <c r="K13" s="183">
        <f>+'Ark1'!AG816</f>
        <v>39.853938445487742</v>
      </c>
      <c r="L13" s="161">
        <f t="shared" si="2"/>
        <v>3.5355304852887386</v>
      </c>
      <c r="M13" s="183">
        <f>+'Ark1'!AH816</f>
        <v>39.079169676598973</v>
      </c>
      <c r="N13" s="97"/>
      <c r="O13" s="501">
        <f>+'Ark1'!AI816</f>
        <v>738</v>
      </c>
      <c r="P13" s="427"/>
      <c r="Q13" s="502">
        <f>+'Ark1'!AJ816</f>
        <v>118.0451219512196</v>
      </c>
      <c r="R13" s="474"/>
      <c r="S13" s="502">
        <f>+'Ark1'!AK816</f>
        <v>25.423768984482248</v>
      </c>
      <c r="T13" s="96"/>
      <c r="U13" s="54">
        <f>+'Ark1'!S816</f>
        <v>8.2303664921465991</v>
      </c>
      <c r="V13" s="505">
        <f t="shared" si="3"/>
        <v>6.8722656530161075E-2</v>
      </c>
      <c r="W13" s="54">
        <f>+'Ark1'!T816</f>
        <v>7.806282722513088</v>
      </c>
      <c r="X13" s="54">
        <f t="shared" si="4"/>
        <v>0.14874847593774554</v>
      </c>
      <c r="Y13" s="161">
        <f>+'Ark1'!U816</f>
        <v>42.839005235602151</v>
      </c>
      <c r="Z13" s="161">
        <f t="shared" si="5"/>
        <v>0.34626550957475644</v>
      </c>
      <c r="AA13" s="74">
        <f>+'Ark1'!W816</f>
        <v>33.376963350785346</v>
      </c>
      <c r="AB13" s="71"/>
      <c r="AC13" s="74">
        <f>+'Ark1'!X816</f>
        <v>99.214659685863879</v>
      </c>
      <c r="AD13" s="74">
        <f>+'Ark1'!Y816</f>
        <v>93.71727748691103</v>
      </c>
      <c r="AE13" s="74">
        <f>+'Ark1'!Z816</f>
        <v>69.109947643979055</v>
      </c>
      <c r="AF13" s="161">
        <f>+'Ark1'!AA816</f>
        <v>12.869789783162538</v>
      </c>
      <c r="AG13" s="54">
        <f>+'Ark1'!AB816</f>
        <v>1.8601129762817248</v>
      </c>
      <c r="AH13" s="54">
        <f>+'Ark1'!AC816</f>
        <v>1.9182677350448396</v>
      </c>
      <c r="AI13" s="74">
        <f>+'Ark1'!AD816</f>
        <v>77.867408148811762</v>
      </c>
      <c r="AJ13" s="74">
        <f>+'Ark1'!AE816</f>
        <v>44.813060880474175</v>
      </c>
      <c r="AK13" s="74">
        <f>+'Ark1'!AF816</f>
        <v>52.569379104263874</v>
      </c>
      <c r="AL13" s="161">
        <f t="shared" si="6"/>
        <v>5.2049936386768501</v>
      </c>
      <c r="AM13" s="74">
        <f>+'Ark1'!AF816</f>
        <v>52.569379104263874</v>
      </c>
      <c r="AN13" s="45"/>
      <c r="AO13" s="5"/>
      <c r="AQ13" s="1"/>
      <c r="AR13" s="1"/>
      <c r="AS13" s="11"/>
      <c r="AT13" s="11"/>
      <c r="AU13" s="11"/>
    </row>
    <row r="14" spans="1:65">
      <c r="A14" s="45"/>
      <c r="B14" s="52">
        <f>+'Ark1'!C817</f>
        <v>2024</v>
      </c>
      <c r="C14" s="52">
        <f>+'Ark1'!G817</f>
        <v>3</v>
      </c>
      <c r="D14" s="53" t="s">
        <v>584</v>
      </c>
      <c r="E14" s="53">
        <f>+'Ark1'!H817</f>
        <v>1</v>
      </c>
      <c r="F14" s="53" t="s">
        <v>82</v>
      </c>
      <c r="G14" s="52">
        <f>+'Ark1'!Q817</f>
        <v>225</v>
      </c>
      <c r="H14" s="52">
        <f t="shared" si="0"/>
        <v>-21</v>
      </c>
      <c r="I14" s="52">
        <f>+'Ark1'!R817</f>
        <v>322</v>
      </c>
      <c r="J14" s="52">
        <f t="shared" si="1"/>
        <v>-62</v>
      </c>
      <c r="K14" s="183">
        <f>+'Ark1'!AG817</f>
        <v>57.913669064748198</v>
      </c>
      <c r="L14" s="161">
        <f t="shared" si="2"/>
        <v>2.9780467471516303</v>
      </c>
      <c r="M14" s="183">
        <f>+'Ark1'!AH817</f>
        <v>58.642041590608109</v>
      </c>
      <c r="N14" s="97"/>
      <c r="O14" s="501">
        <f>+'Ark1'!AI817</f>
        <v>318</v>
      </c>
      <c r="P14" s="427"/>
      <c r="Q14" s="502">
        <f>+'Ark1'!AJ817</f>
        <v>116.06477987421388</v>
      </c>
      <c r="R14" s="474"/>
      <c r="S14" s="502">
        <f>+'Ark1'!AK817</f>
        <v>25.326274351353167</v>
      </c>
      <c r="T14" s="96"/>
      <c r="U14" s="54">
        <f>+'Ark1'!S817</f>
        <v>8.1987577639751557</v>
      </c>
      <c r="V14" s="505">
        <f t="shared" si="3"/>
        <v>0.44094526397515565</v>
      </c>
      <c r="W14" s="54">
        <f>+'Ark1'!T817</f>
        <v>7.5869565217391308</v>
      </c>
      <c r="X14" s="54">
        <f t="shared" si="4"/>
        <v>0.28487318840579956</v>
      </c>
      <c r="Y14" s="161">
        <f>+'Ark1'!U817</f>
        <v>40.705590062111753</v>
      </c>
      <c r="Z14" s="161">
        <f t="shared" si="5"/>
        <v>-5.2222437888246986E-2</v>
      </c>
      <c r="AA14" s="74">
        <f>+'Ark1'!W817</f>
        <v>31.98757763975156</v>
      </c>
      <c r="AB14" s="71"/>
      <c r="AC14" s="74">
        <f>+'Ark1'!X817</f>
        <v>98.136645962732899</v>
      </c>
      <c r="AD14" s="74">
        <f>+'Ark1'!Y817</f>
        <v>89.75155279503106</v>
      </c>
      <c r="AE14" s="74">
        <f>+'Ark1'!Z817</f>
        <v>64.596273291925442</v>
      </c>
      <c r="AF14" s="161">
        <f>+'Ark1'!AA817</f>
        <v>13.245384750863723</v>
      </c>
      <c r="AG14" s="54">
        <f>+'Ark1'!AB817</f>
        <v>1.8256960751212128</v>
      </c>
      <c r="AH14" s="54">
        <f>+'Ark1'!AC817</f>
        <v>1.7267220384617872</v>
      </c>
      <c r="AI14" s="74">
        <f>+'Ark1'!AD817</f>
        <v>77.308805581737985</v>
      </c>
      <c r="AJ14" s="74">
        <f>+'Ark1'!AE817</f>
        <v>37.35957519067955</v>
      </c>
      <c r="AK14" s="74">
        <f>+'Ark1'!AF817</f>
        <v>48.018626207674679</v>
      </c>
      <c r="AL14" s="161">
        <f t="shared" si="6"/>
        <v>4.9648484848484786</v>
      </c>
      <c r="AM14" s="74">
        <f>+'Ark1'!AF817</f>
        <v>48.018626207674679</v>
      </c>
      <c r="AN14" s="45"/>
      <c r="AO14" s="5"/>
      <c r="AQ14" s="1"/>
      <c r="AR14" s="1"/>
      <c r="AS14" s="11"/>
      <c r="AT14" s="11"/>
      <c r="AU14" s="11"/>
    </row>
    <row r="15" spans="1:65">
      <c r="A15" s="45"/>
      <c r="B15" s="52">
        <f>+'Ark1'!C818</f>
        <v>2024</v>
      </c>
      <c r="C15" s="52">
        <f>+'Ark1'!G818</f>
        <v>3</v>
      </c>
      <c r="D15" s="53" t="s">
        <v>584</v>
      </c>
      <c r="E15" s="53">
        <f>+'Ark1'!H818</f>
        <v>2</v>
      </c>
      <c r="F15" s="53" t="s">
        <v>7</v>
      </c>
      <c r="G15" s="52">
        <f>+'Ark1'!Q818</f>
        <v>166</v>
      </c>
      <c r="H15" s="52">
        <f t="shared" si="0"/>
        <v>-23</v>
      </c>
      <c r="I15" s="52">
        <f>+'Ark1'!R818</f>
        <v>234</v>
      </c>
      <c r="J15" s="52">
        <f t="shared" si="1"/>
        <v>-81</v>
      </c>
      <c r="K15" s="183">
        <f>+'Ark1'!AG818</f>
        <v>42.086330935251809</v>
      </c>
      <c r="L15" s="161">
        <f t="shared" si="2"/>
        <v>-2.9780467471516232</v>
      </c>
      <c r="M15" s="183">
        <f>+'Ark1'!AH818</f>
        <v>41.357958409391905</v>
      </c>
      <c r="N15" s="97"/>
      <c r="O15" s="501">
        <f>+'Ark1'!AI818</f>
        <v>179</v>
      </c>
      <c r="P15" s="427"/>
      <c r="Q15" s="502">
        <f>+'Ark1'!AJ818</f>
        <v>117.29832402234632</v>
      </c>
      <c r="R15" s="474"/>
      <c r="S15" s="502">
        <f>+'Ark1'!AK818</f>
        <v>23.821307450215368</v>
      </c>
      <c r="T15" s="96"/>
      <c r="U15" s="54">
        <f>+'Ark1'!S818</f>
        <v>7.7521367521367521</v>
      </c>
      <c r="V15" s="505">
        <f t="shared" si="3"/>
        <v>0.39658119658119695</v>
      </c>
      <c r="W15" s="54">
        <f>+'Ark1'!T818</f>
        <v>7.0512820512820493</v>
      </c>
      <c r="X15" s="54">
        <f t="shared" si="4"/>
        <v>9.572649572649361E-2</v>
      </c>
      <c r="Y15" s="161">
        <f>+'Ark1'!U818</f>
        <v>39.504273504273506</v>
      </c>
      <c r="Z15" s="161">
        <f t="shared" si="5"/>
        <v>2.5223687423687551</v>
      </c>
      <c r="AA15" s="74">
        <f>+'Ark1'!W818</f>
        <v>24.786324786324784</v>
      </c>
      <c r="AB15" s="71"/>
      <c r="AC15" s="74">
        <f>+'Ark1'!X818</f>
        <v>100</v>
      </c>
      <c r="AD15" s="74">
        <f>+'Ark1'!Y818</f>
        <v>90.17094017094017</v>
      </c>
      <c r="AE15" s="74">
        <f>+'Ark1'!Z818</f>
        <v>62.820512820512789</v>
      </c>
      <c r="AF15" s="161">
        <f>+'Ark1'!AA818</f>
        <v>12.16827100881631</v>
      </c>
      <c r="AG15" s="54">
        <f>+'Ark1'!AB818</f>
        <v>1.7993635290024028</v>
      </c>
      <c r="AH15" s="54">
        <f>+'Ark1'!AC818</f>
        <v>1.8849206102040112</v>
      </c>
      <c r="AI15" s="74">
        <f>+'Ark1'!AD818</f>
        <v>77.700326763066755</v>
      </c>
      <c r="AJ15" s="74">
        <f>+'Ark1'!AE818</f>
        <v>47.197923628935349</v>
      </c>
      <c r="AK15" s="74">
        <f>+'Ark1'!AF818</f>
        <v>60.22499398259864</v>
      </c>
      <c r="AL15" s="161">
        <f t="shared" si="6"/>
        <v>5.0959206174200666</v>
      </c>
      <c r="AM15" s="74">
        <f>+'Ark1'!AF818</f>
        <v>60.22499398259864</v>
      </c>
      <c r="AN15" s="45"/>
      <c r="AO15" s="5"/>
      <c r="AQ15" s="1"/>
      <c r="AR15" s="1"/>
      <c r="AS15" s="11"/>
      <c r="AT15" s="11"/>
      <c r="AU15" s="11"/>
    </row>
    <row r="16" spans="1:65">
      <c r="A16" s="45"/>
      <c r="B16" s="52">
        <f>+'Ark1'!C819</f>
        <v>2024</v>
      </c>
      <c r="C16" s="52">
        <f>+'Ark1'!G819</f>
        <v>4</v>
      </c>
      <c r="D16" s="53" t="s">
        <v>116</v>
      </c>
      <c r="E16" s="53">
        <f>+'Ark1'!H819</f>
        <v>1</v>
      </c>
      <c r="F16" s="53" t="s">
        <v>82</v>
      </c>
      <c r="G16" s="52">
        <f>+'Ark1'!Q819</f>
        <v>257</v>
      </c>
      <c r="H16" s="52">
        <f t="shared" si="0"/>
        <v>-1</v>
      </c>
      <c r="I16" s="52">
        <f>+'Ark1'!R819</f>
        <v>427</v>
      </c>
      <c r="J16" s="52">
        <f t="shared" si="1"/>
        <v>-17</v>
      </c>
      <c r="K16" s="183">
        <f>+'Ark1'!AG819</f>
        <v>73.875432525951553</v>
      </c>
      <c r="L16" s="161">
        <f t="shared" si="2"/>
        <v>4.173705681367565</v>
      </c>
      <c r="M16" s="183">
        <f>+'Ark1'!AH819</f>
        <v>75.927899781213725</v>
      </c>
      <c r="N16" s="97"/>
      <c r="O16" s="501">
        <f>+'Ark1'!AI819</f>
        <v>267</v>
      </c>
      <c r="P16" s="427"/>
      <c r="Q16" s="502">
        <f>+'Ark1'!AJ819</f>
        <v>117.84082397003748</v>
      </c>
      <c r="R16" s="474"/>
      <c r="S16" s="502">
        <f>+'Ark1'!AK819</f>
        <v>26.453381306539018</v>
      </c>
      <c r="T16" s="96"/>
      <c r="U16" s="54">
        <f>+'Ark1'!S819</f>
        <v>8.250585480093676</v>
      </c>
      <c r="V16" s="505">
        <f t="shared" si="3"/>
        <v>0.2776125071207014</v>
      </c>
      <c r="W16" s="54">
        <f>+'Ark1'!T819</f>
        <v>7.0351288056206078</v>
      </c>
      <c r="X16" s="54">
        <f t="shared" si="4"/>
        <v>0.22431799480979642</v>
      </c>
      <c r="Y16" s="161">
        <f>+'Ark1'!U819</f>
        <v>41.206088992974273</v>
      </c>
      <c r="Z16" s="161">
        <f t="shared" si="5"/>
        <v>0.30744034432563438</v>
      </c>
      <c r="AA16" s="74">
        <f>+'Ark1'!W819</f>
        <v>21.54566744730678</v>
      </c>
      <c r="AB16" s="71"/>
      <c r="AC16" s="74">
        <f>+'Ark1'!X819</f>
        <v>98.126463700234211</v>
      </c>
      <c r="AD16" s="74">
        <f>+'Ark1'!Y819</f>
        <v>89.929742388758783</v>
      </c>
      <c r="AE16" s="74">
        <f>+'Ark1'!Z819</f>
        <v>67.213114754098356</v>
      </c>
      <c r="AF16" s="161">
        <f>+'Ark1'!AA819</f>
        <v>13.005452303632264</v>
      </c>
      <c r="AG16" s="54">
        <f>+'Ark1'!AB819</f>
        <v>1.9261465782280516</v>
      </c>
      <c r="AH16" s="54">
        <f>+'Ark1'!AC819</f>
        <v>2.0235574373806817</v>
      </c>
      <c r="AI16" s="74">
        <f>+'Ark1'!AD819</f>
        <v>79.328092861811399</v>
      </c>
      <c r="AJ16" s="74">
        <f>+'Ark1'!AE819</f>
        <v>48.690715545126409</v>
      </c>
      <c r="AK16" s="74">
        <f>+'Ark1'!AF819</f>
        <v>49.524669259113367</v>
      </c>
      <c r="AL16" s="161">
        <f t="shared" si="6"/>
        <v>4.9943230201532831</v>
      </c>
      <c r="AM16" s="74">
        <f>+'Ark1'!AF819</f>
        <v>49.524669259113367</v>
      </c>
      <c r="AN16" s="45"/>
      <c r="AO16" s="5"/>
      <c r="AQ16" s="1"/>
      <c r="AR16" s="1"/>
      <c r="AS16" s="11"/>
      <c r="AT16" s="11"/>
      <c r="AU16" s="11"/>
    </row>
    <row r="17" spans="1:47">
      <c r="A17" s="45"/>
      <c r="B17" s="52">
        <f>+'Ark1'!C820</f>
        <v>2024</v>
      </c>
      <c r="C17" s="52">
        <f>+'Ark1'!G820</f>
        <v>4</v>
      </c>
      <c r="D17" s="53" t="s">
        <v>116</v>
      </c>
      <c r="E17" s="53">
        <f>+'Ark1'!H820</f>
        <v>2</v>
      </c>
      <c r="F17" s="53" t="s">
        <v>7</v>
      </c>
      <c r="G17" s="52">
        <f>+'Ark1'!Q820</f>
        <v>77</v>
      </c>
      <c r="H17" s="52">
        <f t="shared" si="0"/>
        <v>-26</v>
      </c>
      <c r="I17" s="52">
        <f>+'Ark1'!R820</f>
        <v>151</v>
      </c>
      <c r="J17" s="52">
        <f t="shared" si="1"/>
        <v>-42</v>
      </c>
      <c r="K17" s="183">
        <f>+'Ark1'!AG820</f>
        <v>26.12456747404844</v>
      </c>
      <c r="L17" s="161">
        <f t="shared" si="2"/>
        <v>-4.1737056813675686</v>
      </c>
      <c r="M17" s="183">
        <f>+'Ark1'!AH820</f>
        <v>24.072100218786257</v>
      </c>
      <c r="N17" s="97"/>
      <c r="O17" s="501">
        <f>+'Ark1'!AI820</f>
        <v>48</v>
      </c>
      <c r="P17" s="427"/>
      <c r="Q17" s="502">
        <f>+'Ark1'!AJ820</f>
        <v>109.1458333333333</v>
      </c>
      <c r="R17" s="474"/>
      <c r="S17" s="502">
        <f>+'Ark1'!AK820</f>
        <v>23.202498165597795</v>
      </c>
      <c r="T17" s="96"/>
      <c r="U17" s="54">
        <f>+'Ark1'!S820</f>
        <v>7.9470198675496686</v>
      </c>
      <c r="V17" s="505">
        <f t="shared" si="3"/>
        <v>0.22163126651340015</v>
      </c>
      <c r="W17" s="54">
        <f>+'Ark1'!T820</f>
        <v>6.5827814569536436</v>
      </c>
      <c r="X17" s="54">
        <f t="shared" si="4"/>
        <v>0.19418042068421482</v>
      </c>
      <c r="Y17" s="161">
        <f>+'Ark1'!U820</f>
        <v>36.942384105960272</v>
      </c>
      <c r="Z17" s="161">
        <f t="shared" si="5"/>
        <v>0.67088151528669471</v>
      </c>
      <c r="AA17" s="74">
        <f>+'Ark1'!W820</f>
        <v>5.960264900662251</v>
      </c>
      <c r="AB17" s="71"/>
      <c r="AC17" s="74">
        <f>+'Ark1'!X820</f>
        <v>94.701986754966882</v>
      </c>
      <c r="AD17" s="74">
        <f>+'Ark1'!Y820</f>
        <v>76.821192052980123</v>
      </c>
      <c r="AE17" s="74">
        <f>+'Ark1'!Z820</f>
        <v>57.61589403973511</v>
      </c>
      <c r="AF17" s="161">
        <f>+'Ark1'!AA820</f>
        <v>13.878185450631904</v>
      </c>
      <c r="AG17" s="54">
        <f>+'Ark1'!AB820</f>
        <v>1.9112357899114376</v>
      </c>
      <c r="AH17" s="54">
        <f>+'Ark1'!AC820</f>
        <v>1.6249609914585996</v>
      </c>
      <c r="AI17" s="74">
        <f>+'Ark1'!AD820</f>
        <v>85.577286369106019</v>
      </c>
      <c r="AJ17" s="74">
        <f>+'Ark1'!AE820</f>
        <v>57.568580122707615</v>
      </c>
      <c r="AK17" s="74">
        <f>+'Ark1'!AF820</f>
        <v>55.796494899423742</v>
      </c>
      <c r="AL17" s="161">
        <f t="shared" si="6"/>
        <v>4.6485833333333346</v>
      </c>
      <c r="AM17" s="74">
        <f>+'Ark1'!AF820</f>
        <v>55.796494899423742</v>
      </c>
      <c r="AN17" s="45"/>
      <c r="AO17" s="5"/>
      <c r="AQ17" s="1"/>
      <c r="AR17" s="1"/>
      <c r="AS17" s="11"/>
      <c r="AT17" s="11"/>
      <c r="AU17" s="11"/>
    </row>
    <row r="18" spans="1:47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5"/>
      <c r="AQ18" s="1"/>
      <c r="AR18" s="1"/>
      <c r="AS18" s="11"/>
      <c r="AT18" s="11"/>
      <c r="AU18" s="11"/>
    </row>
    <row r="19" spans="1:47">
      <c r="A19" s="45"/>
      <c r="B19">
        <f>+'Ark1'!C821</f>
        <v>2023</v>
      </c>
      <c r="C19">
        <f>+'Ark1'!G821</f>
        <v>1</v>
      </c>
      <c r="D19" s="3" t="str">
        <f t="shared" ref="D19:D26" si="7">+D10</f>
        <v>Øst</v>
      </c>
      <c r="E19" s="3">
        <f>+'Ark1'!H821</f>
        <v>1</v>
      </c>
      <c r="F19" s="3" t="s">
        <v>82</v>
      </c>
      <c r="G19">
        <f>+'Ark1'!Q821</f>
        <v>598</v>
      </c>
      <c r="I19">
        <f>+'Ark1'!R821</f>
        <v>950</v>
      </c>
      <c r="K19" s="201">
        <f>+'Ark1'!AG821</f>
        <v>60.625398851308226</v>
      </c>
      <c r="M19" s="201">
        <f>+'Ark1'!AH821</f>
        <v>63.033610262374573</v>
      </c>
      <c r="N19" s="97"/>
      <c r="O19" s="453">
        <f>+'Ark1'!AI821</f>
        <v>171</v>
      </c>
      <c r="P19" s="73"/>
      <c r="Q19" s="151">
        <f>+'Ark1'!AJ821</f>
        <v>117.82982456140348</v>
      </c>
      <c r="R19" s="474"/>
      <c r="S19" s="151">
        <f>+'Ark1'!AK821</f>
        <v>25.66003125644211</v>
      </c>
      <c r="T19" s="96"/>
      <c r="U19" s="1">
        <f>+'Ark1'!S821</f>
        <v>7.8926315789473698</v>
      </c>
      <c r="W19" s="1">
        <f>+'Ark1'!T821</f>
        <v>7.0452631578947349</v>
      </c>
      <c r="Y19" s="93">
        <f>+'Ark1'!U821</f>
        <v>44.966631578947357</v>
      </c>
      <c r="AA19" s="11">
        <f>+'Ark1'!W821</f>
        <v>19.789473684210524</v>
      </c>
      <c r="AB19" s="71"/>
      <c r="AC19" s="11">
        <f>+'Ark1'!X821</f>
        <v>99.789473684210492</v>
      </c>
      <c r="AD19" s="11">
        <f>+'Ark1'!Y821</f>
        <v>97.894736842105274</v>
      </c>
      <c r="AE19" s="11">
        <f>+'Ark1'!Z821</f>
        <v>80.526315789473699</v>
      </c>
      <c r="AF19" s="93">
        <f>+'Ark1'!AA821</f>
        <v>11.354942917238263</v>
      </c>
      <c r="AG19" s="1">
        <f>+'Ark1'!AB821</f>
        <v>1.8584227667717064</v>
      </c>
      <c r="AH19" s="1">
        <f>+'Ark1'!AC821</f>
        <v>1.9812419507950128</v>
      </c>
      <c r="AI19" s="11">
        <f>+'Ark1'!AD821</f>
        <v>72.198700707410183</v>
      </c>
      <c r="AJ19" s="11">
        <f>+'Ark1'!AE821</f>
        <v>49.702005328201686</v>
      </c>
      <c r="AK19" s="11">
        <f>+'Ark1'!AF821</f>
        <v>45.902493460109682</v>
      </c>
      <c r="AL19" s="93">
        <f t="shared" ref="AL19:AL26" si="8">+Y19/U19</f>
        <v>5.6972926113630278</v>
      </c>
      <c r="AM19" s="11">
        <f>+'Ark1'!AF821</f>
        <v>45.902493460109682</v>
      </c>
      <c r="AN19" s="45"/>
      <c r="AO19" s="5"/>
      <c r="AQ19" s="1"/>
      <c r="AR19" s="1"/>
      <c r="AS19" s="11"/>
      <c r="AT19" s="11"/>
      <c r="AU19" s="11"/>
    </row>
    <row r="20" spans="1:47">
      <c r="A20" s="45"/>
      <c r="B20">
        <f>+'Ark1'!C822</f>
        <v>2023</v>
      </c>
      <c r="C20">
        <f>+'Ark1'!G822</f>
        <v>1</v>
      </c>
      <c r="D20" s="3" t="str">
        <f t="shared" si="7"/>
        <v>Øst</v>
      </c>
      <c r="E20" s="3">
        <f>+'Ark1'!H822</f>
        <v>2</v>
      </c>
      <c r="F20" s="3" t="s">
        <v>7</v>
      </c>
      <c r="G20">
        <f>+'Ark1'!Q822</f>
        <v>395</v>
      </c>
      <c r="I20">
        <f>+'Ark1'!R822</f>
        <v>617</v>
      </c>
      <c r="K20" s="201">
        <f>+'Ark1'!AG822</f>
        <v>39.374601148691774</v>
      </c>
      <c r="M20" s="201">
        <f>+'Ark1'!AH822</f>
        <v>36.966389737625441</v>
      </c>
      <c r="N20" s="97"/>
      <c r="O20" s="453">
        <f>+'Ark1'!AI822</f>
        <v>356</v>
      </c>
      <c r="P20" s="73"/>
      <c r="Q20" s="151">
        <f>+'Ark1'!AJ822</f>
        <v>117.22556179775276</v>
      </c>
      <c r="R20" s="474"/>
      <c r="S20" s="151">
        <f>+'Ark1'!AK822</f>
        <v>24.724687419887314</v>
      </c>
      <c r="T20" s="96"/>
      <c r="U20" s="1">
        <f>+'Ark1'!S822</f>
        <v>7.9513776337115107</v>
      </c>
      <c r="W20" s="1">
        <f>+'Ark1'!T822</f>
        <v>7.3176661264181506</v>
      </c>
      <c r="Y20" s="93">
        <f>+'Ark1'!U822</f>
        <v>40.603517017828224</v>
      </c>
      <c r="AA20" s="11">
        <f>+'Ark1'!W822</f>
        <v>26.094003241491087</v>
      </c>
      <c r="AB20" s="71"/>
      <c r="AC20" s="11">
        <f>+'Ark1'!X822</f>
        <v>99.675850891410022</v>
      </c>
      <c r="AD20" s="11">
        <f>+'Ark1'!Y822</f>
        <v>93.679092382495938</v>
      </c>
      <c r="AE20" s="11">
        <f>+'Ark1'!Z822</f>
        <v>67.098865478119919</v>
      </c>
      <c r="AF20" s="93">
        <f>+'Ark1'!AA822</f>
        <v>11.54662195425178</v>
      </c>
      <c r="AG20" s="1">
        <f>+'Ark1'!AB822</f>
        <v>1.9410023179784299</v>
      </c>
      <c r="AH20" s="1">
        <f>+'Ark1'!AC822</f>
        <v>2.0320516969864122</v>
      </c>
      <c r="AI20" s="11">
        <f>+'Ark1'!AD822</f>
        <v>69.229358903143662</v>
      </c>
      <c r="AJ20" s="11">
        <f>+'Ark1'!AE822</f>
        <v>40.631352670485072</v>
      </c>
      <c r="AK20" s="11">
        <f>+'Ark1'!AF822</f>
        <v>40.538186724661571</v>
      </c>
      <c r="AL20" s="93">
        <f t="shared" si="8"/>
        <v>5.1064757439869553</v>
      </c>
      <c r="AM20" s="11">
        <f>+'Ark1'!AF822</f>
        <v>40.538186724661571</v>
      </c>
      <c r="AN20" s="45"/>
      <c r="AO20" s="5"/>
      <c r="AQ20" s="1"/>
      <c r="AR20" s="1"/>
      <c r="AS20" s="11"/>
      <c r="AT20" s="11"/>
      <c r="AU20" s="11"/>
    </row>
    <row r="21" spans="1:47">
      <c r="A21" s="45"/>
      <c r="B21">
        <f>+'Ark1'!C823</f>
        <v>2023</v>
      </c>
      <c r="C21">
        <f>+'Ark1'!G823</f>
        <v>2</v>
      </c>
      <c r="D21" s="3" t="str">
        <f t="shared" si="7"/>
        <v>Vest</v>
      </c>
      <c r="E21" s="3">
        <f>+'Ark1'!H823</f>
        <v>1</v>
      </c>
      <c r="F21" s="3" t="s">
        <v>82</v>
      </c>
      <c r="G21">
        <f>+'Ark1'!Q823</f>
        <v>900</v>
      </c>
      <c r="I21">
        <f>+'Ark1'!R823</f>
        <v>1280</v>
      </c>
      <c r="K21" s="201">
        <f>+'Ark1'!AG823</f>
        <v>63.681592039800982</v>
      </c>
      <c r="M21" s="201">
        <f>+'Ark1'!AH823</f>
        <v>64.5669345304388</v>
      </c>
      <c r="N21" s="97"/>
      <c r="O21" s="453">
        <f>+'Ark1'!AI823</f>
        <v>77</v>
      </c>
      <c r="P21" s="73"/>
      <c r="Q21" s="151">
        <f>+'Ark1'!AJ823</f>
        <v>119.23896103896102</v>
      </c>
      <c r="R21" s="474"/>
      <c r="S21" s="151">
        <f>+'Ark1'!AK823</f>
        <v>28.397691480186339</v>
      </c>
      <c r="T21" s="96"/>
      <c r="U21" s="1">
        <f>+'Ark1'!S823</f>
        <v>8.2632812500000004</v>
      </c>
      <c r="W21" s="1">
        <f>+'Ark1'!T823</f>
        <v>7.2210937499999996</v>
      </c>
      <c r="Y21" s="93">
        <f>+'Ark1'!U823</f>
        <v>44.159999999999968</v>
      </c>
      <c r="AA21" s="11">
        <f>+'Ark1'!W823</f>
        <v>23.90625</v>
      </c>
      <c r="AB21" s="71"/>
      <c r="AC21" s="11">
        <f>+'Ark1'!X823</f>
        <v>99.375</v>
      </c>
      <c r="AD21" s="11">
        <f>+'Ark1'!Y823</f>
        <v>94.765625</v>
      </c>
      <c r="AE21" s="11">
        <f>+'Ark1'!Z823</f>
        <v>75.703125</v>
      </c>
      <c r="AF21" s="93">
        <f>+'Ark1'!AA823</f>
        <v>12.712780601622992</v>
      </c>
      <c r="AG21" s="1">
        <f>+'Ark1'!AB823</f>
        <v>1.7704771202696843</v>
      </c>
      <c r="AH21" s="1">
        <f>+'Ark1'!AC823</f>
        <v>1.9506470218137744</v>
      </c>
      <c r="AI21" s="11">
        <f>+'Ark1'!AD823</f>
        <v>67.546644715376402</v>
      </c>
      <c r="AJ21" s="11">
        <f>+'Ark1'!AE823</f>
        <v>46.187358631498711</v>
      </c>
      <c r="AK21" s="11">
        <f>+'Ark1'!AF823</f>
        <v>38.377147082532851</v>
      </c>
      <c r="AL21" s="93">
        <f t="shared" si="8"/>
        <v>5.3441240427342303</v>
      </c>
      <c r="AM21" s="11">
        <f>+'Ark1'!AF823</f>
        <v>38.377147082532851</v>
      </c>
      <c r="AN21" s="45"/>
      <c r="AO21" s="5"/>
      <c r="AQ21" s="1"/>
      <c r="AR21" s="1"/>
      <c r="AS21" s="11"/>
      <c r="AT21" s="11"/>
      <c r="AU21" s="11"/>
    </row>
    <row r="22" spans="1:47">
      <c r="A22" s="45"/>
      <c r="B22">
        <f>+'Ark1'!C824</f>
        <v>2023</v>
      </c>
      <c r="C22">
        <f>+'Ark1'!G824</f>
        <v>2</v>
      </c>
      <c r="D22" s="3" t="str">
        <f t="shared" si="7"/>
        <v>Vest</v>
      </c>
      <c r="E22" s="3">
        <f>+'Ark1'!H824</f>
        <v>2</v>
      </c>
      <c r="F22" s="3" t="s">
        <v>7</v>
      </c>
      <c r="G22">
        <f>+'Ark1'!Q824</f>
        <v>503</v>
      </c>
      <c r="I22">
        <f>+'Ark1'!R824</f>
        <v>730</v>
      </c>
      <c r="K22" s="201">
        <f>+'Ark1'!AG824</f>
        <v>36.318407960199004</v>
      </c>
      <c r="M22" s="201">
        <f>+'Ark1'!AH824</f>
        <v>35.433065469561193</v>
      </c>
      <c r="N22" s="97"/>
      <c r="O22" s="453">
        <f>+'Ark1'!AI824</f>
        <v>252</v>
      </c>
      <c r="P22" s="73"/>
      <c r="Q22" s="151">
        <f>+'Ark1'!AJ824</f>
        <v>120.57142857142868</v>
      </c>
      <c r="R22" s="474"/>
      <c r="S22" s="151">
        <f>+'Ark1'!AK824</f>
        <v>24.715597448156288</v>
      </c>
      <c r="T22" s="96"/>
      <c r="U22" s="1">
        <f>+'Ark1'!S824</f>
        <v>8.161643835616438</v>
      </c>
      <c r="W22" s="1">
        <f>+'Ark1'!T824</f>
        <v>7.6575342465753424</v>
      </c>
      <c r="Y22" s="93">
        <f>+'Ark1'!U824</f>
        <v>42.492739726027395</v>
      </c>
      <c r="AA22" s="11">
        <f>+'Ark1'!W824</f>
        <v>29.589041095890408</v>
      </c>
      <c r="AB22" s="71"/>
      <c r="AC22" s="11">
        <f>+'Ark1'!X824</f>
        <v>99.452054794520564</v>
      </c>
      <c r="AD22" s="11">
        <f>+'Ark1'!Y824</f>
        <v>91.643835616438366</v>
      </c>
      <c r="AE22" s="11">
        <f>+'Ark1'!Z824</f>
        <v>70.273972602739732</v>
      </c>
      <c r="AF22" s="93">
        <f>+'Ark1'!AA824</f>
        <v>12.966926924439802</v>
      </c>
      <c r="AG22" s="1">
        <f>+'Ark1'!AB824</f>
        <v>1.683491978896825</v>
      </c>
      <c r="AH22" s="1">
        <f>+'Ark1'!AC824</f>
        <v>2.0628426860663205</v>
      </c>
      <c r="AI22" s="11">
        <f>+'Ark1'!AD824</f>
        <v>72.354908998033423</v>
      </c>
      <c r="AJ22" s="11">
        <f>+'Ark1'!AE824</f>
        <v>48.373490065771598</v>
      </c>
      <c r="AK22" s="11">
        <f>+'Ark1'!AF824</f>
        <v>54.05685831480087</v>
      </c>
      <c r="AL22" s="93">
        <f t="shared" si="8"/>
        <v>5.206394763343404</v>
      </c>
      <c r="AM22" s="11">
        <f>+'Ark1'!AF824</f>
        <v>54.05685831480087</v>
      </c>
      <c r="AN22" s="45"/>
      <c r="AO22" s="5"/>
      <c r="AQ22" s="1"/>
      <c r="AR22" s="1"/>
      <c r="AS22" s="11"/>
      <c r="AT22" s="11"/>
      <c r="AU22" s="11"/>
    </row>
    <row r="23" spans="1:47">
      <c r="A23" s="45"/>
      <c r="B23">
        <f>+'Ark1'!C825</f>
        <v>2023</v>
      </c>
      <c r="C23">
        <f>+'Ark1'!G825</f>
        <v>3</v>
      </c>
      <c r="D23" s="3" t="str">
        <f t="shared" si="7"/>
        <v>Midt</v>
      </c>
      <c r="E23" s="3">
        <f>+'Ark1'!H825</f>
        <v>1</v>
      </c>
      <c r="F23" s="3" t="s">
        <v>82</v>
      </c>
      <c r="G23">
        <f>+'Ark1'!Q825</f>
        <v>246</v>
      </c>
      <c r="I23">
        <f>+'Ark1'!R825</f>
        <v>384</v>
      </c>
      <c r="K23" s="201">
        <f>+'Ark1'!AG825</f>
        <v>54.935622317596568</v>
      </c>
      <c r="M23" s="201">
        <f>+'Ark1'!AH825</f>
        <v>57.329040340216046</v>
      </c>
      <c r="N23" s="97"/>
      <c r="O23" s="453">
        <f>+'Ark1'!AI825</f>
        <v>0</v>
      </c>
      <c r="P23" s="73"/>
      <c r="Q23" s="151">
        <f>+'Ark1'!AJ825</f>
        <v>0</v>
      </c>
      <c r="R23" s="474"/>
      <c r="S23" s="151">
        <f>+'Ark1'!AK825</f>
        <v>0</v>
      </c>
      <c r="T23" s="96"/>
      <c r="U23" s="1">
        <f>+'Ark1'!S825</f>
        <v>7.7578125</v>
      </c>
      <c r="W23" s="1">
        <f>+'Ark1'!T825</f>
        <v>7.3020833333333313</v>
      </c>
      <c r="Y23" s="93">
        <f>+'Ark1'!U825</f>
        <v>40.7578125</v>
      </c>
      <c r="AA23" s="11">
        <f>+'Ark1'!W825</f>
        <v>26.302083333333325</v>
      </c>
      <c r="AB23" s="71"/>
      <c r="AC23" s="11">
        <f>+'Ark1'!X825</f>
        <v>99.21875</v>
      </c>
      <c r="AD23" s="11">
        <f>+'Ark1'!Y825</f>
        <v>91.927083333333314</v>
      </c>
      <c r="AE23" s="11">
        <f>+'Ark1'!Z825</f>
        <v>64.322916666666671</v>
      </c>
      <c r="AF23" s="93">
        <f>+'Ark1'!AA825</f>
        <v>12.662298098351298</v>
      </c>
      <c r="AG23" s="1">
        <f>+'Ark1'!AB825</f>
        <v>1.7944333501629652</v>
      </c>
      <c r="AH23" s="1">
        <f>+'Ark1'!AC825</f>
        <v>2.6085587961661054</v>
      </c>
      <c r="AI23" s="11">
        <f>+'Ark1'!AD825</f>
        <v>75.31794844775095</v>
      </c>
      <c r="AJ23" s="11">
        <f>+'Ark1'!AE825</f>
        <v>38.49595496222075</v>
      </c>
      <c r="AK23" s="11">
        <f>+'Ark1'!AF825</f>
        <v>39.950476189041801</v>
      </c>
      <c r="AL23" s="93">
        <f t="shared" si="8"/>
        <v>5.2537764350453173</v>
      </c>
      <c r="AM23" s="11">
        <f>+'Ark1'!AF825</f>
        <v>39.950476189041801</v>
      </c>
      <c r="AN23" s="45"/>
      <c r="AO23" s="5"/>
      <c r="AQ23" s="13"/>
      <c r="AR23" s="13"/>
      <c r="AS23" s="11"/>
      <c r="AT23" s="11"/>
      <c r="AU23" s="11"/>
    </row>
    <row r="24" spans="1:47" ht="16.5" customHeight="1">
      <c r="A24" s="45"/>
      <c r="B24">
        <f>+'Ark1'!C826</f>
        <v>2023</v>
      </c>
      <c r="C24">
        <f>+'Ark1'!G826</f>
        <v>3</v>
      </c>
      <c r="D24" s="3" t="str">
        <f t="shared" si="7"/>
        <v>Midt</v>
      </c>
      <c r="E24" s="3">
        <f>+'Ark1'!H826</f>
        <v>2</v>
      </c>
      <c r="F24" s="3" t="s">
        <v>7</v>
      </c>
      <c r="G24">
        <f>+'Ark1'!Q826</f>
        <v>189</v>
      </c>
      <c r="I24">
        <f>+'Ark1'!R826</f>
        <v>315</v>
      </c>
      <c r="K24" s="201">
        <f>+'Ark1'!AG826</f>
        <v>45.064377682403432</v>
      </c>
      <c r="M24" s="201">
        <f>+'Ark1'!AH826</f>
        <v>42.670959659783946</v>
      </c>
      <c r="N24" s="97"/>
      <c r="O24" s="453">
        <f>+'Ark1'!AI826</f>
        <v>126</v>
      </c>
      <c r="P24" s="73"/>
      <c r="Q24" s="151">
        <f>+'Ark1'!AJ826</f>
        <v>115.10317460317459</v>
      </c>
      <c r="R24" s="474"/>
      <c r="S24" s="151">
        <f>+'Ark1'!AK826</f>
        <v>23.589550492725095</v>
      </c>
      <c r="T24" s="96"/>
      <c r="U24" s="1">
        <f>+'Ark1'!S826</f>
        <v>7.3555555555555552</v>
      </c>
      <c r="W24" s="1">
        <f>+'Ark1'!T826</f>
        <v>6.9555555555555557</v>
      </c>
      <c r="Y24" s="93">
        <f>+'Ark1'!U826</f>
        <v>36.981904761904751</v>
      </c>
      <c r="AA24" s="11">
        <f>+'Ark1'!W826</f>
        <v>18.095238095238088</v>
      </c>
      <c r="AB24" s="71"/>
      <c r="AC24" s="11">
        <f>+'Ark1'!X826</f>
        <v>95.873015873015873</v>
      </c>
      <c r="AD24" s="11">
        <f>+'Ark1'!Y826</f>
        <v>80.634920634920604</v>
      </c>
      <c r="AE24" s="11">
        <f>+'Ark1'!Z826</f>
        <v>52.380952380952387</v>
      </c>
      <c r="AF24" s="93">
        <f>+'Ark1'!AA826</f>
        <v>13.849915117170781</v>
      </c>
      <c r="AG24" s="1">
        <f>+'Ark1'!AB826</f>
        <v>2.0718657934241786</v>
      </c>
      <c r="AH24" s="1">
        <f>+'Ark1'!AC826</f>
        <v>1.9300281910744601</v>
      </c>
      <c r="AI24" s="11">
        <f>+'Ark1'!AD826</f>
        <v>73.93122693267226</v>
      </c>
      <c r="AJ24" s="11">
        <f>+'Ark1'!AE826</f>
        <v>58.240409538145983</v>
      </c>
      <c r="AK24" s="11">
        <f>+'Ark1'!AF826</f>
        <v>60.33440952555528</v>
      </c>
      <c r="AL24" s="93">
        <f t="shared" si="8"/>
        <v>5.0277514026758725</v>
      </c>
      <c r="AM24" s="11">
        <f>+'Ark1'!AF826</f>
        <v>60.33440952555528</v>
      </c>
      <c r="AN24" s="45"/>
      <c r="AO24" s="5"/>
      <c r="AQ24" s="13"/>
      <c r="AR24" s="13"/>
      <c r="AS24" s="11"/>
      <c r="AT24" s="11"/>
      <c r="AU24" s="11"/>
    </row>
    <row r="25" spans="1:47" ht="16.5" customHeight="1">
      <c r="A25" s="45"/>
      <c r="B25">
        <f>+'Ark1'!C827</f>
        <v>2023</v>
      </c>
      <c r="C25">
        <f>+'Ark1'!G827</f>
        <v>4</v>
      </c>
      <c r="D25" s="3" t="str">
        <f t="shared" si="7"/>
        <v>Nord</v>
      </c>
      <c r="E25" s="3">
        <f>+'Ark1'!H827</f>
        <v>1</v>
      </c>
      <c r="F25" s="3" t="s">
        <v>82</v>
      </c>
      <c r="G25">
        <f>+'Ark1'!Q827</f>
        <v>258</v>
      </c>
      <c r="I25">
        <f>+'Ark1'!R827</f>
        <v>444</v>
      </c>
      <c r="K25" s="201">
        <f>+'Ark1'!AG827</f>
        <v>69.701726844583987</v>
      </c>
      <c r="M25" s="201">
        <f>+'Ark1'!AH827</f>
        <v>72.175807054222275</v>
      </c>
      <c r="N25" s="97"/>
      <c r="O25" s="453">
        <f>+'Ark1'!AI827</f>
        <v>41</v>
      </c>
      <c r="P25" s="73"/>
      <c r="Q25" s="151">
        <f>+'Ark1'!AJ827</f>
        <v>119.3780487804878</v>
      </c>
      <c r="R25" s="474"/>
      <c r="S25" s="151">
        <f>+'Ark1'!AK827</f>
        <v>24.564096717082521</v>
      </c>
      <c r="T25" s="96"/>
      <c r="U25" s="1">
        <f>+'Ark1'!S827</f>
        <v>7.9729729729729746</v>
      </c>
      <c r="W25" s="1">
        <f>+'Ark1'!T827</f>
        <v>6.8108108108108114</v>
      </c>
      <c r="Y25" s="93">
        <f>+'Ark1'!U827</f>
        <v>40.898648648648638</v>
      </c>
      <c r="AA25" s="11">
        <f>+'Ark1'!W827</f>
        <v>21.621621621621625</v>
      </c>
      <c r="AB25" s="71"/>
      <c r="AC25" s="11">
        <f>+'Ark1'!X827</f>
        <v>99.099099099099107</v>
      </c>
      <c r="AD25" s="11">
        <f>+'Ark1'!Y827</f>
        <v>95.945945945945937</v>
      </c>
      <c r="AE25" s="11">
        <f>+'Ark1'!Z827</f>
        <v>69.594594594594582</v>
      </c>
      <c r="AF25" s="93">
        <f>+'Ark1'!AA827</f>
        <v>11.055655597764128</v>
      </c>
      <c r="AG25" s="1">
        <f>+'Ark1'!AB827</f>
        <v>2.1506733052549403</v>
      </c>
      <c r="AH25" s="1">
        <f>+'Ark1'!AC827</f>
        <v>2.0838871920217561</v>
      </c>
      <c r="AI25" s="11">
        <f>+'Ark1'!AD827</f>
        <v>73.468398995622266</v>
      </c>
      <c r="AJ25" s="11">
        <f>+'Ark1'!AE827</f>
        <v>42.036390129606389</v>
      </c>
      <c r="AK25" s="11">
        <f>+'Ark1'!AF827</f>
        <v>41.144230155143163</v>
      </c>
      <c r="AL25" s="93">
        <f t="shared" si="8"/>
        <v>5.1296610169491501</v>
      </c>
      <c r="AM25" s="11">
        <f>+'Ark1'!AF827</f>
        <v>41.144230155143163</v>
      </c>
      <c r="AN25" s="45"/>
      <c r="AO25" s="5"/>
      <c r="AQ25" s="13"/>
      <c r="AR25" s="13"/>
      <c r="AS25" s="11"/>
      <c r="AT25" s="11"/>
      <c r="AU25" s="11"/>
    </row>
    <row r="26" spans="1:47">
      <c r="A26" s="45"/>
      <c r="B26">
        <f>+'Ark1'!C828</f>
        <v>2023</v>
      </c>
      <c r="C26">
        <f>+'Ark1'!G828</f>
        <v>4</v>
      </c>
      <c r="D26" s="3" t="str">
        <f t="shared" si="7"/>
        <v>Nord</v>
      </c>
      <c r="E26" s="3">
        <f>+'Ark1'!H828</f>
        <v>2</v>
      </c>
      <c r="F26" s="3" t="s">
        <v>7</v>
      </c>
      <c r="G26">
        <f>+'Ark1'!Q828</f>
        <v>103</v>
      </c>
      <c r="I26">
        <f>+'Ark1'!R828</f>
        <v>193</v>
      </c>
      <c r="K26" s="201">
        <f>+'Ark1'!AG828</f>
        <v>30.298273155416009</v>
      </c>
      <c r="M26" s="201">
        <f>+'Ark1'!AH828</f>
        <v>27.824192945777725</v>
      </c>
      <c r="N26" s="97"/>
      <c r="O26" s="453">
        <f>+'Ark1'!AI828</f>
        <v>0</v>
      </c>
      <c r="P26" s="73"/>
      <c r="Q26" s="151">
        <f>+'Ark1'!AJ828</f>
        <v>0</v>
      </c>
      <c r="R26" s="474"/>
      <c r="S26" s="151">
        <f>+'Ark1'!AK828</f>
        <v>0</v>
      </c>
      <c r="T26" s="96"/>
      <c r="U26" s="1">
        <f>+'Ark1'!S828</f>
        <v>7.7253886010362685</v>
      </c>
      <c r="W26" s="1">
        <f>+'Ark1'!T828</f>
        <v>6.3886010362694288</v>
      </c>
      <c r="Y26" s="93">
        <f>+'Ark1'!U828</f>
        <v>36.271502590673578</v>
      </c>
      <c r="AA26" s="11">
        <f>+'Ark1'!W828</f>
        <v>2.5906735751295344</v>
      </c>
      <c r="AB26" s="71"/>
      <c r="AC26" s="11">
        <f>+'Ark1'!X828</f>
        <v>96.373056994818626</v>
      </c>
      <c r="AD26" s="11">
        <f>+'Ark1'!Y828</f>
        <v>85.492227979274602</v>
      </c>
      <c r="AE26" s="11">
        <f>+'Ark1'!Z828</f>
        <v>49.740932642487053</v>
      </c>
      <c r="AF26" s="93">
        <f>+'Ark1'!AA828</f>
        <v>12.008389395624096</v>
      </c>
      <c r="AG26" s="1">
        <f>+'Ark1'!AB828</f>
        <v>1.6764841014019445</v>
      </c>
      <c r="AH26" s="1">
        <f>+'Ark1'!AC828</f>
        <v>1.365479137907684</v>
      </c>
      <c r="AI26" s="11">
        <f>+'Ark1'!AD828</f>
        <v>82.229555630582269</v>
      </c>
      <c r="AJ26" s="11">
        <f>+'Ark1'!AE828</f>
        <v>24.269184027023311</v>
      </c>
      <c r="AK26" s="11">
        <f>+'Ark1'!AF828</f>
        <v>27.748145877806557</v>
      </c>
      <c r="AL26" s="93">
        <f t="shared" si="8"/>
        <v>4.6951039570757889</v>
      </c>
      <c r="AM26" s="11">
        <f>+'Ark1'!AF828</f>
        <v>27.748145877806557</v>
      </c>
      <c r="AN26" s="45"/>
      <c r="AQ26" s="13"/>
      <c r="AR26" s="13"/>
      <c r="AS26" s="11"/>
      <c r="AT26" s="11"/>
      <c r="AU26" s="11"/>
    </row>
    <row r="27" spans="1:47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97"/>
      <c r="O27" s="72"/>
      <c r="P27" s="72"/>
      <c r="Q27" s="50"/>
      <c r="R27" s="50"/>
      <c r="S27" s="50"/>
      <c r="T27" s="45"/>
      <c r="U27" s="45"/>
      <c r="V27" s="497"/>
      <c r="W27" s="45"/>
      <c r="X27" s="45"/>
      <c r="Y27" s="45"/>
      <c r="Z27" s="45"/>
      <c r="AA27" s="45"/>
      <c r="AB27" s="71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Q27" s="13"/>
      <c r="AR27" s="13"/>
      <c r="AS27" s="11"/>
      <c r="AT27" s="11"/>
      <c r="AU27" s="11"/>
    </row>
    <row r="28" spans="1:47" ht="17.25" customHeight="1">
      <c r="A28" s="45"/>
      <c r="B28" s="52">
        <f>+'Ark1'!C829</f>
        <v>2022</v>
      </c>
      <c r="C28" s="52">
        <f>+'Ark1'!G829</f>
        <v>1</v>
      </c>
      <c r="D28" s="53" t="str">
        <f>+D19</f>
        <v>Øst</v>
      </c>
      <c r="E28" s="53">
        <f>+'Ark1'!H829</f>
        <v>1</v>
      </c>
      <c r="F28" s="53" t="s">
        <v>82</v>
      </c>
      <c r="G28" s="52">
        <f>+'Ark1'!Q829</f>
        <v>617</v>
      </c>
      <c r="H28" s="52"/>
      <c r="I28" s="52">
        <f>+'Ark1'!R829</f>
        <v>1031</v>
      </c>
      <c r="J28" s="52"/>
      <c r="K28" s="183">
        <f>+'Ark1'!AG829</f>
        <v>65.668789808917197</v>
      </c>
      <c r="L28" s="161"/>
      <c r="M28" s="183">
        <f>+'Ark1'!AH829</f>
        <v>66.760181926634985</v>
      </c>
      <c r="N28" s="183"/>
      <c r="O28" s="452"/>
      <c r="P28" s="452"/>
      <c r="Q28" s="200"/>
      <c r="R28" s="200"/>
      <c r="S28" s="200"/>
      <c r="T28" s="161"/>
      <c r="U28" s="54">
        <f>+'Ark1'!S829</f>
        <v>7.8952473326867105</v>
      </c>
      <c r="V28" s="506"/>
      <c r="W28" s="54">
        <f>+'Ark1'!T829</f>
        <v>6.9650824442289005</v>
      </c>
      <c r="X28" s="52"/>
      <c r="Y28" s="161">
        <f>+'Ark1'!U829</f>
        <v>44.996459747817653</v>
      </c>
      <c r="Z28" s="161"/>
      <c r="AA28" s="74">
        <f>+'Ark1'!W829</f>
        <v>17.846750727449077</v>
      </c>
      <c r="AB28" s="74"/>
      <c r="AC28" s="74">
        <f>+'Ark1'!X829</f>
        <v>99.903006789524724</v>
      </c>
      <c r="AD28" s="74">
        <f>+'Ark1'!Y829</f>
        <v>98.739088263821571</v>
      </c>
      <c r="AE28" s="74">
        <f>+'Ark1'!Z829</f>
        <v>79.631425800193981</v>
      </c>
      <c r="AF28" s="161">
        <f>+'Ark1'!AA829</f>
        <v>11.230283776182095</v>
      </c>
      <c r="AG28" s="54">
        <f>+'Ark1'!AB829</f>
        <v>1.786001910518169</v>
      </c>
      <c r="AH28" s="54">
        <f>+'Ark1'!AC829</f>
        <v>2.0471510254595282</v>
      </c>
      <c r="AI28" s="74">
        <f>+'Ark1'!AD829</f>
        <v>69.920926225772646</v>
      </c>
      <c r="AJ28" s="74">
        <f>+'Ark1'!AE829</f>
        <v>41.357438655490895</v>
      </c>
      <c r="AK28" s="74">
        <f>+'Ark1'!AF829</f>
        <v>43.008457838282659</v>
      </c>
      <c r="AL28" s="161">
        <f t="shared" ref="AL28:AL59" si="9">+Y28/U28</f>
        <v>5.6991830466830473</v>
      </c>
      <c r="AM28" s="74">
        <f>+'Ark1'!AF829</f>
        <v>43.008457838282659</v>
      </c>
      <c r="AN28" s="45"/>
      <c r="AO28" s="5"/>
      <c r="AQ28" s="13"/>
      <c r="AR28" s="13"/>
      <c r="AS28" s="11"/>
      <c r="AT28" s="11"/>
      <c r="AU28" s="11"/>
    </row>
    <row r="29" spans="1:47">
      <c r="A29" s="45"/>
      <c r="B29" s="52">
        <f>+'Ark1'!C830</f>
        <v>2022</v>
      </c>
      <c r="C29" s="52">
        <f>+'Ark1'!G830</f>
        <v>1</v>
      </c>
      <c r="D29" s="53" t="str">
        <f t="shared" ref="D29:D35" si="10">+D20</f>
        <v>Øst</v>
      </c>
      <c r="E29" s="53">
        <f>+'Ark1'!H830</f>
        <v>2</v>
      </c>
      <c r="F29" s="53" t="s">
        <v>7</v>
      </c>
      <c r="G29" s="52">
        <f>+'Ark1'!Q830</f>
        <v>350</v>
      </c>
      <c r="H29" s="52"/>
      <c r="I29" s="52">
        <f>+'Ark1'!R830</f>
        <v>539</v>
      </c>
      <c r="J29" s="52"/>
      <c r="K29" s="183">
        <f>+'Ark1'!AG830</f>
        <v>34.331210191082803</v>
      </c>
      <c r="L29" s="161"/>
      <c r="M29" s="183">
        <f>+'Ark1'!AH830</f>
        <v>33.239818073365015</v>
      </c>
      <c r="N29" s="183"/>
      <c r="O29" s="452"/>
      <c r="P29" s="452"/>
      <c r="Q29" s="200"/>
      <c r="R29" s="200"/>
      <c r="S29" s="200"/>
      <c r="T29" s="161"/>
      <c r="U29" s="54">
        <f>+'Ark1'!S830</f>
        <v>7.9406307977736574</v>
      </c>
      <c r="V29" s="506"/>
      <c r="W29" s="54">
        <f>+'Ark1'!T830</f>
        <v>7.4359925788497199</v>
      </c>
      <c r="X29" s="52"/>
      <c r="Y29" s="161">
        <f>+'Ark1'!U830</f>
        <v>42.853803339517675</v>
      </c>
      <c r="Z29" s="161"/>
      <c r="AA29" s="74">
        <f>+'Ark1'!W830</f>
        <v>25.974025974025967</v>
      </c>
      <c r="AB29" s="74"/>
      <c r="AC29" s="74">
        <f>+'Ark1'!X830</f>
        <v>99.628942486085364</v>
      </c>
      <c r="AD29" s="74">
        <f>+'Ark1'!Y830</f>
        <v>96.846011131725405</v>
      </c>
      <c r="AE29" s="74">
        <f>+'Ark1'!Z830</f>
        <v>72.35621521335807</v>
      </c>
      <c r="AF29" s="161">
        <f>+'Ark1'!AA830</f>
        <v>11.7508551540668</v>
      </c>
      <c r="AG29" s="54">
        <f>+'Ark1'!AB830</f>
        <v>1.8854487148338352</v>
      </c>
      <c r="AH29" s="54">
        <f>+'Ark1'!AC830</f>
        <v>2.1006853479993826</v>
      </c>
      <c r="AI29" s="74">
        <f>+'Ark1'!AD830</f>
        <v>71.134667534636478</v>
      </c>
      <c r="AJ29" s="74">
        <f>+'Ark1'!AE830</f>
        <v>45.949603607028607</v>
      </c>
      <c r="AK29" s="74">
        <f>+'Ark1'!AF830</f>
        <v>40.984497527543603</v>
      </c>
      <c r="AL29" s="161">
        <f t="shared" si="9"/>
        <v>5.396775700934584</v>
      </c>
      <c r="AM29" s="74">
        <f>+'Ark1'!AF830</f>
        <v>40.984497527543603</v>
      </c>
      <c r="AN29" s="45"/>
      <c r="AQ29" s="13"/>
      <c r="AR29" s="13"/>
      <c r="AS29" s="11"/>
      <c r="AT29" s="11"/>
      <c r="AU29" s="11"/>
    </row>
    <row r="30" spans="1:47">
      <c r="A30" s="45"/>
      <c r="B30" s="52">
        <f>+'Ark1'!C831</f>
        <v>2022</v>
      </c>
      <c r="C30" s="52">
        <f>+'Ark1'!G831</f>
        <v>2</v>
      </c>
      <c r="D30" s="53" t="str">
        <f t="shared" si="10"/>
        <v>Vest</v>
      </c>
      <c r="E30" s="53">
        <f>+'Ark1'!H831</f>
        <v>1</v>
      </c>
      <c r="F30" s="53" t="s">
        <v>82</v>
      </c>
      <c r="G30" s="52">
        <f>+'Ark1'!Q831</f>
        <v>935</v>
      </c>
      <c r="H30" s="52"/>
      <c r="I30" s="52">
        <f>+'Ark1'!R831</f>
        <v>1365</v>
      </c>
      <c r="J30" s="52"/>
      <c r="K30" s="183">
        <f>+'Ark1'!AG831</f>
        <v>66.944580676802346</v>
      </c>
      <c r="L30" s="161"/>
      <c r="M30" s="183">
        <f>+'Ark1'!AH831</f>
        <v>66.016698731026892</v>
      </c>
      <c r="N30" s="183"/>
      <c r="O30" s="452"/>
      <c r="P30" s="452"/>
      <c r="Q30" s="200"/>
      <c r="R30" s="200"/>
      <c r="S30" s="200"/>
      <c r="T30" s="161"/>
      <c r="U30" s="54">
        <f>+'Ark1'!S831</f>
        <v>8.2065934065934059</v>
      </c>
      <c r="V30" s="506"/>
      <c r="W30" s="54">
        <f>+'Ark1'!T831</f>
        <v>6.8798534798534812</v>
      </c>
      <c r="X30" s="52"/>
      <c r="Y30" s="161">
        <f>+'Ark1'!U831</f>
        <v>43.902681318681374</v>
      </c>
      <c r="Z30" s="161"/>
      <c r="AA30" s="74">
        <f>+'Ark1'!W831</f>
        <v>21.538461538461544</v>
      </c>
      <c r="AB30" s="74"/>
      <c r="AC30" s="74">
        <f>+'Ark1'!X831</f>
        <v>98.901098901098891</v>
      </c>
      <c r="AD30" s="74">
        <f>+'Ark1'!Y831</f>
        <v>93.479853479853503</v>
      </c>
      <c r="AE30" s="74">
        <f>+'Ark1'!Z831</f>
        <v>74.798534798534817</v>
      </c>
      <c r="AF30" s="161">
        <f>+'Ark1'!AA831</f>
        <v>13.08492109783371</v>
      </c>
      <c r="AG30" s="54">
        <f>+'Ark1'!AB831</f>
        <v>1.7924834225257988</v>
      </c>
      <c r="AH30" s="54">
        <f>+'Ark1'!AC831</f>
        <v>2.1105518905161156</v>
      </c>
      <c r="AI30" s="74">
        <f>+'Ark1'!AD831</f>
        <v>74.031544893518912</v>
      </c>
      <c r="AJ30" s="74">
        <f>+'Ark1'!AE831</f>
        <v>48.214267733187512</v>
      </c>
      <c r="AK30" s="74">
        <f>+'Ark1'!AF831</f>
        <v>45.679596335434624</v>
      </c>
      <c r="AL30" s="161">
        <f t="shared" si="9"/>
        <v>5.3496839850026854</v>
      </c>
      <c r="AM30" s="74">
        <f>+'Ark1'!AF831</f>
        <v>45.679596335434624</v>
      </c>
      <c r="AN30" s="45"/>
      <c r="AQ30" s="13"/>
      <c r="AR30" s="13"/>
      <c r="AS30" s="11"/>
      <c r="AT30" s="11"/>
      <c r="AU30" s="11"/>
    </row>
    <row r="31" spans="1:47" ht="21">
      <c r="A31" s="45"/>
      <c r="B31" s="52">
        <f>+'Ark1'!C832</f>
        <v>2022</v>
      </c>
      <c r="C31" s="52">
        <f>+'Ark1'!G832</f>
        <v>2</v>
      </c>
      <c r="D31" s="53" t="str">
        <f t="shared" si="10"/>
        <v>Vest</v>
      </c>
      <c r="E31" s="53">
        <f>+'Ark1'!H832</f>
        <v>2</v>
      </c>
      <c r="F31" s="53" t="s">
        <v>7</v>
      </c>
      <c r="G31" s="52">
        <f>+'Ark1'!Q832</f>
        <v>484</v>
      </c>
      <c r="H31" s="52"/>
      <c r="I31" s="52">
        <f>+'Ark1'!R832</f>
        <v>674</v>
      </c>
      <c r="J31" s="52"/>
      <c r="K31" s="183">
        <f>+'Ark1'!AG832</f>
        <v>33.055419323197647</v>
      </c>
      <c r="L31" s="161"/>
      <c r="M31" s="183">
        <f>+'Ark1'!AH832</f>
        <v>33.983301268973101</v>
      </c>
      <c r="N31" s="183"/>
      <c r="O31" s="452"/>
      <c r="P31" s="452"/>
      <c r="Q31" s="200"/>
      <c r="R31" s="200"/>
      <c r="S31" s="200"/>
      <c r="T31" s="161"/>
      <c r="U31" s="54">
        <f>+'Ark1'!S832</f>
        <v>8.6379821958456979</v>
      </c>
      <c r="V31" s="506"/>
      <c r="W31" s="54">
        <f>+'Ark1'!T832</f>
        <v>7.869436201780414</v>
      </c>
      <c r="X31" s="52"/>
      <c r="Y31" s="161">
        <f>+'Ark1'!U832</f>
        <v>45.769436201780429</v>
      </c>
      <c r="Z31" s="161"/>
      <c r="AA31" s="74">
        <f>+'Ark1'!W832</f>
        <v>32.195845697329375</v>
      </c>
      <c r="AB31" s="74"/>
      <c r="AC31" s="74">
        <f>+'Ark1'!X832</f>
        <v>99.554896142433222</v>
      </c>
      <c r="AD31" s="74">
        <f>+'Ark1'!Y832</f>
        <v>96.290801186943654</v>
      </c>
      <c r="AE31" s="74">
        <f>+'Ark1'!Z832</f>
        <v>77.151335311572694</v>
      </c>
      <c r="AF31" s="161">
        <f>+'Ark1'!AA832</f>
        <v>12.991548861418821</v>
      </c>
      <c r="AG31" s="54">
        <f>+'Ark1'!AB832</f>
        <v>1.7515011178572268</v>
      </c>
      <c r="AH31" s="54">
        <f>+'Ark1'!AC832</f>
        <v>2.0340245242419313</v>
      </c>
      <c r="AI31" s="74">
        <f>+'Ark1'!AD832</f>
        <v>71.026096812445132</v>
      </c>
      <c r="AJ31" s="74">
        <f>+'Ark1'!AE832</f>
        <v>45.272696789776838</v>
      </c>
      <c r="AK31" s="74">
        <f>+'Ark1'!AF832</f>
        <v>49.064942927515503</v>
      </c>
      <c r="AL31" s="161">
        <f t="shared" si="9"/>
        <v>5.2986259017519766</v>
      </c>
      <c r="AM31" s="74">
        <f>+'Ark1'!AF832</f>
        <v>49.064942927515503</v>
      </c>
      <c r="AN31" s="45"/>
      <c r="AQ31" s="55"/>
      <c r="AR31" s="55"/>
      <c r="AS31" s="11"/>
      <c r="AT31" s="11"/>
      <c r="AU31" s="11"/>
    </row>
    <row r="32" spans="1:47">
      <c r="A32" s="45"/>
      <c r="B32" s="52">
        <f>+'Ark1'!C833</f>
        <v>2022</v>
      </c>
      <c r="C32" s="52">
        <f>+'Ark1'!G833</f>
        <v>3</v>
      </c>
      <c r="D32" s="53" t="str">
        <f t="shared" si="10"/>
        <v>Midt</v>
      </c>
      <c r="E32" s="53">
        <f>+'Ark1'!H833</f>
        <v>1</v>
      </c>
      <c r="F32" s="53" t="s">
        <v>82</v>
      </c>
      <c r="G32" s="52">
        <f>+'Ark1'!Q833</f>
        <v>290</v>
      </c>
      <c r="H32" s="52"/>
      <c r="I32" s="52">
        <f>+'Ark1'!R833</f>
        <v>427</v>
      </c>
      <c r="J32" s="52"/>
      <c r="K32" s="183">
        <f>+'Ark1'!AG833</f>
        <v>57.392473118279582</v>
      </c>
      <c r="L32" s="161"/>
      <c r="M32" s="183">
        <f>+'Ark1'!AH833</f>
        <v>59.755364988034479</v>
      </c>
      <c r="N32" s="183"/>
      <c r="O32" s="452"/>
      <c r="P32" s="452"/>
      <c r="Q32" s="200"/>
      <c r="R32" s="200"/>
      <c r="S32" s="200"/>
      <c r="T32" s="161"/>
      <c r="U32" s="54">
        <f>+'Ark1'!S833</f>
        <v>8.1241217798594842</v>
      </c>
      <c r="V32" s="506"/>
      <c r="W32" s="54">
        <f>+'Ark1'!T833</f>
        <v>7.2880562060889922</v>
      </c>
      <c r="X32" s="52"/>
      <c r="Y32" s="161">
        <f>+'Ark1'!U833</f>
        <v>43.097892271662744</v>
      </c>
      <c r="Z32" s="161"/>
      <c r="AA32" s="74">
        <f>+'Ark1'!W833</f>
        <v>22.950819672131153</v>
      </c>
      <c r="AB32" s="74"/>
      <c r="AC32" s="74">
        <f>+'Ark1'!X833</f>
        <v>99.76580796252928</v>
      </c>
      <c r="AD32" s="74">
        <f>+'Ark1'!Y833</f>
        <v>97.423887587822023</v>
      </c>
      <c r="AE32" s="74">
        <f>+'Ark1'!Z833</f>
        <v>72.833723653395765</v>
      </c>
      <c r="AF32" s="161">
        <f>+'Ark1'!AA833</f>
        <v>12.050423734670803</v>
      </c>
      <c r="AG32" s="54">
        <f>+'Ark1'!AB833</f>
        <v>1.7545000993880879</v>
      </c>
      <c r="AH32" s="54">
        <f>+'Ark1'!AC833</f>
        <v>1.7896194868876196</v>
      </c>
      <c r="AI32" s="74">
        <f>+'Ark1'!AD833</f>
        <v>66.556511258741722</v>
      </c>
      <c r="AJ32" s="74">
        <f>+'Ark1'!AE833</f>
        <v>41.577255892772222</v>
      </c>
      <c r="AK32" s="74">
        <f>+'Ark1'!AF833</f>
        <v>39.958248518398257</v>
      </c>
      <c r="AL32" s="161">
        <f t="shared" si="9"/>
        <v>5.3049293744594967</v>
      </c>
      <c r="AM32" s="74">
        <f>+'Ark1'!AF833</f>
        <v>39.958248518398257</v>
      </c>
      <c r="AN32" s="45"/>
      <c r="AO32" s="4"/>
    </row>
    <row r="33" spans="1:44">
      <c r="A33" s="45"/>
      <c r="B33" s="52">
        <f>+'Ark1'!C834</f>
        <v>2022</v>
      </c>
      <c r="C33" s="52">
        <f>+'Ark1'!G834</f>
        <v>3</v>
      </c>
      <c r="D33" s="53" t="str">
        <f t="shared" si="10"/>
        <v>Midt</v>
      </c>
      <c r="E33" s="53">
        <f>+'Ark1'!H834</f>
        <v>2</v>
      </c>
      <c r="F33" s="53" t="s">
        <v>7</v>
      </c>
      <c r="G33" s="52">
        <f>+'Ark1'!Q834</f>
        <v>200</v>
      </c>
      <c r="H33" s="52"/>
      <c r="I33" s="52">
        <f>+'Ark1'!R834</f>
        <v>317</v>
      </c>
      <c r="J33" s="52"/>
      <c r="K33" s="183">
        <f>+'Ark1'!AG834</f>
        <v>42.607526881720432</v>
      </c>
      <c r="L33" s="161"/>
      <c r="M33" s="183">
        <f>+'Ark1'!AH834</f>
        <v>40.244635011965485</v>
      </c>
      <c r="N33" s="183"/>
      <c r="O33" s="452"/>
      <c r="P33" s="452"/>
      <c r="Q33" s="200"/>
      <c r="R33" s="200"/>
      <c r="S33" s="200"/>
      <c r="T33" s="161"/>
      <c r="U33" s="54">
        <f>+'Ark1'!S834</f>
        <v>7.4731861198738176</v>
      </c>
      <c r="V33" s="506"/>
      <c r="W33" s="54">
        <f>+'Ark1'!T834</f>
        <v>7.3911671924290223</v>
      </c>
      <c r="X33" s="52"/>
      <c r="Y33" s="161">
        <f>+'Ark1'!U834</f>
        <v>39.098107255520489</v>
      </c>
      <c r="Z33" s="161"/>
      <c r="AA33" s="74">
        <f>+'Ark1'!W834</f>
        <v>25.236593059936911</v>
      </c>
      <c r="AB33" s="74"/>
      <c r="AC33" s="74">
        <f>+'Ark1'!X834</f>
        <v>98.738170347003162</v>
      </c>
      <c r="AD33" s="74">
        <f>+'Ark1'!Y834</f>
        <v>91.482649842271329</v>
      </c>
      <c r="AE33" s="74">
        <f>+'Ark1'!Z834</f>
        <v>58.675078864353317</v>
      </c>
      <c r="AF33" s="161">
        <f>+'Ark1'!AA834</f>
        <v>12.178382210414703</v>
      </c>
      <c r="AG33" s="54">
        <f>+'Ark1'!AB834</f>
        <v>1.7082302924140262</v>
      </c>
      <c r="AH33" s="54">
        <f>+'Ark1'!AC834</f>
        <v>1.7738863464590788</v>
      </c>
      <c r="AI33" s="74">
        <f>+'Ark1'!AD834</f>
        <v>71.314560793320183</v>
      </c>
      <c r="AJ33" s="74">
        <f>+'Ark1'!AE834</f>
        <v>41.376512482813531</v>
      </c>
      <c r="AK33" s="74">
        <f>+'Ark1'!AF834</f>
        <v>55.833712420144963</v>
      </c>
      <c r="AL33" s="161">
        <f t="shared" si="9"/>
        <v>5.2317855635289128</v>
      </c>
      <c r="AM33" s="74">
        <f>+'Ark1'!AF834</f>
        <v>55.833712420144963</v>
      </c>
      <c r="AN33" s="45"/>
      <c r="AO33" s="18"/>
      <c r="AQ33" s="1"/>
      <c r="AR33" s="5"/>
    </row>
    <row r="34" spans="1:44">
      <c r="A34" s="45"/>
      <c r="B34" s="52">
        <f>+'Ark1'!C835</f>
        <v>2022</v>
      </c>
      <c r="C34" s="52">
        <f>+'Ark1'!G835</f>
        <v>4</v>
      </c>
      <c r="D34" s="53" t="str">
        <f t="shared" si="10"/>
        <v>Nord</v>
      </c>
      <c r="E34" s="53">
        <f>+'Ark1'!H835</f>
        <v>1</v>
      </c>
      <c r="F34" s="53" t="s">
        <v>82</v>
      </c>
      <c r="G34" s="52">
        <f>+'Ark1'!Q835</f>
        <v>271</v>
      </c>
      <c r="H34" s="52"/>
      <c r="I34" s="52">
        <f>+'Ark1'!R835</f>
        <v>455</v>
      </c>
      <c r="J34" s="52"/>
      <c r="K34" s="183">
        <f>+'Ark1'!AG835</f>
        <v>69.465648854961813</v>
      </c>
      <c r="L34" s="161"/>
      <c r="M34" s="183">
        <f>+'Ark1'!AH835</f>
        <v>70.707714261979987</v>
      </c>
      <c r="N34" s="183"/>
      <c r="O34" s="452"/>
      <c r="P34" s="452"/>
      <c r="Q34" s="200"/>
      <c r="R34" s="200"/>
      <c r="S34" s="200"/>
      <c r="T34" s="161"/>
      <c r="U34" s="54">
        <f>+'Ark1'!S835</f>
        <v>7.9296703296703299</v>
      </c>
      <c r="V34" s="506"/>
      <c r="W34" s="54">
        <f>+'Ark1'!T835</f>
        <v>6.4857142857142884</v>
      </c>
      <c r="X34" s="52"/>
      <c r="Y34" s="161">
        <f>+'Ark1'!U835</f>
        <v>41.904219780219776</v>
      </c>
      <c r="Z34" s="161"/>
      <c r="AA34" s="74">
        <f>+'Ark1'!W835</f>
        <v>17.142857142857139</v>
      </c>
      <c r="AB34" s="74"/>
      <c r="AC34" s="74">
        <f>+'Ark1'!X835</f>
        <v>99.340659340659329</v>
      </c>
      <c r="AD34" s="74">
        <f>+'Ark1'!Y835</f>
        <v>94.505494505494525</v>
      </c>
      <c r="AE34" s="74">
        <f>+'Ark1'!Z835</f>
        <v>71.428571428571445</v>
      </c>
      <c r="AF34" s="161">
        <f>+'Ark1'!AA835</f>
        <v>11.69143455584789</v>
      </c>
      <c r="AG34" s="54">
        <f>+'Ark1'!AB835</f>
        <v>2.1389889007872602</v>
      </c>
      <c r="AH34" s="54">
        <f>+'Ark1'!AC835</f>
        <v>2.0879861178315946</v>
      </c>
      <c r="AI34" s="74">
        <f>+'Ark1'!AD835</f>
        <v>71.934647178759192</v>
      </c>
      <c r="AJ34" s="74">
        <f>+'Ark1'!AE835</f>
        <v>43.959346468572072</v>
      </c>
      <c r="AK34" s="74">
        <f>+'Ark1'!AF835</f>
        <v>44.856931082231448</v>
      </c>
      <c r="AL34" s="161">
        <f t="shared" si="9"/>
        <v>5.2844844789356982</v>
      </c>
      <c r="AM34" s="74">
        <f>+'Ark1'!AF835</f>
        <v>44.856931082231448</v>
      </c>
      <c r="AN34" s="45"/>
      <c r="AO34" s="18"/>
    </row>
    <row r="35" spans="1:44">
      <c r="A35" s="45"/>
      <c r="B35" s="52">
        <f>+'Ark1'!C836</f>
        <v>2022</v>
      </c>
      <c r="C35" s="52">
        <f>+'Ark1'!G836</f>
        <v>4</v>
      </c>
      <c r="D35" s="53" t="str">
        <f t="shared" si="10"/>
        <v>Nord</v>
      </c>
      <c r="E35" s="53">
        <f>+'Ark1'!H836</f>
        <v>2</v>
      </c>
      <c r="F35" s="53" t="s">
        <v>7</v>
      </c>
      <c r="G35" s="52">
        <f>+'Ark1'!Q836</f>
        <v>104</v>
      </c>
      <c r="H35" s="52"/>
      <c r="I35" s="52">
        <f>+'Ark1'!R836</f>
        <v>200</v>
      </c>
      <c r="J35" s="52"/>
      <c r="K35" s="183">
        <f>+'Ark1'!AG836</f>
        <v>30.534351145038183</v>
      </c>
      <c r="L35" s="161"/>
      <c r="M35" s="183">
        <f>+'Ark1'!AH836</f>
        <v>29.292285738020055</v>
      </c>
      <c r="N35" s="183"/>
      <c r="O35" s="452"/>
      <c r="P35" s="452"/>
      <c r="Q35" s="200"/>
      <c r="R35" s="200"/>
      <c r="S35" s="200"/>
      <c r="T35" s="161"/>
      <c r="U35" s="54">
        <f>+'Ark1'!S836</f>
        <v>8.0749999999999993</v>
      </c>
      <c r="V35" s="506"/>
      <c r="W35" s="54">
        <f>+'Ark1'!T836</f>
        <v>7.0949999999999998</v>
      </c>
      <c r="X35" s="52"/>
      <c r="Y35" s="161">
        <f>+'Ark1'!U836</f>
        <v>39.49349999999999</v>
      </c>
      <c r="Z35" s="161"/>
      <c r="AA35" s="74">
        <f>+'Ark1'!W836</f>
        <v>18</v>
      </c>
      <c r="AB35" s="74"/>
      <c r="AC35" s="74">
        <f>+'Ark1'!X836</f>
        <v>97</v>
      </c>
      <c r="AD35" s="74">
        <f>+'Ark1'!Y836</f>
        <v>91</v>
      </c>
      <c r="AE35" s="74">
        <f>+'Ark1'!Z836</f>
        <v>63.5</v>
      </c>
      <c r="AF35" s="161">
        <f>+'Ark1'!AA836</f>
        <v>12.542388438810264</v>
      </c>
      <c r="AG35" s="54">
        <f>+'Ark1'!AB836</f>
        <v>2.3150323971815201</v>
      </c>
      <c r="AH35" s="54">
        <f>+'Ark1'!AC836</f>
        <v>1.759538291711777</v>
      </c>
      <c r="AI35" s="74">
        <f>+'Ark1'!AD836</f>
        <v>71.084041233806616</v>
      </c>
      <c r="AJ35" s="74">
        <f>+'Ark1'!AE836</f>
        <v>49.185326070668552</v>
      </c>
      <c r="AK35" s="74">
        <f>+'Ark1'!AF836</f>
        <v>51.379218558174287</v>
      </c>
      <c r="AL35" s="161">
        <f t="shared" si="9"/>
        <v>4.8908359133126931</v>
      </c>
      <c r="AM35" s="74">
        <f>+'Ark1'!AF836</f>
        <v>51.379218558174287</v>
      </c>
      <c r="AN35" s="45"/>
      <c r="AO35" s="18"/>
    </row>
    <row r="36" spans="1:44">
      <c r="A36" s="45"/>
      <c r="B36">
        <f>+'Ark1'!C837</f>
        <v>2021</v>
      </c>
      <c r="C36">
        <f>+'Ark1'!G837</f>
        <v>1</v>
      </c>
      <c r="D36" s="3" t="str">
        <f>+D28</f>
        <v>Øst</v>
      </c>
      <c r="E36" s="3">
        <f>+'Ark1'!H837</f>
        <v>1</v>
      </c>
      <c r="F36" s="3" t="s">
        <v>82</v>
      </c>
      <c r="G36">
        <f>+'Ark1'!Q837</f>
        <v>0</v>
      </c>
      <c r="I36">
        <f>+'Ark1'!R837</f>
        <v>0</v>
      </c>
      <c r="K36" s="201">
        <f>+'Ark1'!AG837</f>
        <v>0</v>
      </c>
      <c r="M36" s="201">
        <f>+'Ark1'!AH837</f>
        <v>0</v>
      </c>
      <c r="N36" s="201"/>
      <c r="O36" s="453"/>
      <c r="P36" s="453"/>
      <c r="Q36" s="151"/>
      <c r="R36" s="151"/>
      <c r="S36" s="151"/>
      <c r="U36" s="1">
        <f>+'Ark1'!S837</f>
        <v>0</v>
      </c>
      <c r="W36" s="1">
        <f>+'Ark1'!T837</f>
        <v>0</v>
      </c>
      <c r="Y36" s="93">
        <f>+'Ark1'!U837</f>
        <v>0</v>
      </c>
      <c r="AA36" s="11">
        <f>+'Ark1'!W837</f>
        <v>0</v>
      </c>
      <c r="AC36" s="11">
        <f>+'Ark1'!X837</f>
        <v>0</v>
      </c>
      <c r="AD36" s="11">
        <f>+'Ark1'!Y837</f>
        <v>0</v>
      </c>
      <c r="AE36" s="11">
        <f>+'Ark1'!Z837</f>
        <v>0</v>
      </c>
      <c r="AF36" s="93">
        <f>+'Ark1'!AA837</f>
        <v>0</v>
      </c>
      <c r="AG36" s="1">
        <f>+'Ark1'!AB837</f>
        <v>0</v>
      </c>
      <c r="AH36" s="1">
        <f>+'Ark1'!AC837</f>
        <v>0</v>
      </c>
      <c r="AI36" s="11">
        <f>+'Ark1'!AD837</f>
        <v>0</v>
      </c>
      <c r="AJ36" s="11">
        <f>+'Ark1'!AE837</f>
        <v>0</v>
      </c>
      <c r="AK36" s="11">
        <f>+'Ark1'!AF837</f>
        <v>0</v>
      </c>
      <c r="AL36" s="93" t="e">
        <f t="shared" si="9"/>
        <v>#DIV/0!</v>
      </c>
      <c r="AM36" s="11">
        <f>+'Ark1'!AF837</f>
        <v>0</v>
      </c>
      <c r="AN36" s="45"/>
      <c r="AO36" s="18"/>
    </row>
    <row r="37" spans="1:44">
      <c r="A37" s="45"/>
      <c r="B37">
        <f>+'Ark1'!C838</f>
        <v>2021</v>
      </c>
      <c r="C37">
        <f>+'Ark1'!G838</f>
        <v>1</v>
      </c>
      <c r="D37" s="3" t="str">
        <f t="shared" ref="D37:D43" si="11">+D29</f>
        <v>Øst</v>
      </c>
      <c r="E37" s="3">
        <f>+'Ark1'!H838</f>
        <v>2</v>
      </c>
      <c r="F37" s="3" t="s">
        <v>7</v>
      </c>
      <c r="G37">
        <f>+'Ark1'!Q838</f>
        <v>0</v>
      </c>
      <c r="I37">
        <f>+'Ark1'!R838</f>
        <v>0</v>
      </c>
      <c r="K37" s="201">
        <f>+'Ark1'!AG838</f>
        <v>0</v>
      </c>
      <c r="M37" s="201">
        <f>+'Ark1'!AH838</f>
        <v>0</v>
      </c>
      <c r="N37" s="201"/>
      <c r="O37" s="453"/>
      <c r="P37" s="453"/>
      <c r="Q37" s="151"/>
      <c r="R37" s="151"/>
      <c r="S37" s="151"/>
      <c r="U37" s="1">
        <f>+'Ark1'!S838</f>
        <v>0</v>
      </c>
      <c r="W37" s="1">
        <f>+'Ark1'!T838</f>
        <v>0</v>
      </c>
      <c r="Y37" s="93">
        <f>+'Ark1'!U838</f>
        <v>0</v>
      </c>
      <c r="AA37" s="11">
        <f>+'Ark1'!W838</f>
        <v>0</v>
      </c>
      <c r="AC37" s="11">
        <f>+'Ark1'!X838</f>
        <v>0</v>
      </c>
      <c r="AD37" s="11">
        <f>+'Ark1'!Y838</f>
        <v>0</v>
      </c>
      <c r="AE37" s="11">
        <f>+'Ark1'!Z838</f>
        <v>0</v>
      </c>
      <c r="AF37" s="93">
        <f>+'Ark1'!AA838</f>
        <v>0</v>
      </c>
      <c r="AG37" s="1">
        <f>+'Ark1'!AB838</f>
        <v>0</v>
      </c>
      <c r="AH37" s="1">
        <f>+'Ark1'!AC838</f>
        <v>0</v>
      </c>
      <c r="AI37" s="11">
        <f>+'Ark1'!AD838</f>
        <v>0</v>
      </c>
      <c r="AJ37" s="11">
        <f>+'Ark1'!AE838</f>
        <v>0</v>
      </c>
      <c r="AK37" s="11">
        <f>+'Ark1'!AF838</f>
        <v>0</v>
      </c>
      <c r="AL37" s="93" t="e">
        <f t="shared" si="9"/>
        <v>#DIV/0!</v>
      </c>
      <c r="AM37" s="11">
        <f>+'Ark1'!AF838</f>
        <v>0</v>
      </c>
      <c r="AN37" s="45"/>
      <c r="AO37" s="18"/>
    </row>
    <row r="38" spans="1:44">
      <c r="A38" s="45"/>
      <c r="B38">
        <f>+'Ark1'!C839</f>
        <v>2021</v>
      </c>
      <c r="C38">
        <f>+'Ark1'!G839</f>
        <v>2</v>
      </c>
      <c r="D38" s="3" t="str">
        <f t="shared" si="11"/>
        <v>Vest</v>
      </c>
      <c r="E38" s="3">
        <f>+'Ark1'!H839</f>
        <v>1</v>
      </c>
      <c r="F38" s="3" t="s">
        <v>82</v>
      </c>
      <c r="G38">
        <f>+'Ark1'!Q839</f>
        <v>0</v>
      </c>
      <c r="I38">
        <f>+'Ark1'!R839</f>
        <v>0</v>
      </c>
      <c r="K38" s="201">
        <f>+'Ark1'!AG839</f>
        <v>0</v>
      </c>
      <c r="M38" s="201">
        <f>+'Ark1'!AH839</f>
        <v>0</v>
      </c>
      <c r="N38" s="201"/>
      <c r="O38" s="453"/>
      <c r="P38" s="453"/>
      <c r="Q38" s="151"/>
      <c r="R38" s="151"/>
      <c r="S38" s="151"/>
      <c r="U38" s="1">
        <f>+'Ark1'!S839</f>
        <v>0</v>
      </c>
      <c r="W38" s="1">
        <f>+'Ark1'!T839</f>
        <v>0</v>
      </c>
      <c r="Y38" s="93">
        <f>+'Ark1'!U839</f>
        <v>0</v>
      </c>
      <c r="AA38" s="11">
        <f>+'Ark1'!W839</f>
        <v>0</v>
      </c>
      <c r="AC38" s="11">
        <f>+'Ark1'!X839</f>
        <v>0</v>
      </c>
      <c r="AD38" s="11">
        <f>+'Ark1'!Y839</f>
        <v>0</v>
      </c>
      <c r="AE38" s="11">
        <f>+'Ark1'!Z839</f>
        <v>0</v>
      </c>
      <c r="AF38" s="93">
        <f>+'Ark1'!AA839</f>
        <v>0</v>
      </c>
      <c r="AG38" s="1">
        <f>+'Ark1'!AB839</f>
        <v>0</v>
      </c>
      <c r="AH38" s="1">
        <f>+'Ark1'!AC839</f>
        <v>0</v>
      </c>
      <c r="AI38" s="11">
        <f>+'Ark1'!AD839</f>
        <v>0</v>
      </c>
      <c r="AJ38" s="11">
        <f>+'Ark1'!AE839</f>
        <v>0</v>
      </c>
      <c r="AK38" s="11">
        <f>+'Ark1'!AF839</f>
        <v>0</v>
      </c>
      <c r="AL38" s="93" t="e">
        <f t="shared" si="9"/>
        <v>#DIV/0!</v>
      </c>
      <c r="AM38" s="11">
        <f>+'Ark1'!AF839</f>
        <v>0</v>
      </c>
      <c r="AN38" s="45"/>
      <c r="AO38" s="18"/>
    </row>
    <row r="39" spans="1:44">
      <c r="A39" s="45"/>
      <c r="B39">
        <f>+'Ark1'!C840</f>
        <v>2021</v>
      </c>
      <c r="C39">
        <f>+'Ark1'!G840</f>
        <v>2</v>
      </c>
      <c r="D39" s="3" t="str">
        <f t="shared" si="11"/>
        <v>Vest</v>
      </c>
      <c r="E39" s="3">
        <f>+'Ark1'!H840</f>
        <v>2</v>
      </c>
      <c r="F39" s="3" t="s">
        <v>7</v>
      </c>
      <c r="G39">
        <f>+'Ark1'!Q840</f>
        <v>0</v>
      </c>
      <c r="I39">
        <f>+'Ark1'!R840</f>
        <v>0</v>
      </c>
      <c r="K39" s="201">
        <f>+'Ark1'!AG840</f>
        <v>0</v>
      </c>
      <c r="M39" s="201">
        <f>+'Ark1'!AH840</f>
        <v>0</v>
      </c>
      <c r="N39" s="201"/>
      <c r="O39" s="453"/>
      <c r="P39" s="453"/>
      <c r="Q39" s="151"/>
      <c r="R39" s="151"/>
      <c r="S39" s="151"/>
      <c r="U39" s="1">
        <f>+'Ark1'!S840</f>
        <v>0</v>
      </c>
      <c r="W39" s="1">
        <f>+'Ark1'!T840</f>
        <v>0</v>
      </c>
      <c r="Y39" s="93">
        <f>+'Ark1'!U840</f>
        <v>0</v>
      </c>
      <c r="AA39" s="11">
        <f>+'Ark1'!W840</f>
        <v>0</v>
      </c>
      <c r="AC39" s="11">
        <f>+'Ark1'!X840</f>
        <v>0</v>
      </c>
      <c r="AD39" s="11">
        <f>+'Ark1'!Y840</f>
        <v>0</v>
      </c>
      <c r="AE39" s="11">
        <f>+'Ark1'!Z840</f>
        <v>0</v>
      </c>
      <c r="AF39" s="93">
        <f>+'Ark1'!AA840</f>
        <v>0</v>
      </c>
      <c r="AG39" s="1">
        <f>+'Ark1'!AB840</f>
        <v>0</v>
      </c>
      <c r="AH39" s="1">
        <f>+'Ark1'!AC840</f>
        <v>0</v>
      </c>
      <c r="AI39" s="11">
        <f>+'Ark1'!AD840</f>
        <v>0</v>
      </c>
      <c r="AJ39" s="11">
        <f>+'Ark1'!AE840</f>
        <v>0</v>
      </c>
      <c r="AK39" s="11">
        <f>+'Ark1'!AF840</f>
        <v>0</v>
      </c>
      <c r="AL39" s="93" t="e">
        <f t="shared" si="9"/>
        <v>#DIV/0!</v>
      </c>
      <c r="AM39" s="11">
        <f>+'Ark1'!AF840</f>
        <v>0</v>
      </c>
      <c r="AN39" s="45"/>
      <c r="AO39" s="18"/>
    </row>
    <row r="40" spans="1:44">
      <c r="A40" s="45"/>
      <c r="B40">
        <f>+'Ark1'!C841</f>
        <v>2021</v>
      </c>
      <c r="C40">
        <f>+'Ark1'!G841</f>
        <v>3</v>
      </c>
      <c r="D40" s="3" t="str">
        <f t="shared" si="11"/>
        <v>Midt</v>
      </c>
      <c r="E40" s="3">
        <f>+'Ark1'!H841</f>
        <v>1</v>
      </c>
      <c r="F40" s="3" t="s">
        <v>82</v>
      </c>
      <c r="G40">
        <f>+'Ark1'!Q841</f>
        <v>0</v>
      </c>
      <c r="I40">
        <f>+'Ark1'!R841</f>
        <v>0</v>
      </c>
      <c r="K40" s="201">
        <f>+'Ark1'!AG841</f>
        <v>0</v>
      </c>
      <c r="M40" s="201">
        <f>+'Ark1'!AH841</f>
        <v>0</v>
      </c>
      <c r="N40" s="201"/>
      <c r="O40" s="453"/>
      <c r="P40" s="453"/>
      <c r="Q40" s="151"/>
      <c r="R40" s="151"/>
      <c r="S40" s="151"/>
      <c r="U40" s="1">
        <f>+'Ark1'!S841</f>
        <v>0</v>
      </c>
      <c r="W40" s="1">
        <f>+'Ark1'!T841</f>
        <v>0</v>
      </c>
      <c r="Y40" s="93">
        <f>+'Ark1'!U841</f>
        <v>0</v>
      </c>
      <c r="AA40" s="11">
        <f>+'Ark1'!W841</f>
        <v>0</v>
      </c>
      <c r="AC40" s="11">
        <f>+'Ark1'!X841</f>
        <v>0</v>
      </c>
      <c r="AD40" s="11">
        <f>+'Ark1'!Y841</f>
        <v>0</v>
      </c>
      <c r="AE40" s="11">
        <f>+'Ark1'!Z841</f>
        <v>0</v>
      </c>
      <c r="AF40" s="93">
        <f>+'Ark1'!AA841</f>
        <v>0</v>
      </c>
      <c r="AG40" s="1">
        <f>+'Ark1'!AB841</f>
        <v>0</v>
      </c>
      <c r="AH40" s="1">
        <f>+'Ark1'!AC841</f>
        <v>0</v>
      </c>
      <c r="AI40" s="11">
        <f>+'Ark1'!AD841</f>
        <v>0</v>
      </c>
      <c r="AJ40" s="11">
        <f>+'Ark1'!AE841</f>
        <v>0</v>
      </c>
      <c r="AK40" s="11">
        <f>+'Ark1'!AF841</f>
        <v>0</v>
      </c>
      <c r="AL40" s="93" t="e">
        <f t="shared" si="9"/>
        <v>#DIV/0!</v>
      </c>
      <c r="AM40" s="11">
        <f>+'Ark1'!AF841</f>
        <v>0</v>
      </c>
      <c r="AN40" s="45"/>
      <c r="AO40" s="18"/>
    </row>
    <row r="41" spans="1:44">
      <c r="A41" s="45"/>
      <c r="B41">
        <f>+'Ark1'!C842</f>
        <v>2021</v>
      </c>
      <c r="C41">
        <f>+'Ark1'!G842</f>
        <v>3</v>
      </c>
      <c r="D41" s="3" t="str">
        <f t="shared" si="11"/>
        <v>Midt</v>
      </c>
      <c r="E41" s="3">
        <f>+'Ark1'!H842</f>
        <v>2</v>
      </c>
      <c r="F41" s="3" t="s">
        <v>7</v>
      </c>
      <c r="G41">
        <f>+'Ark1'!Q842</f>
        <v>0</v>
      </c>
      <c r="I41">
        <f>+'Ark1'!R842</f>
        <v>0</v>
      </c>
      <c r="K41" s="201">
        <f>+'Ark1'!AG842</f>
        <v>0</v>
      </c>
      <c r="M41" s="201">
        <f>+'Ark1'!AH842</f>
        <v>0</v>
      </c>
      <c r="N41" s="201"/>
      <c r="O41" s="453"/>
      <c r="P41" s="453"/>
      <c r="Q41" s="151"/>
      <c r="R41" s="151"/>
      <c r="S41" s="151"/>
      <c r="U41" s="1">
        <f>+'Ark1'!S842</f>
        <v>0</v>
      </c>
      <c r="W41" s="1">
        <f>+'Ark1'!T842</f>
        <v>0</v>
      </c>
      <c r="Y41" s="93">
        <f>+'Ark1'!U842</f>
        <v>0</v>
      </c>
      <c r="AA41" s="11">
        <f>+'Ark1'!W842</f>
        <v>0</v>
      </c>
      <c r="AC41" s="11">
        <f>+'Ark1'!X842</f>
        <v>0</v>
      </c>
      <c r="AD41" s="11">
        <f>+'Ark1'!Y842</f>
        <v>0</v>
      </c>
      <c r="AE41" s="11">
        <f>+'Ark1'!Z842</f>
        <v>0</v>
      </c>
      <c r="AF41" s="93">
        <f>+'Ark1'!AA842</f>
        <v>0</v>
      </c>
      <c r="AG41" s="1">
        <f>+'Ark1'!AB842</f>
        <v>0</v>
      </c>
      <c r="AH41" s="1">
        <f>+'Ark1'!AC842</f>
        <v>0</v>
      </c>
      <c r="AI41" s="11">
        <f>+'Ark1'!AD842</f>
        <v>0</v>
      </c>
      <c r="AJ41" s="11">
        <f>+'Ark1'!AE842</f>
        <v>0</v>
      </c>
      <c r="AK41" s="11">
        <f>+'Ark1'!AF842</f>
        <v>0</v>
      </c>
      <c r="AL41" s="93" t="e">
        <f t="shared" si="9"/>
        <v>#DIV/0!</v>
      </c>
      <c r="AM41" s="11">
        <f>+'Ark1'!AF842</f>
        <v>0</v>
      </c>
      <c r="AN41" s="45"/>
      <c r="AO41" s="18"/>
    </row>
    <row r="42" spans="1:44">
      <c r="A42" s="45"/>
      <c r="B42">
        <f>+'Ark1'!C843</f>
        <v>2021</v>
      </c>
      <c r="C42">
        <f>+'Ark1'!G843</f>
        <v>4</v>
      </c>
      <c r="D42" s="3" t="str">
        <f t="shared" si="11"/>
        <v>Nord</v>
      </c>
      <c r="E42" s="3">
        <f>+'Ark1'!H843</f>
        <v>1</v>
      </c>
      <c r="F42" s="3" t="s">
        <v>82</v>
      </c>
      <c r="G42">
        <f>+'Ark1'!Q843</f>
        <v>0</v>
      </c>
      <c r="I42">
        <f>+'Ark1'!R843</f>
        <v>0</v>
      </c>
      <c r="K42" s="201">
        <f>+'Ark1'!AG843</f>
        <v>0</v>
      </c>
      <c r="M42" s="201">
        <f>+'Ark1'!AH843</f>
        <v>0</v>
      </c>
      <c r="N42" s="201"/>
      <c r="O42" s="453"/>
      <c r="P42" s="453"/>
      <c r="Q42" s="151"/>
      <c r="R42" s="151"/>
      <c r="S42" s="151"/>
      <c r="U42" s="1">
        <f>+'Ark1'!S843</f>
        <v>0</v>
      </c>
      <c r="W42" s="1">
        <f>+'Ark1'!T843</f>
        <v>0</v>
      </c>
      <c r="Y42" s="93">
        <f>+'Ark1'!U843</f>
        <v>0</v>
      </c>
      <c r="AA42" s="11">
        <f>+'Ark1'!W843</f>
        <v>0</v>
      </c>
      <c r="AC42" s="11">
        <f>+'Ark1'!X843</f>
        <v>0</v>
      </c>
      <c r="AD42" s="11">
        <f>+'Ark1'!Y843</f>
        <v>0</v>
      </c>
      <c r="AE42" s="11">
        <f>+'Ark1'!Z843</f>
        <v>0</v>
      </c>
      <c r="AF42" s="93">
        <f>+'Ark1'!AA843</f>
        <v>0</v>
      </c>
      <c r="AG42" s="1">
        <f>+'Ark1'!AB843</f>
        <v>0</v>
      </c>
      <c r="AH42" s="1">
        <f>+'Ark1'!AC843</f>
        <v>0</v>
      </c>
      <c r="AI42" s="11">
        <f>+'Ark1'!AD843</f>
        <v>0</v>
      </c>
      <c r="AJ42" s="11">
        <f>+'Ark1'!AE843</f>
        <v>0</v>
      </c>
      <c r="AK42" s="11">
        <f>+'Ark1'!AF843</f>
        <v>0</v>
      </c>
      <c r="AL42" s="93" t="e">
        <f t="shared" si="9"/>
        <v>#DIV/0!</v>
      </c>
      <c r="AM42" s="11">
        <f>+'Ark1'!AF843</f>
        <v>0</v>
      </c>
      <c r="AN42" s="45"/>
      <c r="AO42" s="18"/>
    </row>
    <row r="43" spans="1:44">
      <c r="A43" s="45"/>
      <c r="B43">
        <f>+'Ark1'!C844</f>
        <v>2021</v>
      </c>
      <c r="C43">
        <f>+'Ark1'!G844</f>
        <v>4</v>
      </c>
      <c r="D43" s="3" t="str">
        <f t="shared" si="11"/>
        <v>Nord</v>
      </c>
      <c r="E43" s="3">
        <f>+'Ark1'!H844</f>
        <v>2</v>
      </c>
      <c r="F43" s="3" t="s">
        <v>7</v>
      </c>
      <c r="G43">
        <f>+'Ark1'!Q844</f>
        <v>0</v>
      </c>
      <c r="I43">
        <f>+'Ark1'!R844</f>
        <v>0</v>
      </c>
      <c r="K43" s="201">
        <f>+'Ark1'!AG844</f>
        <v>0</v>
      </c>
      <c r="M43" s="201">
        <f>+'Ark1'!AH844</f>
        <v>0</v>
      </c>
      <c r="N43" s="201"/>
      <c r="O43" s="453"/>
      <c r="P43" s="453"/>
      <c r="Q43" s="151"/>
      <c r="R43" s="151"/>
      <c r="S43" s="151"/>
      <c r="U43" s="1">
        <f>+'Ark1'!S844</f>
        <v>0</v>
      </c>
      <c r="W43" s="1">
        <f>+'Ark1'!T844</f>
        <v>0</v>
      </c>
      <c r="Y43" s="93">
        <f>+'Ark1'!U844</f>
        <v>0</v>
      </c>
      <c r="AA43" s="11">
        <f>+'Ark1'!W844</f>
        <v>0</v>
      </c>
      <c r="AC43" s="11">
        <f>+'Ark1'!X844</f>
        <v>0</v>
      </c>
      <c r="AD43" s="11">
        <f>+'Ark1'!Y844</f>
        <v>0</v>
      </c>
      <c r="AE43" s="11">
        <f>+'Ark1'!Z844</f>
        <v>0</v>
      </c>
      <c r="AF43" s="93">
        <f>+'Ark1'!AA844</f>
        <v>0</v>
      </c>
      <c r="AG43" s="1">
        <f>+'Ark1'!AB844</f>
        <v>0</v>
      </c>
      <c r="AH43" s="1">
        <f>+'Ark1'!AC844</f>
        <v>0</v>
      </c>
      <c r="AI43" s="11">
        <f>+'Ark1'!AD844</f>
        <v>0</v>
      </c>
      <c r="AJ43" s="11">
        <f>+'Ark1'!AE844</f>
        <v>0</v>
      </c>
      <c r="AK43" s="11">
        <f>+'Ark1'!AF844</f>
        <v>0</v>
      </c>
      <c r="AL43" s="93" t="e">
        <f t="shared" si="9"/>
        <v>#DIV/0!</v>
      </c>
      <c r="AM43" s="11">
        <f>+'Ark1'!AF844</f>
        <v>0</v>
      </c>
      <c r="AN43" s="45"/>
      <c r="AO43" s="18"/>
    </row>
    <row r="44" spans="1:44">
      <c r="A44" s="45"/>
      <c r="B44" s="52">
        <f>+'Ark1'!C845</f>
        <v>2020</v>
      </c>
      <c r="C44" s="52">
        <f>+'Ark1'!G845</f>
        <v>1</v>
      </c>
      <c r="D44" s="53" t="s">
        <v>442</v>
      </c>
      <c r="E44" s="53">
        <f>+'Ark1'!H845</f>
        <v>1</v>
      </c>
      <c r="F44" s="53" t="s">
        <v>82</v>
      </c>
      <c r="G44" s="52">
        <f>+'Ark1'!Q845</f>
        <v>0</v>
      </c>
      <c r="H44" s="52"/>
      <c r="I44" s="52">
        <f>+'Ark1'!R845</f>
        <v>0</v>
      </c>
      <c r="J44" s="52"/>
      <c r="K44" s="183">
        <f>+'Ark1'!AG845</f>
        <v>0</v>
      </c>
      <c r="L44" s="161"/>
      <c r="M44" s="183">
        <f>+'Ark1'!AH845</f>
        <v>0</v>
      </c>
      <c r="N44" s="183"/>
      <c r="O44" s="452"/>
      <c r="P44" s="452"/>
      <c r="Q44" s="200"/>
      <c r="R44" s="200"/>
      <c r="S44" s="200"/>
      <c r="T44" s="161"/>
      <c r="U44" s="54">
        <f>+'Ark1'!S845</f>
        <v>0</v>
      </c>
      <c r="V44" s="506"/>
      <c r="W44" s="54">
        <f>+'Ark1'!T845</f>
        <v>0</v>
      </c>
      <c r="X44" s="52"/>
      <c r="Y44" s="161">
        <f>+'Ark1'!U845</f>
        <v>0</v>
      </c>
      <c r="Z44" s="161"/>
      <c r="AA44" s="74">
        <f>+'Ark1'!W845</f>
        <v>0</v>
      </c>
      <c r="AB44" s="74"/>
      <c r="AC44" s="74">
        <f>+'Ark1'!X845</f>
        <v>0</v>
      </c>
      <c r="AD44" s="74">
        <f>+'Ark1'!Y845</f>
        <v>0</v>
      </c>
      <c r="AE44" s="74">
        <f>+'Ark1'!Z845</f>
        <v>0</v>
      </c>
      <c r="AF44" s="161">
        <f>+'Ark1'!AA845</f>
        <v>0</v>
      </c>
      <c r="AG44" s="54">
        <f>+'Ark1'!AB845</f>
        <v>0</v>
      </c>
      <c r="AH44" s="54">
        <f>+'Ark1'!AC845</f>
        <v>0</v>
      </c>
      <c r="AI44" s="74">
        <f>+'Ark1'!AD845</f>
        <v>0</v>
      </c>
      <c r="AJ44" s="74">
        <f>+'Ark1'!AE845</f>
        <v>0</v>
      </c>
      <c r="AK44" s="74">
        <f>+'Ark1'!AF845</f>
        <v>0</v>
      </c>
      <c r="AL44" s="161" t="e">
        <f t="shared" si="9"/>
        <v>#DIV/0!</v>
      </c>
      <c r="AM44" s="74">
        <f>+'Ark1'!AF845</f>
        <v>0</v>
      </c>
      <c r="AN44" s="45"/>
      <c r="AO44" s="18"/>
    </row>
    <row r="45" spans="1:44">
      <c r="A45" s="45"/>
      <c r="B45" s="52">
        <f>+'Ark1'!C846</f>
        <v>2020</v>
      </c>
      <c r="C45" s="52">
        <f>+'Ark1'!G846</f>
        <v>1</v>
      </c>
      <c r="D45" s="53" t="s">
        <v>442</v>
      </c>
      <c r="E45" s="53">
        <f>+'Ark1'!H846</f>
        <v>2</v>
      </c>
      <c r="F45" s="53" t="s">
        <v>7</v>
      </c>
      <c r="G45" s="52">
        <f>+'Ark1'!Q846</f>
        <v>0</v>
      </c>
      <c r="H45" s="52"/>
      <c r="I45" s="52">
        <f>+'Ark1'!R846</f>
        <v>0</v>
      </c>
      <c r="J45" s="52"/>
      <c r="K45" s="183">
        <f>+'Ark1'!AG846</f>
        <v>0</v>
      </c>
      <c r="L45" s="161"/>
      <c r="M45" s="183">
        <f>+'Ark1'!AH846</f>
        <v>0</v>
      </c>
      <c r="N45" s="183"/>
      <c r="O45" s="452"/>
      <c r="P45" s="452"/>
      <c r="Q45" s="200"/>
      <c r="R45" s="200"/>
      <c r="S45" s="200"/>
      <c r="T45" s="161"/>
      <c r="U45" s="54">
        <f>+'Ark1'!S846</f>
        <v>0</v>
      </c>
      <c r="V45" s="506"/>
      <c r="W45" s="54">
        <f>+'Ark1'!T846</f>
        <v>0</v>
      </c>
      <c r="X45" s="52"/>
      <c r="Y45" s="161">
        <f>+'Ark1'!U846</f>
        <v>0</v>
      </c>
      <c r="Z45" s="161"/>
      <c r="AA45" s="74">
        <f>+'Ark1'!W846</f>
        <v>0</v>
      </c>
      <c r="AB45" s="74"/>
      <c r="AC45" s="74">
        <f>+'Ark1'!X846</f>
        <v>0</v>
      </c>
      <c r="AD45" s="74">
        <f>+'Ark1'!Y846</f>
        <v>0</v>
      </c>
      <c r="AE45" s="74">
        <f>+'Ark1'!Z846</f>
        <v>0</v>
      </c>
      <c r="AF45" s="161">
        <f>+'Ark1'!AA846</f>
        <v>0</v>
      </c>
      <c r="AG45" s="54">
        <f>+'Ark1'!AB846</f>
        <v>0</v>
      </c>
      <c r="AH45" s="54">
        <f>+'Ark1'!AC846</f>
        <v>0</v>
      </c>
      <c r="AI45" s="74">
        <f>+'Ark1'!AD846</f>
        <v>0</v>
      </c>
      <c r="AJ45" s="74">
        <f>+'Ark1'!AE846</f>
        <v>0</v>
      </c>
      <c r="AK45" s="74">
        <f>+'Ark1'!AF846</f>
        <v>0</v>
      </c>
      <c r="AL45" s="161" t="e">
        <f t="shared" si="9"/>
        <v>#DIV/0!</v>
      </c>
      <c r="AM45" s="74">
        <f>+'Ark1'!AF846</f>
        <v>0</v>
      </c>
      <c r="AN45" s="45"/>
      <c r="AO45" s="18"/>
    </row>
    <row r="46" spans="1:44">
      <c r="A46" s="45"/>
      <c r="B46" s="52">
        <f>+'Ark1'!C847</f>
        <v>2020</v>
      </c>
      <c r="C46" s="52">
        <f>+'Ark1'!G847</f>
        <v>2</v>
      </c>
      <c r="D46" s="53" t="s">
        <v>115</v>
      </c>
      <c r="E46" s="53">
        <f>+'Ark1'!H847</f>
        <v>1</v>
      </c>
      <c r="F46" s="53" t="s">
        <v>82</v>
      </c>
      <c r="G46" s="52">
        <f>+'Ark1'!Q847</f>
        <v>0</v>
      </c>
      <c r="H46" s="52"/>
      <c r="I46" s="52">
        <f>+'Ark1'!R847</f>
        <v>0</v>
      </c>
      <c r="J46" s="52"/>
      <c r="K46" s="183">
        <f>+'Ark1'!AG847</f>
        <v>0</v>
      </c>
      <c r="L46" s="161"/>
      <c r="M46" s="183">
        <f>+'Ark1'!AH847</f>
        <v>0</v>
      </c>
      <c r="N46" s="183"/>
      <c r="O46" s="452"/>
      <c r="P46" s="452"/>
      <c r="Q46" s="200"/>
      <c r="R46" s="200"/>
      <c r="S46" s="200"/>
      <c r="T46" s="161"/>
      <c r="U46" s="54">
        <f>+'Ark1'!S847</f>
        <v>0</v>
      </c>
      <c r="V46" s="506"/>
      <c r="W46" s="54">
        <f>+'Ark1'!T847</f>
        <v>0</v>
      </c>
      <c r="X46" s="52"/>
      <c r="Y46" s="161">
        <f>+'Ark1'!U847</f>
        <v>0</v>
      </c>
      <c r="Z46" s="161"/>
      <c r="AA46" s="74">
        <f>+'Ark1'!W847</f>
        <v>0</v>
      </c>
      <c r="AB46" s="74"/>
      <c r="AC46" s="74">
        <f>+'Ark1'!X847</f>
        <v>0</v>
      </c>
      <c r="AD46" s="74">
        <f>+'Ark1'!Y847</f>
        <v>0</v>
      </c>
      <c r="AE46" s="74">
        <f>+'Ark1'!Z847</f>
        <v>0</v>
      </c>
      <c r="AF46" s="161">
        <f>+'Ark1'!AA847</f>
        <v>0</v>
      </c>
      <c r="AG46" s="54">
        <f>+'Ark1'!AB847</f>
        <v>0</v>
      </c>
      <c r="AH46" s="54">
        <f>+'Ark1'!AC847</f>
        <v>0</v>
      </c>
      <c r="AI46" s="74">
        <f>+'Ark1'!AD847</f>
        <v>0</v>
      </c>
      <c r="AJ46" s="74">
        <f>+'Ark1'!AE847</f>
        <v>0</v>
      </c>
      <c r="AK46" s="74">
        <f>+'Ark1'!AF847</f>
        <v>0</v>
      </c>
      <c r="AL46" s="161" t="e">
        <f t="shared" si="9"/>
        <v>#DIV/0!</v>
      </c>
      <c r="AM46" s="74">
        <f>+'Ark1'!AF847</f>
        <v>0</v>
      </c>
      <c r="AN46" s="45"/>
      <c r="AO46" s="18"/>
    </row>
    <row r="47" spans="1:44">
      <c r="A47" s="45"/>
      <c r="B47" s="52">
        <f>+'Ark1'!C848</f>
        <v>2020</v>
      </c>
      <c r="C47" s="52">
        <f>+'Ark1'!G848</f>
        <v>2</v>
      </c>
      <c r="D47" s="53" t="s">
        <v>115</v>
      </c>
      <c r="E47" s="53">
        <f>+'Ark1'!H848</f>
        <v>2</v>
      </c>
      <c r="F47" s="53" t="s">
        <v>7</v>
      </c>
      <c r="G47" s="52">
        <f>+'Ark1'!Q848</f>
        <v>0</v>
      </c>
      <c r="H47" s="52"/>
      <c r="I47" s="52">
        <f>+'Ark1'!R848</f>
        <v>0</v>
      </c>
      <c r="J47" s="52"/>
      <c r="K47" s="183">
        <f>+'Ark1'!AG848</f>
        <v>0</v>
      </c>
      <c r="L47" s="161"/>
      <c r="M47" s="183">
        <f>+'Ark1'!AH848</f>
        <v>0</v>
      </c>
      <c r="N47" s="183"/>
      <c r="O47" s="452"/>
      <c r="P47" s="452"/>
      <c r="Q47" s="200"/>
      <c r="R47" s="200"/>
      <c r="S47" s="200"/>
      <c r="T47" s="161"/>
      <c r="U47" s="54">
        <f>+'Ark1'!S848</f>
        <v>0</v>
      </c>
      <c r="V47" s="506"/>
      <c r="W47" s="54">
        <f>+'Ark1'!T848</f>
        <v>0</v>
      </c>
      <c r="X47" s="52"/>
      <c r="Y47" s="161">
        <f>+'Ark1'!U848</f>
        <v>0</v>
      </c>
      <c r="Z47" s="161"/>
      <c r="AA47" s="74">
        <f>+'Ark1'!W848</f>
        <v>0</v>
      </c>
      <c r="AB47" s="74"/>
      <c r="AC47" s="74">
        <f>+'Ark1'!X848</f>
        <v>0</v>
      </c>
      <c r="AD47" s="74">
        <f>+'Ark1'!Y848</f>
        <v>0</v>
      </c>
      <c r="AE47" s="74">
        <f>+'Ark1'!Z848</f>
        <v>0</v>
      </c>
      <c r="AF47" s="161">
        <f>+'Ark1'!AA848</f>
        <v>0</v>
      </c>
      <c r="AG47" s="54">
        <f>+'Ark1'!AB848</f>
        <v>0</v>
      </c>
      <c r="AH47" s="54">
        <f>+'Ark1'!AC848</f>
        <v>0</v>
      </c>
      <c r="AI47" s="74">
        <f>+'Ark1'!AD848</f>
        <v>0</v>
      </c>
      <c r="AJ47" s="74">
        <f>+'Ark1'!AE848</f>
        <v>0</v>
      </c>
      <c r="AK47" s="74">
        <f>+'Ark1'!AF848</f>
        <v>0</v>
      </c>
      <c r="AL47" s="161" t="e">
        <f t="shared" si="9"/>
        <v>#DIV/0!</v>
      </c>
      <c r="AM47" s="74">
        <f>+'Ark1'!AF848</f>
        <v>0</v>
      </c>
      <c r="AN47" s="45"/>
      <c r="AO47" s="18"/>
    </row>
    <row r="48" spans="1:44">
      <c r="A48" s="45"/>
      <c r="B48" s="52">
        <f>+'Ark1'!C849</f>
        <v>2020</v>
      </c>
      <c r="C48" s="52">
        <f>+'Ark1'!G849</f>
        <v>3</v>
      </c>
      <c r="D48" s="53" t="s">
        <v>584</v>
      </c>
      <c r="E48" s="53">
        <f>+'Ark1'!H849</f>
        <v>1</v>
      </c>
      <c r="F48" s="53" t="s">
        <v>82</v>
      </c>
      <c r="G48" s="52">
        <f>+'Ark1'!Q849</f>
        <v>0</v>
      </c>
      <c r="H48" s="52"/>
      <c r="I48" s="52">
        <f>+'Ark1'!R849</f>
        <v>0</v>
      </c>
      <c r="J48" s="52"/>
      <c r="K48" s="183">
        <f>+'Ark1'!AG849</f>
        <v>0</v>
      </c>
      <c r="L48" s="161"/>
      <c r="M48" s="183">
        <f>+'Ark1'!AH849</f>
        <v>0</v>
      </c>
      <c r="N48" s="183"/>
      <c r="O48" s="452"/>
      <c r="P48" s="452"/>
      <c r="Q48" s="200"/>
      <c r="R48" s="200"/>
      <c r="S48" s="200"/>
      <c r="T48" s="161"/>
      <c r="U48" s="54">
        <f>+'Ark1'!S849</f>
        <v>0</v>
      </c>
      <c r="V48" s="506"/>
      <c r="W48" s="54">
        <f>+'Ark1'!T849</f>
        <v>0</v>
      </c>
      <c r="X48" s="52"/>
      <c r="Y48" s="161">
        <f>+'Ark1'!U849</f>
        <v>0</v>
      </c>
      <c r="Z48" s="161"/>
      <c r="AA48" s="74">
        <f>+'Ark1'!W849</f>
        <v>0</v>
      </c>
      <c r="AB48" s="74"/>
      <c r="AC48" s="74">
        <f>+'Ark1'!X849</f>
        <v>0</v>
      </c>
      <c r="AD48" s="74">
        <f>+'Ark1'!Y849</f>
        <v>0</v>
      </c>
      <c r="AE48" s="74">
        <f>+'Ark1'!Z849</f>
        <v>0</v>
      </c>
      <c r="AF48" s="161">
        <f>+'Ark1'!AA849</f>
        <v>0</v>
      </c>
      <c r="AG48" s="54">
        <f>+'Ark1'!AB849</f>
        <v>0</v>
      </c>
      <c r="AH48" s="54">
        <f>+'Ark1'!AC849</f>
        <v>0</v>
      </c>
      <c r="AI48" s="74">
        <f>+'Ark1'!AD849</f>
        <v>0</v>
      </c>
      <c r="AJ48" s="74">
        <f>+'Ark1'!AE849</f>
        <v>0</v>
      </c>
      <c r="AK48" s="74">
        <f>+'Ark1'!AF849</f>
        <v>0</v>
      </c>
      <c r="AL48" s="161" t="e">
        <f t="shared" si="9"/>
        <v>#DIV/0!</v>
      </c>
      <c r="AM48" s="74">
        <f>+'Ark1'!AF849</f>
        <v>0</v>
      </c>
      <c r="AN48" s="45"/>
      <c r="AO48" s="18"/>
    </row>
    <row r="49" spans="1:41">
      <c r="A49" s="45"/>
      <c r="B49" s="52">
        <f>+'Ark1'!C850</f>
        <v>2020</v>
      </c>
      <c r="C49" s="52">
        <f>+'Ark1'!G850</f>
        <v>3</v>
      </c>
      <c r="D49" s="53" t="s">
        <v>584</v>
      </c>
      <c r="E49" s="53">
        <f>+'Ark1'!H850</f>
        <v>2</v>
      </c>
      <c r="F49" s="53" t="s">
        <v>7</v>
      </c>
      <c r="G49" s="52">
        <f>+'Ark1'!Q850</f>
        <v>0</v>
      </c>
      <c r="H49" s="52"/>
      <c r="I49" s="52">
        <f>+'Ark1'!R850</f>
        <v>0</v>
      </c>
      <c r="J49" s="52"/>
      <c r="K49" s="183">
        <f>+'Ark1'!AG850</f>
        <v>0</v>
      </c>
      <c r="L49" s="161"/>
      <c r="M49" s="183">
        <f>+'Ark1'!AH850</f>
        <v>0</v>
      </c>
      <c r="N49" s="183"/>
      <c r="O49" s="452"/>
      <c r="P49" s="452"/>
      <c r="Q49" s="200"/>
      <c r="R49" s="200"/>
      <c r="S49" s="200"/>
      <c r="T49" s="161"/>
      <c r="U49" s="54">
        <f>+'Ark1'!S850</f>
        <v>0</v>
      </c>
      <c r="V49" s="506"/>
      <c r="W49" s="54">
        <f>+'Ark1'!T850</f>
        <v>0</v>
      </c>
      <c r="X49" s="52"/>
      <c r="Y49" s="161">
        <f>+'Ark1'!U850</f>
        <v>0</v>
      </c>
      <c r="Z49" s="161"/>
      <c r="AA49" s="74">
        <f>+'Ark1'!W850</f>
        <v>0</v>
      </c>
      <c r="AB49" s="74"/>
      <c r="AC49" s="74">
        <f>+'Ark1'!X850</f>
        <v>0</v>
      </c>
      <c r="AD49" s="74">
        <f>+'Ark1'!Y850</f>
        <v>0</v>
      </c>
      <c r="AE49" s="74">
        <f>+'Ark1'!Z850</f>
        <v>0</v>
      </c>
      <c r="AF49" s="161">
        <f>+'Ark1'!AA850</f>
        <v>0</v>
      </c>
      <c r="AG49" s="54">
        <f>+'Ark1'!AB850</f>
        <v>0</v>
      </c>
      <c r="AH49" s="54">
        <f>+'Ark1'!AC850</f>
        <v>0</v>
      </c>
      <c r="AI49" s="74">
        <f>+'Ark1'!AD850</f>
        <v>0</v>
      </c>
      <c r="AJ49" s="74">
        <f>+'Ark1'!AE850</f>
        <v>0</v>
      </c>
      <c r="AK49" s="74">
        <f>+'Ark1'!AF850</f>
        <v>0</v>
      </c>
      <c r="AL49" s="161" t="e">
        <f t="shared" si="9"/>
        <v>#DIV/0!</v>
      </c>
      <c r="AM49" s="74">
        <f>+'Ark1'!AF850</f>
        <v>0</v>
      </c>
      <c r="AN49" s="45"/>
      <c r="AO49" s="18"/>
    </row>
    <row r="50" spans="1:41">
      <c r="A50" s="45"/>
      <c r="B50" s="52">
        <f>+'Ark1'!C851</f>
        <v>2020</v>
      </c>
      <c r="C50" s="52">
        <f>+'Ark1'!G851</f>
        <v>4</v>
      </c>
      <c r="D50" s="53" t="s">
        <v>116</v>
      </c>
      <c r="E50" s="53">
        <f>+'Ark1'!H851</f>
        <v>1</v>
      </c>
      <c r="F50" s="53" t="s">
        <v>82</v>
      </c>
      <c r="G50" s="52">
        <f>+'Ark1'!Q851</f>
        <v>0</v>
      </c>
      <c r="H50" s="52"/>
      <c r="I50" s="52">
        <f>+'Ark1'!R851</f>
        <v>0</v>
      </c>
      <c r="J50" s="52"/>
      <c r="K50" s="183">
        <f>+'Ark1'!AG851</f>
        <v>0</v>
      </c>
      <c r="L50" s="161"/>
      <c r="M50" s="183">
        <f>+'Ark1'!AH851</f>
        <v>0</v>
      </c>
      <c r="N50" s="183"/>
      <c r="O50" s="452"/>
      <c r="P50" s="452"/>
      <c r="Q50" s="200"/>
      <c r="R50" s="200"/>
      <c r="S50" s="200"/>
      <c r="T50" s="161"/>
      <c r="U50" s="54">
        <f>+'Ark1'!S851</f>
        <v>0</v>
      </c>
      <c r="V50" s="506"/>
      <c r="W50" s="54">
        <f>+'Ark1'!T851</f>
        <v>0</v>
      </c>
      <c r="X50" s="52"/>
      <c r="Y50" s="161">
        <f>+'Ark1'!U851</f>
        <v>0</v>
      </c>
      <c r="Z50" s="161"/>
      <c r="AA50" s="74">
        <f>+'Ark1'!W851</f>
        <v>0</v>
      </c>
      <c r="AB50" s="74"/>
      <c r="AC50" s="74">
        <f>+'Ark1'!X851</f>
        <v>0</v>
      </c>
      <c r="AD50" s="74">
        <f>+'Ark1'!Y851</f>
        <v>0</v>
      </c>
      <c r="AE50" s="74">
        <f>+'Ark1'!Z851</f>
        <v>0</v>
      </c>
      <c r="AF50" s="161">
        <f>+'Ark1'!AA851</f>
        <v>0</v>
      </c>
      <c r="AG50" s="54">
        <f>+'Ark1'!AB851</f>
        <v>0</v>
      </c>
      <c r="AH50" s="54">
        <f>+'Ark1'!AC851</f>
        <v>0</v>
      </c>
      <c r="AI50" s="74">
        <f>+'Ark1'!AD851</f>
        <v>0</v>
      </c>
      <c r="AJ50" s="74">
        <f>+'Ark1'!AE851</f>
        <v>0</v>
      </c>
      <c r="AK50" s="74">
        <f>+'Ark1'!AF851</f>
        <v>0</v>
      </c>
      <c r="AL50" s="161" t="e">
        <f t="shared" si="9"/>
        <v>#DIV/0!</v>
      </c>
      <c r="AM50" s="74">
        <f>+'Ark1'!AF851</f>
        <v>0</v>
      </c>
      <c r="AN50" s="45"/>
    </row>
    <row r="51" spans="1:41">
      <c r="A51" s="45"/>
      <c r="B51" s="52">
        <f>+'Ark1'!C852</f>
        <v>2020</v>
      </c>
      <c r="C51" s="52">
        <f>+'Ark1'!G852</f>
        <v>4</v>
      </c>
      <c r="D51" s="53" t="s">
        <v>116</v>
      </c>
      <c r="E51" s="53">
        <f>+'Ark1'!H852</f>
        <v>2</v>
      </c>
      <c r="F51" s="53" t="s">
        <v>7</v>
      </c>
      <c r="G51" s="52">
        <f>+'Ark1'!Q852</f>
        <v>0</v>
      </c>
      <c r="H51" s="52"/>
      <c r="I51" s="52">
        <f>+'Ark1'!R852</f>
        <v>0</v>
      </c>
      <c r="J51" s="52"/>
      <c r="K51" s="183">
        <f>+'Ark1'!AG852</f>
        <v>0</v>
      </c>
      <c r="L51" s="161"/>
      <c r="M51" s="183">
        <f>+'Ark1'!AH852</f>
        <v>0</v>
      </c>
      <c r="N51" s="183"/>
      <c r="O51" s="452"/>
      <c r="P51" s="452"/>
      <c r="Q51" s="200"/>
      <c r="R51" s="200"/>
      <c r="S51" s="200"/>
      <c r="T51" s="161"/>
      <c r="U51" s="54">
        <f>+'Ark1'!S852</f>
        <v>0</v>
      </c>
      <c r="V51" s="506"/>
      <c r="W51" s="54">
        <f>+'Ark1'!T852</f>
        <v>0</v>
      </c>
      <c r="X51" s="52"/>
      <c r="Y51" s="161">
        <f>+'Ark1'!U852</f>
        <v>0</v>
      </c>
      <c r="Z51" s="161"/>
      <c r="AA51" s="74">
        <f>+'Ark1'!W852</f>
        <v>0</v>
      </c>
      <c r="AB51" s="74"/>
      <c r="AC51" s="74">
        <f>+'Ark1'!X852</f>
        <v>0</v>
      </c>
      <c r="AD51" s="74">
        <f>+'Ark1'!Y852</f>
        <v>0</v>
      </c>
      <c r="AE51" s="74">
        <f>+'Ark1'!Z852</f>
        <v>0</v>
      </c>
      <c r="AF51" s="161">
        <f>+'Ark1'!AA852</f>
        <v>0</v>
      </c>
      <c r="AG51" s="54">
        <f>+'Ark1'!AB852</f>
        <v>0</v>
      </c>
      <c r="AH51" s="54">
        <f>+'Ark1'!AC852</f>
        <v>0</v>
      </c>
      <c r="AI51" s="74">
        <f>+'Ark1'!AD852</f>
        <v>0</v>
      </c>
      <c r="AJ51" s="74">
        <f>+'Ark1'!AE852</f>
        <v>0</v>
      </c>
      <c r="AK51" s="74">
        <f>+'Ark1'!AF852</f>
        <v>0</v>
      </c>
      <c r="AL51" s="161" t="e">
        <f t="shared" si="9"/>
        <v>#DIV/0!</v>
      </c>
      <c r="AM51" s="74">
        <f>+'Ark1'!AF852</f>
        <v>0</v>
      </c>
      <c r="AN51" s="45"/>
      <c r="AO51" s="18"/>
    </row>
    <row r="52" spans="1:41">
      <c r="A52" s="45"/>
      <c r="B52">
        <f>+'Ark1'!C853</f>
        <v>2019</v>
      </c>
      <c r="C52">
        <f>+'Ark1'!G853</f>
        <v>1</v>
      </c>
      <c r="D52" s="3" t="str">
        <f>+D44</f>
        <v>Øst</v>
      </c>
      <c r="E52" s="3">
        <f>+'Ark1'!H853</f>
        <v>1</v>
      </c>
      <c r="F52" s="3" t="s">
        <v>82</v>
      </c>
      <c r="G52">
        <f>+'Ark1'!Q853</f>
        <v>0</v>
      </c>
      <c r="I52">
        <f>+'Ark1'!R853</f>
        <v>0</v>
      </c>
      <c r="K52" s="201">
        <f>+'Ark1'!AG853</f>
        <v>0</v>
      </c>
      <c r="M52" s="201">
        <f>+'Ark1'!AH853</f>
        <v>0</v>
      </c>
      <c r="N52" s="201"/>
      <c r="O52" s="453"/>
      <c r="P52" s="453"/>
      <c r="Q52" s="151"/>
      <c r="R52" s="151"/>
      <c r="S52" s="151"/>
      <c r="U52" s="1">
        <f>+'Ark1'!S853</f>
        <v>0</v>
      </c>
      <c r="W52" s="1">
        <f>+'Ark1'!T853</f>
        <v>0</v>
      </c>
      <c r="Y52" s="93">
        <f>+'Ark1'!U853</f>
        <v>0</v>
      </c>
      <c r="AA52" s="11">
        <f>+'Ark1'!W853</f>
        <v>0</v>
      </c>
      <c r="AC52" s="11">
        <f>+'Ark1'!X853</f>
        <v>0</v>
      </c>
      <c r="AD52" s="11">
        <f>+'Ark1'!Y853</f>
        <v>0</v>
      </c>
      <c r="AE52" s="11">
        <f>+'Ark1'!Z853</f>
        <v>0</v>
      </c>
      <c r="AF52" s="93">
        <f>+'Ark1'!AA853</f>
        <v>0</v>
      </c>
      <c r="AG52" s="1">
        <f>+'Ark1'!AB853</f>
        <v>0</v>
      </c>
      <c r="AH52" s="1">
        <f>+'Ark1'!AC853</f>
        <v>0</v>
      </c>
      <c r="AI52" s="11">
        <f>+'Ark1'!AD853</f>
        <v>0</v>
      </c>
      <c r="AJ52" s="11">
        <f>+'Ark1'!AE853</f>
        <v>0</v>
      </c>
      <c r="AK52" s="11">
        <f>+'Ark1'!AF853</f>
        <v>0</v>
      </c>
      <c r="AL52" s="93" t="e">
        <f t="shared" si="9"/>
        <v>#DIV/0!</v>
      </c>
      <c r="AM52" s="11">
        <f>+'Ark1'!AF853</f>
        <v>0</v>
      </c>
      <c r="AN52" s="45"/>
    </row>
    <row r="53" spans="1:41">
      <c r="A53" s="45"/>
      <c r="B53">
        <f>+'Ark1'!C854</f>
        <v>2019</v>
      </c>
      <c r="C53">
        <f>+'Ark1'!G854</f>
        <v>1</v>
      </c>
      <c r="D53" s="3" t="str">
        <f t="shared" ref="D53:D59" si="12">+D45</f>
        <v>Øst</v>
      </c>
      <c r="E53" s="3">
        <f>+'Ark1'!H854</f>
        <v>2</v>
      </c>
      <c r="F53" s="3" t="s">
        <v>7</v>
      </c>
      <c r="G53">
        <f>+'Ark1'!Q854</f>
        <v>0</v>
      </c>
      <c r="I53">
        <f>+'Ark1'!R854</f>
        <v>0</v>
      </c>
      <c r="K53" s="201">
        <f>+'Ark1'!AG854</f>
        <v>0</v>
      </c>
      <c r="M53" s="201">
        <f>+'Ark1'!AH854</f>
        <v>0</v>
      </c>
      <c r="N53" s="201"/>
      <c r="O53" s="453"/>
      <c r="P53" s="453"/>
      <c r="Q53" s="151"/>
      <c r="R53" s="151"/>
      <c r="S53" s="151"/>
      <c r="U53" s="1">
        <f>+'Ark1'!S854</f>
        <v>0</v>
      </c>
      <c r="W53" s="1">
        <f>+'Ark1'!T854</f>
        <v>0</v>
      </c>
      <c r="Y53" s="93">
        <f>+'Ark1'!U854</f>
        <v>0</v>
      </c>
      <c r="AA53" s="11">
        <f>+'Ark1'!W854</f>
        <v>0</v>
      </c>
      <c r="AC53" s="11">
        <f>+'Ark1'!X854</f>
        <v>0</v>
      </c>
      <c r="AD53" s="11">
        <f>+'Ark1'!Y854</f>
        <v>0</v>
      </c>
      <c r="AE53" s="11">
        <f>+'Ark1'!Z854</f>
        <v>0</v>
      </c>
      <c r="AF53" s="93">
        <f>+'Ark1'!AA854</f>
        <v>0</v>
      </c>
      <c r="AG53" s="1">
        <f>+'Ark1'!AB854</f>
        <v>0</v>
      </c>
      <c r="AH53" s="1">
        <f>+'Ark1'!AC854</f>
        <v>0</v>
      </c>
      <c r="AI53" s="11">
        <f>+'Ark1'!AD854</f>
        <v>0</v>
      </c>
      <c r="AJ53" s="11">
        <f>+'Ark1'!AE854</f>
        <v>0</v>
      </c>
      <c r="AK53" s="11">
        <f>+'Ark1'!AF854</f>
        <v>0</v>
      </c>
      <c r="AL53" s="93" t="e">
        <f t="shared" si="9"/>
        <v>#DIV/0!</v>
      </c>
      <c r="AM53" s="11">
        <f>+'Ark1'!AF854</f>
        <v>0</v>
      </c>
      <c r="AN53" s="45"/>
    </row>
    <row r="54" spans="1:41">
      <c r="A54" s="45"/>
      <c r="B54">
        <f>+'Ark1'!C855</f>
        <v>2019</v>
      </c>
      <c r="C54">
        <f>+'Ark1'!G855</f>
        <v>2</v>
      </c>
      <c r="D54" s="3" t="str">
        <f t="shared" si="12"/>
        <v>Vest</v>
      </c>
      <c r="E54" s="3">
        <f>+'Ark1'!H855</f>
        <v>1</v>
      </c>
      <c r="F54" s="3" t="s">
        <v>82</v>
      </c>
      <c r="G54">
        <f>+'Ark1'!Q855</f>
        <v>0</v>
      </c>
      <c r="I54">
        <f>+'Ark1'!R855</f>
        <v>0</v>
      </c>
      <c r="K54" s="201">
        <f>+'Ark1'!AG855</f>
        <v>0</v>
      </c>
      <c r="M54" s="201">
        <f>+'Ark1'!AH855</f>
        <v>0</v>
      </c>
      <c r="N54" s="201"/>
      <c r="O54" s="453"/>
      <c r="P54" s="453"/>
      <c r="Q54" s="151"/>
      <c r="R54" s="151"/>
      <c r="S54" s="151"/>
      <c r="U54" s="1">
        <f>+'Ark1'!S855</f>
        <v>0</v>
      </c>
      <c r="W54" s="1">
        <f>+'Ark1'!T855</f>
        <v>0</v>
      </c>
      <c r="Y54" s="93">
        <f>+'Ark1'!U855</f>
        <v>0</v>
      </c>
      <c r="AA54" s="11">
        <f>+'Ark1'!W855</f>
        <v>0</v>
      </c>
      <c r="AC54" s="11">
        <f>+'Ark1'!X855</f>
        <v>0</v>
      </c>
      <c r="AD54" s="11">
        <f>+'Ark1'!Y855</f>
        <v>0</v>
      </c>
      <c r="AE54" s="11">
        <f>+'Ark1'!Z855</f>
        <v>0</v>
      </c>
      <c r="AF54" s="93">
        <f>+'Ark1'!AA855</f>
        <v>0</v>
      </c>
      <c r="AG54" s="1">
        <f>+'Ark1'!AB855</f>
        <v>0</v>
      </c>
      <c r="AH54" s="1">
        <f>+'Ark1'!AC855</f>
        <v>0</v>
      </c>
      <c r="AI54" s="11">
        <f>+'Ark1'!AD855</f>
        <v>0</v>
      </c>
      <c r="AJ54" s="11">
        <f>+'Ark1'!AE855</f>
        <v>0</v>
      </c>
      <c r="AK54" s="11">
        <f>+'Ark1'!AF855</f>
        <v>0</v>
      </c>
      <c r="AL54" s="93" t="e">
        <f t="shared" si="9"/>
        <v>#DIV/0!</v>
      </c>
      <c r="AM54" s="11">
        <f>+'Ark1'!AF855</f>
        <v>0</v>
      </c>
      <c r="AN54" s="45"/>
    </row>
    <row r="55" spans="1:41">
      <c r="A55" s="45"/>
      <c r="B55">
        <f>+'Ark1'!C856</f>
        <v>2019</v>
      </c>
      <c r="C55">
        <f>+'Ark1'!G856</f>
        <v>2</v>
      </c>
      <c r="D55" s="3" t="str">
        <f t="shared" si="12"/>
        <v>Vest</v>
      </c>
      <c r="E55" s="3">
        <f>+'Ark1'!H856</f>
        <v>2</v>
      </c>
      <c r="F55" s="3" t="s">
        <v>7</v>
      </c>
      <c r="G55">
        <f>+'Ark1'!Q856</f>
        <v>0</v>
      </c>
      <c r="I55">
        <f>+'Ark1'!R856</f>
        <v>0</v>
      </c>
      <c r="K55" s="201">
        <f>+'Ark1'!AG856</f>
        <v>0</v>
      </c>
      <c r="M55" s="201">
        <f>+'Ark1'!AH856</f>
        <v>0</v>
      </c>
      <c r="N55" s="201"/>
      <c r="O55" s="453"/>
      <c r="P55" s="453"/>
      <c r="Q55" s="151"/>
      <c r="R55" s="151"/>
      <c r="S55" s="151"/>
      <c r="U55" s="1">
        <f>+'Ark1'!S856</f>
        <v>0</v>
      </c>
      <c r="W55" s="1">
        <f>+'Ark1'!T856</f>
        <v>0</v>
      </c>
      <c r="Y55" s="93">
        <f>+'Ark1'!U856</f>
        <v>0</v>
      </c>
      <c r="AA55" s="11">
        <f>+'Ark1'!W856</f>
        <v>0</v>
      </c>
      <c r="AC55" s="11">
        <f>+'Ark1'!X856</f>
        <v>0</v>
      </c>
      <c r="AD55" s="11">
        <f>+'Ark1'!Y856</f>
        <v>0</v>
      </c>
      <c r="AE55" s="11">
        <f>+'Ark1'!Z856</f>
        <v>0</v>
      </c>
      <c r="AF55" s="93">
        <f>+'Ark1'!AA856</f>
        <v>0</v>
      </c>
      <c r="AG55" s="1">
        <f>+'Ark1'!AB856</f>
        <v>0</v>
      </c>
      <c r="AH55" s="1">
        <f>+'Ark1'!AC856</f>
        <v>0</v>
      </c>
      <c r="AI55" s="11">
        <f>+'Ark1'!AD856</f>
        <v>0</v>
      </c>
      <c r="AJ55" s="11">
        <f>+'Ark1'!AE856</f>
        <v>0</v>
      </c>
      <c r="AK55" s="11">
        <f>+'Ark1'!AF856</f>
        <v>0</v>
      </c>
      <c r="AL55" s="93" t="e">
        <f t="shared" si="9"/>
        <v>#DIV/0!</v>
      </c>
      <c r="AM55" s="11">
        <f>+'Ark1'!AF856</f>
        <v>0</v>
      </c>
      <c r="AN55" s="45"/>
      <c r="AO55" s="4"/>
    </row>
    <row r="56" spans="1:41">
      <c r="A56" s="45"/>
      <c r="B56">
        <f>+'Ark1'!C857</f>
        <v>2019</v>
      </c>
      <c r="C56">
        <f>+'Ark1'!G857</f>
        <v>3</v>
      </c>
      <c r="D56" s="3" t="str">
        <f t="shared" si="12"/>
        <v>Midt</v>
      </c>
      <c r="E56" s="3">
        <f>+'Ark1'!H857</f>
        <v>1</v>
      </c>
      <c r="F56" s="3" t="s">
        <v>82</v>
      </c>
      <c r="G56">
        <f>+'Ark1'!Q857</f>
        <v>0</v>
      </c>
      <c r="I56">
        <f>+'Ark1'!R857</f>
        <v>0</v>
      </c>
      <c r="K56" s="201">
        <f>+'Ark1'!AG857</f>
        <v>0</v>
      </c>
      <c r="M56" s="201">
        <f>+'Ark1'!AH857</f>
        <v>0</v>
      </c>
      <c r="N56" s="201"/>
      <c r="O56" s="453"/>
      <c r="P56" s="453"/>
      <c r="Q56" s="151"/>
      <c r="R56" s="151"/>
      <c r="S56" s="151"/>
      <c r="U56" s="1">
        <f>+'Ark1'!S857</f>
        <v>0</v>
      </c>
      <c r="W56" s="1">
        <f>+'Ark1'!T857</f>
        <v>0</v>
      </c>
      <c r="Y56" s="93">
        <f>+'Ark1'!U857</f>
        <v>0</v>
      </c>
      <c r="AA56" s="11">
        <f>+'Ark1'!W857</f>
        <v>0</v>
      </c>
      <c r="AC56" s="11">
        <f>+'Ark1'!X857</f>
        <v>0</v>
      </c>
      <c r="AD56" s="11">
        <f>+'Ark1'!Y857</f>
        <v>0</v>
      </c>
      <c r="AE56" s="11">
        <f>+'Ark1'!Z857</f>
        <v>0</v>
      </c>
      <c r="AF56" s="93">
        <f>+'Ark1'!AA857</f>
        <v>0</v>
      </c>
      <c r="AG56" s="1">
        <f>+'Ark1'!AB857</f>
        <v>0</v>
      </c>
      <c r="AH56" s="1">
        <f>+'Ark1'!AC857</f>
        <v>0</v>
      </c>
      <c r="AI56" s="11">
        <f>+'Ark1'!AD857</f>
        <v>0</v>
      </c>
      <c r="AJ56" s="11">
        <f>+'Ark1'!AE857</f>
        <v>0</v>
      </c>
      <c r="AK56" s="11">
        <f>+'Ark1'!AF857</f>
        <v>0</v>
      </c>
      <c r="AL56" s="93" t="e">
        <f t="shared" si="9"/>
        <v>#DIV/0!</v>
      </c>
      <c r="AM56" s="11">
        <f>+'Ark1'!AF857</f>
        <v>0</v>
      </c>
      <c r="AN56" s="45"/>
      <c r="AO56" s="5"/>
    </row>
    <row r="57" spans="1:41">
      <c r="A57" s="45"/>
      <c r="B57">
        <f>+'Ark1'!C858</f>
        <v>2019</v>
      </c>
      <c r="C57">
        <f>+'Ark1'!G858</f>
        <v>3</v>
      </c>
      <c r="D57" s="3" t="str">
        <f t="shared" si="12"/>
        <v>Midt</v>
      </c>
      <c r="E57" s="3">
        <f>+'Ark1'!H858</f>
        <v>2</v>
      </c>
      <c r="F57" s="3" t="s">
        <v>7</v>
      </c>
      <c r="G57">
        <f>+'Ark1'!Q858</f>
        <v>0</v>
      </c>
      <c r="I57">
        <f>+'Ark1'!R858</f>
        <v>0</v>
      </c>
      <c r="K57" s="201">
        <f>+'Ark1'!AG858</f>
        <v>0</v>
      </c>
      <c r="M57" s="201">
        <f>+'Ark1'!AH858</f>
        <v>0</v>
      </c>
      <c r="N57" s="201"/>
      <c r="O57" s="453"/>
      <c r="P57" s="453"/>
      <c r="Q57" s="151"/>
      <c r="R57" s="151"/>
      <c r="S57" s="151"/>
      <c r="U57" s="1">
        <f>+'Ark1'!S858</f>
        <v>0</v>
      </c>
      <c r="W57" s="1">
        <f>+'Ark1'!T858</f>
        <v>0</v>
      </c>
      <c r="Y57" s="93">
        <f>+'Ark1'!U858</f>
        <v>0</v>
      </c>
      <c r="AA57" s="11">
        <f>+'Ark1'!W858</f>
        <v>0</v>
      </c>
      <c r="AC57" s="11">
        <f>+'Ark1'!X858</f>
        <v>0</v>
      </c>
      <c r="AD57" s="11">
        <f>+'Ark1'!Y858</f>
        <v>0</v>
      </c>
      <c r="AE57" s="11">
        <f>+'Ark1'!Z858</f>
        <v>0</v>
      </c>
      <c r="AF57" s="93">
        <f>+'Ark1'!AA858</f>
        <v>0</v>
      </c>
      <c r="AG57" s="1">
        <f>+'Ark1'!AB858</f>
        <v>0</v>
      </c>
      <c r="AH57" s="1">
        <f>+'Ark1'!AC858</f>
        <v>0</v>
      </c>
      <c r="AI57" s="11">
        <f>+'Ark1'!AD858</f>
        <v>0</v>
      </c>
      <c r="AJ57" s="11">
        <f>+'Ark1'!AE858</f>
        <v>0</v>
      </c>
      <c r="AK57" s="11">
        <f>+'Ark1'!AF858</f>
        <v>0</v>
      </c>
      <c r="AL57" s="93" t="e">
        <f t="shared" si="9"/>
        <v>#DIV/0!</v>
      </c>
      <c r="AM57" s="11">
        <f>+'Ark1'!AF858</f>
        <v>0</v>
      </c>
      <c r="AN57" s="45"/>
      <c r="AO57" s="5"/>
    </row>
    <row r="58" spans="1:41">
      <c r="A58" s="45"/>
      <c r="B58">
        <f>+'Ark1'!C859</f>
        <v>2019</v>
      </c>
      <c r="C58">
        <f>+'Ark1'!G859</f>
        <v>4</v>
      </c>
      <c r="D58" s="3" t="str">
        <f t="shared" si="12"/>
        <v>Nord</v>
      </c>
      <c r="E58" s="3">
        <f>+'Ark1'!H859</f>
        <v>1</v>
      </c>
      <c r="F58" s="3" t="s">
        <v>82</v>
      </c>
      <c r="G58">
        <f>+'Ark1'!Q859</f>
        <v>0</v>
      </c>
      <c r="I58">
        <f>+'Ark1'!R859</f>
        <v>0</v>
      </c>
      <c r="K58" s="201">
        <f>+'Ark1'!AG859</f>
        <v>0</v>
      </c>
      <c r="M58" s="201">
        <f>+'Ark1'!AH859</f>
        <v>0</v>
      </c>
      <c r="N58" s="201"/>
      <c r="O58" s="453"/>
      <c r="P58" s="453"/>
      <c r="Q58" s="151"/>
      <c r="R58" s="151"/>
      <c r="S58" s="151"/>
      <c r="U58" s="1">
        <f>+'Ark1'!S859</f>
        <v>0</v>
      </c>
      <c r="W58" s="1">
        <f>+'Ark1'!T859</f>
        <v>0</v>
      </c>
      <c r="Y58" s="93">
        <f>+'Ark1'!U859</f>
        <v>0</v>
      </c>
      <c r="AA58" s="11">
        <f>+'Ark1'!W859</f>
        <v>0</v>
      </c>
      <c r="AC58" s="11">
        <f>+'Ark1'!X859</f>
        <v>0</v>
      </c>
      <c r="AD58" s="11">
        <f>+'Ark1'!Y859</f>
        <v>0</v>
      </c>
      <c r="AE58" s="11">
        <f>+'Ark1'!Z859</f>
        <v>0</v>
      </c>
      <c r="AF58" s="93">
        <f>+'Ark1'!AA859</f>
        <v>0</v>
      </c>
      <c r="AG58" s="1">
        <f>+'Ark1'!AB859</f>
        <v>0</v>
      </c>
      <c r="AH58" s="1">
        <f>+'Ark1'!AC859</f>
        <v>0</v>
      </c>
      <c r="AI58" s="11">
        <f>+'Ark1'!AD859</f>
        <v>0</v>
      </c>
      <c r="AJ58" s="11">
        <f>+'Ark1'!AE859</f>
        <v>0</v>
      </c>
      <c r="AK58" s="11">
        <f>+'Ark1'!AF859</f>
        <v>0</v>
      </c>
      <c r="AL58" s="93" t="e">
        <f t="shared" si="9"/>
        <v>#DIV/0!</v>
      </c>
      <c r="AM58" s="11">
        <f>+'Ark1'!AF859</f>
        <v>0</v>
      </c>
      <c r="AN58" s="45"/>
      <c r="AO58" s="5"/>
    </row>
    <row r="59" spans="1:41">
      <c r="A59" s="45"/>
      <c r="B59">
        <f>+'Ark1'!C860</f>
        <v>2019</v>
      </c>
      <c r="C59">
        <f>+'Ark1'!G860</f>
        <v>4</v>
      </c>
      <c r="D59" s="3" t="str">
        <f t="shared" si="12"/>
        <v>Nord</v>
      </c>
      <c r="E59" s="3">
        <f>+'Ark1'!H860</f>
        <v>2</v>
      </c>
      <c r="F59" s="3" t="s">
        <v>7</v>
      </c>
      <c r="G59">
        <f>+'Ark1'!Q860</f>
        <v>0</v>
      </c>
      <c r="I59">
        <f>+'Ark1'!R860</f>
        <v>0</v>
      </c>
      <c r="K59" s="201">
        <f>+'Ark1'!AG860</f>
        <v>0</v>
      </c>
      <c r="M59" s="201">
        <f>+'Ark1'!AH860</f>
        <v>0</v>
      </c>
      <c r="N59" s="201"/>
      <c r="O59" s="453"/>
      <c r="P59" s="453"/>
      <c r="Q59" s="151"/>
      <c r="R59" s="151"/>
      <c r="S59" s="151"/>
      <c r="U59" s="1">
        <f>+'Ark1'!S860</f>
        <v>0</v>
      </c>
      <c r="W59" s="1">
        <f>+'Ark1'!T860</f>
        <v>0</v>
      </c>
      <c r="Y59" s="93">
        <f>+'Ark1'!U860</f>
        <v>0</v>
      </c>
      <c r="AA59" s="11">
        <f>+'Ark1'!W860</f>
        <v>0</v>
      </c>
      <c r="AC59" s="11">
        <f>+'Ark1'!X860</f>
        <v>0</v>
      </c>
      <c r="AD59" s="11">
        <f>+'Ark1'!Y860</f>
        <v>0</v>
      </c>
      <c r="AE59" s="11">
        <f>+'Ark1'!Z860</f>
        <v>0</v>
      </c>
      <c r="AF59" s="93">
        <f>+'Ark1'!AA860</f>
        <v>0</v>
      </c>
      <c r="AG59" s="1">
        <f>+'Ark1'!AB860</f>
        <v>0</v>
      </c>
      <c r="AH59" s="1">
        <f>+'Ark1'!AC860</f>
        <v>0</v>
      </c>
      <c r="AI59" s="11">
        <f>+'Ark1'!AD860</f>
        <v>0</v>
      </c>
      <c r="AJ59" s="11">
        <f>+'Ark1'!AE860</f>
        <v>0</v>
      </c>
      <c r="AK59" s="11">
        <f>+'Ark1'!AF860</f>
        <v>0</v>
      </c>
      <c r="AL59" s="93" t="e">
        <f t="shared" si="9"/>
        <v>#DIV/0!</v>
      </c>
      <c r="AM59" s="11">
        <f>+'Ark1'!AF860</f>
        <v>0</v>
      </c>
      <c r="AN59" s="45"/>
      <c r="AO59" s="5"/>
    </row>
    <row r="60" spans="1:41">
      <c r="A60" s="45"/>
      <c r="B60" s="52">
        <f>+'Ark1'!C861</f>
        <v>2018</v>
      </c>
      <c r="C60" s="52">
        <f>+'Ark1'!G861</f>
        <v>1</v>
      </c>
      <c r="D60" s="53" t="str">
        <f>+D51</f>
        <v>Nord</v>
      </c>
      <c r="E60" s="53">
        <f>+'Ark1'!H861</f>
        <v>1</v>
      </c>
      <c r="F60" s="53" t="s">
        <v>82</v>
      </c>
      <c r="G60" s="52">
        <f>+'Ark1'!Q861</f>
        <v>0</v>
      </c>
      <c r="H60" s="52"/>
      <c r="I60" s="52">
        <f>+'Ark1'!R861</f>
        <v>0</v>
      </c>
      <c r="J60" s="52"/>
      <c r="K60" s="183">
        <f>+'Ark1'!AG861</f>
        <v>0</v>
      </c>
      <c r="L60" s="161"/>
      <c r="M60" s="183">
        <f>+'Ark1'!AH861</f>
        <v>0</v>
      </c>
      <c r="N60" s="183"/>
      <c r="O60" s="452"/>
      <c r="P60" s="452"/>
      <c r="Q60" s="200"/>
      <c r="R60" s="200"/>
      <c r="S60" s="200"/>
      <c r="T60" s="161"/>
      <c r="U60" s="54">
        <f>+'Ark1'!S861</f>
        <v>0</v>
      </c>
      <c r="V60" s="506"/>
      <c r="W60" s="54">
        <f>+'Ark1'!T861</f>
        <v>0</v>
      </c>
      <c r="X60" s="52"/>
      <c r="Y60" s="161">
        <f>+'Ark1'!U861</f>
        <v>0</v>
      </c>
      <c r="Z60" s="161"/>
      <c r="AA60" s="74">
        <f>+'Ark1'!W861</f>
        <v>0</v>
      </c>
      <c r="AB60" s="74"/>
      <c r="AC60" s="74">
        <f>+'Ark1'!X861</f>
        <v>0</v>
      </c>
      <c r="AD60" s="74">
        <f>+'Ark1'!Y861</f>
        <v>0</v>
      </c>
      <c r="AE60" s="74">
        <f>+'Ark1'!Z861</f>
        <v>0</v>
      </c>
      <c r="AF60" s="161">
        <f>+'Ark1'!AA861</f>
        <v>0</v>
      </c>
      <c r="AG60" s="54">
        <f>+'Ark1'!AB861</f>
        <v>0</v>
      </c>
      <c r="AH60" s="54">
        <f>+'Ark1'!AC861</f>
        <v>0</v>
      </c>
      <c r="AI60" s="74">
        <f>+'Ark1'!AD861</f>
        <v>0</v>
      </c>
      <c r="AJ60" s="74">
        <f>+'Ark1'!AE861</f>
        <v>0</v>
      </c>
      <c r="AK60" s="74">
        <f>+'Ark1'!AF861</f>
        <v>0</v>
      </c>
      <c r="AL60" s="161" t="e">
        <f t="shared" ref="AL60:AL91" si="13">+Y60/U60</f>
        <v>#DIV/0!</v>
      </c>
      <c r="AM60" s="74">
        <f>+'Ark1'!AF861</f>
        <v>0</v>
      </c>
      <c r="AN60" s="45"/>
      <c r="AO60" s="5"/>
    </row>
    <row r="61" spans="1:41">
      <c r="A61" s="45"/>
      <c r="B61" s="52">
        <f>+'Ark1'!C862</f>
        <v>2018</v>
      </c>
      <c r="C61" s="52">
        <f>+'Ark1'!G862</f>
        <v>1</v>
      </c>
      <c r="D61" s="53" t="str">
        <f t="shared" ref="D61:D67" si="14">+D52</f>
        <v>Øst</v>
      </c>
      <c r="E61" s="53">
        <f>+'Ark1'!H862</f>
        <v>2</v>
      </c>
      <c r="F61" s="53" t="s">
        <v>7</v>
      </c>
      <c r="G61" s="52">
        <f>+'Ark1'!Q862</f>
        <v>0</v>
      </c>
      <c r="H61" s="52"/>
      <c r="I61" s="52">
        <f>+'Ark1'!R862</f>
        <v>0</v>
      </c>
      <c r="J61" s="52"/>
      <c r="K61" s="183">
        <f>+'Ark1'!AG862</f>
        <v>0</v>
      </c>
      <c r="L61" s="161"/>
      <c r="M61" s="183">
        <f>+'Ark1'!AH862</f>
        <v>0</v>
      </c>
      <c r="N61" s="183"/>
      <c r="O61" s="452"/>
      <c r="P61" s="452"/>
      <c r="Q61" s="200"/>
      <c r="R61" s="200"/>
      <c r="S61" s="200"/>
      <c r="T61" s="161"/>
      <c r="U61" s="54">
        <f>+'Ark1'!S862</f>
        <v>0</v>
      </c>
      <c r="V61" s="506"/>
      <c r="W61" s="54">
        <f>+'Ark1'!T862</f>
        <v>0</v>
      </c>
      <c r="X61" s="52"/>
      <c r="Y61" s="161">
        <f>+'Ark1'!U862</f>
        <v>0</v>
      </c>
      <c r="Z61" s="161"/>
      <c r="AA61" s="74">
        <f>+'Ark1'!W862</f>
        <v>0</v>
      </c>
      <c r="AB61" s="74"/>
      <c r="AC61" s="74">
        <f>+'Ark1'!X862</f>
        <v>0</v>
      </c>
      <c r="AD61" s="74">
        <f>+'Ark1'!Y862</f>
        <v>0</v>
      </c>
      <c r="AE61" s="74">
        <f>+'Ark1'!Z862</f>
        <v>0</v>
      </c>
      <c r="AF61" s="161">
        <f>+'Ark1'!AA862</f>
        <v>0</v>
      </c>
      <c r="AG61" s="54">
        <f>+'Ark1'!AB862</f>
        <v>0</v>
      </c>
      <c r="AH61" s="54">
        <f>+'Ark1'!AC862</f>
        <v>0</v>
      </c>
      <c r="AI61" s="74">
        <f>+'Ark1'!AD862</f>
        <v>0</v>
      </c>
      <c r="AJ61" s="74">
        <f>+'Ark1'!AE862</f>
        <v>0</v>
      </c>
      <c r="AK61" s="74">
        <f>+'Ark1'!AF862</f>
        <v>0</v>
      </c>
      <c r="AL61" s="161" t="e">
        <f t="shared" si="13"/>
        <v>#DIV/0!</v>
      </c>
      <c r="AM61" s="74">
        <f>+'Ark1'!AF862</f>
        <v>0</v>
      </c>
      <c r="AN61" s="45"/>
      <c r="AO61" s="5"/>
    </row>
    <row r="62" spans="1:41">
      <c r="A62" s="45"/>
      <c r="B62" s="52">
        <f>+'Ark1'!C863</f>
        <v>2018</v>
      </c>
      <c r="C62" s="52">
        <f>+'Ark1'!G863</f>
        <v>2</v>
      </c>
      <c r="D62" s="53" t="str">
        <f t="shared" si="14"/>
        <v>Øst</v>
      </c>
      <c r="E62" s="53">
        <f>+'Ark1'!H863</f>
        <v>1</v>
      </c>
      <c r="F62" s="53" t="s">
        <v>82</v>
      </c>
      <c r="G62" s="52">
        <f>+'Ark1'!Q863</f>
        <v>0</v>
      </c>
      <c r="H62" s="52"/>
      <c r="I62" s="52">
        <f>+'Ark1'!R863</f>
        <v>0</v>
      </c>
      <c r="J62" s="52"/>
      <c r="K62" s="183">
        <f>+'Ark1'!AG863</f>
        <v>0</v>
      </c>
      <c r="L62" s="161"/>
      <c r="M62" s="183">
        <f>+'Ark1'!AH863</f>
        <v>0</v>
      </c>
      <c r="N62" s="183"/>
      <c r="O62" s="452"/>
      <c r="P62" s="452"/>
      <c r="Q62" s="200"/>
      <c r="R62" s="200"/>
      <c r="S62" s="200"/>
      <c r="T62" s="161"/>
      <c r="U62" s="54">
        <f>+'Ark1'!S863</f>
        <v>0</v>
      </c>
      <c r="V62" s="506"/>
      <c r="W62" s="54">
        <f>+'Ark1'!T863</f>
        <v>0</v>
      </c>
      <c r="X62" s="52"/>
      <c r="Y62" s="161">
        <f>+'Ark1'!U863</f>
        <v>0</v>
      </c>
      <c r="Z62" s="161"/>
      <c r="AA62" s="74">
        <f>+'Ark1'!W863</f>
        <v>0</v>
      </c>
      <c r="AB62" s="74"/>
      <c r="AC62" s="74">
        <f>+'Ark1'!X863</f>
        <v>0</v>
      </c>
      <c r="AD62" s="74">
        <f>+'Ark1'!Y863</f>
        <v>0</v>
      </c>
      <c r="AE62" s="74">
        <f>+'Ark1'!Z863</f>
        <v>0</v>
      </c>
      <c r="AF62" s="161">
        <f>+'Ark1'!AA863</f>
        <v>0</v>
      </c>
      <c r="AG62" s="54">
        <f>+'Ark1'!AB863</f>
        <v>0</v>
      </c>
      <c r="AH62" s="54">
        <f>+'Ark1'!AC863</f>
        <v>0</v>
      </c>
      <c r="AI62" s="74">
        <f>+'Ark1'!AD863</f>
        <v>0</v>
      </c>
      <c r="AJ62" s="74">
        <f>+'Ark1'!AE863</f>
        <v>0</v>
      </c>
      <c r="AK62" s="74">
        <f>+'Ark1'!AF863</f>
        <v>0</v>
      </c>
      <c r="AL62" s="161" t="e">
        <f t="shared" si="13"/>
        <v>#DIV/0!</v>
      </c>
      <c r="AM62" s="74">
        <f>+'Ark1'!AF863</f>
        <v>0</v>
      </c>
      <c r="AN62" s="45"/>
      <c r="AO62" s="5"/>
    </row>
    <row r="63" spans="1:41">
      <c r="A63" s="45"/>
      <c r="B63" s="52">
        <f>+'Ark1'!C864</f>
        <v>2018</v>
      </c>
      <c r="C63" s="52">
        <f>+'Ark1'!G864</f>
        <v>2</v>
      </c>
      <c r="D63" s="53" t="str">
        <f t="shared" si="14"/>
        <v>Vest</v>
      </c>
      <c r="E63" s="53">
        <f>+'Ark1'!H864</f>
        <v>2</v>
      </c>
      <c r="F63" s="53" t="s">
        <v>7</v>
      </c>
      <c r="G63" s="52">
        <f>+'Ark1'!Q864</f>
        <v>0</v>
      </c>
      <c r="H63" s="52"/>
      <c r="I63" s="52">
        <f>+'Ark1'!R864</f>
        <v>0</v>
      </c>
      <c r="J63" s="52"/>
      <c r="K63" s="183">
        <f>+'Ark1'!AG864</f>
        <v>0</v>
      </c>
      <c r="L63" s="161"/>
      <c r="M63" s="183">
        <f>+'Ark1'!AH864</f>
        <v>0</v>
      </c>
      <c r="N63" s="183"/>
      <c r="O63" s="452"/>
      <c r="P63" s="452"/>
      <c r="Q63" s="200"/>
      <c r="R63" s="200"/>
      <c r="S63" s="200"/>
      <c r="T63" s="161"/>
      <c r="U63" s="54">
        <f>+'Ark1'!S864</f>
        <v>0</v>
      </c>
      <c r="V63" s="506"/>
      <c r="W63" s="54">
        <f>+'Ark1'!T864</f>
        <v>0</v>
      </c>
      <c r="X63" s="52"/>
      <c r="Y63" s="161">
        <f>+'Ark1'!U864</f>
        <v>0</v>
      </c>
      <c r="Z63" s="161"/>
      <c r="AA63" s="74">
        <f>+'Ark1'!W864</f>
        <v>0</v>
      </c>
      <c r="AB63" s="74"/>
      <c r="AC63" s="74">
        <f>+'Ark1'!X864</f>
        <v>0</v>
      </c>
      <c r="AD63" s="74">
        <f>+'Ark1'!Y864</f>
        <v>0</v>
      </c>
      <c r="AE63" s="74">
        <f>+'Ark1'!Z864</f>
        <v>0</v>
      </c>
      <c r="AF63" s="161">
        <f>+'Ark1'!AA864</f>
        <v>0</v>
      </c>
      <c r="AG63" s="54">
        <f>+'Ark1'!AB864</f>
        <v>0</v>
      </c>
      <c r="AH63" s="54">
        <f>+'Ark1'!AC864</f>
        <v>0</v>
      </c>
      <c r="AI63" s="74">
        <f>+'Ark1'!AD864</f>
        <v>0</v>
      </c>
      <c r="AJ63" s="74">
        <f>+'Ark1'!AE864</f>
        <v>0</v>
      </c>
      <c r="AK63" s="74">
        <f>+'Ark1'!AF864</f>
        <v>0</v>
      </c>
      <c r="AL63" s="161" t="e">
        <f t="shared" si="13"/>
        <v>#DIV/0!</v>
      </c>
      <c r="AM63" s="74">
        <f>+'Ark1'!AF864</f>
        <v>0</v>
      </c>
      <c r="AN63" s="45"/>
      <c r="AO63" s="5"/>
    </row>
    <row r="64" spans="1:41">
      <c r="A64" s="45"/>
      <c r="B64" s="52">
        <f>+'Ark1'!C865</f>
        <v>2018</v>
      </c>
      <c r="C64" s="52">
        <f>+'Ark1'!G865</f>
        <v>3</v>
      </c>
      <c r="D64" s="53" t="str">
        <f t="shared" si="14"/>
        <v>Vest</v>
      </c>
      <c r="E64" s="53">
        <f>+'Ark1'!H865</f>
        <v>1</v>
      </c>
      <c r="F64" s="53" t="s">
        <v>82</v>
      </c>
      <c r="G64" s="52">
        <f>+'Ark1'!Q865</f>
        <v>0</v>
      </c>
      <c r="H64" s="52"/>
      <c r="I64" s="52">
        <f>+'Ark1'!R865</f>
        <v>0</v>
      </c>
      <c r="J64" s="52"/>
      <c r="K64" s="183">
        <f>+'Ark1'!AG865</f>
        <v>0</v>
      </c>
      <c r="L64" s="161"/>
      <c r="M64" s="183">
        <f>+'Ark1'!AH865</f>
        <v>0</v>
      </c>
      <c r="N64" s="183"/>
      <c r="O64" s="452"/>
      <c r="P64" s="452"/>
      <c r="Q64" s="200"/>
      <c r="R64" s="200"/>
      <c r="S64" s="200"/>
      <c r="T64" s="161"/>
      <c r="U64" s="54">
        <f>+'Ark1'!S865</f>
        <v>0</v>
      </c>
      <c r="V64" s="506"/>
      <c r="W64" s="54">
        <f>+'Ark1'!T865</f>
        <v>0</v>
      </c>
      <c r="X64" s="52"/>
      <c r="Y64" s="161">
        <f>+'Ark1'!U865</f>
        <v>0</v>
      </c>
      <c r="Z64" s="161"/>
      <c r="AA64" s="74">
        <f>+'Ark1'!W865</f>
        <v>0</v>
      </c>
      <c r="AB64" s="74"/>
      <c r="AC64" s="74">
        <f>+'Ark1'!X865</f>
        <v>0</v>
      </c>
      <c r="AD64" s="74">
        <f>+'Ark1'!Y865</f>
        <v>0</v>
      </c>
      <c r="AE64" s="74">
        <f>+'Ark1'!Z865</f>
        <v>0</v>
      </c>
      <c r="AF64" s="161">
        <f>+'Ark1'!AA865</f>
        <v>0</v>
      </c>
      <c r="AG64" s="54">
        <f>+'Ark1'!AB865</f>
        <v>0</v>
      </c>
      <c r="AH64" s="54">
        <f>+'Ark1'!AC865</f>
        <v>0</v>
      </c>
      <c r="AI64" s="74">
        <f>+'Ark1'!AD865</f>
        <v>0</v>
      </c>
      <c r="AJ64" s="74">
        <f>+'Ark1'!AE865</f>
        <v>0</v>
      </c>
      <c r="AK64" s="74">
        <f>+'Ark1'!AF865</f>
        <v>0</v>
      </c>
      <c r="AL64" s="161" t="e">
        <f t="shared" si="13"/>
        <v>#DIV/0!</v>
      </c>
      <c r="AM64" s="74">
        <f>+'Ark1'!AF865</f>
        <v>0</v>
      </c>
      <c r="AN64" s="45"/>
      <c r="AO64" s="5"/>
    </row>
    <row r="65" spans="1:41">
      <c r="A65" s="45"/>
      <c r="B65" s="52">
        <f>+'Ark1'!C866</f>
        <v>2018</v>
      </c>
      <c r="C65" s="52">
        <f>+'Ark1'!G866</f>
        <v>3</v>
      </c>
      <c r="D65" s="53" t="str">
        <f t="shared" si="14"/>
        <v>Midt</v>
      </c>
      <c r="E65" s="53">
        <f>+'Ark1'!H866</f>
        <v>2</v>
      </c>
      <c r="F65" s="53" t="s">
        <v>7</v>
      </c>
      <c r="G65" s="52">
        <f>+'Ark1'!Q866</f>
        <v>0</v>
      </c>
      <c r="H65" s="52"/>
      <c r="I65" s="52">
        <f>+'Ark1'!R866</f>
        <v>0</v>
      </c>
      <c r="J65" s="52"/>
      <c r="K65" s="183">
        <f>+'Ark1'!AG866</f>
        <v>0</v>
      </c>
      <c r="L65" s="161"/>
      <c r="M65" s="183">
        <f>+'Ark1'!AH866</f>
        <v>0</v>
      </c>
      <c r="N65" s="183"/>
      <c r="O65" s="452"/>
      <c r="P65" s="452"/>
      <c r="Q65" s="200"/>
      <c r="R65" s="200"/>
      <c r="S65" s="200"/>
      <c r="T65" s="161"/>
      <c r="U65" s="54">
        <f>+'Ark1'!S866</f>
        <v>0</v>
      </c>
      <c r="V65" s="506"/>
      <c r="W65" s="54">
        <f>+'Ark1'!T866</f>
        <v>0</v>
      </c>
      <c r="X65" s="52"/>
      <c r="Y65" s="161">
        <f>+'Ark1'!U866</f>
        <v>0</v>
      </c>
      <c r="Z65" s="161"/>
      <c r="AA65" s="74">
        <f>+'Ark1'!W866</f>
        <v>0</v>
      </c>
      <c r="AB65" s="74"/>
      <c r="AC65" s="74">
        <f>+'Ark1'!X866</f>
        <v>0</v>
      </c>
      <c r="AD65" s="74">
        <f>+'Ark1'!Y866</f>
        <v>0</v>
      </c>
      <c r="AE65" s="74">
        <f>+'Ark1'!Z866</f>
        <v>0</v>
      </c>
      <c r="AF65" s="161">
        <f>+'Ark1'!AA866</f>
        <v>0</v>
      </c>
      <c r="AG65" s="54">
        <f>+'Ark1'!AB866</f>
        <v>0</v>
      </c>
      <c r="AH65" s="54">
        <f>+'Ark1'!AC866</f>
        <v>0</v>
      </c>
      <c r="AI65" s="74">
        <f>+'Ark1'!AD866</f>
        <v>0</v>
      </c>
      <c r="AJ65" s="74">
        <f>+'Ark1'!AE866</f>
        <v>0</v>
      </c>
      <c r="AK65" s="74">
        <f>+'Ark1'!AF866</f>
        <v>0</v>
      </c>
      <c r="AL65" s="161" t="e">
        <f t="shared" si="13"/>
        <v>#DIV/0!</v>
      </c>
      <c r="AM65" s="74">
        <f>+'Ark1'!AF866</f>
        <v>0</v>
      </c>
      <c r="AN65" s="45"/>
      <c r="AO65" s="5"/>
    </row>
    <row r="66" spans="1:41">
      <c r="A66" s="45"/>
      <c r="B66" s="52">
        <f>+'Ark1'!C867</f>
        <v>2018</v>
      </c>
      <c r="C66" s="52">
        <f>+'Ark1'!G867</f>
        <v>4</v>
      </c>
      <c r="D66" s="53" t="str">
        <f t="shared" si="14"/>
        <v>Midt</v>
      </c>
      <c r="E66" s="53">
        <f>+'Ark1'!H867</f>
        <v>1</v>
      </c>
      <c r="F66" s="53" t="s">
        <v>82</v>
      </c>
      <c r="G66" s="52">
        <f>+'Ark1'!Q867</f>
        <v>0</v>
      </c>
      <c r="H66" s="52"/>
      <c r="I66" s="52">
        <f>+'Ark1'!R867</f>
        <v>0</v>
      </c>
      <c r="J66" s="52"/>
      <c r="K66" s="183">
        <f>+'Ark1'!AG867</f>
        <v>0</v>
      </c>
      <c r="L66" s="161"/>
      <c r="M66" s="183">
        <f>+'Ark1'!AH867</f>
        <v>0</v>
      </c>
      <c r="N66" s="183"/>
      <c r="O66" s="452"/>
      <c r="P66" s="452"/>
      <c r="Q66" s="200"/>
      <c r="R66" s="200"/>
      <c r="S66" s="200"/>
      <c r="T66" s="161"/>
      <c r="U66" s="54">
        <f>+'Ark1'!S867</f>
        <v>0</v>
      </c>
      <c r="V66" s="506"/>
      <c r="W66" s="54">
        <f>+'Ark1'!T867</f>
        <v>0</v>
      </c>
      <c r="X66" s="52"/>
      <c r="Y66" s="161">
        <f>+'Ark1'!U867</f>
        <v>0</v>
      </c>
      <c r="Z66" s="161"/>
      <c r="AA66" s="74">
        <f>+'Ark1'!W867</f>
        <v>0</v>
      </c>
      <c r="AB66" s="74"/>
      <c r="AC66" s="74">
        <f>+'Ark1'!X867</f>
        <v>0</v>
      </c>
      <c r="AD66" s="74">
        <f>+'Ark1'!Y867</f>
        <v>0</v>
      </c>
      <c r="AE66" s="74">
        <f>+'Ark1'!Z867</f>
        <v>0</v>
      </c>
      <c r="AF66" s="161">
        <f>+'Ark1'!AA867</f>
        <v>0</v>
      </c>
      <c r="AG66" s="54">
        <f>+'Ark1'!AB867</f>
        <v>0</v>
      </c>
      <c r="AH66" s="54">
        <f>+'Ark1'!AC867</f>
        <v>0</v>
      </c>
      <c r="AI66" s="74">
        <f>+'Ark1'!AD867</f>
        <v>0</v>
      </c>
      <c r="AJ66" s="74">
        <f>+'Ark1'!AE867</f>
        <v>0</v>
      </c>
      <c r="AK66" s="74">
        <f>+'Ark1'!AF867</f>
        <v>0</v>
      </c>
      <c r="AL66" s="161" t="e">
        <f t="shared" si="13"/>
        <v>#DIV/0!</v>
      </c>
      <c r="AM66" s="74">
        <f>+'Ark1'!AF867</f>
        <v>0</v>
      </c>
      <c r="AN66" s="45"/>
      <c r="AO66" s="5"/>
    </row>
    <row r="67" spans="1:41">
      <c r="A67" s="45"/>
      <c r="B67" s="52">
        <f>+'Ark1'!C868</f>
        <v>2018</v>
      </c>
      <c r="C67" s="52">
        <f>+'Ark1'!G868</f>
        <v>4</v>
      </c>
      <c r="D67" s="53" t="str">
        <f t="shared" si="14"/>
        <v>Nord</v>
      </c>
      <c r="E67" s="53">
        <f>+'Ark1'!H868</f>
        <v>2</v>
      </c>
      <c r="F67" s="53" t="s">
        <v>7</v>
      </c>
      <c r="G67" s="52">
        <f>+'Ark1'!Q868</f>
        <v>0</v>
      </c>
      <c r="H67" s="52"/>
      <c r="I67" s="52">
        <f>+'Ark1'!R868</f>
        <v>0</v>
      </c>
      <c r="J67" s="52"/>
      <c r="K67" s="183">
        <f>+'Ark1'!AG868</f>
        <v>0</v>
      </c>
      <c r="L67" s="161"/>
      <c r="M67" s="183">
        <f>+'Ark1'!AH868</f>
        <v>0</v>
      </c>
      <c r="N67" s="183"/>
      <c r="O67" s="452"/>
      <c r="P67" s="452"/>
      <c r="Q67" s="200"/>
      <c r="R67" s="200"/>
      <c r="S67" s="200"/>
      <c r="T67" s="161"/>
      <c r="U67" s="54">
        <f>+'Ark1'!S868</f>
        <v>0</v>
      </c>
      <c r="V67" s="506"/>
      <c r="W67" s="54">
        <f>+'Ark1'!T868</f>
        <v>0</v>
      </c>
      <c r="X67" s="52"/>
      <c r="Y67" s="161">
        <f>+'Ark1'!U868</f>
        <v>0</v>
      </c>
      <c r="Z67" s="161"/>
      <c r="AA67" s="74">
        <f>+'Ark1'!W868</f>
        <v>0</v>
      </c>
      <c r="AB67" s="74"/>
      <c r="AC67" s="74">
        <f>+'Ark1'!X868</f>
        <v>0</v>
      </c>
      <c r="AD67" s="74">
        <f>+'Ark1'!Y868</f>
        <v>0</v>
      </c>
      <c r="AE67" s="74">
        <f>+'Ark1'!Z868</f>
        <v>0</v>
      </c>
      <c r="AF67" s="161">
        <f>+'Ark1'!AA868</f>
        <v>0</v>
      </c>
      <c r="AG67" s="54">
        <f>+'Ark1'!AB868</f>
        <v>0</v>
      </c>
      <c r="AH67" s="54">
        <f>+'Ark1'!AC868</f>
        <v>0</v>
      </c>
      <c r="AI67" s="74">
        <f>+'Ark1'!AD868</f>
        <v>0</v>
      </c>
      <c r="AJ67" s="74">
        <f>+'Ark1'!AE868</f>
        <v>0</v>
      </c>
      <c r="AK67" s="74">
        <f>+'Ark1'!AF868</f>
        <v>0</v>
      </c>
      <c r="AL67" s="161" t="e">
        <f t="shared" si="13"/>
        <v>#DIV/0!</v>
      </c>
      <c r="AM67" s="74">
        <f>+'Ark1'!AF868</f>
        <v>0</v>
      </c>
      <c r="AN67" s="45"/>
      <c r="AO67" s="5"/>
    </row>
    <row r="68" spans="1:41">
      <c r="A68" s="45"/>
      <c r="B68">
        <f>+'Ark1'!C869</f>
        <v>2017</v>
      </c>
      <c r="C68">
        <f>+'Ark1'!G869</f>
        <v>1</v>
      </c>
      <c r="D68" s="3" t="str">
        <f>+D60</f>
        <v>Nord</v>
      </c>
      <c r="E68" s="3">
        <f>+'Ark1'!H869</f>
        <v>1</v>
      </c>
      <c r="F68" s="3" t="s">
        <v>82</v>
      </c>
      <c r="G68">
        <f>+'Ark1'!Q869</f>
        <v>0</v>
      </c>
      <c r="I68">
        <f>+'Ark1'!R869</f>
        <v>0</v>
      </c>
      <c r="K68" s="201">
        <f>+'Ark1'!AG869</f>
        <v>0</v>
      </c>
      <c r="M68" s="201">
        <f>+'Ark1'!AH869</f>
        <v>0</v>
      </c>
      <c r="N68" s="201"/>
      <c r="O68" s="453"/>
      <c r="P68" s="453"/>
      <c r="Q68" s="151"/>
      <c r="R68" s="151"/>
      <c r="S68" s="151"/>
      <c r="U68" s="1">
        <f>+'Ark1'!S869</f>
        <v>0</v>
      </c>
      <c r="W68" s="1">
        <f>+'Ark1'!T869</f>
        <v>0</v>
      </c>
      <c r="Y68" s="93">
        <f>+'Ark1'!U869</f>
        <v>0</v>
      </c>
      <c r="AA68" s="11">
        <f>+'Ark1'!W869</f>
        <v>0</v>
      </c>
      <c r="AC68" s="11">
        <f>+'Ark1'!X869</f>
        <v>0</v>
      </c>
      <c r="AD68" s="11">
        <f>+'Ark1'!Y869</f>
        <v>0</v>
      </c>
      <c r="AE68" s="11">
        <f>+'Ark1'!Z869</f>
        <v>0</v>
      </c>
      <c r="AF68" s="93">
        <f>+'Ark1'!AA869</f>
        <v>0</v>
      </c>
      <c r="AG68" s="1">
        <f>+'Ark1'!AB869</f>
        <v>0</v>
      </c>
      <c r="AH68" s="1">
        <f>+'Ark1'!AC869</f>
        <v>0</v>
      </c>
      <c r="AI68" s="11">
        <f>+'Ark1'!AD869</f>
        <v>0</v>
      </c>
      <c r="AJ68" s="11">
        <f>+'Ark1'!AE869</f>
        <v>0</v>
      </c>
      <c r="AK68" s="11">
        <f>+'Ark1'!AF869</f>
        <v>0</v>
      </c>
      <c r="AL68" s="93" t="e">
        <f t="shared" si="13"/>
        <v>#DIV/0!</v>
      </c>
      <c r="AM68" s="11">
        <f>+'Ark1'!AF869</f>
        <v>0</v>
      </c>
      <c r="AN68" s="45"/>
      <c r="AO68" s="5"/>
    </row>
    <row r="69" spans="1:41">
      <c r="A69" s="45"/>
      <c r="B69">
        <f>+'Ark1'!C870</f>
        <v>2017</v>
      </c>
      <c r="C69">
        <f>+'Ark1'!G870</f>
        <v>1</v>
      </c>
      <c r="D69" s="3" t="str">
        <f t="shared" ref="D69:D75" si="15">+D61</f>
        <v>Øst</v>
      </c>
      <c r="E69" s="3">
        <f>+'Ark1'!H870</f>
        <v>2</v>
      </c>
      <c r="F69" s="3" t="s">
        <v>7</v>
      </c>
      <c r="G69">
        <f>+'Ark1'!Q870</f>
        <v>0</v>
      </c>
      <c r="I69">
        <f>+'Ark1'!R870</f>
        <v>0</v>
      </c>
      <c r="K69" s="201">
        <f>+'Ark1'!AG870</f>
        <v>0</v>
      </c>
      <c r="M69" s="201">
        <f>+'Ark1'!AH870</f>
        <v>0</v>
      </c>
      <c r="N69" s="201"/>
      <c r="O69" s="453"/>
      <c r="P69" s="453"/>
      <c r="Q69" s="151"/>
      <c r="R69" s="151"/>
      <c r="S69" s="151"/>
      <c r="U69" s="1">
        <f>+'Ark1'!S870</f>
        <v>0</v>
      </c>
      <c r="W69" s="1">
        <f>+'Ark1'!T870</f>
        <v>0</v>
      </c>
      <c r="Y69" s="93">
        <f>+'Ark1'!U870</f>
        <v>0</v>
      </c>
      <c r="AA69" s="11">
        <f>+'Ark1'!W870</f>
        <v>0</v>
      </c>
      <c r="AC69" s="11">
        <f>+'Ark1'!X870</f>
        <v>0</v>
      </c>
      <c r="AD69" s="11">
        <f>+'Ark1'!Y870</f>
        <v>0</v>
      </c>
      <c r="AE69" s="11">
        <f>+'Ark1'!Z870</f>
        <v>0</v>
      </c>
      <c r="AF69" s="93">
        <f>+'Ark1'!AA870</f>
        <v>0</v>
      </c>
      <c r="AG69" s="1">
        <f>+'Ark1'!AB870</f>
        <v>0</v>
      </c>
      <c r="AH69" s="1">
        <f>+'Ark1'!AC870</f>
        <v>0</v>
      </c>
      <c r="AI69" s="11">
        <f>+'Ark1'!AD870</f>
        <v>0</v>
      </c>
      <c r="AJ69" s="11">
        <f>+'Ark1'!AE870</f>
        <v>0</v>
      </c>
      <c r="AK69" s="11">
        <f>+'Ark1'!AF870</f>
        <v>0</v>
      </c>
      <c r="AL69" s="93" t="e">
        <f t="shared" si="13"/>
        <v>#DIV/0!</v>
      </c>
      <c r="AM69" s="11">
        <f>+'Ark1'!AF870</f>
        <v>0</v>
      </c>
      <c r="AN69" s="45"/>
      <c r="AO69" s="5"/>
    </row>
    <row r="70" spans="1:41">
      <c r="A70" s="45"/>
      <c r="B70">
        <f>+'Ark1'!C871</f>
        <v>2017</v>
      </c>
      <c r="C70">
        <f>+'Ark1'!G871</f>
        <v>2</v>
      </c>
      <c r="D70" s="3" t="str">
        <f t="shared" si="15"/>
        <v>Øst</v>
      </c>
      <c r="E70" s="3">
        <f>+'Ark1'!H871</f>
        <v>1</v>
      </c>
      <c r="F70" s="3" t="s">
        <v>82</v>
      </c>
      <c r="G70">
        <f>+'Ark1'!Q871</f>
        <v>0</v>
      </c>
      <c r="I70">
        <f>+'Ark1'!R871</f>
        <v>0</v>
      </c>
      <c r="K70" s="201">
        <f>+'Ark1'!AG871</f>
        <v>0</v>
      </c>
      <c r="M70" s="201">
        <f>+'Ark1'!AH871</f>
        <v>0</v>
      </c>
      <c r="N70" s="201"/>
      <c r="O70" s="453"/>
      <c r="P70" s="453"/>
      <c r="Q70" s="151"/>
      <c r="R70" s="151"/>
      <c r="S70" s="151"/>
      <c r="U70" s="1">
        <f>+'Ark1'!S871</f>
        <v>0</v>
      </c>
      <c r="W70" s="1">
        <f>+'Ark1'!T871</f>
        <v>0</v>
      </c>
      <c r="Y70" s="93">
        <f>+'Ark1'!U871</f>
        <v>0</v>
      </c>
      <c r="AA70" s="11">
        <f>+'Ark1'!W871</f>
        <v>0</v>
      </c>
      <c r="AC70" s="11">
        <f>+'Ark1'!X871</f>
        <v>0</v>
      </c>
      <c r="AD70" s="11">
        <f>+'Ark1'!Y871</f>
        <v>0</v>
      </c>
      <c r="AE70" s="11">
        <f>+'Ark1'!Z871</f>
        <v>0</v>
      </c>
      <c r="AF70" s="93">
        <f>+'Ark1'!AA871</f>
        <v>0</v>
      </c>
      <c r="AG70" s="1">
        <f>+'Ark1'!AB871</f>
        <v>0</v>
      </c>
      <c r="AH70" s="1">
        <f>+'Ark1'!AC871</f>
        <v>0</v>
      </c>
      <c r="AI70" s="11">
        <f>+'Ark1'!AD871</f>
        <v>0</v>
      </c>
      <c r="AJ70" s="11">
        <f>+'Ark1'!AE871</f>
        <v>0</v>
      </c>
      <c r="AK70" s="11">
        <f>+'Ark1'!AF871</f>
        <v>0</v>
      </c>
      <c r="AL70" s="93" t="e">
        <f t="shared" si="13"/>
        <v>#DIV/0!</v>
      </c>
      <c r="AM70" s="11">
        <f>+'Ark1'!AF871</f>
        <v>0</v>
      </c>
      <c r="AN70" s="45"/>
      <c r="AO70" s="5"/>
    </row>
    <row r="71" spans="1:41">
      <c r="A71" s="45"/>
      <c r="B71">
        <f>+'Ark1'!C872</f>
        <v>2017</v>
      </c>
      <c r="C71">
        <f>+'Ark1'!G872</f>
        <v>2</v>
      </c>
      <c r="D71" s="3" t="str">
        <f t="shared" si="15"/>
        <v>Vest</v>
      </c>
      <c r="E71" s="3">
        <f>+'Ark1'!H872</f>
        <v>2</v>
      </c>
      <c r="F71" s="3" t="s">
        <v>7</v>
      </c>
      <c r="G71">
        <f>+'Ark1'!Q872</f>
        <v>0</v>
      </c>
      <c r="I71">
        <f>+'Ark1'!R872</f>
        <v>0</v>
      </c>
      <c r="K71" s="201">
        <f>+'Ark1'!AG872</f>
        <v>0</v>
      </c>
      <c r="M71" s="201">
        <f>+'Ark1'!AH872</f>
        <v>0</v>
      </c>
      <c r="N71" s="201"/>
      <c r="O71" s="453"/>
      <c r="P71" s="453"/>
      <c r="Q71" s="151"/>
      <c r="R71" s="151"/>
      <c r="S71" s="151"/>
      <c r="U71" s="1">
        <f>+'Ark1'!S872</f>
        <v>0</v>
      </c>
      <c r="W71" s="1">
        <f>+'Ark1'!T872</f>
        <v>0</v>
      </c>
      <c r="Y71" s="93">
        <f>+'Ark1'!U872</f>
        <v>0</v>
      </c>
      <c r="AA71" s="11">
        <f>+'Ark1'!W872</f>
        <v>0</v>
      </c>
      <c r="AC71" s="11">
        <f>+'Ark1'!X872</f>
        <v>0</v>
      </c>
      <c r="AD71" s="11">
        <f>+'Ark1'!Y872</f>
        <v>0</v>
      </c>
      <c r="AE71" s="11">
        <f>+'Ark1'!Z872</f>
        <v>0</v>
      </c>
      <c r="AF71" s="93">
        <f>+'Ark1'!AA872</f>
        <v>0</v>
      </c>
      <c r="AG71" s="1">
        <f>+'Ark1'!AB872</f>
        <v>0</v>
      </c>
      <c r="AH71" s="1">
        <f>+'Ark1'!AC872</f>
        <v>0</v>
      </c>
      <c r="AI71" s="11">
        <f>+'Ark1'!AD872</f>
        <v>0</v>
      </c>
      <c r="AJ71" s="11">
        <f>+'Ark1'!AE872</f>
        <v>0</v>
      </c>
      <c r="AK71" s="11">
        <f>+'Ark1'!AF872</f>
        <v>0</v>
      </c>
      <c r="AL71" s="93" t="e">
        <f t="shared" si="13"/>
        <v>#DIV/0!</v>
      </c>
      <c r="AM71" s="11">
        <f>+'Ark1'!AF872</f>
        <v>0</v>
      </c>
      <c r="AN71" s="45"/>
      <c r="AO71" s="5"/>
    </row>
    <row r="72" spans="1:41">
      <c r="A72" s="45"/>
      <c r="B72">
        <f>+'Ark1'!C873</f>
        <v>2017</v>
      </c>
      <c r="C72">
        <f>+'Ark1'!G873</f>
        <v>3</v>
      </c>
      <c r="D72" s="3" t="str">
        <f t="shared" si="15"/>
        <v>Vest</v>
      </c>
      <c r="E72" s="3">
        <f>+'Ark1'!H873</f>
        <v>1</v>
      </c>
      <c r="F72" s="3" t="s">
        <v>82</v>
      </c>
      <c r="G72">
        <f>+'Ark1'!Q873</f>
        <v>0</v>
      </c>
      <c r="I72">
        <f>+'Ark1'!R873</f>
        <v>0</v>
      </c>
      <c r="K72" s="201">
        <f>+'Ark1'!AG873</f>
        <v>0</v>
      </c>
      <c r="M72" s="201">
        <f>+'Ark1'!AH873</f>
        <v>0</v>
      </c>
      <c r="N72" s="201"/>
      <c r="O72" s="453"/>
      <c r="P72" s="453"/>
      <c r="Q72" s="151"/>
      <c r="R72" s="151"/>
      <c r="S72" s="151"/>
      <c r="U72" s="1">
        <f>+'Ark1'!S873</f>
        <v>0</v>
      </c>
      <c r="W72" s="1">
        <f>+'Ark1'!T873</f>
        <v>0</v>
      </c>
      <c r="Y72" s="93">
        <f>+'Ark1'!U873</f>
        <v>0</v>
      </c>
      <c r="AA72" s="11">
        <f>+'Ark1'!W873</f>
        <v>0</v>
      </c>
      <c r="AC72" s="11">
        <f>+'Ark1'!X873</f>
        <v>0</v>
      </c>
      <c r="AD72" s="11">
        <f>+'Ark1'!Y873</f>
        <v>0</v>
      </c>
      <c r="AE72" s="11">
        <f>+'Ark1'!Z873</f>
        <v>0</v>
      </c>
      <c r="AF72" s="93">
        <f>+'Ark1'!AA873</f>
        <v>0</v>
      </c>
      <c r="AG72" s="1">
        <f>+'Ark1'!AB873</f>
        <v>0</v>
      </c>
      <c r="AH72" s="1">
        <f>+'Ark1'!AC873</f>
        <v>0</v>
      </c>
      <c r="AI72" s="11">
        <f>+'Ark1'!AD873</f>
        <v>0</v>
      </c>
      <c r="AJ72" s="11">
        <f>+'Ark1'!AE873</f>
        <v>0</v>
      </c>
      <c r="AK72" s="11">
        <f>+'Ark1'!AF873</f>
        <v>0</v>
      </c>
      <c r="AL72" s="93" t="e">
        <f t="shared" si="13"/>
        <v>#DIV/0!</v>
      </c>
      <c r="AM72" s="11">
        <f>+'Ark1'!AF873</f>
        <v>0</v>
      </c>
      <c r="AN72" s="45"/>
      <c r="AO72" s="5"/>
    </row>
    <row r="73" spans="1:41">
      <c r="A73" s="45"/>
      <c r="B73">
        <f>+'Ark1'!C874</f>
        <v>2017</v>
      </c>
      <c r="C73">
        <f>+'Ark1'!G874</f>
        <v>3</v>
      </c>
      <c r="D73" s="3" t="str">
        <f t="shared" si="15"/>
        <v>Midt</v>
      </c>
      <c r="E73" s="3">
        <f>+'Ark1'!H874</f>
        <v>2</v>
      </c>
      <c r="F73" s="3" t="s">
        <v>7</v>
      </c>
      <c r="G73">
        <f>+'Ark1'!Q874</f>
        <v>0</v>
      </c>
      <c r="I73">
        <f>+'Ark1'!R874</f>
        <v>0</v>
      </c>
      <c r="K73" s="201">
        <f>+'Ark1'!AG874</f>
        <v>0</v>
      </c>
      <c r="M73" s="201">
        <f>+'Ark1'!AH874</f>
        <v>0</v>
      </c>
      <c r="N73" s="201"/>
      <c r="O73" s="453"/>
      <c r="P73" s="453"/>
      <c r="Q73" s="151"/>
      <c r="R73" s="151"/>
      <c r="S73" s="151"/>
      <c r="U73" s="1">
        <f>+'Ark1'!S874</f>
        <v>0</v>
      </c>
      <c r="W73" s="1">
        <f>+'Ark1'!T874</f>
        <v>0</v>
      </c>
      <c r="Y73" s="93">
        <f>+'Ark1'!U874</f>
        <v>0</v>
      </c>
      <c r="AA73" s="11">
        <f>+'Ark1'!W874</f>
        <v>0</v>
      </c>
      <c r="AC73" s="11">
        <f>+'Ark1'!X874</f>
        <v>0</v>
      </c>
      <c r="AD73" s="11">
        <f>+'Ark1'!Y874</f>
        <v>0</v>
      </c>
      <c r="AE73" s="11">
        <f>+'Ark1'!Z874</f>
        <v>0</v>
      </c>
      <c r="AF73" s="93">
        <f>+'Ark1'!AA874</f>
        <v>0</v>
      </c>
      <c r="AG73" s="1">
        <f>+'Ark1'!AB874</f>
        <v>0</v>
      </c>
      <c r="AH73" s="1">
        <f>+'Ark1'!AC874</f>
        <v>0</v>
      </c>
      <c r="AI73" s="11">
        <f>+'Ark1'!AD874</f>
        <v>0</v>
      </c>
      <c r="AJ73" s="11">
        <f>+'Ark1'!AE874</f>
        <v>0</v>
      </c>
      <c r="AK73" s="11">
        <f>+'Ark1'!AF874</f>
        <v>0</v>
      </c>
      <c r="AL73" s="93" t="e">
        <f t="shared" si="13"/>
        <v>#DIV/0!</v>
      </c>
      <c r="AM73" s="11">
        <f>+'Ark1'!AF874</f>
        <v>0</v>
      </c>
      <c r="AN73" s="45"/>
    </row>
    <row r="74" spans="1:41">
      <c r="A74" s="45"/>
      <c r="B74">
        <f>+'Ark1'!C875</f>
        <v>2017</v>
      </c>
      <c r="C74">
        <f>+'Ark1'!G875</f>
        <v>4</v>
      </c>
      <c r="D74" s="3" t="str">
        <f t="shared" si="15"/>
        <v>Midt</v>
      </c>
      <c r="E74" s="3">
        <f>+'Ark1'!H875</f>
        <v>1</v>
      </c>
      <c r="F74" s="3" t="s">
        <v>82</v>
      </c>
      <c r="G74">
        <f>+'Ark1'!Q875</f>
        <v>0</v>
      </c>
      <c r="I74">
        <f>+'Ark1'!R875</f>
        <v>0</v>
      </c>
      <c r="K74" s="201">
        <f>+'Ark1'!AG875</f>
        <v>0</v>
      </c>
      <c r="M74" s="201">
        <f>+'Ark1'!AH875</f>
        <v>0</v>
      </c>
      <c r="N74" s="201"/>
      <c r="O74" s="453"/>
      <c r="P74" s="453"/>
      <c r="Q74" s="151"/>
      <c r="R74" s="151"/>
      <c r="S74" s="151"/>
      <c r="U74" s="1">
        <f>+'Ark1'!S875</f>
        <v>0</v>
      </c>
      <c r="W74" s="1">
        <f>+'Ark1'!T875</f>
        <v>0</v>
      </c>
      <c r="Y74" s="93">
        <f>+'Ark1'!U875</f>
        <v>0</v>
      </c>
      <c r="AA74" s="11">
        <f>+'Ark1'!W875</f>
        <v>0</v>
      </c>
      <c r="AC74" s="11">
        <f>+'Ark1'!X875</f>
        <v>0</v>
      </c>
      <c r="AD74" s="11">
        <f>+'Ark1'!Y875</f>
        <v>0</v>
      </c>
      <c r="AE74" s="11">
        <f>+'Ark1'!Z875</f>
        <v>0</v>
      </c>
      <c r="AF74" s="93">
        <f>+'Ark1'!AA875</f>
        <v>0</v>
      </c>
      <c r="AG74" s="1">
        <f>+'Ark1'!AB875</f>
        <v>0</v>
      </c>
      <c r="AH74" s="1">
        <f>+'Ark1'!AC875</f>
        <v>0</v>
      </c>
      <c r="AI74" s="11">
        <f>+'Ark1'!AD875</f>
        <v>0</v>
      </c>
      <c r="AJ74" s="11">
        <f>+'Ark1'!AE875</f>
        <v>0</v>
      </c>
      <c r="AK74" s="11">
        <f>+'Ark1'!AF875</f>
        <v>0</v>
      </c>
      <c r="AL74" s="93" t="e">
        <f t="shared" si="13"/>
        <v>#DIV/0!</v>
      </c>
      <c r="AM74" s="11">
        <f>+'Ark1'!AF875</f>
        <v>0</v>
      </c>
      <c r="AN74" s="45"/>
      <c r="AO74" s="5"/>
    </row>
    <row r="75" spans="1:41">
      <c r="A75" s="45"/>
      <c r="B75">
        <f>+'Ark1'!C876</f>
        <v>2017</v>
      </c>
      <c r="C75">
        <f>+'Ark1'!G876</f>
        <v>4</v>
      </c>
      <c r="D75" s="3" t="str">
        <f t="shared" si="15"/>
        <v>Nord</v>
      </c>
      <c r="E75" s="3">
        <f>+'Ark1'!H876</f>
        <v>2</v>
      </c>
      <c r="F75" s="3" t="s">
        <v>7</v>
      </c>
      <c r="G75">
        <f>+'Ark1'!Q876</f>
        <v>0</v>
      </c>
      <c r="I75">
        <f>+'Ark1'!R876</f>
        <v>0</v>
      </c>
      <c r="K75" s="201">
        <f>+'Ark1'!AG876</f>
        <v>0</v>
      </c>
      <c r="M75" s="201">
        <f>+'Ark1'!AH876</f>
        <v>0</v>
      </c>
      <c r="N75" s="201"/>
      <c r="O75" s="453"/>
      <c r="P75" s="453"/>
      <c r="Q75" s="151"/>
      <c r="R75" s="151"/>
      <c r="S75" s="151"/>
      <c r="U75" s="1">
        <f>+'Ark1'!S876</f>
        <v>0</v>
      </c>
      <c r="W75" s="1">
        <f>+'Ark1'!T876</f>
        <v>0</v>
      </c>
      <c r="Y75" s="93">
        <f>+'Ark1'!U876</f>
        <v>0</v>
      </c>
      <c r="AA75" s="11">
        <f>+'Ark1'!W876</f>
        <v>0</v>
      </c>
      <c r="AC75" s="11">
        <f>+'Ark1'!X876</f>
        <v>0</v>
      </c>
      <c r="AD75" s="11">
        <f>+'Ark1'!Y876</f>
        <v>0</v>
      </c>
      <c r="AE75" s="11">
        <f>+'Ark1'!Z876</f>
        <v>0</v>
      </c>
      <c r="AF75" s="93">
        <f>+'Ark1'!AA876</f>
        <v>0</v>
      </c>
      <c r="AG75" s="1">
        <f>+'Ark1'!AB876</f>
        <v>0</v>
      </c>
      <c r="AH75" s="1">
        <f>+'Ark1'!AC876</f>
        <v>0</v>
      </c>
      <c r="AI75" s="11">
        <f>+'Ark1'!AD876</f>
        <v>0</v>
      </c>
      <c r="AJ75" s="11">
        <f>+'Ark1'!AE876</f>
        <v>0</v>
      </c>
      <c r="AK75" s="11">
        <f>+'Ark1'!AF876</f>
        <v>0</v>
      </c>
      <c r="AL75" s="93" t="e">
        <f t="shared" si="13"/>
        <v>#DIV/0!</v>
      </c>
      <c r="AM75" s="11">
        <f>+'Ark1'!AF876</f>
        <v>0</v>
      </c>
      <c r="AN75" s="45"/>
    </row>
    <row r="76" spans="1:41">
      <c r="A76" s="45"/>
      <c r="B76" s="52">
        <f>+'Ark1'!C877</f>
        <v>2016</v>
      </c>
      <c r="C76" s="52">
        <f>+'Ark1'!G877</f>
        <v>1</v>
      </c>
      <c r="D76" s="53" t="s">
        <v>442</v>
      </c>
      <c r="E76" s="53">
        <f>+'Ark1'!H877</f>
        <v>1</v>
      </c>
      <c r="F76" s="53" t="s">
        <v>82</v>
      </c>
      <c r="G76" s="52">
        <f>+'Ark1'!Q877</f>
        <v>0</v>
      </c>
      <c r="H76" s="52"/>
      <c r="I76" s="52">
        <f>+'Ark1'!R877</f>
        <v>0</v>
      </c>
      <c r="J76" s="52"/>
      <c r="K76" s="183">
        <f>+'Ark1'!AG877</f>
        <v>0</v>
      </c>
      <c r="L76" s="161"/>
      <c r="M76" s="183">
        <f>+'Ark1'!AH877</f>
        <v>0</v>
      </c>
      <c r="N76" s="183"/>
      <c r="O76" s="452"/>
      <c r="P76" s="452"/>
      <c r="Q76" s="200"/>
      <c r="R76" s="200"/>
      <c r="S76" s="200"/>
      <c r="T76" s="161"/>
      <c r="U76" s="54">
        <f>+'Ark1'!S877</f>
        <v>0</v>
      </c>
      <c r="V76" s="506"/>
      <c r="W76" s="54">
        <f>+'Ark1'!T877</f>
        <v>0</v>
      </c>
      <c r="X76" s="52"/>
      <c r="Y76" s="161">
        <f>+'Ark1'!U877</f>
        <v>0</v>
      </c>
      <c r="Z76" s="161"/>
      <c r="AA76" s="74">
        <f>+'Ark1'!W877</f>
        <v>0</v>
      </c>
      <c r="AB76" s="74"/>
      <c r="AC76" s="74">
        <f>+'Ark1'!X877</f>
        <v>0</v>
      </c>
      <c r="AD76" s="74">
        <f>+'Ark1'!Y877</f>
        <v>0</v>
      </c>
      <c r="AE76" s="74">
        <f>+'Ark1'!Z877</f>
        <v>0</v>
      </c>
      <c r="AF76" s="161">
        <f>+'Ark1'!AA877</f>
        <v>0</v>
      </c>
      <c r="AG76" s="54">
        <f>+'Ark1'!AB877</f>
        <v>0</v>
      </c>
      <c r="AH76" s="54">
        <f>+'Ark1'!AC877</f>
        <v>0</v>
      </c>
      <c r="AI76" s="74">
        <f>+'Ark1'!AD877</f>
        <v>0</v>
      </c>
      <c r="AJ76" s="74">
        <f>+'Ark1'!AE877</f>
        <v>0</v>
      </c>
      <c r="AK76" s="74">
        <f>+'Ark1'!AF877</f>
        <v>0</v>
      </c>
      <c r="AL76" s="161" t="e">
        <f t="shared" si="13"/>
        <v>#DIV/0!</v>
      </c>
      <c r="AM76" s="74">
        <f>+'Ark1'!AF877</f>
        <v>0</v>
      </c>
      <c r="AN76" s="45"/>
    </row>
    <row r="77" spans="1:41">
      <c r="A77" s="45"/>
      <c r="B77" s="52">
        <f>+'Ark1'!C878</f>
        <v>2016</v>
      </c>
      <c r="C77" s="52">
        <f>+'Ark1'!G878</f>
        <v>1</v>
      </c>
      <c r="D77" s="53" t="s">
        <v>442</v>
      </c>
      <c r="E77" s="53">
        <f>+'Ark1'!H878</f>
        <v>2</v>
      </c>
      <c r="F77" s="53" t="s">
        <v>7</v>
      </c>
      <c r="G77" s="52">
        <f>+'Ark1'!Q878</f>
        <v>0</v>
      </c>
      <c r="H77" s="52"/>
      <c r="I77" s="52">
        <f>+'Ark1'!R878</f>
        <v>0</v>
      </c>
      <c r="J77" s="52"/>
      <c r="K77" s="183">
        <f>+'Ark1'!AG878</f>
        <v>0</v>
      </c>
      <c r="L77" s="161"/>
      <c r="M77" s="183">
        <f>+'Ark1'!AH878</f>
        <v>0</v>
      </c>
      <c r="N77" s="183"/>
      <c r="O77" s="452"/>
      <c r="P77" s="452"/>
      <c r="Q77" s="200"/>
      <c r="R77" s="200"/>
      <c r="S77" s="200"/>
      <c r="T77" s="161"/>
      <c r="U77" s="54">
        <f>+'Ark1'!S878</f>
        <v>0</v>
      </c>
      <c r="V77" s="506"/>
      <c r="W77" s="54">
        <f>+'Ark1'!T878</f>
        <v>0</v>
      </c>
      <c r="X77" s="52"/>
      <c r="Y77" s="161">
        <f>+'Ark1'!U878</f>
        <v>0</v>
      </c>
      <c r="Z77" s="161"/>
      <c r="AA77" s="74">
        <f>+'Ark1'!W878</f>
        <v>0</v>
      </c>
      <c r="AB77" s="74"/>
      <c r="AC77" s="74">
        <f>+'Ark1'!X878</f>
        <v>0</v>
      </c>
      <c r="AD77" s="74">
        <f>+'Ark1'!Y878</f>
        <v>0</v>
      </c>
      <c r="AE77" s="74">
        <f>+'Ark1'!Z878</f>
        <v>0</v>
      </c>
      <c r="AF77" s="161">
        <f>+'Ark1'!AA878</f>
        <v>0</v>
      </c>
      <c r="AG77" s="54">
        <f>+'Ark1'!AB878</f>
        <v>0</v>
      </c>
      <c r="AH77" s="54">
        <f>+'Ark1'!AC878</f>
        <v>0</v>
      </c>
      <c r="AI77" s="74">
        <f>+'Ark1'!AD878</f>
        <v>0</v>
      </c>
      <c r="AJ77" s="74">
        <f>+'Ark1'!AE878</f>
        <v>0</v>
      </c>
      <c r="AK77" s="74">
        <f>+'Ark1'!AF878</f>
        <v>0</v>
      </c>
      <c r="AL77" s="161" t="e">
        <f t="shared" si="13"/>
        <v>#DIV/0!</v>
      </c>
      <c r="AM77" s="74">
        <f>+'Ark1'!AF878</f>
        <v>0</v>
      </c>
      <c r="AN77" s="45"/>
      <c r="AO77" s="2"/>
    </row>
    <row r="78" spans="1:41">
      <c r="A78" s="45"/>
      <c r="B78" s="52">
        <f>+'Ark1'!C879</f>
        <v>2016</v>
      </c>
      <c r="C78" s="52">
        <f>+'Ark1'!G879</f>
        <v>2</v>
      </c>
      <c r="D78" s="53" t="s">
        <v>115</v>
      </c>
      <c r="E78" s="53">
        <f>+'Ark1'!H879</f>
        <v>1</v>
      </c>
      <c r="F78" s="53" t="s">
        <v>82</v>
      </c>
      <c r="G78" s="52">
        <f>+'Ark1'!Q879</f>
        <v>0</v>
      </c>
      <c r="H78" s="52"/>
      <c r="I78" s="52">
        <f>+'Ark1'!R879</f>
        <v>0</v>
      </c>
      <c r="J78" s="52"/>
      <c r="K78" s="183">
        <f>+'Ark1'!AG879</f>
        <v>0</v>
      </c>
      <c r="L78" s="161"/>
      <c r="M78" s="183">
        <f>+'Ark1'!AH879</f>
        <v>0</v>
      </c>
      <c r="N78" s="183"/>
      <c r="O78" s="452"/>
      <c r="P78" s="452"/>
      <c r="Q78" s="200"/>
      <c r="R78" s="200"/>
      <c r="S78" s="200"/>
      <c r="T78" s="161"/>
      <c r="U78" s="54">
        <f>+'Ark1'!S879</f>
        <v>0</v>
      </c>
      <c r="V78" s="506"/>
      <c r="W78" s="54">
        <f>+'Ark1'!T879</f>
        <v>0</v>
      </c>
      <c r="X78" s="52"/>
      <c r="Y78" s="161">
        <f>+'Ark1'!U879</f>
        <v>0</v>
      </c>
      <c r="Z78" s="161"/>
      <c r="AA78" s="74">
        <f>+'Ark1'!W879</f>
        <v>0</v>
      </c>
      <c r="AB78" s="74"/>
      <c r="AC78" s="74">
        <f>+'Ark1'!X879</f>
        <v>0</v>
      </c>
      <c r="AD78" s="74">
        <f>+'Ark1'!Y879</f>
        <v>0</v>
      </c>
      <c r="AE78" s="74">
        <f>+'Ark1'!Z879</f>
        <v>0</v>
      </c>
      <c r="AF78" s="161">
        <f>+'Ark1'!AA879</f>
        <v>0</v>
      </c>
      <c r="AG78" s="54">
        <f>+'Ark1'!AB879</f>
        <v>0</v>
      </c>
      <c r="AH78" s="54">
        <f>+'Ark1'!AC879</f>
        <v>0</v>
      </c>
      <c r="AI78" s="74">
        <f>+'Ark1'!AD879</f>
        <v>0</v>
      </c>
      <c r="AJ78" s="74">
        <f>+'Ark1'!AE879</f>
        <v>0</v>
      </c>
      <c r="AK78" s="74">
        <f>+'Ark1'!AF879</f>
        <v>0</v>
      </c>
      <c r="AL78" s="161" t="e">
        <f t="shared" si="13"/>
        <v>#DIV/0!</v>
      </c>
      <c r="AM78" s="74">
        <f>+'Ark1'!AF879</f>
        <v>0</v>
      </c>
      <c r="AN78" s="45"/>
      <c r="AO78" s="4"/>
    </row>
    <row r="79" spans="1:41">
      <c r="A79" s="45"/>
      <c r="B79" s="52">
        <f>+'Ark1'!C880</f>
        <v>2016</v>
      </c>
      <c r="C79" s="52">
        <f>+'Ark1'!G880</f>
        <v>2</v>
      </c>
      <c r="D79" s="53" t="s">
        <v>115</v>
      </c>
      <c r="E79" s="53">
        <f>+'Ark1'!H880</f>
        <v>2</v>
      </c>
      <c r="F79" s="53" t="s">
        <v>7</v>
      </c>
      <c r="G79" s="52">
        <f>+'Ark1'!Q880</f>
        <v>0</v>
      </c>
      <c r="H79" s="52"/>
      <c r="I79" s="52">
        <f>+'Ark1'!R880</f>
        <v>0</v>
      </c>
      <c r="J79" s="52"/>
      <c r="K79" s="183">
        <f>+'Ark1'!AG880</f>
        <v>0</v>
      </c>
      <c r="L79" s="161"/>
      <c r="M79" s="183">
        <f>+'Ark1'!AH880</f>
        <v>0</v>
      </c>
      <c r="N79" s="183"/>
      <c r="O79" s="452"/>
      <c r="P79" s="452"/>
      <c r="Q79" s="200"/>
      <c r="R79" s="200"/>
      <c r="S79" s="200"/>
      <c r="T79" s="161"/>
      <c r="U79" s="54">
        <f>+'Ark1'!S880</f>
        <v>0</v>
      </c>
      <c r="V79" s="506"/>
      <c r="W79" s="54">
        <f>+'Ark1'!T880</f>
        <v>0</v>
      </c>
      <c r="X79" s="52"/>
      <c r="Y79" s="161">
        <f>+'Ark1'!U880</f>
        <v>0</v>
      </c>
      <c r="Z79" s="161"/>
      <c r="AA79" s="74">
        <f>+'Ark1'!W880</f>
        <v>0</v>
      </c>
      <c r="AB79" s="74"/>
      <c r="AC79" s="74">
        <f>+'Ark1'!X880</f>
        <v>0</v>
      </c>
      <c r="AD79" s="74">
        <f>+'Ark1'!Y880</f>
        <v>0</v>
      </c>
      <c r="AE79" s="74">
        <f>+'Ark1'!Z880</f>
        <v>0</v>
      </c>
      <c r="AF79" s="161">
        <f>+'Ark1'!AA880</f>
        <v>0</v>
      </c>
      <c r="AG79" s="54">
        <f>+'Ark1'!AB880</f>
        <v>0</v>
      </c>
      <c r="AH79" s="54">
        <f>+'Ark1'!AC880</f>
        <v>0</v>
      </c>
      <c r="AI79" s="74">
        <f>+'Ark1'!AD880</f>
        <v>0</v>
      </c>
      <c r="AJ79" s="74">
        <f>+'Ark1'!AE880</f>
        <v>0</v>
      </c>
      <c r="AK79" s="74">
        <f>+'Ark1'!AF880</f>
        <v>0</v>
      </c>
      <c r="AL79" s="161" t="e">
        <f t="shared" si="13"/>
        <v>#DIV/0!</v>
      </c>
      <c r="AM79" s="74">
        <f>+'Ark1'!AF880</f>
        <v>0</v>
      </c>
      <c r="AN79" s="45"/>
      <c r="AO79" s="5"/>
    </row>
    <row r="80" spans="1:41">
      <c r="A80" s="45"/>
      <c r="B80" s="52">
        <f>+'Ark1'!C881</f>
        <v>2016</v>
      </c>
      <c r="C80" s="52">
        <f>+'Ark1'!G881</f>
        <v>3</v>
      </c>
      <c r="D80" s="53" t="s">
        <v>584</v>
      </c>
      <c r="E80" s="53">
        <f>+'Ark1'!H881</f>
        <v>1</v>
      </c>
      <c r="F80" s="53" t="s">
        <v>82</v>
      </c>
      <c r="G80" s="52">
        <f>+'Ark1'!Q881</f>
        <v>0</v>
      </c>
      <c r="H80" s="52"/>
      <c r="I80" s="52">
        <f>+'Ark1'!R881</f>
        <v>0</v>
      </c>
      <c r="J80" s="52"/>
      <c r="K80" s="183">
        <f>+'Ark1'!AG881</f>
        <v>0</v>
      </c>
      <c r="L80" s="161"/>
      <c r="M80" s="183">
        <f>+'Ark1'!AH881</f>
        <v>0</v>
      </c>
      <c r="N80" s="183"/>
      <c r="O80" s="452"/>
      <c r="P80" s="452"/>
      <c r="Q80" s="200"/>
      <c r="R80" s="200"/>
      <c r="S80" s="200"/>
      <c r="T80" s="161"/>
      <c r="U80" s="54">
        <f>+'Ark1'!S881</f>
        <v>0</v>
      </c>
      <c r="V80" s="506"/>
      <c r="W80" s="54">
        <f>+'Ark1'!T881</f>
        <v>0</v>
      </c>
      <c r="X80" s="52"/>
      <c r="Y80" s="161">
        <f>+'Ark1'!U881</f>
        <v>0</v>
      </c>
      <c r="Z80" s="161"/>
      <c r="AA80" s="74">
        <f>+'Ark1'!W881</f>
        <v>0</v>
      </c>
      <c r="AB80" s="74"/>
      <c r="AC80" s="74">
        <f>+'Ark1'!X881</f>
        <v>0</v>
      </c>
      <c r="AD80" s="74">
        <f>+'Ark1'!Y881</f>
        <v>0</v>
      </c>
      <c r="AE80" s="74">
        <f>+'Ark1'!Z881</f>
        <v>0</v>
      </c>
      <c r="AF80" s="161">
        <f>+'Ark1'!AA881</f>
        <v>0</v>
      </c>
      <c r="AG80" s="54">
        <f>+'Ark1'!AB881</f>
        <v>0</v>
      </c>
      <c r="AH80" s="54">
        <f>+'Ark1'!AC881</f>
        <v>0</v>
      </c>
      <c r="AI80" s="74">
        <f>+'Ark1'!AD881</f>
        <v>0</v>
      </c>
      <c r="AJ80" s="74">
        <f>+'Ark1'!AE881</f>
        <v>0</v>
      </c>
      <c r="AK80" s="74">
        <f>+'Ark1'!AF881</f>
        <v>0</v>
      </c>
      <c r="AL80" s="161" t="e">
        <f t="shared" si="13"/>
        <v>#DIV/0!</v>
      </c>
      <c r="AM80" s="74">
        <f>+'Ark1'!AF881</f>
        <v>0</v>
      </c>
      <c r="AN80" s="45"/>
      <c r="AO80" s="5"/>
    </row>
    <row r="81" spans="1:41">
      <c r="A81" s="45"/>
      <c r="B81" s="52">
        <f>+'Ark1'!C882</f>
        <v>2016</v>
      </c>
      <c r="C81" s="52">
        <f>+'Ark1'!G882</f>
        <v>3</v>
      </c>
      <c r="D81" s="53" t="s">
        <v>584</v>
      </c>
      <c r="E81" s="53">
        <f>+'Ark1'!H882</f>
        <v>2</v>
      </c>
      <c r="F81" s="53" t="s">
        <v>7</v>
      </c>
      <c r="G81" s="52">
        <f>+'Ark1'!Q882</f>
        <v>0</v>
      </c>
      <c r="H81" s="52"/>
      <c r="I81" s="52">
        <f>+'Ark1'!R882</f>
        <v>0</v>
      </c>
      <c r="J81" s="52"/>
      <c r="K81" s="183">
        <f>+'Ark1'!AG882</f>
        <v>0</v>
      </c>
      <c r="L81" s="161"/>
      <c r="M81" s="183">
        <f>+'Ark1'!AH882</f>
        <v>0</v>
      </c>
      <c r="N81" s="183"/>
      <c r="O81" s="452"/>
      <c r="P81" s="452"/>
      <c r="Q81" s="200"/>
      <c r="R81" s="200"/>
      <c r="S81" s="200"/>
      <c r="T81" s="161"/>
      <c r="U81" s="54">
        <f>+'Ark1'!S882</f>
        <v>0</v>
      </c>
      <c r="V81" s="506"/>
      <c r="W81" s="54">
        <f>+'Ark1'!T882</f>
        <v>0</v>
      </c>
      <c r="X81" s="52"/>
      <c r="Y81" s="161">
        <f>+'Ark1'!U882</f>
        <v>0</v>
      </c>
      <c r="Z81" s="161"/>
      <c r="AA81" s="74">
        <f>+'Ark1'!W882</f>
        <v>0</v>
      </c>
      <c r="AB81" s="74"/>
      <c r="AC81" s="74">
        <f>+'Ark1'!X882</f>
        <v>0</v>
      </c>
      <c r="AD81" s="74">
        <f>+'Ark1'!Y882</f>
        <v>0</v>
      </c>
      <c r="AE81" s="74">
        <f>+'Ark1'!Z882</f>
        <v>0</v>
      </c>
      <c r="AF81" s="161">
        <f>+'Ark1'!AA882</f>
        <v>0</v>
      </c>
      <c r="AG81" s="54">
        <f>+'Ark1'!AB882</f>
        <v>0</v>
      </c>
      <c r="AH81" s="54">
        <f>+'Ark1'!AC882</f>
        <v>0</v>
      </c>
      <c r="AI81" s="74">
        <f>+'Ark1'!AD882</f>
        <v>0</v>
      </c>
      <c r="AJ81" s="74">
        <f>+'Ark1'!AE882</f>
        <v>0</v>
      </c>
      <c r="AK81" s="74">
        <f>+'Ark1'!AF882</f>
        <v>0</v>
      </c>
      <c r="AL81" s="161" t="e">
        <f t="shared" si="13"/>
        <v>#DIV/0!</v>
      </c>
      <c r="AM81" s="74">
        <f>+'Ark1'!AF882</f>
        <v>0</v>
      </c>
      <c r="AN81" s="45"/>
      <c r="AO81" s="5"/>
    </row>
    <row r="82" spans="1:41">
      <c r="A82" s="45"/>
      <c r="B82" s="52">
        <f>+'Ark1'!C883</f>
        <v>2016</v>
      </c>
      <c r="C82" s="52">
        <f>+'Ark1'!G883</f>
        <v>4</v>
      </c>
      <c r="D82" s="53" t="s">
        <v>116</v>
      </c>
      <c r="E82" s="53">
        <f>+'Ark1'!H883</f>
        <v>1</v>
      </c>
      <c r="F82" s="53" t="s">
        <v>82</v>
      </c>
      <c r="G82" s="52">
        <f>+'Ark1'!Q883</f>
        <v>0</v>
      </c>
      <c r="H82" s="52"/>
      <c r="I82" s="52">
        <f>+'Ark1'!R883</f>
        <v>0</v>
      </c>
      <c r="J82" s="52"/>
      <c r="K82" s="183">
        <f>+'Ark1'!AG883</f>
        <v>0</v>
      </c>
      <c r="L82" s="161"/>
      <c r="M82" s="183">
        <f>+'Ark1'!AH883</f>
        <v>0</v>
      </c>
      <c r="N82" s="183"/>
      <c r="O82" s="452"/>
      <c r="P82" s="452"/>
      <c r="Q82" s="200"/>
      <c r="R82" s="200"/>
      <c r="S82" s="200"/>
      <c r="T82" s="161"/>
      <c r="U82" s="54">
        <f>+'Ark1'!S883</f>
        <v>0</v>
      </c>
      <c r="V82" s="506"/>
      <c r="W82" s="54">
        <f>+'Ark1'!T883</f>
        <v>0</v>
      </c>
      <c r="X82" s="52"/>
      <c r="Y82" s="161">
        <f>+'Ark1'!U883</f>
        <v>0</v>
      </c>
      <c r="Z82" s="161"/>
      <c r="AA82" s="74">
        <f>+'Ark1'!W883</f>
        <v>0</v>
      </c>
      <c r="AB82" s="74"/>
      <c r="AC82" s="74">
        <f>+'Ark1'!X883</f>
        <v>0</v>
      </c>
      <c r="AD82" s="74">
        <f>+'Ark1'!Y883</f>
        <v>0</v>
      </c>
      <c r="AE82" s="74">
        <f>+'Ark1'!Z883</f>
        <v>0</v>
      </c>
      <c r="AF82" s="161">
        <f>+'Ark1'!AA883</f>
        <v>0</v>
      </c>
      <c r="AG82" s="54">
        <f>+'Ark1'!AB883</f>
        <v>0</v>
      </c>
      <c r="AH82" s="54">
        <f>+'Ark1'!AC883</f>
        <v>0</v>
      </c>
      <c r="AI82" s="74">
        <f>+'Ark1'!AD883</f>
        <v>0</v>
      </c>
      <c r="AJ82" s="74">
        <f>+'Ark1'!AE883</f>
        <v>0</v>
      </c>
      <c r="AK82" s="74">
        <f>+'Ark1'!AF883</f>
        <v>0</v>
      </c>
      <c r="AL82" s="161" t="e">
        <f t="shared" si="13"/>
        <v>#DIV/0!</v>
      </c>
      <c r="AM82" s="74">
        <f>+'Ark1'!AF883</f>
        <v>0</v>
      </c>
      <c r="AN82" s="45"/>
      <c r="AO82" s="5"/>
    </row>
    <row r="83" spans="1:41">
      <c r="A83" s="45"/>
      <c r="B83" s="52">
        <f>+'Ark1'!C884</f>
        <v>2016</v>
      </c>
      <c r="C83" s="52">
        <f>+'Ark1'!G884</f>
        <v>4</v>
      </c>
      <c r="D83" s="53" t="s">
        <v>116</v>
      </c>
      <c r="E83" s="53">
        <f>+'Ark1'!H884</f>
        <v>2</v>
      </c>
      <c r="F83" s="53" t="s">
        <v>7</v>
      </c>
      <c r="G83" s="52">
        <f>+'Ark1'!Q884</f>
        <v>0</v>
      </c>
      <c r="H83" s="52"/>
      <c r="I83" s="52">
        <f>+'Ark1'!R884</f>
        <v>0</v>
      </c>
      <c r="J83" s="52"/>
      <c r="K83" s="183">
        <f>+'Ark1'!AG884</f>
        <v>0</v>
      </c>
      <c r="L83" s="161"/>
      <c r="M83" s="183">
        <f>+'Ark1'!AH884</f>
        <v>0</v>
      </c>
      <c r="N83" s="183"/>
      <c r="O83" s="452"/>
      <c r="P83" s="452"/>
      <c r="Q83" s="200"/>
      <c r="R83" s="200"/>
      <c r="S83" s="200"/>
      <c r="T83" s="161"/>
      <c r="U83" s="54">
        <f>+'Ark1'!S884</f>
        <v>0</v>
      </c>
      <c r="V83" s="506"/>
      <c r="W83" s="54">
        <f>+'Ark1'!T884</f>
        <v>0</v>
      </c>
      <c r="X83" s="52"/>
      <c r="Y83" s="161">
        <f>+'Ark1'!U884</f>
        <v>0</v>
      </c>
      <c r="Z83" s="161"/>
      <c r="AA83" s="74">
        <f>+'Ark1'!W884</f>
        <v>0</v>
      </c>
      <c r="AB83" s="74"/>
      <c r="AC83" s="74">
        <f>+'Ark1'!X884</f>
        <v>0</v>
      </c>
      <c r="AD83" s="74">
        <f>+'Ark1'!Y884</f>
        <v>0</v>
      </c>
      <c r="AE83" s="74">
        <f>+'Ark1'!Z884</f>
        <v>0</v>
      </c>
      <c r="AF83" s="161">
        <f>+'Ark1'!AA884</f>
        <v>0</v>
      </c>
      <c r="AG83" s="54">
        <f>+'Ark1'!AB884</f>
        <v>0</v>
      </c>
      <c r="AH83" s="54">
        <f>+'Ark1'!AC884</f>
        <v>0</v>
      </c>
      <c r="AI83" s="74">
        <f>+'Ark1'!AD884</f>
        <v>0</v>
      </c>
      <c r="AJ83" s="74">
        <f>+'Ark1'!AE884</f>
        <v>0</v>
      </c>
      <c r="AK83" s="74">
        <f>+'Ark1'!AF884</f>
        <v>0</v>
      </c>
      <c r="AL83" s="161" t="e">
        <f t="shared" si="13"/>
        <v>#DIV/0!</v>
      </c>
      <c r="AM83" s="74">
        <f>+'Ark1'!AF884</f>
        <v>0</v>
      </c>
      <c r="AN83" s="45"/>
      <c r="AO83" s="5"/>
    </row>
    <row r="84" spans="1:41">
      <c r="A84" s="45"/>
      <c r="B84">
        <f>+'Ark1'!C885</f>
        <v>2015</v>
      </c>
      <c r="C84">
        <f>+'Ark1'!G885</f>
        <v>1</v>
      </c>
      <c r="D84" s="3" t="s">
        <v>442</v>
      </c>
      <c r="E84" s="3">
        <f>+'Ark1'!H885</f>
        <v>1</v>
      </c>
      <c r="F84" s="3" t="s">
        <v>82</v>
      </c>
      <c r="G84">
        <f>+'Ark1'!Q885</f>
        <v>0</v>
      </c>
      <c r="I84">
        <f>+'Ark1'!R885</f>
        <v>0</v>
      </c>
      <c r="K84" s="201">
        <f>+'Ark1'!AG885</f>
        <v>0</v>
      </c>
      <c r="M84" s="201">
        <f>+'Ark1'!AH885</f>
        <v>0</v>
      </c>
      <c r="N84" s="201"/>
      <c r="O84" s="453"/>
      <c r="P84" s="453"/>
      <c r="Q84" s="151"/>
      <c r="R84" s="151"/>
      <c r="S84" s="151"/>
      <c r="U84" s="1">
        <f>+'Ark1'!S885</f>
        <v>0</v>
      </c>
      <c r="W84" s="1">
        <f>+'Ark1'!T885</f>
        <v>0</v>
      </c>
      <c r="Y84" s="93">
        <f>+'Ark1'!U885</f>
        <v>0</v>
      </c>
      <c r="AA84" s="11">
        <f>+'Ark1'!W885</f>
        <v>0</v>
      </c>
      <c r="AC84" s="11">
        <f>+'Ark1'!X885</f>
        <v>0</v>
      </c>
      <c r="AD84" s="11">
        <f>+'Ark1'!Y885</f>
        <v>0</v>
      </c>
      <c r="AE84" s="11">
        <f>+'Ark1'!Z885</f>
        <v>0</v>
      </c>
      <c r="AF84" s="93">
        <f>+'Ark1'!AA885</f>
        <v>0</v>
      </c>
      <c r="AG84" s="1">
        <f>+'Ark1'!AB885</f>
        <v>0</v>
      </c>
      <c r="AH84" s="1">
        <f>+'Ark1'!AC885</f>
        <v>0</v>
      </c>
      <c r="AI84" s="11">
        <f>+'Ark1'!AD885</f>
        <v>0</v>
      </c>
      <c r="AJ84" s="11">
        <f>+'Ark1'!AE885</f>
        <v>0</v>
      </c>
      <c r="AK84" s="11">
        <f>+'Ark1'!AF885</f>
        <v>0</v>
      </c>
      <c r="AL84" s="93" t="e">
        <f t="shared" si="13"/>
        <v>#DIV/0!</v>
      </c>
      <c r="AM84" s="11">
        <f>+'Ark1'!AF885</f>
        <v>0</v>
      </c>
      <c r="AN84" s="45"/>
      <c r="AO84" s="5"/>
    </row>
    <row r="85" spans="1:41">
      <c r="A85" s="45"/>
      <c r="B85">
        <f>+'Ark1'!C886</f>
        <v>2015</v>
      </c>
      <c r="C85">
        <f>+'Ark1'!G886</f>
        <v>1</v>
      </c>
      <c r="D85" s="3" t="s">
        <v>442</v>
      </c>
      <c r="E85" s="3">
        <f>+'Ark1'!H886</f>
        <v>2</v>
      </c>
      <c r="F85" s="3" t="s">
        <v>7</v>
      </c>
      <c r="G85">
        <f>+'Ark1'!Q886</f>
        <v>0</v>
      </c>
      <c r="I85">
        <f>+'Ark1'!R886</f>
        <v>0</v>
      </c>
      <c r="K85" s="201">
        <f>+'Ark1'!AG886</f>
        <v>0</v>
      </c>
      <c r="M85" s="201">
        <f>+'Ark1'!AH886</f>
        <v>0</v>
      </c>
      <c r="N85" s="201"/>
      <c r="O85" s="453"/>
      <c r="P85" s="453"/>
      <c r="Q85" s="151"/>
      <c r="R85" s="151"/>
      <c r="S85" s="151"/>
      <c r="U85" s="1">
        <f>+'Ark1'!S886</f>
        <v>0</v>
      </c>
      <c r="W85" s="1">
        <f>+'Ark1'!T886</f>
        <v>0</v>
      </c>
      <c r="Y85" s="93">
        <f>+'Ark1'!U886</f>
        <v>0</v>
      </c>
      <c r="AA85" s="11">
        <f>+'Ark1'!W886</f>
        <v>0</v>
      </c>
      <c r="AC85" s="11">
        <f>+'Ark1'!X886</f>
        <v>0</v>
      </c>
      <c r="AD85" s="11">
        <f>+'Ark1'!Y886</f>
        <v>0</v>
      </c>
      <c r="AE85" s="11">
        <f>+'Ark1'!Z886</f>
        <v>0</v>
      </c>
      <c r="AF85" s="93">
        <f>+'Ark1'!AA886</f>
        <v>0</v>
      </c>
      <c r="AG85" s="1">
        <f>+'Ark1'!AB886</f>
        <v>0</v>
      </c>
      <c r="AH85" s="1">
        <f>+'Ark1'!AC886</f>
        <v>0</v>
      </c>
      <c r="AI85" s="11">
        <f>+'Ark1'!AD886</f>
        <v>0</v>
      </c>
      <c r="AJ85" s="11">
        <f>+'Ark1'!AE886</f>
        <v>0</v>
      </c>
      <c r="AK85" s="11">
        <f>+'Ark1'!AF886</f>
        <v>0</v>
      </c>
      <c r="AL85" s="93" t="e">
        <f t="shared" si="13"/>
        <v>#DIV/0!</v>
      </c>
      <c r="AM85" s="11">
        <f>+'Ark1'!AF886</f>
        <v>0</v>
      </c>
      <c r="AN85" s="45"/>
      <c r="AO85" s="5"/>
    </row>
    <row r="86" spans="1:41">
      <c r="A86" s="45"/>
      <c r="B86">
        <f>+'Ark1'!C887</f>
        <v>2015</v>
      </c>
      <c r="C86">
        <f>+'Ark1'!G887</f>
        <v>2</v>
      </c>
      <c r="D86" s="3" t="s">
        <v>115</v>
      </c>
      <c r="E86" s="3">
        <f>+'Ark1'!H887</f>
        <v>1</v>
      </c>
      <c r="F86" s="3" t="s">
        <v>82</v>
      </c>
      <c r="G86">
        <f>+'Ark1'!Q887</f>
        <v>0</v>
      </c>
      <c r="I86">
        <f>+'Ark1'!R887</f>
        <v>0</v>
      </c>
      <c r="K86" s="201">
        <f>+'Ark1'!AG887</f>
        <v>0</v>
      </c>
      <c r="M86" s="201">
        <f>+'Ark1'!AH887</f>
        <v>0</v>
      </c>
      <c r="N86" s="201"/>
      <c r="O86" s="453"/>
      <c r="P86" s="453"/>
      <c r="Q86" s="151"/>
      <c r="R86" s="151"/>
      <c r="S86" s="151"/>
      <c r="U86" s="1">
        <f>+'Ark1'!S887</f>
        <v>0</v>
      </c>
      <c r="W86" s="1">
        <f>+'Ark1'!T887</f>
        <v>0</v>
      </c>
      <c r="Y86" s="93">
        <f>+'Ark1'!U887</f>
        <v>0</v>
      </c>
      <c r="AA86" s="11">
        <f>+'Ark1'!W887</f>
        <v>0</v>
      </c>
      <c r="AC86" s="11">
        <f>+'Ark1'!X887</f>
        <v>0</v>
      </c>
      <c r="AD86" s="11">
        <f>+'Ark1'!Y887</f>
        <v>0</v>
      </c>
      <c r="AE86" s="11">
        <f>+'Ark1'!Z887</f>
        <v>0</v>
      </c>
      <c r="AF86" s="93">
        <f>+'Ark1'!AA887</f>
        <v>0</v>
      </c>
      <c r="AG86" s="1">
        <f>+'Ark1'!AB887</f>
        <v>0</v>
      </c>
      <c r="AH86" s="1">
        <f>+'Ark1'!AC887</f>
        <v>0</v>
      </c>
      <c r="AI86" s="11">
        <f>+'Ark1'!AD887</f>
        <v>0</v>
      </c>
      <c r="AJ86" s="11">
        <f>+'Ark1'!AE887</f>
        <v>0</v>
      </c>
      <c r="AK86" s="11">
        <f>+'Ark1'!AF887</f>
        <v>0</v>
      </c>
      <c r="AL86" s="93" t="e">
        <f t="shared" si="13"/>
        <v>#DIV/0!</v>
      </c>
      <c r="AM86" s="11">
        <f>+'Ark1'!AF887</f>
        <v>0</v>
      </c>
      <c r="AN86" s="45"/>
      <c r="AO86" s="5"/>
    </row>
    <row r="87" spans="1:41">
      <c r="A87" s="45"/>
      <c r="B87">
        <f>+'Ark1'!C888</f>
        <v>2015</v>
      </c>
      <c r="C87">
        <f>+'Ark1'!G888</f>
        <v>2</v>
      </c>
      <c r="D87" s="3" t="s">
        <v>115</v>
      </c>
      <c r="E87" s="3">
        <f>+'Ark1'!H888</f>
        <v>2</v>
      </c>
      <c r="F87" s="3" t="s">
        <v>7</v>
      </c>
      <c r="G87">
        <f>+'Ark1'!Q888</f>
        <v>0</v>
      </c>
      <c r="I87">
        <f>+'Ark1'!R888</f>
        <v>0</v>
      </c>
      <c r="K87" s="201">
        <f>+'Ark1'!AG888</f>
        <v>0</v>
      </c>
      <c r="M87" s="201">
        <f>+'Ark1'!AH888</f>
        <v>0</v>
      </c>
      <c r="N87" s="201"/>
      <c r="O87" s="453"/>
      <c r="P87" s="453"/>
      <c r="Q87" s="151"/>
      <c r="R87" s="151"/>
      <c r="S87" s="151"/>
      <c r="U87" s="1">
        <f>+'Ark1'!S888</f>
        <v>0</v>
      </c>
      <c r="W87" s="1">
        <f>+'Ark1'!T888</f>
        <v>0</v>
      </c>
      <c r="Y87" s="93">
        <f>+'Ark1'!U888</f>
        <v>0</v>
      </c>
      <c r="AA87" s="11">
        <f>+'Ark1'!W888</f>
        <v>0</v>
      </c>
      <c r="AC87" s="11">
        <f>+'Ark1'!X888</f>
        <v>0</v>
      </c>
      <c r="AD87" s="11">
        <f>+'Ark1'!Y888</f>
        <v>0</v>
      </c>
      <c r="AE87" s="11">
        <f>+'Ark1'!Z888</f>
        <v>0</v>
      </c>
      <c r="AF87" s="93">
        <f>+'Ark1'!AA888</f>
        <v>0</v>
      </c>
      <c r="AG87" s="1">
        <f>+'Ark1'!AB888</f>
        <v>0</v>
      </c>
      <c r="AH87" s="1">
        <f>+'Ark1'!AC888</f>
        <v>0</v>
      </c>
      <c r="AI87" s="11">
        <f>+'Ark1'!AD888</f>
        <v>0</v>
      </c>
      <c r="AJ87" s="11">
        <f>+'Ark1'!AE888</f>
        <v>0</v>
      </c>
      <c r="AK87" s="11">
        <f>+'Ark1'!AF888</f>
        <v>0</v>
      </c>
      <c r="AL87" s="93" t="e">
        <f t="shared" si="13"/>
        <v>#DIV/0!</v>
      </c>
      <c r="AM87" s="11">
        <f>+'Ark1'!AF888</f>
        <v>0</v>
      </c>
      <c r="AN87" s="45"/>
      <c r="AO87" s="5"/>
    </row>
    <row r="88" spans="1:41">
      <c r="A88" s="45"/>
      <c r="B88">
        <f>+'Ark1'!C889</f>
        <v>2015</v>
      </c>
      <c r="C88">
        <f>+'Ark1'!G889</f>
        <v>3</v>
      </c>
      <c r="D88" s="3" t="s">
        <v>584</v>
      </c>
      <c r="E88" s="3">
        <f>+'Ark1'!H889</f>
        <v>1</v>
      </c>
      <c r="F88" s="3" t="s">
        <v>82</v>
      </c>
      <c r="G88">
        <f>+'Ark1'!Q889</f>
        <v>0</v>
      </c>
      <c r="I88">
        <f>+'Ark1'!R889</f>
        <v>0</v>
      </c>
      <c r="K88" s="201">
        <f>+'Ark1'!AG889</f>
        <v>0</v>
      </c>
      <c r="M88" s="201">
        <f>+'Ark1'!AH889</f>
        <v>0</v>
      </c>
      <c r="N88" s="201"/>
      <c r="O88" s="453"/>
      <c r="P88" s="453"/>
      <c r="Q88" s="151"/>
      <c r="R88" s="151"/>
      <c r="S88" s="151"/>
      <c r="U88" s="1">
        <f>+'Ark1'!S889</f>
        <v>0</v>
      </c>
      <c r="W88" s="1">
        <f>+'Ark1'!T889</f>
        <v>0</v>
      </c>
      <c r="Y88" s="93">
        <f>+'Ark1'!U889</f>
        <v>0</v>
      </c>
      <c r="AA88" s="11">
        <f>+'Ark1'!W889</f>
        <v>0</v>
      </c>
      <c r="AC88" s="11">
        <f>+'Ark1'!X889</f>
        <v>0</v>
      </c>
      <c r="AD88" s="11">
        <f>+'Ark1'!Y889</f>
        <v>0</v>
      </c>
      <c r="AE88" s="11">
        <f>+'Ark1'!Z889</f>
        <v>0</v>
      </c>
      <c r="AF88" s="93">
        <f>+'Ark1'!AA889</f>
        <v>0</v>
      </c>
      <c r="AG88" s="1">
        <f>+'Ark1'!AB889</f>
        <v>0</v>
      </c>
      <c r="AH88" s="1">
        <f>+'Ark1'!AC889</f>
        <v>0</v>
      </c>
      <c r="AI88" s="11">
        <f>+'Ark1'!AD889</f>
        <v>0</v>
      </c>
      <c r="AJ88" s="11">
        <f>+'Ark1'!AE889</f>
        <v>0</v>
      </c>
      <c r="AK88" s="11">
        <f>+'Ark1'!AF889</f>
        <v>0</v>
      </c>
      <c r="AL88" s="93" t="e">
        <f t="shared" si="13"/>
        <v>#DIV/0!</v>
      </c>
      <c r="AM88" s="11">
        <f>+'Ark1'!AF889</f>
        <v>0</v>
      </c>
      <c r="AN88" s="45"/>
      <c r="AO88" s="5"/>
    </row>
    <row r="89" spans="1:41">
      <c r="A89" s="45"/>
      <c r="B89">
        <f>+'Ark1'!C890</f>
        <v>2015</v>
      </c>
      <c r="C89">
        <f>+'Ark1'!G890</f>
        <v>3</v>
      </c>
      <c r="D89" s="3" t="s">
        <v>584</v>
      </c>
      <c r="E89" s="3">
        <f>+'Ark1'!H890</f>
        <v>2</v>
      </c>
      <c r="F89" s="3" t="s">
        <v>7</v>
      </c>
      <c r="G89">
        <f>+'Ark1'!Q890</f>
        <v>0</v>
      </c>
      <c r="I89">
        <f>+'Ark1'!R890</f>
        <v>0</v>
      </c>
      <c r="K89" s="201">
        <f>+'Ark1'!AG890</f>
        <v>0</v>
      </c>
      <c r="M89" s="201">
        <f>+'Ark1'!AH890</f>
        <v>0</v>
      </c>
      <c r="N89" s="201"/>
      <c r="O89" s="453"/>
      <c r="P89" s="453"/>
      <c r="Q89" s="151"/>
      <c r="R89" s="151"/>
      <c r="S89" s="151"/>
      <c r="U89" s="1">
        <f>+'Ark1'!S890</f>
        <v>0</v>
      </c>
      <c r="W89" s="1">
        <f>+'Ark1'!T890</f>
        <v>0</v>
      </c>
      <c r="Y89" s="93">
        <f>+'Ark1'!U890</f>
        <v>0</v>
      </c>
      <c r="AA89" s="11">
        <f>+'Ark1'!W890</f>
        <v>0</v>
      </c>
      <c r="AC89" s="11">
        <f>+'Ark1'!X890</f>
        <v>0</v>
      </c>
      <c r="AD89" s="11">
        <f>+'Ark1'!Y890</f>
        <v>0</v>
      </c>
      <c r="AE89" s="11">
        <f>+'Ark1'!Z890</f>
        <v>0</v>
      </c>
      <c r="AF89" s="93">
        <f>+'Ark1'!AA890</f>
        <v>0</v>
      </c>
      <c r="AG89" s="1">
        <f>+'Ark1'!AB890</f>
        <v>0</v>
      </c>
      <c r="AH89" s="1">
        <f>+'Ark1'!AC890</f>
        <v>0</v>
      </c>
      <c r="AI89" s="11">
        <f>+'Ark1'!AD890</f>
        <v>0</v>
      </c>
      <c r="AJ89" s="11">
        <f>+'Ark1'!AE890</f>
        <v>0</v>
      </c>
      <c r="AK89" s="11">
        <f>+'Ark1'!AF890</f>
        <v>0</v>
      </c>
      <c r="AL89" s="93" t="e">
        <f t="shared" si="13"/>
        <v>#DIV/0!</v>
      </c>
      <c r="AM89" s="11">
        <f>+'Ark1'!AF890</f>
        <v>0</v>
      </c>
      <c r="AN89" s="45"/>
      <c r="AO89" s="5"/>
    </row>
    <row r="90" spans="1:41">
      <c r="A90" s="45"/>
      <c r="B90">
        <f>+'Ark1'!C891</f>
        <v>2015</v>
      </c>
      <c r="C90">
        <f>+'Ark1'!G891</f>
        <v>4</v>
      </c>
      <c r="D90" s="3" t="s">
        <v>116</v>
      </c>
      <c r="E90" s="3">
        <f>+'Ark1'!H891</f>
        <v>1</v>
      </c>
      <c r="F90" s="3" t="s">
        <v>82</v>
      </c>
      <c r="G90">
        <f>+'Ark1'!Q891</f>
        <v>0</v>
      </c>
      <c r="I90">
        <f>+'Ark1'!R891</f>
        <v>0</v>
      </c>
      <c r="K90" s="201">
        <f>+'Ark1'!AG891</f>
        <v>0</v>
      </c>
      <c r="M90" s="201">
        <f>+'Ark1'!AH891</f>
        <v>0</v>
      </c>
      <c r="N90" s="201"/>
      <c r="O90" s="453"/>
      <c r="P90" s="453"/>
      <c r="Q90" s="151"/>
      <c r="R90" s="151"/>
      <c r="S90" s="151"/>
      <c r="U90" s="1">
        <f>+'Ark1'!S891</f>
        <v>0</v>
      </c>
      <c r="W90" s="1">
        <f>+'Ark1'!T891</f>
        <v>0</v>
      </c>
      <c r="Y90" s="93">
        <f>+'Ark1'!U891</f>
        <v>0</v>
      </c>
      <c r="AA90" s="11">
        <f>+'Ark1'!W891</f>
        <v>0</v>
      </c>
      <c r="AC90" s="11">
        <f>+'Ark1'!X891</f>
        <v>0</v>
      </c>
      <c r="AD90" s="11">
        <f>+'Ark1'!Y891</f>
        <v>0</v>
      </c>
      <c r="AE90" s="11">
        <f>+'Ark1'!Z891</f>
        <v>0</v>
      </c>
      <c r="AF90" s="93">
        <f>+'Ark1'!AA891</f>
        <v>0</v>
      </c>
      <c r="AG90" s="1">
        <f>+'Ark1'!AB891</f>
        <v>0</v>
      </c>
      <c r="AH90" s="1">
        <f>+'Ark1'!AC891</f>
        <v>0</v>
      </c>
      <c r="AI90" s="11">
        <f>+'Ark1'!AD891</f>
        <v>0</v>
      </c>
      <c r="AJ90" s="11">
        <f>+'Ark1'!AE891</f>
        <v>0</v>
      </c>
      <c r="AK90" s="11">
        <f>+'Ark1'!AF891</f>
        <v>0</v>
      </c>
      <c r="AL90" s="93" t="e">
        <f t="shared" si="13"/>
        <v>#DIV/0!</v>
      </c>
      <c r="AM90" s="11">
        <f>+'Ark1'!AF891</f>
        <v>0</v>
      </c>
      <c r="AN90" s="45"/>
      <c r="AO90" s="5"/>
    </row>
    <row r="91" spans="1:41">
      <c r="A91" s="45"/>
      <c r="B91">
        <f>+'Ark1'!C892</f>
        <v>2015</v>
      </c>
      <c r="C91">
        <f>+'Ark1'!G892</f>
        <v>4</v>
      </c>
      <c r="D91" s="3" t="s">
        <v>116</v>
      </c>
      <c r="E91" s="3">
        <f>+'Ark1'!H892</f>
        <v>2</v>
      </c>
      <c r="F91" s="3" t="s">
        <v>7</v>
      </c>
      <c r="G91">
        <f>+'Ark1'!Q892</f>
        <v>0</v>
      </c>
      <c r="I91">
        <f>+'Ark1'!R892</f>
        <v>0</v>
      </c>
      <c r="K91" s="201">
        <f>+'Ark1'!AG892</f>
        <v>0</v>
      </c>
      <c r="M91" s="201">
        <f>+'Ark1'!AH892</f>
        <v>0</v>
      </c>
      <c r="N91" s="201"/>
      <c r="O91" s="453"/>
      <c r="P91" s="453"/>
      <c r="Q91" s="151"/>
      <c r="R91" s="151"/>
      <c r="S91" s="151"/>
      <c r="U91" s="1">
        <f>+'Ark1'!S892</f>
        <v>0</v>
      </c>
      <c r="W91" s="1">
        <f>+'Ark1'!T892</f>
        <v>0</v>
      </c>
      <c r="Y91" s="93">
        <f>+'Ark1'!U892</f>
        <v>0</v>
      </c>
      <c r="AA91" s="11">
        <f>+'Ark1'!W892</f>
        <v>0</v>
      </c>
      <c r="AC91" s="11">
        <f>+'Ark1'!X892</f>
        <v>0</v>
      </c>
      <c r="AD91" s="11">
        <f>+'Ark1'!Y892</f>
        <v>0</v>
      </c>
      <c r="AE91" s="11">
        <f>+'Ark1'!Z892</f>
        <v>0</v>
      </c>
      <c r="AF91" s="93">
        <f>+'Ark1'!AA892</f>
        <v>0</v>
      </c>
      <c r="AG91" s="1">
        <f>+'Ark1'!AB892</f>
        <v>0</v>
      </c>
      <c r="AH91" s="1">
        <f>+'Ark1'!AC892</f>
        <v>0</v>
      </c>
      <c r="AI91" s="11">
        <f>+'Ark1'!AD892</f>
        <v>0</v>
      </c>
      <c r="AJ91" s="11">
        <f>+'Ark1'!AE892</f>
        <v>0</v>
      </c>
      <c r="AK91" s="11">
        <f>+'Ark1'!AF892</f>
        <v>0</v>
      </c>
      <c r="AL91" s="93" t="e">
        <f t="shared" si="13"/>
        <v>#DIV/0!</v>
      </c>
      <c r="AM91" s="11">
        <f>+'Ark1'!AF892</f>
        <v>0</v>
      </c>
      <c r="AN91" s="45"/>
      <c r="AO91" s="5"/>
    </row>
    <row r="92" spans="1:41">
      <c r="A92" s="45"/>
      <c r="B92" s="52">
        <f>+'Ark1'!C893</f>
        <v>2014</v>
      </c>
      <c r="C92" s="52">
        <f>+'Ark1'!G893</f>
        <v>1</v>
      </c>
      <c r="D92" s="53" t="s">
        <v>442</v>
      </c>
      <c r="E92" s="53">
        <f>+'Ark1'!H893</f>
        <v>1</v>
      </c>
      <c r="F92" s="53" t="s">
        <v>82</v>
      </c>
      <c r="G92" s="52">
        <f>+'Ark1'!Q893</f>
        <v>0</v>
      </c>
      <c r="H92" s="52"/>
      <c r="I92" s="52">
        <f>+'Ark1'!R893</f>
        <v>0</v>
      </c>
      <c r="J92" s="52"/>
      <c r="K92" s="183">
        <f>+'Ark1'!AG893</f>
        <v>0</v>
      </c>
      <c r="L92" s="161"/>
      <c r="M92" s="183">
        <f>+'Ark1'!AH893</f>
        <v>0</v>
      </c>
      <c r="N92" s="183"/>
      <c r="O92" s="452"/>
      <c r="P92" s="452"/>
      <c r="Q92" s="200"/>
      <c r="R92" s="200"/>
      <c r="S92" s="200"/>
      <c r="T92" s="161"/>
      <c r="U92" s="54">
        <f>+'Ark1'!S893</f>
        <v>0</v>
      </c>
      <c r="V92" s="506"/>
      <c r="W92" s="54">
        <f>+'Ark1'!T893</f>
        <v>0</v>
      </c>
      <c r="X92" s="52"/>
      <c r="Y92" s="161">
        <f>+'Ark1'!U893</f>
        <v>0</v>
      </c>
      <c r="Z92" s="161"/>
      <c r="AA92" s="74">
        <f>+'Ark1'!W893</f>
        <v>0</v>
      </c>
      <c r="AB92" s="74"/>
      <c r="AC92" s="74">
        <f>+'Ark1'!X893</f>
        <v>0</v>
      </c>
      <c r="AD92" s="74">
        <f>+'Ark1'!Y893</f>
        <v>0</v>
      </c>
      <c r="AE92" s="74">
        <f>+'Ark1'!Z893</f>
        <v>0</v>
      </c>
      <c r="AF92" s="161">
        <f>+'Ark1'!AA893</f>
        <v>0</v>
      </c>
      <c r="AG92" s="54">
        <f>+'Ark1'!AB893</f>
        <v>0</v>
      </c>
      <c r="AH92" s="54">
        <f>+'Ark1'!AC893</f>
        <v>0</v>
      </c>
      <c r="AI92" s="74">
        <f>+'Ark1'!AD893</f>
        <v>0</v>
      </c>
      <c r="AJ92" s="74">
        <f>+'Ark1'!AE893</f>
        <v>0</v>
      </c>
      <c r="AK92" s="74">
        <f>+'Ark1'!AF893</f>
        <v>0</v>
      </c>
      <c r="AL92" s="161" t="e">
        <f t="shared" ref="AL92:AL123" si="16">+Y92/U92</f>
        <v>#DIV/0!</v>
      </c>
      <c r="AM92" s="74">
        <f>+'Ark1'!AF893</f>
        <v>0</v>
      </c>
      <c r="AN92" s="45"/>
      <c r="AO92" s="5"/>
    </row>
    <row r="93" spans="1:41">
      <c r="A93" s="45"/>
      <c r="B93" s="52">
        <f>+'Ark1'!C894</f>
        <v>2014</v>
      </c>
      <c r="C93" s="52">
        <f>+'Ark1'!G894</f>
        <v>1</v>
      </c>
      <c r="D93" s="53" t="s">
        <v>442</v>
      </c>
      <c r="E93" s="53">
        <f>+'Ark1'!H894</f>
        <v>2</v>
      </c>
      <c r="F93" s="53" t="s">
        <v>7</v>
      </c>
      <c r="G93" s="52">
        <f>+'Ark1'!Q894</f>
        <v>0</v>
      </c>
      <c r="H93" s="52"/>
      <c r="I93" s="52">
        <f>+'Ark1'!R894</f>
        <v>0</v>
      </c>
      <c r="J93" s="52"/>
      <c r="K93" s="183">
        <f>+'Ark1'!AG894</f>
        <v>0</v>
      </c>
      <c r="L93" s="161"/>
      <c r="M93" s="183">
        <f>+'Ark1'!AH894</f>
        <v>0</v>
      </c>
      <c r="N93" s="183"/>
      <c r="O93" s="452"/>
      <c r="P93" s="452"/>
      <c r="Q93" s="200"/>
      <c r="R93" s="200"/>
      <c r="S93" s="200"/>
      <c r="T93" s="161"/>
      <c r="U93" s="54">
        <f>+'Ark1'!S894</f>
        <v>0</v>
      </c>
      <c r="V93" s="506"/>
      <c r="W93" s="54">
        <f>+'Ark1'!T894</f>
        <v>0</v>
      </c>
      <c r="X93" s="52"/>
      <c r="Y93" s="161">
        <f>+'Ark1'!U894</f>
        <v>0</v>
      </c>
      <c r="Z93" s="161"/>
      <c r="AA93" s="74">
        <f>+'Ark1'!W894</f>
        <v>0</v>
      </c>
      <c r="AB93" s="74"/>
      <c r="AC93" s="74">
        <f>+'Ark1'!X894</f>
        <v>0</v>
      </c>
      <c r="AD93" s="74">
        <f>+'Ark1'!Y894</f>
        <v>0</v>
      </c>
      <c r="AE93" s="74">
        <f>+'Ark1'!Z894</f>
        <v>0</v>
      </c>
      <c r="AF93" s="161">
        <f>+'Ark1'!AA894</f>
        <v>0</v>
      </c>
      <c r="AG93" s="54">
        <f>+'Ark1'!AB894</f>
        <v>0</v>
      </c>
      <c r="AH93" s="54">
        <f>+'Ark1'!AC894</f>
        <v>0</v>
      </c>
      <c r="AI93" s="74">
        <f>+'Ark1'!AD894</f>
        <v>0</v>
      </c>
      <c r="AJ93" s="74">
        <f>+'Ark1'!AE894</f>
        <v>0</v>
      </c>
      <c r="AK93" s="74">
        <f>+'Ark1'!AF894</f>
        <v>0</v>
      </c>
      <c r="AL93" s="161" t="e">
        <f t="shared" si="16"/>
        <v>#DIV/0!</v>
      </c>
      <c r="AM93" s="74">
        <f>+'Ark1'!AF894</f>
        <v>0</v>
      </c>
      <c r="AN93" s="45"/>
      <c r="AO93" s="5"/>
    </row>
    <row r="94" spans="1:41">
      <c r="A94" s="45"/>
      <c r="B94" s="52">
        <f>+'Ark1'!C895</f>
        <v>2014</v>
      </c>
      <c r="C94" s="52">
        <f>+'Ark1'!G895</f>
        <v>2</v>
      </c>
      <c r="D94" s="53" t="s">
        <v>115</v>
      </c>
      <c r="E94" s="53">
        <f>+'Ark1'!H895</f>
        <v>1</v>
      </c>
      <c r="F94" s="53" t="s">
        <v>82</v>
      </c>
      <c r="G94" s="52">
        <f>+'Ark1'!Q895</f>
        <v>0</v>
      </c>
      <c r="H94" s="52"/>
      <c r="I94" s="52">
        <f>+'Ark1'!R895</f>
        <v>0</v>
      </c>
      <c r="J94" s="52"/>
      <c r="K94" s="183">
        <f>+'Ark1'!AG895</f>
        <v>0</v>
      </c>
      <c r="L94" s="161"/>
      <c r="M94" s="183">
        <f>+'Ark1'!AH895</f>
        <v>0</v>
      </c>
      <c r="N94" s="183"/>
      <c r="O94" s="452"/>
      <c r="P94" s="452"/>
      <c r="Q94" s="200"/>
      <c r="R94" s="200"/>
      <c r="S94" s="200"/>
      <c r="T94" s="161"/>
      <c r="U94" s="54">
        <f>+'Ark1'!S895</f>
        <v>0</v>
      </c>
      <c r="V94" s="506"/>
      <c r="W94" s="54">
        <f>+'Ark1'!T895</f>
        <v>0</v>
      </c>
      <c r="X94" s="52"/>
      <c r="Y94" s="161">
        <f>+'Ark1'!U895</f>
        <v>0</v>
      </c>
      <c r="Z94" s="161"/>
      <c r="AA94" s="74">
        <f>+'Ark1'!W895</f>
        <v>0</v>
      </c>
      <c r="AB94" s="74"/>
      <c r="AC94" s="74">
        <f>+'Ark1'!X895</f>
        <v>0</v>
      </c>
      <c r="AD94" s="74">
        <f>+'Ark1'!Y895</f>
        <v>0</v>
      </c>
      <c r="AE94" s="74">
        <f>+'Ark1'!Z895</f>
        <v>0</v>
      </c>
      <c r="AF94" s="161">
        <f>+'Ark1'!AA895</f>
        <v>0</v>
      </c>
      <c r="AG94" s="54">
        <f>+'Ark1'!AB895</f>
        <v>0</v>
      </c>
      <c r="AH94" s="54">
        <f>+'Ark1'!AC895</f>
        <v>0</v>
      </c>
      <c r="AI94" s="74">
        <f>+'Ark1'!AD895</f>
        <v>0</v>
      </c>
      <c r="AJ94" s="74">
        <f>+'Ark1'!AE895</f>
        <v>0</v>
      </c>
      <c r="AK94" s="74">
        <f>+'Ark1'!AF895</f>
        <v>0</v>
      </c>
      <c r="AL94" s="161" t="e">
        <f t="shared" si="16"/>
        <v>#DIV/0!</v>
      </c>
      <c r="AM94" s="74">
        <f>+'Ark1'!AF895</f>
        <v>0</v>
      </c>
      <c r="AN94" s="45"/>
      <c r="AO94" s="5"/>
    </row>
    <row r="95" spans="1:41">
      <c r="A95" s="45"/>
      <c r="B95" s="52">
        <f>+'Ark1'!C896</f>
        <v>2014</v>
      </c>
      <c r="C95" s="52">
        <f>+'Ark1'!G896</f>
        <v>2</v>
      </c>
      <c r="D95" s="53" t="s">
        <v>115</v>
      </c>
      <c r="E95" s="53">
        <f>+'Ark1'!H896</f>
        <v>2</v>
      </c>
      <c r="F95" s="53" t="s">
        <v>7</v>
      </c>
      <c r="G95" s="52">
        <f>+'Ark1'!Q896</f>
        <v>0</v>
      </c>
      <c r="H95" s="52"/>
      <c r="I95" s="52">
        <f>+'Ark1'!R896</f>
        <v>0</v>
      </c>
      <c r="J95" s="52"/>
      <c r="K95" s="183">
        <f>+'Ark1'!AG896</f>
        <v>0</v>
      </c>
      <c r="L95" s="161"/>
      <c r="M95" s="183">
        <f>+'Ark1'!AH896</f>
        <v>0</v>
      </c>
      <c r="N95" s="183"/>
      <c r="O95" s="452"/>
      <c r="P95" s="452"/>
      <c r="Q95" s="200"/>
      <c r="R95" s="200"/>
      <c r="S95" s="200"/>
      <c r="T95" s="161"/>
      <c r="U95" s="54">
        <f>+'Ark1'!S896</f>
        <v>0</v>
      </c>
      <c r="V95" s="506"/>
      <c r="W95" s="54">
        <f>+'Ark1'!T896</f>
        <v>0</v>
      </c>
      <c r="X95" s="52"/>
      <c r="Y95" s="161">
        <f>+'Ark1'!U896</f>
        <v>0</v>
      </c>
      <c r="Z95" s="161"/>
      <c r="AA95" s="74">
        <f>+'Ark1'!W896</f>
        <v>0</v>
      </c>
      <c r="AB95" s="74"/>
      <c r="AC95" s="74">
        <f>+'Ark1'!X896</f>
        <v>0</v>
      </c>
      <c r="AD95" s="74">
        <f>+'Ark1'!Y896</f>
        <v>0</v>
      </c>
      <c r="AE95" s="74">
        <f>+'Ark1'!Z896</f>
        <v>0</v>
      </c>
      <c r="AF95" s="161">
        <f>+'Ark1'!AA896</f>
        <v>0</v>
      </c>
      <c r="AG95" s="54">
        <f>+'Ark1'!AB896</f>
        <v>0</v>
      </c>
      <c r="AH95" s="54">
        <f>+'Ark1'!AC896</f>
        <v>0</v>
      </c>
      <c r="AI95" s="74">
        <f>+'Ark1'!AD896</f>
        <v>0</v>
      </c>
      <c r="AJ95" s="74">
        <f>+'Ark1'!AE896</f>
        <v>0</v>
      </c>
      <c r="AK95" s="74">
        <f>+'Ark1'!AF896</f>
        <v>0</v>
      </c>
      <c r="AL95" s="161" t="e">
        <f t="shared" si="16"/>
        <v>#DIV/0!</v>
      </c>
      <c r="AM95" s="74">
        <f>+'Ark1'!AF896</f>
        <v>0</v>
      </c>
      <c r="AN95" s="45"/>
      <c r="AO95" s="5"/>
    </row>
    <row r="96" spans="1:41">
      <c r="A96" s="45"/>
      <c r="B96" s="52">
        <f>+'Ark1'!C897</f>
        <v>2014</v>
      </c>
      <c r="C96" s="52">
        <f>+'Ark1'!G897</f>
        <v>3</v>
      </c>
      <c r="D96" s="53" t="s">
        <v>584</v>
      </c>
      <c r="E96" s="53">
        <f>+'Ark1'!H897</f>
        <v>1</v>
      </c>
      <c r="F96" s="53" t="s">
        <v>82</v>
      </c>
      <c r="G96" s="52">
        <f>+'Ark1'!Q897</f>
        <v>0</v>
      </c>
      <c r="H96" s="52"/>
      <c r="I96" s="52">
        <f>+'Ark1'!R897</f>
        <v>0</v>
      </c>
      <c r="J96" s="52"/>
      <c r="K96" s="183">
        <f>+'Ark1'!AG897</f>
        <v>0</v>
      </c>
      <c r="L96" s="161"/>
      <c r="M96" s="183">
        <f>+'Ark1'!AH897</f>
        <v>0</v>
      </c>
      <c r="N96" s="183"/>
      <c r="O96" s="452"/>
      <c r="P96" s="452"/>
      <c r="Q96" s="200"/>
      <c r="R96" s="200"/>
      <c r="S96" s="200"/>
      <c r="T96" s="161"/>
      <c r="U96" s="54">
        <f>+'Ark1'!S897</f>
        <v>0</v>
      </c>
      <c r="V96" s="506"/>
      <c r="W96" s="54">
        <f>+'Ark1'!T897</f>
        <v>0</v>
      </c>
      <c r="X96" s="52"/>
      <c r="Y96" s="161">
        <f>+'Ark1'!U897</f>
        <v>0</v>
      </c>
      <c r="Z96" s="161"/>
      <c r="AA96" s="74">
        <f>+'Ark1'!W897</f>
        <v>0</v>
      </c>
      <c r="AB96" s="74"/>
      <c r="AC96" s="74">
        <f>+'Ark1'!X897</f>
        <v>0</v>
      </c>
      <c r="AD96" s="74">
        <f>+'Ark1'!Y897</f>
        <v>0</v>
      </c>
      <c r="AE96" s="74">
        <f>+'Ark1'!Z897</f>
        <v>0</v>
      </c>
      <c r="AF96" s="161">
        <f>+'Ark1'!AA897</f>
        <v>0</v>
      </c>
      <c r="AG96" s="54">
        <f>+'Ark1'!AB897</f>
        <v>0</v>
      </c>
      <c r="AH96" s="54">
        <f>+'Ark1'!AC897</f>
        <v>0</v>
      </c>
      <c r="AI96" s="74">
        <f>+'Ark1'!AD897</f>
        <v>0</v>
      </c>
      <c r="AJ96" s="74">
        <f>+'Ark1'!AE897</f>
        <v>0</v>
      </c>
      <c r="AK96" s="74">
        <f>+'Ark1'!AF897</f>
        <v>0</v>
      </c>
      <c r="AL96" s="161" t="e">
        <f t="shared" si="16"/>
        <v>#DIV/0!</v>
      </c>
      <c r="AM96" s="74">
        <f>+'Ark1'!AF897</f>
        <v>0</v>
      </c>
      <c r="AN96" s="45"/>
    </row>
    <row r="97" spans="1:41">
      <c r="A97" s="45"/>
      <c r="B97" s="52">
        <f>+'Ark1'!C898</f>
        <v>2014</v>
      </c>
      <c r="C97" s="52">
        <f>+'Ark1'!G898</f>
        <v>3</v>
      </c>
      <c r="D97" s="53" t="s">
        <v>584</v>
      </c>
      <c r="E97" s="53">
        <f>+'Ark1'!H898</f>
        <v>2</v>
      </c>
      <c r="F97" s="53" t="s">
        <v>7</v>
      </c>
      <c r="G97" s="52">
        <f>+'Ark1'!Q898</f>
        <v>0</v>
      </c>
      <c r="H97" s="52"/>
      <c r="I97" s="52">
        <f>+'Ark1'!R898</f>
        <v>0</v>
      </c>
      <c r="J97" s="52"/>
      <c r="K97" s="183">
        <f>+'Ark1'!AG898</f>
        <v>0</v>
      </c>
      <c r="L97" s="161"/>
      <c r="M97" s="183">
        <f>+'Ark1'!AH898</f>
        <v>0</v>
      </c>
      <c r="N97" s="183"/>
      <c r="O97" s="452"/>
      <c r="P97" s="452"/>
      <c r="Q97" s="200"/>
      <c r="R97" s="200"/>
      <c r="S97" s="200"/>
      <c r="T97" s="161"/>
      <c r="U97" s="54">
        <f>+'Ark1'!S898</f>
        <v>0</v>
      </c>
      <c r="V97" s="506"/>
      <c r="W97" s="54">
        <f>+'Ark1'!T898</f>
        <v>0</v>
      </c>
      <c r="X97" s="52"/>
      <c r="Y97" s="161">
        <f>+'Ark1'!U898</f>
        <v>0</v>
      </c>
      <c r="Z97" s="161"/>
      <c r="AA97" s="74">
        <f>+'Ark1'!W898</f>
        <v>0</v>
      </c>
      <c r="AB97" s="74"/>
      <c r="AC97" s="74">
        <f>+'Ark1'!X898</f>
        <v>0</v>
      </c>
      <c r="AD97" s="74">
        <f>+'Ark1'!Y898</f>
        <v>0</v>
      </c>
      <c r="AE97" s="74">
        <f>+'Ark1'!Z898</f>
        <v>0</v>
      </c>
      <c r="AF97" s="161">
        <f>+'Ark1'!AA898</f>
        <v>0</v>
      </c>
      <c r="AG97" s="54">
        <f>+'Ark1'!AB898</f>
        <v>0</v>
      </c>
      <c r="AH97" s="54">
        <f>+'Ark1'!AC898</f>
        <v>0</v>
      </c>
      <c r="AI97" s="74">
        <f>+'Ark1'!AD898</f>
        <v>0</v>
      </c>
      <c r="AJ97" s="74">
        <f>+'Ark1'!AE898</f>
        <v>0</v>
      </c>
      <c r="AK97" s="74">
        <f>+'Ark1'!AF898</f>
        <v>0</v>
      </c>
      <c r="AL97" s="161" t="e">
        <f t="shared" si="16"/>
        <v>#DIV/0!</v>
      </c>
      <c r="AM97" s="74">
        <f>+'Ark1'!AF898</f>
        <v>0</v>
      </c>
      <c r="AN97" s="45"/>
      <c r="AO97" s="5"/>
    </row>
    <row r="98" spans="1:41">
      <c r="A98" s="45"/>
      <c r="B98" s="52">
        <f>+'Ark1'!C899</f>
        <v>2014</v>
      </c>
      <c r="C98" s="52">
        <f>+'Ark1'!G899</f>
        <v>4</v>
      </c>
      <c r="D98" s="53" t="s">
        <v>116</v>
      </c>
      <c r="E98" s="53">
        <f>+'Ark1'!H899</f>
        <v>1</v>
      </c>
      <c r="F98" s="53" t="s">
        <v>82</v>
      </c>
      <c r="G98" s="52">
        <f>+'Ark1'!Q899</f>
        <v>0</v>
      </c>
      <c r="H98" s="52"/>
      <c r="I98" s="52">
        <f>+'Ark1'!R899</f>
        <v>0</v>
      </c>
      <c r="J98" s="52"/>
      <c r="K98" s="183">
        <f>+'Ark1'!AG899</f>
        <v>0</v>
      </c>
      <c r="L98" s="161"/>
      <c r="M98" s="183">
        <f>+'Ark1'!AH899</f>
        <v>0</v>
      </c>
      <c r="N98" s="183"/>
      <c r="O98" s="452"/>
      <c r="P98" s="452"/>
      <c r="Q98" s="200"/>
      <c r="R98" s="200"/>
      <c r="S98" s="200"/>
      <c r="T98" s="161"/>
      <c r="U98" s="54">
        <f>+'Ark1'!S899</f>
        <v>0</v>
      </c>
      <c r="V98" s="506"/>
      <c r="W98" s="54">
        <f>+'Ark1'!T899</f>
        <v>0</v>
      </c>
      <c r="X98" s="52"/>
      <c r="Y98" s="161">
        <f>+'Ark1'!U899</f>
        <v>0</v>
      </c>
      <c r="Z98" s="161"/>
      <c r="AA98" s="74">
        <f>+'Ark1'!W899</f>
        <v>0</v>
      </c>
      <c r="AB98" s="74"/>
      <c r="AC98" s="74">
        <f>+'Ark1'!X899</f>
        <v>0</v>
      </c>
      <c r="AD98" s="74">
        <f>+'Ark1'!Y899</f>
        <v>0</v>
      </c>
      <c r="AE98" s="74">
        <f>+'Ark1'!Z899</f>
        <v>0</v>
      </c>
      <c r="AF98" s="161">
        <f>+'Ark1'!AA899</f>
        <v>0</v>
      </c>
      <c r="AG98" s="54">
        <f>+'Ark1'!AB899</f>
        <v>0</v>
      </c>
      <c r="AH98" s="54">
        <f>+'Ark1'!AC899</f>
        <v>0</v>
      </c>
      <c r="AI98" s="74">
        <f>+'Ark1'!AD899</f>
        <v>0</v>
      </c>
      <c r="AJ98" s="74">
        <f>+'Ark1'!AE899</f>
        <v>0</v>
      </c>
      <c r="AK98" s="74">
        <f>+'Ark1'!AF899</f>
        <v>0</v>
      </c>
      <c r="AL98" s="161" t="e">
        <f t="shared" si="16"/>
        <v>#DIV/0!</v>
      </c>
      <c r="AM98" s="74">
        <f>+'Ark1'!AF899</f>
        <v>0</v>
      </c>
      <c r="AN98" s="45"/>
    </row>
    <row r="99" spans="1:41">
      <c r="A99" s="45"/>
      <c r="B99" s="52">
        <f>+'Ark1'!C900</f>
        <v>2014</v>
      </c>
      <c r="C99" s="52">
        <f>+'Ark1'!G900</f>
        <v>4</v>
      </c>
      <c r="D99" s="53" t="s">
        <v>116</v>
      </c>
      <c r="E99" s="53">
        <f>+'Ark1'!H900</f>
        <v>2</v>
      </c>
      <c r="F99" s="53" t="s">
        <v>7</v>
      </c>
      <c r="G99" s="52">
        <f>+'Ark1'!Q900</f>
        <v>0</v>
      </c>
      <c r="H99" s="52"/>
      <c r="I99" s="52">
        <f>+'Ark1'!R900</f>
        <v>0</v>
      </c>
      <c r="J99" s="52"/>
      <c r="K99" s="183">
        <f>+'Ark1'!AG900</f>
        <v>0</v>
      </c>
      <c r="L99" s="161"/>
      <c r="M99" s="183">
        <f>+'Ark1'!AH900</f>
        <v>0</v>
      </c>
      <c r="N99" s="183"/>
      <c r="O99" s="452"/>
      <c r="P99" s="452"/>
      <c r="Q99" s="200"/>
      <c r="R99" s="200"/>
      <c r="S99" s="200"/>
      <c r="T99" s="161"/>
      <c r="U99" s="54">
        <f>+'Ark1'!S900</f>
        <v>0</v>
      </c>
      <c r="V99" s="506"/>
      <c r="W99" s="54">
        <f>+'Ark1'!T900</f>
        <v>0</v>
      </c>
      <c r="X99" s="52"/>
      <c r="Y99" s="161">
        <f>+'Ark1'!U900</f>
        <v>0</v>
      </c>
      <c r="Z99" s="161"/>
      <c r="AA99" s="74">
        <f>+'Ark1'!W900</f>
        <v>0</v>
      </c>
      <c r="AB99" s="74"/>
      <c r="AC99" s="74">
        <f>+'Ark1'!X900</f>
        <v>0</v>
      </c>
      <c r="AD99" s="74">
        <f>+'Ark1'!Y900</f>
        <v>0</v>
      </c>
      <c r="AE99" s="74">
        <f>+'Ark1'!Z900</f>
        <v>0</v>
      </c>
      <c r="AF99" s="161">
        <f>+'Ark1'!AA900</f>
        <v>0</v>
      </c>
      <c r="AG99" s="54">
        <f>+'Ark1'!AB900</f>
        <v>0</v>
      </c>
      <c r="AH99" s="54">
        <f>+'Ark1'!AC900</f>
        <v>0</v>
      </c>
      <c r="AI99" s="74">
        <f>+'Ark1'!AD900</f>
        <v>0</v>
      </c>
      <c r="AJ99" s="74">
        <f>+'Ark1'!AE900</f>
        <v>0</v>
      </c>
      <c r="AK99" s="74">
        <f>+'Ark1'!AF900</f>
        <v>0</v>
      </c>
      <c r="AL99" s="161" t="e">
        <f t="shared" si="16"/>
        <v>#DIV/0!</v>
      </c>
      <c r="AM99" s="74">
        <f>+'Ark1'!AF900</f>
        <v>0</v>
      </c>
      <c r="AN99" s="45"/>
    </row>
    <row r="100" spans="1:41">
      <c r="A100" s="45"/>
      <c r="B100">
        <f>+'Ark1'!C901</f>
        <v>2013</v>
      </c>
      <c r="C100">
        <f>+'Ark1'!G901</f>
        <v>1</v>
      </c>
      <c r="D100" s="3" t="s">
        <v>442</v>
      </c>
      <c r="E100" s="3">
        <f>+'Ark1'!H901</f>
        <v>1</v>
      </c>
      <c r="F100" s="3" t="s">
        <v>82</v>
      </c>
      <c r="G100">
        <f>+'Ark1'!Q901</f>
        <v>0</v>
      </c>
      <c r="I100">
        <f>+'Ark1'!R901</f>
        <v>0</v>
      </c>
      <c r="K100" s="201">
        <f>+'Ark1'!AG901</f>
        <v>0</v>
      </c>
      <c r="M100" s="201">
        <f>+'Ark1'!AH901</f>
        <v>0</v>
      </c>
      <c r="N100" s="201"/>
      <c r="O100" s="453"/>
      <c r="P100" s="453"/>
      <c r="Q100" s="151"/>
      <c r="R100" s="151"/>
      <c r="S100" s="151"/>
      <c r="U100" s="1">
        <f>+'Ark1'!S901</f>
        <v>0</v>
      </c>
      <c r="W100" s="1">
        <f>+'Ark1'!T901</f>
        <v>0</v>
      </c>
      <c r="Y100" s="93">
        <f>+'Ark1'!U901</f>
        <v>0</v>
      </c>
      <c r="AA100" s="11">
        <f>+'Ark1'!W901</f>
        <v>0</v>
      </c>
      <c r="AC100" s="11">
        <f>+'Ark1'!X901</f>
        <v>0</v>
      </c>
      <c r="AD100" s="11">
        <f>+'Ark1'!Y901</f>
        <v>0</v>
      </c>
      <c r="AE100" s="11">
        <f>+'Ark1'!Z901</f>
        <v>0</v>
      </c>
      <c r="AF100" s="93">
        <f>+'Ark1'!AA901</f>
        <v>0</v>
      </c>
      <c r="AG100" s="1">
        <f>+'Ark1'!AB901</f>
        <v>0</v>
      </c>
      <c r="AH100" s="1">
        <f>+'Ark1'!AC901</f>
        <v>0</v>
      </c>
      <c r="AI100" s="11">
        <f>+'Ark1'!AD901</f>
        <v>0</v>
      </c>
      <c r="AJ100" s="11">
        <f>+'Ark1'!AE901</f>
        <v>0</v>
      </c>
      <c r="AK100" s="11">
        <f>+'Ark1'!AF901</f>
        <v>0</v>
      </c>
      <c r="AL100" s="93" t="e">
        <f t="shared" si="16"/>
        <v>#DIV/0!</v>
      </c>
      <c r="AM100" s="11">
        <f>+'Ark1'!AF901</f>
        <v>0</v>
      </c>
      <c r="AN100" s="45"/>
    </row>
    <row r="101" spans="1:41">
      <c r="A101" s="45"/>
      <c r="B101">
        <f>+'Ark1'!C902</f>
        <v>2013</v>
      </c>
      <c r="C101">
        <f>+'Ark1'!G902</f>
        <v>1</v>
      </c>
      <c r="D101" s="3" t="s">
        <v>442</v>
      </c>
      <c r="E101" s="3">
        <f>+'Ark1'!H902</f>
        <v>2</v>
      </c>
      <c r="F101" s="3" t="s">
        <v>7</v>
      </c>
      <c r="G101">
        <f>+'Ark1'!Q902</f>
        <v>0</v>
      </c>
      <c r="I101">
        <f>+'Ark1'!R902</f>
        <v>0</v>
      </c>
      <c r="K101" s="201">
        <f>+'Ark1'!AG902</f>
        <v>0</v>
      </c>
      <c r="M101" s="201">
        <f>+'Ark1'!AH902</f>
        <v>0</v>
      </c>
      <c r="N101" s="201"/>
      <c r="O101" s="453"/>
      <c r="P101" s="453"/>
      <c r="Q101" s="151"/>
      <c r="R101" s="151"/>
      <c r="S101" s="151"/>
      <c r="U101" s="1">
        <f>+'Ark1'!S902</f>
        <v>0</v>
      </c>
      <c r="W101" s="1">
        <f>+'Ark1'!T902</f>
        <v>0</v>
      </c>
      <c r="Y101" s="93">
        <f>+'Ark1'!U902</f>
        <v>0</v>
      </c>
      <c r="AA101" s="11">
        <f>+'Ark1'!W902</f>
        <v>0</v>
      </c>
      <c r="AC101" s="11">
        <f>+'Ark1'!X902</f>
        <v>0</v>
      </c>
      <c r="AD101" s="11">
        <f>+'Ark1'!Y902</f>
        <v>0</v>
      </c>
      <c r="AE101" s="11">
        <f>+'Ark1'!Z902</f>
        <v>0</v>
      </c>
      <c r="AF101" s="93">
        <f>+'Ark1'!AA902</f>
        <v>0</v>
      </c>
      <c r="AG101" s="1">
        <f>+'Ark1'!AB902</f>
        <v>0</v>
      </c>
      <c r="AH101" s="1">
        <f>+'Ark1'!AC902</f>
        <v>0</v>
      </c>
      <c r="AI101" s="11">
        <f>+'Ark1'!AD902</f>
        <v>0</v>
      </c>
      <c r="AJ101" s="11">
        <f>+'Ark1'!AE902</f>
        <v>0</v>
      </c>
      <c r="AK101" s="11">
        <f>+'Ark1'!AF902</f>
        <v>0</v>
      </c>
      <c r="AL101" s="93" t="e">
        <f t="shared" si="16"/>
        <v>#DIV/0!</v>
      </c>
      <c r="AM101" s="11">
        <f>+'Ark1'!AF902</f>
        <v>0</v>
      </c>
      <c r="AN101" s="45"/>
    </row>
    <row r="102" spans="1:41">
      <c r="A102" s="45"/>
      <c r="B102">
        <f>+'Ark1'!C903</f>
        <v>2013</v>
      </c>
      <c r="C102">
        <f>+'Ark1'!G903</f>
        <v>2</v>
      </c>
      <c r="D102" s="3" t="s">
        <v>115</v>
      </c>
      <c r="E102" s="3">
        <f>+'Ark1'!H903</f>
        <v>1</v>
      </c>
      <c r="F102" s="3" t="s">
        <v>82</v>
      </c>
      <c r="G102">
        <f>+'Ark1'!Q903</f>
        <v>0</v>
      </c>
      <c r="I102">
        <f>+'Ark1'!R903</f>
        <v>0</v>
      </c>
      <c r="K102" s="201">
        <f>+'Ark1'!AG903</f>
        <v>0</v>
      </c>
      <c r="M102" s="201">
        <f>+'Ark1'!AH903</f>
        <v>0</v>
      </c>
      <c r="N102" s="201"/>
      <c r="O102" s="453"/>
      <c r="P102" s="453"/>
      <c r="Q102" s="151"/>
      <c r="R102" s="151"/>
      <c r="S102" s="151"/>
      <c r="U102" s="1">
        <f>+'Ark1'!S903</f>
        <v>0</v>
      </c>
      <c r="W102" s="1">
        <f>+'Ark1'!T903</f>
        <v>0</v>
      </c>
      <c r="Y102" s="93">
        <f>+'Ark1'!U903</f>
        <v>0</v>
      </c>
      <c r="AA102" s="11">
        <f>+'Ark1'!W903</f>
        <v>0</v>
      </c>
      <c r="AC102" s="11">
        <f>+'Ark1'!X903</f>
        <v>0</v>
      </c>
      <c r="AD102" s="11">
        <f>+'Ark1'!Y903</f>
        <v>0</v>
      </c>
      <c r="AE102" s="11">
        <f>+'Ark1'!Z903</f>
        <v>0</v>
      </c>
      <c r="AF102" s="93">
        <f>+'Ark1'!AA903</f>
        <v>0</v>
      </c>
      <c r="AG102" s="1">
        <f>+'Ark1'!AB903</f>
        <v>0</v>
      </c>
      <c r="AH102" s="1">
        <f>+'Ark1'!AC903</f>
        <v>0</v>
      </c>
      <c r="AI102" s="11">
        <f>+'Ark1'!AD903</f>
        <v>0</v>
      </c>
      <c r="AJ102" s="11">
        <f>+'Ark1'!AE903</f>
        <v>0</v>
      </c>
      <c r="AK102" s="11">
        <f>+'Ark1'!AF903</f>
        <v>0</v>
      </c>
      <c r="AL102" s="93" t="e">
        <f t="shared" si="16"/>
        <v>#DIV/0!</v>
      </c>
      <c r="AM102" s="11">
        <f>+'Ark1'!AF903</f>
        <v>0</v>
      </c>
      <c r="AN102" s="45"/>
    </row>
    <row r="103" spans="1:41">
      <c r="A103" s="45"/>
      <c r="B103">
        <f>+'Ark1'!C904</f>
        <v>2013</v>
      </c>
      <c r="C103">
        <f>+'Ark1'!G904</f>
        <v>2</v>
      </c>
      <c r="D103" s="3" t="s">
        <v>115</v>
      </c>
      <c r="E103" s="3">
        <f>+'Ark1'!H904</f>
        <v>2</v>
      </c>
      <c r="F103" s="3" t="s">
        <v>7</v>
      </c>
      <c r="G103">
        <f>+'Ark1'!Q904</f>
        <v>0</v>
      </c>
      <c r="I103">
        <f>+'Ark1'!R904</f>
        <v>0</v>
      </c>
      <c r="K103" s="201">
        <f>+'Ark1'!AG904</f>
        <v>0</v>
      </c>
      <c r="M103" s="201">
        <f>+'Ark1'!AH904</f>
        <v>0</v>
      </c>
      <c r="N103" s="201"/>
      <c r="O103" s="453"/>
      <c r="P103" s="453"/>
      <c r="Q103" s="151"/>
      <c r="R103" s="151"/>
      <c r="S103" s="151"/>
      <c r="U103" s="1">
        <f>+'Ark1'!S904</f>
        <v>0</v>
      </c>
      <c r="W103" s="1">
        <f>+'Ark1'!T904</f>
        <v>0</v>
      </c>
      <c r="Y103" s="93">
        <f>+'Ark1'!U904</f>
        <v>0</v>
      </c>
      <c r="AA103" s="11">
        <f>+'Ark1'!W904</f>
        <v>0</v>
      </c>
      <c r="AC103" s="11">
        <f>+'Ark1'!X904</f>
        <v>0</v>
      </c>
      <c r="AD103" s="11">
        <f>+'Ark1'!Y904</f>
        <v>0</v>
      </c>
      <c r="AE103" s="11">
        <f>+'Ark1'!Z904</f>
        <v>0</v>
      </c>
      <c r="AF103" s="93">
        <f>+'Ark1'!AA904</f>
        <v>0</v>
      </c>
      <c r="AG103" s="1">
        <f>+'Ark1'!AB904</f>
        <v>0</v>
      </c>
      <c r="AH103" s="1">
        <f>+'Ark1'!AC904</f>
        <v>0</v>
      </c>
      <c r="AI103" s="11">
        <f>+'Ark1'!AD904</f>
        <v>0</v>
      </c>
      <c r="AJ103" s="11">
        <f>+'Ark1'!AE904</f>
        <v>0</v>
      </c>
      <c r="AK103" s="11">
        <f>+'Ark1'!AF904</f>
        <v>0</v>
      </c>
      <c r="AL103" s="93" t="e">
        <f t="shared" si="16"/>
        <v>#DIV/0!</v>
      </c>
      <c r="AM103" s="11">
        <f>+'Ark1'!AF904</f>
        <v>0</v>
      </c>
      <c r="AN103" s="45"/>
    </row>
    <row r="104" spans="1:41">
      <c r="A104" s="45"/>
      <c r="B104">
        <f>+'Ark1'!C905</f>
        <v>2013</v>
      </c>
      <c r="C104">
        <f>+'Ark1'!G905</f>
        <v>3</v>
      </c>
      <c r="D104" s="3" t="s">
        <v>584</v>
      </c>
      <c r="E104" s="3">
        <f>+'Ark1'!H905</f>
        <v>1</v>
      </c>
      <c r="F104" s="3" t="s">
        <v>82</v>
      </c>
      <c r="G104">
        <f>+'Ark1'!Q905</f>
        <v>0</v>
      </c>
      <c r="I104">
        <f>+'Ark1'!R905</f>
        <v>0</v>
      </c>
      <c r="K104" s="201">
        <f>+'Ark1'!AG905</f>
        <v>0</v>
      </c>
      <c r="M104" s="201">
        <f>+'Ark1'!AH905</f>
        <v>0</v>
      </c>
      <c r="N104" s="201"/>
      <c r="O104" s="453"/>
      <c r="P104" s="453"/>
      <c r="Q104" s="151"/>
      <c r="R104" s="151"/>
      <c r="S104" s="151"/>
      <c r="U104" s="1">
        <f>+'Ark1'!S905</f>
        <v>0</v>
      </c>
      <c r="W104" s="1">
        <f>+'Ark1'!T905</f>
        <v>0</v>
      </c>
      <c r="Y104" s="93">
        <f>+'Ark1'!U905</f>
        <v>0</v>
      </c>
      <c r="AA104" s="11">
        <f>+'Ark1'!W905</f>
        <v>0</v>
      </c>
      <c r="AC104" s="11">
        <f>+'Ark1'!X905</f>
        <v>0</v>
      </c>
      <c r="AD104" s="11">
        <f>+'Ark1'!Y905</f>
        <v>0</v>
      </c>
      <c r="AE104" s="11">
        <f>+'Ark1'!Z905</f>
        <v>0</v>
      </c>
      <c r="AF104" s="93">
        <f>+'Ark1'!AA905</f>
        <v>0</v>
      </c>
      <c r="AG104" s="1">
        <f>+'Ark1'!AB905</f>
        <v>0</v>
      </c>
      <c r="AH104" s="1">
        <f>+'Ark1'!AC905</f>
        <v>0</v>
      </c>
      <c r="AI104" s="11">
        <f>+'Ark1'!AD905</f>
        <v>0</v>
      </c>
      <c r="AJ104" s="11">
        <f>+'Ark1'!AE905</f>
        <v>0</v>
      </c>
      <c r="AK104" s="11">
        <f>+'Ark1'!AF905</f>
        <v>0</v>
      </c>
      <c r="AL104" s="93" t="e">
        <f t="shared" si="16"/>
        <v>#DIV/0!</v>
      </c>
      <c r="AM104" s="11">
        <f>+'Ark1'!AF905</f>
        <v>0</v>
      </c>
      <c r="AN104" s="45"/>
    </row>
    <row r="105" spans="1:41">
      <c r="A105" s="45"/>
      <c r="B105">
        <f>+'Ark1'!C906</f>
        <v>2013</v>
      </c>
      <c r="C105">
        <f>+'Ark1'!G906</f>
        <v>3</v>
      </c>
      <c r="D105" s="3" t="s">
        <v>584</v>
      </c>
      <c r="E105" s="3">
        <f>+'Ark1'!H906</f>
        <v>2</v>
      </c>
      <c r="F105" s="3" t="s">
        <v>7</v>
      </c>
      <c r="G105">
        <f>+'Ark1'!Q906</f>
        <v>0</v>
      </c>
      <c r="I105">
        <f>+'Ark1'!R906</f>
        <v>0</v>
      </c>
      <c r="K105" s="201">
        <f>+'Ark1'!AG906</f>
        <v>0</v>
      </c>
      <c r="M105" s="201">
        <f>+'Ark1'!AH906</f>
        <v>0</v>
      </c>
      <c r="N105" s="201"/>
      <c r="O105" s="453"/>
      <c r="P105" s="453"/>
      <c r="Q105" s="151"/>
      <c r="R105" s="151"/>
      <c r="S105" s="151"/>
      <c r="U105" s="1">
        <f>+'Ark1'!S906</f>
        <v>0</v>
      </c>
      <c r="W105" s="1">
        <f>+'Ark1'!T906</f>
        <v>0</v>
      </c>
      <c r="Y105" s="93">
        <f>+'Ark1'!U906</f>
        <v>0</v>
      </c>
      <c r="AA105" s="11">
        <f>+'Ark1'!W906</f>
        <v>0</v>
      </c>
      <c r="AC105" s="11">
        <f>+'Ark1'!X906</f>
        <v>0</v>
      </c>
      <c r="AD105" s="11">
        <f>+'Ark1'!Y906</f>
        <v>0</v>
      </c>
      <c r="AE105" s="11">
        <f>+'Ark1'!Z906</f>
        <v>0</v>
      </c>
      <c r="AF105" s="93">
        <f>+'Ark1'!AA906</f>
        <v>0</v>
      </c>
      <c r="AG105" s="1">
        <f>+'Ark1'!AB906</f>
        <v>0</v>
      </c>
      <c r="AH105" s="1">
        <f>+'Ark1'!AC906</f>
        <v>0</v>
      </c>
      <c r="AI105" s="11">
        <f>+'Ark1'!AD906</f>
        <v>0</v>
      </c>
      <c r="AJ105" s="11">
        <f>+'Ark1'!AE906</f>
        <v>0</v>
      </c>
      <c r="AK105" s="11">
        <f>+'Ark1'!AF906</f>
        <v>0</v>
      </c>
      <c r="AL105" s="93" t="e">
        <f t="shared" si="16"/>
        <v>#DIV/0!</v>
      </c>
      <c r="AM105" s="11">
        <f>+'Ark1'!AF906</f>
        <v>0</v>
      </c>
      <c r="AN105" s="45"/>
    </row>
    <row r="106" spans="1:41">
      <c r="A106" s="45"/>
      <c r="B106">
        <f>+'Ark1'!C907</f>
        <v>2013</v>
      </c>
      <c r="C106">
        <f>+'Ark1'!G907</f>
        <v>4</v>
      </c>
      <c r="D106" s="3" t="s">
        <v>116</v>
      </c>
      <c r="E106" s="3">
        <f>+'Ark1'!H907</f>
        <v>1</v>
      </c>
      <c r="F106" s="3" t="s">
        <v>82</v>
      </c>
      <c r="G106">
        <f>+'Ark1'!Q907</f>
        <v>0</v>
      </c>
      <c r="I106">
        <f>+'Ark1'!R907</f>
        <v>0</v>
      </c>
      <c r="K106" s="201">
        <f>+'Ark1'!AG907</f>
        <v>0</v>
      </c>
      <c r="M106" s="201">
        <f>+'Ark1'!AH907</f>
        <v>0</v>
      </c>
      <c r="N106" s="201"/>
      <c r="O106" s="453"/>
      <c r="P106" s="453"/>
      <c r="Q106" s="151"/>
      <c r="R106" s="151"/>
      <c r="S106" s="151"/>
      <c r="U106" s="1">
        <f>+'Ark1'!S907</f>
        <v>0</v>
      </c>
      <c r="W106" s="1">
        <f>+'Ark1'!T907</f>
        <v>0</v>
      </c>
      <c r="Y106" s="93">
        <f>+'Ark1'!U907</f>
        <v>0</v>
      </c>
      <c r="AA106" s="11">
        <f>+'Ark1'!W907</f>
        <v>0</v>
      </c>
      <c r="AC106" s="11">
        <f>+'Ark1'!X907</f>
        <v>0</v>
      </c>
      <c r="AD106" s="11">
        <f>+'Ark1'!Y907</f>
        <v>0</v>
      </c>
      <c r="AE106" s="11">
        <f>+'Ark1'!Z907</f>
        <v>0</v>
      </c>
      <c r="AF106" s="93">
        <f>+'Ark1'!AA907</f>
        <v>0</v>
      </c>
      <c r="AG106" s="1">
        <f>+'Ark1'!AB907</f>
        <v>0</v>
      </c>
      <c r="AH106" s="1">
        <f>+'Ark1'!AC907</f>
        <v>0</v>
      </c>
      <c r="AI106" s="11">
        <f>+'Ark1'!AD907</f>
        <v>0</v>
      </c>
      <c r="AJ106" s="11">
        <f>+'Ark1'!AE907</f>
        <v>0</v>
      </c>
      <c r="AK106" s="11">
        <f>+'Ark1'!AF907</f>
        <v>0</v>
      </c>
      <c r="AL106" s="93" t="e">
        <f t="shared" si="16"/>
        <v>#DIV/0!</v>
      </c>
      <c r="AM106" s="11">
        <f>+'Ark1'!AF907</f>
        <v>0</v>
      </c>
      <c r="AN106" s="45"/>
    </row>
    <row r="107" spans="1:41">
      <c r="A107" s="45"/>
      <c r="B107">
        <f>+'Ark1'!C908</f>
        <v>2013</v>
      </c>
      <c r="C107">
        <f>+'Ark1'!G908</f>
        <v>4</v>
      </c>
      <c r="D107" s="3" t="s">
        <v>116</v>
      </c>
      <c r="E107" s="3">
        <f>+'Ark1'!H908</f>
        <v>2</v>
      </c>
      <c r="F107" s="3" t="s">
        <v>7</v>
      </c>
      <c r="G107">
        <f>+'Ark1'!Q908</f>
        <v>0</v>
      </c>
      <c r="I107">
        <f>+'Ark1'!R908</f>
        <v>0</v>
      </c>
      <c r="K107" s="201">
        <f>+'Ark1'!AG908</f>
        <v>0</v>
      </c>
      <c r="M107" s="201">
        <f>+'Ark1'!AH908</f>
        <v>0</v>
      </c>
      <c r="N107" s="201"/>
      <c r="O107" s="453"/>
      <c r="P107" s="453"/>
      <c r="Q107" s="151"/>
      <c r="R107" s="151"/>
      <c r="S107" s="151"/>
      <c r="U107" s="1">
        <f>+'Ark1'!S908</f>
        <v>0</v>
      </c>
      <c r="W107" s="1">
        <f>+'Ark1'!T908</f>
        <v>0</v>
      </c>
      <c r="Y107" s="93">
        <f>+'Ark1'!U908</f>
        <v>0</v>
      </c>
      <c r="AA107" s="11">
        <f>+'Ark1'!W908</f>
        <v>0</v>
      </c>
      <c r="AC107" s="11">
        <f>+'Ark1'!X908</f>
        <v>0</v>
      </c>
      <c r="AD107" s="11">
        <f>+'Ark1'!Y908</f>
        <v>0</v>
      </c>
      <c r="AE107" s="11">
        <f>+'Ark1'!Z908</f>
        <v>0</v>
      </c>
      <c r="AF107" s="93">
        <f>+'Ark1'!AA908</f>
        <v>0</v>
      </c>
      <c r="AG107" s="1">
        <f>+'Ark1'!AB908</f>
        <v>0</v>
      </c>
      <c r="AH107" s="1">
        <f>+'Ark1'!AC908</f>
        <v>0</v>
      </c>
      <c r="AI107" s="11">
        <f>+'Ark1'!AD908</f>
        <v>0</v>
      </c>
      <c r="AJ107" s="11">
        <f>+'Ark1'!AE908</f>
        <v>0</v>
      </c>
      <c r="AK107" s="11">
        <f>+'Ark1'!AF908</f>
        <v>0</v>
      </c>
      <c r="AL107" s="93" t="e">
        <f t="shared" si="16"/>
        <v>#DIV/0!</v>
      </c>
      <c r="AM107" s="11">
        <f>+'Ark1'!AF908</f>
        <v>0</v>
      </c>
      <c r="AN107" s="45"/>
    </row>
    <row r="108" spans="1:41">
      <c r="A108" s="45"/>
      <c r="B108" s="52">
        <f>+'Ark1'!C909</f>
        <v>2012</v>
      </c>
      <c r="C108" s="52">
        <f>+'Ark1'!G909</f>
        <v>1</v>
      </c>
      <c r="D108" s="53" t="s">
        <v>442</v>
      </c>
      <c r="E108" s="53">
        <f>+'Ark1'!H909</f>
        <v>1</v>
      </c>
      <c r="F108" s="53" t="s">
        <v>82</v>
      </c>
      <c r="G108" s="52">
        <f>+'Ark1'!Q909</f>
        <v>0</v>
      </c>
      <c r="H108" s="52"/>
      <c r="I108" s="52">
        <f>+'Ark1'!R909</f>
        <v>0</v>
      </c>
      <c r="J108" s="52"/>
      <c r="K108" s="183">
        <f>+'Ark1'!AG909</f>
        <v>0</v>
      </c>
      <c r="L108" s="161"/>
      <c r="M108" s="183">
        <f>+'Ark1'!AH909</f>
        <v>0</v>
      </c>
      <c r="N108" s="183"/>
      <c r="O108" s="452"/>
      <c r="P108" s="452"/>
      <c r="Q108" s="200"/>
      <c r="R108" s="200"/>
      <c r="S108" s="200"/>
      <c r="T108" s="161"/>
      <c r="U108" s="54">
        <f>+'Ark1'!S909</f>
        <v>0</v>
      </c>
      <c r="V108" s="506"/>
      <c r="W108" s="54">
        <f>+'Ark1'!T909</f>
        <v>0</v>
      </c>
      <c r="X108" s="52"/>
      <c r="Y108" s="161">
        <f>+'Ark1'!U909</f>
        <v>0</v>
      </c>
      <c r="Z108" s="161"/>
      <c r="AA108" s="74">
        <f>+'Ark1'!W909</f>
        <v>0</v>
      </c>
      <c r="AB108" s="74"/>
      <c r="AC108" s="74">
        <f>+'Ark1'!X909</f>
        <v>0</v>
      </c>
      <c r="AD108" s="74">
        <f>+'Ark1'!Y909</f>
        <v>0</v>
      </c>
      <c r="AE108" s="74">
        <f>+'Ark1'!Z909</f>
        <v>0</v>
      </c>
      <c r="AF108" s="161">
        <f>+'Ark1'!AA909</f>
        <v>0</v>
      </c>
      <c r="AG108" s="54">
        <f>+'Ark1'!AB909</f>
        <v>0</v>
      </c>
      <c r="AH108" s="54">
        <f>+'Ark1'!AC909</f>
        <v>0</v>
      </c>
      <c r="AI108" s="74">
        <f>+'Ark1'!AD909</f>
        <v>0</v>
      </c>
      <c r="AJ108" s="74">
        <f>+'Ark1'!AE909</f>
        <v>0</v>
      </c>
      <c r="AK108" s="74">
        <f>+'Ark1'!AF909</f>
        <v>0</v>
      </c>
      <c r="AL108" s="161" t="e">
        <f t="shared" si="16"/>
        <v>#DIV/0!</v>
      </c>
      <c r="AM108" s="74">
        <f>+'Ark1'!AF909</f>
        <v>0</v>
      </c>
      <c r="AN108" s="45"/>
    </row>
    <row r="109" spans="1:41">
      <c r="A109" s="45"/>
      <c r="B109" s="52">
        <f>+'Ark1'!C910</f>
        <v>2012</v>
      </c>
      <c r="C109" s="52">
        <f>+'Ark1'!G910</f>
        <v>1</v>
      </c>
      <c r="D109" s="53" t="s">
        <v>442</v>
      </c>
      <c r="E109" s="53">
        <f>+'Ark1'!H910</f>
        <v>2</v>
      </c>
      <c r="F109" s="53" t="s">
        <v>7</v>
      </c>
      <c r="G109" s="52">
        <f>+'Ark1'!Q910</f>
        <v>0</v>
      </c>
      <c r="H109" s="52"/>
      <c r="I109" s="52">
        <f>+'Ark1'!R910</f>
        <v>0</v>
      </c>
      <c r="J109" s="52"/>
      <c r="K109" s="183">
        <f>+'Ark1'!AG910</f>
        <v>0</v>
      </c>
      <c r="L109" s="161"/>
      <c r="M109" s="183">
        <f>+'Ark1'!AH910</f>
        <v>0</v>
      </c>
      <c r="N109" s="183"/>
      <c r="O109" s="452"/>
      <c r="P109" s="452"/>
      <c r="Q109" s="200"/>
      <c r="R109" s="200"/>
      <c r="S109" s="200"/>
      <c r="T109" s="161"/>
      <c r="U109" s="54">
        <f>+'Ark1'!S910</f>
        <v>0</v>
      </c>
      <c r="V109" s="506"/>
      <c r="W109" s="54">
        <f>+'Ark1'!T910</f>
        <v>0</v>
      </c>
      <c r="X109" s="52"/>
      <c r="Y109" s="161">
        <f>+'Ark1'!U910</f>
        <v>0</v>
      </c>
      <c r="Z109" s="161"/>
      <c r="AA109" s="74">
        <f>+'Ark1'!W910</f>
        <v>0</v>
      </c>
      <c r="AB109" s="74"/>
      <c r="AC109" s="74">
        <f>+'Ark1'!X910</f>
        <v>0</v>
      </c>
      <c r="AD109" s="74">
        <f>+'Ark1'!Y910</f>
        <v>0</v>
      </c>
      <c r="AE109" s="74">
        <f>+'Ark1'!Z910</f>
        <v>0</v>
      </c>
      <c r="AF109" s="161">
        <f>+'Ark1'!AA910</f>
        <v>0</v>
      </c>
      <c r="AG109" s="54">
        <f>+'Ark1'!AB910</f>
        <v>0</v>
      </c>
      <c r="AH109" s="54">
        <f>+'Ark1'!AC910</f>
        <v>0</v>
      </c>
      <c r="AI109" s="74">
        <f>+'Ark1'!AD910</f>
        <v>0</v>
      </c>
      <c r="AJ109" s="74">
        <f>+'Ark1'!AE910</f>
        <v>0</v>
      </c>
      <c r="AK109" s="74">
        <f>+'Ark1'!AF910</f>
        <v>0</v>
      </c>
      <c r="AL109" s="161" t="e">
        <f t="shared" si="16"/>
        <v>#DIV/0!</v>
      </c>
      <c r="AM109" s="74">
        <f>+'Ark1'!AF910</f>
        <v>0</v>
      </c>
      <c r="AN109" s="45"/>
    </row>
    <row r="110" spans="1:41">
      <c r="A110" s="45"/>
      <c r="B110" s="52">
        <f>+'Ark1'!C911</f>
        <v>2012</v>
      </c>
      <c r="C110" s="52">
        <f>+'Ark1'!G911</f>
        <v>2</v>
      </c>
      <c r="D110" s="53" t="s">
        <v>115</v>
      </c>
      <c r="E110" s="53">
        <f>+'Ark1'!H911</f>
        <v>1</v>
      </c>
      <c r="F110" s="53" t="s">
        <v>82</v>
      </c>
      <c r="G110" s="52">
        <f>+'Ark1'!Q911</f>
        <v>0</v>
      </c>
      <c r="H110" s="52"/>
      <c r="I110" s="52">
        <f>+'Ark1'!R911</f>
        <v>0</v>
      </c>
      <c r="J110" s="52"/>
      <c r="K110" s="183">
        <f>+'Ark1'!AG911</f>
        <v>0</v>
      </c>
      <c r="L110" s="161"/>
      <c r="M110" s="183">
        <f>+'Ark1'!AH911</f>
        <v>0</v>
      </c>
      <c r="N110" s="183"/>
      <c r="O110" s="452"/>
      <c r="P110" s="452"/>
      <c r="Q110" s="200"/>
      <c r="R110" s="200"/>
      <c r="S110" s="200"/>
      <c r="T110" s="161"/>
      <c r="U110" s="54">
        <f>+'Ark1'!S911</f>
        <v>0</v>
      </c>
      <c r="V110" s="506"/>
      <c r="W110" s="54">
        <f>+'Ark1'!T911</f>
        <v>0</v>
      </c>
      <c r="X110" s="52"/>
      <c r="Y110" s="161">
        <f>+'Ark1'!U911</f>
        <v>0</v>
      </c>
      <c r="Z110" s="161"/>
      <c r="AA110" s="74">
        <f>+'Ark1'!W911</f>
        <v>0</v>
      </c>
      <c r="AB110" s="74"/>
      <c r="AC110" s="74">
        <f>+'Ark1'!X911</f>
        <v>0</v>
      </c>
      <c r="AD110" s="74">
        <f>+'Ark1'!Y911</f>
        <v>0</v>
      </c>
      <c r="AE110" s="74">
        <f>+'Ark1'!Z911</f>
        <v>0</v>
      </c>
      <c r="AF110" s="161">
        <f>+'Ark1'!AA911</f>
        <v>0</v>
      </c>
      <c r="AG110" s="54">
        <f>+'Ark1'!AB911</f>
        <v>0</v>
      </c>
      <c r="AH110" s="54">
        <f>+'Ark1'!AC911</f>
        <v>0</v>
      </c>
      <c r="AI110" s="74">
        <f>+'Ark1'!AD911</f>
        <v>0</v>
      </c>
      <c r="AJ110" s="74">
        <f>+'Ark1'!AE911</f>
        <v>0</v>
      </c>
      <c r="AK110" s="74">
        <f>+'Ark1'!AF911</f>
        <v>0</v>
      </c>
      <c r="AL110" s="161" t="e">
        <f t="shared" si="16"/>
        <v>#DIV/0!</v>
      </c>
      <c r="AM110" s="74">
        <f>+'Ark1'!AF911</f>
        <v>0</v>
      </c>
      <c r="AN110" s="45"/>
    </row>
    <row r="111" spans="1:41">
      <c r="A111" s="45"/>
      <c r="B111" s="52">
        <f>+'Ark1'!C912</f>
        <v>2012</v>
      </c>
      <c r="C111" s="52">
        <f>+'Ark1'!G912</f>
        <v>2</v>
      </c>
      <c r="D111" s="53" t="s">
        <v>115</v>
      </c>
      <c r="E111" s="53">
        <f>+'Ark1'!H912</f>
        <v>2</v>
      </c>
      <c r="F111" s="53" t="s">
        <v>7</v>
      </c>
      <c r="G111" s="52">
        <f>+'Ark1'!Q912</f>
        <v>0</v>
      </c>
      <c r="H111" s="52"/>
      <c r="I111" s="52">
        <f>+'Ark1'!R912</f>
        <v>0</v>
      </c>
      <c r="J111" s="52"/>
      <c r="K111" s="183">
        <f>+'Ark1'!AG912</f>
        <v>0</v>
      </c>
      <c r="L111" s="161"/>
      <c r="M111" s="183">
        <f>+'Ark1'!AH912</f>
        <v>0</v>
      </c>
      <c r="N111" s="183"/>
      <c r="O111" s="452"/>
      <c r="P111" s="452"/>
      <c r="Q111" s="200"/>
      <c r="R111" s="200"/>
      <c r="S111" s="200"/>
      <c r="T111" s="161"/>
      <c r="U111" s="54">
        <f>+'Ark1'!S912</f>
        <v>0</v>
      </c>
      <c r="V111" s="506"/>
      <c r="W111" s="54">
        <f>+'Ark1'!T912</f>
        <v>0</v>
      </c>
      <c r="X111" s="52"/>
      <c r="Y111" s="161">
        <f>+'Ark1'!U912</f>
        <v>0</v>
      </c>
      <c r="Z111" s="161"/>
      <c r="AA111" s="74">
        <f>+'Ark1'!W912</f>
        <v>0</v>
      </c>
      <c r="AB111" s="74"/>
      <c r="AC111" s="74">
        <f>+'Ark1'!X912</f>
        <v>0</v>
      </c>
      <c r="AD111" s="74">
        <f>+'Ark1'!Y912</f>
        <v>0</v>
      </c>
      <c r="AE111" s="74">
        <f>+'Ark1'!Z912</f>
        <v>0</v>
      </c>
      <c r="AF111" s="161">
        <f>+'Ark1'!AA912</f>
        <v>0</v>
      </c>
      <c r="AG111" s="54">
        <f>+'Ark1'!AB912</f>
        <v>0</v>
      </c>
      <c r="AH111" s="54">
        <f>+'Ark1'!AC912</f>
        <v>0</v>
      </c>
      <c r="AI111" s="74">
        <f>+'Ark1'!AD912</f>
        <v>0</v>
      </c>
      <c r="AJ111" s="74">
        <f>+'Ark1'!AE912</f>
        <v>0</v>
      </c>
      <c r="AK111" s="74">
        <f>+'Ark1'!AF912</f>
        <v>0</v>
      </c>
      <c r="AL111" s="161" t="e">
        <f t="shared" si="16"/>
        <v>#DIV/0!</v>
      </c>
      <c r="AM111" s="74">
        <f>+'Ark1'!AF912</f>
        <v>0</v>
      </c>
      <c r="AN111" s="45"/>
    </row>
    <row r="112" spans="1:41">
      <c r="A112" s="45"/>
      <c r="B112" s="52">
        <f>+'Ark1'!C913</f>
        <v>2012</v>
      </c>
      <c r="C112" s="52">
        <f>+'Ark1'!G913</f>
        <v>3</v>
      </c>
      <c r="D112" s="53" t="s">
        <v>584</v>
      </c>
      <c r="E112" s="53">
        <f>+'Ark1'!H913</f>
        <v>1</v>
      </c>
      <c r="F112" s="53" t="s">
        <v>82</v>
      </c>
      <c r="G112" s="52">
        <f>+'Ark1'!Q913</f>
        <v>0</v>
      </c>
      <c r="H112" s="52"/>
      <c r="I112" s="52">
        <f>+'Ark1'!R913</f>
        <v>0</v>
      </c>
      <c r="J112" s="52"/>
      <c r="K112" s="183">
        <f>+'Ark1'!AG913</f>
        <v>0</v>
      </c>
      <c r="L112" s="161"/>
      <c r="M112" s="183">
        <f>+'Ark1'!AH913</f>
        <v>0</v>
      </c>
      <c r="N112" s="183"/>
      <c r="O112" s="452"/>
      <c r="P112" s="452"/>
      <c r="Q112" s="200"/>
      <c r="R112" s="200"/>
      <c r="S112" s="200"/>
      <c r="T112" s="161"/>
      <c r="U112" s="54">
        <f>+'Ark1'!S913</f>
        <v>0</v>
      </c>
      <c r="V112" s="506"/>
      <c r="W112" s="54">
        <f>+'Ark1'!T913</f>
        <v>0</v>
      </c>
      <c r="X112" s="52"/>
      <c r="Y112" s="161">
        <f>+'Ark1'!U913</f>
        <v>0</v>
      </c>
      <c r="Z112" s="161"/>
      <c r="AA112" s="74">
        <f>+'Ark1'!W913</f>
        <v>0</v>
      </c>
      <c r="AB112" s="74"/>
      <c r="AC112" s="74">
        <f>+'Ark1'!X913</f>
        <v>0</v>
      </c>
      <c r="AD112" s="74">
        <f>+'Ark1'!Y913</f>
        <v>0</v>
      </c>
      <c r="AE112" s="74">
        <f>+'Ark1'!Z913</f>
        <v>0</v>
      </c>
      <c r="AF112" s="161">
        <f>+'Ark1'!AA913</f>
        <v>0</v>
      </c>
      <c r="AG112" s="54">
        <f>+'Ark1'!AB913</f>
        <v>0</v>
      </c>
      <c r="AH112" s="54">
        <f>+'Ark1'!AC913</f>
        <v>0</v>
      </c>
      <c r="AI112" s="74">
        <f>+'Ark1'!AD913</f>
        <v>0</v>
      </c>
      <c r="AJ112" s="74">
        <f>+'Ark1'!AE913</f>
        <v>0</v>
      </c>
      <c r="AK112" s="74">
        <f>+'Ark1'!AF913</f>
        <v>0</v>
      </c>
      <c r="AL112" s="161" t="e">
        <f t="shared" si="16"/>
        <v>#DIV/0!</v>
      </c>
      <c r="AM112" s="74">
        <f>+'Ark1'!AF913</f>
        <v>0</v>
      </c>
      <c r="AN112" s="45"/>
    </row>
    <row r="113" spans="1:40">
      <c r="A113" s="45"/>
      <c r="B113" s="52">
        <f>+'Ark1'!C914</f>
        <v>2012</v>
      </c>
      <c r="C113" s="52">
        <f>+'Ark1'!G914</f>
        <v>3</v>
      </c>
      <c r="D113" s="53" t="s">
        <v>584</v>
      </c>
      <c r="E113" s="53">
        <f>+'Ark1'!H914</f>
        <v>2</v>
      </c>
      <c r="F113" s="53" t="s">
        <v>7</v>
      </c>
      <c r="G113" s="52">
        <f>+'Ark1'!Q914</f>
        <v>0</v>
      </c>
      <c r="H113" s="52"/>
      <c r="I113" s="52">
        <f>+'Ark1'!R914</f>
        <v>0</v>
      </c>
      <c r="J113" s="52"/>
      <c r="K113" s="183">
        <f>+'Ark1'!AG914</f>
        <v>0</v>
      </c>
      <c r="L113" s="161"/>
      <c r="M113" s="183">
        <f>+'Ark1'!AH914</f>
        <v>0</v>
      </c>
      <c r="N113" s="183"/>
      <c r="O113" s="452"/>
      <c r="P113" s="452"/>
      <c r="Q113" s="200"/>
      <c r="R113" s="200"/>
      <c r="S113" s="200"/>
      <c r="T113" s="161"/>
      <c r="U113" s="54">
        <f>+'Ark1'!S914</f>
        <v>0</v>
      </c>
      <c r="V113" s="506"/>
      <c r="W113" s="54">
        <f>+'Ark1'!T914</f>
        <v>0</v>
      </c>
      <c r="X113" s="52"/>
      <c r="Y113" s="161">
        <f>+'Ark1'!U914</f>
        <v>0</v>
      </c>
      <c r="Z113" s="161"/>
      <c r="AA113" s="74">
        <f>+'Ark1'!W914</f>
        <v>0</v>
      </c>
      <c r="AB113" s="74"/>
      <c r="AC113" s="74">
        <f>+'Ark1'!X914</f>
        <v>0</v>
      </c>
      <c r="AD113" s="74">
        <f>+'Ark1'!Y914</f>
        <v>0</v>
      </c>
      <c r="AE113" s="74">
        <f>+'Ark1'!Z914</f>
        <v>0</v>
      </c>
      <c r="AF113" s="161">
        <f>+'Ark1'!AA914</f>
        <v>0</v>
      </c>
      <c r="AG113" s="54">
        <f>+'Ark1'!AB914</f>
        <v>0</v>
      </c>
      <c r="AH113" s="54">
        <f>+'Ark1'!AC914</f>
        <v>0</v>
      </c>
      <c r="AI113" s="74">
        <f>+'Ark1'!AD914</f>
        <v>0</v>
      </c>
      <c r="AJ113" s="74">
        <f>+'Ark1'!AE914</f>
        <v>0</v>
      </c>
      <c r="AK113" s="74">
        <f>+'Ark1'!AF914</f>
        <v>0</v>
      </c>
      <c r="AL113" s="161" t="e">
        <f t="shared" si="16"/>
        <v>#DIV/0!</v>
      </c>
      <c r="AM113" s="74">
        <f>+'Ark1'!AF914</f>
        <v>0</v>
      </c>
      <c r="AN113" s="45"/>
    </row>
    <row r="114" spans="1:40">
      <c r="A114" s="45"/>
      <c r="B114" s="52">
        <f>+'Ark1'!C915</f>
        <v>2012</v>
      </c>
      <c r="C114" s="52">
        <f>+'Ark1'!G915</f>
        <v>4</v>
      </c>
      <c r="D114" s="53" t="s">
        <v>116</v>
      </c>
      <c r="E114" s="53">
        <f>+'Ark1'!H915</f>
        <v>1</v>
      </c>
      <c r="F114" s="53" t="s">
        <v>82</v>
      </c>
      <c r="G114" s="52">
        <f>+'Ark1'!Q915</f>
        <v>0</v>
      </c>
      <c r="H114" s="52"/>
      <c r="I114" s="52">
        <f>+'Ark1'!R915</f>
        <v>0</v>
      </c>
      <c r="J114" s="52"/>
      <c r="K114" s="183">
        <f>+'Ark1'!AG915</f>
        <v>0</v>
      </c>
      <c r="L114" s="161"/>
      <c r="M114" s="183">
        <f>+'Ark1'!AH915</f>
        <v>0</v>
      </c>
      <c r="N114" s="183"/>
      <c r="O114" s="452"/>
      <c r="P114" s="452"/>
      <c r="Q114" s="200"/>
      <c r="R114" s="200"/>
      <c r="S114" s="200"/>
      <c r="T114" s="161"/>
      <c r="U114" s="54">
        <f>+'Ark1'!S915</f>
        <v>0</v>
      </c>
      <c r="V114" s="506"/>
      <c r="W114" s="54">
        <f>+'Ark1'!T915</f>
        <v>0</v>
      </c>
      <c r="X114" s="52"/>
      <c r="Y114" s="161">
        <f>+'Ark1'!U915</f>
        <v>0</v>
      </c>
      <c r="Z114" s="161"/>
      <c r="AA114" s="74">
        <f>+'Ark1'!W915</f>
        <v>0</v>
      </c>
      <c r="AB114" s="74"/>
      <c r="AC114" s="74">
        <f>+'Ark1'!X915</f>
        <v>0</v>
      </c>
      <c r="AD114" s="74">
        <f>+'Ark1'!Y915</f>
        <v>0</v>
      </c>
      <c r="AE114" s="74">
        <f>+'Ark1'!Z915</f>
        <v>0</v>
      </c>
      <c r="AF114" s="161">
        <f>+'Ark1'!AA915</f>
        <v>0</v>
      </c>
      <c r="AG114" s="54">
        <f>+'Ark1'!AB915</f>
        <v>0</v>
      </c>
      <c r="AH114" s="54">
        <f>+'Ark1'!AC915</f>
        <v>0</v>
      </c>
      <c r="AI114" s="74">
        <f>+'Ark1'!AD915</f>
        <v>0</v>
      </c>
      <c r="AJ114" s="74">
        <f>+'Ark1'!AE915</f>
        <v>0</v>
      </c>
      <c r="AK114" s="74">
        <f>+'Ark1'!AF915</f>
        <v>0</v>
      </c>
      <c r="AL114" s="161" t="e">
        <f t="shared" si="16"/>
        <v>#DIV/0!</v>
      </c>
      <c r="AM114" s="74">
        <f>+'Ark1'!AF915</f>
        <v>0</v>
      </c>
      <c r="AN114" s="45"/>
    </row>
    <row r="115" spans="1:40">
      <c r="A115" s="45"/>
      <c r="B115" s="52">
        <f>+'Ark1'!C916</f>
        <v>2012</v>
      </c>
      <c r="C115" s="52">
        <f>+'Ark1'!G916</f>
        <v>4</v>
      </c>
      <c r="D115" s="53" t="s">
        <v>116</v>
      </c>
      <c r="E115" s="53">
        <f>+'Ark1'!H916</f>
        <v>2</v>
      </c>
      <c r="F115" s="53" t="s">
        <v>7</v>
      </c>
      <c r="G115" s="52">
        <f>+'Ark1'!Q916</f>
        <v>0</v>
      </c>
      <c r="H115" s="52"/>
      <c r="I115" s="52">
        <f>+'Ark1'!R916</f>
        <v>0</v>
      </c>
      <c r="J115" s="52"/>
      <c r="K115" s="183">
        <f>+'Ark1'!AG916</f>
        <v>0</v>
      </c>
      <c r="L115" s="161"/>
      <c r="M115" s="183">
        <f>+'Ark1'!AH916</f>
        <v>0</v>
      </c>
      <c r="N115" s="183"/>
      <c r="O115" s="452"/>
      <c r="P115" s="452"/>
      <c r="Q115" s="200"/>
      <c r="R115" s="200"/>
      <c r="S115" s="200"/>
      <c r="T115" s="161"/>
      <c r="U115" s="54">
        <f>+'Ark1'!S916</f>
        <v>0</v>
      </c>
      <c r="V115" s="506"/>
      <c r="W115" s="54">
        <f>+'Ark1'!T916</f>
        <v>0</v>
      </c>
      <c r="X115" s="52"/>
      <c r="Y115" s="161">
        <f>+'Ark1'!U916</f>
        <v>0</v>
      </c>
      <c r="Z115" s="161"/>
      <c r="AA115" s="74">
        <f>+'Ark1'!W916</f>
        <v>0</v>
      </c>
      <c r="AB115" s="74"/>
      <c r="AC115" s="74">
        <f>+'Ark1'!X916</f>
        <v>0</v>
      </c>
      <c r="AD115" s="74">
        <f>+'Ark1'!Y916</f>
        <v>0</v>
      </c>
      <c r="AE115" s="74">
        <f>+'Ark1'!Z916</f>
        <v>0</v>
      </c>
      <c r="AF115" s="161">
        <f>+'Ark1'!AA916</f>
        <v>0</v>
      </c>
      <c r="AG115" s="54">
        <f>+'Ark1'!AB916</f>
        <v>0</v>
      </c>
      <c r="AH115" s="54">
        <f>+'Ark1'!AC916</f>
        <v>0</v>
      </c>
      <c r="AI115" s="74">
        <f>+'Ark1'!AD916</f>
        <v>0</v>
      </c>
      <c r="AJ115" s="74">
        <f>+'Ark1'!AE916</f>
        <v>0</v>
      </c>
      <c r="AK115" s="74">
        <f>+'Ark1'!AF916</f>
        <v>0</v>
      </c>
      <c r="AL115" s="161" t="e">
        <f t="shared" si="16"/>
        <v>#DIV/0!</v>
      </c>
      <c r="AM115" s="74">
        <f>+'Ark1'!AF916</f>
        <v>0</v>
      </c>
      <c r="AN115" s="45"/>
    </row>
    <row r="116" spans="1:40">
      <c r="A116" s="45"/>
      <c r="B116">
        <f>+'Ark1'!C917</f>
        <v>2011</v>
      </c>
      <c r="C116">
        <f>+'Ark1'!G917</f>
        <v>1</v>
      </c>
      <c r="D116" s="3" t="s">
        <v>442</v>
      </c>
      <c r="E116" s="3">
        <f>+'Ark1'!H917</f>
        <v>1</v>
      </c>
      <c r="F116" s="3" t="s">
        <v>82</v>
      </c>
      <c r="G116">
        <f>+'Ark1'!Q917</f>
        <v>0</v>
      </c>
      <c r="I116">
        <f>+'Ark1'!R917</f>
        <v>0</v>
      </c>
      <c r="K116" s="201">
        <f>+'Ark1'!AG917</f>
        <v>0</v>
      </c>
      <c r="M116" s="201">
        <f>+'Ark1'!AH917</f>
        <v>0</v>
      </c>
      <c r="N116" s="201"/>
      <c r="O116" s="453"/>
      <c r="P116" s="453"/>
      <c r="Q116" s="151"/>
      <c r="R116" s="151"/>
      <c r="S116" s="151"/>
      <c r="U116" s="1">
        <f>+'Ark1'!S917</f>
        <v>0</v>
      </c>
      <c r="W116" s="1">
        <f>+'Ark1'!T917</f>
        <v>0</v>
      </c>
      <c r="Y116" s="93">
        <f>+'Ark1'!U917</f>
        <v>0</v>
      </c>
      <c r="AA116" s="11">
        <f>+'Ark1'!W917</f>
        <v>0</v>
      </c>
      <c r="AC116" s="11">
        <f>+'Ark1'!X917</f>
        <v>0</v>
      </c>
      <c r="AD116" s="11">
        <f>+'Ark1'!Y917</f>
        <v>0</v>
      </c>
      <c r="AE116" s="11">
        <f>+'Ark1'!Z917</f>
        <v>0</v>
      </c>
      <c r="AF116" s="93">
        <f>+'Ark1'!AA917</f>
        <v>0</v>
      </c>
      <c r="AG116" s="1">
        <f>+'Ark1'!AB917</f>
        <v>0</v>
      </c>
      <c r="AH116" s="1">
        <f>+'Ark1'!AC917</f>
        <v>0</v>
      </c>
      <c r="AI116" s="11">
        <f>+'Ark1'!AD917</f>
        <v>0</v>
      </c>
      <c r="AJ116" s="11">
        <f>+'Ark1'!AE917</f>
        <v>0</v>
      </c>
      <c r="AK116" s="11">
        <f>+'Ark1'!AF917</f>
        <v>0</v>
      </c>
      <c r="AL116" s="93" t="e">
        <f t="shared" si="16"/>
        <v>#DIV/0!</v>
      </c>
      <c r="AM116" s="11">
        <f>+'Ark1'!AF917</f>
        <v>0</v>
      </c>
      <c r="AN116" s="45"/>
    </row>
    <row r="117" spans="1:40">
      <c r="A117" s="45"/>
      <c r="B117">
        <f>+'Ark1'!C918</f>
        <v>2011</v>
      </c>
      <c r="C117">
        <f>+'Ark1'!G918</f>
        <v>1</v>
      </c>
      <c r="D117" s="3" t="s">
        <v>442</v>
      </c>
      <c r="E117" s="3">
        <f>+'Ark1'!H918</f>
        <v>2</v>
      </c>
      <c r="F117" s="3" t="s">
        <v>7</v>
      </c>
      <c r="G117">
        <f>+'Ark1'!Q918</f>
        <v>0</v>
      </c>
      <c r="I117">
        <f>+'Ark1'!R918</f>
        <v>0</v>
      </c>
      <c r="K117" s="201">
        <f>+'Ark1'!AG918</f>
        <v>0</v>
      </c>
      <c r="M117" s="201">
        <f>+'Ark1'!AH918</f>
        <v>0</v>
      </c>
      <c r="N117" s="201"/>
      <c r="O117" s="453"/>
      <c r="P117" s="453"/>
      <c r="Q117" s="151"/>
      <c r="R117" s="151"/>
      <c r="S117" s="151"/>
      <c r="U117" s="1">
        <f>+'Ark1'!S918</f>
        <v>0</v>
      </c>
      <c r="W117" s="1">
        <f>+'Ark1'!T918</f>
        <v>0</v>
      </c>
      <c r="Y117" s="93">
        <f>+'Ark1'!U918</f>
        <v>0</v>
      </c>
      <c r="AA117" s="11">
        <f>+'Ark1'!W918</f>
        <v>0</v>
      </c>
      <c r="AC117" s="11">
        <f>+'Ark1'!X918</f>
        <v>0</v>
      </c>
      <c r="AD117" s="11">
        <f>+'Ark1'!Y918</f>
        <v>0</v>
      </c>
      <c r="AE117" s="11">
        <f>+'Ark1'!Z918</f>
        <v>0</v>
      </c>
      <c r="AF117" s="93">
        <f>+'Ark1'!AA918</f>
        <v>0</v>
      </c>
      <c r="AG117" s="1">
        <f>+'Ark1'!AB918</f>
        <v>0</v>
      </c>
      <c r="AH117" s="1">
        <f>+'Ark1'!AC918</f>
        <v>0</v>
      </c>
      <c r="AI117" s="11">
        <f>+'Ark1'!AD918</f>
        <v>0</v>
      </c>
      <c r="AJ117" s="11">
        <f>+'Ark1'!AE918</f>
        <v>0</v>
      </c>
      <c r="AK117" s="11">
        <f>+'Ark1'!AF918</f>
        <v>0</v>
      </c>
      <c r="AL117" s="93" t="e">
        <f t="shared" si="16"/>
        <v>#DIV/0!</v>
      </c>
      <c r="AM117" s="11">
        <f>+'Ark1'!AF918</f>
        <v>0</v>
      </c>
      <c r="AN117" s="45"/>
    </row>
    <row r="118" spans="1:40">
      <c r="A118" s="45"/>
      <c r="B118">
        <f>+'Ark1'!C919</f>
        <v>2011</v>
      </c>
      <c r="C118">
        <f>+'Ark1'!G919</f>
        <v>2</v>
      </c>
      <c r="D118" s="3" t="s">
        <v>115</v>
      </c>
      <c r="E118" s="3">
        <f>+'Ark1'!H919</f>
        <v>1</v>
      </c>
      <c r="F118" s="3" t="s">
        <v>82</v>
      </c>
      <c r="G118">
        <f>+'Ark1'!Q919</f>
        <v>0</v>
      </c>
      <c r="I118">
        <f>+'Ark1'!R919</f>
        <v>0</v>
      </c>
      <c r="K118" s="201">
        <f>+'Ark1'!AG919</f>
        <v>0</v>
      </c>
      <c r="M118" s="201">
        <f>+'Ark1'!AH919</f>
        <v>0</v>
      </c>
      <c r="N118" s="201"/>
      <c r="O118" s="453"/>
      <c r="P118" s="453"/>
      <c r="Q118" s="151"/>
      <c r="R118" s="151"/>
      <c r="S118" s="151"/>
      <c r="U118" s="1">
        <f>+'Ark1'!S919</f>
        <v>0</v>
      </c>
      <c r="W118" s="1">
        <f>+'Ark1'!T919</f>
        <v>0</v>
      </c>
      <c r="Y118" s="93">
        <f>+'Ark1'!U919</f>
        <v>0</v>
      </c>
      <c r="AA118" s="11">
        <f>+'Ark1'!W919</f>
        <v>0</v>
      </c>
      <c r="AC118" s="11">
        <f>+'Ark1'!X919</f>
        <v>0</v>
      </c>
      <c r="AD118" s="11">
        <f>+'Ark1'!Y919</f>
        <v>0</v>
      </c>
      <c r="AE118" s="11">
        <f>+'Ark1'!Z919</f>
        <v>0</v>
      </c>
      <c r="AF118" s="93">
        <f>+'Ark1'!AA919</f>
        <v>0</v>
      </c>
      <c r="AG118" s="1">
        <f>+'Ark1'!AB919</f>
        <v>0</v>
      </c>
      <c r="AH118" s="1">
        <f>+'Ark1'!AC919</f>
        <v>0</v>
      </c>
      <c r="AI118" s="11">
        <f>+'Ark1'!AD919</f>
        <v>0</v>
      </c>
      <c r="AJ118" s="11">
        <f>+'Ark1'!AE919</f>
        <v>0</v>
      </c>
      <c r="AK118" s="11">
        <f>+'Ark1'!AF919</f>
        <v>0</v>
      </c>
      <c r="AL118" s="93" t="e">
        <f t="shared" si="16"/>
        <v>#DIV/0!</v>
      </c>
      <c r="AM118" s="11">
        <f>+'Ark1'!AF919</f>
        <v>0</v>
      </c>
      <c r="AN118" s="45"/>
    </row>
    <row r="119" spans="1:40">
      <c r="A119" s="45"/>
      <c r="B119">
        <f>+'Ark1'!C920</f>
        <v>2011</v>
      </c>
      <c r="C119">
        <f>+'Ark1'!G920</f>
        <v>2</v>
      </c>
      <c r="D119" s="3" t="s">
        <v>115</v>
      </c>
      <c r="E119" s="3">
        <f>+'Ark1'!H920</f>
        <v>2</v>
      </c>
      <c r="F119" s="3" t="s">
        <v>7</v>
      </c>
      <c r="G119">
        <f>+'Ark1'!Q920</f>
        <v>0</v>
      </c>
      <c r="I119">
        <f>+'Ark1'!R920</f>
        <v>0</v>
      </c>
      <c r="K119" s="201">
        <f>+'Ark1'!AG920</f>
        <v>0</v>
      </c>
      <c r="M119" s="201">
        <f>+'Ark1'!AH920</f>
        <v>0</v>
      </c>
      <c r="N119" s="201"/>
      <c r="O119" s="453"/>
      <c r="P119" s="453"/>
      <c r="Q119" s="151"/>
      <c r="R119" s="151"/>
      <c r="S119" s="151"/>
      <c r="U119" s="1">
        <f>+'Ark1'!S920</f>
        <v>0</v>
      </c>
      <c r="W119" s="1">
        <f>+'Ark1'!T920</f>
        <v>0</v>
      </c>
      <c r="Y119" s="93">
        <f>+'Ark1'!U920</f>
        <v>0</v>
      </c>
      <c r="AA119" s="11">
        <f>+'Ark1'!W920</f>
        <v>0</v>
      </c>
      <c r="AC119" s="11">
        <f>+'Ark1'!X920</f>
        <v>0</v>
      </c>
      <c r="AD119" s="11">
        <f>+'Ark1'!Y920</f>
        <v>0</v>
      </c>
      <c r="AE119" s="11">
        <f>+'Ark1'!Z920</f>
        <v>0</v>
      </c>
      <c r="AF119" s="93">
        <f>+'Ark1'!AA920</f>
        <v>0</v>
      </c>
      <c r="AG119" s="1">
        <f>+'Ark1'!AB920</f>
        <v>0</v>
      </c>
      <c r="AH119" s="1">
        <f>+'Ark1'!AC920</f>
        <v>0</v>
      </c>
      <c r="AI119" s="11">
        <f>+'Ark1'!AD920</f>
        <v>0</v>
      </c>
      <c r="AJ119" s="11">
        <f>+'Ark1'!AE920</f>
        <v>0</v>
      </c>
      <c r="AK119" s="11">
        <f>+'Ark1'!AF920</f>
        <v>0</v>
      </c>
      <c r="AL119" s="93" t="e">
        <f t="shared" si="16"/>
        <v>#DIV/0!</v>
      </c>
      <c r="AM119" s="11">
        <f>+'Ark1'!AF920</f>
        <v>0</v>
      </c>
      <c r="AN119" s="45"/>
    </row>
    <row r="120" spans="1:40">
      <c r="A120" s="45"/>
      <c r="B120">
        <f>+'Ark1'!C921</f>
        <v>2011</v>
      </c>
      <c r="C120">
        <f>+'Ark1'!G921</f>
        <v>3</v>
      </c>
      <c r="D120" s="3" t="s">
        <v>584</v>
      </c>
      <c r="E120" s="3">
        <f>+'Ark1'!H921</f>
        <v>1</v>
      </c>
      <c r="F120" s="3" t="s">
        <v>82</v>
      </c>
      <c r="G120">
        <f>+'Ark1'!Q921</f>
        <v>0</v>
      </c>
      <c r="I120">
        <f>+'Ark1'!R921</f>
        <v>0</v>
      </c>
      <c r="K120" s="201">
        <f>+'Ark1'!AG921</f>
        <v>0</v>
      </c>
      <c r="M120" s="201">
        <f>+'Ark1'!AH921</f>
        <v>0</v>
      </c>
      <c r="N120" s="201"/>
      <c r="O120" s="453"/>
      <c r="P120" s="453"/>
      <c r="Q120" s="151"/>
      <c r="R120" s="151"/>
      <c r="S120" s="151"/>
      <c r="U120" s="1">
        <f>+'Ark1'!S921</f>
        <v>0</v>
      </c>
      <c r="W120" s="1">
        <f>+'Ark1'!T921</f>
        <v>0</v>
      </c>
      <c r="Y120" s="93">
        <f>+'Ark1'!U921</f>
        <v>0</v>
      </c>
      <c r="AA120" s="11">
        <f>+'Ark1'!W921</f>
        <v>0</v>
      </c>
      <c r="AC120" s="11">
        <f>+'Ark1'!X921</f>
        <v>0</v>
      </c>
      <c r="AD120" s="11">
        <f>+'Ark1'!Y921</f>
        <v>0</v>
      </c>
      <c r="AE120" s="11">
        <f>+'Ark1'!Z921</f>
        <v>0</v>
      </c>
      <c r="AF120" s="93">
        <f>+'Ark1'!AA921</f>
        <v>0</v>
      </c>
      <c r="AG120" s="1">
        <f>+'Ark1'!AB921</f>
        <v>0</v>
      </c>
      <c r="AH120" s="1">
        <f>+'Ark1'!AC921</f>
        <v>0</v>
      </c>
      <c r="AI120" s="11">
        <f>+'Ark1'!AD921</f>
        <v>0</v>
      </c>
      <c r="AJ120" s="11">
        <f>+'Ark1'!AE921</f>
        <v>0</v>
      </c>
      <c r="AK120" s="11">
        <f>+'Ark1'!AF921</f>
        <v>0</v>
      </c>
      <c r="AL120" s="93" t="e">
        <f t="shared" si="16"/>
        <v>#DIV/0!</v>
      </c>
      <c r="AM120" s="11">
        <f>+'Ark1'!AF921</f>
        <v>0</v>
      </c>
      <c r="AN120" s="45"/>
    </row>
    <row r="121" spans="1:40">
      <c r="A121" s="45"/>
      <c r="B121">
        <f>+'Ark1'!C922</f>
        <v>2011</v>
      </c>
      <c r="C121">
        <f>+'Ark1'!G922</f>
        <v>3</v>
      </c>
      <c r="D121" s="3" t="s">
        <v>584</v>
      </c>
      <c r="E121" s="3">
        <f>+'Ark1'!H922</f>
        <v>2</v>
      </c>
      <c r="F121" s="3" t="s">
        <v>7</v>
      </c>
      <c r="G121">
        <f>+'Ark1'!Q922</f>
        <v>0</v>
      </c>
      <c r="I121">
        <f>+'Ark1'!R922</f>
        <v>0</v>
      </c>
      <c r="K121" s="201">
        <f>+'Ark1'!AG922</f>
        <v>0</v>
      </c>
      <c r="M121" s="201">
        <f>+'Ark1'!AH922</f>
        <v>0</v>
      </c>
      <c r="N121" s="201"/>
      <c r="O121" s="453"/>
      <c r="P121" s="453"/>
      <c r="Q121" s="151"/>
      <c r="R121" s="151"/>
      <c r="S121" s="151"/>
      <c r="U121" s="1">
        <f>+'Ark1'!S922</f>
        <v>0</v>
      </c>
      <c r="W121" s="1">
        <f>+'Ark1'!T922</f>
        <v>0</v>
      </c>
      <c r="Y121" s="93">
        <f>+'Ark1'!U922</f>
        <v>0</v>
      </c>
      <c r="AA121" s="11">
        <f>+'Ark1'!W922</f>
        <v>0</v>
      </c>
      <c r="AC121" s="11">
        <f>+'Ark1'!X922</f>
        <v>0</v>
      </c>
      <c r="AD121" s="11">
        <f>+'Ark1'!Y922</f>
        <v>0</v>
      </c>
      <c r="AE121" s="11">
        <f>+'Ark1'!Z922</f>
        <v>0</v>
      </c>
      <c r="AF121" s="93">
        <f>+'Ark1'!AA922</f>
        <v>0</v>
      </c>
      <c r="AG121" s="1">
        <f>+'Ark1'!AB922</f>
        <v>0</v>
      </c>
      <c r="AH121" s="1">
        <f>+'Ark1'!AC922</f>
        <v>0</v>
      </c>
      <c r="AI121" s="11">
        <f>+'Ark1'!AD922</f>
        <v>0</v>
      </c>
      <c r="AJ121" s="11">
        <f>+'Ark1'!AE922</f>
        <v>0</v>
      </c>
      <c r="AK121" s="11">
        <f>+'Ark1'!AF922</f>
        <v>0</v>
      </c>
      <c r="AL121" s="93" t="e">
        <f t="shared" si="16"/>
        <v>#DIV/0!</v>
      </c>
      <c r="AM121" s="11">
        <f>+'Ark1'!AF922</f>
        <v>0</v>
      </c>
      <c r="AN121" s="45"/>
    </row>
    <row r="122" spans="1:40">
      <c r="A122" s="45"/>
      <c r="B122">
        <f>+'Ark1'!C923</f>
        <v>2011</v>
      </c>
      <c r="C122">
        <f>+'Ark1'!G923</f>
        <v>4</v>
      </c>
      <c r="D122" s="3" t="s">
        <v>116</v>
      </c>
      <c r="E122" s="3">
        <f>+'Ark1'!H923</f>
        <v>1</v>
      </c>
      <c r="F122" s="3" t="s">
        <v>82</v>
      </c>
      <c r="G122">
        <f>+'Ark1'!Q923</f>
        <v>0</v>
      </c>
      <c r="I122">
        <f>+'Ark1'!R923</f>
        <v>0</v>
      </c>
      <c r="K122" s="201">
        <f>+'Ark1'!AG923</f>
        <v>0</v>
      </c>
      <c r="M122" s="201">
        <f>+'Ark1'!AH923</f>
        <v>0</v>
      </c>
      <c r="N122" s="201"/>
      <c r="O122" s="453"/>
      <c r="P122" s="453"/>
      <c r="Q122" s="151"/>
      <c r="R122" s="151"/>
      <c r="S122" s="151"/>
      <c r="U122" s="1">
        <f>+'Ark1'!S923</f>
        <v>0</v>
      </c>
      <c r="W122" s="1">
        <f>+'Ark1'!T923</f>
        <v>0</v>
      </c>
      <c r="Y122" s="93">
        <f>+'Ark1'!U923</f>
        <v>0</v>
      </c>
      <c r="AA122" s="11">
        <f>+'Ark1'!W923</f>
        <v>0</v>
      </c>
      <c r="AC122" s="11">
        <f>+'Ark1'!X923</f>
        <v>0</v>
      </c>
      <c r="AD122" s="11">
        <f>+'Ark1'!Y923</f>
        <v>0</v>
      </c>
      <c r="AE122" s="11">
        <f>+'Ark1'!Z923</f>
        <v>0</v>
      </c>
      <c r="AF122" s="93">
        <f>+'Ark1'!AA923</f>
        <v>0</v>
      </c>
      <c r="AG122" s="1">
        <f>+'Ark1'!AB923</f>
        <v>0</v>
      </c>
      <c r="AH122" s="1">
        <f>+'Ark1'!AC923</f>
        <v>0</v>
      </c>
      <c r="AI122" s="11">
        <f>+'Ark1'!AD923</f>
        <v>0</v>
      </c>
      <c r="AJ122" s="11">
        <f>+'Ark1'!AE923</f>
        <v>0</v>
      </c>
      <c r="AK122" s="11">
        <f>+'Ark1'!AF923</f>
        <v>0</v>
      </c>
      <c r="AL122" s="93" t="e">
        <f t="shared" si="16"/>
        <v>#DIV/0!</v>
      </c>
      <c r="AM122" s="11">
        <f>+'Ark1'!AF923</f>
        <v>0</v>
      </c>
      <c r="AN122" s="45"/>
    </row>
    <row r="123" spans="1:40">
      <c r="A123" s="45"/>
      <c r="B123">
        <f>+'Ark1'!C924</f>
        <v>2011</v>
      </c>
      <c r="C123">
        <f>+'Ark1'!G924</f>
        <v>4</v>
      </c>
      <c r="D123" s="3" t="s">
        <v>116</v>
      </c>
      <c r="E123" s="3">
        <f>+'Ark1'!H924</f>
        <v>2</v>
      </c>
      <c r="F123" s="3" t="s">
        <v>7</v>
      </c>
      <c r="G123">
        <f>+'Ark1'!Q924</f>
        <v>0</v>
      </c>
      <c r="I123">
        <f>+'Ark1'!R924</f>
        <v>0</v>
      </c>
      <c r="K123" s="201">
        <f>+'Ark1'!AG924</f>
        <v>0</v>
      </c>
      <c r="M123" s="201">
        <f>+'Ark1'!AH924</f>
        <v>0</v>
      </c>
      <c r="N123" s="201"/>
      <c r="O123" s="453"/>
      <c r="P123" s="453"/>
      <c r="Q123" s="151"/>
      <c r="R123" s="151"/>
      <c r="S123" s="151"/>
      <c r="U123" s="1">
        <f>+'Ark1'!S924</f>
        <v>0</v>
      </c>
      <c r="W123" s="1">
        <f>+'Ark1'!T924</f>
        <v>0</v>
      </c>
      <c r="Y123" s="93">
        <f>+'Ark1'!U924</f>
        <v>0</v>
      </c>
      <c r="AA123" s="11">
        <f>+'Ark1'!W924</f>
        <v>0</v>
      </c>
      <c r="AC123" s="11">
        <f>+'Ark1'!X924</f>
        <v>0</v>
      </c>
      <c r="AD123" s="11">
        <f>+'Ark1'!Y924</f>
        <v>0</v>
      </c>
      <c r="AE123" s="11">
        <f>+'Ark1'!Z924</f>
        <v>0</v>
      </c>
      <c r="AF123" s="93">
        <f>+'Ark1'!AA924</f>
        <v>0</v>
      </c>
      <c r="AG123" s="1">
        <f>+'Ark1'!AB924</f>
        <v>0</v>
      </c>
      <c r="AH123" s="1">
        <f>+'Ark1'!AC924</f>
        <v>0</v>
      </c>
      <c r="AI123" s="11">
        <f>+'Ark1'!AD924</f>
        <v>0</v>
      </c>
      <c r="AJ123" s="11">
        <f>+'Ark1'!AE924</f>
        <v>0</v>
      </c>
      <c r="AK123" s="11">
        <f>+'Ark1'!AF924</f>
        <v>0</v>
      </c>
      <c r="AL123" s="93" t="e">
        <f t="shared" si="16"/>
        <v>#DIV/0!</v>
      </c>
      <c r="AM123" s="11">
        <f>+'Ark1'!AF924</f>
        <v>0</v>
      </c>
      <c r="AN123" s="45"/>
    </row>
    <row r="124" spans="1:40">
      <c r="A124" s="45"/>
      <c r="B124" s="52">
        <f>+'Ark1'!C925</f>
        <v>2010</v>
      </c>
      <c r="C124" s="52">
        <f>+'Ark1'!G925</f>
        <v>1</v>
      </c>
      <c r="D124" s="53" t="s">
        <v>442</v>
      </c>
      <c r="E124" s="53">
        <f>+'Ark1'!H925</f>
        <v>1</v>
      </c>
      <c r="F124" s="53" t="s">
        <v>82</v>
      </c>
      <c r="G124" s="52">
        <f>+'Ark1'!Q925</f>
        <v>0</v>
      </c>
      <c r="H124" s="52"/>
      <c r="I124" s="52">
        <f>+'Ark1'!R925</f>
        <v>0</v>
      </c>
      <c r="J124" s="52"/>
      <c r="K124" s="183">
        <f>+'Ark1'!AG925</f>
        <v>0</v>
      </c>
      <c r="L124" s="161"/>
      <c r="M124" s="183">
        <f>+'Ark1'!AH925</f>
        <v>0</v>
      </c>
      <c r="N124" s="183"/>
      <c r="O124" s="452"/>
      <c r="P124" s="452"/>
      <c r="Q124" s="200"/>
      <c r="R124" s="200"/>
      <c r="S124" s="200"/>
      <c r="T124" s="161"/>
      <c r="U124" s="54">
        <f>+'Ark1'!S925</f>
        <v>0</v>
      </c>
      <c r="V124" s="506"/>
      <c r="W124" s="54">
        <f>+'Ark1'!T925</f>
        <v>0</v>
      </c>
      <c r="X124" s="52"/>
      <c r="Y124" s="161">
        <f>+'Ark1'!U925</f>
        <v>0</v>
      </c>
      <c r="Z124" s="161"/>
      <c r="AA124" s="74">
        <f>+'Ark1'!W925</f>
        <v>0</v>
      </c>
      <c r="AB124" s="74"/>
      <c r="AC124" s="74">
        <f>+'Ark1'!X925</f>
        <v>0</v>
      </c>
      <c r="AD124" s="74">
        <f>+'Ark1'!Y925</f>
        <v>0</v>
      </c>
      <c r="AE124" s="74">
        <f>+'Ark1'!Z925</f>
        <v>0</v>
      </c>
      <c r="AF124" s="161">
        <f>+'Ark1'!AA925</f>
        <v>0</v>
      </c>
      <c r="AG124" s="54">
        <f>+'Ark1'!AB925</f>
        <v>0</v>
      </c>
      <c r="AH124" s="54">
        <f>+'Ark1'!AC925</f>
        <v>0</v>
      </c>
      <c r="AI124" s="74">
        <f>+'Ark1'!AD925</f>
        <v>0</v>
      </c>
      <c r="AJ124" s="74">
        <f>+'Ark1'!AE925</f>
        <v>0</v>
      </c>
      <c r="AK124" s="74">
        <f>+'Ark1'!AF925</f>
        <v>0</v>
      </c>
      <c r="AL124" s="161" t="e">
        <f t="shared" ref="AL124:AL155" si="17">+Y124/U124</f>
        <v>#DIV/0!</v>
      </c>
      <c r="AM124" s="74">
        <f>+'Ark1'!AF925</f>
        <v>0</v>
      </c>
      <c r="AN124" s="45"/>
    </row>
    <row r="125" spans="1:40">
      <c r="A125" s="45"/>
      <c r="B125" s="52">
        <f>+'Ark1'!C926</f>
        <v>2010</v>
      </c>
      <c r="C125" s="52">
        <f>+'Ark1'!G926</f>
        <v>1</v>
      </c>
      <c r="D125" s="53" t="s">
        <v>442</v>
      </c>
      <c r="E125" s="53">
        <f>+'Ark1'!H926</f>
        <v>2</v>
      </c>
      <c r="F125" s="53" t="s">
        <v>7</v>
      </c>
      <c r="G125" s="52">
        <f>+'Ark1'!Q926</f>
        <v>0</v>
      </c>
      <c r="H125" s="52"/>
      <c r="I125" s="52">
        <f>+'Ark1'!R926</f>
        <v>0</v>
      </c>
      <c r="J125" s="52"/>
      <c r="K125" s="183">
        <f>+'Ark1'!AG926</f>
        <v>0</v>
      </c>
      <c r="L125" s="161"/>
      <c r="M125" s="183">
        <f>+'Ark1'!AH926</f>
        <v>0</v>
      </c>
      <c r="N125" s="183"/>
      <c r="O125" s="452"/>
      <c r="P125" s="452"/>
      <c r="Q125" s="200"/>
      <c r="R125" s="200"/>
      <c r="S125" s="200"/>
      <c r="T125" s="161"/>
      <c r="U125" s="54">
        <f>+'Ark1'!S926</f>
        <v>0</v>
      </c>
      <c r="V125" s="506"/>
      <c r="W125" s="54">
        <f>+'Ark1'!T926</f>
        <v>0</v>
      </c>
      <c r="X125" s="52"/>
      <c r="Y125" s="161">
        <f>+'Ark1'!U926</f>
        <v>0</v>
      </c>
      <c r="Z125" s="161"/>
      <c r="AA125" s="74">
        <f>+'Ark1'!W926</f>
        <v>0</v>
      </c>
      <c r="AB125" s="74"/>
      <c r="AC125" s="74">
        <f>+'Ark1'!X926</f>
        <v>0</v>
      </c>
      <c r="AD125" s="74">
        <f>+'Ark1'!Y926</f>
        <v>0</v>
      </c>
      <c r="AE125" s="74">
        <f>+'Ark1'!Z926</f>
        <v>0</v>
      </c>
      <c r="AF125" s="161">
        <f>+'Ark1'!AA926</f>
        <v>0</v>
      </c>
      <c r="AG125" s="54">
        <f>+'Ark1'!AB926</f>
        <v>0</v>
      </c>
      <c r="AH125" s="54">
        <f>+'Ark1'!AC926</f>
        <v>0</v>
      </c>
      <c r="AI125" s="74">
        <f>+'Ark1'!AD926</f>
        <v>0</v>
      </c>
      <c r="AJ125" s="74">
        <f>+'Ark1'!AE926</f>
        <v>0</v>
      </c>
      <c r="AK125" s="74">
        <f>+'Ark1'!AF926</f>
        <v>0</v>
      </c>
      <c r="AL125" s="161" t="e">
        <f t="shared" si="17"/>
        <v>#DIV/0!</v>
      </c>
      <c r="AM125" s="74">
        <f>+'Ark1'!AF926</f>
        <v>0</v>
      </c>
      <c r="AN125" s="45"/>
    </row>
    <row r="126" spans="1:40">
      <c r="A126" s="45"/>
      <c r="B126" s="52">
        <f>+'Ark1'!C927</f>
        <v>2010</v>
      </c>
      <c r="C126" s="52">
        <f>+'Ark1'!G927</f>
        <v>2</v>
      </c>
      <c r="D126" s="53" t="s">
        <v>115</v>
      </c>
      <c r="E126" s="53">
        <f>+'Ark1'!H927</f>
        <v>1</v>
      </c>
      <c r="F126" s="53" t="s">
        <v>82</v>
      </c>
      <c r="G126" s="52">
        <f>+'Ark1'!Q927</f>
        <v>0</v>
      </c>
      <c r="H126" s="52"/>
      <c r="I126" s="52">
        <f>+'Ark1'!R927</f>
        <v>0</v>
      </c>
      <c r="J126" s="52"/>
      <c r="K126" s="183">
        <f>+'Ark1'!AG927</f>
        <v>0</v>
      </c>
      <c r="L126" s="161"/>
      <c r="M126" s="183">
        <f>+'Ark1'!AH927</f>
        <v>0</v>
      </c>
      <c r="N126" s="183"/>
      <c r="O126" s="452"/>
      <c r="P126" s="452"/>
      <c r="Q126" s="200"/>
      <c r="R126" s="200"/>
      <c r="S126" s="200"/>
      <c r="T126" s="161"/>
      <c r="U126" s="54">
        <f>+'Ark1'!S927</f>
        <v>0</v>
      </c>
      <c r="V126" s="506"/>
      <c r="W126" s="54">
        <f>+'Ark1'!T927</f>
        <v>0</v>
      </c>
      <c r="X126" s="52"/>
      <c r="Y126" s="161">
        <f>+'Ark1'!U927</f>
        <v>0</v>
      </c>
      <c r="Z126" s="161"/>
      <c r="AA126" s="74">
        <f>+'Ark1'!W927</f>
        <v>0</v>
      </c>
      <c r="AB126" s="74"/>
      <c r="AC126" s="74">
        <f>+'Ark1'!X927</f>
        <v>0</v>
      </c>
      <c r="AD126" s="74">
        <f>+'Ark1'!Y927</f>
        <v>0</v>
      </c>
      <c r="AE126" s="74">
        <f>+'Ark1'!Z927</f>
        <v>0</v>
      </c>
      <c r="AF126" s="161">
        <f>+'Ark1'!AA927</f>
        <v>0</v>
      </c>
      <c r="AG126" s="54">
        <f>+'Ark1'!AB927</f>
        <v>0</v>
      </c>
      <c r="AH126" s="54">
        <f>+'Ark1'!AC927</f>
        <v>0</v>
      </c>
      <c r="AI126" s="74">
        <f>+'Ark1'!AD927</f>
        <v>0</v>
      </c>
      <c r="AJ126" s="74">
        <f>+'Ark1'!AE927</f>
        <v>0</v>
      </c>
      <c r="AK126" s="74">
        <f>+'Ark1'!AF927</f>
        <v>0</v>
      </c>
      <c r="AL126" s="161" t="e">
        <f t="shared" si="17"/>
        <v>#DIV/0!</v>
      </c>
      <c r="AM126" s="74">
        <f>+'Ark1'!AF927</f>
        <v>0</v>
      </c>
      <c r="AN126" s="45"/>
    </row>
    <row r="127" spans="1:40">
      <c r="A127" s="45"/>
      <c r="B127" s="52">
        <f>+'Ark1'!C928</f>
        <v>2010</v>
      </c>
      <c r="C127" s="52">
        <f>+'Ark1'!G928</f>
        <v>2</v>
      </c>
      <c r="D127" s="53" t="s">
        <v>115</v>
      </c>
      <c r="E127" s="53">
        <f>+'Ark1'!H928</f>
        <v>2</v>
      </c>
      <c r="F127" s="53" t="s">
        <v>7</v>
      </c>
      <c r="G127" s="52">
        <f>+'Ark1'!Q928</f>
        <v>0</v>
      </c>
      <c r="H127" s="52"/>
      <c r="I127" s="52">
        <f>+'Ark1'!R928</f>
        <v>0</v>
      </c>
      <c r="J127" s="52"/>
      <c r="K127" s="183">
        <f>+'Ark1'!AG928</f>
        <v>0</v>
      </c>
      <c r="L127" s="161"/>
      <c r="M127" s="183">
        <f>+'Ark1'!AH928</f>
        <v>0</v>
      </c>
      <c r="N127" s="183"/>
      <c r="O127" s="452"/>
      <c r="P127" s="452"/>
      <c r="Q127" s="200"/>
      <c r="R127" s="200"/>
      <c r="S127" s="200"/>
      <c r="T127" s="161"/>
      <c r="U127" s="54">
        <f>+'Ark1'!S928</f>
        <v>0</v>
      </c>
      <c r="V127" s="506"/>
      <c r="W127" s="54">
        <f>+'Ark1'!T928</f>
        <v>0</v>
      </c>
      <c r="X127" s="52"/>
      <c r="Y127" s="161">
        <f>+'Ark1'!U928</f>
        <v>0</v>
      </c>
      <c r="Z127" s="161"/>
      <c r="AA127" s="74">
        <f>+'Ark1'!W928</f>
        <v>0</v>
      </c>
      <c r="AB127" s="74"/>
      <c r="AC127" s="74">
        <f>+'Ark1'!X928</f>
        <v>0</v>
      </c>
      <c r="AD127" s="74">
        <f>+'Ark1'!Y928</f>
        <v>0</v>
      </c>
      <c r="AE127" s="74">
        <f>+'Ark1'!Z928</f>
        <v>0</v>
      </c>
      <c r="AF127" s="161">
        <f>+'Ark1'!AA928</f>
        <v>0</v>
      </c>
      <c r="AG127" s="54">
        <f>+'Ark1'!AB928</f>
        <v>0</v>
      </c>
      <c r="AH127" s="54">
        <f>+'Ark1'!AC928</f>
        <v>0</v>
      </c>
      <c r="AI127" s="74">
        <f>+'Ark1'!AD928</f>
        <v>0</v>
      </c>
      <c r="AJ127" s="74">
        <f>+'Ark1'!AE928</f>
        <v>0</v>
      </c>
      <c r="AK127" s="74">
        <f>+'Ark1'!AF928</f>
        <v>0</v>
      </c>
      <c r="AL127" s="161" t="e">
        <f t="shared" si="17"/>
        <v>#DIV/0!</v>
      </c>
      <c r="AM127" s="74">
        <f>+'Ark1'!AF928</f>
        <v>0</v>
      </c>
      <c r="AN127" s="45"/>
    </row>
    <row r="128" spans="1:40">
      <c r="A128" s="45"/>
      <c r="B128" s="52">
        <f>+'Ark1'!C929</f>
        <v>2010</v>
      </c>
      <c r="C128" s="52">
        <f>+'Ark1'!G929</f>
        <v>3</v>
      </c>
      <c r="D128" s="53" t="s">
        <v>584</v>
      </c>
      <c r="E128" s="53">
        <f>+'Ark1'!H929</f>
        <v>1</v>
      </c>
      <c r="F128" s="53" t="s">
        <v>82</v>
      </c>
      <c r="G128" s="52">
        <f>+'Ark1'!Q929</f>
        <v>0</v>
      </c>
      <c r="H128" s="52"/>
      <c r="I128" s="52">
        <f>+'Ark1'!R929</f>
        <v>0</v>
      </c>
      <c r="J128" s="52"/>
      <c r="K128" s="183">
        <f>+'Ark1'!AG929</f>
        <v>0</v>
      </c>
      <c r="L128" s="161"/>
      <c r="M128" s="183">
        <f>+'Ark1'!AH929</f>
        <v>0</v>
      </c>
      <c r="N128" s="183"/>
      <c r="O128" s="452"/>
      <c r="P128" s="452"/>
      <c r="Q128" s="200"/>
      <c r="R128" s="200"/>
      <c r="S128" s="200"/>
      <c r="T128" s="161"/>
      <c r="U128" s="54">
        <f>+'Ark1'!S929</f>
        <v>0</v>
      </c>
      <c r="V128" s="506"/>
      <c r="W128" s="54">
        <f>+'Ark1'!T929</f>
        <v>0</v>
      </c>
      <c r="X128" s="52"/>
      <c r="Y128" s="161">
        <f>+'Ark1'!U929</f>
        <v>0</v>
      </c>
      <c r="Z128" s="161"/>
      <c r="AA128" s="74">
        <f>+'Ark1'!W929</f>
        <v>0</v>
      </c>
      <c r="AB128" s="74"/>
      <c r="AC128" s="74">
        <f>+'Ark1'!X929</f>
        <v>0</v>
      </c>
      <c r="AD128" s="74">
        <f>+'Ark1'!Y929</f>
        <v>0</v>
      </c>
      <c r="AE128" s="74">
        <f>+'Ark1'!Z929</f>
        <v>0</v>
      </c>
      <c r="AF128" s="161">
        <f>+'Ark1'!AA929</f>
        <v>0</v>
      </c>
      <c r="AG128" s="54">
        <f>+'Ark1'!AB929</f>
        <v>0</v>
      </c>
      <c r="AH128" s="54">
        <f>+'Ark1'!AC929</f>
        <v>0</v>
      </c>
      <c r="AI128" s="74">
        <f>+'Ark1'!AD929</f>
        <v>0</v>
      </c>
      <c r="AJ128" s="74">
        <f>+'Ark1'!AE929</f>
        <v>0</v>
      </c>
      <c r="AK128" s="74">
        <f>+'Ark1'!AF929</f>
        <v>0</v>
      </c>
      <c r="AL128" s="161" t="e">
        <f t="shared" si="17"/>
        <v>#DIV/0!</v>
      </c>
      <c r="AM128" s="74">
        <f>+'Ark1'!AF929</f>
        <v>0</v>
      </c>
      <c r="AN128" s="45"/>
    </row>
    <row r="129" spans="1:40">
      <c r="A129" s="45"/>
      <c r="B129" s="52">
        <f>+'Ark1'!C930</f>
        <v>2010</v>
      </c>
      <c r="C129" s="52">
        <f>+'Ark1'!G930</f>
        <v>3</v>
      </c>
      <c r="D129" s="53" t="s">
        <v>584</v>
      </c>
      <c r="E129" s="53">
        <f>+'Ark1'!H930</f>
        <v>2</v>
      </c>
      <c r="F129" s="53" t="s">
        <v>7</v>
      </c>
      <c r="G129" s="52">
        <f>+'Ark1'!Q930</f>
        <v>0</v>
      </c>
      <c r="H129" s="52"/>
      <c r="I129" s="52">
        <f>+'Ark1'!R930</f>
        <v>0</v>
      </c>
      <c r="J129" s="52"/>
      <c r="K129" s="183">
        <f>+'Ark1'!AG930</f>
        <v>0</v>
      </c>
      <c r="L129" s="161"/>
      <c r="M129" s="183">
        <f>+'Ark1'!AH930</f>
        <v>0</v>
      </c>
      <c r="N129" s="183"/>
      <c r="O129" s="452"/>
      <c r="P129" s="452"/>
      <c r="Q129" s="200"/>
      <c r="R129" s="200"/>
      <c r="S129" s="200"/>
      <c r="T129" s="161"/>
      <c r="U129" s="54">
        <f>+'Ark1'!S930</f>
        <v>0</v>
      </c>
      <c r="V129" s="506"/>
      <c r="W129" s="54">
        <f>+'Ark1'!T930</f>
        <v>0</v>
      </c>
      <c r="X129" s="52"/>
      <c r="Y129" s="161">
        <f>+'Ark1'!U930</f>
        <v>0</v>
      </c>
      <c r="Z129" s="161"/>
      <c r="AA129" s="74">
        <f>+'Ark1'!W930</f>
        <v>0</v>
      </c>
      <c r="AB129" s="74"/>
      <c r="AC129" s="74">
        <f>+'Ark1'!X930</f>
        <v>0</v>
      </c>
      <c r="AD129" s="74">
        <f>+'Ark1'!Y930</f>
        <v>0</v>
      </c>
      <c r="AE129" s="74">
        <f>+'Ark1'!Z930</f>
        <v>0</v>
      </c>
      <c r="AF129" s="161">
        <f>+'Ark1'!AA930</f>
        <v>0</v>
      </c>
      <c r="AG129" s="54">
        <f>+'Ark1'!AB930</f>
        <v>0</v>
      </c>
      <c r="AH129" s="54">
        <f>+'Ark1'!AC930</f>
        <v>0</v>
      </c>
      <c r="AI129" s="74">
        <f>+'Ark1'!AD930</f>
        <v>0</v>
      </c>
      <c r="AJ129" s="74">
        <f>+'Ark1'!AE930</f>
        <v>0</v>
      </c>
      <c r="AK129" s="74">
        <f>+'Ark1'!AF930</f>
        <v>0</v>
      </c>
      <c r="AL129" s="161" t="e">
        <f t="shared" si="17"/>
        <v>#DIV/0!</v>
      </c>
      <c r="AM129" s="74">
        <f>+'Ark1'!AF930</f>
        <v>0</v>
      </c>
      <c r="AN129" s="45"/>
    </row>
    <row r="130" spans="1:40">
      <c r="A130" s="45"/>
      <c r="B130" s="52">
        <f>+'Ark1'!C931</f>
        <v>2010</v>
      </c>
      <c r="C130" s="52">
        <f>+'Ark1'!G931</f>
        <v>4</v>
      </c>
      <c r="D130" s="53" t="s">
        <v>116</v>
      </c>
      <c r="E130" s="53">
        <f>+'Ark1'!H931</f>
        <v>1</v>
      </c>
      <c r="F130" s="53" t="s">
        <v>82</v>
      </c>
      <c r="G130" s="52">
        <f>+'Ark1'!Q931</f>
        <v>0</v>
      </c>
      <c r="H130" s="52"/>
      <c r="I130" s="52">
        <f>+'Ark1'!R931</f>
        <v>0</v>
      </c>
      <c r="J130" s="52"/>
      <c r="K130" s="183">
        <f>+'Ark1'!AG931</f>
        <v>0</v>
      </c>
      <c r="L130" s="161"/>
      <c r="M130" s="183">
        <f>+'Ark1'!AH931</f>
        <v>0</v>
      </c>
      <c r="N130" s="183"/>
      <c r="O130" s="452"/>
      <c r="P130" s="452"/>
      <c r="Q130" s="200"/>
      <c r="R130" s="200"/>
      <c r="S130" s="200"/>
      <c r="T130" s="161"/>
      <c r="U130" s="54">
        <f>+'Ark1'!S931</f>
        <v>0</v>
      </c>
      <c r="V130" s="506"/>
      <c r="W130" s="54">
        <f>+'Ark1'!T931</f>
        <v>0</v>
      </c>
      <c r="X130" s="52"/>
      <c r="Y130" s="161">
        <f>+'Ark1'!U931</f>
        <v>0</v>
      </c>
      <c r="Z130" s="161"/>
      <c r="AA130" s="74">
        <f>+'Ark1'!W931</f>
        <v>0</v>
      </c>
      <c r="AB130" s="74"/>
      <c r="AC130" s="74">
        <f>+'Ark1'!X931</f>
        <v>0</v>
      </c>
      <c r="AD130" s="74">
        <f>+'Ark1'!Y931</f>
        <v>0</v>
      </c>
      <c r="AE130" s="74">
        <f>+'Ark1'!Z931</f>
        <v>0</v>
      </c>
      <c r="AF130" s="161">
        <f>+'Ark1'!AA931</f>
        <v>0</v>
      </c>
      <c r="AG130" s="54">
        <f>+'Ark1'!AB931</f>
        <v>0</v>
      </c>
      <c r="AH130" s="54">
        <f>+'Ark1'!AC931</f>
        <v>0</v>
      </c>
      <c r="AI130" s="74">
        <f>+'Ark1'!AD931</f>
        <v>0</v>
      </c>
      <c r="AJ130" s="74">
        <f>+'Ark1'!AE931</f>
        <v>0</v>
      </c>
      <c r="AK130" s="74">
        <f>+'Ark1'!AF931</f>
        <v>0</v>
      </c>
      <c r="AL130" s="161" t="e">
        <f t="shared" si="17"/>
        <v>#DIV/0!</v>
      </c>
      <c r="AM130" s="74">
        <f>+'Ark1'!AF931</f>
        <v>0</v>
      </c>
      <c r="AN130" s="45"/>
    </row>
    <row r="131" spans="1:40">
      <c r="A131" s="45"/>
      <c r="B131" s="52">
        <f>+'Ark1'!C932</f>
        <v>2010</v>
      </c>
      <c r="C131" s="52">
        <f>+'Ark1'!G932</f>
        <v>4</v>
      </c>
      <c r="D131" s="53" t="s">
        <v>116</v>
      </c>
      <c r="E131" s="53">
        <f>+'Ark1'!H932</f>
        <v>2</v>
      </c>
      <c r="F131" s="53" t="s">
        <v>7</v>
      </c>
      <c r="G131" s="52">
        <f>+'Ark1'!Q932</f>
        <v>0</v>
      </c>
      <c r="H131" s="52"/>
      <c r="I131" s="52">
        <f>+'Ark1'!R932</f>
        <v>0</v>
      </c>
      <c r="J131" s="52"/>
      <c r="K131" s="183">
        <f>+'Ark1'!AG932</f>
        <v>0</v>
      </c>
      <c r="L131" s="161"/>
      <c r="M131" s="183">
        <f>+'Ark1'!AH932</f>
        <v>0</v>
      </c>
      <c r="N131" s="183"/>
      <c r="O131" s="452"/>
      <c r="P131" s="452"/>
      <c r="Q131" s="200"/>
      <c r="R131" s="200"/>
      <c r="S131" s="200"/>
      <c r="T131" s="161"/>
      <c r="U131" s="54">
        <f>+'Ark1'!S932</f>
        <v>0</v>
      </c>
      <c r="V131" s="506"/>
      <c r="W131" s="54">
        <f>+'Ark1'!T932</f>
        <v>0</v>
      </c>
      <c r="X131" s="52"/>
      <c r="Y131" s="161">
        <f>+'Ark1'!U932</f>
        <v>0</v>
      </c>
      <c r="Z131" s="161"/>
      <c r="AA131" s="74">
        <f>+'Ark1'!W932</f>
        <v>0</v>
      </c>
      <c r="AB131" s="74"/>
      <c r="AC131" s="74">
        <f>+'Ark1'!X932</f>
        <v>0</v>
      </c>
      <c r="AD131" s="74">
        <f>+'Ark1'!Y932</f>
        <v>0</v>
      </c>
      <c r="AE131" s="74">
        <f>+'Ark1'!Z932</f>
        <v>0</v>
      </c>
      <c r="AF131" s="161">
        <f>+'Ark1'!AA932</f>
        <v>0</v>
      </c>
      <c r="AG131" s="54">
        <f>+'Ark1'!AB932</f>
        <v>0</v>
      </c>
      <c r="AH131" s="54">
        <f>+'Ark1'!AC932</f>
        <v>0</v>
      </c>
      <c r="AI131" s="74">
        <f>+'Ark1'!AD932</f>
        <v>0</v>
      </c>
      <c r="AJ131" s="74">
        <f>+'Ark1'!AE932</f>
        <v>0</v>
      </c>
      <c r="AK131" s="74">
        <f>+'Ark1'!AF932</f>
        <v>0</v>
      </c>
      <c r="AL131" s="161" t="e">
        <f t="shared" si="17"/>
        <v>#DIV/0!</v>
      </c>
      <c r="AM131" s="74">
        <f>+'Ark1'!AF932</f>
        <v>0</v>
      </c>
      <c r="AN131" s="45"/>
    </row>
    <row r="132" spans="1:40">
      <c r="A132" s="45"/>
      <c r="B132">
        <f>+'Ark1'!C933</f>
        <v>2009</v>
      </c>
      <c r="C132">
        <f>+'Ark1'!G933</f>
        <v>1</v>
      </c>
      <c r="D132" s="3" t="s">
        <v>442</v>
      </c>
      <c r="E132" s="3">
        <f>+'Ark1'!H933</f>
        <v>1</v>
      </c>
      <c r="F132" s="3" t="s">
        <v>82</v>
      </c>
      <c r="G132">
        <f>+'Ark1'!Q933</f>
        <v>0</v>
      </c>
      <c r="I132">
        <f>+'Ark1'!R933</f>
        <v>0</v>
      </c>
      <c r="K132" s="201">
        <f>+'Ark1'!AG933</f>
        <v>0</v>
      </c>
      <c r="M132" s="201">
        <f>+'Ark1'!AH933</f>
        <v>0</v>
      </c>
      <c r="N132" s="201"/>
      <c r="O132" s="453"/>
      <c r="P132" s="453"/>
      <c r="Q132" s="151"/>
      <c r="R132" s="151"/>
      <c r="S132" s="151"/>
      <c r="U132" s="1">
        <f>+'Ark1'!S933</f>
        <v>0</v>
      </c>
      <c r="W132" s="1">
        <f>+'Ark1'!T933</f>
        <v>0</v>
      </c>
      <c r="Y132" s="93">
        <f>+'Ark1'!U933</f>
        <v>0</v>
      </c>
      <c r="AA132" s="11">
        <f>+'Ark1'!W933</f>
        <v>0</v>
      </c>
      <c r="AC132" s="11">
        <f>+'Ark1'!X933</f>
        <v>0</v>
      </c>
      <c r="AD132" s="11">
        <f>+'Ark1'!Y933</f>
        <v>0</v>
      </c>
      <c r="AE132" s="11">
        <f>+'Ark1'!Z933</f>
        <v>0</v>
      </c>
      <c r="AF132" s="93">
        <f>+'Ark1'!AA933</f>
        <v>0</v>
      </c>
      <c r="AG132" s="1">
        <f>+'Ark1'!AB933</f>
        <v>0</v>
      </c>
      <c r="AH132" s="1">
        <f>+'Ark1'!AC933</f>
        <v>0</v>
      </c>
      <c r="AI132" s="11">
        <f>+'Ark1'!AD933</f>
        <v>0</v>
      </c>
      <c r="AJ132" s="11">
        <f>+'Ark1'!AE933</f>
        <v>0</v>
      </c>
      <c r="AK132" s="11">
        <f>+'Ark1'!AF933</f>
        <v>0</v>
      </c>
      <c r="AL132" s="93" t="e">
        <f t="shared" si="17"/>
        <v>#DIV/0!</v>
      </c>
      <c r="AM132" s="11">
        <f>+'Ark1'!AF933</f>
        <v>0</v>
      </c>
      <c r="AN132" s="45"/>
    </row>
    <row r="133" spans="1:40">
      <c r="A133" s="45"/>
      <c r="B133">
        <f>+'Ark1'!C934</f>
        <v>2009</v>
      </c>
      <c r="C133">
        <f>+'Ark1'!G934</f>
        <v>1</v>
      </c>
      <c r="D133" s="3" t="s">
        <v>442</v>
      </c>
      <c r="E133" s="3">
        <f>+'Ark1'!H934</f>
        <v>2</v>
      </c>
      <c r="F133" s="3" t="s">
        <v>7</v>
      </c>
      <c r="G133">
        <f>+'Ark1'!Q934</f>
        <v>0</v>
      </c>
      <c r="I133">
        <f>+'Ark1'!R934</f>
        <v>0</v>
      </c>
      <c r="K133" s="201">
        <f>+'Ark1'!AG934</f>
        <v>0</v>
      </c>
      <c r="M133" s="201">
        <f>+'Ark1'!AH934</f>
        <v>0</v>
      </c>
      <c r="N133" s="201"/>
      <c r="O133" s="453"/>
      <c r="P133" s="453"/>
      <c r="Q133" s="151"/>
      <c r="R133" s="151"/>
      <c r="S133" s="151"/>
      <c r="U133" s="1">
        <f>+'Ark1'!S934</f>
        <v>0</v>
      </c>
      <c r="W133" s="1">
        <f>+'Ark1'!T934</f>
        <v>0</v>
      </c>
      <c r="Y133" s="93">
        <f>+'Ark1'!U934</f>
        <v>0</v>
      </c>
      <c r="AA133" s="11">
        <f>+'Ark1'!W934</f>
        <v>0</v>
      </c>
      <c r="AC133" s="11">
        <f>+'Ark1'!X934</f>
        <v>0</v>
      </c>
      <c r="AD133" s="11">
        <f>+'Ark1'!Y934</f>
        <v>0</v>
      </c>
      <c r="AE133" s="11">
        <f>+'Ark1'!Z934</f>
        <v>0</v>
      </c>
      <c r="AF133" s="93">
        <f>+'Ark1'!AA934</f>
        <v>0</v>
      </c>
      <c r="AG133" s="1">
        <f>+'Ark1'!AB934</f>
        <v>0</v>
      </c>
      <c r="AH133" s="1">
        <f>+'Ark1'!AC934</f>
        <v>0</v>
      </c>
      <c r="AI133" s="11">
        <f>+'Ark1'!AD934</f>
        <v>0</v>
      </c>
      <c r="AJ133" s="11">
        <f>+'Ark1'!AE934</f>
        <v>0</v>
      </c>
      <c r="AK133" s="11">
        <f>+'Ark1'!AF934</f>
        <v>0</v>
      </c>
      <c r="AL133" s="93" t="e">
        <f t="shared" si="17"/>
        <v>#DIV/0!</v>
      </c>
      <c r="AM133" s="11">
        <f>+'Ark1'!AF934</f>
        <v>0</v>
      </c>
      <c r="AN133" s="45"/>
    </row>
    <row r="134" spans="1:40">
      <c r="A134" s="45"/>
      <c r="B134">
        <f>+'Ark1'!C935</f>
        <v>2009</v>
      </c>
      <c r="C134">
        <f>+'Ark1'!G935</f>
        <v>2</v>
      </c>
      <c r="D134" s="3" t="s">
        <v>115</v>
      </c>
      <c r="E134" s="3">
        <f>+'Ark1'!H935</f>
        <v>1</v>
      </c>
      <c r="F134" s="3" t="s">
        <v>82</v>
      </c>
      <c r="G134">
        <f>+'Ark1'!Q935</f>
        <v>0</v>
      </c>
      <c r="I134">
        <f>+'Ark1'!R935</f>
        <v>0</v>
      </c>
      <c r="K134" s="201">
        <f>+'Ark1'!AG935</f>
        <v>0</v>
      </c>
      <c r="M134" s="201">
        <f>+'Ark1'!AH935</f>
        <v>0</v>
      </c>
      <c r="N134" s="201"/>
      <c r="O134" s="453"/>
      <c r="P134" s="453"/>
      <c r="Q134" s="151"/>
      <c r="R134" s="151"/>
      <c r="S134" s="151"/>
      <c r="U134" s="1">
        <f>+'Ark1'!S935</f>
        <v>0</v>
      </c>
      <c r="W134" s="1">
        <f>+'Ark1'!T935</f>
        <v>0</v>
      </c>
      <c r="Y134" s="93">
        <f>+'Ark1'!U935</f>
        <v>0</v>
      </c>
      <c r="AA134" s="11">
        <f>+'Ark1'!W935</f>
        <v>0</v>
      </c>
      <c r="AC134" s="11">
        <f>+'Ark1'!X935</f>
        <v>0</v>
      </c>
      <c r="AD134" s="11">
        <f>+'Ark1'!Y935</f>
        <v>0</v>
      </c>
      <c r="AE134" s="11">
        <f>+'Ark1'!Z935</f>
        <v>0</v>
      </c>
      <c r="AF134" s="93">
        <f>+'Ark1'!AA935</f>
        <v>0</v>
      </c>
      <c r="AG134" s="1">
        <f>+'Ark1'!AB935</f>
        <v>0</v>
      </c>
      <c r="AH134" s="1">
        <f>+'Ark1'!AC935</f>
        <v>0</v>
      </c>
      <c r="AI134" s="11">
        <f>+'Ark1'!AD935</f>
        <v>0</v>
      </c>
      <c r="AJ134" s="11">
        <f>+'Ark1'!AE935</f>
        <v>0</v>
      </c>
      <c r="AK134" s="11">
        <f>+'Ark1'!AF935</f>
        <v>0</v>
      </c>
      <c r="AL134" s="93" t="e">
        <f t="shared" si="17"/>
        <v>#DIV/0!</v>
      </c>
      <c r="AM134" s="11">
        <f>+'Ark1'!AF935</f>
        <v>0</v>
      </c>
      <c r="AN134" s="45"/>
    </row>
    <row r="135" spans="1:40">
      <c r="A135" s="45"/>
      <c r="B135">
        <f>+'Ark1'!C936</f>
        <v>2009</v>
      </c>
      <c r="C135">
        <f>+'Ark1'!G936</f>
        <v>2</v>
      </c>
      <c r="D135" s="3" t="s">
        <v>115</v>
      </c>
      <c r="E135" s="3">
        <f>+'Ark1'!H936</f>
        <v>2</v>
      </c>
      <c r="F135" s="3" t="s">
        <v>7</v>
      </c>
      <c r="G135">
        <f>+'Ark1'!Q936</f>
        <v>0</v>
      </c>
      <c r="I135">
        <f>+'Ark1'!R936</f>
        <v>0</v>
      </c>
      <c r="K135" s="201">
        <f>+'Ark1'!AG936</f>
        <v>0</v>
      </c>
      <c r="M135" s="201">
        <f>+'Ark1'!AH936</f>
        <v>0</v>
      </c>
      <c r="N135" s="201"/>
      <c r="O135" s="453"/>
      <c r="P135" s="453"/>
      <c r="Q135" s="151"/>
      <c r="R135" s="151"/>
      <c r="S135" s="151"/>
      <c r="U135" s="1">
        <f>+'Ark1'!S936</f>
        <v>0</v>
      </c>
      <c r="W135" s="1">
        <f>+'Ark1'!T936</f>
        <v>0</v>
      </c>
      <c r="Y135" s="93">
        <f>+'Ark1'!U936</f>
        <v>0</v>
      </c>
      <c r="AA135" s="11">
        <f>+'Ark1'!W936</f>
        <v>0</v>
      </c>
      <c r="AC135" s="11">
        <f>+'Ark1'!X936</f>
        <v>0</v>
      </c>
      <c r="AD135" s="11">
        <f>+'Ark1'!Y936</f>
        <v>0</v>
      </c>
      <c r="AE135" s="11">
        <f>+'Ark1'!Z936</f>
        <v>0</v>
      </c>
      <c r="AF135" s="93">
        <f>+'Ark1'!AA936</f>
        <v>0</v>
      </c>
      <c r="AG135" s="1">
        <f>+'Ark1'!AB936</f>
        <v>0</v>
      </c>
      <c r="AH135" s="1">
        <f>+'Ark1'!AC936</f>
        <v>0</v>
      </c>
      <c r="AI135" s="11">
        <f>+'Ark1'!AD936</f>
        <v>0</v>
      </c>
      <c r="AJ135" s="11">
        <f>+'Ark1'!AE936</f>
        <v>0</v>
      </c>
      <c r="AK135" s="11">
        <f>+'Ark1'!AF936</f>
        <v>0</v>
      </c>
      <c r="AL135" s="93" t="e">
        <f t="shared" si="17"/>
        <v>#DIV/0!</v>
      </c>
      <c r="AM135" s="11">
        <f>+'Ark1'!AF936</f>
        <v>0</v>
      </c>
      <c r="AN135" s="45"/>
    </row>
    <row r="136" spans="1:40">
      <c r="A136" s="45"/>
      <c r="B136">
        <f>+'Ark1'!C937</f>
        <v>2009</v>
      </c>
      <c r="C136">
        <f>+'Ark1'!G937</f>
        <v>3</v>
      </c>
      <c r="D136" s="3" t="s">
        <v>584</v>
      </c>
      <c r="E136" s="3">
        <f>+'Ark1'!H937</f>
        <v>1</v>
      </c>
      <c r="F136" s="3" t="s">
        <v>82</v>
      </c>
      <c r="G136">
        <f>+'Ark1'!Q937</f>
        <v>0</v>
      </c>
      <c r="I136">
        <f>+'Ark1'!R937</f>
        <v>0</v>
      </c>
      <c r="K136" s="201">
        <f>+'Ark1'!AG937</f>
        <v>0</v>
      </c>
      <c r="M136" s="201">
        <f>+'Ark1'!AH937</f>
        <v>0</v>
      </c>
      <c r="N136" s="201"/>
      <c r="O136" s="453"/>
      <c r="P136" s="453"/>
      <c r="Q136" s="151"/>
      <c r="R136" s="151"/>
      <c r="S136" s="151"/>
      <c r="U136" s="1">
        <f>+'Ark1'!S937</f>
        <v>0</v>
      </c>
      <c r="W136" s="1">
        <f>+'Ark1'!T937</f>
        <v>0</v>
      </c>
      <c r="Y136" s="93">
        <f>+'Ark1'!U937</f>
        <v>0</v>
      </c>
      <c r="AA136" s="11">
        <f>+'Ark1'!W937</f>
        <v>0</v>
      </c>
      <c r="AC136" s="11">
        <f>+'Ark1'!X937</f>
        <v>0</v>
      </c>
      <c r="AD136" s="11">
        <f>+'Ark1'!Y937</f>
        <v>0</v>
      </c>
      <c r="AE136" s="11">
        <f>+'Ark1'!Z937</f>
        <v>0</v>
      </c>
      <c r="AF136" s="93">
        <f>+'Ark1'!AA937</f>
        <v>0</v>
      </c>
      <c r="AG136" s="1">
        <f>+'Ark1'!AB937</f>
        <v>0</v>
      </c>
      <c r="AH136" s="1">
        <f>+'Ark1'!AC937</f>
        <v>0</v>
      </c>
      <c r="AI136" s="11">
        <f>+'Ark1'!AD937</f>
        <v>0</v>
      </c>
      <c r="AJ136" s="11">
        <f>+'Ark1'!AE937</f>
        <v>0</v>
      </c>
      <c r="AK136" s="11">
        <f>+'Ark1'!AF937</f>
        <v>0</v>
      </c>
      <c r="AL136" s="93" t="e">
        <f t="shared" si="17"/>
        <v>#DIV/0!</v>
      </c>
      <c r="AM136" s="11">
        <f>+'Ark1'!AF937</f>
        <v>0</v>
      </c>
      <c r="AN136" s="45"/>
    </row>
    <row r="137" spans="1:40">
      <c r="A137" s="45"/>
      <c r="B137">
        <f>+'Ark1'!C938</f>
        <v>2009</v>
      </c>
      <c r="C137">
        <f>+'Ark1'!G938</f>
        <v>3</v>
      </c>
      <c r="D137" s="3" t="s">
        <v>584</v>
      </c>
      <c r="E137" s="3">
        <f>+'Ark1'!H938</f>
        <v>2</v>
      </c>
      <c r="F137" s="3" t="s">
        <v>7</v>
      </c>
      <c r="G137">
        <f>+'Ark1'!Q938</f>
        <v>0</v>
      </c>
      <c r="I137">
        <f>+'Ark1'!R938</f>
        <v>0</v>
      </c>
      <c r="K137" s="201">
        <f>+'Ark1'!AG938</f>
        <v>0</v>
      </c>
      <c r="M137" s="201">
        <f>+'Ark1'!AH938</f>
        <v>0</v>
      </c>
      <c r="N137" s="201"/>
      <c r="O137" s="453"/>
      <c r="P137" s="453"/>
      <c r="Q137" s="151"/>
      <c r="R137" s="151"/>
      <c r="S137" s="151"/>
      <c r="U137" s="1">
        <f>+'Ark1'!S938</f>
        <v>0</v>
      </c>
      <c r="W137" s="1">
        <f>+'Ark1'!T938</f>
        <v>0</v>
      </c>
      <c r="Y137" s="93">
        <f>+'Ark1'!U938</f>
        <v>0</v>
      </c>
      <c r="AA137" s="11">
        <f>+'Ark1'!W938</f>
        <v>0</v>
      </c>
      <c r="AC137" s="11">
        <f>+'Ark1'!X938</f>
        <v>0</v>
      </c>
      <c r="AD137" s="11">
        <f>+'Ark1'!Y938</f>
        <v>0</v>
      </c>
      <c r="AE137" s="11">
        <f>+'Ark1'!Z938</f>
        <v>0</v>
      </c>
      <c r="AF137" s="93">
        <f>+'Ark1'!AA938</f>
        <v>0</v>
      </c>
      <c r="AG137" s="1">
        <f>+'Ark1'!AB938</f>
        <v>0</v>
      </c>
      <c r="AH137" s="1">
        <f>+'Ark1'!AC938</f>
        <v>0</v>
      </c>
      <c r="AI137" s="11">
        <f>+'Ark1'!AD938</f>
        <v>0</v>
      </c>
      <c r="AJ137" s="11">
        <f>+'Ark1'!AE938</f>
        <v>0</v>
      </c>
      <c r="AK137" s="11">
        <f>+'Ark1'!AF938</f>
        <v>0</v>
      </c>
      <c r="AL137" s="93" t="e">
        <f t="shared" si="17"/>
        <v>#DIV/0!</v>
      </c>
      <c r="AM137" s="11">
        <f>+'Ark1'!AF938</f>
        <v>0</v>
      </c>
      <c r="AN137" s="45"/>
    </row>
    <row r="138" spans="1:40">
      <c r="A138" s="45"/>
      <c r="B138">
        <f>+'Ark1'!C939</f>
        <v>2009</v>
      </c>
      <c r="C138">
        <f>+'Ark1'!G939</f>
        <v>4</v>
      </c>
      <c r="D138" s="3" t="s">
        <v>116</v>
      </c>
      <c r="E138" s="3">
        <f>+'Ark1'!H939</f>
        <v>1</v>
      </c>
      <c r="F138" s="3" t="s">
        <v>82</v>
      </c>
      <c r="G138">
        <f>+'Ark1'!Q939</f>
        <v>0</v>
      </c>
      <c r="I138">
        <f>+'Ark1'!R939</f>
        <v>0</v>
      </c>
      <c r="K138" s="201">
        <f>+'Ark1'!AG939</f>
        <v>0</v>
      </c>
      <c r="M138" s="201">
        <f>+'Ark1'!AH939</f>
        <v>0</v>
      </c>
      <c r="N138" s="201"/>
      <c r="O138" s="453"/>
      <c r="P138" s="453"/>
      <c r="Q138" s="151"/>
      <c r="R138" s="151"/>
      <c r="S138" s="151"/>
      <c r="U138" s="1">
        <f>+'Ark1'!S939</f>
        <v>0</v>
      </c>
      <c r="W138" s="1">
        <f>+'Ark1'!T939</f>
        <v>0</v>
      </c>
      <c r="Y138" s="93">
        <f>+'Ark1'!U939</f>
        <v>0</v>
      </c>
      <c r="AA138" s="11">
        <f>+'Ark1'!W939</f>
        <v>0</v>
      </c>
      <c r="AC138" s="11">
        <f>+'Ark1'!X939</f>
        <v>0</v>
      </c>
      <c r="AD138" s="11">
        <f>+'Ark1'!Y939</f>
        <v>0</v>
      </c>
      <c r="AE138" s="11">
        <f>+'Ark1'!Z939</f>
        <v>0</v>
      </c>
      <c r="AF138" s="93">
        <f>+'Ark1'!AA939</f>
        <v>0</v>
      </c>
      <c r="AG138" s="1">
        <f>+'Ark1'!AB939</f>
        <v>0</v>
      </c>
      <c r="AH138" s="1">
        <f>+'Ark1'!AC939</f>
        <v>0</v>
      </c>
      <c r="AI138" s="11">
        <f>+'Ark1'!AD939</f>
        <v>0</v>
      </c>
      <c r="AJ138" s="11">
        <f>+'Ark1'!AE939</f>
        <v>0</v>
      </c>
      <c r="AK138" s="11">
        <f>+'Ark1'!AF939</f>
        <v>0</v>
      </c>
      <c r="AL138" s="93" t="e">
        <f t="shared" si="17"/>
        <v>#DIV/0!</v>
      </c>
      <c r="AM138" s="11">
        <f>+'Ark1'!AF939</f>
        <v>0</v>
      </c>
      <c r="AN138" s="45"/>
    </row>
    <row r="139" spans="1:40">
      <c r="A139" s="45"/>
      <c r="B139">
        <f>+'Ark1'!C940</f>
        <v>2009</v>
      </c>
      <c r="C139">
        <f>+'Ark1'!G940</f>
        <v>4</v>
      </c>
      <c r="D139" s="3" t="s">
        <v>116</v>
      </c>
      <c r="E139" s="3">
        <f>+'Ark1'!H940</f>
        <v>2</v>
      </c>
      <c r="F139" s="3" t="s">
        <v>7</v>
      </c>
      <c r="G139">
        <f>+'Ark1'!Q940</f>
        <v>0</v>
      </c>
      <c r="I139">
        <f>+'Ark1'!R940</f>
        <v>0</v>
      </c>
      <c r="K139" s="201">
        <f>+'Ark1'!AG940</f>
        <v>0</v>
      </c>
      <c r="M139" s="201">
        <f>+'Ark1'!AH940</f>
        <v>0</v>
      </c>
      <c r="N139" s="201"/>
      <c r="O139" s="453"/>
      <c r="P139" s="453"/>
      <c r="Q139" s="151"/>
      <c r="R139" s="151"/>
      <c r="S139" s="151"/>
      <c r="U139" s="1">
        <f>+'Ark1'!S940</f>
        <v>0</v>
      </c>
      <c r="W139" s="1">
        <f>+'Ark1'!T940</f>
        <v>0</v>
      </c>
      <c r="Y139" s="93">
        <f>+'Ark1'!U940</f>
        <v>0</v>
      </c>
      <c r="AA139" s="11">
        <f>+'Ark1'!W940</f>
        <v>0</v>
      </c>
      <c r="AC139" s="11">
        <f>+'Ark1'!X940</f>
        <v>0</v>
      </c>
      <c r="AD139" s="11">
        <f>+'Ark1'!Y940</f>
        <v>0</v>
      </c>
      <c r="AE139" s="11">
        <f>+'Ark1'!Z940</f>
        <v>0</v>
      </c>
      <c r="AF139" s="93">
        <f>+'Ark1'!AA940</f>
        <v>0</v>
      </c>
      <c r="AG139" s="1">
        <f>+'Ark1'!AB940</f>
        <v>0</v>
      </c>
      <c r="AH139" s="1">
        <f>+'Ark1'!AC940</f>
        <v>0</v>
      </c>
      <c r="AI139" s="11">
        <f>+'Ark1'!AD940</f>
        <v>0</v>
      </c>
      <c r="AJ139" s="11">
        <f>+'Ark1'!AE940</f>
        <v>0</v>
      </c>
      <c r="AK139" s="11">
        <f>+'Ark1'!AF940</f>
        <v>0</v>
      </c>
      <c r="AL139" s="93" t="e">
        <f t="shared" si="17"/>
        <v>#DIV/0!</v>
      </c>
      <c r="AM139" s="11">
        <f>+'Ark1'!AF940</f>
        <v>0</v>
      </c>
      <c r="AN139" s="45"/>
    </row>
    <row r="140" spans="1:40">
      <c r="A140" s="45"/>
      <c r="B140" s="52">
        <f>+'Ark1'!C941</f>
        <v>2008</v>
      </c>
      <c r="C140" s="52">
        <f>+'Ark1'!G941</f>
        <v>1</v>
      </c>
      <c r="D140" s="53" t="s">
        <v>442</v>
      </c>
      <c r="E140" s="53">
        <f>+'Ark1'!H941</f>
        <v>1</v>
      </c>
      <c r="F140" s="53" t="s">
        <v>82</v>
      </c>
      <c r="G140" s="52">
        <f>+'Ark1'!Q941</f>
        <v>0</v>
      </c>
      <c r="H140" s="52"/>
      <c r="I140" s="52">
        <f>+'Ark1'!R941</f>
        <v>0</v>
      </c>
      <c r="J140" s="52"/>
      <c r="K140" s="183">
        <f>+'Ark1'!AG941</f>
        <v>0</v>
      </c>
      <c r="L140" s="161"/>
      <c r="M140" s="183">
        <f>+'Ark1'!AH941</f>
        <v>0</v>
      </c>
      <c r="N140" s="183"/>
      <c r="O140" s="452"/>
      <c r="P140" s="452"/>
      <c r="Q140" s="200"/>
      <c r="R140" s="200"/>
      <c r="S140" s="200"/>
      <c r="T140" s="161"/>
      <c r="U140" s="54">
        <f>+'Ark1'!S941</f>
        <v>0</v>
      </c>
      <c r="V140" s="506"/>
      <c r="W140" s="54">
        <f>+'Ark1'!T941</f>
        <v>0</v>
      </c>
      <c r="X140" s="52"/>
      <c r="Y140" s="161">
        <f>+'Ark1'!U941</f>
        <v>0</v>
      </c>
      <c r="Z140" s="161"/>
      <c r="AA140" s="74">
        <f>+'Ark1'!W941</f>
        <v>0</v>
      </c>
      <c r="AB140" s="74"/>
      <c r="AC140" s="74">
        <f>+'Ark1'!X941</f>
        <v>0</v>
      </c>
      <c r="AD140" s="74">
        <f>+'Ark1'!Y941</f>
        <v>0</v>
      </c>
      <c r="AE140" s="74">
        <f>+'Ark1'!Z941</f>
        <v>0</v>
      </c>
      <c r="AF140" s="161">
        <f>+'Ark1'!AA941</f>
        <v>0</v>
      </c>
      <c r="AG140" s="54">
        <f>+'Ark1'!AB941</f>
        <v>0</v>
      </c>
      <c r="AH140" s="54">
        <f>+'Ark1'!AC941</f>
        <v>0</v>
      </c>
      <c r="AI140" s="74">
        <f>+'Ark1'!AD941</f>
        <v>0</v>
      </c>
      <c r="AJ140" s="74">
        <f>+'Ark1'!AE941</f>
        <v>0</v>
      </c>
      <c r="AK140" s="74">
        <f>+'Ark1'!AF941</f>
        <v>0</v>
      </c>
      <c r="AL140" s="161" t="e">
        <f t="shared" si="17"/>
        <v>#DIV/0!</v>
      </c>
      <c r="AM140" s="74">
        <f>+'Ark1'!AF941</f>
        <v>0</v>
      </c>
      <c r="AN140" s="45"/>
    </row>
    <row r="141" spans="1:40">
      <c r="A141" s="45"/>
      <c r="B141" s="52">
        <f>+'Ark1'!C942</f>
        <v>2008</v>
      </c>
      <c r="C141" s="52">
        <f>+'Ark1'!G942</f>
        <v>1</v>
      </c>
      <c r="D141" s="53" t="s">
        <v>442</v>
      </c>
      <c r="E141" s="53">
        <f>+'Ark1'!H942</f>
        <v>2</v>
      </c>
      <c r="F141" s="53" t="s">
        <v>7</v>
      </c>
      <c r="G141" s="52">
        <f>+'Ark1'!Q942</f>
        <v>0</v>
      </c>
      <c r="H141" s="52"/>
      <c r="I141" s="52">
        <f>+'Ark1'!R942</f>
        <v>0</v>
      </c>
      <c r="J141" s="52"/>
      <c r="K141" s="183">
        <f>+'Ark1'!AG942</f>
        <v>0</v>
      </c>
      <c r="L141" s="161"/>
      <c r="M141" s="183">
        <f>+'Ark1'!AH942</f>
        <v>0</v>
      </c>
      <c r="N141" s="183"/>
      <c r="O141" s="452"/>
      <c r="P141" s="452"/>
      <c r="Q141" s="200"/>
      <c r="R141" s="200"/>
      <c r="S141" s="200"/>
      <c r="T141" s="161"/>
      <c r="U141" s="54">
        <f>+'Ark1'!S942</f>
        <v>0</v>
      </c>
      <c r="V141" s="506"/>
      <c r="W141" s="54">
        <f>+'Ark1'!T942</f>
        <v>0</v>
      </c>
      <c r="X141" s="52"/>
      <c r="Y141" s="161">
        <f>+'Ark1'!U942</f>
        <v>0</v>
      </c>
      <c r="Z141" s="161"/>
      <c r="AA141" s="74">
        <f>+'Ark1'!W942</f>
        <v>0</v>
      </c>
      <c r="AB141" s="74"/>
      <c r="AC141" s="74">
        <f>+'Ark1'!X942</f>
        <v>0</v>
      </c>
      <c r="AD141" s="74">
        <f>+'Ark1'!Y942</f>
        <v>0</v>
      </c>
      <c r="AE141" s="74">
        <f>+'Ark1'!Z942</f>
        <v>0</v>
      </c>
      <c r="AF141" s="161">
        <f>+'Ark1'!AA942</f>
        <v>0</v>
      </c>
      <c r="AG141" s="54">
        <f>+'Ark1'!AB942</f>
        <v>0</v>
      </c>
      <c r="AH141" s="54">
        <f>+'Ark1'!AC942</f>
        <v>0</v>
      </c>
      <c r="AI141" s="74">
        <f>+'Ark1'!AD942</f>
        <v>0</v>
      </c>
      <c r="AJ141" s="74">
        <f>+'Ark1'!AE942</f>
        <v>0</v>
      </c>
      <c r="AK141" s="74">
        <f>+'Ark1'!AF942</f>
        <v>0</v>
      </c>
      <c r="AL141" s="161" t="e">
        <f t="shared" si="17"/>
        <v>#DIV/0!</v>
      </c>
      <c r="AM141" s="74">
        <f>+'Ark1'!AF942</f>
        <v>0</v>
      </c>
      <c r="AN141" s="45"/>
    </row>
    <row r="142" spans="1:40">
      <c r="A142" s="45"/>
      <c r="B142" s="52">
        <f>+'Ark1'!C943</f>
        <v>2008</v>
      </c>
      <c r="C142" s="52">
        <f>+'Ark1'!G943</f>
        <v>2</v>
      </c>
      <c r="D142" s="53" t="s">
        <v>115</v>
      </c>
      <c r="E142" s="53">
        <f>+'Ark1'!H943</f>
        <v>1</v>
      </c>
      <c r="F142" s="53" t="s">
        <v>82</v>
      </c>
      <c r="G142" s="52">
        <f>+'Ark1'!Q943</f>
        <v>0</v>
      </c>
      <c r="H142" s="52"/>
      <c r="I142" s="52">
        <f>+'Ark1'!R943</f>
        <v>0</v>
      </c>
      <c r="J142" s="52"/>
      <c r="K142" s="183">
        <f>+'Ark1'!AG943</f>
        <v>0</v>
      </c>
      <c r="L142" s="161"/>
      <c r="M142" s="183">
        <f>+'Ark1'!AH943</f>
        <v>0</v>
      </c>
      <c r="N142" s="183"/>
      <c r="O142" s="452"/>
      <c r="P142" s="452"/>
      <c r="Q142" s="200"/>
      <c r="R142" s="200"/>
      <c r="S142" s="200"/>
      <c r="T142" s="161"/>
      <c r="U142" s="54">
        <f>+'Ark1'!S943</f>
        <v>0</v>
      </c>
      <c r="V142" s="506"/>
      <c r="W142" s="54">
        <f>+'Ark1'!T943</f>
        <v>0</v>
      </c>
      <c r="X142" s="52"/>
      <c r="Y142" s="161">
        <f>+'Ark1'!U943</f>
        <v>0</v>
      </c>
      <c r="Z142" s="161"/>
      <c r="AA142" s="74">
        <f>+'Ark1'!W943</f>
        <v>0</v>
      </c>
      <c r="AB142" s="74"/>
      <c r="AC142" s="74">
        <f>+'Ark1'!X943</f>
        <v>0</v>
      </c>
      <c r="AD142" s="74">
        <f>+'Ark1'!Y943</f>
        <v>0</v>
      </c>
      <c r="AE142" s="74">
        <f>+'Ark1'!Z943</f>
        <v>0</v>
      </c>
      <c r="AF142" s="161">
        <f>+'Ark1'!AA943</f>
        <v>0</v>
      </c>
      <c r="AG142" s="54">
        <f>+'Ark1'!AB943</f>
        <v>0</v>
      </c>
      <c r="AH142" s="54">
        <f>+'Ark1'!AC943</f>
        <v>0</v>
      </c>
      <c r="AI142" s="74">
        <f>+'Ark1'!AD943</f>
        <v>0</v>
      </c>
      <c r="AJ142" s="74">
        <f>+'Ark1'!AE943</f>
        <v>0</v>
      </c>
      <c r="AK142" s="74">
        <f>+'Ark1'!AF943</f>
        <v>0</v>
      </c>
      <c r="AL142" s="161" t="e">
        <f t="shared" si="17"/>
        <v>#DIV/0!</v>
      </c>
      <c r="AM142" s="74">
        <f>+'Ark1'!AF943</f>
        <v>0</v>
      </c>
      <c r="AN142" s="45"/>
    </row>
    <row r="143" spans="1:40">
      <c r="A143" s="45"/>
      <c r="B143" s="52">
        <f>+'Ark1'!C944</f>
        <v>2008</v>
      </c>
      <c r="C143" s="52">
        <f>+'Ark1'!G944</f>
        <v>2</v>
      </c>
      <c r="D143" s="53" t="s">
        <v>115</v>
      </c>
      <c r="E143" s="53">
        <f>+'Ark1'!H944</f>
        <v>2</v>
      </c>
      <c r="F143" s="53" t="s">
        <v>7</v>
      </c>
      <c r="G143" s="52">
        <f>+'Ark1'!Q944</f>
        <v>0</v>
      </c>
      <c r="H143" s="52"/>
      <c r="I143" s="52">
        <f>+'Ark1'!R944</f>
        <v>0</v>
      </c>
      <c r="J143" s="52"/>
      <c r="K143" s="183">
        <f>+'Ark1'!AG944</f>
        <v>0</v>
      </c>
      <c r="L143" s="161"/>
      <c r="M143" s="183">
        <f>+'Ark1'!AH944</f>
        <v>0</v>
      </c>
      <c r="N143" s="183"/>
      <c r="O143" s="452"/>
      <c r="P143" s="452"/>
      <c r="Q143" s="200"/>
      <c r="R143" s="200"/>
      <c r="S143" s="200"/>
      <c r="T143" s="161"/>
      <c r="U143" s="54">
        <f>+'Ark1'!S944</f>
        <v>0</v>
      </c>
      <c r="V143" s="506"/>
      <c r="W143" s="54">
        <f>+'Ark1'!T944</f>
        <v>0</v>
      </c>
      <c r="X143" s="52"/>
      <c r="Y143" s="161">
        <f>+'Ark1'!U944</f>
        <v>0</v>
      </c>
      <c r="Z143" s="161"/>
      <c r="AA143" s="74">
        <f>+'Ark1'!W944</f>
        <v>0</v>
      </c>
      <c r="AB143" s="74"/>
      <c r="AC143" s="74">
        <f>+'Ark1'!X944</f>
        <v>0</v>
      </c>
      <c r="AD143" s="74">
        <f>+'Ark1'!Y944</f>
        <v>0</v>
      </c>
      <c r="AE143" s="74">
        <f>+'Ark1'!Z944</f>
        <v>0</v>
      </c>
      <c r="AF143" s="161">
        <f>+'Ark1'!AA944</f>
        <v>0</v>
      </c>
      <c r="AG143" s="54">
        <f>+'Ark1'!AB944</f>
        <v>0</v>
      </c>
      <c r="AH143" s="54">
        <f>+'Ark1'!AC944</f>
        <v>0</v>
      </c>
      <c r="AI143" s="74">
        <f>+'Ark1'!AD944</f>
        <v>0</v>
      </c>
      <c r="AJ143" s="74">
        <f>+'Ark1'!AE944</f>
        <v>0</v>
      </c>
      <c r="AK143" s="74">
        <f>+'Ark1'!AF944</f>
        <v>0</v>
      </c>
      <c r="AL143" s="161" t="e">
        <f t="shared" si="17"/>
        <v>#DIV/0!</v>
      </c>
      <c r="AM143" s="74">
        <f>+'Ark1'!AF944</f>
        <v>0</v>
      </c>
      <c r="AN143" s="45"/>
    </row>
    <row r="144" spans="1:40">
      <c r="A144" s="45"/>
      <c r="B144" s="52">
        <f>+'Ark1'!C945</f>
        <v>2008</v>
      </c>
      <c r="C144" s="52">
        <f>+'Ark1'!G945</f>
        <v>3</v>
      </c>
      <c r="D144" s="53" t="s">
        <v>584</v>
      </c>
      <c r="E144" s="53">
        <f>+'Ark1'!H945</f>
        <v>1</v>
      </c>
      <c r="F144" s="53" t="s">
        <v>82</v>
      </c>
      <c r="G144" s="52">
        <f>+'Ark1'!Q945</f>
        <v>0</v>
      </c>
      <c r="H144" s="52"/>
      <c r="I144" s="52">
        <f>+'Ark1'!R945</f>
        <v>0</v>
      </c>
      <c r="J144" s="52"/>
      <c r="K144" s="183">
        <f>+'Ark1'!AG945</f>
        <v>0</v>
      </c>
      <c r="L144" s="161"/>
      <c r="M144" s="183">
        <f>+'Ark1'!AH945</f>
        <v>0</v>
      </c>
      <c r="N144" s="183"/>
      <c r="O144" s="452"/>
      <c r="P144" s="452"/>
      <c r="Q144" s="200"/>
      <c r="R144" s="200"/>
      <c r="S144" s="200"/>
      <c r="T144" s="161"/>
      <c r="U144" s="54">
        <f>+'Ark1'!S945</f>
        <v>0</v>
      </c>
      <c r="V144" s="506"/>
      <c r="W144" s="54">
        <f>+'Ark1'!T945</f>
        <v>0</v>
      </c>
      <c r="X144" s="52"/>
      <c r="Y144" s="161">
        <f>+'Ark1'!U945</f>
        <v>0</v>
      </c>
      <c r="Z144" s="161"/>
      <c r="AA144" s="74">
        <f>+'Ark1'!W945</f>
        <v>0</v>
      </c>
      <c r="AB144" s="74"/>
      <c r="AC144" s="74">
        <f>+'Ark1'!X945</f>
        <v>0</v>
      </c>
      <c r="AD144" s="74">
        <f>+'Ark1'!Y945</f>
        <v>0</v>
      </c>
      <c r="AE144" s="74">
        <f>+'Ark1'!Z945</f>
        <v>0</v>
      </c>
      <c r="AF144" s="161">
        <f>+'Ark1'!AA945</f>
        <v>0</v>
      </c>
      <c r="AG144" s="54">
        <f>+'Ark1'!AB945</f>
        <v>0</v>
      </c>
      <c r="AH144" s="54">
        <f>+'Ark1'!AC945</f>
        <v>0</v>
      </c>
      <c r="AI144" s="74">
        <f>+'Ark1'!AD945</f>
        <v>0</v>
      </c>
      <c r="AJ144" s="74">
        <f>+'Ark1'!AE945</f>
        <v>0</v>
      </c>
      <c r="AK144" s="74">
        <f>+'Ark1'!AF945</f>
        <v>0</v>
      </c>
      <c r="AL144" s="161" t="e">
        <f t="shared" si="17"/>
        <v>#DIV/0!</v>
      </c>
      <c r="AM144" s="74">
        <f>+'Ark1'!AF945</f>
        <v>0</v>
      </c>
      <c r="AN144" s="45"/>
    </row>
    <row r="145" spans="1:40">
      <c r="A145" s="45"/>
      <c r="B145" s="52">
        <f>+'Ark1'!C946</f>
        <v>2008</v>
      </c>
      <c r="C145" s="52">
        <f>+'Ark1'!G946</f>
        <v>3</v>
      </c>
      <c r="D145" s="53" t="s">
        <v>584</v>
      </c>
      <c r="E145" s="53">
        <f>+'Ark1'!H946</f>
        <v>2</v>
      </c>
      <c r="F145" s="53" t="s">
        <v>7</v>
      </c>
      <c r="G145" s="52">
        <f>+'Ark1'!Q946</f>
        <v>0</v>
      </c>
      <c r="H145" s="52"/>
      <c r="I145" s="52">
        <f>+'Ark1'!R946</f>
        <v>0</v>
      </c>
      <c r="J145" s="52"/>
      <c r="K145" s="183">
        <f>+'Ark1'!AG946</f>
        <v>0</v>
      </c>
      <c r="L145" s="161"/>
      <c r="M145" s="183">
        <f>+'Ark1'!AH946</f>
        <v>0</v>
      </c>
      <c r="N145" s="183"/>
      <c r="O145" s="452"/>
      <c r="P145" s="452"/>
      <c r="Q145" s="200"/>
      <c r="R145" s="200"/>
      <c r="S145" s="200"/>
      <c r="T145" s="161"/>
      <c r="U145" s="54">
        <f>+'Ark1'!S946</f>
        <v>0</v>
      </c>
      <c r="V145" s="506"/>
      <c r="W145" s="54">
        <f>+'Ark1'!T946</f>
        <v>0</v>
      </c>
      <c r="X145" s="52"/>
      <c r="Y145" s="161">
        <f>+'Ark1'!U946</f>
        <v>0</v>
      </c>
      <c r="Z145" s="161"/>
      <c r="AA145" s="74">
        <f>+'Ark1'!W946</f>
        <v>0</v>
      </c>
      <c r="AB145" s="74"/>
      <c r="AC145" s="74">
        <f>+'Ark1'!X946</f>
        <v>0</v>
      </c>
      <c r="AD145" s="74">
        <f>+'Ark1'!Y946</f>
        <v>0</v>
      </c>
      <c r="AE145" s="74">
        <f>+'Ark1'!Z946</f>
        <v>0</v>
      </c>
      <c r="AF145" s="161">
        <f>+'Ark1'!AA946</f>
        <v>0</v>
      </c>
      <c r="AG145" s="54">
        <f>+'Ark1'!AB946</f>
        <v>0</v>
      </c>
      <c r="AH145" s="54">
        <f>+'Ark1'!AC946</f>
        <v>0</v>
      </c>
      <c r="AI145" s="74">
        <f>+'Ark1'!AD946</f>
        <v>0</v>
      </c>
      <c r="AJ145" s="74">
        <f>+'Ark1'!AE946</f>
        <v>0</v>
      </c>
      <c r="AK145" s="74">
        <f>+'Ark1'!AF946</f>
        <v>0</v>
      </c>
      <c r="AL145" s="161" t="e">
        <f t="shared" si="17"/>
        <v>#DIV/0!</v>
      </c>
      <c r="AM145" s="74">
        <f>+'Ark1'!AF946</f>
        <v>0</v>
      </c>
      <c r="AN145" s="45"/>
    </row>
    <row r="146" spans="1:40">
      <c r="A146" s="45"/>
      <c r="B146" s="52">
        <f>+'Ark1'!C947</f>
        <v>2008</v>
      </c>
      <c r="C146" s="52">
        <f>+'Ark1'!G947</f>
        <v>4</v>
      </c>
      <c r="D146" s="53" t="s">
        <v>116</v>
      </c>
      <c r="E146" s="53">
        <f>+'Ark1'!H947</f>
        <v>1</v>
      </c>
      <c r="F146" s="53" t="s">
        <v>82</v>
      </c>
      <c r="G146" s="52">
        <f>+'Ark1'!Q947</f>
        <v>0</v>
      </c>
      <c r="H146" s="52"/>
      <c r="I146" s="52">
        <f>+'Ark1'!R947</f>
        <v>0</v>
      </c>
      <c r="J146" s="52"/>
      <c r="K146" s="183">
        <f>+'Ark1'!AG947</f>
        <v>0</v>
      </c>
      <c r="L146" s="161"/>
      <c r="M146" s="183">
        <f>+'Ark1'!AH947</f>
        <v>0</v>
      </c>
      <c r="N146" s="183"/>
      <c r="O146" s="452"/>
      <c r="P146" s="452"/>
      <c r="Q146" s="200"/>
      <c r="R146" s="200"/>
      <c r="S146" s="200"/>
      <c r="T146" s="161"/>
      <c r="U146" s="54">
        <f>+'Ark1'!S947</f>
        <v>0</v>
      </c>
      <c r="V146" s="506"/>
      <c r="W146" s="54">
        <f>+'Ark1'!T947</f>
        <v>0</v>
      </c>
      <c r="X146" s="52"/>
      <c r="Y146" s="161">
        <f>+'Ark1'!U947</f>
        <v>0</v>
      </c>
      <c r="Z146" s="161"/>
      <c r="AA146" s="74">
        <f>+'Ark1'!W947</f>
        <v>0</v>
      </c>
      <c r="AB146" s="74"/>
      <c r="AC146" s="74">
        <f>+'Ark1'!X947</f>
        <v>0</v>
      </c>
      <c r="AD146" s="74">
        <f>+'Ark1'!Y947</f>
        <v>0</v>
      </c>
      <c r="AE146" s="74">
        <f>+'Ark1'!Z947</f>
        <v>0</v>
      </c>
      <c r="AF146" s="161">
        <f>+'Ark1'!AA947</f>
        <v>0</v>
      </c>
      <c r="AG146" s="54">
        <f>+'Ark1'!AB947</f>
        <v>0</v>
      </c>
      <c r="AH146" s="54">
        <f>+'Ark1'!AC947</f>
        <v>0</v>
      </c>
      <c r="AI146" s="74">
        <f>+'Ark1'!AD947</f>
        <v>0</v>
      </c>
      <c r="AJ146" s="74">
        <f>+'Ark1'!AE947</f>
        <v>0</v>
      </c>
      <c r="AK146" s="74">
        <f>+'Ark1'!AF947</f>
        <v>0</v>
      </c>
      <c r="AL146" s="161" t="e">
        <f t="shared" si="17"/>
        <v>#DIV/0!</v>
      </c>
      <c r="AM146" s="74">
        <f>+'Ark1'!AF947</f>
        <v>0</v>
      </c>
      <c r="AN146" s="45"/>
    </row>
    <row r="147" spans="1:40">
      <c r="A147" s="45"/>
      <c r="B147" s="52">
        <f>+'Ark1'!C948</f>
        <v>2008</v>
      </c>
      <c r="C147" s="52">
        <f>+'Ark1'!G948</f>
        <v>4</v>
      </c>
      <c r="D147" s="53" t="s">
        <v>116</v>
      </c>
      <c r="E147" s="53">
        <f>+'Ark1'!H948</f>
        <v>2</v>
      </c>
      <c r="F147" s="53" t="s">
        <v>7</v>
      </c>
      <c r="G147" s="52">
        <f>+'Ark1'!Q948</f>
        <v>0</v>
      </c>
      <c r="H147" s="52"/>
      <c r="I147" s="52">
        <f>+'Ark1'!R948</f>
        <v>0</v>
      </c>
      <c r="J147" s="52"/>
      <c r="K147" s="183">
        <f>+'Ark1'!AG948</f>
        <v>0</v>
      </c>
      <c r="L147" s="161"/>
      <c r="M147" s="183">
        <f>+'Ark1'!AH948</f>
        <v>0</v>
      </c>
      <c r="N147" s="183"/>
      <c r="O147" s="452"/>
      <c r="P147" s="452"/>
      <c r="Q147" s="200"/>
      <c r="R147" s="200"/>
      <c r="S147" s="200"/>
      <c r="T147" s="161"/>
      <c r="U147" s="54">
        <f>+'Ark1'!S948</f>
        <v>0</v>
      </c>
      <c r="V147" s="506"/>
      <c r="W147" s="54">
        <f>+'Ark1'!T948</f>
        <v>0</v>
      </c>
      <c r="X147" s="52"/>
      <c r="Y147" s="161">
        <f>+'Ark1'!U948</f>
        <v>0</v>
      </c>
      <c r="Z147" s="161"/>
      <c r="AA147" s="74">
        <f>+'Ark1'!W948</f>
        <v>0</v>
      </c>
      <c r="AB147" s="74"/>
      <c r="AC147" s="74">
        <f>+'Ark1'!X948</f>
        <v>0</v>
      </c>
      <c r="AD147" s="74">
        <f>+'Ark1'!Y948</f>
        <v>0</v>
      </c>
      <c r="AE147" s="74">
        <f>+'Ark1'!Z948</f>
        <v>0</v>
      </c>
      <c r="AF147" s="161">
        <f>+'Ark1'!AA948</f>
        <v>0</v>
      </c>
      <c r="AG147" s="54">
        <f>+'Ark1'!AB948</f>
        <v>0</v>
      </c>
      <c r="AH147" s="54">
        <f>+'Ark1'!AC948</f>
        <v>0</v>
      </c>
      <c r="AI147" s="74">
        <f>+'Ark1'!AD948</f>
        <v>0</v>
      </c>
      <c r="AJ147" s="74">
        <f>+'Ark1'!AE948</f>
        <v>0</v>
      </c>
      <c r="AK147" s="74">
        <f>+'Ark1'!AF948</f>
        <v>0</v>
      </c>
      <c r="AL147" s="161" t="e">
        <f t="shared" si="17"/>
        <v>#DIV/0!</v>
      </c>
      <c r="AM147" s="74">
        <f>+'Ark1'!AF948</f>
        <v>0</v>
      </c>
      <c r="AN147" s="45"/>
    </row>
    <row r="148" spans="1:40">
      <c r="A148" s="45"/>
      <c r="B148">
        <f>+'Ark1'!C949</f>
        <v>2007</v>
      </c>
      <c r="C148">
        <f>+'Ark1'!G949</f>
        <v>1</v>
      </c>
      <c r="D148" t="s">
        <v>442</v>
      </c>
      <c r="E148">
        <f>+'Ark1'!H949</f>
        <v>1</v>
      </c>
      <c r="F148" t="s">
        <v>82</v>
      </c>
      <c r="G148">
        <f>+'Ark1'!Q949</f>
        <v>0</v>
      </c>
      <c r="I148">
        <f>+'Ark1'!R949</f>
        <v>0</v>
      </c>
      <c r="K148" s="93">
        <f>+'Ark1'!AG949</f>
        <v>0</v>
      </c>
      <c r="M148" s="93">
        <f>+'Ark1'!AH949</f>
        <v>0</v>
      </c>
      <c r="U148" s="1">
        <f>+'Ark1'!S949</f>
        <v>0</v>
      </c>
      <c r="W148" s="1">
        <f>+'Ark1'!T949</f>
        <v>0</v>
      </c>
      <c r="Y148" s="93">
        <f>+'Ark1'!U949</f>
        <v>0</v>
      </c>
      <c r="AA148" s="11">
        <f>+'Ark1'!W949</f>
        <v>0</v>
      </c>
      <c r="AC148" s="11">
        <f>+'Ark1'!X949</f>
        <v>0</v>
      </c>
      <c r="AD148" s="11">
        <f>+'Ark1'!Y949</f>
        <v>0</v>
      </c>
      <c r="AE148" s="11">
        <f>+'Ark1'!Z949</f>
        <v>0</v>
      </c>
      <c r="AF148" s="93">
        <f>+'Ark1'!AA949</f>
        <v>0</v>
      </c>
      <c r="AG148" s="1">
        <f>+'Ark1'!AB949</f>
        <v>0</v>
      </c>
      <c r="AH148" s="1">
        <f>+'Ark1'!AC949</f>
        <v>0</v>
      </c>
      <c r="AI148" s="11">
        <f>+'Ark1'!AD949</f>
        <v>0</v>
      </c>
      <c r="AJ148" s="11">
        <f>+'Ark1'!AE949</f>
        <v>0</v>
      </c>
      <c r="AK148" s="11">
        <f>+'Ark1'!AF949</f>
        <v>0</v>
      </c>
      <c r="AL148" s="93" t="e">
        <f t="shared" si="17"/>
        <v>#DIV/0!</v>
      </c>
      <c r="AM148" s="11">
        <f>+'Ark1'!AF949</f>
        <v>0</v>
      </c>
      <c r="AN148" s="45"/>
    </row>
    <row r="149" spans="1:40">
      <c r="A149" s="45"/>
      <c r="B149">
        <f>+'Ark1'!C950</f>
        <v>2007</v>
      </c>
      <c r="C149">
        <f>+'Ark1'!G950</f>
        <v>1</v>
      </c>
      <c r="D149" t="s">
        <v>442</v>
      </c>
      <c r="E149">
        <f>+'Ark1'!H950</f>
        <v>2</v>
      </c>
      <c r="F149" t="s">
        <v>7</v>
      </c>
      <c r="G149">
        <f>+'Ark1'!Q950</f>
        <v>0</v>
      </c>
      <c r="I149">
        <f>+'Ark1'!R950</f>
        <v>0</v>
      </c>
      <c r="K149" s="93">
        <f>+'Ark1'!AG950</f>
        <v>0</v>
      </c>
      <c r="M149" s="93">
        <f>+'Ark1'!AH950</f>
        <v>0</v>
      </c>
      <c r="U149" s="1">
        <f>+'Ark1'!S950</f>
        <v>0</v>
      </c>
      <c r="W149" s="1">
        <f>+'Ark1'!T950</f>
        <v>0</v>
      </c>
      <c r="Y149" s="93">
        <f>+'Ark1'!U950</f>
        <v>0</v>
      </c>
      <c r="AA149" s="11">
        <f>+'Ark1'!W950</f>
        <v>0</v>
      </c>
      <c r="AC149" s="11">
        <f>+'Ark1'!X950</f>
        <v>0</v>
      </c>
      <c r="AD149" s="11">
        <f>+'Ark1'!Y950</f>
        <v>0</v>
      </c>
      <c r="AE149" s="11">
        <f>+'Ark1'!Z950</f>
        <v>0</v>
      </c>
      <c r="AF149" s="93">
        <f>+'Ark1'!AA950</f>
        <v>0</v>
      </c>
      <c r="AG149" s="1">
        <f>+'Ark1'!AB950</f>
        <v>0</v>
      </c>
      <c r="AH149" s="1">
        <f>+'Ark1'!AC950</f>
        <v>0</v>
      </c>
      <c r="AI149" s="11">
        <f>+'Ark1'!AD950</f>
        <v>0</v>
      </c>
      <c r="AJ149" s="11">
        <f>+'Ark1'!AE950</f>
        <v>0</v>
      </c>
      <c r="AK149" s="11">
        <f>+'Ark1'!AF950</f>
        <v>0</v>
      </c>
      <c r="AL149" s="93" t="e">
        <f t="shared" si="17"/>
        <v>#DIV/0!</v>
      </c>
      <c r="AM149" s="11">
        <f>+'Ark1'!AF950</f>
        <v>0</v>
      </c>
      <c r="AN149" s="45"/>
    </row>
    <row r="150" spans="1:40">
      <c r="A150" s="45"/>
      <c r="B150">
        <f>+'Ark1'!C951</f>
        <v>2007</v>
      </c>
      <c r="C150">
        <f>+'Ark1'!G951</f>
        <v>2</v>
      </c>
      <c r="D150" s="3" t="s">
        <v>115</v>
      </c>
      <c r="E150" s="3">
        <f>+'Ark1'!H951</f>
        <v>1</v>
      </c>
      <c r="F150" s="3" t="s">
        <v>82</v>
      </c>
      <c r="G150">
        <f>+'Ark1'!Q951</f>
        <v>0</v>
      </c>
      <c r="I150">
        <f>+'Ark1'!R951</f>
        <v>0</v>
      </c>
      <c r="K150" s="201">
        <f>+'Ark1'!AG951</f>
        <v>0</v>
      </c>
      <c r="M150" s="201">
        <f>+'Ark1'!AH951</f>
        <v>0</v>
      </c>
      <c r="N150" s="201"/>
      <c r="O150" s="453"/>
      <c r="P150" s="453"/>
      <c r="Q150" s="151"/>
      <c r="R150" s="151"/>
      <c r="S150" s="151"/>
      <c r="U150" s="1">
        <f>+'Ark1'!S951</f>
        <v>0</v>
      </c>
      <c r="W150" s="1">
        <f>+'Ark1'!T951</f>
        <v>0</v>
      </c>
      <c r="Y150" s="93">
        <f>+'Ark1'!U951</f>
        <v>0</v>
      </c>
      <c r="AA150" s="11">
        <f>+'Ark1'!W951</f>
        <v>0</v>
      </c>
      <c r="AC150" s="11">
        <f>+'Ark1'!X951</f>
        <v>0</v>
      </c>
      <c r="AD150" s="11">
        <f>+'Ark1'!Y951</f>
        <v>0</v>
      </c>
      <c r="AE150" s="11">
        <f>+'Ark1'!Z951</f>
        <v>0</v>
      </c>
      <c r="AF150" s="93">
        <f>+'Ark1'!AA951</f>
        <v>0</v>
      </c>
      <c r="AG150" s="1">
        <f>+'Ark1'!AB951</f>
        <v>0</v>
      </c>
      <c r="AH150" s="1">
        <f>+'Ark1'!AC951</f>
        <v>0</v>
      </c>
      <c r="AI150" s="11">
        <f>+'Ark1'!AD951</f>
        <v>0</v>
      </c>
      <c r="AJ150" s="11">
        <f>+'Ark1'!AE951</f>
        <v>0</v>
      </c>
      <c r="AK150" s="11">
        <f>+'Ark1'!AF951</f>
        <v>0</v>
      </c>
      <c r="AL150" s="93" t="e">
        <f t="shared" si="17"/>
        <v>#DIV/0!</v>
      </c>
      <c r="AM150" s="11">
        <f>+'Ark1'!AF951</f>
        <v>0</v>
      </c>
      <c r="AN150" s="45"/>
    </row>
    <row r="151" spans="1:40">
      <c r="A151" s="45"/>
      <c r="B151">
        <f>+'Ark1'!C952</f>
        <v>2007</v>
      </c>
      <c r="C151">
        <f>+'Ark1'!G952</f>
        <v>2</v>
      </c>
      <c r="D151" s="3" t="s">
        <v>115</v>
      </c>
      <c r="E151" s="3">
        <f>+'Ark1'!H952</f>
        <v>2</v>
      </c>
      <c r="F151" s="3" t="s">
        <v>7</v>
      </c>
      <c r="G151">
        <f>+'Ark1'!Q952</f>
        <v>0</v>
      </c>
      <c r="I151">
        <f>+'Ark1'!R952</f>
        <v>0</v>
      </c>
      <c r="K151" s="201">
        <f>+'Ark1'!AG952</f>
        <v>0</v>
      </c>
      <c r="M151" s="201">
        <f>+'Ark1'!AH952</f>
        <v>0</v>
      </c>
      <c r="N151" s="201"/>
      <c r="O151" s="453"/>
      <c r="P151" s="453"/>
      <c r="Q151" s="151"/>
      <c r="R151" s="151"/>
      <c r="S151" s="151"/>
      <c r="U151" s="1">
        <f>+'Ark1'!S952</f>
        <v>0</v>
      </c>
      <c r="W151" s="1">
        <f>+'Ark1'!T952</f>
        <v>0</v>
      </c>
      <c r="Y151" s="93">
        <f>+'Ark1'!U952</f>
        <v>0</v>
      </c>
      <c r="AA151" s="11">
        <f>+'Ark1'!W952</f>
        <v>0</v>
      </c>
      <c r="AC151" s="11">
        <f>+'Ark1'!X952</f>
        <v>0</v>
      </c>
      <c r="AD151" s="11">
        <f>+'Ark1'!Y952</f>
        <v>0</v>
      </c>
      <c r="AE151" s="11">
        <f>+'Ark1'!Z952</f>
        <v>0</v>
      </c>
      <c r="AF151" s="93">
        <f>+'Ark1'!AA952</f>
        <v>0</v>
      </c>
      <c r="AG151" s="1">
        <f>+'Ark1'!AB952</f>
        <v>0</v>
      </c>
      <c r="AH151" s="1">
        <f>+'Ark1'!AC952</f>
        <v>0</v>
      </c>
      <c r="AI151" s="11">
        <f>+'Ark1'!AD952</f>
        <v>0</v>
      </c>
      <c r="AJ151" s="11">
        <f>+'Ark1'!AE952</f>
        <v>0</v>
      </c>
      <c r="AK151" s="11">
        <f>+'Ark1'!AF952</f>
        <v>0</v>
      </c>
      <c r="AL151" s="93" t="e">
        <f t="shared" si="17"/>
        <v>#DIV/0!</v>
      </c>
      <c r="AM151" s="11">
        <f>+'Ark1'!AF952</f>
        <v>0</v>
      </c>
      <c r="AN151" s="45"/>
    </row>
    <row r="152" spans="1:40">
      <c r="A152" s="45"/>
      <c r="B152">
        <f>+'Ark1'!C953</f>
        <v>2007</v>
      </c>
      <c r="C152">
        <f>+'Ark1'!G953</f>
        <v>3</v>
      </c>
      <c r="D152" s="3" t="s">
        <v>584</v>
      </c>
      <c r="E152" s="3">
        <f>+'Ark1'!H953</f>
        <v>1</v>
      </c>
      <c r="F152" s="3" t="s">
        <v>82</v>
      </c>
      <c r="G152">
        <f>+'Ark1'!Q953</f>
        <v>0</v>
      </c>
      <c r="I152">
        <f>+'Ark1'!R953</f>
        <v>0</v>
      </c>
      <c r="K152" s="201">
        <f>+'Ark1'!AG953</f>
        <v>0</v>
      </c>
      <c r="M152" s="201">
        <f>+'Ark1'!AH953</f>
        <v>0</v>
      </c>
      <c r="N152" s="201"/>
      <c r="O152" s="453"/>
      <c r="P152" s="453"/>
      <c r="Q152" s="151"/>
      <c r="R152" s="151"/>
      <c r="S152" s="151"/>
      <c r="U152" s="1">
        <f>+'Ark1'!S953</f>
        <v>0</v>
      </c>
      <c r="W152" s="1">
        <f>+'Ark1'!T953</f>
        <v>0</v>
      </c>
      <c r="Y152" s="93">
        <f>+'Ark1'!U953</f>
        <v>0</v>
      </c>
      <c r="AA152" s="11">
        <f>+'Ark1'!W953</f>
        <v>0</v>
      </c>
      <c r="AC152" s="11">
        <f>+'Ark1'!X953</f>
        <v>0</v>
      </c>
      <c r="AD152" s="11">
        <f>+'Ark1'!Y953</f>
        <v>0</v>
      </c>
      <c r="AE152" s="11">
        <f>+'Ark1'!Z953</f>
        <v>0</v>
      </c>
      <c r="AF152" s="93">
        <f>+'Ark1'!AA953</f>
        <v>0</v>
      </c>
      <c r="AG152" s="1">
        <f>+'Ark1'!AB953</f>
        <v>0</v>
      </c>
      <c r="AH152" s="1">
        <f>+'Ark1'!AC953</f>
        <v>0</v>
      </c>
      <c r="AI152" s="11">
        <f>+'Ark1'!AD953</f>
        <v>0</v>
      </c>
      <c r="AJ152" s="11">
        <f>+'Ark1'!AE953</f>
        <v>0</v>
      </c>
      <c r="AK152" s="11">
        <f>+'Ark1'!AF953</f>
        <v>0</v>
      </c>
      <c r="AL152" s="93" t="e">
        <f t="shared" si="17"/>
        <v>#DIV/0!</v>
      </c>
      <c r="AM152" s="11">
        <f>+'Ark1'!AF953</f>
        <v>0</v>
      </c>
      <c r="AN152" s="45"/>
    </row>
    <row r="153" spans="1:40">
      <c r="A153" s="45"/>
      <c r="B153">
        <f>+'Ark1'!C954</f>
        <v>2007</v>
      </c>
      <c r="C153">
        <f>+'Ark1'!G954</f>
        <v>3</v>
      </c>
      <c r="D153" s="3" t="s">
        <v>584</v>
      </c>
      <c r="E153" s="3">
        <f>+'Ark1'!H954</f>
        <v>2</v>
      </c>
      <c r="F153" s="3" t="s">
        <v>7</v>
      </c>
      <c r="G153">
        <f>+'Ark1'!Q954</f>
        <v>0</v>
      </c>
      <c r="I153">
        <f>+'Ark1'!R954</f>
        <v>0</v>
      </c>
      <c r="K153" s="201">
        <f>+'Ark1'!AG954</f>
        <v>0</v>
      </c>
      <c r="M153" s="201">
        <f>+'Ark1'!AH954</f>
        <v>0</v>
      </c>
      <c r="N153" s="201"/>
      <c r="O153" s="453"/>
      <c r="P153" s="453"/>
      <c r="Q153" s="151"/>
      <c r="R153" s="151"/>
      <c r="S153" s="151"/>
      <c r="U153" s="1">
        <f>+'Ark1'!S954</f>
        <v>0</v>
      </c>
      <c r="W153" s="1">
        <f>+'Ark1'!T954</f>
        <v>0</v>
      </c>
      <c r="Y153" s="93">
        <f>+'Ark1'!U954</f>
        <v>0</v>
      </c>
      <c r="AA153" s="11">
        <f>+'Ark1'!W954</f>
        <v>0</v>
      </c>
      <c r="AC153" s="11">
        <f>+'Ark1'!X954</f>
        <v>0</v>
      </c>
      <c r="AD153" s="11">
        <f>+'Ark1'!Y954</f>
        <v>0</v>
      </c>
      <c r="AE153" s="11">
        <f>+'Ark1'!Z954</f>
        <v>0</v>
      </c>
      <c r="AF153" s="93">
        <f>+'Ark1'!AA954</f>
        <v>0</v>
      </c>
      <c r="AG153" s="1">
        <f>+'Ark1'!AB954</f>
        <v>0</v>
      </c>
      <c r="AH153" s="1">
        <f>+'Ark1'!AC954</f>
        <v>0</v>
      </c>
      <c r="AI153" s="11">
        <f>+'Ark1'!AD954</f>
        <v>0</v>
      </c>
      <c r="AJ153" s="11">
        <f>+'Ark1'!AE954</f>
        <v>0</v>
      </c>
      <c r="AK153" s="11">
        <f>+'Ark1'!AF954</f>
        <v>0</v>
      </c>
      <c r="AL153" s="93" t="e">
        <f t="shared" si="17"/>
        <v>#DIV/0!</v>
      </c>
      <c r="AM153" s="11">
        <f>+'Ark1'!AF954</f>
        <v>0</v>
      </c>
      <c r="AN153" s="45"/>
    </row>
    <row r="154" spans="1:40">
      <c r="A154" s="45"/>
      <c r="B154">
        <f>+'Ark1'!C955</f>
        <v>2007</v>
      </c>
      <c r="C154">
        <f>+'Ark1'!G955</f>
        <v>4</v>
      </c>
      <c r="D154" s="3" t="s">
        <v>116</v>
      </c>
      <c r="E154" s="3">
        <f>+'Ark1'!H955</f>
        <v>1</v>
      </c>
      <c r="F154" s="3" t="s">
        <v>82</v>
      </c>
      <c r="G154">
        <f>+'Ark1'!Q955</f>
        <v>0</v>
      </c>
      <c r="I154">
        <f>+'Ark1'!R955</f>
        <v>0</v>
      </c>
      <c r="K154" s="201">
        <f>+'Ark1'!AG955</f>
        <v>0</v>
      </c>
      <c r="M154" s="201">
        <f>+'Ark1'!AH955</f>
        <v>0</v>
      </c>
      <c r="N154" s="201"/>
      <c r="O154" s="453"/>
      <c r="P154" s="453"/>
      <c r="Q154" s="151"/>
      <c r="R154" s="151"/>
      <c r="S154" s="151"/>
      <c r="U154" s="1">
        <f>+'Ark1'!S955</f>
        <v>0</v>
      </c>
      <c r="W154" s="1">
        <f>+'Ark1'!T955</f>
        <v>0</v>
      </c>
      <c r="Y154" s="93">
        <f>+'Ark1'!U955</f>
        <v>0</v>
      </c>
      <c r="AA154" s="11">
        <f>+'Ark1'!W955</f>
        <v>0</v>
      </c>
      <c r="AC154" s="11">
        <f>+'Ark1'!X955</f>
        <v>0</v>
      </c>
      <c r="AD154" s="11">
        <f>+'Ark1'!Y955</f>
        <v>0</v>
      </c>
      <c r="AE154" s="11">
        <f>+'Ark1'!Z955</f>
        <v>0</v>
      </c>
      <c r="AF154" s="93">
        <f>+'Ark1'!AA955</f>
        <v>0</v>
      </c>
      <c r="AG154" s="1">
        <f>+'Ark1'!AB955</f>
        <v>0</v>
      </c>
      <c r="AH154" s="1">
        <f>+'Ark1'!AC955</f>
        <v>0</v>
      </c>
      <c r="AI154" s="11">
        <f>+'Ark1'!AD955</f>
        <v>0</v>
      </c>
      <c r="AJ154" s="11">
        <f>+'Ark1'!AE955</f>
        <v>0</v>
      </c>
      <c r="AK154" s="11">
        <f>+'Ark1'!AF955</f>
        <v>0</v>
      </c>
      <c r="AL154" s="93" t="e">
        <f t="shared" si="17"/>
        <v>#DIV/0!</v>
      </c>
      <c r="AM154" s="11">
        <f>+'Ark1'!AF955</f>
        <v>0</v>
      </c>
      <c r="AN154" s="45"/>
    </row>
    <row r="155" spans="1:40">
      <c r="A155" s="45"/>
      <c r="B155">
        <f>+'Ark1'!C956</f>
        <v>2007</v>
      </c>
      <c r="C155">
        <f>+'Ark1'!G956</f>
        <v>4</v>
      </c>
      <c r="D155" s="3" t="s">
        <v>116</v>
      </c>
      <c r="E155" s="3">
        <f>+'Ark1'!H956</f>
        <v>2</v>
      </c>
      <c r="F155" s="3" t="s">
        <v>7</v>
      </c>
      <c r="G155">
        <f>+'Ark1'!Q956</f>
        <v>0</v>
      </c>
      <c r="I155">
        <f>+'Ark1'!R956</f>
        <v>0</v>
      </c>
      <c r="K155" s="201">
        <f>+'Ark1'!AG956</f>
        <v>0</v>
      </c>
      <c r="M155" s="201">
        <f>+'Ark1'!AH956</f>
        <v>0</v>
      </c>
      <c r="N155" s="201"/>
      <c r="O155" s="453"/>
      <c r="P155" s="453"/>
      <c r="Q155" s="151"/>
      <c r="R155" s="151"/>
      <c r="S155" s="151"/>
      <c r="U155" s="1">
        <f>+'Ark1'!S956</f>
        <v>0</v>
      </c>
      <c r="W155" s="1">
        <f>+'Ark1'!T956</f>
        <v>0</v>
      </c>
      <c r="Y155" s="93">
        <f>+'Ark1'!U956</f>
        <v>0</v>
      </c>
      <c r="AA155" s="11">
        <f>+'Ark1'!W956</f>
        <v>0</v>
      </c>
      <c r="AC155" s="11">
        <f>+'Ark1'!X956</f>
        <v>0</v>
      </c>
      <c r="AD155" s="11">
        <f>+'Ark1'!Y956</f>
        <v>0</v>
      </c>
      <c r="AE155" s="11">
        <f>+'Ark1'!Z956</f>
        <v>0</v>
      </c>
      <c r="AF155" s="93">
        <f>+'Ark1'!AA956</f>
        <v>0</v>
      </c>
      <c r="AG155" s="1">
        <f>+'Ark1'!AB956</f>
        <v>0</v>
      </c>
      <c r="AH155" s="1">
        <f>+'Ark1'!AC956</f>
        <v>0</v>
      </c>
      <c r="AI155" s="11">
        <f>+'Ark1'!AD956</f>
        <v>0</v>
      </c>
      <c r="AJ155" s="11">
        <f>+'Ark1'!AE956</f>
        <v>0</v>
      </c>
      <c r="AK155" s="11">
        <f>+'Ark1'!AF956</f>
        <v>0</v>
      </c>
      <c r="AL155" s="93" t="e">
        <f t="shared" si="17"/>
        <v>#DIV/0!</v>
      </c>
      <c r="AM155" s="11">
        <f>+'Ark1'!AF956</f>
        <v>0</v>
      </c>
      <c r="AN155" s="45"/>
    </row>
    <row r="156" spans="1:40">
      <c r="A156" s="45"/>
      <c r="B156" s="52">
        <f>+'Ark1'!C957</f>
        <v>2006</v>
      </c>
      <c r="C156" s="52">
        <f>+'Ark1'!G957</f>
        <v>1</v>
      </c>
      <c r="D156" s="53" t="s">
        <v>442</v>
      </c>
      <c r="E156" s="53">
        <f>+'Ark1'!H957</f>
        <v>1</v>
      </c>
      <c r="F156" s="53" t="s">
        <v>82</v>
      </c>
      <c r="G156" s="52">
        <f>+'Ark1'!Q957</f>
        <v>0</v>
      </c>
      <c r="H156" s="52"/>
      <c r="I156" s="52">
        <f>+'Ark1'!R957</f>
        <v>0</v>
      </c>
      <c r="J156" s="52"/>
      <c r="K156" s="183">
        <f>+'Ark1'!AG957</f>
        <v>0</v>
      </c>
      <c r="L156" s="161"/>
      <c r="M156" s="183">
        <f>+'Ark1'!AH957</f>
        <v>0</v>
      </c>
      <c r="N156" s="183"/>
      <c r="O156" s="452"/>
      <c r="P156" s="452"/>
      <c r="Q156" s="200"/>
      <c r="R156" s="200"/>
      <c r="S156" s="200"/>
      <c r="T156" s="161"/>
      <c r="U156" s="54">
        <f>+'Ark1'!S957</f>
        <v>0</v>
      </c>
      <c r="V156" s="506"/>
      <c r="W156" s="54">
        <f>+'Ark1'!T957</f>
        <v>0</v>
      </c>
      <c r="X156" s="52"/>
      <c r="Y156" s="161">
        <f>+'Ark1'!U957</f>
        <v>0</v>
      </c>
      <c r="Z156" s="161"/>
      <c r="AA156" s="74">
        <f>+'Ark1'!W957</f>
        <v>0</v>
      </c>
      <c r="AB156" s="74"/>
      <c r="AC156" s="74">
        <f>+'Ark1'!X957</f>
        <v>0</v>
      </c>
      <c r="AD156" s="74">
        <f>+'Ark1'!Y957</f>
        <v>0</v>
      </c>
      <c r="AE156" s="74">
        <f>+'Ark1'!Z957</f>
        <v>0</v>
      </c>
      <c r="AF156" s="161">
        <f>+'Ark1'!AA957</f>
        <v>0</v>
      </c>
      <c r="AG156" s="54">
        <f>+'Ark1'!AB957</f>
        <v>0</v>
      </c>
      <c r="AH156" s="54">
        <f>+'Ark1'!AC957</f>
        <v>0</v>
      </c>
      <c r="AI156" s="74">
        <f>+'Ark1'!AD957</f>
        <v>0</v>
      </c>
      <c r="AJ156" s="74">
        <f>+'Ark1'!AE957</f>
        <v>0</v>
      </c>
      <c r="AK156" s="74">
        <f>+'Ark1'!AF957</f>
        <v>0</v>
      </c>
      <c r="AL156" s="161" t="e">
        <f t="shared" ref="AL156:AL171" si="18">+Y156/U156</f>
        <v>#DIV/0!</v>
      </c>
      <c r="AM156" s="74">
        <f>+'Ark1'!AF957</f>
        <v>0</v>
      </c>
      <c r="AN156" s="45"/>
    </row>
    <row r="157" spans="1:40">
      <c r="A157" s="45"/>
      <c r="B157" s="52">
        <f>+'Ark1'!C958</f>
        <v>2006</v>
      </c>
      <c r="C157" s="52">
        <f>+'Ark1'!G958</f>
        <v>1</v>
      </c>
      <c r="D157" s="53" t="s">
        <v>442</v>
      </c>
      <c r="E157" s="53">
        <f>+'Ark1'!H958</f>
        <v>2</v>
      </c>
      <c r="F157" s="53" t="s">
        <v>7</v>
      </c>
      <c r="G157" s="52">
        <f>+'Ark1'!Q958</f>
        <v>0</v>
      </c>
      <c r="H157" s="52"/>
      <c r="I157" s="52">
        <f>+'Ark1'!R958</f>
        <v>0</v>
      </c>
      <c r="J157" s="52"/>
      <c r="K157" s="183">
        <f>+'Ark1'!AG958</f>
        <v>0</v>
      </c>
      <c r="L157" s="161"/>
      <c r="M157" s="183">
        <f>+'Ark1'!AH958</f>
        <v>0</v>
      </c>
      <c r="N157" s="183"/>
      <c r="O157" s="452"/>
      <c r="P157" s="452"/>
      <c r="Q157" s="200"/>
      <c r="R157" s="200"/>
      <c r="S157" s="200"/>
      <c r="T157" s="161"/>
      <c r="U157" s="54">
        <f>+'Ark1'!S958</f>
        <v>0</v>
      </c>
      <c r="V157" s="506"/>
      <c r="W157" s="54">
        <f>+'Ark1'!T958</f>
        <v>0</v>
      </c>
      <c r="X157" s="52"/>
      <c r="Y157" s="161">
        <f>+'Ark1'!U958</f>
        <v>0</v>
      </c>
      <c r="Z157" s="161"/>
      <c r="AA157" s="74">
        <f>+'Ark1'!W958</f>
        <v>0</v>
      </c>
      <c r="AB157" s="74"/>
      <c r="AC157" s="74">
        <f>+'Ark1'!X958</f>
        <v>0</v>
      </c>
      <c r="AD157" s="74">
        <f>+'Ark1'!Y958</f>
        <v>0</v>
      </c>
      <c r="AE157" s="74">
        <f>+'Ark1'!Z958</f>
        <v>0</v>
      </c>
      <c r="AF157" s="161">
        <f>+'Ark1'!AA958</f>
        <v>0</v>
      </c>
      <c r="AG157" s="54">
        <f>+'Ark1'!AB958</f>
        <v>0</v>
      </c>
      <c r="AH157" s="54">
        <f>+'Ark1'!AC958</f>
        <v>0</v>
      </c>
      <c r="AI157" s="74">
        <f>+'Ark1'!AD958</f>
        <v>0</v>
      </c>
      <c r="AJ157" s="74">
        <f>+'Ark1'!AE958</f>
        <v>0</v>
      </c>
      <c r="AK157" s="74">
        <f>+'Ark1'!AF958</f>
        <v>0</v>
      </c>
      <c r="AL157" s="161" t="e">
        <f t="shared" si="18"/>
        <v>#DIV/0!</v>
      </c>
      <c r="AM157" s="74">
        <f>+'Ark1'!AF958</f>
        <v>0</v>
      </c>
      <c r="AN157" s="45"/>
    </row>
    <row r="158" spans="1:40">
      <c r="A158" s="45"/>
      <c r="B158" s="52">
        <f>+'Ark1'!C959</f>
        <v>2006</v>
      </c>
      <c r="C158" s="52">
        <f>+'Ark1'!G959</f>
        <v>2</v>
      </c>
      <c r="D158" s="53" t="s">
        <v>115</v>
      </c>
      <c r="E158" s="53">
        <f>+'Ark1'!H959</f>
        <v>1</v>
      </c>
      <c r="F158" s="53" t="s">
        <v>82</v>
      </c>
      <c r="G158" s="52">
        <f>+'Ark1'!Q959</f>
        <v>0</v>
      </c>
      <c r="H158" s="52"/>
      <c r="I158" s="52">
        <f>+'Ark1'!R959</f>
        <v>0</v>
      </c>
      <c r="J158" s="52"/>
      <c r="K158" s="183">
        <f>+'Ark1'!AG959</f>
        <v>0</v>
      </c>
      <c r="L158" s="161"/>
      <c r="M158" s="183">
        <f>+'Ark1'!AH959</f>
        <v>0</v>
      </c>
      <c r="N158" s="183"/>
      <c r="O158" s="452"/>
      <c r="P158" s="452"/>
      <c r="Q158" s="200"/>
      <c r="R158" s="200"/>
      <c r="S158" s="200"/>
      <c r="T158" s="161"/>
      <c r="U158" s="54">
        <f>+'Ark1'!S959</f>
        <v>0</v>
      </c>
      <c r="V158" s="506"/>
      <c r="W158" s="54">
        <f>+'Ark1'!T959</f>
        <v>0</v>
      </c>
      <c r="X158" s="52"/>
      <c r="Y158" s="161">
        <f>+'Ark1'!U959</f>
        <v>0</v>
      </c>
      <c r="Z158" s="161"/>
      <c r="AA158" s="74">
        <f>+'Ark1'!W959</f>
        <v>0</v>
      </c>
      <c r="AB158" s="74"/>
      <c r="AC158" s="74">
        <f>+'Ark1'!X959</f>
        <v>0</v>
      </c>
      <c r="AD158" s="74">
        <f>+'Ark1'!Y959</f>
        <v>0</v>
      </c>
      <c r="AE158" s="74">
        <f>+'Ark1'!Z959</f>
        <v>0</v>
      </c>
      <c r="AF158" s="161">
        <f>+'Ark1'!AA959</f>
        <v>0</v>
      </c>
      <c r="AG158" s="54">
        <f>+'Ark1'!AB959</f>
        <v>0</v>
      </c>
      <c r="AH158" s="54">
        <f>+'Ark1'!AC959</f>
        <v>0</v>
      </c>
      <c r="AI158" s="74">
        <f>+'Ark1'!AD959</f>
        <v>0</v>
      </c>
      <c r="AJ158" s="74">
        <f>+'Ark1'!AE959</f>
        <v>0</v>
      </c>
      <c r="AK158" s="74">
        <f>+'Ark1'!AF959</f>
        <v>0</v>
      </c>
      <c r="AL158" s="161" t="e">
        <f t="shared" si="18"/>
        <v>#DIV/0!</v>
      </c>
      <c r="AM158" s="74">
        <f>+'Ark1'!AF959</f>
        <v>0</v>
      </c>
      <c r="AN158" s="45"/>
    </row>
    <row r="159" spans="1:40">
      <c r="A159" s="45"/>
      <c r="B159" s="52">
        <f>+'Ark1'!C960</f>
        <v>2006</v>
      </c>
      <c r="C159" s="52">
        <f>+'Ark1'!G960</f>
        <v>2</v>
      </c>
      <c r="D159" s="53" t="s">
        <v>115</v>
      </c>
      <c r="E159" s="53">
        <f>+'Ark1'!H960</f>
        <v>2</v>
      </c>
      <c r="F159" s="53" t="s">
        <v>7</v>
      </c>
      <c r="G159" s="52">
        <f>+'Ark1'!Q960</f>
        <v>0</v>
      </c>
      <c r="H159" s="52"/>
      <c r="I159" s="52">
        <f>+'Ark1'!R960</f>
        <v>0</v>
      </c>
      <c r="J159" s="52"/>
      <c r="K159" s="183">
        <f>+'Ark1'!AG960</f>
        <v>0</v>
      </c>
      <c r="L159" s="161"/>
      <c r="M159" s="183">
        <f>+'Ark1'!AH960</f>
        <v>0</v>
      </c>
      <c r="N159" s="183"/>
      <c r="O159" s="452"/>
      <c r="P159" s="452"/>
      <c r="Q159" s="200"/>
      <c r="R159" s="200"/>
      <c r="S159" s="200"/>
      <c r="T159" s="161"/>
      <c r="U159" s="54">
        <f>+'Ark1'!S960</f>
        <v>0</v>
      </c>
      <c r="V159" s="506"/>
      <c r="W159" s="54">
        <f>+'Ark1'!T960</f>
        <v>0</v>
      </c>
      <c r="X159" s="52"/>
      <c r="Y159" s="161">
        <f>+'Ark1'!U960</f>
        <v>0</v>
      </c>
      <c r="Z159" s="161"/>
      <c r="AA159" s="74">
        <f>+'Ark1'!W960</f>
        <v>0</v>
      </c>
      <c r="AB159" s="74"/>
      <c r="AC159" s="74">
        <f>+'Ark1'!X960</f>
        <v>0</v>
      </c>
      <c r="AD159" s="74">
        <f>+'Ark1'!Y960</f>
        <v>0</v>
      </c>
      <c r="AE159" s="74">
        <f>+'Ark1'!Z960</f>
        <v>0</v>
      </c>
      <c r="AF159" s="161">
        <f>+'Ark1'!AA960</f>
        <v>0</v>
      </c>
      <c r="AG159" s="54">
        <f>+'Ark1'!AB960</f>
        <v>0</v>
      </c>
      <c r="AH159" s="54">
        <f>+'Ark1'!AC960</f>
        <v>0</v>
      </c>
      <c r="AI159" s="74">
        <f>+'Ark1'!AD960</f>
        <v>0</v>
      </c>
      <c r="AJ159" s="74">
        <f>+'Ark1'!AE960</f>
        <v>0</v>
      </c>
      <c r="AK159" s="74">
        <f>+'Ark1'!AF960</f>
        <v>0</v>
      </c>
      <c r="AL159" s="161" t="e">
        <f t="shared" si="18"/>
        <v>#DIV/0!</v>
      </c>
      <c r="AM159" s="74">
        <f>+'Ark1'!AF960</f>
        <v>0</v>
      </c>
      <c r="AN159" s="45"/>
    </row>
    <row r="160" spans="1:40">
      <c r="A160" s="45"/>
      <c r="B160" s="52">
        <f>+'Ark1'!C961</f>
        <v>2006</v>
      </c>
      <c r="C160" s="52">
        <f>+'Ark1'!G961</f>
        <v>3</v>
      </c>
      <c r="D160" s="53" t="s">
        <v>584</v>
      </c>
      <c r="E160" s="53">
        <f>+'Ark1'!H961</f>
        <v>1</v>
      </c>
      <c r="F160" s="53" t="s">
        <v>82</v>
      </c>
      <c r="G160" s="52">
        <f>+'Ark1'!Q961</f>
        <v>0</v>
      </c>
      <c r="H160" s="52"/>
      <c r="I160" s="52">
        <f>+'Ark1'!R961</f>
        <v>0</v>
      </c>
      <c r="J160" s="52"/>
      <c r="K160" s="183">
        <f>+'Ark1'!AG961</f>
        <v>0</v>
      </c>
      <c r="L160" s="161"/>
      <c r="M160" s="183">
        <f>+'Ark1'!AH961</f>
        <v>0</v>
      </c>
      <c r="N160" s="183"/>
      <c r="O160" s="452"/>
      <c r="P160" s="452"/>
      <c r="Q160" s="200"/>
      <c r="R160" s="200"/>
      <c r="S160" s="200"/>
      <c r="T160" s="161"/>
      <c r="U160" s="54">
        <f>+'Ark1'!S961</f>
        <v>0</v>
      </c>
      <c r="V160" s="506"/>
      <c r="W160" s="54">
        <f>+'Ark1'!T961</f>
        <v>0</v>
      </c>
      <c r="X160" s="52"/>
      <c r="Y160" s="161">
        <f>+'Ark1'!U961</f>
        <v>0</v>
      </c>
      <c r="Z160" s="161"/>
      <c r="AA160" s="74">
        <f>+'Ark1'!W961</f>
        <v>0</v>
      </c>
      <c r="AB160" s="74"/>
      <c r="AC160" s="74">
        <f>+'Ark1'!X961</f>
        <v>0</v>
      </c>
      <c r="AD160" s="74">
        <f>+'Ark1'!Y961</f>
        <v>0</v>
      </c>
      <c r="AE160" s="74">
        <f>+'Ark1'!Z961</f>
        <v>0</v>
      </c>
      <c r="AF160" s="161">
        <f>+'Ark1'!AA961</f>
        <v>0</v>
      </c>
      <c r="AG160" s="54">
        <f>+'Ark1'!AB961</f>
        <v>0</v>
      </c>
      <c r="AH160" s="54">
        <f>+'Ark1'!AC961</f>
        <v>0</v>
      </c>
      <c r="AI160" s="74">
        <f>+'Ark1'!AD961</f>
        <v>0</v>
      </c>
      <c r="AJ160" s="74">
        <f>+'Ark1'!AE961</f>
        <v>0</v>
      </c>
      <c r="AK160" s="74">
        <f>+'Ark1'!AF961</f>
        <v>0</v>
      </c>
      <c r="AL160" s="161" t="e">
        <f t="shared" si="18"/>
        <v>#DIV/0!</v>
      </c>
      <c r="AM160" s="74">
        <f>+'Ark1'!AF961</f>
        <v>0</v>
      </c>
      <c r="AN160" s="45"/>
    </row>
    <row r="161" spans="1:47">
      <c r="A161" s="45"/>
      <c r="B161" s="52">
        <f>+'Ark1'!C962</f>
        <v>2006</v>
      </c>
      <c r="C161" s="52">
        <f>+'Ark1'!G962</f>
        <v>3</v>
      </c>
      <c r="D161" s="53" t="s">
        <v>584</v>
      </c>
      <c r="E161" s="53">
        <f>+'Ark1'!H962</f>
        <v>2</v>
      </c>
      <c r="F161" s="53" t="s">
        <v>7</v>
      </c>
      <c r="G161" s="52">
        <f>+'Ark1'!Q962</f>
        <v>0</v>
      </c>
      <c r="H161" s="52"/>
      <c r="I161" s="52">
        <f>+'Ark1'!R962</f>
        <v>0</v>
      </c>
      <c r="J161" s="52"/>
      <c r="K161" s="183">
        <f>+'Ark1'!AG962</f>
        <v>0</v>
      </c>
      <c r="L161" s="161"/>
      <c r="M161" s="183">
        <f>+'Ark1'!AH962</f>
        <v>0</v>
      </c>
      <c r="N161" s="183"/>
      <c r="O161" s="452"/>
      <c r="P161" s="452"/>
      <c r="Q161" s="200"/>
      <c r="R161" s="200"/>
      <c r="S161" s="200"/>
      <c r="T161" s="161"/>
      <c r="U161" s="54">
        <f>+'Ark1'!S962</f>
        <v>0</v>
      </c>
      <c r="V161" s="506"/>
      <c r="W161" s="54">
        <f>+'Ark1'!T962</f>
        <v>0</v>
      </c>
      <c r="X161" s="52"/>
      <c r="Y161" s="161">
        <f>+'Ark1'!U962</f>
        <v>0</v>
      </c>
      <c r="Z161" s="161"/>
      <c r="AA161" s="74">
        <f>+'Ark1'!W962</f>
        <v>0</v>
      </c>
      <c r="AB161" s="74"/>
      <c r="AC161" s="74">
        <f>+'Ark1'!X962</f>
        <v>0</v>
      </c>
      <c r="AD161" s="74">
        <f>+'Ark1'!Y962</f>
        <v>0</v>
      </c>
      <c r="AE161" s="74">
        <f>+'Ark1'!Z962</f>
        <v>0</v>
      </c>
      <c r="AF161" s="161">
        <f>+'Ark1'!AA962</f>
        <v>0</v>
      </c>
      <c r="AG161" s="54">
        <f>+'Ark1'!AB962</f>
        <v>0</v>
      </c>
      <c r="AH161" s="54">
        <f>+'Ark1'!AC962</f>
        <v>0</v>
      </c>
      <c r="AI161" s="74">
        <f>+'Ark1'!AD962</f>
        <v>0</v>
      </c>
      <c r="AJ161" s="74">
        <f>+'Ark1'!AE962</f>
        <v>0</v>
      </c>
      <c r="AK161" s="74">
        <f>+'Ark1'!AF962</f>
        <v>0</v>
      </c>
      <c r="AL161" s="161" t="e">
        <f t="shared" si="18"/>
        <v>#DIV/0!</v>
      </c>
      <c r="AM161" s="74">
        <f>+'Ark1'!AF962</f>
        <v>0</v>
      </c>
      <c r="AN161" s="45"/>
    </row>
    <row r="162" spans="1:47">
      <c r="A162" s="45"/>
      <c r="B162" s="52">
        <f>+'Ark1'!C963</f>
        <v>2006</v>
      </c>
      <c r="C162" s="52">
        <f>+'Ark1'!G963</f>
        <v>4</v>
      </c>
      <c r="D162" s="53" t="s">
        <v>116</v>
      </c>
      <c r="E162" s="53">
        <f>+'Ark1'!H963</f>
        <v>1</v>
      </c>
      <c r="F162" s="53" t="s">
        <v>82</v>
      </c>
      <c r="G162" s="52">
        <f>+'Ark1'!Q963</f>
        <v>0</v>
      </c>
      <c r="H162" s="52"/>
      <c r="I162" s="52">
        <f>+'Ark1'!R963</f>
        <v>0</v>
      </c>
      <c r="J162" s="52"/>
      <c r="K162" s="183">
        <f>+'Ark1'!AG963</f>
        <v>0</v>
      </c>
      <c r="L162" s="161"/>
      <c r="M162" s="183">
        <f>+'Ark1'!AH963</f>
        <v>0</v>
      </c>
      <c r="N162" s="183"/>
      <c r="O162" s="452"/>
      <c r="P162" s="452"/>
      <c r="Q162" s="200"/>
      <c r="R162" s="200"/>
      <c r="S162" s="200"/>
      <c r="T162" s="161"/>
      <c r="U162" s="54">
        <f>+'Ark1'!S963</f>
        <v>0</v>
      </c>
      <c r="V162" s="506"/>
      <c r="W162" s="54">
        <f>+'Ark1'!T963</f>
        <v>0</v>
      </c>
      <c r="X162" s="52"/>
      <c r="Y162" s="161">
        <f>+'Ark1'!U963</f>
        <v>0</v>
      </c>
      <c r="Z162" s="161"/>
      <c r="AA162" s="74">
        <f>+'Ark1'!W963</f>
        <v>0</v>
      </c>
      <c r="AB162" s="74"/>
      <c r="AC162" s="74">
        <f>+'Ark1'!X963</f>
        <v>0</v>
      </c>
      <c r="AD162" s="74">
        <f>+'Ark1'!Y963</f>
        <v>0</v>
      </c>
      <c r="AE162" s="74">
        <f>+'Ark1'!Z963</f>
        <v>0</v>
      </c>
      <c r="AF162" s="161">
        <f>+'Ark1'!AA963</f>
        <v>0</v>
      </c>
      <c r="AG162" s="54">
        <f>+'Ark1'!AB963</f>
        <v>0</v>
      </c>
      <c r="AH162" s="54">
        <f>+'Ark1'!AC963</f>
        <v>0</v>
      </c>
      <c r="AI162" s="74">
        <f>+'Ark1'!AD963</f>
        <v>0</v>
      </c>
      <c r="AJ162" s="74">
        <f>+'Ark1'!AE963</f>
        <v>0</v>
      </c>
      <c r="AK162" s="74">
        <f>+'Ark1'!AF963</f>
        <v>0</v>
      </c>
      <c r="AL162" s="161" t="e">
        <f t="shared" si="18"/>
        <v>#DIV/0!</v>
      </c>
      <c r="AM162" s="74">
        <f>+'Ark1'!AF963</f>
        <v>0</v>
      </c>
      <c r="AN162" s="45"/>
    </row>
    <row r="163" spans="1:47">
      <c r="A163" s="45"/>
      <c r="B163" s="52">
        <f>+'Ark1'!C964</f>
        <v>2006</v>
      </c>
      <c r="C163" s="52">
        <f>+'Ark1'!G964</f>
        <v>4</v>
      </c>
      <c r="D163" s="53" t="s">
        <v>116</v>
      </c>
      <c r="E163" s="53">
        <f>+'Ark1'!H964</f>
        <v>2</v>
      </c>
      <c r="F163" s="53" t="s">
        <v>7</v>
      </c>
      <c r="G163" s="52">
        <f>+'Ark1'!Q964</f>
        <v>0</v>
      </c>
      <c r="H163" s="52"/>
      <c r="I163" s="52">
        <f>+'Ark1'!R964</f>
        <v>0</v>
      </c>
      <c r="J163" s="52"/>
      <c r="K163" s="183">
        <f>+'Ark1'!AG964</f>
        <v>0</v>
      </c>
      <c r="L163" s="161"/>
      <c r="M163" s="183">
        <f>+'Ark1'!AH964</f>
        <v>0</v>
      </c>
      <c r="N163" s="183"/>
      <c r="O163" s="452"/>
      <c r="P163" s="452"/>
      <c r="Q163" s="200"/>
      <c r="R163" s="200"/>
      <c r="S163" s="200"/>
      <c r="T163" s="161"/>
      <c r="U163" s="54">
        <f>+'Ark1'!S964</f>
        <v>0</v>
      </c>
      <c r="V163" s="506"/>
      <c r="W163" s="54">
        <f>+'Ark1'!T964</f>
        <v>0</v>
      </c>
      <c r="X163" s="52"/>
      <c r="Y163" s="161">
        <f>+'Ark1'!U964</f>
        <v>0</v>
      </c>
      <c r="Z163" s="161"/>
      <c r="AA163" s="74">
        <f>+'Ark1'!W964</f>
        <v>0</v>
      </c>
      <c r="AB163" s="74"/>
      <c r="AC163" s="74">
        <f>+'Ark1'!X964</f>
        <v>0</v>
      </c>
      <c r="AD163" s="74">
        <f>+'Ark1'!Y964</f>
        <v>0</v>
      </c>
      <c r="AE163" s="74">
        <f>+'Ark1'!Z964</f>
        <v>0</v>
      </c>
      <c r="AF163" s="161">
        <f>+'Ark1'!AA964</f>
        <v>0</v>
      </c>
      <c r="AG163" s="54">
        <f>+'Ark1'!AB964</f>
        <v>0</v>
      </c>
      <c r="AH163" s="54">
        <f>+'Ark1'!AC964</f>
        <v>0</v>
      </c>
      <c r="AI163" s="74">
        <f>+'Ark1'!AD964</f>
        <v>0</v>
      </c>
      <c r="AJ163" s="74">
        <f>+'Ark1'!AE964</f>
        <v>0</v>
      </c>
      <c r="AK163" s="74">
        <f>+'Ark1'!AF964</f>
        <v>0</v>
      </c>
      <c r="AL163" s="161" t="e">
        <f t="shared" si="18"/>
        <v>#DIV/0!</v>
      </c>
      <c r="AM163" s="74">
        <f>+'Ark1'!AF964</f>
        <v>0</v>
      </c>
      <c r="AN163" s="45"/>
    </row>
    <row r="164" spans="1:47">
      <c r="A164" s="45"/>
      <c r="B164">
        <f>+'Ark1'!C965</f>
        <v>2005</v>
      </c>
      <c r="C164">
        <f>+'Ark1'!G965</f>
        <v>1</v>
      </c>
      <c r="D164" t="s">
        <v>442</v>
      </c>
      <c r="E164">
        <f>+'Ark1'!H965</f>
        <v>1</v>
      </c>
      <c r="F164" t="s">
        <v>82</v>
      </c>
      <c r="G164">
        <f>+'Ark1'!Q965</f>
        <v>0</v>
      </c>
      <c r="I164">
        <f>+'Ark1'!R965</f>
        <v>0</v>
      </c>
      <c r="K164" s="93">
        <f>+'Ark1'!AG965</f>
        <v>0</v>
      </c>
      <c r="M164" s="93">
        <f>+'Ark1'!AH965</f>
        <v>0</v>
      </c>
      <c r="U164" s="1">
        <f>+'Ark1'!S965</f>
        <v>0</v>
      </c>
      <c r="W164" s="1">
        <f>+'Ark1'!T965</f>
        <v>0</v>
      </c>
      <c r="Y164" s="93">
        <f>+'Ark1'!U965</f>
        <v>0</v>
      </c>
      <c r="AA164" s="11">
        <f>+'Ark1'!W965</f>
        <v>0</v>
      </c>
      <c r="AC164" s="11">
        <f>+'Ark1'!X965</f>
        <v>0</v>
      </c>
      <c r="AD164" s="11">
        <f>+'Ark1'!Y965</f>
        <v>0</v>
      </c>
      <c r="AE164" s="11">
        <f>+'Ark1'!Z965</f>
        <v>0</v>
      </c>
      <c r="AF164" s="93">
        <f>+'Ark1'!AA965</f>
        <v>0</v>
      </c>
      <c r="AG164" s="1">
        <f>+'Ark1'!AB965</f>
        <v>0</v>
      </c>
      <c r="AH164" s="1">
        <f>+'Ark1'!AC965</f>
        <v>0</v>
      </c>
      <c r="AI164" s="11">
        <f>+'Ark1'!AD965</f>
        <v>0</v>
      </c>
      <c r="AJ164" s="11">
        <f>+'Ark1'!AE965</f>
        <v>0</v>
      </c>
      <c r="AK164" s="11">
        <f>+'Ark1'!AF965</f>
        <v>0</v>
      </c>
      <c r="AL164" s="93" t="e">
        <f t="shared" si="18"/>
        <v>#DIV/0!</v>
      </c>
      <c r="AM164" s="11">
        <f>+'Ark1'!AF965</f>
        <v>0</v>
      </c>
      <c r="AN164" s="45"/>
    </row>
    <row r="165" spans="1:47">
      <c r="A165" s="45"/>
      <c r="B165">
        <f>+'Ark1'!C966</f>
        <v>2005</v>
      </c>
      <c r="C165">
        <f>+'Ark1'!G966</f>
        <v>1</v>
      </c>
      <c r="D165" t="s">
        <v>442</v>
      </c>
      <c r="E165">
        <f>+'Ark1'!H966</f>
        <v>2</v>
      </c>
      <c r="F165" t="s">
        <v>7</v>
      </c>
      <c r="G165">
        <f>+'Ark1'!Q966</f>
        <v>0</v>
      </c>
      <c r="I165">
        <f>+'Ark1'!R966</f>
        <v>0</v>
      </c>
      <c r="K165" s="93">
        <f>+'Ark1'!AG966</f>
        <v>0</v>
      </c>
      <c r="M165" s="93">
        <f>+'Ark1'!AH966</f>
        <v>0</v>
      </c>
      <c r="U165" s="1">
        <f>+'Ark1'!S966</f>
        <v>0</v>
      </c>
      <c r="W165" s="1">
        <f>+'Ark1'!T966</f>
        <v>0</v>
      </c>
      <c r="Y165" s="93">
        <f>+'Ark1'!U966</f>
        <v>0</v>
      </c>
      <c r="AA165" s="11">
        <f>+'Ark1'!W966</f>
        <v>0</v>
      </c>
      <c r="AC165" s="11">
        <f>+'Ark1'!X966</f>
        <v>0</v>
      </c>
      <c r="AD165" s="11">
        <f>+'Ark1'!Y966</f>
        <v>0</v>
      </c>
      <c r="AE165" s="11">
        <f>+'Ark1'!Z966</f>
        <v>0</v>
      </c>
      <c r="AF165" s="93">
        <f>+'Ark1'!AA966</f>
        <v>0</v>
      </c>
      <c r="AG165" s="1">
        <f>+'Ark1'!AB966</f>
        <v>0</v>
      </c>
      <c r="AH165" s="1">
        <f>+'Ark1'!AC966</f>
        <v>0</v>
      </c>
      <c r="AI165" s="11">
        <f>+'Ark1'!AD966</f>
        <v>0</v>
      </c>
      <c r="AJ165" s="11">
        <f>+'Ark1'!AE966</f>
        <v>0</v>
      </c>
      <c r="AK165" s="11">
        <f>+'Ark1'!AF966</f>
        <v>0</v>
      </c>
      <c r="AL165" s="93" t="e">
        <f t="shared" si="18"/>
        <v>#DIV/0!</v>
      </c>
      <c r="AM165" s="11">
        <f>+'Ark1'!AF966</f>
        <v>0</v>
      </c>
      <c r="AN165" s="45"/>
    </row>
    <row r="166" spans="1:47">
      <c r="A166" s="45"/>
      <c r="B166">
        <f>+'Ark1'!C967</f>
        <v>2005</v>
      </c>
      <c r="C166">
        <f>+'Ark1'!G967</f>
        <v>2</v>
      </c>
      <c r="D166" s="3" t="s">
        <v>115</v>
      </c>
      <c r="E166" s="3">
        <f>+'Ark1'!H967</f>
        <v>1</v>
      </c>
      <c r="F166" s="3" t="s">
        <v>82</v>
      </c>
      <c r="G166">
        <f>+'Ark1'!Q967</f>
        <v>0</v>
      </c>
      <c r="I166">
        <f>+'Ark1'!R967</f>
        <v>0</v>
      </c>
      <c r="K166" s="201">
        <f>+'Ark1'!AG967</f>
        <v>0</v>
      </c>
      <c r="M166" s="201">
        <f>+'Ark1'!AH967</f>
        <v>0</v>
      </c>
      <c r="N166" s="201"/>
      <c r="O166" s="453"/>
      <c r="P166" s="453"/>
      <c r="Q166" s="151"/>
      <c r="R166" s="151"/>
      <c r="S166" s="151"/>
      <c r="U166" s="1">
        <f>+'Ark1'!S967</f>
        <v>0</v>
      </c>
      <c r="W166" s="1">
        <f>+'Ark1'!T967</f>
        <v>0</v>
      </c>
      <c r="Y166" s="93">
        <f>+'Ark1'!U967</f>
        <v>0</v>
      </c>
      <c r="AA166" s="11">
        <f>+'Ark1'!W967</f>
        <v>0</v>
      </c>
      <c r="AC166" s="11">
        <f>+'Ark1'!X967</f>
        <v>0</v>
      </c>
      <c r="AD166" s="11">
        <f>+'Ark1'!Y967</f>
        <v>0</v>
      </c>
      <c r="AE166" s="11">
        <f>+'Ark1'!Z967</f>
        <v>0</v>
      </c>
      <c r="AF166" s="93">
        <f>+'Ark1'!AA967</f>
        <v>0</v>
      </c>
      <c r="AG166" s="1">
        <f>+'Ark1'!AB967</f>
        <v>0</v>
      </c>
      <c r="AH166" s="1">
        <f>+'Ark1'!AC967</f>
        <v>0</v>
      </c>
      <c r="AI166" s="11">
        <f>+'Ark1'!AD967</f>
        <v>0</v>
      </c>
      <c r="AJ166" s="11">
        <f>+'Ark1'!AE967</f>
        <v>0</v>
      </c>
      <c r="AK166" s="11">
        <f>+'Ark1'!AF967</f>
        <v>0</v>
      </c>
      <c r="AL166" s="93" t="e">
        <f t="shared" si="18"/>
        <v>#DIV/0!</v>
      </c>
      <c r="AM166" s="11">
        <f>+'Ark1'!AF967</f>
        <v>0</v>
      </c>
      <c r="AN166" s="45"/>
    </row>
    <row r="167" spans="1:47">
      <c r="A167" s="45"/>
      <c r="B167">
        <f>+'Ark1'!C968</f>
        <v>2005</v>
      </c>
      <c r="C167">
        <f>+'Ark1'!G968</f>
        <v>2</v>
      </c>
      <c r="D167" s="3" t="s">
        <v>115</v>
      </c>
      <c r="E167" s="3">
        <f>+'Ark1'!H968</f>
        <v>2</v>
      </c>
      <c r="F167" s="3" t="s">
        <v>7</v>
      </c>
      <c r="G167">
        <f>+'Ark1'!Q968</f>
        <v>0</v>
      </c>
      <c r="I167">
        <f>+'Ark1'!R968</f>
        <v>0</v>
      </c>
      <c r="K167" s="201">
        <f>+'Ark1'!AG968</f>
        <v>0</v>
      </c>
      <c r="M167" s="201">
        <f>+'Ark1'!AH968</f>
        <v>0</v>
      </c>
      <c r="N167" s="201"/>
      <c r="O167" s="453"/>
      <c r="P167" s="453"/>
      <c r="Q167" s="151"/>
      <c r="R167" s="151"/>
      <c r="S167" s="151"/>
      <c r="U167" s="1">
        <f>+'Ark1'!S968</f>
        <v>0</v>
      </c>
      <c r="W167" s="1">
        <f>+'Ark1'!T968</f>
        <v>0</v>
      </c>
      <c r="Y167" s="93">
        <f>+'Ark1'!U968</f>
        <v>0</v>
      </c>
      <c r="AA167" s="11">
        <f>+'Ark1'!W968</f>
        <v>0</v>
      </c>
      <c r="AC167" s="11">
        <f>+'Ark1'!X968</f>
        <v>0</v>
      </c>
      <c r="AD167" s="11">
        <f>+'Ark1'!Y968</f>
        <v>0</v>
      </c>
      <c r="AE167" s="11">
        <f>+'Ark1'!Z968</f>
        <v>0</v>
      </c>
      <c r="AF167" s="93">
        <f>+'Ark1'!AA968</f>
        <v>0</v>
      </c>
      <c r="AG167" s="1">
        <f>+'Ark1'!AB968</f>
        <v>0</v>
      </c>
      <c r="AH167" s="1">
        <f>+'Ark1'!AC968</f>
        <v>0</v>
      </c>
      <c r="AI167" s="11">
        <f>+'Ark1'!AD968</f>
        <v>0</v>
      </c>
      <c r="AJ167" s="11">
        <f>+'Ark1'!AE968</f>
        <v>0</v>
      </c>
      <c r="AK167" s="11">
        <f>+'Ark1'!AF968</f>
        <v>0</v>
      </c>
      <c r="AL167" s="93" t="e">
        <f t="shared" si="18"/>
        <v>#DIV/0!</v>
      </c>
      <c r="AM167" s="11">
        <f>+'Ark1'!AF968</f>
        <v>0</v>
      </c>
      <c r="AN167" s="45"/>
    </row>
    <row r="168" spans="1:47">
      <c r="A168" s="45"/>
      <c r="B168">
        <f>+'Ark1'!C969</f>
        <v>2005</v>
      </c>
      <c r="C168">
        <f>+'Ark1'!G969</f>
        <v>3</v>
      </c>
      <c r="D168" s="3" t="s">
        <v>584</v>
      </c>
      <c r="E168" s="3">
        <f>+'Ark1'!H969</f>
        <v>1</v>
      </c>
      <c r="F168" s="3" t="s">
        <v>82</v>
      </c>
      <c r="G168">
        <f>+'Ark1'!Q969</f>
        <v>0</v>
      </c>
      <c r="I168">
        <f>+'Ark1'!R969</f>
        <v>0</v>
      </c>
      <c r="K168" s="201">
        <f>+'Ark1'!AG969</f>
        <v>0</v>
      </c>
      <c r="M168" s="201">
        <f>+'Ark1'!AH969</f>
        <v>0</v>
      </c>
      <c r="N168" s="201"/>
      <c r="O168" s="453"/>
      <c r="P168" s="453"/>
      <c r="Q168" s="151"/>
      <c r="R168" s="151"/>
      <c r="S168" s="151"/>
      <c r="U168" s="1">
        <f>+'Ark1'!S969</f>
        <v>0</v>
      </c>
      <c r="W168" s="1">
        <f>+'Ark1'!T969</f>
        <v>0</v>
      </c>
      <c r="Y168" s="93">
        <f>+'Ark1'!U969</f>
        <v>0</v>
      </c>
      <c r="AA168" s="11">
        <f>+'Ark1'!W969</f>
        <v>0</v>
      </c>
      <c r="AC168" s="11">
        <f>+'Ark1'!X969</f>
        <v>0</v>
      </c>
      <c r="AD168" s="11">
        <f>+'Ark1'!Y969</f>
        <v>0</v>
      </c>
      <c r="AE168" s="11">
        <f>+'Ark1'!Z969</f>
        <v>0</v>
      </c>
      <c r="AF168" s="93">
        <f>+'Ark1'!AA969</f>
        <v>0</v>
      </c>
      <c r="AG168" s="1">
        <f>+'Ark1'!AB969</f>
        <v>0</v>
      </c>
      <c r="AH168" s="1">
        <f>+'Ark1'!AC969</f>
        <v>0</v>
      </c>
      <c r="AI168" s="11">
        <f>+'Ark1'!AD969</f>
        <v>0</v>
      </c>
      <c r="AJ168" s="11">
        <f>+'Ark1'!AE969</f>
        <v>0</v>
      </c>
      <c r="AK168" s="11">
        <f>+'Ark1'!AF969</f>
        <v>0</v>
      </c>
      <c r="AL168" s="93" t="e">
        <f t="shared" si="18"/>
        <v>#DIV/0!</v>
      </c>
      <c r="AM168" s="11">
        <f>+'Ark1'!AF969</f>
        <v>0</v>
      </c>
      <c r="AN168" s="45"/>
    </row>
    <row r="169" spans="1:47">
      <c r="A169" s="45"/>
      <c r="B169">
        <f>+'Ark1'!C970</f>
        <v>2005</v>
      </c>
      <c r="C169">
        <f>+'Ark1'!G970</f>
        <v>3</v>
      </c>
      <c r="D169" s="3" t="s">
        <v>584</v>
      </c>
      <c r="E169" s="3">
        <f>+'Ark1'!H970</f>
        <v>2</v>
      </c>
      <c r="F169" s="3" t="s">
        <v>7</v>
      </c>
      <c r="G169">
        <f>+'Ark1'!Q970</f>
        <v>0</v>
      </c>
      <c r="I169">
        <f>+'Ark1'!R970</f>
        <v>0</v>
      </c>
      <c r="K169" s="201">
        <f>+'Ark1'!AG970</f>
        <v>0</v>
      </c>
      <c r="M169" s="201">
        <f>+'Ark1'!AH970</f>
        <v>0</v>
      </c>
      <c r="N169" s="201"/>
      <c r="O169" s="453"/>
      <c r="P169" s="453"/>
      <c r="Q169" s="151"/>
      <c r="R169" s="151"/>
      <c r="S169" s="151"/>
      <c r="U169" s="1">
        <f>+'Ark1'!S970</f>
        <v>0</v>
      </c>
      <c r="W169" s="1">
        <f>+'Ark1'!T970</f>
        <v>0</v>
      </c>
      <c r="Y169" s="93">
        <f>+'Ark1'!U970</f>
        <v>0</v>
      </c>
      <c r="AA169" s="11">
        <f>+'Ark1'!W970</f>
        <v>0</v>
      </c>
      <c r="AC169" s="11">
        <f>+'Ark1'!X970</f>
        <v>0</v>
      </c>
      <c r="AD169" s="11">
        <f>+'Ark1'!Y970</f>
        <v>0</v>
      </c>
      <c r="AE169" s="11">
        <f>+'Ark1'!Z970</f>
        <v>0</v>
      </c>
      <c r="AF169" s="93">
        <f>+'Ark1'!AA970</f>
        <v>0</v>
      </c>
      <c r="AG169" s="1">
        <f>+'Ark1'!AB970</f>
        <v>0</v>
      </c>
      <c r="AH169" s="1">
        <f>+'Ark1'!AC970</f>
        <v>0</v>
      </c>
      <c r="AI169" s="11">
        <f>+'Ark1'!AD970</f>
        <v>0</v>
      </c>
      <c r="AJ169" s="11">
        <f>+'Ark1'!AE970</f>
        <v>0</v>
      </c>
      <c r="AK169" s="11">
        <f>+'Ark1'!AF970</f>
        <v>0</v>
      </c>
      <c r="AL169" s="93" t="e">
        <f t="shared" si="18"/>
        <v>#DIV/0!</v>
      </c>
      <c r="AM169" s="11">
        <f>+'Ark1'!AF970</f>
        <v>0</v>
      </c>
      <c r="AN169" s="45"/>
    </row>
    <row r="170" spans="1:47">
      <c r="A170" s="45"/>
      <c r="B170">
        <f>+'Ark1'!C971</f>
        <v>2005</v>
      </c>
      <c r="C170">
        <f>+'Ark1'!G971</f>
        <v>4</v>
      </c>
      <c r="D170" s="3" t="s">
        <v>116</v>
      </c>
      <c r="E170" s="3">
        <f>+'Ark1'!H971</f>
        <v>1</v>
      </c>
      <c r="F170" s="3" t="s">
        <v>82</v>
      </c>
      <c r="G170">
        <f>+'Ark1'!Q971</f>
        <v>0</v>
      </c>
      <c r="I170">
        <f>+'Ark1'!R971</f>
        <v>0</v>
      </c>
      <c r="K170" s="201">
        <f>+'Ark1'!AG971</f>
        <v>0</v>
      </c>
      <c r="M170" s="201">
        <f>+'Ark1'!AH971</f>
        <v>0</v>
      </c>
      <c r="N170" s="201"/>
      <c r="O170" s="453"/>
      <c r="P170" s="453"/>
      <c r="Q170" s="151"/>
      <c r="R170" s="151"/>
      <c r="S170" s="151"/>
      <c r="U170" s="1">
        <f>+'Ark1'!S971</f>
        <v>0</v>
      </c>
      <c r="W170" s="1">
        <f>+'Ark1'!T971</f>
        <v>0</v>
      </c>
      <c r="Y170" s="93">
        <f>+'Ark1'!U971</f>
        <v>0</v>
      </c>
      <c r="AA170" s="11">
        <f>+'Ark1'!W971</f>
        <v>0</v>
      </c>
      <c r="AC170" s="11">
        <f>+'Ark1'!X971</f>
        <v>0</v>
      </c>
      <c r="AD170" s="11">
        <f>+'Ark1'!Y971</f>
        <v>0</v>
      </c>
      <c r="AE170" s="11">
        <f>+'Ark1'!Z971</f>
        <v>0</v>
      </c>
      <c r="AF170" s="93">
        <f>+'Ark1'!AA971</f>
        <v>0</v>
      </c>
      <c r="AG170" s="1">
        <f>+'Ark1'!AB971</f>
        <v>0</v>
      </c>
      <c r="AH170" s="1">
        <f>+'Ark1'!AC971</f>
        <v>0</v>
      </c>
      <c r="AI170" s="11">
        <f>+'Ark1'!AD971</f>
        <v>0</v>
      </c>
      <c r="AJ170" s="11">
        <f>+'Ark1'!AE971</f>
        <v>0</v>
      </c>
      <c r="AK170" s="11">
        <f>+'Ark1'!AF971</f>
        <v>0</v>
      </c>
      <c r="AL170" s="93" t="e">
        <f t="shared" si="18"/>
        <v>#DIV/0!</v>
      </c>
      <c r="AM170" s="11">
        <f>+'Ark1'!AF971</f>
        <v>0</v>
      </c>
      <c r="AN170" s="45"/>
    </row>
    <row r="171" spans="1:47">
      <c r="A171" s="45"/>
      <c r="B171">
        <f>+'Ark1'!C972</f>
        <v>2005</v>
      </c>
      <c r="C171">
        <f>+'Ark1'!G972</f>
        <v>4</v>
      </c>
      <c r="D171" s="3" t="s">
        <v>116</v>
      </c>
      <c r="E171" s="3">
        <f>+'Ark1'!H972</f>
        <v>2</v>
      </c>
      <c r="F171" s="3" t="s">
        <v>7</v>
      </c>
      <c r="G171">
        <f>+'Ark1'!Q972</f>
        <v>0</v>
      </c>
      <c r="I171">
        <f>+'Ark1'!R972</f>
        <v>0</v>
      </c>
      <c r="K171" s="201">
        <f>+'Ark1'!AG972</f>
        <v>0</v>
      </c>
      <c r="M171" s="201">
        <f>+'Ark1'!AH972</f>
        <v>0</v>
      </c>
      <c r="N171" s="201"/>
      <c r="O171" s="453"/>
      <c r="P171" s="453"/>
      <c r="Q171" s="151"/>
      <c r="R171" s="151"/>
      <c r="S171" s="151"/>
      <c r="U171" s="1">
        <f>+'Ark1'!S972</f>
        <v>0</v>
      </c>
      <c r="W171" s="1">
        <f>+'Ark1'!T972</f>
        <v>0</v>
      </c>
      <c r="Y171" s="93">
        <f>+'Ark1'!U972</f>
        <v>0</v>
      </c>
      <c r="AA171" s="11">
        <f>+'Ark1'!W972</f>
        <v>0</v>
      </c>
      <c r="AC171" s="11">
        <f>+'Ark1'!X972</f>
        <v>0</v>
      </c>
      <c r="AD171" s="11">
        <f>+'Ark1'!Y972</f>
        <v>0</v>
      </c>
      <c r="AE171" s="11">
        <f>+'Ark1'!Z972</f>
        <v>0</v>
      </c>
      <c r="AF171" s="93">
        <f>+'Ark1'!AA972</f>
        <v>0</v>
      </c>
      <c r="AG171" s="1">
        <f>+'Ark1'!AB972</f>
        <v>0</v>
      </c>
      <c r="AH171" s="1">
        <f>+'Ark1'!AC972</f>
        <v>0</v>
      </c>
      <c r="AI171" s="11">
        <f>+'Ark1'!AD972</f>
        <v>0</v>
      </c>
      <c r="AJ171" s="11">
        <f>+'Ark1'!AE972</f>
        <v>0</v>
      </c>
      <c r="AK171" s="11">
        <f>+'Ark1'!AF972</f>
        <v>0</v>
      </c>
      <c r="AL171" s="93" t="e">
        <f t="shared" si="18"/>
        <v>#DIV/0!</v>
      </c>
      <c r="AM171" s="11">
        <f>+'Ark1'!AF972</f>
        <v>0</v>
      </c>
      <c r="AN171" s="45"/>
    </row>
    <row r="172" spans="1:47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90"/>
      <c r="L172" s="90"/>
      <c r="M172" s="90"/>
      <c r="N172" s="90"/>
      <c r="O172" s="72"/>
      <c r="P172" s="72"/>
      <c r="Q172" s="96"/>
      <c r="R172" s="96"/>
      <c r="S172" s="96"/>
      <c r="T172" s="90"/>
      <c r="U172" s="45"/>
      <c r="V172" s="497"/>
      <c r="W172" s="45"/>
      <c r="X172" s="45"/>
      <c r="Y172" s="90"/>
      <c r="Z172" s="90"/>
      <c r="AA172" s="71"/>
      <c r="AB172" s="71"/>
      <c r="AC172" s="71"/>
      <c r="AD172" s="71"/>
      <c r="AE172" s="71"/>
      <c r="AF172" s="90"/>
      <c r="AG172" s="45"/>
      <c r="AH172" s="45"/>
      <c r="AI172" s="71"/>
      <c r="AJ172" s="71"/>
      <c r="AK172" s="71"/>
      <c r="AL172" s="90"/>
      <c r="AM172" s="71"/>
      <c r="AN172" s="45"/>
    </row>
    <row r="173" spans="1:47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90"/>
      <c r="L173" s="90"/>
      <c r="M173" s="90"/>
      <c r="N173" s="90"/>
      <c r="O173" s="72"/>
      <c r="P173" s="72"/>
      <c r="Q173" s="96"/>
      <c r="R173" s="96"/>
      <c r="S173" s="96"/>
      <c r="T173" s="90"/>
      <c r="U173" s="45"/>
      <c r="V173" s="497"/>
      <c r="W173" s="45"/>
      <c r="X173" s="45"/>
      <c r="Y173" s="90"/>
      <c r="Z173" s="90"/>
      <c r="AA173" s="71"/>
      <c r="AB173" s="71"/>
      <c r="AC173" s="71"/>
      <c r="AD173" s="71"/>
      <c r="AE173" s="71"/>
      <c r="AF173" s="90"/>
      <c r="AG173" s="45"/>
      <c r="AH173" s="45"/>
      <c r="AI173" s="71"/>
      <c r="AJ173" s="71"/>
      <c r="AK173" s="71"/>
      <c r="AL173" s="90"/>
      <c r="AM173" s="71"/>
      <c r="AN173" s="45"/>
    </row>
    <row r="174" spans="1:47">
      <c r="G174" s="14"/>
      <c r="H174" s="14"/>
      <c r="I174" s="14"/>
      <c r="J174" s="14"/>
      <c r="K174" s="163"/>
      <c r="U174" s="3"/>
      <c r="W174" s="3"/>
      <c r="AB174" s="209"/>
      <c r="AH174" s="1"/>
      <c r="AN174" s="1"/>
      <c r="AO174" s="1"/>
      <c r="AP174" s="1"/>
      <c r="AQ174" s="1"/>
      <c r="AR174" s="1"/>
      <c r="AS174" s="1"/>
      <c r="AT174" s="1"/>
    </row>
    <row r="175" spans="1:47">
      <c r="G175" s="14"/>
      <c r="H175" s="14"/>
      <c r="I175" s="14"/>
      <c r="J175" s="14"/>
      <c r="K175" s="163"/>
      <c r="L175" s="163"/>
      <c r="U175" s="3"/>
      <c r="W175" s="3"/>
      <c r="AB175" s="209"/>
      <c r="AH175" s="1"/>
      <c r="AN175" s="1"/>
      <c r="AO175" s="1"/>
      <c r="AP175" s="1"/>
      <c r="AQ175" s="1"/>
      <c r="AR175" s="1"/>
      <c r="AS175" s="1"/>
      <c r="AT175" s="1"/>
      <c r="AU175" s="14"/>
    </row>
    <row r="176" spans="1:47">
      <c r="G176" s="14"/>
      <c r="H176" s="14"/>
      <c r="I176" s="14"/>
      <c r="J176" s="14"/>
      <c r="K176" s="163"/>
      <c r="L176" s="163"/>
      <c r="U176" s="3"/>
      <c r="W176" s="3"/>
      <c r="AB176" s="209"/>
      <c r="AH176" s="1"/>
      <c r="AN176" s="1"/>
      <c r="AO176" s="1"/>
      <c r="AP176" s="1"/>
      <c r="AQ176" s="1"/>
      <c r="AR176" s="1"/>
      <c r="AS176" s="1"/>
      <c r="AT176" s="1"/>
      <c r="AU176" s="14"/>
    </row>
    <row r="177" spans="7:47">
      <c r="G177" s="14"/>
      <c r="H177" s="14"/>
      <c r="I177" s="14"/>
      <c r="J177" s="14"/>
      <c r="K177" s="163"/>
      <c r="L177" s="163"/>
      <c r="U177" s="3"/>
      <c r="W177" s="3"/>
      <c r="AB177" s="209"/>
      <c r="AH177" s="1"/>
      <c r="AN177" s="1"/>
      <c r="AO177" s="1"/>
      <c r="AP177" s="1"/>
      <c r="AQ177" s="1"/>
      <c r="AR177" s="1"/>
      <c r="AS177" s="1"/>
      <c r="AT177" s="1"/>
      <c r="AU177" s="14"/>
    </row>
    <row r="178" spans="7:47">
      <c r="G178" s="14"/>
      <c r="H178" s="14"/>
      <c r="I178" s="14"/>
      <c r="J178" s="14"/>
      <c r="K178" s="163"/>
      <c r="L178" s="163"/>
      <c r="U178" s="3"/>
      <c r="W178" s="3"/>
      <c r="AB178" s="209"/>
      <c r="AH178" s="1"/>
      <c r="AN178" s="1"/>
      <c r="AO178" s="1"/>
      <c r="AP178" s="1"/>
      <c r="AQ178" s="1"/>
      <c r="AR178" s="1"/>
      <c r="AS178" s="1"/>
      <c r="AT178" s="1"/>
      <c r="AU178" s="14"/>
    </row>
    <row r="179" spans="7:47">
      <c r="G179" s="14"/>
      <c r="H179" s="14"/>
      <c r="I179" s="14"/>
      <c r="J179" s="14"/>
      <c r="K179" s="163"/>
      <c r="L179" s="163"/>
      <c r="U179" s="3"/>
      <c r="W179" s="3"/>
      <c r="AB179" s="209"/>
      <c r="AH179" s="1"/>
      <c r="AN179" s="1"/>
      <c r="AO179" s="1"/>
      <c r="AP179" s="1"/>
      <c r="AQ179" s="1"/>
      <c r="AR179" s="1"/>
      <c r="AS179" s="1"/>
      <c r="AT179" s="1"/>
      <c r="AU179" s="14"/>
    </row>
    <row r="180" spans="7:47">
      <c r="G180" s="14"/>
      <c r="H180" s="14"/>
      <c r="I180" s="14"/>
      <c r="J180" s="14"/>
      <c r="K180" s="163"/>
      <c r="L180" s="163"/>
      <c r="U180" s="3"/>
      <c r="W180" s="3"/>
      <c r="AB180" s="209"/>
      <c r="AH180" s="1"/>
      <c r="AN180" s="1"/>
      <c r="AO180" s="1"/>
      <c r="AP180" s="1"/>
      <c r="AQ180" s="1"/>
      <c r="AR180" s="1"/>
      <c r="AS180" s="1"/>
      <c r="AT180" s="1"/>
      <c r="AU180" s="14"/>
    </row>
    <row r="181" spans="7:47">
      <c r="G181" s="14"/>
      <c r="H181" s="14"/>
      <c r="I181" s="14"/>
      <c r="J181" s="14"/>
      <c r="K181" s="163"/>
      <c r="L181" s="163"/>
      <c r="U181" s="3"/>
      <c r="W181" s="3"/>
      <c r="AB181" s="209"/>
      <c r="AH181" s="1"/>
      <c r="AN181" s="1"/>
      <c r="AO181" s="1"/>
      <c r="AP181" s="1"/>
      <c r="AQ181" s="1"/>
      <c r="AR181" s="1"/>
      <c r="AS181" s="1"/>
      <c r="AT181" s="1"/>
      <c r="AU181" s="14"/>
    </row>
    <row r="182" spans="7:47">
      <c r="G182" s="14"/>
      <c r="H182" s="14"/>
      <c r="I182" s="14"/>
      <c r="J182" s="14"/>
      <c r="K182" s="163"/>
      <c r="L182" s="163"/>
      <c r="U182" s="3"/>
      <c r="W182" s="3"/>
      <c r="AB182" s="209"/>
      <c r="AH182" s="1"/>
      <c r="AN182" s="1"/>
      <c r="AO182" s="1"/>
      <c r="AP182" s="1"/>
      <c r="AQ182" s="1"/>
      <c r="AR182" s="1"/>
      <c r="AS182" s="1"/>
      <c r="AT182" s="1"/>
      <c r="AU182" s="14"/>
    </row>
    <row r="183" spans="7:47">
      <c r="G183" s="14"/>
      <c r="H183" s="14"/>
      <c r="I183" s="14"/>
      <c r="J183" s="14"/>
      <c r="K183" s="163"/>
      <c r="L183" s="163"/>
      <c r="U183" s="3"/>
      <c r="W183" s="3"/>
      <c r="AB183" s="209"/>
      <c r="AH183" s="1"/>
      <c r="AN183" s="1"/>
      <c r="AO183" s="1"/>
      <c r="AP183" s="1"/>
      <c r="AQ183" s="1"/>
      <c r="AR183" s="1"/>
      <c r="AS183" s="1"/>
      <c r="AT183" s="1"/>
      <c r="AU183" s="14"/>
    </row>
    <row r="184" spans="7:47">
      <c r="G184" s="14"/>
      <c r="H184" s="14"/>
      <c r="I184" s="14"/>
      <c r="J184" s="14"/>
      <c r="K184" s="163"/>
      <c r="L184" s="163"/>
      <c r="U184" s="3"/>
      <c r="W184" s="3"/>
      <c r="AB184" s="209"/>
      <c r="AH184" s="1"/>
      <c r="AN184" s="1"/>
      <c r="AO184" s="1"/>
      <c r="AP184" s="1"/>
      <c r="AQ184" s="1"/>
      <c r="AR184" s="1"/>
      <c r="AS184" s="1"/>
      <c r="AT184" s="1"/>
      <c r="AU184" s="14"/>
    </row>
    <row r="185" spans="7:47">
      <c r="G185" s="14"/>
      <c r="H185" s="14"/>
      <c r="I185" s="14"/>
      <c r="J185" s="14"/>
      <c r="K185" s="163"/>
      <c r="L185" s="163"/>
      <c r="U185" s="3"/>
      <c r="W185" s="3"/>
      <c r="AB185" s="209"/>
      <c r="AH185" s="1"/>
      <c r="AN185" s="1"/>
      <c r="AO185" s="1"/>
      <c r="AP185" s="1"/>
      <c r="AQ185" s="1"/>
      <c r="AR185" s="1"/>
      <c r="AS185" s="1"/>
      <c r="AT185" s="1"/>
      <c r="AU185" s="14"/>
    </row>
    <row r="186" spans="7:47">
      <c r="G186" s="14"/>
      <c r="H186" s="14"/>
      <c r="I186" s="14"/>
      <c r="J186" s="14"/>
      <c r="K186" s="163"/>
      <c r="L186" s="163"/>
      <c r="U186" s="3"/>
      <c r="W186" s="3"/>
      <c r="AB186" s="209"/>
      <c r="AH186" s="1"/>
      <c r="AN186" s="1"/>
      <c r="AO186" s="1"/>
      <c r="AP186" s="1"/>
      <c r="AQ186" s="1"/>
      <c r="AR186" s="1"/>
      <c r="AS186" s="1"/>
      <c r="AT186" s="1"/>
      <c r="AU186" s="14"/>
    </row>
    <row r="187" spans="7:47">
      <c r="G187" s="14"/>
      <c r="H187" s="14"/>
      <c r="I187" s="14"/>
      <c r="J187" s="14"/>
      <c r="K187" s="163"/>
      <c r="L187" s="163"/>
      <c r="U187" s="3"/>
      <c r="W187" s="3"/>
      <c r="AB187" s="209"/>
      <c r="AH187" s="1"/>
      <c r="AN187" s="1"/>
      <c r="AO187" s="1"/>
      <c r="AP187" s="1"/>
      <c r="AQ187" s="1"/>
      <c r="AR187" s="1"/>
      <c r="AS187" s="1"/>
      <c r="AT187" s="1"/>
      <c r="AU187" s="14"/>
    </row>
    <row r="188" spans="7:47">
      <c r="G188" s="14"/>
      <c r="H188" s="14"/>
      <c r="I188" s="14"/>
      <c r="J188" s="14"/>
      <c r="K188" s="163"/>
      <c r="L188" s="163"/>
      <c r="U188" s="3"/>
      <c r="W188" s="3"/>
      <c r="AB188" s="209"/>
      <c r="AH188" s="1"/>
      <c r="AN188" s="1"/>
      <c r="AO188" s="1"/>
      <c r="AP188" s="1"/>
      <c r="AQ188" s="1"/>
      <c r="AR188" s="1"/>
      <c r="AS188" s="1"/>
      <c r="AT188" s="1"/>
      <c r="AU188" s="14"/>
    </row>
    <row r="189" spans="7:47">
      <c r="G189" s="14"/>
      <c r="H189" s="14"/>
      <c r="I189" s="14"/>
      <c r="J189" s="14"/>
      <c r="K189" s="163"/>
      <c r="L189" s="163"/>
      <c r="U189" s="3"/>
      <c r="W189" s="3"/>
      <c r="AB189" s="209"/>
      <c r="AH189" s="1"/>
      <c r="AN189" s="1"/>
      <c r="AO189" s="1"/>
      <c r="AP189" s="1"/>
      <c r="AQ189" s="1"/>
      <c r="AR189" s="1"/>
      <c r="AS189" s="1"/>
      <c r="AT189" s="1"/>
      <c r="AU189" s="14"/>
    </row>
    <row r="190" spans="7:47">
      <c r="G190" s="14"/>
      <c r="H190" s="14"/>
      <c r="I190" s="14"/>
      <c r="J190" s="14"/>
      <c r="K190" s="163"/>
      <c r="L190" s="163"/>
      <c r="U190" s="3"/>
      <c r="W190" s="3"/>
      <c r="AB190" s="209"/>
      <c r="AH190" s="1"/>
      <c r="AN190" s="1"/>
      <c r="AO190" s="1"/>
      <c r="AP190" s="1"/>
      <c r="AQ190" s="1"/>
      <c r="AR190" s="1"/>
      <c r="AS190" s="1"/>
      <c r="AT190" s="1"/>
      <c r="AU190" s="14"/>
    </row>
    <row r="191" spans="7:47">
      <c r="G191" s="14"/>
      <c r="H191" s="14"/>
      <c r="I191" s="14"/>
      <c r="J191" s="14"/>
      <c r="K191" s="163"/>
      <c r="L191" s="163"/>
      <c r="U191" s="3"/>
      <c r="W191" s="3"/>
      <c r="AB191" s="209"/>
      <c r="AH191" s="1"/>
      <c r="AN191" s="1"/>
      <c r="AO191" s="1"/>
      <c r="AP191" s="1"/>
      <c r="AQ191" s="1"/>
      <c r="AR191" s="1"/>
      <c r="AS191" s="1"/>
      <c r="AT191" s="1"/>
      <c r="AU191" s="14"/>
    </row>
    <row r="192" spans="7:47">
      <c r="G192" s="14"/>
      <c r="H192" s="14"/>
      <c r="I192" s="14"/>
      <c r="J192" s="14"/>
      <c r="K192" s="163"/>
      <c r="L192" s="163"/>
      <c r="U192" s="3"/>
      <c r="W192" s="3"/>
      <c r="AB192" s="209"/>
      <c r="AH192" s="1"/>
      <c r="AN192" s="1"/>
      <c r="AO192" s="1"/>
      <c r="AP192" s="1"/>
      <c r="AQ192" s="1"/>
      <c r="AR192" s="1"/>
      <c r="AS192" s="1"/>
      <c r="AT192" s="1"/>
      <c r="AU192" s="14"/>
    </row>
    <row r="193" spans="7:47">
      <c r="G193" s="14"/>
      <c r="H193" s="14"/>
      <c r="I193" s="14"/>
      <c r="J193" s="14"/>
      <c r="K193" s="163"/>
      <c r="L193" s="163"/>
      <c r="U193" s="3"/>
      <c r="W193" s="3"/>
      <c r="AB193" s="209"/>
      <c r="AH193" s="1"/>
      <c r="AN193" s="1"/>
      <c r="AO193" s="1"/>
      <c r="AP193" s="1"/>
      <c r="AQ193" s="1"/>
      <c r="AR193" s="1"/>
      <c r="AS193" s="1"/>
      <c r="AT193" s="1"/>
      <c r="AU193" s="14"/>
    </row>
    <row r="194" spans="7:47">
      <c r="G194" s="14"/>
      <c r="H194" s="14"/>
      <c r="I194" s="14"/>
      <c r="J194" s="14"/>
      <c r="K194" s="163"/>
      <c r="L194" s="163"/>
      <c r="U194" s="3"/>
      <c r="W194" s="3"/>
      <c r="AB194" s="209"/>
      <c r="AH194" s="1"/>
      <c r="AN194" s="1"/>
      <c r="AO194" s="1"/>
      <c r="AP194" s="1"/>
      <c r="AQ194" s="1"/>
      <c r="AR194" s="1"/>
      <c r="AS194" s="1"/>
      <c r="AT194" s="1"/>
      <c r="AU194" s="14"/>
    </row>
    <row r="195" spans="7:47">
      <c r="G195" s="14"/>
      <c r="H195" s="14"/>
      <c r="I195" s="14"/>
      <c r="J195" s="14"/>
      <c r="K195" s="163"/>
      <c r="L195" s="163"/>
      <c r="U195" s="3"/>
      <c r="W195" s="3"/>
      <c r="AB195" s="209"/>
      <c r="AH195" s="1"/>
      <c r="AN195" s="1"/>
      <c r="AO195" s="1"/>
      <c r="AP195" s="1"/>
      <c r="AQ195" s="1"/>
      <c r="AR195" s="1"/>
      <c r="AS195" s="1"/>
      <c r="AT195" s="1"/>
      <c r="AU195" s="14"/>
    </row>
    <row r="196" spans="7:47">
      <c r="G196" s="14"/>
      <c r="H196" s="14"/>
      <c r="I196" s="14"/>
      <c r="J196" s="14"/>
      <c r="K196" s="163"/>
      <c r="L196" s="163"/>
      <c r="U196" s="3"/>
      <c r="W196" s="3"/>
      <c r="AB196" s="209"/>
      <c r="AH196" s="1"/>
      <c r="AN196" s="1"/>
      <c r="AO196" s="1"/>
      <c r="AP196" s="1"/>
      <c r="AQ196" s="1"/>
      <c r="AR196" s="1"/>
      <c r="AS196" s="1"/>
      <c r="AT196" s="1"/>
      <c r="AU196" s="14"/>
    </row>
    <row r="197" spans="7:47">
      <c r="G197" s="14"/>
      <c r="H197" s="14"/>
      <c r="I197" s="14"/>
      <c r="J197" s="14"/>
      <c r="K197" s="163"/>
      <c r="L197" s="163"/>
      <c r="U197" s="3"/>
      <c r="W197" s="3"/>
      <c r="AB197" s="209"/>
      <c r="AH197" s="1"/>
      <c r="AN197" s="1"/>
      <c r="AO197" s="1"/>
      <c r="AP197" s="1"/>
      <c r="AQ197" s="1"/>
      <c r="AR197" s="1"/>
      <c r="AS197" s="1"/>
      <c r="AT197" s="1"/>
      <c r="AU197" s="14"/>
    </row>
    <row r="198" spans="7:47">
      <c r="G198" s="14"/>
      <c r="H198" s="14"/>
      <c r="I198" s="14"/>
      <c r="J198" s="14"/>
      <c r="K198" s="163"/>
      <c r="L198" s="163"/>
      <c r="U198" s="3"/>
      <c r="W198" s="3"/>
      <c r="AB198" s="209"/>
      <c r="AH198" s="1"/>
      <c r="AN198" s="1"/>
      <c r="AO198" s="1"/>
      <c r="AP198" s="1"/>
      <c r="AQ198" s="1"/>
      <c r="AR198" s="1"/>
      <c r="AS198" s="1"/>
      <c r="AT198" s="1"/>
      <c r="AU198" s="14"/>
    </row>
    <row r="199" spans="7:47">
      <c r="G199" s="14"/>
      <c r="H199" s="14"/>
      <c r="I199" s="14"/>
      <c r="J199" s="14"/>
      <c r="K199" s="163"/>
      <c r="L199" s="163"/>
      <c r="U199" s="3"/>
      <c r="W199" s="3"/>
      <c r="AB199" s="209"/>
      <c r="AH199" s="1"/>
      <c r="AN199" s="1"/>
      <c r="AO199" s="1"/>
      <c r="AP199" s="1"/>
      <c r="AQ199" s="1"/>
      <c r="AR199" s="1"/>
      <c r="AS199" s="1"/>
      <c r="AT199" s="1"/>
      <c r="AU199" s="14"/>
    </row>
    <row r="200" spans="7:47">
      <c r="G200" s="14"/>
      <c r="H200" s="14"/>
      <c r="I200" s="14"/>
      <c r="J200" s="14"/>
      <c r="K200" s="163"/>
      <c r="L200" s="163"/>
      <c r="U200" s="3"/>
      <c r="W200" s="3"/>
      <c r="AB200" s="209"/>
      <c r="AH200" s="1"/>
      <c r="AN200" s="1"/>
      <c r="AO200" s="1"/>
      <c r="AP200" s="1"/>
      <c r="AQ200" s="1"/>
      <c r="AR200" s="1"/>
      <c r="AS200" s="1"/>
      <c r="AT200" s="1"/>
      <c r="AU200" s="14"/>
    </row>
    <row r="201" spans="7:47">
      <c r="G201" s="14"/>
      <c r="H201" s="14"/>
      <c r="I201" s="14"/>
      <c r="J201" s="14"/>
      <c r="K201" s="163"/>
      <c r="L201" s="163"/>
      <c r="U201" s="3"/>
      <c r="W201" s="3"/>
      <c r="AB201" s="209"/>
      <c r="AH201" s="1"/>
      <c r="AN201" s="1"/>
      <c r="AO201" s="1"/>
      <c r="AP201" s="1"/>
      <c r="AQ201" s="1"/>
      <c r="AR201" s="1"/>
      <c r="AS201" s="1"/>
      <c r="AT201" s="1"/>
      <c r="AU201" s="14"/>
    </row>
    <row r="202" spans="7:47">
      <c r="G202" s="14"/>
      <c r="H202" s="14"/>
      <c r="I202" s="14"/>
      <c r="J202" s="14"/>
      <c r="K202" s="163"/>
      <c r="L202" s="163"/>
      <c r="U202" s="3"/>
      <c r="W202" s="3"/>
      <c r="AB202" s="209"/>
      <c r="AH202" s="1"/>
      <c r="AN202" s="1"/>
      <c r="AO202" s="1"/>
      <c r="AP202" s="1"/>
      <c r="AQ202" s="1"/>
      <c r="AR202" s="1"/>
      <c r="AS202" s="1"/>
      <c r="AT202" s="1"/>
      <c r="AU202" s="14"/>
    </row>
    <row r="203" spans="7:47">
      <c r="G203" s="14"/>
      <c r="H203" s="14"/>
      <c r="I203" s="14"/>
      <c r="J203" s="14"/>
      <c r="K203" s="163"/>
      <c r="L203" s="163"/>
      <c r="U203" s="3"/>
      <c r="W203" s="3"/>
      <c r="AB203" s="209"/>
      <c r="AH203" s="1"/>
      <c r="AN203" s="1"/>
      <c r="AO203" s="1"/>
      <c r="AP203" s="1"/>
      <c r="AQ203" s="1"/>
      <c r="AR203" s="1"/>
      <c r="AS203" s="1"/>
      <c r="AT203" s="1"/>
      <c r="AU203" s="14"/>
    </row>
    <row r="204" spans="7:47">
      <c r="G204" s="14"/>
      <c r="H204" s="14"/>
      <c r="I204" s="14"/>
      <c r="J204" s="14"/>
      <c r="K204" s="163"/>
      <c r="L204" s="163"/>
      <c r="U204" s="3"/>
      <c r="W204" s="3"/>
      <c r="AB204" s="209"/>
      <c r="AH204" s="1"/>
      <c r="AN204" s="1"/>
      <c r="AO204" s="1"/>
      <c r="AP204" s="1"/>
      <c r="AQ204" s="1"/>
      <c r="AR204" s="1"/>
      <c r="AS204" s="1"/>
      <c r="AT204" s="1"/>
      <c r="AU204" s="14"/>
    </row>
    <row r="205" spans="7:47">
      <c r="G205" s="14"/>
      <c r="H205" s="14"/>
      <c r="I205" s="14"/>
      <c r="J205" s="14"/>
      <c r="K205" s="163"/>
      <c r="L205" s="163"/>
      <c r="U205" s="3"/>
      <c r="W205" s="3"/>
      <c r="AB205" s="209"/>
      <c r="AH205" s="1"/>
      <c r="AN205" s="1"/>
      <c r="AO205" s="1"/>
      <c r="AP205" s="1"/>
      <c r="AQ205" s="1"/>
      <c r="AR205" s="1"/>
      <c r="AS205" s="1"/>
      <c r="AT205" s="1"/>
      <c r="AU205" s="14"/>
    </row>
    <row r="206" spans="7:47">
      <c r="G206" s="14"/>
      <c r="H206" s="14"/>
      <c r="I206" s="14"/>
      <c r="J206" s="14"/>
      <c r="K206" s="163"/>
      <c r="L206" s="163"/>
      <c r="U206" s="3"/>
      <c r="W206" s="3"/>
      <c r="AB206" s="209"/>
      <c r="AH206" s="1"/>
      <c r="AN206" s="1"/>
      <c r="AO206" s="1"/>
      <c r="AP206" s="1"/>
      <c r="AQ206" s="1"/>
      <c r="AR206" s="1"/>
      <c r="AS206" s="1"/>
      <c r="AT206" s="1"/>
      <c r="AU206" s="14"/>
    </row>
    <row r="207" spans="7:47">
      <c r="G207" s="14"/>
      <c r="H207" s="14"/>
      <c r="I207" s="14"/>
      <c r="J207" s="14"/>
      <c r="K207" s="163"/>
      <c r="L207" s="163"/>
      <c r="U207" s="3"/>
      <c r="W207" s="3"/>
      <c r="AB207" s="209"/>
      <c r="AH207" s="1"/>
      <c r="AN207" s="1"/>
      <c r="AO207" s="1"/>
      <c r="AP207" s="1"/>
      <c r="AQ207" s="1"/>
      <c r="AR207" s="1"/>
      <c r="AS207" s="1"/>
      <c r="AT207" s="1"/>
      <c r="AU207" s="14"/>
    </row>
    <row r="208" spans="7:47">
      <c r="G208" s="14"/>
      <c r="H208" s="14"/>
      <c r="I208" s="14"/>
      <c r="J208" s="14"/>
      <c r="K208" s="163"/>
      <c r="L208" s="163"/>
      <c r="U208" s="3"/>
      <c r="W208" s="3"/>
      <c r="AB208" s="209"/>
      <c r="AH208" s="1"/>
      <c r="AN208" s="1"/>
      <c r="AO208" s="1"/>
      <c r="AP208" s="1"/>
      <c r="AQ208" s="1"/>
      <c r="AR208" s="1"/>
      <c r="AS208" s="1"/>
      <c r="AT208" s="1"/>
      <c r="AU208" s="14"/>
    </row>
    <row r="209" spans="7:47">
      <c r="G209" s="14"/>
      <c r="H209" s="14"/>
      <c r="I209" s="14"/>
      <c r="J209" s="14"/>
      <c r="K209" s="163"/>
      <c r="L209" s="163"/>
      <c r="U209" s="3"/>
      <c r="W209" s="3"/>
      <c r="AB209" s="209"/>
      <c r="AH209" s="1"/>
      <c r="AN209" s="1"/>
      <c r="AO209" s="1"/>
      <c r="AP209" s="1"/>
      <c r="AQ209" s="1"/>
      <c r="AR209" s="1"/>
      <c r="AS209" s="1"/>
      <c r="AT209" s="1"/>
      <c r="AU209" s="14"/>
    </row>
    <row r="210" spans="7:47">
      <c r="G210" s="14"/>
      <c r="H210" s="14"/>
      <c r="I210" s="14"/>
      <c r="J210" s="14"/>
      <c r="K210" s="163"/>
      <c r="L210" s="163"/>
      <c r="U210" s="3"/>
      <c r="W210" s="3"/>
      <c r="AB210" s="209"/>
      <c r="AH210" s="1"/>
      <c r="AN210" s="1"/>
      <c r="AO210" s="1"/>
      <c r="AP210" s="1"/>
      <c r="AQ210" s="1"/>
      <c r="AR210" s="1"/>
      <c r="AS210" s="1"/>
      <c r="AT210" s="1"/>
      <c r="AU210" s="14"/>
    </row>
    <row r="211" spans="7:47" ht="15">
      <c r="G211" s="14"/>
      <c r="H211" s="14"/>
      <c r="I211" s="14"/>
      <c r="J211" s="14"/>
      <c r="K211" s="163"/>
      <c r="L211" s="163"/>
      <c r="M211" s="163"/>
      <c r="N211" s="163"/>
      <c r="O211" s="314"/>
      <c r="P211" s="314"/>
      <c r="Q211" s="154"/>
      <c r="R211" s="154"/>
      <c r="S211" s="154"/>
      <c r="T211" s="163"/>
      <c r="U211" s="14"/>
      <c r="W211" s="14"/>
      <c r="X211" s="14"/>
      <c r="Y211" s="163"/>
      <c r="Z211" s="163"/>
      <c r="AA211" s="75"/>
      <c r="AB211" s="75"/>
      <c r="AC211" s="75"/>
      <c r="AD211" s="75"/>
      <c r="AE211" s="75"/>
      <c r="AF211" s="163"/>
      <c r="AG211" s="14"/>
      <c r="AH211" s="14"/>
      <c r="AI211" s="75"/>
      <c r="AJ211" s="75"/>
      <c r="AK211" s="75"/>
      <c r="AL211" s="163"/>
      <c r="AM211" s="75"/>
      <c r="AN211" s="14"/>
      <c r="AO211" s="14"/>
      <c r="AP211" s="14"/>
      <c r="AQ211" s="14"/>
      <c r="AR211" s="14"/>
      <c r="AS211" s="14"/>
      <c r="AT211" s="14"/>
      <c r="AU211" s="14"/>
    </row>
    <row r="212" spans="7:47" ht="15">
      <c r="G212" s="14"/>
      <c r="H212" s="14"/>
      <c r="I212" s="14"/>
      <c r="J212" s="14"/>
      <c r="K212" s="163"/>
      <c r="L212" s="163"/>
      <c r="M212" s="163"/>
      <c r="N212" s="163"/>
      <c r="O212" s="314"/>
      <c r="P212" s="314"/>
      <c r="Q212" s="154"/>
      <c r="R212" s="154"/>
      <c r="S212" s="154"/>
      <c r="T212" s="163"/>
      <c r="U212" s="14"/>
      <c r="W212" s="14"/>
      <c r="X212" s="14"/>
      <c r="Y212" s="163"/>
      <c r="Z212" s="163"/>
      <c r="AA212" s="75"/>
      <c r="AB212" s="75"/>
      <c r="AC212" s="75"/>
      <c r="AD212" s="75"/>
      <c r="AE212" s="75"/>
      <c r="AF212" s="163"/>
      <c r="AG212" s="14"/>
      <c r="AH212" s="14"/>
      <c r="AI212" s="75"/>
      <c r="AJ212" s="75"/>
      <c r="AK212" s="75"/>
      <c r="AL212" s="163"/>
      <c r="AM212" s="75"/>
      <c r="AN212" s="14"/>
      <c r="AO212" s="14"/>
      <c r="AP212" s="14"/>
      <c r="AQ212" s="14"/>
      <c r="AR212" s="14"/>
      <c r="AS212" s="14"/>
      <c r="AT212" s="14"/>
      <c r="AU212" s="14"/>
    </row>
    <row r="213" spans="7:47" ht="15">
      <c r="G213" s="14"/>
      <c r="H213" s="14"/>
      <c r="I213" s="14"/>
      <c r="J213" s="14"/>
      <c r="K213" s="163"/>
      <c r="L213" s="163"/>
      <c r="M213" s="163"/>
      <c r="N213" s="163"/>
      <c r="O213" s="314"/>
      <c r="P213" s="314"/>
      <c r="Q213" s="154"/>
      <c r="R213" s="154"/>
      <c r="S213" s="154"/>
      <c r="T213" s="163"/>
      <c r="U213" s="14"/>
      <c r="W213" s="14"/>
      <c r="X213" s="14"/>
      <c r="Y213" s="163"/>
      <c r="Z213" s="163"/>
      <c r="AA213" s="75"/>
      <c r="AB213" s="75"/>
      <c r="AC213" s="75"/>
      <c r="AD213" s="75"/>
      <c r="AE213" s="75"/>
      <c r="AF213" s="163"/>
      <c r="AG213" s="14"/>
      <c r="AH213" s="14"/>
      <c r="AI213" s="75"/>
      <c r="AJ213" s="75"/>
      <c r="AK213" s="75"/>
      <c r="AL213" s="163"/>
      <c r="AM213" s="75"/>
      <c r="AN213" s="14"/>
      <c r="AO213" s="14"/>
      <c r="AP213" s="14"/>
      <c r="AQ213" s="14"/>
      <c r="AR213" s="14"/>
      <c r="AS213" s="14"/>
      <c r="AT213" s="14"/>
      <c r="AU213" s="14"/>
    </row>
    <row r="214" spans="7:47" ht="15">
      <c r="G214" s="14"/>
      <c r="H214" s="14"/>
      <c r="I214" s="14"/>
      <c r="J214" s="14"/>
      <c r="K214" s="163"/>
      <c r="L214" s="163"/>
      <c r="M214" s="163"/>
      <c r="N214" s="163"/>
      <c r="O214" s="314"/>
      <c r="P214" s="314"/>
      <c r="Q214" s="154"/>
      <c r="R214" s="154"/>
      <c r="S214" s="154"/>
      <c r="T214" s="163"/>
      <c r="U214" s="14"/>
      <c r="W214" s="14"/>
      <c r="X214" s="14"/>
      <c r="Y214" s="163"/>
      <c r="Z214" s="163"/>
      <c r="AA214" s="75"/>
      <c r="AB214" s="75"/>
      <c r="AC214" s="75"/>
      <c r="AD214" s="75"/>
      <c r="AE214" s="75"/>
      <c r="AF214" s="163"/>
      <c r="AG214" s="14"/>
      <c r="AH214" s="14"/>
      <c r="AI214" s="75"/>
      <c r="AJ214" s="75"/>
      <c r="AK214" s="75"/>
      <c r="AL214" s="163"/>
      <c r="AM214" s="75"/>
      <c r="AN214" s="14"/>
      <c r="AO214" s="14"/>
      <c r="AP214" s="14"/>
      <c r="AQ214" s="14"/>
      <c r="AR214" s="14"/>
      <c r="AS214" s="14"/>
      <c r="AT214" s="14"/>
      <c r="AU214" s="14"/>
    </row>
    <row r="215" spans="7:47" ht="15">
      <c r="G215" s="14"/>
      <c r="H215" s="14"/>
      <c r="I215" s="14"/>
      <c r="J215" s="14"/>
      <c r="K215" s="163"/>
      <c r="L215" s="163"/>
      <c r="M215" s="163"/>
      <c r="N215" s="163"/>
      <c r="O215" s="314"/>
      <c r="P215" s="314"/>
      <c r="Q215" s="154"/>
      <c r="R215" s="154"/>
      <c r="S215" s="154"/>
      <c r="T215" s="163"/>
      <c r="U215" s="14"/>
      <c r="W215" s="14"/>
      <c r="X215" s="14"/>
      <c r="Y215" s="163"/>
      <c r="Z215" s="163"/>
      <c r="AA215" s="75"/>
      <c r="AB215" s="75"/>
      <c r="AC215" s="75"/>
      <c r="AD215" s="75"/>
      <c r="AE215" s="75"/>
      <c r="AF215" s="163"/>
      <c r="AG215" s="14"/>
      <c r="AH215" s="14"/>
      <c r="AI215" s="75"/>
      <c r="AJ215" s="75"/>
      <c r="AK215" s="75"/>
      <c r="AL215" s="163"/>
      <c r="AM215" s="75"/>
      <c r="AN215" s="14"/>
      <c r="AO215" s="14"/>
      <c r="AP215" s="14"/>
      <c r="AQ215" s="14"/>
      <c r="AR215" s="14"/>
      <c r="AS215" s="14"/>
      <c r="AT215" s="14"/>
      <c r="AU215" s="14"/>
    </row>
    <row r="216" spans="7:47" ht="15">
      <c r="G216" s="14"/>
      <c r="H216" s="14"/>
      <c r="I216" s="14"/>
      <c r="J216" s="14"/>
      <c r="K216" s="163"/>
      <c r="L216" s="163"/>
      <c r="M216" s="163"/>
      <c r="N216" s="163"/>
      <c r="O216" s="314"/>
      <c r="P216" s="314"/>
      <c r="Q216" s="154"/>
      <c r="R216" s="154"/>
      <c r="S216" s="154"/>
      <c r="T216" s="163"/>
      <c r="U216" s="14"/>
      <c r="W216" s="14"/>
      <c r="X216" s="14"/>
      <c r="Y216" s="163"/>
      <c r="Z216" s="163"/>
      <c r="AA216" s="75"/>
      <c r="AB216" s="75"/>
      <c r="AC216" s="75"/>
      <c r="AD216" s="75"/>
      <c r="AE216" s="75"/>
      <c r="AF216" s="163"/>
      <c r="AG216" s="14"/>
      <c r="AH216" s="14"/>
      <c r="AI216" s="75"/>
      <c r="AJ216" s="75"/>
      <c r="AK216" s="75"/>
      <c r="AL216" s="163"/>
      <c r="AM216" s="75"/>
      <c r="AN216" s="14"/>
      <c r="AO216" s="14"/>
      <c r="AP216" s="14"/>
      <c r="AQ216" s="14"/>
      <c r="AR216" s="14"/>
      <c r="AS216" s="14"/>
      <c r="AT216" s="14"/>
      <c r="AU216" s="14"/>
    </row>
    <row r="217" spans="7:47" ht="15">
      <c r="G217" s="14"/>
      <c r="H217" s="14"/>
      <c r="I217" s="14"/>
      <c r="J217" s="14"/>
      <c r="K217" s="163"/>
      <c r="L217" s="163"/>
      <c r="M217" s="163"/>
      <c r="N217" s="163"/>
      <c r="O217" s="314"/>
      <c r="P217" s="314"/>
      <c r="Q217" s="154"/>
      <c r="R217" s="154"/>
      <c r="S217" s="154"/>
      <c r="T217" s="163"/>
      <c r="U217" s="14"/>
      <c r="W217" s="14"/>
      <c r="X217" s="14"/>
      <c r="Y217" s="163"/>
      <c r="Z217" s="163"/>
      <c r="AA217" s="75"/>
      <c r="AB217" s="75"/>
      <c r="AC217" s="75"/>
      <c r="AD217" s="75"/>
      <c r="AE217" s="75"/>
      <c r="AF217" s="163"/>
      <c r="AG217" s="14"/>
      <c r="AH217" s="14"/>
      <c r="AI217" s="75"/>
      <c r="AJ217" s="75"/>
      <c r="AK217" s="75"/>
      <c r="AL217" s="163"/>
      <c r="AM217" s="75"/>
      <c r="AN217" s="14"/>
      <c r="AO217" s="14"/>
      <c r="AP217" s="14"/>
      <c r="AQ217" s="14"/>
      <c r="AR217" s="14"/>
      <c r="AS217" s="14"/>
      <c r="AT217" s="14"/>
      <c r="AU217" s="14"/>
    </row>
    <row r="218" spans="7:47" ht="15">
      <c r="G218" s="14"/>
      <c r="H218" s="14"/>
      <c r="I218" s="14"/>
      <c r="J218" s="14"/>
      <c r="K218" s="163"/>
      <c r="L218" s="163"/>
      <c r="M218" s="163"/>
      <c r="N218" s="163"/>
      <c r="O218" s="314"/>
      <c r="P218" s="314"/>
      <c r="Q218" s="154"/>
      <c r="R218" s="154"/>
      <c r="S218" s="154"/>
      <c r="T218" s="163"/>
      <c r="U218" s="14"/>
      <c r="W218" s="14"/>
      <c r="X218" s="14"/>
      <c r="Y218" s="163"/>
      <c r="Z218" s="163"/>
      <c r="AA218" s="75"/>
      <c r="AB218" s="75"/>
      <c r="AC218" s="75"/>
      <c r="AD218" s="75"/>
      <c r="AE218" s="75"/>
      <c r="AF218" s="163"/>
      <c r="AG218" s="14"/>
      <c r="AH218" s="14"/>
      <c r="AI218" s="75"/>
      <c r="AJ218" s="75"/>
      <c r="AK218" s="75"/>
      <c r="AL218" s="163"/>
      <c r="AM218" s="75"/>
      <c r="AN218" s="14"/>
      <c r="AO218" s="14"/>
      <c r="AP218" s="14"/>
      <c r="AQ218" s="14"/>
      <c r="AR218" s="14"/>
      <c r="AS218" s="14"/>
      <c r="AT218" s="14"/>
      <c r="AU218" s="14"/>
    </row>
    <row r="219" spans="7:47" ht="15">
      <c r="G219" s="14"/>
      <c r="H219" s="14"/>
      <c r="I219" s="14"/>
      <c r="J219" s="14"/>
      <c r="K219" s="163"/>
      <c r="L219" s="163"/>
      <c r="M219" s="163"/>
      <c r="N219" s="163"/>
      <c r="O219" s="314"/>
      <c r="P219" s="314"/>
      <c r="Q219" s="154"/>
      <c r="R219" s="154"/>
      <c r="S219" s="154"/>
      <c r="T219" s="163"/>
      <c r="U219" s="14"/>
      <c r="W219" s="14"/>
      <c r="X219" s="14"/>
      <c r="Y219" s="163"/>
      <c r="Z219" s="163"/>
      <c r="AA219" s="75"/>
      <c r="AB219" s="75"/>
      <c r="AC219" s="75"/>
      <c r="AD219" s="75"/>
      <c r="AE219" s="75"/>
      <c r="AF219" s="163"/>
      <c r="AG219" s="14"/>
      <c r="AH219" s="14"/>
      <c r="AI219" s="75"/>
      <c r="AJ219" s="75"/>
      <c r="AK219" s="75"/>
      <c r="AL219" s="163"/>
      <c r="AM219" s="75"/>
      <c r="AN219" s="14"/>
      <c r="AO219" s="14"/>
      <c r="AP219" s="14"/>
      <c r="AQ219" s="14"/>
      <c r="AR219" s="14"/>
      <c r="AS219" s="14"/>
      <c r="AT219" s="14"/>
      <c r="AU219" s="14"/>
    </row>
    <row r="220" spans="7:47" ht="15">
      <c r="G220" s="14"/>
      <c r="H220" s="14"/>
      <c r="I220" s="14"/>
      <c r="J220" s="14"/>
      <c r="K220" s="163"/>
      <c r="L220" s="163"/>
      <c r="M220" s="163"/>
      <c r="N220" s="163"/>
      <c r="O220" s="314"/>
      <c r="P220" s="314"/>
      <c r="Q220" s="154"/>
      <c r="R220" s="154"/>
      <c r="S220" s="154"/>
      <c r="T220" s="163"/>
      <c r="U220" s="14"/>
      <c r="W220" s="14"/>
      <c r="X220" s="14"/>
      <c r="Y220" s="163"/>
      <c r="Z220" s="163"/>
      <c r="AA220" s="75"/>
      <c r="AB220" s="75"/>
      <c r="AC220" s="75"/>
      <c r="AD220" s="75"/>
      <c r="AE220" s="75"/>
      <c r="AF220" s="163"/>
      <c r="AG220" s="14"/>
      <c r="AH220" s="14"/>
      <c r="AI220" s="75"/>
      <c r="AJ220" s="75"/>
      <c r="AK220" s="75"/>
      <c r="AL220" s="163"/>
      <c r="AM220" s="75"/>
      <c r="AN220" s="14"/>
      <c r="AO220" s="14"/>
      <c r="AP220" s="14"/>
      <c r="AQ220" s="14"/>
      <c r="AR220" s="14"/>
      <c r="AS220" s="14"/>
      <c r="AT220" s="14"/>
      <c r="AU220" s="14"/>
    </row>
    <row r="221" spans="7:47" ht="15">
      <c r="G221" s="14"/>
      <c r="H221" s="14"/>
      <c r="I221" s="14"/>
      <c r="J221" s="14"/>
      <c r="K221" s="163"/>
      <c r="L221" s="163"/>
      <c r="M221" s="163"/>
      <c r="N221" s="163"/>
      <c r="O221" s="314"/>
      <c r="P221" s="314"/>
      <c r="Q221" s="154"/>
      <c r="R221" s="154"/>
      <c r="S221" s="154"/>
      <c r="T221" s="163"/>
      <c r="U221" s="14"/>
      <c r="W221" s="14"/>
      <c r="X221" s="14"/>
      <c r="Y221" s="163"/>
      <c r="Z221" s="163"/>
      <c r="AA221" s="75"/>
      <c r="AB221" s="75"/>
      <c r="AC221" s="75"/>
      <c r="AD221" s="75"/>
      <c r="AE221" s="75"/>
      <c r="AF221" s="163"/>
      <c r="AG221" s="14"/>
      <c r="AH221" s="14"/>
      <c r="AI221" s="75"/>
      <c r="AJ221" s="75"/>
      <c r="AK221" s="75"/>
      <c r="AL221" s="163"/>
      <c r="AM221" s="75"/>
      <c r="AN221" s="14"/>
      <c r="AO221" s="14"/>
      <c r="AP221" s="14"/>
      <c r="AQ221" s="14"/>
      <c r="AR221" s="14"/>
      <c r="AS221" s="14"/>
      <c r="AT221" s="14"/>
      <c r="AU221" s="14"/>
    </row>
    <row r="222" spans="7:47" ht="15">
      <c r="G222" s="14"/>
      <c r="H222" s="14"/>
      <c r="I222" s="14"/>
      <c r="J222" s="14"/>
      <c r="K222" s="163"/>
      <c r="L222" s="163"/>
      <c r="M222" s="163"/>
      <c r="N222" s="163"/>
      <c r="O222" s="314"/>
      <c r="P222" s="314"/>
      <c r="Q222" s="154"/>
      <c r="R222" s="154"/>
      <c r="S222" s="154"/>
      <c r="T222" s="163"/>
      <c r="U222" s="14"/>
      <c r="W222" s="14"/>
      <c r="X222" s="14"/>
      <c r="Y222" s="163"/>
      <c r="Z222" s="163"/>
      <c r="AA222" s="75"/>
      <c r="AB222" s="75"/>
      <c r="AC222" s="75"/>
      <c r="AD222" s="75"/>
      <c r="AE222" s="75"/>
      <c r="AF222" s="163"/>
      <c r="AG222" s="14"/>
      <c r="AH222" s="14"/>
      <c r="AI222" s="75"/>
      <c r="AJ222" s="75"/>
      <c r="AK222" s="75"/>
      <c r="AL222" s="163"/>
      <c r="AM222" s="75"/>
      <c r="AN222" s="14"/>
      <c r="AO222" s="14"/>
      <c r="AP222" s="14"/>
      <c r="AQ222" s="14"/>
      <c r="AR222" s="14"/>
      <c r="AS222" s="14"/>
      <c r="AT222" s="14"/>
      <c r="AU222" s="14"/>
    </row>
    <row r="223" spans="7:47" ht="15">
      <c r="G223" s="14"/>
      <c r="H223" s="14"/>
      <c r="I223" s="14"/>
      <c r="J223" s="14"/>
      <c r="K223" s="163"/>
      <c r="L223" s="163"/>
      <c r="M223" s="163"/>
      <c r="N223" s="163"/>
      <c r="O223" s="314"/>
      <c r="P223" s="314"/>
      <c r="Q223" s="154"/>
      <c r="R223" s="154"/>
      <c r="S223" s="154"/>
      <c r="T223" s="163"/>
      <c r="U223" s="14"/>
      <c r="W223" s="14"/>
      <c r="X223" s="14"/>
      <c r="Y223" s="163"/>
      <c r="Z223" s="163"/>
      <c r="AA223" s="75"/>
      <c r="AB223" s="75"/>
      <c r="AC223" s="75"/>
      <c r="AD223" s="75"/>
      <c r="AE223" s="75"/>
      <c r="AF223" s="163"/>
      <c r="AG223" s="14"/>
      <c r="AH223" s="14"/>
      <c r="AI223" s="75"/>
      <c r="AJ223" s="75"/>
      <c r="AK223" s="75"/>
      <c r="AL223" s="163"/>
      <c r="AM223" s="75"/>
      <c r="AN223" s="14"/>
      <c r="AO223" s="14"/>
      <c r="AP223" s="14"/>
      <c r="AQ223" s="14"/>
      <c r="AR223" s="14"/>
      <c r="AS223" s="14"/>
      <c r="AT223" s="14"/>
      <c r="AU223" s="14"/>
    </row>
    <row r="224" spans="7:47" ht="15">
      <c r="G224" s="14"/>
      <c r="H224" s="14"/>
      <c r="I224" s="14"/>
      <c r="J224" s="14"/>
      <c r="K224" s="163"/>
      <c r="L224" s="163"/>
      <c r="M224" s="163"/>
      <c r="N224" s="163"/>
      <c r="O224" s="314"/>
      <c r="P224" s="314"/>
      <c r="Q224" s="154"/>
      <c r="R224" s="154"/>
      <c r="S224" s="154"/>
      <c r="T224" s="163"/>
      <c r="U224" s="14"/>
      <c r="W224" s="14"/>
      <c r="X224" s="14"/>
      <c r="Y224" s="163"/>
      <c r="Z224" s="163"/>
      <c r="AA224" s="75"/>
      <c r="AB224" s="75"/>
      <c r="AC224" s="75"/>
      <c r="AD224" s="75"/>
      <c r="AE224" s="75"/>
      <c r="AF224" s="163"/>
      <c r="AG224" s="14"/>
      <c r="AH224" s="14"/>
      <c r="AI224" s="75"/>
      <c r="AJ224" s="75"/>
      <c r="AK224" s="75"/>
      <c r="AL224" s="163"/>
      <c r="AM224" s="75"/>
      <c r="AN224" s="14"/>
      <c r="AO224" s="14"/>
      <c r="AP224" s="14"/>
      <c r="AQ224" s="14"/>
      <c r="AR224" s="14"/>
      <c r="AS224" s="14"/>
      <c r="AT224" s="14"/>
      <c r="AU224" s="14"/>
    </row>
    <row r="225" spans="7:47" ht="15">
      <c r="G225" s="14"/>
      <c r="H225" s="14"/>
      <c r="I225" s="14"/>
      <c r="J225" s="14"/>
      <c r="K225" s="163"/>
      <c r="L225" s="163"/>
      <c r="M225" s="163"/>
      <c r="N225" s="163"/>
      <c r="O225" s="314"/>
      <c r="P225" s="314"/>
      <c r="Q225" s="154"/>
      <c r="R225" s="154"/>
      <c r="S225" s="154"/>
      <c r="T225" s="163"/>
      <c r="U225" s="14"/>
      <c r="W225" s="14"/>
      <c r="X225" s="14"/>
      <c r="Y225" s="163"/>
      <c r="Z225" s="163"/>
      <c r="AA225" s="75"/>
      <c r="AB225" s="75"/>
      <c r="AC225" s="75"/>
      <c r="AD225" s="75"/>
      <c r="AE225" s="75"/>
      <c r="AF225" s="163"/>
      <c r="AG225" s="14"/>
      <c r="AH225" s="14"/>
      <c r="AI225" s="75"/>
      <c r="AJ225" s="75"/>
      <c r="AK225" s="75"/>
      <c r="AL225" s="163"/>
      <c r="AM225" s="75"/>
      <c r="AN225" s="14"/>
      <c r="AO225" s="14"/>
      <c r="AP225" s="14"/>
      <c r="AQ225" s="14"/>
      <c r="AR225" s="14"/>
      <c r="AS225" s="14"/>
      <c r="AT225" s="14"/>
      <c r="AU225" s="14"/>
    </row>
    <row r="226" spans="7:47" ht="15">
      <c r="G226" s="14"/>
      <c r="H226" s="14"/>
      <c r="I226" s="14"/>
      <c r="J226" s="14"/>
      <c r="K226" s="163"/>
      <c r="L226" s="163"/>
      <c r="M226" s="163"/>
      <c r="N226" s="163"/>
      <c r="O226" s="314"/>
      <c r="P226" s="314"/>
      <c r="Q226" s="154"/>
      <c r="R226" s="154"/>
      <c r="S226" s="154"/>
      <c r="T226" s="163"/>
      <c r="U226" s="14"/>
      <c r="W226" s="14"/>
      <c r="X226" s="14"/>
      <c r="Y226" s="163"/>
      <c r="Z226" s="163"/>
      <c r="AA226" s="75"/>
      <c r="AB226" s="75"/>
      <c r="AC226" s="75"/>
      <c r="AD226" s="75"/>
      <c r="AE226" s="75"/>
      <c r="AF226" s="163"/>
      <c r="AG226" s="14"/>
      <c r="AH226" s="14"/>
      <c r="AI226" s="75"/>
      <c r="AJ226" s="75"/>
      <c r="AK226" s="75"/>
      <c r="AL226" s="163"/>
      <c r="AM226" s="75"/>
      <c r="AN226" s="14"/>
      <c r="AO226" s="14"/>
      <c r="AP226" s="14"/>
      <c r="AQ226" s="14"/>
      <c r="AR226" s="14"/>
      <c r="AS226" s="14"/>
      <c r="AT226" s="14"/>
      <c r="AU226" s="14"/>
    </row>
    <row r="227" spans="7:47" ht="15">
      <c r="G227" s="14"/>
      <c r="H227" s="14"/>
      <c r="I227" s="14"/>
      <c r="J227" s="14"/>
      <c r="K227" s="163"/>
      <c r="L227" s="163"/>
      <c r="M227" s="163"/>
      <c r="N227" s="163"/>
      <c r="O227" s="314"/>
      <c r="P227" s="314"/>
      <c r="Q227" s="154"/>
      <c r="R227" s="154"/>
      <c r="S227" s="154"/>
      <c r="T227" s="163"/>
      <c r="U227" s="14"/>
      <c r="W227" s="14"/>
      <c r="X227" s="14"/>
      <c r="Y227" s="163"/>
      <c r="Z227" s="163"/>
      <c r="AA227" s="75"/>
      <c r="AB227" s="75"/>
      <c r="AC227" s="75"/>
      <c r="AD227" s="75"/>
      <c r="AE227" s="75"/>
      <c r="AF227" s="163"/>
      <c r="AG227" s="14"/>
      <c r="AH227" s="14"/>
      <c r="AI227" s="75"/>
      <c r="AJ227" s="75"/>
      <c r="AK227" s="75"/>
      <c r="AL227" s="163"/>
      <c r="AM227" s="75"/>
      <c r="AN227" s="14"/>
      <c r="AO227" s="14"/>
      <c r="AP227" s="14"/>
      <c r="AQ227" s="14"/>
      <c r="AR227" s="14"/>
      <c r="AS227" s="14"/>
      <c r="AT227" s="14"/>
      <c r="AU227" s="14"/>
    </row>
    <row r="228" spans="7:47" ht="15">
      <c r="G228" s="14"/>
      <c r="H228" s="14"/>
      <c r="I228" s="14"/>
      <c r="J228" s="14"/>
      <c r="K228" s="163"/>
      <c r="L228" s="163"/>
      <c r="M228" s="163"/>
      <c r="N228" s="163"/>
      <c r="O228" s="314"/>
      <c r="P228" s="314"/>
      <c r="Q228" s="154"/>
      <c r="R228" s="154"/>
      <c r="S228" s="154"/>
      <c r="T228" s="163"/>
      <c r="U228" s="14"/>
      <c r="W228" s="14"/>
      <c r="X228" s="14"/>
      <c r="Y228" s="163"/>
      <c r="Z228" s="163"/>
      <c r="AA228" s="75"/>
      <c r="AB228" s="75"/>
      <c r="AC228" s="75"/>
      <c r="AD228" s="75"/>
      <c r="AE228" s="75"/>
      <c r="AF228" s="163"/>
      <c r="AG228" s="14"/>
      <c r="AH228" s="14"/>
      <c r="AI228" s="75"/>
      <c r="AJ228" s="75"/>
      <c r="AK228" s="75"/>
      <c r="AL228" s="163"/>
      <c r="AM228" s="75"/>
      <c r="AN228" s="14"/>
      <c r="AO228" s="14"/>
      <c r="AP228" s="14"/>
      <c r="AQ228" s="14"/>
      <c r="AR228" s="14"/>
      <c r="AS228" s="14"/>
      <c r="AT228" s="14"/>
      <c r="AU228" s="14"/>
    </row>
    <row r="229" spans="7:47" ht="15">
      <c r="G229" s="14"/>
      <c r="H229" s="14"/>
      <c r="I229" s="14"/>
      <c r="J229" s="14"/>
      <c r="K229" s="163"/>
      <c r="L229" s="163"/>
      <c r="M229" s="163"/>
      <c r="N229" s="163"/>
      <c r="O229" s="314"/>
      <c r="P229" s="314"/>
      <c r="Q229" s="154"/>
      <c r="R229" s="154"/>
      <c r="S229" s="154"/>
      <c r="T229" s="163"/>
      <c r="U229" s="14"/>
      <c r="W229" s="14"/>
      <c r="X229" s="14"/>
      <c r="Y229" s="163"/>
      <c r="Z229" s="163"/>
      <c r="AA229" s="75"/>
      <c r="AB229" s="75"/>
      <c r="AC229" s="75"/>
      <c r="AD229" s="75"/>
      <c r="AE229" s="75"/>
      <c r="AF229" s="163"/>
      <c r="AG229" s="14"/>
      <c r="AH229" s="14"/>
      <c r="AI229" s="75"/>
      <c r="AJ229" s="75"/>
      <c r="AK229" s="75"/>
      <c r="AL229" s="163"/>
      <c r="AM229" s="75"/>
      <c r="AN229" s="14"/>
      <c r="AO229" s="14"/>
      <c r="AP229" s="14"/>
      <c r="AQ229" s="14"/>
      <c r="AR229" s="14"/>
      <c r="AS229" s="14"/>
      <c r="AT229" s="14"/>
      <c r="AU229" s="14"/>
    </row>
    <row r="230" spans="7:47" ht="15">
      <c r="G230" s="14"/>
      <c r="H230" s="14"/>
      <c r="I230" s="14"/>
      <c r="J230" s="14"/>
      <c r="K230" s="163"/>
      <c r="L230" s="163"/>
      <c r="M230" s="163"/>
      <c r="N230" s="163"/>
      <c r="O230" s="314"/>
      <c r="P230" s="314"/>
      <c r="Q230" s="154"/>
      <c r="R230" s="154"/>
      <c r="S230" s="154"/>
      <c r="T230" s="163"/>
      <c r="U230" s="14"/>
      <c r="W230" s="14"/>
      <c r="X230" s="14"/>
      <c r="Y230" s="163"/>
      <c r="Z230" s="163"/>
      <c r="AA230" s="75"/>
      <c r="AB230" s="75"/>
      <c r="AC230" s="75"/>
      <c r="AD230" s="75"/>
      <c r="AE230" s="75"/>
      <c r="AF230" s="163"/>
      <c r="AG230" s="14"/>
      <c r="AH230" s="14"/>
      <c r="AI230" s="75"/>
      <c r="AJ230" s="75"/>
      <c r="AK230" s="75"/>
      <c r="AL230" s="163"/>
      <c r="AM230" s="75"/>
      <c r="AN230" s="14"/>
      <c r="AO230" s="14"/>
      <c r="AP230" s="14"/>
      <c r="AQ230" s="14"/>
      <c r="AR230" s="14"/>
      <c r="AS230" s="14"/>
      <c r="AT230" s="14"/>
      <c r="AU230" s="14"/>
    </row>
    <row r="231" spans="7:47" ht="15">
      <c r="G231" s="14"/>
      <c r="H231" s="14"/>
      <c r="I231" s="14"/>
      <c r="J231" s="14"/>
      <c r="K231" s="163"/>
      <c r="L231" s="163"/>
      <c r="M231" s="163"/>
      <c r="N231" s="163"/>
      <c r="O231" s="314"/>
      <c r="P231" s="314"/>
      <c r="Q231" s="154"/>
      <c r="R231" s="154"/>
      <c r="S231" s="154"/>
      <c r="T231" s="163"/>
      <c r="U231" s="14"/>
      <c r="W231" s="14"/>
      <c r="X231" s="14"/>
      <c r="Y231" s="163"/>
      <c r="Z231" s="163"/>
      <c r="AA231" s="75"/>
      <c r="AB231" s="75"/>
      <c r="AC231" s="75"/>
      <c r="AD231" s="75"/>
      <c r="AE231" s="75"/>
      <c r="AF231" s="163"/>
      <c r="AG231" s="14"/>
      <c r="AH231" s="14"/>
      <c r="AI231" s="75"/>
      <c r="AJ231" s="75"/>
      <c r="AK231" s="75"/>
      <c r="AL231" s="163"/>
      <c r="AM231" s="75"/>
      <c r="AN231" s="14"/>
      <c r="AO231" s="14"/>
      <c r="AP231" s="14"/>
      <c r="AQ231" s="14"/>
      <c r="AR231" s="14"/>
      <c r="AS231" s="14"/>
      <c r="AT231" s="14"/>
      <c r="AU231" s="14"/>
    </row>
    <row r="232" spans="7:47" ht="15">
      <c r="G232" s="14"/>
      <c r="H232" s="14"/>
      <c r="I232" s="14"/>
      <c r="J232" s="14"/>
      <c r="K232" s="163"/>
      <c r="L232" s="163"/>
      <c r="M232" s="163"/>
      <c r="N232" s="163"/>
      <c r="O232" s="314"/>
      <c r="P232" s="314"/>
      <c r="Q232" s="154"/>
      <c r="R232" s="154"/>
      <c r="S232" s="154"/>
      <c r="T232" s="163"/>
      <c r="U232" s="14"/>
      <c r="W232" s="14"/>
      <c r="X232" s="14"/>
      <c r="Y232" s="163"/>
      <c r="Z232" s="163"/>
      <c r="AA232" s="75"/>
      <c r="AB232" s="75"/>
      <c r="AC232" s="75"/>
      <c r="AD232" s="75"/>
      <c r="AE232" s="75"/>
      <c r="AF232" s="163"/>
      <c r="AG232" s="14"/>
      <c r="AH232" s="14"/>
      <c r="AI232" s="75"/>
      <c r="AJ232" s="75"/>
      <c r="AK232" s="75"/>
      <c r="AL232" s="163"/>
      <c r="AM232" s="75"/>
      <c r="AN232" s="14"/>
      <c r="AO232" s="14"/>
      <c r="AP232" s="14"/>
      <c r="AQ232" s="14"/>
      <c r="AR232" s="14"/>
      <c r="AS232" s="14"/>
      <c r="AT232" s="14"/>
      <c r="AU232" s="14"/>
    </row>
    <row r="233" spans="7:47" ht="15">
      <c r="G233" s="14"/>
      <c r="H233" s="14"/>
      <c r="I233" s="14"/>
      <c r="J233" s="14"/>
      <c r="K233" s="163"/>
      <c r="L233" s="163"/>
      <c r="M233" s="163"/>
      <c r="N233" s="163"/>
      <c r="O233" s="314"/>
      <c r="P233" s="314"/>
      <c r="Q233" s="154"/>
      <c r="R233" s="154"/>
      <c r="S233" s="154"/>
      <c r="T233" s="163"/>
      <c r="U233" s="14"/>
      <c r="W233" s="14"/>
      <c r="X233" s="14"/>
      <c r="Y233" s="163"/>
      <c r="Z233" s="163"/>
      <c r="AA233" s="75"/>
      <c r="AB233" s="75"/>
      <c r="AC233" s="75"/>
      <c r="AD233" s="75"/>
      <c r="AE233" s="75"/>
      <c r="AF233" s="163"/>
      <c r="AG233" s="14"/>
      <c r="AH233" s="14"/>
      <c r="AI233" s="75"/>
      <c r="AJ233" s="75"/>
      <c r="AK233" s="75"/>
      <c r="AL233" s="163"/>
      <c r="AM233" s="75"/>
      <c r="AN233" s="14"/>
      <c r="AO233" s="14"/>
      <c r="AP233" s="14"/>
      <c r="AQ233" s="14"/>
      <c r="AR233" s="14"/>
      <c r="AS233" s="14"/>
      <c r="AT233" s="14"/>
      <c r="AU233" s="14"/>
    </row>
    <row r="234" spans="7:47" ht="15">
      <c r="G234" s="14"/>
      <c r="H234" s="14"/>
      <c r="I234" s="14"/>
      <c r="J234" s="14"/>
      <c r="K234" s="163"/>
      <c r="L234" s="163"/>
      <c r="M234" s="163"/>
      <c r="N234" s="163"/>
      <c r="O234" s="314"/>
      <c r="P234" s="314"/>
      <c r="Q234" s="154"/>
      <c r="R234" s="154"/>
      <c r="S234" s="154"/>
      <c r="T234" s="163"/>
      <c r="U234" s="14"/>
      <c r="W234" s="14"/>
      <c r="X234" s="14"/>
      <c r="Y234" s="163"/>
      <c r="Z234" s="163"/>
      <c r="AA234" s="75"/>
      <c r="AB234" s="75"/>
      <c r="AC234" s="75"/>
      <c r="AD234" s="75"/>
      <c r="AE234" s="75"/>
      <c r="AF234" s="163"/>
      <c r="AG234" s="14"/>
      <c r="AH234" s="14"/>
      <c r="AI234" s="75"/>
      <c r="AJ234" s="75"/>
      <c r="AK234" s="75"/>
      <c r="AL234" s="163"/>
      <c r="AM234" s="75"/>
      <c r="AN234" s="14"/>
      <c r="AO234" s="14"/>
      <c r="AP234" s="14"/>
      <c r="AQ234" s="14"/>
      <c r="AR234" s="14"/>
      <c r="AS234" s="14"/>
      <c r="AT234" s="14"/>
      <c r="AU234" s="14"/>
    </row>
    <row r="235" spans="7:47" ht="15">
      <c r="G235" s="14"/>
      <c r="H235" s="14"/>
      <c r="I235" s="14"/>
      <c r="J235" s="14"/>
      <c r="K235" s="163"/>
      <c r="L235" s="163"/>
      <c r="M235" s="163"/>
      <c r="N235" s="163"/>
      <c r="O235" s="314"/>
      <c r="P235" s="314"/>
      <c r="Q235" s="154"/>
      <c r="R235" s="154"/>
      <c r="S235" s="154"/>
      <c r="T235" s="163"/>
      <c r="U235" s="14"/>
      <c r="W235" s="14"/>
      <c r="X235" s="14"/>
      <c r="Y235" s="163"/>
      <c r="Z235" s="163"/>
      <c r="AA235" s="75"/>
      <c r="AB235" s="75"/>
      <c r="AC235" s="75"/>
      <c r="AD235" s="75"/>
      <c r="AE235" s="75"/>
      <c r="AF235" s="163"/>
      <c r="AG235" s="14"/>
      <c r="AH235" s="14"/>
      <c r="AI235" s="75"/>
      <c r="AJ235" s="75"/>
      <c r="AK235" s="75"/>
      <c r="AL235" s="163"/>
      <c r="AM235" s="75"/>
      <c r="AN235" s="14"/>
      <c r="AO235" s="14"/>
      <c r="AP235" s="14"/>
      <c r="AQ235" s="14"/>
      <c r="AR235" s="14"/>
      <c r="AS235" s="14"/>
      <c r="AT235" s="14"/>
      <c r="AU235" s="14"/>
    </row>
    <row r="236" spans="7:47" ht="15">
      <c r="G236" s="14"/>
      <c r="H236" s="14"/>
      <c r="I236" s="14"/>
      <c r="J236" s="14"/>
      <c r="K236" s="163"/>
      <c r="L236" s="163"/>
      <c r="M236" s="163"/>
      <c r="N236" s="163"/>
      <c r="O236" s="314"/>
      <c r="P236" s="314"/>
      <c r="Q236" s="154"/>
      <c r="R236" s="154"/>
      <c r="S236" s="154"/>
      <c r="T236" s="163"/>
      <c r="U236" s="14"/>
      <c r="W236" s="14"/>
      <c r="X236" s="14"/>
      <c r="Y236" s="163"/>
      <c r="Z236" s="163"/>
      <c r="AA236" s="75"/>
      <c r="AB236" s="75"/>
      <c r="AC236" s="75"/>
      <c r="AD236" s="75"/>
      <c r="AE236" s="75"/>
      <c r="AF236" s="163"/>
      <c r="AG236" s="14"/>
      <c r="AH236" s="14"/>
      <c r="AI236" s="75"/>
      <c r="AJ236" s="75"/>
      <c r="AK236" s="75"/>
      <c r="AL236" s="163"/>
      <c r="AM236" s="75"/>
      <c r="AN236" s="14"/>
      <c r="AO236" s="14"/>
      <c r="AP236" s="14"/>
      <c r="AQ236" s="14"/>
      <c r="AR236" s="14"/>
      <c r="AS236" s="14"/>
      <c r="AT236" s="14"/>
      <c r="AU236" s="14"/>
    </row>
    <row r="237" spans="7:47" ht="15">
      <c r="G237" s="14"/>
      <c r="H237" s="14"/>
      <c r="I237" s="14"/>
      <c r="J237" s="14"/>
      <c r="K237" s="163"/>
      <c r="L237" s="163"/>
      <c r="M237" s="163"/>
      <c r="N237" s="163"/>
      <c r="O237" s="314"/>
      <c r="P237" s="314"/>
      <c r="Q237" s="154"/>
      <c r="R237" s="154"/>
      <c r="S237" s="154"/>
      <c r="T237" s="163"/>
      <c r="U237" s="14"/>
      <c r="W237" s="14"/>
      <c r="X237" s="14"/>
      <c r="Y237" s="163"/>
      <c r="Z237" s="163"/>
      <c r="AA237" s="75"/>
      <c r="AB237" s="75"/>
      <c r="AC237" s="75"/>
      <c r="AD237" s="75"/>
      <c r="AE237" s="75"/>
      <c r="AF237" s="163"/>
      <c r="AG237" s="14"/>
      <c r="AH237" s="14"/>
      <c r="AI237" s="75"/>
      <c r="AJ237" s="75"/>
      <c r="AK237" s="75"/>
      <c r="AL237" s="163"/>
      <c r="AM237" s="75"/>
      <c r="AN237" s="14"/>
      <c r="AO237" s="14"/>
      <c r="AP237" s="14"/>
      <c r="AQ237" s="14"/>
      <c r="AR237" s="14"/>
      <c r="AS237" s="14"/>
      <c r="AT237" s="14"/>
      <c r="AU237" s="14"/>
    </row>
    <row r="238" spans="7:47" ht="15">
      <c r="G238" s="14"/>
      <c r="H238" s="14"/>
      <c r="I238" s="14"/>
      <c r="J238" s="14"/>
      <c r="K238" s="163"/>
      <c r="L238" s="163"/>
      <c r="M238" s="163"/>
      <c r="N238" s="163"/>
      <c r="O238" s="314"/>
      <c r="P238" s="314"/>
      <c r="Q238" s="154"/>
      <c r="R238" s="154"/>
      <c r="S238" s="154"/>
      <c r="T238" s="163"/>
      <c r="U238" s="14"/>
      <c r="W238" s="14"/>
      <c r="X238" s="14"/>
      <c r="Y238" s="163"/>
      <c r="Z238" s="163"/>
      <c r="AA238" s="75"/>
      <c r="AB238" s="75"/>
      <c r="AC238" s="75"/>
      <c r="AD238" s="75"/>
      <c r="AE238" s="75"/>
      <c r="AF238" s="163"/>
      <c r="AG238" s="14"/>
      <c r="AH238" s="14"/>
      <c r="AI238" s="75"/>
      <c r="AJ238" s="75"/>
      <c r="AK238" s="75"/>
      <c r="AL238" s="163"/>
      <c r="AM238" s="75"/>
      <c r="AN238" s="14"/>
      <c r="AO238" s="14"/>
      <c r="AP238" s="14"/>
      <c r="AQ238" s="14"/>
      <c r="AR238" s="14"/>
      <c r="AS238" s="14"/>
      <c r="AT238" s="14"/>
      <c r="AU238" s="14"/>
    </row>
    <row r="239" spans="7:47" ht="15">
      <c r="G239" s="14"/>
      <c r="H239" s="14"/>
      <c r="I239" s="14"/>
      <c r="J239" s="14"/>
      <c r="K239" s="163"/>
      <c r="L239" s="163"/>
      <c r="M239" s="163"/>
      <c r="N239" s="163"/>
      <c r="O239" s="314"/>
      <c r="P239" s="314"/>
      <c r="Q239" s="154"/>
      <c r="R239" s="154"/>
      <c r="S239" s="154"/>
      <c r="T239" s="163"/>
      <c r="U239" s="14"/>
      <c r="W239" s="14"/>
      <c r="X239" s="14"/>
      <c r="Y239" s="163"/>
      <c r="Z239" s="163"/>
      <c r="AA239" s="75"/>
      <c r="AB239" s="75"/>
      <c r="AC239" s="75"/>
      <c r="AD239" s="75"/>
      <c r="AE239" s="75"/>
      <c r="AF239" s="163"/>
      <c r="AG239" s="14"/>
      <c r="AH239" s="14"/>
      <c r="AI239" s="75"/>
      <c r="AJ239" s="75"/>
      <c r="AK239" s="75"/>
      <c r="AL239" s="163"/>
      <c r="AM239" s="75"/>
      <c r="AN239" s="14"/>
      <c r="AO239" s="14"/>
      <c r="AP239" s="14"/>
      <c r="AQ239" s="14"/>
      <c r="AR239" s="14"/>
      <c r="AS239" s="14"/>
      <c r="AT239" s="14"/>
      <c r="AU239" s="14"/>
    </row>
    <row r="240" spans="7:47" ht="15">
      <c r="G240" s="14"/>
      <c r="H240" s="14"/>
      <c r="I240" s="14"/>
      <c r="J240" s="14"/>
      <c r="K240" s="163"/>
      <c r="L240" s="163"/>
      <c r="M240" s="163"/>
      <c r="N240" s="163"/>
      <c r="O240" s="314"/>
      <c r="P240" s="314"/>
      <c r="Q240" s="154"/>
      <c r="R240" s="154"/>
      <c r="S240" s="154"/>
      <c r="T240" s="163"/>
      <c r="U240" s="14"/>
      <c r="W240" s="14"/>
      <c r="X240" s="14"/>
      <c r="Y240" s="163"/>
      <c r="Z240" s="163"/>
      <c r="AA240" s="75"/>
      <c r="AB240" s="75"/>
      <c r="AC240" s="75"/>
      <c r="AD240" s="75"/>
      <c r="AE240" s="75"/>
      <c r="AF240" s="163"/>
      <c r="AG240" s="14"/>
      <c r="AH240" s="14"/>
      <c r="AI240" s="75"/>
      <c r="AJ240" s="75"/>
      <c r="AK240" s="75"/>
      <c r="AL240" s="163"/>
      <c r="AM240" s="75"/>
      <c r="AN240" s="14"/>
      <c r="AO240" s="14"/>
      <c r="AP240" s="14"/>
      <c r="AQ240" s="14"/>
      <c r="AR240" s="14"/>
      <c r="AS240" s="14"/>
      <c r="AT240" s="14"/>
      <c r="AU240" s="14"/>
    </row>
    <row r="241" spans="7:47" ht="15">
      <c r="G241" s="14"/>
      <c r="H241" s="14"/>
      <c r="I241" s="14"/>
      <c r="J241" s="14"/>
      <c r="K241" s="163"/>
      <c r="L241" s="163"/>
      <c r="M241" s="163"/>
      <c r="N241" s="163"/>
      <c r="O241" s="314"/>
      <c r="P241" s="314"/>
      <c r="Q241" s="154"/>
      <c r="R241" s="154"/>
      <c r="S241" s="154"/>
      <c r="T241" s="163"/>
      <c r="U241" s="14"/>
      <c r="W241" s="14"/>
      <c r="X241" s="14"/>
      <c r="Y241" s="163"/>
      <c r="Z241" s="163"/>
      <c r="AA241" s="75"/>
      <c r="AB241" s="75"/>
      <c r="AC241" s="75"/>
      <c r="AD241" s="75"/>
      <c r="AE241" s="75"/>
      <c r="AF241" s="163"/>
      <c r="AG241" s="14"/>
      <c r="AH241" s="14"/>
      <c r="AI241" s="75"/>
      <c r="AJ241" s="75"/>
      <c r="AK241" s="75"/>
      <c r="AL241" s="163"/>
      <c r="AM241" s="75"/>
      <c r="AN241" s="14"/>
      <c r="AO241" s="14"/>
      <c r="AP241" s="14"/>
      <c r="AQ241" s="14"/>
      <c r="AR241" s="14"/>
      <c r="AS241" s="14"/>
      <c r="AT241" s="14"/>
      <c r="AU241" s="14"/>
    </row>
    <row r="242" spans="7:47" ht="15">
      <c r="G242" s="14"/>
      <c r="H242" s="14"/>
      <c r="I242" s="14"/>
      <c r="J242" s="14"/>
      <c r="K242" s="163"/>
      <c r="L242" s="163"/>
      <c r="M242" s="163"/>
      <c r="N242" s="163"/>
      <c r="O242" s="314"/>
      <c r="P242" s="314"/>
      <c r="Q242" s="154"/>
      <c r="R242" s="154"/>
      <c r="S242" s="154"/>
      <c r="T242" s="163"/>
      <c r="U242" s="14"/>
      <c r="W242" s="14"/>
      <c r="X242" s="14"/>
      <c r="Y242" s="163"/>
      <c r="Z242" s="163"/>
      <c r="AA242" s="75"/>
      <c r="AB242" s="75"/>
      <c r="AC242" s="75"/>
      <c r="AD242" s="75"/>
      <c r="AE242" s="75"/>
      <c r="AF242" s="163"/>
      <c r="AG242" s="14"/>
      <c r="AH242" s="14"/>
      <c r="AI242" s="75"/>
      <c r="AJ242" s="75"/>
      <c r="AK242" s="75"/>
      <c r="AL242" s="163"/>
      <c r="AM242" s="75"/>
      <c r="AN242" s="14"/>
      <c r="AO242" s="14"/>
      <c r="AP242" s="14"/>
      <c r="AQ242" s="14"/>
      <c r="AR242" s="14"/>
      <c r="AS242" s="14"/>
      <c r="AT242" s="14"/>
      <c r="AU242" s="14"/>
    </row>
    <row r="243" spans="7:47" ht="15">
      <c r="G243" s="14"/>
      <c r="H243" s="14"/>
      <c r="I243" s="14"/>
      <c r="J243" s="14"/>
      <c r="K243" s="163"/>
      <c r="L243" s="163"/>
      <c r="M243" s="163"/>
      <c r="N243" s="163"/>
      <c r="O243" s="314"/>
      <c r="P243" s="314"/>
      <c r="Q243" s="154"/>
      <c r="R243" s="154"/>
      <c r="S243" s="154"/>
      <c r="T243" s="163"/>
      <c r="U243" s="14"/>
      <c r="W243" s="14"/>
      <c r="X243" s="14"/>
      <c r="Y243" s="163"/>
      <c r="Z243" s="163"/>
      <c r="AA243" s="75"/>
      <c r="AB243" s="75"/>
      <c r="AC243" s="75"/>
      <c r="AD243" s="75"/>
      <c r="AE243" s="75"/>
      <c r="AF243" s="163"/>
      <c r="AG243" s="14"/>
      <c r="AH243" s="14"/>
      <c r="AI243" s="75"/>
      <c r="AJ243" s="75"/>
      <c r="AK243" s="75"/>
      <c r="AL243" s="163"/>
      <c r="AM243" s="75"/>
      <c r="AN243" s="14"/>
      <c r="AO243" s="14"/>
      <c r="AP243" s="14"/>
      <c r="AQ243" s="14"/>
      <c r="AR243" s="14"/>
      <c r="AS243" s="14"/>
      <c r="AT243" s="14"/>
      <c r="AU243" s="14"/>
    </row>
    <row r="244" spans="7:47" ht="15">
      <c r="G244" s="14"/>
      <c r="H244" s="14"/>
      <c r="I244" s="14"/>
      <c r="J244" s="14"/>
      <c r="K244" s="163"/>
      <c r="L244" s="163"/>
      <c r="M244" s="163"/>
      <c r="N244" s="163"/>
      <c r="O244" s="314"/>
      <c r="P244" s="314"/>
      <c r="Q244" s="154"/>
      <c r="R244" s="154"/>
      <c r="S244" s="154"/>
      <c r="T244" s="163"/>
      <c r="U244" s="14"/>
      <c r="W244" s="14"/>
      <c r="X244" s="14"/>
      <c r="Y244" s="163"/>
      <c r="Z244" s="163"/>
      <c r="AA244" s="75"/>
      <c r="AB244" s="75"/>
      <c r="AC244" s="75"/>
      <c r="AD244" s="75"/>
      <c r="AE244" s="75"/>
      <c r="AF244" s="163"/>
      <c r="AG244" s="14"/>
      <c r="AH244" s="14"/>
      <c r="AI244" s="75"/>
      <c r="AJ244" s="75"/>
      <c r="AK244" s="75"/>
      <c r="AL244" s="163"/>
      <c r="AM244" s="75"/>
      <c r="AN244" s="14"/>
      <c r="AO244" s="14"/>
      <c r="AP244" s="14"/>
      <c r="AQ244" s="14"/>
      <c r="AR244" s="14"/>
      <c r="AS244" s="14"/>
      <c r="AT244" s="14"/>
      <c r="AU244" s="14"/>
    </row>
    <row r="245" spans="7:47" ht="15">
      <c r="G245" s="14"/>
      <c r="H245" s="14"/>
      <c r="I245" s="14"/>
      <c r="J245" s="14"/>
      <c r="K245" s="163"/>
      <c r="L245" s="163"/>
      <c r="M245" s="163"/>
      <c r="N245" s="163"/>
      <c r="O245" s="314"/>
      <c r="P245" s="314"/>
      <c r="Q245" s="154"/>
      <c r="R245" s="154"/>
      <c r="S245" s="154"/>
      <c r="T245" s="163"/>
      <c r="U245" s="14"/>
      <c r="W245" s="14"/>
      <c r="X245" s="14"/>
      <c r="Y245" s="163"/>
      <c r="Z245" s="163"/>
      <c r="AA245" s="75"/>
      <c r="AB245" s="75"/>
      <c r="AC245" s="75"/>
      <c r="AD245" s="75"/>
      <c r="AE245" s="75"/>
      <c r="AF245" s="163"/>
      <c r="AG245" s="14"/>
      <c r="AH245" s="14"/>
      <c r="AI245" s="75"/>
      <c r="AJ245" s="75"/>
      <c r="AK245" s="75"/>
      <c r="AL245" s="163"/>
      <c r="AM245" s="75"/>
      <c r="AN245" s="14"/>
      <c r="AO245" s="14"/>
      <c r="AP245" s="14"/>
      <c r="AQ245" s="14"/>
      <c r="AR245" s="14"/>
      <c r="AS245" s="14"/>
      <c r="AT245" s="14"/>
      <c r="AU245" s="14"/>
    </row>
    <row r="246" spans="7:47" ht="15">
      <c r="G246" s="14"/>
      <c r="H246" s="14"/>
      <c r="I246" s="14"/>
      <c r="J246" s="14"/>
      <c r="K246" s="163"/>
      <c r="L246" s="163"/>
      <c r="M246" s="163"/>
      <c r="N246" s="163"/>
      <c r="O246" s="314"/>
      <c r="P246" s="314"/>
      <c r="Q246" s="154"/>
      <c r="R246" s="154"/>
      <c r="S246" s="154"/>
      <c r="T246" s="163"/>
      <c r="U246" s="14"/>
      <c r="W246" s="14"/>
      <c r="X246" s="14"/>
      <c r="Y246" s="163"/>
      <c r="Z246" s="163"/>
      <c r="AA246" s="75"/>
      <c r="AB246" s="75"/>
      <c r="AC246" s="75"/>
      <c r="AD246" s="75"/>
      <c r="AE246" s="75"/>
      <c r="AF246" s="163"/>
      <c r="AG246" s="14"/>
      <c r="AH246" s="14"/>
      <c r="AI246" s="75"/>
      <c r="AJ246" s="75"/>
      <c r="AK246" s="75"/>
      <c r="AL246" s="163"/>
      <c r="AM246" s="75"/>
      <c r="AN246" s="14"/>
      <c r="AO246" s="14"/>
      <c r="AP246" s="14"/>
      <c r="AQ246" s="14"/>
      <c r="AR246" s="14"/>
      <c r="AS246" s="14"/>
      <c r="AT246" s="14"/>
      <c r="AU246" s="14"/>
    </row>
    <row r="247" spans="7:47" ht="15">
      <c r="G247" s="14"/>
      <c r="H247" s="14"/>
      <c r="I247" s="14"/>
      <c r="J247" s="14"/>
      <c r="K247" s="163"/>
      <c r="L247" s="163"/>
      <c r="M247" s="163"/>
      <c r="N247" s="163"/>
      <c r="O247" s="314"/>
      <c r="P247" s="314"/>
      <c r="Q247" s="154"/>
      <c r="R247" s="154"/>
      <c r="S247" s="154"/>
      <c r="T247" s="163"/>
      <c r="U247" s="14"/>
      <c r="W247" s="14"/>
      <c r="X247" s="14"/>
      <c r="Y247" s="163"/>
      <c r="Z247" s="163"/>
      <c r="AA247" s="75"/>
      <c r="AB247" s="75"/>
      <c r="AC247" s="75"/>
      <c r="AD247" s="75"/>
      <c r="AE247" s="75"/>
      <c r="AF247" s="163"/>
      <c r="AG247" s="14"/>
      <c r="AH247" s="14"/>
      <c r="AI247" s="75"/>
      <c r="AJ247" s="75"/>
      <c r="AK247" s="75"/>
      <c r="AL247" s="163"/>
      <c r="AM247" s="75"/>
      <c r="AN247" s="14"/>
      <c r="AO247" s="14"/>
      <c r="AP247" s="14"/>
      <c r="AQ247" s="14"/>
      <c r="AR247" s="14"/>
      <c r="AS247" s="14"/>
      <c r="AT247" s="14"/>
      <c r="AU247" s="14"/>
    </row>
    <row r="248" spans="7:47" ht="15">
      <c r="G248" s="14"/>
      <c r="H248" s="14"/>
      <c r="I248" s="14"/>
      <c r="J248" s="14"/>
      <c r="K248" s="163"/>
      <c r="L248" s="163"/>
      <c r="M248" s="163"/>
      <c r="N248" s="163"/>
      <c r="O248" s="314"/>
      <c r="P248" s="314"/>
      <c r="Q248" s="154"/>
      <c r="R248" s="154"/>
      <c r="S248" s="154"/>
      <c r="T248" s="163"/>
      <c r="U248" s="14"/>
      <c r="W248" s="14"/>
      <c r="X248" s="14"/>
      <c r="Y248" s="163"/>
      <c r="Z248" s="163"/>
      <c r="AA248" s="75"/>
      <c r="AB248" s="75"/>
      <c r="AC248" s="75"/>
      <c r="AD248" s="75"/>
      <c r="AE248" s="75"/>
      <c r="AF248" s="163"/>
      <c r="AG248" s="14"/>
      <c r="AH248" s="14"/>
      <c r="AI248" s="75"/>
      <c r="AJ248" s="75"/>
      <c r="AK248" s="75"/>
      <c r="AL248" s="163"/>
      <c r="AM248" s="75"/>
      <c r="AN248" s="14"/>
      <c r="AO248" s="14"/>
      <c r="AP248" s="14"/>
      <c r="AQ248" s="14"/>
      <c r="AR248" s="14"/>
      <c r="AS248" s="14"/>
      <c r="AT248" s="14"/>
      <c r="AU248" s="14"/>
    </row>
    <row r="249" spans="7:47" ht="15">
      <c r="G249" s="14"/>
      <c r="H249" s="14"/>
      <c r="I249" s="14"/>
      <c r="J249" s="14"/>
      <c r="K249" s="163"/>
      <c r="L249" s="163"/>
      <c r="M249" s="163"/>
      <c r="N249" s="163"/>
      <c r="O249" s="314"/>
      <c r="P249" s="314"/>
      <c r="Q249" s="154"/>
      <c r="R249" s="154"/>
      <c r="S249" s="154"/>
      <c r="T249" s="163"/>
      <c r="U249" s="14"/>
      <c r="W249" s="14"/>
      <c r="X249" s="14"/>
      <c r="Y249" s="163"/>
      <c r="Z249" s="163"/>
      <c r="AA249" s="75"/>
      <c r="AB249" s="75"/>
      <c r="AC249" s="75"/>
      <c r="AD249" s="75"/>
      <c r="AE249" s="75"/>
      <c r="AF249" s="163"/>
      <c r="AG249" s="14"/>
      <c r="AH249" s="14"/>
      <c r="AI249" s="75"/>
      <c r="AJ249" s="75"/>
      <c r="AK249" s="75"/>
      <c r="AL249" s="163"/>
      <c r="AM249" s="75"/>
      <c r="AN249" s="14"/>
      <c r="AO249" s="14"/>
      <c r="AP249" s="14"/>
      <c r="AQ249" s="14"/>
      <c r="AR249" s="14"/>
      <c r="AS249" s="14"/>
      <c r="AT249" s="14"/>
      <c r="AU249" s="14"/>
    </row>
    <row r="250" spans="7:47" ht="15">
      <c r="G250" s="14"/>
      <c r="H250" s="14"/>
      <c r="I250" s="14"/>
      <c r="J250" s="14"/>
      <c r="K250" s="163"/>
      <c r="L250" s="163"/>
      <c r="M250" s="163"/>
      <c r="N250" s="163"/>
      <c r="O250" s="314"/>
      <c r="P250" s="314"/>
      <c r="Q250" s="154"/>
      <c r="R250" s="154"/>
      <c r="S250" s="154"/>
      <c r="T250" s="163"/>
      <c r="U250" s="14"/>
      <c r="W250" s="14"/>
      <c r="X250" s="14"/>
      <c r="Y250" s="163"/>
      <c r="Z250" s="163"/>
      <c r="AA250" s="75"/>
      <c r="AB250" s="75"/>
      <c r="AC250" s="75"/>
      <c r="AD250" s="75"/>
      <c r="AE250" s="75"/>
      <c r="AF250" s="163"/>
      <c r="AG250" s="14"/>
      <c r="AH250" s="14"/>
      <c r="AI250" s="75"/>
      <c r="AJ250" s="75"/>
      <c r="AK250" s="75"/>
      <c r="AL250" s="163"/>
      <c r="AM250" s="75"/>
      <c r="AN250" s="14"/>
      <c r="AO250" s="14"/>
      <c r="AP250" s="14"/>
      <c r="AQ250" s="14"/>
      <c r="AR250" s="14"/>
      <c r="AS250" s="14"/>
      <c r="AT250" s="14"/>
      <c r="AU250" s="14"/>
    </row>
    <row r="251" spans="7:47" ht="15">
      <c r="G251" s="14"/>
      <c r="H251" s="14"/>
      <c r="I251" s="14"/>
      <c r="J251" s="14"/>
      <c r="K251" s="163"/>
      <c r="L251" s="163"/>
      <c r="M251" s="163"/>
      <c r="N251" s="163"/>
      <c r="O251" s="314"/>
      <c r="P251" s="314"/>
      <c r="Q251" s="154"/>
      <c r="R251" s="154"/>
      <c r="S251" s="154"/>
      <c r="T251" s="163"/>
      <c r="U251" s="14"/>
      <c r="W251" s="14"/>
      <c r="X251" s="14"/>
      <c r="Y251" s="163"/>
      <c r="Z251" s="163"/>
      <c r="AA251" s="75"/>
      <c r="AB251" s="75"/>
      <c r="AC251" s="75"/>
      <c r="AD251" s="75"/>
      <c r="AE251" s="75"/>
      <c r="AF251" s="163"/>
      <c r="AG251" s="14"/>
      <c r="AH251" s="14"/>
      <c r="AI251" s="75"/>
      <c r="AJ251" s="75"/>
      <c r="AK251" s="75"/>
      <c r="AL251" s="163"/>
      <c r="AM251" s="75"/>
      <c r="AN251" s="14"/>
      <c r="AO251" s="14"/>
      <c r="AP251" s="14"/>
      <c r="AQ251" s="14"/>
      <c r="AR251" s="14"/>
      <c r="AS251" s="14"/>
      <c r="AT251" s="14"/>
      <c r="AU251" s="14"/>
    </row>
    <row r="252" spans="7:47" ht="15">
      <c r="G252" s="14"/>
      <c r="H252" s="14"/>
      <c r="I252" s="14"/>
      <c r="J252" s="14"/>
      <c r="K252" s="163"/>
      <c r="L252" s="163"/>
      <c r="M252" s="163"/>
      <c r="N252" s="163"/>
      <c r="O252" s="314"/>
      <c r="P252" s="314"/>
      <c r="Q252" s="154"/>
      <c r="R252" s="154"/>
      <c r="S252" s="154"/>
      <c r="T252" s="163"/>
      <c r="U252" s="14"/>
      <c r="W252" s="14"/>
      <c r="X252" s="14"/>
      <c r="Y252" s="163"/>
      <c r="Z252" s="163"/>
      <c r="AA252" s="75"/>
      <c r="AB252" s="75"/>
      <c r="AC252" s="75"/>
      <c r="AD252" s="75"/>
      <c r="AE252" s="75"/>
      <c r="AF252" s="163"/>
      <c r="AG252" s="14"/>
      <c r="AH252" s="14"/>
      <c r="AI252" s="75"/>
      <c r="AJ252" s="75"/>
      <c r="AK252" s="75"/>
      <c r="AL252" s="163"/>
      <c r="AM252" s="75"/>
      <c r="AN252" s="14"/>
      <c r="AO252" s="14"/>
      <c r="AP252" s="14"/>
      <c r="AQ252" s="14"/>
      <c r="AR252" s="14"/>
      <c r="AS252" s="14"/>
      <c r="AT252" s="14"/>
      <c r="AU252" s="14"/>
    </row>
    <row r="253" spans="7:47" ht="15">
      <c r="G253" s="14"/>
      <c r="H253" s="14"/>
      <c r="I253" s="14"/>
      <c r="J253" s="14"/>
      <c r="K253" s="163"/>
      <c r="L253" s="163"/>
      <c r="M253" s="163"/>
      <c r="N253" s="163"/>
      <c r="O253" s="314"/>
      <c r="P253" s="314"/>
      <c r="Q253" s="154"/>
      <c r="R253" s="154"/>
      <c r="S253" s="154"/>
      <c r="T253" s="163"/>
      <c r="U253" s="14"/>
      <c r="W253" s="14"/>
      <c r="X253" s="14"/>
      <c r="Y253" s="163"/>
      <c r="Z253" s="163"/>
      <c r="AA253" s="75"/>
      <c r="AB253" s="75"/>
      <c r="AC253" s="75"/>
      <c r="AD253" s="75"/>
      <c r="AE253" s="75"/>
      <c r="AF253" s="163"/>
      <c r="AG253" s="14"/>
      <c r="AH253" s="14"/>
      <c r="AI253" s="75"/>
      <c r="AJ253" s="75"/>
      <c r="AK253" s="75"/>
      <c r="AL253" s="163"/>
      <c r="AM253" s="75"/>
      <c r="AN253" s="14"/>
      <c r="AO253" s="14"/>
      <c r="AP253" s="14"/>
      <c r="AQ253" s="14"/>
      <c r="AR253" s="14"/>
      <c r="AS253" s="14"/>
      <c r="AT253" s="14"/>
      <c r="AU253" s="14"/>
    </row>
    <row r="254" spans="7:47" ht="15">
      <c r="G254" s="14"/>
      <c r="H254" s="14"/>
      <c r="I254" s="14"/>
      <c r="J254" s="14"/>
      <c r="K254" s="163"/>
      <c r="L254" s="163"/>
      <c r="M254" s="163"/>
      <c r="N254" s="163"/>
      <c r="O254" s="314"/>
      <c r="P254" s="314"/>
      <c r="Q254" s="154"/>
      <c r="R254" s="154"/>
      <c r="S254" s="154"/>
      <c r="T254" s="163"/>
      <c r="U254" s="14"/>
      <c r="W254" s="14"/>
      <c r="X254" s="14"/>
      <c r="Y254" s="163"/>
      <c r="Z254" s="163"/>
      <c r="AA254" s="75"/>
      <c r="AB254" s="75"/>
      <c r="AC254" s="75"/>
      <c r="AD254" s="75"/>
      <c r="AE254" s="75"/>
      <c r="AF254" s="163"/>
      <c r="AG254" s="14"/>
      <c r="AH254" s="14"/>
      <c r="AI254" s="75"/>
      <c r="AJ254" s="75"/>
      <c r="AK254" s="75"/>
      <c r="AL254" s="163"/>
      <c r="AM254" s="75"/>
      <c r="AN254" s="14"/>
      <c r="AO254" s="14"/>
      <c r="AP254" s="14"/>
      <c r="AQ254" s="14"/>
      <c r="AR254" s="14"/>
      <c r="AS254" s="14"/>
      <c r="AT254" s="14"/>
      <c r="AU254" s="14"/>
    </row>
    <row r="255" spans="7:47" ht="15">
      <c r="G255" s="14"/>
      <c r="H255" s="14"/>
      <c r="I255" s="14"/>
      <c r="J255" s="14"/>
      <c r="K255" s="163"/>
      <c r="L255" s="163"/>
      <c r="M255" s="163"/>
      <c r="N255" s="163"/>
      <c r="O255" s="314"/>
      <c r="P255" s="314"/>
      <c r="Q255" s="154"/>
      <c r="R255" s="154"/>
      <c r="S255" s="154"/>
      <c r="T255" s="163"/>
      <c r="U255" s="14"/>
      <c r="W255" s="14"/>
      <c r="X255" s="14"/>
      <c r="Y255" s="163"/>
      <c r="Z255" s="163"/>
      <c r="AA255" s="75"/>
      <c r="AB255" s="75"/>
      <c r="AC255" s="75"/>
      <c r="AD255" s="75"/>
      <c r="AE255" s="75"/>
      <c r="AF255" s="163"/>
      <c r="AG255" s="14"/>
      <c r="AH255" s="14"/>
      <c r="AI255" s="75"/>
      <c r="AJ255" s="75"/>
      <c r="AK255" s="75"/>
      <c r="AL255" s="163"/>
      <c r="AM255" s="75"/>
      <c r="AN255" s="14"/>
      <c r="AO255" s="14"/>
      <c r="AP255" s="14"/>
      <c r="AQ255" s="14"/>
      <c r="AR255" s="14"/>
      <c r="AS255" s="14"/>
      <c r="AT255" s="14"/>
      <c r="AU255" s="14"/>
    </row>
    <row r="256" spans="7:47" ht="15">
      <c r="G256" s="14"/>
      <c r="H256" s="14"/>
      <c r="I256" s="14"/>
      <c r="J256" s="14"/>
      <c r="K256" s="163"/>
      <c r="L256" s="163"/>
      <c r="M256" s="163"/>
      <c r="N256" s="163"/>
      <c r="O256" s="314"/>
      <c r="P256" s="314"/>
      <c r="Q256" s="154"/>
      <c r="R256" s="154"/>
      <c r="S256" s="154"/>
      <c r="T256" s="163"/>
      <c r="U256" s="14"/>
      <c r="W256" s="14"/>
      <c r="X256" s="14"/>
      <c r="Y256" s="163"/>
      <c r="Z256" s="163"/>
      <c r="AA256" s="75"/>
      <c r="AB256" s="75"/>
      <c r="AC256" s="75"/>
      <c r="AD256" s="75"/>
      <c r="AE256" s="75"/>
      <c r="AF256" s="163"/>
      <c r="AG256" s="14"/>
      <c r="AH256" s="14"/>
      <c r="AI256" s="75"/>
      <c r="AJ256" s="75"/>
      <c r="AK256" s="75"/>
      <c r="AL256" s="163"/>
      <c r="AM256" s="75"/>
      <c r="AN256" s="14"/>
      <c r="AO256" s="14"/>
      <c r="AP256" s="14"/>
      <c r="AQ256" s="14"/>
      <c r="AR256" s="14"/>
      <c r="AS256" s="14"/>
      <c r="AT256" s="14"/>
      <c r="AU256" s="14"/>
    </row>
    <row r="257" spans="7:47" ht="15">
      <c r="G257" s="14"/>
      <c r="H257" s="14"/>
      <c r="I257" s="14"/>
      <c r="J257" s="14"/>
      <c r="K257" s="163"/>
      <c r="L257" s="163"/>
      <c r="M257" s="163"/>
      <c r="N257" s="163"/>
      <c r="O257" s="314"/>
      <c r="P257" s="314"/>
      <c r="Q257" s="154"/>
      <c r="R257" s="154"/>
      <c r="S257" s="154"/>
      <c r="T257" s="163"/>
      <c r="U257" s="14"/>
      <c r="W257" s="14"/>
      <c r="X257" s="14"/>
      <c r="Y257" s="163"/>
      <c r="Z257" s="163"/>
      <c r="AA257" s="75"/>
      <c r="AB257" s="75"/>
      <c r="AC257" s="75"/>
      <c r="AD257" s="75"/>
      <c r="AE257" s="75"/>
      <c r="AF257" s="163"/>
      <c r="AG257" s="14"/>
      <c r="AH257" s="14"/>
      <c r="AI257" s="75"/>
      <c r="AJ257" s="75"/>
      <c r="AK257" s="75"/>
      <c r="AL257" s="163"/>
      <c r="AM257" s="75"/>
      <c r="AN257" s="14"/>
      <c r="AO257" s="14"/>
      <c r="AP257" s="14"/>
      <c r="AQ257" s="14"/>
      <c r="AR257" s="14"/>
      <c r="AS257" s="14"/>
      <c r="AT257" s="14"/>
      <c r="AU257" s="14"/>
    </row>
    <row r="258" spans="7:47" ht="15">
      <c r="G258" s="14"/>
      <c r="H258" s="14"/>
      <c r="I258" s="14"/>
      <c r="J258" s="14"/>
      <c r="K258" s="163"/>
      <c r="L258" s="163"/>
      <c r="M258" s="163"/>
      <c r="N258" s="163"/>
      <c r="O258" s="314"/>
      <c r="P258" s="314"/>
      <c r="Q258" s="154"/>
      <c r="R258" s="154"/>
      <c r="S258" s="154"/>
      <c r="T258" s="163"/>
      <c r="U258" s="14"/>
      <c r="W258" s="14"/>
      <c r="X258" s="14"/>
      <c r="Y258" s="163"/>
      <c r="Z258" s="163"/>
      <c r="AA258" s="75"/>
      <c r="AB258" s="75"/>
      <c r="AC258" s="75"/>
      <c r="AD258" s="75"/>
      <c r="AE258" s="75"/>
      <c r="AF258" s="163"/>
      <c r="AG258" s="14"/>
      <c r="AH258" s="14"/>
      <c r="AI258" s="75"/>
      <c r="AJ258" s="75"/>
      <c r="AK258" s="75"/>
      <c r="AL258" s="163"/>
      <c r="AM258" s="75"/>
      <c r="AN258" s="14"/>
      <c r="AO258" s="14"/>
      <c r="AP258" s="14"/>
      <c r="AQ258" s="14"/>
      <c r="AR258" s="14"/>
      <c r="AS258" s="14"/>
      <c r="AT258" s="14"/>
      <c r="AU258" s="14"/>
    </row>
    <row r="259" spans="7:47" ht="15">
      <c r="G259" s="14"/>
      <c r="H259" s="14"/>
      <c r="I259" s="14"/>
      <c r="J259" s="14"/>
      <c r="K259" s="163"/>
      <c r="L259" s="163"/>
      <c r="M259" s="163"/>
      <c r="N259" s="163"/>
      <c r="O259" s="314"/>
      <c r="P259" s="314"/>
      <c r="Q259" s="154"/>
      <c r="R259" s="154"/>
      <c r="S259" s="154"/>
      <c r="T259" s="163"/>
      <c r="U259" s="14"/>
      <c r="W259" s="14"/>
      <c r="X259" s="14"/>
      <c r="Y259" s="163"/>
      <c r="Z259" s="163"/>
      <c r="AA259" s="75"/>
      <c r="AB259" s="75"/>
      <c r="AC259" s="75"/>
      <c r="AD259" s="75"/>
      <c r="AE259" s="75"/>
      <c r="AF259" s="163"/>
      <c r="AG259" s="14"/>
      <c r="AH259" s="14"/>
      <c r="AI259" s="75"/>
      <c r="AJ259" s="75"/>
      <c r="AK259" s="75"/>
      <c r="AL259" s="163"/>
      <c r="AM259" s="75"/>
      <c r="AN259" s="14"/>
      <c r="AO259" s="14"/>
      <c r="AP259" s="14"/>
      <c r="AQ259" s="14"/>
      <c r="AR259" s="14"/>
      <c r="AS259" s="14"/>
      <c r="AT259" s="14"/>
      <c r="AU259" s="14"/>
    </row>
    <row r="260" spans="7:47" ht="15">
      <c r="G260" s="14"/>
      <c r="H260" s="14"/>
      <c r="I260" s="14"/>
      <c r="J260" s="14"/>
      <c r="K260" s="163"/>
      <c r="L260" s="163"/>
      <c r="M260" s="163"/>
      <c r="N260" s="163"/>
      <c r="O260" s="314"/>
      <c r="P260" s="314"/>
      <c r="Q260" s="154"/>
      <c r="R260" s="154"/>
      <c r="S260" s="154"/>
      <c r="T260" s="163"/>
      <c r="U260" s="14"/>
      <c r="W260" s="14"/>
      <c r="X260" s="14"/>
      <c r="Y260" s="163"/>
      <c r="Z260" s="163"/>
      <c r="AA260" s="75"/>
      <c r="AB260" s="75"/>
      <c r="AC260" s="75"/>
      <c r="AD260" s="75"/>
      <c r="AE260" s="75"/>
      <c r="AF260" s="163"/>
      <c r="AG260" s="14"/>
      <c r="AH260" s="14"/>
      <c r="AI260" s="75"/>
      <c r="AJ260" s="75"/>
      <c r="AK260" s="75"/>
      <c r="AL260" s="163"/>
      <c r="AM260" s="75"/>
      <c r="AN260" s="14"/>
      <c r="AO260" s="14"/>
      <c r="AP260" s="14"/>
      <c r="AQ260" s="14"/>
      <c r="AR260" s="14"/>
      <c r="AS260" s="14"/>
      <c r="AT260" s="14"/>
      <c r="AU260" s="14"/>
    </row>
    <row r="261" spans="7:47" ht="15">
      <c r="G261" s="14"/>
      <c r="H261" s="14"/>
      <c r="I261" s="14"/>
      <c r="J261" s="14"/>
      <c r="K261" s="163"/>
      <c r="L261" s="163"/>
      <c r="M261" s="163"/>
      <c r="N261" s="163"/>
      <c r="O261" s="314"/>
      <c r="P261" s="314"/>
      <c r="Q261" s="154"/>
      <c r="R261" s="154"/>
      <c r="S261" s="154"/>
      <c r="T261" s="163"/>
      <c r="U261" s="14"/>
      <c r="W261" s="14"/>
      <c r="X261" s="14"/>
      <c r="Y261" s="163"/>
      <c r="Z261" s="163"/>
      <c r="AA261" s="75"/>
      <c r="AB261" s="75"/>
      <c r="AC261" s="75"/>
      <c r="AD261" s="75"/>
      <c r="AE261" s="75"/>
      <c r="AF261" s="163"/>
      <c r="AG261" s="14"/>
      <c r="AH261" s="14"/>
      <c r="AI261" s="75"/>
      <c r="AJ261" s="75"/>
      <c r="AK261" s="75"/>
      <c r="AL261" s="163"/>
      <c r="AM261" s="75"/>
      <c r="AN261" s="14"/>
      <c r="AO261" s="14"/>
      <c r="AP261" s="14"/>
      <c r="AQ261" s="14"/>
      <c r="AR261" s="14"/>
      <c r="AS261" s="14"/>
      <c r="AT261" s="14"/>
      <c r="AU261" s="14"/>
    </row>
    <row r="262" spans="7:47" ht="15">
      <c r="G262" s="14"/>
      <c r="H262" s="14"/>
      <c r="I262" s="14"/>
      <c r="J262" s="14"/>
      <c r="K262" s="163"/>
      <c r="L262" s="163"/>
      <c r="M262" s="163"/>
      <c r="N262" s="163"/>
      <c r="O262" s="314"/>
      <c r="P262" s="314"/>
      <c r="Q262" s="154"/>
      <c r="R262" s="154"/>
      <c r="S262" s="154"/>
      <c r="T262" s="163"/>
      <c r="U262" s="14"/>
      <c r="W262" s="14"/>
      <c r="X262" s="14"/>
      <c r="Y262" s="163"/>
      <c r="Z262" s="163"/>
      <c r="AA262" s="75"/>
      <c r="AB262" s="75"/>
      <c r="AC262" s="75"/>
      <c r="AD262" s="75"/>
      <c r="AE262" s="75"/>
      <c r="AF262" s="163"/>
      <c r="AG262" s="14"/>
      <c r="AH262" s="14"/>
      <c r="AI262" s="75"/>
      <c r="AJ262" s="75"/>
      <c r="AK262" s="75"/>
      <c r="AL262" s="163"/>
      <c r="AM262" s="75"/>
      <c r="AN262" s="14"/>
      <c r="AO262" s="14"/>
      <c r="AP262" s="14"/>
      <c r="AQ262" s="14"/>
      <c r="AR262" s="14"/>
      <c r="AS262" s="14"/>
      <c r="AT262" s="14"/>
      <c r="AU262" s="14"/>
    </row>
    <row r="263" spans="7:47" ht="15">
      <c r="G263" s="14"/>
      <c r="H263" s="14"/>
      <c r="I263" s="14"/>
      <c r="J263" s="14"/>
      <c r="K263" s="163"/>
      <c r="L263" s="163"/>
      <c r="M263" s="163"/>
      <c r="N263" s="163"/>
      <c r="O263" s="314"/>
      <c r="P263" s="314"/>
      <c r="Q263" s="154"/>
      <c r="R263" s="154"/>
      <c r="S263" s="154"/>
      <c r="T263" s="163"/>
      <c r="U263" s="14"/>
      <c r="W263" s="14"/>
      <c r="X263" s="14"/>
      <c r="Y263" s="163"/>
      <c r="Z263" s="163"/>
      <c r="AA263" s="75"/>
      <c r="AB263" s="75"/>
      <c r="AC263" s="75"/>
      <c r="AD263" s="75"/>
      <c r="AE263" s="75"/>
      <c r="AF263" s="163"/>
      <c r="AG263" s="14"/>
      <c r="AH263" s="14"/>
      <c r="AI263" s="75"/>
      <c r="AJ263" s="75"/>
      <c r="AK263" s="75"/>
      <c r="AL263" s="163"/>
      <c r="AM263" s="75"/>
      <c r="AN263" s="14"/>
      <c r="AO263" s="14"/>
      <c r="AP263" s="14"/>
      <c r="AQ263" s="14"/>
      <c r="AR263" s="14"/>
      <c r="AS263" s="14"/>
      <c r="AT263" s="14"/>
      <c r="AU263" s="14"/>
    </row>
    <row r="264" spans="7:47" ht="15">
      <c r="G264" s="14"/>
      <c r="H264" s="14"/>
      <c r="I264" s="14"/>
      <c r="J264" s="14"/>
      <c r="K264" s="163"/>
      <c r="L264" s="163"/>
      <c r="M264" s="163"/>
      <c r="N264" s="163"/>
      <c r="O264" s="314"/>
      <c r="P264" s="314"/>
      <c r="Q264" s="154"/>
      <c r="R264" s="154"/>
      <c r="S264" s="154"/>
      <c r="T264" s="163"/>
      <c r="U264" s="14"/>
      <c r="W264" s="14"/>
      <c r="X264" s="14"/>
      <c r="Y264" s="163"/>
      <c r="Z264" s="163"/>
      <c r="AA264" s="75"/>
      <c r="AB264" s="75"/>
      <c r="AC264" s="75"/>
      <c r="AD264" s="75"/>
      <c r="AE264" s="75"/>
      <c r="AF264" s="163"/>
      <c r="AG264" s="14"/>
      <c r="AH264" s="14"/>
      <c r="AI264" s="75"/>
      <c r="AJ264" s="75"/>
      <c r="AK264" s="75"/>
      <c r="AL264" s="163"/>
      <c r="AM264" s="75"/>
      <c r="AN264" s="14"/>
      <c r="AO264" s="14"/>
      <c r="AP264" s="14"/>
      <c r="AQ264" s="14"/>
      <c r="AR264" s="14"/>
      <c r="AS264" s="14"/>
      <c r="AT264" s="14"/>
      <c r="AU264" s="14"/>
    </row>
    <row r="265" spans="7:47" ht="15">
      <c r="G265" s="14"/>
      <c r="H265" s="14"/>
      <c r="I265" s="14"/>
      <c r="J265" s="14"/>
      <c r="K265" s="163"/>
      <c r="L265" s="163"/>
      <c r="M265" s="163"/>
      <c r="N265" s="163"/>
      <c r="O265" s="314"/>
      <c r="P265" s="314"/>
      <c r="Q265" s="154"/>
      <c r="R265" s="154"/>
      <c r="S265" s="154"/>
      <c r="T265" s="163"/>
      <c r="U265" s="14"/>
      <c r="W265" s="14"/>
      <c r="X265" s="14"/>
      <c r="Y265" s="163"/>
      <c r="Z265" s="163"/>
      <c r="AA265" s="75"/>
      <c r="AB265" s="75"/>
      <c r="AC265" s="75"/>
      <c r="AD265" s="75"/>
      <c r="AE265" s="75"/>
      <c r="AF265" s="163"/>
      <c r="AG265" s="14"/>
      <c r="AH265" s="14"/>
      <c r="AI265" s="75"/>
      <c r="AJ265" s="75"/>
      <c r="AK265" s="75"/>
      <c r="AL265" s="163"/>
      <c r="AM265" s="75"/>
      <c r="AN265" s="14"/>
      <c r="AO265" s="14"/>
      <c r="AP265" s="14"/>
      <c r="AQ265" s="14"/>
      <c r="AR265" s="14"/>
      <c r="AS265" s="14"/>
      <c r="AT265" s="14"/>
      <c r="AU265" s="14"/>
    </row>
    <row r="266" spans="7:47" ht="15">
      <c r="G266" s="14"/>
      <c r="H266" s="14"/>
      <c r="I266" s="14"/>
      <c r="J266" s="14"/>
      <c r="K266" s="163"/>
      <c r="L266" s="163"/>
      <c r="M266" s="163"/>
      <c r="N266" s="163"/>
      <c r="O266" s="314"/>
      <c r="P266" s="314"/>
      <c r="Q266" s="154"/>
      <c r="R266" s="154"/>
      <c r="S266" s="154"/>
      <c r="T266" s="163"/>
      <c r="U266" s="14"/>
      <c r="W266" s="14"/>
      <c r="X266" s="14"/>
      <c r="Y266" s="163"/>
      <c r="Z266" s="163"/>
      <c r="AA266" s="75"/>
      <c r="AB266" s="75"/>
      <c r="AC266" s="75"/>
      <c r="AD266" s="75"/>
      <c r="AE266" s="75"/>
      <c r="AF266" s="163"/>
      <c r="AG266" s="14"/>
      <c r="AH266" s="14"/>
      <c r="AI266" s="75"/>
      <c r="AJ266" s="75"/>
      <c r="AK266" s="75"/>
      <c r="AL266" s="163"/>
      <c r="AM266" s="75"/>
      <c r="AN266" s="14"/>
      <c r="AO266" s="14"/>
      <c r="AP266" s="14"/>
      <c r="AQ266" s="14"/>
      <c r="AR266" s="14"/>
      <c r="AS266" s="14"/>
      <c r="AT266" s="14"/>
      <c r="AU266" s="14"/>
    </row>
    <row r="267" spans="7:47" ht="15">
      <c r="G267" s="14"/>
      <c r="H267" s="14"/>
      <c r="I267" s="14"/>
      <c r="J267" s="14"/>
      <c r="K267" s="163"/>
      <c r="L267" s="163"/>
      <c r="M267" s="163"/>
      <c r="N267" s="163"/>
      <c r="O267" s="314"/>
      <c r="P267" s="314"/>
      <c r="Q267" s="154"/>
      <c r="R267" s="154"/>
      <c r="S267" s="154"/>
      <c r="T267" s="163"/>
      <c r="U267" s="14"/>
      <c r="W267" s="14"/>
      <c r="X267" s="14"/>
      <c r="Y267" s="163"/>
      <c r="Z267" s="163"/>
      <c r="AA267" s="75"/>
      <c r="AB267" s="75"/>
      <c r="AC267" s="75"/>
      <c r="AD267" s="75"/>
      <c r="AE267" s="75"/>
      <c r="AF267" s="163"/>
      <c r="AG267" s="14"/>
      <c r="AH267" s="14"/>
      <c r="AI267" s="75"/>
      <c r="AJ267" s="75"/>
      <c r="AK267" s="75"/>
      <c r="AL267" s="163"/>
      <c r="AM267" s="75"/>
      <c r="AN267" s="14"/>
      <c r="AO267" s="14"/>
      <c r="AP267" s="14"/>
      <c r="AQ267" s="14"/>
      <c r="AR267" s="14"/>
      <c r="AS267" s="14"/>
      <c r="AT267" s="14"/>
      <c r="AU267" s="14"/>
    </row>
    <row r="268" spans="7:47" ht="15">
      <c r="G268" s="14"/>
      <c r="H268" s="14"/>
      <c r="I268" s="14"/>
      <c r="J268" s="14"/>
      <c r="K268" s="163"/>
      <c r="L268" s="163"/>
      <c r="M268" s="163"/>
      <c r="N268" s="163"/>
      <c r="O268" s="314"/>
      <c r="P268" s="314"/>
      <c r="Q268" s="154"/>
      <c r="R268" s="154"/>
      <c r="S268" s="154"/>
      <c r="T268" s="163"/>
      <c r="U268" s="14"/>
      <c r="W268" s="14"/>
      <c r="X268" s="14"/>
      <c r="Y268" s="163"/>
      <c r="Z268" s="163"/>
      <c r="AA268" s="75"/>
      <c r="AB268" s="75"/>
      <c r="AC268" s="75"/>
      <c r="AD268" s="75"/>
      <c r="AE268" s="75"/>
      <c r="AF268" s="163"/>
      <c r="AG268" s="14"/>
      <c r="AH268" s="14"/>
      <c r="AI268" s="75"/>
      <c r="AJ268" s="75"/>
      <c r="AK268" s="75"/>
      <c r="AL268" s="163"/>
      <c r="AM268" s="75"/>
      <c r="AN268" s="14"/>
      <c r="AO268" s="14"/>
      <c r="AP268" s="14"/>
      <c r="AQ268" s="14"/>
      <c r="AR268" s="14"/>
      <c r="AS268" s="14"/>
      <c r="AT268" s="14"/>
      <c r="AU268" s="14"/>
    </row>
    <row r="269" spans="7:47" ht="15">
      <c r="G269" s="14"/>
      <c r="H269" s="14"/>
      <c r="I269" s="14"/>
      <c r="J269" s="14"/>
      <c r="K269" s="163"/>
      <c r="L269" s="163"/>
      <c r="M269" s="163"/>
      <c r="N269" s="163"/>
      <c r="O269" s="314"/>
      <c r="P269" s="314"/>
      <c r="Q269" s="154"/>
      <c r="R269" s="154"/>
      <c r="S269" s="154"/>
      <c r="T269" s="163"/>
      <c r="U269" s="14"/>
      <c r="W269" s="14"/>
      <c r="X269" s="14"/>
      <c r="Y269" s="163"/>
      <c r="Z269" s="163"/>
      <c r="AA269" s="75"/>
      <c r="AB269" s="75"/>
      <c r="AC269" s="75"/>
      <c r="AD269" s="75"/>
      <c r="AE269" s="75"/>
      <c r="AF269" s="163"/>
      <c r="AG269" s="14"/>
      <c r="AH269" s="14"/>
      <c r="AI269" s="75"/>
      <c r="AJ269" s="75"/>
      <c r="AK269" s="75"/>
      <c r="AL269" s="163"/>
      <c r="AM269" s="75"/>
      <c r="AN269" s="14"/>
      <c r="AO269" s="14"/>
      <c r="AP269" s="14"/>
      <c r="AQ269" s="14"/>
      <c r="AR269" s="14"/>
      <c r="AS269" s="14"/>
      <c r="AT269" s="14"/>
      <c r="AU269" s="14"/>
    </row>
    <row r="270" spans="7:47" ht="15">
      <c r="G270" s="14"/>
      <c r="H270" s="14"/>
      <c r="I270" s="14"/>
      <c r="J270" s="14"/>
      <c r="K270" s="163"/>
      <c r="L270" s="163"/>
      <c r="M270" s="163"/>
      <c r="N270" s="163"/>
      <c r="O270" s="314"/>
      <c r="P270" s="314"/>
      <c r="Q270" s="154"/>
      <c r="R270" s="154"/>
      <c r="S270" s="154"/>
      <c r="T270" s="163"/>
      <c r="U270" s="14"/>
      <c r="W270" s="14"/>
      <c r="X270" s="14"/>
      <c r="Y270" s="163"/>
      <c r="Z270" s="163"/>
      <c r="AA270" s="75"/>
      <c r="AB270" s="75"/>
      <c r="AC270" s="75"/>
      <c r="AD270" s="75"/>
      <c r="AE270" s="75"/>
      <c r="AF270" s="163"/>
      <c r="AG270" s="14"/>
      <c r="AH270" s="14"/>
      <c r="AI270" s="75"/>
      <c r="AJ270" s="75"/>
      <c r="AK270" s="75"/>
      <c r="AL270" s="163"/>
      <c r="AM270" s="75"/>
      <c r="AN270" s="14"/>
      <c r="AO270" s="14"/>
      <c r="AP270" s="14"/>
      <c r="AQ270" s="14"/>
      <c r="AR270" s="14"/>
      <c r="AS270" s="14"/>
      <c r="AT270" s="14"/>
      <c r="AU270" s="14"/>
    </row>
    <row r="271" spans="7:47" ht="15">
      <c r="G271" s="14"/>
      <c r="H271" s="14"/>
      <c r="I271" s="14"/>
      <c r="J271" s="14"/>
      <c r="K271" s="163"/>
      <c r="L271" s="163"/>
      <c r="M271" s="163"/>
      <c r="N271" s="163"/>
      <c r="O271" s="314"/>
      <c r="P271" s="314"/>
      <c r="Q271" s="154"/>
      <c r="R271" s="154"/>
      <c r="S271" s="154"/>
      <c r="T271" s="163"/>
      <c r="U271" s="14"/>
      <c r="W271" s="14"/>
      <c r="X271" s="14"/>
      <c r="Y271" s="163"/>
      <c r="Z271" s="163"/>
      <c r="AA271" s="75"/>
      <c r="AB271" s="75"/>
      <c r="AC271" s="75"/>
      <c r="AD271" s="75"/>
      <c r="AE271" s="75"/>
      <c r="AF271" s="163"/>
      <c r="AG271" s="14"/>
      <c r="AH271" s="14"/>
      <c r="AI271" s="75"/>
      <c r="AJ271" s="75"/>
      <c r="AK271" s="75"/>
      <c r="AL271" s="163"/>
      <c r="AM271" s="75"/>
      <c r="AN271" s="14"/>
      <c r="AO271" s="14"/>
      <c r="AP271" s="14"/>
      <c r="AQ271" s="14"/>
      <c r="AR271" s="14"/>
      <c r="AS271" s="14"/>
      <c r="AT271" s="14"/>
      <c r="AU271" s="14"/>
    </row>
    <row r="272" spans="7:47" ht="15">
      <c r="G272" s="14"/>
      <c r="H272" s="14"/>
      <c r="I272" s="14"/>
      <c r="J272" s="14"/>
      <c r="K272" s="163"/>
      <c r="L272" s="163"/>
      <c r="M272" s="163"/>
      <c r="N272" s="163"/>
      <c r="O272" s="314"/>
      <c r="P272" s="314"/>
      <c r="Q272" s="154"/>
      <c r="R272" s="154"/>
      <c r="S272" s="154"/>
      <c r="T272" s="163"/>
      <c r="U272" s="14"/>
      <c r="W272" s="14"/>
      <c r="X272" s="14"/>
      <c r="Y272" s="163"/>
      <c r="Z272" s="163"/>
      <c r="AA272" s="75"/>
      <c r="AB272" s="75"/>
      <c r="AC272" s="75"/>
      <c r="AD272" s="75"/>
      <c r="AE272" s="75"/>
      <c r="AF272" s="163"/>
      <c r="AG272" s="14"/>
      <c r="AH272" s="14"/>
      <c r="AI272" s="75"/>
      <c r="AJ272" s="75"/>
      <c r="AK272" s="75"/>
      <c r="AL272" s="163"/>
      <c r="AM272" s="75"/>
      <c r="AN272" s="14"/>
      <c r="AO272" s="14"/>
      <c r="AP272" s="14"/>
      <c r="AQ272" s="14"/>
      <c r="AR272" s="14"/>
      <c r="AS272" s="14"/>
      <c r="AT272" s="14"/>
      <c r="AU272" s="14"/>
    </row>
    <row r="273" spans="1:47" ht="15">
      <c r="G273" s="14"/>
      <c r="H273" s="14"/>
      <c r="I273" s="14"/>
      <c r="J273" s="14"/>
      <c r="K273" s="163"/>
      <c r="L273" s="163"/>
      <c r="M273" s="163"/>
      <c r="N273" s="163"/>
      <c r="O273" s="314"/>
      <c r="P273" s="314"/>
      <c r="Q273" s="154"/>
      <c r="R273" s="154"/>
      <c r="S273" s="154"/>
      <c r="T273" s="163"/>
      <c r="U273" s="14"/>
      <c r="W273" s="14"/>
      <c r="X273" s="14"/>
      <c r="Y273" s="163"/>
      <c r="Z273" s="163"/>
      <c r="AA273" s="75"/>
      <c r="AB273" s="75"/>
      <c r="AC273" s="75"/>
      <c r="AD273" s="75"/>
      <c r="AE273" s="75"/>
      <c r="AF273" s="163"/>
      <c r="AG273" s="14"/>
      <c r="AH273" s="14"/>
      <c r="AI273" s="75"/>
      <c r="AJ273" s="75"/>
      <c r="AK273" s="75"/>
      <c r="AL273" s="163"/>
      <c r="AM273" s="75"/>
      <c r="AN273" s="14"/>
      <c r="AO273" s="14"/>
      <c r="AP273" s="14"/>
      <c r="AQ273" s="14"/>
      <c r="AR273" s="14"/>
      <c r="AS273" s="14"/>
      <c r="AT273" s="14"/>
      <c r="AU273" s="14"/>
    </row>
    <row r="274" spans="1:47" ht="15">
      <c r="G274" s="14"/>
      <c r="H274" s="14"/>
      <c r="I274" s="14"/>
      <c r="J274" s="14"/>
      <c r="K274" s="163"/>
      <c r="L274" s="163"/>
      <c r="M274" s="163"/>
      <c r="N274" s="163"/>
      <c r="O274" s="314"/>
      <c r="P274" s="314"/>
      <c r="Q274" s="154"/>
      <c r="R274" s="154"/>
      <c r="S274" s="154"/>
      <c r="T274" s="163"/>
      <c r="U274" s="14"/>
      <c r="W274" s="14"/>
      <c r="X274" s="14"/>
      <c r="Y274" s="163"/>
      <c r="Z274" s="163"/>
      <c r="AA274" s="75"/>
      <c r="AB274" s="75"/>
      <c r="AC274" s="75"/>
      <c r="AD274" s="75"/>
      <c r="AE274" s="75"/>
      <c r="AF274" s="163"/>
      <c r="AG274" s="14"/>
      <c r="AH274" s="14"/>
      <c r="AI274" s="75"/>
      <c r="AJ274" s="75"/>
      <c r="AK274" s="75"/>
      <c r="AL274" s="163"/>
      <c r="AM274" s="75"/>
      <c r="AN274" s="14"/>
      <c r="AO274" s="14"/>
      <c r="AP274" s="14"/>
      <c r="AQ274" s="14"/>
      <c r="AR274" s="14"/>
      <c r="AS274" s="14"/>
      <c r="AT274" s="14"/>
      <c r="AU274" s="14"/>
    </row>
    <row r="275" spans="1:47" ht="15">
      <c r="G275" s="14"/>
      <c r="H275" s="14"/>
      <c r="I275" s="14"/>
      <c r="J275" s="14"/>
      <c r="K275" s="163"/>
      <c r="L275" s="163"/>
      <c r="M275" s="163"/>
      <c r="N275" s="163"/>
      <c r="O275" s="314"/>
      <c r="P275" s="314"/>
      <c r="Q275" s="154"/>
      <c r="R275" s="154"/>
      <c r="S275" s="154"/>
      <c r="T275" s="163"/>
      <c r="U275" s="14"/>
      <c r="W275" s="14"/>
      <c r="X275" s="14"/>
      <c r="Y275" s="163"/>
      <c r="Z275" s="163"/>
      <c r="AA275" s="75"/>
      <c r="AB275" s="75"/>
      <c r="AC275" s="75"/>
      <c r="AD275" s="75"/>
      <c r="AE275" s="75"/>
      <c r="AF275" s="163"/>
      <c r="AG275" s="14"/>
      <c r="AH275" s="14"/>
      <c r="AI275" s="75"/>
      <c r="AJ275" s="75"/>
      <c r="AK275" s="75"/>
      <c r="AL275" s="163"/>
      <c r="AM275" s="75"/>
      <c r="AN275" s="14"/>
      <c r="AO275" s="14"/>
      <c r="AP275" s="14"/>
      <c r="AQ275" s="14"/>
      <c r="AR275" s="14"/>
      <c r="AS275" s="14"/>
      <c r="AT275" s="14"/>
      <c r="AU275" s="14"/>
    </row>
    <row r="276" spans="1:47" ht="15">
      <c r="G276" s="14"/>
      <c r="H276" s="14"/>
      <c r="I276" s="14"/>
      <c r="J276" s="14"/>
      <c r="K276" s="163"/>
      <c r="L276" s="163"/>
      <c r="M276" s="163"/>
      <c r="N276" s="163"/>
      <c r="O276" s="314"/>
      <c r="P276" s="314"/>
      <c r="Q276" s="154"/>
      <c r="R276" s="154"/>
      <c r="S276" s="154"/>
      <c r="T276" s="163"/>
      <c r="U276" s="14"/>
      <c r="W276" s="14"/>
      <c r="X276" s="14"/>
      <c r="Y276" s="163"/>
      <c r="Z276" s="163"/>
      <c r="AA276" s="75"/>
      <c r="AB276" s="75"/>
      <c r="AC276" s="75"/>
      <c r="AD276" s="75"/>
      <c r="AE276" s="75"/>
      <c r="AF276" s="163"/>
      <c r="AG276" s="14"/>
      <c r="AH276" s="14"/>
      <c r="AI276" s="75"/>
      <c r="AJ276" s="75"/>
      <c r="AK276" s="75"/>
      <c r="AL276" s="163"/>
      <c r="AM276" s="75"/>
      <c r="AN276" s="14"/>
      <c r="AO276" s="14"/>
      <c r="AP276" s="14"/>
      <c r="AQ276" s="14"/>
      <c r="AR276" s="14"/>
      <c r="AS276" s="14"/>
      <c r="AT276" s="14"/>
      <c r="AU276" s="14"/>
    </row>
    <row r="277" spans="1:47" ht="15">
      <c r="G277" s="14"/>
      <c r="H277" s="14"/>
      <c r="I277" s="14"/>
      <c r="J277" s="14"/>
      <c r="K277" s="163"/>
      <c r="L277" s="163"/>
      <c r="M277" s="163"/>
      <c r="N277" s="163"/>
      <c r="O277" s="314"/>
      <c r="P277" s="314"/>
      <c r="Q277" s="154"/>
      <c r="R277" s="154"/>
      <c r="S277" s="154"/>
      <c r="T277" s="163"/>
      <c r="U277" s="14"/>
      <c r="W277" s="14"/>
      <c r="X277" s="14"/>
      <c r="Y277" s="163"/>
      <c r="Z277" s="163"/>
      <c r="AA277" s="75"/>
      <c r="AB277" s="75"/>
      <c r="AC277" s="75"/>
      <c r="AD277" s="75"/>
      <c r="AE277" s="75"/>
      <c r="AF277" s="163"/>
      <c r="AG277" s="14"/>
      <c r="AH277" s="14"/>
      <c r="AI277" s="75"/>
      <c r="AJ277" s="75"/>
      <c r="AK277" s="75"/>
      <c r="AL277" s="163"/>
      <c r="AM277" s="75"/>
      <c r="AN277" s="14"/>
      <c r="AO277" s="14"/>
      <c r="AP277" s="14"/>
      <c r="AQ277" s="14"/>
      <c r="AR277" s="14"/>
      <c r="AS277" s="14"/>
      <c r="AT277" s="14"/>
      <c r="AU277" s="14"/>
    </row>
    <row r="278" spans="1:47" ht="15">
      <c r="G278" s="14"/>
      <c r="H278" s="14"/>
      <c r="I278" s="14"/>
      <c r="J278" s="14"/>
      <c r="K278" s="163"/>
      <c r="L278" s="163"/>
      <c r="M278" s="163"/>
      <c r="N278" s="163"/>
      <c r="O278" s="314"/>
      <c r="P278" s="314"/>
      <c r="Q278" s="154"/>
      <c r="R278" s="154"/>
      <c r="S278" s="154"/>
      <c r="T278" s="163"/>
      <c r="U278" s="14"/>
      <c r="W278" s="14"/>
      <c r="X278" s="14"/>
      <c r="Y278" s="163"/>
      <c r="Z278" s="163"/>
      <c r="AA278" s="75"/>
      <c r="AB278" s="75"/>
      <c r="AC278" s="75"/>
      <c r="AD278" s="75"/>
      <c r="AE278" s="75"/>
      <c r="AF278" s="163"/>
      <c r="AG278" s="14"/>
      <c r="AH278" s="14"/>
      <c r="AI278" s="75"/>
      <c r="AJ278" s="75"/>
      <c r="AK278" s="75"/>
      <c r="AL278" s="163"/>
      <c r="AM278" s="75"/>
      <c r="AN278" s="14"/>
      <c r="AO278" s="14"/>
      <c r="AP278" s="14"/>
      <c r="AQ278" s="14"/>
      <c r="AR278" s="14"/>
      <c r="AS278" s="14"/>
      <c r="AT278" s="14"/>
      <c r="AU278" s="14"/>
    </row>
    <row r="279" spans="1:47" ht="15">
      <c r="G279" s="14"/>
      <c r="H279" s="14"/>
      <c r="I279" s="14"/>
      <c r="J279" s="14"/>
      <c r="K279" s="163"/>
      <c r="L279" s="163"/>
      <c r="M279" s="163"/>
      <c r="N279" s="163"/>
      <c r="O279" s="314"/>
      <c r="P279" s="314"/>
      <c r="Q279" s="154"/>
      <c r="R279" s="154"/>
      <c r="S279" s="154"/>
      <c r="T279" s="163"/>
      <c r="U279" s="14"/>
      <c r="W279" s="14"/>
      <c r="X279" s="14"/>
      <c r="Y279" s="163"/>
      <c r="Z279" s="163"/>
      <c r="AA279" s="75"/>
      <c r="AB279" s="75"/>
      <c r="AC279" s="75"/>
      <c r="AD279" s="75"/>
      <c r="AE279" s="75"/>
      <c r="AF279" s="163"/>
      <c r="AG279" s="14"/>
      <c r="AH279" s="14"/>
      <c r="AI279" s="75"/>
      <c r="AJ279" s="75"/>
      <c r="AK279" s="75"/>
      <c r="AL279" s="163"/>
      <c r="AM279" s="75"/>
      <c r="AN279" s="14"/>
      <c r="AO279" s="14"/>
      <c r="AP279" s="14"/>
      <c r="AQ279" s="14"/>
      <c r="AR279" s="14"/>
      <c r="AS279" s="14"/>
      <c r="AT279" s="14"/>
      <c r="AU279" s="14"/>
    </row>
    <row r="280" spans="1:47" ht="1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164"/>
      <c r="L280" s="163"/>
      <c r="M280" s="163"/>
      <c r="N280" s="163"/>
      <c r="O280" s="314"/>
      <c r="P280" s="314"/>
      <c r="Q280" s="154"/>
      <c r="R280" s="154"/>
      <c r="S280" s="154"/>
      <c r="T280" s="163"/>
      <c r="U280" s="14"/>
      <c r="W280" s="14"/>
      <c r="X280" s="14"/>
      <c r="Y280" s="163"/>
      <c r="Z280" s="163"/>
      <c r="AA280" s="75"/>
      <c r="AB280" s="75"/>
      <c r="AC280" s="75"/>
      <c r="AD280" s="75"/>
      <c r="AE280" s="75"/>
      <c r="AF280" s="163"/>
      <c r="AG280" s="14"/>
      <c r="AH280" s="14"/>
      <c r="AI280" s="75"/>
      <c r="AJ280" s="75"/>
      <c r="AK280" s="75"/>
      <c r="AL280" s="163"/>
      <c r="AM280" s="75"/>
      <c r="AN280" s="14"/>
      <c r="AO280" s="14"/>
      <c r="AP280" s="14"/>
      <c r="AQ280" s="14"/>
      <c r="AR280" s="14"/>
      <c r="AS280" s="14"/>
      <c r="AT280" s="14"/>
      <c r="AU280" s="14"/>
    </row>
    <row r="281" spans="1:47" ht="1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165"/>
      <c r="L281" s="164"/>
      <c r="M281" s="164"/>
      <c r="N281" s="164"/>
      <c r="O281" s="484"/>
      <c r="P281" s="484"/>
      <c r="Q281" s="480"/>
      <c r="R281" s="480"/>
      <c r="S281" s="480"/>
      <c r="T281" s="164"/>
      <c r="U281" s="30"/>
      <c r="V281" s="507"/>
      <c r="W281" s="30"/>
      <c r="X281" s="30"/>
      <c r="Y281" s="164"/>
      <c r="Z281" s="164"/>
      <c r="AA281" s="76"/>
      <c r="AB281" s="76"/>
      <c r="AC281" s="76"/>
      <c r="AD281" s="76"/>
      <c r="AE281" s="76"/>
      <c r="AF281" s="164"/>
      <c r="AG281" s="30"/>
      <c r="AI281" s="76"/>
      <c r="AK281" s="76"/>
      <c r="AM281" s="76"/>
    </row>
    <row r="282" spans="1:47" ht="1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165"/>
      <c r="L282" s="165"/>
      <c r="M282" s="165"/>
      <c r="N282" s="165"/>
      <c r="O282" s="457"/>
      <c r="P282" s="457"/>
      <c r="Q282" s="481"/>
      <c r="R282" s="481"/>
      <c r="S282" s="481"/>
      <c r="T282" s="165"/>
      <c r="U282" s="34"/>
      <c r="V282" s="508"/>
      <c r="W282" s="34"/>
      <c r="X282" s="34"/>
      <c r="Y282" s="165"/>
      <c r="Z282" s="165"/>
      <c r="AA282" s="77"/>
      <c r="AB282" s="77"/>
      <c r="AC282" s="77"/>
      <c r="AD282" s="77"/>
      <c r="AE282" s="77"/>
      <c r="AF282" s="165"/>
      <c r="AG282" s="34"/>
      <c r="AI282" s="77"/>
      <c r="AK282" s="77"/>
      <c r="AM282" s="77"/>
    </row>
    <row r="283" spans="1:47" ht="1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165"/>
      <c r="L283" s="165"/>
      <c r="M283" s="165"/>
      <c r="N283" s="165"/>
      <c r="O283" s="457"/>
      <c r="P283" s="457"/>
      <c r="Q283" s="481"/>
      <c r="R283" s="481"/>
      <c r="S283" s="481"/>
      <c r="T283" s="165"/>
      <c r="U283" s="34"/>
      <c r="V283" s="508"/>
      <c r="W283" s="34"/>
      <c r="X283" s="34"/>
      <c r="Y283" s="165"/>
      <c r="Z283" s="165"/>
      <c r="AA283" s="77"/>
      <c r="AB283" s="77"/>
      <c r="AC283" s="77"/>
      <c r="AD283" s="77"/>
      <c r="AE283" s="77"/>
      <c r="AF283" s="165"/>
      <c r="AG283" s="34"/>
      <c r="AI283" s="77"/>
      <c r="AK283" s="77"/>
      <c r="AM283" s="77"/>
    </row>
    <row r="284" spans="1:47" ht="1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165"/>
      <c r="L284" s="165"/>
      <c r="M284" s="165"/>
      <c r="N284" s="165"/>
      <c r="O284" s="457"/>
      <c r="P284" s="457"/>
      <c r="Q284" s="481"/>
      <c r="R284" s="481"/>
      <c r="S284" s="481"/>
      <c r="T284" s="165"/>
      <c r="U284" s="34"/>
      <c r="V284" s="508"/>
      <c r="W284" s="34"/>
      <c r="X284" s="34"/>
      <c r="Y284" s="165"/>
      <c r="Z284" s="165"/>
      <c r="AA284" s="77"/>
      <c r="AB284" s="77"/>
      <c r="AC284" s="77"/>
      <c r="AD284" s="77"/>
      <c r="AE284" s="77"/>
      <c r="AF284" s="165"/>
      <c r="AG284" s="34"/>
      <c r="AI284" s="77"/>
      <c r="AK284" s="77"/>
      <c r="AM284" s="77"/>
    </row>
    <row r="285" spans="1:47" ht="1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165"/>
      <c r="L285" s="165"/>
      <c r="M285" s="165"/>
      <c r="N285" s="165"/>
      <c r="O285" s="457"/>
      <c r="P285" s="457"/>
      <c r="Q285" s="481"/>
      <c r="R285" s="481"/>
      <c r="S285" s="481"/>
      <c r="T285" s="165"/>
      <c r="U285" s="34"/>
      <c r="V285" s="508"/>
      <c r="W285" s="34"/>
      <c r="X285" s="34"/>
      <c r="Y285" s="165"/>
      <c r="Z285" s="165"/>
      <c r="AA285" s="77"/>
      <c r="AB285" s="77"/>
      <c r="AC285" s="77"/>
      <c r="AD285" s="77"/>
      <c r="AE285" s="77"/>
      <c r="AF285" s="165"/>
      <c r="AG285" s="34"/>
      <c r="AI285" s="77"/>
      <c r="AK285" s="77"/>
      <c r="AM285" s="77"/>
    </row>
    <row r="286" spans="1:47" ht="1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165"/>
      <c r="L286" s="165"/>
      <c r="M286" s="165"/>
      <c r="N286" s="165"/>
      <c r="O286" s="457"/>
      <c r="P286" s="457"/>
      <c r="Q286" s="481"/>
      <c r="R286" s="481"/>
      <c r="S286" s="481"/>
      <c r="T286" s="165"/>
      <c r="U286" s="34"/>
      <c r="V286" s="508"/>
      <c r="W286" s="34"/>
      <c r="X286" s="34"/>
      <c r="Y286" s="165"/>
      <c r="Z286" s="165"/>
      <c r="AA286" s="77"/>
      <c r="AB286" s="77"/>
      <c r="AC286" s="77"/>
      <c r="AD286" s="77"/>
      <c r="AE286" s="77"/>
      <c r="AF286" s="165"/>
      <c r="AG286" s="34"/>
      <c r="AI286" s="77"/>
      <c r="AK286" s="77"/>
      <c r="AM286" s="77"/>
    </row>
    <row r="287" spans="1:47" ht="1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165"/>
      <c r="L287" s="165"/>
      <c r="M287" s="165"/>
      <c r="N287" s="165"/>
      <c r="O287" s="457"/>
      <c r="P287" s="457"/>
      <c r="Q287" s="481"/>
      <c r="R287" s="481"/>
      <c r="S287" s="481"/>
      <c r="T287" s="165"/>
      <c r="U287" s="34"/>
      <c r="V287" s="508"/>
      <c r="W287" s="34"/>
      <c r="X287" s="34"/>
      <c r="Y287" s="165"/>
      <c r="Z287" s="165"/>
      <c r="AA287" s="77"/>
      <c r="AB287" s="77"/>
      <c r="AC287" s="77"/>
      <c r="AD287" s="77"/>
      <c r="AE287" s="77"/>
      <c r="AF287" s="165"/>
      <c r="AG287" s="34"/>
      <c r="AI287" s="77"/>
      <c r="AK287" s="77"/>
      <c r="AM287" s="77"/>
    </row>
    <row r="288" spans="1:47" ht="1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165"/>
      <c r="L288" s="165"/>
      <c r="M288" s="165"/>
      <c r="N288" s="165"/>
      <c r="O288" s="457"/>
      <c r="P288" s="457"/>
      <c r="Q288" s="481"/>
      <c r="R288" s="481"/>
      <c r="S288" s="481"/>
      <c r="T288" s="165"/>
      <c r="U288" s="34"/>
      <c r="V288" s="508"/>
      <c r="W288" s="34"/>
      <c r="X288" s="34"/>
      <c r="Y288" s="165"/>
      <c r="Z288" s="165"/>
      <c r="AA288" s="77"/>
      <c r="AB288" s="77"/>
      <c r="AC288" s="77"/>
      <c r="AD288" s="77"/>
      <c r="AE288" s="77"/>
      <c r="AF288" s="165"/>
      <c r="AG288" s="34"/>
      <c r="AI288" s="77"/>
      <c r="AK288" s="77"/>
      <c r="AM288" s="77"/>
    </row>
    <row r="289" spans="1:39" ht="1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165"/>
      <c r="L289" s="165"/>
      <c r="M289" s="165"/>
      <c r="N289" s="165"/>
      <c r="O289" s="457"/>
      <c r="P289" s="457"/>
      <c r="Q289" s="481"/>
      <c r="R289" s="481"/>
      <c r="S289" s="481"/>
      <c r="T289" s="165"/>
      <c r="U289" s="34"/>
      <c r="V289" s="508"/>
      <c r="W289" s="34"/>
      <c r="X289" s="34"/>
      <c r="Y289" s="165"/>
      <c r="Z289" s="165"/>
      <c r="AA289" s="77"/>
      <c r="AB289" s="77"/>
      <c r="AC289" s="77"/>
      <c r="AD289" s="77"/>
      <c r="AE289" s="77"/>
      <c r="AF289" s="165"/>
      <c r="AG289" s="34"/>
      <c r="AI289" s="77"/>
      <c r="AK289" s="77"/>
      <c r="AM289" s="77"/>
    </row>
    <row r="290" spans="1:39" ht="1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165"/>
      <c r="L290" s="165"/>
      <c r="M290" s="165"/>
      <c r="N290" s="165"/>
      <c r="O290" s="457"/>
      <c r="P290" s="457"/>
      <c r="Q290" s="481"/>
      <c r="R290" s="481"/>
      <c r="S290" s="481"/>
      <c r="T290" s="165"/>
      <c r="U290" s="34"/>
      <c r="V290" s="508"/>
      <c r="W290" s="34"/>
      <c r="X290" s="34"/>
      <c r="Y290" s="165"/>
      <c r="Z290" s="165"/>
      <c r="AA290" s="77"/>
      <c r="AB290" s="77"/>
      <c r="AC290" s="77"/>
      <c r="AD290" s="77"/>
      <c r="AE290" s="77"/>
      <c r="AF290" s="165"/>
      <c r="AG290" s="34"/>
      <c r="AI290" s="77"/>
      <c r="AK290" s="77"/>
      <c r="AM290" s="77"/>
    </row>
    <row r="291" spans="1:39" ht="1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165"/>
      <c r="L291" s="165"/>
      <c r="M291" s="165"/>
      <c r="N291" s="165"/>
      <c r="O291" s="457"/>
      <c r="P291" s="457"/>
      <c r="Q291" s="481"/>
      <c r="R291" s="481"/>
      <c r="S291" s="481"/>
      <c r="T291" s="165"/>
      <c r="U291" s="34"/>
      <c r="V291" s="508"/>
      <c r="W291" s="34"/>
      <c r="X291" s="34"/>
      <c r="Y291" s="165"/>
      <c r="Z291" s="165"/>
      <c r="AA291" s="77"/>
      <c r="AB291" s="77"/>
      <c r="AC291" s="77"/>
      <c r="AD291" s="77"/>
      <c r="AE291" s="77"/>
      <c r="AF291" s="165"/>
      <c r="AG291" s="34"/>
      <c r="AI291" s="77"/>
      <c r="AK291" s="77"/>
      <c r="AM291" s="77"/>
    </row>
    <row r="292" spans="1:39" ht="1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165"/>
      <c r="L292" s="165"/>
      <c r="M292" s="165"/>
      <c r="N292" s="165"/>
      <c r="O292" s="457"/>
      <c r="P292" s="457"/>
      <c r="Q292" s="481"/>
      <c r="R292" s="481"/>
      <c r="S292" s="481"/>
      <c r="T292" s="165"/>
      <c r="U292" s="34"/>
      <c r="V292" s="508"/>
      <c r="W292" s="34"/>
      <c r="X292" s="34"/>
      <c r="Y292" s="165"/>
      <c r="Z292" s="165"/>
      <c r="AA292" s="77"/>
      <c r="AB292" s="77"/>
      <c r="AC292" s="77"/>
      <c r="AD292" s="77"/>
      <c r="AE292" s="77"/>
      <c r="AF292" s="165"/>
      <c r="AG292" s="34"/>
      <c r="AI292" s="77"/>
      <c r="AK292" s="77"/>
      <c r="AM292" s="77"/>
    </row>
    <row r="293" spans="1:39" ht="1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165"/>
      <c r="L293" s="165"/>
      <c r="M293" s="165"/>
      <c r="N293" s="165"/>
      <c r="O293" s="457"/>
      <c r="P293" s="457"/>
      <c r="Q293" s="481"/>
      <c r="R293" s="481"/>
      <c r="S293" s="481"/>
      <c r="T293" s="165"/>
      <c r="U293" s="34"/>
      <c r="V293" s="508"/>
      <c r="W293" s="34"/>
      <c r="X293" s="34"/>
      <c r="Y293" s="165"/>
      <c r="Z293" s="165"/>
      <c r="AA293" s="77"/>
      <c r="AB293" s="77"/>
      <c r="AC293" s="77"/>
      <c r="AD293" s="77"/>
      <c r="AE293" s="77"/>
      <c r="AF293" s="165"/>
      <c r="AG293" s="34"/>
      <c r="AI293" s="77"/>
      <c r="AK293" s="77"/>
      <c r="AM293" s="77"/>
    </row>
    <row r="294" spans="1:39" ht="1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165"/>
      <c r="L294" s="165"/>
      <c r="M294" s="165"/>
      <c r="N294" s="165"/>
      <c r="O294" s="457"/>
      <c r="P294" s="457"/>
      <c r="Q294" s="481"/>
      <c r="R294" s="481"/>
      <c r="S294" s="481"/>
      <c r="T294" s="165"/>
      <c r="U294" s="34"/>
      <c r="V294" s="508"/>
      <c r="W294" s="34"/>
      <c r="X294" s="34"/>
      <c r="Y294" s="165"/>
      <c r="Z294" s="165"/>
      <c r="AA294" s="77"/>
      <c r="AB294" s="77"/>
      <c r="AC294" s="77"/>
      <c r="AD294" s="77"/>
      <c r="AE294" s="77"/>
      <c r="AF294" s="165"/>
      <c r="AG294" s="34"/>
      <c r="AI294" s="77"/>
      <c r="AK294" s="77"/>
      <c r="AM294" s="77"/>
    </row>
    <row r="295" spans="1:39" ht="1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165"/>
      <c r="L295" s="165"/>
      <c r="M295" s="165"/>
      <c r="N295" s="165"/>
      <c r="O295" s="457"/>
      <c r="P295" s="457"/>
      <c r="Q295" s="481"/>
      <c r="R295" s="481"/>
      <c r="S295" s="481"/>
      <c r="T295" s="165"/>
      <c r="U295" s="34"/>
      <c r="V295" s="508"/>
      <c r="W295" s="34"/>
      <c r="X295" s="34"/>
      <c r="Y295" s="165"/>
      <c r="Z295" s="165"/>
      <c r="AA295" s="77"/>
      <c r="AB295" s="77"/>
      <c r="AC295" s="77"/>
      <c r="AD295" s="77"/>
      <c r="AE295" s="77"/>
      <c r="AF295" s="165"/>
      <c r="AG295" s="34"/>
      <c r="AI295" s="77"/>
      <c r="AK295" s="77"/>
      <c r="AM295" s="77"/>
    </row>
    <row r="296" spans="1:39" ht="1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165"/>
      <c r="L296" s="165"/>
      <c r="M296" s="165"/>
      <c r="N296" s="165"/>
      <c r="O296" s="457"/>
      <c r="P296" s="457"/>
      <c r="Q296" s="481"/>
      <c r="R296" s="481"/>
      <c r="S296" s="481"/>
      <c r="T296" s="165"/>
      <c r="U296" s="34"/>
      <c r="V296" s="508"/>
      <c r="W296" s="34"/>
      <c r="X296" s="34"/>
      <c r="Y296" s="165"/>
      <c r="Z296" s="165"/>
      <c r="AA296" s="77"/>
      <c r="AB296" s="77"/>
      <c r="AC296" s="77"/>
      <c r="AD296" s="77"/>
      <c r="AE296" s="77"/>
      <c r="AF296" s="165"/>
      <c r="AG296" s="34"/>
      <c r="AI296" s="77"/>
      <c r="AK296" s="77"/>
      <c r="AM296" s="77"/>
    </row>
    <row r="297" spans="1:39" ht="1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165"/>
      <c r="L297" s="165"/>
      <c r="M297" s="165"/>
      <c r="N297" s="165"/>
      <c r="O297" s="457"/>
      <c r="P297" s="457"/>
      <c r="Q297" s="481"/>
      <c r="R297" s="481"/>
      <c r="S297" s="481"/>
      <c r="T297" s="165"/>
      <c r="U297" s="34"/>
      <c r="V297" s="508"/>
      <c r="W297" s="34"/>
      <c r="X297" s="34"/>
      <c r="Y297" s="165"/>
      <c r="Z297" s="165"/>
      <c r="AA297" s="77"/>
      <c r="AB297" s="77"/>
      <c r="AC297" s="77"/>
      <c r="AD297" s="77"/>
      <c r="AE297" s="77"/>
      <c r="AF297" s="165"/>
      <c r="AG297" s="34"/>
      <c r="AI297" s="77"/>
      <c r="AK297" s="77"/>
      <c r="AM297" s="77"/>
    </row>
    <row r="298" spans="1:39" ht="1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165"/>
      <c r="L298" s="165"/>
      <c r="M298" s="165"/>
      <c r="N298" s="165"/>
      <c r="O298" s="457"/>
      <c r="P298" s="457"/>
      <c r="Q298" s="481"/>
      <c r="R298" s="481"/>
      <c r="S298" s="481"/>
      <c r="T298" s="165"/>
      <c r="U298" s="34"/>
      <c r="V298" s="508"/>
      <c r="W298" s="34"/>
      <c r="X298" s="34"/>
      <c r="Y298" s="165"/>
      <c r="Z298" s="165"/>
      <c r="AA298" s="77"/>
      <c r="AB298" s="77"/>
      <c r="AC298" s="77"/>
      <c r="AD298" s="77"/>
      <c r="AE298" s="77"/>
      <c r="AF298" s="165"/>
      <c r="AG298" s="34"/>
      <c r="AI298" s="77"/>
      <c r="AK298" s="77"/>
      <c r="AM298" s="77"/>
    </row>
    <row r="299" spans="1:39" ht="1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165"/>
      <c r="L299" s="165"/>
      <c r="M299" s="165"/>
      <c r="N299" s="165"/>
      <c r="O299" s="457"/>
      <c r="P299" s="457"/>
      <c r="Q299" s="481"/>
      <c r="R299" s="481"/>
      <c r="S299" s="481"/>
      <c r="T299" s="165"/>
      <c r="U299" s="34"/>
      <c r="V299" s="508"/>
      <c r="W299" s="34"/>
      <c r="X299" s="34"/>
      <c r="Y299" s="165"/>
      <c r="Z299" s="165"/>
      <c r="AA299" s="77"/>
      <c r="AB299" s="77"/>
      <c r="AC299" s="77"/>
      <c r="AD299" s="77"/>
      <c r="AE299" s="77"/>
      <c r="AF299" s="165"/>
      <c r="AG299" s="34"/>
      <c r="AI299" s="77"/>
      <c r="AK299" s="77"/>
      <c r="AM299" s="77"/>
    </row>
    <row r="300" spans="1:39" ht="1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165"/>
      <c r="L300" s="165"/>
      <c r="M300" s="165"/>
      <c r="N300" s="165"/>
      <c r="O300" s="457"/>
      <c r="P300" s="457"/>
      <c r="Q300" s="481"/>
      <c r="R300" s="481"/>
      <c r="S300" s="481"/>
      <c r="T300" s="165"/>
      <c r="U300" s="34"/>
      <c r="V300" s="508"/>
      <c r="W300" s="34"/>
      <c r="X300" s="34"/>
      <c r="Y300" s="165"/>
      <c r="Z300" s="165"/>
      <c r="AA300" s="77"/>
      <c r="AB300" s="77"/>
      <c r="AC300" s="77"/>
      <c r="AD300" s="77"/>
      <c r="AE300" s="77"/>
      <c r="AF300" s="165"/>
      <c r="AG300" s="34"/>
      <c r="AI300" s="77"/>
      <c r="AK300" s="77"/>
      <c r="AM300" s="77"/>
    </row>
    <row r="301" spans="1:39" ht="1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165"/>
      <c r="L301" s="165"/>
      <c r="M301" s="165"/>
      <c r="N301" s="165"/>
      <c r="O301" s="457"/>
      <c r="P301" s="457"/>
      <c r="Q301" s="481"/>
      <c r="R301" s="481"/>
      <c r="S301" s="481"/>
      <c r="T301" s="165"/>
      <c r="U301" s="34"/>
      <c r="V301" s="508"/>
      <c r="W301" s="34"/>
      <c r="X301" s="34"/>
      <c r="Y301" s="165"/>
      <c r="Z301" s="165"/>
      <c r="AA301" s="77"/>
      <c r="AB301" s="77"/>
      <c r="AC301" s="77"/>
      <c r="AD301" s="77"/>
      <c r="AE301" s="77"/>
      <c r="AF301" s="165"/>
      <c r="AG301" s="34"/>
      <c r="AI301" s="77"/>
      <c r="AK301" s="77"/>
      <c r="AM301" s="77"/>
    </row>
    <row r="302" spans="1:39" ht="1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165"/>
      <c r="L302" s="165"/>
      <c r="M302" s="165"/>
      <c r="N302" s="165"/>
      <c r="O302" s="457"/>
      <c r="P302" s="457"/>
      <c r="Q302" s="481"/>
      <c r="R302" s="481"/>
      <c r="S302" s="481"/>
      <c r="T302" s="165"/>
      <c r="U302" s="34"/>
      <c r="V302" s="508"/>
      <c r="W302" s="34"/>
      <c r="X302" s="34"/>
      <c r="Y302" s="165"/>
      <c r="Z302" s="165"/>
      <c r="AA302" s="77"/>
      <c r="AB302" s="77"/>
      <c r="AC302" s="77"/>
      <c r="AD302" s="77"/>
      <c r="AE302" s="77"/>
      <c r="AF302" s="165"/>
      <c r="AG302" s="34"/>
      <c r="AI302" s="77"/>
      <c r="AK302" s="77"/>
      <c r="AM302" s="77"/>
    </row>
    <row r="303" spans="1:39" ht="1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165"/>
      <c r="L303" s="165"/>
      <c r="M303" s="165"/>
      <c r="N303" s="165"/>
      <c r="O303" s="457"/>
      <c r="P303" s="457"/>
      <c r="Q303" s="481"/>
      <c r="R303" s="481"/>
      <c r="S303" s="481"/>
      <c r="T303" s="165"/>
      <c r="U303" s="34"/>
      <c r="V303" s="508"/>
      <c r="W303" s="34"/>
      <c r="X303" s="34"/>
      <c r="Y303" s="165"/>
      <c r="Z303" s="165"/>
      <c r="AA303" s="77"/>
      <c r="AB303" s="77"/>
      <c r="AC303" s="77"/>
      <c r="AD303" s="77"/>
      <c r="AE303" s="77"/>
      <c r="AF303" s="165"/>
      <c r="AG303" s="34"/>
      <c r="AI303" s="77"/>
      <c r="AK303" s="77"/>
      <c r="AM303" s="77"/>
    </row>
    <row r="304" spans="1:39" ht="1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165"/>
      <c r="L304" s="165"/>
      <c r="M304" s="165"/>
      <c r="N304" s="165"/>
      <c r="O304" s="457"/>
      <c r="P304" s="457"/>
      <c r="Q304" s="481"/>
      <c r="R304" s="481"/>
      <c r="S304" s="481"/>
      <c r="T304" s="165"/>
      <c r="U304" s="34"/>
      <c r="V304" s="508"/>
      <c r="W304" s="34"/>
      <c r="X304" s="34"/>
      <c r="Y304" s="165"/>
      <c r="Z304" s="165"/>
      <c r="AA304" s="77"/>
      <c r="AB304" s="77"/>
      <c r="AC304" s="77"/>
      <c r="AD304" s="77"/>
      <c r="AE304" s="77"/>
      <c r="AF304" s="165"/>
      <c r="AG304" s="34"/>
      <c r="AI304" s="77"/>
      <c r="AK304" s="77"/>
      <c r="AM304" s="77"/>
    </row>
    <row r="305" spans="1:39" ht="1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165"/>
      <c r="L305" s="165"/>
      <c r="M305" s="165"/>
      <c r="N305" s="165"/>
      <c r="O305" s="457"/>
      <c r="P305" s="457"/>
      <c r="Q305" s="481"/>
      <c r="R305" s="481"/>
      <c r="S305" s="481"/>
      <c r="T305" s="165"/>
      <c r="U305" s="34"/>
      <c r="V305" s="508"/>
      <c r="W305" s="34"/>
      <c r="X305" s="34"/>
      <c r="Y305" s="165"/>
      <c r="Z305" s="165"/>
      <c r="AA305" s="77"/>
      <c r="AB305" s="77"/>
      <c r="AC305" s="77"/>
      <c r="AD305" s="77"/>
      <c r="AE305" s="77"/>
      <c r="AF305" s="165"/>
      <c r="AG305" s="34"/>
      <c r="AI305" s="77"/>
      <c r="AK305" s="77"/>
      <c r="AM305" s="77"/>
    </row>
    <row r="306" spans="1:39" ht="1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165"/>
      <c r="L306" s="165"/>
      <c r="M306" s="165"/>
      <c r="N306" s="165"/>
      <c r="O306" s="457"/>
      <c r="P306" s="457"/>
      <c r="Q306" s="481"/>
      <c r="R306" s="481"/>
      <c r="S306" s="481"/>
      <c r="T306" s="165"/>
      <c r="U306" s="34"/>
      <c r="V306" s="508"/>
      <c r="W306" s="34"/>
      <c r="X306" s="34"/>
      <c r="Y306" s="165"/>
      <c r="Z306" s="165"/>
      <c r="AA306" s="77"/>
      <c r="AB306" s="77"/>
      <c r="AC306" s="77"/>
      <c r="AD306" s="77"/>
      <c r="AE306" s="77"/>
      <c r="AF306" s="165"/>
      <c r="AG306" s="34"/>
      <c r="AI306" s="77"/>
      <c r="AK306" s="77"/>
      <c r="AM306" s="77"/>
    </row>
    <row r="307" spans="1:39" ht="1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165"/>
      <c r="L307" s="165"/>
      <c r="M307" s="165"/>
      <c r="N307" s="165"/>
      <c r="O307" s="457"/>
      <c r="P307" s="457"/>
      <c r="Q307" s="481"/>
      <c r="R307" s="481"/>
      <c r="S307" s="481"/>
      <c r="T307" s="165"/>
      <c r="U307" s="34"/>
      <c r="V307" s="508"/>
      <c r="W307" s="34"/>
      <c r="X307" s="34"/>
      <c r="Y307" s="165"/>
      <c r="Z307" s="165"/>
      <c r="AA307" s="77"/>
      <c r="AB307" s="77"/>
      <c r="AC307" s="77"/>
      <c r="AD307" s="77"/>
      <c r="AE307" s="77"/>
      <c r="AF307" s="165"/>
      <c r="AG307" s="34"/>
      <c r="AI307" s="77"/>
      <c r="AK307" s="77"/>
      <c r="AM307" s="77"/>
    </row>
    <row r="308" spans="1:39" ht="1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165"/>
      <c r="L308" s="165"/>
      <c r="M308" s="165"/>
      <c r="N308" s="165"/>
      <c r="O308" s="457"/>
      <c r="P308" s="457"/>
      <c r="Q308" s="481"/>
      <c r="R308" s="481"/>
      <c r="S308" s="481"/>
      <c r="T308" s="165"/>
      <c r="U308" s="34"/>
      <c r="V308" s="508"/>
      <c r="W308" s="34"/>
      <c r="X308" s="34"/>
      <c r="Y308" s="165"/>
      <c r="Z308" s="165"/>
      <c r="AA308" s="77"/>
      <c r="AB308" s="77"/>
      <c r="AC308" s="77"/>
      <c r="AD308" s="77"/>
      <c r="AE308" s="77"/>
      <c r="AF308" s="165"/>
      <c r="AG308" s="34"/>
      <c r="AI308" s="77"/>
      <c r="AK308" s="77"/>
      <c r="AM308" s="77"/>
    </row>
    <row r="309" spans="1:39" ht="1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165"/>
      <c r="L309" s="165"/>
      <c r="M309" s="165"/>
      <c r="N309" s="165"/>
      <c r="O309" s="457"/>
      <c r="P309" s="457"/>
      <c r="Q309" s="481"/>
      <c r="R309" s="481"/>
      <c r="S309" s="481"/>
      <c r="T309" s="165"/>
      <c r="U309" s="34"/>
      <c r="V309" s="508"/>
      <c r="W309" s="34"/>
      <c r="X309" s="34"/>
      <c r="Y309" s="165"/>
      <c r="Z309" s="165"/>
      <c r="AA309" s="77"/>
      <c r="AB309" s="77"/>
      <c r="AC309" s="77"/>
      <c r="AD309" s="77"/>
      <c r="AE309" s="77"/>
      <c r="AF309" s="165"/>
      <c r="AG309" s="34"/>
      <c r="AI309" s="77"/>
      <c r="AK309" s="77"/>
      <c r="AM309" s="77"/>
    </row>
    <row r="310" spans="1:39" ht="1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165"/>
      <c r="L310" s="165"/>
      <c r="M310" s="165"/>
      <c r="N310" s="165"/>
      <c r="O310" s="457"/>
      <c r="P310" s="457"/>
      <c r="Q310" s="481"/>
      <c r="R310" s="481"/>
      <c r="S310" s="481"/>
      <c r="T310" s="165"/>
      <c r="U310" s="34"/>
      <c r="V310" s="508"/>
      <c r="W310" s="34"/>
      <c r="X310" s="34"/>
      <c r="Y310" s="165"/>
      <c r="Z310" s="165"/>
      <c r="AA310" s="77"/>
      <c r="AB310" s="77"/>
      <c r="AC310" s="77"/>
      <c r="AD310" s="77"/>
      <c r="AE310" s="77"/>
      <c r="AF310" s="165"/>
      <c r="AG310" s="34"/>
      <c r="AI310" s="77"/>
      <c r="AK310" s="77"/>
      <c r="AM310" s="77"/>
    </row>
    <row r="311" spans="1:39" ht="1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165"/>
      <c r="L311" s="165"/>
      <c r="M311" s="165"/>
      <c r="N311" s="165"/>
      <c r="O311" s="457"/>
      <c r="P311" s="457"/>
      <c r="Q311" s="481"/>
      <c r="R311" s="481"/>
      <c r="S311" s="481"/>
      <c r="T311" s="165"/>
      <c r="U311" s="34"/>
      <c r="V311" s="508"/>
      <c r="W311" s="34"/>
      <c r="X311" s="34"/>
      <c r="Y311" s="165"/>
      <c r="Z311" s="165"/>
      <c r="AA311" s="77"/>
      <c r="AB311" s="77"/>
      <c r="AC311" s="77"/>
      <c r="AD311" s="77"/>
      <c r="AE311" s="77"/>
      <c r="AF311" s="165"/>
      <c r="AG311" s="34"/>
      <c r="AI311" s="77"/>
      <c r="AK311" s="77"/>
      <c r="AM311" s="77"/>
    </row>
    <row r="312" spans="1:39" ht="1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165"/>
      <c r="L312" s="165"/>
      <c r="M312" s="165"/>
      <c r="N312" s="165"/>
      <c r="O312" s="457"/>
      <c r="P312" s="457"/>
      <c r="Q312" s="481"/>
      <c r="R312" s="481"/>
      <c r="S312" s="481"/>
      <c r="T312" s="165"/>
      <c r="U312" s="34"/>
      <c r="V312" s="508"/>
      <c r="W312" s="34"/>
      <c r="X312" s="34"/>
      <c r="Y312" s="165"/>
      <c r="Z312" s="165"/>
      <c r="AA312" s="77"/>
      <c r="AB312" s="77"/>
      <c r="AC312" s="77"/>
      <c r="AD312" s="77"/>
      <c r="AE312" s="77"/>
      <c r="AF312" s="165"/>
      <c r="AG312" s="34"/>
      <c r="AI312" s="77"/>
      <c r="AK312" s="77"/>
      <c r="AM312" s="77"/>
    </row>
    <row r="313" spans="1:39" ht="1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165"/>
      <c r="L313" s="165"/>
      <c r="M313" s="165"/>
      <c r="N313" s="165"/>
      <c r="O313" s="457"/>
      <c r="P313" s="457"/>
      <c r="Q313" s="481"/>
      <c r="R313" s="481"/>
      <c r="S313" s="481"/>
      <c r="T313" s="165"/>
      <c r="U313" s="34"/>
      <c r="V313" s="508"/>
      <c r="W313" s="34"/>
      <c r="X313" s="34"/>
      <c r="Y313" s="165"/>
      <c r="Z313" s="165"/>
      <c r="AA313" s="77"/>
      <c r="AB313" s="77"/>
      <c r="AC313" s="77"/>
      <c r="AD313" s="77"/>
      <c r="AE313" s="77"/>
      <c r="AF313" s="165"/>
      <c r="AG313" s="34"/>
      <c r="AI313" s="77"/>
      <c r="AK313" s="77"/>
      <c r="AM313" s="77"/>
    </row>
    <row r="314" spans="1:39" ht="1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165"/>
      <c r="L314" s="165"/>
      <c r="M314" s="165"/>
      <c r="N314" s="165"/>
      <c r="O314" s="457"/>
      <c r="P314" s="457"/>
      <c r="Q314" s="481"/>
      <c r="R314" s="481"/>
      <c r="S314" s="481"/>
      <c r="T314" s="165"/>
      <c r="U314" s="34"/>
      <c r="V314" s="508"/>
      <c r="W314" s="34"/>
      <c r="X314" s="34"/>
      <c r="Y314" s="165"/>
      <c r="Z314" s="165"/>
      <c r="AA314" s="77"/>
      <c r="AB314" s="77"/>
      <c r="AC314" s="77"/>
      <c r="AD314" s="77"/>
      <c r="AE314" s="77"/>
      <c r="AF314" s="165"/>
      <c r="AG314" s="34"/>
      <c r="AI314" s="77"/>
      <c r="AK314" s="77"/>
      <c r="AM314" s="77"/>
    </row>
    <row r="315" spans="1:39" ht="15">
      <c r="L315" s="165"/>
      <c r="M315" s="165"/>
      <c r="N315" s="165"/>
      <c r="O315" s="457"/>
      <c r="P315" s="457"/>
      <c r="Q315" s="481"/>
      <c r="R315" s="481"/>
      <c r="S315" s="481"/>
      <c r="T315" s="165"/>
      <c r="U315" s="34"/>
      <c r="V315" s="508"/>
      <c r="W315" s="34"/>
      <c r="X315" s="34"/>
      <c r="Y315" s="165"/>
      <c r="Z315" s="165"/>
      <c r="AA315" s="77"/>
      <c r="AB315" s="77"/>
      <c r="AC315" s="77"/>
      <c r="AD315" s="77"/>
      <c r="AE315" s="77"/>
      <c r="AF315" s="165"/>
      <c r="AG315" s="34"/>
      <c r="AI315" s="77"/>
      <c r="AK315" s="77"/>
      <c r="AM315" s="77"/>
    </row>
    <row r="316" spans="1:39" ht="15">
      <c r="L316" s="165"/>
      <c r="M316" s="165"/>
      <c r="N316" s="165"/>
      <c r="O316" s="457"/>
      <c r="P316" s="457"/>
      <c r="Q316" s="481"/>
      <c r="R316" s="481"/>
      <c r="S316" s="481"/>
      <c r="T316" s="165"/>
      <c r="U316" s="34"/>
      <c r="V316" s="508"/>
      <c r="W316" s="34"/>
      <c r="X316" s="34"/>
      <c r="Y316" s="165"/>
      <c r="Z316" s="165"/>
      <c r="AA316" s="77"/>
      <c r="AC316" s="77"/>
      <c r="AE316" s="77"/>
      <c r="AG316" s="34"/>
      <c r="AI316" s="77"/>
      <c r="AK316" s="77"/>
      <c r="AM316" s="77"/>
    </row>
    <row r="317" spans="1:39" ht="15">
      <c r="L317" s="165"/>
      <c r="M317" s="165"/>
      <c r="N317" s="165"/>
      <c r="O317" s="457"/>
      <c r="P317" s="457"/>
      <c r="Q317" s="481"/>
      <c r="R317" s="481"/>
      <c r="S317" s="481"/>
      <c r="T317" s="165"/>
      <c r="U317" s="34"/>
      <c r="V317" s="508"/>
      <c r="W317" s="34"/>
      <c r="X317" s="34"/>
      <c r="Y317" s="165"/>
      <c r="Z317" s="165"/>
      <c r="AA317" s="77"/>
      <c r="AC317" s="77"/>
      <c r="AE317" s="77"/>
      <c r="AG317" s="34"/>
      <c r="AI317" s="77"/>
      <c r="AK317" s="77"/>
      <c r="AM317" s="77"/>
    </row>
    <row r="318" spans="1:39" ht="15">
      <c r="L318" s="165"/>
      <c r="M318" s="165"/>
      <c r="N318" s="165"/>
      <c r="O318" s="457"/>
      <c r="P318" s="457"/>
      <c r="Q318" s="481"/>
      <c r="R318" s="481"/>
      <c r="S318" s="481"/>
      <c r="T318" s="165"/>
      <c r="U318" s="34"/>
      <c r="V318" s="508"/>
      <c r="W318" s="34"/>
      <c r="X318" s="34"/>
      <c r="Y318" s="165"/>
      <c r="Z318" s="165"/>
      <c r="AA318" s="77"/>
      <c r="AC318" s="77"/>
      <c r="AE318" s="77"/>
      <c r="AG318" s="34"/>
      <c r="AI318" s="77"/>
      <c r="AK318" s="77"/>
      <c r="AM318" s="77"/>
    </row>
    <row r="319" spans="1:39" ht="15">
      <c r="L319" s="165"/>
      <c r="M319" s="165"/>
      <c r="N319" s="165"/>
      <c r="O319" s="457"/>
      <c r="P319" s="457"/>
      <c r="Q319" s="481"/>
      <c r="R319" s="481"/>
      <c r="S319" s="481"/>
      <c r="T319" s="165"/>
      <c r="U319" s="34"/>
      <c r="V319" s="508"/>
      <c r="W319" s="34"/>
      <c r="X319" s="34"/>
      <c r="Y319" s="165"/>
      <c r="Z319" s="165"/>
      <c r="AA319" s="77"/>
      <c r="AC319" s="77"/>
      <c r="AE319" s="77"/>
      <c r="AG319" s="34"/>
      <c r="AI319" s="77"/>
      <c r="AK319" s="77"/>
      <c r="AM319" s="77"/>
    </row>
    <row r="320" spans="1:39" ht="15">
      <c r="L320" s="165"/>
      <c r="M320" s="165"/>
      <c r="N320" s="165"/>
      <c r="O320" s="457"/>
      <c r="P320" s="457"/>
      <c r="Q320" s="481"/>
      <c r="R320" s="481"/>
      <c r="S320" s="481"/>
      <c r="T320" s="165"/>
      <c r="U320" s="34"/>
      <c r="V320" s="508"/>
      <c r="W320" s="34"/>
      <c r="X320" s="34"/>
      <c r="Y320" s="165"/>
      <c r="Z320" s="165"/>
      <c r="AA320" s="77"/>
      <c r="AC320" s="77"/>
      <c r="AE320" s="77"/>
      <c r="AG320" s="34"/>
      <c r="AI320" s="77"/>
      <c r="AK320" s="77"/>
      <c r="AM320" s="77"/>
    </row>
    <row r="321" spans="12:39" ht="15">
      <c r="L321" s="165"/>
      <c r="M321" s="165"/>
      <c r="N321" s="165"/>
      <c r="O321" s="457"/>
      <c r="P321" s="457"/>
      <c r="Q321" s="481"/>
      <c r="R321" s="481"/>
      <c r="S321" s="481"/>
      <c r="T321" s="165"/>
      <c r="U321" s="34"/>
      <c r="V321" s="508"/>
      <c r="W321" s="34"/>
      <c r="X321" s="34"/>
      <c r="Y321" s="165"/>
      <c r="Z321" s="165"/>
      <c r="AA321" s="77"/>
      <c r="AC321" s="77"/>
      <c r="AE321" s="77"/>
      <c r="AG321" s="34"/>
      <c r="AI321" s="77"/>
      <c r="AK321" s="77"/>
      <c r="AM321" s="77"/>
    </row>
    <row r="322" spans="12:39" ht="15">
      <c r="L322" s="165"/>
      <c r="M322" s="165"/>
      <c r="N322" s="165"/>
      <c r="O322" s="457"/>
      <c r="P322" s="457"/>
      <c r="Q322" s="481"/>
      <c r="R322" s="481"/>
      <c r="S322" s="481"/>
      <c r="T322" s="165"/>
      <c r="U322" s="34"/>
      <c r="V322" s="508"/>
      <c r="W322" s="34"/>
      <c r="X322" s="34"/>
      <c r="Y322" s="165"/>
      <c r="Z322" s="165"/>
      <c r="AA322" s="77"/>
      <c r="AC322" s="77"/>
      <c r="AE322" s="77"/>
      <c r="AG322" s="34"/>
      <c r="AI322" s="77"/>
      <c r="AK322" s="77"/>
      <c r="AM322" s="77"/>
    </row>
    <row r="323" spans="12:39" ht="15">
      <c r="L323" s="165"/>
      <c r="M323" s="165"/>
      <c r="N323" s="165"/>
      <c r="O323" s="457"/>
      <c r="P323" s="457"/>
      <c r="Q323" s="481"/>
      <c r="R323" s="481"/>
      <c r="S323" s="481"/>
      <c r="T323" s="165"/>
      <c r="U323" s="34"/>
      <c r="V323" s="508"/>
      <c r="W323" s="34"/>
      <c r="X323" s="34"/>
      <c r="Y323" s="165"/>
      <c r="Z323" s="165"/>
      <c r="AA323" s="77"/>
      <c r="AC323" s="77"/>
      <c r="AE323" s="77"/>
      <c r="AG323" s="34"/>
      <c r="AI323" s="77"/>
      <c r="AK323" s="77"/>
      <c r="AM323" s="77"/>
    </row>
    <row r="324" spans="12:39" ht="15">
      <c r="L324" s="165"/>
      <c r="M324" s="165"/>
      <c r="N324" s="165"/>
      <c r="O324" s="457"/>
      <c r="P324" s="457"/>
      <c r="Q324" s="481"/>
      <c r="R324" s="481"/>
      <c r="S324" s="481"/>
      <c r="T324" s="165"/>
      <c r="U324" s="34"/>
      <c r="V324" s="508"/>
      <c r="W324" s="34"/>
      <c r="X324" s="34"/>
      <c r="Y324" s="165"/>
      <c r="Z324" s="165"/>
      <c r="AA324" s="77"/>
      <c r="AC324" s="77"/>
      <c r="AE324" s="77"/>
      <c r="AG324" s="34"/>
      <c r="AI324" s="77"/>
      <c r="AK324" s="77"/>
      <c r="AM324" s="77"/>
    </row>
    <row r="325" spans="12:39" ht="15">
      <c r="L325" s="165"/>
      <c r="M325" s="165"/>
      <c r="N325" s="165"/>
      <c r="O325" s="457"/>
      <c r="P325" s="457"/>
      <c r="Q325" s="481"/>
      <c r="R325" s="481"/>
      <c r="S325" s="481"/>
      <c r="T325" s="165"/>
      <c r="U325" s="34"/>
      <c r="V325" s="508"/>
      <c r="W325" s="34"/>
      <c r="X325" s="34"/>
      <c r="Y325" s="165"/>
      <c r="Z325" s="165"/>
      <c r="AA325" s="77"/>
      <c r="AC325" s="77"/>
      <c r="AE325" s="77"/>
      <c r="AG325" s="34"/>
      <c r="AI325" s="77"/>
      <c r="AK325" s="77"/>
      <c r="AM325" s="77"/>
    </row>
    <row r="326" spans="12:39" ht="15">
      <c r="L326" s="165"/>
      <c r="M326" s="165"/>
      <c r="N326" s="165"/>
      <c r="O326" s="457"/>
      <c r="P326" s="457"/>
      <c r="Q326" s="481"/>
      <c r="R326" s="481"/>
      <c r="S326" s="481"/>
      <c r="T326" s="165"/>
      <c r="U326" s="34"/>
      <c r="V326" s="508"/>
      <c r="W326" s="34"/>
      <c r="X326" s="34"/>
      <c r="Y326" s="165"/>
      <c r="Z326" s="165"/>
      <c r="AA326" s="77"/>
      <c r="AC326" s="77"/>
      <c r="AE326" s="77"/>
      <c r="AG326" s="34"/>
      <c r="AI326" s="77"/>
      <c r="AK326" s="77"/>
      <c r="AM326" s="77"/>
    </row>
    <row r="327" spans="12:39" ht="15">
      <c r="L327" s="165"/>
      <c r="M327" s="165"/>
      <c r="N327" s="165"/>
      <c r="O327" s="457"/>
      <c r="P327" s="457"/>
      <c r="Q327" s="481"/>
      <c r="R327" s="481"/>
      <c r="S327" s="481"/>
      <c r="T327" s="165"/>
      <c r="U327" s="34"/>
      <c r="V327" s="508"/>
      <c r="W327" s="34"/>
      <c r="X327" s="34"/>
      <c r="Y327" s="165"/>
      <c r="Z327" s="165"/>
      <c r="AA327" s="77"/>
      <c r="AC327" s="77"/>
      <c r="AE327" s="77"/>
      <c r="AG327" s="34"/>
      <c r="AI327" s="77"/>
      <c r="AK327" s="77"/>
      <c r="AM327" s="77"/>
    </row>
    <row r="328" spans="12:39" ht="15">
      <c r="L328" s="165"/>
      <c r="M328" s="165"/>
      <c r="N328" s="165"/>
      <c r="O328" s="457"/>
      <c r="P328" s="457"/>
      <c r="Q328" s="481"/>
      <c r="R328" s="481"/>
      <c r="S328" s="481"/>
      <c r="T328" s="165"/>
      <c r="U328" s="34"/>
      <c r="V328" s="508"/>
      <c r="W328" s="34"/>
      <c r="X328" s="34"/>
      <c r="Y328" s="165"/>
      <c r="Z328" s="165"/>
      <c r="AA328" s="77"/>
      <c r="AC328" s="77"/>
      <c r="AE328" s="77"/>
      <c r="AG328" s="34"/>
      <c r="AI328" s="77"/>
      <c r="AK328" s="77"/>
      <c r="AM328" s="77"/>
    </row>
    <row r="329" spans="12:39" ht="15">
      <c r="L329" s="165"/>
      <c r="M329" s="165"/>
      <c r="N329" s="165"/>
      <c r="O329" s="457"/>
      <c r="P329" s="457"/>
      <c r="Q329" s="481"/>
      <c r="R329" s="481"/>
      <c r="S329" s="481"/>
      <c r="T329" s="165"/>
      <c r="U329" s="34"/>
      <c r="V329" s="508"/>
      <c r="W329" s="34"/>
      <c r="X329" s="34"/>
      <c r="Y329" s="165"/>
      <c r="Z329" s="165"/>
      <c r="AA329" s="77"/>
      <c r="AC329" s="77"/>
      <c r="AE329" s="77"/>
      <c r="AG329" s="34"/>
      <c r="AI329" s="77"/>
      <c r="AK329" s="77"/>
      <c r="AM329" s="77"/>
    </row>
    <row r="330" spans="12:39" ht="15">
      <c r="L330" s="165"/>
      <c r="M330" s="165"/>
      <c r="N330" s="165"/>
      <c r="O330" s="457"/>
      <c r="P330" s="457"/>
      <c r="Q330" s="481"/>
      <c r="R330" s="481"/>
      <c r="S330" s="481"/>
      <c r="T330" s="165"/>
      <c r="U330" s="34"/>
      <c r="V330" s="508"/>
      <c r="W330" s="34"/>
      <c r="X330" s="34"/>
      <c r="Y330" s="165"/>
      <c r="Z330" s="165"/>
      <c r="AA330" s="77"/>
      <c r="AC330" s="77"/>
      <c r="AE330" s="77"/>
      <c r="AG330" s="34"/>
      <c r="AI330" s="77"/>
      <c r="AK330" s="77"/>
      <c r="AM330" s="77"/>
    </row>
    <row r="331" spans="12:39" ht="15">
      <c r="L331" s="165"/>
      <c r="M331" s="165"/>
      <c r="N331" s="165"/>
      <c r="O331" s="457"/>
      <c r="P331" s="457"/>
      <c r="Q331" s="481"/>
      <c r="R331" s="481"/>
      <c r="S331" s="481"/>
      <c r="T331" s="165"/>
      <c r="U331" s="34"/>
      <c r="V331" s="508"/>
      <c r="W331" s="34"/>
      <c r="X331" s="34"/>
      <c r="Y331" s="165"/>
      <c r="Z331" s="165"/>
      <c r="AA331" s="77"/>
      <c r="AC331" s="77"/>
      <c r="AE331" s="77"/>
      <c r="AG331" s="34"/>
      <c r="AI331" s="77"/>
      <c r="AK331" s="77"/>
      <c r="AM331" s="77"/>
    </row>
    <row r="332" spans="12:39" ht="15">
      <c r="L332" s="165"/>
      <c r="M332" s="165"/>
      <c r="N332" s="165"/>
      <c r="O332" s="457"/>
      <c r="P332" s="457"/>
      <c r="Q332" s="481"/>
      <c r="R332" s="481"/>
      <c r="S332" s="481"/>
      <c r="T332" s="165"/>
      <c r="U332" s="34"/>
      <c r="V332" s="508"/>
      <c r="W332" s="34"/>
      <c r="X332" s="34"/>
      <c r="Y332" s="165"/>
      <c r="Z332" s="165"/>
      <c r="AA332" s="77"/>
      <c r="AC332" s="77"/>
      <c r="AE332" s="77"/>
      <c r="AG332" s="34"/>
      <c r="AI332" s="77"/>
      <c r="AK332" s="77"/>
      <c r="AM332" s="77"/>
    </row>
    <row r="333" spans="12:39" ht="15">
      <c r="L333" s="165"/>
      <c r="M333" s="165"/>
      <c r="N333" s="165"/>
      <c r="O333" s="457"/>
      <c r="P333" s="457"/>
      <c r="Q333" s="481"/>
      <c r="R333" s="481"/>
      <c r="S333" s="481"/>
      <c r="T333" s="165"/>
      <c r="U333" s="34"/>
      <c r="V333" s="508"/>
      <c r="W333" s="34"/>
      <c r="X333" s="34"/>
      <c r="Y333" s="165"/>
      <c r="Z333" s="165"/>
      <c r="AA333" s="77"/>
      <c r="AC333" s="77"/>
      <c r="AE333" s="77"/>
      <c r="AG333" s="34"/>
      <c r="AI333" s="77"/>
      <c r="AK333" s="77"/>
      <c r="AM333" s="77"/>
    </row>
    <row r="334" spans="12:39" ht="15">
      <c r="L334" s="165"/>
      <c r="M334" s="165"/>
      <c r="N334" s="165"/>
      <c r="O334" s="457"/>
      <c r="P334" s="457"/>
      <c r="Q334" s="481"/>
      <c r="R334" s="481"/>
      <c r="S334" s="481"/>
      <c r="T334" s="165"/>
      <c r="U334" s="34"/>
      <c r="V334" s="508"/>
      <c r="W334" s="34"/>
      <c r="X334" s="34"/>
      <c r="Y334" s="165"/>
      <c r="Z334" s="165"/>
      <c r="AA334" s="77"/>
      <c r="AC334" s="77"/>
      <c r="AE334" s="77"/>
      <c r="AG334" s="34"/>
      <c r="AI334" s="77"/>
      <c r="AK334" s="77"/>
      <c r="AM334" s="77"/>
    </row>
    <row r="335" spans="12:39" ht="15">
      <c r="L335" s="165"/>
      <c r="M335" s="165"/>
      <c r="N335" s="165"/>
      <c r="O335" s="457"/>
      <c r="P335" s="457"/>
      <c r="Q335" s="481"/>
      <c r="R335" s="481"/>
      <c r="S335" s="481"/>
      <c r="T335" s="165"/>
      <c r="U335" s="34"/>
      <c r="V335" s="508"/>
      <c r="W335" s="34"/>
      <c r="X335" s="34"/>
      <c r="Y335" s="165"/>
      <c r="Z335" s="165"/>
      <c r="AA335" s="77"/>
      <c r="AC335" s="77"/>
      <c r="AE335" s="77"/>
      <c r="AG335" s="34"/>
      <c r="AI335" s="77"/>
      <c r="AK335" s="77"/>
      <c r="AM335" s="77"/>
    </row>
    <row r="336" spans="12:39" ht="15">
      <c r="L336" s="165"/>
      <c r="M336" s="165"/>
      <c r="N336" s="165"/>
      <c r="O336" s="457"/>
      <c r="P336" s="457"/>
      <c r="Q336" s="481"/>
      <c r="R336" s="481"/>
      <c r="S336" s="481"/>
      <c r="T336" s="165"/>
      <c r="U336" s="34"/>
      <c r="V336" s="508"/>
      <c r="W336" s="34"/>
      <c r="X336" s="34"/>
      <c r="Y336" s="165"/>
      <c r="Z336" s="165"/>
      <c r="AA336" s="77"/>
      <c r="AC336" s="77"/>
      <c r="AE336" s="77"/>
      <c r="AG336" s="34"/>
      <c r="AI336" s="77"/>
      <c r="AK336" s="77"/>
      <c r="AM336" s="77"/>
    </row>
    <row r="337" spans="12:39" ht="15">
      <c r="L337" s="165"/>
      <c r="M337" s="165"/>
      <c r="N337" s="165"/>
      <c r="O337" s="457"/>
      <c r="P337" s="457"/>
      <c r="Q337" s="481"/>
      <c r="R337" s="481"/>
      <c r="S337" s="481"/>
      <c r="T337" s="165"/>
      <c r="U337" s="34"/>
      <c r="V337" s="508"/>
      <c r="W337" s="34"/>
      <c r="X337" s="34"/>
      <c r="Y337" s="165"/>
      <c r="Z337" s="165"/>
      <c r="AA337" s="77"/>
      <c r="AC337" s="77"/>
      <c r="AE337" s="77"/>
      <c r="AG337" s="34"/>
      <c r="AI337" s="77"/>
      <c r="AK337" s="77"/>
      <c r="AM337" s="77"/>
    </row>
    <row r="338" spans="12:39" ht="15">
      <c r="L338" s="165"/>
      <c r="M338" s="165"/>
      <c r="N338" s="165"/>
      <c r="O338" s="457"/>
      <c r="P338" s="457"/>
      <c r="Q338" s="481"/>
      <c r="R338" s="481"/>
      <c r="S338" s="481"/>
      <c r="T338" s="165"/>
      <c r="U338" s="34"/>
      <c r="V338" s="508"/>
      <c r="W338" s="34"/>
      <c r="X338" s="34"/>
      <c r="Y338" s="165"/>
      <c r="Z338" s="165"/>
      <c r="AA338" s="77"/>
      <c r="AC338" s="77"/>
      <c r="AE338" s="77"/>
      <c r="AG338" s="34"/>
      <c r="AI338" s="77"/>
      <c r="AK338" s="77"/>
      <c r="AM338" s="77"/>
    </row>
  </sheetData>
  <mergeCells count="1">
    <mergeCell ref="S5:U5"/>
  </mergeCells>
  <conditionalFormatting sqref="H10:H17">
    <cfRule type="cellIs" dxfId="114" priority="17" operator="lessThan">
      <formula>0</formula>
    </cfRule>
    <cfRule type="cellIs" dxfId="113" priority="18" operator="greaterThan">
      <formula>0</formula>
    </cfRule>
  </conditionalFormatting>
  <conditionalFormatting sqref="J10:J17">
    <cfRule type="cellIs" dxfId="112" priority="15" operator="lessThan">
      <formula>0</formula>
    </cfRule>
    <cfRule type="cellIs" dxfId="111" priority="16" operator="greaterThan">
      <formula>0</formula>
    </cfRule>
  </conditionalFormatting>
  <conditionalFormatting sqref="L10:L17">
    <cfRule type="cellIs" dxfId="110" priority="13" operator="lessThan">
      <formula>0</formula>
    </cfRule>
    <cfRule type="cellIs" dxfId="109" priority="14" operator="greaterThan">
      <formula>0</formula>
    </cfRule>
  </conditionalFormatting>
  <conditionalFormatting sqref="V10:V17">
    <cfRule type="cellIs" dxfId="108" priority="9" operator="lessThan">
      <formula>0</formula>
    </cfRule>
    <cfRule type="cellIs" dxfId="107" priority="10" operator="greaterThan">
      <formula>0</formula>
    </cfRule>
  </conditionalFormatting>
  <conditionalFormatting sqref="X10:X17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Z10:Z17">
    <cfRule type="cellIs" dxfId="104" priority="5" operator="lessThan">
      <formula>0</formula>
    </cfRule>
    <cfRule type="cellIs" dxfId="103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W1:BK338"/>
  <sheetViews>
    <sheetView zoomScale="92" zoomScaleNormal="92" workbookViewId="0">
      <selection activeCell="P14" sqref="P14"/>
    </sheetView>
  </sheetViews>
  <sheetFormatPr baseColWidth="10" defaultRowHeight="15"/>
  <cols>
    <col min="23" max="23" width="1.36328125" customWidth="1"/>
    <col min="24" max="24" width="5.6328125" customWidth="1"/>
    <col min="25" max="25" width="2.90625" customWidth="1"/>
    <col min="26" max="26" width="5.81640625" customWidth="1"/>
    <col min="27" max="27" width="2.90625" customWidth="1"/>
    <col min="28" max="28" width="8.36328125" customWidth="1"/>
    <col min="29" max="29" width="6.54296875" customWidth="1"/>
    <col min="30" max="30" width="7.08984375" customWidth="1"/>
    <col min="31" max="31" width="4.81640625" style="93" customWidth="1"/>
    <col min="32" max="32" width="6.6328125" customWidth="1"/>
    <col min="33" max="33" width="6.1796875" customWidth="1"/>
    <col min="34" max="34" width="5.6328125" style="93" customWidth="1"/>
    <col min="35" max="35" width="6.36328125" style="11" customWidth="1"/>
    <col min="36" max="36" width="4.453125" style="11" customWidth="1"/>
    <col min="37" max="37" width="10.453125" style="93" customWidth="1"/>
    <col min="38" max="38" width="5.1796875" style="11" customWidth="1"/>
    <col min="47" max="47" width="14" customWidth="1"/>
    <col min="48" max="48" width="12.54296875" customWidth="1"/>
    <col min="49" max="49" width="10.90625" customWidth="1"/>
  </cols>
  <sheetData>
    <row r="1" spans="23:63">
      <c r="W1" s="45"/>
      <c r="X1" s="45"/>
      <c r="Y1" s="45"/>
      <c r="Z1" s="45"/>
      <c r="AA1" s="45"/>
      <c r="AB1" s="45"/>
      <c r="AC1" s="45"/>
      <c r="AD1" s="45"/>
      <c r="AE1" s="90"/>
      <c r="AF1" s="45"/>
      <c r="AG1" s="45"/>
      <c r="AH1" s="90"/>
      <c r="AI1" s="71"/>
      <c r="AJ1" s="71"/>
      <c r="AK1" s="90"/>
      <c r="AL1" s="71"/>
      <c r="AM1" s="45"/>
      <c r="AN1" s="4"/>
    </row>
    <row r="2" spans="23:63" s="187" customFormat="1" ht="21" customHeight="1">
      <c r="W2" s="186"/>
      <c r="X2" s="186"/>
      <c r="Y2" s="143" t="s">
        <v>431</v>
      </c>
      <c r="Z2" s="143"/>
      <c r="AA2" s="186"/>
      <c r="AB2" s="143" t="s">
        <v>438</v>
      </c>
      <c r="AC2" s="186"/>
      <c r="AD2" s="186"/>
      <c r="AE2" s="186"/>
      <c r="AF2" s="197"/>
      <c r="AG2" s="197"/>
      <c r="AH2" s="186"/>
      <c r="AI2" s="197"/>
      <c r="AJ2" s="202"/>
      <c r="AK2" s="202"/>
      <c r="AL2" s="202"/>
      <c r="AM2" s="202"/>
      <c r="AN2" s="4"/>
      <c r="AO2" s="4"/>
      <c r="AP2" s="4"/>
      <c r="AQ2" s="4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</row>
    <row r="3" spans="23:63">
      <c r="W3" s="45"/>
      <c r="X3" s="45"/>
      <c r="Y3" s="45"/>
      <c r="Z3" s="45"/>
      <c r="AA3" s="45"/>
      <c r="AB3" s="45"/>
      <c r="AC3" s="45"/>
      <c r="AD3" s="45"/>
      <c r="AE3" s="90"/>
      <c r="AF3" s="45"/>
      <c r="AG3" s="45"/>
      <c r="AH3" s="90"/>
      <c r="AI3" s="71"/>
      <c r="AJ3" s="71"/>
      <c r="AK3" s="90"/>
      <c r="AL3" s="71"/>
      <c r="AM3" s="45"/>
      <c r="AN3" s="4"/>
    </row>
    <row r="4" spans="23:63">
      <c r="W4" s="45"/>
      <c r="X4" s="45"/>
      <c r="Y4" s="45"/>
      <c r="Z4" s="45"/>
      <c r="AA4" s="45"/>
      <c r="AB4" s="45"/>
      <c r="AC4" s="45"/>
      <c r="AD4" s="45"/>
      <c r="AE4" s="90"/>
      <c r="AF4" s="45"/>
      <c r="AG4" s="45"/>
      <c r="AH4" s="90"/>
      <c r="AI4" s="71"/>
      <c r="AJ4" s="71"/>
      <c r="AK4" s="90"/>
      <c r="AL4" s="71"/>
      <c r="AM4" s="45"/>
      <c r="AN4" s="4"/>
    </row>
    <row r="5" spans="23:63" s="191" customFormat="1" ht="19.8">
      <c r="W5" s="189"/>
      <c r="X5" s="189"/>
      <c r="Y5" s="189"/>
      <c r="Z5" s="189"/>
      <c r="AA5" s="185" t="s">
        <v>5</v>
      </c>
      <c r="AB5" s="189"/>
      <c r="AC5" s="188">
        <f>+År!S2</f>
        <v>45</v>
      </c>
      <c r="AD5" s="189"/>
      <c r="AE5" s="185" t="s">
        <v>432</v>
      </c>
      <c r="AF5" s="206"/>
      <c r="AG5" s="11"/>
      <c r="AH5" s="185"/>
      <c r="AI5" s="208"/>
      <c r="AJ5" s="208"/>
      <c r="AK5" s="208"/>
      <c r="AL5" s="206"/>
      <c r="AM5" s="208"/>
      <c r="AN5" s="4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23:63" ht="15" customHeight="1">
      <c r="W6" s="50"/>
      <c r="X6" s="50"/>
      <c r="Y6" s="50"/>
      <c r="Z6" s="50"/>
      <c r="AA6" s="50"/>
      <c r="AB6" s="50"/>
      <c r="AC6" s="50"/>
      <c r="AD6" s="50"/>
      <c r="AE6" s="207"/>
      <c r="AF6" s="45"/>
      <c r="AG6" s="45"/>
      <c r="AH6" s="90"/>
      <c r="AI6" s="71"/>
      <c r="AJ6" s="71"/>
      <c r="AK6" s="90"/>
      <c r="AL6" s="71"/>
      <c r="AM6" s="45"/>
      <c r="AN6" s="4"/>
    </row>
    <row r="7" spans="23:63" ht="17.399999999999999">
      <c r="W7" s="60"/>
      <c r="X7" s="45"/>
      <c r="Y7" s="45"/>
      <c r="Z7" s="45"/>
      <c r="AA7" s="45"/>
      <c r="AB7" s="45"/>
      <c r="AC7" s="50" t="s">
        <v>2</v>
      </c>
      <c r="AD7" s="45"/>
      <c r="AE7" s="96" t="s">
        <v>503</v>
      </c>
      <c r="AF7" s="45"/>
      <c r="AG7" s="50" t="s">
        <v>22</v>
      </c>
      <c r="AH7" s="90"/>
      <c r="AI7" s="205" t="s">
        <v>410</v>
      </c>
      <c r="AJ7" s="71"/>
      <c r="AK7" s="96" t="s">
        <v>83</v>
      </c>
      <c r="AL7" s="72" t="s">
        <v>2</v>
      </c>
      <c r="AM7" s="45"/>
      <c r="AN7" s="4"/>
    </row>
    <row r="8" spans="23:63" ht="15.6">
      <c r="W8" s="45"/>
      <c r="X8" s="45"/>
      <c r="Y8" s="45"/>
      <c r="Z8" s="45"/>
      <c r="AA8" s="45"/>
      <c r="AB8" s="45"/>
      <c r="AC8" s="50" t="s">
        <v>496</v>
      </c>
      <c r="AD8" s="50" t="s">
        <v>2</v>
      </c>
      <c r="AE8" s="96" t="s">
        <v>532</v>
      </c>
      <c r="AF8" s="50" t="s">
        <v>22</v>
      </c>
      <c r="AG8" s="50" t="s">
        <v>498</v>
      </c>
      <c r="AH8" s="96" t="s">
        <v>22</v>
      </c>
      <c r="AI8" s="72" t="s">
        <v>500</v>
      </c>
      <c r="AJ8" s="72"/>
      <c r="AK8" s="96" t="s">
        <v>435</v>
      </c>
      <c r="AL8" s="72" t="s">
        <v>437</v>
      </c>
      <c r="AM8" s="45"/>
      <c r="AN8" s="5"/>
    </row>
    <row r="9" spans="23:63" ht="15.6">
      <c r="W9" s="45"/>
      <c r="X9" s="50" t="s">
        <v>95</v>
      </c>
      <c r="Y9" s="50" t="s">
        <v>431</v>
      </c>
      <c r="Z9" s="46"/>
      <c r="AA9" s="50" t="s">
        <v>439</v>
      </c>
      <c r="AB9" s="50"/>
      <c r="AC9" s="51" t="s">
        <v>497</v>
      </c>
      <c r="AD9" s="51" t="s">
        <v>8</v>
      </c>
      <c r="AE9" s="97" t="s">
        <v>410</v>
      </c>
      <c r="AF9" s="51" t="s">
        <v>0</v>
      </c>
      <c r="AG9" s="51" t="s">
        <v>421</v>
      </c>
      <c r="AH9" s="97" t="s">
        <v>44</v>
      </c>
      <c r="AI9" s="73" t="s">
        <v>501</v>
      </c>
      <c r="AJ9" s="73" t="s">
        <v>523</v>
      </c>
      <c r="AK9" s="97" t="s">
        <v>436</v>
      </c>
      <c r="AL9" s="73" t="s">
        <v>73</v>
      </c>
      <c r="AM9" s="45"/>
      <c r="AN9" s="5"/>
    </row>
    <row r="10" spans="23:63" ht="15.6">
      <c r="W10" s="45"/>
      <c r="X10" s="52">
        <f>+'Ark1'!C813</f>
        <v>2024</v>
      </c>
      <c r="Y10" s="52">
        <f>+'Ark1'!G813</f>
        <v>1</v>
      </c>
      <c r="Z10" s="53" t="s">
        <v>442</v>
      </c>
      <c r="AA10" s="53">
        <f>+'Ark1'!H813</f>
        <v>1</v>
      </c>
      <c r="AB10" s="53" t="s">
        <v>82</v>
      </c>
      <c r="AC10" s="52">
        <f>+'Ark1'!Q813</f>
        <v>540</v>
      </c>
      <c r="AD10" s="52">
        <f>+'Ark1'!R813</f>
        <v>871</v>
      </c>
      <c r="AE10" s="183">
        <f>+'Ark1'!AG813</f>
        <v>62.258756254467478</v>
      </c>
      <c r="AF10" s="54">
        <f>+'Ark1'!S813</f>
        <v>8.1814006888633752</v>
      </c>
      <c r="AG10" s="54">
        <f>+'Ark1'!T813</f>
        <v>6.6762342135476453</v>
      </c>
      <c r="AH10" s="161">
        <f>+'Ark1'!U813</f>
        <v>42.916877152698071</v>
      </c>
      <c r="AI10" s="74">
        <f>+'Ark1'!W813</f>
        <v>15.843857634902411</v>
      </c>
      <c r="AJ10" s="74">
        <f>+'Ark1'!Y813</f>
        <v>96.900114810562599</v>
      </c>
      <c r="AK10" s="161">
        <f t="shared" ref="AK10:AK17" si="0">+AH10/AF10</f>
        <v>5.2456637664889163</v>
      </c>
      <c r="AL10" s="74">
        <f>+'Ark1'!AF813</f>
        <v>53.816761472083051</v>
      </c>
      <c r="AM10" s="45"/>
      <c r="AN10" s="5"/>
    </row>
    <row r="11" spans="23:63" ht="15.6">
      <c r="W11" s="45"/>
      <c r="X11" s="52">
        <f>+'Ark1'!C814</f>
        <v>2024</v>
      </c>
      <c r="Y11" s="52">
        <f>+'Ark1'!G814</f>
        <v>1</v>
      </c>
      <c r="Z11" s="53" t="s">
        <v>442</v>
      </c>
      <c r="AA11" s="53">
        <f>+'Ark1'!H814</f>
        <v>2</v>
      </c>
      <c r="AB11" s="53" t="s">
        <v>7</v>
      </c>
      <c r="AC11" s="52">
        <f>+'Ark1'!Q814</f>
        <v>342</v>
      </c>
      <c r="AD11" s="52">
        <f>+'Ark1'!R814</f>
        <v>528</v>
      </c>
      <c r="AE11" s="183">
        <f>+'Ark1'!AG814</f>
        <v>37.741243745532529</v>
      </c>
      <c r="AF11" s="54">
        <f>+'Ark1'!S814</f>
        <v>7.9356060606060606</v>
      </c>
      <c r="AG11" s="54">
        <f>+'Ark1'!T814</f>
        <v>7.4109848484848495</v>
      </c>
      <c r="AH11" s="161">
        <f>+'Ark1'!U814</f>
        <v>40.92765151515151</v>
      </c>
      <c r="AI11" s="74">
        <f>+'Ark1'!W814</f>
        <v>28.030303030303031</v>
      </c>
      <c r="AJ11" s="74">
        <f>+'Ark1'!Y814</f>
        <v>92.234848484848484</v>
      </c>
      <c r="AK11" s="161">
        <f t="shared" si="0"/>
        <v>5.1574701670644387</v>
      </c>
      <c r="AL11" s="74">
        <f>+'Ark1'!AF814</f>
        <v>54.984986829137341</v>
      </c>
      <c r="AM11" s="45"/>
      <c r="AN11" s="5"/>
      <c r="AP11" s="2"/>
      <c r="AQ11" s="2"/>
      <c r="AR11" s="2"/>
    </row>
    <row r="12" spans="23:63" ht="15.6">
      <c r="W12" s="45"/>
      <c r="X12" s="52">
        <f>+'Ark1'!C815</f>
        <v>2024</v>
      </c>
      <c r="Y12" s="52">
        <f>+'Ark1'!G815</f>
        <v>2</v>
      </c>
      <c r="Z12" s="53" t="s">
        <v>115</v>
      </c>
      <c r="AA12" s="53">
        <f>+'Ark1'!H815</f>
        <v>1</v>
      </c>
      <c r="AB12" s="53" t="s">
        <v>82</v>
      </c>
      <c r="AC12" s="52">
        <f>+'Ark1'!Q815</f>
        <v>835</v>
      </c>
      <c r="AD12" s="52">
        <f>+'Ark1'!R815</f>
        <v>1153</v>
      </c>
      <c r="AE12" s="183">
        <f>+'Ark1'!AG815</f>
        <v>60.146061554512258</v>
      </c>
      <c r="AF12" s="54">
        <f>+'Ark1'!S815</f>
        <v>8.4900260190806556</v>
      </c>
      <c r="AG12" s="54">
        <f>+'Ark1'!T815</f>
        <v>7.2922810060711187</v>
      </c>
      <c r="AH12" s="161">
        <f>+'Ark1'!U815</f>
        <v>44.251084128360787</v>
      </c>
      <c r="AI12" s="74">
        <f>+'Ark1'!W815</f>
        <v>24.804856895056368</v>
      </c>
      <c r="AJ12" s="74">
        <f>+'Ark1'!Y815</f>
        <v>94.709453599306173</v>
      </c>
      <c r="AK12" s="161">
        <f t="shared" si="0"/>
        <v>5.2121258555521512</v>
      </c>
      <c r="AL12" s="74">
        <f>+'Ark1'!AF815</f>
        <v>36.776514125118773</v>
      </c>
      <c r="AM12" s="45"/>
      <c r="AN12" s="5"/>
      <c r="AP12" s="2"/>
      <c r="AQ12" s="2"/>
      <c r="AR12" s="4"/>
      <c r="AS12" s="4"/>
      <c r="AT12" s="4"/>
    </row>
    <row r="13" spans="23:63" ht="15.6">
      <c r="W13" s="45"/>
      <c r="X13" s="52">
        <f>+'Ark1'!C816</f>
        <v>2024</v>
      </c>
      <c r="Y13" s="52">
        <f>+'Ark1'!G816</f>
        <v>2</v>
      </c>
      <c r="Z13" s="53" t="s">
        <v>115</v>
      </c>
      <c r="AA13" s="53">
        <f>+'Ark1'!H816</f>
        <v>2</v>
      </c>
      <c r="AB13" s="53" t="s">
        <v>7</v>
      </c>
      <c r="AC13" s="52">
        <f>+'Ark1'!Q816</f>
        <v>517</v>
      </c>
      <c r="AD13" s="52">
        <f>+'Ark1'!R816</f>
        <v>764</v>
      </c>
      <c r="AE13" s="183">
        <f>+'Ark1'!AG816</f>
        <v>39.853938445487742</v>
      </c>
      <c r="AF13" s="54">
        <f>+'Ark1'!S816</f>
        <v>8.2303664921465991</v>
      </c>
      <c r="AG13" s="54">
        <f>+'Ark1'!T816</f>
        <v>7.806282722513088</v>
      </c>
      <c r="AH13" s="161">
        <f>+'Ark1'!U816</f>
        <v>42.839005235602151</v>
      </c>
      <c r="AI13" s="74">
        <f>+'Ark1'!W816</f>
        <v>33.376963350785346</v>
      </c>
      <c r="AJ13" s="74">
        <f>+'Ark1'!Y816</f>
        <v>93.71727748691103</v>
      </c>
      <c r="AK13" s="161">
        <f t="shared" si="0"/>
        <v>5.2049936386768501</v>
      </c>
      <c r="AL13" s="74">
        <f>+'Ark1'!AF816</f>
        <v>52.569379104263874</v>
      </c>
      <c r="AM13" s="45"/>
      <c r="AN13" s="5"/>
      <c r="AP13" s="1"/>
      <c r="AQ13" s="1"/>
      <c r="AR13" s="11"/>
      <c r="AS13" s="11"/>
      <c r="AT13" s="11"/>
    </row>
    <row r="14" spans="23:63" ht="15.6">
      <c r="W14" s="45"/>
      <c r="X14" s="52">
        <f>+'Ark1'!C817</f>
        <v>2024</v>
      </c>
      <c r="Y14" s="52">
        <f>+'Ark1'!G817</f>
        <v>3</v>
      </c>
      <c r="Z14" s="53" t="s">
        <v>584</v>
      </c>
      <c r="AA14" s="53">
        <f>+'Ark1'!H817</f>
        <v>1</v>
      </c>
      <c r="AB14" s="53" t="s">
        <v>82</v>
      </c>
      <c r="AC14" s="52">
        <f>+'Ark1'!Q817</f>
        <v>225</v>
      </c>
      <c r="AD14" s="52">
        <f>+'Ark1'!R817</f>
        <v>322</v>
      </c>
      <c r="AE14" s="183">
        <f>+'Ark1'!AG817</f>
        <v>57.913669064748198</v>
      </c>
      <c r="AF14" s="54">
        <f>+'Ark1'!S817</f>
        <v>8.1987577639751557</v>
      </c>
      <c r="AG14" s="54">
        <f>+'Ark1'!T817</f>
        <v>7.5869565217391308</v>
      </c>
      <c r="AH14" s="161">
        <f>+'Ark1'!U817</f>
        <v>40.705590062111753</v>
      </c>
      <c r="AI14" s="74">
        <f>+'Ark1'!W817</f>
        <v>31.98757763975156</v>
      </c>
      <c r="AJ14" s="74">
        <f>+'Ark1'!Y817</f>
        <v>89.75155279503106</v>
      </c>
      <c r="AK14" s="161">
        <f t="shared" si="0"/>
        <v>4.9648484848484786</v>
      </c>
      <c r="AL14" s="74">
        <f>+'Ark1'!AF817</f>
        <v>48.018626207674679</v>
      </c>
      <c r="AM14" s="45"/>
      <c r="AN14" s="5"/>
      <c r="AP14" s="1"/>
      <c r="AQ14" s="1"/>
      <c r="AR14" s="11"/>
      <c r="AS14" s="11"/>
      <c r="AT14" s="11"/>
    </row>
    <row r="15" spans="23:63" ht="15.6">
      <c r="W15" s="45"/>
      <c r="X15" s="52">
        <f>+'Ark1'!C818</f>
        <v>2024</v>
      </c>
      <c r="Y15" s="52">
        <f>+'Ark1'!G818</f>
        <v>3</v>
      </c>
      <c r="Z15" s="53" t="s">
        <v>584</v>
      </c>
      <c r="AA15" s="53">
        <f>+'Ark1'!H818</f>
        <v>2</v>
      </c>
      <c r="AB15" s="53" t="s">
        <v>7</v>
      </c>
      <c r="AC15" s="52">
        <f>+'Ark1'!Q818</f>
        <v>166</v>
      </c>
      <c r="AD15" s="52">
        <f>+'Ark1'!R818</f>
        <v>234</v>
      </c>
      <c r="AE15" s="183">
        <f>+'Ark1'!AG818</f>
        <v>42.086330935251809</v>
      </c>
      <c r="AF15" s="54">
        <f>+'Ark1'!S818</f>
        <v>7.7521367521367521</v>
      </c>
      <c r="AG15" s="54">
        <f>+'Ark1'!T818</f>
        <v>7.0512820512820493</v>
      </c>
      <c r="AH15" s="161">
        <f>+'Ark1'!U818</f>
        <v>39.504273504273506</v>
      </c>
      <c r="AI15" s="74">
        <f>+'Ark1'!W818</f>
        <v>24.786324786324784</v>
      </c>
      <c r="AJ15" s="74">
        <f>+'Ark1'!Y818</f>
        <v>90.17094017094017</v>
      </c>
      <c r="AK15" s="161">
        <f t="shared" si="0"/>
        <v>5.0959206174200666</v>
      </c>
      <c r="AL15" s="74">
        <f>+'Ark1'!AF818</f>
        <v>60.22499398259864</v>
      </c>
      <c r="AM15" s="45"/>
      <c r="AN15" s="5"/>
      <c r="AP15" s="1"/>
      <c r="AQ15" s="1"/>
      <c r="AR15" s="11"/>
      <c r="AS15" s="11"/>
      <c r="AT15" s="11"/>
    </row>
    <row r="16" spans="23:63" ht="15.6">
      <c r="W16" s="45"/>
      <c r="X16" s="52">
        <f>+'Ark1'!C819</f>
        <v>2024</v>
      </c>
      <c r="Y16" s="52">
        <f>+'Ark1'!G819</f>
        <v>4</v>
      </c>
      <c r="Z16" s="53" t="s">
        <v>116</v>
      </c>
      <c r="AA16" s="53">
        <f>+'Ark1'!H819</f>
        <v>1</v>
      </c>
      <c r="AB16" s="53" t="s">
        <v>82</v>
      </c>
      <c r="AC16" s="52">
        <f>+'Ark1'!Q819</f>
        <v>257</v>
      </c>
      <c r="AD16" s="52">
        <f>+'Ark1'!R819</f>
        <v>427</v>
      </c>
      <c r="AE16" s="183">
        <f>+'Ark1'!AG819</f>
        <v>73.875432525951553</v>
      </c>
      <c r="AF16" s="54">
        <f>+'Ark1'!S819</f>
        <v>8.250585480093676</v>
      </c>
      <c r="AG16" s="54">
        <f>+'Ark1'!T819</f>
        <v>7.0351288056206078</v>
      </c>
      <c r="AH16" s="161">
        <f>+'Ark1'!U819</f>
        <v>41.206088992974273</v>
      </c>
      <c r="AI16" s="74">
        <f>+'Ark1'!W819</f>
        <v>21.54566744730678</v>
      </c>
      <c r="AJ16" s="74">
        <f>+'Ark1'!Y819</f>
        <v>89.929742388758783</v>
      </c>
      <c r="AK16" s="161">
        <f t="shared" si="0"/>
        <v>4.9943230201532831</v>
      </c>
      <c r="AL16" s="74">
        <f>+'Ark1'!AF819</f>
        <v>49.524669259113367</v>
      </c>
      <c r="AM16" s="45"/>
      <c r="AN16" s="5"/>
      <c r="AP16" s="1"/>
      <c r="AQ16" s="1"/>
      <c r="AR16" s="11"/>
      <c r="AS16" s="11"/>
      <c r="AT16" s="11"/>
    </row>
    <row r="17" spans="23:46" ht="15.6">
      <c r="W17" s="45"/>
      <c r="X17" s="52">
        <f>+'Ark1'!C820</f>
        <v>2024</v>
      </c>
      <c r="Y17" s="52">
        <f>+'Ark1'!G820</f>
        <v>4</v>
      </c>
      <c r="Z17" s="53" t="s">
        <v>116</v>
      </c>
      <c r="AA17" s="53">
        <f>+'Ark1'!H820</f>
        <v>2</v>
      </c>
      <c r="AB17" s="53" t="s">
        <v>7</v>
      </c>
      <c r="AC17" s="52">
        <f>+'Ark1'!Q820</f>
        <v>77</v>
      </c>
      <c r="AD17" s="52">
        <f>+'Ark1'!R820</f>
        <v>151</v>
      </c>
      <c r="AE17" s="183">
        <f>+'Ark1'!AG820</f>
        <v>26.12456747404844</v>
      </c>
      <c r="AF17" s="54">
        <f>+'Ark1'!S820</f>
        <v>7.9470198675496686</v>
      </c>
      <c r="AG17" s="54">
        <f>+'Ark1'!T820</f>
        <v>6.5827814569536436</v>
      </c>
      <c r="AH17" s="161">
        <f>+'Ark1'!U820</f>
        <v>36.942384105960272</v>
      </c>
      <c r="AI17" s="74">
        <f>+'Ark1'!W820</f>
        <v>5.960264900662251</v>
      </c>
      <c r="AJ17" s="74">
        <f>+'Ark1'!Y820</f>
        <v>76.821192052980123</v>
      </c>
      <c r="AK17" s="161">
        <f t="shared" si="0"/>
        <v>4.6485833333333346</v>
      </c>
      <c r="AL17" s="74">
        <f>+'Ark1'!AF820</f>
        <v>55.796494899423742</v>
      </c>
      <c r="AM17" s="45"/>
      <c r="AN17" s="5"/>
      <c r="AP17" s="1"/>
      <c r="AQ17" s="1"/>
      <c r="AR17" s="11"/>
      <c r="AS17" s="11"/>
      <c r="AT17" s="11"/>
    </row>
    <row r="18" spans="23:46" ht="15.6"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5"/>
      <c r="AP18" s="1"/>
      <c r="AQ18" s="1"/>
      <c r="AR18" s="11"/>
      <c r="AS18" s="11"/>
      <c r="AT18" s="11"/>
    </row>
    <row r="19" spans="23:46" ht="15.6">
      <c r="W19" s="45"/>
      <c r="X19">
        <f>+'Ark1'!C821</f>
        <v>2023</v>
      </c>
      <c r="Y19">
        <f>+'Ark1'!G821</f>
        <v>1</v>
      </c>
      <c r="Z19" s="3" t="str">
        <f>+Z10</f>
        <v>Øst</v>
      </c>
      <c r="AA19" s="3">
        <f>+'Ark1'!H821</f>
        <v>1</v>
      </c>
      <c r="AB19" s="3" t="s">
        <v>82</v>
      </c>
      <c r="AC19">
        <f>+'Ark1'!Q821</f>
        <v>598</v>
      </c>
      <c r="AD19">
        <f>+'Ark1'!R821</f>
        <v>950</v>
      </c>
      <c r="AE19" s="201">
        <f>+'Ark1'!AG821</f>
        <v>60.625398851308226</v>
      </c>
      <c r="AF19" s="1">
        <f>+'Ark1'!S821</f>
        <v>7.8926315789473698</v>
      </c>
      <c r="AG19" s="1">
        <f>+'Ark1'!T821</f>
        <v>7.0452631578947349</v>
      </c>
      <c r="AH19" s="93">
        <f>+'Ark1'!U821</f>
        <v>44.966631578947357</v>
      </c>
      <c r="AI19" s="11">
        <f>+'Ark1'!W821</f>
        <v>19.789473684210524</v>
      </c>
      <c r="AJ19" s="11">
        <f>+'Ark1'!Y821</f>
        <v>97.894736842105274</v>
      </c>
      <c r="AK19" s="93">
        <f t="shared" ref="AK19:AK26" si="1">+AH19/AF19</f>
        <v>5.6972926113630278</v>
      </c>
      <c r="AL19" s="11">
        <f>+'Ark1'!AF821</f>
        <v>45.902493460109682</v>
      </c>
      <c r="AM19" s="45"/>
      <c r="AN19" s="5"/>
      <c r="AP19" s="1"/>
      <c r="AQ19" s="1"/>
      <c r="AR19" s="11"/>
      <c r="AS19" s="11"/>
      <c r="AT19" s="11"/>
    </row>
    <row r="20" spans="23:46" ht="15.6">
      <c r="W20" s="45"/>
      <c r="X20">
        <f>+'Ark1'!C822</f>
        <v>2023</v>
      </c>
      <c r="Y20">
        <f>+'Ark1'!G822</f>
        <v>1</v>
      </c>
      <c r="Z20" s="3" t="str">
        <f t="shared" ref="Z20:Z26" si="2">+Z11</f>
        <v>Øst</v>
      </c>
      <c r="AA20" s="3">
        <f>+'Ark1'!H822</f>
        <v>2</v>
      </c>
      <c r="AB20" s="3" t="s">
        <v>7</v>
      </c>
      <c r="AC20">
        <f>+'Ark1'!Q822</f>
        <v>395</v>
      </c>
      <c r="AD20">
        <f>+'Ark1'!R822</f>
        <v>617</v>
      </c>
      <c r="AE20" s="201">
        <f>+'Ark1'!AG822</f>
        <v>39.374601148691774</v>
      </c>
      <c r="AF20" s="1">
        <f>+'Ark1'!S822</f>
        <v>7.9513776337115107</v>
      </c>
      <c r="AG20" s="1">
        <f>+'Ark1'!T822</f>
        <v>7.3176661264181506</v>
      </c>
      <c r="AH20" s="93">
        <f>+'Ark1'!U822</f>
        <v>40.603517017828224</v>
      </c>
      <c r="AI20" s="11">
        <f>+'Ark1'!W822</f>
        <v>26.094003241491087</v>
      </c>
      <c r="AJ20" s="11">
        <f>+'Ark1'!Y822</f>
        <v>93.679092382495938</v>
      </c>
      <c r="AK20" s="93">
        <f t="shared" si="1"/>
        <v>5.1064757439869553</v>
      </c>
      <c r="AL20" s="11">
        <f>+'Ark1'!AF822</f>
        <v>40.538186724661571</v>
      </c>
      <c r="AM20" s="45"/>
      <c r="AN20" s="5"/>
      <c r="AP20" s="1"/>
      <c r="AQ20" s="1"/>
      <c r="AR20" s="11"/>
      <c r="AS20" s="11"/>
      <c r="AT20" s="11"/>
    </row>
    <row r="21" spans="23:46" ht="15.6">
      <c r="W21" s="45"/>
      <c r="X21">
        <f>+'Ark1'!C823</f>
        <v>2023</v>
      </c>
      <c r="Y21">
        <f>+'Ark1'!G823</f>
        <v>2</v>
      </c>
      <c r="Z21" s="3" t="str">
        <f t="shared" si="2"/>
        <v>Vest</v>
      </c>
      <c r="AA21" s="3">
        <f>+'Ark1'!H823</f>
        <v>1</v>
      </c>
      <c r="AB21" s="3" t="s">
        <v>82</v>
      </c>
      <c r="AC21">
        <f>+'Ark1'!Q823</f>
        <v>900</v>
      </c>
      <c r="AD21">
        <f>+'Ark1'!R823</f>
        <v>1280</v>
      </c>
      <c r="AE21" s="201">
        <f>+'Ark1'!AG823</f>
        <v>63.681592039800982</v>
      </c>
      <c r="AF21" s="1">
        <f>+'Ark1'!S823</f>
        <v>8.2632812500000004</v>
      </c>
      <c r="AG21" s="1">
        <f>+'Ark1'!T823</f>
        <v>7.2210937499999996</v>
      </c>
      <c r="AH21" s="93">
        <f>+'Ark1'!U823</f>
        <v>44.159999999999968</v>
      </c>
      <c r="AI21" s="11">
        <f>+'Ark1'!W823</f>
        <v>23.90625</v>
      </c>
      <c r="AJ21" s="11">
        <f>+'Ark1'!Y823</f>
        <v>94.765625</v>
      </c>
      <c r="AK21" s="93">
        <f t="shared" si="1"/>
        <v>5.3441240427342303</v>
      </c>
      <c r="AL21" s="11">
        <f>+'Ark1'!AF823</f>
        <v>38.377147082532851</v>
      </c>
      <c r="AM21" s="45"/>
      <c r="AN21" s="5"/>
      <c r="AP21" s="1"/>
      <c r="AQ21" s="1"/>
      <c r="AR21" s="11"/>
      <c r="AS21" s="11"/>
      <c r="AT21" s="11"/>
    </row>
    <row r="22" spans="23:46" ht="15.6">
      <c r="W22" s="45"/>
      <c r="X22">
        <f>+'Ark1'!C824</f>
        <v>2023</v>
      </c>
      <c r="Y22">
        <f>+'Ark1'!G824</f>
        <v>2</v>
      </c>
      <c r="Z22" s="3" t="str">
        <f t="shared" si="2"/>
        <v>Vest</v>
      </c>
      <c r="AA22" s="3">
        <f>+'Ark1'!H824</f>
        <v>2</v>
      </c>
      <c r="AB22" s="3" t="s">
        <v>7</v>
      </c>
      <c r="AC22">
        <f>+'Ark1'!Q824</f>
        <v>503</v>
      </c>
      <c r="AD22">
        <f>+'Ark1'!R824</f>
        <v>730</v>
      </c>
      <c r="AE22" s="201">
        <f>+'Ark1'!AG824</f>
        <v>36.318407960199004</v>
      </c>
      <c r="AF22" s="1">
        <f>+'Ark1'!S824</f>
        <v>8.161643835616438</v>
      </c>
      <c r="AG22" s="1">
        <f>+'Ark1'!T824</f>
        <v>7.6575342465753424</v>
      </c>
      <c r="AH22" s="93">
        <f>+'Ark1'!U824</f>
        <v>42.492739726027395</v>
      </c>
      <c r="AI22" s="11">
        <f>+'Ark1'!W824</f>
        <v>29.589041095890408</v>
      </c>
      <c r="AJ22" s="11">
        <f>+'Ark1'!Y824</f>
        <v>91.643835616438366</v>
      </c>
      <c r="AK22" s="93">
        <f t="shared" si="1"/>
        <v>5.206394763343404</v>
      </c>
      <c r="AL22" s="11">
        <f>+'Ark1'!AF824</f>
        <v>54.05685831480087</v>
      </c>
      <c r="AM22" s="45"/>
      <c r="AN22" s="5"/>
      <c r="AP22" s="1"/>
      <c r="AQ22" s="1"/>
      <c r="AR22" s="11"/>
      <c r="AS22" s="11"/>
      <c r="AT22" s="11"/>
    </row>
    <row r="23" spans="23:46" ht="15.6">
      <c r="W23" s="45"/>
      <c r="X23">
        <f>+'Ark1'!C825</f>
        <v>2023</v>
      </c>
      <c r="Y23">
        <f>+'Ark1'!G825</f>
        <v>3</v>
      </c>
      <c r="Z23" s="3" t="str">
        <f t="shared" si="2"/>
        <v>Midt</v>
      </c>
      <c r="AA23" s="3">
        <f>+'Ark1'!H825</f>
        <v>1</v>
      </c>
      <c r="AB23" s="3" t="s">
        <v>82</v>
      </c>
      <c r="AC23">
        <f>+'Ark1'!Q825</f>
        <v>246</v>
      </c>
      <c r="AD23">
        <f>+'Ark1'!R825</f>
        <v>384</v>
      </c>
      <c r="AE23" s="201">
        <f>+'Ark1'!AG825</f>
        <v>54.935622317596568</v>
      </c>
      <c r="AF23" s="1">
        <f>+'Ark1'!S825</f>
        <v>7.7578125</v>
      </c>
      <c r="AG23" s="1">
        <f>+'Ark1'!T825</f>
        <v>7.3020833333333313</v>
      </c>
      <c r="AH23" s="93">
        <f>+'Ark1'!U825</f>
        <v>40.7578125</v>
      </c>
      <c r="AI23" s="11">
        <f>+'Ark1'!W825</f>
        <v>26.302083333333325</v>
      </c>
      <c r="AJ23" s="11">
        <f>+'Ark1'!Y825</f>
        <v>91.927083333333314</v>
      </c>
      <c r="AK23" s="93">
        <f t="shared" si="1"/>
        <v>5.2537764350453173</v>
      </c>
      <c r="AL23" s="11">
        <f>+'Ark1'!AF825</f>
        <v>39.950476189041801</v>
      </c>
      <c r="AM23" s="45"/>
      <c r="AN23" s="5"/>
      <c r="AP23" s="13"/>
      <c r="AQ23" s="13"/>
      <c r="AR23" s="11"/>
      <c r="AS23" s="11"/>
      <c r="AT23" s="11"/>
    </row>
    <row r="24" spans="23:46" ht="16.5" customHeight="1">
      <c r="W24" s="45"/>
      <c r="X24">
        <f>+'Ark1'!C826</f>
        <v>2023</v>
      </c>
      <c r="Y24">
        <f>+'Ark1'!G826</f>
        <v>3</v>
      </c>
      <c r="Z24" s="3" t="str">
        <f t="shared" si="2"/>
        <v>Midt</v>
      </c>
      <c r="AA24" s="3">
        <f>+'Ark1'!H826</f>
        <v>2</v>
      </c>
      <c r="AB24" s="3" t="s">
        <v>7</v>
      </c>
      <c r="AC24">
        <f>+'Ark1'!Q826</f>
        <v>189</v>
      </c>
      <c r="AD24">
        <f>+'Ark1'!R826</f>
        <v>315</v>
      </c>
      <c r="AE24" s="201">
        <f>+'Ark1'!AG826</f>
        <v>45.064377682403432</v>
      </c>
      <c r="AF24" s="1">
        <f>+'Ark1'!S826</f>
        <v>7.3555555555555552</v>
      </c>
      <c r="AG24" s="1">
        <f>+'Ark1'!T826</f>
        <v>6.9555555555555557</v>
      </c>
      <c r="AH24" s="93">
        <f>+'Ark1'!U826</f>
        <v>36.981904761904751</v>
      </c>
      <c r="AI24" s="11">
        <f>+'Ark1'!W826</f>
        <v>18.095238095238088</v>
      </c>
      <c r="AJ24" s="11">
        <f>+'Ark1'!Y826</f>
        <v>80.634920634920604</v>
      </c>
      <c r="AK24" s="93">
        <f t="shared" si="1"/>
        <v>5.0277514026758725</v>
      </c>
      <c r="AL24" s="11">
        <f>+'Ark1'!AF826</f>
        <v>60.33440952555528</v>
      </c>
      <c r="AM24" s="45"/>
      <c r="AN24" s="5"/>
      <c r="AP24" s="13"/>
      <c r="AQ24" s="13"/>
      <c r="AR24" s="11"/>
      <c r="AS24" s="11"/>
      <c r="AT24" s="11"/>
    </row>
    <row r="25" spans="23:46" ht="16.5" customHeight="1">
      <c r="W25" s="45"/>
      <c r="X25">
        <f>+'Ark1'!C827</f>
        <v>2023</v>
      </c>
      <c r="Y25">
        <f>+'Ark1'!G827</f>
        <v>4</v>
      </c>
      <c r="Z25" s="3" t="str">
        <f t="shared" si="2"/>
        <v>Nord</v>
      </c>
      <c r="AA25" s="3">
        <f>+'Ark1'!H827</f>
        <v>1</v>
      </c>
      <c r="AB25" s="3" t="s">
        <v>82</v>
      </c>
      <c r="AC25">
        <f>+'Ark1'!Q827</f>
        <v>258</v>
      </c>
      <c r="AD25">
        <f>+'Ark1'!R827</f>
        <v>444</v>
      </c>
      <c r="AE25" s="201">
        <f>+'Ark1'!AG827</f>
        <v>69.701726844583987</v>
      </c>
      <c r="AF25" s="1">
        <f>+'Ark1'!S827</f>
        <v>7.9729729729729746</v>
      </c>
      <c r="AG25" s="1">
        <f>+'Ark1'!T827</f>
        <v>6.8108108108108114</v>
      </c>
      <c r="AH25" s="93">
        <f>+'Ark1'!U827</f>
        <v>40.898648648648638</v>
      </c>
      <c r="AI25" s="11">
        <f>+'Ark1'!W827</f>
        <v>21.621621621621625</v>
      </c>
      <c r="AJ25" s="11">
        <f>+'Ark1'!Y827</f>
        <v>95.945945945945937</v>
      </c>
      <c r="AK25" s="93">
        <f t="shared" si="1"/>
        <v>5.1296610169491501</v>
      </c>
      <c r="AL25" s="11">
        <f>+'Ark1'!AF827</f>
        <v>41.144230155143163</v>
      </c>
      <c r="AM25" s="45"/>
      <c r="AN25" s="5"/>
      <c r="AP25" s="13"/>
      <c r="AQ25" s="13"/>
      <c r="AR25" s="11"/>
      <c r="AS25" s="11"/>
      <c r="AT25" s="11"/>
    </row>
    <row r="26" spans="23:46">
      <c r="W26" s="45"/>
      <c r="X26">
        <f>+'Ark1'!C828</f>
        <v>2023</v>
      </c>
      <c r="Y26">
        <f>+'Ark1'!G828</f>
        <v>4</v>
      </c>
      <c r="Z26" s="3" t="str">
        <f t="shared" si="2"/>
        <v>Nord</v>
      </c>
      <c r="AA26" s="3">
        <f>+'Ark1'!H828</f>
        <v>2</v>
      </c>
      <c r="AB26" s="3" t="s">
        <v>7</v>
      </c>
      <c r="AC26">
        <f>+'Ark1'!Q828</f>
        <v>103</v>
      </c>
      <c r="AD26">
        <f>+'Ark1'!R828</f>
        <v>193</v>
      </c>
      <c r="AE26" s="201">
        <f>+'Ark1'!AG828</f>
        <v>30.298273155416009</v>
      </c>
      <c r="AF26" s="1">
        <f>+'Ark1'!S828</f>
        <v>7.7253886010362685</v>
      </c>
      <c r="AG26" s="1">
        <f>+'Ark1'!T828</f>
        <v>6.3886010362694288</v>
      </c>
      <c r="AH26" s="93">
        <f>+'Ark1'!U828</f>
        <v>36.271502590673578</v>
      </c>
      <c r="AI26" s="11">
        <f>+'Ark1'!W828</f>
        <v>2.5906735751295344</v>
      </c>
      <c r="AJ26" s="11">
        <f>+'Ark1'!Y828</f>
        <v>85.492227979274602</v>
      </c>
      <c r="AK26" s="93">
        <f t="shared" si="1"/>
        <v>4.6951039570757889</v>
      </c>
      <c r="AL26" s="11">
        <f>+'Ark1'!AF828</f>
        <v>27.748145877806557</v>
      </c>
      <c r="AM26" s="45"/>
      <c r="AP26" s="13"/>
      <c r="AQ26" s="13"/>
      <c r="AR26" s="11"/>
      <c r="AS26" s="11"/>
      <c r="AT26" s="11"/>
    </row>
    <row r="27" spans="23:46"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P27" s="13"/>
      <c r="AQ27" s="13"/>
      <c r="AR27" s="11"/>
      <c r="AS27" s="11"/>
      <c r="AT27" s="11"/>
    </row>
    <row r="28" spans="23:46" ht="17.25" customHeight="1">
      <c r="W28" s="45"/>
      <c r="X28" s="52">
        <f>+'Ark1'!C829</f>
        <v>2022</v>
      </c>
      <c r="Y28" s="52">
        <f>+'Ark1'!G829</f>
        <v>1</v>
      </c>
      <c r="Z28" s="53" t="str">
        <f>+Z19</f>
        <v>Øst</v>
      </c>
      <c r="AA28" s="53">
        <f>+'Ark1'!H829</f>
        <v>1</v>
      </c>
      <c r="AB28" s="53" t="s">
        <v>82</v>
      </c>
      <c r="AC28" s="52">
        <f>+'Ark1'!Q829</f>
        <v>617</v>
      </c>
      <c r="AD28" s="52">
        <f>+'Ark1'!R829</f>
        <v>1031</v>
      </c>
      <c r="AE28" s="183">
        <f>+'Ark1'!AG829</f>
        <v>65.668789808917197</v>
      </c>
      <c r="AF28" s="54">
        <f>+'Ark1'!S829</f>
        <v>7.8952473326867105</v>
      </c>
      <c r="AG28" s="54">
        <f>+'Ark1'!T829</f>
        <v>6.9650824442289005</v>
      </c>
      <c r="AH28" s="161">
        <f>+'Ark1'!U829</f>
        <v>44.996459747817653</v>
      </c>
      <c r="AI28" s="74">
        <f>+'Ark1'!W829</f>
        <v>17.846750727449077</v>
      </c>
      <c r="AJ28" s="74">
        <f>+'Ark1'!Y829</f>
        <v>98.739088263821571</v>
      </c>
      <c r="AK28" s="161">
        <f t="shared" ref="AK28:AK59" si="3">+AH28/AF28</f>
        <v>5.6991830466830473</v>
      </c>
      <c r="AL28" s="74">
        <f>+'Ark1'!AF829</f>
        <v>43.008457838282659</v>
      </c>
      <c r="AM28" s="45"/>
      <c r="AN28" s="5"/>
      <c r="AP28" s="13"/>
      <c r="AQ28" s="13"/>
      <c r="AR28" s="11"/>
      <c r="AS28" s="11"/>
      <c r="AT28" s="11"/>
    </row>
    <row r="29" spans="23:46">
      <c r="W29" s="45"/>
      <c r="X29" s="52">
        <f>+'Ark1'!C830</f>
        <v>2022</v>
      </c>
      <c r="Y29" s="52">
        <f>+'Ark1'!G830</f>
        <v>1</v>
      </c>
      <c r="Z29" s="53" t="str">
        <f t="shared" ref="Z29:Z35" si="4">+Z20</f>
        <v>Øst</v>
      </c>
      <c r="AA29" s="53">
        <f>+'Ark1'!H830</f>
        <v>2</v>
      </c>
      <c r="AB29" s="53" t="s">
        <v>7</v>
      </c>
      <c r="AC29" s="52">
        <f>+'Ark1'!Q830</f>
        <v>350</v>
      </c>
      <c r="AD29" s="52">
        <f>+'Ark1'!R830</f>
        <v>539</v>
      </c>
      <c r="AE29" s="183">
        <f>+'Ark1'!AG830</f>
        <v>34.331210191082803</v>
      </c>
      <c r="AF29" s="54">
        <f>+'Ark1'!S830</f>
        <v>7.9406307977736574</v>
      </c>
      <c r="AG29" s="54">
        <f>+'Ark1'!T830</f>
        <v>7.4359925788497199</v>
      </c>
      <c r="AH29" s="161">
        <f>+'Ark1'!U830</f>
        <v>42.853803339517675</v>
      </c>
      <c r="AI29" s="74">
        <f>+'Ark1'!W830</f>
        <v>25.974025974025967</v>
      </c>
      <c r="AJ29" s="74">
        <f>+'Ark1'!Y830</f>
        <v>96.846011131725405</v>
      </c>
      <c r="AK29" s="161">
        <f t="shared" si="3"/>
        <v>5.396775700934584</v>
      </c>
      <c r="AL29" s="74">
        <f>+'Ark1'!AF830</f>
        <v>40.984497527543603</v>
      </c>
      <c r="AM29" s="45"/>
      <c r="AP29" s="13"/>
      <c r="AQ29" s="13"/>
      <c r="AR29" s="11"/>
      <c r="AS29" s="11"/>
      <c r="AT29" s="11"/>
    </row>
    <row r="30" spans="23:46">
      <c r="W30" s="45"/>
      <c r="X30" s="52">
        <f>+'Ark1'!C831</f>
        <v>2022</v>
      </c>
      <c r="Y30" s="52">
        <f>+'Ark1'!G831</f>
        <v>2</v>
      </c>
      <c r="Z30" s="53" t="str">
        <f t="shared" si="4"/>
        <v>Vest</v>
      </c>
      <c r="AA30" s="53">
        <f>+'Ark1'!H831</f>
        <v>1</v>
      </c>
      <c r="AB30" s="53" t="s">
        <v>82</v>
      </c>
      <c r="AC30" s="52">
        <f>+'Ark1'!Q831</f>
        <v>935</v>
      </c>
      <c r="AD30" s="52">
        <f>+'Ark1'!R831</f>
        <v>1365</v>
      </c>
      <c r="AE30" s="183">
        <f>+'Ark1'!AG831</f>
        <v>66.944580676802346</v>
      </c>
      <c r="AF30" s="54">
        <f>+'Ark1'!S831</f>
        <v>8.2065934065934059</v>
      </c>
      <c r="AG30" s="54">
        <f>+'Ark1'!T831</f>
        <v>6.8798534798534812</v>
      </c>
      <c r="AH30" s="161">
        <f>+'Ark1'!U831</f>
        <v>43.902681318681374</v>
      </c>
      <c r="AI30" s="74">
        <f>+'Ark1'!W831</f>
        <v>21.538461538461544</v>
      </c>
      <c r="AJ30" s="74">
        <f>+'Ark1'!Y831</f>
        <v>93.479853479853503</v>
      </c>
      <c r="AK30" s="161">
        <f t="shared" si="3"/>
        <v>5.3496839850026854</v>
      </c>
      <c r="AL30" s="74">
        <f>+'Ark1'!AF831</f>
        <v>45.679596335434624</v>
      </c>
      <c r="AM30" s="45"/>
      <c r="AP30" s="13"/>
      <c r="AQ30" s="13"/>
      <c r="AR30" s="11"/>
      <c r="AS30" s="11"/>
      <c r="AT30" s="11"/>
    </row>
    <row r="31" spans="23:46" ht="21">
      <c r="W31" s="45"/>
      <c r="X31" s="52">
        <f>+'Ark1'!C832</f>
        <v>2022</v>
      </c>
      <c r="Y31" s="52">
        <f>+'Ark1'!G832</f>
        <v>2</v>
      </c>
      <c r="Z31" s="53" t="str">
        <f t="shared" si="4"/>
        <v>Vest</v>
      </c>
      <c r="AA31" s="53">
        <f>+'Ark1'!H832</f>
        <v>2</v>
      </c>
      <c r="AB31" s="53" t="s">
        <v>7</v>
      </c>
      <c r="AC31" s="52">
        <f>+'Ark1'!Q832</f>
        <v>484</v>
      </c>
      <c r="AD31" s="52">
        <f>+'Ark1'!R832</f>
        <v>674</v>
      </c>
      <c r="AE31" s="183">
        <f>+'Ark1'!AG832</f>
        <v>33.055419323197647</v>
      </c>
      <c r="AF31" s="54">
        <f>+'Ark1'!S832</f>
        <v>8.6379821958456979</v>
      </c>
      <c r="AG31" s="54">
        <f>+'Ark1'!T832</f>
        <v>7.869436201780414</v>
      </c>
      <c r="AH31" s="161">
        <f>+'Ark1'!U832</f>
        <v>45.769436201780429</v>
      </c>
      <c r="AI31" s="74">
        <f>+'Ark1'!W832</f>
        <v>32.195845697329375</v>
      </c>
      <c r="AJ31" s="74">
        <f>+'Ark1'!Y832</f>
        <v>96.290801186943654</v>
      </c>
      <c r="AK31" s="161">
        <f t="shared" si="3"/>
        <v>5.2986259017519766</v>
      </c>
      <c r="AL31" s="74">
        <f>+'Ark1'!AF832</f>
        <v>49.064942927515503</v>
      </c>
      <c r="AM31" s="45"/>
      <c r="AP31" s="55"/>
      <c r="AQ31" s="55"/>
      <c r="AR31" s="11"/>
      <c r="AS31" s="11"/>
      <c r="AT31" s="11"/>
    </row>
    <row r="32" spans="23:46">
      <c r="W32" s="45"/>
      <c r="X32" s="52">
        <f>+'Ark1'!C833</f>
        <v>2022</v>
      </c>
      <c r="Y32" s="52">
        <f>+'Ark1'!G833</f>
        <v>3</v>
      </c>
      <c r="Z32" s="53" t="str">
        <f t="shared" si="4"/>
        <v>Midt</v>
      </c>
      <c r="AA32" s="53">
        <f>+'Ark1'!H833</f>
        <v>1</v>
      </c>
      <c r="AB32" s="53" t="s">
        <v>82</v>
      </c>
      <c r="AC32" s="52">
        <f>+'Ark1'!Q833</f>
        <v>290</v>
      </c>
      <c r="AD32" s="52">
        <f>+'Ark1'!R833</f>
        <v>427</v>
      </c>
      <c r="AE32" s="183">
        <f>+'Ark1'!AG833</f>
        <v>57.392473118279582</v>
      </c>
      <c r="AF32" s="54">
        <f>+'Ark1'!S833</f>
        <v>8.1241217798594842</v>
      </c>
      <c r="AG32" s="54">
        <f>+'Ark1'!T833</f>
        <v>7.2880562060889922</v>
      </c>
      <c r="AH32" s="161">
        <f>+'Ark1'!U833</f>
        <v>43.097892271662744</v>
      </c>
      <c r="AI32" s="74">
        <f>+'Ark1'!W833</f>
        <v>22.950819672131153</v>
      </c>
      <c r="AJ32" s="74">
        <f>+'Ark1'!Y833</f>
        <v>97.423887587822023</v>
      </c>
      <c r="AK32" s="161">
        <f t="shared" si="3"/>
        <v>5.3049293744594967</v>
      </c>
      <c r="AL32" s="74">
        <f>+'Ark1'!AF833</f>
        <v>39.958248518398257</v>
      </c>
      <c r="AM32" s="45"/>
      <c r="AN32" s="4"/>
    </row>
    <row r="33" spans="23:43" ht="15.6">
      <c r="W33" s="45"/>
      <c r="X33" s="52">
        <f>+'Ark1'!C834</f>
        <v>2022</v>
      </c>
      <c r="Y33" s="52">
        <f>+'Ark1'!G834</f>
        <v>3</v>
      </c>
      <c r="Z33" s="53" t="str">
        <f t="shared" si="4"/>
        <v>Midt</v>
      </c>
      <c r="AA33" s="53">
        <f>+'Ark1'!H834</f>
        <v>2</v>
      </c>
      <c r="AB33" s="53" t="s">
        <v>7</v>
      </c>
      <c r="AC33" s="52">
        <f>+'Ark1'!Q834</f>
        <v>200</v>
      </c>
      <c r="AD33" s="52">
        <f>+'Ark1'!R834</f>
        <v>317</v>
      </c>
      <c r="AE33" s="183">
        <f>+'Ark1'!AG834</f>
        <v>42.607526881720432</v>
      </c>
      <c r="AF33" s="54">
        <f>+'Ark1'!S834</f>
        <v>7.4731861198738176</v>
      </c>
      <c r="AG33" s="54">
        <f>+'Ark1'!T834</f>
        <v>7.3911671924290223</v>
      </c>
      <c r="AH33" s="161">
        <f>+'Ark1'!U834</f>
        <v>39.098107255520489</v>
      </c>
      <c r="AI33" s="74">
        <f>+'Ark1'!W834</f>
        <v>25.236593059936911</v>
      </c>
      <c r="AJ33" s="74">
        <f>+'Ark1'!Y834</f>
        <v>91.482649842271329</v>
      </c>
      <c r="AK33" s="161">
        <f t="shared" si="3"/>
        <v>5.2317855635289128</v>
      </c>
      <c r="AL33" s="74">
        <f>+'Ark1'!AF834</f>
        <v>55.833712420144963</v>
      </c>
      <c r="AM33" s="45"/>
      <c r="AN33" s="18"/>
      <c r="AP33" s="1"/>
      <c r="AQ33" s="5"/>
    </row>
    <row r="34" spans="23:43" ht="15.6">
      <c r="W34" s="45"/>
      <c r="X34" s="52">
        <f>+'Ark1'!C835</f>
        <v>2022</v>
      </c>
      <c r="Y34" s="52">
        <f>+'Ark1'!G835</f>
        <v>4</v>
      </c>
      <c r="Z34" s="53" t="str">
        <f t="shared" si="4"/>
        <v>Nord</v>
      </c>
      <c r="AA34" s="53">
        <f>+'Ark1'!H835</f>
        <v>1</v>
      </c>
      <c r="AB34" s="53" t="s">
        <v>82</v>
      </c>
      <c r="AC34" s="52">
        <f>+'Ark1'!Q835</f>
        <v>271</v>
      </c>
      <c r="AD34" s="52">
        <f>+'Ark1'!R835</f>
        <v>455</v>
      </c>
      <c r="AE34" s="183">
        <f>+'Ark1'!AG835</f>
        <v>69.465648854961813</v>
      </c>
      <c r="AF34" s="54">
        <f>+'Ark1'!S835</f>
        <v>7.9296703296703299</v>
      </c>
      <c r="AG34" s="54">
        <f>+'Ark1'!T835</f>
        <v>6.4857142857142884</v>
      </c>
      <c r="AH34" s="161">
        <f>+'Ark1'!U835</f>
        <v>41.904219780219776</v>
      </c>
      <c r="AI34" s="74">
        <f>+'Ark1'!W835</f>
        <v>17.142857142857139</v>
      </c>
      <c r="AJ34" s="74">
        <f>+'Ark1'!Y835</f>
        <v>94.505494505494525</v>
      </c>
      <c r="AK34" s="161">
        <f t="shared" si="3"/>
        <v>5.2844844789356982</v>
      </c>
      <c r="AL34" s="74">
        <f>+'Ark1'!AF835</f>
        <v>44.856931082231448</v>
      </c>
      <c r="AM34" s="45"/>
      <c r="AN34" s="18"/>
    </row>
    <row r="35" spans="23:43" ht="15.6">
      <c r="W35" s="45"/>
      <c r="X35" s="52">
        <f>+'Ark1'!C836</f>
        <v>2022</v>
      </c>
      <c r="Y35" s="52">
        <f>+'Ark1'!G836</f>
        <v>4</v>
      </c>
      <c r="Z35" s="53" t="str">
        <f t="shared" si="4"/>
        <v>Nord</v>
      </c>
      <c r="AA35" s="53">
        <f>+'Ark1'!H836</f>
        <v>2</v>
      </c>
      <c r="AB35" s="53" t="s">
        <v>7</v>
      </c>
      <c r="AC35" s="52">
        <f>+'Ark1'!Q836</f>
        <v>104</v>
      </c>
      <c r="AD35" s="52">
        <f>+'Ark1'!R836</f>
        <v>200</v>
      </c>
      <c r="AE35" s="183">
        <f>+'Ark1'!AG836</f>
        <v>30.534351145038183</v>
      </c>
      <c r="AF35" s="54">
        <f>+'Ark1'!S836</f>
        <v>8.0749999999999993</v>
      </c>
      <c r="AG35" s="54">
        <f>+'Ark1'!T836</f>
        <v>7.0949999999999998</v>
      </c>
      <c r="AH35" s="161">
        <f>+'Ark1'!U836</f>
        <v>39.49349999999999</v>
      </c>
      <c r="AI35" s="74">
        <f>+'Ark1'!W836</f>
        <v>18</v>
      </c>
      <c r="AJ35" s="74">
        <f>+'Ark1'!Y836</f>
        <v>91</v>
      </c>
      <c r="AK35" s="161">
        <f t="shared" si="3"/>
        <v>4.8908359133126931</v>
      </c>
      <c r="AL35" s="74">
        <f>+'Ark1'!AF836</f>
        <v>51.379218558174287</v>
      </c>
      <c r="AM35" s="45"/>
      <c r="AN35" s="18"/>
    </row>
    <row r="36" spans="23:43" ht="15.6">
      <c r="W36" s="45"/>
      <c r="X36">
        <f>+'Ark1'!C837</f>
        <v>2021</v>
      </c>
      <c r="Y36">
        <f>+'Ark1'!G837</f>
        <v>1</v>
      </c>
      <c r="Z36" s="3" t="str">
        <f>+Z28</f>
        <v>Øst</v>
      </c>
      <c r="AA36" s="3">
        <f>+'Ark1'!H837</f>
        <v>1</v>
      </c>
      <c r="AB36" s="3" t="s">
        <v>82</v>
      </c>
      <c r="AC36">
        <f>+'Ark1'!Q837</f>
        <v>0</v>
      </c>
      <c r="AD36">
        <f>+'Ark1'!R837</f>
        <v>0</v>
      </c>
      <c r="AE36" s="201">
        <f>+'Ark1'!AG837</f>
        <v>0</v>
      </c>
      <c r="AF36" s="1">
        <f>+'Ark1'!S837</f>
        <v>0</v>
      </c>
      <c r="AG36" s="1">
        <f>+'Ark1'!T837</f>
        <v>0</v>
      </c>
      <c r="AH36" s="93">
        <f>+'Ark1'!U837</f>
        <v>0</v>
      </c>
      <c r="AI36" s="11">
        <f>+'Ark1'!W837</f>
        <v>0</v>
      </c>
      <c r="AJ36" s="11">
        <f>+'Ark1'!Y837</f>
        <v>0</v>
      </c>
      <c r="AK36" s="93" t="e">
        <f t="shared" si="3"/>
        <v>#DIV/0!</v>
      </c>
      <c r="AL36" s="11">
        <f>+'Ark1'!AF837</f>
        <v>0</v>
      </c>
      <c r="AM36" s="45"/>
      <c r="AN36" s="18"/>
    </row>
    <row r="37" spans="23:43" ht="15.6">
      <c r="W37" s="45"/>
      <c r="X37">
        <f>+'Ark1'!C838</f>
        <v>2021</v>
      </c>
      <c r="Y37">
        <f>+'Ark1'!G838</f>
        <v>1</v>
      </c>
      <c r="Z37" s="3" t="str">
        <f t="shared" ref="Z37:Z43" si="5">+Z29</f>
        <v>Øst</v>
      </c>
      <c r="AA37" s="3">
        <f>+'Ark1'!H838</f>
        <v>2</v>
      </c>
      <c r="AB37" s="3" t="s">
        <v>7</v>
      </c>
      <c r="AC37">
        <f>+'Ark1'!Q838</f>
        <v>0</v>
      </c>
      <c r="AD37">
        <f>+'Ark1'!R838</f>
        <v>0</v>
      </c>
      <c r="AE37" s="201">
        <f>+'Ark1'!AG838</f>
        <v>0</v>
      </c>
      <c r="AF37" s="1">
        <f>+'Ark1'!S838</f>
        <v>0</v>
      </c>
      <c r="AG37" s="1">
        <f>+'Ark1'!T838</f>
        <v>0</v>
      </c>
      <c r="AH37" s="93">
        <f>+'Ark1'!U838</f>
        <v>0</v>
      </c>
      <c r="AI37" s="11">
        <f>+'Ark1'!W838</f>
        <v>0</v>
      </c>
      <c r="AJ37" s="11">
        <f>+'Ark1'!Y838</f>
        <v>0</v>
      </c>
      <c r="AK37" s="93" t="e">
        <f t="shared" si="3"/>
        <v>#DIV/0!</v>
      </c>
      <c r="AL37" s="11">
        <f>+'Ark1'!AF838</f>
        <v>0</v>
      </c>
      <c r="AM37" s="45"/>
      <c r="AN37" s="18"/>
    </row>
    <row r="38" spans="23:43" ht="15.6">
      <c r="W38" s="45"/>
      <c r="X38">
        <f>+'Ark1'!C839</f>
        <v>2021</v>
      </c>
      <c r="Y38">
        <f>+'Ark1'!G839</f>
        <v>2</v>
      </c>
      <c r="Z38" s="3" t="str">
        <f t="shared" si="5"/>
        <v>Vest</v>
      </c>
      <c r="AA38" s="3">
        <f>+'Ark1'!H839</f>
        <v>1</v>
      </c>
      <c r="AB38" s="3" t="s">
        <v>82</v>
      </c>
      <c r="AC38">
        <f>+'Ark1'!Q839</f>
        <v>0</v>
      </c>
      <c r="AD38">
        <f>+'Ark1'!R839</f>
        <v>0</v>
      </c>
      <c r="AE38" s="201">
        <f>+'Ark1'!AG839</f>
        <v>0</v>
      </c>
      <c r="AF38" s="1">
        <f>+'Ark1'!S839</f>
        <v>0</v>
      </c>
      <c r="AG38" s="1">
        <f>+'Ark1'!T839</f>
        <v>0</v>
      </c>
      <c r="AH38" s="93">
        <f>+'Ark1'!U839</f>
        <v>0</v>
      </c>
      <c r="AI38" s="11">
        <f>+'Ark1'!W839</f>
        <v>0</v>
      </c>
      <c r="AJ38" s="11">
        <f>+'Ark1'!Y839</f>
        <v>0</v>
      </c>
      <c r="AK38" s="93" t="e">
        <f t="shared" si="3"/>
        <v>#DIV/0!</v>
      </c>
      <c r="AL38" s="11">
        <f>+'Ark1'!AF839</f>
        <v>0</v>
      </c>
      <c r="AM38" s="45"/>
      <c r="AN38" s="18"/>
    </row>
    <row r="39" spans="23:43" ht="15.6">
      <c r="W39" s="45"/>
      <c r="X39">
        <f>+'Ark1'!C840</f>
        <v>2021</v>
      </c>
      <c r="Y39">
        <f>+'Ark1'!G840</f>
        <v>2</v>
      </c>
      <c r="Z39" s="3" t="str">
        <f t="shared" si="5"/>
        <v>Vest</v>
      </c>
      <c r="AA39" s="3">
        <f>+'Ark1'!H840</f>
        <v>2</v>
      </c>
      <c r="AB39" s="3" t="s">
        <v>7</v>
      </c>
      <c r="AC39">
        <f>+'Ark1'!Q840</f>
        <v>0</v>
      </c>
      <c r="AD39">
        <f>+'Ark1'!R840</f>
        <v>0</v>
      </c>
      <c r="AE39" s="201">
        <f>+'Ark1'!AG840</f>
        <v>0</v>
      </c>
      <c r="AF39" s="1">
        <f>+'Ark1'!S840</f>
        <v>0</v>
      </c>
      <c r="AG39" s="1">
        <f>+'Ark1'!T840</f>
        <v>0</v>
      </c>
      <c r="AH39" s="93">
        <f>+'Ark1'!U840</f>
        <v>0</v>
      </c>
      <c r="AI39" s="11">
        <f>+'Ark1'!W840</f>
        <v>0</v>
      </c>
      <c r="AJ39" s="11">
        <f>+'Ark1'!Y840</f>
        <v>0</v>
      </c>
      <c r="AK39" s="93" t="e">
        <f t="shared" si="3"/>
        <v>#DIV/0!</v>
      </c>
      <c r="AL39" s="11">
        <f>+'Ark1'!AF840</f>
        <v>0</v>
      </c>
      <c r="AM39" s="45"/>
      <c r="AN39" s="18"/>
    </row>
    <row r="40" spans="23:43" ht="15.6">
      <c r="W40" s="45"/>
      <c r="X40">
        <f>+'Ark1'!C841</f>
        <v>2021</v>
      </c>
      <c r="Y40">
        <f>+'Ark1'!G841</f>
        <v>3</v>
      </c>
      <c r="Z40" s="3" t="str">
        <f t="shared" si="5"/>
        <v>Midt</v>
      </c>
      <c r="AA40" s="3">
        <f>+'Ark1'!H841</f>
        <v>1</v>
      </c>
      <c r="AB40" s="3" t="s">
        <v>82</v>
      </c>
      <c r="AC40">
        <f>+'Ark1'!Q841</f>
        <v>0</v>
      </c>
      <c r="AD40">
        <f>+'Ark1'!R841</f>
        <v>0</v>
      </c>
      <c r="AE40" s="201">
        <f>+'Ark1'!AG841</f>
        <v>0</v>
      </c>
      <c r="AF40" s="1">
        <f>+'Ark1'!S841</f>
        <v>0</v>
      </c>
      <c r="AG40" s="1">
        <f>+'Ark1'!T841</f>
        <v>0</v>
      </c>
      <c r="AH40" s="93">
        <f>+'Ark1'!U841</f>
        <v>0</v>
      </c>
      <c r="AI40" s="11">
        <f>+'Ark1'!W841</f>
        <v>0</v>
      </c>
      <c r="AJ40" s="11">
        <f>+'Ark1'!Y841</f>
        <v>0</v>
      </c>
      <c r="AK40" s="93" t="e">
        <f t="shared" si="3"/>
        <v>#DIV/0!</v>
      </c>
      <c r="AL40" s="11">
        <f>+'Ark1'!AF841</f>
        <v>0</v>
      </c>
      <c r="AM40" s="45"/>
      <c r="AN40" s="18"/>
    </row>
    <row r="41" spans="23:43" ht="15.6">
      <c r="W41" s="45"/>
      <c r="X41">
        <f>+'Ark1'!C842</f>
        <v>2021</v>
      </c>
      <c r="Y41">
        <f>+'Ark1'!G842</f>
        <v>3</v>
      </c>
      <c r="Z41" s="3" t="str">
        <f t="shared" si="5"/>
        <v>Midt</v>
      </c>
      <c r="AA41" s="3">
        <f>+'Ark1'!H842</f>
        <v>2</v>
      </c>
      <c r="AB41" s="3" t="s">
        <v>7</v>
      </c>
      <c r="AC41">
        <f>+'Ark1'!Q842</f>
        <v>0</v>
      </c>
      <c r="AD41">
        <f>+'Ark1'!R842</f>
        <v>0</v>
      </c>
      <c r="AE41" s="201">
        <f>+'Ark1'!AG842</f>
        <v>0</v>
      </c>
      <c r="AF41" s="1">
        <f>+'Ark1'!S842</f>
        <v>0</v>
      </c>
      <c r="AG41" s="1">
        <f>+'Ark1'!T842</f>
        <v>0</v>
      </c>
      <c r="AH41" s="93">
        <f>+'Ark1'!U842</f>
        <v>0</v>
      </c>
      <c r="AI41" s="11">
        <f>+'Ark1'!W842</f>
        <v>0</v>
      </c>
      <c r="AJ41" s="11">
        <f>+'Ark1'!Y842</f>
        <v>0</v>
      </c>
      <c r="AK41" s="93" t="e">
        <f t="shared" si="3"/>
        <v>#DIV/0!</v>
      </c>
      <c r="AL41" s="11">
        <f>+'Ark1'!AF842</f>
        <v>0</v>
      </c>
      <c r="AM41" s="45"/>
      <c r="AN41" s="18"/>
    </row>
    <row r="42" spans="23:43" ht="15.6">
      <c r="W42" s="45"/>
      <c r="X42">
        <f>+'Ark1'!C843</f>
        <v>2021</v>
      </c>
      <c r="Y42">
        <f>+'Ark1'!G843</f>
        <v>4</v>
      </c>
      <c r="Z42" s="3" t="str">
        <f t="shared" si="5"/>
        <v>Nord</v>
      </c>
      <c r="AA42" s="3">
        <f>+'Ark1'!H843</f>
        <v>1</v>
      </c>
      <c r="AB42" s="3" t="s">
        <v>82</v>
      </c>
      <c r="AC42">
        <f>+'Ark1'!Q843</f>
        <v>0</v>
      </c>
      <c r="AD42">
        <f>+'Ark1'!R843</f>
        <v>0</v>
      </c>
      <c r="AE42" s="201">
        <f>+'Ark1'!AG843</f>
        <v>0</v>
      </c>
      <c r="AF42" s="1">
        <f>+'Ark1'!S843</f>
        <v>0</v>
      </c>
      <c r="AG42" s="1">
        <f>+'Ark1'!T843</f>
        <v>0</v>
      </c>
      <c r="AH42" s="93">
        <f>+'Ark1'!U843</f>
        <v>0</v>
      </c>
      <c r="AI42" s="11">
        <f>+'Ark1'!W843</f>
        <v>0</v>
      </c>
      <c r="AJ42" s="11">
        <f>+'Ark1'!Y843</f>
        <v>0</v>
      </c>
      <c r="AK42" s="93" t="e">
        <f t="shared" si="3"/>
        <v>#DIV/0!</v>
      </c>
      <c r="AL42" s="11">
        <f>+'Ark1'!AF843</f>
        <v>0</v>
      </c>
      <c r="AM42" s="45"/>
      <c r="AN42" s="18"/>
    </row>
    <row r="43" spans="23:43" ht="15.6">
      <c r="W43" s="45"/>
      <c r="X43">
        <f>+'Ark1'!C844</f>
        <v>2021</v>
      </c>
      <c r="Y43">
        <f>+'Ark1'!G844</f>
        <v>4</v>
      </c>
      <c r="Z43" s="3" t="str">
        <f t="shared" si="5"/>
        <v>Nord</v>
      </c>
      <c r="AA43" s="3">
        <f>+'Ark1'!H844</f>
        <v>2</v>
      </c>
      <c r="AB43" s="3" t="s">
        <v>7</v>
      </c>
      <c r="AC43">
        <f>+'Ark1'!Q844</f>
        <v>0</v>
      </c>
      <c r="AD43">
        <f>+'Ark1'!R844</f>
        <v>0</v>
      </c>
      <c r="AE43" s="201">
        <f>+'Ark1'!AG844</f>
        <v>0</v>
      </c>
      <c r="AF43" s="1">
        <f>+'Ark1'!S844</f>
        <v>0</v>
      </c>
      <c r="AG43" s="1">
        <f>+'Ark1'!T844</f>
        <v>0</v>
      </c>
      <c r="AH43" s="93">
        <f>+'Ark1'!U844</f>
        <v>0</v>
      </c>
      <c r="AI43" s="11">
        <f>+'Ark1'!W844</f>
        <v>0</v>
      </c>
      <c r="AJ43" s="11">
        <f>+'Ark1'!Y844</f>
        <v>0</v>
      </c>
      <c r="AK43" s="93" t="e">
        <f t="shared" si="3"/>
        <v>#DIV/0!</v>
      </c>
      <c r="AL43" s="11">
        <f>+'Ark1'!AF844</f>
        <v>0</v>
      </c>
      <c r="AM43" s="45"/>
      <c r="AN43" s="18"/>
    </row>
    <row r="44" spans="23:43" ht="15.6">
      <c r="W44" s="45"/>
      <c r="X44" s="52">
        <f>+'Ark1'!C845</f>
        <v>2020</v>
      </c>
      <c r="Y44" s="52">
        <f>+'Ark1'!G845</f>
        <v>1</v>
      </c>
      <c r="Z44" s="53" t="e">
        <f>+#REF!</f>
        <v>#REF!</v>
      </c>
      <c r="AA44" s="53">
        <f>+'Ark1'!H845</f>
        <v>1</v>
      </c>
      <c r="AB44" s="53" t="s">
        <v>82</v>
      </c>
      <c r="AC44" s="52">
        <f>+'Ark1'!Q845</f>
        <v>0</v>
      </c>
      <c r="AD44" s="52">
        <f>+'Ark1'!R845</f>
        <v>0</v>
      </c>
      <c r="AE44" s="183">
        <f>+'Ark1'!AG845</f>
        <v>0</v>
      </c>
      <c r="AF44" s="54">
        <f>+'Ark1'!S845</f>
        <v>0</v>
      </c>
      <c r="AG44" s="54">
        <f>+'Ark1'!T845</f>
        <v>0</v>
      </c>
      <c r="AH44" s="161">
        <f>+'Ark1'!U845</f>
        <v>0</v>
      </c>
      <c r="AI44" s="74">
        <f>+'Ark1'!W845</f>
        <v>0</v>
      </c>
      <c r="AJ44" s="74">
        <f>+'Ark1'!Y845</f>
        <v>0</v>
      </c>
      <c r="AK44" s="161" t="e">
        <f t="shared" si="3"/>
        <v>#DIV/0!</v>
      </c>
      <c r="AL44" s="74">
        <f>+'Ark1'!AF845</f>
        <v>0</v>
      </c>
      <c r="AM44" s="45"/>
      <c r="AN44" s="18"/>
    </row>
    <row r="45" spans="23:43" ht="15.6">
      <c r="W45" s="45"/>
      <c r="X45" s="52">
        <f>+'Ark1'!C846</f>
        <v>2020</v>
      </c>
      <c r="Y45" s="52">
        <f>+'Ark1'!G846</f>
        <v>1</v>
      </c>
      <c r="Z45" s="53" t="e">
        <f>+#REF!</f>
        <v>#REF!</v>
      </c>
      <c r="AA45" s="53">
        <f>+'Ark1'!H846</f>
        <v>2</v>
      </c>
      <c r="AB45" s="53" t="s">
        <v>7</v>
      </c>
      <c r="AC45" s="52">
        <f>+'Ark1'!Q846</f>
        <v>0</v>
      </c>
      <c r="AD45" s="52">
        <f>+'Ark1'!R846</f>
        <v>0</v>
      </c>
      <c r="AE45" s="183">
        <f>+'Ark1'!AG846</f>
        <v>0</v>
      </c>
      <c r="AF45" s="54">
        <f>+'Ark1'!S846</f>
        <v>0</v>
      </c>
      <c r="AG45" s="54">
        <f>+'Ark1'!T846</f>
        <v>0</v>
      </c>
      <c r="AH45" s="161">
        <f>+'Ark1'!U846</f>
        <v>0</v>
      </c>
      <c r="AI45" s="74">
        <f>+'Ark1'!W846</f>
        <v>0</v>
      </c>
      <c r="AJ45" s="74">
        <f>+'Ark1'!Y846</f>
        <v>0</v>
      </c>
      <c r="AK45" s="161" t="e">
        <f t="shared" si="3"/>
        <v>#DIV/0!</v>
      </c>
      <c r="AL45" s="74">
        <f>+'Ark1'!AF846</f>
        <v>0</v>
      </c>
      <c r="AM45" s="45"/>
      <c r="AN45" s="18"/>
    </row>
    <row r="46" spans="23:43" ht="15.6">
      <c r="W46" s="45"/>
      <c r="X46" s="52">
        <f>+'Ark1'!C847</f>
        <v>2020</v>
      </c>
      <c r="Y46" s="52">
        <f>+'Ark1'!G847</f>
        <v>2</v>
      </c>
      <c r="Z46" s="53" t="e">
        <f>+#REF!</f>
        <v>#REF!</v>
      </c>
      <c r="AA46" s="53">
        <f>+'Ark1'!H847</f>
        <v>1</v>
      </c>
      <c r="AB46" s="53" t="s">
        <v>82</v>
      </c>
      <c r="AC46" s="52">
        <f>+'Ark1'!Q847</f>
        <v>0</v>
      </c>
      <c r="AD46" s="52">
        <f>+'Ark1'!R847</f>
        <v>0</v>
      </c>
      <c r="AE46" s="183">
        <f>+'Ark1'!AG847</f>
        <v>0</v>
      </c>
      <c r="AF46" s="54">
        <f>+'Ark1'!S847</f>
        <v>0</v>
      </c>
      <c r="AG46" s="54">
        <f>+'Ark1'!T847</f>
        <v>0</v>
      </c>
      <c r="AH46" s="161">
        <f>+'Ark1'!U847</f>
        <v>0</v>
      </c>
      <c r="AI46" s="74">
        <f>+'Ark1'!W847</f>
        <v>0</v>
      </c>
      <c r="AJ46" s="74">
        <f>+'Ark1'!Y847</f>
        <v>0</v>
      </c>
      <c r="AK46" s="161" t="e">
        <f t="shared" si="3"/>
        <v>#DIV/0!</v>
      </c>
      <c r="AL46" s="74">
        <f>+'Ark1'!AF847</f>
        <v>0</v>
      </c>
      <c r="AM46" s="45"/>
      <c r="AN46" s="18"/>
    </row>
    <row r="47" spans="23:43" ht="15.6">
      <c r="W47" s="45"/>
      <c r="X47" s="52">
        <f>+'Ark1'!C848</f>
        <v>2020</v>
      </c>
      <c r="Y47" s="52">
        <f>+'Ark1'!G848</f>
        <v>2</v>
      </c>
      <c r="Z47" s="53" t="e">
        <f>+#REF!</f>
        <v>#REF!</v>
      </c>
      <c r="AA47" s="53">
        <f>+'Ark1'!H848</f>
        <v>2</v>
      </c>
      <c r="AB47" s="53" t="s">
        <v>7</v>
      </c>
      <c r="AC47" s="52">
        <f>+'Ark1'!Q848</f>
        <v>0</v>
      </c>
      <c r="AD47" s="52">
        <f>+'Ark1'!R848</f>
        <v>0</v>
      </c>
      <c r="AE47" s="183">
        <f>+'Ark1'!AG848</f>
        <v>0</v>
      </c>
      <c r="AF47" s="54">
        <f>+'Ark1'!S848</f>
        <v>0</v>
      </c>
      <c r="AG47" s="54">
        <f>+'Ark1'!T848</f>
        <v>0</v>
      </c>
      <c r="AH47" s="161">
        <f>+'Ark1'!U848</f>
        <v>0</v>
      </c>
      <c r="AI47" s="74">
        <f>+'Ark1'!W848</f>
        <v>0</v>
      </c>
      <c r="AJ47" s="74">
        <f>+'Ark1'!Y848</f>
        <v>0</v>
      </c>
      <c r="AK47" s="161" t="e">
        <f t="shared" si="3"/>
        <v>#DIV/0!</v>
      </c>
      <c r="AL47" s="74">
        <f>+'Ark1'!AF848</f>
        <v>0</v>
      </c>
      <c r="AM47" s="45"/>
      <c r="AN47" s="18"/>
    </row>
    <row r="48" spans="23:43" ht="15.6">
      <c r="W48" s="45"/>
      <c r="X48" s="52">
        <f>+'Ark1'!C849</f>
        <v>2020</v>
      </c>
      <c r="Y48" s="52">
        <f>+'Ark1'!G849</f>
        <v>3</v>
      </c>
      <c r="Z48" s="53" t="e">
        <f>+#REF!</f>
        <v>#REF!</v>
      </c>
      <c r="AA48" s="53">
        <f>+'Ark1'!H849</f>
        <v>1</v>
      </c>
      <c r="AB48" s="53" t="s">
        <v>82</v>
      </c>
      <c r="AC48" s="52">
        <f>+'Ark1'!Q849</f>
        <v>0</v>
      </c>
      <c r="AD48" s="52">
        <f>+'Ark1'!R849</f>
        <v>0</v>
      </c>
      <c r="AE48" s="183">
        <f>+'Ark1'!AG849</f>
        <v>0</v>
      </c>
      <c r="AF48" s="54">
        <f>+'Ark1'!S849</f>
        <v>0</v>
      </c>
      <c r="AG48" s="54">
        <f>+'Ark1'!T849</f>
        <v>0</v>
      </c>
      <c r="AH48" s="161">
        <f>+'Ark1'!U849</f>
        <v>0</v>
      </c>
      <c r="AI48" s="74">
        <f>+'Ark1'!W849</f>
        <v>0</v>
      </c>
      <c r="AJ48" s="74">
        <f>+'Ark1'!Y849</f>
        <v>0</v>
      </c>
      <c r="AK48" s="161" t="e">
        <f t="shared" si="3"/>
        <v>#DIV/0!</v>
      </c>
      <c r="AL48" s="74">
        <f>+'Ark1'!AF849</f>
        <v>0</v>
      </c>
      <c r="AM48" s="45"/>
      <c r="AN48" s="18"/>
    </row>
    <row r="49" spans="23:40" ht="15.6">
      <c r="W49" s="45"/>
      <c r="X49" s="52">
        <f>+'Ark1'!C850</f>
        <v>2020</v>
      </c>
      <c r="Y49" s="52">
        <f>+'Ark1'!G850</f>
        <v>3</v>
      </c>
      <c r="Z49" s="53" t="e">
        <f>+#REF!</f>
        <v>#REF!</v>
      </c>
      <c r="AA49" s="53">
        <f>+'Ark1'!H850</f>
        <v>2</v>
      </c>
      <c r="AB49" s="53" t="s">
        <v>7</v>
      </c>
      <c r="AC49" s="52">
        <f>+'Ark1'!Q850</f>
        <v>0</v>
      </c>
      <c r="AD49" s="52">
        <f>+'Ark1'!R850</f>
        <v>0</v>
      </c>
      <c r="AE49" s="183">
        <f>+'Ark1'!AG850</f>
        <v>0</v>
      </c>
      <c r="AF49" s="54">
        <f>+'Ark1'!S850</f>
        <v>0</v>
      </c>
      <c r="AG49" s="54">
        <f>+'Ark1'!T850</f>
        <v>0</v>
      </c>
      <c r="AH49" s="161">
        <f>+'Ark1'!U850</f>
        <v>0</v>
      </c>
      <c r="AI49" s="74">
        <f>+'Ark1'!W850</f>
        <v>0</v>
      </c>
      <c r="AJ49" s="74">
        <f>+'Ark1'!Y850</f>
        <v>0</v>
      </c>
      <c r="AK49" s="161" t="e">
        <f t="shared" si="3"/>
        <v>#DIV/0!</v>
      </c>
      <c r="AL49" s="74">
        <f>+'Ark1'!AF850</f>
        <v>0</v>
      </c>
      <c r="AM49" s="45"/>
      <c r="AN49" s="18"/>
    </row>
    <row r="50" spans="23:40">
      <c r="W50" s="45"/>
      <c r="X50" s="52">
        <f>+'Ark1'!C851</f>
        <v>2020</v>
      </c>
      <c r="Y50" s="52">
        <f>+'Ark1'!G851</f>
        <v>4</v>
      </c>
      <c r="Z50" s="53" t="e">
        <f>+#REF!</f>
        <v>#REF!</v>
      </c>
      <c r="AA50" s="53">
        <f>+'Ark1'!H851</f>
        <v>1</v>
      </c>
      <c r="AB50" s="53" t="s">
        <v>82</v>
      </c>
      <c r="AC50" s="52">
        <f>+'Ark1'!Q851</f>
        <v>0</v>
      </c>
      <c r="AD50" s="52">
        <f>+'Ark1'!R851</f>
        <v>0</v>
      </c>
      <c r="AE50" s="183">
        <f>+'Ark1'!AG851</f>
        <v>0</v>
      </c>
      <c r="AF50" s="54">
        <f>+'Ark1'!S851</f>
        <v>0</v>
      </c>
      <c r="AG50" s="54">
        <f>+'Ark1'!T851</f>
        <v>0</v>
      </c>
      <c r="AH50" s="161">
        <f>+'Ark1'!U851</f>
        <v>0</v>
      </c>
      <c r="AI50" s="74">
        <f>+'Ark1'!W851</f>
        <v>0</v>
      </c>
      <c r="AJ50" s="74">
        <f>+'Ark1'!Y851</f>
        <v>0</v>
      </c>
      <c r="AK50" s="161" t="e">
        <f t="shared" si="3"/>
        <v>#DIV/0!</v>
      </c>
      <c r="AL50" s="74">
        <f>+'Ark1'!AF851</f>
        <v>0</v>
      </c>
      <c r="AM50" s="45"/>
    </row>
    <row r="51" spans="23:40" ht="15.6">
      <c r="W51" s="45"/>
      <c r="X51" s="52">
        <f>+'Ark1'!C852</f>
        <v>2020</v>
      </c>
      <c r="Y51" s="52">
        <f>+'Ark1'!G852</f>
        <v>4</v>
      </c>
      <c r="Z51" s="53" t="e">
        <f>+#REF!</f>
        <v>#REF!</v>
      </c>
      <c r="AA51" s="53">
        <f>+'Ark1'!H852</f>
        <v>2</v>
      </c>
      <c r="AB51" s="53" t="s">
        <v>7</v>
      </c>
      <c r="AC51" s="52">
        <f>+'Ark1'!Q852</f>
        <v>0</v>
      </c>
      <c r="AD51" s="52">
        <f>+'Ark1'!R852</f>
        <v>0</v>
      </c>
      <c r="AE51" s="183">
        <f>+'Ark1'!AG852</f>
        <v>0</v>
      </c>
      <c r="AF51" s="54">
        <f>+'Ark1'!S852</f>
        <v>0</v>
      </c>
      <c r="AG51" s="54">
        <f>+'Ark1'!T852</f>
        <v>0</v>
      </c>
      <c r="AH51" s="161">
        <f>+'Ark1'!U852</f>
        <v>0</v>
      </c>
      <c r="AI51" s="74">
        <f>+'Ark1'!W852</f>
        <v>0</v>
      </c>
      <c r="AJ51" s="74">
        <f>+'Ark1'!Y852</f>
        <v>0</v>
      </c>
      <c r="AK51" s="161" t="e">
        <f t="shared" si="3"/>
        <v>#DIV/0!</v>
      </c>
      <c r="AL51" s="74">
        <f>+'Ark1'!AF852</f>
        <v>0</v>
      </c>
      <c r="AM51" s="45"/>
      <c r="AN51" s="18"/>
    </row>
    <row r="52" spans="23:40">
      <c r="W52" s="45"/>
      <c r="X52">
        <f>+'Ark1'!C853</f>
        <v>2019</v>
      </c>
      <c r="Y52">
        <f>+'Ark1'!G853</f>
        <v>1</v>
      </c>
      <c r="Z52" s="3" t="e">
        <f>+#REF!</f>
        <v>#REF!</v>
      </c>
      <c r="AA52" s="3">
        <f>+'Ark1'!H853</f>
        <v>1</v>
      </c>
      <c r="AB52" s="3" t="s">
        <v>82</v>
      </c>
      <c r="AC52">
        <f>+'Ark1'!Q853</f>
        <v>0</v>
      </c>
      <c r="AD52">
        <f>+'Ark1'!R853</f>
        <v>0</v>
      </c>
      <c r="AE52" s="201">
        <f>+'Ark1'!AG853</f>
        <v>0</v>
      </c>
      <c r="AF52" s="1">
        <f>+'Ark1'!S853</f>
        <v>0</v>
      </c>
      <c r="AG52" s="1">
        <f>+'Ark1'!T853</f>
        <v>0</v>
      </c>
      <c r="AH52" s="93">
        <f>+'Ark1'!U853</f>
        <v>0</v>
      </c>
      <c r="AI52" s="11">
        <f>+'Ark1'!W853</f>
        <v>0</v>
      </c>
      <c r="AJ52" s="11">
        <f>+'Ark1'!Y853</f>
        <v>0</v>
      </c>
      <c r="AK52" s="93" t="e">
        <f t="shared" si="3"/>
        <v>#DIV/0!</v>
      </c>
      <c r="AL52" s="11">
        <f>+'Ark1'!AF853</f>
        <v>0</v>
      </c>
      <c r="AM52" s="45"/>
    </row>
    <row r="53" spans="23:40">
      <c r="W53" s="45"/>
      <c r="X53">
        <f>+'Ark1'!C854</f>
        <v>2019</v>
      </c>
      <c r="Y53">
        <f>+'Ark1'!G854</f>
        <v>1</v>
      </c>
      <c r="Z53" s="3" t="e">
        <f>+#REF!</f>
        <v>#REF!</v>
      </c>
      <c r="AA53" s="3">
        <f>+'Ark1'!H854</f>
        <v>2</v>
      </c>
      <c r="AB53" s="3" t="s">
        <v>7</v>
      </c>
      <c r="AC53">
        <f>+'Ark1'!Q854</f>
        <v>0</v>
      </c>
      <c r="AD53">
        <f>+'Ark1'!R854</f>
        <v>0</v>
      </c>
      <c r="AE53" s="201">
        <f>+'Ark1'!AG854</f>
        <v>0</v>
      </c>
      <c r="AF53" s="1">
        <f>+'Ark1'!S854</f>
        <v>0</v>
      </c>
      <c r="AG53" s="1">
        <f>+'Ark1'!T854</f>
        <v>0</v>
      </c>
      <c r="AH53" s="93">
        <f>+'Ark1'!U854</f>
        <v>0</v>
      </c>
      <c r="AI53" s="11">
        <f>+'Ark1'!W854</f>
        <v>0</v>
      </c>
      <c r="AJ53" s="11">
        <f>+'Ark1'!Y854</f>
        <v>0</v>
      </c>
      <c r="AK53" s="93" t="e">
        <f t="shared" si="3"/>
        <v>#DIV/0!</v>
      </c>
      <c r="AL53" s="11">
        <f>+'Ark1'!AF854</f>
        <v>0</v>
      </c>
      <c r="AM53" s="45"/>
    </row>
    <row r="54" spans="23:40">
      <c r="W54" s="45"/>
      <c r="X54">
        <f>+'Ark1'!C855</f>
        <v>2019</v>
      </c>
      <c r="Y54">
        <f>+'Ark1'!G855</f>
        <v>2</v>
      </c>
      <c r="Z54" s="3" t="e">
        <f>+#REF!</f>
        <v>#REF!</v>
      </c>
      <c r="AA54" s="3">
        <f>+'Ark1'!H855</f>
        <v>1</v>
      </c>
      <c r="AB54" s="3" t="s">
        <v>82</v>
      </c>
      <c r="AC54">
        <f>+'Ark1'!Q855</f>
        <v>0</v>
      </c>
      <c r="AD54">
        <f>+'Ark1'!R855</f>
        <v>0</v>
      </c>
      <c r="AE54" s="201">
        <f>+'Ark1'!AG855</f>
        <v>0</v>
      </c>
      <c r="AF54" s="1">
        <f>+'Ark1'!S855</f>
        <v>0</v>
      </c>
      <c r="AG54" s="1">
        <f>+'Ark1'!T855</f>
        <v>0</v>
      </c>
      <c r="AH54" s="93">
        <f>+'Ark1'!U855</f>
        <v>0</v>
      </c>
      <c r="AI54" s="11">
        <f>+'Ark1'!W855</f>
        <v>0</v>
      </c>
      <c r="AJ54" s="11">
        <f>+'Ark1'!Y855</f>
        <v>0</v>
      </c>
      <c r="AK54" s="93" t="e">
        <f t="shared" si="3"/>
        <v>#DIV/0!</v>
      </c>
      <c r="AL54" s="11">
        <f>+'Ark1'!AF855</f>
        <v>0</v>
      </c>
      <c r="AM54" s="45"/>
    </row>
    <row r="55" spans="23:40">
      <c r="W55" s="45"/>
      <c r="X55">
        <f>+'Ark1'!C856</f>
        <v>2019</v>
      </c>
      <c r="Y55">
        <f>+'Ark1'!G856</f>
        <v>2</v>
      </c>
      <c r="Z55" s="3" t="e">
        <f>+#REF!</f>
        <v>#REF!</v>
      </c>
      <c r="AA55" s="3">
        <f>+'Ark1'!H856</f>
        <v>2</v>
      </c>
      <c r="AB55" s="3" t="s">
        <v>7</v>
      </c>
      <c r="AC55">
        <f>+'Ark1'!Q856</f>
        <v>0</v>
      </c>
      <c r="AD55">
        <f>+'Ark1'!R856</f>
        <v>0</v>
      </c>
      <c r="AE55" s="201">
        <f>+'Ark1'!AG856</f>
        <v>0</v>
      </c>
      <c r="AF55" s="1">
        <f>+'Ark1'!S856</f>
        <v>0</v>
      </c>
      <c r="AG55" s="1">
        <f>+'Ark1'!T856</f>
        <v>0</v>
      </c>
      <c r="AH55" s="93">
        <f>+'Ark1'!U856</f>
        <v>0</v>
      </c>
      <c r="AI55" s="11">
        <f>+'Ark1'!W856</f>
        <v>0</v>
      </c>
      <c r="AJ55" s="11">
        <f>+'Ark1'!Y856</f>
        <v>0</v>
      </c>
      <c r="AK55" s="93" t="e">
        <f t="shared" si="3"/>
        <v>#DIV/0!</v>
      </c>
      <c r="AL55" s="11">
        <f>+'Ark1'!AF856</f>
        <v>0</v>
      </c>
      <c r="AM55" s="45"/>
      <c r="AN55" s="4"/>
    </row>
    <row r="56" spans="23:40" ht="15.6">
      <c r="W56" s="45"/>
      <c r="X56">
        <f>+'Ark1'!C857</f>
        <v>2019</v>
      </c>
      <c r="Y56">
        <f>+'Ark1'!G857</f>
        <v>3</v>
      </c>
      <c r="Z56" s="3" t="e">
        <f>+#REF!</f>
        <v>#REF!</v>
      </c>
      <c r="AA56" s="3">
        <f>+'Ark1'!H857</f>
        <v>1</v>
      </c>
      <c r="AB56" s="3" t="s">
        <v>82</v>
      </c>
      <c r="AC56">
        <f>+'Ark1'!Q857</f>
        <v>0</v>
      </c>
      <c r="AD56">
        <f>+'Ark1'!R857</f>
        <v>0</v>
      </c>
      <c r="AE56" s="201">
        <f>+'Ark1'!AG857</f>
        <v>0</v>
      </c>
      <c r="AF56" s="1">
        <f>+'Ark1'!S857</f>
        <v>0</v>
      </c>
      <c r="AG56" s="1">
        <f>+'Ark1'!T857</f>
        <v>0</v>
      </c>
      <c r="AH56" s="93">
        <f>+'Ark1'!U857</f>
        <v>0</v>
      </c>
      <c r="AI56" s="11">
        <f>+'Ark1'!W857</f>
        <v>0</v>
      </c>
      <c r="AJ56" s="11">
        <f>+'Ark1'!Y857</f>
        <v>0</v>
      </c>
      <c r="AK56" s="93" t="e">
        <f t="shared" si="3"/>
        <v>#DIV/0!</v>
      </c>
      <c r="AL56" s="11">
        <f>+'Ark1'!AF857</f>
        <v>0</v>
      </c>
      <c r="AM56" s="45"/>
      <c r="AN56" s="5"/>
    </row>
    <row r="57" spans="23:40" ht="15.6">
      <c r="W57" s="45"/>
      <c r="X57">
        <f>+'Ark1'!C858</f>
        <v>2019</v>
      </c>
      <c r="Y57">
        <f>+'Ark1'!G858</f>
        <v>3</v>
      </c>
      <c r="Z57" s="3" t="e">
        <f>+#REF!</f>
        <v>#REF!</v>
      </c>
      <c r="AA57" s="3">
        <f>+'Ark1'!H858</f>
        <v>2</v>
      </c>
      <c r="AB57" s="3" t="s">
        <v>7</v>
      </c>
      <c r="AC57">
        <f>+'Ark1'!Q858</f>
        <v>0</v>
      </c>
      <c r="AD57">
        <f>+'Ark1'!R858</f>
        <v>0</v>
      </c>
      <c r="AE57" s="201">
        <f>+'Ark1'!AG858</f>
        <v>0</v>
      </c>
      <c r="AF57" s="1">
        <f>+'Ark1'!S858</f>
        <v>0</v>
      </c>
      <c r="AG57" s="1">
        <f>+'Ark1'!T858</f>
        <v>0</v>
      </c>
      <c r="AH57" s="93">
        <f>+'Ark1'!U858</f>
        <v>0</v>
      </c>
      <c r="AI57" s="11">
        <f>+'Ark1'!W858</f>
        <v>0</v>
      </c>
      <c r="AJ57" s="11">
        <f>+'Ark1'!Y858</f>
        <v>0</v>
      </c>
      <c r="AK57" s="93" t="e">
        <f t="shared" si="3"/>
        <v>#DIV/0!</v>
      </c>
      <c r="AL57" s="11">
        <f>+'Ark1'!AF858</f>
        <v>0</v>
      </c>
      <c r="AM57" s="45"/>
      <c r="AN57" s="5"/>
    </row>
    <row r="58" spans="23:40" ht="15.6">
      <c r="W58" s="45"/>
      <c r="X58">
        <f>+'Ark1'!C859</f>
        <v>2019</v>
      </c>
      <c r="Y58">
        <f>+'Ark1'!G859</f>
        <v>4</v>
      </c>
      <c r="Z58" s="3" t="e">
        <f>+#REF!</f>
        <v>#REF!</v>
      </c>
      <c r="AA58" s="3">
        <f>+'Ark1'!H859</f>
        <v>1</v>
      </c>
      <c r="AB58" s="3" t="s">
        <v>82</v>
      </c>
      <c r="AC58">
        <f>+'Ark1'!Q859</f>
        <v>0</v>
      </c>
      <c r="AD58">
        <f>+'Ark1'!R859</f>
        <v>0</v>
      </c>
      <c r="AE58" s="201">
        <f>+'Ark1'!AG859</f>
        <v>0</v>
      </c>
      <c r="AF58" s="1">
        <f>+'Ark1'!S859</f>
        <v>0</v>
      </c>
      <c r="AG58" s="1">
        <f>+'Ark1'!T859</f>
        <v>0</v>
      </c>
      <c r="AH58" s="93">
        <f>+'Ark1'!U859</f>
        <v>0</v>
      </c>
      <c r="AI58" s="11">
        <f>+'Ark1'!W859</f>
        <v>0</v>
      </c>
      <c r="AJ58" s="11">
        <f>+'Ark1'!Y859</f>
        <v>0</v>
      </c>
      <c r="AK58" s="93" t="e">
        <f t="shared" si="3"/>
        <v>#DIV/0!</v>
      </c>
      <c r="AL58" s="11">
        <f>+'Ark1'!AF859</f>
        <v>0</v>
      </c>
      <c r="AM58" s="45"/>
      <c r="AN58" s="5"/>
    </row>
    <row r="59" spans="23:40" ht="15.6">
      <c r="W59" s="45"/>
      <c r="X59">
        <f>+'Ark1'!C860</f>
        <v>2019</v>
      </c>
      <c r="Y59">
        <f>+'Ark1'!G860</f>
        <v>4</v>
      </c>
      <c r="Z59" s="3" t="e">
        <f>+#REF!</f>
        <v>#REF!</v>
      </c>
      <c r="AA59" s="3">
        <f>+'Ark1'!H860</f>
        <v>2</v>
      </c>
      <c r="AB59" s="3" t="s">
        <v>7</v>
      </c>
      <c r="AC59">
        <f>+'Ark1'!Q860</f>
        <v>0</v>
      </c>
      <c r="AD59">
        <f>+'Ark1'!R860</f>
        <v>0</v>
      </c>
      <c r="AE59" s="201">
        <f>+'Ark1'!AG860</f>
        <v>0</v>
      </c>
      <c r="AF59" s="1">
        <f>+'Ark1'!S860</f>
        <v>0</v>
      </c>
      <c r="AG59" s="1">
        <f>+'Ark1'!T860</f>
        <v>0</v>
      </c>
      <c r="AH59" s="93">
        <f>+'Ark1'!U860</f>
        <v>0</v>
      </c>
      <c r="AI59" s="11">
        <f>+'Ark1'!W860</f>
        <v>0</v>
      </c>
      <c r="AJ59" s="11">
        <f>+'Ark1'!Y860</f>
        <v>0</v>
      </c>
      <c r="AK59" s="93" t="e">
        <f t="shared" si="3"/>
        <v>#DIV/0!</v>
      </c>
      <c r="AL59" s="11">
        <f>+'Ark1'!AF860</f>
        <v>0</v>
      </c>
      <c r="AM59" s="45"/>
      <c r="AN59" s="5"/>
    </row>
    <row r="60" spans="23:40" ht="15.6">
      <c r="W60" s="45"/>
      <c r="X60" s="52">
        <f>+'Ark1'!C861</f>
        <v>2018</v>
      </c>
      <c r="Y60" s="52">
        <f>+'Ark1'!G861</f>
        <v>1</v>
      </c>
      <c r="Z60" s="53" t="e">
        <f>+#REF!</f>
        <v>#REF!</v>
      </c>
      <c r="AA60" s="53">
        <f>+'Ark1'!H861</f>
        <v>1</v>
      </c>
      <c r="AB60" s="53" t="s">
        <v>82</v>
      </c>
      <c r="AC60" s="52">
        <f>+'Ark1'!Q861</f>
        <v>0</v>
      </c>
      <c r="AD60" s="52">
        <f>+'Ark1'!R861</f>
        <v>0</v>
      </c>
      <c r="AE60" s="183">
        <f>+'Ark1'!AG861</f>
        <v>0</v>
      </c>
      <c r="AF60" s="54">
        <f>+'Ark1'!S861</f>
        <v>0</v>
      </c>
      <c r="AG60" s="54">
        <f>+'Ark1'!T861</f>
        <v>0</v>
      </c>
      <c r="AH60" s="161">
        <f>+'Ark1'!U861</f>
        <v>0</v>
      </c>
      <c r="AI60" s="74">
        <f>+'Ark1'!W861</f>
        <v>0</v>
      </c>
      <c r="AJ60" s="74">
        <f>+'Ark1'!Y861</f>
        <v>0</v>
      </c>
      <c r="AK60" s="161" t="e">
        <f t="shared" ref="AK60:AK91" si="6">+AH60/AF60</f>
        <v>#DIV/0!</v>
      </c>
      <c r="AL60" s="74">
        <f>+'Ark1'!AF861</f>
        <v>0</v>
      </c>
      <c r="AM60" s="45"/>
      <c r="AN60" s="5"/>
    </row>
    <row r="61" spans="23:40" ht="15.6">
      <c r="W61" s="45"/>
      <c r="X61" s="52">
        <f>+'Ark1'!C862</f>
        <v>2018</v>
      </c>
      <c r="Y61" s="52">
        <f>+'Ark1'!G862</f>
        <v>1</v>
      </c>
      <c r="Z61" s="53" t="e">
        <f>+#REF!</f>
        <v>#REF!</v>
      </c>
      <c r="AA61" s="53">
        <f>+'Ark1'!H862</f>
        <v>2</v>
      </c>
      <c r="AB61" s="53" t="s">
        <v>7</v>
      </c>
      <c r="AC61" s="52">
        <f>+'Ark1'!Q862</f>
        <v>0</v>
      </c>
      <c r="AD61" s="52">
        <f>+'Ark1'!R862</f>
        <v>0</v>
      </c>
      <c r="AE61" s="183">
        <f>+'Ark1'!AG862</f>
        <v>0</v>
      </c>
      <c r="AF61" s="54">
        <f>+'Ark1'!S862</f>
        <v>0</v>
      </c>
      <c r="AG61" s="54">
        <f>+'Ark1'!T862</f>
        <v>0</v>
      </c>
      <c r="AH61" s="161">
        <f>+'Ark1'!U862</f>
        <v>0</v>
      </c>
      <c r="AI61" s="74">
        <f>+'Ark1'!W862</f>
        <v>0</v>
      </c>
      <c r="AJ61" s="74">
        <f>+'Ark1'!Y862</f>
        <v>0</v>
      </c>
      <c r="AK61" s="161" t="e">
        <f t="shared" si="6"/>
        <v>#DIV/0!</v>
      </c>
      <c r="AL61" s="74">
        <f>+'Ark1'!AF862</f>
        <v>0</v>
      </c>
      <c r="AM61" s="45"/>
      <c r="AN61" s="5"/>
    </row>
    <row r="62" spans="23:40" ht="15.6">
      <c r="W62" s="45"/>
      <c r="X62" s="52">
        <f>+'Ark1'!C863</f>
        <v>2018</v>
      </c>
      <c r="Y62" s="52">
        <f>+'Ark1'!G863</f>
        <v>2</v>
      </c>
      <c r="Z62" s="53" t="e">
        <f>+#REF!</f>
        <v>#REF!</v>
      </c>
      <c r="AA62" s="53">
        <f>+'Ark1'!H863</f>
        <v>1</v>
      </c>
      <c r="AB62" s="53" t="s">
        <v>82</v>
      </c>
      <c r="AC62" s="52">
        <f>+'Ark1'!Q863</f>
        <v>0</v>
      </c>
      <c r="AD62" s="52">
        <f>+'Ark1'!R863</f>
        <v>0</v>
      </c>
      <c r="AE62" s="183">
        <f>+'Ark1'!AG863</f>
        <v>0</v>
      </c>
      <c r="AF62" s="54">
        <f>+'Ark1'!S863</f>
        <v>0</v>
      </c>
      <c r="AG62" s="54">
        <f>+'Ark1'!T863</f>
        <v>0</v>
      </c>
      <c r="AH62" s="161">
        <f>+'Ark1'!U863</f>
        <v>0</v>
      </c>
      <c r="AI62" s="74">
        <f>+'Ark1'!W863</f>
        <v>0</v>
      </c>
      <c r="AJ62" s="74">
        <f>+'Ark1'!Y863</f>
        <v>0</v>
      </c>
      <c r="AK62" s="161" t="e">
        <f t="shared" si="6"/>
        <v>#DIV/0!</v>
      </c>
      <c r="AL62" s="74">
        <f>+'Ark1'!AF863</f>
        <v>0</v>
      </c>
      <c r="AM62" s="45"/>
      <c r="AN62" s="5"/>
    </row>
    <row r="63" spans="23:40" ht="15.6">
      <c r="W63" s="45"/>
      <c r="X63" s="52">
        <f>+'Ark1'!C864</f>
        <v>2018</v>
      </c>
      <c r="Y63" s="52">
        <f>+'Ark1'!G864</f>
        <v>2</v>
      </c>
      <c r="Z63" s="53" t="e">
        <f>+#REF!</f>
        <v>#REF!</v>
      </c>
      <c r="AA63" s="53">
        <f>+'Ark1'!H864</f>
        <v>2</v>
      </c>
      <c r="AB63" s="53" t="s">
        <v>7</v>
      </c>
      <c r="AC63" s="52">
        <f>+'Ark1'!Q864</f>
        <v>0</v>
      </c>
      <c r="AD63" s="52">
        <f>+'Ark1'!R864</f>
        <v>0</v>
      </c>
      <c r="AE63" s="183">
        <f>+'Ark1'!AG864</f>
        <v>0</v>
      </c>
      <c r="AF63" s="54">
        <f>+'Ark1'!S864</f>
        <v>0</v>
      </c>
      <c r="AG63" s="54">
        <f>+'Ark1'!T864</f>
        <v>0</v>
      </c>
      <c r="AH63" s="161">
        <f>+'Ark1'!U864</f>
        <v>0</v>
      </c>
      <c r="AI63" s="74">
        <f>+'Ark1'!W864</f>
        <v>0</v>
      </c>
      <c r="AJ63" s="74">
        <f>+'Ark1'!Y864</f>
        <v>0</v>
      </c>
      <c r="AK63" s="161" t="e">
        <f t="shared" si="6"/>
        <v>#DIV/0!</v>
      </c>
      <c r="AL63" s="74">
        <f>+'Ark1'!AF864</f>
        <v>0</v>
      </c>
      <c r="AM63" s="45"/>
      <c r="AN63" s="5"/>
    </row>
    <row r="64" spans="23:40" ht="15.6">
      <c r="W64" s="45"/>
      <c r="X64" s="52">
        <f>+'Ark1'!C865</f>
        <v>2018</v>
      </c>
      <c r="Y64" s="52">
        <f>+'Ark1'!G865</f>
        <v>3</v>
      </c>
      <c r="Z64" s="53" t="e">
        <f>+#REF!</f>
        <v>#REF!</v>
      </c>
      <c r="AA64" s="53">
        <f>+'Ark1'!H865</f>
        <v>1</v>
      </c>
      <c r="AB64" s="53" t="s">
        <v>82</v>
      </c>
      <c r="AC64" s="52">
        <f>+'Ark1'!Q865</f>
        <v>0</v>
      </c>
      <c r="AD64" s="52">
        <f>+'Ark1'!R865</f>
        <v>0</v>
      </c>
      <c r="AE64" s="183">
        <f>+'Ark1'!AG865</f>
        <v>0</v>
      </c>
      <c r="AF64" s="54">
        <f>+'Ark1'!S865</f>
        <v>0</v>
      </c>
      <c r="AG64" s="54">
        <f>+'Ark1'!T865</f>
        <v>0</v>
      </c>
      <c r="AH64" s="161">
        <f>+'Ark1'!U865</f>
        <v>0</v>
      </c>
      <c r="AI64" s="74">
        <f>+'Ark1'!W865</f>
        <v>0</v>
      </c>
      <c r="AJ64" s="74">
        <f>+'Ark1'!Y865</f>
        <v>0</v>
      </c>
      <c r="AK64" s="161" t="e">
        <f t="shared" si="6"/>
        <v>#DIV/0!</v>
      </c>
      <c r="AL64" s="74">
        <f>+'Ark1'!AF865</f>
        <v>0</v>
      </c>
      <c r="AM64" s="45"/>
      <c r="AN64" s="5"/>
    </row>
    <row r="65" spans="23:40" ht="15.6">
      <c r="W65" s="45"/>
      <c r="X65" s="52">
        <f>+'Ark1'!C866</f>
        <v>2018</v>
      </c>
      <c r="Y65" s="52">
        <f>+'Ark1'!G866</f>
        <v>3</v>
      </c>
      <c r="Z65" s="53" t="e">
        <f>+#REF!</f>
        <v>#REF!</v>
      </c>
      <c r="AA65" s="53">
        <f>+'Ark1'!H866</f>
        <v>2</v>
      </c>
      <c r="AB65" s="53" t="s">
        <v>7</v>
      </c>
      <c r="AC65" s="52">
        <f>+'Ark1'!Q866</f>
        <v>0</v>
      </c>
      <c r="AD65" s="52">
        <f>+'Ark1'!R866</f>
        <v>0</v>
      </c>
      <c r="AE65" s="183">
        <f>+'Ark1'!AG866</f>
        <v>0</v>
      </c>
      <c r="AF65" s="54">
        <f>+'Ark1'!S866</f>
        <v>0</v>
      </c>
      <c r="AG65" s="54">
        <f>+'Ark1'!T866</f>
        <v>0</v>
      </c>
      <c r="AH65" s="161">
        <f>+'Ark1'!U866</f>
        <v>0</v>
      </c>
      <c r="AI65" s="74">
        <f>+'Ark1'!W866</f>
        <v>0</v>
      </c>
      <c r="AJ65" s="74">
        <f>+'Ark1'!Y866</f>
        <v>0</v>
      </c>
      <c r="AK65" s="161" t="e">
        <f t="shared" si="6"/>
        <v>#DIV/0!</v>
      </c>
      <c r="AL65" s="74">
        <f>+'Ark1'!AF866</f>
        <v>0</v>
      </c>
      <c r="AM65" s="45"/>
      <c r="AN65" s="5"/>
    </row>
    <row r="66" spans="23:40" ht="15.6">
      <c r="W66" s="45"/>
      <c r="X66" s="52">
        <f>+'Ark1'!C867</f>
        <v>2018</v>
      </c>
      <c r="Y66" s="52">
        <f>+'Ark1'!G867</f>
        <v>4</v>
      </c>
      <c r="Z66" s="53" t="e">
        <f>+#REF!</f>
        <v>#REF!</v>
      </c>
      <c r="AA66" s="53">
        <f>+'Ark1'!H867</f>
        <v>1</v>
      </c>
      <c r="AB66" s="53" t="s">
        <v>82</v>
      </c>
      <c r="AC66" s="52">
        <f>+'Ark1'!Q867</f>
        <v>0</v>
      </c>
      <c r="AD66" s="52">
        <f>+'Ark1'!R867</f>
        <v>0</v>
      </c>
      <c r="AE66" s="183">
        <f>+'Ark1'!AG867</f>
        <v>0</v>
      </c>
      <c r="AF66" s="54">
        <f>+'Ark1'!S867</f>
        <v>0</v>
      </c>
      <c r="AG66" s="54">
        <f>+'Ark1'!T867</f>
        <v>0</v>
      </c>
      <c r="AH66" s="161">
        <f>+'Ark1'!U867</f>
        <v>0</v>
      </c>
      <c r="AI66" s="74">
        <f>+'Ark1'!W867</f>
        <v>0</v>
      </c>
      <c r="AJ66" s="74">
        <f>+'Ark1'!Y867</f>
        <v>0</v>
      </c>
      <c r="AK66" s="161" t="e">
        <f t="shared" si="6"/>
        <v>#DIV/0!</v>
      </c>
      <c r="AL66" s="74">
        <f>+'Ark1'!AF867</f>
        <v>0</v>
      </c>
      <c r="AM66" s="45"/>
      <c r="AN66" s="5"/>
    </row>
    <row r="67" spans="23:40" ht="15.6">
      <c r="W67" s="45"/>
      <c r="X67" s="52">
        <f>+'Ark1'!C868</f>
        <v>2018</v>
      </c>
      <c r="Y67" s="52">
        <f>+'Ark1'!G868</f>
        <v>4</v>
      </c>
      <c r="Z67" s="53" t="e">
        <f>+#REF!</f>
        <v>#REF!</v>
      </c>
      <c r="AA67" s="53">
        <f>+'Ark1'!H868</f>
        <v>2</v>
      </c>
      <c r="AB67" s="53" t="s">
        <v>7</v>
      </c>
      <c r="AC67" s="52">
        <f>+'Ark1'!Q868</f>
        <v>0</v>
      </c>
      <c r="AD67" s="52">
        <f>+'Ark1'!R868</f>
        <v>0</v>
      </c>
      <c r="AE67" s="183">
        <f>+'Ark1'!AG868</f>
        <v>0</v>
      </c>
      <c r="AF67" s="54">
        <f>+'Ark1'!S868</f>
        <v>0</v>
      </c>
      <c r="AG67" s="54">
        <f>+'Ark1'!T868</f>
        <v>0</v>
      </c>
      <c r="AH67" s="161">
        <f>+'Ark1'!U868</f>
        <v>0</v>
      </c>
      <c r="AI67" s="74">
        <f>+'Ark1'!W868</f>
        <v>0</v>
      </c>
      <c r="AJ67" s="74">
        <f>+'Ark1'!Y868</f>
        <v>0</v>
      </c>
      <c r="AK67" s="161" t="e">
        <f t="shared" si="6"/>
        <v>#DIV/0!</v>
      </c>
      <c r="AL67" s="74">
        <f>+'Ark1'!AF868</f>
        <v>0</v>
      </c>
      <c r="AM67" s="45"/>
      <c r="AN67" s="5"/>
    </row>
    <row r="68" spans="23:40" ht="15.6">
      <c r="W68" s="45"/>
      <c r="X68">
        <f>+'Ark1'!C869</f>
        <v>2017</v>
      </c>
      <c r="Y68">
        <f>+'Ark1'!G869</f>
        <v>1</v>
      </c>
      <c r="Z68" s="3" t="e">
        <f>+#REF!</f>
        <v>#REF!</v>
      </c>
      <c r="AA68" s="3">
        <f>+'Ark1'!H869</f>
        <v>1</v>
      </c>
      <c r="AB68" s="3" t="s">
        <v>82</v>
      </c>
      <c r="AC68">
        <f>+'Ark1'!Q869</f>
        <v>0</v>
      </c>
      <c r="AD68">
        <f>+'Ark1'!R869</f>
        <v>0</v>
      </c>
      <c r="AE68" s="201">
        <f>+'Ark1'!AG869</f>
        <v>0</v>
      </c>
      <c r="AF68" s="1">
        <f>+'Ark1'!S869</f>
        <v>0</v>
      </c>
      <c r="AG68" s="1">
        <f>+'Ark1'!T869</f>
        <v>0</v>
      </c>
      <c r="AH68" s="93">
        <f>+'Ark1'!U869</f>
        <v>0</v>
      </c>
      <c r="AI68" s="11">
        <f>+'Ark1'!W869</f>
        <v>0</v>
      </c>
      <c r="AJ68" s="11">
        <f>+'Ark1'!Y869</f>
        <v>0</v>
      </c>
      <c r="AK68" s="93" t="e">
        <f t="shared" si="6"/>
        <v>#DIV/0!</v>
      </c>
      <c r="AL68" s="11">
        <f>+'Ark1'!AF869</f>
        <v>0</v>
      </c>
      <c r="AM68" s="45"/>
      <c r="AN68" s="5"/>
    </row>
    <row r="69" spans="23:40" ht="15.6">
      <c r="W69" s="45"/>
      <c r="X69">
        <f>+'Ark1'!C870</f>
        <v>2017</v>
      </c>
      <c r="Y69">
        <f>+'Ark1'!G870</f>
        <v>1</v>
      </c>
      <c r="Z69" s="3" t="e">
        <f>+#REF!</f>
        <v>#REF!</v>
      </c>
      <c r="AA69" s="3">
        <f>+'Ark1'!H870</f>
        <v>2</v>
      </c>
      <c r="AB69" s="3" t="s">
        <v>7</v>
      </c>
      <c r="AC69">
        <f>+'Ark1'!Q870</f>
        <v>0</v>
      </c>
      <c r="AD69">
        <f>+'Ark1'!R870</f>
        <v>0</v>
      </c>
      <c r="AE69" s="201">
        <f>+'Ark1'!AG870</f>
        <v>0</v>
      </c>
      <c r="AF69" s="1">
        <f>+'Ark1'!S870</f>
        <v>0</v>
      </c>
      <c r="AG69" s="1">
        <f>+'Ark1'!T870</f>
        <v>0</v>
      </c>
      <c r="AH69" s="93">
        <f>+'Ark1'!U870</f>
        <v>0</v>
      </c>
      <c r="AI69" s="11">
        <f>+'Ark1'!W870</f>
        <v>0</v>
      </c>
      <c r="AJ69" s="11">
        <f>+'Ark1'!Y870</f>
        <v>0</v>
      </c>
      <c r="AK69" s="93" t="e">
        <f t="shared" si="6"/>
        <v>#DIV/0!</v>
      </c>
      <c r="AL69" s="11">
        <f>+'Ark1'!AF870</f>
        <v>0</v>
      </c>
      <c r="AM69" s="45"/>
      <c r="AN69" s="5"/>
    </row>
    <row r="70" spans="23:40" ht="15.6">
      <c r="W70" s="45"/>
      <c r="X70">
        <f>+'Ark1'!C871</f>
        <v>2017</v>
      </c>
      <c r="Y70">
        <f>+'Ark1'!G871</f>
        <v>2</v>
      </c>
      <c r="Z70" s="3" t="e">
        <f>+#REF!</f>
        <v>#REF!</v>
      </c>
      <c r="AA70" s="3">
        <f>+'Ark1'!H871</f>
        <v>1</v>
      </c>
      <c r="AB70" s="3" t="s">
        <v>82</v>
      </c>
      <c r="AC70">
        <f>+'Ark1'!Q871</f>
        <v>0</v>
      </c>
      <c r="AD70">
        <f>+'Ark1'!R871</f>
        <v>0</v>
      </c>
      <c r="AE70" s="201">
        <f>+'Ark1'!AG871</f>
        <v>0</v>
      </c>
      <c r="AF70" s="1">
        <f>+'Ark1'!S871</f>
        <v>0</v>
      </c>
      <c r="AG70" s="1">
        <f>+'Ark1'!T871</f>
        <v>0</v>
      </c>
      <c r="AH70" s="93">
        <f>+'Ark1'!U871</f>
        <v>0</v>
      </c>
      <c r="AI70" s="11">
        <f>+'Ark1'!W871</f>
        <v>0</v>
      </c>
      <c r="AJ70" s="11">
        <f>+'Ark1'!Y871</f>
        <v>0</v>
      </c>
      <c r="AK70" s="93" t="e">
        <f t="shared" si="6"/>
        <v>#DIV/0!</v>
      </c>
      <c r="AL70" s="11">
        <f>+'Ark1'!AF871</f>
        <v>0</v>
      </c>
      <c r="AM70" s="45"/>
      <c r="AN70" s="5"/>
    </row>
    <row r="71" spans="23:40" ht="15.6">
      <c r="W71" s="45"/>
      <c r="X71">
        <f>+'Ark1'!C872</f>
        <v>2017</v>
      </c>
      <c r="Y71">
        <f>+'Ark1'!G872</f>
        <v>2</v>
      </c>
      <c r="Z71" s="3" t="e">
        <f>+#REF!</f>
        <v>#REF!</v>
      </c>
      <c r="AA71" s="3">
        <f>+'Ark1'!H872</f>
        <v>2</v>
      </c>
      <c r="AB71" s="3" t="s">
        <v>7</v>
      </c>
      <c r="AC71">
        <f>+'Ark1'!Q872</f>
        <v>0</v>
      </c>
      <c r="AD71">
        <f>+'Ark1'!R872</f>
        <v>0</v>
      </c>
      <c r="AE71" s="201">
        <f>+'Ark1'!AG872</f>
        <v>0</v>
      </c>
      <c r="AF71" s="1">
        <f>+'Ark1'!S872</f>
        <v>0</v>
      </c>
      <c r="AG71" s="1">
        <f>+'Ark1'!T872</f>
        <v>0</v>
      </c>
      <c r="AH71" s="93">
        <f>+'Ark1'!U872</f>
        <v>0</v>
      </c>
      <c r="AI71" s="11">
        <f>+'Ark1'!W872</f>
        <v>0</v>
      </c>
      <c r="AJ71" s="11">
        <f>+'Ark1'!Y872</f>
        <v>0</v>
      </c>
      <c r="AK71" s="93" t="e">
        <f t="shared" si="6"/>
        <v>#DIV/0!</v>
      </c>
      <c r="AL71" s="11">
        <f>+'Ark1'!AF872</f>
        <v>0</v>
      </c>
      <c r="AM71" s="45"/>
      <c r="AN71" s="5"/>
    </row>
    <row r="72" spans="23:40" ht="15.6">
      <c r="W72" s="45"/>
      <c r="X72">
        <f>+'Ark1'!C873</f>
        <v>2017</v>
      </c>
      <c r="Y72">
        <f>+'Ark1'!G873</f>
        <v>3</v>
      </c>
      <c r="Z72" s="3" t="e">
        <f>+#REF!</f>
        <v>#REF!</v>
      </c>
      <c r="AA72" s="3">
        <f>+'Ark1'!H873</f>
        <v>1</v>
      </c>
      <c r="AB72" s="3" t="s">
        <v>82</v>
      </c>
      <c r="AC72">
        <f>+'Ark1'!Q873</f>
        <v>0</v>
      </c>
      <c r="AD72">
        <f>+'Ark1'!R873</f>
        <v>0</v>
      </c>
      <c r="AE72" s="201">
        <f>+'Ark1'!AG873</f>
        <v>0</v>
      </c>
      <c r="AF72" s="1">
        <f>+'Ark1'!S873</f>
        <v>0</v>
      </c>
      <c r="AG72" s="1">
        <f>+'Ark1'!T873</f>
        <v>0</v>
      </c>
      <c r="AH72" s="93">
        <f>+'Ark1'!U873</f>
        <v>0</v>
      </c>
      <c r="AI72" s="11">
        <f>+'Ark1'!W873</f>
        <v>0</v>
      </c>
      <c r="AJ72" s="11">
        <f>+'Ark1'!Y873</f>
        <v>0</v>
      </c>
      <c r="AK72" s="93" t="e">
        <f t="shared" si="6"/>
        <v>#DIV/0!</v>
      </c>
      <c r="AL72" s="11">
        <f>+'Ark1'!AF873</f>
        <v>0</v>
      </c>
      <c r="AM72" s="45"/>
      <c r="AN72" s="5"/>
    </row>
    <row r="73" spans="23:40">
      <c r="W73" s="45"/>
      <c r="X73">
        <f>+'Ark1'!C874</f>
        <v>2017</v>
      </c>
      <c r="Y73">
        <f>+'Ark1'!G874</f>
        <v>3</v>
      </c>
      <c r="Z73" s="3" t="e">
        <f>+#REF!</f>
        <v>#REF!</v>
      </c>
      <c r="AA73" s="3">
        <f>+'Ark1'!H874</f>
        <v>2</v>
      </c>
      <c r="AB73" s="3" t="s">
        <v>7</v>
      </c>
      <c r="AC73">
        <f>+'Ark1'!Q874</f>
        <v>0</v>
      </c>
      <c r="AD73">
        <f>+'Ark1'!R874</f>
        <v>0</v>
      </c>
      <c r="AE73" s="201">
        <f>+'Ark1'!AG874</f>
        <v>0</v>
      </c>
      <c r="AF73" s="1">
        <f>+'Ark1'!S874</f>
        <v>0</v>
      </c>
      <c r="AG73" s="1">
        <f>+'Ark1'!T874</f>
        <v>0</v>
      </c>
      <c r="AH73" s="93">
        <f>+'Ark1'!U874</f>
        <v>0</v>
      </c>
      <c r="AI73" s="11">
        <f>+'Ark1'!W874</f>
        <v>0</v>
      </c>
      <c r="AJ73" s="11">
        <f>+'Ark1'!Y874</f>
        <v>0</v>
      </c>
      <c r="AK73" s="93" t="e">
        <f t="shared" si="6"/>
        <v>#DIV/0!</v>
      </c>
      <c r="AL73" s="11">
        <f>+'Ark1'!AF874</f>
        <v>0</v>
      </c>
      <c r="AM73" s="45"/>
    </row>
    <row r="74" spans="23:40" ht="15.6">
      <c r="W74" s="45"/>
      <c r="X74">
        <f>+'Ark1'!C875</f>
        <v>2017</v>
      </c>
      <c r="Y74">
        <f>+'Ark1'!G875</f>
        <v>4</v>
      </c>
      <c r="Z74" s="3" t="e">
        <f>+#REF!</f>
        <v>#REF!</v>
      </c>
      <c r="AA74" s="3">
        <f>+'Ark1'!H875</f>
        <v>1</v>
      </c>
      <c r="AB74" s="3" t="s">
        <v>82</v>
      </c>
      <c r="AC74">
        <f>+'Ark1'!Q875</f>
        <v>0</v>
      </c>
      <c r="AD74">
        <f>+'Ark1'!R875</f>
        <v>0</v>
      </c>
      <c r="AE74" s="201">
        <f>+'Ark1'!AG875</f>
        <v>0</v>
      </c>
      <c r="AF74" s="1">
        <f>+'Ark1'!S875</f>
        <v>0</v>
      </c>
      <c r="AG74" s="1">
        <f>+'Ark1'!T875</f>
        <v>0</v>
      </c>
      <c r="AH74" s="93">
        <f>+'Ark1'!U875</f>
        <v>0</v>
      </c>
      <c r="AI74" s="11">
        <f>+'Ark1'!W875</f>
        <v>0</v>
      </c>
      <c r="AJ74" s="11">
        <f>+'Ark1'!Y875</f>
        <v>0</v>
      </c>
      <c r="AK74" s="93" t="e">
        <f t="shared" si="6"/>
        <v>#DIV/0!</v>
      </c>
      <c r="AL74" s="11">
        <f>+'Ark1'!AF875</f>
        <v>0</v>
      </c>
      <c r="AM74" s="45"/>
      <c r="AN74" s="5"/>
    </row>
    <row r="75" spans="23:40">
      <c r="W75" s="45"/>
      <c r="X75">
        <f>+'Ark1'!C876</f>
        <v>2017</v>
      </c>
      <c r="Y75">
        <f>+'Ark1'!G876</f>
        <v>4</v>
      </c>
      <c r="Z75" s="3" t="e">
        <f>+#REF!</f>
        <v>#REF!</v>
      </c>
      <c r="AA75" s="3">
        <f>+'Ark1'!H876</f>
        <v>2</v>
      </c>
      <c r="AB75" s="3" t="s">
        <v>7</v>
      </c>
      <c r="AC75">
        <f>+'Ark1'!Q876</f>
        <v>0</v>
      </c>
      <c r="AD75">
        <f>+'Ark1'!R876</f>
        <v>0</v>
      </c>
      <c r="AE75" s="201">
        <f>+'Ark1'!AG876</f>
        <v>0</v>
      </c>
      <c r="AF75" s="1">
        <f>+'Ark1'!S876</f>
        <v>0</v>
      </c>
      <c r="AG75" s="1">
        <f>+'Ark1'!T876</f>
        <v>0</v>
      </c>
      <c r="AH75" s="93">
        <f>+'Ark1'!U876</f>
        <v>0</v>
      </c>
      <c r="AI75" s="11">
        <f>+'Ark1'!W876</f>
        <v>0</v>
      </c>
      <c r="AJ75" s="11">
        <f>+'Ark1'!Y876</f>
        <v>0</v>
      </c>
      <c r="AK75" s="93" t="e">
        <f t="shared" si="6"/>
        <v>#DIV/0!</v>
      </c>
      <c r="AL75" s="11">
        <f>+'Ark1'!AF876</f>
        <v>0</v>
      </c>
      <c r="AM75" s="45"/>
    </row>
    <row r="76" spans="23:40">
      <c r="W76" s="45"/>
      <c r="X76" s="52">
        <f>+'Ark1'!C877</f>
        <v>2016</v>
      </c>
      <c r="Y76" s="52">
        <f>+'Ark1'!G877</f>
        <v>1</v>
      </c>
      <c r="Z76" s="53" t="e">
        <f>+#REF!</f>
        <v>#REF!</v>
      </c>
      <c r="AA76" s="53">
        <f>+'Ark1'!H877</f>
        <v>1</v>
      </c>
      <c r="AB76" s="53" t="s">
        <v>82</v>
      </c>
      <c r="AC76" s="52">
        <f>+'Ark1'!Q877</f>
        <v>0</v>
      </c>
      <c r="AD76" s="52">
        <f>+'Ark1'!R877</f>
        <v>0</v>
      </c>
      <c r="AE76" s="183">
        <f>+'Ark1'!AG877</f>
        <v>0</v>
      </c>
      <c r="AF76" s="54">
        <f>+'Ark1'!S877</f>
        <v>0</v>
      </c>
      <c r="AG76" s="54">
        <f>+'Ark1'!T877</f>
        <v>0</v>
      </c>
      <c r="AH76" s="161">
        <f>+'Ark1'!U877</f>
        <v>0</v>
      </c>
      <c r="AI76" s="74">
        <f>+'Ark1'!W877</f>
        <v>0</v>
      </c>
      <c r="AJ76" s="74">
        <f>+'Ark1'!Y877</f>
        <v>0</v>
      </c>
      <c r="AK76" s="161" t="e">
        <f t="shared" si="6"/>
        <v>#DIV/0!</v>
      </c>
      <c r="AL76" s="74">
        <f>+'Ark1'!AF877</f>
        <v>0</v>
      </c>
      <c r="AM76" s="45"/>
    </row>
    <row r="77" spans="23:40" ht="15.6">
      <c r="W77" s="45"/>
      <c r="X77" s="52">
        <f>+'Ark1'!C878</f>
        <v>2016</v>
      </c>
      <c r="Y77" s="52">
        <f>+'Ark1'!G878</f>
        <v>1</v>
      </c>
      <c r="Z77" s="53" t="e">
        <f>+#REF!</f>
        <v>#REF!</v>
      </c>
      <c r="AA77" s="53">
        <f>+'Ark1'!H878</f>
        <v>2</v>
      </c>
      <c r="AB77" s="53" t="s">
        <v>7</v>
      </c>
      <c r="AC77" s="52">
        <f>+'Ark1'!Q878</f>
        <v>0</v>
      </c>
      <c r="AD77" s="52">
        <f>+'Ark1'!R878</f>
        <v>0</v>
      </c>
      <c r="AE77" s="183">
        <f>+'Ark1'!AG878</f>
        <v>0</v>
      </c>
      <c r="AF77" s="54">
        <f>+'Ark1'!S878</f>
        <v>0</v>
      </c>
      <c r="AG77" s="54">
        <f>+'Ark1'!T878</f>
        <v>0</v>
      </c>
      <c r="AH77" s="161">
        <f>+'Ark1'!U878</f>
        <v>0</v>
      </c>
      <c r="AI77" s="74">
        <f>+'Ark1'!W878</f>
        <v>0</v>
      </c>
      <c r="AJ77" s="74">
        <f>+'Ark1'!Y878</f>
        <v>0</v>
      </c>
      <c r="AK77" s="161" t="e">
        <f t="shared" si="6"/>
        <v>#DIV/0!</v>
      </c>
      <c r="AL77" s="74">
        <f>+'Ark1'!AF878</f>
        <v>0</v>
      </c>
      <c r="AM77" s="45"/>
      <c r="AN77" s="2"/>
    </row>
    <row r="78" spans="23:40">
      <c r="W78" s="45"/>
      <c r="X78" s="52">
        <f>+'Ark1'!C879</f>
        <v>2016</v>
      </c>
      <c r="Y78" s="52">
        <f>+'Ark1'!G879</f>
        <v>2</v>
      </c>
      <c r="Z78" s="53" t="e">
        <f>+#REF!</f>
        <v>#REF!</v>
      </c>
      <c r="AA78" s="53">
        <f>+'Ark1'!H879</f>
        <v>1</v>
      </c>
      <c r="AB78" s="53" t="s">
        <v>82</v>
      </c>
      <c r="AC78" s="52">
        <f>+'Ark1'!Q879</f>
        <v>0</v>
      </c>
      <c r="AD78" s="52">
        <f>+'Ark1'!R879</f>
        <v>0</v>
      </c>
      <c r="AE78" s="183">
        <f>+'Ark1'!AG879</f>
        <v>0</v>
      </c>
      <c r="AF78" s="54">
        <f>+'Ark1'!S879</f>
        <v>0</v>
      </c>
      <c r="AG78" s="54">
        <f>+'Ark1'!T879</f>
        <v>0</v>
      </c>
      <c r="AH78" s="161">
        <f>+'Ark1'!U879</f>
        <v>0</v>
      </c>
      <c r="AI78" s="74">
        <f>+'Ark1'!W879</f>
        <v>0</v>
      </c>
      <c r="AJ78" s="74">
        <f>+'Ark1'!Y879</f>
        <v>0</v>
      </c>
      <c r="AK78" s="161" t="e">
        <f t="shared" si="6"/>
        <v>#DIV/0!</v>
      </c>
      <c r="AL78" s="74">
        <f>+'Ark1'!AF879</f>
        <v>0</v>
      </c>
      <c r="AM78" s="45"/>
      <c r="AN78" s="4"/>
    </row>
    <row r="79" spans="23:40" ht="15.6">
      <c r="W79" s="45"/>
      <c r="X79" s="52">
        <f>+'Ark1'!C880</f>
        <v>2016</v>
      </c>
      <c r="Y79" s="52">
        <f>+'Ark1'!G880</f>
        <v>2</v>
      </c>
      <c r="Z79" s="53" t="e">
        <f>+#REF!</f>
        <v>#REF!</v>
      </c>
      <c r="AA79" s="53">
        <f>+'Ark1'!H880</f>
        <v>2</v>
      </c>
      <c r="AB79" s="53" t="s">
        <v>7</v>
      </c>
      <c r="AC79" s="52">
        <f>+'Ark1'!Q880</f>
        <v>0</v>
      </c>
      <c r="AD79" s="52">
        <f>+'Ark1'!R880</f>
        <v>0</v>
      </c>
      <c r="AE79" s="183">
        <f>+'Ark1'!AG880</f>
        <v>0</v>
      </c>
      <c r="AF79" s="54">
        <f>+'Ark1'!S880</f>
        <v>0</v>
      </c>
      <c r="AG79" s="54">
        <f>+'Ark1'!T880</f>
        <v>0</v>
      </c>
      <c r="AH79" s="161">
        <f>+'Ark1'!U880</f>
        <v>0</v>
      </c>
      <c r="AI79" s="74">
        <f>+'Ark1'!W880</f>
        <v>0</v>
      </c>
      <c r="AJ79" s="74">
        <f>+'Ark1'!Y880</f>
        <v>0</v>
      </c>
      <c r="AK79" s="161" t="e">
        <f t="shared" si="6"/>
        <v>#DIV/0!</v>
      </c>
      <c r="AL79" s="74">
        <f>+'Ark1'!AF880</f>
        <v>0</v>
      </c>
      <c r="AM79" s="45"/>
      <c r="AN79" s="5"/>
    </row>
    <row r="80" spans="23:40" ht="15.6">
      <c r="W80" s="45"/>
      <c r="X80" s="52">
        <f>+'Ark1'!C881</f>
        <v>2016</v>
      </c>
      <c r="Y80" s="52">
        <f>+'Ark1'!G881</f>
        <v>3</v>
      </c>
      <c r="Z80" s="53" t="e">
        <f>+#REF!</f>
        <v>#REF!</v>
      </c>
      <c r="AA80" s="53">
        <f>+'Ark1'!H881</f>
        <v>1</v>
      </c>
      <c r="AB80" s="53" t="s">
        <v>82</v>
      </c>
      <c r="AC80" s="52">
        <f>+'Ark1'!Q881</f>
        <v>0</v>
      </c>
      <c r="AD80" s="52">
        <f>+'Ark1'!R881</f>
        <v>0</v>
      </c>
      <c r="AE80" s="183">
        <f>+'Ark1'!AG881</f>
        <v>0</v>
      </c>
      <c r="AF80" s="54">
        <f>+'Ark1'!S881</f>
        <v>0</v>
      </c>
      <c r="AG80" s="54">
        <f>+'Ark1'!T881</f>
        <v>0</v>
      </c>
      <c r="AH80" s="161">
        <f>+'Ark1'!U881</f>
        <v>0</v>
      </c>
      <c r="AI80" s="74">
        <f>+'Ark1'!W881</f>
        <v>0</v>
      </c>
      <c r="AJ80" s="74">
        <f>+'Ark1'!Y881</f>
        <v>0</v>
      </c>
      <c r="AK80" s="161" t="e">
        <f t="shared" si="6"/>
        <v>#DIV/0!</v>
      </c>
      <c r="AL80" s="74">
        <f>+'Ark1'!AF881</f>
        <v>0</v>
      </c>
      <c r="AM80" s="45"/>
      <c r="AN80" s="5"/>
    </row>
    <row r="81" spans="23:40" ht="15.6">
      <c r="W81" s="45"/>
      <c r="X81" s="52">
        <f>+'Ark1'!C882</f>
        <v>2016</v>
      </c>
      <c r="Y81" s="52">
        <f>+'Ark1'!G882</f>
        <v>3</v>
      </c>
      <c r="Z81" s="53" t="e">
        <f>+#REF!</f>
        <v>#REF!</v>
      </c>
      <c r="AA81" s="53">
        <f>+'Ark1'!H882</f>
        <v>2</v>
      </c>
      <c r="AB81" s="53" t="s">
        <v>7</v>
      </c>
      <c r="AC81" s="52">
        <f>+'Ark1'!Q882</f>
        <v>0</v>
      </c>
      <c r="AD81" s="52">
        <f>+'Ark1'!R882</f>
        <v>0</v>
      </c>
      <c r="AE81" s="183">
        <f>+'Ark1'!AG882</f>
        <v>0</v>
      </c>
      <c r="AF81" s="54">
        <f>+'Ark1'!S882</f>
        <v>0</v>
      </c>
      <c r="AG81" s="54">
        <f>+'Ark1'!T882</f>
        <v>0</v>
      </c>
      <c r="AH81" s="161">
        <f>+'Ark1'!U882</f>
        <v>0</v>
      </c>
      <c r="AI81" s="74">
        <f>+'Ark1'!W882</f>
        <v>0</v>
      </c>
      <c r="AJ81" s="74">
        <f>+'Ark1'!Y882</f>
        <v>0</v>
      </c>
      <c r="AK81" s="161" t="e">
        <f t="shared" si="6"/>
        <v>#DIV/0!</v>
      </c>
      <c r="AL81" s="74">
        <f>+'Ark1'!AF882</f>
        <v>0</v>
      </c>
      <c r="AM81" s="45"/>
      <c r="AN81" s="5"/>
    </row>
    <row r="82" spans="23:40" ht="15.6">
      <c r="W82" s="45"/>
      <c r="X82" s="52">
        <f>+'Ark1'!C883</f>
        <v>2016</v>
      </c>
      <c r="Y82" s="52">
        <f>+'Ark1'!G883</f>
        <v>4</v>
      </c>
      <c r="Z82" s="53" t="e">
        <f>+#REF!</f>
        <v>#REF!</v>
      </c>
      <c r="AA82" s="53">
        <f>+'Ark1'!H883</f>
        <v>1</v>
      </c>
      <c r="AB82" s="53" t="s">
        <v>82</v>
      </c>
      <c r="AC82" s="52">
        <f>+'Ark1'!Q883</f>
        <v>0</v>
      </c>
      <c r="AD82" s="52">
        <f>+'Ark1'!R883</f>
        <v>0</v>
      </c>
      <c r="AE82" s="183">
        <f>+'Ark1'!AG883</f>
        <v>0</v>
      </c>
      <c r="AF82" s="54">
        <f>+'Ark1'!S883</f>
        <v>0</v>
      </c>
      <c r="AG82" s="54">
        <f>+'Ark1'!T883</f>
        <v>0</v>
      </c>
      <c r="AH82" s="161">
        <f>+'Ark1'!U883</f>
        <v>0</v>
      </c>
      <c r="AI82" s="74">
        <f>+'Ark1'!W883</f>
        <v>0</v>
      </c>
      <c r="AJ82" s="74">
        <f>+'Ark1'!Y883</f>
        <v>0</v>
      </c>
      <c r="AK82" s="161" t="e">
        <f t="shared" si="6"/>
        <v>#DIV/0!</v>
      </c>
      <c r="AL82" s="74">
        <f>+'Ark1'!AF883</f>
        <v>0</v>
      </c>
      <c r="AM82" s="45"/>
      <c r="AN82" s="5"/>
    </row>
    <row r="83" spans="23:40" ht="15.6">
      <c r="W83" s="45"/>
      <c r="X83" s="52">
        <f>+'Ark1'!C884</f>
        <v>2016</v>
      </c>
      <c r="Y83" s="52">
        <f>+'Ark1'!G884</f>
        <v>4</v>
      </c>
      <c r="Z83" s="53" t="e">
        <f>+#REF!</f>
        <v>#REF!</v>
      </c>
      <c r="AA83" s="53">
        <f>+'Ark1'!H884</f>
        <v>2</v>
      </c>
      <c r="AB83" s="53" t="s">
        <v>7</v>
      </c>
      <c r="AC83" s="52">
        <f>+'Ark1'!Q884</f>
        <v>0</v>
      </c>
      <c r="AD83" s="52">
        <f>+'Ark1'!R884</f>
        <v>0</v>
      </c>
      <c r="AE83" s="183">
        <f>+'Ark1'!AG884</f>
        <v>0</v>
      </c>
      <c r="AF83" s="54">
        <f>+'Ark1'!S884</f>
        <v>0</v>
      </c>
      <c r="AG83" s="54">
        <f>+'Ark1'!T884</f>
        <v>0</v>
      </c>
      <c r="AH83" s="161">
        <f>+'Ark1'!U884</f>
        <v>0</v>
      </c>
      <c r="AI83" s="74">
        <f>+'Ark1'!W884</f>
        <v>0</v>
      </c>
      <c r="AJ83" s="74">
        <f>+'Ark1'!Y884</f>
        <v>0</v>
      </c>
      <c r="AK83" s="161" t="e">
        <f t="shared" si="6"/>
        <v>#DIV/0!</v>
      </c>
      <c r="AL83" s="74">
        <f>+'Ark1'!AF884</f>
        <v>0</v>
      </c>
      <c r="AM83" s="45"/>
      <c r="AN83" s="5"/>
    </row>
    <row r="84" spans="23:40" ht="15.6">
      <c r="W84" s="45"/>
      <c r="X84">
        <f>+'Ark1'!C885</f>
        <v>2015</v>
      </c>
      <c r="Y84">
        <f>+'Ark1'!G885</f>
        <v>1</v>
      </c>
      <c r="Z84" s="3" t="e">
        <f>+#REF!</f>
        <v>#REF!</v>
      </c>
      <c r="AA84" s="3">
        <f>+'Ark1'!H885</f>
        <v>1</v>
      </c>
      <c r="AB84" s="3" t="s">
        <v>82</v>
      </c>
      <c r="AC84">
        <f>+'Ark1'!Q885</f>
        <v>0</v>
      </c>
      <c r="AD84">
        <f>+'Ark1'!R885</f>
        <v>0</v>
      </c>
      <c r="AE84" s="201">
        <f>+'Ark1'!AG885</f>
        <v>0</v>
      </c>
      <c r="AF84" s="1">
        <f>+'Ark1'!S885</f>
        <v>0</v>
      </c>
      <c r="AG84" s="1">
        <f>+'Ark1'!T885</f>
        <v>0</v>
      </c>
      <c r="AH84" s="93">
        <f>+'Ark1'!U885</f>
        <v>0</v>
      </c>
      <c r="AI84" s="11">
        <f>+'Ark1'!W885</f>
        <v>0</v>
      </c>
      <c r="AJ84" s="11">
        <f>+'Ark1'!Y885</f>
        <v>0</v>
      </c>
      <c r="AK84" s="93" t="e">
        <f t="shared" si="6"/>
        <v>#DIV/0!</v>
      </c>
      <c r="AL84" s="11">
        <f>+'Ark1'!AF885</f>
        <v>0</v>
      </c>
      <c r="AM84" s="45"/>
      <c r="AN84" s="5"/>
    </row>
    <row r="85" spans="23:40" ht="15.6">
      <c r="W85" s="45"/>
      <c r="X85">
        <f>+'Ark1'!C886</f>
        <v>2015</v>
      </c>
      <c r="Y85">
        <f>+'Ark1'!G886</f>
        <v>1</v>
      </c>
      <c r="Z85" s="3" t="e">
        <f>+#REF!</f>
        <v>#REF!</v>
      </c>
      <c r="AA85" s="3">
        <f>+'Ark1'!H886</f>
        <v>2</v>
      </c>
      <c r="AB85" s="3" t="s">
        <v>7</v>
      </c>
      <c r="AC85">
        <f>+'Ark1'!Q886</f>
        <v>0</v>
      </c>
      <c r="AD85">
        <f>+'Ark1'!R886</f>
        <v>0</v>
      </c>
      <c r="AE85" s="201">
        <f>+'Ark1'!AG886</f>
        <v>0</v>
      </c>
      <c r="AF85" s="1">
        <f>+'Ark1'!S886</f>
        <v>0</v>
      </c>
      <c r="AG85" s="1">
        <f>+'Ark1'!T886</f>
        <v>0</v>
      </c>
      <c r="AH85" s="93">
        <f>+'Ark1'!U886</f>
        <v>0</v>
      </c>
      <c r="AI85" s="11">
        <f>+'Ark1'!W886</f>
        <v>0</v>
      </c>
      <c r="AJ85" s="11">
        <f>+'Ark1'!Y886</f>
        <v>0</v>
      </c>
      <c r="AK85" s="93" t="e">
        <f t="shared" si="6"/>
        <v>#DIV/0!</v>
      </c>
      <c r="AL85" s="11">
        <f>+'Ark1'!AF886</f>
        <v>0</v>
      </c>
      <c r="AM85" s="45"/>
      <c r="AN85" s="5"/>
    </row>
    <row r="86" spans="23:40" ht="15.6">
      <c r="W86" s="45"/>
      <c r="X86">
        <f>+'Ark1'!C887</f>
        <v>2015</v>
      </c>
      <c r="Y86">
        <f>+'Ark1'!G887</f>
        <v>2</v>
      </c>
      <c r="Z86" s="3" t="e">
        <f>+#REF!</f>
        <v>#REF!</v>
      </c>
      <c r="AA86" s="3">
        <f>+'Ark1'!H887</f>
        <v>1</v>
      </c>
      <c r="AB86" s="3" t="s">
        <v>82</v>
      </c>
      <c r="AC86">
        <f>+'Ark1'!Q887</f>
        <v>0</v>
      </c>
      <c r="AD86">
        <f>+'Ark1'!R887</f>
        <v>0</v>
      </c>
      <c r="AE86" s="201">
        <f>+'Ark1'!AG887</f>
        <v>0</v>
      </c>
      <c r="AF86" s="1">
        <f>+'Ark1'!S887</f>
        <v>0</v>
      </c>
      <c r="AG86" s="1">
        <f>+'Ark1'!T887</f>
        <v>0</v>
      </c>
      <c r="AH86" s="93">
        <f>+'Ark1'!U887</f>
        <v>0</v>
      </c>
      <c r="AI86" s="11">
        <f>+'Ark1'!W887</f>
        <v>0</v>
      </c>
      <c r="AJ86" s="11">
        <f>+'Ark1'!Y887</f>
        <v>0</v>
      </c>
      <c r="AK86" s="93" t="e">
        <f t="shared" si="6"/>
        <v>#DIV/0!</v>
      </c>
      <c r="AL86" s="11">
        <f>+'Ark1'!AF887</f>
        <v>0</v>
      </c>
      <c r="AM86" s="45"/>
      <c r="AN86" s="5"/>
    </row>
    <row r="87" spans="23:40" ht="15.6">
      <c r="W87" s="45"/>
      <c r="X87">
        <f>+'Ark1'!C888</f>
        <v>2015</v>
      </c>
      <c r="Y87">
        <f>+'Ark1'!G888</f>
        <v>2</v>
      </c>
      <c r="Z87" s="3" t="e">
        <f>+#REF!</f>
        <v>#REF!</v>
      </c>
      <c r="AA87" s="3">
        <f>+'Ark1'!H888</f>
        <v>2</v>
      </c>
      <c r="AB87" s="3" t="s">
        <v>7</v>
      </c>
      <c r="AC87">
        <f>+'Ark1'!Q888</f>
        <v>0</v>
      </c>
      <c r="AD87">
        <f>+'Ark1'!R888</f>
        <v>0</v>
      </c>
      <c r="AE87" s="201">
        <f>+'Ark1'!AG888</f>
        <v>0</v>
      </c>
      <c r="AF87" s="1">
        <f>+'Ark1'!S888</f>
        <v>0</v>
      </c>
      <c r="AG87" s="1">
        <f>+'Ark1'!T888</f>
        <v>0</v>
      </c>
      <c r="AH87" s="93">
        <f>+'Ark1'!U888</f>
        <v>0</v>
      </c>
      <c r="AI87" s="11">
        <f>+'Ark1'!W888</f>
        <v>0</v>
      </c>
      <c r="AJ87" s="11">
        <f>+'Ark1'!Y888</f>
        <v>0</v>
      </c>
      <c r="AK87" s="93" t="e">
        <f t="shared" si="6"/>
        <v>#DIV/0!</v>
      </c>
      <c r="AL87" s="11">
        <f>+'Ark1'!AF888</f>
        <v>0</v>
      </c>
      <c r="AM87" s="45"/>
      <c r="AN87" s="5"/>
    </row>
    <row r="88" spans="23:40" ht="15.6">
      <c r="W88" s="45"/>
      <c r="X88">
        <f>+'Ark1'!C889</f>
        <v>2015</v>
      </c>
      <c r="Y88">
        <f>+'Ark1'!G889</f>
        <v>3</v>
      </c>
      <c r="Z88" s="3" t="e">
        <f>+#REF!</f>
        <v>#REF!</v>
      </c>
      <c r="AA88" s="3">
        <f>+'Ark1'!H889</f>
        <v>1</v>
      </c>
      <c r="AB88" s="3" t="s">
        <v>82</v>
      </c>
      <c r="AC88">
        <f>+'Ark1'!Q889</f>
        <v>0</v>
      </c>
      <c r="AD88">
        <f>+'Ark1'!R889</f>
        <v>0</v>
      </c>
      <c r="AE88" s="201">
        <f>+'Ark1'!AG889</f>
        <v>0</v>
      </c>
      <c r="AF88" s="1">
        <f>+'Ark1'!S889</f>
        <v>0</v>
      </c>
      <c r="AG88" s="1">
        <f>+'Ark1'!T889</f>
        <v>0</v>
      </c>
      <c r="AH88" s="93">
        <f>+'Ark1'!U889</f>
        <v>0</v>
      </c>
      <c r="AI88" s="11">
        <f>+'Ark1'!W889</f>
        <v>0</v>
      </c>
      <c r="AJ88" s="11">
        <f>+'Ark1'!Y889</f>
        <v>0</v>
      </c>
      <c r="AK88" s="93" t="e">
        <f t="shared" si="6"/>
        <v>#DIV/0!</v>
      </c>
      <c r="AL88" s="11">
        <f>+'Ark1'!AF889</f>
        <v>0</v>
      </c>
      <c r="AM88" s="45"/>
      <c r="AN88" s="5"/>
    </row>
    <row r="89" spans="23:40" ht="15.6">
      <c r="W89" s="45"/>
      <c r="X89">
        <f>+'Ark1'!C890</f>
        <v>2015</v>
      </c>
      <c r="Y89">
        <f>+'Ark1'!G890</f>
        <v>3</v>
      </c>
      <c r="Z89" s="3" t="e">
        <f>+#REF!</f>
        <v>#REF!</v>
      </c>
      <c r="AA89" s="3">
        <f>+'Ark1'!H890</f>
        <v>2</v>
      </c>
      <c r="AB89" s="3" t="s">
        <v>7</v>
      </c>
      <c r="AC89">
        <f>+'Ark1'!Q890</f>
        <v>0</v>
      </c>
      <c r="AD89">
        <f>+'Ark1'!R890</f>
        <v>0</v>
      </c>
      <c r="AE89" s="201">
        <f>+'Ark1'!AG890</f>
        <v>0</v>
      </c>
      <c r="AF89" s="1">
        <f>+'Ark1'!S890</f>
        <v>0</v>
      </c>
      <c r="AG89" s="1">
        <f>+'Ark1'!T890</f>
        <v>0</v>
      </c>
      <c r="AH89" s="93">
        <f>+'Ark1'!U890</f>
        <v>0</v>
      </c>
      <c r="AI89" s="11">
        <f>+'Ark1'!W890</f>
        <v>0</v>
      </c>
      <c r="AJ89" s="11">
        <f>+'Ark1'!Y890</f>
        <v>0</v>
      </c>
      <c r="AK89" s="93" t="e">
        <f t="shared" si="6"/>
        <v>#DIV/0!</v>
      </c>
      <c r="AL89" s="11">
        <f>+'Ark1'!AF890</f>
        <v>0</v>
      </c>
      <c r="AM89" s="45"/>
      <c r="AN89" s="5"/>
    </row>
    <row r="90" spans="23:40" ht="15.6">
      <c r="W90" s="45"/>
      <c r="X90">
        <f>+'Ark1'!C891</f>
        <v>2015</v>
      </c>
      <c r="Y90">
        <f>+'Ark1'!G891</f>
        <v>4</v>
      </c>
      <c r="Z90" s="3" t="e">
        <f>+#REF!</f>
        <v>#REF!</v>
      </c>
      <c r="AA90" s="3">
        <f>+'Ark1'!H891</f>
        <v>1</v>
      </c>
      <c r="AB90" s="3" t="s">
        <v>82</v>
      </c>
      <c r="AC90">
        <f>+'Ark1'!Q891</f>
        <v>0</v>
      </c>
      <c r="AD90">
        <f>+'Ark1'!R891</f>
        <v>0</v>
      </c>
      <c r="AE90" s="201">
        <f>+'Ark1'!AG891</f>
        <v>0</v>
      </c>
      <c r="AF90" s="1">
        <f>+'Ark1'!S891</f>
        <v>0</v>
      </c>
      <c r="AG90" s="1">
        <f>+'Ark1'!T891</f>
        <v>0</v>
      </c>
      <c r="AH90" s="93">
        <f>+'Ark1'!U891</f>
        <v>0</v>
      </c>
      <c r="AI90" s="11">
        <f>+'Ark1'!W891</f>
        <v>0</v>
      </c>
      <c r="AJ90" s="11">
        <f>+'Ark1'!Y891</f>
        <v>0</v>
      </c>
      <c r="AK90" s="93" t="e">
        <f t="shared" si="6"/>
        <v>#DIV/0!</v>
      </c>
      <c r="AL90" s="11">
        <f>+'Ark1'!AF891</f>
        <v>0</v>
      </c>
      <c r="AM90" s="45"/>
      <c r="AN90" s="5"/>
    </row>
    <row r="91" spans="23:40" ht="15.6">
      <c r="W91" s="45"/>
      <c r="X91">
        <f>+'Ark1'!C892</f>
        <v>2015</v>
      </c>
      <c r="Y91">
        <f>+'Ark1'!G892</f>
        <v>4</v>
      </c>
      <c r="Z91" s="3" t="e">
        <f>+#REF!</f>
        <v>#REF!</v>
      </c>
      <c r="AA91" s="3">
        <f>+'Ark1'!H892</f>
        <v>2</v>
      </c>
      <c r="AB91" s="3" t="s">
        <v>7</v>
      </c>
      <c r="AC91">
        <f>+'Ark1'!Q892</f>
        <v>0</v>
      </c>
      <c r="AD91">
        <f>+'Ark1'!R892</f>
        <v>0</v>
      </c>
      <c r="AE91" s="201">
        <f>+'Ark1'!AG892</f>
        <v>0</v>
      </c>
      <c r="AF91" s="1">
        <f>+'Ark1'!S892</f>
        <v>0</v>
      </c>
      <c r="AG91" s="1">
        <f>+'Ark1'!T892</f>
        <v>0</v>
      </c>
      <c r="AH91" s="93">
        <f>+'Ark1'!U892</f>
        <v>0</v>
      </c>
      <c r="AI91" s="11">
        <f>+'Ark1'!W892</f>
        <v>0</v>
      </c>
      <c r="AJ91" s="11">
        <f>+'Ark1'!Y892</f>
        <v>0</v>
      </c>
      <c r="AK91" s="93" t="e">
        <f t="shared" si="6"/>
        <v>#DIV/0!</v>
      </c>
      <c r="AL91" s="11">
        <f>+'Ark1'!AF892</f>
        <v>0</v>
      </c>
      <c r="AM91" s="45"/>
      <c r="AN91" s="5"/>
    </row>
    <row r="92" spans="23:40" ht="15.6">
      <c r="W92" s="45"/>
      <c r="X92" s="52">
        <f>+'Ark1'!C893</f>
        <v>2014</v>
      </c>
      <c r="Y92" s="52">
        <f>+'Ark1'!G893</f>
        <v>1</v>
      </c>
      <c r="Z92" s="53" t="e">
        <f>+#REF!</f>
        <v>#REF!</v>
      </c>
      <c r="AA92" s="53">
        <f>+'Ark1'!H893</f>
        <v>1</v>
      </c>
      <c r="AB92" s="53" t="s">
        <v>82</v>
      </c>
      <c r="AC92" s="52">
        <f>+'Ark1'!Q893</f>
        <v>0</v>
      </c>
      <c r="AD92" s="52">
        <f>+'Ark1'!R893</f>
        <v>0</v>
      </c>
      <c r="AE92" s="183">
        <f>+'Ark1'!AG893</f>
        <v>0</v>
      </c>
      <c r="AF92" s="54">
        <f>+'Ark1'!S893</f>
        <v>0</v>
      </c>
      <c r="AG92" s="54">
        <f>+'Ark1'!T893</f>
        <v>0</v>
      </c>
      <c r="AH92" s="161">
        <f>+'Ark1'!U893</f>
        <v>0</v>
      </c>
      <c r="AI92" s="74">
        <f>+'Ark1'!W893</f>
        <v>0</v>
      </c>
      <c r="AJ92" s="74">
        <f>+'Ark1'!Y893</f>
        <v>0</v>
      </c>
      <c r="AK92" s="161" t="e">
        <f t="shared" ref="AK92:AK123" si="7">+AH92/AF92</f>
        <v>#DIV/0!</v>
      </c>
      <c r="AL92" s="74">
        <f>+'Ark1'!AF893</f>
        <v>0</v>
      </c>
      <c r="AM92" s="45"/>
      <c r="AN92" s="5"/>
    </row>
    <row r="93" spans="23:40" ht="15.6">
      <c r="W93" s="45"/>
      <c r="X93" s="52">
        <f>+'Ark1'!C894</f>
        <v>2014</v>
      </c>
      <c r="Y93" s="52">
        <f>+'Ark1'!G894</f>
        <v>1</v>
      </c>
      <c r="Z93" s="53" t="e">
        <f>+#REF!</f>
        <v>#REF!</v>
      </c>
      <c r="AA93" s="53">
        <f>+'Ark1'!H894</f>
        <v>2</v>
      </c>
      <c r="AB93" s="53" t="s">
        <v>7</v>
      </c>
      <c r="AC93" s="52">
        <f>+'Ark1'!Q894</f>
        <v>0</v>
      </c>
      <c r="AD93" s="52">
        <f>+'Ark1'!R894</f>
        <v>0</v>
      </c>
      <c r="AE93" s="183">
        <f>+'Ark1'!AG894</f>
        <v>0</v>
      </c>
      <c r="AF93" s="54">
        <f>+'Ark1'!S894</f>
        <v>0</v>
      </c>
      <c r="AG93" s="54">
        <f>+'Ark1'!T894</f>
        <v>0</v>
      </c>
      <c r="AH93" s="161">
        <f>+'Ark1'!U894</f>
        <v>0</v>
      </c>
      <c r="AI93" s="74">
        <f>+'Ark1'!W894</f>
        <v>0</v>
      </c>
      <c r="AJ93" s="74">
        <f>+'Ark1'!Y894</f>
        <v>0</v>
      </c>
      <c r="AK93" s="161" t="e">
        <f t="shared" si="7"/>
        <v>#DIV/0!</v>
      </c>
      <c r="AL93" s="74">
        <f>+'Ark1'!AF894</f>
        <v>0</v>
      </c>
      <c r="AM93" s="45"/>
      <c r="AN93" s="5"/>
    </row>
    <row r="94" spans="23:40" ht="15.6">
      <c r="W94" s="45"/>
      <c r="X94" s="52">
        <f>+'Ark1'!C895</f>
        <v>2014</v>
      </c>
      <c r="Y94" s="52">
        <f>+'Ark1'!G895</f>
        <v>2</v>
      </c>
      <c r="Z94" s="53" t="e">
        <f>+#REF!</f>
        <v>#REF!</v>
      </c>
      <c r="AA94" s="53">
        <f>+'Ark1'!H895</f>
        <v>1</v>
      </c>
      <c r="AB94" s="53" t="s">
        <v>82</v>
      </c>
      <c r="AC94" s="52">
        <f>+'Ark1'!Q895</f>
        <v>0</v>
      </c>
      <c r="AD94" s="52">
        <f>+'Ark1'!R895</f>
        <v>0</v>
      </c>
      <c r="AE94" s="183">
        <f>+'Ark1'!AG895</f>
        <v>0</v>
      </c>
      <c r="AF94" s="54">
        <f>+'Ark1'!S895</f>
        <v>0</v>
      </c>
      <c r="AG94" s="54">
        <f>+'Ark1'!T895</f>
        <v>0</v>
      </c>
      <c r="AH94" s="161">
        <f>+'Ark1'!U895</f>
        <v>0</v>
      </c>
      <c r="AI94" s="74">
        <f>+'Ark1'!W895</f>
        <v>0</v>
      </c>
      <c r="AJ94" s="74">
        <f>+'Ark1'!Y895</f>
        <v>0</v>
      </c>
      <c r="AK94" s="161" t="e">
        <f t="shared" si="7"/>
        <v>#DIV/0!</v>
      </c>
      <c r="AL94" s="74">
        <f>+'Ark1'!AF895</f>
        <v>0</v>
      </c>
      <c r="AM94" s="45"/>
      <c r="AN94" s="5"/>
    </row>
    <row r="95" spans="23:40" ht="15.6">
      <c r="W95" s="45"/>
      <c r="X95" s="52">
        <f>+'Ark1'!C896</f>
        <v>2014</v>
      </c>
      <c r="Y95" s="52">
        <f>+'Ark1'!G896</f>
        <v>2</v>
      </c>
      <c r="Z95" s="53" t="e">
        <f>+#REF!</f>
        <v>#REF!</v>
      </c>
      <c r="AA95" s="53">
        <f>+'Ark1'!H896</f>
        <v>2</v>
      </c>
      <c r="AB95" s="53" t="s">
        <v>7</v>
      </c>
      <c r="AC95" s="52">
        <f>+'Ark1'!Q896</f>
        <v>0</v>
      </c>
      <c r="AD95" s="52">
        <f>+'Ark1'!R896</f>
        <v>0</v>
      </c>
      <c r="AE95" s="183">
        <f>+'Ark1'!AG896</f>
        <v>0</v>
      </c>
      <c r="AF95" s="54">
        <f>+'Ark1'!S896</f>
        <v>0</v>
      </c>
      <c r="AG95" s="54">
        <f>+'Ark1'!T896</f>
        <v>0</v>
      </c>
      <c r="AH95" s="161">
        <f>+'Ark1'!U896</f>
        <v>0</v>
      </c>
      <c r="AI95" s="74">
        <f>+'Ark1'!W896</f>
        <v>0</v>
      </c>
      <c r="AJ95" s="74">
        <f>+'Ark1'!Y896</f>
        <v>0</v>
      </c>
      <c r="AK95" s="161" t="e">
        <f t="shared" si="7"/>
        <v>#DIV/0!</v>
      </c>
      <c r="AL95" s="74">
        <f>+'Ark1'!AF896</f>
        <v>0</v>
      </c>
      <c r="AM95" s="45"/>
      <c r="AN95" s="5"/>
    </row>
    <row r="96" spans="23:40">
      <c r="W96" s="45"/>
      <c r="X96" s="52">
        <f>+'Ark1'!C897</f>
        <v>2014</v>
      </c>
      <c r="Y96" s="52">
        <f>+'Ark1'!G897</f>
        <v>3</v>
      </c>
      <c r="Z96" s="53" t="e">
        <f>+#REF!</f>
        <v>#REF!</v>
      </c>
      <c r="AA96" s="53">
        <f>+'Ark1'!H897</f>
        <v>1</v>
      </c>
      <c r="AB96" s="53" t="s">
        <v>82</v>
      </c>
      <c r="AC96" s="52">
        <f>+'Ark1'!Q897</f>
        <v>0</v>
      </c>
      <c r="AD96" s="52">
        <f>+'Ark1'!R897</f>
        <v>0</v>
      </c>
      <c r="AE96" s="183">
        <f>+'Ark1'!AG897</f>
        <v>0</v>
      </c>
      <c r="AF96" s="54">
        <f>+'Ark1'!S897</f>
        <v>0</v>
      </c>
      <c r="AG96" s="54">
        <f>+'Ark1'!T897</f>
        <v>0</v>
      </c>
      <c r="AH96" s="161">
        <f>+'Ark1'!U897</f>
        <v>0</v>
      </c>
      <c r="AI96" s="74">
        <f>+'Ark1'!W897</f>
        <v>0</v>
      </c>
      <c r="AJ96" s="74">
        <f>+'Ark1'!Y897</f>
        <v>0</v>
      </c>
      <c r="AK96" s="161" t="e">
        <f t="shared" si="7"/>
        <v>#DIV/0!</v>
      </c>
      <c r="AL96" s="74">
        <f>+'Ark1'!AF897</f>
        <v>0</v>
      </c>
      <c r="AM96" s="45"/>
    </row>
    <row r="97" spans="23:40" ht="15.6">
      <c r="W97" s="45"/>
      <c r="X97" s="52">
        <f>+'Ark1'!C898</f>
        <v>2014</v>
      </c>
      <c r="Y97" s="52">
        <f>+'Ark1'!G898</f>
        <v>3</v>
      </c>
      <c r="Z97" s="53" t="e">
        <f>+#REF!</f>
        <v>#REF!</v>
      </c>
      <c r="AA97" s="53">
        <f>+'Ark1'!H898</f>
        <v>2</v>
      </c>
      <c r="AB97" s="53" t="s">
        <v>7</v>
      </c>
      <c r="AC97" s="52">
        <f>+'Ark1'!Q898</f>
        <v>0</v>
      </c>
      <c r="AD97" s="52">
        <f>+'Ark1'!R898</f>
        <v>0</v>
      </c>
      <c r="AE97" s="183">
        <f>+'Ark1'!AG898</f>
        <v>0</v>
      </c>
      <c r="AF97" s="54">
        <f>+'Ark1'!S898</f>
        <v>0</v>
      </c>
      <c r="AG97" s="54">
        <f>+'Ark1'!T898</f>
        <v>0</v>
      </c>
      <c r="AH97" s="161">
        <f>+'Ark1'!U898</f>
        <v>0</v>
      </c>
      <c r="AI97" s="74">
        <f>+'Ark1'!W898</f>
        <v>0</v>
      </c>
      <c r="AJ97" s="74">
        <f>+'Ark1'!Y898</f>
        <v>0</v>
      </c>
      <c r="AK97" s="161" t="e">
        <f t="shared" si="7"/>
        <v>#DIV/0!</v>
      </c>
      <c r="AL97" s="74">
        <f>+'Ark1'!AF898</f>
        <v>0</v>
      </c>
      <c r="AM97" s="45"/>
      <c r="AN97" s="5"/>
    </row>
    <row r="98" spans="23:40">
      <c r="W98" s="45"/>
      <c r="X98" s="52">
        <f>+'Ark1'!C899</f>
        <v>2014</v>
      </c>
      <c r="Y98" s="52">
        <f>+'Ark1'!G899</f>
        <v>4</v>
      </c>
      <c r="Z98" s="53" t="e">
        <f>+#REF!</f>
        <v>#REF!</v>
      </c>
      <c r="AA98" s="53">
        <f>+'Ark1'!H899</f>
        <v>1</v>
      </c>
      <c r="AB98" s="53" t="s">
        <v>82</v>
      </c>
      <c r="AC98" s="52">
        <f>+'Ark1'!Q899</f>
        <v>0</v>
      </c>
      <c r="AD98" s="52">
        <f>+'Ark1'!R899</f>
        <v>0</v>
      </c>
      <c r="AE98" s="183">
        <f>+'Ark1'!AG899</f>
        <v>0</v>
      </c>
      <c r="AF98" s="54">
        <f>+'Ark1'!S899</f>
        <v>0</v>
      </c>
      <c r="AG98" s="54">
        <f>+'Ark1'!T899</f>
        <v>0</v>
      </c>
      <c r="AH98" s="161">
        <f>+'Ark1'!U899</f>
        <v>0</v>
      </c>
      <c r="AI98" s="74">
        <f>+'Ark1'!W899</f>
        <v>0</v>
      </c>
      <c r="AJ98" s="74">
        <f>+'Ark1'!Y899</f>
        <v>0</v>
      </c>
      <c r="AK98" s="161" t="e">
        <f t="shared" si="7"/>
        <v>#DIV/0!</v>
      </c>
      <c r="AL98" s="74">
        <f>+'Ark1'!AF899</f>
        <v>0</v>
      </c>
      <c r="AM98" s="45"/>
    </row>
    <row r="99" spans="23:40">
      <c r="W99" s="45"/>
      <c r="X99" s="52">
        <f>+'Ark1'!C900</f>
        <v>2014</v>
      </c>
      <c r="Y99" s="52">
        <f>+'Ark1'!G900</f>
        <v>4</v>
      </c>
      <c r="Z99" s="53" t="e">
        <f>+#REF!</f>
        <v>#REF!</v>
      </c>
      <c r="AA99" s="53">
        <f>+'Ark1'!H900</f>
        <v>2</v>
      </c>
      <c r="AB99" s="53" t="s">
        <v>7</v>
      </c>
      <c r="AC99" s="52">
        <f>+'Ark1'!Q900</f>
        <v>0</v>
      </c>
      <c r="AD99" s="52">
        <f>+'Ark1'!R900</f>
        <v>0</v>
      </c>
      <c r="AE99" s="183">
        <f>+'Ark1'!AG900</f>
        <v>0</v>
      </c>
      <c r="AF99" s="54">
        <f>+'Ark1'!S900</f>
        <v>0</v>
      </c>
      <c r="AG99" s="54">
        <f>+'Ark1'!T900</f>
        <v>0</v>
      </c>
      <c r="AH99" s="161">
        <f>+'Ark1'!U900</f>
        <v>0</v>
      </c>
      <c r="AI99" s="74">
        <f>+'Ark1'!W900</f>
        <v>0</v>
      </c>
      <c r="AJ99" s="74">
        <f>+'Ark1'!Y900</f>
        <v>0</v>
      </c>
      <c r="AK99" s="161" t="e">
        <f t="shared" si="7"/>
        <v>#DIV/0!</v>
      </c>
      <c r="AL99" s="74">
        <f>+'Ark1'!AF900</f>
        <v>0</v>
      </c>
      <c r="AM99" s="45"/>
    </row>
    <row r="100" spans="23:40">
      <c r="W100" s="45"/>
      <c r="X100">
        <f>+'Ark1'!C901</f>
        <v>2013</v>
      </c>
      <c r="Y100">
        <f>+'Ark1'!G901</f>
        <v>1</v>
      </c>
      <c r="Z100" s="3" t="e">
        <f>+#REF!</f>
        <v>#REF!</v>
      </c>
      <c r="AA100" s="3">
        <f>+'Ark1'!H901</f>
        <v>1</v>
      </c>
      <c r="AB100" s="3" t="s">
        <v>82</v>
      </c>
      <c r="AC100">
        <f>+'Ark1'!Q901</f>
        <v>0</v>
      </c>
      <c r="AD100">
        <f>+'Ark1'!R901</f>
        <v>0</v>
      </c>
      <c r="AE100" s="201">
        <f>+'Ark1'!AG901</f>
        <v>0</v>
      </c>
      <c r="AF100" s="1">
        <f>+'Ark1'!S901</f>
        <v>0</v>
      </c>
      <c r="AG100" s="1">
        <f>+'Ark1'!T901</f>
        <v>0</v>
      </c>
      <c r="AH100" s="93">
        <f>+'Ark1'!U901</f>
        <v>0</v>
      </c>
      <c r="AI100" s="11">
        <f>+'Ark1'!W901</f>
        <v>0</v>
      </c>
      <c r="AJ100" s="11">
        <f>+'Ark1'!Y901</f>
        <v>0</v>
      </c>
      <c r="AK100" s="93" t="e">
        <f t="shared" si="7"/>
        <v>#DIV/0!</v>
      </c>
      <c r="AL100" s="11">
        <f>+'Ark1'!AF901</f>
        <v>0</v>
      </c>
      <c r="AM100" s="45"/>
    </row>
    <row r="101" spans="23:40">
      <c r="W101" s="45"/>
      <c r="X101">
        <f>+'Ark1'!C902</f>
        <v>2013</v>
      </c>
      <c r="Y101">
        <f>+'Ark1'!G902</f>
        <v>1</v>
      </c>
      <c r="Z101" s="3" t="e">
        <f>+#REF!</f>
        <v>#REF!</v>
      </c>
      <c r="AA101" s="3">
        <f>+'Ark1'!H902</f>
        <v>2</v>
      </c>
      <c r="AB101" s="3" t="s">
        <v>7</v>
      </c>
      <c r="AC101">
        <f>+'Ark1'!Q902</f>
        <v>0</v>
      </c>
      <c r="AD101">
        <f>+'Ark1'!R902</f>
        <v>0</v>
      </c>
      <c r="AE101" s="201">
        <f>+'Ark1'!AG902</f>
        <v>0</v>
      </c>
      <c r="AF101" s="1">
        <f>+'Ark1'!S902</f>
        <v>0</v>
      </c>
      <c r="AG101" s="1">
        <f>+'Ark1'!T902</f>
        <v>0</v>
      </c>
      <c r="AH101" s="93">
        <f>+'Ark1'!U902</f>
        <v>0</v>
      </c>
      <c r="AI101" s="11">
        <f>+'Ark1'!W902</f>
        <v>0</v>
      </c>
      <c r="AJ101" s="11">
        <f>+'Ark1'!Y902</f>
        <v>0</v>
      </c>
      <c r="AK101" s="93" t="e">
        <f t="shared" si="7"/>
        <v>#DIV/0!</v>
      </c>
      <c r="AL101" s="11">
        <f>+'Ark1'!AF902</f>
        <v>0</v>
      </c>
      <c r="AM101" s="45"/>
    </row>
    <row r="102" spans="23:40">
      <c r="W102" s="45"/>
      <c r="X102">
        <f>+'Ark1'!C903</f>
        <v>2013</v>
      </c>
      <c r="Y102">
        <f>+'Ark1'!G903</f>
        <v>2</v>
      </c>
      <c r="Z102" s="3" t="e">
        <f>+#REF!</f>
        <v>#REF!</v>
      </c>
      <c r="AA102" s="3">
        <f>+'Ark1'!H903</f>
        <v>1</v>
      </c>
      <c r="AB102" s="3" t="s">
        <v>82</v>
      </c>
      <c r="AC102">
        <f>+'Ark1'!Q903</f>
        <v>0</v>
      </c>
      <c r="AD102">
        <f>+'Ark1'!R903</f>
        <v>0</v>
      </c>
      <c r="AE102" s="201">
        <f>+'Ark1'!AG903</f>
        <v>0</v>
      </c>
      <c r="AF102" s="1">
        <f>+'Ark1'!S903</f>
        <v>0</v>
      </c>
      <c r="AG102" s="1">
        <f>+'Ark1'!T903</f>
        <v>0</v>
      </c>
      <c r="AH102" s="93">
        <f>+'Ark1'!U903</f>
        <v>0</v>
      </c>
      <c r="AI102" s="11">
        <f>+'Ark1'!W903</f>
        <v>0</v>
      </c>
      <c r="AJ102" s="11">
        <f>+'Ark1'!Y903</f>
        <v>0</v>
      </c>
      <c r="AK102" s="93" t="e">
        <f t="shared" si="7"/>
        <v>#DIV/0!</v>
      </c>
      <c r="AL102" s="11">
        <f>+'Ark1'!AF903</f>
        <v>0</v>
      </c>
      <c r="AM102" s="45"/>
    </row>
    <row r="103" spans="23:40">
      <c r="W103" s="45"/>
      <c r="X103">
        <f>+'Ark1'!C904</f>
        <v>2013</v>
      </c>
      <c r="Y103">
        <f>+'Ark1'!G904</f>
        <v>2</v>
      </c>
      <c r="Z103" s="3" t="e">
        <f>+#REF!</f>
        <v>#REF!</v>
      </c>
      <c r="AA103" s="3">
        <f>+'Ark1'!H904</f>
        <v>2</v>
      </c>
      <c r="AB103" s="3" t="s">
        <v>7</v>
      </c>
      <c r="AC103">
        <f>+'Ark1'!Q904</f>
        <v>0</v>
      </c>
      <c r="AD103">
        <f>+'Ark1'!R904</f>
        <v>0</v>
      </c>
      <c r="AE103" s="201">
        <f>+'Ark1'!AG904</f>
        <v>0</v>
      </c>
      <c r="AF103" s="1">
        <f>+'Ark1'!S904</f>
        <v>0</v>
      </c>
      <c r="AG103" s="1">
        <f>+'Ark1'!T904</f>
        <v>0</v>
      </c>
      <c r="AH103" s="93">
        <f>+'Ark1'!U904</f>
        <v>0</v>
      </c>
      <c r="AI103" s="11">
        <f>+'Ark1'!W904</f>
        <v>0</v>
      </c>
      <c r="AJ103" s="11">
        <f>+'Ark1'!Y904</f>
        <v>0</v>
      </c>
      <c r="AK103" s="93" t="e">
        <f t="shared" si="7"/>
        <v>#DIV/0!</v>
      </c>
      <c r="AL103" s="11">
        <f>+'Ark1'!AF904</f>
        <v>0</v>
      </c>
      <c r="AM103" s="45"/>
    </row>
    <row r="104" spans="23:40">
      <c r="W104" s="45"/>
      <c r="X104">
        <f>+'Ark1'!C905</f>
        <v>2013</v>
      </c>
      <c r="Y104">
        <f>+'Ark1'!G905</f>
        <v>3</v>
      </c>
      <c r="Z104" s="3" t="e">
        <f>+#REF!</f>
        <v>#REF!</v>
      </c>
      <c r="AA104" s="3">
        <f>+'Ark1'!H905</f>
        <v>1</v>
      </c>
      <c r="AB104" s="3" t="s">
        <v>82</v>
      </c>
      <c r="AC104">
        <f>+'Ark1'!Q905</f>
        <v>0</v>
      </c>
      <c r="AD104">
        <f>+'Ark1'!R905</f>
        <v>0</v>
      </c>
      <c r="AE104" s="201">
        <f>+'Ark1'!AG905</f>
        <v>0</v>
      </c>
      <c r="AF104" s="1">
        <f>+'Ark1'!S905</f>
        <v>0</v>
      </c>
      <c r="AG104" s="1">
        <f>+'Ark1'!T905</f>
        <v>0</v>
      </c>
      <c r="AH104" s="93">
        <f>+'Ark1'!U905</f>
        <v>0</v>
      </c>
      <c r="AI104" s="11">
        <f>+'Ark1'!W905</f>
        <v>0</v>
      </c>
      <c r="AJ104" s="11">
        <f>+'Ark1'!Y905</f>
        <v>0</v>
      </c>
      <c r="AK104" s="93" t="e">
        <f t="shared" si="7"/>
        <v>#DIV/0!</v>
      </c>
      <c r="AL104" s="11">
        <f>+'Ark1'!AF905</f>
        <v>0</v>
      </c>
      <c r="AM104" s="45"/>
    </row>
    <row r="105" spans="23:40">
      <c r="W105" s="45"/>
      <c r="X105">
        <f>+'Ark1'!C906</f>
        <v>2013</v>
      </c>
      <c r="Y105">
        <f>+'Ark1'!G906</f>
        <v>3</v>
      </c>
      <c r="Z105" s="3" t="e">
        <f>+#REF!</f>
        <v>#REF!</v>
      </c>
      <c r="AA105" s="3">
        <f>+'Ark1'!H906</f>
        <v>2</v>
      </c>
      <c r="AB105" s="3" t="s">
        <v>7</v>
      </c>
      <c r="AC105">
        <f>+'Ark1'!Q906</f>
        <v>0</v>
      </c>
      <c r="AD105">
        <f>+'Ark1'!R906</f>
        <v>0</v>
      </c>
      <c r="AE105" s="201">
        <f>+'Ark1'!AG906</f>
        <v>0</v>
      </c>
      <c r="AF105" s="1">
        <f>+'Ark1'!S906</f>
        <v>0</v>
      </c>
      <c r="AG105" s="1">
        <f>+'Ark1'!T906</f>
        <v>0</v>
      </c>
      <c r="AH105" s="93">
        <f>+'Ark1'!U906</f>
        <v>0</v>
      </c>
      <c r="AI105" s="11">
        <f>+'Ark1'!W906</f>
        <v>0</v>
      </c>
      <c r="AJ105" s="11">
        <f>+'Ark1'!Y906</f>
        <v>0</v>
      </c>
      <c r="AK105" s="93" t="e">
        <f t="shared" si="7"/>
        <v>#DIV/0!</v>
      </c>
      <c r="AL105" s="11">
        <f>+'Ark1'!AF906</f>
        <v>0</v>
      </c>
      <c r="AM105" s="45"/>
    </row>
    <row r="106" spans="23:40">
      <c r="W106" s="45"/>
      <c r="X106">
        <f>+'Ark1'!C907</f>
        <v>2013</v>
      </c>
      <c r="Y106">
        <f>+'Ark1'!G907</f>
        <v>4</v>
      </c>
      <c r="Z106" s="3" t="e">
        <f>+#REF!</f>
        <v>#REF!</v>
      </c>
      <c r="AA106" s="3">
        <f>+'Ark1'!H907</f>
        <v>1</v>
      </c>
      <c r="AB106" s="3" t="s">
        <v>82</v>
      </c>
      <c r="AC106">
        <f>+'Ark1'!Q907</f>
        <v>0</v>
      </c>
      <c r="AD106">
        <f>+'Ark1'!R907</f>
        <v>0</v>
      </c>
      <c r="AE106" s="201">
        <f>+'Ark1'!AG907</f>
        <v>0</v>
      </c>
      <c r="AF106" s="1">
        <f>+'Ark1'!S907</f>
        <v>0</v>
      </c>
      <c r="AG106" s="1">
        <f>+'Ark1'!T907</f>
        <v>0</v>
      </c>
      <c r="AH106" s="93">
        <f>+'Ark1'!U907</f>
        <v>0</v>
      </c>
      <c r="AI106" s="11">
        <f>+'Ark1'!W907</f>
        <v>0</v>
      </c>
      <c r="AJ106" s="11">
        <f>+'Ark1'!Y907</f>
        <v>0</v>
      </c>
      <c r="AK106" s="93" t="e">
        <f t="shared" si="7"/>
        <v>#DIV/0!</v>
      </c>
      <c r="AL106" s="11">
        <f>+'Ark1'!AF907</f>
        <v>0</v>
      </c>
      <c r="AM106" s="45"/>
    </row>
    <row r="107" spans="23:40">
      <c r="W107" s="45"/>
      <c r="X107">
        <f>+'Ark1'!C908</f>
        <v>2013</v>
      </c>
      <c r="Y107">
        <f>+'Ark1'!G908</f>
        <v>4</v>
      </c>
      <c r="Z107" s="3" t="e">
        <f>+#REF!</f>
        <v>#REF!</v>
      </c>
      <c r="AA107" s="3">
        <f>+'Ark1'!H908</f>
        <v>2</v>
      </c>
      <c r="AB107" s="3" t="s">
        <v>7</v>
      </c>
      <c r="AC107">
        <f>+'Ark1'!Q908</f>
        <v>0</v>
      </c>
      <c r="AD107">
        <f>+'Ark1'!R908</f>
        <v>0</v>
      </c>
      <c r="AE107" s="201">
        <f>+'Ark1'!AG908</f>
        <v>0</v>
      </c>
      <c r="AF107" s="1">
        <f>+'Ark1'!S908</f>
        <v>0</v>
      </c>
      <c r="AG107" s="1">
        <f>+'Ark1'!T908</f>
        <v>0</v>
      </c>
      <c r="AH107" s="93">
        <f>+'Ark1'!U908</f>
        <v>0</v>
      </c>
      <c r="AI107" s="11">
        <f>+'Ark1'!W908</f>
        <v>0</v>
      </c>
      <c r="AJ107" s="11">
        <f>+'Ark1'!Y908</f>
        <v>0</v>
      </c>
      <c r="AK107" s="93" t="e">
        <f t="shared" si="7"/>
        <v>#DIV/0!</v>
      </c>
      <c r="AL107" s="11">
        <f>+'Ark1'!AF908</f>
        <v>0</v>
      </c>
      <c r="AM107" s="45"/>
    </row>
    <row r="108" spans="23:40">
      <c r="W108" s="45"/>
      <c r="X108" s="52">
        <f>+'Ark1'!C909</f>
        <v>2012</v>
      </c>
      <c r="Y108" s="52">
        <f>+'Ark1'!G909</f>
        <v>1</v>
      </c>
      <c r="Z108" s="53" t="e">
        <f>+#REF!</f>
        <v>#REF!</v>
      </c>
      <c r="AA108" s="53">
        <f>+'Ark1'!H909</f>
        <v>1</v>
      </c>
      <c r="AB108" s="53" t="s">
        <v>82</v>
      </c>
      <c r="AC108" s="52">
        <f>+'Ark1'!Q909</f>
        <v>0</v>
      </c>
      <c r="AD108" s="52">
        <f>+'Ark1'!R909</f>
        <v>0</v>
      </c>
      <c r="AE108" s="183">
        <f>+'Ark1'!AG909</f>
        <v>0</v>
      </c>
      <c r="AF108" s="54">
        <f>+'Ark1'!S909</f>
        <v>0</v>
      </c>
      <c r="AG108" s="54">
        <f>+'Ark1'!T909</f>
        <v>0</v>
      </c>
      <c r="AH108" s="161">
        <f>+'Ark1'!U909</f>
        <v>0</v>
      </c>
      <c r="AI108" s="74">
        <f>+'Ark1'!W909</f>
        <v>0</v>
      </c>
      <c r="AJ108" s="74">
        <f>+'Ark1'!Y909</f>
        <v>0</v>
      </c>
      <c r="AK108" s="161" t="e">
        <f t="shared" si="7"/>
        <v>#DIV/0!</v>
      </c>
      <c r="AL108" s="74">
        <f>+'Ark1'!AF909</f>
        <v>0</v>
      </c>
      <c r="AM108" s="45"/>
    </row>
    <row r="109" spans="23:40">
      <c r="W109" s="45"/>
      <c r="X109" s="52">
        <f>+'Ark1'!C910</f>
        <v>2012</v>
      </c>
      <c r="Y109" s="52">
        <f>+'Ark1'!G910</f>
        <v>1</v>
      </c>
      <c r="Z109" s="53" t="e">
        <f>+#REF!</f>
        <v>#REF!</v>
      </c>
      <c r="AA109" s="53">
        <f>+'Ark1'!H910</f>
        <v>2</v>
      </c>
      <c r="AB109" s="53" t="s">
        <v>7</v>
      </c>
      <c r="AC109" s="52">
        <f>+'Ark1'!Q910</f>
        <v>0</v>
      </c>
      <c r="AD109" s="52">
        <f>+'Ark1'!R910</f>
        <v>0</v>
      </c>
      <c r="AE109" s="183">
        <f>+'Ark1'!AG910</f>
        <v>0</v>
      </c>
      <c r="AF109" s="54">
        <f>+'Ark1'!S910</f>
        <v>0</v>
      </c>
      <c r="AG109" s="54">
        <f>+'Ark1'!T910</f>
        <v>0</v>
      </c>
      <c r="AH109" s="161">
        <f>+'Ark1'!U910</f>
        <v>0</v>
      </c>
      <c r="AI109" s="74">
        <f>+'Ark1'!W910</f>
        <v>0</v>
      </c>
      <c r="AJ109" s="74">
        <f>+'Ark1'!Y910</f>
        <v>0</v>
      </c>
      <c r="AK109" s="161" t="e">
        <f t="shared" si="7"/>
        <v>#DIV/0!</v>
      </c>
      <c r="AL109" s="74">
        <f>+'Ark1'!AF910</f>
        <v>0</v>
      </c>
      <c r="AM109" s="45"/>
    </row>
    <row r="110" spans="23:40">
      <c r="W110" s="45"/>
      <c r="X110" s="52">
        <f>+'Ark1'!C911</f>
        <v>2012</v>
      </c>
      <c r="Y110" s="52">
        <f>+'Ark1'!G911</f>
        <v>2</v>
      </c>
      <c r="Z110" s="53" t="e">
        <f>+#REF!</f>
        <v>#REF!</v>
      </c>
      <c r="AA110" s="53">
        <f>+'Ark1'!H911</f>
        <v>1</v>
      </c>
      <c r="AB110" s="53" t="s">
        <v>82</v>
      </c>
      <c r="AC110" s="52">
        <f>+'Ark1'!Q911</f>
        <v>0</v>
      </c>
      <c r="AD110" s="52">
        <f>+'Ark1'!R911</f>
        <v>0</v>
      </c>
      <c r="AE110" s="183">
        <f>+'Ark1'!AG911</f>
        <v>0</v>
      </c>
      <c r="AF110" s="54">
        <f>+'Ark1'!S911</f>
        <v>0</v>
      </c>
      <c r="AG110" s="54">
        <f>+'Ark1'!T911</f>
        <v>0</v>
      </c>
      <c r="AH110" s="161">
        <f>+'Ark1'!U911</f>
        <v>0</v>
      </c>
      <c r="AI110" s="74">
        <f>+'Ark1'!W911</f>
        <v>0</v>
      </c>
      <c r="AJ110" s="74">
        <f>+'Ark1'!Y911</f>
        <v>0</v>
      </c>
      <c r="AK110" s="161" t="e">
        <f t="shared" si="7"/>
        <v>#DIV/0!</v>
      </c>
      <c r="AL110" s="74">
        <f>+'Ark1'!AF911</f>
        <v>0</v>
      </c>
      <c r="AM110" s="45"/>
    </row>
    <row r="111" spans="23:40">
      <c r="W111" s="45"/>
      <c r="X111" s="52">
        <f>+'Ark1'!C912</f>
        <v>2012</v>
      </c>
      <c r="Y111" s="52">
        <f>+'Ark1'!G912</f>
        <v>2</v>
      </c>
      <c r="Z111" s="53" t="e">
        <f>+#REF!</f>
        <v>#REF!</v>
      </c>
      <c r="AA111" s="53">
        <f>+'Ark1'!H912</f>
        <v>2</v>
      </c>
      <c r="AB111" s="53" t="s">
        <v>7</v>
      </c>
      <c r="AC111" s="52">
        <f>+'Ark1'!Q912</f>
        <v>0</v>
      </c>
      <c r="AD111" s="52">
        <f>+'Ark1'!R912</f>
        <v>0</v>
      </c>
      <c r="AE111" s="183">
        <f>+'Ark1'!AG912</f>
        <v>0</v>
      </c>
      <c r="AF111" s="54">
        <f>+'Ark1'!S912</f>
        <v>0</v>
      </c>
      <c r="AG111" s="54">
        <f>+'Ark1'!T912</f>
        <v>0</v>
      </c>
      <c r="AH111" s="161">
        <f>+'Ark1'!U912</f>
        <v>0</v>
      </c>
      <c r="AI111" s="74">
        <f>+'Ark1'!W912</f>
        <v>0</v>
      </c>
      <c r="AJ111" s="74">
        <f>+'Ark1'!Y912</f>
        <v>0</v>
      </c>
      <c r="AK111" s="161" t="e">
        <f t="shared" si="7"/>
        <v>#DIV/0!</v>
      </c>
      <c r="AL111" s="74">
        <f>+'Ark1'!AF912</f>
        <v>0</v>
      </c>
      <c r="AM111" s="45"/>
    </row>
    <row r="112" spans="23:40">
      <c r="W112" s="45"/>
      <c r="X112" s="52">
        <f>+'Ark1'!C913</f>
        <v>2012</v>
      </c>
      <c r="Y112" s="52">
        <f>+'Ark1'!G913</f>
        <v>3</v>
      </c>
      <c r="Z112" s="53" t="e">
        <f>+#REF!</f>
        <v>#REF!</v>
      </c>
      <c r="AA112" s="53">
        <f>+'Ark1'!H913</f>
        <v>1</v>
      </c>
      <c r="AB112" s="53" t="s">
        <v>82</v>
      </c>
      <c r="AC112" s="52">
        <f>+'Ark1'!Q913</f>
        <v>0</v>
      </c>
      <c r="AD112" s="52">
        <f>+'Ark1'!R913</f>
        <v>0</v>
      </c>
      <c r="AE112" s="183">
        <f>+'Ark1'!AG913</f>
        <v>0</v>
      </c>
      <c r="AF112" s="54">
        <f>+'Ark1'!S913</f>
        <v>0</v>
      </c>
      <c r="AG112" s="54">
        <f>+'Ark1'!T913</f>
        <v>0</v>
      </c>
      <c r="AH112" s="161">
        <f>+'Ark1'!U913</f>
        <v>0</v>
      </c>
      <c r="AI112" s="74">
        <f>+'Ark1'!W913</f>
        <v>0</v>
      </c>
      <c r="AJ112" s="74">
        <f>+'Ark1'!Y913</f>
        <v>0</v>
      </c>
      <c r="AK112" s="161" t="e">
        <f t="shared" si="7"/>
        <v>#DIV/0!</v>
      </c>
      <c r="AL112" s="74">
        <f>+'Ark1'!AF913</f>
        <v>0</v>
      </c>
      <c r="AM112" s="45"/>
    </row>
    <row r="113" spans="23:39">
      <c r="W113" s="45"/>
      <c r="X113" s="52">
        <f>+'Ark1'!C914</f>
        <v>2012</v>
      </c>
      <c r="Y113" s="52">
        <f>+'Ark1'!G914</f>
        <v>3</v>
      </c>
      <c r="Z113" s="53" t="e">
        <f>+#REF!</f>
        <v>#REF!</v>
      </c>
      <c r="AA113" s="53">
        <f>+'Ark1'!H914</f>
        <v>2</v>
      </c>
      <c r="AB113" s="53" t="s">
        <v>7</v>
      </c>
      <c r="AC113" s="52">
        <f>+'Ark1'!Q914</f>
        <v>0</v>
      </c>
      <c r="AD113" s="52">
        <f>+'Ark1'!R914</f>
        <v>0</v>
      </c>
      <c r="AE113" s="183">
        <f>+'Ark1'!AG914</f>
        <v>0</v>
      </c>
      <c r="AF113" s="54">
        <f>+'Ark1'!S914</f>
        <v>0</v>
      </c>
      <c r="AG113" s="54">
        <f>+'Ark1'!T914</f>
        <v>0</v>
      </c>
      <c r="AH113" s="161">
        <f>+'Ark1'!U914</f>
        <v>0</v>
      </c>
      <c r="AI113" s="74">
        <f>+'Ark1'!W914</f>
        <v>0</v>
      </c>
      <c r="AJ113" s="74">
        <f>+'Ark1'!Y914</f>
        <v>0</v>
      </c>
      <c r="AK113" s="161" t="e">
        <f t="shared" si="7"/>
        <v>#DIV/0!</v>
      </c>
      <c r="AL113" s="74">
        <f>+'Ark1'!AF914</f>
        <v>0</v>
      </c>
      <c r="AM113" s="45"/>
    </row>
    <row r="114" spans="23:39">
      <c r="W114" s="45"/>
      <c r="X114" s="52">
        <f>+'Ark1'!C915</f>
        <v>2012</v>
      </c>
      <c r="Y114" s="52">
        <f>+'Ark1'!G915</f>
        <v>4</v>
      </c>
      <c r="Z114" s="53" t="e">
        <f>+#REF!</f>
        <v>#REF!</v>
      </c>
      <c r="AA114" s="53">
        <f>+'Ark1'!H915</f>
        <v>1</v>
      </c>
      <c r="AB114" s="53" t="s">
        <v>82</v>
      </c>
      <c r="AC114" s="52">
        <f>+'Ark1'!Q915</f>
        <v>0</v>
      </c>
      <c r="AD114" s="52">
        <f>+'Ark1'!R915</f>
        <v>0</v>
      </c>
      <c r="AE114" s="183">
        <f>+'Ark1'!AG915</f>
        <v>0</v>
      </c>
      <c r="AF114" s="54">
        <f>+'Ark1'!S915</f>
        <v>0</v>
      </c>
      <c r="AG114" s="54">
        <f>+'Ark1'!T915</f>
        <v>0</v>
      </c>
      <c r="AH114" s="161">
        <f>+'Ark1'!U915</f>
        <v>0</v>
      </c>
      <c r="AI114" s="74">
        <f>+'Ark1'!W915</f>
        <v>0</v>
      </c>
      <c r="AJ114" s="74">
        <f>+'Ark1'!Y915</f>
        <v>0</v>
      </c>
      <c r="AK114" s="161" t="e">
        <f t="shared" si="7"/>
        <v>#DIV/0!</v>
      </c>
      <c r="AL114" s="74">
        <f>+'Ark1'!AF915</f>
        <v>0</v>
      </c>
      <c r="AM114" s="45"/>
    </row>
    <row r="115" spans="23:39">
      <c r="W115" s="45"/>
      <c r="X115" s="52">
        <f>+'Ark1'!C916</f>
        <v>2012</v>
      </c>
      <c r="Y115" s="52">
        <f>+'Ark1'!G916</f>
        <v>4</v>
      </c>
      <c r="Z115" s="53" t="e">
        <f>+#REF!</f>
        <v>#REF!</v>
      </c>
      <c r="AA115" s="53">
        <f>+'Ark1'!H916</f>
        <v>2</v>
      </c>
      <c r="AB115" s="53" t="s">
        <v>7</v>
      </c>
      <c r="AC115" s="52">
        <f>+'Ark1'!Q916</f>
        <v>0</v>
      </c>
      <c r="AD115" s="52">
        <f>+'Ark1'!R916</f>
        <v>0</v>
      </c>
      <c r="AE115" s="183">
        <f>+'Ark1'!AG916</f>
        <v>0</v>
      </c>
      <c r="AF115" s="54">
        <f>+'Ark1'!S916</f>
        <v>0</v>
      </c>
      <c r="AG115" s="54">
        <f>+'Ark1'!T916</f>
        <v>0</v>
      </c>
      <c r="AH115" s="161">
        <f>+'Ark1'!U916</f>
        <v>0</v>
      </c>
      <c r="AI115" s="74">
        <f>+'Ark1'!W916</f>
        <v>0</v>
      </c>
      <c r="AJ115" s="74">
        <f>+'Ark1'!Y916</f>
        <v>0</v>
      </c>
      <c r="AK115" s="161" t="e">
        <f t="shared" si="7"/>
        <v>#DIV/0!</v>
      </c>
      <c r="AL115" s="74">
        <f>+'Ark1'!AF916</f>
        <v>0</v>
      </c>
      <c r="AM115" s="45"/>
    </row>
    <row r="116" spans="23:39">
      <c r="W116" s="45"/>
      <c r="X116">
        <f>+'Ark1'!C917</f>
        <v>2011</v>
      </c>
      <c r="Y116">
        <f>+'Ark1'!G917</f>
        <v>1</v>
      </c>
      <c r="Z116" s="3" t="e">
        <f>+#REF!</f>
        <v>#REF!</v>
      </c>
      <c r="AA116" s="3">
        <f>+'Ark1'!H917</f>
        <v>1</v>
      </c>
      <c r="AB116" s="3" t="s">
        <v>82</v>
      </c>
      <c r="AC116">
        <f>+'Ark1'!Q917</f>
        <v>0</v>
      </c>
      <c r="AD116">
        <f>+'Ark1'!R917</f>
        <v>0</v>
      </c>
      <c r="AE116" s="201">
        <f>+'Ark1'!AG917</f>
        <v>0</v>
      </c>
      <c r="AF116" s="1">
        <f>+'Ark1'!S917</f>
        <v>0</v>
      </c>
      <c r="AG116" s="1">
        <f>+'Ark1'!T917</f>
        <v>0</v>
      </c>
      <c r="AH116" s="93">
        <f>+'Ark1'!U917</f>
        <v>0</v>
      </c>
      <c r="AI116" s="11">
        <f>+'Ark1'!W917</f>
        <v>0</v>
      </c>
      <c r="AJ116" s="11">
        <f>+'Ark1'!Y917</f>
        <v>0</v>
      </c>
      <c r="AK116" s="93" t="e">
        <f t="shared" si="7"/>
        <v>#DIV/0!</v>
      </c>
      <c r="AL116" s="11">
        <f>+'Ark1'!AF917</f>
        <v>0</v>
      </c>
      <c r="AM116" s="45"/>
    </row>
    <row r="117" spans="23:39">
      <c r="W117" s="45"/>
      <c r="X117">
        <f>+'Ark1'!C918</f>
        <v>2011</v>
      </c>
      <c r="Y117">
        <f>+'Ark1'!G918</f>
        <v>1</v>
      </c>
      <c r="Z117" s="3" t="e">
        <f>+#REF!</f>
        <v>#REF!</v>
      </c>
      <c r="AA117" s="3">
        <f>+'Ark1'!H918</f>
        <v>2</v>
      </c>
      <c r="AB117" s="3" t="s">
        <v>7</v>
      </c>
      <c r="AC117">
        <f>+'Ark1'!Q918</f>
        <v>0</v>
      </c>
      <c r="AD117">
        <f>+'Ark1'!R918</f>
        <v>0</v>
      </c>
      <c r="AE117" s="201">
        <f>+'Ark1'!AG918</f>
        <v>0</v>
      </c>
      <c r="AF117" s="1">
        <f>+'Ark1'!S918</f>
        <v>0</v>
      </c>
      <c r="AG117" s="1">
        <f>+'Ark1'!T918</f>
        <v>0</v>
      </c>
      <c r="AH117" s="93">
        <f>+'Ark1'!U918</f>
        <v>0</v>
      </c>
      <c r="AI117" s="11">
        <f>+'Ark1'!W918</f>
        <v>0</v>
      </c>
      <c r="AJ117" s="11">
        <f>+'Ark1'!Y918</f>
        <v>0</v>
      </c>
      <c r="AK117" s="93" t="e">
        <f t="shared" si="7"/>
        <v>#DIV/0!</v>
      </c>
      <c r="AL117" s="11">
        <f>+'Ark1'!AF918</f>
        <v>0</v>
      </c>
      <c r="AM117" s="45"/>
    </row>
    <row r="118" spans="23:39">
      <c r="W118" s="45"/>
      <c r="X118">
        <f>+'Ark1'!C919</f>
        <v>2011</v>
      </c>
      <c r="Y118">
        <f>+'Ark1'!G919</f>
        <v>2</v>
      </c>
      <c r="Z118" s="3" t="e">
        <f>+#REF!</f>
        <v>#REF!</v>
      </c>
      <c r="AA118" s="3">
        <f>+'Ark1'!H919</f>
        <v>1</v>
      </c>
      <c r="AB118" s="3" t="s">
        <v>82</v>
      </c>
      <c r="AC118">
        <f>+'Ark1'!Q919</f>
        <v>0</v>
      </c>
      <c r="AD118">
        <f>+'Ark1'!R919</f>
        <v>0</v>
      </c>
      <c r="AE118" s="201">
        <f>+'Ark1'!AG919</f>
        <v>0</v>
      </c>
      <c r="AF118" s="1">
        <f>+'Ark1'!S919</f>
        <v>0</v>
      </c>
      <c r="AG118" s="1">
        <f>+'Ark1'!T919</f>
        <v>0</v>
      </c>
      <c r="AH118" s="93">
        <f>+'Ark1'!U919</f>
        <v>0</v>
      </c>
      <c r="AI118" s="11">
        <f>+'Ark1'!W919</f>
        <v>0</v>
      </c>
      <c r="AJ118" s="11">
        <f>+'Ark1'!Y919</f>
        <v>0</v>
      </c>
      <c r="AK118" s="93" t="e">
        <f t="shared" si="7"/>
        <v>#DIV/0!</v>
      </c>
      <c r="AL118" s="11">
        <f>+'Ark1'!AF919</f>
        <v>0</v>
      </c>
      <c r="AM118" s="45"/>
    </row>
    <row r="119" spans="23:39">
      <c r="W119" s="45"/>
      <c r="X119">
        <f>+'Ark1'!C920</f>
        <v>2011</v>
      </c>
      <c r="Y119">
        <f>+'Ark1'!G920</f>
        <v>2</v>
      </c>
      <c r="Z119" s="3" t="e">
        <f>+#REF!</f>
        <v>#REF!</v>
      </c>
      <c r="AA119" s="3">
        <f>+'Ark1'!H920</f>
        <v>2</v>
      </c>
      <c r="AB119" s="3" t="s">
        <v>7</v>
      </c>
      <c r="AC119">
        <f>+'Ark1'!Q920</f>
        <v>0</v>
      </c>
      <c r="AD119">
        <f>+'Ark1'!R920</f>
        <v>0</v>
      </c>
      <c r="AE119" s="201">
        <f>+'Ark1'!AG920</f>
        <v>0</v>
      </c>
      <c r="AF119" s="1">
        <f>+'Ark1'!S920</f>
        <v>0</v>
      </c>
      <c r="AG119" s="1">
        <f>+'Ark1'!T920</f>
        <v>0</v>
      </c>
      <c r="AH119" s="93">
        <f>+'Ark1'!U920</f>
        <v>0</v>
      </c>
      <c r="AI119" s="11">
        <f>+'Ark1'!W920</f>
        <v>0</v>
      </c>
      <c r="AJ119" s="11">
        <f>+'Ark1'!Y920</f>
        <v>0</v>
      </c>
      <c r="AK119" s="93" t="e">
        <f t="shared" si="7"/>
        <v>#DIV/0!</v>
      </c>
      <c r="AL119" s="11">
        <f>+'Ark1'!AF920</f>
        <v>0</v>
      </c>
      <c r="AM119" s="45"/>
    </row>
    <row r="120" spans="23:39">
      <c r="W120" s="45"/>
      <c r="X120">
        <f>+'Ark1'!C921</f>
        <v>2011</v>
      </c>
      <c r="Y120">
        <f>+'Ark1'!G921</f>
        <v>3</v>
      </c>
      <c r="Z120" s="3" t="e">
        <f>+#REF!</f>
        <v>#REF!</v>
      </c>
      <c r="AA120" s="3">
        <f>+'Ark1'!H921</f>
        <v>1</v>
      </c>
      <c r="AB120" s="3" t="s">
        <v>82</v>
      </c>
      <c r="AC120">
        <f>+'Ark1'!Q921</f>
        <v>0</v>
      </c>
      <c r="AD120">
        <f>+'Ark1'!R921</f>
        <v>0</v>
      </c>
      <c r="AE120" s="201">
        <f>+'Ark1'!AG921</f>
        <v>0</v>
      </c>
      <c r="AF120" s="1">
        <f>+'Ark1'!S921</f>
        <v>0</v>
      </c>
      <c r="AG120" s="1">
        <f>+'Ark1'!T921</f>
        <v>0</v>
      </c>
      <c r="AH120" s="93">
        <f>+'Ark1'!U921</f>
        <v>0</v>
      </c>
      <c r="AI120" s="11">
        <f>+'Ark1'!W921</f>
        <v>0</v>
      </c>
      <c r="AJ120" s="11">
        <f>+'Ark1'!Y921</f>
        <v>0</v>
      </c>
      <c r="AK120" s="93" t="e">
        <f t="shared" si="7"/>
        <v>#DIV/0!</v>
      </c>
      <c r="AL120" s="11">
        <f>+'Ark1'!AF921</f>
        <v>0</v>
      </c>
      <c r="AM120" s="45"/>
    </row>
    <row r="121" spans="23:39">
      <c r="W121" s="45"/>
      <c r="X121">
        <f>+'Ark1'!C922</f>
        <v>2011</v>
      </c>
      <c r="Y121">
        <f>+'Ark1'!G922</f>
        <v>3</v>
      </c>
      <c r="Z121" s="3" t="e">
        <f>+#REF!</f>
        <v>#REF!</v>
      </c>
      <c r="AA121" s="3">
        <f>+'Ark1'!H922</f>
        <v>2</v>
      </c>
      <c r="AB121" s="3" t="s">
        <v>7</v>
      </c>
      <c r="AC121">
        <f>+'Ark1'!Q922</f>
        <v>0</v>
      </c>
      <c r="AD121">
        <f>+'Ark1'!R922</f>
        <v>0</v>
      </c>
      <c r="AE121" s="201">
        <f>+'Ark1'!AG922</f>
        <v>0</v>
      </c>
      <c r="AF121" s="1">
        <f>+'Ark1'!S922</f>
        <v>0</v>
      </c>
      <c r="AG121" s="1">
        <f>+'Ark1'!T922</f>
        <v>0</v>
      </c>
      <c r="AH121" s="93">
        <f>+'Ark1'!U922</f>
        <v>0</v>
      </c>
      <c r="AI121" s="11">
        <f>+'Ark1'!W922</f>
        <v>0</v>
      </c>
      <c r="AJ121" s="11">
        <f>+'Ark1'!Y922</f>
        <v>0</v>
      </c>
      <c r="AK121" s="93" t="e">
        <f t="shared" si="7"/>
        <v>#DIV/0!</v>
      </c>
      <c r="AL121" s="11">
        <f>+'Ark1'!AF922</f>
        <v>0</v>
      </c>
      <c r="AM121" s="45"/>
    </row>
    <row r="122" spans="23:39">
      <c r="W122" s="45"/>
      <c r="X122">
        <f>+'Ark1'!C923</f>
        <v>2011</v>
      </c>
      <c r="Y122">
        <f>+'Ark1'!G923</f>
        <v>4</v>
      </c>
      <c r="Z122" s="3" t="e">
        <f>+#REF!</f>
        <v>#REF!</v>
      </c>
      <c r="AA122" s="3">
        <f>+'Ark1'!H923</f>
        <v>1</v>
      </c>
      <c r="AB122" s="3" t="s">
        <v>82</v>
      </c>
      <c r="AC122">
        <f>+'Ark1'!Q923</f>
        <v>0</v>
      </c>
      <c r="AD122">
        <f>+'Ark1'!R923</f>
        <v>0</v>
      </c>
      <c r="AE122" s="201">
        <f>+'Ark1'!AG923</f>
        <v>0</v>
      </c>
      <c r="AF122" s="1">
        <f>+'Ark1'!S923</f>
        <v>0</v>
      </c>
      <c r="AG122" s="1">
        <f>+'Ark1'!T923</f>
        <v>0</v>
      </c>
      <c r="AH122" s="93">
        <f>+'Ark1'!U923</f>
        <v>0</v>
      </c>
      <c r="AI122" s="11">
        <f>+'Ark1'!W923</f>
        <v>0</v>
      </c>
      <c r="AJ122" s="11">
        <f>+'Ark1'!Y923</f>
        <v>0</v>
      </c>
      <c r="AK122" s="93" t="e">
        <f t="shared" si="7"/>
        <v>#DIV/0!</v>
      </c>
      <c r="AL122" s="11">
        <f>+'Ark1'!AF923</f>
        <v>0</v>
      </c>
      <c r="AM122" s="45"/>
    </row>
    <row r="123" spans="23:39">
      <c r="W123" s="45"/>
      <c r="X123">
        <f>+'Ark1'!C924</f>
        <v>2011</v>
      </c>
      <c r="Y123">
        <f>+'Ark1'!G924</f>
        <v>4</v>
      </c>
      <c r="Z123" s="3" t="e">
        <f>+#REF!</f>
        <v>#REF!</v>
      </c>
      <c r="AA123" s="3">
        <f>+'Ark1'!H924</f>
        <v>2</v>
      </c>
      <c r="AB123" s="3" t="s">
        <v>7</v>
      </c>
      <c r="AC123">
        <f>+'Ark1'!Q924</f>
        <v>0</v>
      </c>
      <c r="AD123">
        <f>+'Ark1'!R924</f>
        <v>0</v>
      </c>
      <c r="AE123" s="201">
        <f>+'Ark1'!AG924</f>
        <v>0</v>
      </c>
      <c r="AF123" s="1">
        <f>+'Ark1'!S924</f>
        <v>0</v>
      </c>
      <c r="AG123" s="1">
        <f>+'Ark1'!T924</f>
        <v>0</v>
      </c>
      <c r="AH123" s="93">
        <f>+'Ark1'!U924</f>
        <v>0</v>
      </c>
      <c r="AI123" s="11">
        <f>+'Ark1'!W924</f>
        <v>0</v>
      </c>
      <c r="AJ123" s="11">
        <f>+'Ark1'!Y924</f>
        <v>0</v>
      </c>
      <c r="AK123" s="93" t="e">
        <f t="shared" si="7"/>
        <v>#DIV/0!</v>
      </c>
      <c r="AL123" s="11">
        <f>+'Ark1'!AF924</f>
        <v>0</v>
      </c>
      <c r="AM123" s="45"/>
    </row>
    <row r="124" spans="23:39">
      <c r="W124" s="45"/>
      <c r="X124" s="52">
        <f>+'Ark1'!C925</f>
        <v>2010</v>
      </c>
      <c r="Y124" s="52">
        <f>+'Ark1'!G925</f>
        <v>1</v>
      </c>
      <c r="Z124" s="53" t="e">
        <f>+#REF!</f>
        <v>#REF!</v>
      </c>
      <c r="AA124" s="53">
        <f>+'Ark1'!H925</f>
        <v>1</v>
      </c>
      <c r="AB124" s="53" t="s">
        <v>82</v>
      </c>
      <c r="AC124" s="52">
        <f>+'Ark1'!Q925</f>
        <v>0</v>
      </c>
      <c r="AD124" s="52">
        <f>+'Ark1'!R925</f>
        <v>0</v>
      </c>
      <c r="AE124" s="183">
        <f>+'Ark1'!AG925</f>
        <v>0</v>
      </c>
      <c r="AF124" s="54">
        <f>+'Ark1'!S925</f>
        <v>0</v>
      </c>
      <c r="AG124" s="54">
        <f>+'Ark1'!T925</f>
        <v>0</v>
      </c>
      <c r="AH124" s="161">
        <f>+'Ark1'!U925</f>
        <v>0</v>
      </c>
      <c r="AI124" s="74">
        <f>+'Ark1'!W925</f>
        <v>0</v>
      </c>
      <c r="AJ124" s="74">
        <f>+'Ark1'!Y925</f>
        <v>0</v>
      </c>
      <c r="AK124" s="161" t="e">
        <f t="shared" ref="AK124:AK155" si="8">+AH124/AF124</f>
        <v>#DIV/0!</v>
      </c>
      <c r="AL124" s="74">
        <f>+'Ark1'!AF925</f>
        <v>0</v>
      </c>
      <c r="AM124" s="45"/>
    </row>
    <row r="125" spans="23:39">
      <c r="W125" s="45"/>
      <c r="X125" s="52">
        <f>+'Ark1'!C926</f>
        <v>2010</v>
      </c>
      <c r="Y125" s="52">
        <f>+'Ark1'!G926</f>
        <v>1</v>
      </c>
      <c r="Z125" s="53" t="e">
        <f>+#REF!</f>
        <v>#REF!</v>
      </c>
      <c r="AA125" s="53">
        <f>+'Ark1'!H926</f>
        <v>2</v>
      </c>
      <c r="AB125" s="53" t="s">
        <v>7</v>
      </c>
      <c r="AC125" s="52">
        <f>+'Ark1'!Q926</f>
        <v>0</v>
      </c>
      <c r="AD125" s="52">
        <f>+'Ark1'!R926</f>
        <v>0</v>
      </c>
      <c r="AE125" s="183">
        <f>+'Ark1'!AG926</f>
        <v>0</v>
      </c>
      <c r="AF125" s="54">
        <f>+'Ark1'!S926</f>
        <v>0</v>
      </c>
      <c r="AG125" s="54">
        <f>+'Ark1'!T926</f>
        <v>0</v>
      </c>
      <c r="AH125" s="161">
        <f>+'Ark1'!U926</f>
        <v>0</v>
      </c>
      <c r="AI125" s="74">
        <f>+'Ark1'!W926</f>
        <v>0</v>
      </c>
      <c r="AJ125" s="74">
        <f>+'Ark1'!Y926</f>
        <v>0</v>
      </c>
      <c r="AK125" s="161" t="e">
        <f t="shared" si="8"/>
        <v>#DIV/0!</v>
      </c>
      <c r="AL125" s="74">
        <f>+'Ark1'!AF926</f>
        <v>0</v>
      </c>
      <c r="AM125" s="45"/>
    </row>
    <row r="126" spans="23:39">
      <c r="W126" s="45"/>
      <c r="X126" s="52">
        <f>+'Ark1'!C927</f>
        <v>2010</v>
      </c>
      <c r="Y126" s="52">
        <f>+'Ark1'!G927</f>
        <v>2</v>
      </c>
      <c r="Z126" s="53" t="e">
        <f>+#REF!</f>
        <v>#REF!</v>
      </c>
      <c r="AA126" s="53">
        <f>+'Ark1'!H927</f>
        <v>1</v>
      </c>
      <c r="AB126" s="53" t="s">
        <v>82</v>
      </c>
      <c r="AC126" s="52">
        <f>+'Ark1'!Q927</f>
        <v>0</v>
      </c>
      <c r="AD126" s="52">
        <f>+'Ark1'!R927</f>
        <v>0</v>
      </c>
      <c r="AE126" s="183">
        <f>+'Ark1'!AG927</f>
        <v>0</v>
      </c>
      <c r="AF126" s="54">
        <f>+'Ark1'!S927</f>
        <v>0</v>
      </c>
      <c r="AG126" s="54">
        <f>+'Ark1'!T927</f>
        <v>0</v>
      </c>
      <c r="AH126" s="161">
        <f>+'Ark1'!U927</f>
        <v>0</v>
      </c>
      <c r="AI126" s="74">
        <f>+'Ark1'!W927</f>
        <v>0</v>
      </c>
      <c r="AJ126" s="74">
        <f>+'Ark1'!Y927</f>
        <v>0</v>
      </c>
      <c r="AK126" s="161" t="e">
        <f t="shared" si="8"/>
        <v>#DIV/0!</v>
      </c>
      <c r="AL126" s="74">
        <f>+'Ark1'!AF927</f>
        <v>0</v>
      </c>
      <c r="AM126" s="45"/>
    </row>
    <row r="127" spans="23:39">
      <c r="W127" s="45"/>
      <c r="X127" s="52">
        <f>+'Ark1'!C928</f>
        <v>2010</v>
      </c>
      <c r="Y127" s="52">
        <f>+'Ark1'!G928</f>
        <v>2</v>
      </c>
      <c r="Z127" s="53" t="e">
        <f>+#REF!</f>
        <v>#REF!</v>
      </c>
      <c r="AA127" s="53">
        <f>+'Ark1'!H928</f>
        <v>2</v>
      </c>
      <c r="AB127" s="53" t="s">
        <v>7</v>
      </c>
      <c r="AC127" s="52">
        <f>+'Ark1'!Q928</f>
        <v>0</v>
      </c>
      <c r="AD127" s="52">
        <f>+'Ark1'!R928</f>
        <v>0</v>
      </c>
      <c r="AE127" s="183">
        <f>+'Ark1'!AG928</f>
        <v>0</v>
      </c>
      <c r="AF127" s="54">
        <f>+'Ark1'!S928</f>
        <v>0</v>
      </c>
      <c r="AG127" s="54">
        <f>+'Ark1'!T928</f>
        <v>0</v>
      </c>
      <c r="AH127" s="161">
        <f>+'Ark1'!U928</f>
        <v>0</v>
      </c>
      <c r="AI127" s="74">
        <f>+'Ark1'!W928</f>
        <v>0</v>
      </c>
      <c r="AJ127" s="74">
        <f>+'Ark1'!Y928</f>
        <v>0</v>
      </c>
      <c r="AK127" s="161" t="e">
        <f t="shared" si="8"/>
        <v>#DIV/0!</v>
      </c>
      <c r="AL127" s="74">
        <f>+'Ark1'!AF928</f>
        <v>0</v>
      </c>
      <c r="AM127" s="45"/>
    </row>
    <row r="128" spans="23:39">
      <c r="W128" s="45"/>
      <c r="X128" s="52">
        <f>+'Ark1'!C929</f>
        <v>2010</v>
      </c>
      <c r="Y128" s="52">
        <f>+'Ark1'!G929</f>
        <v>3</v>
      </c>
      <c r="Z128" s="53" t="e">
        <f>+#REF!</f>
        <v>#REF!</v>
      </c>
      <c r="AA128" s="53">
        <f>+'Ark1'!H929</f>
        <v>1</v>
      </c>
      <c r="AB128" s="53" t="s">
        <v>82</v>
      </c>
      <c r="AC128" s="52">
        <f>+'Ark1'!Q929</f>
        <v>0</v>
      </c>
      <c r="AD128" s="52">
        <f>+'Ark1'!R929</f>
        <v>0</v>
      </c>
      <c r="AE128" s="183">
        <f>+'Ark1'!AG929</f>
        <v>0</v>
      </c>
      <c r="AF128" s="54">
        <f>+'Ark1'!S929</f>
        <v>0</v>
      </c>
      <c r="AG128" s="54">
        <f>+'Ark1'!T929</f>
        <v>0</v>
      </c>
      <c r="AH128" s="161">
        <f>+'Ark1'!U929</f>
        <v>0</v>
      </c>
      <c r="AI128" s="74">
        <f>+'Ark1'!W929</f>
        <v>0</v>
      </c>
      <c r="AJ128" s="74">
        <f>+'Ark1'!Y929</f>
        <v>0</v>
      </c>
      <c r="AK128" s="161" t="e">
        <f t="shared" si="8"/>
        <v>#DIV/0!</v>
      </c>
      <c r="AL128" s="74">
        <f>+'Ark1'!AF929</f>
        <v>0</v>
      </c>
      <c r="AM128" s="45"/>
    </row>
    <row r="129" spans="23:39">
      <c r="W129" s="45"/>
      <c r="X129" s="52">
        <f>+'Ark1'!C930</f>
        <v>2010</v>
      </c>
      <c r="Y129" s="52">
        <f>+'Ark1'!G930</f>
        <v>3</v>
      </c>
      <c r="Z129" s="53" t="e">
        <f>+#REF!</f>
        <v>#REF!</v>
      </c>
      <c r="AA129" s="53">
        <f>+'Ark1'!H930</f>
        <v>2</v>
      </c>
      <c r="AB129" s="53" t="s">
        <v>7</v>
      </c>
      <c r="AC129" s="52">
        <f>+'Ark1'!Q930</f>
        <v>0</v>
      </c>
      <c r="AD129" s="52">
        <f>+'Ark1'!R930</f>
        <v>0</v>
      </c>
      <c r="AE129" s="183">
        <f>+'Ark1'!AG930</f>
        <v>0</v>
      </c>
      <c r="AF129" s="54">
        <f>+'Ark1'!S930</f>
        <v>0</v>
      </c>
      <c r="AG129" s="54">
        <f>+'Ark1'!T930</f>
        <v>0</v>
      </c>
      <c r="AH129" s="161">
        <f>+'Ark1'!U930</f>
        <v>0</v>
      </c>
      <c r="AI129" s="74">
        <f>+'Ark1'!W930</f>
        <v>0</v>
      </c>
      <c r="AJ129" s="74">
        <f>+'Ark1'!Y930</f>
        <v>0</v>
      </c>
      <c r="AK129" s="161" t="e">
        <f t="shared" si="8"/>
        <v>#DIV/0!</v>
      </c>
      <c r="AL129" s="74">
        <f>+'Ark1'!AF930</f>
        <v>0</v>
      </c>
      <c r="AM129" s="45"/>
    </row>
    <row r="130" spans="23:39">
      <c r="W130" s="45"/>
      <c r="X130" s="52">
        <f>+'Ark1'!C931</f>
        <v>2010</v>
      </c>
      <c r="Y130" s="52">
        <f>+'Ark1'!G931</f>
        <v>4</v>
      </c>
      <c r="Z130" s="53" t="e">
        <f>+#REF!</f>
        <v>#REF!</v>
      </c>
      <c r="AA130" s="53">
        <f>+'Ark1'!H931</f>
        <v>1</v>
      </c>
      <c r="AB130" s="53" t="s">
        <v>82</v>
      </c>
      <c r="AC130" s="52">
        <f>+'Ark1'!Q931</f>
        <v>0</v>
      </c>
      <c r="AD130" s="52">
        <f>+'Ark1'!R931</f>
        <v>0</v>
      </c>
      <c r="AE130" s="183">
        <f>+'Ark1'!AG931</f>
        <v>0</v>
      </c>
      <c r="AF130" s="54">
        <f>+'Ark1'!S931</f>
        <v>0</v>
      </c>
      <c r="AG130" s="54">
        <f>+'Ark1'!T931</f>
        <v>0</v>
      </c>
      <c r="AH130" s="161">
        <f>+'Ark1'!U931</f>
        <v>0</v>
      </c>
      <c r="AI130" s="74">
        <f>+'Ark1'!W931</f>
        <v>0</v>
      </c>
      <c r="AJ130" s="74">
        <f>+'Ark1'!Y931</f>
        <v>0</v>
      </c>
      <c r="AK130" s="161" t="e">
        <f t="shared" si="8"/>
        <v>#DIV/0!</v>
      </c>
      <c r="AL130" s="74">
        <f>+'Ark1'!AF931</f>
        <v>0</v>
      </c>
      <c r="AM130" s="45"/>
    </row>
    <row r="131" spans="23:39">
      <c r="W131" s="45"/>
      <c r="X131" s="52">
        <f>+'Ark1'!C932</f>
        <v>2010</v>
      </c>
      <c r="Y131" s="52">
        <f>+'Ark1'!G932</f>
        <v>4</v>
      </c>
      <c r="Z131" s="53" t="e">
        <f>+#REF!</f>
        <v>#REF!</v>
      </c>
      <c r="AA131" s="53">
        <f>+'Ark1'!H932</f>
        <v>2</v>
      </c>
      <c r="AB131" s="53" t="s">
        <v>7</v>
      </c>
      <c r="AC131" s="52">
        <f>+'Ark1'!Q932</f>
        <v>0</v>
      </c>
      <c r="AD131" s="52">
        <f>+'Ark1'!R932</f>
        <v>0</v>
      </c>
      <c r="AE131" s="183">
        <f>+'Ark1'!AG932</f>
        <v>0</v>
      </c>
      <c r="AF131" s="54">
        <f>+'Ark1'!S932</f>
        <v>0</v>
      </c>
      <c r="AG131" s="54">
        <f>+'Ark1'!T932</f>
        <v>0</v>
      </c>
      <c r="AH131" s="161">
        <f>+'Ark1'!U932</f>
        <v>0</v>
      </c>
      <c r="AI131" s="74">
        <f>+'Ark1'!W932</f>
        <v>0</v>
      </c>
      <c r="AJ131" s="74">
        <f>+'Ark1'!Y932</f>
        <v>0</v>
      </c>
      <c r="AK131" s="161" t="e">
        <f t="shared" si="8"/>
        <v>#DIV/0!</v>
      </c>
      <c r="AL131" s="74">
        <f>+'Ark1'!AF932</f>
        <v>0</v>
      </c>
      <c r="AM131" s="45"/>
    </row>
    <row r="132" spans="23:39">
      <c r="W132" s="45"/>
      <c r="X132">
        <f>+'Ark1'!C933</f>
        <v>2009</v>
      </c>
      <c r="Y132">
        <f>+'Ark1'!G933</f>
        <v>1</v>
      </c>
      <c r="Z132" s="3" t="e">
        <f>+#REF!</f>
        <v>#REF!</v>
      </c>
      <c r="AA132" s="3">
        <f>+'Ark1'!H933</f>
        <v>1</v>
      </c>
      <c r="AB132" s="3" t="s">
        <v>82</v>
      </c>
      <c r="AC132">
        <f>+'Ark1'!Q933</f>
        <v>0</v>
      </c>
      <c r="AD132">
        <f>+'Ark1'!R933</f>
        <v>0</v>
      </c>
      <c r="AE132" s="201">
        <f>+'Ark1'!AG933</f>
        <v>0</v>
      </c>
      <c r="AF132" s="1">
        <f>+'Ark1'!S933</f>
        <v>0</v>
      </c>
      <c r="AG132" s="1">
        <f>+'Ark1'!T933</f>
        <v>0</v>
      </c>
      <c r="AH132" s="93">
        <f>+'Ark1'!U933</f>
        <v>0</v>
      </c>
      <c r="AI132" s="11">
        <f>+'Ark1'!W933</f>
        <v>0</v>
      </c>
      <c r="AJ132" s="11">
        <f>+'Ark1'!Y933</f>
        <v>0</v>
      </c>
      <c r="AK132" s="93" t="e">
        <f t="shared" si="8"/>
        <v>#DIV/0!</v>
      </c>
      <c r="AL132" s="11">
        <f>+'Ark1'!AF933</f>
        <v>0</v>
      </c>
      <c r="AM132" s="45"/>
    </row>
    <row r="133" spans="23:39">
      <c r="W133" s="45"/>
      <c r="X133">
        <f>+'Ark1'!C934</f>
        <v>2009</v>
      </c>
      <c r="Y133">
        <f>+'Ark1'!G934</f>
        <v>1</v>
      </c>
      <c r="Z133" s="3" t="e">
        <f>+#REF!</f>
        <v>#REF!</v>
      </c>
      <c r="AA133" s="3">
        <f>+'Ark1'!H934</f>
        <v>2</v>
      </c>
      <c r="AB133" s="3" t="s">
        <v>7</v>
      </c>
      <c r="AC133">
        <f>+'Ark1'!Q934</f>
        <v>0</v>
      </c>
      <c r="AD133">
        <f>+'Ark1'!R934</f>
        <v>0</v>
      </c>
      <c r="AE133" s="201">
        <f>+'Ark1'!AG934</f>
        <v>0</v>
      </c>
      <c r="AF133" s="1">
        <f>+'Ark1'!S934</f>
        <v>0</v>
      </c>
      <c r="AG133" s="1">
        <f>+'Ark1'!T934</f>
        <v>0</v>
      </c>
      <c r="AH133" s="93">
        <f>+'Ark1'!U934</f>
        <v>0</v>
      </c>
      <c r="AI133" s="11">
        <f>+'Ark1'!W934</f>
        <v>0</v>
      </c>
      <c r="AJ133" s="11">
        <f>+'Ark1'!Y934</f>
        <v>0</v>
      </c>
      <c r="AK133" s="93" t="e">
        <f t="shared" si="8"/>
        <v>#DIV/0!</v>
      </c>
      <c r="AL133" s="11">
        <f>+'Ark1'!AF934</f>
        <v>0</v>
      </c>
      <c r="AM133" s="45"/>
    </row>
    <row r="134" spans="23:39">
      <c r="W134" s="45"/>
      <c r="X134">
        <f>+'Ark1'!C935</f>
        <v>2009</v>
      </c>
      <c r="Y134">
        <f>+'Ark1'!G935</f>
        <v>2</v>
      </c>
      <c r="Z134" s="3" t="e">
        <f>+#REF!</f>
        <v>#REF!</v>
      </c>
      <c r="AA134" s="3">
        <f>+'Ark1'!H935</f>
        <v>1</v>
      </c>
      <c r="AB134" s="3" t="s">
        <v>82</v>
      </c>
      <c r="AC134">
        <f>+'Ark1'!Q935</f>
        <v>0</v>
      </c>
      <c r="AD134">
        <f>+'Ark1'!R935</f>
        <v>0</v>
      </c>
      <c r="AE134" s="201">
        <f>+'Ark1'!AG935</f>
        <v>0</v>
      </c>
      <c r="AF134" s="1">
        <f>+'Ark1'!S935</f>
        <v>0</v>
      </c>
      <c r="AG134" s="1">
        <f>+'Ark1'!T935</f>
        <v>0</v>
      </c>
      <c r="AH134" s="93">
        <f>+'Ark1'!U935</f>
        <v>0</v>
      </c>
      <c r="AI134" s="11">
        <f>+'Ark1'!W935</f>
        <v>0</v>
      </c>
      <c r="AJ134" s="11">
        <f>+'Ark1'!Y935</f>
        <v>0</v>
      </c>
      <c r="AK134" s="93" t="e">
        <f t="shared" si="8"/>
        <v>#DIV/0!</v>
      </c>
      <c r="AL134" s="11">
        <f>+'Ark1'!AF935</f>
        <v>0</v>
      </c>
      <c r="AM134" s="45"/>
    </row>
    <row r="135" spans="23:39">
      <c r="W135" s="45"/>
      <c r="X135">
        <f>+'Ark1'!C936</f>
        <v>2009</v>
      </c>
      <c r="Y135">
        <f>+'Ark1'!G936</f>
        <v>2</v>
      </c>
      <c r="Z135" s="3" t="e">
        <f>+#REF!</f>
        <v>#REF!</v>
      </c>
      <c r="AA135" s="3">
        <f>+'Ark1'!H936</f>
        <v>2</v>
      </c>
      <c r="AB135" s="3" t="s">
        <v>7</v>
      </c>
      <c r="AC135">
        <f>+'Ark1'!Q936</f>
        <v>0</v>
      </c>
      <c r="AD135">
        <f>+'Ark1'!R936</f>
        <v>0</v>
      </c>
      <c r="AE135" s="201">
        <f>+'Ark1'!AG936</f>
        <v>0</v>
      </c>
      <c r="AF135" s="1">
        <f>+'Ark1'!S936</f>
        <v>0</v>
      </c>
      <c r="AG135" s="1">
        <f>+'Ark1'!T936</f>
        <v>0</v>
      </c>
      <c r="AH135" s="93">
        <f>+'Ark1'!U936</f>
        <v>0</v>
      </c>
      <c r="AI135" s="11">
        <f>+'Ark1'!W936</f>
        <v>0</v>
      </c>
      <c r="AJ135" s="11">
        <f>+'Ark1'!Y936</f>
        <v>0</v>
      </c>
      <c r="AK135" s="93" t="e">
        <f t="shared" si="8"/>
        <v>#DIV/0!</v>
      </c>
      <c r="AL135" s="11">
        <f>+'Ark1'!AF936</f>
        <v>0</v>
      </c>
      <c r="AM135" s="45"/>
    </row>
    <row r="136" spans="23:39">
      <c r="W136" s="45"/>
      <c r="X136">
        <f>+'Ark1'!C937</f>
        <v>2009</v>
      </c>
      <c r="Y136">
        <f>+'Ark1'!G937</f>
        <v>3</v>
      </c>
      <c r="Z136" s="3" t="e">
        <f>+#REF!</f>
        <v>#REF!</v>
      </c>
      <c r="AA136" s="3">
        <f>+'Ark1'!H937</f>
        <v>1</v>
      </c>
      <c r="AB136" s="3" t="s">
        <v>82</v>
      </c>
      <c r="AC136">
        <f>+'Ark1'!Q937</f>
        <v>0</v>
      </c>
      <c r="AD136">
        <f>+'Ark1'!R937</f>
        <v>0</v>
      </c>
      <c r="AE136" s="201">
        <f>+'Ark1'!AG937</f>
        <v>0</v>
      </c>
      <c r="AF136" s="1">
        <f>+'Ark1'!S937</f>
        <v>0</v>
      </c>
      <c r="AG136" s="1">
        <f>+'Ark1'!T937</f>
        <v>0</v>
      </c>
      <c r="AH136" s="93">
        <f>+'Ark1'!U937</f>
        <v>0</v>
      </c>
      <c r="AI136" s="11">
        <f>+'Ark1'!W937</f>
        <v>0</v>
      </c>
      <c r="AJ136" s="11">
        <f>+'Ark1'!Y937</f>
        <v>0</v>
      </c>
      <c r="AK136" s="93" t="e">
        <f t="shared" si="8"/>
        <v>#DIV/0!</v>
      </c>
      <c r="AL136" s="11">
        <f>+'Ark1'!AF937</f>
        <v>0</v>
      </c>
      <c r="AM136" s="45"/>
    </row>
    <row r="137" spans="23:39">
      <c r="W137" s="45"/>
      <c r="X137">
        <f>+'Ark1'!C938</f>
        <v>2009</v>
      </c>
      <c r="Y137">
        <f>+'Ark1'!G938</f>
        <v>3</v>
      </c>
      <c r="Z137" s="3" t="e">
        <f>+#REF!</f>
        <v>#REF!</v>
      </c>
      <c r="AA137" s="3">
        <f>+'Ark1'!H938</f>
        <v>2</v>
      </c>
      <c r="AB137" s="3" t="s">
        <v>7</v>
      </c>
      <c r="AC137">
        <f>+'Ark1'!Q938</f>
        <v>0</v>
      </c>
      <c r="AD137">
        <f>+'Ark1'!R938</f>
        <v>0</v>
      </c>
      <c r="AE137" s="201">
        <f>+'Ark1'!AG938</f>
        <v>0</v>
      </c>
      <c r="AF137" s="1">
        <f>+'Ark1'!S938</f>
        <v>0</v>
      </c>
      <c r="AG137" s="1">
        <f>+'Ark1'!T938</f>
        <v>0</v>
      </c>
      <c r="AH137" s="93">
        <f>+'Ark1'!U938</f>
        <v>0</v>
      </c>
      <c r="AI137" s="11">
        <f>+'Ark1'!W938</f>
        <v>0</v>
      </c>
      <c r="AJ137" s="11">
        <f>+'Ark1'!Y938</f>
        <v>0</v>
      </c>
      <c r="AK137" s="93" t="e">
        <f t="shared" si="8"/>
        <v>#DIV/0!</v>
      </c>
      <c r="AL137" s="11">
        <f>+'Ark1'!AF938</f>
        <v>0</v>
      </c>
      <c r="AM137" s="45"/>
    </row>
    <row r="138" spans="23:39">
      <c r="W138" s="45"/>
      <c r="X138">
        <f>+'Ark1'!C939</f>
        <v>2009</v>
      </c>
      <c r="Y138">
        <f>+'Ark1'!G939</f>
        <v>4</v>
      </c>
      <c r="Z138" s="3" t="e">
        <f>+#REF!</f>
        <v>#REF!</v>
      </c>
      <c r="AA138" s="3">
        <f>+'Ark1'!H939</f>
        <v>1</v>
      </c>
      <c r="AB138" s="3" t="s">
        <v>82</v>
      </c>
      <c r="AC138">
        <f>+'Ark1'!Q939</f>
        <v>0</v>
      </c>
      <c r="AD138">
        <f>+'Ark1'!R939</f>
        <v>0</v>
      </c>
      <c r="AE138" s="201">
        <f>+'Ark1'!AG939</f>
        <v>0</v>
      </c>
      <c r="AF138" s="1">
        <f>+'Ark1'!S939</f>
        <v>0</v>
      </c>
      <c r="AG138" s="1">
        <f>+'Ark1'!T939</f>
        <v>0</v>
      </c>
      <c r="AH138" s="93">
        <f>+'Ark1'!U939</f>
        <v>0</v>
      </c>
      <c r="AI138" s="11">
        <f>+'Ark1'!W939</f>
        <v>0</v>
      </c>
      <c r="AJ138" s="11">
        <f>+'Ark1'!Y939</f>
        <v>0</v>
      </c>
      <c r="AK138" s="93" t="e">
        <f t="shared" si="8"/>
        <v>#DIV/0!</v>
      </c>
      <c r="AL138" s="11">
        <f>+'Ark1'!AF939</f>
        <v>0</v>
      </c>
      <c r="AM138" s="45"/>
    </row>
    <row r="139" spans="23:39">
      <c r="W139" s="45"/>
      <c r="X139">
        <f>+'Ark1'!C940</f>
        <v>2009</v>
      </c>
      <c r="Y139">
        <f>+'Ark1'!G940</f>
        <v>4</v>
      </c>
      <c r="Z139" s="3" t="e">
        <f>+#REF!</f>
        <v>#REF!</v>
      </c>
      <c r="AA139" s="3">
        <f>+'Ark1'!H940</f>
        <v>2</v>
      </c>
      <c r="AB139" s="3" t="s">
        <v>7</v>
      </c>
      <c r="AC139">
        <f>+'Ark1'!Q940</f>
        <v>0</v>
      </c>
      <c r="AD139">
        <f>+'Ark1'!R940</f>
        <v>0</v>
      </c>
      <c r="AE139" s="201">
        <f>+'Ark1'!AG940</f>
        <v>0</v>
      </c>
      <c r="AF139" s="1">
        <f>+'Ark1'!S940</f>
        <v>0</v>
      </c>
      <c r="AG139" s="1">
        <f>+'Ark1'!T940</f>
        <v>0</v>
      </c>
      <c r="AH139" s="93">
        <f>+'Ark1'!U940</f>
        <v>0</v>
      </c>
      <c r="AI139" s="11">
        <f>+'Ark1'!W940</f>
        <v>0</v>
      </c>
      <c r="AJ139" s="11">
        <f>+'Ark1'!Y940</f>
        <v>0</v>
      </c>
      <c r="AK139" s="93" t="e">
        <f t="shared" si="8"/>
        <v>#DIV/0!</v>
      </c>
      <c r="AL139" s="11">
        <f>+'Ark1'!AF940</f>
        <v>0</v>
      </c>
      <c r="AM139" s="45"/>
    </row>
    <row r="140" spans="23:39">
      <c r="W140" s="45"/>
      <c r="X140" s="52">
        <f>+'Ark1'!C941</f>
        <v>2008</v>
      </c>
      <c r="Y140" s="52">
        <f>+'Ark1'!G941</f>
        <v>1</v>
      </c>
      <c r="Z140" s="53" t="e">
        <f>+#REF!</f>
        <v>#REF!</v>
      </c>
      <c r="AA140" s="53">
        <f>+'Ark1'!H941</f>
        <v>1</v>
      </c>
      <c r="AB140" s="53" t="s">
        <v>82</v>
      </c>
      <c r="AC140" s="52">
        <f>+'Ark1'!Q941</f>
        <v>0</v>
      </c>
      <c r="AD140" s="52">
        <f>+'Ark1'!R941</f>
        <v>0</v>
      </c>
      <c r="AE140" s="183">
        <f>+'Ark1'!AG941</f>
        <v>0</v>
      </c>
      <c r="AF140" s="54">
        <f>+'Ark1'!S941</f>
        <v>0</v>
      </c>
      <c r="AG140" s="54">
        <f>+'Ark1'!T941</f>
        <v>0</v>
      </c>
      <c r="AH140" s="161">
        <f>+'Ark1'!U941</f>
        <v>0</v>
      </c>
      <c r="AI140" s="74">
        <f>+'Ark1'!W941</f>
        <v>0</v>
      </c>
      <c r="AJ140" s="74">
        <f>+'Ark1'!Y941</f>
        <v>0</v>
      </c>
      <c r="AK140" s="161" t="e">
        <f t="shared" si="8"/>
        <v>#DIV/0!</v>
      </c>
      <c r="AL140" s="74">
        <f>+'Ark1'!AF941</f>
        <v>0</v>
      </c>
      <c r="AM140" s="45"/>
    </row>
    <row r="141" spans="23:39">
      <c r="W141" s="45"/>
      <c r="X141" s="52">
        <f>+'Ark1'!C942</f>
        <v>2008</v>
      </c>
      <c r="Y141" s="52">
        <f>+'Ark1'!G942</f>
        <v>1</v>
      </c>
      <c r="Z141" s="53" t="e">
        <f>+#REF!</f>
        <v>#REF!</v>
      </c>
      <c r="AA141" s="53">
        <f>+'Ark1'!H942</f>
        <v>2</v>
      </c>
      <c r="AB141" s="53" t="s">
        <v>7</v>
      </c>
      <c r="AC141" s="52">
        <f>+'Ark1'!Q942</f>
        <v>0</v>
      </c>
      <c r="AD141" s="52">
        <f>+'Ark1'!R942</f>
        <v>0</v>
      </c>
      <c r="AE141" s="183">
        <f>+'Ark1'!AG942</f>
        <v>0</v>
      </c>
      <c r="AF141" s="54">
        <f>+'Ark1'!S942</f>
        <v>0</v>
      </c>
      <c r="AG141" s="54">
        <f>+'Ark1'!T942</f>
        <v>0</v>
      </c>
      <c r="AH141" s="161">
        <f>+'Ark1'!U942</f>
        <v>0</v>
      </c>
      <c r="AI141" s="74">
        <f>+'Ark1'!W942</f>
        <v>0</v>
      </c>
      <c r="AJ141" s="74">
        <f>+'Ark1'!Y942</f>
        <v>0</v>
      </c>
      <c r="AK141" s="161" t="e">
        <f t="shared" si="8"/>
        <v>#DIV/0!</v>
      </c>
      <c r="AL141" s="74">
        <f>+'Ark1'!AF942</f>
        <v>0</v>
      </c>
      <c r="AM141" s="45"/>
    </row>
    <row r="142" spans="23:39">
      <c r="W142" s="45"/>
      <c r="X142" s="52">
        <f>+'Ark1'!C943</f>
        <v>2008</v>
      </c>
      <c r="Y142" s="52">
        <f>+'Ark1'!G943</f>
        <v>2</v>
      </c>
      <c r="Z142" s="53" t="e">
        <f>+#REF!</f>
        <v>#REF!</v>
      </c>
      <c r="AA142" s="53">
        <f>+'Ark1'!H943</f>
        <v>1</v>
      </c>
      <c r="AB142" s="53" t="s">
        <v>82</v>
      </c>
      <c r="AC142" s="52">
        <f>+'Ark1'!Q943</f>
        <v>0</v>
      </c>
      <c r="AD142" s="52">
        <f>+'Ark1'!R943</f>
        <v>0</v>
      </c>
      <c r="AE142" s="183">
        <f>+'Ark1'!AG943</f>
        <v>0</v>
      </c>
      <c r="AF142" s="54">
        <f>+'Ark1'!S943</f>
        <v>0</v>
      </c>
      <c r="AG142" s="54">
        <f>+'Ark1'!T943</f>
        <v>0</v>
      </c>
      <c r="AH142" s="161">
        <f>+'Ark1'!U943</f>
        <v>0</v>
      </c>
      <c r="AI142" s="74">
        <f>+'Ark1'!W943</f>
        <v>0</v>
      </c>
      <c r="AJ142" s="74">
        <f>+'Ark1'!Y943</f>
        <v>0</v>
      </c>
      <c r="AK142" s="161" t="e">
        <f t="shared" si="8"/>
        <v>#DIV/0!</v>
      </c>
      <c r="AL142" s="74">
        <f>+'Ark1'!AF943</f>
        <v>0</v>
      </c>
      <c r="AM142" s="45"/>
    </row>
    <row r="143" spans="23:39">
      <c r="W143" s="45"/>
      <c r="X143" s="52">
        <f>+'Ark1'!C944</f>
        <v>2008</v>
      </c>
      <c r="Y143" s="52">
        <f>+'Ark1'!G944</f>
        <v>2</v>
      </c>
      <c r="Z143" s="53" t="e">
        <f>+#REF!</f>
        <v>#REF!</v>
      </c>
      <c r="AA143" s="53">
        <f>+'Ark1'!H944</f>
        <v>2</v>
      </c>
      <c r="AB143" s="53" t="s">
        <v>7</v>
      </c>
      <c r="AC143" s="52">
        <f>+'Ark1'!Q944</f>
        <v>0</v>
      </c>
      <c r="AD143" s="52">
        <f>+'Ark1'!R944</f>
        <v>0</v>
      </c>
      <c r="AE143" s="183">
        <f>+'Ark1'!AG944</f>
        <v>0</v>
      </c>
      <c r="AF143" s="54">
        <f>+'Ark1'!S944</f>
        <v>0</v>
      </c>
      <c r="AG143" s="54">
        <f>+'Ark1'!T944</f>
        <v>0</v>
      </c>
      <c r="AH143" s="161">
        <f>+'Ark1'!U944</f>
        <v>0</v>
      </c>
      <c r="AI143" s="74">
        <f>+'Ark1'!W944</f>
        <v>0</v>
      </c>
      <c r="AJ143" s="74">
        <f>+'Ark1'!Y944</f>
        <v>0</v>
      </c>
      <c r="AK143" s="161" t="e">
        <f t="shared" si="8"/>
        <v>#DIV/0!</v>
      </c>
      <c r="AL143" s="74">
        <f>+'Ark1'!AF944</f>
        <v>0</v>
      </c>
      <c r="AM143" s="45"/>
    </row>
    <row r="144" spans="23:39">
      <c r="W144" s="45"/>
      <c r="X144" s="52">
        <f>+'Ark1'!C945</f>
        <v>2008</v>
      </c>
      <c r="Y144" s="52">
        <f>+'Ark1'!G945</f>
        <v>3</v>
      </c>
      <c r="Z144" s="53" t="e">
        <f>+#REF!</f>
        <v>#REF!</v>
      </c>
      <c r="AA144" s="53">
        <f>+'Ark1'!H945</f>
        <v>1</v>
      </c>
      <c r="AB144" s="53" t="s">
        <v>82</v>
      </c>
      <c r="AC144" s="52">
        <f>+'Ark1'!Q945</f>
        <v>0</v>
      </c>
      <c r="AD144" s="52">
        <f>+'Ark1'!R945</f>
        <v>0</v>
      </c>
      <c r="AE144" s="183">
        <f>+'Ark1'!AG945</f>
        <v>0</v>
      </c>
      <c r="AF144" s="54">
        <f>+'Ark1'!S945</f>
        <v>0</v>
      </c>
      <c r="AG144" s="54">
        <f>+'Ark1'!T945</f>
        <v>0</v>
      </c>
      <c r="AH144" s="161">
        <f>+'Ark1'!U945</f>
        <v>0</v>
      </c>
      <c r="AI144" s="74">
        <f>+'Ark1'!W945</f>
        <v>0</v>
      </c>
      <c r="AJ144" s="74">
        <f>+'Ark1'!Y945</f>
        <v>0</v>
      </c>
      <c r="AK144" s="161" t="e">
        <f t="shared" si="8"/>
        <v>#DIV/0!</v>
      </c>
      <c r="AL144" s="74">
        <f>+'Ark1'!AF945</f>
        <v>0</v>
      </c>
      <c r="AM144" s="45"/>
    </row>
    <row r="145" spans="23:39">
      <c r="W145" s="45"/>
      <c r="X145" s="52">
        <f>+'Ark1'!C946</f>
        <v>2008</v>
      </c>
      <c r="Y145" s="52">
        <f>+'Ark1'!G946</f>
        <v>3</v>
      </c>
      <c r="Z145" s="53" t="e">
        <f>+#REF!</f>
        <v>#REF!</v>
      </c>
      <c r="AA145" s="53">
        <f>+'Ark1'!H946</f>
        <v>2</v>
      </c>
      <c r="AB145" s="53" t="s">
        <v>7</v>
      </c>
      <c r="AC145" s="52">
        <f>+'Ark1'!Q946</f>
        <v>0</v>
      </c>
      <c r="AD145" s="52">
        <f>+'Ark1'!R946</f>
        <v>0</v>
      </c>
      <c r="AE145" s="183">
        <f>+'Ark1'!AG946</f>
        <v>0</v>
      </c>
      <c r="AF145" s="54">
        <f>+'Ark1'!S946</f>
        <v>0</v>
      </c>
      <c r="AG145" s="54">
        <f>+'Ark1'!T946</f>
        <v>0</v>
      </c>
      <c r="AH145" s="161">
        <f>+'Ark1'!U946</f>
        <v>0</v>
      </c>
      <c r="AI145" s="74">
        <f>+'Ark1'!W946</f>
        <v>0</v>
      </c>
      <c r="AJ145" s="74">
        <f>+'Ark1'!Y946</f>
        <v>0</v>
      </c>
      <c r="AK145" s="161" t="e">
        <f t="shared" si="8"/>
        <v>#DIV/0!</v>
      </c>
      <c r="AL145" s="74">
        <f>+'Ark1'!AF946</f>
        <v>0</v>
      </c>
      <c r="AM145" s="45"/>
    </row>
    <row r="146" spans="23:39">
      <c r="W146" s="45"/>
      <c r="X146" s="52">
        <f>+'Ark1'!C947</f>
        <v>2008</v>
      </c>
      <c r="Y146" s="52">
        <f>+'Ark1'!G947</f>
        <v>4</v>
      </c>
      <c r="Z146" s="53" t="e">
        <f>+#REF!</f>
        <v>#REF!</v>
      </c>
      <c r="AA146" s="53">
        <f>+'Ark1'!H947</f>
        <v>1</v>
      </c>
      <c r="AB146" s="53" t="s">
        <v>82</v>
      </c>
      <c r="AC146" s="52">
        <f>+'Ark1'!Q947</f>
        <v>0</v>
      </c>
      <c r="AD146" s="52">
        <f>+'Ark1'!R947</f>
        <v>0</v>
      </c>
      <c r="AE146" s="183">
        <f>+'Ark1'!AG947</f>
        <v>0</v>
      </c>
      <c r="AF146" s="54">
        <f>+'Ark1'!S947</f>
        <v>0</v>
      </c>
      <c r="AG146" s="54">
        <f>+'Ark1'!T947</f>
        <v>0</v>
      </c>
      <c r="AH146" s="161">
        <f>+'Ark1'!U947</f>
        <v>0</v>
      </c>
      <c r="AI146" s="74">
        <f>+'Ark1'!W947</f>
        <v>0</v>
      </c>
      <c r="AJ146" s="74">
        <f>+'Ark1'!Y947</f>
        <v>0</v>
      </c>
      <c r="AK146" s="161" t="e">
        <f t="shared" si="8"/>
        <v>#DIV/0!</v>
      </c>
      <c r="AL146" s="74">
        <f>+'Ark1'!AF947</f>
        <v>0</v>
      </c>
      <c r="AM146" s="45"/>
    </row>
    <row r="147" spans="23:39">
      <c r="W147" s="45"/>
      <c r="X147" s="52">
        <f>+'Ark1'!C948</f>
        <v>2008</v>
      </c>
      <c r="Y147" s="52">
        <f>+'Ark1'!G948</f>
        <v>4</v>
      </c>
      <c r="Z147" s="53" t="e">
        <f>+#REF!</f>
        <v>#REF!</v>
      </c>
      <c r="AA147" s="53">
        <f>+'Ark1'!H948</f>
        <v>2</v>
      </c>
      <c r="AB147" s="53" t="s">
        <v>7</v>
      </c>
      <c r="AC147" s="52">
        <f>+'Ark1'!Q948</f>
        <v>0</v>
      </c>
      <c r="AD147" s="52">
        <f>+'Ark1'!R948</f>
        <v>0</v>
      </c>
      <c r="AE147" s="183">
        <f>+'Ark1'!AG948</f>
        <v>0</v>
      </c>
      <c r="AF147" s="54">
        <f>+'Ark1'!S948</f>
        <v>0</v>
      </c>
      <c r="AG147" s="54">
        <f>+'Ark1'!T948</f>
        <v>0</v>
      </c>
      <c r="AH147" s="161">
        <f>+'Ark1'!U948</f>
        <v>0</v>
      </c>
      <c r="AI147" s="74">
        <f>+'Ark1'!W948</f>
        <v>0</v>
      </c>
      <c r="AJ147" s="74">
        <f>+'Ark1'!Y948</f>
        <v>0</v>
      </c>
      <c r="AK147" s="161" t="e">
        <f t="shared" si="8"/>
        <v>#DIV/0!</v>
      </c>
      <c r="AL147" s="74">
        <f>+'Ark1'!AF948</f>
        <v>0</v>
      </c>
      <c r="AM147" s="45"/>
    </row>
    <row r="148" spans="23:39">
      <c r="W148" s="45"/>
      <c r="X148">
        <f>+'Ark1'!C949</f>
        <v>2007</v>
      </c>
      <c r="Y148">
        <f>+'Ark1'!G949</f>
        <v>1</v>
      </c>
      <c r="Z148" t="e">
        <f>+#REF!</f>
        <v>#REF!</v>
      </c>
      <c r="AA148">
        <f>+'Ark1'!H949</f>
        <v>1</v>
      </c>
      <c r="AB148" t="s">
        <v>82</v>
      </c>
      <c r="AC148">
        <f>+'Ark1'!Q949</f>
        <v>0</v>
      </c>
      <c r="AD148">
        <f>+'Ark1'!R949</f>
        <v>0</v>
      </c>
      <c r="AE148" s="93">
        <f>+'Ark1'!AG949</f>
        <v>0</v>
      </c>
      <c r="AF148" s="1">
        <f>+'Ark1'!S949</f>
        <v>0</v>
      </c>
      <c r="AG148" s="1">
        <f>+'Ark1'!T949</f>
        <v>0</v>
      </c>
      <c r="AH148" s="93">
        <f>+'Ark1'!U949</f>
        <v>0</v>
      </c>
      <c r="AI148" s="11">
        <f>+'Ark1'!W949</f>
        <v>0</v>
      </c>
      <c r="AJ148" s="11">
        <f>+'Ark1'!Y949</f>
        <v>0</v>
      </c>
      <c r="AK148" s="93" t="e">
        <f t="shared" si="8"/>
        <v>#DIV/0!</v>
      </c>
      <c r="AL148" s="11">
        <f>+'Ark1'!AF949</f>
        <v>0</v>
      </c>
      <c r="AM148" s="45"/>
    </row>
    <row r="149" spans="23:39">
      <c r="W149" s="45"/>
      <c r="X149">
        <f>+'Ark1'!C950</f>
        <v>2007</v>
      </c>
      <c r="Y149">
        <f>+'Ark1'!G950</f>
        <v>1</v>
      </c>
      <c r="Z149" t="e">
        <f>+#REF!</f>
        <v>#REF!</v>
      </c>
      <c r="AA149">
        <f>+'Ark1'!H950</f>
        <v>2</v>
      </c>
      <c r="AB149" t="s">
        <v>7</v>
      </c>
      <c r="AC149">
        <f>+'Ark1'!Q950</f>
        <v>0</v>
      </c>
      <c r="AD149">
        <f>+'Ark1'!R950</f>
        <v>0</v>
      </c>
      <c r="AE149" s="93">
        <f>+'Ark1'!AG950</f>
        <v>0</v>
      </c>
      <c r="AF149" s="1">
        <f>+'Ark1'!S950</f>
        <v>0</v>
      </c>
      <c r="AG149" s="1">
        <f>+'Ark1'!T950</f>
        <v>0</v>
      </c>
      <c r="AH149" s="93">
        <f>+'Ark1'!U950</f>
        <v>0</v>
      </c>
      <c r="AI149" s="11">
        <f>+'Ark1'!W950</f>
        <v>0</v>
      </c>
      <c r="AJ149" s="11">
        <f>+'Ark1'!Y950</f>
        <v>0</v>
      </c>
      <c r="AK149" s="93" t="e">
        <f t="shared" si="8"/>
        <v>#DIV/0!</v>
      </c>
      <c r="AL149" s="11">
        <f>+'Ark1'!AF950</f>
        <v>0</v>
      </c>
      <c r="AM149" s="45"/>
    </row>
    <row r="150" spans="23:39">
      <c r="W150" s="45"/>
      <c r="X150">
        <f>+'Ark1'!C951</f>
        <v>2007</v>
      </c>
      <c r="Y150">
        <f>+'Ark1'!G951</f>
        <v>2</v>
      </c>
      <c r="Z150" s="3" t="e">
        <f>+#REF!</f>
        <v>#REF!</v>
      </c>
      <c r="AA150" s="3">
        <f>+'Ark1'!H951</f>
        <v>1</v>
      </c>
      <c r="AB150" s="3" t="s">
        <v>82</v>
      </c>
      <c r="AC150">
        <f>+'Ark1'!Q951</f>
        <v>0</v>
      </c>
      <c r="AD150">
        <f>+'Ark1'!R951</f>
        <v>0</v>
      </c>
      <c r="AE150" s="201">
        <f>+'Ark1'!AG951</f>
        <v>0</v>
      </c>
      <c r="AF150" s="1">
        <f>+'Ark1'!S951</f>
        <v>0</v>
      </c>
      <c r="AG150" s="1">
        <f>+'Ark1'!T951</f>
        <v>0</v>
      </c>
      <c r="AH150" s="93">
        <f>+'Ark1'!U951</f>
        <v>0</v>
      </c>
      <c r="AI150" s="11">
        <f>+'Ark1'!W951</f>
        <v>0</v>
      </c>
      <c r="AJ150" s="11">
        <f>+'Ark1'!Y951</f>
        <v>0</v>
      </c>
      <c r="AK150" s="93" t="e">
        <f t="shared" si="8"/>
        <v>#DIV/0!</v>
      </c>
      <c r="AL150" s="11">
        <f>+'Ark1'!AF951</f>
        <v>0</v>
      </c>
      <c r="AM150" s="45"/>
    </row>
    <row r="151" spans="23:39">
      <c r="W151" s="45"/>
      <c r="X151">
        <f>+'Ark1'!C952</f>
        <v>2007</v>
      </c>
      <c r="Y151">
        <f>+'Ark1'!G952</f>
        <v>2</v>
      </c>
      <c r="Z151" s="3" t="e">
        <f>+#REF!</f>
        <v>#REF!</v>
      </c>
      <c r="AA151" s="3">
        <f>+'Ark1'!H952</f>
        <v>2</v>
      </c>
      <c r="AB151" s="3" t="s">
        <v>7</v>
      </c>
      <c r="AC151">
        <f>+'Ark1'!Q952</f>
        <v>0</v>
      </c>
      <c r="AD151">
        <f>+'Ark1'!R952</f>
        <v>0</v>
      </c>
      <c r="AE151" s="201">
        <f>+'Ark1'!AG952</f>
        <v>0</v>
      </c>
      <c r="AF151" s="1">
        <f>+'Ark1'!S952</f>
        <v>0</v>
      </c>
      <c r="AG151" s="1">
        <f>+'Ark1'!T952</f>
        <v>0</v>
      </c>
      <c r="AH151" s="93">
        <f>+'Ark1'!U952</f>
        <v>0</v>
      </c>
      <c r="AI151" s="11">
        <f>+'Ark1'!W952</f>
        <v>0</v>
      </c>
      <c r="AJ151" s="11">
        <f>+'Ark1'!Y952</f>
        <v>0</v>
      </c>
      <c r="AK151" s="93" t="e">
        <f t="shared" si="8"/>
        <v>#DIV/0!</v>
      </c>
      <c r="AL151" s="11">
        <f>+'Ark1'!AF952</f>
        <v>0</v>
      </c>
      <c r="AM151" s="45"/>
    </row>
    <row r="152" spans="23:39">
      <c r="W152" s="45"/>
      <c r="X152">
        <f>+'Ark1'!C953</f>
        <v>2007</v>
      </c>
      <c r="Y152">
        <f>+'Ark1'!G953</f>
        <v>3</v>
      </c>
      <c r="Z152" s="3" t="e">
        <f>+#REF!</f>
        <v>#REF!</v>
      </c>
      <c r="AA152" s="3">
        <f>+'Ark1'!H953</f>
        <v>1</v>
      </c>
      <c r="AB152" s="3" t="s">
        <v>82</v>
      </c>
      <c r="AC152">
        <f>+'Ark1'!Q953</f>
        <v>0</v>
      </c>
      <c r="AD152">
        <f>+'Ark1'!R953</f>
        <v>0</v>
      </c>
      <c r="AE152" s="201">
        <f>+'Ark1'!AG953</f>
        <v>0</v>
      </c>
      <c r="AF152" s="1">
        <f>+'Ark1'!S953</f>
        <v>0</v>
      </c>
      <c r="AG152" s="1">
        <f>+'Ark1'!T953</f>
        <v>0</v>
      </c>
      <c r="AH152" s="93">
        <f>+'Ark1'!U953</f>
        <v>0</v>
      </c>
      <c r="AI152" s="11">
        <f>+'Ark1'!W953</f>
        <v>0</v>
      </c>
      <c r="AJ152" s="11">
        <f>+'Ark1'!Y953</f>
        <v>0</v>
      </c>
      <c r="AK152" s="93" t="e">
        <f t="shared" si="8"/>
        <v>#DIV/0!</v>
      </c>
      <c r="AL152" s="11">
        <f>+'Ark1'!AF953</f>
        <v>0</v>
      </c>
      <c r="AM152" s="45"/>
    </row>
    <row r="153" spans="23:39">
      <c r="W153" s="45"/>
      <c r="X153">
        <f>+'Ark1'!C954</f>
        <v>2007</v>
      </c>
      <c r="Y153">
        <f>+'Ark1'!G954</f>
        <v>3</v>
      </c>
      <c r="Z153" s="3" t="e">
        <f>+#REF!</f>
        <v>#REF!</v>
      </c>
      <c r="AA153" s="3">
        <f>+'Ark1'!H954</f>
        <v>2</v>
      </c>
      <c r="AB153" s="3" t="s">
        <v>7</v>
      </c>
      <c r="AC153">
        <f>+'Ark1'!Q954</f>
        <v>0</v>
      </c>
      <c r="AD153">
        <f>+'Ark1'!R954</f>
        <v>0</v>
      </c>
      <c r="AE153" s="201">
        <f>+'Ark1'!AG954</f>
        <v>0</v>
      </c>
      <c r="AF153" s="1">
        <f>+'Ark1'!S954</f>
        <v>0</v>
      </c>
      <c r="AG153" s="1">
        <f>+'Ark1'!T954</f>
        <v>0</v>
      </c>
      <c r="AH153" s="93">
        <f>+'Ark1'!U954</f>
        <v>0</v>
      </c>
      <c r="AI153" s="11">
        <f>+'Ark1'!W954</f>
        <v>0</v>
      </c>
      <c r="AJ153" s="11">
        <f>+'Ark1'!Y954</f>
        <v>0</v>
      </c>
      <c r="AK153" s="93" t="e">
        <f t="shared" si="8"/>
        <v>#DIV/0!</v>
      </c>
      <c r="AL153" s="11">
        <f>+'Ark1'!AF954</f>
        <v>0</v>
      </c>
      <c r="AM153" s="45"/>
    </row>
    <row r="154" spans="23:39">
      <c r="W154" s="45"/>
      <c r="X154">
        <f>+'Ark1'!C955</f>
        <v>2007</v>
      </c>
      <c r="Y154">
        <f>+'Ark1'!G955</f>
        <v>4</v>
      </c>
      <c r="Z154" s="3" t="e">
        <f>+#REF!</f>
        <v>#REF!</v>
      </c>
      <c r="AA154" s="3">
        <f>+'Ark1'!H955</f>
        <v>1</v>
      </c>
      <c r="AB154" s="3" t="s">
        <v>82</v>
      </c>
      <c r="AC154">
        <f>+'Ark1'!Q955</f>
        <v>0</v>
      </c>
      <c r="AD154">
        <f>+'Ark1'!R955</f>
        <v>0</v>
      </c>
      <c r="AE154" s="201">
        <f>+'Ark1'!AG955</f>
        <v>0</v>
      </c>
      <c r="AF154" s="1">
        <f>+'Ark1'!S955</f>
        <v>0</v>
      </c>
      <c r="AG154" s="1">
        <f>+'Ark1'!T955</f>
        <v>0</v>
      </c>
      <c r="AH154" s="93">
        <f>+'Ark1'!U955</f>
        <v>0</v>
      </c>
      <c r="AI154" s="11">
        <f>+'Ark1'!W955</f>
        <v>0</v>
      </c>
      <c r="AJ154" s="11">
        <f>+'Ark1'!Y955</f>
        <v>0</v>
      </c>
      <c r="AK154" s="93" t="e">
        <f t="shared" si="8"/>
        <v>#DIV/0!</v>
      </c>
      <c r="AL154" s="11">
        <f>+'Ark1'!AF955</f>
        <v>0</v>
      </c>
      <c r="AM154" s="45"/>
    </row>
    <row r="155" spans="23:39">
      <c r="W155" s="45"/>
      <c r="X155">
        <f>+'Ark1'!C956</f>
        <v>2007</v>
      </c>
      <c r="Y155">
        <f>+'Ark1'!G956</f>
        <v>4</v>
      </c>
      <c r="Z155" s="3" t="e">
        <f>+#REF!</f>
        <v>#REF!</v>
      </c>
      <c r="AA155" s="3">
        <f>+'Ark1'!H956</f>
        <v>2</v>
      </c>
      <c r="AB155" s="3" t="s">
        <v>7</v>
      </c>
      <c r="AC155">
        <f>+'Ark1'!Q956</f>
        <v>0</v>
      </c>
      <c r="AD155">
        <f>+'Ark1'!R956</f>
        <v>0</v>
      </c>
      <c r="AE155" s="201">
        <f>+'Ark1'!AG956</f>
        <v>0</v>
      </c>
      <c r="AF155" s="1">
        <f>+'Ark1'!S956</f>
        <v>0</v>
      </c>
      <c r="AG155" s="1">
        <f>+'Ark1'!T956</f>
        <v>0</v>
      </c>
      <c r="AH155" s="93">
        <f>+'Ark1'!U956</f>
        <v>0</v>
      </c>
      <c r="AI155" s="11">
        <f>+'Ark1'!W956</f>
        <v>0</v>
      </c>
      <c r="AJ155" s="11">
        <f>+'Ark1'!Y956</f>
        <v>0</v>
      </c>
      <c r="AK155" s="93" t="e">
        <f t="shared" si="8"/>
        <v>#DIV/0!</v>
      </c>
      <c r="AL155" s="11">
        <f>+'Ark1'!AF956</f>
        <v>0</v>
      </c>
      <c r="AM155" s="45"/>
    </row>
    <row r="156" spans="23:39">
      <c r="W156" s="45"/>
      <c r="X156" s="52">
        <f>+'Ark1'!C957</f>
        <v>2006</v>
      </c>
      <c r="Y156" s="52">
        <f>+'Ark1'!G957</f>
        <v>1</v>
      </c>
      <c r="Z156" s="53" t="e">
        <f>+#REF!</f>
        <v>#REF!</v>
      </c>
      <c r="AA156" s="53">
        <f>+'Ark1'!H957</f>
        <v>1</v>
      </c>
      <c r="AB156" s="53" t="s">
        <v>82</v>
      </c>
      <c r="AC156" s="52">
        <f>+'Ark1'!Q957</f>
        <v>0</v>
      </c>
      <c r="AD156" s="52">
        <f>+'Ark1'!R957</f>
        <v>0</v>
      </c>
      <c r="AE156" s="183">
        <f>+'Ark1'!AG957</f>
        <v>0</v>
      </c>
      <c r="AF156" s="54">
        <f>+'Ark1'!S957</f>
        <v>0</v>
      </c>
      <c r="AG156" s="54">
        <f>+'Ark1'!T957</f>
        <v>0</v>
      </c>
      <c r="AH156" s="161">
        <f>+'Ark1'!U957</f>
        <v>0</v>
      </c>
      <c r="AI156" s="74">
        <f>+'Ark1'!W957</f>
        <v>0</v>
      </c>
      <c r="AJ156" s="74">
        <f>+'Ark1'!Y957</f>
        <v>0</v>
      </c>
      <c r="AK156" s="161" t="e">
        <f t="shared" ref="AK156:AK171" si="9">+AH156/AF156</f>
        <v>#DIV/0!</v>
      </c>
      <c r="AL156" s="74">
        <f>+'Ark1'!AF957</f>
        <v>0</v>
      </c>
      <c r="AM156" s="45"/>
    </row>
    <row r="157" spans="23:39">
      <c r="W157" s="45"/>
      <c r="X157" s="52">
        <f>+'Ark1'!C958</f>
        <v>2006</v>
      </c>
      <c r="Y157" s="52">
        <f>+'Ark1'!G958</f>
        <v>1</v>
      </c>
      <c r="Z157" s="53" t="e">
        <f>+#REF!</f>
        <v>#REF!</v>
      </c>
      <c r="AA157" s="53">
        <f>+'Ark1'!H958</f>
        <v>2</v>
      </c>
      <c r="AB157" s="53" t="s">
        <v>7</v>
      </c>
      <c r="AC157" s="52">
        <f>+'Ark1'!Q958</f>
        <v>0</v>
      </c>
      <c r="AD157" s="52">
        <f>+'Ark1'!R958</f>
        <v>0</v>
      </c>
      <c r="AE157" s="183">
        <f>+'Ark1'!AG958</f>
        <v>0</v>
      </c>
      <c r="AF157" s="54">
        <f>+'Ark1'!S958</f>
        <v>0</v>
      </c>
      <c r="AG157" s="54">
        <f>+'Ark1'!T958</f>
        <v>0</v>
      </c>
      <c r="AH157" s="161">
        <f>+'Ark1'!U958</f>
        <v>0</v>
      </c>
      <c r="AI157" s="74">
        <f>+'Ark1'!W958</f>
        <v>0</v>
      </c>
      <c r="AJ157" s="74">
        <f>+'Ark1'!Y958</f>
        <v>0</v>
      </c>
      <c r="AK157" s="161" t="e">
        <f t="shared" si="9"/>
        <v>#DIV/0!</v>
      </c>
      <c r="AL157" s="74">
        <f>+'Ark1'!AF958</f>
        <v>0</v>
      </c>
      <c r="AM157" s="45"/>
    </row>
    <row r="158" spans="23:39">
      <c r="W158" s="45"/>
      <c r="X158" s="52">
        <f>+'Ark1'!C959</f>
        <v>2006</v>
      </c>
      <c r="Y158" s="52">
        <f>+'Ark1'!G959</f>
        <v>2</v>
      </c>
      <c r="Z158" s="53" t="e">
        <f>+#REF!</f>
        <v>#REF!</v>
      </c>
      <c r="AA158" s="53">
        <f>+'Ark1'!H959</f>
        <v>1</v>
      </c>
      <c r="AB158" s="53" t="s">
        <v>82</v>
      </c>
      <c r="AC158" s="52">
        <f>+'Ark1'!Q959</f>
        <v>0</v>
      </c>
      <c r="AD158" s="52">
        <f>+'Ark1'!R959</f>
        <v>0</v>
      </c>
      <c r="AE158" s="183">
        <f>+'Ark1'!AG959</f>
        <v>0</v>
      </c>
      <c r="AF158" s="54">
        <f>+'Ark1'!S959</f>
        <v>0</v>
      </c>
      <c r="AG158" s="54">
        <f>+'Ark1'!T959</f>
        <v>0</v>
      </c>
      <c r="AH158" s="161">
        <f>+'Ark1'!U959</f>
        <v>0</v>
      </c>
      <c r="AI158" s="74">
        <f>+'Ark1'!W959</f>
        <v>0</v>
      </c>
      <c r="AJ158" s="74">
        <f>+'Ark1'!Y959</f>
        <v>0</v>
      </c>
      <c r="AK158" s="161" t="e">
        <f t="shared" si="9"/>
        <v>#DIV/0!</v>
      </c>
      <c r="AL158" s="74">
        <f>+'Ark1'!AF959</f>
        <v>0</v>
      </c>
      <c r="AM158" s="45"/>
    </row>
    <row r="159" spans="23:39">
      <c r="W159" s="45"/>
      <c r="X159" s="52">
        <f>+'Ark1'!C960</f>
        <v>2006</v>
      </c>
      <c r="Y159" s="52">
        <f>+'Ark1'!G960</f>
        <v>2</v>
      </c>
      <c r="Z159" s="53" t="e">
        <f>+#REF!</f>
        <v>#REF!</v>
      </c>
      <c r="AA159" s="53">
        <f>+'Ark1'!H960</f>
        <v>2</v>
      </c>
      <c r="AB159" s="53" t="s">
        <v>7</v>
      </c>
      <c r="AC159" s="52">
        <f>+'Ark1'!Q960</f>
        <v>0</v>
      </c>
      <c r="AD159" s="52">
        <f>+'Ark1'!R960</f>
        <v>0</v>
      </c>
      <c r="AE159" s="183">
        <f>+'Ark1'!AG960</f>
        <v>0</v>
      </c>
      <c r="AF159" s="54">
        <f>+'Ark1'!S960</f>
        <v>0</v>
      </c>
      <c r="AG159" s="54">
        <f>+'Ark1'!T960</f>
        <v>0</v>
      </c>
      <c r="AH159" s="161">
        <f>+'Ark1'!U960</f>
        <v>0</v>
      </c>
      <c r="AI159" s="74">
        <f>+'Ark1'!W960</f>
        <v>0</v>
      </c>
      <c r="AJ159" s="74">
        <f>+'Ark1'!Y960</f>
        <v>0</v>
      </c>
      <c r="AK159" s="161" t="e">
        <f t="shared" si="9"/>
        <v>#DIV/0!</v>
      </c>
      <c r="AL159" s="74">
        <f>+'Ark1'!AF960</f>
        <v>0</v>
      </c>
      <c r="AM159" s="45"/>
    </row>
    <row r="160" spans="23:39">
      <c r="W160" s="45"/>
      <c r="X160" s="52">
        <f>+'Ark1'!C961</f>
        <v>2006</v>
      </c>
      <c r="Y160" s="52">
        <f>+'Ark1'!G961</f>
        <v>3</v>
      </c>
      <c r="Z160" s="53" t="e">
        <f>+#REF!</f>
        <v>#REF!</v>
      </c>
      <c r="AA160" s="53">
        <f>+'Ark1'!H961</f>
        <v>1</v>
      </c>
      <c r="AB160" s="53" t="s">
        <v>82</v>
      </c>
      <c r="AC160" s="52">
        <f>+'Ark1'!Q961</f>
        <v>0</v>
      </c>
      <c r="AD160" s="52">
        <f>+'Ark1'!R961</f>
        <v>0</v>
      </c>
      <c r="AE160" s="183">
        <f>+'Ark1'!AG961</f>
        <v>0</v>
      </c>
      <c r="AF160" s="54">
        <f>+'Ark1'!S961</f>
        <v>0</v>
      </c>
      <c r="AG160" s="54">
        <f>+'Ark1'!T961</f>
        <v>0</v>
      </c>
      <c r="AH160" s="161">
        <f>+'Ark1'!U961</f>
        <v>0</v>
      </c>
      <c r="AI160" s="74">
        <f>+'Ark1'!W961</f>
        <v>0</v>
      </c>
      <c r="AJ160" s="74">
        <f>+'Ark1'!Y961</f>
        <v>0</v>
      </c>
      <c r="AK160" s="161" t="e">
        <f t="shared" si="9"/>
        <v>#DIV/0!</v>
      </c>
      <c r="AL160" s="74">
        <f>+'Ark1'!AF961</f>
        <v>0</v>
      </c>
      <c r="AM160" s="45"/>
    </row>
    <row r="161" spans="23:46">
      <c r="W161" s="45"/>
      <c r="X161" s="52">
        <f>+'Ark1'!C962</f>
        <v>2006</v>
      </c>
      <c r="Y161" s="52">
        <f>+'Ark1'!G962</f>
        <v>3</v>
      </c>
      <c r="Z161" s="53" t="e">
        <f>+#REF!</f>
        <v>#REF!</v>
      </c>
      <c r="AA161" s="53">
        <f>+'Ark1'!H962</f>
        <v>2</v>
      </c>
      <c r="AB161" s="53" t="s">
        <v>7</v>
      </c>
      <c r="AC161" s="52">
        <f>+'Ark1'!Q962</f>
        <v>0</v>
      </c>
      <c r="AD161" s="52">
        <f>+'Ark1'!R962</f>
        <v>0</v>
      </c>
      <c r="AE161" s="183">
        <f>+'Ark1'!AG962</f>
        <v>0</v>
      </c>
      <c r="AF161" s="54">
        <f>+'Ark1'!S962</f>
        <v>0</v>
      </c>
      <c r="AG161" s="54">
        <f>+'Ark1'!T962</f>
        <v>0</v>
      </c>
      <c r="AH161" s="161">
        <f>+'Ark1'!U962</f>
        <v>0</v>
      </c>
      <c r="AI161" s="74">
        <f>+'Ark1'!W962</f>
        <v>0</v>
      </c>
      <c r="AJ161" s="74">
        <f>+'Ark1'!Y962</f>
        <v>0</v>
      </c>
      <c r="AK161" s="161" t="e">
        <f t="shared" si="9"/>
        <v>#DIV/0!</v>
      </c>
      <c r="AL161" s="74">
        <f>+'Ark1'!AF962</f>
        <v>0</v>
      </c>
      <c r="AM161" s="45"/>
    </row>
    <row r="162" spans="23:46">
      <c r="W162" s="45"/>
      <c r="X162" s="52">
        <f>+'Ark1'!C963</f>
        <v>2006</v>
      </c>
      <c r="Y162" s="52">
        <f>+'Ark1'!G963</f>
        <v>4</v>
      </c>
      <c r="Z162" s="53" t="e">
        <f>+#REF!</f>
        <v>#REF!</v>
      </c>
      <c r="AA162" s="53">
        <f>+'Ark1'!H963</f>
        <v>1</v>
      </c>
      <c r="AB162" s="53" t="s">
        <v>82</v>
      </c>
      <c r="AC162" s="52">
        <f>+'Ark1'!Q963</f>
        <v>0</v>
      </c>
      <c r="AD162" s="52">
        <f>+'Ark1'!R963</f>
        <v>0</v>
      </c>
      <c r="AE162" s="183">
        <f>+'Ark1'!AG963</f>
        <v>0</v>
      </c>
      <c r="AF162" s="54">
        <f>+'Ark1'!S963</f>
        <v>0</v>
      </c>
      <c r="AG162" s="54">
        <f>+'Ark1'!T963</f>
        <v>0</v>
      </c>
      <c r="AH162" s="161">
        <f>+'Ark1'!U963</f>
        <v>0</v>
      </c>
      <c r="AI162" s="74">
        <f>+'Ark1'!W963</f>
        <v>0</v>
      </c>
      <c r="AJ162" s="74">
        <f>+'Ark1'!Y963</f>
        <v>0</v>
      </c>
      <c r="AK162" s="161" t="e">
        <f t="shared" si="9"/>
        <v>#DIV/0!</v>
      </c>
      <c r="AL162" s="74">
        <f>+'Ark1'!AF963</f>
        <v>0</v>
      </c>
      <c r="AM162" s="45"/>
    </row>
    <row r="163" spans="23:46">
      <c r="W163" s="45"/>
      <c r="X163" s="52">
        <f>+'Ark1'!C964</f>
        <v>2006</v>
      </c>
      <c r="Y163" s="52">
        <f>+'Ark1'!G964</f>
        <v>4</v>
      </c>
      <c r="Z163" s="53" t="e">
        <f>+#REF!</f>
        <v>#REF!</v>
      </c>
      <c r="AA163" s="53">
        <f>+'Ark1'!H964</f>
        <v>2</v>
      </c>
      <c r="AB163" s="53" t="s">
        <v>7</v>
      </c>
      <c r="AC163" s="52">
        <f>+'Ark1'!Q964</f>
        <v>0</v>
      </c>
      <c r="AD163" s="52">
        <f>+'Ark1'!R964</f>
        <v>0</v>
      </c>
      <c r="AE163" s="183">
        <f>+'Ark1'!AG964</f>
        <v>0</v>
      </c>
      <c r="AF163" s="54">
        <f>+'Ark1'!S964</f>
        <v>0</v>
      </c>
      <c r="AG163" s="54">
        <f>+'Ark1'!T964</f>
        <v>0</v>
      </c>
      <c r="AH163" s="161">
        <f>+'Ark1'!U964</f>
        <v>0</v>
      </c>
      <c r="AI163" s="74">
        <f>+'Ark1'!W964</f>
        <v>0</v>
      </c>
      <c r="AJ163" s="74">
        <f>+'Ark1'!Y964</f>
        <v>0</v>
      </c>
      <c r="AK163" s="161" t="e">
        <f t="shared" si="9"/>
        <v>#DIV/0!</v>
      </c>
      <c r="AL163" s="74">
        <f>+'Ark1'!AF964</f>
        <v>0</v>
      </c>
      <c r="AM163" s="45"/>
    </row>
    <row r="164" spans="23:46">
      <c r="W164" s="45"/>
      <c r="X164">
        <f>+'Ark1'!C965</f>
        <v>2005</v>
      </c>
      <c r="Y164">
        <f>+'Ark1'!G965</f>
        <v>1</v>
      </c>
      <c r="Z164" t="e">
        <f>+#REF!</f>
        <v>#REF!</v>
      </c>
      <c r="AA164">
        <f>+'Ark1'!H965</f>
        <v>1</v>
      </c>
      <c r="AB164" t="s">
        <v>82</v>
      </c>
      <c r="AC164">
        <f>+'Ark1'!Q965</f>
        <v>0</v>
      </c>
      <c r="AD164">
        <f>+'Ark1'!R965</f>
        <v>0</v>
      </c>
      <c r="AE164" s="93">
        <f>+'Ark1'!AG965</f>
        <v>0</v>
      </c>
      <c r="AF164" s="1">
        <f>+'Ark1'!S965</f>
        <v>0</v>
      </c>
      <c r="AG164" s="1">
        <f>+'Ark1'!T965</f>
        <v>0</v>
      </c>
      <c r="AH164" s="93">
        <f>+'Ark1'!U965</f>
        <v>0</v>
      </c>
      <c r="AI164" s="11">
        <f>+'Ark1'!W965</f>
        <v>0</v>
      </c>
      <c r="AJ164" s="11">
        <f>+'Ark1'!Y965</f>
        <v>0</v>
      </c>
      <c r="AK164" s="93" t="e">
        <f t="shared" si="9"/>
        <v>#DIV/0!</v>
      </c>
      <c r="AL164" s="11">
        <f>+'Ark1'!AF965</f>
        <v>0</v>
      </c>
      <c r="AM164" s="45"/>
    </row>
    <row r="165" spans="23:46">
      <c r="W165" s="45"/>
      <c r="X165">
        <f>+'Ark1'!C966</f>
        <v>2005</v>
      </c>
      <c r="Y165">
        <f>+'Ark1'!G966</f>
        <v>1</v>
      </c>
      <c r="Z165" t="e">
        <f>+#REF!</f>
        <v>#REF!</v>
      </c>
      <c r="AA165">
        <f>+'Ark1'!H966</f>
        <v>2</v>
      </c>
      <c r="AB165" t="s">
        <v>7</v>
      </c>
      <c r="AC165">
        <f>+'Ark1'!Q966</f>
        <v>0</v>
      </c>
      <c r="AD165">
        <f>+'Ark1'!R966</f>
        <v>0</v>
      </c>
      <c r="AE165" s="93">
        <f>+'Ark1'!AG966</f>
        <v>0</v>
      </c>
      <c r="AF165" s="1">
        <f>+'Ark1'!S966</f>
        <v>0</v>
      </c>
      <c r="AG165" s="1">
        <f>+'Ark1'!T966</f>
        <v>0</v>
      </c>
      <c r="AH165" s="93">
        <f>+'Ark1'!U966</f>
        <v>0</v>
      </c>
      <c r="AI165" s="11">
        <f>+'Ark1'!W966</f>
        <v>0</v>
      </c>
      <c r="AJ165" s="11">
        <f>+'Ark1'!Y966</f>
        <v>0</v>
      </c>
      <c r="AK165" s="93" t="e">
        <f t="shared" si="9"/>
        <v>#DIV/0!</v>
      </c>
      <c r="AL165" s="11">
        <f>+'Ark1'!AF966</f>
        <v>0</v>
      </c>
      <c r="AM165" s="45"/>
    </row>
    <row r="166" spans="23:46">
      <c r="W166" s="45"/>
      <c r="X166">
        <f>+'Ark1'!C967</f>
        <v>2005</v>
      </c>
      <c r="Y166">
        <f>+'Ark1'!G967</f>
        <v>2</v>
      </c>
      <c r="Z166" s="3" t="e">
        <f>+#REF!</f>
        <v>#REF!</v>
      </c>
      <c r="AA166" s="3">
        <f>+'Ark1'!H967</f>
        <v>1</v>
      </c>
      <c r="AB166" s="3" t="s">
        <v>82</v>
      </c>
      <c r="AC166">
        <f>+'Ark1'!Q967</f>
        <v>0</v>
      </c>
      <c r="AD166">
        <f>+'Ark1'!R967</f>
        <v>0</v>
      </c>
      <c r="AE166" s="201">
        <f>+'Ark1'!AG967</f>
        <v>0</v>
      </c>
      <c r="AF166" s="1">
        <f>+'Ark1'!S967</f>
        <v>0</v>
      </c>
      <c r="AG166" s="1">
        <f>+'Ark1'!T967</f>
        <v>0</v>
      </c>
      <c r="AH166" s="93">
        <f>+'Ark1'!U967</f>
        <v>0</v>
      </c>
      <c r="AI166" s="11">
        <f>+'Ark1'!W967</f>
        <v>0</v>
      </c>
      <c r="AJ166" s="11">
        <f>+'Ark1'!Y967</f>
        <v>0</v>
      </c>
      <c r="AK166" s="93" t="e">
        <f t="shared" si="9"/>
        <v>#DIV/0!</v>
      </c>
      <c r="AL166" s="11">
        <f>+'Ark1'!AF967</f>
        <v>0</v>
      </c>
      <c r="AM166" s="45"/>
    </row>
    <row r="167" spans="23:46">
      <c r="W167" s="45"/>
      <c r="X167">
        <f>+'Ark1'!C968</f>
        <v>2005</v>
      </c>
      <c r="Y167">
        <f>+'Ark1'!G968</f>
        <v>2</v>
      </c>
      <c r="Z167" s="3" t="e">
        <f>+#REF!</f>
        <v>#REF!</v>
      </c>
      <c r="AA167" s="3">
        <f>+'Ark1'!H968</f>
        <v>2</v>
      </c>
      <c r="AB167" s="3" t="s">
        <v>7</v>
      </c>
      <c r="AC167">
        <f>+'Ark1'!Q968</f>
        <v>0</v>
      </c>
      <c r="AD167">
        <f>+'Ark1'!R968</f>
        <v>0</v>
      </c>
      <c r="AE167" s="201">
        <f>+'Ark1'!AG968</f>
        <v>0</v>
      </c>
      <c r="AF167" s="1">
        <f>+'Ark1'!S968</f>
        <v>0</v>
      </c>
      <c r="AG167" s="1">
        <f>+'Ark1'!T968</f>
        <v>0</v>
      </c>
      <c r="AH167" s="93">
        <f>+'Ark1'!U968</f>
        <v>0</v>
      </c>
      <c r="AI167" s="11">
        <f>+'Ark1'!W968</f>
        <v>0</v>
      </c>
      <c r="AJ167" s="11">
        <f>+'Ark1'!Y968</f>
        <v>0</v>
      </c>
      <c r="AK167" s="93" t="e">
        <f t="shared" si="9"/>
        <v>#DIV/0!</v>
      </c>
      <c r="AL167" s="11">
        <f>+'Ark1'!AF968</f>
        <v>0</v>
      </c>
      <c r="AM167" s="45"/>
    </row>
    <row r="168" spans="23:46">
      <c r="W168" s="45"/>
      <c r="X168">
        <f>+'Ark1'!C969</f>
        <v>2005</v>
      </c>
      <c r="Y168">
        <f>+'Ark1'!G969</f>
        <v>3</v>
      </c>
      <c r="Z168" s="3" t="e">
        <f>+#REF!</f>
        <v>#REF!</v>
      </c>
      <c r="AA168" s="3">
        <f>+'Ark1'!H969</f>
        <v>1</v>
      </c>
      <c r="AB168" s="3" t="s">
        <v>82</v>
      </c>
      <c r="AC168">
        <f>+'Ark1'!Q969</f>
        <v>0</v>
      </c>
      <c r="AD168">
        <f>+'Ark1'!R969</f>
        <v>0</v>
      </c>
      <c r="AE168" s="201">
        <f>+'Ark1'!AG969</f>
        <v>0</v>
      </c>
      <c r="AF168" s="1">
        <f>+'Ark1'!S969</f>
        <v>0</v>
      </c>
      <c r="AG168" s="1">
        <f>+'Ark1'!T969</f>
        <v>0</v>
      </c>
      <c r="AH168" s="93">
        <f>+'Ark1'!U969</f>
        <v>0</v>
      </c>
      <c r="AI168" s="11">
        <f>+'Ark1'!W969</f>
        <v>0</v>
      </c>
      <c r="AJ168" s="11">
        <f>+'Ark1'!Y969</f>
        <v>0</v>
      </c>
      <c r="AK168" s="93" t="e">
        <f t="shared" si="9"/>
        <v>#DIV/0!</v>
      </c>
      <c r="AL168" s="11">
        <f>+'Ark1'!AF969</f>
        <v>0</v>
      </c>
      <c r="AM168" s="45"/>
    </row>
    <row r="169" spans="23:46">
      <c r="W169" s="45"/>
      <c r="X169">
        <f>+'Ark1'!C970</f>
        <v>2005</v>
      </c>
      <c r="Y169">
        <f>+'Ark1'!G970</f>
        <v>3</v>
      </c>
      <c r="Z169" s="3" t="e">
        <f>+#REF!</f>
        <v>#REF!</v>
      </c>
      <c r="AA169" s="3">
        <f>+'Ark1'!H970</f>
        <v>2</v>
      </c>
      <c r="AB169" s="3" t="s">
        <v>7</v>
      </c>
      <c r="AC169">
        <f>+'Ark1'!Q970</f>
        <v>0</v>
      </c>
      <c r="AD169">
        <f>+'Ark1'!R970</f>
        <v>0</v>
      </c>
      <c r="AE169" s="201">
        <f>+'Ark1'!AG970</f>
        <v>0</v>
      </c>
      <c r="AF169" s="1">
        <f>+'Ark1'!S970</f>
        <v>0</v>
      </c>
      <c r="AG169" s="1">
        <f>+'Ark1'!T970</f>
        <v>0</v>
      </c>
      <c r="AH169" s="93">
        <f>+'Ark1'!U970</f>
        <v>0</v>
      </c>
      <c r="AI169" s="11">
        <f>+'Ark1'!W970</f>
        <v>0</v>
      </c>
      <c r="AJ169" s="11">
        <f>+'Ark1'!Y970</f>
        <v>0</v>
      </c>
      <c r="AK169" s="93" t="e">
        <f t="shared" si="9"/>
        <v>#DIV/0!</v>
      </c>
      <c r="AL169" s="11">
        <f>+'Ark1'!AF970</f>
        <v>0</v>
      </c>
      <c r="AM169" s="45"/>
    </row>
    <row r="170" spans="23:46">
      <c r="W170" s="45"/>
      <c r="X170">
        <f>+'Ark1'!C971</f>
        <v>2005</v>
      </c>
      <c r="Y170">
        <f>+'Ark1'!G971</f>
        <v>4</v>
      </c>
      <c r="Z170" s="3" t="e">
        <f>+#REF!</f>
        <v>#REF!</v>
      </c>
      <c r="AA170" s="3">
        <f>+'Ark1'!H971</f>
        <v>1</v>
      </c>
      <c r="AB170" s="3" t="s">
        <v>82</v>
      </c>
      <c r="AC170">
        <f>+'Ark1'!Q971</f>
        <v>0</v>
      </c>
      <c r="AD170">
        <f>+'Ark1'!R971</f>
        <v>0</v>
      </c>
      <c r="AE170" s="201">
        <f>+'Ark1'!AG971</f>
        <v>0</v>
      </c>
      <c r="AF170" s="1">
        <f>+'Ark1'!S971</f>
        <v>0</v>
      </c>
      <c r="AG170" s="1">
        <f>+'Ark1'!T971</f>
        <v>0</v>
      </c>
      <c r="AH170" s="93">
        <f>+'Ark1'!U971</f>
        <v>0</v>
      </c>
      <c r="AI170" s="11">
        <f>+'Ark1'!W971</f>
        <v>0</v>
      </c>
      <c r="AJ170" s="11">
        <f>+'Ark1'!Y971</f>
        <v>0</v>
      </c>
      <c r="AK170" s="93" t="e">
        <f t="shared" si="9"/>
        <v>#DIV/0!</v>
      </c>
      <c r="AL170" s="11">
        <f>+'Ark1'!AF971</f>
        <v>0</v>
      </c>
      <c r="AM170" s="45"/>
    </row>
    <row r="171" spans="23:46">
      <c r="W171" s="45"/>
      <c r="X171">
        <f>+'Ark1'!C972</f>
        <v>2005</v>
      </c>
      <c r="Y171">
        <f>+'Ark1'!G972</f>
        <v>4</v>
      </c>
      <c r="Z171" s="3" t="e">
        <f>+#REF!</f>
        <v>#REF!</v>
      </c>
      <c r="AA171" s="3">
        <f>+'Ark1'!H972</f>
        <v>2</v>
      </c>
      <c r="AB171" s="3" t="s">
        <v>7</v>
      </c>
      <c r="AC171">
        <f>+'Ark1'!Q972</f>
        <v>0</v>
      </c>
      <c r="AD171">
        <f>+'Ark1'!R972</f>
        <v>0</v>
      </c>
      <c r="AE171" s="201">
        <f>+'Ark1'!AG972</f>
        <v>0</v>
      </c>
      <c r="AF171" s="1">
        <f>+'Ark1'!S972</f>
        <v>0</v>
      </c>
      <c r="AG171" s="1">
        <f>+'Ark1'!T972</f>
        <v>0</v>
      </c>
      <c r="AH171" s="93">
        <f>+'Ark1'!U972</f>
        <v>0</v>
      </c>
      <c r="AI171" s="11">
        <f>+'Ark1'!W972</f>
        <v>0</v>
      </c>
      <c r="AJ171" s="11">
        <f>+'Ark1'!Y972</f>
        <v>0</v>
      </c>
      <c r="AK171" s="93" t="e">
        <f t="shared" si="9"/>
        <v>#DIV/0!</v>
      </c>
      <c r="AL171" s="11">
        <f>+'Ark1'!AF972</f>
        <v>0</v>
      </c>
      <c r="AM171" s="45"/>
    </row>
    <row r="172" spans="23:46">
      <c r="W172" s="45"/>
      <c r="X172" s="45"/>
      <c r="Y172" s="45"/>
      <c r="Z172" s="45"/>
      <c r="AA172" s="45"/>
      <c r="AB172" s="45"/>
      <c r="AC172" s="45"/>
      <c r="AD172" s="45"/>
      <c r="AE172" s="90"/>
      <c r="AF172" s="45"/>
      <c r="AG172" s="45"/>
      <c r="AH172" s="90"/>
      <c r="AI172" s="71"/>
      <c r="AJ172" s="71"/>
      <c r="AK172" s="90"/>
      <c r="AL172" s="71"/>
      <c r="AM172" s="45"/>
    </row>
    <row r="173" spans="23:46">
      <c r="W173" s="45"/>
      <c r="X173" s="45"/>
      <c r="Y173" s="45"/>
      <c r="Z173" s="45"/>
      <c r="AA173" s="45"/>
      <c r="AB173" s="45"/>
      <c r="AC173" s="45"/>
      <c r="AD173" s="45"/>
      <c r="AE173" s="90"/>
      <c r="AF173" s="45"/>
      <c r="AG173" s="45"/>
      <c r="AH173" s="90"/>
      <c r="AI173" s="71"/>
      <c r="AJ173" s="71"/>
      <c r="AK173" s="90"/>
      <c r="AL173" s="71"/>
      <c r="AM173" s="45"/>
    </row>
    <row r="174" spans="23:46">
      <c r="AC174" s="14"/>
      <c r="AD174" s="14"/>
      <c r="AE174" s="163"/>
      <c r="AF174" s="3"/>
      <c r="AG174" s="3"/>
      <c r="AM174" s="1"/>
      <c r="AN174" s="1"/>
      <c r="AO174" s="1"/>
      <c r="AP174" s="1"/>
      <c r="AQ174" s="1"/>
      <c r="AR174" s="1"/>
      <c r="AS174" s="1"/>
    </row>
    <row r="175" spans="23:46">
      <c r="AC175" s="14"/>
      <c r="AD175" s="14"/>
      <c r="AE175" s="163"/>
      <c r="AF175" s="3"/>
      <c r="AG175" s="3"/>
      <c r="AM175" s="1"/>
      <c r="AN175" s="1"/>
      <c r="AO175" s="1"/>
      <c r="AP175" s="1"/>
      <c r="AQ175" s="1"/>
      <c r="AR175" s="1"/>
      <c r="AS175" s="1"/>
      <c r="AT175" s="14"/>
    </row>
    <row r="176" spans="23:46">
      <c r="AC176" s="14"/>
      <c r="AD176" s="14"/>
      <c r="AE176" s="163"/>
      <c r="AF176" s="3"/>
      <c r="AG176" s="3"/>
      <c r="AM176" s="1"/>
      <c r="AN176" s="1"/>
      <c r="AO176" s="1"/>
      <c r="AP176" s="1"/>
      <c r="AQ176" s="1"/>
      <c r="AR176" s="1"/>
      <c r="AS176" s="1"/>
      <c r="AT176" s="14"/>
    </row>
    <row r="177" spans="29:46">
      <c r="AC177" s="14"/>
      <c r="AD177" s="14"/>
      <c r="AE177" s="163"/>
      <c r="AF177" s="3"/>
      <c r="AG177" s="3"/>
      <c r="AM177" s="1"/>
      <c r="AN177" s="1"/>
      <c r="AO177" s="1"/>
      <c r="AP177" s="1"/>
      <c r="AQ177" s="1"/>
      <c r="AR177" s="1"/>
      <c r="AS177" s="1"/>
      <c r="AT177" s="14"/>
    </row>
    <row r="178" spans="29:46">
      <c r="AC178" s="14"/>
      <c r="AD178" s="14"/>
      <c r="AE178" s="163"/>
      <c r="AF178" s="3"/>
      <c r="AG178" s="3"/>
      <c r="AM178" s="1"/>
      <c r="AN178" s="1"/>
      <c r="AO178" s="1"/>
      <c r="AP178" s="1"/>
      <c r="AQ178" s="1"/>
      <c r="AR178" s="1"/>
      <c r="AS178" s="1"/>
      <c r="AT178" s="14"/>
    </row>
    <row r="179" spans="29:46">
      <c r="AC179" s="14"/>
      <c r="AD179" s="14"/>
      <c r="AE179" s="163"/>
      <c r="AF179" s="3"/>
      <c r="AG179" s="3"/>
      <c r="AM179" s="1"/>
      <c r="AN179" s="1"/>
      <c r="AO179" s="1"/>
      <c r="AP179" s="1"/>
      <c r="AQ179" s="1"/>
      <c r="AR179" s="1"/>
      <c r="AS179" s="1"/>
      <c r="AT179" s="14"/>
    </row>
    <row r="180" spans="29:46">
      <c r="AC180" s="14"/>
      <c r="AD180" s="14"/>
      <c r="AE180" s="163"/>
      <c r="AF180" s="3"/>
      <c r="AG180" s="3"/>
      <c r="AM180" s="1"/>
      <c r="AN180" s="1"/>
      <c r="AO180" s="1"/>
      <c r="AP180" s="1"/>
      <c r="AQ180" s="1"/>
      <c r="AR180" s="1"/>
      <c r="AS180" s="1"/>
      <c r="AT180" s="14"/>
    </row>
    <row r="181" spans="29:46">
      <c r="AC181" s="14"/>
      <c r="AD181" s="14"/>
      <c r="AE181" s="163"/>
      <c r="AF181" s="3"/>
      <c r="AG181" s="3"/>
      <c r="AM181" s="1"/>
      <c r="AN181" s="1"/>
      <c r="AO181" s="1"/>
      <c r="AP181" s="1"/>
      <c r="AQ181" s="1"/>
      <c r="AR181" s="1"/>
      <c r="AS181" s="1"/>
      <c r="AT181" s="14"/>
    </row>
    <row r="182" spans="29:46">
      <c r="AC182" s="14"/>
      <c r="AD182" s="14"/>
      <c r="AE182" s="163"/>
      <c r="AF182" s="3"/>
      <c r="AG182" s="3"/>
      <c r="AM182" s="1"/>
      <c r="AN182" s="1"/>
      <c r="AO182" s="1"/>
      <c r="AP182" s="1"/>
      <c r="AQ182" s="1"/>
      <c r="AR182" s="1"/>
      <c r="AS182" s="1"/>
      <c r="AT182" s="14"/>
    </row>
    <row r="183" spans="29:46">
      <c r="AC183" s="14"/>
      <c r="AD183" s="14"/>
      <c r="AE183" s="163"/>
      <c r="AF183" s="3"/>
      <c r="AG183" s="3"/>
      <c r="AM183" s="1"/>
      <c r="AN183" s="1"/>
      <c r="AO183" s="1"/>
      <c r="AP183" s="1"/>
      <c r="AQ183" s="1"/>
      <c r="AR183" s="1"/>
      <c r="AS183" s="1"/>
      <c r="AT183" s="14"/>
    </row>
    <row r="184" spans="29:46">
      <c r="AC184" s="14"/>
      <c r="AD184" s="14"/>
      <c r="AE184" s="163"/>
      <c r="AF184" s="3"/>
      <c r="AG184" s="3"/>
      <c r="AM184" s="1"/>
      <c r="AN184" s="1"/>
      <c r="AO184" s="1"/>
      <c r="AP184" s="1"/>
      <c r="AQ184" s="1"/>
      <c r="AR184" s="1"/>
      <c r="AS184" s="1"/>
      <c r="AT184" s="14"/>
    </row>
    <row r="185" spans="29:46">
      <c r="AC185" s="14"/>
      <c r="AD185" s="14"/>
      <c r="AE185" s="163"/>
      <c r="AF185" s="3"/>
      <c r="AG185" s="3"/>
      <c r="AM185" s="1"/>
      <c r="AN185" s="1"/>
      <c r="AO185" s="1"/>
      <c r="AP185" s="1"/>
      <c r="AQ185" s="1"/>
      <c r="AR185" s="1"/>
      <c r="AS185" s="1"/>
      <c r="AT185" s="14"/>
    </row>
    <row r="186" spans="29:46">
      <c r="AC186" s="14"/>
      <c r="AD186" s="14"/>
      <c r="AE186" s="163"/>
      <c r="AF186" s="3"/>
      <c r="AG186" s="3"/>
      <c r="AM186" s="1"/>
      <c r="AN186" s="1"/>
      <c r="AO186" s="1"/>
      <c r="AP186" s="1"/>
      <c r="AQ186" s="1"/>
      <c r="AR186" s="1"/>
      <c r="AS186" s="1"/>
      <c r="AT186" s="14"/>
    </row>
    <row r="187" spans="29:46">
      <c r="AC187" s="14"/>
      <c r="AD187" s="14"/>
      <c r="AE187" s="163"/>
      <c r="AF187" s="3"/>
      <c r="AG187" s="3"/>
      <c r="AM187" s="1"/>
      <c r="AN187" s="1"/>
      <c r="AO187" s="1"/>
      <c r="AP187" s="1"/>
      <c r="AQ187" s="1"/>
      <c r="AR187" s="1"/>
      <c r="AS187" s="1"/>
      <c r="AT187" s="14"/>
    </row>
    <row r="188" spans="29:46">
      <c r="AC188" s="14"/>
      <c r="AD188" s="14"/>
      <c r="AE188" s="163"/>
      <c r="AF188" s="3"/>
      <c r="AG188" s="3"/>
      <c r="AM188" s="1"/>
      <c r="AN188" s="1"/>
      <c r="AO188" s="1"/>
      <c r="AP188" s="1"/>
      <c r="AQ188" s="1"/>
      <c r="AR188" s="1"/>
      <c r="AS188" s="1"/>
      <c r="AT188" s="14"/>
    </row>
    <row r="189" spans="29:46">
      <c r="AC189" s="14"/>
      <c r="AD189" s="14"/>
      <c r="AE189" s="163"/>
      <c r="AF189" s="3"/>
      <c r="AG189" s="3"/>
      <c r="AM189" s="1"/>
      <c r="AN189" s="1"/>
      <c r="AO189" s="1"/>
      <c r="AP189" s="1"/>
      <c r="AQ189" s="1"/>
      <c r="AR189" s="1"/>
      <c r="AS189" s="1"/>
      <c r="AT189" s="14"/>
    </row>
    <row r="190" spans="29:46">
      <c r="AC190" s="14"/>
      <c r="AD190" s="14"/>
      <c r="AE190" s="163"/>
      <c r="AF190" s="3"/>
      <c r="AG190" s="3"/>
      <c r="AM190" s="1"/>
      <c r="AN190" s="1"/>
      <c r="AO190" s="1"/>
      <c r="AP190" s="1"/>
      <c r="AQ190" s="1"/>
      <c r="AR190" s="1"/>
      <c r="AS190" s="1"/>
      <c r="AT190" s="14"/>
    </row>
    <row r="191" spans="29:46">
      <c r="AC191" s="14"/>
      <c r="AD191" s="14"/>
      <c r="AE191" s="163"/>
      <c r="AF191" s="3"/>
      <c r="AG191" s="3"/>
      <c r="AM191" s="1"/>
      <c r="AN191" s="1"/>
      <c r="AO191" s="1"/>
      <c r="AP191" s="1"/>
      <c r="AQ191" s="1"/>
      <c r="AR191" s="1"/>
      <c r="AS191" s="1"/>
      <c r="AT191" s="14"/>
    </row>
    <row r="192" spans="29:46">
      <c r="AC192" s="14"/>
      <c r="AD192" s="14"/>
      <c r="AE192" s="163"/>
      <c r="AF192" s="3"/>
      <c r="AG192" s="3"/>
      <c r="AM192" s="1"/>
      <c r="AN192" s="1"/>
      <c r="AO192" s="1"/>
      <c r="AP192" s="1"/>
      <c r="AQ192" s="1"/>
      <c r="AR192" s="1"/>
      <c r="AS192" s="1"/>
      <c r="AT192" s="14"/>
    </row>
    <row r="193" spans="29:46">
      <c r="AC193" s="14"/>
      <c r="AD193" s="14"/>
      <c r="AE193" s="163"/>
      <c r="AF193" s="3"/>
      <c r="AG193" s="3"/>
      <c r="AM193" s="1"/>
      <c r="AN193" s="1"/>
      <c r="AO193" s="1"/>
      <c r="AP193" s="1"/>
      <c r="AQ193" s="1"/>
      <c r="AR193" s="1"/>
      <c r="AS193" s="1"/>
      <c r="AT193" s="14"/>
    </row>
    <row r="194" spans="29:46">
      <c r="AC194" s="14"/>
      <c r="AD194" s="14"/>
      <c r="AE194" s="163"/>
      <c r="AF194" s="3"/>
      <c r="AG194" s="3"/>
      <c r="AM194" s="1"/>
      <c r="AN194" s="1"/>
      <c r="AO194" s="1"/>
      <c r="AP194" s="1"/>
      <c r="AQ194" s="1"/>
      <c r="AR194" s="1"/>
      <c r="AS194" s="1"/>
      <c r="AT194" s="14"/>
    </row>
    <row r="195" spans="29:46">
      <c r="AC195" s="14"/>
      <c r="AD195" s="14"/>
      <c r="AE195" s="163"/>
      <c r="AF195" s="3"/>
      <c r="AG195" s="3"/>
      <c r="AM195" s="1"/>
      <c r="AN195" s="1"/>
      <c r="AO195" s="1"/>
      <c r="AP195" s="1"/>
      <c r="AQ195" s="1"/>
      <c r="AR195" s="1"/>
      <c r="AS195" s="1"/>
      <c r="AT195" s="14"/>
    </row>
    <row r="196" spans="29:46">
      <c r="AC196" s="14"/>
      <c r="AD196" s="14"/>
      <c r="AE196" s="163"/>
      <c r="AF196" s="3"/>
      <c r="AG196" s="3"/>
      <c r="AM196" s="1"/>
      <c r="AN196" s="1"/>
      <c r="AO196" s="1"/>
      <c r="AP196" s="1"/>
      <c r="AQ196" s="1"/>
      <c r="AR196" s="1"/>
      <c r="AS196" s="1"/>
      <c r="AT196" s="14"/>
    </row>
    <row r="197" spans="29:46">
      <c r="AC197" s="14"/>
      <c r="AD197" s="14"/>
      <c r="AE197" s="163"/>
      <c r="AF197" s="3"/>
      <c r="AG197" s="3"/>
      <c r="AM197" s="1"/>
      <c r="AN197" s="1"/>
      <c r="AO197" s="1"/>
      <c r="AP197" s="1"/>
      <c r="AQ197" s="1"/>
      <c r="AR197" s="1"/>
      <c r="AS197" s="1"/>
      <c r="AT197" s="14"/>
    </row>
    <row r="198" spans="29:46">
      <c r="AC198" s="14"/>
      <c r="AD198" s="14"/>
      <c r="AE198" s="163"/>
      <c r="AF198" s="3"/>
      <c r="AG198" s="3"/>
      <c r="AM198" s="1"/>
      <c r="AN198" s="1"/>
      <c r="AO198" s="1"/>
      <c r="AP198" s="1"/>
      <c r="AQ198" s="1"/>
      <c r="AR198" s="1"/>
      <c r="AS198" s="1"/>
      <c r="AT198" s="14"/>
    </row>
    <row r="199" spans="29:46">
      <c r="AC199" s="14"/>
      <c r="AD199" s="14"/>
      <c r="AE199" s="163"/>
      <c r="AF199" s="3"/>
      <c r="AG199" s="3"/>
      <c r="AM199" s="1"/>
      <c r="AN199" s="1"/>
      <c r="AO199" s="1"/>
      <c r="AP199" s="1"/>
      <c r="AQ199" s="1"/>
      <c r="AR199" s="1"/>
      <c r="AS199" s="1"/>
      <c r="AT199" s="14"/>
    </row>
    <row r="200" spans="29:46">
      <c r="AC200" s="14"/>
      <c r="AD200" s="14"/>
      <c r="AE200" s="163"/>
      <c r="AF200" s="3"/>
      <c r="AG200" s="3"/>
      <c r="AM200" s="1"/>
      <c r="AN200" s="1"/>
      <c r="AO200" s="1"/>
      <c r="AP200" s="1"/>
      <c r="AQ200" s="1"/>
      <c r="AR200" s="1"/>
      <c r="AS200" s="1"/>
      <c r="AT200" s="14"/>
    </row>
    <row r="201" spans="29:46">
      <c r="AC201" s="14"/>
      <c r="AD201" s="14"/>
      <c r="AE201" s="163"/>
      <c r="AF201" s="3"/>
      <c r="AG201" s="3"/>
      <c r="AM201" s="1"/>
      <c r="AN201" s="1"/>
      <c r="AO201" s="1"/>
      <c r="AP201" s="1"/>
      <c r="AQ201" s="1"/>
      <c r="AR201" s="1"/>
      <c r="AS201" s="1"/>
      <c r="AT201" s="14"/>
    </row>
    <row r="202" spans="29:46">
      <c r="AC202" s="14"/>
      <c r="AD202" s="14"/>
      <c r="AE202" s="163"/>
      <c r="AF202" s="3"/>
      <c r="AG202" s="3"/>
      <c r="AM202" s="1"/>
      <c r="AN202" s="1"/>
      <c r="AO202" s="1"/>
      <c r="AP202" s="1"/>
      <c r="AQ202" s="1"/>
      <c r="AR202" s="1"/>
      <c r="AS202" s="1"/>
      <c r="AT202" s="14"/>
    </row>
    <row r="203" spans="29:46">
      <c r="AC203" s="14"/>
      <c r="AD203" s="14"/>
      <c r="AE203" s="163"/>
      <c r="AF203" s="3"/>
      <c r="AG203" s="3"/>
      <c r="AM203" s="1"/>
      <c r="AN203" s="1"/>
      <c r="AO203" s="1"/>
      <c r="AP203" s="1"/>
      <c r="AQ203" s="1"/>
      <c r="AR203" s="1"/>
      <c r="AS203" s="1"/>
      <c r="AT203" s="14"/>
    </row>
    <row r="204" spans="29:46">
      <c r="AC204" s="14"/>
      <c r="AD204" s="14"/>
      <c r="AE204" s="163"/>
      <c r="AF204" s="3"/>
      <c r="AG204" s="3"/>
      <c r="AM204" s="1"/>
      <c r="AN204" s="1"/>
      <c r="AO204" s="1"/>
      <c r="AP204" s="1"/>
      <c r="AQ204" s="1"/>
      <c r="AR204" s="1"/>
      <c r="AS204" s="1"/>
      <c r="AT204" s="14"/>
    </row>
    <row r="205" spans="29:46">
      <c r="AC205" s="14"/>
      <c r="AD205" s="14"/>
      <c r="AE205" s="163"/>
      <c r="AF205" s="3"/>
      <c r="AG205" s="3"/>
      <c r="AM205" s="1"/>
      <c r="AN205" s="1"/>
      <c r="AO205" s="1"/>
      <c r="AP205" s="1"/>
      <c r="AQ205" s="1"/>
      <c r="AR205" s="1"/>
      <c r="AS205" s="1"/>
      <c r="AT205" s="14"/>
    </row>
    <row r="206" spans="29:46">
      <c r="AC206" s="14"/>
      <c r="AD206" s="14"/>
      <c r="AE206" s="163"/>
      <c r="AF206" s="3"/>
      <c r="AG206" s="3"/>
      <c r="AM206" s="1"/>
      <c r="AN206" s="1"/>
      <c r="AO206" s="1"/>
      <c r="AP206" s="1"/>
      <c r="AQ206" s="1"/>
      <c r="AR206" s="1"/>
      <c r="AS206" s="1"/>
      <c r="AT206" s="14"/>
    </row>
    <row r="207" spans="29:46">
      <c r="AC207" s="14"/>
      <c r="AD207" s="14"/>
      <c r="AE207" s="163"/>
      <c r="AF207" s="3"/>
      <c r="AG207" s="3"/>
      <c r="AM207" s="1"/>
      <c r="AN207" s="1"/>
      <c r="AO207" s="1"/>
      <c r="AP207" s="1"/>
      <c r="AQ207" s="1"/>
      <c r="AR207" s="1"/>
      <c r="AS207" s="1"/>
      <c r="AT207" s="14"/>
    </row>
    <row r="208" spans="29:46">
      <c r="AC208" s="14"/>
      <c r="AD208" s="14"/>
      <c r="AE208" s="163"/>
      <c r="AF208" s="3"/>
      <c r="AG208" s="3"/>
      <c r="AM208" s="1"/>
      <c r="AN208" s="1"/>
      <c r="AO208" s="1"/>
      <c r="AP208" s="1"/>
      <c r="AQ208" s="1"/>
      <c r="AR208" s="1"/>
      <c r="AS208" s="1"/>
      <c r="AT208" s="14"/>
    </row>
    <row r="209" spans="29:46">
      <c r="AC209" s="14"/>
      <c r="AD209" s="14"/>
      <c r="AE209" s="163"/>
      <c r="AF209" s="3"/>
      <c r="AG209" s="3"/>
      <c r="AM209" s="1"/>
      <c r="AN209" s="1"/>
      <c r="AO209" s="1"/>
      <c r="AP209" s="1"/>
      <c r="AQ209" s="1"/>
      <c r="AR209" s="1"/>
      <c r="AS209" s="1"/>
      <c r="AT209" s="14"/>
    </row>
    <row r="210" spans="29:46">
      <c r="AC210" s="14"/>
      <c r="AD210" s="14"/>
      <c r="AE210" s="163"/>
      <c r="AF210" s="3"/>
      <c r="AG210" s="3"/>
      <c r="AM210" s="1"/>
      <c r="AN210" s="1"/>
      <c r="AO210" s="1"/>
      <c r="AP210" s="1"/>
      <c r="AQ210" s="1"/>
      <c r="AR210" s="1"/>
      <c r="AS210" s="1"/>
      <c r="AT210" s="14"/>
    </row>
    <row r="211" spans="29:46">
      <c r="AC211" s="14"/>
      <c r="AD211" s="14"/>
      <c r="AE211" s="163"/>
      <c r="AF211" s="14"/>
      <c r="AG211" s="14"/>
      <c r="AH211" s="163"/>
      <c r="AI211" s="75"/>
      <c r="AJ211" s="75"/>
      <c r="AK211" s="163"/>
      <c r="AL211" s="75"/>
      <c r="AM211" s="14"/>
      <c r="AN211" s="14"/>
      <c r="AO211" s="14"/>
      <c r="AP211" s="14"/>
      <c r="AQ211" s="14"/>
      <c r="AR211" s="14"/>
      <c r="AS211" s="14"/>
      <c r="AT211" s="14"/>
    </row>
    <row r="212" spans="29:46">
      <c r="AC212" s="14"/>
      <c r="AD212" s="14"/>
      <c r="AE212" s="163"/>
      <c r="AF212" s="14"/>
      <c r="AG212" s="14"/>
      <c r="AH212" s="163"/>
      <c r="AI212" s="75"/>
      <c r="AJ212" s="75"/>
      <c r="AK212" s="163"/>
      <c r="AL212" s="75"/>
      <c r="AM212" s="14"/>
      <c r="AN212" s="14"/>
      <c r="AO212" s="14"/>
      <c r="AP212" s="14"/>
      <c r="AQ212" s="14"/>
      <c r="AR212" s="14"/>
      <c r="AS212" s="14"/>
      <c r="AT212" s="14"/>
    </row>
    <row r="213" spans="29:46">
      <c r="AC213" s="14"/>
      <c r="AD213" s="14"/>
      <c r="AE213" s="163"/>
      <c r="AF213" s="14"/>
      <c r="AG213" s="14"/>
      <c r="AH213" s="163"/>
      <c r="AI213" s="75"/>
      <c r="AJ213" s="75"/>
      <c r="AK213" s="163"/>
      <c r="AL213" s="75"/>
      <c r="AM213" s="14"/>
      <c r="AN213" s="14"/>
      <c r="AO213" s="14"/>
      <c r="AP213" s="14"/>
      <c r="AQ213" s="14"/>
      <c r="AR213" s="14"/>
      <c r="AS213" s="14"/>
      <c r="AT213" s="14"/>
    </row>
    <row r="214" spans="29:46">
      <c r="AC214" s="14"/>
      <c r="AD214" s="14"/>
      <c r="AE214" s="163"/>
      <c r="AF214" s="14"/>
      <c r="AG214" s="14"/>
      <c r="AH214" s="163"/>
      <c r="AI214" s="75"/>
      <c r="AJ214" s="75"/>
      <c r="AK214" s="163"/>
      <c r="AL214" s="75"/>
      <c r="AM214" s="14"/>
      <c r="AN214" s="14"/>
      <c r="AO214" s="14"/>
      <c r="AP214" s="14"/>
      <c r="AQ214" s="14"/>
      <c r="AR214" s="14"/>
      <c r="AS214" s="14"/>
      <c r="AT214" s="14"/>
    </row>
    <row r="215" spans="29:46">
      <c r="AC215" s="14"/>
      <c r="AD215" s="14"/>
      <c r="AE215" s="163"/>
      <c r="AF215" s="14"/>
      <c r="AG215" s="14"/>
      <c r="AH215" s="163"/>
      <c r="AI215" s="75"/>
      <c r="AJ215" s="75"/>
      <c r="AK215" s="163"/>
      <c r="AL215" s="75"/>
      <c r="AM215" s="14"/>
      <c r="AN215" s="14"/>
      <c r="AO215" s="14"/>
      <c r="AP215" s="14"/>
      <c r="AQ215" s="14"/>
      <c r="AR215" s="14"/>
      <c r="AS215" s="14"/>
      <c r="AT215" s="14"/>
    </row>
    <row r="216" spans="29:46">
      <c r="AC216" s="14"/>
      <c r="AD216" s="14"/>
      <c r="AE216" s="163"/>
      <c r="AF216" s="14"/>
      <c r="AG216" s="14"/>
      <c r="AH216" s="163"/>
      <c r="AI216" s="75"/>
      <c r="AJ216" s="75"/>
      <c r="AK216" s="163"/>
      <c r="AL216" s="75"/>
      <c r="AM216" s="14"/>
      <c r="AN216" s="14"/>
      <c r="AO216" s="14"/>
      <c r="AP216" s="14"/>
      <c r="AQ216" s="14"/>
      <c r="AR216" s="14"/>
      <c r="AS216" s="14"/>
      <c r="AT216" s="14"/>
    </row>
    <row r="217" spans="29:46">
      <c r="AC217" s="14"/>
      <c r="AD217" s="14"/>
      <c r="AE217" s="163"/>
      <c r="AF217" s="14"/>
      <c r="AG217" s="14"/>
      <c r="AH217" s="163"/>
      <c r="AI217" s="75"/>
      <c r="AJ217" s="75"/>
      <c r="AK217" s="163"/>
      <c r="AL217" s="75"/>
      <c r="AM217" s="14"/>
      <c r="AN217" s="14"/>
      <c r="AO217" s="14"/>
      <c r="AP217" s="14"/>
      <c r="AQ217" s="14"/>
      <c r="AR217" s="14"/>
      <c r="AS217" s="14"/>
      <c r="AT217" s="14"/>
    </row>
    <row r="218" spans="29:46">
      <c r="AC218" s="14"/>
      <c r="AD218" s="14"/>
      <c r="AE218" s="163"/>
      <c r="AF218" s="14"/>
      <c r="AG218" s="14"/>
      <c r="AH218" s="163"/>
      <c r="AI218" s="75"/>
      <c r="AJ218" s="75"/>
      <c r="AK218" s="163"/>
      <c r="AL218" s="75"/>
      <c r="AM218" s="14"/>
      <c r="AN218" s="14"/>
      <c r="AO218" s="14"/>
      <c r="AP218" s="14"/>
      <c r="AQ218" s="14"/>
      <c r="AR218" s="14"/>
      <c r="AS218" s="14"/>
      <c r="AT218" s="14"/>
    </row>
    <row r="219" spans="29:46">
      <c r="AC219" s="14"/>
      <c r="AD219" s="14"/>
      <c r="AE219" s="163"/>
      <c r="AF219" s="14"/>
      <c r="AG219" s="14"/>
      <c r="AH219" s="163"/>
      <c r="AI219" s="75"/>
      <c r="AJ219" s="75"/>
      <c r="AK219" s="163"/>
      <c r="AL219" s="75"/>
      <c r="AM219" s="14"/>
      <c r="AN219" s="14"/>
      <c r="AO219" s="14"/>
      <c r="AP219" s="14"/>
      <c r="AQ219" s="14"/>
      <c r="AR219" s="14"/>
      <c r="AS219" s="14"/>
      <c r="AT219" s="14"/>
    </row>
    <row r="220" spans="29:46">
      <c r="AC220" s="14"/>
      <c r="AD220" s="14"/>
      <c r="AE220" s="163"/>
      <c r="AF220" s="14"/>
      <c r="AG220" s="14"/>
      <c r="AH220" s="163"/>
      <c r="AI220" s="75"/>
      <c r="AJ220" s="75"/>
      <c r="AK220" s="163"/>
      <c r="AL220" s="75"/>
      <c r="AM220" s="14"/>
      <c r="AN220" s="14"/>
      <c r="AO220" s="14"/>
      <c r="AP220" s="14"/>
      <c r="AQ220" s="14"/>
      <c r="AR220" s="14"/>
      <c r="AS220" s="14"/>
      <c r="AT220" s="14"/>
    </row>
    <row r="221" spans="29:46">
      <c r="AC221" s="14"/>
      <c r="AD221" s="14"/>
      <c r="AE221" s="163"/>
      <c r="AF221" s="14"/>
      <c r="AG221" s="14"/>
      <c r="AH221" s="163"/>
      <c r="AI221" s="75"/>
      <c r="AJ221" s="75"/>
      <c r="AK221" s="163"/>
      <c r="AL221" s="75"/>
      <c r="AM221" s="14"/>
      <c r="AN221" s="14"/>
      <c r="AO221" s="14"/>
      <c r="AP221" s="14"/>
      <c r="AQ221" s="14"/>
      <c r="AR221" s="14"/>
      <c r="AS221" s="14"/>
      <c r="AT221" s="14"/>
    </row>
    <row r="222" spans="29:46">
      <c r="AC222" s="14"/>
      <c r="AD222" s="14"/>
      <c r="AE222" s="163"/>
      <c r="AF222" s="14"/>
      <c r="AG222" s="14"/>
      <c r="AH222" s="163"/>
      <c r="AI222" s="75"/>
      <c r="AJ222" s="75"/>
      <c r="AK222" s="163"/>
      <c r="AL222" s="75"/>
      <c r="AM222" s="14"/>
      <c r="AN222" s="14"/>
      <c r="AO222" s="14"/>
      <c r="AP222" s="14"/>
      <c r="AQ222" s="14"/>
      <c r="AR222" s="14"/>
      <c r="AS222" s="14"/>
      <c r="AT222" s="14"/>
    </row>
    <row r="223" spans="29:46">
      <c r="AC223" s="14"/>
      <c r="AD223" s="14"/>
      <c r="AE223" s="163"/>
      <c r="AF223" s="14"/>
      <c r="AG223" s="14"/>
      <c r="AH223" s="163"/>
      <c r="AI223" s="75"/>
      <c r="AJ223" s="75"/>
      <c r="AK223" s="163"/>
      <c r="AL223" s="75"/>
      <c r="AM223" s="14"/>
      <c r="AN223" s="14"/>
      <c r="AO223" s="14"/>
      <c r="AP223" s="14"/>
      <c r="AQ223" s="14"/>
      <c r="AR223" s="14"/>
      <c r="AS223" s="14"/>
      <c r="AT223" s="14"/>
    </row>
    <row r="224" spans="29:46">
      <c r="AC224" s="14"/>
      <c r="AD224" s="14"/>
      <c r="AE224" s="163"/>
      <c r="AF224" s="14"/>
      <c r="AG224" s="14"/>
      <c r="AH224" s="163"/>
      <c r="AI224" s="75"/>
      <c r="AJ224" s="75"/>
      <c r="AK224" s="163"/>
      <c r="AL224" s="75"/>
      <c r="AM224" s="14"/>
      <c r="AN224" s="14"/>
      <c r="AO224" s="14"/>
      <c r="AP224" s="14"/>
      <c r="AQ224" s="14"/>
      <c r="AR224" s="14"/>
      <c r="AS224" s="14"/>
      <c r="AT224" s="14"/>
    </row>
    <row r="225" spans="29:46">
      <c r="AC225" s="14"/>
      <c r="AD225" s="14"/>
      <c r="AE225" s="163"/>
      <c r="AF225" s="14"/>
      <c r="AG225" s="14"/>
      <c r="AH225" s="163"/>
      <c r="AI225" s="75"/>
      <c r="AJ225" s="75"/>
      <c r="AK225" s="163"/>
      <c r="AL225" s="75"/>
      <c r="AM225" s="14"/>
      <c r="AN225" s="14"/>
      <c r="AO225" s="14"/>
      <c r="AP225" s="14"/>
      <c r="AQ225" s="14"/>
      <c r="AR225" s="14"/>
      <c r="AS225" s="14"/>
      <c r="AT225" s="14"/>
    </row>
    <row r="226" spans="29:46">
      <c r="AC226" s="14"/>
      <c r="AD226" s="14"/>
      <c r="AE226" s="163"/>
      <c r="AF226" s="14"/>
      <c r="AG226" s="14"/>
      <c r="AH226" s="163"/>
      <c r="AI226" s="75"/>
      <c r="AJ226" s="75"/>
      <c r="AK226" s="163"/>
      <c r="AL226" s="75"/>
      <c r="AM226" s="14"/>
      <c r="AN226" s="14"/>
      <c r="AO226" s="14"/>
      <c r="AP226" s="14"/>
      <c r="AQ226" s="14"/>
      <c r="AR226" s="14"/>
      <c r="AS226" s="14"/>
      <c r="AT226" s="14"/>
    </row>
    <row r="227" spans="29:46">
      <c r="AC227" s="14"/>
      <c r="AD227" s="14"/>
      <c r="AE227" s="163"/>
      <c r="AF227" s="14"/>
      <c r="AG227" s="14"/>
      <c r="AH227" s="163"/>
      <c r="AI227" s="75"/>
      <c r="AJ227" s="75"/>
      <c r="AK227" s="163"/>
      <c r="AL227" s="75"/>
      <c r="AM227" s="14"/>
      <c r="AN227" s="14"/>
      <c r="AO227" s="14"/>
      <c r="AP227" s="14"/>
      <c r="AQ227" s="14"/>
      <c r="AR227" s="14"/>
      <c r="AS227" s="14"/>
      <c r="AT227" s="14"/>
    </row>
    <row r="228" spans="29:46">
      <c r="AC228" s="14"/>
      <c r="AD228" s="14"/>
      <c r="AE228" s="163"/>
      <c r="AF228" s="14"/>
      <c r="AG228" s="14"/>
      <c r="AH228" s="163"/>
      <c r="AI228" s="75"/>
      <c r="AJ228" s="75"/>
      <c r="AK228" s="163"/>
      <c r="AL228" s="75"/>
      <c r="AM228" s="14"/>
      <c r="AN228" s="14"/>
      <c r="AO228" s="14"/>
      <c r="AP228" s="14"/>
      <c r="AQ228" s="14"/>
      <c r="AR228" s="14"/>
      <c r="AS228" s="14"/>
      <c r="AT228" s="14"/>
    </row>
    <row r="229" spans="29:46">
      <c r="AC229" s="14"/>
      <c r="AD229" s="14"/>
      <c r="AE229" s="163"/>
      <c r="AF229" s="14"/>
      <c r="AG229" s="14"/>
      <c r="AH229" s="163"/>
      <c r="AI229" s="75"/>
      <c r="AJ229" s="75"/>
      <c r="AK229" s="163"/>
      <c r="AL229" s="75"/>
      <c r="AM229" s="14"/>
      <c r="AN229" s="14"/>
      <c r="AO229" s="14"/>
      <c r="AP229" s="14"/>
      <c r="AQ229" s="14"/>
      <c r="AR229" s="14"/>
      <c r="AS229" s="14"/>
      <c r="AT229" s="14"/>
    </row>
    <row r="230" spans="29:46">
      <c r="AC230" s="14"/>
      <c r="AD230" s="14"/>
      <c r="AE230" s="163"/>
      <c r="AF230" s="14"/>
      <c r="AG230" s="14"/>
      <c r="AH230" s="163"/>
      <c r="AI230" s="75"/>
      <c r="AJ230" s="75"/>
      <c r="AK230" s="163"/>
      <c r="AL230" s="75"/>
      <c r="AM230" s="14"/>
      <c r="AN230" s="14"/>
      <c r="AO230" s="14"/>
      <c r="AP230" s="14"/>
      <c r="AQ230" s="14"/>
      <c r="AR230" s="14"/>
      <c r="AS230" s="14"/>
      <c r="AT230" s="14"/>
    </row>
    <row r="231" spans="29:46">
      <c r="AC231" s="14"/>
      <c r="AD231" s="14"/>
      <c r="AE231" s="163"/>
      <c r="AF231" s="14"/>
      <c r="AG231" s="14"/>
      <c r="AH231" s="163"/>
      <c r="AI231" s="75"/>
      <c r="AJ231" s="75"/>
      <c r="AK231" s="163"/>
      <c r="AL231" s="75"/>
      <c r="AM231" s="14"/>
      <c r="AN231" s="14"/>
      <c r="AO231" s="14"/>
      <c r="AP231" s="14"/>
      <c r="AQ231" s="14"/>
      <c r="AR231" s="14"/>
      <c r="AS231" s="14"/>
      <c r="AT231" s="14"/>
    </row>
    <row r="232" spans="29:46">
      <c r="AC232" s="14"/>
      <c r="AD232" s="14"/>
      <c r="AE232" s="163"/>
      <c r="AF232" s="14"/>
      <c r="AG232" s="14"/>
      <c r="AH232" s="163"/>
      <c r="AI232" s="75"/>
      <c r="AJ232" s="75"/>
      <c r="AK232" s="163"/>
      <c r="AL232" s="75"/>
      <c r="AM232" s="14"/>
      <c r="AN232" s="14"/>
      <c r="AO232" s="14"/>
      <c r="AP232" s="14"/>
      <c r="AQ232" s="14"/>
      <c r="AR232" s="14"/>
      <c r="AS232" s="14"/>
      <c r="AT232" s="14"/>
    </row>
    <row r="233" spans="29:46">
      <c r="AC233" s="14"/>
      <c r="AD233" s="14"/>
      <c r="AE233" s="163"/>
      <c r="AF233" s="14"/>
      <c r="AG233" s="14"/>
      <c r="AH233" s="163"/>
      <c r="AI233" s="75"/>
      <c r="AJ233" s="75"/>
      <c r="AK233" s="163"/>
      <c r="AL233" s="75"/>
      <c r="AM233" s="14"/>
      <c r="AN233" s="14"/>
      <c r="AO233" s="14"/>
      <c r="AP233" s="14"/>
      <c r="AQ233" s="14"/>
      <c r="AR233" s="14"/>
      <c r="AS233" s="14"/>
      <c r="AT233" s="14"/>
    </row>
    <row r="234" spans="29:46">
      <c r="AC234" s="14"/>
      <c r="AD234" s="14"/>
      <c r="AE234" s="163"/>
      <c r="AF234" s="14"/>
      <c r="AG234" s="14"/>
      <c r="AH234" s="163"/>
      <c r="AI234" s="75"/>
      <c r="AJ234" s="75"/>
      <c r="AK234" s="163"/>
      <c r="AL234" s="75"/>
      <c r="AM234" s="14"/>
      <c r="AN234" s="14"/>
      <c r="AO234" s="14"/>
      <c r="AP234" s="14"/>
      <c r="AQ234" s="14"/>
      <c r="AR234" s="14"/>
      <c r="AS234" s="14"/>
      <c r="AT234" s="14"/>
    </row>
    <row r="235" spans="29:46">
      <c r="AC235" s="14"/>
      <c r="AD235" s="14"/>
      <c r="AE235" s="163"/>
      <c r="AF235" s="14"/>
      <c r="AG235" s="14"/>
      <c r="AH235" s="163"/>
      <c r="AI235" s="75"/>
      <c r="AJ235" s="75"/>
      <c r="AK235" s="163"/>
      <c r="AL235" s="75"/>
      <c r="AM235" s="14"/>
      <c r="AN235" s="14"/>
      <c r="AO235" s="14"/>
      <c r="AP235" s="14"/>
      <c r="AQ235" s="14"/>
      <c r="AR235" s="14"/>
      <c r="AS235" s="14"/>
      <c r="AT235" s="14"/>
    </row>
    <row r="236" spans="29:46">
      <c r="AC236" s="14"/>
      <c r="AD236" s="14"/>
      <c r="AE236" s="163"/>
      <c r="AF236" s="14"/>
      <c r="AG236" s="14"/>
      <c r="AH236" s="163"/>
      <c r="AI236" s="75"/>
      <c r="AJ236" s="75"/>
      <c r="AK236" s="163"/>
      <c r="AL236" s="75"/>
      <c r="AM236" s="14"/>
      <c r="AN236" s="14"/>
      <c r="AO236" s="14"/>
      <c r="AP236" s="14"/>
      <c r="AQ236" s="14"/>
      <c r="AR236" s="14"/>
      <c r="AS236" s="14"/>
      <c r="AT236" s="14"/>
    </row>
    <row r="237" spans="29:46">
      <c r="AC237" s="14"/>
      <c r="AD237" s="14"/>
      <c r="AE237" s="163"/>
      <c r="AF237" s="14"/>
      <c r="AG237" s="14"/>
      <c r="AH237" s="163"/>
      <c r="AI237" s="75"/>
      <c r="AJ237" s="75"/>
      <c r="AK237" s="163"/>
      <c r="AL237" s="75"/>
      <c r="AM237" s="14"/>
      <c r="AN237" s="14"/>
      <c r="AO237" s="14"/>
      <c r="AP237" s="14"/>
      <c r="AQ237" s="14"/>
      <c r="AR237" s="14"/>
      <c r="AS237" s="14"/>
      <c r="AT237" s="14"/>
    </row>
    <row r="238" spans="29:46">
      <c r="AC238" s="14"/>
      <c r="AD238" s="14"/>
      <c r="AE238" s="163"/>
      <c r="AF238" s="14"/>
      <c r="AG238" s="14"/>
      <c r="AH238" s="163"/>
      <c r="AI238" s="75"/>
      <c r="AJ238" s="75"/>
      <c r="AK238" s="163"/>
      <c r="AL238" s="75"/>
      <c r="AM238" s="14"/>
      <c r="AN238" s="14"/>
      <c r="AO238" s="14"/>
      <c r="AP238" s="14"/>
      <c r="AQ238" s="14"/>
      <c r="AR238" s="14"/>
      <c r="AS238" s="14"/>
      <c r="AT238" s="14"/>
    </row>
    <row r="239" spans="29:46">
      <c r="AC239" s="14"/>
      <c r="AD239" s="14"/>
      <c r="AE239" s="163"/>
      <c r="AF239" s="14"/>
      <c r="AG239" s="14"/>
      <c r="AH239" s="163"/>
      <c r="AI239" s="75"/>
      <c r="AJ239" s="75"/>
      <c r="AK239" s="163"/>
      <c r="AL239" s="75"/>
      <c r="AM239" s="14"/>
      <c r="AN239" s="14"/>
      <c r="AO239" s="14"/>
      <c r="AP239" s="14"/>
      <c r="AQ239" s="14"/>
      <c r="AR239" s="14"/>
      <c r="AS239" s="14"/>
      <c r="AT239" s="14"/>
    </row>
    <row r="240" spans="29:46">
      <c r="AC240" s="14"/>
      <c r="AD240" s="14"/>
      <c r="AE240" s="163"/>
      <c r="AF240" s="14"/>
      <c r="AG240" s="14"/>
      <c r="AH240" s="163"/>
      <c r="AI240" s="75"/>
      <c r="AJ240" s="75"/>
      <c r="AK240" s="163"/>
      <c r="AL240" s="75"/>
      <c r="AM240" s="14"/>
      <c r="AN240" s="14"/>
      <c r="AO240" s="14"/>
      <c r="AP240" s="14"/>
      <c r="AQ240" s="14"/>
      <c r="AR240" s="14"/>
      <c r="AS240" s="14"/>
      <c r="AT240" s="14"/>
    </row>
    <row r="241" spans="29:46">
      <c r="AC241" s="14"/>
      <c r="AD241" s="14"/>
      <c r="AE241" s="163"/>
      <c r="AF241" s="14"/>
      <c r="AG241" s="14"/>
      <c r="AH241" s="163"/>
      <c r="AI241" s="75"/>
      <c r="AJ241" s="75"/>
      <c r="AK241" s="163"/>
      <c r="AL241" s="75"/>
      <c r="AM241" s="14"/>
      <c r="AN241" s="14"/>
      <c r="AO241" s="14"/>
      <c r="AP241" s="14"/>
      <c r="AQ241" s="14"/>
      <c r="AR241" s="14"/>
      <c r="AS241" s="14"/>
      <c r="AT241" s="14"/>
    </row>
    <row r="242" spans="29:46">
      <c r="AC242" s="14"/>
      <c r="AD242" s="14"/>
      <c r="AE242" s="163"/>
      <c r="AF242" s="14"/>
      <c r="AG242" s="14"/>
      <c r="AH242" s="163"/>
      <c r="AI242" s="75"/>
      <c r="AJ242" s="75"/>
      <c r="AK242" s="163"/>
      <c r="AL242" s="75"/>
      <c r="AM242" s="14"/>
      <c r="AN242" s="14"/>
      <c r="AO242" s="14"/>
      <c r="AP242" s="14"/>
      <c r="AQ242" s="14"/>
      <c r="AR242" s="14"/>
      <c r="AS242" s="14"/>
      <c r="AT242" s="14"/>
    </row>
    <row r="243" spans="29:46">
      <c r="AC243" s="14"/>
      <c r="AD243" s="14"/>
      <c r="AE243" s="163"/>
      <c r="AF243" s="14"/>
      <c r="AG243" s="14"/>
      <c r="AH243" s="163"/>
      <c r="AI243" s="75"/>
      <c r="AJ243" s="75"/>
      <c r="AK243" s="163"/>
      <c r="AL243" s="75"/>
      <c r="AM243" s="14"/>
      <c r="AN243" s="14"/>
      <c r="AO243" s="14"/>
      <c r="AP243" s="14"/>
      <c r="AQ243" s="14"/>
      <c r="AR243" s="14"/>
      <c r="AS243" s="14"/>
      <c r="AT243" s="14"/>
    </row>
    <row r="244" spans="29:46">
      <c r="AC244" s="14"/>
      <c r="AD244" s="14"/>
      <c r="AE244" s="163"/>
      <c r="AF244" s="14"/>
      <c r="AG244" s="14"/>
      <c r="AH244" s="163"/>
      <c r="AI244" s="75"/>
      <c r="AJ244" s="75"/>
      <c r="AK244" s="163"/>
      <c r="AL244" s="75"/>
      <c r="AM244" s="14"/>
      <c r="AN244" s="14"/>
      <c r="AO244" s="14"/>
      <c r="AP244" s="14"/>
      <c r="AQ244" s="14"/>
      <c r="AR244" s="14"/>
      <c r="AS244" s="14"/>
      <c r="AT244" s="14"/>
    </row>
    <row r="245" spans="29:46">
      <c r="AC245" s="14"/>
      <c r="AD245" s="14"/>
      <c r="AE245" s="163"/>
      <c r="AF245" s="14"/>
      <c r="AG245" s="14"/>
      <c r="AH245" s="163"/>
      <c r="AI245" s="75"/>
      <c r="AJ245" s="75"/>
      <c r="AK245" s="163"/>
      <c r="AL245" s="75"/>
      <c r="AM245" s="14"/>
      <c r="AN245" s="14"/>
      <c r="AO245" s="14"/>
      <c r="AP245" s="14"/>
      <c r="AQ245" s="14"/>
      <c r="AR245" s="14"/>
      <c r="AS245" s="14"/>
      <c r="AT245" s="14"/>
    </row>
    <row r="246" spans="29:46">
      <c r="AC246" s="14"/>
      <c r="AD246" s="14"/>
      <c r="AE246" s="163"/>
      <c r="AF246" s="14"/>
      <c r="AG246" s="14"/>
      <c r="AH246" s="163"/>
      <c r="AI246" s="75"/>
      <c r="AJ246" s="75"/>
      <c r="AK246" s="163"/>
      <c r="AL246" s="75"/>
      <c r="AM246" s="14"/>
      <c r="AN246" s="14"/>
      <c r="AO246" s="14"/>
      <c r="AP246" s="14"/>
      <c r="AQ246" s="14"/>
      <c r="AR246" s="14"/>
      <c r="AS246" s="14"/>
      <c r="AT246" s="14"/>
    </row>
    <row r="247" spans="29:46">
      <c r="AC247" s="14"/>
      <c r="AD247" s="14"/>
      <c r="AE247" s="163"/>
      <c r="AF247" s="14"/>
      <c r="AG247" s="14"/>
      <c r="AH247" s="163"/>
      <c r="AI247" s="75"/>
      <c r="AJ247" s="75"/>
      <c r="AK247" s="163"/>
      <c r="AL247" s="75"/>
      <c r="AM247" s="14"/>
      <c r="AN247" s="14"/>
      <c r="AO247" s="14"/>
      <c r="AP247" s="14"/>
      <c r="AQ247" s="14"/>
      <c r="AR247" s="14"/>
      <c r="AS247" s="14"/>
      <c r="AT247" s="14"/>
    </row>
    <row r="248" spans="29:46">
      <c r="AC248" s="14"/>
      <c r="AD248" s="14"/>
      <c r="AE248" s="163"/>
      <c r="AF248" s="14"/>
      <c r="AG248" s="14"/>
      <c r="AH248" s="163"/>
      <c r="AI248" s="75"/>
      <c r="AJ248" s="75"/>
      <c r="AK248" s="163"/>
      <c r="AL248" s="75"/>
      <c r="AM248" s="14"/>
      <c r="AN248" s="14"/>
      <c r="AO248" s="14"/>
      <c r="AP248" s="14"/>
      <c r="AQ248" s="14"/>
      <c r="AR248" s="14"/>
      <c r="AS248" s="14"/>
      <c r="AT248" s="14"/>
    </row>
    <row r="249" spans="29:46">
      <c r="AC249" s="14"/>
      <c r="AD249" s="14"/>
      <c r="AE249" s="163"/>
      <c r="AF249" s="14"/>
      <c r="AG249" s="14"/>
      <c r="AH249" s="163"/>
      <c r="AI249" s="75"/>
      <c r="AJ249" s="75"/>
      <c r="AK249" s="163"/>
      <c r="AL249" s="75"/>
      <c r="AM249" s="14"/>
      <c r="AN249" s="14"/>
      <c r="AO249" s="14"/>
      <c r="AP249" s="14"/>
      <c r="AQ249" s="14"/>
      <c r="AR249" s="14"/>
      <c r="AS249" s="14"/>
      <c r="AT249" s="14"/>
    </row>
    <row r="250" spans="29:46">
      <c r="AC250" s="14"/>
      <c r="AD250" s="14"/>
      <c r="AE250" s="163"/>
      <c r="AF250" s="14"/>
      <c r="AG250" s="14"/>
      <c r="AH250" s="163"/>
      <c r="AI250" s="75"/>
      <c r="AJ250" s="75"/>
      <c r="AK250" s="163"/>
      <c r="AL250" s="75"/>
      <c r="AM250" s="14"/>
      <c r="AN250" s="14"/>
      <c r="AO250" s="14"/>
      <c r="AP250" s="14"/>
      <c r="AQ250" s="14"/>
      <c r="AR250" s="14"/>
      <c r="AS250" s="14"/>
      <c r="AT250" s="14"/>
    </row>
    <row r="251" spans="29:46">
      <c r="AC251" s="14"/>
      <c r="AD251" s="14"/>
      <c r="AE251" s="163"/>
      <c r="AF251" s="14"/>
      <c r="AG251" s="14"/>
      <c r="AH251" s="163"/>
      <c r="AI251" s="75"/>
      <c r="AJ251" s="75"/>
      <c r="AK251" s="163"/>
      <c r="AL251" s="75"/>
      <c r="AM251" s="14"/>
      <c r="AN251" s="14"/>
      <c r="AO251" s="14"/>
      <c r="AP251" s="14"/>
      <c r="AQ251" s="14"/>
      <c r="AR251" s="14"/>
      <c r="AS251" s="14"/>
      <c r="AT251" s="14"/>
    </row>
    <row r="252" spans="29:46">
      <c r="AC252" s="14"/>
      <c r="AD252" s="14"/>
      <c r="AE252" s="163"/>
      <c r="AF252" s="14"/>
      <c r="AG252" s="14"/>
      <c r="AH252" s="163"/>
      <c r="AI252" s="75"/>
      <c r="AJ252" s="75"/>
      <c r="AK252" s="163"/>
      <c r="AL252" s="75"/>
      <c r="AM252" s="14"/>
      <c r="AN252" s="14"/>
      <c r="AO252" s="14"/>
      <c r="AP252" s="14"/>
      <c r="AQ252" s="14"/>
      <c r="AR252" s="14"/>
      <c r="AS252" s="14"/>
      <c r="AT252" s="14"/>
    </row>
    <row r="253" spans="29:46">
      <c r="AC253" s="14"/>
      <c r="AD253" s="14"/>
      <c r="AE253" s="163"/>
      <c r="AF253" s="14"/>
      <c r="AG253" s="14"/>
      <c r="AH253" s="163"/>
      <c r="AI253" s="75"/>
      <c r="AJ253" s="75"/>
      <c r="AK253" s="163"/>
      <c r="AL253" s="75"/>
      <c r="AM253" s="14"/>
      <c r="AN253" s="14"/>
      <c r="AO253" s="14"/>
      <c r="AP253" s="14"/>
      <c r="AQ253" s="14"/>
      <c r="AR253" s="14"/>
      <c r="AS253" s="14"/>
      <c r="AT253" s="14"/>
    </row>
    <row r="254" spans="29:46">
      <c r="AC254" s="14"/>
      <c r="AD254" s="14"/>
      <c r="AE254" s="163"/>
      <c r="AF254" s="14"/>
      <c r="AG254" s="14"/>
      <c r="AH254" s="163"/>
      <c r="AI254" s="75"/>
      <c r="AJ254" s="75"/>
      <c r="AK254" s="163"/>
      <c r="AL254" s="75"/>
      <c r="AM254" s="14"/>
      <c r="AN254" s="14"/>
      <c r="AO254" s="14"/>
      <c r="AP254" s="14"/>
      <c r="AQ254" s="14"/>
      <c r="AR254" s="14"/>
      <c r="AS254" s="14"/>
      <c r="AT254" s="14"/>
    </row>
    <row r="255" spans="29:46">
      <c r="AC255" s="14"/>
      <c r="AD255" s="14"/>
      <c r="AE255" s="163"/>
      <c r="AF255" s="14"/>
      <c r="AG255" s="14"/>
      <c r="AH255" s="163"/>
      <c r="AI255" s="75"/>
      <c r="AJ255" s="75"/>
      <c r="AK255" s="163"/>
      <c r="AL255" s="75"/>
      <c r="AM255" s="14"/>
      <c r="AN255" s="14"/>
      <c r="AO255" s="14"/>
      <c r="AP255" s="14"/>
      <c r="AQ255" s="14"/>
      <c r="AR255" s="14"/>
      <c r="AS255" s="14"/>
      <c r="AT255" s="14"/>
    </row>
    <row r="256" spans="29:46">
      <c r="AC256" s="14"/>
      <c r="AD256" s="14"/>
      <c r="AE256" s="163"/>
      <c r="AF256" s="14"/>
      <c r="AG256" s="14"/>
      <c r="AH256" s="163"/>
      <c r="AI256" s="75"/>
      <c r="AJ256" s="75"/>
      <c r="AK256" s="163"/>
      <c r="AL256" s="75"/>
      <c r="AM256" s="14"/>
      <c r="AN256" s="14"/>
      <c r="AO256" s="14"/>
      <c r="AP256" s="14"/>
      <c r="AQ256" s="14"/>
      <c r="AR256" s="14"/>
      <c r="AS256" s="14"/>
      <c r="AT256" s="14"/>
    </row>
    <row r="257" spans="29:46">
      <c r="AC257" s="14"/>
      <c r="AD257" s="14"/>
      <c r="AE257" s="163"/>
      <c r="AF257" s="14"/>
      <c r="AG257" s="14"/>
      <c r="AH257" s="163"/>
      <c r="AI257" s="75"/>
      <c r="AJ257" s="75"/>
      <c r="AK257" s="163"/>
      <c r="AL257" s="75"/>
      <c r="AM257" s="14"/>
      <c r="AN257" s="14"/>
      <c r="AO257" s="14"/>
      <c r="AP257" s="14"/>
      <c r="AQ257" s="14"/>
      <c r="AR257" s="14"/>
      <c r="AS257" s="14"/>
      <c r="AT257" s="14"/>
    </row>
    <row r="258" spans="29:46">
      <c r="AC258" s="14"/>
      <c r="AD258" s="14"/>
      <c r="AE258" s="163"/>
      <c r="AF258" s="14"/>
      <c r="AG258" s="14"/>
      <c r="AH258" s="163"/>
      <c r="AI258" s="75"/>
      <c r="AJ258" s="75"/>
      <c r="AK258" s="163"/>
      <c r="AL258" s="75"/>
      <c r="AM258" s="14"/>
      <c r="AN258" s="14"/>
      <c r="AO258" s="14"/>
      <c r="AP258" s="14"/>
      <c r="AQ258" s="14"/>
      <c r="AR258" s="14"/>
      <c r="AS258" s="14"/>
      <c r="AT258" s="14"/>
    </row>
    <row r="259" spans="29:46">
      <c r="AC259" s="14"/>
      <c r="AD259" s="14"/>
      <c r="AE259" s="163"/>
      <c r="AF259" s="14"/>
      <c r="AG259" s="14"/>
      <c r="AH259" s="163"/>
      <c r="AI259" s="75"/>
      <c r="AJ259" s="75"/>
      <c r="AK259" s="163"/>
      <c r="AL259" s="75"/>
      <c r="AM259" s="14"/>
      <c r="AN259" s="14"/>
      <c r="AO259" s="14"/>
      <c r="AP259" s="14"/>
      <c r="AQ259" s="14"/>
      <c r="AR259" s="14"/>
      <c r="AS259" s="14"/>
      <c r="AT259" s="14"/>
    </row>
    <row r="260" spans="29:46">
      <c r="AC260" s="14"/>
      <c r="AD260" s="14"/>
      <c r="AE260" s="163"/>
      <c r="AF260" s="14"/>
      <c r="AG260" s="14"/>
      <c r="AH260" s="163"/>
      <c r="AI260" s="75"/>
      <c r="AJ260" s="75"/>
      <c r="AK260" s="163"/>
      <c r="AL260" s="75"/>
      <c r="AM260" s="14"/>
      <c r="AN260" s="14"/>
      <c r="AO260" s="14"/>
      <c r="AP260" s="14"/>
      <c r="AQ260" s="14"/>
      <c r="AR260" s="14"/>
      <c r="AS260" s="14"/>
      <c r="AT260" s="14"/>
    </row>
    <row r="261" spans="29:46">
      <c r="AC261" s="14"/>
      <c r="AD261" s="14"/>
      <c r="AE261" s="163"/>
      <c r="AF261" s="14"/>
      <c r="AG261" s="14"/>
      <c r="AH261" s="163"/>
      <c r="AI261" s="75"/>
      <c r="AJ261" s="75"/>
      <c r="AK261" s="163"/>
      <c r="AL261" s="75"/>
      <c r="AM261" s="14"/>
      <c r="AN261" s="14"/>
      <c r="AO261" s="14"/>
      <c r="AP261" s="14"/>
      <c r="AQ261" s="14"/>
      <c r="AR261" s="14"/>
      <c r="AS261" s="14"/>
      <c r="AT261" s="14"/>
    </row>
    <row r="262" spans="29:46">
      <c r="AC262" s="14"/>
      <c r="AD262" s="14"/>
      <c r="AE262" s="163"/>
      <c r="AF262" s="14"/>
      <c r="AG262" s="14"/>
      <c r="AH262" s="163"/>
      <c r="AI262" s="75"/>
      <c r="AJ262" s="75"/>
      <c r="AK262" s="163"/>
      <c r="AL262" s="75"/>
      <c r="AM262" s="14"/>
      <c r="AN262" s="14"/>
      <c r="AO262" s="14"/>
      <c r="AP262" s="14"/>
      <c r="AQ262" s="14"/>
      <c r="AR262" s="14"/>
      <c r="AS262" s="14"/>
      <c r="AT262" s="14"/>
    </row>
    <row r="263" spans="29:46">
      <c r="AC263" s="14"/>
      <c r="AD263" s="14"/>
      <c r="AE263" s="163"/>
      <c r="AF263" s="14"/>
      <c r="AG263" s="14"/>
      <c r="AH263" s="163"/>
      <c r="AI263" s="75"/>
      <c r="AJ263" s="75"/>
      <c r="AK263" s="163"/>
      <c r="AL263" s="75"/>
      <c r="AM263" s="14"/>
      <c r="AN263" s="14"/>
      <c r="AO263" s="14"/>
      <c r="AP263" s="14"/>
      <c r="AQ263" s="14"/>
      <c r="AR263" s="14"/>
      <c r="AS263" s="14"/>
      <c r="AT263" s="14"/>
    </row>
    <row r="264" spans="29:46">
      <c r="AC264" s="14"/>
      <c r="AD264" s="14"/>
      <c r="AE264" s="163"/>
      <c r="AF264" s="14"/>
      <c r="AG264" s="14"/>
      <c r="AH264" s="163"/>
      <c r="AI264" s="75"/>
      <c r="AJ264" s="75"/>
      <c r="AK264" s="163"/>
      <c r="AL264" s="75"/>
      <c r="AM264" s="14"/>
      <c r="AN264" s="14"/>
      <c r="AO264" s="14"/>
      <c r="AP264" s="14"/>
      <c r="AQ264" s="14"/>
      <c r="AR264" s="14"/>
      <c r="AS264" s="14"/>
      <c r="AT264" s="14"/>
    </row>
    <row r="265" spans="29:46">
      <c r="AC265" s="14"/>
      <c r="AD265" s="14"/>
      <c r="AE265" s="163"/>
      <c r="AF265" s="14"/>
      <c r="AG265" s="14"/>
      <c r="AH265" s="163"/>
      <c r="AI265" s="75"/>
      <c r="AJ265" s="75"/>
      <c r="AK265" s="163"/>
      <c r="AL265" s="75"/>
      <c r="AM265" s="14"/>
      <c r="AN265" s="14"/>
      <c r="AO265" s="14"/>
      <c r="AP265" s="14"/>
      <c r="AQ265" s="14"/>
      <c r="AR265" s="14"/>
      <c r="AS265" s="14"/>
      <c r="AT265" s="14"/>
    </row>
    <row r="266" spans="29:46">
      <c r="AC266" s="14"/>
      <c r="AD266" s="14"/>
      <c r="AE266" s="163"/>
      <c r="AF266" s="14"/>
      <c r="AG266" s="14"/>
      <c r="AH266" s="163"/>
      <c r="AI266" s="75"/>
      <c r="AJ266" s="75"/>
      <c r="AK266" s="163"/>
      <c r="AL266" s="75"/>
      <c r="AM266" s="14"/>
      <c r="AN266" s="14"/>
      <c r="AO266" s="14"/>
      <c r="AP266" s="14"/>
      <c r="AQ266" s="14"/>
      <c r="AR266" s="14"/>
      <c r="AS266" s="14"/>
      <c r="AT266" s="14"/>
    </row>
    <row r="267" spans="29:46">
      <c r="AC267" s="14"/>
      <c r="AD267" s="14"/>
      <c r="AE267" s="163"/>
      <c r="AF267" s="14"/>
      <c r="AG267" s="14"/>
      <c r="AH267" s="163"/>
      <c r="AI267" s="75"/>
      <c r="AJ267" s="75"/>
      <c r="AK267" s="163"/>
      <c r="AL267" s="75"/>
      <c r="AM267" s="14"/>
      <c r="AN267" s="14"/>
      <c r="AO267" s="14"/>
      <c r="AP267" s="14"/>
      <c r="AQ267" s="14"/>
      <c r="AR267" s="14"/>
      <c r="AS267" s="14"/>
      <c r="AT267" s="14"/>
    </row>
    <row r="268" spans="29:46">
      <c r="AC268" s="14"/>
      <c r="AD268" s="14"/>
      <c r="AE268" s="163"/>
      <c r="AF268" s="14"/>
      <c r="AG268" s="14"/>
      <c r="AH268" s="163"/>
      <c r="AI268" s="75"/>
      <c r="AJ268" s="75"/>
      <c r="AK268" s="163"/>
      <c r="AL268" s="75"/>
      <c r="AM268" s="14"/>
      <c r="AN268" s="14"/>
      <c r="AO268" s="14"/>
      <c r="AP268" s="14"/>
      <c r="AQ268" s="14"/>
      <c r="AR268" s="14"/>
      <c r="AS268" s="14"/>
      <c r="AT268" s="14"/>
    </row>
    <row r="269" spans="29:46">
      <c r="AC269" s="14"/>
      <c r="AD269" s="14"/>
      <c r="AE269" s="163"/>
      <c r="AF269" s="14"/>
      <c r="AG269" s="14"/>
      <c r="AH269" s="163"/>
      <c r="AI269" s="75"/>
      <c r="AJ269" s="75"/>
      <c r="AK269" s="163"/>
      <c r="AL269" s="75"/>
      <c r="AM269" s="14"/>
      <c r="AN269" s="14"/>
      <c r="AO269" s="14"/>
      <c r="AP269" s="14"/>
      <c r="AQ269" s="14"/>
      <c r="AR269" s="14"/>
      <c r="AS269" s="14"/>
      <c r="AT269" s="14"/>
    </row>
    <row r="270" spans="29:46">
      <c r="AC270" s="14"/>
      <c r="AD270" s="14"/>
      <c r="AE270" s="163"/>
      <c r="AF270" s="14"/>
      <c r="AG270" s="14"/>
      <c r="AH270" s="163"/>
      <c r="AI270" s="75"/>
      <c r="AJ270" s="75"/>
      <c r="AK270" s="163"/>
      <c r="AL270" s="75"/>
      <c r="AM270" s="14"/>
      <c r="AN270" s="14"/>
      <c r="AO270" s="14"/>
      <c r="AP270" s="14"/>
      <c r="AQ270" s="14"/>
      <c r="AR270" s="14"/>
      <c r="AS270" s="14"/>
      <c r="AT270" s="14"/>
    </row>
    <row r="271" spans="29:46">
      <c r="AC271" s="14"/>
      <c r="AD271" s="14"/>
      <c r="AE271" s="163"/>
      <c r="AF271" s="14"/>
      <c r="AG271" s="14"/>
      <c r="AH271" s="163"/>
      <c r="AI271" s="75"/>
      <c r="AJ271" s="75"/>
      <c r="AK271" s="163"/>
      <c r="AL271" s="75"/>
      <c r="AM271" s="14"/>
      <c r="AN271" s="14"/>
      <c r="AO271" s="14"/>
      <c r="AP271" s="14"/>
      <c r="AQ271" s="14"/>
      <c r="AR271" s="14"/>
      <c r="AS271" s="14"/>
      <c r="AT271" s="14"/>
    </row>
    <row r="272" spans="29:46">
      <c r="AC272" s="14"/>
      <c r="AD272" s="14"/>
      <c r="AE272" s="163"/>
      <c r="AF272" s="14"/>
      <c r="AG272" s="14"/>
      <c r="AH272" s="163"/>
      <c r="AI272" s="75"/>
      <c r="AJ272" s="75"/>
      <c r="AK272" s="163"/>
      <c r="AL272" s="75"/>
      <c r="AM272" s="14"/>
      <c r="AN272" s="14"/>
      <c r="AO272" s="14"/>
      <c r="AP272" s="14"/>
      <c r="AQ272" s="14"/>
      <c r="AR272" s="14"/>
      <c r="AS272" s="14"/>
      <c r="AT272" s="14"/>
    </row>
    <row r="273" spans="23:46">
      <c r="AC273" s="14"/>
      <c r="AD273" s="14"/>
      <c r="AE273" s="163"/>
      <c r="AF273" s="14"/>
      <c r="AG273" s="14"/>
      <c r="AH273" s="163"/>
      <c r="AI273" s="75"/>
      <c r="AJ273" s="75"/>
      <c r="AK273" s="163"/>
      <c r="AL273" s="75"/>
      <c r="AM273" s="14"/>
      <c r="AN273" s="14"/>
      <c r="AO273" s="14"/>
      <c r="AP273" s="14"/>
      <c r="AQ273" s="14"/>
      <c r="AR273" s="14"/>
      <c r="AS273" s="14"/>
      <c r="AT273" s="14"/>
    </row>
    <row r="274" spans="23:46">
      <c r="AC274" s="14"/>
      <c r="AD274" s="14"/>
      <c r="AE274" s="163"/>
      <c r="AF274" s="14"/>
      <c r="AG274" s="14"/>
      <c r="AH274" s="163"/>
      <c r="AI274" s="75"/>
      <c r="AJ274" s="75"/>
      <c r="AK274" s="163"/>
      <c r="AL274" s="75"/>
      <c r="AM274" s="14"/>
      <c r="AN274" s="14"/>
      <c r="AO274" s="14"/>
      <c r="AP274" s="14"/>
      <c r="AQ274" s="14"/>
      <c r="AR274" s="14"/>
      <c r="AS274" s="14"/>
      <c r="AT274" s="14"/>
    </row>
    <row r="275" spans="23:46">
      <c r="AC275" s="14"/>
      <c r="AD275" s="14"/>
      <c r="AE275" s="163"/>
      <c r="AF275" s="14"/>
      <c r="AG275" s="14"/>
      <c r="AH275" s="163"/>
      <c r="AI275" s="75"/>
      <c r="AJ275" s="75"/>
      <c r="AK275" s="163"/>
      <c r="AL275" s="75"/>
      <c r="AM275" s="14"/>
      <c r="AN275" s="14"/>
      <c r="AO275" s="14"/>
      <c r="AP275" s="14"/>
      <c r="AQ275" s="14"/>
      <c r="AR275" s="14"/>
      <c r="AS275" s="14"/>
      <c r="AT275" s="14"/>
    </row>
    <row r="276" spans="23:46">
      <c r="AC276" s="14"/>
      <c r="AD276" s="14"/>
      <c r="AE276" s="163"/>
      <c r="AF276" s="14"/>
      <c r="AG276" s="14"/>
      <c r="AH276" s="163"/>
      <c r="AI276" s="75"/>
      <c r="AJ276" s="75"/>
      <c r="AK276" s="163"/>
      <c r="AL276" s="75"/>
      <c r="AM276" s="14"/>
      <c r="AN276" s="14"/>
      <c r="AO276" s="14"/>
      <c r="AP276" s="14"/>
      <c r="AQ276" s="14"/>
      <c r="AR276" s="14"/>
      <c r="AS276" s="14"/>
      <c r="AT276" s="14"/>
    </row>
    <row r="277" spans="23:46">
      <c r="AC277" s="14"/>
      <c r="AD277" s="14"/>
      <c r="AE277" s="163"/>
      <c r="AF277" s="14"/>
      <c r="AG277" s="14"/>
      <c r="AH277" s="163"/>
      <c r="AI277" s="75"/>
      <c r="AJ277" s="75"/>
      <c r="AK277" s="163"/>
      <c r="AL277" s="75"/>
      <c r="AM277" s="14"/>
      <c r="AN277" s="14"/>
      <c r="AO277" s="14"/>
      <c r="AP277" s="14"/>
      <c r="AQ277" s="14"/>
      <c r="AR277" s="14"/>
      <c r="AS277" s="14"/>
      <c r="AT277" s="14"/>
    </row>
    <row r="278" spans="23:46">
      <c r="AC278" s="14"/>
      <c r="AD278" s="14"/>
      <c r="AE278" s="163"/>
      <c r="AF278" s="14"/>
      <c r="AG278" s="14"/>
      <c r="AH278" s="163"/>
      <c r="AI278" s="75"/>
      <c r="AJ278" s="75"/>
      <c r="AK278" s="163"/>
      <c r="AL278" s="75"/>
      <c r="AM278" s="14"/>
      <c r="AN278" s="14"/>
      <c r="AO278" s="14"/>
      <c r="AP278" s="14"/>
      <c r="AQ278" s="14"/>
      <c r="AR278" s="14"/>
      <c r="AS278" s="14"/>
      <c r="AT278" s="14"/>
    </row>
    <row r="279" spans="23:46">
      <c r="AC279" s="14"/>
      <c r="AD279" s="14"/>
      <c r="AE279" s="163"/>
      <c r="AF279" s="14"/>
      <c r="AG279" s="14"/>
      <c r="AH279" s="163"/>
      <c r="AI279" s="75"/>
      <c r="AJ279" s="75"/>
      <c r="AK279" s="163"/>
      <c r="AL279" s="75"/>
      <c r="AM279" s="14"/>
      <c r="AN279" s="14"/>
      <c r="AO279" s="14"/>
      <c r="AP279" s="14"/>
      <c r="AQ279" s="14"/>
      <c r="AR279" s="14"/>
      <c r="AS279" s="14"/>
      <c r="AT279" s="14"/>
    </row>
    <row r="280" spans="23:46">
      <c r="W280" s="30"/>
      <c r="X280" s="30"/>
      <c r="Y280" s="30"/>
      <c r="Z280" s="30"/>
      <c r="AA280" s="30"/>
      <c r="AB280" s="30"/>
      <c r="AC280" s="30"/>
      <c r="AD280" s="30"/>
      <c r="AE280" s="164"/>
      <c r="AF280" s="14"/>
      <c r="AG280" s="14"/>
      <c r="AH280" s="163"/>
      <c r="AI280" s="75"/>
      <c r="AJ280" s="75"/>
      <c r="AK280" s="163"/>
      <c r="AL280" s="75"/>
      <c r="AM280" s="14"/>
      <c r="AN280" s="14"/>
      <c r="AO280" s="14"/>
      <c r="AP280" s="14"/>
      <c r="AQ280" s="14"/>
      <c r="AR280" s="14"/>
      <c r="AS280" s="14"/>
      <c r="AT280" s="14"/>
    </row>
    <row r="281" spans="23:46">
      <c r="W281" s="34"/>
      <c r="X281" s="34"/>
      <c r="Y281" s="34"/>
      <c r="Z281" s="34"/>
      <c r="AA281" s="34"/>
      <c r="AB281" s="34"/>
      <c r="AC281" s="34"/>
      <c r="AD281" s="34"/>
      <c r="AE281" s="165"/>
      <c r="AF281" s="30"/>
      <c r="AG281" s="30"/>
      <c r="AH281" s="164"/>
      <c r="AI281" s="76"/>
      <c r="AJ281" s="76"/>
      <c r="AL281" s="76"/>
    </row>
    <row r="282" spans="23:46">
      <c r="W282" s="34"/>
      <c r="X282" s="34"/>
      <c r="Y282" s="34"/>
      <c r="Z282" s="34"/>
      <c r="AA282" s="34"/>
      <c r="AB282" s="34"/>
      <c r="AC282" s="34"/>
      <c r="AD282" s="34"/>
      <c r="AE282" s="165"/>
      <c r="AF282" s="34"/>
      <c r="AG282" s="34"/>
      <c r="AH282" s="165"/>
      <c r="AI282" s="77"/>
      <c r="AJ282" s="77"/>
      <c r="AL282" s="77"/>
    </row>
    <row r="283" spans="23:46">
      <c r="W283" s="34"/>
      <c r="X283" s="34"/>
      <c r="Y283" s="34"/>
      <c r="Z283" s="34"/>
      <c r="AA283" s="34"/>
      <c r="AB283" s="34"/>
      <c r="AC283" s="34"/>
      <c r="AD283" s="34"/>
      <c r="AE283" s="165"/>
      <c r="AF283" s="34"/>
      <c r="AG283" s="34"/>
      <c r="AH283" s="165"/>
      <c r="AI283" s="77"/>
      <c r="AJ283" s="77"/>
      <c r="AL283" s="77"/>
    </row>
    <row r="284" spans="23:46">
      <c r="W284" s="34"/>
      <c r="X284" s="34"/>
      <c r="Y284" s="34"/>
      <c r="Z284" s="34"/>
      <c r="AA284" s="34"/>
      <c r="AB284" s="34"/>
      <c r="AC284" s="34"/>
      <c r="AD284" s="34"/>
      <c r="AE284" s="165"/>
      <c r="AF284" s="34"/>
      <c r="AG284" s="34"/>
      <c r="AH284" s="165"/>
      <c r="AI284" s="77"/>
      <c r="AJ284" s="77"/>
      <c r="AL284" s="77"/>
    </row>
    <row r="285" spans="23:46">
      <c r="W285" s="34"/>
      <c r="X285" s="34"/>
      <c r="Y285" s="34"/>
      <c r="Z285" s="34"/>
      <c r="AA285" s="34"/>
      <c r="AB285" s="34"/>
      <c r="AC285" s="34"/>
      <c r="AD285" s="34"/>
      <c r="AE285" s="165"/>
      <c r="AF285" s="34"/>
      <c r="AG285" s="34"/>
      <c r="AH285" s="165"/>
      <c r="AI285" s="77"/>
      <c r="AJ285" s="77"/>
      <c r="AL285" s="77"/>
    </row>
    <row r="286" spans="23:46">
      <c r="W286" s="34"/>
      <c r="X286" s="34"/>
      <c r="Y286" s="34"/>
      <c r="Z286" s="34"/>
      <c r="AA286" s="34"/>
      <c r="AB286" s="34"/>
      <c r="AC286" s="34"/>
      <c r="AD286" s="34"/>
      <c r="AE286" s="165"/>
      <c r="AF286" s="34"/>
      <c r="AG286" s="34"/>
      <c r="AH286" s="165"/>
      <c r="AI286" s="77"/>
      <c r="AJ286" s="77"/>
      <c r="AL286" s="77"/>
    </row>
    <row r="287" spans="23:46">
      <c r="W287" s="34"/>
      <c r="X287" s="34"/>
      <c r="Y287" s="34"/>
      <c r="Z287" s="34"/>
      <c r="AA287" s="34"/>
      <c r="AB287" s="34"/>
      <c r="AC287" s="34"/>
      <c r="AD287" s="34"/>
      <c r="AE287" s="165"/>
      <c r="AF287" s="34"/>
      <c r="AG287" s="34"/>
      <c r="AH287" s="165"/>
      <c r="AI287" s="77"/>
      <c r="AJ287" s="77"/>
      <c r="AL287" s="77"/>
    </row>
    <row r="288" spans="23:46">
      <c r="W288" s="34"/>
      <c r="X288" s="34"/>
      <c r="Y288" s="34"/>
      <c r="Z288" s="34"/>
      <c r="AA288" s="34"/>
      <c r="AB288" s="34"/>
      <c r="AC288" s="34"/>
      <c r="AD288" s="34"/>
      <c r="AE288" s="165"/>
      <c r="AF288" s="34"/>
      <c r="AG288" s="34"/>
      <c r="AH288" s="165"/>
      <c r="AI288" s="77"/>
      <c r="AJ288" s="77"/>
      <c r="AL288" s="77"/>
    </row>
    <row r="289" spans="23:38">
      <c r="W289" s="34"/>
      <c r="X289" s="34"/>
      <c r="Y289" s="34"/>
      <c r="Z289" s="34"/>
      <c r="AA289" s="34"/>
      <c r="AB289" s="34"/>
      <c r="AC289" s="34"/>
      <c r="AD289" s="34"/>
      <c r="AE289" s="165"/>
      <c r="AF289" s="34"/>
      <c r="AG289" s="34"/>
      <c r="AH289" s="165"/>
      <c r="AI289" s="77"/>
      <c r="AJ289" s="77"/>
      <c r="AL289" s="77"/>
    </row>
    <row r="290" spans="23:38">
      <c r="W290" s="34"/>
      <c r="X290" s="34"/>
      <c r="Y290" s="34"/>
      <c r="Z290" s="34"/>
      <c r="AA290" s="34"/>
      <c r="AB290" s="34"/>
      <c r="AC290" s="34"/>
      <c r="AD290" s="34"/>
      <c r="AE290" s="165"/>
      <c r="AF290" s="34"/>
      <c r="AG290" s="34"/>
      <c r="AH290" s="165"/>
      <c r="AI290" s="77"/>
      <c r="AJ290" s="77"/>
      <c r="AL290" s="77"/>
    </row>
    <row r="291" spans="23:38">
      <c r="W291" s="34"/>
      <c r="X291" s="34"/>
      <c r="Y291" s="34"/>
      <c r="Z291" s="34"/>
      <c r="AA291" s="34"/>
      <c r="AB291" s="34"/>
      <c r="AC291" s="34"/>
      <c r="AD291" s="34"/>
      <c r="AE291" s="165"/>
      <c r="AF291" s="34"/>
      <c r="AG291" s="34"/>
      <c r="AH291" s="165"/>
      <c r="AI291" s="77"/>
      <c r="AJ291" s="77"/>
      <c r="AL291" s="77"/>
    </row>
    <row r="292" spans="23:38">
      <c r="W292" s="34"/>
      <c r="X292" s="34"/>
      <c r="Y292" s="34"/>
      <c r="Z292" s="34"/>
      <c r="AA292" s="34"/>
      <c r="AB292" s="34"/>
      <c r="AC292" s="34"/>
      <c r="AD292" s="34"/>
      <c r="AE292" s="165"/>
      <c r="AF292" s="34"/>
      <c r="AG292" s="34"/>
      <c r="AH292" s="165"/>
      <c r="AI292" s="77"/>
      <c r="AJ292" s="77"/>
      <c r="AL292" s="77"/>
    </row>
    <row r="293" spans="23:38">
      <c r="W293" s="34"/>
      <c r="X293" s="34"/>
      <c r="Y293" s="34"/>
      <c r="Z293" s="34"/>
      <c r="AA293" s="34"/>
      <c r="AB293" s="34"/>
      <c r="AC293" s="34"/>
      <c r="AD293" s="34"/>
      <c r="AE293" s="165"/>
      <c r="AF293" s="34"/>
      <c r="AG293" s="34"/>
      <c r="AH293" s="165"/>
      <c r="AI293" s="77"/>
      <c r="AJ293" s="77"/>
      <c r="AL293" s="77"/>
    </row>
    <row r="294" spans="23:38">
      <c r="W294" s="34"/>
      <c r="X294" s="34"/>
      <c r="Y294" s="34"/>
      <c r="Z294" s="34"/>
      <c r="AA294" s="34"/>
      <c r="AB294" s="34"/>
      <c r="AC294" s="34"/>
      <c r="AD294" s="34"/>
      <c r="AE294" s="165"/>
      <c r="AF294" s="34"/>
      <c r="AG294" s="34"/>
      <c r="AH294" s="165"/>
      <c r="AI294" s="77"/>
      <c r="AJ294" s="77"/>
      <c r="AL294" s="77"/>
    </row>
    <row r="295" spans="23:38">
      <c r="W295" s="34"/>
      <c r="X295" s="34"/>
      <c r="Y295" s="34"/>
      <c r="Z295" s="34"/>
      <c r="AA295" s="34"/>
      <c r="AB295" s="34"/>
      <c r="AC295" s="34"/>
      <c r="AD295" s="34"/>
      <c r="AE295" s="165"/>
      <c r="AF295" s="34"/>
      <c r="AG295" s="34"/>
      <c r="AH295" s="165"/>
      <c r="AI295" s="77"/>
      <c r="AJ295" s="77"/>
      <c r="AL295" s="77"/>
    </row>
    <row r="296" spans="23:38">
      <c r="W296" s="34"/>
      <c r="X296" s="34"/>
      <c r="Y296" s="34"/>
      <c r="Z296" s="34"/>
      <c r="AA296" s="34"/>
      <c r="AB296" s="34"/>
      <c r="AC296" s="34"/>
      <c r="AD296" s="34"/>
      <c r="AE296" s="165"/>
      <c r="AF296" s="34"/>
      <c r="AG296" s="34"/>
      <c r="AH296" s="165"/>
      <c r="AI296" s="77"/>
      <c r="AJ296" s="77"/>
      <c r="AL296" s="77"/>
    </row>
    <row r="297" spans="23:38">
      <c r="W297" s="34"/>
      <c r="X297" s="34"/>
      <c r="Y297" s="34"/>
      <c r="Z297" s="34"/>
      <c r="AA297" s="34"/>
      <c r="AB297" s="34"/>
      <c r="AC297" s="34"/>
      <c r="AD297" s="34"/>
      <c r="AE297" s="165"/>
      <c r="AF297" s="34"/>
      <c r="AG297" s="34"/>
      <c r="AH297" s="165"/>
      <c r="AI297" s="77"/>
      <c r="AJ297" s="77"/>
      <c r="AL297" s="77"/>
    </row>
    <row r="298" spans="23:38">
      <c r="W298" s="34"/>
      <c r="X298" s="34"/>
      <c r="Y298" s="34"/>
      <c r="Z298" s="34"/>
      <c r="AA298" s="34"/>
      <c r="AB298" s="34"/>
      <c r="AC298" s="34"/>
      <c r="AD298" s="34"/>
      <c r="AE298" s="165"/>
      <c r="AF298" s="34"/>
      <c r="AG298" s="34"/>
      <c r="AH298" s="165"/>
      <c r="AI298" s="77"/>
      <c r="AJ298" s="77"/>
      <c r="AL298" s="77"/>
    </row>
    <row r="299" spans="23:38">
      <c r="W299" s="34"/>
      <c r="X299" s="34"/>
      <c r="Y299" s="34"/>
      <c r="Z299" s="34"/>
      <c r="AA299" s="34"/>
      <c r="AB299" s="34"/>
      <c r="AC299" s="34"/>
      <c r="AD299" s="34"/>
      <c r="AE299" s="165"/>
      <c r="AF299" s="34"/>
      <c r="AG299" s="34"/>
      <c r="AH299" s="165"/>
      <c r="AI299" s="77"/>
      <c r="AJ299" s="77"/>
      <c r="AL299" s="77"/>
    </row>
    <row r="300" spans="23:38">
      <c r="W300" s="34"/>
      <c r="X300" s="34"/>
      <c r="Y300" s="34"/>
      <c r="Z300" s="34"/>
      <c r="AA300" s="34"/>
      <c r="AB300" s="34"/>
      <c r="AC300" s="34"/>
      <c r="AD300" s="34"/>
      <c r="AE300" s="165"/>
      <c r="AF300" s="34"/>
      <c r="AG300" s="34"/>
      <c r="AH300" s="165"/>
      <c r="AI300" s="77"/>
      <c r="AJ300" s="77"/>
      <c r="AL300" s="77"/>
    </row>
    <row r="301" spans="23:38">
      <c r="W301" s="34"/>
      <c r="X301" s="34"/>
      <c r="Y301" s="34"/>
      <c r="Z301" s="34"/>
      <c r="AA301" s="34"/>
      <c r="AB301" s="34"/>
      <c r="AC301" s="34"/>
      <c r="AD301" s="34"/>
      <c r="AE301" s="165"/>
      <c r="AF301" s="34"/>
      <c r="AG301" s="34"/>
      <c r="AH301" s="165"/>
      <c r="AI301" s="77"/>
      <c r="AJ301" s="77"/>
      <c r="AL301" s="77"/>
    </row>
    <row r="302" spans="23:38">
      <c r="W302" s="34"/>
      <c r="X302" s="34"/>
      <c r="Y302" s="34"/>
      <c r="Z302" s="34"/>
      <c r="AA302" s="34"/>
      <c r="AB302" s="34"/>
      <c r="AC302" s="34"/>
      <c r="AD302" s="34"/>
      <c r="AE302" s="165"/>
      <c r="AF302" s="34"/>
      <c r="AG302" s="34"/>
      <c r="AH302" s="165"/>
      <c r="AI302" s="77"/>
      <c r="AJ302" s="77"/>
      <c r="AL302" s="77"/>
    </row>
    <row r="303" spans="23:38">
      <c r="W303" s="34"/>
      <c r="X303" s="34"/>
      <c r="Y303" s="34"/>
      <c r="Z303" s="34"/>
      <c r="AA303" s="34"/>
      <c r="AB303" s="34"/>
      <c r="AC303" s="34"/>
      <c r="AD303" s="34"/>
      <c r="AE303" s="165"/>
      <c r="AF303" s="34"/>
      <c r="AG303" s="34"/>
      <c r="AH303" s="165"/>
      <c r="AI303" s="77"/>
      <c r="AJ303" s="77"/>
      <c r="AL303" s="77"/>
    </row>
    <row r="304" spans="23:38">
      <c r="W304" s="34"/>
      <c r="X304" s="34"/>
      <c r="Y304" s="34"/>
      <c r="Z304" s="34"/>
      <c r="AA304" s="34"/>
      <c r="AB304" s="34"/>
      <c r="AC304" s="34"/>
      <c r="AD304" s="34"/>
      <c r="AE304" s="165"/>
      <c r="AF304" s="34"/>
      <c r="AG304" s="34"/>
      <c r="AH304" s="165"/>
      <c r="AI304" s="77"/>
      <c r="AJ304" s="77"/>
      <c r="AL304" s="77"/>
    </row>
    <row r="305" spans="23:38">
      <c r="W305" s="34"/>
      <c r="X305" s="34"/>
      <c r="Y305" s="34"/>
      <c r="Z305" s="34"/>
      <c r="AA305" s="34"/>
      <c r="AB305" s="34"/>
      <c r="AC305" s="34"/>
      <c r="AD305" s="34"/>
      <c r="AE305" s="165"/>
      <c r="AF305" s="34"/>
      <c r="AG305" s="34"/>
      <c r="AH305" s="165"/>
      <c r="AI305" s="77"/>
      <c r="AJ305" s="77"/>
      <c r="AL305" s="77"/>
    </row>
    <row r="306" spans="23:38">
      <c r="W306" s="34"/>
      <c r="X306" s="34"/>
      <c r="Y306" s="34"/>
      <c r="Z306" s="34"/>
      <c r="AA306" s="34"/>
      <c r="AB306" s="34"/>
      <c r="AC306" s="34"/>
      <c r="AD306" s="34"/>
      <c r="AE306" s="165"/>
      <c r="AF306" s="34"/>
      <c r="AG306" s="34"/>
      <c r="AH306" s="165"/>
      <c r="AI306" s="77"/>
      <c r="AJ306" s="77"/>
      <c r="AL306" s="77"/>
    </row>
    <row r="307" spans="23:38">
      <c r="W307" s="34"/>
      <c r="X307" s="34"/>
      <c r="Y307" s="34"/>
      <c r="Z307" s="34"/>
      <c r="AA307" s="34"/>
      <c r="AB307" s="34"/>
      <c r="AC307" s="34"/>
      <c r="AD307" s="34"/>
      <c r="AE307" s="165"/>
      <c r="AF307" s="34"/>
      <c r="AG307" s="34"/>
      <c r="AH307" s="165"/>
      <c r="AI307" s="77"/>
      <c r="AJ307" s="77"/>
      <c r="AL307" s="77"/>
    </row>
    <row r="308" spans="23:38">
      <c r="W308" s="34"/>
      <c r="X308" s="34"/>
      <c r="Y308" s="34"/>
      <c r="Z308" s="34"/>
      <c r="AA308" s="34"/>
      <c r="AB308" s="34"/>
      <c r="AC308" s="34"/>
      <c r="AD308" s="34"/>
      <c r="AE308" s="165"/>
      <c r="AF308" s="34"/>
      <c r="AG308" s="34"/>
      <c r="AH308" s="165"/>
      <c r="AI308" s="77"/>
      <c r="AJ308" s="77"/>
      <c r="AL308" s="77"/>
    </row>
    <row r="309" spans="23:38">
      <c r="W309" s="34"/>
      <c r="X309" s="34"/>
      <c r="Y309" s="34"/>
      <c r="Z309" s="34"/>
      <c r="AA309" s="34"/>
      <c r="AB309" s="34"/>
      <c r="AC309" s="34"/>
      <c r="AD309" s="34"/>
      <c r="AE309" s="165"/>
      <c r="AF309" s="34"/>
      <c r="AG309" s="34"/>
      <c r="AH309" s="165"/>
      <c r="AI309" s="77"/>
      <c r="AJ309" s="77"/>
      <c r="AL309" s="77"/>
    </row>
    <row r="310" spans="23:38">
      <c r="W310" s="34"/>
      <c r="X310" s="34"/>
      <c r="Y310" s="34"/>
      <c r="Z310" s="34"/>
      <c r="AA310" s="34"/>
      <c r="AB310" s="34"/>
      <c r="AC310" s="34"/>
      <c r="AD310" s="34"/>
      <c r="AE310" s="165"/>
      <c r="AF310" s="34"/>
      <c r="AG310" s="34"/>
      <c r="AH310" s="165"/>
      <c r="AI310" s="77"/>
      <c r="AJ310" s="77"/>
      <c r="AL310" s="77"/>
    </row>
    <row r="311" spans="23:38">
      <c r="W311" s="34"/>
      <c r="X311" s="34"/>
      <c r="Y311" s="34"/>
      <c r="Z311" s="34"/>
      <c r="AA311" s="34"/>
      <c r="AB311" s="34"/>
      <c r="AC311" s="34"/>
      <c r="AD311" s="34"/>
      <c r="AE311" s="165"/>
      <c r="AF311" s="34"/>
      <c r="AG311" s="34"/>
      <c r="AH311" s="165"/>
      <c r="AI311" s="77"/>
      <c r="AJ311" s="77"/>
      <c r="AL311" s="77"/>
    </row>
    <row r="312" spans="23:38">
      <c r="W312" s="34"/>
      <c r="X312" s="34"/>
      <c r="Y312" s="34"/>
      <c r="Z312" s="34"/>
      <c r="AA312" s="34"/>
      <c r="AB312" s="34"/>
      <c r="AC312" s="34"/>
      <c r="AD312" s="34"/>
      <c r="AE312" s="165"/>
      <c r="AF312" s="34"/>
      <c r="AG312" s="34"/>
      <c r="AH312" s="165"/>
      <c r="AI312" s="77"/>
      <c r="AJ312" s="77"/>
      <c r="AL312" s="77"/>
    </row>
    <row r="313" spans="23:38">
      <c r="W313" s="34"/>
      <c r="X313" s="34"/>
      <c r="Y313" s="34"/>
      <c r="Z313" s="34"/>
      <c r="AA313" s="34"/>
      <c r="AB313" s="34"/>
      <c r="AC313" s="34"/>
      <c r="AD313" s="34"/>
      <c r="AE313" s="165"/>
      <c r="AF313" s="34"/>
      <c r="AG313" s="34"/>
      <c r="AH313" s="165"/>
      <c r="AI313" s="77"/>
      <c r="AJ313" s="77"/>
      <c r="AL313" s="77"/>
    </row>
    <row r="314" spans="23:38">
      <c r="W314" s="34"/>
      <c r="X314" s="34"/>
      <c r="Y314" s="34"/>
      <c r="Z314" s="34"/>
      <c r="AA314" s="34"/>
      <c r="AB314" s="34"/>
      <c r="AC314" s="34"/>
      <c r="AD314" s="34"/>
      <c r="AE314" s="165"/>
      <c r="AF314" s="34"/>
      <c r="AG314" s="34"/>
      <c r="AH314" s="165"/>
      <c r="AI314" s="77"/>
      <c r="AJ314" s="77"/>
      <c r="AL314" s="77"/>
    </row>
    <row r="315" spans="23:38">
      <c r="AF315" s="34"/>
      <c r="AG315" s="34"/>
      <c r="AH315" s="165"/>
      <c r="AI315" s="77"/>
      <c r="AJ315" s="77"/>
      <c r="AL315" s="77"/>
    </row>
    <row r="316" spans="23:38">
      <c r="AF316" s="34"/>
      <c r="AG316" s="34"/>
      <c r="AH316" s="165"/>
      <c r="AI316" s="77"/>
      <c r="AL316" s="77"/>
    </row>
    <row r="317" spans="23:38">
      <c r="AF317" s="34"/>
      <c r="AG317" s="34"/>
      <c r="AH317" s="165"/>
      <c r="AI317" s="77"/>
      <c r="AL317" s="77"/>
    </row>
    <row r="318" spans="23:38">
      <c r="AF318" s="34"/>
      <c r="AG318" s="34"/>
      <c r="AH318" s="165"/>
      <c r="AI318" s="77"/>
      <c r="AL318" s="77"/>
    </row>
    <row r="319" spans="23:38">
      <c r="AF319" s="34"/>
      <c r="AG319" s="34"/>
      <c r="AH319" s="165"/>
      <c r="AI319" s="77"/>
      <c r="AL319" s="77"/>
    </row>
    <row r="320" spans="23:38">
      <c r="AF320" s="34"/>
      <c r="AG320" s="34"/>
      <c r="AH320" s="165"/>
      <c r="AI320" s="77"/>
      <c r="AL320" s="77"/>
    </row>
    <row r="321" spans="32:38">
      <c r="AF321" s="34"/>
      <c r="AG321" s="34"/>
      <c r="AH321" s="165"/>
      <c r="AI321" s="77"/>
      <c r="AL321" s="77"/>
    </row>
    <row r="322" spans="32:38">
      <c r="AF322" s="34"/>
      <c r="AG322" s="34"/>
      <c r="AH322" s="165"/>
      <c r="AI322" s="77"/>
      <c r="AL322" s="77"/>
    </row>
    <row r="323" spans="32:38">
      <c r="AF323" s="34"/>
      <c r="AG323" s="34"/>
      <c r="AH323" s="165"/>
      <c r="AI323" s="77"/>
      <c r="AL323" s="77"/>
    </row>
    <row r="324" spans="32:38">
      <c r="AF324" s="34"/>
      <c r="AG324" s="34"/>
      <c r="AH324" s="165"/>
      <c r="AI324" s="77"/>
      <c r="AL324" s="77"/>
    </row>
    <row r="325" spans="32:38">
      <c r="AF325" s="34"/>
      <c r="AG325" s="34"/>
      <c r="AH325" s="165"/>
      <c r="AI325" s="77"/>
      <c r="AL325" s="77"/>
    </row>
    <row r="326" spans="32:38">
      <c r="AF326" s="34"/>
      <c r="AG326" s="34"/>
      <c r="AH326" s="165"/>
      <c r="AI326" s="77"/>
      <c r="AL326" s="77"/>
    </row>
    <row r="327" spans="32:38">
      <c r="AF327" s="34"/>
      <c r="AG327" s="34"/>
      <c r="AH327" s="165"/>
      <c r="AI327" s="77"/>
      <c r="AL327" s="77"/>
    </row>
    <row r="328" spans="32:38">
      <c r="AF328" s="34"/>
      <c r="AG328" s="34"/>
      <c r="AH328" s="165"/>
      <c r="AI328" s="77"/>
      <c r="AL328" s="77"/>
    </row>
    <row r="329" spans="32:38">
      <c r="AF329" s="34"/>
      <c r="AG329" s="34"/>
      <c r="AH329" s="165"/>
      <c r="AI329" s="77"/>
      <c r="AL329" s="77"/>
    </row>
    <row r="330" spans="32:38">
      <c r="AF330" s="34"/>
      <c r="AG330" s="34"/>
      <c r="AH330" s="165"/>
      <c r="AI330" s="77"/>
      <c r="AL330" s="77"/>
    </row>
    <row r="331" spans="32:38">
      <c r="AF331" s="34"/>
      <c r="AG331" s="34"/>
      <c r="AH331" s="165"/>
      <c r="AI331" s="77"/>
      <c r="AL331" s="77"/>
    </row>
    <row r="332" spans="32:38">
      <c r="AF332" s="34"/>
      <c r="AG332" s="34"/>
      <c r="AH332" s="165"/>
      <c r="AI332" s="77"/>
      <c r="AL332" s="77"/>
    </row>
    <row r="333" spans="32:38">
      <c r="AF333" s="34"/>
      <c r="AG333" s="34"/>
      <c r="AH333" s="165"/>
      <c r="AI333" s="77"/>
      <c r="AL333" s="77"/>
    </row>
    <row r="334" spans="32:38">
      <c r="AF334" s="34"/>
      <c r="AG334" s="34"/>
      <c r="AH334" s="165"/>
      <c r="AI334" s="77"/>
      <c r="AL334" s="77"/>
    </row>
    <row r="335" spans="32:38">
      <c r="AF335" s="34"/>
      <c r="AG335" s="34"/>
      <c r="AH335" s="165"/>
      <c r="AI335" s="77"/>
      <c r="AL335" s="77"/>
    </row>
    <row r="336" spans="32:38">
      <c r="AF336" s="34"/>
      <c r="AG336" s="34"/>
      <c r="AH336" s="165"/>
      <c r="AI336" s="77"/>
      <c r="AL336" s="77"/>
    </row>
    <row r="337" spans="32:38">
      <c r="AF337" s="34"/>
      <c r="AG337" s="34"/>
      <c r="AH337" s="165"/>
      <c r="AI337" s="77"/>
      <c r="AL337" s="77"/>
    </row>
    <row r="338" spans="32:38">
      <c r="AF338" s="34"/>
      <c r="AG338" s="34"/>
      <c r="AH338" s="165"/>
      <c r="AI338" s="77"/>
      <c r="AL338" s="77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D339"/>
  <sheetViews>
    <sheetView zoomScale="89" zoomScaleNormal="89" workbookViewId="0">
      <pane ySplit="10" topLeftCell="A11" activePane="bottomLeft" state="frozen"/>
      <selection pane="bottomLeft" activeCell="R6" sqref="R6"/>
    </sheetView>
  </sheetViews>
  <sheetFormatPr baseColWidth="10" defaultRowHeight="15.6"/>
  <cols>
    <col min="1" max="1" width="1.54296875" customWidth="1"/>
    <col min="2" max="2" width="5" customWidth="1"/>
    <col min="3" max="3" width="4.08984375" customWidth="1"/>
    <col min="4" max="4" width="7.08984375" customWidth="1"/>
    <col min="5" max="5" width="10" customWidth="1"/>
    <col min="6" max="6" width="7.08984375" customWidth="1"/>
    <col min="7" max="7" width="4" customWidth="1"/>
    <col min="8" max="8" width="6.36328125" customWidth="1"/>
    <col min="9" max="9" width="4.90625" customWidth="1"/>
    <col min="10" max="10" width="4.1796875" style="11" customWidth="1"/>
    <col min="11" max="11" width="4.1796875" style="93" customWidth="1"/>
    <col min="12" max="12" width="4.54296875" style="11" customWidth="1"/>
    <col min="13" max="13" width="1.90625" style="11" customWidth="1"/>
    <col min="14" max="14" width="4.54296875" style="18" customWidth="1"/>
    <col min="15" max="15" width="1.08984375" style="18" customWidth="1"/>
    <col min="16" max="16" width="5.26953125" style="18" customWidth="1"/>
    <col min="17" max="17" width="1.1796875" style="18" customWidth="1"/>
    <col min="18" max="18" width="4.54296875" style="18" customWidth="1"/>
    <col min="19" max="19" width="2.81640625" style="93" customWidth="1"/>
    <col min="20" max="20" width="5.453125" customWidth="1"/>
    <col min="21" max="21" width="5.1796875" customWidth="1"/>
    <col min="22" max="22" width="6.08984375" customWidth="1"/>
    <col min="23" max="23" width="5.36328125" customWidth="1"/>
    <col min="24" max="24" width="5.54296875" style="93" customWidth="1"/>
    <col min="25" max="25" width="5.453125" style="93" customWidth="1"/>
    <col min="26" max="27" width="5.08984375" style="93" customWidth="1"/>
    <col min="28" max="28" width="4.1796875" style="11" customWidth="1"/>
    <col min="29" max="29" width="4.08984375" style="11" customWidth="1"/>
    <col min="30" max="30" width="5.08984375" style="11" customWidth="1"/>
    <col min="31" max="31" width="5.08984375" style="93" customWidth="1"/>
    <col min="32" max="32" width="5.453125" customWidth="1"/>
    <col min="33" max="33" width="5.81640625" customWidth="1"/>
    <col min="34" max="34" width="5.90625" style="11" customWidth="1"/>
    <col min="35" max="35" width="4.81640625" style="11" customWidth="1"/>
    <col min="36" max="36" width="5.08984375" style="11" customWidth="1"/>
    <col min="37" max="37" width="7" style="93" customWidth="1"/>
    <col min="38" max="38" width="5.453125" style="11" customWidth="1"/>
    <col min="47" max="47" width="14" customWidth="1"/>
    <col min="48" max="48" width="12.54296875" customWidth="1"/>
    <col min="49" max="49" width="10.90625" customWidth="1"/>
  </cols>
  <sheetData>
    <row r="1" spans="1:56">
      <c r="A1" s="45"/>
      <c r="B1" s="45"/>
      <c r="C1" s="45"/>
      <c r="D1" s="45"/>
      <c r="E1" s="45"/>
      <c r="F1" s="45"/>
      <c r="G1" s="45"/>
      <c r="H1" s="45"/>
      <c r="I1" s="45"/>
      <c r="J1" s="71"/>
      <c r="K1" s="90"/>
      <c r="L1" s="71"/>
      <c r="M1" s="71"/>
      <c r="N1" s="72"/>
      <c r="O1" s="72"/>
      <c r="P1" s="72"/>
      <c r="Q1" s="72"/>
      <c r="R1" s="72"/>
      <c r="S1" s="90"/>
      <c r="T1" s="45"/>
      <c r="U1" s="45"/>
      <c r="V1" s="45"/>
      <c r="W1" s="45"/>
      <c r="X1" s="90"/>
      <c r="Y1" s="90"/>
      <c r="Z1" s="90"/>
      <c r="AA1" s="90"/>
      <c r="AB1" s="71"/>
      <c r="AC1" s="71"/>
      <c r="AD1" s="71"/>
      <c r="AE1" s="90"/>
      <c r="AF1" s="45"/>
      <c r="AG1" s="45"/>
      <c r="AH1" s="71"/>
      <c r="AI1" s="71"/>
      <c r="AJ1" s="71"/>
      <c r="AK1" s="90"/>
      <c r="AL1" s="71"/>
      <c r="AM1" s="45"/>
    </row>
    <row r="2" spans="1:56" s="187" customFormat="1" ht="31.8">
      <c r="A2" s="186"/>
      <c r="B2" s="186"/>
      <c r="C2" s="143" t="s">
        <v>450</v>
      </c>
      <c r="D2" s="186"/>
      <c r="E2" s="186"/>
      <c r="F2" s="186"/>
      <c r="G2" s="186"/>
      <c r="H2" s="186"/>
      <c r="I2" s="186"/>
      <c r="J2" s="202"/>
      <c r="K2" s="176" t="str">
        <f>+År!B2</f>
        <v>VÆR :</v>
      </c>
      <c r="L2" s="202"/>
      <c r="M2" s="202"/>
      <c r="N2" s="173"/>
      <c r="O2" s="173"/>
      <c r="P2" s="173"/>
      <c r="Q2" s="173"/>
      <c r="R2" s="173"/>
      <c r="S2" s="197"/>
      <c r="T2" s="186"/>
      <c r="U2" s="186"/>
      <c r="V2" s="186"/>
      <c r="W2" s="186"/>
      <c r="X2" s="197"/>
      <c r="Y2" s="197"/>
      <c r="Z2" s="197"/>
      <c r="AA2" s="197"/>
      <c r="AB2" s="202"/>
      <c r="AC2" s="202"/>
      <c r="AD2" s="202"/>
      <c r="AE2" s="197"/>
      <c r="AF2" s="186"/>
      <c r="AG2" s="186"/>
      <c r="AH2" s="202"/>
      <c r="AI2" s="202"/>
      <c r="AJ2" s="202"/>
      <c r="AK2" s="197"/>
      <c r="AL2" s="202"/>
      <c r="AM2" s="186"/>
      <c r="AN2"/>
      <c r="AO2"/>
      <c r="AP2"/>
      <c r="AQ2"/>
      <c r="AR2"/>
      <c r="AS2"/>
      <c r="AT2"/>
      <c r="AU2"/>
      <c r="AV2"/>
      <c r="AW2"/>
      <c r="AX2"/>
    </row>
    <row r="3" spans="1:56" ht="21">
      <c r="A3" s="45"/>
      <c r="B3" s="45"/>
      <c r="C3" s="63"/>
      <c r="D3" s="45"/>
      <c r="E3" s="45"/>
      <c r="F3" s="45"/>
      <c r="G3" s="45"/>
      <c r="H3" s="45"/>
      <c r="I3" s="45"/>
      <c r="J3" s="71"/>
      <c r="K3" s="90"/>
      <c r="L3" s="71"/>
      <c r="M3" s="71"/>
      <c r="N3" s="72"/>
      <c r="O3" s="72"/>
      <c r="P3" s="72"/>
      <c r="Q3" s="72"/>
      <c r="R3" s="72"/>
      <c r="S3" s="90"/>
      <c r="T3" s="45"/>
      <c r="U3" s="45"/>
      <c r="V3" s="45"/>
      <c r="W3" s="45"/>
      <c r="X3" s="90"/>
      <c r="Y3" s="90"/>
      <c r="Z3" s="90"/>
      <c r="AA3" s="90"/>
      <c r="AB3" s="71"/>
      <c r="AC3" s="71"/>
      <c r="AD3" s="71"/>
      <c r="AE3" s="90"/>
      <c r="AF3" s="45"/>
      <c r="AG3" s="45"/>
      <c r="AH3" s="71"/>
      <c r="AI3" s="71"/>
      <c r="AJ3" s="71"/>
      <c r="AK3" s="90"/>
      <c r="AL3" s="71"/>
      <c r="AM3" s="45"/>
    </row>
    <row r="4" spans="1:56">
      <c r="A4" s="45"/>
      <c r="B4" s="45"/>
      <c r="C4" s="45"/>
      <c r="D4" s="45"/>
      <c r="E4" s="45"/>
      <c r="F4" s="45"/>
      <c r="G4" s="45"/>
      <c r="H4" s="45"/>
      <c r="I4" s="45"/>
      <c r="J4" s="71"/>
      <c r="K4" s="90"/>
      <c r="L4" s="71"/>
      <c r="M4" s="71"/>
      <c r="N4" s="72"/>
      <c r="O4" s="72"/>
      <c r="P4" s="72"/>
      <c r="Q4" s="72"/>
      <c r="R4" s="72"/>
      <c r="S4" s="90"/>
      <c r="T4" s="45"/>
      <c r="U4" s="45"/>
      <c r="V4" s="45"/>
      <c r="W4" s="45"/>
      <c r="X4" s="90"/>
      <c r="Y4" s="90"/>
      <c r="Z4" s="90"/>
      <c r="AA4" s="90"/>
      <c r="AB4" s="71"/>
      <c r="AC4" s="71"/>
      <c r="AD4" s="71"/>
      <c r="AE4" s="90"/>
      <c r="AF4" s="45"/>
      <c r="AG4" s="45"/>
      <c r="AH4" s="71"/>
      <c r="AI4" s="71"/>
      <c r="AJ4" s="71"/>
      <c r="AK4" s="90"/>
      <c r="AL4" s="71"/>
      <c r="AM4" s="45"/>
    </row>
    <row r="5" spans="1:56" s="191" customFormat="1" ht="19.8">
      <c r="A5" s="189"/>
      <c r="B5" s="189"/>
      <c r="C5" s="189"/>
      <c r="D5" s="185" t="s">
        <v>5</v>
      </c>
      <c r="E5" s="185"/>
      <c r="F5" s="188">
        <f>+År!S2</f>
        <v>45</v>
      </c>
      <c r="G5" s="189"/>
      <c r="H5" s="185"/>
      <c r="I5" s="189"/>
      <c r="J5" s="208"/>
      <c r="K5" s="210" t="s">
        <v>432</v>
      </c>
      <c r="L5" s="208"/>
      <c r="M5" s="208"/>
      <c r="N5" s="211"/>
      <c r="O5" s="211"/>
      <c r="P5" s="211"/>
      <c r="Q5" s="211"/>
      <c r="R5" s="211"/>
      <c r="S5" s="206"/>
      <c r="T5" s="206"/>
      <c r="U5" s="206"/>
      <c r="V5" s="206"/>
      <c r="W5" s="550">
        <f>SUM(H11:H16)</f>
        <v>4450</v>
      </c>
      <c r="X5" s="553"/>
      <c r="Y5" s="553"/>
      <c r="Z5" s="210"/>
      <c r="AA5" s="206"/>
      <c r="AB5" s="206"/>
      <c r="AC5" s="206"/>
      <c r="AD5" s="208"/>
      <c r="AE5" s="208"/>
      <c r="AF5" s="208"/>
      <c r="AG5" s="206"/>
      <c r="AH5" s="189"/>
      <c r="AI5" s="189"/>
      <c r="AJ5" s="208"/>
      <c r="AK5" s="208"/>
      <c r="AL5" s="208"/>
      <c r="AM5" s="206"/>
      <c r="AN5" s="4"/>
      <c r="AO5" s="4"/>
      <c r="AP5" s="4"/>
      <c r="AQ5"/>
      <c r="AR5"/>
      <c r="AS5"/>
      <c r="AT5"/>
      <c r="AU5"/>
      <c r="AV5"/>
      <c r="AW5"/>
      <c r="AX5"/>
      <c r="AY5"/>
      <c r="AZ5"/>
      <c r="BA5"/>
      <c r="BC5" s="190"/>
      <c r="BD5" s="190"/>
    </row>
    <row r="6" spans="1:56" ht="16.5" customHeight="1">
      <c r="A6" s="50"/>
      <c r="B6" s="50"/>
      <c r="C6" s="50"/>
      <c r="D6" s="50"/>
      <c r="E6" s="50"/>
      <c r="F6" s="50"/>
      <c r="G6" s="50"/>
      <c r="H6" s="50"/>
      <c r="I6" s="50"/>
      <c r="J6" s="71"/>
      <c r="K6" s="181"/>
      <c r="L6" s="204"/>
      <c r="M6" s="204"/>
      <c r="N6" s="204"/>
      <c r="O6" s="204"/>
      <c r="P6" s="204"/>
      <c r="Q6" s="204"/>
      <c r="R6" s="204"/>
      <c r="S6" s="90"/>
      <c r="T6" s="45"/>
      <c r="U6" s="45"/>
      <c r="V6" s="45"/>
      <c r="W6" s="45"/>
      <c r="X6" s="90"/>
      <c r="Y6" s="90"/>
      <c r="Z6" s="90"/>
      <c r="AA6" s="90"/>
      <c r="AB6" s="71"/>
      <c r="AC6" s="71"/>
      <c r="AD6" s="71"/>
      <c r="AE6" s="90"/>
      <c r="AF6" s="45"/>
      <c r="AG6" s="45"/>
      <c r="AH6" s="71"/>
      <c r="AI6" s="71"/>
      <c r="AJ6" s="71"/>
      <c r="AK6" s="90"/>
      <c r="AL6" s="71"/>
      <c r="AM6" s="45"/>
    </row>
    <row r="7" spans="1:56" s="377" customFormat="1" ht="16.5" customHeight="1">
      <c r="A7" s="497"/>
      <c r="B7" s="497"/>
      <c r="C7" s="497"/>
      <c r="D7" s="497"/>
      <c r="E7" s="497"/>
      <c r="F7" s="497"/>
      <c r="G7" s="497"/>
      <c r="H7" s="497"/>
      <c r="I7" s="497"/>
      <c r="J7" s="422"/>
      <c r="K7" s="498"/>
      <c r="L7" s="427"/>
      <c r="M7" s="427"/>
      <c r="N7" s="427"/>
      <c r="O7" s="427"/>
      <c r="P7" s="427"/>
      <c r="Q7" s="427"/>
      <c r="R7" s="427"/>
      <c r="S7" s="499"/>
      <c r="T7" s="500"/>
      <c r="U7" s="500"/>
      <c r="V7" s="497" t="s">
        <v>22</v>
      </c>
      <c r="W7" s="500"/>
      <c r="X7" s="499"/>
      <c r="Y7" s="499"/>
      <c r="Z7" s="499"/>
      <c r="AA7" s="499"/>
      <c r="AB7" s="427" t="s">
        <v>45</v>
      </c>
      <c r="AC7" s="422"/>
      <c r="AD7" s="422"/>
      <c r="AE7" s="499"/>
      <c r="AF7" s="500"/>
      <c r="AG7" s="500"/>
      <c r="AH7" s="422"/>
      <c r="AI7" s="422"/>
      <c r="AJ7" s="422"/>
      <c r="AK7" s="498" t="s">
        <v>86</v>
      </c>
      <c r="AL7" s="422"/>
      <c r="AM7" s="500"/>
    </row>
    <row r="8" spans="1:56" s="377" customFormat="1" ht="13.8">
      <c r="A8" s="500"/>
      <c r="B8" s="500"/>
      <c r="C8" s="500"/>
      <c r="D8" s="500"/>
      <c r="E8" s="500"/>
      <c r="F8" s="497" t="s">
        <v>2</v>
      </c>
      <c r="G8" s="497"/>
      <c r="H8" s="500"/>
      <c r="I8" s="497"/>
      <c r="J8" s="422"/>
      <c r="K8" s="498"/>
      <c r="L8" s="422"/>
      <c r="M8" s="422"/>
      <c r="N8" s="427"/>
      <c r="O8" s="427"/>
      <c r="P8" s="427"/>
      <c r="Q8" s="427"/>
      <c r="R8" s="427"/>
      <c r="S8" s="498"/>
      <c r="T8" s="497" t="s">
        <v>22</v>
      </c>
      <c r="U8" s="497"/>
      <c r="V8" s="497" t="s">
        <v>498</v>
      </c>
      <c r="W8" s="497"/>
      <c r="X8" s="499"/>
      <c r="Y8" s="498"/>
      <c r="Z8" s="498" t="s">
        <v>45</v>
      </c>
      <c r="AA8" s="498"/>
      <c r="AB8" s="427" t="s">
        <v>44</v>
      </c>
      <c r="AC8" s="422"/>
      <c r="AD8" s="422"/>
      <c r="AE8" s="498" t="s">
        <v>433</v>
      </c>
      <c r="AF8" s="500"/>
      <c r="AG8" s="500"/>
      <c r="AH8" s="427" t="s">
        <v>429</v>
      </c>
      <c r="AI8" s="422"/>
      <c r="AJ8" s="422"/>
      <c r="AK8" s="498" t="s">
        <v>43</v>
      </c>
      <c r="AL8" s="427" t="s">
        <v>2</v>
      </c>
      <c r="AM8" s="500"/>
    </row>
    <row r="9" spans="1:56" s="377" customFormat="1" ht="13.8">
      <c r="A9" s="500"/>
      <c r="B9" s="500"/>
      <c r="C9" s="500"/>
      <c r="D9" s="500"/>
      <c r="E9" s="500"/>
      <c r="F9" s="497" t="s">
        <v>496</v>
      </c>
      <c r="G9" s="112"/>
      <c r="H9" s="427" t="s">
        <v>2</v>
      </c>
      <c r="I9" s="112"/>
      <c r="J9" s="427" t="s">
        <v>2</v>
      </c>
      <c r="K9" s="216"/>
      <c r="L9" s="427" t="s">
        <v>1</v>
      </c>
      <c r="M9" s="427"/>
      <c r="N9" s="427" t="s">
        <v>2</v>
      </c>
      <c r="O9" s="427"/>
      <c r="P9" s="427" t="s">
        <v>22</v>
      </c>
      <c r="Q9" s="427"/>
      <c r="R9" s="427" t="s">
        <v>22</v>
      </c>
      <c r="S9" s="498"/>
      <c r="T9" s="473" t="s">
        <v>0</v>
      </c>
      <c r="U9" s="112"/>
      <c r="V9" s="473" t="s">
        <v>421</v>
      </c>
      <c r="W9" s="112"/>
      <c r="X9" s="498" t="s">
        <v>22</v>
      </c>
      <c r="Y9" s="216"/>
      <c r="Z9" s="498" t="s">
        <v>4</v>
      </c>
      <c r="AA9" s="216"/>
      <c r="AB9" s="427" t="s">
        <v>531</v>
      </c>
      <c r="AC9" s="427" t="s">
        <v>531</v>
      </c>
      <c r="AD9" s="427" t="s">
        <v>531</v>
      </c>
      <c r="AE9" s="498"/>
      <c r="AF9" s="497" t="s">
        <v>494</v>
      </c>
      <c r="AG9" s="497" t="s">
        <v>420</v>
      </c>
      <c r="AH9" s="427" t="s">
        <v>1</v>
      </c>
      <c r="AI9" s="427" t="s">
        <v>1</v>
      </c>
      <c r="AJ9" s="427" t="s">
        <v>434</v>
      </c>
      <c r="AK9" s="498" t="s">
        <v>557</v>
      </c>
      <c r="AL9" s="427" t="s">
        <v>437</v>
      </c>
      <c r="AM9" s="500"/>
    </row>
    <row r="10" spans="1:56" s="377" customFormat="1" ht="13.8">
      <c r="A10" s="500"/>
      <c r="B10" s="497" t="s">
        <v>95</v>
      </c>
      <c r="C10" s="497" t="s">
        <v>431</v>
      </c>
      <c r="D10" s="500"/>
      <c r="E10" s="497" t="s">
        <v>439</v>
      </c>
      <c r="F10" s="473" t="s">
        <v>497</v>
      </c>
      <c r="G10" s="112" t="s">
        <v>499</v>
      </c>
      <c r="H10" s="475" t="s">
        <v>8</v>
      </c>
      <c r="I10" s="112" t="s">
        <v>499</v>
      </c>
      <c r="J10" s="475" t="s">
        <v>410</v>
      </c>
      <c r="K10" s="216" t="s">
        <v>499</v>
      </c>
      <c r="L10" s="475" t="s">
        <v>410</v>
      </c>
      <c r="M10" s="475"/>
      <c r="N10" s="475" t="s">
        <v>653</v>
      </c>
      <c r="O10" s="427"/>
      <c r="P10" s="475" t="s">
        <v>653</v>
      </c>
      <c r="Q10" s="427"/>
      <c r="R10" s="475" t="s">
        <v>654</v>
      </c>
      <c r="S10" s="498"/>
      <c r="T10" s="473"/>
      <c r="U10" s="112" t="s">
        <v>499</v>
      </c>
      <c r="V10" s="473"/>
      <c r="W10" s="112" t="s">
        <v>499</v>
      </c>
      <c r="X10" s="474" t="s">
        <v>44</v>
      </c>
      <c r="Y10" s="216" t="s">
        <v>499</v>
      </c>
      <c r="Z10" s="474"/>
      <c r="AA10" s="216" t="s">
        <v>499</v>
      </c>
      <c r="AB10" s="475" t="s">
        <v>558</v>
      </c>
      <c r="AC10" s="475" t="s">
        <v>559</v>
      </c>
      <c r="AD10" s="475" t="s">
        <v>662</v>
      </c>
      <c r="AE10" s="474" t="s">
        <v>1</v>
      </c>
      <c r="AF10" s="473" t="s">
        <v>495</v>
      </c>
      <c r="AG10" s="473" t="s">
        <v>515</v>
      </c>
      <c r="AH10" s="475" t="s">
        <v>43</v>
      </c>
      <c r="AI10" s="475" t="s">
        <v>507</v>
      </c>
      <c r="AJ10" s="475" t="s">
        <v>507</v>
      </c>
      <c r="AK10" s="474" t="s">
        <v>44</v>
      </c>
      <c r="AL10" s="475" t="s">
        <v>539</v>
      </c>
      <c r="AM10" s="500"/>
    </row>
    <row r="11" spans="1:56">
      <c r="A11" s="45"/>
      <c r="B11" s="52">
        <f>+'Ark1'!C1045</f>
        <v>2024</v>
      </c>
      <c r="C11" s="52">
        <f>+'Ark1'!I1045</f>
        <v>6</v>
      </c>
      <c r="D11" s="53" t="s">
        <v>82</v>
      </c>
      <c r="E11" s="53" t="s">
        <v>442</v>
      </c>
      <c r="F11" s="52">
        <f>+'Ark1'!Q1045</f>
        <v>353</v>
      </c>
      <c r="G11" s="52">
        <f t="shared" ref="G11:G16" si="0">+F11-F18</f>
        <v>-60</v>
      </c>
      <c r="H11" s="52">
        <f>+'Ark1'!R1045</f>
        <v>574</v>
      </c>
      <c r="I11" s="52">
        <f t="shared" ref="I11:I16" si="1">+H11-H18</f>
        <v>-126</v>
      </c>
      <c r="J11" s="281">
        <f>+'Ark1'!AG1045</f>
        <v>12.898876404494382</v>
      </c>
      <c r="K11" s="161">
        <f t="shared" ref="K11:K16" si="2">+J11-J18</f>
        <v>-1.3490372938569291</v>
      </c>
      <c r="L11" s="281">
        <f>+'Ark1'!AH1045</f>
        <v>12.73755028805081</v>
      </c>
      <c r="M11" s="73"/>
      <c r="N11" s="501">
        <f>+'Ark1'!AI1045</f>
        <v>574</v>
      </c>
      <c r="O11" s="427"/>
      <c r="P11" s="502">
        <f>+'Ark1'!AJ1045</f>
        <v>117.65522648083623</v>
      </c>
      <c r="Q11" s="427"/>
      <c r="R11" s="502">
        <f>+'Ark1'!AK1045</f>
        <v>25.03675520391214</v>
      </c>
      <c r="S11" s="96"/>
      <c r="T11" s="54">
        <f>+'Ark1'!S1045</f>
        <v>8.0017421602787451</v>
      </c>
      <c r="U11" s="54">
        <f t="shared" ref="U11:U16" si="3">+T11-T18</f>
        <v>0.24174216027874529</v>
      </c>
      <c r="V11" s="54">
        <f>+'Ark1'!T1045</f>
        <v>6.4198606271776999</v>
      </c>
      <c r="W11" s="54">
        <f t="shared" ref="W11:W16" si="4">+V11-V18</f>
        <v>-0.585853658536581</v>
      </c>
      <c r="X11" s="161">
        <f>+'Ark1'!U1045</f>
        <v>41.77770034843207</v>
      </c>
      <c r="Y11" s="161">
        <f t="shared" ref="Y11:Y16" si="5">+X11-X18</f>
        <v>-3.1255853658536026</v>
      </c>
      <c r="Z11" s="161">
        <f>+'Ark1'!W1045</f>
        <v>12.891986062717772</v>
      </c>
      <c r="AA11" s="161">
        <f t="shared" ref="AA11:AA16" si="6">+Z11-Z18</f>
        <v>-5.8222996515679473</v>
      </c>
      <c r="AB11" s="74">
        <f>+'Ark1'!X1045</f>
        <v>99.825783972125436</v>
      </c>
      <c r="AC11" s="74">
        <f>+'Ark1'!Y1045</f>
        <v>95.644599303135905</v>
      </c>
      <c r="AD11" s="74">
        <f>+'Ark1'!Z1045</f>
        <v>70.209059233449494</v>
      </c>
      <c r="AE11" s="161">
        <f>+'Ark1'!AA1045</f>
        <v>11.852388765572812</v>
      </c>
      <c r="AF11" s="54">
        <f>+'Ark1'!AB1045</f>
        <v>1.7811431252073484</v>
      </c>
      <c r="AG11" s="54">
        <f>+'Ark1'!AC1045</f>
        <v>1.9567686461567653</v>
      </c>
      <c r="AH11" s="74">
        <f>+'Ark1'!AD1045</f>
        <v>76.508735845780976</v>
      </c>
      <c r="AI11" s="74">
        <f>+'Ark1'!AE1045</f>
        <v>47.604947558439925</v>
      </c>
      <c r="AJ11" s="74">
        <f>+'Ark1'!AF1045</f>
        <v>53.114304863479092</v>
      </c>
      <c r="AK11" s="161">
        <f t="shared" ref="AK11:AK44" si="7">+X11/T11</f>
        <v>5.2210755497496208</v>
      </c>
      <c r="AL11" s="74">
        <f t="shared" ref="AL11:AL16" si="8">+H11/F11</f>
        <v>1.6260623229461757</v>
      </c>
      <c r="AM11" s="45"/>
    </row>
    <row r="12" spans="1:56">
      <c r="A12" s="45"/>
      <c r="B12" s="52">
        <f>+'Ark1'!C1046</f>
        <v>2024</v>
      </c>
      <c r="C12" s="52">
        <f>+'Ark1'!I1046</f>
        <v>24</v>
      </c>
      <c r="D12" s="53" t="s">
        <v>82</v>
      </c>
      <c r="E12" s="53" t="s">
        <v>115</v>
      </c>
      <c r="F12" s="52">
        <f>+'Ark1'!Q1046</f>
        <v>1021</v>
      </c>
      <c r="G12" s="52">
        <f t="shared" si="0"/>
        <v>-56</v>
      </c>
      <c r="H12" s="52">
        <f>+'Ark1'!R1046</f>
        <v>1429</v>
      </c>
      <c r="I12" s="52">
        <f t="shared" si="1"/>
        <v>-77</v>
      </c>
      <c r="J12" s="281">
        <f>+'Ark1'!AG1046</f>
        <v>32.112359550561798</v>
      </c>
      <c r="K12" s="161">
        <f t="shared" si="2"/>
        <v>1.4589909366802551</v>
      </c>
      <c r="L12" s="281">
        <f>+'Ark1'!AH1046</f>
        <v>33.622906811341878</v>
      </c>
      <c r="M12" s="73"/>
      <c r="N12" s="501">
        <f>+'Ark1'!AI1046</f>
        <v>1176</v>
      </c>
      <c r="O12" s="427"/>
      <c r="P12" s="502">
        <f>+'Ark1'!AJ1046</f>
        <v>117.9704081632653</v>
      </c>
      <c r="Q12" s="427"/>
      <c r="R12" s="502">
        <f>+'Ark1'!AK1046</f>
        <v>26.639724844402597</v>
      </c>
      <c r="S12" s="96"/>
      <c r="T12" s="54">
        <f>+'Ark1'!S1046</f>
        <v>8.5164450664800562</v>
      </c>
      <c r="U12" s="54">
        <f t="shared" si="3"/>
        <v>0.24818477431538177</v>
      </c>
      <c r="V12" s="54">
        <f>+'Ark1'!T1046</f>
        <v>7.2449265220433858</v>
      </c>
      <c r="W12" s="54">
        <f t="shared" si="4"/>
        <v>1.5842856704737507E-2</v>
      </c>
      <c r="X12" s="161">
        <f>+'Ark1'!U1046</f>
        <v>44.296920923722872</v>
      </c>
      <c r="Y12" s="161">
        <f t="shared" si="5"/>
        <v>7.0094894506397054E-2</v>
      </c>
      <c r="Z12" s="161">
        <f>+'Ark1'!W1046</f>
        <v>23.862841147655704</v>
      </c>
      <c r="AA12" s="161">
        <f t="shared" si="6"/>
        <v>-0.24074450971480843</v>
      </c>
      <c r="AB12" s="74">
        <f>+'Ark1'!X1046</f>
        <v>99.790062981105635</v>
      </c>
      <c r="AC12" s="74">
        <f>+'Ark1'!Y1046</f>
        <v>95.381385584324718</v>
      </c>
      <c r="AD12" s="74">
        <f>+'Ark1'!Z1046</f>
        <v>76.696990902729183</v>
      </c>
      <c r="AE12" s="161">
        <f>+'Ark1'!AA1046</f>
        <v>12.246143234064178</v>
      </c>
      <c r="AF12" s="54">
        <f>+'Ark1'!AB1046</f>
        <v>1.6560138176135948</v>
      </c>
      <c r="AG12" s="54">
        <f>+'Ark1'!AC1046</f>
        <v>2.0856864519161702</v>
      </c>
      <c r="AH12" s="74">
        <f>+'Ark1'!AD1046</f>
        <v>74.070440950783265</v>
      </c>
      <c r="AI12" s="74">
        <f>+'Ark1'!AE1046</f>
        <v>30.783275060344884</v>
      </c>
      <c r="AJ12" s="74">
        <f>+'Ark1'!AF1046</f>
        <v>37.993791231846565</v>
      </c>
      <c r="AK12" s="161">
        <f t="shared" si="7"/>
        <v>5.2013393590797028</v>
      </c>
      <c r="AL12" s="74">
        <f t="shared" si="8"/>
        <v>1.3996082272282075</v>
      </c>
      <c r="AM12" s="45"/>
      <c r="AO12" s="2"/>
      <c r="AP12" s="2"/>
      <c r="AQ12" s="2"/>
    </row>
    <row r="13" spans="1:56">
      <c r="A13" s="45"/>
      <c r="B13" s="52">
        <f>+'Ark1'!C1047</f>
        <v>2024</v>
      </c>
      <c r="C13" s="52">
        <f>+'Ark1'!I1047</f>
        <v>49</v>
      </c>
      <c r="D13" s="53" t="s">
        <v>82</v>
      </c>
      <c r="E13" s="53" t="s">
        <v>116</v>
      </c>
      <c r="F13" s="52">
        <f>+'Ark1'!Q1047</f>
        <v>484</v>
      </c>
      <c r="G13" s="52">
        <f t="shared" si="0"/>
        <v>-31</v>
      </c>
      <c r="H13" s="52">
        <f>+'Ark1'!R1047</f>
        <v>770</v>
      </c>
      <c r="I13" s="52">
        <f t="shared" si="1"/>
        <v>-82</v>
      </c>
      <c r="J13" s="281">
        <f>+'Ark1'!AG1047</f>
        <v>17.303370786516858</v>
      </c>
      <c r="K13" s="161">
        <f t="shared" si="2"/>
        <v>-3.8375600619311001E-2</v>
      </c>
      <c r="L13" s="281">
        <f>+'Ark1'!AH1047</f>
        <v>16.903583983036725</v>
      </c>
      <c r="M13" s="73"/>
      <c r="N13" s="501">
        <f>+'Ark1'!AI1047</f>
        <v>610</v>
      </c>
      <c r="O13" s="427"/>
      <c r="P13" s="502">
        <f>+'Ark1'!AJ1047</f>
        <v>117.45967213114761</v>
      </c>
      <c r="Q13" s="427"/>
      <c r="R13" s="502">
        <f>+'Ark1'!AK1047</f>
        <v>25.689954095281433</v>
      </c>
      <c r="S13" s="96"/>
      <c r="T13" s="54">
        <f>+'Ark1'!S1047</f>
        <v>8.2012987012987004</v>
      </c>
      <c r="U13" s="54">
        <f t="shared" si="3"/>
        <v>0.32571184683860643</v>
      </c>
      <c r="V13" s="54">
        <f>+'Ark1'!T1047</f>
        <v>7.3142857142857123</v>
      </c>
      <c r="W13" s="54">
        <f t="shared" si="4"/>
        <v>0.30372233400402404</v>
      </c>
      <c r="X13" s="161">
        <f>+'Ark1'!U1047</f>
        <v>41.329350649350673</v>
      </c>
      <c r="Y13" s="161">
        <f t="shared" si="5"/>
        <v>0.23169806719103292</v>
      </c>
      <c r="Z13" s="161">
        <f>+'Ark1'!W1047</f>
        <v>26.493506493506487</v>
      </c>
      <c r="AA13" s="161">
        <f t="shared" si="6"/>
        <v>3.371440765806959</v>
      </c>
      <c r="AB13" s="74">
        <f>+'Ark1'!X1047</f>
        <v>98.181818181818173</v>
      </c>
      <c r="AC13" s="74">
        <f>+'Ark1'!Y1047</f>
        <v>90.51948051948051</v>
      </c>
      <c r="AD13" s="74">
        <f>+'Ark1'!Z1047</f>
        <v>67.662337662337677</v>
      </c>
      <c r="AE13" s="161">
        <f>+'Ark1'!AA1047</f>
        <v>13.012348614353179</v>
      </c>
      <c r="AF13" s="54">
        <f>+'Ark1'!AB1047</f>
        <v>1.9048123271563089</v>
      </c>
      <c r="AG13" s="54">
        <f>+'Ark1'!AC1047</f>
        <v>1.8973470395521257</v>
      </c>
      <c r="AH13" s="74">
        <f>+'Ark1'!AD1047</f>
        <v>79.201081327910899</v>
      </c>
      <c r="AI13" s="74">
        <f>+'Ark1'!AE1047</f>
        <v>47.102939780289155</v>
      </c>
      <c r="AJ13" s="74">
        <f>+'Ark1'!AF1047</f>
        <v>50.534022905141363</v>
      </c>
      <c r="AK13" s="161">
        <f t="shared" si="7"/>
        <v>5.0393665874901066</v>
      </c>
      <c r="AL13" s="74">
        <f t="shared" si="8"/>
        <v>1.5909090909090908</v>
      </c>
      <c r="AM13" s="45"/>
      <c r="AO13" s="2"/>
      <c r="AP13" s="2"/>
      <c r="AQ13" s="4"/>
      <c r="AR13" s="4"/>
      <c r="AS13" s="4"/>
    </row>
    <row r="14" spans="1:56">
      <c r="A14" s="45"/>
      <c r="B14" s="52">
        <f>+'Ark1'!C1048</f>
        <v>2024</v>
      </c>
      <c r="C14" s="52">
        <f>+'Ark1'!I1048</f>
        <v>80</v>
      </c>
      <c r="D14" s="53" t="s">
        <v>7</v>
      </c>
      <c r="E14" s="53" t="s">
        <v>6</v>
      </c>
      <c r="F14" s="52">
        <f>+'Ark1'!Q1048</f>
        <v>668</v>
      </c>
      <c r="G14" s="52">
        <f t="shared" si="0"/>
        <v>52</v>
      </c>
      <c r="H14" s="52">
        <f>+'Ark1'!R1048</f>
        <v>1000</v>
      </c>
      <c r="I14" s="52">
        <f t="shared" si="1"/>
        <v>81</v>
      </c>
      <c r="J14" s="281">
        <f>+'Ark1'!AG1048</f>
        <v>22.471910112359552</v>
      </c>
      <c r="K14" s="161">
        <f t="shared" si="2"/>
        <v>3.7664348426669001</v>
      </c>
      <c r="L14" s="281">
        <f>+'Ark1'!AH1048</f>
        <v>22.362526518414967</v>
      </c>
      <c r="M14" s="73"/>
      <c r="N14" s="501">
        <f>+'Ark1'!AI1048</f>
        <v>988</v>
      </c>
      <c r="O14" s="427"/>
      <c r="P14" s="502">
        <f>+'Ark1'!AJ1048</f>
        <v>117.75080971659921</v>
      </c>
      <c r="Q14" s="427"/>
      <c r="R14" s="502">
        <f>+'Ark1'!AK1048</f>
        <v>25.118609510733641</v>
      </c>
      <c r="S14" s="96"/>
      <c r="T14" s="54">
        <f>+'Ark1'!S1048</f>
        <v>8.09</v>
      </c>
      <c r="U14" s="54">
        <f t="shared" si="3"/>
        <v>-2.491838955386072E-3</v>
      </c>
      <c r="V14" s="54">
        <f>+'Ark1'!T1048</f>
        <v>7.6440000000000001</v>
      </c>
      <c r="W14" s="54">
        <f t="shared" si="4"/>
        <v>-1.8676822633294066E-2</v>
      </c>
      <c r="X14" s="161">
        <f>+'Ark1'!U1048</f>
        <v>42.10090000000001</v>
      </c>
      <c r="Y14" s="161">
        <f t="shared" si="5"/>
        <v>7.1193797606213138E-2</v>
      </c>
      <c r="Z14" s="161">
        <f>+'Ark1'!W1048</f>
        <v>31.5</v>
      </c>
      <c r="AA14" s="161">
        <f t="shared" si="6"/>
        <v>1.5761697497279599</v>
      </c>
      <c r="AB14" s="74">
        <f>+'Ark1'!X1048</f>
        <v>98.5</v>
      </c>
      <c r="AC14" s="74">
        <f>+'Ark1'!Y1048</f>
        <v>92.6</v>
      </c>
      <c r="AD14" s="74">
        <f>+'Ark1'!Z1048</f>
        <v>67.400000000000006</v>
      </c>
      <c r="AE14" s="161">
        <f>+'Ark1'!AA1048</f>
        <v>12.990801714674836</v>
      </c>
      <c r="AF14" s="54">
        <f>+'Ark1'!AB1048</f>
        <v>1.844966124350256</v>
      </c>
      <c r="AG14" s="54">
        <f>+'Ark1'!AC1048</f>
        <v>1.9578723145292176</v>
      </c>
      <c r="AH14" s="74">
        <f>+'Ark1'!AD1048</f>
        <v>78.777297657017314</v>
      </c>
      <c r="AI14" s="74">
        <f>+'Ark1'!AE1048</f>
        <v>47.444221710328449</v>
      </c>
      <c r="AJ14" s="74">
        <f>+'Ark1'!AF1048</f>
        <v>54.399966660734677</v>
      </c>
      <c r="AK14" s="161">
        <f t="shared" si="7"/>
        <v>5.2040667490729309</v>
      </c>
      <c r="AL14" s="74">
        <f t="shared" si="8"/>
        <v>1.4970059880239521</v>
      </c>
      <c r="AM14" s="45"/>
      <c r="AO14" s="1"/>
      <c r="AP14" s="1"/>
      <c r="AQ14" s="11"/>
      <c r="AR14" s="11"/>
      <c r="AS14" s="11"/>
    </row>
    <row r="15" spans="1:56">
      <c r="A15" s="45"/>
      <c r="B15" s="52">
        <f>+'Ark1'!C1049</f>
        <v>2024</v>
      </c>
      <c r="C15" s="52">
        <f>+'Ark1'!I1049</f>
        <v>81</v>
      </c>
      <c r="D15" s="53" t="s">
        <v>7</v>
      </c>
      <c r="E15" s="53" t="s">
        <v>3</v>
      </c>
      <c r="F15" s="52">
        <f>+'Ark1'!Q1049</f>
        <v>29</v>
      </c>
      <c r="G15" s="52">
        <f t="shared" si="0"/>
        <v>-5</v>
      </c>
      <c r="H15" s="52">
        <f>+'Ark1'!R1049</f>
        <v>45</v>
      </c>
      <c r="I15" s="52">
        <f t="shared" si="1"/>
        <v>-1</v>
      </c>
      <c r="J15" s="281">
        <f>+'Ark1'!AG1049</f>
        <v>1.0112359550561798</v>
      </c>
      <c r="K15" s="161">
        <f t="shared" si="2"/>
        <v>7.4944483450236077E-2</v>
      </c>
      <c r="L15" s="281">
        <f>+'Ark1'!AH1049</f>
        <v>0.97734368609420497</v>
      </c>
      <c r="M15" s="73"/>
      <c r="N15" s="501">
        <f>+'Ark1'!AI1049</f>
        <v>45</v>
      </c>
      <c r="O15" s="427"/>
      <c r="P15" s="502">
        <f>+'Ark1'!AJ1049</f>
        <v>116.3888888888889</v>
      </c>
      <c r="Q15" s="427"/>
      <c r="R15" s="502">
        <f>+'Ark1'!AK1049</f>
        <v>25.02507941882708</v>
      </c>
      <c r="S15" s="96"/>
      <c r="T15" s="54">
        <f>+'Ark1'!S1049</f>
        <v>8.0666666666666664</v>
      </c>
      <c r="U15" s="54">
        <f t="shared" si="3"/>
        <v>0.24057971014492718</v>
      </c>
      <c r="V15" s="54">
        <f>+'Ark1'!T1049</f>
        <v>8.2444444444444454</v>
      </c>
      <c r="W15" s="54">
        <f t="shared" si="4"/>
        <v>0.94009661835748837</v>
      </c>
      <c r="X15" s="161">
        <f>+'Ark1'!U1049</f>
        <v>40.888888888888886</v>
      </c>
      <c r="Y15" s="161">
        <f t="shared" si="5"/>
        <v>2.7932367149758406</v>
      </c>
      <c r="Z15" s="161">
        <f>+'Ark1'!W1049</f>
        <v>53.33333333333335</v>
      </c>
      <c r="AA15" s="161">
        <f t="shared" si="6"/>
        <v>20.724637681159436</v>
      </c>
      <c r="AB15" s="74">
        <f>+'Ark1'!X1049</f>
        <v>100</v>
      </c>
      <c r="AC15" s="74">
        <f>+'Ark1'!Y1049</f>
        <v>88.8888888888889</v>
      </c>
      <c r="AD15" s="74">
        <f>+'Ark1'!Z1049</f>
        <v>62.222222222222221</v>
      </c>
      <c r="AE15" s="161">
        <f>+'Ark1'!AA1049</f>
        <v>14.215722473096429</v>
      </c>
      <c r="AF15" s="54">
        <f>+'Ark1'!AB1049</f>
        <v>1.9821424996424679</v>
      </c>
      <c r="AG15" s="54">
        <f>+'Ark1'!AC1049</f>
        <v>1.5370325747369475</v>
      </c>
      <c r="AH15" s="74">
        <f>+'Ark1'!AD1049</f>
        <v>87.550538081459322</v>
      </c>
      <c r="AI15" s="74">
        <f>+'Ark1'!AE1049</f>
        <v>53.111776324991695</v>
      </c>
      <c r="AJ15" s="74">
        <f>+'Ark1'!AF1049</f>
        <v>62.923454637200237</v>
      </c>
      <c r="AK15" s="161">
        <f t="shared" si="7"/>
        <v>5.0688705234159777</v>
      </c>
      <c r="AL15" s="74">
        <f t="shared" si="8"/>
        <v>1.5517241379310345</v>
      </c>
      <c r="AM15" s="45"/>
      <c r="AO15" s="1"/>
      <c r="AP15" s="1"/>
      <c r="AQ15" s="11"/>
      <c r="AR15" s="11"/>
      <c r="AS15" s="11"/>
    </row>
    <row r="16" spans="1:56">
      <c r="A16" s="45"/>
      <c r="B16" s="52">
        <f>+'Ark1'!C1050</f>
        <v>2024</v>
      </c>
      <c r="C16" s="52">
        <f>+'Ark1'!I1050</f>
        <v>83</v>
      </c>
      <c r="D16" s="53" t="s">
        <v>7</v>
      </c>
      <c r="E16" s="53" t="s">
        <v>443</v>
      </c>
      <c r="F16" s="52">
        <f>+'Ark1'!Q1050</f>
        <v>406</v>
      </c>
      <c r="G16" s="52">
        <f t="shared" si="0"/>
        <v>-134</v>
      </c>
      <c r="H16" s="52">
        <f>+'Ark1'!R1050</f>
        <v>632</v>
      </c>
      <c r="I16" s="52">
        <f t="shared" si="1"/>
        <v>-258</v>
      </c>
      <c r="J16" s="281">
        <f>+'Ark1'!AG1050</f>
        <v>14.202247191011235</v>
      </c>
      <c r="K16" s="161">
        <f t="shared" si="2"/>
        <v>-3.9129573683211518</v>
      </c>
      <c r="L16" s="281">
        <f>+'Ark1'!AH1050</f>
        <v>13.396088713061456</v>
      </c>
      <c r="M16" s="73"/>
      <c r="N16" s="501">
        <f>+'Ark1'!AI1050</f>
        <v>443</v>
      </c>
      <c r="O16" s="427"/>
      <c r="P16" s="502">
        <f>+'Ark1'!AJ1050</f>
        <v>116.88216704288944</v>
      </c>
      <c r="Q16" s="427"/>
      <c r="R16" s="502">
        <f>+'Ark1'!AK1050</f>
        <v>24.462235710570805</v>
      </c>
      <c r="S16" s="96"/>
      <c r="T16" s="54">
        <f>+'Ark1'!S1050</f>
        <v>7.9731012658227858</v>
      </c>
      <c r="U16" s="54">
        <f t="shared" si="3"/>
        <v>0.24838216469919061</v>
      </c>
      <c r="V16" s="54">
        <f>+'Ark1'!T1050</f>
        <v>7.1297468354430382</v>
      </c>
      <c r="W16" s="54">
        <f t="shared" si="4"/>
        <v>0.21851088038685784</v>
      </c>
      <c r="X16" s="161">
        <f>+'Ark1'!U1050</f>
        <v>39.90537974683545</v>
      </c>
      <c r="Y16" s="161">
        <f t="shared" si="5"/>
        <v>1.3165370502062288</v>
      </c>
      <c r="Z16" s="161">
        <f>+'Ark1'!W1050</f>
        <v>20.727848101265824</v>
      </c>
      <c r="AA16" s="161">
        <f t="shared" si="6"/>
        <v>3.9862750675579548</v>
      </c>
      <c r="AB16" s="74">
        <f>+'Ark1'!X1050</f>
        <v>98.575949367088626</v>
      </c>
      <c r="AC16" s="74">
        <f>+'Ark1'!Y1050</f>
        <v>89.240506329113899</v>
      </c>
      <c r="AD16" s="74">
        <f>+'Ark1'!Z1050</f>
        <v>65.506329113924053</v>
      </c>
      <c r="AE16" s="161">
        <f>+'Ark1'!AA1050</f>
        <v>12.434183799290116</v>
      </c>
      <c r="AF16" s="54">
        <f>+'Ark1'!AB1050</f>
        <v>1.9301663868393495</v>
      </c>
      <c r="AG16" s="54">
        <f>+'Ark1'!AC1050</f>
        <v>2.0727896415056253</v>
      </c>
      <c r="AH16" s="74">
        <f>+'Ark1'!AD1050</f>
        <v>75.908956557180304</v>
      </c>
      <c r="AI16" s="74">
        <f>+'Ark1'!AE1050</f>
        <v>47.977443813343342</v>
      </c>
      <c r="AJ16" s="74">
        <f>+'Ark1'!AF1050</f>
        <v>55.297310739499778</v>
      </c>
      <c r="AK16" s="161">
        <f t="shared" si="7"/>
        <v>5.0050009922603698</v>
      </c>
      <c r="AL16" s="74">
        <f t="shared" si="8"/>
        <v>1.5566502463054188</v>
      </c>
      <c r="AM16" s="45"/>
      <c r="AO16" s="1"/>
      <c r="AP16" s="1"/>
      <c r="AQ16" s="11"/>
      <c r="AR16" s="11"/>
      <c r="AS16" s="11"/>
    </row>
    <row r="17" spans="1:45" ht="1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O17" s="1"/>
      <c r="AP17" s="1"/>
      <c r="AQ17" s="11"/>
      <c r="AR17" s="11"/>
      <c r="AS17" s="11"/>
    </row>
    <row r="18" spans="1:45">
      <c r="A18" s="45"/>
      <c r="B18">
        <f>+'Ark1'!C1051</f>
        <v>2023</v>
      </c>
      <c r="C18">
        <f>+'Ark1'!I1051</f>
        <v>6</v>
      </c>
      <c r="D18" s="3" t="s">
        <v>82</v>
      </c>
      <c r="E18" s="3" t="s">
        <v>442</v>
      </c>
      <c r="F18">
        <f>+'Ark1'!Q1051</f>
        <v>413</v>
      </c>
      <c r="H18" s="11">
        <f>+'Ark1'!R1051</f>
        <v>700</v>
      </c>
      <c r="J18" s="209">
        <f>+'Ark1'!AG1051</f>
        <v>14.247913698351311</v>
      </c>
      <c r="L18" s="209">
        <f>+'Ark1'!AH1051</f>
        <v>15.128056631680243</v>
      </c>
      <c r="M18" s="73"/>
      <c r="N18" s="453">
        <f>+'Ark1'!AI1051</f>
        <v>148</v>
      </c>
      <c r="O18" s="73"/>
      <c r="P18" s="151">
        <f>+'Ark1'!AJ1051</f>
        <v>117.82364864864864</v>
      </c>
      <c r="Q18" s="73"/>
      <c r="R18" s="151">
        <f>+'Ark1'!AK1051</f>
        <v>25.626152240247006</v>
      </c>
      <c r="S18" s="96"/>
      <c r="T18" s="1">
        <f>+'Ark1'!S1051</f>
        <v>7.76</v>
      </c>
      <c r="V18" s="1">
        <f>+'Ark1'!T1051</f>
        <v>7.0057142857142809</v>
      </c>
      <c r="X18" s="93">
        <f>+'Ark1'!U1051</f>
        <v>44.903285714285673</v>
      </c>
      <c r="Z18" s="93">
        <f>+'Ark1'!W1051</f>
        <v>18.714285714285719</v>
      </c>
      <c r="AB18" s="11">
        <f>+'Ark1'!X1051</f>
        <v>99.714285714285694</v>
      </c>
      <c r="AC18" s="11">
        <f>+'Ark1'!Y1051</f>
        <v>97.285714285714306</v>
      </c>
      <c r="AD18" s="11">
        <f>+'Ark1'!Z1051</f>
        <v>78.571428571428555</v>
      </c>
      <c r="AE18" s="93">
        <f>+'Ark1'!AA1051</f>
        <v>11.898877644722852</v>
      </c>
      <c r="AF18" s="1">
        <f>+'Ark1'!AB1051</f>
        <v>1.9308325369421049</v>
      </c>
      <c r="AG18" s="1">
        <f>+'Ark1'!AC1051</f>
        <v>2.0395998006811986</v>
      </c>
      <c r="AH18" s="11">
        <f>+'Ark1'!AD1051</f>
        <v>73.139033464744784</v>
      </c>
      <c r="AI18" s="11">
        <f>+'Ark1'!AE1051</f>
        <v>50.286991607643856</v>
      </c>
      <c r="AJ18" s="11">
        <f>+'Ark1'!AF1051</f>
        <v>47.26541483074503</v>
      </c>
      <c r="AK18" s="93">
        <f t="shared" si="7"/>
        <v>5.7865058910161951</v>
      </c>
      <c r="AL18" s="11">
        <f t="shared" ref="AL18:AL23" si="9">+H18/F18</f>
        <v>1.6949152542372881</v>
      </c>
      <c r="AM18" s="45"/>
      <c r="AO18" s="1"/>
      <c r="AP18" s="1"/>
      <c r="AQ18" s="11"/>
      <c r="AR18" s="11"/>
      <c r="AS18" s="11"/>
    </row>
    <row r="19" spans="1:45">
      <c r="A19" s="45"/>
      <c r="B19">
        <f>+'Ark1'!C1052</f>
        <v>2023</v>
      </c>
      <c r="C19">
        <f>+'Ark1'!I1052</f>
        <v>24</v>
      </c>
      <c r="D19" s="3" t="s">
        <v>82</v>
      </c>
      <c r="E19" s="3" t="s">
        <v>115</v>
      </c>
      <c r="F19">
        <f>+'Ark1'!Q1052</f>
        <v>1077</v>
      </c>
      <c r="H19" s="11">
        <f>+'Ark1'!R1052</f>
        <v>1506</v>
      </c>
      <c r="J19" s="209">
        <f>+'Ark1'!AG1052</f>
        <v>30.653368613881543</v>
      </c>
      <c r="L19" s="209">
        <f>+'Ark1'!AH1052</f>
        <v>32.056619744245303</v>
      </c>
      <c r="M19" s="73"/>
      <c r="N19" s="453">
        <f>+'Ark1'!AI1052</f>
        <v>100</v>
      </c>
      <c r="O19" s="73"/>
      <c r="P19" s="151">
        <f>+'Ark1'!AJ1052</f>
        <v>118.92400000000002</v>
      </c>
      <c r="Q19" s="73"/>
      <c r="R19" s="151">
        <f>+'Ark1'!AK1052</f>
        <v>27.818170572693944</v>
      </c>
      <c r="S19" s="96"/>
      <c r="T19" s="1">
        <f>+'Ark1'!S1052</f>
        <v>8.2682602921646744</v>
      </c>
      <c r="V19" s="1">
        <f>+'Ark1'!T1052</f>
        <v>7.2290836653386483</v>
      </c>
      <c r="X19" s="93">
        <f>+'Ark1'!U1052</f>
        <v>44.226826029216475</v>
      </c>
      <c r="Z19" s="93">
        <f>+'Ark1'!W1052</f>
        <v>24.103585657370513</v>
      </c>
      <c r="AB19" s="11">
        <f>+'Ark1'!X1052</f>
        <v>99.468791500664025</v>
      </c>
      <c r="AC19" s="11">
        <f>+'Ark1'!Y1052</f>
        <v>95.2191235059761</v>
      </c>
      <c r="AD19" s="11">
        <f>+'Ark1'!Z1052</f>
        <v>76.69322709163346</v>
      </c>
      <c r="AE19" s="93">
        <f>+'Ark1'!AA1052</f>
        <v>12.430650553886748</v>
      </c>
      <c r="AF19" s="1">
        <f>+'Ark1'!AB1052</f>
        <v>1.7300605355930141</v>
      </c>
      <c r="AG19" s="1">
        <f>+'Ark1'!AC1052</f>
        <v>1.9389702596055725</v>
      </c>
      <c r="AH19" s="11">
        <f>+'Ark1'!AD1052</f>
        <v>68.027557361505259</v>
      </c>
      <c r="AI19" s="11">
        <f>+'Ark1'!AE1052</f>
        <v>45.649807730284408</v>
      </c>
      <c r="AJ19" s="11">
        <f>+'Ark1'!AF1052</f>
        <v>38.410068529048679</v>
      </c>
      <c r="AK19" s="93">
        <f t="shared" si="7"/>
        <v>5.3489881143591402</v>
      </c>
      <c r="AL19" s="11">
        <f t="shared" si="9"/>
        <v>1.3983286908077994</v>
      </c>
      <c r="AM19" s="45"/>
      <c r="AO19" s="1"/>
      <c r="AP19" s="1"/>
      <c r="AQ19" s="11"/>
      <c r="AR19" s="11"/>
      <c r="AS19" s="11"/>
    </row>
    <row r="20" spans="1:45">
      <c r="A20" s="45"/>
      <c r="B20">
        <f>+'Ark1'!C1053</f>
        <v>2023</v>
      </c>
      <c r="C20">
        <f>+'Ark1'!I1053</f>
        <v>49</v>
      </c>
      <c r="D20" s="3" t="s">
        <v>82</v>
      </c>
      <c r="E20" s="3" t="s">
        <v>116</v>
      </c>
      <c r="F20">
        <f>+'Ark1'!Q1053</f>
        <v>515</v>
      </c>
      <c r="H20" s="11">
        <f>+'Ark1'!R1053</f>
        <v>852</v>
      </c>
      <c r="J20" s="209">
        <f>+'Ark1'!AG1053</f>
        <v>17.341746387136169</v>
      </c>
      <c r="L20" s="209">
        <f>+'Ark1'!AH1053</f>
        <v>16.852471138593437</v>
      </c>
      <c r="M20" s="73"/>
      <c r="N20" s="453">
        <f>+'Ark1'!AI1053</f>
        <v>41</v>
      </c>
      <c r="O20" s="73"/>
      <c r="P20" s="151">
        <f>+'Ark1'!AJ1053</f>
        <v>119.3780487804878</v>
      </c>
      <c r="Q20" s="73"/>
      <c r="R20" s="151">
        <f>+'Ark1'!AK1053</f>
        <v>24.564096717082521</v>
      </c>
      <c r="S20" s="96"/>
      <c r="T20" s="1">
        <f>+'Ark1'!S1053</f>
        <v>7.875586854460094</v>
      </c>
      <c r="V20" s="1">
        <f>+'Ark1'!T1053</f>
        <v>7.0105633802816882</v>
      </c>
      <c r="X20" s="93">
        <f>+'Ark1'!U1053</f>
        <v>41.09765258215964</v>
      </c>
      <c r="Z20" s="93">
        <f>+'Ark1'!W1053</f>
        <v>23.122065727699528</v>
      </c>
      <c r="AB20" s="11">
        <f>+'Ark1'!X1053</f>
        <v>99.178403755868516</v>
      </c>
      <c r="AC20" s="11">
        <f>+'Ark1'!Y1053</f>
        <v>94.7183098591549</v>
      </c>
      <c r="AD20" s="11">
        <f>+'Ark1'!Z1053</f>
        <v>68.661971830985919</v>
      </c>
      <c r="AE20" s="93">
        <f>+'Ark1'!AA1053</f>
        <v>11.60667179558296</v>
      </c>
      <c r="AF20" s="1">
        <f>+'Ark1'!AB1053</f>
        <v>2.0055124169804763</v>
      </c>
      <c r="AG20" s="1">
        <f>+'Ark1'!AC1053</f>
        <v>2.3243215299569551</v>
      </c>
      <c r="AH20" s="11">
        <f>+'Ark1'!AD1053</f>
        <v>73.178932959482083</v>
      </c>
      <c r="AI20" s="11">
        <f>+'Ark1'!AE1053</f>
        <v>40.322134256057026</v>
      </c>
      <c r="AJ20" s="11">
        <f>+'Ark1'!AF1053</f>
        <v>39.005318359241059</v>
      </c>
      <c r="AK20" s="93">
        <f t="shared" si="7"/>
        <v>5.2183606557377065</v>
      </c>
      <c r="AL20" s="11">
        <f t="shared" si="9"/>
        <v>1.6543689320388351</v>
      </c>
      <c r="AM20" s="45"/>
      <c r="AO20" s="1"/>
      <c r="AP20" s="1"/>
      <c r="AQ20" s="11"/>
      <c r="AR20" s="11"/>
      <c r="AS20" s="11"/>
    </row>
    <row r="21" spans="1:45">
      <c r="A21" s="45"/>
      <c r="B21">
        <f>+'Ark1'!C1054</f>
        <v>2023</v>
      </c>
      <c r="C21">
        <f>+'Ark1'!I1054</f>
        <v>80</v>
      </c>
      <c r="D21" s="3" t="s">
        <v>7</v>
      </c>
      <c r="E21" s="3" t="s">
        <v>6</v>
      </c>
      <c r="F21">
        <f>+'Ark1'!Q1054</f>
        <v>616</v>
      </c>
      <c r="H21" s="11">
        <f>+'Ark1'!R1054</f>
        <v>919</v>
      </c>
      <c r="J21" s="209">
        <f>+'Ark1'!AG1054</f>
        <v>18.705475269692652</v>
      </c>
      <c r="L21" s="209">
        <f>+'Ark1'!AH1054</f>
        <v>18.589976737802758</v>
      </c>
      <c r="M21" s="73"/>
      <c r="N21" s="453">
        <f>+'Ark1'!AI1054</f>
        <v>437</v>
      </c>
      <c r="O21" s="73"/>
      <c r="P21" s="151">
        <f>+'Ark1'!AJ1054</f>
        <v>119.21144164759735</v>
      </c>
      <c r="Q21" s="73"/>
      <c r="R21" s="151">
        <f>+'Ark1'!AK1054</f>
        <v>24.75126305345006</v>
      </c>
      <c r="S21" s="96"/>
      <c r="T21" s="1">
        <f>+'Ark1'!S1054</f>
        <v>8.0924918389553859</v>
      </c>
      <c r="V21" s="1">
        <f>+'Ark1'!T1054</f>
        <v>7.6626768226332942</v>
      </c>
      <c r="X21" s="93">
        <f>+'Ark1'!U1054</f>
        <v>42.029706202393797</v>
      </c>
      <c r="Z21" s="93">
        <f>+'Ark1'!W1054</f>
        <v>29.92383025027204</v>
      </c>
      <c r="AB21" s="11">
        <f>+'Ark1'!X1054</f>
        <v>99.56474428726878</v>
      </c>
      <c r="AC21" s="11">
        <f>+'Ark1'!Y1054</f>
        <v>92.383025027203502</v>
      </c>
      <c r="AD21" s="11">
        <f>+'Ark1'!Z1054</f>
        <v>69.314472252448326</v>
      </c>
      <c r="AE21" s="93">
        <f>+'Ark1'!AA1054</f>
        <v>12.580286624587762</v>
      </c>
      <c r="AF21" s="1">
        <f>+'Ark1'!AB1054</f>
        <v>1.6556488833403635</v>
      </c>
      <c r="AG21" s="1">
        <f>+'Ark1'!AC1054</f>
        <v>1.9834543610609408</v>
      </c>
      <c r="AH21" s="11">
        <f>+'Ark1'!AD1054</f>
        <v>74.744039442949287</v>
      </c>
      <c r="AI21" s="11">
        <f>+'Ark1'!AE1054</f>
        <v>45.84266487463605</v>
      </c>
      <c r="AJ21" s="11">
        <f>+'Ark1'!AF1054</f>
        <v>49.79186186270595</v>
      </c>
      <c r="AK21" s="93">
        <f t="shared" si="7"/>
        <v>5.1936668011294742</v>
      </c>
      <c r="AL21" s="11">
        <f t="shared" si="9"/>
        <v>1.4918831168831168</v>
      </c>
      <c r="AM21" s="45"/>
      <c r="AO21" s="1"/>
      <c r="AP21" s="1"/>
      <c r="AQ21" s="11"/>
      <c r="AR21" s="11"/>
      <c r="AS21" s="11"/>
    </row>
    <row r="22" spans="1:45">
      <c r="A22" s="45"/>
      <c r="B22">
        <f>+'Ark1'!C1055</f>
        <v>2023</v>
      </c>
      <c r="C22">
        <f>+'Ark1'!I1055</f>
        <v>81</v>
      </c>
      <c r="D22" s="3" t="s">
        <v>7</v>
      </c>
      <c r="E22" s="3" t="s">
        <v>3</v>
      </c>
      <c r="F22">
        <f>+'Ark1'!Q1055</f>
        <v>34</v>
      </c>
      <c r="H22" s="11">
        <f>+'Ark1'!R1055</f>
        <v>46</v>
      </c>
      <c r="J22" s="209">
        <f>+'Ark1'!AG1055</f>
        <v>0.93629147160594373</v>
      </c>
      <c r="L22" s="209">
        <f>+'Ark1'!AH1055</f>
        <v>0.84341287278870702</v>
      </c>
      <c r="M22" s="73"/>
      <c r="N22" s="453">
        <f>+'Ark1'!AI1055</f>
        <v>0</v>
      </c>
      <c r="O22" s="73"/>
      <c r="P22" s="151">
        <f>+'Ark1'!AJ1055</f>
        <v>0</v>
      </c>
      <c r="Q22" s="73"/>
      <c r="R22" s="151">
        <f>+'Ark1'!AK1055</f>
        <v>0</v>
      </c>
      <c r="S22" s="96"/>
      <c r="T22" s="1">
        <f>+'Ark1'!S1055</f>
        <v>7.8260869565217392</v>
      </c>
      <c r="V22" s="1">
        <f>+'Ark1'!T1055</f>
        <v>7.304347826086957</v>
      </c>
      <c r="X22" s="93">
        <f>+'Ark1'!U1055</f>
        <v>38.095652173913045</v>
      </c>
      <c r="Z22" s="93">
        <f>+'Ark1'!W1055</f>
        <v>32.608695652173914</v>
      </c>
      <c r="AB22" s="11">
        <f>+'Ark1'!X1055</f>
        <v>97.826086956521749</v>
      </c>
      <c r="AC22" s="11">
        <f>+'Ark1'!Y1055</f>
        <v>82.608695652173907</v>
      </c>
      <c r="AD22" s="11">
        <f>+'Ark1'!Z1055</f>
        <v>54.347826086956523</v>
      </c>
      <c r="AE22" s="93">
        <f>+'Ark1'!AA1055</f>
        <v>13.370115223752148</v>
      </c>
      <c r="AF22" s="1">
        <f>+'Ark1'!AB1055</f>
        <v>1.3879034521315108</v>
      </c>
      <c r="AG22" s="1">
        <f>+'Ark1'!AC1055</f>
        <v>1.9767074646381424</v>
      </c>
      <c r="AH22" s="11">
        <f>+'Ark1'!AD1055</f>
        <v>75.57034192060965</v>
      </c>
      <c r="AI22" s="11">
        <f>+'Ark1'!AE1055</f>
        <v>44.422943037333901</v>
      </c>
      <c r="AJ22" s="11">
        <f>+'Ark1'!AF1055</f>
        <v>47.888085431803219</v>
      </c>
      <c r="AK22" s="93">
        <f t="shared" si="7"/>
        <v>4.8677777777777775</v>
      </c>
      <c r="AL22" s="11">
        <f t="shared" si="9"/>
        <v>1.3529411764705883</v>
      </c>
      <c r="AM22" s="45"/>
      <c r="AO22" s="1"/>
      <c r="AP22" s="1"/>
      <c r="AQ22" s="11"/>
      <c r="AR22" s="11"/>
      <c r="AS22" s="11"/>
    </row>
    <row r="23" spans="1:45">
      <c r="A23" s="45"/>
      <c r="B23">
        <f>+'Ark1'!C1056</f>
        <v>2023</v>
      </c>
      <c r="C23">
        <f>+'Ark1'!I1056</f>
        <v>83</v>
      </c>
      <c r="D23" s="3" t="s">
        <v>7</v>
      </c>
      <c r="E23" s="3" t="s">
        <v>443</v>
      </c>
      <c r="F23">
        <f>+'Ark1'!Q1056</f>
        <v>540</v>
      </c>
      <c r="H23" s="11">
        <f>+'Ark1'!R1056</f>
        <v>890</v>
      </c>
      <c r="J23" s="209">
        <f>+'Ark1'!AG1056</f>
        <v>18.115204559332387</v>
      </c>
      <c r="L23" s="209">
        <f>+'Ark1'!AH1056</f>
        <v>16.529462874889553</v>
      </c>
      <c r="M23" s="73"/>
      <c r="N23" s="453">
        <f>+'Ark1'!AI1056</f>
        <v>297</v>
      </c>
      <c r="O23" s="73"/>
      <c r="P23" s="151">
        <f>+'Ark1'!AJ1056</f>
        <v>116.24208754208757</v>
      </c>
      <c r="Q23" s="73"/>
      <c r="R23" s="151">
        <f>+'Ark1'!AK1056</f>
        <v>24.196298606535191</v>
      </c>
      <c r="S23" s="96"/>
      <c r="T23" s="1">
        <f>+'Ark1'!S1056</f>
        <v>7.7247191011235952</v>
      </c>
      <c r="V23" s="1">
        <f>+'Ark1'!T1056</f>
        <v>6.9112359550561804</v>
      </c>
      <c r="X23" s="93">
        <f>+'Ark1'!U1056</f>
        <v>38.588842696629222</v>
      </c>
      <c r="Z23" s="93">
        <f>+'Ark1'!W1056</f>
        <v>16.741573033707869</v>
      </c>
      <c r="AB23" s="11">
        <f>+'Ark1'!X1056</f>
        <v>97.640449438202239</v>
      </c>
      <c r="AC23" s="11">
        <f>+'Ark1'!Y1056</f>
        <v>87.528089887640448</v>
      </c>
      <c r="AD23" s="11">
        <f>+'Ark1'!Z1056</f>
        <v>59.101123595505619</v>
      </c>
      <c r="AE23" s="93">
        <f>+'Ark1'!AA1056</f>
        <v>12.72788807904846</v>
      </c>
      <c r="AF23" s="1">
        <f>+'Ark1'!AB1056</f>
        <v>2.0580224444281425</v>
      </c>
      <c r="AG23" s="1">
        <f>+'Ark1'!AC1056</f>
        <v>1.9625675800142452</v>
      </c>
      <c r="AH23" s="11">
        <f>+'Ark1'!AD1056</f>
        <v>71.126888275560049</v>
      </c>
      <c r="AI23" s="11">
        <f>+'Ark1'!AE1056</f>
        <v>46.886200067602161</v>
      </c>
      <c r="AJ23" s="11">
        <f>+'Ark1'!AF1056</f>
        <v>47.57683838637832</v>
      </c>
      <c r="AK23" s="93">
        <f t="shared" si="7"/>
        <v>4.9955010909090918</v>
      </c>
      <c r="AL23" s="11">
        <f t="shared" si="9"/>
        <v>1.6481481481481481</v>
      </c>
      <c r="AM23" s="45"/>
      <c r="AO23" s="1"/>
      <c r="AP23" s="1"/>
      <c r="AQ23" s="11"/>
      <c r="AR23" s="11"/>
      <c r="AS23" s="11"/>
    </row>
    <row r="24" spans="1:4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73"/>
      <c r="N24" s="50"/>
      <c r="O24" s="50"/>
      <c r="P24" s="50"/>
      <c r="Q24" s="73"/>
      <c r="R24" s="50"/>
      <c r="S24" s="96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O24" s="1"/>
      <c r="AP24" s="1"/>
      <c r="AQ24" s="11"/>
      <c r="AR24" s="11"/>
      <c r="AS24" s="11"/>
    </row>
    <row r="25" spans="1:45">
      <c r="A25" s="45"/>
      <c r="B25" s="52">
        <f>+'Ark1'!C1057</f>
        <v>2022</v>
      </c>
      <c r="C25" s="52">
        <f>+'Ark1'!I1057</f>
        <v>6</v>
      </c>
      <c r="D25" s="53" t="s">
        <v>82</v>
      </c>
      <c r="E25" s="53" t="s">
        <v>442</v>
      </c>
      <c r="F25" s="52">
        <f>+'Ark1'!Q1057</f>
        <v>436</v>
      </c>
      <c r="G25" s="52"/>
      <c r="H25" s="74">
        <f>+'Ark1'!R1057</f>
        <v>743</v>
      </c>
      <c r="I25" s="52"/>
      <c r="J25" s="281">
        <f>+'Ark1'!AG1057</f>
        <v>14.836261980830669</v>
      </c>
      <c r="K25" s="161"/>
      <c r="L25" s="281">
        <f>+'Ark1'!AH1057</f>
        <v>15.457626344367004</v>
      </c>
      <c r="M25" s="281"/>
      <c r="N25" s="452"/>
      <c r="O25" s="452"/>
      <c r="P25" s="452"/>
      <c r="Q25" s="452"/>
      <c r="R25" s="452"/>
      <c r="S25" s="161"/>
      <c r="T25" s="54">
        <f>+'Ark1'!S1057</f>
        <v>7.7711978465679676</v>
      </c>
      <c r="U25" s="52"/>
      <c r="V25" s="54">
        <f>+'Ark1'!T1057</f>
        <v>7.0296096904441452</v>
      </c>
      <c r="W25" s="52"/>
      <c r="X25" s="161">
        <f>+'Ark1'!U1057</f>
        <v>45.359152086137279</v>
      </c>
      <c r="Y25" s="161"/>
      <c r="Z25" s="161">
        <f>+'Ark1'!W1057</f>
        <v>19.246298788694475</v>
      </c>
      <c r="AA25" s="161"/>
      <c r="AB25" s="74">
        <f>+'Ark1'!X1057</f>
        <v>100</v>
      </c>
      <c r="AC25" s="74">
        <f>+'Ark1'!Y1057</f>
        <v>99.192462987886955</v>
      </c>
      <c r="AD25" s="74">
        <f>+'Ark1'!Z1057</f>
        <v>79.946164199192495</v>
      </c>
      <c r="AE25" s="161">
        <f>+'Ark1'!AA1057</f>
        <v>11.398619451118064</v>
      </c>
      <c r="AF25" s="54">
        <f>+'Ark1'!AB1057</f>
        <v>1.8361934827093316</v>
      </c>
      <c r="AG25" s="54">
        <f>+'Ark1'!AC1057</f>
        <v>2.1546371123420922</v>
      </c>
      <c r="AH25" s="74">
        <f>+'Ark1'!AD1057</f>
        <v>71.412870279695767</v>
      </c>
      <c r="AI25" s="74">
        <f>+'Ark1'!AE1057</f>
        <v>41.812197741191085</v>
      </c>
      <c r="AJ25" s="74">
        <f>+'Ark1'!AF1057</f>
        <v>46.300690784787122</v>
      </c>
      <c r="AK25" s="161">
        <f t="shared" si="7"/>
        <v>5.8368288881191548</v>
      </c>
      <c r="AL25" s="74">
        <f t="shared" ref="AL25:AL56" si="10">+H25/F25</f>
        <v>1.7041284403669725</v>
      </c>
      <c r="AM25" s="45"/>
      <c r="AO25" s="13"/>
      <c r="AP25" s="13"/>
      <c r="AQ25" s="11"/>
      <c r="AR25" s="11"/>
      <c r="AS25" s="11"/>
    </row>
    <row r="26" spans="1:45" ht="16.5" customHeight="1">
      <c r="A26" s="45"/>
      <c r="B26" s="52">
        <f>+'Ark1'!C1058</f>
        <v>2022</v>
      </c>
      <c r="C26" s="52">
        <f>+'Ark1'!I1058</f>
        <v>24</v>
      </c>
      <c r="D26" s="53" t="s">
        <v>82</v>
      </c>
      <c r="E26" s="53" t="s">
        <v>115</v>
      </c>
      <c r="F26" s="52">
        <f>+'Ark1'!Q1058</f>
        <v>1127</v>
      </c>
      <c r="G26" s="52"/>
      <c r="H26" s="74">
        <f>+'Ark1'!R1058</f>
        <v>1642</v>
      </c>
      <c r="I26" s="52"/>
      <c r="J26" s="281">
        <f>+'Ark1'!AG1058</f>
        <v>32.787539936102249</v>
      </c>
      <c r="K26" s="161"/>
      <c r="L26" s="281">
        <f>+'Ark1'!AH1058</f>
        <v>33.078770445888594</v>
      </c>
      <c r="M26" s="281"/>
      <c r="N26" s="452"/>
      <c r="O26" s="452"/>
      <c r="P26" s="452"/>
      <c r="Q26" s="452"/>
      <c r="R26" s="452"/>
      <c r="S26" s="161"/>
      <c r="T26" s="54">
        <f>+'Ark1'!S1058</f>
        <v>8.1948842874543217</v>
      </c>
      <c r="U26" s="52"/>
      <c r="V26" s="54">
        <f>+'Ark1'!T1058</f>
        <v>6.8928136419001218</v>
      </c>
      <c r="W26" s="52"/>
      <c r="X26" s="161">
        <f>+'Ark1'!U1058</f>
        <v>43.922509135200968</v>
      </c>
      <c r="Y26" s="161"/>
      <c r="Z26" s="161">
        <f>+'Ark1'!W1058</f>
        <v>20.950060901339828</v>
      </c>
      <c r="AA26" s="161"/>
      <c r="AB26" s="74">
        <f>+'Ark1'!X1058</f>
        <v>99.025578562728356</v>
      </c>
      <c r="AC26" s="74">
        <f>+'Ark1'!Y1058</f>
        <v>94.031668696711321</v>
      </c>
      <c r="AD26" s="74">
        <f>+'Ark1'!Z1058</f>
        <v>75.395858708891595</v>
      </c>
      <c r="AE26" s="161">
        <f>+'Ark1'!AA1058</f>
        <v>12.823772778392536</v>
      </c>
      <c r="AF26" s="54">
        <f>+'Ark1'!AB1058</f>
        <v>1.7609302000120932</v>
      </c>
      <c r="AG26" s="54">
        <f>+'Ark1'!AC1058</f>
        <v>2.0660729047768065</v>
      </c>
      <c r="AH26" s="74">
        <f>+'Ark1'!AD1058</f>
        <v>73.03420815067075</v>
      </c>
      <c r="AI26" s="74">
        <f>+'Ark1'!AE1058</f>
        <v>45.782256998766861</v>
      </c>
      <c r="AJ26" s="74">
        <f>+'Ark1'!AF1058</f>
        <v>43.025192071711743</v>
      </c>
      <c r="AK26" s="161">
        <f t="shared" si="7"/>
        <v>5.3597473246135561</v>
      </c>
      <c r="AL26" s="74">
        <f t="shared" si="10"/>
        <v>1.4569653948535937</v>
      </c>
      <c r="AM26" s="45"/>
      <c r="AO26" s="13"/>
      <c r="AP26" s="13"/>
      <c r="AQ26" s="11"/>
      <c r="AR26" s="11"/>
      <c r="AS26" s="11"/>
    </row>
    <row r="27" spans="1:45" ht="16.5" customHeight="1">
      <c r="A27" s="45"/>
      <c r="B27" s="52">
        <f>+'Ark1'!C1059</f>
        <v>2022</v>
      </c>
      <c r="C27" s="52">
        <f>+'Ark1'!I1059</f>
        <v>49</v>
      </c>
      <c r="D27" s="53" t="s">
        <v>82</v>
      </c>
      <c r="E27" s="53" t="s">
        <v>116</v>
      </c>
      <c r="F27" s="52">
        <f>+'Ark1'!Q1059</f>
        <v>556</v>
      </c>
      <c r="G27" s="52"/>
      <c r="H27" s="74">
        <f>+'Ark1'!R1059</f>
        <v>893</v>
      </c>
      <c r="I27" s="52"/>
      <c r="J27" s="281">
        <f>+'Ark1'!AG1059</f>
        <v>17.831469648562301</v>
      </c>
      <c r="K27" s="161"/>
      <c r="L27" s="281">
        <f>+'Ark1'!AH1059</f>
        <v>17.413009644249648</v>
      </c>
      <c r="M27" s="281"/>
      <c r="N27" s="452"/>
      <c r="O27" s="452"/>
      <c r="P27" s="452"/>
      <c r="Q27" s="452"/>
      <c r="R27" s="452"/>
      <c r="S27" s="161"/>
      <c r="T27" s="54">
        <f>+'Ark1'!S1059</f>
        <v>8.0503919372900352</v>
      </c>
      <c r="U27" s="52"/>
      <c r="V27" s="54">
        <f>+'Ark1'!T1059</f>
        <v>6.824188129899218</v>
      </c>
      <c r="W27" s="52"/>
      <c r="X27" s="161">
        <f>+'Ark1'!U1059</f>
        <v>42.514132138857789</v>
      </c>
      <c r="Y27" s="161"/>
      <c r="Z27" s="161">
        <f>+'Ark1'!W1059</f>
        <v>18.701007838745799</v>
      </c>
      <c r="AA27" s="161"/>
      <c r="AB27" s="74">
        <f>+'Ark1'!X1059</f>
        <v>99.552071668533017</v>
      </c>
      <c r="AC27" s="74">
        <f>+'Ark1'!Y1059</f>
        <v>96.192609182530788</v>
      </c>
      <c r="AD27" s="74">
        <f>+'Ark1'!Z1059</f>
        <v>72.340425531914903</v>
      </c>
      <c r="AE27" s="161">
        <f>+'Ark1'!AA1059</f>
        <v>11.65976912121954</v>
      </c>
      <c r="AF27" s="54">
        <f>+'Ark1'!AB1059</f>
        <v>1.9651876074276995</v>
      </c>
      <c r="AG27" s="54">
        <f>+'Ark1'!AC1059</f>
        <v>1.9579560429342899</v>
      </c>
      <c r="AH27" s="74">
        <f>+'Ark1'!AD1059</f>
        <v>70.253405791987404</v>
      </c>
      <c r="AI27" s="74">
        <f>+'Ark1'!AE1059</f>
        <v>45.248930186328913</v>
      </c>
      <c r="AJ27" s="74">
        <f>+'Ark1'!AF1059</f>
        <v>44.961956639557194</v>
      </c>
      <c r="AK27" s="161">
        <f t="shared" si="7"/>
        <v>5.2810015301154536</v>
      </c>
      <c r="AL27" s="74">
        <f t="shared" si="10"/>
        <v>1.6061151079136691</v>
      </c>
      <c r="AM27" s="45"/>
      <c r="AO27" s="13"/>
      <c r="AP27" s="13"/>
      <c r="AQ27" s="11"/>
      <c r="AR27" s="11"/>
      <c r="AS27" s="11"/>
    </row>
    <row r="28" spans="1:45">
      <c r="A28" s="45"/>
      <c r="B28" s="52">
        <f>+'Ark1'!C1060</f>
        <v>2022</v>
      </c>
      <c r="C28" s="52">
        <f>+'Ark1'!I1060</f>
        <v>80</v>
      </c>
      <c r="D28" s="53" t="s">
        <v>7</v>
      </c>
      <c r="E28" s="53" t="s">
        <v>6</v>
      </c>
      <c r="F28" s="52">
        <f>+'Ark1'!Q1060</f>
        <v>584</v>
      </c>
      <c r="G28" s="52"/>
      <c r="H28" s="74">
        <f>+'Ark1'!R1060</f>
        <v>844</v>
      </c>
      <c r="I28" s="52"/>
      <c r="J28" s="281">
        <f>+'Ark1'!AG1060</f>
        <v>16.853035143769972</v>
      </c>
      <c r="K28" s="161"/>
      <c r="L28" s="281">
        <f>+'Ark1'!AH1060</f>
        <v>17.356035135595157</v>
      </c>
      <c r="M28" s="281"/>
      <c r="N28" s="452"/>
      <c r="O28" s="452"/>
      <c r="P28" s="452"/>
      <c r="Q28" s="452"/>
      <c r="R28" s="452"/>
      <c r="S28" s="161"/>
      <c r="T28" s="54">
        <f>+'Ark1'!S1060</f>
        <v>8.394549763033174</v>
      </c>
      <c r="U28" s="52"/>
      <c r="V28" s="54">
        <f>+'Ark1'!T1060</f>
        <v>7.8080568720379153</v>
      </c>
      <c r="W28" s="52"/>
      <c r="X28" s="161">
        <f>+'Ark1'!U1060</f>
        <v>44.835189573459694</v>
      </c>
      <c r="Y28" s="161"/>
      <c r="Z28" s="161">
        <f>+'Ark1'!W1060</f>
        <v>32.345971563981045</v>
      </c>
      <c r="AA28" s="161"/>
      <c r="AB28" s="74">
        <f>+'Ark1'!X1060</f>
        <v>99.526066350710906</v>
      </c>
      <c r="AC28" s="74">
        <f>+'Ark1'!Y1060</f>
        <v>96.090047393364927</v>
      </c>
      <c r="AD28" s="74">
        <f>+'Ark1'!Z1060</f>
        <v>74.76303317535546</v>
      </c>
      <c r="AE28" s="161">
        <f>+'Ark1'!AA1060</f>
        <v>12.89805382604718</v>
      </c>
      <c r="AF28" s="54">
        <f>+'Ark1'!AB1060</f>
        <v>1.7264374905165478</v>
      </c>
      <c r="AG28" s="54">
        <f>+'Ark1'!AC1060</f>
        <v>1.9913632275088804</v>
      </c>
      <c r="AH28" s="74">
        <f>+'Ark1'!AD1060</f>
        <v>73.379466253191353</v>
      </c>
      <c r="AI28" s="74">
        <f>+'Ark1'!AE1060</f>
        <v>42.865326976765573</v>
      </c>
      <c r="AJ28" s="74">
        <f>+'Ark1'!AF1060</f>
        <v>45.626482712911191</v>
      </c>
      <c r="AK28" s="161">
        <f t="shared" si="7"/>
        <v>5.3409880028228631</v>
      </c>
      <c r="AL28" s="74">
        <f t="shared" si="10"/>
        <v>1.4452054794520548</v>
      </c>
      <c r="AM28" s="45"/>
      <c r="AO28" s="13"/>
      <c r="AP28" s="13"/>
      <c r="AQ28" s="11"/>
      <c r="AR28" s="11"/>
      <c r="AS28" s="11"/>
    </row>
    <row r="29" spans="1:45" ht="17.25" customHeight="1">
      <c r="A29" s="45"/>
      <c r="B29" s="52">
        <f>+'Ark1'!C1061</f>
        <v>2022</v>
      </c>
      <c r="C29" s="52">
        <f>+'Ark1'!I1061</f>
        <v>81</v>
      </c>
      <c r="D29" s="53" t="s">
        <v>7</v>
      </c>
      <c r="E29" s="53" t="s">
        <v>3</v>
      </c>
      <c r="F29" s="52">
        <f>+'Ark1'!Q1061</f>
        <v>31</v>
      </c>
      <c r="G29" s="52"/>
      <c r="H29" s="74">
        <f>+'Ark1'!R1061</f>
        <v>54</v>
      </c>
      <c r="I29" s="52"/>
      <c r="J29" s="281">
        <f>+'Ark1'!AG1061</f>
        <v>1.0782747603833864</v>
      </c>
      <c r="K29" s="161"/>
      <c r="L29" s="281">
        <f>+'Ark1'!AH1061</f>
        <v>0.96231055070022686</v>
      </c>
      <c r="M29" s="281"/>
      <c r="N29" s="452"/>
      <c r="O29" s="452"/>
      <c r="P29" s="452"/>
      <c r="Q29" s="452"/>
      <c r="R29" s="452"/>
      <c r="S29" s="161"/>
      <c r="T29" s="54">
        <f>+'Ark1'!S1061</f>
        <v>7.9629629629629628</v>
      </c>
      <c r="U29" s="52"/>
      <c r="V29" s="54">
        <f>+'Ark1'!T1061</f>
        <v>7.6111111111111107</v>
      </c>
      <c r="W29" s="52"/>
      <c r="X29" s="161">
        <f>+'Ark1'!U1061</f>
        <v>38.853703703703694</v>
      </c>
      <c r="Y29" s="161"/>
      <c r="Z29" s="161">
        <f>+'Ark1'!W1061</f>
        <v>25.925925925925927</v>
      </c>
      <c r="AA29" s="161"/>
      <c r="AB29" s="74">
        <f>+'Ark1'!X1061</f>
        <v>100</v>
      </c>
      <c r="AC29" s="74">
        <f>+'Ark1'!Y1061</f>
        <v>94.444444444444443</v>
      </c>
      <c r="AD29" s="74">
        <f>+'Ark1'!Z1061</f>
        <v>59.259259259259267</v>
      </c>
      <c r="AE29" s="161">
        <f>+'Ark1'!AA1061</f>
        <v>10.855084368762355</v>
      </c>
      <c r="AF29" s="54">
        <f>+'Ark1'!AB1061</f>
        <v>1.2012796103871761</v>
      </c>
      <c r="AG29" s="54">
        <f>+'Ark1'!AC1061</f>
        <v>1.352866184653992</v>
      </c>
      <c r="AH29" s="74">
        <f>+'Ark1'!AD1061</f>
        <v>67.045517265652734</v>
      </c>
      <c r="AI29" s="74">
        <f>+'Ark1'!AE1061</f>
        <v>3.5721583478787702</v>
      </c>
      <c r="AJ29" s="74">
        <f>+'Ark1'!AF1061</f>
        <v>23.042848866816993</v>
      </c>
      <c r="AK29" s="161">
        <f t="shared" si="7"/>
        <v>4.8793023255813939</v>
      </c>
      <c r="AL29" s="74">
        <f t="shared" si="10"/>
        <v>1.7419354838709677</v>
      </c>
      <c r="AM29" s="45"/>
      <c r="AO29" s="13"/>
      <c r="AP29" s="13"/>
      <c r="AQ29" s="11"/>
      <c r="AR29" s="11"/>
      <c r="AS29" s="11"/>
    </row>
    <row r="30" spans="1:45">
      <c r="A30" s="45"/>
      <c r="B30" s="52">
        <f>+'Ark1'!C1062</f>
        <v>2022</v>
      </c>
      <c r="C30" s="52">
        <f>+'Ark1'!I1062</f>
        <v>83</v>
      </c>
      <c r="D30" s="53" t="s">
        <v>7</v>
      </c>
      <c r="E30" s="53" t="s">
        <v>443</v>
      </c>
      <c r="F30" s="52">
        <f>+'Ark1'!Q1062</f>
        <v>523</v>
      </c>
      <c r="G30" s="52"/>
      <c r="H30" s="74">
        <f>+'Ark1'!R1062</f>
        <v>832</v>
      </c>
      <c r="I30" s="52"/>
      <c r="J30" s="281">
        <f>+'Ark1'!AG1062</f>
        <v>16.613418530351435</v>
      </c>
      <c r="K30" s="161"/>
      <c r="L30" s="281">
        <f>+'Ark1'!AH1062</f>
        <v>15.73224787919937</v>
      </c>
      <c r="M30" s="281"/>
      <c r="N30" s="452"/>
      <c r="O30" s="452"/>
      <c r="P30" s="452"/>
      <c r="Q30" s="452"/>
      <c r="R30" s="452"/>
      <c r="S30" s="161"/>
      <c r="T30" s="54">
        <f>+'Ark1'!S1062</f>
        <v>7.8978365384615374</v>
      </c>
      <c r="U30" s="52"/>
      <c r="V30" s="54">
        <f>+'Ark1'!T1062</f>
        <v>7.2992788461538449</v>
      </c>
      <c r="W30" s="52"/>
      <c r="X30" s="161">
        <f>+'Ark1'!U1062</f>
        <v>41.226682692307698</v>
      </c>
      <c r="Y30" s="161"/>
      <c r="Z30" s="161">
        <f>+'Ark1'!W1062</f>
        <v>22.355769230769223</v>
      </c>
      <c r="AA30" s="161"/>
      <c r="AB30" s="74">
        <f>+'Ark1'!X1062</f>
        <v>98.677884615384642</v>
      </c>
      <c r="AC30" s="74">
        <f>+'Ark1'!Y1062</f>
        <v>93.870192307692321</v>
      </c>
      <c r="AD30" s="74">
        <f>+'Ark1'!Z1062</f>
        <v>67.307692307692307</v>
      </c>
      <c r="AE30" s="161">
        <f>+'Ark1'!AA1062</f>
        <v>12.304745588408849</v>
      </c>
      <c r="AF30" s="54">
        <f>+'Ark1'!AB1062</f>
        <v>2.0836808989538071</v>
      </c>
      <c r="AG30" s="54">
        <f>+'Ark1'!AC1062</f>
        <v>2.0079408365323066</v>
      </c>
      <c r="AH30" s="74">
        <f>+'Ark1'!AD1062</f>
        <v>70.22510679166939</v>
      </c>
      <c r="AI30" s="74">
        <f>+'Ark1'!AE1062</f>
        <v>49.744412003463282</v>
      </c>
      <c r="AJ30" s="74">
        <f>+'Ark1'!AF1062</f>
        <v>49.337347407488494</v>
      </c>
      <c r="AK30" s="161">
        <f t="shared" si="7"/>
        <v>5.2199969563232402</v>
      </c>
      <c r="AL30" s="74">
        <f t="shared" si="10"/>
        <v>1.5908221797323137</v>
      </c>
      <c r="AM30" s="45"/>
      <c r="AO30" s="13"/>
      <c r="AP30" s="13"/>
      <c r="AQ30" s="11"/>
      <c r="AR30" s="11"/>
      <c r="AS30" s="11"/>
    </row>
    <row r="31" spans="1:45">
      <c r="A31" s="45"/>
      <c r="B31">
        <f>+'Ark1'!C1063</f>
        <v>2021</v>
      </c>
      <c r="C31">
        <f>+'Ark1'!I1063</f>
        <v>6</v>
      </c>
      <c r="D31" s="3" t="s">
        <v>82</v>
      </c>
      <c r="E31" s="3" t="s">
        <v>442</v>
      </c>
      <c r="F31">
        <f>+'Ark1'!Q1063</f>
        <v>0</v>
      </c>
      <c r="H31" s="11">
        <f>+'Ark1'!R1063</f>
        <v>0</v>
      </c>
      <c r="J31" s="209">
        <f>+'Ark1'!AG1063</f>
        <v>0</v>
      </c>
      <c r="L31" s="209">
        <f>+'Ark1'!AH1063</f>
        <v>0</v>
      </c>
      <c r="M31" s="209"/>
      <c r="N31" s="453"/>
      <c r="O31" s="453"/>
      <c r="P31" s="453"/>
      <c r="Q31" s="453"/>
      <c r="R31" s="453"/>
      <c r="T31" s="1">
        <f>+'Ark1'!S1063</f>
        <v>0</v>
      </c>
      <c r="V31" s="1">
        <f>+'Ark1'!T1063</f>
        <v>0</v>
      </c>
      <c r="X31" s="93">
        <f>+'Ark1'!U1063</f>
        <v>0</v>
      </c>
      <c r="Z31" s="93">
        <f>+'Ark1'!W1063</f>
        <v>0</v>
      </c>
      <c r="AB31" s="11">
        <f>+'Ark1'!X1063</f>
        <v>0</v>
      </c>
      <c r="AC31" s="11">
        <f>+'Ark1'!Y1063</f>
        <v>0</v>
      </c>
      <c r="AD31" s="11">
        <f>+'Ark1'!Z1063</f>
        <v>0</v>
      </c>
      <c r="AE31" s="93">
        <f>+'Ark1'!AA1063</f>
        <v>0</v>
      </c>
      <c r="AF31" s="1">
        <f>+'Ark1'!AB1063</f>
        <v>0</v>
      </c>
      <c r="AG31" s="1">
        <f>+'Ark1'!AC1063</f>
        <v>0</v>
      </c>
      <c r="AH31" s="11">
        <f>+'Ark1'!AD1063</f>
        <v>0</v>
      </c>
      <c r="AI31" s="11">
        <f>+'Ark1'!AE1063</f>
        <v>0</v>
      </c>
      <c r="AJ31" s="11">
        <f>+'Ark1'!AF1063</f>
        <v>0</v>
      </c>
      <c r="AK31" s="93" t="e">
        <f t="shared" si="7"/>
        <v>#DIV/0!</v>
      </c>
      <c r="AL31" s="11" t="e">
        <f t="shared" si="10"/>
        <v>#DIV/0!</v>
      </c>
      <c r="AM31" s="45"/>
      <c r="AO31" s="13"/>
      <c r="AP31" s="13"/>
      <c r="AQ31" s="11"/>
      <c r="AR31" s="11"/>
      <c r="AS31" s="11"/>
    </row>
    <row r="32" spans="1:45" ht="21">
      <c r="A32" s="45"/>
      <c r="B32">
        <f>+'Ark1'!C1064</f>
        <v>2021</v>
      </c>
      <c r="C32">
        <f>+'Ark1'!I1064</f>
        <v>24</v>
      </c>
      <c r="D32" s="3" t="s">
        <v>82</v>
      </c>
      <c r="E32" s="3" t="s">
        <v>115</v>
      </c>
      <c r="F32">
        <f>+'Ark1'!Q1064</f>
        <v>0</v>
      </c>
      <c r="H32" s="11">
        <f>+'Ark1'!R1064</f>
        <v>0</v>
      </c>
      <c r="J32" s="209">
        <f>+'Ark1'!AG1064</f>
        <v>0</v>
      </c>
      <c r="L32" s="209">
        <f>+'Ark1'!AH1064</f>
        <v>0</v>
      </c>
      <c r="M32" s="209"/>
      <c r="N32" s="453"/>
      <c r="O32" s="453"/>
      <c r="P32" s="453"/>
      <c r="Q32" s="453"/>
      <c r="R32" s="453"/>
      <c r="T32" s="1">
        <f>+'Ark1'!S1064</f>
        <v>0</v>
      </c>
      <c r="V32" s="1">
        <f>+'Ark1'!T1064</f>
        <v>0</v>
      </c>
      <c r="X32" s="93">
        <f>+'Ark1'!U1064</f>
        <v>0</v>
      </c>
      <c r="Z32" s="93">
        <f>+'Ark1'!W1064</f>
        <v>0</v>
      </c>
      <c r="AB32" s="11">
        <f>+'Ark1'!X1064</f>
        <v>0</v>
      </c>
      <c r="AC32" s="11">
        <f>+'Ark1'!Y1064</f>
        <v>0</v>
      </c>
      <c r="AD32" s="11">
        <f>+'Ark1'!Z1064</f>
        <v>0</v>
      </c>
      <c r="AE32" s="93">
        <f>+'Ark1'!AA1064</f>
        <v>0</v>
      </c>
      <c r="AF32" s="1">
        <f>+'Ark1'!AB1064</f>
        <v>0</v>
      </c>
      <c r="AG32" s="1">
        <f>+'Ark1'!AC1064</f>
        <v>0</v>
      </c>
      <c r="AH32" s="11">
        <f>+'Ark1'!AD1064</f>
        <v>0</v>
      </c>
      <c r="AI32" s="11">
        <f>+'Ark1'!AE1064</f>
        <v>0</v>
      </c>
      <c r="AJ32" s="11">
        <f>+'Ark1'!AF1064</f>
        <v>0</v>
      </c>
      <c r="AK32" s="93" t="e">
        <f t="shared" si="7"/>
        <v>#DIV/0!</v>
      </c>
      <c r="AL32" s="11" t="e">
        <f t="shared" si="10"/>
        <v>#DIV/0!</v>
      </c>
      <c r="AM32" s="45"/>
      <c r="AO32" s="55"/>
      <c r="AP32" s="55"/>
      <c r="AQ32" s="11"/>
      <c r="AR32" s="11"/>
      <c r="AS32" s="11"/>
    </row>
    <row r="33" spans="1:42">
      <c r="A33" s="45"/>
      <c r="B33">
        <f>+'Ark1'!C1065</f>
        <v>2021</v>
      </c>
      <c r="C33">
        <f>+'Ark1'!I1065</f>
        <v>49</v>
      </c>
      <c r="D33" s="3" t="s">
        <v>82</v>
      </c>
      <c r="E33" s="3" t="s">
        <v>116</v>
      </c>
      <c r="F33">
        <f>+'Ark1'!Q1065</f>
        <v>0</v>
      </c>
      <c r="H33" s="11">
        <f>+'Ark1'!R1065</f>
        <v>0</v>
      </c>
      <c r="J33" s="209">
        <f>+'Ark1'!AG1065</f>
        <v>0</v>
      </c>
      <c r="L33" s="209">
        <f>+'Ark1'!AH1065</f>
        <v>0</v>
      </c>
      <c r="M33" s="209"/>
      <c r="N33" s="453"/>
      <c r="O33" s="453"/>
      <c r="P33" s="453"/>
      <c r="Q33" s="453"/>
      <c r="R33" s="453"/>
      <c r="T33" s="1">
        <f>+'Ark1'!S1065</f>
        <v>0</v>
      </c>
      <c r="V33" s="1">
        <f>+'Ark1'!T1065</f>
        <v>0</v>
      </c>
      <c r="X33" s="93">
        <f>+'Ark1'!U1065</f>
        <v>0</v>
      </c>
      <c r="Z33" s="93">
        <f>+'Ark1'!W1065</f>
        <v>0</v>
      </c>
      <c r="AB33" s="11">
        <f>+'Ark1'!X1065</f>
        <v>0</v>
      </c>
      <c r="AC33" s="11">
        <f>+'Ark1'!Y1065</f>
        <v>0</v>
      </c>
      <c r="AD33" s="11">
        <f>+'Ark1'!Z1065</f>
        <v>0</v>
      </c>
      <c r="AE33" s="93">
        <f>+'Ark1'!AA1065</f>
        <v>0</v>
      </c>
      <c r="AF33" s="1">
        <f>+'Ark1'!AB1065</f>
        <v>0</v>
      </c>
      <c r="AG33" s="1">
        <f>+'Ark1'!AC1065</f>
        <v>0</v>
      </c>
      <c r="AH33" s="11">
        <f>+'Ark1'!AD1065</f>
        <v>0</v>
      </c>
      <c r="AI33" s="11">
        <f>+'Ark1'!AE1065</f>
        <v>0</v>
      </c>
      <c r="AJ33" s="11">
        <f>+'Ark1'!AF1065</f>
        <v>0</v>
      </c>
      <c r="AK33" s="93" t="e">
        <f t="shared" si="7"/>
        <v>#DIV/0!</v>
      </c>
      <c r="AL33" s="11" t="e">
        <f t="shared" si="10"/>
        <v>#DIV/0!</v>
      </c>
      <c r="AM33" s="45"/>
    </row>
    <row r="34" spans="1:42">
      <c r="A34" s="45"/>
      <c r="B34">
        <f>+'Ark1'!C1066</f>
        <v>2021</v>
      </c>
      <c r="C34">
        <f>+'Ark1'!I1066</f>
        <v>80</v>
      </c>
      <c r="D34" s="3" t="s">
        <v>7</v>
      </c>
      <c r="E34" s="3" t="s">
        <v>6</v>
      </c>
      <c r="F34">
        <f>+'Ark1'!Q1066</f>
        <v>0</v>
      </c>
      <c r="H34" s="11">
        <f>+'Ark1'!R1066</f>
        <v>0</v>
      </c>
      <c r="J34" s="209">
        <f>+'Ark1'!AG1066</f>
        <v>0</v>
      </c>
      <c r="L34" s="209">
        <f>+'Ark1'!AH1066</f>
        <v>0</v>
      </c>
      <c r="M34" s="209"/>
      <c r="N34" s="453"/>
      <c r="O34" s="453"/>
      <c r="P34" s="453"/>
      <c r="Q34" s="453"/>
      <c r="R34" s="453"/>
      <c r="T34" s="1">
        <f>+'Ark1'!S1066</f>
        <v>0</v>
      </c>
      <c r="V34" s="1">
        <f>+'Ark1'!T1066</f>
        <v>0</v>
      </c>
      <c r="X34" s="93">
        <f>+'Ark1'!U1066</f>
        <v>0</v>
      </c>
      <c r="Z34" s="93">
        <f>+'Ark1'!W1066</f>
        <v>0</v>
      </c>
      <c r="AB34" s="11">
        <f>+'Ark1'!X1066</f>
        <v>0</v>
      </c>
      <c r="AC34" s="11">
        <f>+'Ark1'!Y1066</f>
        <v>0</v>
      </c>
      <c r="AD34" s="11">
        <f>+'Ark1'!Z1066</f>
        <v>0</v>
      </c>
      <c r="AE34" s="93">
        <f>+'Ark1'!AA1066</f>
        <v>0</v>
      </c>
      <c r="AF34" s="1">
        <f>+'Ark1'!AB1066</f>
        <v>0</v>
      </c>
      <c r="AG34" s="1">
        <f>+'Ark1'!AC1066</f>
        <v>0</v>
      </c>
      <c r="AH34" s="11">
        <f>+'Ark1'!AD1066</f>
        <v>0</v>
      </c>
      <c r="AI34" s="11">
        <f>+'Ark1'!AE1066</f>
        <v>0</v>
      </c>
      <c r="AJ34" s="11">
        <f>+'Ark1'!AF1066</f>
        <v>0</v>
      </c>
      <c r="AK34" s="93" t="e">
        <f t="shared" si="7"/>
        <v>#DIV/0!</v>
      </c>
      <c r="AL34" s="11" t="e">
        <f t="shared" si="10"/>
        <v>#DIV/0!</v>
      </c>
      <c r="AM34" s="45"/>
      <c r="AO34" s="1"/>
      <c r="AP34" s="5"/>
    </row>
    <row r="35" spans="1:42">
      <c r="A35" s="45"/>
      <c r="B35">
        <f>+'Ark1'!C1067</f>
        <v>2021</v>
      </c>
      <c r="C35">
        <f>+'Ark1'!I1067</f>
        <v>81</v>
      </c>
      <c r="D35" s="3" t="s">
        <v>7</v>
      </c>
      <c r="E35" s="3" t="s">
        <v>3</v>
      </c>
      <c r="F35">
        <f>+'Ark1'!Q1067</f>
        <v>0</v>
      </c>
      <c r="H35" s="11">
        <f>+'Ark1'!R1067</f>
        <v>0</v>
      </c>
      <c r="J35" s="209">
        <f>+'Ark1'!AG1067</f>
        <v>0</v>
      </c>
      <c r="L35" s="209">
        <f>+'Ark1'!AH1067</f>
        <v>0</v>
      </c>
      <c r="M35" s="209"/>
      <c r="N35" s="453"/>
      <c r="O35" s="453"/>
      <c r="P35" s="453"/>
      <c r="Q35" s="453"/>
      <c r="R35" s="453"/>
      <c r="T35" s="1">
        <f>+'Ark1'!S1067</f>
        <v>0</v>
      </c>
      <c r="V35" s="1">
        <f>+'Ark1'!T1067</f>
        <v>0</v>
      </c>
      <c r="X35" s="93">
        <f>+'Ark1'!U1067</f>
        <v>0</v>
      </c>
      <c r="Z35" s="93">
        <f>+'Ark1'!W1067</f>
        <v>0</v>
      </c>
      <c r="AB35" s="11">
        <f>+'Ark1'!X1067</f>
        <v>0</v>
      </c>
      <c r="AC35" s="11">
        <f>+'Ark1'!Y1067</f>
        <v>0</v>
      </c>
      <c r="AD35" s="11">
        <f>+'Ark1'!Z1067</f>
        <v>0</v>
      </c>
      <c r="AE35" s="93">
        <f>+'Ark1'!AA1067</f>
        <v>0</v>
      </c>
      <c r="AF35" s="1">
        <f>+'Ark1'!AB1067</f>
        <v>0</v>
      </c>
      <c r="AG35" s="1">
        <f>+'Ark1'!AC1067</f>
        <v>0</v>
      </c>
      <c r="AH35" s="11">
        <f>+'Ark1'!AD1067</f>
        <v>0</v>
      </c>
      <c r="AI35" s="11">
        <f>+'Ark1'!AE1067</f>
        <v>0</v>
      </c>
      <c r="AJ35" s="11">
        <f>+'Ark1'!AF1067</f>
        <v>0</v>
      </c>
      <c r="AK35" s="93" t="e">
        <f t="shared" si="7"/>
        <v>#DIV/0!</v>
      </c>
      <c r="AL35" s="11" t="e">
        <f t="shared" si="10"/>
        <v>#DIV/0!</v>
      </c>
      <c r="AM35" s="45"/>
    </row>
    <row r="36" spans="1:42">
      <c r="A36" s="45"/>
      <c r="B36">
        <f>+'Ark1'!C1068</f>
        <v>2021</v>
      </c>
      <c r="C36">
        <f>+'Ark1'!I1068</f>
        <v>83</v>
      </c>
      <c r="D36" s="3" t="s">
        <v>7</v>
      </c>
      <c r="E36" s="3" t="s">
        <v>443</v>
      </c>
      <c r="F36">
        <f>+'Ark1'!Q1068</f>
        <v>0</v>
      </c>
      <c r="H36" s="11">
        <f>+'Ark1'!R1068</f>
        <v>0</v>
      </c>
      <c r="J36" s="209">
        <f>+'Ark1'!AG1068</f>
        <v>0</v>
      </c>
      <c r="L36" s="209">
        <f>+'Ark1'!AH1068</f>
        <v>0</v>
      </c>
      <c r="M36" s="209"/>
      <c r="N36" s="453"/>
      <c r="O36" s="453"/>
      <c r="P36" s="453"/>
      <c r="Q36" s="453"/>
      <c r="R36" s="453"/>
      <c r="T36" s="1">
        <f>+'Ark1'!S1068</f>
        <v>0</v>
      </c>
      <c r="V36" s="1">
        <f>+'Ark1'!T1068</f>
        <v>0</v>
      </c>
      <c r="X36" s="93">
        <f>+'Ark1'!U1068</f>
        <v>0</v>
      </c>
      <c r="Z36" s="93">
        <f>+'Ark1'!W1068</f>
        <v>0</v>
      </c>
      <c r="AB36" s="11">
        <f>+'Ark1'!X1068</f>
        <v>0</v>
      </c>
      <c r="AC36" s="11">
        <f>+'Ark1'!Y1068</f>
        <v>0</v>
      </c>
      <c r="AD36" s="11">
        <f>+'Ark1'!Z1068</f>
        <v>0</v>
      </c>
      <c r="AE36" s="93">
        <f>+'Ark1'!AA1068</f>
        <v>0</v>
      </c>
      <c r="AF36" s="1">
        <f>+'Ark1'!AB1068</f>
        <v>0</v>
      </c>
      <c r="AG36" s="1">
        <f>+'Ark1'!AC1068</f>
        <v>0</v>
      </c>
      <c r="AH36" s="11">
        <f>+'Ark1'!AD1068</f>
        <v>0</v>
      </c>
      <c r="AI36" s="11">
        <f>+'Ark1'!AE1068</f>
        <v>0</v>
      </c>
      <c r="AJ36" s="11">
        <f>+'Ark1'!AF1068</f>
        <v>0</v>
      </c>
      <c r="AK36" s="93" t="e">
        <f t="shared" si="7"/>
        <v>#DIV/0!</v>
      </c>
      <c r="AL36" s="11" t="e">
        <f t="shared" si="10"/>
        <v>#DIV/0!</v>
      </c>
      <c r="AM36" s="45"/>
    </row>
    <row r="37" spans="1:42">
      <c r="A37" s="45"/>
      <c r="B37" s="52">
        <f>+'Ark1'!C1069</f>
        <v>2020</v>
      </c>
      <c r="C37" s="52">
        <f>+'Ark1'!I1069</f>
        <v>6</v>
      </c>
      <c r="D37" s="53" t="s">
        <v>82</v>
      </c>
      <c r="E37" s="53" t="s">
        <v>442</v>
      </c>
      <c r="F37" s="52">
        <f>+'Ark1'!Q1069</f>
        <v>0</v>
      </c>
      <c r="G37" s="52"/>
      <c r="H37" s="74">
        <f>+'Ark1'!R1069</f>
        <v>0</v>
      </c>
      <c r="I37" s="52"/>
      <c r="J37" s="281">
        <f>+'Ark1'!AG1069</f>
        <v>0</v>
      </c>
      <c r="K37" s="161"/>
      <c r="L37" s="281">
        <f>+'Ark1'!AH1069</f>
        <v>0</v>
      </c>
      <c r="M37" s="281"/>
      <c r="N37" s="452"/>
      <c r="O37" s="452"/>
      <c r="P37" s="452"/>
      <c r="Q37" s="452"/>
      <c r="R37" s="452"/>
      <c r="S37" s="161"/>
      <c r="T37" s="54">
        <f>+'Ark1'!S1069</f>
        <v>0</v>
      </c>
      <c r="U37" s="52"/>
      <c r="V37" s="54">
        <f>+'Ark1'!T1069</f>
        <v>0</v>
      </c>
      <c r="W37" s="52"/>
      <c r="X37" s="161">
        <f>+'Ark1'!U1069</f>
        <v>0</v>
      </c>
      <c r="Y37" s="161"/>
      <c r="Z37" s="161">
        <f>+'Ark1'!W1069</f>
        <v>0</v>
      </c>
      <c r="AA37" s="161"/>
      <c r="AB37" s="74">
        <f>+'Ark1'!X1069</f>
        <v>0</v>
      </c>
      <c r="AC37" s="74">
        <f>+'Ark1'!Y1069</f>
        <v>0</v>
      </c>
      <c r="AD37" s="74">
        <f>+'Ark1'!Z1069</f>
        <v>0</v>
      </c>
      <c r="AE37" s="161">
        <f>+'Ark1'!AA1069</f>
        <v>0</v>
      </c>
      <c r="AF37" s="54">
        <f>+'Ark1'!AB1069</f>
        <v>0</v>
      </c>
      <c r="AG37" s="54">
        <f>+'Ark1'!AC1069</f>
        <v>0</v>
      </c>
      <c r="AH37" s="74">
        <f>+'Ark1'!AD1069</f>
        <v>0</v>
      </c>
      <c r="AI37" s="74">
        <f>+'Ark1'!AE1069</f>
        <v>0</v>
      </c>
      <c r="AJ37" s="74">
        <f>+'Ark1'!AF1069</f>
        <v>0</v>
      </c>
      <c r="AK37" s="161" t="e">
        <f t="shared" si="7"/>
        <v>#DIV/0!</v>
      </c>
      <c r="AL37" s="74" t="e">
        <f t="shared" si="10"/>
        <v>#DIV/0!</v>
      </c>
      <c r="AM37" s="45"/>
    </row>
    <row r="38" spans="1:42">
      <c r="A38" s="45"/>
      <c r="B38" s="52">
        <f>+'Ark1'!C1070</f>
        <v>2020</v>
      </c>
      <c r="C38" s="52">
        <f>+'Ark1'!I1070</f>
        <v>24</v>
      </c>
      <c r="D38" s="53" t="s">
        <v>82</v>
      </c>
      <c r="E38" s="53" t="s">
        <v>115</v>
      </c>
      <c r="F38" s="52">
        <f>+'Ark1'!Q1070</f>
        <v>0</v>
      </c>
      <c r="G38" s="52"/>
      <c r="H38" s="74">
        <f>+'Ark1'!R1070</f>
        <v>0</v>
      </c>
      <c r="I38" s="52"/>
      <c r="J38" s="281">
        <f>+'Ark1'!AG1070</f>
        <v>0</v>
      </c>
      <c r="K38" s="161"/>
      <c r="L38" s="281">
        <f>+'Ark1'!AH1070</f>
        <v>0</v>
      </c>
      <c r="M38" s="281"/>
      <c r="N38" s="452"/>
      <c r="O38" s="452"/>
      <c r="P38" s="452"/>
      <c r="Q38" s="452"/>
      <c r="R38" s="452"/>
      <c r="S38" s="161"/>
      <c r="T38" s="54">
        <f>+'Ark1'!S1070</f>
        <v>0</v>
      </c>
      <c r="U38" s="52"/>
      <c r="V38" s="54">
        <f>+'Ark1'!T1070</f>
        <v>0</v>
      </c>
      <c r="W38" s="52"/>
      <c r="X38" s="161">
        <f>+'Ark1'!U1070</f>
        <v>0</v>
      </c>
      <c r="Y38" s="161"/>
      <c r="Z38" s="161">
        <f>+'Ark1'!W1070</f>
        <v>0</v>
      </c>
      <c r="AA38" s="161"/>
      <c r="AB38" s="74">
        <f>+'Ark1'!X1070</f>
        <v>0</v>
      </c>
      <c r="AC38" s="74">
        <f>+'Ark1'!Y1070</f>
        <v>0</v>
      </c>
      <c r="AD38" s="74">
        <f>+'Ark1'!Z1070</f>
        <v>0</v>
      </c>
      <c r="AE38" s="161">
        <f>+'Ark1'!AA1070</f>
        <v>0</v>
      </c>
      <c r="AF38" s="54">
        <f>+'Ark1'!AB1070</f>
        <v>0</v>
      </c>
      <c r="AG38" s="54">
        <f>+'Ark1'!AC1070</f>
        <v>0</v>
      </c>
      <c r="AH38" s="74">
        <f>+'Ark1'!AD1070</f>
        <v>0</v>
      </c>
      <c r="AI38" s="74">
        <f>+'Ark1'!AE1070</f>
        <v>0</v>
      </c>
      <c r="AJ38" s="74">
        <f>+'Ark1'!AF1070</f>
        <v>0</v>
      </c>
      <c r="AK38" s="161" t="e">
        <f t="shared" si="7"/>
        <v>#DIV/0!</v>
      </c>
      <c r="AL38" s="74" t="e">
        <f t="shared" si="10"/>
        <v>#DIV/0!</v>
      </c>
      <c r="AM38" s="45"/>
    </row>
    <row r="39" spans="1:42">
      <c r="A39" s="45"/>
      <c r="B39" s="52">
        <f>+'Ark1'!C1071</f>
        <v>2020</v>
      </c>
      <c r="C39" s="52">
        <f>+'Ark1'!I1071</f>
        <v>49</v>
      </c>
      <c r="D39" s="53" t="s">
        <v>82</v>
      </c>
      <c r="E39" s="53" t="s">
        <v>116</v>
      </c>
      <c r="F39" s="52">
        <f>+'Ark1'!Q1071</f>
        <v>0</v>
      </c>
      <c r="G39" s="52"/>
      <c r="H39" s="74">
        <f>+'Ark1'!R1071</f>
        <v>0</v>
      </c>
      <c r="I39" s="52"/>
      <c r="J39" s="281">
        <f>+'Ark1'!AG1071</f>
        <v>0</v>
      </c>
      <c r="K39" s="161"/>
      <c r="L39" s="281">
        <f>+'Ark1'!AH1071</f>
        <v>0</v>
      </c>
      <c r="M39" s="281"/>
      <c r="N39" s="452"/>
      <c r="O39" s="452"/>
      <c r="P39" s="452"/>
      <c r="Q39" s="452"/>
      <c r="R39" s="452"/>
      <c r="S39" s="161"/>
      <c r="T39" s="54">
        <f>+'Ark1'!S1071</f>
        <v>0</v>
      </c>
      <c r="U39" s="52"/>
      <c r="V39" s="54">
        <f>+'Ark1'!T1071</f>
        <v>0</v>
      </c>
      <c r="W39" s="52"/>
      <c r="X39" s="161">
        <f>+'Ark1'!U1071</f>
        <v>0</v>
      </c>
      <c r="Y39" s="161"/>
      <c r="Z39" s="161">
        <f>+'Ark1'!W1071</f>
        <v>0</v>
      </c>
      <c r="AA39" s="161"/>
      <c r="AB39" s="74">
        <f>+'Ark1'!X1071</f>
        <v>0</v>
      </c>
      <c r="AC39" s="74">
        <f>+'Ark1'!Y1071</f>
        <v>0</v>
      </c>
      <c r="AD39" s="74">
        <f>+'Ark1'!Z1071</f>
        <v>0</v>
      </c>
      <c r="AE39" s="161">
        <f>+'Ark1'!AA1071</f>
        <v>0</v>
      </c>
      <c r="AF39" s="54">
        <f>+'Ark1'!AB1071</f>
        <v>0</v>
      </c>
      <c r="AG39" s="54">
        <f>+'Ark1'!AC1071</f>
        <v>0</v>
      </c>
      <c r="AH39" s="74">
        <f>+'Ark1'!AD1071</f>
        <v>0</v>
      </c>
      <c r="AI39" s="74">
        <f>+'Ark1'!AE1071</f>
        <v>0</v>
      </c>
      <c r="AJ39" s="74">
        <f>+'Ark1'!AF1071</f>
        <v>0</v>
      </c>
      <c r="AK39" s="161" t="e">
        <f t="shared" si="7"/>
        <v>#DIV/0!</v>
      </c>
      <c r="AL39" s="74" t="e">
        <f t="shared" si="10"/>
        <v>#DIV/0!</v>
      </c>
      <c r="AM39" s="45"/>
    </row>
    <row r="40" spans="1:42">
      <c r="A40" s="45"/>
      <c r="B40" s="52">
        <f>+'Ark1'!C1072</f>
        <v>2020</v>
      </c>
      <c r="C40" s="52">
        <f>+'Ark1'!I1072</f>
        <v>80</v>
      </c>
      <c r="D40" s="53" t="s">
        <v>7</v>
      </c>
      <c r="E40" s="53" t="s">
        <v>6</v>
      </c>
      <c r="F40" s="52">
        <f>+'Ark1'!Q1072</f>
        <v>0</v>
      </c>
      <c r="G40" s="52"/>
      <c r="H40" s="74">
        <f>+'Ark1'!R1072</f>
        <v>0</v>
      </c>
      <c r="I40" s="52"/>
      <c r="J40" s="281">
        <f>+'Ark1'!AG1072</f>
        <v>0</v>
      </c>
      <c r="K40" s="161"/>
      <c r="L40" s="281">
        <f>+'Ark1'!AH1072</f>
        <v>0</v>
      </c>
      <c r="M40" s="281"/>
      <c r="N40" s="452"/>
      <c r="O40" s="452"/>
      <c r="P40" s="452"/>
      <c r="Q40" s="452"/>
      <c r="R40" s="452"/>
      <c r="S40" s="161"/>
      <c r="T40" s="54">
        <f>+'Ark1'!S1072</f>
        <v>0</v>
      </c>
      <c r="U40" s="52"/>
      <c r="V40" s="54">
        <f>+'Ark1'!T1072</f>
        <v>0</v>
      </c>
      <c r="W40" s="52"/>
      <c r="X40" s="161">
        <f>+'Ark1'!U1072</f>
        <v>0</v>
      </c>
      <c r="Y40" s="161"/>
      <c r="Z40" s="161">
        <f>+'Ark1'!W1072</f>
        <v>0</v>
      </c>
      <c r="AA40" s="161"/>
      <c r="AB40" s="74">
        <f>+'Ark1'!X1072</f>
        <v>0</v>
      </c>
      <c r="AC40" s="74">
        <f>+'Ark1'!Y1072</f>
        <v>0</v>
      </c>
      <c r="AD40" s="74">
        <f>+'Ark1'!Z1072</f>
        <v>0</v>
      </c>
      <c r="AE40" s="161">
        <f>+'Ark1'!AA1072</f>
        <v>0</v>
      </c>
      <c r="AF40" s="54">
        <f>+'Ark1'!AB1072</f>
        <v>0</v>
      </c>
      <c r="AG40" s="54">
        <f>+'Ark1'!AC1072</f>
        <v>0</v>
      </c>
      <c r="AH40" s="74">
        <f>+'Ark1'!AD1072</f>
        <v>0</v>
      </c>
      <c r="AI40" s="74">
        <f>+'Ark1'!AE1072</f>
        <v>0</v>
      </c>
      <c r="AJ40" s="74">
        <f>+'Ark1'!AF1072</f>
        <v>0</v>
      </c>
      <c r="AK40" s="161" t="e">
        <f t="shared" si="7"/>
        <v>#DIV/0!</v>
      </c>
      <c r="AL40" s="74" t="e">
        <f t="shared" si="10"/>
        <v>#DIV/0!</v>
      </c>
      <c r="AM40" s="45"/>
    </row>
    <row r="41" spans="1:42">
      <c r="A41" s="45"/>
      <c r="B41" s="52">
        <f>+'Ark1'!C1073</f>
        <v>2020</v>
      </c>
      <c r="C41" s="52">
        <f>+'Ark1'!I1073</f>
        <v>81</v>
      </c>
      <c r="D41" s="53" t="s">
        <v>7</v>
      </c>
      <c r="E41" s="53" t="s">
        <v>3</v>
      </c>
      <c r="F41" s="52">
        <f>+'Ark1'!Q1073</f>
        <v>0</v>
      </c>
      <c r="G41" s="52"/>
      <c r="H41" s="74">
        <f>+'Ark1'!R1073</f>
        <v>0</v>
      </c>
      <c r="I41" s="52"/>
      <c r="J41" s="281">
        <f>+'Ark1'!AG1073</f>
        <v>0</v>
      </c>
      <c r="K41" s="161"/>
      <c r="L41" s="281">
        <f>+'Ark1'!AH1073</f>
        <v>0</v>
      </c>
      <c r="M41" s="281"/>
      <c r="N41" s="452"/>
      <c r="O41" s="452"/>
      <c r="P41" s="452"/>
      <c r="Q41" s="452"/>
      <c r="R41" s="452"/>
      <c r="S41" s="161"/>
      <c r="T41" s="54">
        <f>+'Ark1'!S1073</f>
        <v>0</v>
      </c>
      <c r="U41" s="52"/>
      <c r="V41" s="54">
        <f>+'Ark1'!T1073</f>
        <v>0</v>
      </c>
      <c r="W41" s="52"/>
      <c r="X41" s="161">
        <f>+'Ark1'!U1073</f>
        <v>0</v>
      </c>
      <c r="Y41" s="161"/>
      <c r="Z41" s="161">
        <f>+'Ark1'!W1073</f>
        <v>0</v>
      </c>
      <c r="AA41" s="161"/>
      <c r="AB41" s="74">
        <f>+'Ark1'!X1073</f>
        <v>0</v>
      </c>
      <c r="AC41" s="74">
        <f>+'Ark1'!Y1073</f>
        <v>0</v>
      </c>
      <c r="AD41" s="74">
        <f>+'Ark1'!Z1073</f>
        <v>0</v>
      </c>
      <c r="AE41" s="161">
        <f>+'Ark1'!AA1073</f>
        <v>0</v>
      </c>
      <c r="AF41" s="54">
        <f>+'Ark1'!AB1073</f>
        <v>0</v>
      </c>
      <c r="AG41" s="54">
        <f>+'Ark1'!AC1073</f>
        <v>0</v>
      </c>
      <c r="AH41" s="74">
        <f>+'Ark1'!AD1073</f>
        <v>0</v>
      </c>
      <c r="AI41" s="74">
        <f>+'Ark1'!AE1073</f>
        <v>0</v>
      </c>
      <c r="AJ41" s="74">
        <f>+'Ark1'!AF1073</f>
        <v>0</v>
      </c>
      <c r="AK41" s="161" t="e">
        <f t="shared" si="7"/>
        <v>#DIV/0!</v>
      </c>
      <c r="AL41" s="74" t="e">
        <f t="shared" si="10"/>
        <v>#DIV/0!</v>
      </c>
      <c r="AM41" s="45"/>
    </row>
    <row r="42" spans="1:42">
      <c r="A42" s="45"/>
      <c r="B42" s="52">
        <f>+'Ark1'!C1074</f>
        <v>2020</v>
      </c>
      <c r="C42" s="52">
        <f>+'Ark1'!I1074</f>
        <v>83</v>
      </c>
      <c r="D42" s="53" t="s">
        <v>7</v>
      </c>
      <c r="E42" s="53" t="s">
        <v>443</v>
      </c>
      <c r="F42" s="52">
        <f>+'Ark1'!Q1074</f>
        <v>0</v>
      </c>
      <c r="G42" s="52"/>
      <c r="H42" s="74">
        <f>+'Ark1'!R1074</f>
        <v>0</v>
      </c>
      <c r="I42" s="52"/>
      <c r="J42" s="281">
        <f>+'Ark1'!AG1074</f>
        <v>0</v>
      </c>
      <c r="K42" s="161"/>
      <c r="L42" s="281">
        <f>+'Ark1'!AH1074</f>
        <v>0</v>
      </c>
      <c r="M42" s="281"/>
      <c r="N42" s="452"/>
      <c r="O42" s="452"/>
      <c r="P42" s="452"/>
      <c r="Q42" s="452"/>
      <c r="R42" s="452"/>
      <c r="S42" s="161"/>
      <c r="T42" s="54">
        <f>+'Ark1'!S1074</f>
        <v>0</v>
      </c>
      <c r="U42" s="52"/>
      <c r="V42" s="54">
        <f>+'Ark1'!T1074</f>
        <v>0</v>
      </c>
      <c r="W42" s="52"/>
      <c r="X42" s="161">
        <f>+'Ark1'!U1074</f>
        <v>0</v>
      </c>
      <c r="Y42" s="161"/>
      <c r="Z42" s="161">
        <f>+'Ark1'!W1074</f>
        <v>0</v>
      </c>
      <c r="AA42" s="161"/>
      <c r="AB42" s="74">
        <f>+'Ark1'!X1074</f>
        <v>0</v>
      </c>
      <c r="AC42" s="74">
        <f>+'Ark1'!Y1074</f>
        <v>0</v>
      </c>
      <c r="AD42" s="74">
        <f>+'Ark1'!Z1074</f>
        <v>0</v>
      </c>
      <c r="AE42" s="161">
        <f>+'Ark1'!AA1074</f>
        <v>0</v>
      </c>
      <c r="AF42" s="54">
        <f>+'Ark1'!AB1074</f>
        <v>0</v>
      </c>
      <c r="AG42" s="54">
        <f>+'Ark1'!AC1074</f>
        <v>0</v>
      </c>
      <c r="AH42" s="74">
        <f>+'Ark1'!AD1074</f>
        <v>0</v>
      </c>
      <c r="AI42" s="74">
        <f>+'Ark1'!AE1074</f>
        <v>0</v>
      </c>
      <c r="AJ42" s="74">
        <f>+'Ark1'!AF1074</f>
        <v>0</v>
      </c>
      <c r="AK42" s="161" t="e">
        <f t="shared" si="7"/>
        <v>#DIV/0!</v>
      </c>
      <c r="AL42" s="74" t="e">
        <f t="shared" si="10"/>
        <v>#DIV/0!</v>
      </c>
      <c r="AM42" s="45"/>
    </row>
    <row r="43" spans="1:42">
      <c r="A43" s="45"/>
      <c r="B43">
        <f>+'Ark1'!C1075</f>
        <v>2019</v>
      </c>
      <c r="C43">
        <f>+'Ark1'!I1075</f>
        <v>6</v>
      </c>
      <c r="D43" s="3" t="s">
        <v>82</v>
      </c>
      <c r="E43" s="3" t="s">
        <v>442</v>
      </c>
      <c r="F43">
        <f>+'Ark1'!Q1075</f>
        <v>0</v>
      </c>
      <c r="H43" s="11">
        <f>+'Ark1'!R1075</f>
        <v>0</v>
      </c>
      <c r="J43" s="209">
        <f>+'Ark1'!AG1075</f>
        <v>0</v>
      </c>
      <c r="L43" s="209">
        <f>+'Ark1'!AH1075</f>
        <v>0</v>
      </c>
      <c r="M43" s="209"/>
      <c r="N43" s="453"/>
      <c r="O43" s="453"/>
      <c r="P43" s="453"/>
      <c r="Q43" s="453"/>
      <c r="R43" s="453"/>
      <c r="T43" s="1">
        <f>+'Ark1'!S1075</f>
        <v>0</v>
      </c>
      <c r="V43" s="1">
        <f>+'Ark1'!T1075</f>
        <v>0</v>
      </c>
      <c r="X43" s="93">
        <f>+'Ark1'!U1075</f>
        <v>0</v>
      </c>
      <c r="Z43" s="93">
        <f>+'Ark1'!W1075</f>
        <v>0</v>
      </c>
      <c r="AB43" s="11">
        <f>+'Ark1'!X1075</f>
        <v>0</v>
      </c>
      <c r="AC43" s="11">
        <f>+'Ark1'!Y1075</f>
        <v>0</v>
      </c>
      <c r="AD43" s="11">
        <f>+'Ark1'!Z1075</f>
        <v>0</v>
      </c>
      <c r="AE43" s="93">
        <f>+'Ark1'!AA1075</f>
        <v>0</v>
      </c>
      <c r="AF43" s="1">
        <f>+'Ark1'!AB1075</f>
        <v>0</v>
      </c>
      <c r="AG43" s="1">
        <f>+'Ark1'!AC1075</f>
        <v>0</v>
      </c>
      <c r="AH43" s="11">
        <f>+'Ark1'!AD1075</f>
        <v>0</v>
      </c>
      <c r="AI43" s="11">
        <f>+'Ark1'!AE1075</f>
        <v>0</v>
      </c>
      <c r="AJ43" s="11">
        <f>+'Ark1'!AF1075</f>
        <v>0</v>
      </c>
      <c r="AK43" s="93" t="e">
        <f t="shared" si="7"/>
        <v>#DIV/0!</v>
      </c>
      <c r="AL43" s="11" t="e">
        <f t="shared" si="10"/>
        <v>#DIV/0!</v>
      </c>
      <c r="AM43" s="45"/>
    </row>
    <row r="44" spans="1:42">
      <c r="A44" s="45"/>
      <c r="B44">
        <f>+'Ark1'!C1076</f>
        <v>2019</v>
      </c>
      <c r="C44">
        <f>+'Ark1'!I1076</f>
        <v>24</v>
      </c>
      <c r="D44" s="3" t="s">
        <v>82</v>
      </c>
      <c r="E44" s="3" t="s">
        <v>115</v>
      </c>
      <c r="F44">
        <f>+'Ark1'!Q1076</f>
        <v>0</v>
      </c>
      <c r="H44" s="11">
        <f>+'Ark1'!R1076</f>
        <v>0</v>
      </c>
      <c r="J44" s="209">
        <f>+'Ark1'!AG1076</f>
        <v>0</v>
      </c>
      <c r="L44" s="209">
        <f>+'Ark1'!AH1076</f>
        <v>0</v>
      </c>
      <c r="M44" s="209"/>
      <c r="N44" s="453"/>
      <c r="O44" s="453"/>
      <c r="P44" s="453"/>
      <c r="Q44" s="453"/>
      <c r="R44" s="453"/>
      <c r="T44" s="1">
        <f>+'Ark1'!S1076</f>
        <v>0</v>
      </c>
      <c r="V44" s="1">
        <f>+'Ark1'!T1076</f>
        <v>0</v>
      </c>
      <c r="X44" s="93">
        <f>+'Ark1'!U1076</f>
        <v>0</v>
      </c>
      <c r="Z44" s="93">
        <f>+'Ark1'!W1076</f>
        <v>0</v>
      </c>
      <c r="AB44" s="11">
        <f>+'Ark1'!X1076</f>
        <v>0</v>
      </c>
      <c r="AC44" s="11">
        <f>+'Ark1'!Y1076</f>
        <v>0</v>
      </c>
      <c r="AD44" s="11">
        <f>+'Ark1'!Z1076</f>
        <v>0</v>
      </c>
      <c r="AE44" s="93">
        <f>+'Ark1'!AA1076</f>
        <v>0</v>
      </c>
      <c r="AF44" s="1">
        <f>+'Ark1'!AB1076</f>
        <v>0</v>
      </c>
      <c r="AG44" s="1">
        <f>+'Ark1'!AC1076</f>
        <v>0</v>
      </c>
      <c r="AH44" s="11">
        <f>+'Ark1'!AD1076</f>
        <v>0</v>
      </c>
      <c r="AI44" s="11">
        <f>+'Ark1'!AE1076</f>
        <v>0</v>
      </c>
      <c r="AJ44" s="11">
        <f>+'Ark1'!AF1076</f>
        <v>0</v>
      </c>
      <c r="AK44" s="93" t="e">
        <f t="shared" si="7"/>
        <v>#DIV/0!</v>
      </c>
      <c r="AL44" s="11" t="e">
        <f t="shared" si="10"/>
        <v>#DIV/0!</v>
      </c>
      <c r="AM44" s="45"/>
    </row>
    <row r="45" spans="1:42">
      <c r="A45" s="45"/>
      <c r="B45">
        <f>+'Ark1'!C1077</f>
        <v>2019</v>
      </c>
      <c r="C45">
        <f>+'Ark1'!I1077</f>
        <v>49</v>
      </c>
      <c r="D45" s="3" t="s">
        <v>82</v>
      </c>
      <c r="E45" s="3" t="s">
        <v>116</v>
      </c>
      <c r="F45">
        <f>+'Ark1'!Q1077</f>
        <v>0</v>
      </c>
      <c r="H45" s="11">
        <f>+'Ark1'!R1077</f>
        <v>0</v>
      </c>
      <c r="J45" s="209">
        <f>+'Ark1'!AG1077</f>
        <v>0</v>
      </c>
      <c r="L45" s="209">
        <f>+'Ark1'!AH1077</f>
        <v>0</v>
      </c>
      <c r="M45" s="209"/>
      <c r="N45" s="453"/>
      <c r="O45" s="453"/>
      <c r="P45" s="453"/>
      <c r="Q45" s="453"/>
      <c r="R45" s="453"/>
      <c r="T45" s="1">
        <f>+'Ark1'!S1077</f>
        <v>0</v>
      </c>
      <c r="V45" s="1">
        <f>+'Ark1'!T1077</f>
        <v>0</v>
      </c>
      <c r="X45" s="93">
        <f>+'Ark1'!U1077</f>
        <v>0</v>
      </c>
      <c r="Z45" s="93">
        <f>+'Ark1'!W1077</f>
        <v>0</v>
      </c>
      <c r="AB45" s="11">
        <f>+'Ark1'!X1077</f>
        <v>0</v>
      </c>
      <c r="AC45" s="11">
        <f>+'Ark1'!Y1077</f>
        <v>0</v>
      </c>
      <c r="AD45" s="11">
        <f>+'Ark1'!Z1077</f>
        <v>0</v>
      </c>
      <c r="AE45" s="93">
        <f>+'Ark1'!AA1077</f>
        <v>0</v>
      </c>
      <c r="AF45" s="1">
        <f>+'Ark1'!AB1077</f>
        <v>0</v>
      </c>
      <c r="AG45" s="1">
        <f>+'Ark1'!AC1077</f>
        <v>0</v>
      </c>
      <c r="AH45" s="11">
        <f>+'Ark1'!AD1077</f>
        <v>0</v>
      </c>
      <c r="AI45" s="11">
        <f>+'Ark1'!AE1077</f>
        <v>0</v>
      </c>
      <c r="AJ45" s="11">
        <f>+'Ark1'!AF1077</f>
        <v>0</v>
      </c>
      <c r="AK45" s="93" t="e">
        <f t="shared" ref="AK45:AK76" si="11">+X45/T45</f>
        <v>#DIV/0!</v>
      </c>
      <c r="AL45" s="11" t="e">
        <f t="shared" si="10"/>
        <v>#DIV/0!</v>
      </c>
      <c r="AM45" s="45"/>
    </row>
    <row r="46" spans="1:42">
      <c r="A46" s="45"/>
      <c r="B46">
        <f>+'Ark1'!C1078</f>
        <v>2019</v>
      </c>
      <c r="C46">
        <f>+'Ark1'!I1078</f>
        <v>80</v>
      </c>
      <c r="D46" s="3" t="s">
        <v>7</v>
      </c>
      <c r="E46" s="3" t="s">
        <v>6</v>
      </c>
      <c r="F46">
        <f>+'Ark1'!Q1078</f>
        <v>0</v>
      </c>
      <c r="H46" s="11">
        <f>+'Ark1'!R1078</f>
        <v>0</v>
      </c>
      <c r="J46" s="209">
        <f>+'Ark1'!AG1078</f>
        <v>0</v>
      </c>
      <c r="L46" s="209">
        <f>+'Ark1'!AH1078</f>
        <v>0</v>
      </c>
      <c r="M46" s="209"/>
      <c r="N46" s="453"/>
      <c r="O46" s="453"/>
      <c r="P46" s="453"/>
      <c r="Q46" s="453"/>
      <c r="R46" s="453"/>
      <c r="T46" s="1">
        <f>+'Ark1'!S1078</f>
        <v>0</v>
      </c>
      <c r="V46" s="1">
        <f>+'Ark1'!T1078</f>
        <v>0</v>
      </c>
      <c r="X46" s="93">
        <f>+'Ark1'!U1078</f>
        <v>0</v>
      </c>
      <c r="Z46" s="93">
        <f>+'Ark1'!W1078</f>
        <v>0</v>
      </c>
      <c r="AB46" s="11">
        <f>+'Ark1'!X1078</f>
        <v>0</v>
      </c>
      <c r="AC46" s="11">
        <f>+'Ark1'!Y1078</f>
        <v>0</v>
      </c>
      <c r="AD46" s="11">
        <f>+'Ark1'!Z1078</f>
        <v>0</v>
      </c>
      <c r="AE46" s="93">
        <f>+'Ark1'!AA1078</f>
        <v>0</v>
      </c>
      <c r="AF46" s="1">
        <f>+'Ark1'!AB1078</f>
        <v>0</v>
      </c>
      <c r="AG46" s="1">
        <f>+'Ark1'!AC1078</f>
        <v>0</v>
      </c>
      <c r="AH46" s="11">
        <f>+'Ark1'!AD1078</f>
        <v>0</v>
      </c>
      <c r="AI46" s="11">
        <f>+'Ark1'!AE1078</f>
        <v>0</v>
      </c>
      <c r="AJ46" s="11">
        <f>+'Ark1'!AF1078</f>
        <v>0</v>
      </c>
      <c r="AK46" s="93" t="e">
        <f t="shared" si="11"/>
        <v>#DIV/0!</v>
      </c>
      <c r="AL46" s="11" t="e">
        <f t="shared" si="10"/>
        <v>#DIV/0!</v>
      </c>
      <c r="AM46" s="45"/>
    </row>
    <row r="47" spans="1:42">
      <c r="A47" s="45"/>
      <c r="B47">
        <f>+'Ark1'!C1079</f>
        <v>2019</v>
      </c>
      <c r="C47">
        <f>+'Ark1'!I1079</f>
        <v>81</v>
      </c>
      <c r="D47" s="3" t="s">
        <v>7</v>
      </c>
      <c r="E47" s="3" t="s">
        <v>3</v>
      </c>
      <c r="F47">
        <f>+'Ark1'!Q1079</f>
        <v>0</v>
      </c>
      <c r="H47" s="11">
        <f>+'Ark1'!R1079</f>
        <v>0</v>
      </c>
      <c r="J47" s="209">
        <f>+'Ark1'!AG1079</f>
        <v>0</v>
      </c>
      <c r="L47" s="209">
        <f>+'Ark1'!AH1079</f>
        <v>0</v>
      </c>
      <c r="M47" s="209"/>
      <c r="N47" s="453"/>
      <c r="O47" s="453"/>
      <c r="P47" s="453"/>
      <c r="Q47" s="453"/>
      <c r="R47" s="453"/>
      <c r="T47" s="1">
        <f>+'Ark1'!S1079</f>
        <v>0</v>
      </c>
      <c r="V47" s="1">
        <f>+'Ark1'!T1079</f>
        <v>0</v>
      </c>
      <c r="X47" s="93">
        <f>+'Ark1'!U1079</f>
        <v>0</v>
      </c>
      <c r="Z47" s="93">
        <f>+'Ark1'!W1079</f>
        <v>0</v>
      </c>
      <c r="AB47" s="11">
        <f>+'Ark1'!X1079</f>
        <v>0</v>
      </c>
      <c r="AC47" s="11">
        <f>+'Ark1'!Y1079</f>
        <v>0</v>
      </c>
      <c r="AD47" s="11">
        <f>+'Ark1'!Z1079</f>
        <v>0</v>
      </c>
      <c r="AE47" s="93">
        <f>+'Ark1'!AA1079</f>
        <v>0</v>
      </c>
      <c r="AF47" s="1">
        <f>+'Ark1'!AB1079</f>
        <v>0</v>
      </c>
      <c r="AG47" s="1">
        <f>+'Ark1'!AC1079</f>
        <v>0</v>
      </c>
      <c r="AH47" s="11">
        <f>+'Ark1'!AD1079</f>
        <v>0</v>
      </c>
      <c r="AI47" s="11">
        <f>+'Ark1'!AE1079</f>
        <v>0</v>
      </c>
      <c r="AJ47" s="11">
        <f>+'Ark1'!AF1079</f>
        <v>0</v>
      </c>
      <c r="AK47" s="93" t="e">
        <f t="shared" si="11"/>
        <v>#DIV/0!</v>
      </c>
      <c r="AL47" s="11" t="e">
        <f t="shared" si="10"/>
        <v>#DIV/0!</v>
      </c>
      <c r="AM47" s="45"/>
    </row>
    <row r="48" spans="1:42">
      <c r="A48" s="45"/>
      <c r="B48">
        <f>+'Ark1'!C1080</f>
        <v>2019</v>
      </c>
      <c r="C48">
        <f>+'Ark1'!I1080</f>
        <v>83</v>
      </c>
      <c r="D48" s="3" t="s">
        <v>7</v>
      </c>
      <c r="E48" s="3" t="s">
        <v>443</v>
      </c>
      <c r="F48">
        <f>+'Ark1'!Q1080</f>
        <v>0</v>
      </c>
      <c r="H48" s="11">
        <f>+'Ark1'!R1080</f>
        <v>0</v>
      </c>
      <c r="J48" s="209">
        <f>+'Ark1'!AG1080</f>
        <v>0</v>
      </c>
      <c r="L48" s="209">
        <f>+'Ark1'!AH1080</f>
        <v>0</v>
      </c>
      <c r="M48" s="209"/>
      <c r="N48" s="453"/>
      <c r="O48" s="453"/>
      <c r="P48" s="453"/>
      <c r="Q48" s="453"/>
      <c r="R48" s="453"/>
      <c r="T48" s="1">
        <f>+'Ark1'!S1080</f>
        <v>0</v>
      </c>
      <c r="V48" s="1">
        <f>+'Ark1'!T1080</f>
        <v>0</v>
      </c>
      <c r="X48" s="93">
        <f>+'Ark1'!U1080</f>
        <v>0</v>
      </c>
      <c r="Z48" s="93">
        <f>+'Ark1'!W1080</f>
        <v>0</v>
      </c>
      <c r="AB48" s="11">
        <f>+'Ark1'!X1080</f>
        <v>0</v>
      </c>
      <c r="AC48" s="11">
        <f>+'Ark1'!Y1080</f>
        <v>0</v>
      </c>
      <c r="AD48" s="11">
        <f>+'Ark1'!Z1080</f>
        <v>0</v>
      </c>
      <c r="AE48" s="93">
        <f>+'Ark1'!AA1080</f>
        <v>0</v>
      </c>
      <c r="AF48" s="1">
        <f>+'Ark1'!AB1080</f>
        <v>0</v>
      </c>
      <c r="AG48" s="1">
        <f>+'Ark1'!AC1080</f>
        <v>0</v>
      </c>
      <c r="AH48" s="11">
        <f>+'Ark1'!AD1080</f>
        <v>0</v>
      </c>
      <c r="AI48" s="11">
        <f>+'Ark1'!AE1080</f>
        <v>0</v>
      </c>
      <c r="AJ48" s="11">
        <f>+'Ark1'!AF1080</f>
        <v>0</v>
      </c>
      <c r="AK48" s="93" t="e">
        <f t="shared" si="11"/>
        <v>#DIV/0!</v>
      </c>
      <c r="AL48" s="11" t="e">
        <f t="shared" si="10"/>
        <v>#DIV/0!</v>
      </c>
      <c r="AM48" s="45"/>
    </row>
    <row r="49" spans="1:39">
      <c r="A49" s="45"/>
      <c r="B49" s="52">
        <f>+'Ark1'!C1081</f>
        <v>2018</v>
      </c>
      <c r="C49" s="52">
        <f>+'Ark1'!I1081</f>
        <v>6</v>
      </c>
      <c r="D49" s="53" t="s">
        <v>82</v>
      </c>
      <c r="E49" s="53" t="s">
        <v>442</v>
      </c>
      <c r="F49" s="52">
        <f>+'Ark1'!Q1081</f>
        <v>0</v>
      </c>
      <c r="G49" s="52"/>
      <c r="H49" s="74">
        <f>+'Ark1'!R1081</f>
        <v>0</v>
      </c>
      <c r="I49" s="52"/>
      <c r="J49" s="281">
        <f>+'Ark1'!AG1081</f>
        <v>0</v>
      </c>
      <c r="K49" s="161"/>
      <c r="L49" s="281">
        <f>+'Ark1'!AH1081</f>
        <v>0</v>
      </c>
      <c r="M49" s="281"/>
      <c r="N49" s="452"/>
      <c r="O49" s="452"/>
      <c r="P49" s="452"/>
      <c r="Q49" s="452"/>
      <c r="R49" s="452"/>
      <c r="S49" s="161"/>
      <c r="T49" s="54">
        <f>+'Ark1'!S1081</f>
        <v>0</v>
      </c>
      <c r="U49" s="52"/>
      <c r="V49" s="54">
        <f>+'Ark1'!T1081</f>
        <v>0</v>
      </c>
      <c r="W49" s="52"/>
      <c r="X49" s="161">
        <f>+'Ark1'!U1081</f>
        <v>0</v>
      </c>
      <c r="Y49" s="161"/>
      <c r="Z49" s="161">
        <f>+'Ark1'!W1081</f>
        <v>0</v>
      </c>
      <c r="AA49" s="161"/>
      <c r="AB49" s="74">
        <f>+'Ark1'!X1081</f>
        <v>0</v>
      </c>
      <c r="AC49" s="74">
        <f>+'Ark1'!Y1081</f>
        <v>0</v>
      </c>
      <c r="AD49" s="74">
        <f>+'Ark1'!Z1081</f>
        <v>0</v>
      </c>
      <c r="AE49" s="161">
        <f>+'Ark1'!AA1081</f>
        <v>0</v>
      </c>
      <c r="AF49" s="54">
        <f>+'Ark1'!AB1081</f>
        <v>0</v>
      </c>
      <c r="AG49" s="54">
        <f>+'Ark1'!AC1081</f>
        <v>0</v>
      </c>
      <c r="AH49" s="74">
        <f>+'Ark1'!AD1081</f>
        <v>0</v>
      </c>
      <c r="AI49" s="74">
        <f>+'Ark1'!AE1081</f>
        <v>0</v>
      </c>
      <c r="AJ49" s="74">
        <f>+'Ark1'!AF1081</f>
        <v>0</v>
      </c>
      <c r="AK49" s="161" t="e">
        <f t="shared" si="11"/>
        <v>#DIV/0!</v>
      </c>
      <c r="AL49" s="74" t="e">
        <f t="shared" si="10"/>
        <v>#DIV/0!</v>
      </c>
      <c r="AM49" s="45"/>
    </row>
    <row r="50" spans="1:39">
      <c r="A50" s="45"/>
      <c r="B50" s="52">
        <f>+'Ark1'!C1082</f>
        <v>2018</v>
      </c>
      <c r="C50" s="52">
        <f>+'Ark1'!I1082</f>
        <v>24</v>
      </c>
      <c r="D50" s="53" t="s">
        <v>82</v>
      </c>
      <c r="E50" s="53" t="s">
        <v>115</v>
      </c>
      <c r="F50" s="52">
        <f>+'Ark1'!Q1082</f>
        <v>0</v>
      </c>
      <c r="G50" s="52"/>
      <c r="H50" s="74">
        <f>+'Ark1'!R1082</f>
        <v>0</v>
      </c>
      <c r="I50" s="52"/>
      <c r="J50" s="281">
        <f>+'Ark1'!AG1082</f>
        <v>0</v>
      </c>
      <c r="K50" s="161"/>
      <c r="L50" s="281">
        <f>+'Ark1'!AH1082</f>
        <v>0</v>
      </c>
      <c r="M50" s="281"/>
      <c r="N50" s="452"/>
      <c r="O50" s="452"/>
      <c r="P50" s="452"/>
      <c r="Q50" s="452"/>
      <c r="R50" s="452"/>
      <c r="S50" s="161"/>
      <c r="T50" s="54">
        <f>+'Ark1'!S1082</f>
        <v>0</v>
      </c>
      <c r="U50" s="52"/>
      <c r="V50" s="54">
        <f>+'Ark1'!T1082</f>
        <v>0</v>
      </c>
      <c r="W50" s="52"/>
      <c r="X50" s="161">
        <f>+'Ark1'!U1082</f>
        <v>0</v>
      </c>
      <c r="Y50" s="161"/>
      <c r="Z50" s="161">
        <f>+'Ark1'!W1082</f>
        <v>0</v>
      </c>
      <c r="AA50" s="161"/>
      <c r="AB50" s="74">
        <f>+'Ark1'!X1082</f>
        <v>0</v>
      </c>
      <c r="AC50" s="74">
        <f>+'Ark1'!Y1082</f>
        <v>0</v>
      </c>
      <c r="AD50" s="74">
        <f>+'Ark1'!Z1082</f>
        <v>0</v>
      </c>
      <c r="AE50" s="161">
        <f>+'Ark1'!AA1082</f>
        <v>0</v>
      </c>
      <c r="AF50" s="54">
        <f>+'Ark1'!AB1082</f>
        <v>0</v>
      </c>
      <c r="AG50" s="54">
        <f>+'Ark1'!AC1082</f>
        <v>0</v>
      </c>
      <c r="AH50" s="74">
        <f>+'Ark1'!AD1082</f>
        <v>0</v>
      </c>
      <c r="AI50" s="74">
        <f>+'Ark1'!AE1082</f>
        <v>0</v>
      </c>
      <c r="AJ50" s="74">
        <f>+'Ark1'!AF1082</f>
        <v>0</v>
      </c>
      <c r="AK50" s="161" t="e">
        <f t="shared" si="11"/>
        <v>#DIV/0!</v>
      </c>
      <c r="AL50" s="74" t="e">
        <f t="shared" si="10"/>
        <v>#DIV/0!</v>
      </c>
      <c r="AM50" s="45"/>
    </row>
    <row r="51" spans="1:39">
      <c r="A51" s="45"/>
      <c r="B51" s="52">
        <f>+'Ark1'!C1083</f>
        <v>2018</v>
      </c>
      <c r="C51" s="52">
        <f>+'Ark1'!I1083</f>
        <v>49</v>
      </c>
      <c r="D51" s="53" t="s">
        <v>82</v>
      </c>
      <c r="E51" s="53" t="s">
        <v>116</v>
      </c>
      <c r="F51" s="52">
        <f>+'Ark1'!Q1083</f>
        <v>0</v>
      </c>
      <c r="G51" s="52"/>
      <c r="H51" s="74">
        <f>+'Ark1'!R1083</f>
        <v>0</v>
      </c>
      <c r="I51" s="52"/>
      <c r="J51" s="281">
        <f>+'Ark1'!AG1083</f>
        <v>0</v>
      </c>
      <c r="K51" s="161"/>
      <c r="L51" s="281">
        <f>+'Ark1'!AH1083</f>
        <v>0</v>
      </c>
      <c r="M51" s="281"/>
      <c r="N51" s="452"/>
      <c r="O51" s="452"/>
      <c r="P51" s="452"/>
      <c r="Q51" s="452"/>
      <c r="R51" s="452"/>
      <c r="S51" s="161"/>
      <c r="T51" s="54">
        <f>+'Ark1'!S1083</f>
        <v>0</v>
      </c>
      <c r="U51" s="52"/>
      <c r="V51" s="54">
        <f>+'Ark1'!T1083</f>
        <v>0</v>
      </c>
      <c r="W51" s="52"/>
      <c r="X51" s="161">
        <f>+'Ark1'!U1083</f>
        <v>0</v>
      </c>
      <c r="Y51" s="161"/>
      <c r="Z51" s="161">
        <f>+'Ark1'!W1083</f>
        <v>0</v>
      </c>
      <c r="AA51" s="161"/>
      <c r="AB51" s="74">
        <f>+'Ark1'!X1083</f>
        <v>0</v>
      </c>
      <c r="AC51" s="74">
        <f>+'Ark1'!Y1083</f>
        <v>0</v>
      </c>
      <c r="AD51" s="74">
        <f>+'Ark1'!Z1083</f>
        <v>0</v>
      </c>
      <c r="AE51" s="161">
        <f>+'Ark1'!AA1083</f>
        <v>0</v>
      </c>
      <c r="AF51" s="54">
        <f>+'Ark1'!AB1083</f>
        <v>0</v>
      </c>
      <c r="AG51" s="54">
        <f>+'Ark1'!AC1083</f>
        <v>0</v>
      </c>
      <c r="AH51" s="74">
        <f>+'Ark1'!AD1083</f>
        <v>0</v>
      </c>
      <c r="AI51" s="74">
        <f>+'Ark1'!AE1083</f>
        <v>0</v>
      </c>
      <c r="AJ51" s="74">
        <f>+'Ark1'!AF1083</f>
        <v>0</v>
      </c>
      <c r="AK51" s="161" t="e">
        <f t="shared" si="11"/>
        <v>#DIV/0!</v>
      </c>
      <c r="AL51" s="74" t="e">
        <f t="shared" si="10"/>
        <v>#DIV/0!</v>
      </c>
      <c r="AM51" s="45"/>
    </row>
    <row r="52" spans="1:39">
      <c r="A52" s="45"/>
      <c r="B52" s="52">
        <f>+'Ark1'!C1084</f>
        <v>2018</v>
      </c>
      <c r="C52" s="52">
        <f>+'Ark1'!I1084</f>
        <v>80</v>
      </c>
      <c r="D52" s="53" t="s">
        <v>7</v>
      </c>
      <c r="E52" s="53" t="s">
        <v>6</v>
      </c>
      <c r="F52" s="52">
        <f>+'Ark1'!Q1084</f>
        <v>0</v>
      </c>
      <c r="G52" s="52"/>
      <c r="H52" s="74">
        <f>+'Ark1'!R1084</f>
        <v>0</v>
      </c>
      <c r="I52" s="52"/>
      <c r="J52" s="281">
        <f>+'Ark1'!AG1084</f>
        <v>0</v>
      </c>
      <c r="K52" s="161"/>
      <c r="L52" s="281">
        <f>+'Ark1'!AH1084</f>
        <v>0</v>
      </c>
      <c r="M52" s="281"/>
      <c r="N52" s="452"/>
      <c r="O52" s="452"/>
      <c r="P52" s="452"/>
      <c r="Q52" s="452"/>
      <c r="R52" s="452"/>
      <c r="S52" s="161"/>
      <c r="T52" s="54">
        <f>+'Ark1'!S1084</f>
        <v>0</v>
      </c>
      <c r="U52" s="52"/>
      <c r="V52" s="54">
        <f>+'Ark1'!T1084</f>
        <v>0</v>
      </c>
      <c r="W52" s="52"/>
      <c r="X52" s="161">
        <f>+'Ark1'!U1084</f>
        <v>0</v>
      </c>
      <c r="Y52" s="161"/>
      <c r="Z52" s="161">
        <f>+'Ark1'!W1084</f>
        <v>0</v>
      </c>
      <c r="AA52" s="161"/>
      <c r="AB52" s="74">
        <f>+'Ark1'!X1084</f>
        <v>0</v>
      </c>
      <c r="AC52" s="74">
        <f>+'Ark1'!Y1084</f>
        <v>0</v>
      </c>
      <c r="AD52" s="74">
        <f>+'Ark1'!Z1084</f>
        <v>0</v>
      </c>
      <c r="AE52" s="161">
        <f>+'Ark1'!AA1084</f>
        <v>0</v>
      </c>
      <c r="AF52" s="54">
        <f>+'Ark1'!AB1084</f>
        <v>0</v>
      </c>
      <c r="AG52" s="54">
        <f>+'Ark1'!AC1084</f>
        <v>0</v>
      </c>
      <c r="AH52" s="74">
        <f>+'Ark1'!AD1084</f>
        <v>0</v>
      </c>
      <c r="AI52" s="74">
        <f>+'Ark1'!AE1084</f>
        <v>0</v>
      </c>
      <c r="AJ52" s="74">
        <f>+'Ark1'!AF1084</f>
        <v>0</v>
      </c>
      <c r="AK52" s="161" t="e">
        <f t="shared" si="11"/>
        <v>#DIV/0!</v>
      </c>
      <c r="AL52" s="74" t="e">
        <f t="shared" si="10"/>
        <v>#DIV/0!</v>
      </c>
      <c r="AM52" s="45"/>
    </row>
    <row r="53" spans="1:39">
      <c r="A53" s="45"/>
      <c r="B53" s="52">
        <f>+'Ark1'!C1085</f>
        <v>2018</v>
      </c>
      <c r="C53" s="52">
        <f>+'Ark1'!I1085</f>
        <v>81</v>
      </c>
      <c r="D53" s="53" t="s">
        <v>7</v>
      </c>
      <c r="E53" s="53" t="s">
        <v>3</v>
      </c>
      <c r="F53" s="52">
        <f>+'Ark1'!Q1085</f>
        <v>0</v>
      </c>
      <c r="G53" s="52"/>
      <c r="H53" s="74">
        <f>+'Ark1'!R1085</f>
        <v>0</v>
      </c>
      <c r="I53" s="52"/>
      <c r="J53" s="281">
        <f>+'Ark1'!AG1085</f>
        <v>0</v>
      </c>
      <c r="K53" s="161"/>
      <c r="L53" s="281">
        <f>+'Ark1'!AH1085</f>
        <v>0</v>
      </c>
      <c r="M53" s="281"/>
      <c r="N53" s="452"/>
      <c r="O53" s="452"/>
      <c r="P53" s="452"/>
      <c r="Q53" s="452"/>
      <c r="R53" s="452"/>
      <c r="S53" s="161"/>
      <c r="T53" s="54">
        <f>+'Ark1'!S1085</f>
        <v>0</v>
      </c>
      <c r="U53" s="52"/>
      <c r="V53" s="54">
        <f>+'Ark1'!T1085</f>
        <v>0</v>
      </c>
      <c r="W53" s="52"/>
      <c r="X53" s="161">
        <f>+'Ark1'!U1085</f>
        <v>0</v>
      </c>
      <c r="Y53" s="161"/>
      <c r="Z53" s="161">
        <f>+'Ark1'!W1085</f>
        <v>0</v>
      </c>
      <c r="AA53" s="161"/>
      <c r="AB53" s="74">
        <f>+'Ark1'!X1085</f>
        <v>0</v>
      </c>
      <c r="AC53" s="74">
        <f>+'Ark1'!Y1085</f>
        <v>0</v>
      </c>
      <c r="AD53" s="74">
        <f>+'Ark1'!Z1085</f>
        <v>0</v>
      </c>
      <c r="AE53" s="161">
        <f>+'Ark1'!AA1085</f>
        <v>0</v>
      </c>
      <c r="AF53" s="54">
        <f>+'Ark1'!AB1085</f>
        <v>0</v>
      </c>
      <c r="AG53" s="54">
        <f>+'Ark1'!AC1085</f>
        <v>0</v>
      </c>
      <c r="AH53" s="74">
        <f>+'Ark1'!AD1085</f>
        <v>0</v>
      </c>
      <c r="AI53" s="74">
        <f>+'Ark1'!AE1085</f>
        <v>0</v>
      </c>
      <c r="AJ53" s="74">
        <f>+'Ark1'!AF1085</f>
        <v>0</v>
      </c>
      <c r="AK53" s="161" t="e">
        <f t="shared" si="11"/>
        <v>#DIV/0!</v>
      </c>
      <c r="AL53" s="74" t="e">
        <f t="shared" si="10"/>
        <v>#DIV/0!</v>
      </c>
      <c r="AM53" s="45"/>
    </row>
    <row r="54" spans="1:39">
      <c r="A54" s="45"/>
      <c r="B54" s="52">
        <f>+'Ark1'!C1086</f>
        <v>2018</v>
      </c>
      <c r="C54" s="52">
        <f>+'Ark1'!I1086</f>
        <v>83</v>
      </c>
      <c r="D54" s="53" t="s">
        <v>7</v>
      </c>
      <c r="E54" s="53" t="s">
        <v>443</v>
      </c>
      <c r="F54" s="52">
        <f>+'Ark1'!Q1086</f>
        <v>0</v>
      </c>
      <c r="G54" s="52"/>
      <c r="H54" s="74">
        <f>+'Ark1'!R1086</f>
        <v>0</v>
      </c>
      <c r="I54" s="52"/>
      <c r="J54" s="281">
        <f>+'Ark1'!AG1086</f>
        <v>0</v>
      </c>
      <c r="K54" s="161"/>
      <c r="L54" s="281">
        <f>+'Ark1'!AH1086</f>
        <v>0</v>
      </c>
      <c r="M54" s="281"/>
      <c r="N54" s="452"/>
      <c r="O54" s="452"/>
      <c r="P54" s="452"/>
      <c r="Q54" s="452"/>
      <c r="R54" s="452"/>
      <c r="S54" s="161"/>
      <c r="T54" s="54">
        <f>+'Ark1'!S1086</f>
        <v>0</v>
      </c>
      <c r="U54" s="52"/>
      <c r="V54" s="54">
        <f>+'Ark1'!T1086</f>
        <v>0</v>
      </c>
      <c r="W54" s="52"/>
      <c r="X54" s="161">
        <f>+'Ark1'!U1086</f>
        <v>0</v>
      </c>
      <c r="Y54" s="161"/>
      <c r="Z54" s="161">
        <f>+'Ark1'!W1086</f>
        <v>0</v>
      </c>
      <c r="AA54" s="161"/>
      <c r="AB54" s="74">
        <f>+'Ark1'!X1086</f>
        <v>0</v>
      </c>
      <c r="AC54" s="74">
        <f>+'Ark1'!Y1086</f>
        <v>0</v>
      </c>
      <c r="AD54" s="74">
        <f>+'Ark1'!Z1086</f>
        <v>0</v>
      </c>
      <c r="AE54" s="161">
        <f>+'Ark1'!AA1086</f>
        <v>0</v>
      </c>
      <c r="AF54" s="54">
        <f>+'Ark1'!AB1086</f>
        <v>0</v>
      </c>
      <c r="AG54" s="54">
        <f>+'Ark1'!AC1086</f>
        <v>0</v>
      </c>
      <c r="AH54" s="74">
        <f>+'Ark1'!AD1086</f>
        <v>0</v>
      </c>
      <c r="AI54" s="74">
        <f>+'Ark1'!AE1086</f>
        <v>0</v>
      </c>
      <c r="AJ54" s="74">
        <f>+'Ark1'!AF1086</f>
        <v>0</v>
      </c>
      <c r="AK54" s="161" t="e">
        <f t="shared" si="11"/>
        <v>#DIV/0!</v>
      </c>
      <c r="AL54" s="74" t="e">
        <f t="shared" si="10"/>
        <v>#DIV/0!</v>
      </c>
      <c r="AM54" s="45"/>
    </row>
    <row r="55" spans="1:39">
      <c r="A55" s="45"/>
      <c r="B55">
        <f>+'Ark1'!C1087</f>
        <v>2017</v>
      </c>
      <c r="C55">
        <f>+'Ark1'!I1087</f>
        <v>6</v>
      </c>
      <c r="D55" s="3" t="s">
        <v>82</v>
      </c>
      <c r="E55" s="3" t="s">
        <v>442</v>
      </c>
      <c r="F55">
        <f>+'Ark1'!Q1087</f>
        <v>0</v>
      </c>
      <c r="H55" s="11">
        <f>+'Ark1'!R1087</f>
        <v>0</v>
      </c>
      <c r="J55" s="209">
        <f>+'Ark1'!AG1087</f>
        <v>0</v>
      </c>
      <c r="L55" s="209">
        <f>+'Ark1'!AH1087</f>
        <v>0</v>
      </c>
      <c r="M55" s="209"/>
      <c r="N55" s="453"/>
      <c r="O55" s="453"/>
      <c r="P55" s="453"/>
      <c r="Q55" s="453"/>
      <c r="R55" s="453"/>
      <c r="T55" s="1">
        <f>+'Ark1'!S1087</f>
        <v>0</v>
      </c>
      <c r="V55" s="1">
        <f>+'Ark1'!T1087</f>
        <v>0</v>
      </c>
      <c r="X55" s="93">
        <f>+'Ark1'!U1087</f>
        <v>0</v>
      </c>
      <c r="Z55" s="93">
        <f>+'Ark1'!W1087</f>
        <v>0</v>
      </c>
      <c r="AB55" s="11">
        <f>+'Ark1'!X1087</f>
        <v>0</v>
      </c>
      <c r="AC55" s="11">
        <f>+'Ark1'!Y1087</f>
        <v>0</v>
      </c>
      <c r="AD55" s="11">
        <f>+'Ark1'!Z1087</f>
        <v>0</v>
      </c>
      <c r="AE55" s="93">
        <f>+'Ark1'!AA1087</f>
        <v>0</v>
      </c>
      <c r="AF55" s="1">
        <f>+'Ark1'!AB1087</f>
        <v>0</v>
      </c>
      <c r="AG55" s="1">
        <f>+'Ark1'!AC1087</f>
        <v>0</v>
      </c>
      <c r="AH55" s="11">
        <f>+'Ark1'!AD1087</f>
        <v>0</v>
      </c>
      <c r="AI55" s="11">
        <f>+'Ark1'!AE1087</f>
        <v>0</v>
      </c>
      <c r="AJ55" s="11">
        <f>+'Ark1'!AF1087</f>
        <v>0</v>
      </c>
      <c r="AK55" s="93" t="e">
        <f t="shared" si="11"/>
        <v>#DIV/0!</v>
      </c>
      <c r="AL55" s="11" t="e">
        <f t="shared" si="10"/>
        <v>#DIV/0!</v>
      </c>
      <c r="AM55" s="45"/>
    </row>
    <row r="56" spans="1:39">
      <c r="A56" s="45"/>
      <c r="B56">
        <f>+'Ark1'!C1088</f>
        <v>2017</v>
      </c>
      <c r="C56">
        <f>+'Ark1'!I1088</f>
        <v>24</v>
      </c>
      <c r="D56" s="3" t="s">
        <v>82</v>
      </c>
      <c r="E56" s="3" t="s">
        <v>115</v>
      </c>
      <c r="F56">
        <f>+'Ark1'!Q1088</f>
        <v>0</v>
      </c>
      <c r="H56" s="11">
        <f>+'Ark1'!R1088</f>
        <v>0</v>
      </c>
      <c r="J56" s="209">
        <f>+'Ark1'!AG1088</f>
        <v>0</v>
      </c>
      <c r="L56" s="209">
        <f>+'Ark1'!AH1088</f>
        <v>0</v>
      </c>
      <c r="M56" s="209"/>
      <c r="N56" s="453"/>
      <c r="O56" s="453"/>
      <c r="P56" s="453"/>
      <c r="Q56" s="453"/>
      <c r="R56" s="453"/>
      <c r="T56" s="1">
        <f>+'Ark1'!S1088</f>
        <v>0</v>
      </c>
      <c r="V56" s="1">
        <f>+'Ark1'!T1088</f>
        <v>0</v>
      </c>
      <c r="X56" s="93">
        <f>+'Ark1'!U1088</f>
        <v>0</v>
      </c>
      <c r="Z56" s="93">
        <f>+'Ark1'!W1088</f>
        <v>0</v>
      </c>
      <c r="AB56" s="11">
        <f>+'Ark1'!X1088</f>
        <v>0</v>
      </c>
      <c r="AC56" s="11">
        <f>+'Ark1'!Y1088</f>
        <v>0</v>
      </c>
      <c r="AD56" s="11">
        <f>+'Ark1'!Z1088</f>
        <v>0</v>
      </c>
      <c r="AE56" s="93">
        <f>+'Ark1'!AA1088</f>
        <v>0</v>
      </c>
      <c r="AF56" s="1">
        <f>+'Ark1'!AB1088</f>
        <v>0</v>
      </c>
      <c r="AG56" s="1">
        <f>+'Ark1'!AC1088</f>
        <v>0</v>
      </c>
      <c r="AH56" s="11">
        <f>+'Ark1'!AD1088</f>
        <v>0</v>
      </c>
      <c r="AI56" s="11">
        <f>+'Ark1'!AE1088</f>
        <v>0</v>
      </c>
      <c r="AJ56" s="11">
        <f>+'Ark1'!AF1088</f>
        <v>0</v>
      </c>
      <c r="AK56" s="93" t="e">
        <f t="shared" si="11"/>
        <v>#DIV/0!</v>
      </c>
      <c r="AL56" s="11" t="e">
        <f t="shared" si="10"/>
        <v>#DIV/0!</v>
      </c>
      <c r="AM56" s="45"/>
    </row>
    <row r="57" spans="1:39">
      <c r="A57" s="45"/>
      <c r="B57">
        <f>+'Ark1'!C1089</f>
        <v>2017</v>
      </c>
      <c r="C57">
        <f>+'Ark1'!I1089</f>
        <v>49</v>
      </c>
      <c r="D57" s="3" t="s">
        <v>82</v>
      </c>
      <c r="E57" s="3" t="s">
        <v>116</v>
      </c>
      <c r="F57">
        <f>+'Ark1'!Q1089</f>
        <v>0</v>
      </c>
      <c r="H57" s="11">
        <f>+'Ark1'!R1089</f>
        <v>0</v>
      </c>
      <c r="J57" s="209">
        <f>+'Ark1'!AG1089</f>
        <v>0</v>
      </c>
      <c r="L57" s="209">
        <f>+'Ark1'!AH1089</f>
        <v>0</v>
      </c>
      <c r="M57" s="209"/>
      <c r="N57" s="453"/>
      <c r="O57" s="453"/>
      <c r="P57" s="453"/>
      <c r="Q57" s="453"/>
      <c r="R57" s="453"/>
      <c r="T57" s="1">
        <f>+'Ark1'!S1089</f>
        <v>0</v>
      </c>
      <c r="V57" s="1">
        <f>+'Ark1'!T1089</f>
        <v>0</v>
      </c>
      <c r="X57" s="93">
        <f>+'Ark1'!U1089</f>
        <v>0</v>
      </c>
      <c r="Z57" s="93">
        <f>+'Ark1'!W1089</f>
        <v>0</v>
      </c>
      <c r="AB57" s="11">
        <f>+'Ark1'!X1089</f>
        <v>0</v>
      </c>
      <c r="AC57" s="11">
        <f>+'Ark1'!Y1089</f>
        <v>0</v>
      </c>
      <c r="AD57" s="11">
        <f>+'Ark1'!Z1089</f>
        <v>0</v>
      </c>
      <c r="AE57" s="93">
        <f>+'Ark1'!AA1089</f>
        <v>0</v>
      </c>
      <c r="AF57" s="1">
        <f>+'Ark1'!AB1089</f>
        <v>0</v>
      </c>
      <c r="AG57" s="1">
        <f>+'Ark1'!AC1089</f>
        <v>0</v>
      </c>
      <c r="AH57" s="11">
        <f>+'Ark1'!AD1089</f>
        <v>0</v>
      </c>
      <c r="AI57" s="11">
        <f>+'Ark1'!AE1089</f>
        <v>0</v>
      </c>
      <c r="AJ57" s="11">
        <f>+'Ark1'!AF1089</f>
        <v>0</v>
      </c>
      <c r="AK57" s="93" t="e">
        <f t="shared" si="11"/>
        <v>#DIV/0!</v>
      </c>
      <c r="AL57" s="11" t="e">
        <f t="shared" ref="AL57:AL88" si="12">+H57/F57</f>
        <v>#DIV/0!</v>
      </c>
      <c r="AM57" s="45"/>
    </row>
    <row r="58" spans="1:39">
      <c r="A58" s="45"/>
      <c r="B58">
        <f>+'Ark1'!C1090</f>
        <v>2017</v>
      </c>
      <c r="C58">
        <f>+'Ark1'!I1090</f>
        <v>80</v>
      </c>
      <c r="D58" s="3" t="s">
        <v>7</v>
      </c>
      <c r="E58" s="3" t="s">
        <v>6</v>
      </c>
      <c r="F58">
        <f>+'Ark1'!Q1090</f>
        <v>0</v>
      </c>
      <c r="H58" s="11">
        <f>+'Ark1'!R1090</f>
        <v>0</v>
      </c>
      <c r="J58" s="209">
        <f>+'Ark1'!AG1090</f>
        <v>0</v>
      </c>
      <c r="L58" s="209">
        <f>+'Ark1'!AH1090</f>
        <v>0</v>
      </c>
      <c r="M58" s="209"/>
      <c r="N58" s="453"/>
      <c r="O58" s="453"/>
      <c r="P58" s="453"/>
      <c r="Q58" s="453"/>
      <c r="R58" s="453"/>
      <c r="T58" s="1">
        <f>+'Ark1'!S1090</f>
        <v>0</v>
      </c>
      <c r="V58" s="1">
        <f>+'Ark1'!T1090</f>
        <v>0</v>
      </c>
      <c r="X58" s="93">
        <f>+'Ark1'!U1090</f>
        <v>0</v>
      </c>
      <c r="Z58" s="93">
        <f>+'Ark1'!W1090</f>
        <v>0</v>
      </c>
      <c r="AB58" s="11">
        <f>+'Ark1'!X1090</f>
        <v>0</v>
      </c>
      <c r="AC58" s="11">
        <f>+'Ark1'!Y1090</f>
        <v>0</v>
      </c>
      <c r="AD58" s="11">
        <f>+'Ark1'!Z1090</f>
        <v>0</v>
      </c>
      <c r="AE58" s="93">
        <f>+'Ark1'!AA1090</f>
        <v>0</v>
      </c>
      <c r="AF58" s="1">
        <f>+'Ark1'!AB1090</f>
        <v>0</v>
      </c>
      <c r="AG58" s="1">
        <f>+'Ark1'!AC1090</f>
        <v>0</v>
      </c>
      <c r="AH58" s="11">
        <f>+'Ark1'!AD1090</f>
        <v>0</v>
      </c>
      <c r="AI58" s="11">
        <f>+'Ark1'!AE1090</f>
        <v>0</v>
      </c>
      <c r="AJ58" s="11">
        <f>+'Ark1'!AF1090</f>
        <v>0</v>
      </c>
      <c r="AK58" s="93" t="e">
        <f t="shared" si="11"/>
        <v>#DIV/0!</v>
      </c>
      <c r="AL58" s="11" t="e">
        <f t="shared" si="12"/>
        <v>#DIV/0!</v>
      </c>
      <c r="AM58" s="45"/>
    </row>
    <row r="59" spans="1:39">
      <c r="A59" s="45"/>
      <c r="B59">
        <f>+'Ark1'!C1091</f>
        <v>2017</v>
      </c>
      <c r="C59">
        <f>+'Ark1'!I1091</f>
        <v>81</v>
      </c>
      <c r="D59" s="3" t="s">
        <v>7</v>
      </c>
      <c r="E59" s="3" t="s">
        <v>3</v>
      </c>
      <c r="F59">
        <f>+'Ark1'!Q1091</f>
        <v>0</v>
      </c>
      <c r="H59" s="11">
        <f>+'Ark1'!R1091</f>
        <v>0</v>
      </c>
      <c r="J59" s="209">
        <f>+'Ark1'!AG1091</f>
        <v>0</v>
      </c>
      <c r="L59" s="209">
        <f>+'Ark1'!AH1091</f>
        <v>0</v>
      </c>
      <c r="M59" s="209"/>
      <c r="N59" s="453"/>
      <c r="O59" s="453"/>
      <c r="P59" s="453"/>
      <c r="Q59" s="453"/>
      <c r="R59" s="453"/>
      <c r="T59" s="1">
        <f>+'Ark1'!S1091</f>
        <v>0</v>
      </c>
      <c r="V59" s="1">
        <f>+'Ark1'!T1091</f>
        <v>0</v>
      </c>
      <c r="X59" s="93">
        <f>+'Ark1'!U1091</f>
        <v>0</v>
      </c>
      <c r="Z59" s="93">
        <f>+'Ark1'!W1091</f>
        <v>0</v>
      </c>
      <c r="AB59" s="11">
        <f>+'Ark1'!X1091</f>
        <v>0</v>
      </c>
      <c r="AC59" s="11">
        <f>+'Ark1'!Y1091</f>
        <v>0</v>
      </c>
      <c r="AD59" s="11">
        <f>+'Ark1'!Z1091</f>
        <v>0</v>
      </c>
      <c r="AE59" s="93">
        <f>+'Ark1'!AA1091</f>
        <v>0</v>
      </c>
      <c r="AF59" s="1">
        <f>+'Ark1'!AB1091</f>
        <v>0</v>
      </c>
      <c r="AG59" s="1">
        <f>+'Ark1'!AC1091</f>
        <v>0</v>
      </c>
      <c r="AH59" s="11">
        <f>+'Ark1'!AD1091</f>
        <v>0</v>
      </c>
      <c r="AI59" s="11">
        <f>+'Ark1'!AE1091</f>
        <v>0</v>
      </c>
      <c r="AJ59" s="11">
        <f>+'Ark1'!AF1091</f>
        <v>0</v>
      </c>
      <c r="AK59" s="93" t="e">
        <f t="shared" si="11"/>
        <v>#DIV/0!</v>
      </c>
      <c r="AL59" s="11" t="e">
        <f t="shared" si="12"/>
        <v>#DIV/0!</v>
      </c>
      <c r="AM59" s="45"/>
    </row>
    <row r="60" spans="1:39">
      <c r="A60" s="45"/>
      <c r="B60">
        <f>+'Ark1'!C1092</f>
        <v>2017</v>
      </c>
      <c r="C60">
        <f>+'Ark1'!I1092</f>
        <v>83</v>
      </c>
      <c r="D60" s="3" t="s">
        <v>7</v>
      </c>
      <c r="E60" s="3" t="s">
        <v>443</v>
      </c>
      <c r="F60">
        <f>+'Ark1'!Q1092</f>
        <v>0</v>
      </c>
      <c r="H60" s="11">
        <f>+'Ark1'!R1092</f>
        <v>0</v>
      </c>
      <c r="J60" s="209">
        <f>+'Ark1'!AG1092</f>
        <v>0</v>
      </c>
      <c r="L60" s="209">
        <f>+'Ark1'!AH1092</f>
        <v>0</v>
      </c>
      <c r="M60" s="209"/>
      <c r="N60" s="453"/>
      <c r="O60" s="453"/>
      <c r="P60" s="453"/>
      <c r="Q60" s="453"/>
      <c r="R60" s="453"/>
      <c r="T60" s="1">
        <f>+'Ark1'!S1092</f>
        <v>0</v>
      </c>
      <c r="V60" s="1">
        <f>+'Ark1'!T1092</f>
        <v>0</v>
      </c>
      <c r="X60" s="93">
        <f>+'Ark1'!U1092</f>
        <v>0</v>
      </c>
      <c r="Z60" s="93">
        <f>+'Ark1'!W1092</f>
        <v>0</v>
      </c>
      <c r="AB60" s="11">
        <f>+'Ark1'!X1092</f>
        <v>0</v>
      </c>
      <c r="AC60" s="11">
        <f>+'Ark1'!Y1092</f>
        <v>0</v>
      </c>
      <c r="AD60" s="11">
        <f>+'Ark1'!Z1092</f>
        <v>0</v>
      </c>
      <c r="AE60" s="93">
        <f>+'Ark1'!AA1092</f>
        <v>0</v>
      </c>
      <c r="AF60" s="1">
        <f>+'Ark1'!AB1092</f>
        <v>0</v>
      </c>
      <c r="AG60" s="1">
        <f>+'Ark1'!AC1092</f>
        <v>0</v>
      </c>
      <c r="AH60" s="11">
        <f>+'Ark1'!AD1092</f>
        <v>0</v>
      </c>
      <c r="AI60" s="11">
        <f>+'Ark1'!AE1092</f>
        <v>0</v>
      </c>
      <c r="AJ60" s="11">
        <f>+'Ark1'!AF1092</f>
        <v>0</v>
      </c>
      <c r="AK60" s="93" t="e">
        <f t="shared" si="11"/>
        <v>#DIV/0!</v>
      </c>
      <c r="AL60" s="11" t="e">
        <f t="shared" si="12"/>
        <v>#DIV/0!</v>
      </c>
      <c r="AM60" s="45"/>
    </row>
    <row r="61" spans="1:39">
      <c r="A61" s="45"/>
      <c r="B61" s="52">
        <f>+'Ark1'!C1093</f>
        <v>2016</v>
      </c>
      <c r="C61" s="52">
        <f>+'Ark1'!I1093</f>
        <v>6</v>
      </c>
      <c r="D61" s="53" t="s">
        <v>82</v>
      </c>
      <c r="E61" s="53" t="s">
        <v>442</v>
      </c>
      <c r="F61" s="52">
        <f>+'Ark1'!Q1093</f>
        <v>0</v>
      </c>
      <c r="G61" s="52"/>
      <c r="H61" s="74">
        <f>+'Ark1'!R1093</f>
        <v>0</v>
      </c>
      <c r="I61" s="52"/>
      <c r="J61" s="281">
        <f>+'Ark1'!AG1093</f>
        <v>0</v>
      </c>
      <c r="K61" s="161"/>
      <c r="L61" s="281">
        <f>+'Ark1'!AH1093</f>
        <v>0</v>
      </c>
      <c r="M61" s="281"/>
      <c r="N61" s="452"/>
      <c r="O61" s="452"/>
      <c r="P61" s="452"/>
      <c r="Q61" s="452"/>
      <c r="R61" s="452"/>
      <c r="S61" s="161"/>
      <c r="T61" s="54">
        <f>+'Ark1'!S1093</f>
        <v>0</v>
      </c>
      <c r="U61" s="52"/>
      <c r="V61" s="54">
        <f>+'Ark1'!T1093</f>
        <v>0</v>
      </c>
      <c r="W61" s="52"/>
      <c r="X61" s="161">
        <f>+'Ark1'!U1093</f>
        <v>0</v>
      </c>
      <c r="Y61" s="161"/>
      <c r="Z61" s="161">
        <f>+'Ark1'!W1093</f>
        <v>0</v>
      </c>
      <c r="AA61" s="161"/>
      <c r="AB61" s="74">
        <f>+'Ark1'!X1093</f>
        <v>0</v>
      </c>
      <c r="AC61" s="74">
        <f>+'Ark1'!Y1093</f>
        <v>0</v>
      </c>
      <c r="AD61" s="74">
        <f>+'Ark1'!Z1093</f>
        <v>0</v>
      </c>
      <c r="AE61" s="161">
        <f>+'Ark1'!AA1093</f>
        <v>0</v>
      </c>
      <c r="AF61" s="54">
        <f>+'Ark1'!AB1093</f>
        <v>0</v>
      </c>
      <c r="AG61" s="54">
        <f>+'Ark1'!AC1093</f>
        <v>0</v>
      </c>
      <c r="AH61" s="74">
        <f>+'Ark1'!AD1093</f>
        <v>0</v>
      </c>
      <c r="AI61" s="74">
        <f>+'Ark1'!AE1093</f>
        <v>0</v>
      </c>
      <c r="AJ61" s="74">
        <f>+'Ark1'!AF1093</f>
        <v>0</v>
      </c>
      <c r="AK61" s="161" t="e">
        <f t="shared" si="11"/>
        <v>#DIV/0!</v>
      </c>
      <c r="AL61" s="74" t="e">
        <f t="shared" si="12"/>
        <v>#DIV/0!</v>
      </c>
      <c r="AM61" s="45"/>
    </row>
    <row r="62" spans="1:39">
      <c r="A62" s="45"/>
      <c r="B62" s="52">
        <f>+'Ark1'!C1094</f>
        <v>2016</v>
      </c>
      <c r="C62" s="52">
        <f>+'Ark1'!I1094</f>
        <v>24</v>
      </c>
      <c r="D62" s="53" t="s">
        <v>82</v>
      </c>
      <c r="E62" s="53" t="s">
        <v>115</v>
      </c>
      <c r="F62" s="52">
        <f>+'Ark1'!Q1094</f>
        <v>0</v>
      </c>
      <c r="G62" s="52"/>
      <c r="H62" s="74">
        <f>+'Ark1'!R1094</f>
        <v>0</v>
      </c>
      <c r="I62" s="52"/>
      <c r="J62" s="281">
        <f>+'Ark1'!AG1094</f>
        <v>0</v>
      </c>
      <c r="K62" s="161"/>
      <c r="L62" s="281">
        <f>+'Ark1'!AH1094</f>
        <v>0</v>
      </c>
      <c r="M62" s="281"/>
      <c r="N62" s="452"/>
      <c r="O62" s="452"/>
      <c r="P62" s="452"/>
      <c r="Q62" s="452"/>
      <c r="R62" s="452"/>
      <c r="S62" s="161"/>
      <c r="T62" s="54">
        <f>+'Ark1'!S1094</f>
        <v>0</v>
      </c>
      <c r="U62" s="52"/>
      <c r="V62" s="54">
        <f>+'Ark1'!T1094</f>
        <v>0</v>
      </c>
      <c r="W62" s="52"/>
      <c r="X62" s="161">
        <f>+'Ark1'!U1094</f>
        <v>0</v>
      </c>
      <c r="Y62" s="161"/>
      <c r="Z62" s="161">
        <f>+'Ark1'!W1094</f>
        <v>0</v>
      </c>
      <c r="AA62" s="161"/>
      <c r="AB62" s="74">
        <f>+'Ark1'!X1094</f>
        <v>0</v>
      </c>
      <c r="AC62" s="74">
        <f>+'Ark1'!Y1094</f>
        <v>0</v>
      </c>
      <c r="AD62" s="74">
        <f>+'Ark1'!Z1094</f>
        <v>0</v>
      </c>
      <c r="AE62" s="161">
        <f>+'Ark1'!AA1094</f>
        <v>0</v>
      </c>
      <c r="AF62" s="54">
        <f>+'Ark1'!AB1094</f>
        <v>0</v>
      </c>
      <c r="AG62" s="54">
        <f>+'Ark1'!AC1094</f>
        <v>0</v>
      </c>
      <c r="AH62" s="74">
        <f>+'Ark1'!AD1094</f>
        <v>0</v>
      </c>
      <c r="AI62" s="74">
        <f>+'Ark1'!AE1094</f>
        <v>0</v>
      </c>
      <c r="AJ62" s="74">
        <f>+'Ark1'!AF1094</f>
        <v>0</v>
      </c>
      <c r="AK62" s="161" t="e">
        <f t="shared" si="11"/>
        <v>#DIV/0!</v>
      </c>
      <c r="AL62" s="74" t="e">
        <f t="shared" si="12"/>
        <v>#DIV/0!</v>
      </c>
      <c r="AM62" s="45"/>
    </row>
    <row r="63" spans="1:39">
      <c r="A63" s="45"/>
      <c r="B63" s="52">
        <f>+'Ark1'!C1095</f>
        <v>2016</v>
      </c>
      <c r="C63" s="52">
        <f>+'Ark1'!I1095</f>
        <v>49</v>
      </c>
      <c r="D63" s="53" t="s">
        <v>82</v>
      </c>
      <c r="E63" s="53" t="s">
        <v>116</v>
      </c>
      <c r="F63" s="52">
        <f>+'Ark1'!Q1095</f>
        <v>0</v>
      </c>
      <c r="G63" s="52"/>
      <c r="H63" s="74">
        <f>+'Ark1'!R1095</f>
        <v>0</v>
      </c>
      <c r="I63" s="52"/>
      <c r="J63" s="281">
        <f>+'Ark1'!AG1095</f>
        <v>0</v>
      </c>
      <c r="K63" s="161"/>
      <c r="L63" s="281">
        <f>+'Ark1'!AH1095</f>
        <v>0</v>
      </c>
      <c r="M63" s="281"/>
      <c r="N63" s="452"/>
      <c r="O63" s="452"/>
      <c r="P63" s="452"/>
      <c r="Q63" s="452"/>
      <c r="R63" s="452"/>
      <c r="S63" s="161"/>
      <c r="T63" s="54">
        <f>+'Ark1'!S1095</f>
        <v>0</v>
      </c>
      <c r="U63" s="52"/>
      <c r="V63" s="54">
        <f>+'Ark1'!T1095</f>
        <v>0</v>
      </c>
      <c r="W63" s="52"/>
      <c r="X63" s="161">
        <f>+'Ark1'!U1095</f>
        <v>0</v>
      </c>
      <c r="Y63" s="161"/>
      <c r="Z63" s="161">
        <f>+'Ark1'!W1095</f>
        <v>0</v>
      </c>
      <c r="AA63" s="161"/>
      <c r="AB63" s="74">
        <f>+'Ark1'!X1095</f>
        <v>0</v>
      </c>
      <c r="AC63" s="74">
        <f>+'Ark1'!Y1095</f>
        <v>0</v>
      </c>
      <c r="AD63" s="74">
        <f>+'Ark1'!Z1095</f>
        <v>0</v>
      </c>
      <c r="AE63" s="161">
        <f>+'Ark1'!AA1095</f>
        <v>0</v>
      </c>
      <c r="AF63" s="54">
        <f>+'Ark1'!AB1095</f>
        <v>0</v>
      </c>
      <c r="AG63" s="54">
        <f>+'Ark1'!AC1095</f>
        <v>0</v>
      </c>
      <c r="AH63" s="74">
        <f>+'Ark1'!AD1095</f>
        <v>0</v>
      </c>
      <c r="AI63" s="74">
        <f>+'Ark1'!AE1095</f>
        <v>0</v>
      </c>
      <c r="AJ63" s="74">
        <f>+'Ark1'!AF1095</f>
        <v>0</v>
      </c>
      <c r="AK63" s="161" t="e">
        <f t="shared" si="11"/>
        <v>#DIV/0!</v>
      </c>
      <c r="AL63" s="74" t="e">
        <f t="shared" si="12"/>
        <v>#DIV/0!</v>
      </c>
      <c r="AM63" s="45"/>
    </row>
    <row r="64" spans="1:39">
      <c r="A64" s="45"/>
      <c r="B64" s="52">
        <f>+'Ark1'!C1096</f>
        <v>2016</v>
      </c>
      <c r="C64" s="52">
        <f>+'Ark1'!I1096</f>
        <v>80</v>
      </c>
      <c r="D64" s="53" t="s">
        <v>7</v>
      </c>
      <c r="E64" s="53" t="s">
        <v>6</v>
      </c>
      <c r="F64" s="52">
        <f>+'Ark1'!Q1096</f>
        <v>0</v>
      </c>
      <c r="G64" s="52"/>
      <c r="H64" s="74">
        <f>+'Ark1'!R1096</f>
        <v>0</v>
      </c>
      <c r="I64" s="52"/>
      <c r="J64" s="281">
        <f>+'Ark1'!AG1096</f>
        <v>0</v>
      </c>
      <c r="K64" s="161"/>
      <c r="L64" s="281">
        <f>+'Ark1'!AH1096</f>
        <v>0</v>
      </c>
      <c r="M64" s="281"/>
      <c r="N64" s="452"/>
      <c r="O64" s="452"/>
      <c r="P64" s="452"/>
      <c r="Q64" s="452"/>
      <c r="R64" s="452"/>
      <c r="S64" s="161"/>
      <c r="T64" s="54">
        <f>+'Ark1'!S1096</f>
        <v>0</v>
      </c>
      <c r="U64" s="52"/>
      <c r="V64" s="54">
        <f>+'Ark1'!T1096</f>
        <v>0</v>
      </c>
      <c r="W64" s="52"/>
      <c r="X64" s="161">
        <f>+'Ark1'!U1096</f>
        <v>0</v>
      </c>
      <c r="Y64" s="161"/>
      <c r="Z64" s="161">
        <f>+'Ark1'!W1096</f>
        <v>0</v>
      </c>
      <c r="AA64" s="161"/>
      <c r="AB64" s="74">
        <f>+'Ark1'!X1096</f>
        <v>0</v>
      </c>
      <c r="AC64" s="74">
        <f>+'Ark1'!Y1096</f>
        <v>0</v>
      </c>
      <c r="AD64" s="74">
        <f>+'Ark1'!Z1096</f>
        <v>0</v>
      </c>
      <c r="AE64" s="161">
        <f>+'Ark1'!AA1096</f>
        <v>0</v>
      </c>
      <c r="AF64" s="54">
        <f>+'Ark1'!AB1096</f>
        <v>0</v>
      </c>
      <c r="AG64" s="54">
        <f>+'Ark1'!AC1096</f>
        <v>0</v>
      </c>
      <c r="AH64" s="74">
        <f>+'Ark1'!AD1096</f>
        <v>0</v>
      </c>
      <c r="AI64" s="74">
        <f>+'Ark1'!AE1096</f>
        <v>0</v>
      </c>
      <c r="AJ64" s="74">
        <f>+'Ark1'!AF1096</f>
        <v>0</v>
      </c>
      <c r="AK64" s="161" t="e">
        <f t="shared" si="11"/>
        <v>#DIV/0!</v>
      </c>
      <c r="AL64" s="74" t="e">
        <f t="shared" si="12"/>
        <v>#DIV/0!</v>
      </c>
      <c r="AM64" s="45"/>
    </row>
    <row r="65" spans="1:39">
      <c r="A65" s="45"/>
      <c r="B65" s="52">
        <f>+'Ark1'!C1097</f>
        <v>2016</v>
      </c>
      <c r="C65" s="52">
        <f>+'Ark1'!I1097</f>
        <v>81</v>
      </c>
      <c r="D65" s="53" t="s">
        <v>7</v>
      </c>
      <c r="E65" s="53" t="s">
        <v>3</v>
      </c>
      <c r="F65" s="52">
        <f>+'Ark1'!Q1097</f>
        <v>0</v>
      </c>
      <c r="G65" s="52"/>
      <c r="H65" s="74">
        <f>+'Ark1'!R1097</f>
        <v>0</v>
      </c>
      <c r="I65" s="52"/>
      <c r="J65" s="281">
        <f>+'Ark1'!AG1097</f>
        <v>0</v>
      </c>
      <c r="K65" s="161"/>
      <c r="L65" s="281">
        <f>+'Ark1'!AH1097</f>
        <v>0</v>
      </c>
      <c r="M65" s="281"/>
      <c r="N65" s="452"/>
      <c r="O65" s="452"/>
      <c r="P65" s="452"/>
      <c r="Q65" s="452"/>
      <c r="R65" s="452"/>
      <c r="S65" s="161"/>
      <c r="T65" s="54">
        <f>+'Ark1'!S1097</f>
        <v>0</v>
      </c>
      <c r="U65" s="52"/>
      <c r="V65" s="54">
        <f>+'Ark1'!T1097</f>
        <v>0</v>
      </c>
      <c r="W65" s="52"/>
      <c r="X65" s="161">
        <f>+'Ark1'!U1097</f>
        <v>0</v>
      </c>
      <c r="Y65" s="161"/>
      <c r="Z65" s="161">
        <f>+'Ark1'!W1097</f>
        <v>0</v>
      </c>
      <c r="AA65" s="161"/>
      <c r="AB65" s="74">
        <f>+'Ark1'!X1097</f>
        <v>0</v>
      </c>
      <c r="AC65" s="74">
        <f>+'Ark1'!Y1097</f>
        <v>0</v>
      </c>
      <c r="AD65" s="74">
        <f>+'Ark1'!Z1097</f>
        <v>0</v>
      </c>
      <c r="AE65" s="161">
        <f>+'Ark1'!AA1097</f>
        <v>0</v>
      </c>
      <c r="AF65" s="54">
        <f>+'Ark1'!AB1097</f>
        <v>0</v>
      </c>
      <c r="AG65" s="54">
        <f>+'Ark1'!AC1097</f>
        <v>0</v>
      </c>
      <c r="AH65" s="74">
        <f>+'Ark1'!AD1097</f>
        <v>0</v>
      </c>
      <c r="AI65" s="74">
        <f>+'Ark1'!AE1097</f>
        <v>0</v>
      </c>
      <c r="AJ65" s="74">
        <f>+'Ark1'!AF1097</f>
        <v>0</v>
      </c>
      <c r="AK65" s="161" t="e">
        <f t="shared" si="11"/>
        <v>#DIV/0!</v>
      </c>
      <c r="AL65" s="74" t="e">
        <f t="shared" si="12"/>
        <v>#DIV/0!</v>
      </c>
      <c r="AM65" s="45"/>
    </row>
    <row r="66" spans="1:39">
      <c r="A66" s="45"/>
      <c r="B66" s="52">
        <f>+'Ark1'!C1098</f>
        <v>2016</v>
      </c>
      <c r="C66" s="52">
        <f>+'Ark1'!I1098</f>
        <v>83</v>
      </c>
      <c r="D66" s="53" t="s">
        <v>7</v>
      </c>
      <c r="E66" s="53" t="s">
        <v>443</v>
      </c>
      <c r="F66" s="52">
        <f>+'Ark1'!Q1098</f>
        <v>0</v>
      </c>
      <c r="G66" s="52"/>
      <c r="H66" s="74">
        <f>+'Ark1'!R1098</f>
        <v>0</v>
      </c>
      <c r="I66" s="52"/>
      <c r="J66" s="281">
        <f>+'Ark1'!AG1098</f>
        <v>0</v>
      </c>
      <c r="K66" s="161"/>
      <c r="L66" s="281">
        <f>+'Ark1'!AH1098</f>
        <v>0</v>
      </c>
      <c r="M66" s="281"/>
      <c r="N66" s="452"/>
      <c r="O66" s="452"/>
      <c r="P66" s="452"/>
      <c r="Q66" s="452"/>
      <c r="R66" s="452"/>
      <c r="S66" s="161"/>
      <c r="T66" s="54">
        <f>+'Ark1'!S1098</f>
        <v>0</v>
      </c>
      <c r="U66" s="52"/>
      <c r="V66" s="54">
        <f>+'Ark1'!T1098</f>
        <v>0</v>
      </c>
      <c r="W66" s="52"/>
      <c r="X66" s="161">
        <f>+'Ark1'!U1098</f>
        <v>0</v>
      </c>
      <c r="Y66" s="161"/>
      <c r="Z66" s="161">
        <f>+'Ark1'!W1098</f>
        <v>0</v>
      </c>
      <c r="AA66" s="161"/>
      <c r="AB66" s="74">
        <f>+'Ark1'!X1098</f>
        <v>0</v>
      </c>
      <c r="AC66" s="74">
        <f>+'Ark1'!Y1098</f>
        <v>0</v>
      </c>
      <c r="AD66" s="74">
        <f>+'Ark1'!Z1098</f>
        <v>0</v>
      </c>
      <c r="AE66" s="161">
        <f>+'Ark1'!AA1098</f>
        <v>0</v>
      </c>
      <c r="AF66" s="54">
        <f>+'Ark1'!AB1098</f>
        <v>0</v>
      </c>
      <c r="AG66" s="54">
        <f>+'Ark1'!AC1098</f>
        <v>0</v>
      </c>
      <c r="AH66" s="74">
        <f>+'Ark1'!AD1098</f>
        <v>0</v>
      </c>
      <c r="AI66" s="74">
        <f>+'Ark1'!AE1098</f>
        <v>0</v>
      </c>
      <c r="AJ66" s="74">
        <f>+'Ark1'!AF1098</f>
        <v>0</v>
      </c>
      <c r="AK66" s="161" t="e">
        <f t="shared" si="11"/>
        <v>#DIV/0!</v>
      </c>
      <c r="AL66" s="74" t="e">
        <f t="shared" si="12"/>
        <v>#DIV/0!</v>
      </c>
      <c r="AM66" s="45"/>
    </row>
    <row r="67" spans="1:39">
      <c r="A67" s="45"/>
      <c r="B67">
        <f>+'Ark1'!C1099</f>
        <v>2015</v>
      </c>
      <c r="C67">
        <f>+'Ark1'!I1099</f>
        <v>6</v>
      </c>
      <c r="D67" s="3" t="s">
        <v>82</v>
      </c>
      <c r="E67" s="3" t="s">
        <v>442</v>
      </c>
      <c r="F67">
        <f>+'Ark1'!Q1099</f>
        <v>0</v>
      </c>
      <c r="H67" s="11">
        <f>+'Ark1'!R1099</f>
        <v>0</v>
      </c>
      <c r="J67" s="209">
        <f>+'Ark1'!AG1099</f>
        <v>0</v>
      </c>
      <c r="L67" s="209">
        <f>+'Ark1'!AH1099</f>
        <v>0</v>
      </c>
      <c r="M67" s="209"/>
      <c r="N67" s="453"/>
      <c r="O67" s="453"/>
      <c r="P67" s="453"/>
      <c r="Q67" s="453"/>
      <c r="R67" s="453"/>
      <c r="T67" s="1">
        <f>+'Ark1'!S1099</f>
        <v>0</v>
      </c>
      <c r="V67" s="1">
        <f>+'Ark1'!T1099</f>
        <v>0</v>
      </c>
      <c r="X67" s="93">
        <f>+'Ark1'!U1099</f>
        <v>0</v>
      </c>
      <c r="Z67" s="93">
        <f>+'Ark1'!W1099</f>
        <v>0</v>
      </c>
      <c r="AB67" s="11">
        <f>+'Ark1'!X1099</f>
        <v>0</v>
      </c>
      <c r="AC67" s="11">
        <f>+'Ark1'!Y1099</f>
        <v>0</v>
      </c>
      <c r="AD67" s="11">
        <f>+'Ark1'!Z1099</f>
        <v>0</v>
      </c>
      <c r="AE67" s="93">
        <f>+'Ark1'!AA1099</f>
        <v>0</v>
      </c>
      <c r="AF67" s="1">
        <f>+'Ark1'!AB1099</f>
        <v>0</v>
      </c>
      <c r="AG67" s="1">
        <f>+'Ark1'!AC1099</f>
        <v>0</v>
      </c>
      <c r="AH67" s="11">
        <f>+'Ark1'!AD1099</f>
        <v>0</v>
      </c>
      <c r="AI67" s="11">
        <f>+'Ark1'!AE1099</f>
        <v>0</v>
      </c>
      <c r="AJ67" s="11">
        <f>+'Ark1'!AF1099</f>
        <v>0</v>
      </c>
      <c r="AK67" s="93" t="e">
        <f t="shared" si="11"/>
        <v>#DIV/0!</v>
      </c>
      <c r="AL67" s="11" t="e">
        <f t="shared" si="12"/>
        <v>#DIV/0!</v>
      </c>
      <c r="AM67" s="45"/>
    </row>
    <row r="68" spans="1:39">
      <c r="A68" s="45"/>
      <c r="B68">
        <f>+'Ark1'!C1100</f>
        <v>2015</v>
      </c>
      <c r="C68">
        <f>+'Ark1'!I1100</f>
        <v>24</v>
      </c>
      <c r="D68" s="3" t="s">
        <v>82</v>
      </c>
      <c r="E68" s="3" t="s">
        <v>115</v>
      </c>
      <c r="F68">
        <f>+'Ark1'!Q1100</f>
        <v>0</v>
      </c>
      <c r="H68" s="11">
        <f>+'Ark1'!R1100</f>
        <v>0</v>
      </c>
      <c r="J68" s="209">
        <f>+'Ark1'!AG1100</f>
        <v>0</v>
      </c>
      <c r="L68" s="209">
        <f>+'Ark1'!AH1100</f>
        <v>0</v>
      </c>
      <c r="M68" s="209"/>
      <c r="N68" s="453"/>
      <c r="O68" s="453"/>
      <c r="P68" s="453"/>
      <c r="Q68" s="453"/>
      <c r="R68" s="453"/>
      <c r="T68" s="1">
        <f>+'Ark1'!S1100</f>
        <v>0</v>
      </c>
      <c r="V68" s="1">
        <f>+'Ark1'!T1100</f>
        <v>0</v>
      </c>
      <c r="X68" s="93">
        <f>+'Ark1'!U1100</f>
        <v>0</v>
      </c>
      <c r="Z68" s="93">
        <f>+'Ark1'!W1100</f>
        <v>0</v>
      </c>
      <c r="AB68" s="11">
        <f>+'Ark1'!X1100</f>
        <v>0</v>
      </c>
      <c r="AC68" s="11">
        <f>+'Ark1'!Y1100</f>
        <v>0</v>
      </c>
      <c r="AD68" s="11">
        <f>+'Ark1'!Z1100</f>
        <v>0</v>
      </c>
      <c r="AE68" s="93">
        <f>+'Ark1'!AA1100</f>
        <v>0</v>
      </c>
      <c r="AF68" s="1">
        <f>+'Ark1'!AB1100</f>
        <v>0</v>
      </c>
      <c r="AG68" s="1">
        <f>+'Ark1'!AC1100</f>
        <v>0</v>
      </c>
      <c r="AH68" s="11">
        <f>+'Ark1'!AD1100</f>
        <v>0</v>
      </c>
      <c r="AI68" s="11">
        <f>+'Ark1'!AE1100</f>
        <v>0</v>
      </c>
      <c r="AJ68" s="11">
        <f>+'Ark1'!AF1100</f>
        <v>0</v>
      </c>
      <c r="AK68" s="93" t="e">
        <f t="shared" si="11"/>
        <v>#DIV/0!</v>
      </c>
      <c r="AL68" s="11" t="e">
        <f t="shared" si="12"/>
        <v>#DIV/0!</v>
      </c>
      <c r="AM68" s="45"/>
    </row>
    <row r="69" spans="1:39">
      <c r="A69" s="45"/>
      <c r="B69">
        <f>+'Ark1'!C1101</f>
        <v>2015</v>
      </c>
      <c r="C69">
        <f>+'Ark1'!I1101</f>
        <v>49</v>
      </c>
      <c r="D69" s="3" t="s">
        <v>82</v>
      </c>
      <c r="E69" s="3" t="s">
        <v>116</v>
      </c>
      <c r="F69">
        <f>+'Ark1'!Q1101</f>
        <v>0</v>
      </c>
      <c r="H69" s="11">
        <f>+'Ark1'!R1101</f>
        <v>0</v>
      </c>
      <c r="J69" s="209">
        <f>+'Ark1'!AG1101</f>
        <v>0</v>
      </c>
      <c r="L69" s="209">
        <f>+'Ark1'!AH1101</f>
        <v>0</v>
      </c>
      <c r="M69" s="209"/>
      <c r="N69" s="453"/>
      <c r="O69" s="453"/>
      <c r="P69" s="453"/>
      <c r="Q69" s="453"/>
      <c r="R69" s="453"/>
      <c r="T69" s="1">
        <f>+'Ark1'!S1101</f>
        <v>0</v>
      </c>
      <c r="V69" s="1">
        <f>+'Ark1'!T1101</f>
        <v>0</v>
      </c>
      <c r="X69" s="93">
        <f>+'Ark1'!U1101</f>
        <v>0</v>
      </c>
      <c r="Z69" s="93">
        <f>+'Ark1'!W1101</f>
        <v>0</v>
      </c>
      <c r="AB69" s="11">
        <f>+'Ark1'!X1101</f>
        <v>0</v>
      </c>
      <c r="AC69" s="11">
        <f>+'Ark1'!Y1101</f>
        <v>0</v>
      </c>
      <c r="AD69" s="11">
        <f>+'Ark1'!Z1101</f>
        <v>0</v>
      </c>
      <c r="AE69" s="93">
        <f>+'Ark1'!AA1101</f>
        <v>0</v>
      </c>
      <c r="AF69" s="1">
        <f>+'Ark1'!AB1101</f>
        <v>0</v>
      </c>
      <c r="AG69" s="1">
        <f>+'Ark1'!AC1101</f>
        <v>0</v>
      </c>
      <c r="AH69" s="11">
        <f>+'Ark1'!AD1101</f>
        <v>0</v>
      </c>
      <c r="AI69" s="11">
        <f>+'Ark1'!AE1101</f>
        <v>0</v>
      </c>
      <c r="AJ69" s="11">
        <f>+'Ark1'!AF1101</f>
        <v>0</v>
      </c>
      <c r="AK69" s="93" t="e">
        <f t="shared" si="11"/>
        <v>#DIV/0!</v>
      </c>
      <c r="AL69" s="11" t="e">
        <f t="shared" si="12"/>
        <v>#DIV/0!</v>
      </c>
      <c r="AM69" s="45"/>
    </row>
    <row r="70" spans="1:39">
      <c r="A70" s="45"/>
      <c r="B70">
        <f>+'Ark1'!C1102</f>
        <v>2015</v>
      </c>
      <c r="C70">
        <f>+'Ark1'!I1102</f>
        <v>80</v>
      </c>
      <c r="D70" s="3" t="s">
        <v>7</v>
      </c>
      <c r="E70" s="3" t="s">
        <v>6</v>
      </c>
      <c r="F70">
        <f>+'Ark1'!Q1102</f>
        <v>0</v>
      </c>
      <c r="H70" s="11">
        <f>+'Ark1'!R1102</f>
        <v>0</v>
      </c>
      <c r="J70" s="209">
        <f>+'Ark1'!AG1102</f>
        <v>0</v>
      </c>
      <c r="L70" s="209">
        <f>+'Ark1'!AH1102</f>
        <v>0</v>
      </c>
      <c r="M70" s="209"/>
      <c r="N70" s="453"/>
      <c r="O70" s="453"/>
      <c r="P70" s="453"/>
      <c r="Q70" s="453"/>
      <c r="R70" s="453"/>
      <c r="T70" s="1">
        <f>+'Ark1'!S1102</f>
        <v>0</v>
      </c>
      <c r="V70" s="1">
        <f>+'Ark1'!T1102</f>
        <v>0</v>
      </c>
      <c r="X70" s="93">
        <f>+'Ark1'!U1102</f>
        <v>0</v>
      </c>
      <c r="Z70" s="93">
        <f>+'Ark1'!W1102</f>
        <v>0</v>
      </c>
      <c r="AB70" s="11">
        <f>+'Ark1'!X1102</f>
        <v>0</v>
      </c>
      <c r="AC70" s="11">
        <f>+'Ark1'!Y1102</f>
        <v>0</v>
      </c>
      <c r="AD70" s="11">
        <f>+'Ark1'!Z1102</f>
        <v>0</v>
      </c>
      <c r="AE70" s="93">
        <f>+'Ark1'!AA1102</f>
        <v>0</v>
      </c>
      <c r="AF70" s="1">
        <f>+'Ark1'!AB1102</f>
        <v>0</v>
      </c>
      <c r="AG70" s="1">
        <f>+'Ark1'!AC1102</f>
        <v>0</v>
      </c>
      <c r="AH70" s="11">
        <f>+'Ark1'!AD1102</f>
        <v>0</v>
      </c>
      <c r="AI70" s="11">
        <f>+'Ark1'!AE1102</f>
        <v>0</v>
      </c>
      <c r="AJ70" s="11">
        <f>+'Ark1'!AF1102</f>
        <v>0</v>
      </c>
      <c r="AK70" s="93" t="e">
        <f t="shared" si="11"/>
        <v>#DIV/0!</v>
      </c>
      <c r="AL70" s="11" t="e">
        <f t="shared" si="12"/>
        <v>#DIV/0!</v>
      </c>
      <c r="AM70" s="45"/>
    </row>
    <row r="71" spans="1:39">
      <c r="A71" s="45"/>
      <c r="B71">
        <f>+'Ark1'!C1103</f>
        <v>2015</v>
      </c>
      <c r="C71">
        <f>+'Ark1'!I1103</f>
        <v>81</v>
      </c>
      <c r="D71" s="3" t="s">
        <v>7</v>
      </c>
      <c r="E71" s="3" t="s">
        <v>3</v>
      </c>
      <c r="F71">
        <f>+'Ark1'!Q1103</f>
        <v>0</v>
      </c>
      <c r="H71" s="11">
        <f>+'Ark1'!R1103</f>
        <v>0</v>
      </c>
      <c r="J71" s="209">
        <f>+'Ark1'!AG1103</f>
        <v>0</v>
      </c>
      <c r="L71" s="209">
        <f>+'Ark1'!AH1103</f>
        <v>0</v>
      </c>
      <c r="M71" s="209"/>
      <c r="N71" s="453"/>
      <c r="O71" s="453"/>
      <c r="P71" s="453"/>
      <c r="Q71" s="453"/>
      <c r="R71" s="453"/>
      <c r="T71" s="1">
        <f>+'Ark1'!S1103</f>
        <v>0</v>
      </c>
      <c r="V71" s="1">
        <f>+'Ark1'!T1103</f>
        <v>0</v>
      </c>
      <c r="X71" s="93">
        <f>+'Ark1'!U1103</f>
        <v>0</v>
      </c>
      <c r="Z71" s="93">
        <f>+'Ark1'!W1103</f>
        <v>0</v>
      </c>
      <c r="AB71" s="11">
        <f>+'Ark1'!X1103</f>
        <v>0</v>
      </c>
      <c r="AC71" s="11">
        <f>+'Ark1'!Y1103</f>
        <v>0</v>
      </c>
      <c r="AD71" s="11">
        <f>+'Ark1'!Z1103</f>
        <v>0</v>
      </c>
      <c r="AE71" s="93">
        <f>+'Ark1'!AA1103</f>
        <v>0</v>
      </c>
      <c r="AF71" s="1">
        <f>+'Ark1'!AB1103</f>
        <v>0</v>
      </c>
      <c r="AG71" s="1">
        <f>+'Ark1'!AC1103</f>
        <v>0</v>
      </c>
      <c r="AH71" s="11">
        <f>+'Ark1'!AD1103</f>
        <v>0</v>
      </c>
      <c r="AI71" s="11">
        <f>+'Ark1'!AE1103</f>
        <v>0</v>
      </c>
      <c r="AJ71" s="11">
        <f>+'Ark1'!AF1103</f>
        <v>0</v>
      </c>
      <c r="AK71" s="93" t="e">
        <f t="shared" si="11"/>
        <v>#DIV/0!</v>
      </c>
      <c r="AL71" s="11" t="e">
        <f t="shared" si="12"/>
        <v>#DIV/0!</v>
      </c>
      <c r="AM71" s="45"/>
    </row>
    <row r="72" spans="1:39">
      <c r="A72" s="45"/>
      <c r="B72">
        <f>+'Ark1'!C1104</f>
        <v>2015</v>
      </c>
      <c r="C72">
        <f>+'Ark1'!I1104</f>
        <v>83</v>
      </c>
      <c r="D72" s="3" t="s">
        <v>7</v>
      </c>
      <c r="E72" s="3" t="s">
        <v>443</v>
      </c>
      <c r="F72">
        <f>+'Ark1'!Q1104</f>
        <v>0</v>
      </c>
      <c r="H72" s="11">
        <f>+'Ark1'!R1104</f>
        <v>0</v>
      </c>
      <c r="J72" s="209">
        <f>+'Ark1'!AG1104</f>
        <v>0</v>
      </c>
      <c r="L72" s="209">
        <f>+'Ark1'!AH1104</f>
        <v>0</v>
      </c>
      <c r="M72" s="209"/>
      <c r="N72" s="453"/>
      <c r="O72" s="453"/>
      <c r="P72" s="453"/>
      <c r="Q72" s="453"/>
      <c r="R72" s="453"/>
      <c r="T72" s="1">
        <f>+'Ark1'!S1104</f>
        <v>0</v>
      </c>
      <c r="V72" s="1">
        <f>+'Ark1'!T1104</f>
        <v>0</v>
      </c>
      <c r="X72" s="93">
        <f>+'Ark1'!U1104</f>
        <v>0</v>
      </c>
      <c r="Z72" s="93">
        <f>+'Ark1'!W1104</f>
        <v>0</v>
      </c>
      <c r="AB72" s="11">
        <f>+'Ark1'!X1104</f>
        <v>0</v>
      </c>
      <c r="AC72" s="11">
        <f>+'Ark1'!Y1104</f>
        <v>0</v>
      </c>
      <c r="AD72" s="11">
        <f>+'Ark1'!Z1104</f>
        <v>0</v>
      </c>
      <c r="AE72" s="93">
        <f>+'Ark1'!AA1104</f>
        <v>0</v>
      </c>
      <c r="AF72" s="1">
        <f>+'Ark1'!AB1104</f>
        <v>0</v>
      </c>
      <c r="AG72" s="1">
        <f>+'Ark1'!AC1104</f>
        <v>0</v>
      </c>
      <c r="AH72" s="11">
        <f>+'Ark1'!AD1104</f>
        <v>0</v>
      </c>
      <c r="AI72" s="11">
        <f>+'Ark1'!AE1104</f>
        <v>0</v>
      </c>
      <c r="AJ72" s="11">
        <f>+'Ark1'!AF1104</f>
        <v>0</v>
      </c>
      <c r="AK72" s="93" t="e">
        <f t="shared" si="11"/>
        <v>#DIV/0!</v>
      </c>
      <c r="AL72" s="11" t="e">
        <f t="shared" si="12"/>
        <v>#DIV/0!</v>
      </c>
      <c r="AM72" s="45"/>
    </row>
    <row r="73" spans="1:39">
      <c r="A73" s="45"/>
      <c r="B73" s="52">
        <f>+'Ark1'!C1105</f>
        <v>2014</v>
      </c>
      <c r="C73" s="52">
        <f>+'Ark1'!I1105</f>
        <v>6</v>
      </c>
      <c r="D73" s="53" t="s">
        <v>82</v>
      </c>
      <c r="E73" s="53" t="s">
        <v>442</v>
      </c>
      <c r="F73" s="52">
        <f>+'Ark1'!Q1105</f>
        <v>0</v>
      </c>
      <c r="G73" s="52"/>
      <c r="H73" s="74">
        <f>+'Ark1'!R1105</f>
        <v>0</v>
      </c>
      <c r="I73" s="52"/>
      <c r="J73" s="281">
        <f>+'Ark1'!AG1105</f>
        <v>0</v>
      </c>
      <c r="K73" s="161"/>
      <c r="L73" s="281">
        <f>+'Ark1'!AH1105</f>
        <v>0</v>
      </c>
      <c r="M73" s="281"/>
      <c r="N73" s="452"/>
      <c r="O73" s="452"/>
      <c r="P73" s="452"/>
      <c r="Q73" s="452"/>
      <c r="R73" s="452"/>
      <c r="S73" s="161"/>
      <c r="T73" s="54">
        <f>+'Ark1'!S1105</f>
        <v>0</v>
      </c>
      <c r="U73" s="52"/>
      <c r="V73" s="54">
        <f>+'Ark1'!T1105</f>
        <v>0</v>
      </c>
      <c r="W73" s="52"/>
      <c r="X73" s="161">
        <f>+'Ark1'!U1105</f>
        <v>0</v>
      </c>
      <c r="Y73" s="161"/>
      <c r="Z73" s="161">
        <f>+'Ark1'!W1105</f>
        <v>0</v>
      </c>
      <c r="AA73" s="161"/>
      <c r="AB73" s="74">
        <f>+'Ark1'!X1105</f>
        <v>0</v>
      </c>
      <c r="AC73" s="74">
        <f>+'Ark1'!Y1105</f>
        <v>0</v>
      </c>
      <c r="AD73" s="74">
        <f>+'Ark1'!Z1105</f>
        <v>0</v>
      </c>
      <c r="AE73" s="161">
        <f>+'Ark1'!AA1105</f>
        <v>0</v>
      </c>
      <c r="AF73" s="54">
        <f>+'Ark1'!AB1105</f>
        <v>0</v>
      </c>
      <c r="AG73" s="54">
        <f>+'Ark1'!AC1105</f>
        <v>0</v>
      </c>
      <c r="AH73" s="74">
        <f>+'Ark1'!AD1105</f>
        <v>0</v>
      </c>
      <c r="AI73" s="74">
        <f>+'Ark1'!AE1105</f>
        <v>0</v>
      </c>
      <c r="AJ73" s="74">
        <f>+'Ark1'!AF1105</f>
        <v>0</v>
      </c>
      <c r="AK73" s="161" t="e">
        <f t="shared" si="11"/>
        <v>#DIV/0!</v>
      </c>
      <c r="AL73" s="74" t="e">
        <f t="shared" si="12"/>
        <v>#DIV/0!</v>
      </c>
      <c r="AM73" s="45"/>
    </row>
    <row r="74" spans="1:39">
      <c r="A74" s="45"/>
      <c r="B74" s="52">
        <f>+'Ark1'!C1106</f>
        <v>2014</v>
      </c>
      <c r="C74" s="52">
        <f>+'Ark1'!I1106</f>
        <v>24</v>
      </c>
      <c r="D74" s="53" t="s">
        <v>82</v>
      </c>
      <c r="E74" s="53" t="s">
        <v>115</v>
      </c>
      <c r="F74" s="52">
        <f>+'Ark1'!Q1106</f>
        <v>0</v>
      </c>
      <c r="G74" s="52"/>
      <c r="H74" s="74">
        <f>+'Ark1'!R1106</f>
        <v>0</v>
      </c>
      <c r="I74" s="52"/>
      <c r="J74" s="281">
        <f>+'Ark1'!AG1106</f>
        <v>0</v>
      </c>
      <c r="K74" s="161"/>
      <c r="L74" s="281">
        <f>+'Ark1'!AH1106</f>
        <v>0</v>
      </c>
      <c r="M74" s="281"/>
      <c r="N74" s="452"/>
      <c r="O74" s="452"/>
      <c r="P74" s="452"/>
      <c r="Q74" s="452"/>
      <c r="R74" s="452"/>
      <c r="S74" s="161"/>
      <c r="T74" s="54">
        <f>+'Ark1'!S1106</f>
        <v>0</v>
      </c>
      <c r="U74" s="52"/>
      <c r="V74" s="54">
        <f>+'Ark1'!T1106</f>
        <v>0</v>
      </c>
      <c r="W74" s="52"/>
      <c r="X74" s="161">
        <f>+'Ark1'!U1106</f>
        <v>0</v>
      </c>
      <c r="Y74" s="161"/>
      <c r="Z74" s="161">
        <f>+'Ark1'!W1106</f>
        <v>0</v>
      </c>
      <c r="AA74" s="161"/>
      <c r="AB74" s="74">
        <f>+'Ark1'!X1106</f>
        <v>0</v>
      </c>
      <c r="AC74" s="74">
        <f>+'Ark1'!Y1106</f>
        <v>0</v>
      </c>
      <c r="AD74" s="74">
        <f>+'Ark1'!Z1106</f>
        <v>0</v>
      </c>
      <c r="AE74" s="161">
        <f>+'Ark1'!AA1106</f>
        <v>0</v>
      </c>
      <c r="AF74" s="54">
        <f>+'Ark1'!AB1106</f>
        <v>0</v>
      </c>
      <c r="AG74" s="54">
        <f>+'Ark1'!AC1106</f>
        <v>0</v>
      </c>
      <c r="AH74" s="74">
        <f>+'Ark1'!AD1106</f>
        <v>0</v>
      </c>
      <c r="AI74" s="74">
        <f>+'Ark1'!AE1106</f>
        <v>0</v>
      </c>
      <c r="AJ74" s="74">
        <f>+'Ark1'!AF1106</f>
        <v>0</v>
      </c>
      <c r="AK74" s="161" t="e">
        <f t="shared" si="11"/>
        <v>#DIV/0!</v>
      </c>
      <c r="AL74" s="74" t="e">
        <f t="shared" si="12"/>
        <v>#DIV/0!</v>
      </c>
      <c r="AM74" s="45"/>
    </row>
    <row r="75" spans="1:39">
      <c r="A75" s="45"/>
      <c r="B75" s="52">
        <f>+'Ark1'!C1107</f>
        <v>2014</v>
      </c>
      <c r="C75" s="52">
        <f>+'Ark1'!I1107</f>
        <v>49</v>
      </c>
      <c r="D75" s="53" t="s">
        <v>82</v>
      </c>
      <c r="E75" s="53" t="s">
        <v>116</v>
      </c>
      <c r="F75" s="52">
        <f>+'Ark1'!Q1107</f>
        <v>0</v>
      </c>
      <c r="G75" s="52"/>
      <c r="H75" s="74">
        <f>+'Ark1'!R1107</f>
        <v>0</v>
      </c>
      <c r="I75" s="52"/>
      <c r="J75" s="281">
        <f>+'Ark1'!AG1107</f>
        <v>0</v>
      </c>
      <c r="K75" s="161"/>
      <c r="L75" s="281">
        <f>+'Ark1'!AH1107</f>
        <v>0</v>
      </c>
      <c r="M75" s="281"/>
      <c r="N75" s="452"/>
      <c r="O75" s="452"/>
      <c r="P75" s="452"/>
      <c r="Q75" s="452"/>
      <c r="R75" s="452"/>
      <c r="S75" s="161"/>
      <c r="T75" s="54">
        <f>+'Ark1'!S1107</f>
        <v>0</v>
      </c>
      <c r="U75" s="52"/>
      <c r="V75" s="54">
        <f>+'Ark1'!T1107</f>
        <v>0</v>
      </c>
      <c r="W75" s="52"/>
      <c r="X75" s="161">
        <f>+'Ark1'!U1107</f>
        <v>0</v>
      </c>
      <c r="Y75" s="161"/>
      <c r="Z75" s="161">
        <f>+'Ark1'!W1107</f>
        <v>0</v>
      </c>
      <c r="AA75" s="161"/>
      <c r="AB75" s="74">
        <f>+'Ark1'!X1107</f>
        <v>0</v>
      </c>
      <c r="AC75" s="74">
        <f>+'Ark1'!Y1107</f>
        <v>0</v>
      </c>
      <c r="AD75" s="74">
        <f>+'Ark1'!Z1107</f>
        <v>0</v>
      </c>
      <c r="AE75" s="161">
        <f>+'Ark1'!AA1107</f>
        <v>0</v>
      </c>
      <c r="AF75" s="54">
        <f>+'Ark1'!AB1107</f>
        <v>0</v>
      </c>
      <c r="AG75" s="54">
        <f>+'Ark1'!AC1107</f>
        <v>0</v>
      </c>
      <c r="AH75" s="74">
        <f>+'Ark1'!AD1107</f>
        <v>0</v>
      </c>
      <c r="AI75" s="74">
        <f>+'Ark1'!AE1107</f>
        <v>0</v>
      </c>
      <c r="AJ75" s="74">
        <f>+'Ark1'!AF1107</f>
        <v>0</v>
      </c>
      <c r="AK75" s="161" t="e">
        <f t="shared" si="11"/>
        <v>#DIV/0!</v>
      </c>
      <c r="AL75" s="74" t="e">
        <f t="shared" si="12"/>
        <v>#DIV/0!</v>
      </c>
      <c r="AM75" s="45"/>
    </row>
    <row r="76" spans="1:39">
      <c r="A76" s="45"/>
      <c r="B76" s="52">
        <f>+'Ark1'!C1108</f>
        <v>2014</v>
      </c>
      <c r="C76" s="52">
        <f>+'Ark1'!I1108</f>
        <v>80</v>
      </c>
      <c r="D76" s="53" t="s">
        <v>7</v>
      </c>
      <c r="E76" s="53" t="s">
        <v>6</v>
      </c>
      <c r="F76" s="52">
        <f>+'Ark1'!Q1108</f>
        <v>0</v>
      </c>
      <c r="G76" s="52"/>
      <c r="H76" s="74">
        <f>+'Ark1'!R1108</f>
        <v>0</v>
      </c>
      <c r="I76" s="52"/>
      <c r="J76" s="281">
        <f>+'Ark1'!AG1108</f>
        <v>0</v>
      </c>
      <c r="K76" s="161"/>
      <c r="L76" s="281">
        <f>+'Ark1'!AH1108</f>
        <v>0</v>
      </c>
      <c r="M76" s="281"/>
      <c r="N76" s="452"/>
      <c r="O76" s="452"/>
      <c r="P76" s="452"/>
      <c r="Q76" s="452"/>
      <c r="R76" s="452"/>
      <c r="S76" s="161"/>
      <c r="T76" s="54">
        <f>+'Ark1'!S1108</f>
        <v>0</v>
      </c>
      <c r="U76" s="52"/>
      <c r="V76" s="54">
        <f>+'Ark1'!T1108</f>
        <v>0</v>
      </c>
      <c r="W76" s="52"/>
      <c r="X76" s="161">
        <f>+'Ark1'!U1108</f>
        <v>0</v>
      </c>
      <c r="Y76" s="161"/>
      <c r="Z76" s="161">
        <f>+'Ark1'!W1108</f>
        <v>0</v>
      </c>
      <c r="AA76" s="161"/>
      <c r="AB76" s="74">
        <f>+'Ark1'!X1108</f>
        <v>0</v>
      </c>
      <c r="AC76" s="74">
        <f>+'Ark1'!Y1108</f>
        <v>0</v>
      </c>
      <c r="AD76" s="74">
        <f>+'Ark1'!Z1108</f>
        <v>0</v>
      </c>
      <c r="AE76" s="161">
        <f>+'Ark1'!AA1108</f>
        <v>0</v>
      </c>
      <c r="AF76" s="54">
        <f>+'Ark1'!AB1108</f>
        <v>0</v>
      </c>
      <c r="AG76" s="54">
        <f>+'Ark1'!AC1108</f>
        <v>0</v>
      </c>
      <c r="AH76" s="74">
        <f>+'Ark1'!AD1108</f>
        <v>0</v>
      </c>
      <c r="AI76" s="74">
        <f>+'Ark1'!AE1108</f>
        <v>0</v>
      </c>
      <c r="AJ76" s="74">
        <f>+'Ark1'!AF1108</f>
        <v>0</v>
      </c>
      <c r="AK76" s="161" t="e">
        <f t="shared" si="11"/>
        <v>#DIV/0!</v>
      </c>
      <c r="AL76" s="74" t="e">
        <f t="shared" si="12"/>
        <v>#DIV/0!</v>
      </c>
      <c r="AM76" s="45"/>
    </row>
    <row r="77" spans="1:39">
      <c r="A77" s="45"/>
      <c r="B77" s="52">
        <f>+'Ark1'!C1109</f>
        <v>2014</v>
      </c>
      <c r="C77" s="52">
        <f>+'Ark1'!I1109</f>
        <v>81</v>
      </c>
      <c r="D77" s="53" t="s">
        <v>7</v>
      </c>
      <c r="E77" s="53" t="s">
        <v>3</v>
      </c>
      <c r="F77" s="52">
        <f>+'Ark1'!Q1109</f>
        <v>0</v>
      </c>
      <c r="G77" s="52"/>
      <c r="H77" s="74">
        <f>+'Ark1'!R1109</f>
        <v>0</v>
      </c>
      <c r="I77" s="52"/>
      <c r="J77" s="281">
        <f>+'Ark1'!AG1109</f>
        <v>0</v>
      </c>
      <c r="K77" s="161"/>
      <c r="L77" s="281">
        <f>+'Ark1'!AH1109</f>
        <v>0</v>
      </c>
      <c r="M77" s="281"/>
      <c r="N77" s="452"/>
      <c r="O77" s="452"/>
      <c r="P77" s="452"/>
      <c r="Q77" s="452"/>
      <c r="R77" s="452"/>
      <c r="S77" s="161"/>
      <c r="T77" s="54">
        <f>+'Ark1'!S1109</f>
        <v>0</v>
      </c>
      <c r="U77" s="52"/>
      <c r="V77" s="54">
        <f>+'Ark1'!T1109</f>
        <v>0</v>
      </c>
      <c r="W77" s="52"/>
      <c r="X77" s="161">
        <f>+'Ark1'!U1109</f>
        <v>0</v>
      </c>
      <c r="Y77" s="161"/>
      <c r="Z77" s="161">
        <f>+'Ark1'!W1109</f>
        <v>0</v>
      </c>
      <c r="AA77" s="161"/>
      <c r="AB77" s="74">
        <f>+'Ark1'!X1109</f>
        <v>0</v>
      </c>
      <c r="AC77" s="74">
        <f>+'Ark1'!Y1109</f>
        <v>0</v>
      </c>
      <c r="AD77" s="74">
        <f>+'Ark1'!Z1109</f>
        <v>0</v>
      </c>
      <c r="AE77" s="161">
        <f>+'Ark1'!AA1109</f>
        <v>0</v>
      </c>
      <c r="AF77" s="54">
        <f>+'Ark1'!AB1109</f>
        <v>0</v>
      </c>
      <c r="AG77" s="54">
        <f>+'Ark1'!AC1109</f>
        <v>0</v>
      </c>
      <c r="AH77" s="74">
        <f>+'Ark1'!AD1109</f>
        <v>0</v>
      </c>
      <c r="AI77" s="74">
        <f>+'Ark1'!AE1109</f>
        <v>0</v>
      </c>
      <c r="AJ77" s="74">
        <f>+'Ark1'!AF1109</f>
        <v>0</v>
      </c>
      <c r="AK77" s="161" t="e">
        <f t="shared" ref="AK77:AK108" si="13">+X77/T77</f>
        <v>#DIV/0!</v>
      </c>
      <c r="AL77" s="74" t="e">
        <f t="shared" si="12"/>
        <v>#DIV/0!</v>
      </c>
      <c r="AM77" s="45"/>
    </row>
    <row r="78" spans="1:39">
      <c r="A78" s="45"/>
      <c r="B78" s="52">
        <f>+'Ark1'!C1110</f>
        <v>2014</v>
      </c>
      <c r="C78" s="52">
        <f>+'Ark1'!I1110</f>
        <v>83</v>
      </c>
      <c r="D78" s="53" t="s">
        <v>7</v>
      </c>
      <c r="E78" s="53" t="s">
        <v>443</v>
      </c>
      <c r="F78" s="52">
        <f>+'Ark1'!Q1110</f>
        <v>0</v>
      </c>
      <c r="G78" s="52"/>
      <c r="H78" s="74">
        <f>+'Ark1'!R1110</f>
        <v>0</v>
      </c>
      <c r="I78" s="52"/>
      <c r="J78" s="281">
        <f>+'Ark1'!AG1110</f>
        <v>0</v>
      </c>
      <c r="K78" s="161"/>
      <c r="L78" s="281">
        <f>+'Ark1'!AH1110</f>
        <v>0</v>
      </c>
      <c r="M78" s="281"/>
      <c r="N78" s="452"/>
      <c r="O78" s="452"/>
      <c r="P78" s="452"/>
      <c r="Q78" s="452"/>
      <c r="R78" s="452"/>
      <c r="S78" s="161"/>
      <c r="T78" s="54">
        <f>+'Ark1'!S1110</f>
        <v>0</v>
      </c>
      <c r="U78" s="52"/>
      <c r="V78" s="54">
        <f>+'Ark1'!T1110</f>
        <v>0</v>
      </c>
      <c r="W78" s="52"/>
      <c r="X78" s="161">
        <f>+'Ark1'!U1110</f>
        <v>0</v>
      </c>
      <c r="Y78" s="161"/>
      <c r="Z78" s="161">
        <f>+'Ark1'!W1110</f>
        <v>0</v>
      </c>
      <c r="AA78" s="161"/>
      <c r="AB78" s="74">
        <f>+'Ark1'!X1110</f>
        <v>0</v>
      </c>
      <c r="AC78" s="74">
        <f>+'Ark1'!Y1110</f>
        <v>0</v>
      </c>
      <c r="AD78" s="74">
        <f>+'Ark1'!Z1110</f>
        <v>0</v>
      </c>
      <c r="AE78" s="161">
        <f>+'Ark1'!AA1110</f>
        <v>0</v>
      </c>
      <c r="AF78" s="54">
        <f>+'Ark1'!AB1110</f>
        <v>0</v>
      </c>
      <c r="AG78" s="54">
        <f>+'Ark1'!AC1110</f>
        <v>0</v>
      </c>
      <c r="AH78" s="74">
        <f>+'Ark1'!AD1110</f>
        <v>0</v>
      </c>
      <c r="AI78" s="74">
        <f>+'Ark1'!AE1110</f>
        <v>0</v>
      </c>
      <c r="AJ78" s="74">
        <f>+'Ark1'!AF1110</f>
        <v>0</v>
      </c>
      <c r="AK78" s="161" t="e">
        <f t="shared" si="13"/>
        <v>#DIV/0!</v>
      </c>
      <c r="AL78" s="74" t="e">
        <f t="shared" si="12"/>
        <v>#DIV/0!</v>
      </c>
      <c r="AM78" s="45"/>
    </row>
    <row r="79" spans="1:39">
      <c r="A79" s="45"/>
      <c r="B79">
        <f>+'Ark1'!C1111</f>
        <v>2013</v>
      </c>
      <c r="C79">
        <f>+'Ark1'!I1111</f>
        <v>6</v>
      </c>
      <c r="D79" s="3" t="s">
        <v>82</v>
      </c>
      <c r="E79" s="3" t="s">
        <v>442</v>
      </c>
      <c r="F79">
        <f>+'Ark1'!Q1111</f>
        <v>0</v>
      </c>
      <c r="H79" s="11">
        <f>+'Ark1'!R1111</f>
        <v>0</v>
      </c>
      <c r="J79" s="209">
        <f>+'Ark1'!AG1111</f>
        <v>0</v>
      </c>
      <c r="L79" s="209">
        <f>+'Ark1'!AH1111</f>
        <v>0</v>
      </c>
      <c r="M79" s="209"/>
      <c r="N79" s="453"/>
      <c r="O79" s="453"/>
      <c r="P79" s="453"/>
      <c r="Q79" s="453"/>
      <c r="R79" s="453"/>
      <c r="T79" s="1">
        <f>+'Ark1'!S1111</f>
        <v>0</v>
      </c>
      <c r="V79" s="1">
        <f>+'Ark1'!T1111</f>
        <v>0</v>
      </c>
      <c r="X79" s="93">
        <f>+'Ark1'!U1111</f>
        <v>0</v>
      </c>
      <c r="Z79" s="93">
        <f>+'Ark1'!W1111</f>
        <v>0</v>
      </c>
      <c r="AB79" s="11">
        <f>+'Ark1'!X1111</f>
        <v>0</v>
      </c>
      <c r="AC79" s="11">
        <f>+'Ark1'!Y1111</f>
        <v>0</v>
      </c>
      <c r="AD79" s="11">
        <f>+'Ark1'!Z1111</f>
        <v>0</v>
      </c>
      <c r="AE79" s="93">
        <f>+'Ark1'!AA1111</f>
        <v>0</v>
      </c>
      <c r="AF79" s="1">
        <f>+'Ark1'!AB1111</f>
        <v>0</v>
      </c>
      <c r="AG79" s="1">
        <f>+'Ark1'!AC1111</f>
        <v>0</v>
      </c>
      <c r="AH79" s="11">
        <f>+'Ark1'!AD1111</f>
        <v>0</v>
      </c>
      <c r="AI79" s="11">
        <f>+'Ark1'!AE1111</f>
        <v>0</v>
      </c>
      <c r="AJ79" s="11">
        <f>+'Ark1'!AF1111</f>
        <v>0</v>
      </c>
      <c r="AK79" s="93" t="e">
        <f t="shared" si="13"/>
        <v>#DIV/0!</v>
      </c>
      <c r="AL79" s="11" t="e">
        <f t="shared" si="12"/>
        <v>#DIV/0!</v>
      </c>
      <c r="AM79" s="45"/>
    </row>
    <row r="80" spans="1:39">
      <c r="A80" s="45"/>
      <c r="B80">
        <f>+'Ark1'!C1112</f>
        <v>2013</v>
      </c>
      <c r="C80">
        <f>+'Ark1'!I1112</f>
        <v>24</v>
      </c>
      <c r="D80" s="3" t="s">
        <v>82</v>
      </c>
      <c r="E80" s="3" t="s">
        <v>115</v>
      </c>
      <c r="F80">
        <f>+'Ark1'!Q1112</f>
        <v>0</v>
      </c>
      <c r="H80" s="11">
        <f>+'Ark1'!R1112</f>
        <v>0</v>
      </c>
      <c r="J80" s="209">
        <f>+'Ark1'!AG1112</f>
        <v>0</v>
      </c>
      <c r="L80" s="209">
        <f>+'Ark1'!AH1112</f>
        <v>0</v>
      </c>
      <c r="M80" s="209"/>
      <c r="N80" s="453"/>
      <c r="O80" s="453"/>
      <c r="P80" s="453"/>
      <c r="Q80" s="453"/>
      <c r="R80" s="453"/>
      <c r="T80" s="1">
        <f>+'Ark1'!S1112</f>
        <v>0</v>
      </c>
      <c r="V80" s="1">
        <f>+'Ark1'!T1112</f>
        <v>0</v>
      </c>
      <c r="X80" s="93">
        <f>+'Ark1'!U1112</f>
        <v>0</v>
      </c>
      <c r="Z80" s="93">
        <f>+'Ark1'!W1112</f>
        <v>0</v>
      </c>
      <c r="AB80" s="11">
        <f>+'Ark1'!X1112</f>
        <v>0</v>
      </c>
      <c r="AC80" s="11">
        <f>+'Ark1'!Y1112</f>
        <v>0</v>
      </c>
      <c r="AD80" s="11">
        <f>+'Ark1'!Z1112</f>
        <v>0</v>
      </c>
      <c r="AE80" s="93">
        <f>+'Ark1'!AA1112</f>
        <v>0</v>
      </c>
      <c r="AF80" s="1">
        <f>+'Ark1'!AB1112</f>
        <v>0</v>
      </c>
      <c r="AG80" s="1">
        <f>+'Ark1'!AC1112</f>
        <v>0</v>
      </c>
      <c r="AH80" s="11">
        <f>+'Ark1'!AD1112</f>
        <v>0</v>
      </c>
      <c r="AI80" s="11">
        <f>+'Ark1'!AE1112</f>
        <v>0</v>
      </c>
      <c r="AJ80" s="11">
        <f>+'Ark1'!AF1112</f>
        <v>0</v>
      </c>
      <c r="AK80" s="93" t="e">
        <f t="shared" si="13"/>
        <v>#DIV/0!</v>
      </c>
      <c r="AL80" s="11" t="e">
        <f t="shared" si="12"/>
        <v>#DIV/0!</v>
      </c>
      <c r="AM80" s="45"/>
    </row>
    <row r="81" spans="1:39">
      <c r="A81" s="45"/>
      <c r="B81">
        <f>+'Ark1'!C1113</f>
        <v>2013</v>
      </c>
      <c r="C81">
        <f>+'Ark1'!I1113</f>
        <v>49</v>
      </c>
      <c r="D81" s="3" t="s">
        <v>82</v>
      </c>
      <c r="E81" s="3" t="s">
        <v>116</v>
      </c>
      <c r="F81">
        <f>+'Ark1'!Q1113</f>
        <v>0</v>
      </c>
      <c r="H81" s="11">
        <f>+'Ark1'!R1113</f>
        <v>0</v>
      </c>
      <c r="J81" s="209">
        <f>+'Ark1'!AG1113</f>
        <v>0</v>
      </c>
      <c r="L81" s="209">
        <f>+'Ark1'!AH1113</f>
        <v>0</v>
      </c>
      <c r="M81" s="209"/>
      <c r="N81" s="453"/>
      <c r="O81" s="453"/>
      <c r="P81" s="453"/>
      <c r="Q81" s="453"/>
      <c r="R81" s="453"/>
      <c r="T81" s="1">
        <f>+'Ark1'!S1113</f>
        <v>0</v>
      </c>
      <c r="V81" s="1">
        <f>+'Ark1'!T1113</f>
        <v>0</v>
      </c>
      <c r="X81" s="93">
        <f>+'Ark1'!U1113</f>
        <v>0</v>
      </c>
      <c r="Z81" s="93">
        <f>+'Ark1'!W1113</f>
        <v>0</v>
      </c>
      <c r="AB81" s="11">
        <f>+'Ark1'!X1113</f>
        <v>0</v>
      </c>
      <c r="AC81" s="11">
        <f>+'Ark1'!Y1113</f>
        <v>0</v>
      </c>
      <c r="AD81" s="11">
        <f>+'Ark1'!Z1113</f>
        <v>0</v>
      </c>
      <c r="AE81" s="93">
        <f>+'Ark1'!AA1113</f>
        <v>0</v>
      </c>
      <c r="AF81" s="1">
        <f>+'Ark1'!AB1113</f>
        <v>0</v>
      </c>
      <c r="AG81" s="1">
        <f>+'Ark1'!AC1113</f>
        <v>0</v>
      </c>
      <c r="AH81" s="11">
        <f>+'Ark1'!AD1113</f>
        <v>0</v>
      </c>
      <c r="AI81" s="11">
        <f>+'Ark1'!AE1113</f>
        <v>0</v>
      </c>
      <c r="AJ81" s="11">
        <f>+'Ark1'!AF1113</f>
        <v>0</v>
      </c>
      <c r="AK81" s="93" t="e">
        <f t="shared" si="13"/>
        <v>#DIV/0!</v>
      </c>
      <c r="AL81" s="11" t="e">
        <f t="shared" si="12"/>
        <v>#DIV/0!</v>
      </c>
      <c r="AM81" s="45"/>
    </row>
    <row r="82" spans="1:39">
      <c r="A82" s="45"/>
      <c r="B82">
        <f>+'Ark1'!C1114</f>
        <v>2013</v>
      </c>
      <c r="C82">
        <f>+'Ark1'!I1114</f>
        <v>80</v>
      </c>
      <c r="D82" s="3" t="s">
        <v>7</v>
      </c>
      <c r="E82" s="3" t="s">
        <v>6</v>
      </c>
      <c r="F82">
        <f>+'Ark1'!Q1114</f>
        <v>0</v>
      </c>
      <c r="H82" s="11">
        <f>+'Ark1'!R1114</f>
        <v>0</v>
      </c>
      <c r="J82" s="209">
        <f>+'Ark1'!AG1114</f>
        <v>0</v>
      </c>
      <c r="L82" s="209">
        <f>+'Ark1'!AH1114</f>
        <v>0</v>
      </c>
      <c r="M82" s="209"/>
      <c r="N82" s="453"/>
      <c r="O82" s="453"/>
      <c r="P82" s="453"/>
      <c r="Q82" s="453"/>
      <c r="R82" s="453"/>
      <c r="T82" s="1">
        <f>+'Ark1'!S1114</f>
        <v>0</v>
      </c>
      <c r="V82" s="1">
        <f>+'Ark1'!T1114</f>
        <v>0</v>
      </c>
      <c r="X82" s="93">
        <f>+'Ark1'!U1114</f>
        <v>0</v>
      </c>
      <c r="Z82" s="93">
        <f>+'Ark1'!W1114</f>
        <v>0</v>
      </c>
      <c r="AB82" s="11">
        <f>+'Ark1'!X1114</f>
        <v>0</v>
      </c>
      <c r="AC82" s="11">
        <f>+'Ark1'!Y1114</f>
        <v>0</v>
      </c>
      <c r="AD82" s="11">
        <f>+'Ark1'!Z1114</f>
        <v>0</v>
      </c>
      <c r="AE82" s="93">
        <f>+'Ark1'!AA1114</f>
        <v>0</v>
      </c>
      <c r="AF82" s="1">
        <f>+'Ark1'!AB1114</f>
        <v>0</v>
      </c>
      <c r="AG82" s="1">
        <f>+'Ark1'!AC1114</f>
        <v>0</v>
      </c>
      <c r="AH82" s="11">
        <f>+'Ark1'!AD1114</f>
        <v>0</v>
      </c>
      <c r="AI82" s="11">
        <f>+'Ark1'!AE1114</f>
        <v>0</v>
      </c>
      <c r="AJ82" s="11">
        <f>+'Ark1'!AF1114</f>
        <v>0</v>
      </c>
      <c r="AK82" s="93" t="e">
        <f t="shared" si="13"/>
        <v>#DIV/0!</v>
      </c>
      <c r="AL82" s="11" t="e">
        <f t="shared" si="12"/>
        <v>#DIV/0!</v>
      </c>
      <c r="AM82" s="45"/>
    </row>
    <row r="83" spans="1:39">
      <c r="A83" s="45"/>
      <c r="B83">
        <f>+'Ark1'!C1115</f>
        <v>2013</v>
      </c>
      <c r="C83">
        <f>+'Ark1'!I1115</f>
        <v>81</v>
      </c>
      <c r="D83" s="3" t="s">
        <v>7</v>
      </c>
      <c r="E83" s="3" t="s">
        <v>3</v>
      </c>
      <c r="F83">
        <f>+'Ark1'!Q1115</f>
        <v>0</v>
      </c>
      <c r="H83" s="11">
        <f>+'Ark1'!R1115</f>
        <v>0</v>
      </c>
      <c r="J83" s="209">
        <f>+'Ark1'!AG1115</f>
        <v>0</v>
      </c>
      <c r="L83" s="209">
        <f>+'Ark1'!AH1115</f>
        <v>0</v>
      </c>
      <c r="M83" s="209"/>
      <c r="N83" s="453"/>
      <c r="O83" s="453"/>
      <c r="P83" s="453"/>
      <c r="Q83" s="453"/>
      <c r="R83" s="453"/>
      <c r="T83" s="1">
        <f>+'Ark1'!S1115</f>
        <v>0</v>
      </c>
      <c r="V83" s="1">
        <f>+'Ark1'!T1115</f>
        <v>0</v>
      </c>
      <c r="X83" s="93">
        <f>+'Ark1'!U1115</f>
        <v>0</v>
      </c>
      <c r="Z83" s="93">
        <f>+'Ark1'!W1115</f>
        <v>0</v>
      </c>
      <c r="AB83" s="11">
        <f>+'Ark1'!X1115</f>
        <v>0</v>
      </c>
      <c r="AC83" s="11">
        <f>+'Ark1'!Y1115</f>
        <v>0</v>
      </c>
      <c r="AD83" s="11">
        <f>+'Ark1'!Z1115</f>
        <v>0</v>
      </c>
      <c r="AE83" s="93">
        <f>+'Ark1'!AA1115</f>
        <v>0</v>
      </c>
      <c r="AF83" s="1">
        <f>+'Ark1'!AB1115</f>
        <v>0</v>
      </c>
      <c r="AG83" s="1">
        <f>+'Ark1'!AC1115</f>
        <v>0</v>
      </c>
      <c r="AH83" s="11">
        <f>+'Ark1'!AD1115</f>
        <v>0</v>
      </c>
      <c r="AI83" s="11">
        <f>+'Ark1'!AE1115</f>
        <v>0</v>
      </c>
      <c r="AJ83" s="11">
        <f>+'Ark1'!AF1115</f>
        <v>0</v>
      </c>
      <c r="AK83" s="93" t="e">
        <f t="shared" si="13"/>
        <v>#DIV/0!</v>
      </c>
      <c r="AL83" s="11" t="e">
        <f t="shared" si="12"/>
        <v>#DIV/0!</v>
      </c>
      <c r="AM83" s="45"/>
    </row>
    <row r="84" spans="1:39">
      <c r="A84" s="45"/>
      <c r="B84">
        <f>+'Ark1'!C1116</f>
        <v>2013</v>
      </c>
      <c r="C84">
        <f>+'Ark1'!I1116</f>
        <v>83</v>
      </c>
      <c r="D84" s="3" t="s">
        <v>7</v>
      </c>
      <c r="E84" s="3" t="s">
        <v>443</v>
      </c>
      <c r="F84">
        <f>+'Ark1'!Q1116</f>
        <v>0</v>
      </c>
      <c r="H84" s="11">
        <f>+'Ark1'!R1116</f>
        <v>0</v>
      </c>
      <c r="J84" s="209">
        <f>+'Ark1'!AG1116</f>
        <v>0</v>
      </c>
      <c r="L84" s="209">
        <f>+'Ark1'!AH1116</f>
        <v>0</v>
      </c>
      <c r="M84" s="209"/>
      <c r="N84" s="453"/>
      <c r="O84" s="453"/>
      <c r="P84" s="453"/>
      <c r="Q84" s="453"/>
      <c r="R84" s="453"/>
      <c r="T84" s="1">
        <f>+'Ark1'!S1116</f>
        <v>0</v>
      </c>
      <c r="V84" s="1">
        <f>+'Ark1'!T1116</f>
        <v>0</v>
      </c>
      <c r="X84" s="93">
        <f>+'Ark1'!U1116</f>
        <v>0</v>
      </c>
      <c r="Z84" s="93">
        <f>+'Ark1'!W1116</f>
        <v>0</v>
      </c>
      <c r="AB84" s="11">
        <f>+'Ark1'!X1116</f>
        <v>0</v>
      </c>
      <c r="AC84" s="11">
        <f>+'Ark1'!Y1116</f>
        <v>0</v>
      </c>
      <c r="AD84" s="11">
        <f>+'Ark1'!Z1116</f>
        <v>0</v>
      </c>
      <c r="AE84" s="93">
        <f>+'Ark1'!AA1116</f>
        <v>0</v>
      </c>
      <c r="AF84" s="1">
        <f>+'Ark1'!AB1116</f>
        <v>0</v>
      </c>
      <c r="AG84" s="1">
        <f>+'Ark1'!AC1116</f>
        <v>0</v>
      </c>
      <c r="AH84" s="11">
        <f>+'Ark1'!AD1116</f>
        <v>0</v>
      </c>
      <c r="AI84" s="11">
        <f>+'Ark1'!AE1116</f>
        <v>0</v>
      </c>
      <c r="AJ84" s="11">
        <f>+'Ark1'!AF1116</f>
        <v>0</v>
      </c>
      <c r="AK84" s="93" t="e">
        <f t="shared" si="13"/>
        <v>#DIV/0!</v>
      </c>
      <c r="AL84" s="11" t="e">
        <f t="shared" si="12"/>
        <v>#DIV/0!</v>
      </c>
      <c r="AM84" s="45"/>
    </row>
    <row r="85" spans="1:39">
      <c r="A85" s="45"/>
      <c r="B85" s="52">
        <f>+'Ark1'!C1117</f>
        <v>2012</v>
      </c>
      <c r="C85" s="52">
        <f>+'Ark1'!I1117</f>
        <v>6</v>
      </c>
      <c r="D85" s="53" t="s">
        <v>82</v>
      </c>
      <c r="E85" s="53" t="s">
        <v>442</v>
      </c>
      <c r="F85" s="52">
        <f>+'Ark1'!Q1117</f>
        <v>0</v>
      </c>
      <c r="G85" s="52"/>
      <c r="H85" s="74">
        <f>+'Ark1'!R1117</f>
        <v>0</v>
      </c>
      <c r="I85" s="52"/>
      <c r="J85" s="281">
        <f>+'Ark1'!AG1117</f>
        <v>0</v>
      </c>
      <c r="K85" s="161"/>
      <c r="L85" s="281">
        <f>+'Ark1'!AH1117</f>
        <v>0</v>
      </c>
      <c r="M85" s="281"/>
      <c r="N85" s="452"/>
      <c r="O85" s="452"/>
      <c r="P85" s="452"/>
      <c r="Q85" s="452"/>
      <c r="R85" s="452"/>
      <c r="S85" s="161"/>
      <c r="T85" s="54">
        <f>+'Ark1'!S1117</f>
        <v>0</v>
      </c>
      <c r="U85" s="52"/>
      <c r="V85" s="54">
        <f>+'Ark1'!T1117</f>
        <v>0</v>
      </c>
      <c r="W85" s="52"/>
      <c r="X85" s="161">
        <f>+'Ark1'!U1117</f>
        <v>0</v>
      </c>
      <c r="Y85" s="161"/>
      <c r="Z85" s="161">
        <f>+'Ark1'!W1117</f>
        <v>0</v>
      </c>
      <c r="AA85" s="161"/>
      <c r="AB85" s="74">
        <f>+'Ark1'!X1117</f>
        <v>0</v>
      </c>
      <c r="AC85" s="74">
        <f>+'Ark1'!Y1117</f>
        <v>0</v>
      </c>
      <c r="AD85" s="74">
        <f>+'Ark1'!Z1117</f>
        <v>0</v>
      </c>
      <c r="AE85" s="161">
        <f>+'Ark1'!AA1117</f>
        <v>0</v>
      </c>
      <c r="AF85" s="54">
        <f>+'Ark1'!AB1117</f>
        <v>0</v>
      </c>
      <c r="AG85" s="54">
        <f>+'Ark1'!AC1117</f>
        <v>0</v>
      </c>
      <c r="AH85" s="74">
        <f>+'Ark1'!AD1117</f>
        <v>0</v>
      </c>
      <c r="AI85" s="74">
        <f>+'Ark1'!AE1117</f>
        <v>0</v>
      </c>
      <c r="AJ85" s="74">
        <f>+'Ark1'!AF1117</f>
        <v>0</v>
      </c>
      <c r="AK85" s="161" t="e">
        <f t="shared" si="13"/>
        <v>#DIV/0!</v>
      </c>
      <c r="AL85" s="74" t="e">
        <f t="shared" si="12"/>
        <v>#DIV/0!</v>
      </c>
      <c r="AM85" s="45"/>
    </row>
    <row r="86" spans="1:39">
      <c r="A86" s="45"/>
      <c r="B86" s="52">
        <f>+'Ark1'!C1118</f>
        <v>2012</v>
      </c>
      <c r="C86" s="52">
        <f>+'Ark1'!I1118</f>
        <v>24</v>
      </c>
      <c r="D86" s="53" t="s">
        <v>82</v>
      </c>
      <c r="E86" s="53" t="s">
        <v>115</v>
      </c>
      <c r="F86" s="52">
        <f>+'Ark1'!Q1118</f>
        <v>0</v>
      </c>
      <c r="G86" s="52"/>
      <c r="H86" s="74">
        <f>+'Ark1'!R1118</f>
        <v>0</v>
      </c>
      <c r="I86" s="52"/>
      <c r="J86" s="281">
        <f>+'Ark1'!AG1118</f>
        <v>0</v>
      </c>
      <c r="K86" s="161"/>
      <c r="L86" s="281">
        <f>+'Ark1'!AH1118</f>
        <v>0</v>
      </c>
      <c r="M86" s="281"/>
      <c r="N86" s="452"/>
      <c r="O86" s="452"/>
      <c r="P86" s="452"/>
      <c r="Q86" s="452"/>
      <c r="R86" s="452"/>
      <c r="S86" s="161"/>
      <c r="T86" s="54">
        <f>+'Ark1'!S1118</f>
        <v>0</v>
      </c>
      <c r="U86" s="52"/>
      <c r="V86" s="54">
        <f>+'Ark1'!T1118</f>
        <v>0</v>
      </c>
      <c r="W86" s="52"/>
      <c r="X86" s="161">
        <f>+'Ark1'!U1118</f>
        <v>0</v>
      </c>
      <c r="Y86" s="161"/>
      <c r="Z86" s="161">
        <f>+'Ark1'!W1118</f>
        <v>0</v>
      </c>
      <c r="AA86" s="161"/>
      <c r="AB86" s="74">
        <f>+'Ark1'!X1118</f>
        <v>0</v>
      </c>
      <c r="AC86" s="74">
        <f>+'Ark1'!Y1118</f>
        <v>0</v>
      </c>
      <c r="AD86" s="74">
        <f>+'Ark1'!Z1118</f>
        <v>0</v>
      </c>
      <c r="AE86" s="161">
        <f>+'Ark1'!AA1118</f>
        <v>0</v>
      </c>
      <c r="AF86" s="54">
        <f>+'Ark1'!AB1118</f>
        <v>0</v>
      </c>
      <c r="AG86" s="54">
        <f>+'Ark1'!AC1118</f>
        <v>0</v>
      </c>
      <c r="AH86" s="74">
        <f>+'Ark1'!AD1118</f>
        <v>0</v>
      </c>
      <c r="AI86" s="74">
        <f>+'Ark1'!AE1118</f>
        <v>0</v>
      </c>
      <c r="AJ86" s="74">
        <f>+'Ark1'!AF1118</f>
        <v>0</v>
      </c>
      <c r="AK86" s="161" t="e">
        <f t="shared" si="13"/>
        <v>#DIV/0!</v>
      </c>
      <c r="AL86" s="74" t="e">
        <f t="shared" si="12"/>
        <v>#DIV/0!</v>
      </c>
      <c r="AM86" s="45"/>
    </row>
    <row r="87" spans="1:39">
      <c r="A87" s="45"/>
      <c r="B87" s="52">
        <f>+'Ark1'!C1119</f>
        <v>2012</v>
      </c>
      <c r="C87" s="52">
        <f>+'Ark1'!I1119</f>
        <v>49</v>
      </c>
      <c r="D87" s="53" t="s">
        <v>82</v>
      </c>
      <c r="E87" s="53" t="s">
        <v>116</v>
      </c>
      <c r="F87" s="52">
        <f>+'Ark1'!Q1119</f>
        <v>0</v>
      </c>
      <c r="G87" s="52"/>
      <c r="H87" s="74">
        <f>+'Ark1'!R1119</f>
        <v>0</v>
      </c>
      <c r="I87" s="52"/>
      <c r="J87" s="281">
        <f>+'Ark1'!AG1119</f>
        <v>0</v>
      </c>
      <c r="K87" s="161"/>
      <c r="L87" s="281">
        <f>+'Ark1'!AH1119</f>
        <v>0</v>
      </c>
      <c r="M87" s="281"/>
      <c r="N87" s="452"/>
      <c r="O87" s="452"/>
      <c r="P87" s="452"/>
      <c r="Q87" s="452"/>
      <c r="R87" s="452"/>
      <c r="S87" s="161"/>
      <c r="T87" s="54">
        <f>+'Ark1'!S1119</f>
        <v>0</v>
      </c>
      <c r="U87" s="52"/>
      <c r="V87" s="54">
        <f>+'Ark1'!T1119</f>
        <v>0</v>
      </c>
      <c r="W87" s="52"/>
      <c r="X87" s="161">
        <f>+'Ark1'!U1119</f>
        <v>0</v>
      </c>
      <c r="Y87" s="161"/>
      <c r="Z87" s="161">
        <f>+'Ark1'!W1119</f>
        <v>0</v>
      </c>
      <c r="AA87" s="161"/>
      <c r="AB87" s="74">
        <f>+'Ark1'!X1119</f>
        <v>0</v>
      </c>
      <c r="AC87" s="74">
        <f>+'Ark1'!Y1119</f>
        <v>0</v>
      </c>
      <c r="AD87" s="74">
        <f>+'Ark1'!Z1119</f>
        <v>0</v>
      </c>
      <c r="AE87" s="161">
        <f>+'Ark1'!AA1119</f>
        <v>0</v>
      </c>
      <c r="AF87" s="54">
        <f>+'Ark1'!AB1119</f>
        <v>0</v>
      </c>
      <c r="AG87" s="54">
        <f>+'Ark1'!AC1119</f>
        <v>0</v>
      </c>
      <c r="AH87" s="74">
        <f>+'Ark1'!AD1119</f>
        <v>0</v>
      </c>
      <c r="AI87" s="74">
        <f>+'Ark1'!AE1119</f>
        <v>0</v>
      </c>
      <c r="AJ87" s="74">
        <f>+'Ark1'!AF1119</f>
        <v>0</v>
      </c>
      <c r="AK87" s="161" t="e">
        <f t="shared" si="13"/>
        <v>#DIV/0!</v>
      </c>
      <c r="AL87" s="74" t="e">
        <f t="shared" si="12"/>
        <v>#DIV/0!</v>
      </c>
      <c r="AM87" s="45"/>
    </row>
    <row r="88" spans="1:39">
      <c r="A88" s="45"/>
      <c r="B88" s="52">
        <f>+'Ark1'!C1120</f>
        <v>2012</v>
      </c>
      <c r="C88" s="52">
        <f>+'Ark1'!I1120</f>
        <v>80</v>
      </c>
      <c r="D88" s="53" t="s">
        <v>7</v>
      </c>
      <c r="E88" s="53" t="s">
        <v>6</v>
      </c>
      <c r="F88" s="52">
        <f>+'Ark1'!Q1120</f>
        <v>0</v>
      </c>
      <c r="G88" s="52"/>
      <c r="H88" s="74">
        <f>+'Ark1'!R1120</f>
        <v>0</v>
      </c>
      <c r="I88" s="52"/>
      <c r="J88" s="281">
        <f>+'Ark1'!AG1120</f>
        <v>0</v>
      </c>
      <c r="K88" s="161"/>
      <c r="L88" s="281">
        <f>+'Ark1'!AH1120</f>
        <v>0</v>
      </c>
      <c r="M88" s="281"/>
      <c r="N88" s="452"/>
      <c r="O88" s="452"/>
      <c r="P88" s="452"/>
      <c r="Q88" s="452"/>
      <c r="R88" s="452"/>
      <c r="S88" s="161"/>
      <c r="T88" s="54">
        <f>+'Ark1'!S1120</f>
        <v>0</v>
      </c>
      <c r="U88" s="52"/>
      <c r="V88" s="54">
        <f>+'Ark1'!T1120</f>
        <v>0</v>
      </c>
      <c r="W88" s="52"/>
      <c r="X88" s="161">
        <f>+'Ark1'!U1120</f>
        <v>0</v>
      </c>
      <c r="Y88" s="161"/>
      <c r="Z88" s="161">
        <f>+'Ark1'!W1120</f>
        <v>0</v>
      </c>
      <c r="AA88" s="161"/>
      <c r="AB88" s="74">
        <f>+'Ark1'!X1120</f>
        <v>0</v>
      </c>
      <c r="AC88" s="74">
        <f>+'Ark1'!Y1120</f>
        <v>0</v>
      </c>
      <c r="AD88" s="74">
        <f>+'Ark1'!Z1120</f>
        <v>0</v>
      </c>
      <c r="AE88" s="161">
        <f>+'Ark1'!AA1120</f>
        <v>0</v>
      </c>
      <c r="AF88" s="54">
        <f>+'Ark1'!AB1120</f>
        <v>0</v>
      </c>
      <c r="AG88" s="54">
        <f>+'Ark1'!AC1120</f>
        <v>0</v>
      </c>
      <c r="AH88" s="74">
        <f>+'Ark1'!AD1120</f>
        <v>0</v>
      </c>
      <c r="AI88" s="74">
        <f>+'Ark1'!AE1120</f>
        <v>0</v>
      </c>
      <c r="AJ88" s="74">
        <f>+'Ark1'!AF1120</f>
        <v>0</v>
      </c>
      <c r="AK88" s="161" t="e">
        <f t="shared" si="13"/>
        <v>#DIV/0!</v>
      </c>
      <c r="AL88" s="74" t="e">
        <f t="shared" si="12"/>
        <v>#DIV/0!</v>
      </c>
      <c r="AM88" s="45"/>
    </row>
    <row r="89" spans="1:39">
      <c r="A89" s="45"/>
      <c r="B89" s="52">
        <f>+'Ark1'!C1121</f>
        <v>2012</v>
      </c>
      <c r="C89" s="52">
        <f>+'Ark1'!I1121</f>
        <v>81</v>
      </c>
      <c r="D89" s="53" t="s">
        <v>7</v>
      </c>
      <c r="E89" s="53" t="s">
        <v>3</v>
      </c>
      <c r="F89" s="52">
        <f>+'Ark1'!Q1121</f>
        <v>0</v>
      </c>
      <c r="G89" s="52"/>
      <c r="H89" s="74">
        <f>+'Ark1'!R1121</f>
        <v>0</v>
      </c>
      <c r="I89" s="52"/>
      <c r="J89" s="281">
        <f>+'Ark1'!AG1121</f>
        <v>0</v>
      </c>
      <c r="K89" s="161"/>
      <c r="L89" s="281">
        <f>+'Ark1'!AH1121</f>
        <v>0</v>
      </c>
      <c r="M89" s="281"/>
      <c r="N89" s="452"/>
      <c r="O89" s="452"/>
      <c r="P89" s="452"/>
      <c r="Q89" s="452"/>
      <c r="R89" s="452"/>
      <c r="S89" s="161"/>
      <c r="T89" s="54">
        <f>+'Ark1'!S1121</f>
        <v>0</v>
      </c>
      <c r="U89" s="52"/>
      <c r="V89" s="54">
        <f>+'Ark1'!T1121</f>
        <v>0</v>
      </c>
      <c r="W89" s="52"/>
      <c r="X89" s="161">
        <f>+'Ark1'!U1121</f>
        <v>0</v>
      </c>
      <c r="Y89" s="161"/>
      <c r="Z89" s="161">
        <f>+'Ark1'!W1121</f>
        <v>0</v>
      </c>
      <c r="AA89" s="161"/>
      <c r="AB89" s="74">
        <f>+'Ark1'!X1121</f>
        <v>0</v>
      </c>
      <c r="AC89" s="74">
        <f>+'Ark1'!Y1121</f>
        <v>0</v>
      </c>
      <c r="AD89" s="74">
        <f>+'Ark1'!Z1121</f>
        <v>0</v>
      </c>
      <c r="AE89" s="161">
        <f>+'Ark1'!AA1121</f>
        <v>0</v>
      </c>
      <c r="AF89" s="54">
        <f>+'Ark1'!AB1121</f>
        <v>0</v>
      </c>
      <c r="AG89" s="54">
        <f>+'Ark1'!AC1121</f>
        <v>0</v>
      </c>
      <c r="AH89" s="74">
        <f>+'Ark1'!AD1121</f>
        <v>0</v>
      </c>
      <c r="AI89" s="74">
        <f>+'Ark1'!AE1121</f>
        <v>0</v>
      </c>
      <c r="AJ89" s="74">
        <f>+'Ark1'!AF1121</f>
        <v>0</v>
      </c>
      <c r="AK89" s="161" t="e">
        <f t="shared" si="13"/>
        <v>#DIV/0!</v>
      </c>
      <c r="AL89" s="74" t="e">
        <f t="shared" ref="AL89:AL120" si="14">+H89/F89</f>
        <v>#DIV/0!</v>
      </c>
      <c r="AM89" s="45"/>
    </row>
    <row r="90" spans="1:39">
      <c r="A90" s="45"/>
      <c r="B90" s="52">
        <f>+'Ark1'!C1122</f>
        <v>2012</v>
      </c>
      <c r="C90" s="52">
        <f>+'Ark1'!I1122</f>
        <v>83</v>
      </c>
      <c r="D90" s="53" t="s">
        <v>7</v>
      </c>
      <c r="E90" s="53" t="s">
        <v>443</v>
      </c>
      <c r="F90" s="52">
        <f>+'Ark1'!Q1122</f>
        <v>0</v>
      </c>
      <c r="G90" s="52"/>
      <c r="H90" s="74">
        <f>+'Ark1'!R1122</f>
        <v>0</v>
      </c>
      <c r="I90" s="52"/>
      <c r="J90" s="281">
        <f>+'Ark1'!AG1122</f>
        <v>0</v>
      </c>
      <c r="K90" s="161"/>
      <c r="L90" s="281">
        <f>+'Ark1'!AH1122</f>
        <v>0</v>
      </c>
      <c r="M90" s="281"/>
      <c r="N90" s="452"/>
      <c r="O90" s="452"/>
      <c r="P90" s="452"/>
      <c r="Q90" s="452"/>
      <c r="R90" s="452"/>
      <c r="S90" s="161"/>
      <c r="T90" s="54">
        <f>+'Ark1'!S1122</f>
        <v>0</v>
      </c>
      <c r="U90" s="52"/>
      <c r="V90" s="54">
        <f>+'Ark1'!T1122</f>
        <v>0</v>
      </c>
      <c r="W90" s="52"/>
      <c r="X90" s="161">
        <f>+'Ark1'!U1122</f>
        <v>0</v>
      </c>
      <c r="Y90" s="161"/>
      <c r="Z90" s="161">
        <f>+'Ark1'!W1122</f>
        <v>0</v>
      </c>
      <c r="AA90" s="161"/>
      <c r="AB90" s="74">
        <f>+'Ark1'!X1122</f>
        <v>0</v>
      </c>
      <c r="AC90" s="74">
        <f>+'Ark1'!Y1122</f>
        <v>0</v>
      </c>
      <c r="AD90" s="74">
        <f>+'Ark1'!Z1122</f>
        <v>0</v>
      </c>
      <c r="AE90" s="161">
        <f>+'Ark1'!AA1122</f>
        <v>0</v>
      </c>
      <c r="AF90" s="54">
        <f>+'Ark1'!AB1122</f>
        <v>0</v>
      </c>
      <c r="AG90" s="54">
        <f>+'Ark1'!AC1122</f>
        <v>0</v>
      </c>
      <c r="AH90" s="74">
        <f>+'Ark1'!AD1122</f>
        <v>0</v>
      </c>
      <c r="AI90" s="74">
        <f>+'Ark1'!AE1122</f>
        <v>0</v>
      </c>
      <c r="AJ90" s="74">
        <f>+'Ark1'!AF1122</f>
        <v>0</v>
      </c>
      <c r="AK90" s="161" t="e">
        <f t="shared" si="13"/>
        <v>#DIV/0!</v>
      </c>
      <c r="AL90" s="74" t="e">
        <f t="shared" si="14"/>
        <v>#DIV/0!</v>
      </c>
      <c r="AM90" s="45"/>
    </row>
    <row r="91" spans="1:39">
      <c r="A91" s="45"/>
      <c r="B91">
        <f>+'Ark1'!C1123</f>
        <v>2011</v>
      </c>
      <c r="C91">
        <f>+'Ark1'!I1123</f>
        <v>6</v>
      </c>
      <c r="D91" s="3" t="s">
        <v>82</v>
      </c>
      <c r="E91" s="3" t="s">
        <v>442</v>
      </c>
      <c r="F91">
        <f>+'Ark1'!Q1123</f>
        <v>0</v>
      </c>
      <c r="H91" s="11">
        <f>+'Ark1'!R1123</f>
        <v>0</v>
      </c>
      <c r="J91" s="209">
        <f>+'Ark1'!AG1123</f>
        <v>0</v>
      </c>
      <c r="L91" s="209">
        <f>+'Ark1'!AH1123</f>
        <v>0</v>
      </c>
      <c r="M91" s="209"/>
      <c r="N91" s="453"/>
      <c r="O91" s="453"/>
      <c r="P91" s="453"/>
      <c r="Q91" s="453"/>
      <c r="R91" s="453"/>
      <c r="T91" s="1">
        <f>+'Ark1'!S1123</f>
        <v>0</v>
      </c>
      <c r="V91" s="1">
        <f>+'Ark1'!T1123</f>
        <v>0</v>
      </c>
      <c r="X91" s="93">
        <f>+'Ark1'!U1123</f>
        <v>0</v>
      </c>
      <c r="Z91" s="93">
        <f>+'Ark1'!W1123</f>
        <v>0</v>
      </c>
      <c r="AB91" s="11">
        <f>+'Ark1'!X1123</f>
        <v>0</v>
      </c>
      <c r="AC91" s="11">
        <f>+'Ark1'!Y1123</f>
        <v>0</v>
      </c>
      <c r="AD91" s="11">
        <f>+'Ark1'!Z1123</f>
        <v>0</v>
      </c>
      <c r="AE91" s="93">
        <f>+'Ark1'!AA1123</f>
        <v>0</v>
      </c>
      <c r="AF91" s="1">
        <f>+'Ark1'!AB1123</f>
        <v>0</v>
      </c>
      <c r="AG91" s="1">
        <f>+'Ark1'!AC1123</f>
        <v>0</v>
      </c>
      <c r="AH91" s="11">
        <f>+'Ark1'!AD1123</f>
        <v>0</v>
      </c>
      <c r="AI91" s="11">
        <f>+'Ark1'!AE1123</f>
        <v>0</v>
      </c>
      <c r="AJ91" s="11">
        <f>+'Ark1'!AF1123</f>
        <v>0</v>
      </c>
      <c r="AK91" s="93" t="e">
        <f t="shared" si="13"/>
        <v>#DIV/0!</v>
      </c>
      <c r="AL91" s="11" t="e">
        <f t="shared" si="14"/>
        <v>#DIV/0!</v>
      </c>
      <c r="AM91" s="45"/>
    </row>
    <row r="92" spans="1:39">
      <c r="A92" s="45"/>
      <c r="B92">
        <f>+'Ark1'!C1124</f>
        <v>2011</v>
      </c>
      <c r="C92">
        <f>+'Ark1'!I1124</f>
        <v>24</v>
      </c>
      <c r="D92" s="3" t="s">
        <v>82</v>
      </c>
      <c r="E92" s="3" t="s">
        <v>115</v>
      </c>
      <c r="F92">
        <f>+'Ark1'!Q1124</f>
        <v>0</v>
      </c>
      <c r="H92" s="11">
        <f>+'Ark1'!R1124</f>
        <v>0</v>
      </c>
      <c r="J92" s="209">
        <f>+'Ark1'!AG1124</f>
        <v>0</v>
      </c>
      <c r="L92" s="209">
        <f>+'Ark1'!AH1124</f>
        <v>0</v>
      </c>
      <c r="M92" s="209"/>
      <c r="N92" s="453"/>
      <c r="O92" s="453"/>
      <c r="P92" s="453"/>
      <c r="Q92" s="453"/>
      <c r="R92" s="453"/>
      <c r="T92" s="1">
        <f>+'Ark1'!S1124</f>
        <v>0</v>
      </c>
      <c r="V92" s="1">
        <f>+'Ark1'!T1124</f>
        <v>0</v>
      </c>
      <c r="X92" s="93">
        <f>+'Ark1'!U1124</f>
        <v>0</v>
      </c>
      <c r="Z92" s="93">
        <f>+'Ark1'!W1124</f>
        <v>0</v>
      </c>
      <c r="AB92" s="11">
        <f>+'Ark1'!X1124</f>
        <v>0</v>
      </c>
      <c r="AC92" s="11">
        <f>+'Ark1'!Y1124</f>
        <v>0</v>
      </c>
      <c r="AD92" s="11">
        <f>+'Ark1'!Z1124</f>
        <v>0</v>
      </c>
      <c r="AE92" s="93">
        <f>+'Ark1'!AA1124</f>
        <v>0</v>
      </c>
      <c r="AF92" s="1">
        <f>+'Ark1'!AB1124</f>
        <v>0</v>
      </c>
      <c r="AG92" s="1">
        <f>+'Ark1'!AC1124</f>
        <v>0</v>
      </c>
      <c r="AH92" s="11">
        <f>+'Ark1'!AD1124</f>
        <v>0</v>
      </c>
      <c r="AI92" s="11">
        <f>+'Ark1'!AE1124</f>
        <v>0</v>
      </c>
      <c r="AJ92" s="11">
        <f>+'Ark1'!AF1124</f>
        <v>0</v>
      </c>
      <c r="AK92" s="93" t="e">
        <f t="shared" si="13"/>
        <v>#DIV/0!</v>
      </c>
      <c r="AL92" s="11" t="e">
        <f t="shared" si="14"/>
        <v>#DIV/0!</v>
      </c>
      <c r="AM92" s="45"/>
    </row>
    <row r="93" spans="1:39">
      <c r="A93" s="45"/>
      <c r="B93">
        <f>+'Ark1'!C1125</f>
        <v>2011</v>
      </c>
      <c r="C93">
        <f>+'Ark1'!I1125</f>
        <v>49</v>
      </c>
      <c r="D93" s="3" t="s">
        <v>82</v>
      </c>
      <c r="E93" s="3" t="s">
        <v>116</v>
      </c>
      <c r="F93">
        <f>+'Ark1'!Q1125</f>
        <v>0</v>
      </c>
      <c r="H93" s="11">
        <f>+'Ark1'!R1125</f>
        <v>0</v>
      </c>
      <c r="J93" s="209">
        <f>+'Ark1'!AG1125</f>
        <v>0</v>
      </c>
      <c r="L93" s="209">
        <f>+'Ark1'!AH1125</f>
        <v>0</v>
      </c>
      <c r="M93" s="209"/>
      <c r="N93" s="453"/>
      <c r="O93" s="453"/>
      <c r="P93" s="453"/>
      <c r="Q93" s="453"/>
      <c r="R93" s="453"/>
      <c r="T93" s="1">
        <f>+'Ark1'!S1125</f>
        <v>0</v>
      </c>
      <c r="V93" s="1">
        <f>+'Ark1'!T1125</f>
        <v>0</v>
      </c>
      <c r="X93" s="93">
        <f>+'Ark1'!U1125</f>
        <v>0</v>
      </c>
      <c r="Z93" s="93">
        <f>+'Ark1'!W1125</f>
        <v>0</v>
      </c>
      <c r="AB93" s="11">
        <f>+'Ark1'!X1125</f>
        <v>0</v>
      </c>
      <c r="AC93" s="11">
        <f>+'Ark1'!Y1125</f>
        <v>0</v>
      </c>
      <c r="AD93" s="11">
        <f>+'Ark1'!Z1125</f>
        <v>0</v>
      </c>
      <c r="AE93" s="93">
        <f>+'Ark1'!AA1125</f>
        <v>0</v>
      </c>
      <c r="AF93" s="1">
        <f>+'Ark1'!AB1125</f>
        <v>0</v>
      </c>
      <c r="AG93" s="1">
        <f>+'Ark1'!AC1125</f>
        <v>0</v>
      </c>
      <c r="AH93" s="11">
        <f>+'Ark1'!AD1125</f>
        <v>0</v>
      </c>
      <c r="AI93" s="11">
        <f>+'Ark1'!AE1125</f>
        <v>0</v>
      </c>
      <c r="AJ93" s="11">
        <f>+'Ark1'!AF1125</f>
        <v>0</v>
      </c>
      <c r="AK93" s="93" t="e">
        <f t="shared" si="13"/>
        <v>#DIV/0!</v>
      </c>
      <c r="AL93" s="11" t="e">
        <f t="shared" si="14"/>
        <v>#DIV/0!</v>
      </c>
      <c r="AM93" s="45"/>
    </row>
    <row r="94" spans="1:39">
      <c r="A94" s="45"/>
      <c r="B94">
        <f>+'Ark1'!C1126</f>
        <v>2011</v>
      </c>
      <c r="C94">
        <f>+'Ark1'!I1126</f>
        <v>80</v>
      </c>
      <c r="D94" s="3" t="s">
        <v>7</v>
      </c>
      <c r="E94" s="3" t="s">
        <v>6</v>
      </c>
      <c r="F94">
        <f>+'Ark1'!Q1126</f>
        <v>0</v>
      </c>
      <c r="H94" s="11">
        <f>+'Ark1'!R1126</f>
        <v>0</v>
      </c>
      <c r="J94" s="209">
        <f>+'Ark1'!AG1126</f>
        <v>0</v>
      </c>
      <c r="L94" s="209">
        <f>+'Ark1'!AH1126</f>
        <v>0</v>
      </c>
      <c r="M94" s="209"/>
      <c r="N94" s="453"/>
      <c r="O94" s="453"/>
      <c r="P94" s="453"/>
      <c r="Q94" s="453"/>
      <c r="R94" s="453"/>
      <c r="T94" s="1">
        <f>+'Ark1'!S1126</f>
        <v>0</v>
      </c>
      <c r="V94" s="1">
        <f>+'Ark1'!T1126</f>
        <v>0</v>
      </c>
      <c r="X94" s="93">
        <f>+'Ark1'!U1126</f>
        <v>0</v>
      </c>
      <c r="Z94" s="93">
        <f>+'Ark1'!W1126</f>
        <v>0</v>
      </c>
      <c r="AB94" s="11">
        <f>+'Ark1'!X1126</f>
        <v>0</v>
      </c>
      <c r="AC94" s="11">
        <f>+'Ark1'!Y1126</f>
        <v>0</v>
      </c>
      <c r="AD94" s="11">
        <f>+'Ark1'!Z1126</f>
        <v>0</v>
      </c>
      <c r="AE94" s="93">
        <f>+'Ark1'!AA1126</f>
        <v>0</v>
      </c>
      <c r="AF94" s="1">
        <f>+'Ark1'!AB1126</f>
        <v>0</v>
      </c>
      <c r="AG94" s="1">
        <f>+'Ark1'!AC1126</f>
        <v>0</v>
      </c>
      <c r="AH94" s="11">
        <f>+'Ark1'!AD1126</f>
        <v>0</v>
      </c>
      <c r="AI94" s="11">
        <f>+'Ark1'!AE1126</f>
        <v>0</v>
      </c>
      <c r="AJ94" s="11">
        <f>+'Ark1'!AF1126</f>
        <v>0</v>
      </c>
      <c r="AK94" s="93" t="e">
        <f t="shared" si="13"/>
        <v>#DIV/0!</v>
      </c>
      <c r="AL94" s="11" t="e">
        <f t="shared" si="14"/>
        <v>#DIV/0!</v>
      </c>
      <c r="AM94" s="45"/>
    </row>
    <row r="95" spans="1:39">
      <c r="A95" s="45"/>
      <c r="B95">
        <f>+'Ark1'!C1127</f>
        <v>2011</v>
      </c>
      <c r="C95">
        <f>+'Ark1'!I1127</f>
        <v>81</v>
      </c>
      <c r="D95" s="3" t="s">
        <v>7</v>
      </c>
      <c r="E95" s="3" t="s">
        <v>3</v>
      </c>
      <c r="F95">
        <f>+'Ark1'!Q1127</f>
        <v>0</v>
      </c>
      <c r="H95" s="11">
        <f>+'Ark1'!R1127</f>
        <v>0</v>
      </c>
      <c r="J95" s="209">
        <f>+'Ark1'!AG1127</f>
        <v>0</v>
      </c>
      <c r="L95" s="209">
        <f>+'Ark1'!AH1127</f>
        <v>0</v>
      </c>
      <c r="M95" s="209"/>
      <c r="N95" s="453"/>
      <c r="O95" s="453"/>
      <c r="P95" s="453"/>
      <c r="Q95" s="453"/>
      <c r="R95" s="453"/>
      <c r="T95" s="1">
        <f>+'Ark1'!S1127</f>
        <v>0</v>
      </c>
      <c r="V95" s="1">
        <f>+'Ark1'!T1127</f>
        <v>0</v>
      </c>
      <c r="X95" s="93">
        <f>+'Ark1'!U1127</f>
        <v>0</v>
      </c>
      <c r="Z95" s="93">
        <f>+'Ark1'!W1127</f>
        <v>0</v>
      </c>
      <c r="AB95" s="11">
        <f>+'Ark1'!X1127</f>
        <v>0</v>
      </c>
      <c r="AC95" s="11">
        <f>+'Ark1'!Y1127</f>
        <v>0</v>
      </c>
      <c r="AD95" s="11">
        <f>+'Ark1'!Z1127</f>
        <v>0</v>
      </c>
      <c r="AE95" s="93">
        <f>+'Ark1'!AA1127</f>
        <v>0</v>
      </c>
      <c r="AF95" s="1">
        <f>+'Ark1'!AB1127</f>
        <v>0</v>
      </c>
      <c r="AG95" s="1">
        <f>+'Ark1'!AC1127</f>
        <v>0</v>
      </c>
      <c r="AH95" s="11">
        <f>+'Ark1'!AD1127</f>
        <v>0</v>
      </c>
      <c r="AI95" s="11">
        <f>+'Ark1'!AE1127</f>
        <v>0</v>
      </c>
      <c r="AJ95" s="11">
        <f>+'Ark1'!AF1127</f>
        <v>0</v>
      </c>
      <c r="AK95" s="93" t="e">
        <f t="shared" si="13"/>
        <v>#DIV/0!</v>
      </c>
      <c r="AL95" s="11" t="e">
        <f t="shared" si="14"/>
        <v>#DIV/0!</v>
      </c>
      <c r="AM95" s="45"/>
    </row>
    <row r="96" spans="1:39">
      <c r="A96" s="45"/>
      <c r="B96">
        <f>+'Ark1'!C1128</f>
        <v>2011</v>
      </c>
      <c r="C96">
        <f>+'Ark1'!I1128</f>
        <v>83</v>
      </c>
      <c r="D96" s="3" t="s">
        <v>7</v>
      </c>
      <c r="E96" s="3" t="s">
        <v>443</v>
      </c>
      <c r="F96">
        <f>+'Ark1'!Q1128</f>
        <v>0</v>
      </c>
      <c r="H96" s="11">
        <f>+'Ark1'!R1128</f>
        <v>0</v>
      </c>
      <c r="J96" s="209">
        <f>+'Ark1'!AG1128</f>
        <v>0</v>
      </c>
      <c r="L96" s="209">
        <f>+'Ark1'!AH1128</f>
        <v>0</v>
      </c>
      <c r="M96" s="209"/>
      <c r="N96" s="453"/>
      <c r="O96" s="453"/>
      <c r="P96" s="453"/>
      <c r="Q96" s="453"/>
      <c r="R96" s="453"/>
      <c r="T96" s="1">
        <f>+'Ark1'!S1128</f>
        <v>0</v>
      </c>
      <c r="V96" s="1">
        <f>+'Ark1'!T1128</f>
        <v>0</v>
      </c>
      <c r="X96" s="93">
        <f>+'Ark1'!U1128</f>
        <v>0</v>
      </c>
      <c r="Z96" s="93">
        <f>+'Ark1'!W1128</f>
        <v>0</v>
      </c>
      <c r="AB96" s="11">
        <f>+'Ark1'!X1128</f>
        <v>0</v>
      </c>
      <c r="AC96" s="11">
        <f>+'Ark1'!Y1128</f>
        <v>0</v>
      </c>
      <c r="AD96" s="11">
        <f>+'Ark1'!Z1128</f>
        <v>0</v>
      </c>
      <c r="AE96" s="93">
        <f>+'Ark1'!AA1128</f>
        <v>0</v>
      </c>
      <c r="AF96" s="1">
        <f>+'Ark1'!AB1128</f>
        <v>0</v>
      </c>
      <c r="AG96" s="1">
        <f>+'Ark1'!AC1128</f>
        <v>0</v>
      </c>
      <c r="AH96" s="11">
        <f>+'Ark1'!AD1128</f>
        <v>0</v>
      </c>
      <c r="AI96" s="11">
        <f>+'Ark1'!AE1128</f>
        <v>0</v>
      </c>
      <c r="AJ96" s="11">
        <f>+'Ark1'!AF1128</f>
        <v>0</v>
      </c>
      <c r="AK96" s="93" t="e">
        <f t="shared" si="13"/>
        <v>#DIV/0!</v>
      </c>
      <c r="AL96" s="11" t="e">
        <f t="shared" si="14"/>
        <v>#DIV/0!</v>
      </c>
      <c r="AM96" s="45"/>
    </row>
    <row r="97" spans="1:39">
      <c r="A97" s="45"/>
      <c r="B97" s="52">
        <f>+'Ark1'!C1129</f>
        <v>2010</v>
      </c>
      <c r="C97" s="52">
        <f>+'Ark1'!I1129</f>
        <v>6</v>
      </c>
      <c r="D97" s="53" t="s">
        <v>82</v>
      </c>
      <c r="E97" s="53" t="s">
        <v>442</v>
      </c>
      <c r="F97" s="52">
        <f>+'Ark1'!Q1129</f>
        <v>0</v>
      </c>
      <c r="G97" s="52"/>
      <c r="H97" s="74">
        <f>+'Ark1'!R1129</f>
        <v>0</v>
      </c>
      <c r="I97" s="52"/>
      <c r="J97" s="281">
        <f>+'Ark1'!AG1129</f>
        <v>0</v>
      </c>
      <c r="K97" s="161"/>
      <c r="L97" s="281">
        <f>+'Ark1'!AH1129</f>
        <v>0</v>
      </c>
      <c r="M97" s="281"/>
      <c r="N97" s="452"/>
      <c r="O97" s="452"/>
      <c r="P97" s="452"/>
      <c r="Q97" s="452"/>
      <c r="R97" s="452"/>
      <c r="S97" s="161"/>
      <c r="T97" s="54">
        <f>+'Ark1'!S1129</f>
        <v>0</v>
      </c>
      <c r="U97" s="52"/>
      <c r="V97" s="54">
        <f>+'Ark1'!T1129</f>
        <v>0</v>
      </c>
      <c r="W97" s="52"/>
      <c r="X97" s="161">
        <f>+'Ark1'!U1129</f>
        <v>0</v>
      </c>
      <c r="Y97" s="161"/>
      <c r="Z97" s="161">
        <f>+'Ark1'!W1129</f>
        <v>0</v>
      </c>
      <c r="AA97" s="161"/>
      <c r="AB97" s="74">
        <f>+'Ark1'!X1129</f>
        <v>0</v>
      </c>
      <c r="AC97" s="74">
        <f>+'Ark1'!Y1129</f>
        <v>0</v>
      </c>
      <c r="AD97" s="74">
        <f>+'Ark1'!Z1129</f>
        <v>0</v>
      </c>
      <c r="AE97" s="161">
        <f>+'Ark1'!AA1129</f>
        <v>0</v>
      </c>
      <c r="AF97" s="54">
        <f>+'Ark1'!AB1129</f>
        <v>0</v>
      </c>
      <c r="AG97" s="54">
        <f>+'Ark1'!AC1129</f>
        <v>0</v>
      </c>
      <c r="AH97" s="74">
        <f>+'Ark1'!AD1129</f>
        <v>0</v>
      </c>
      <c r="AI97" s="74">
        <f>+'Ark1'!AE1129</f>
        <v>0</v>
      </c>
      <c r="AJ97" s="74">
        <f>+'Ark1'!AF1129</f>
        <v>0</v>
      </c>
      <c r="AK97" s="161" t="e">
        <f t="shared" si="13"/>
        <v>#DIV/0!</v>
      </c>
      <c r="AL97" s="74" t="e">
        <f t="shared" si="14"/>
        <v>#DIV/0!</v>
      </c>
      <c r="AM97" s="45"/>
    </row>
    <row r="98" spans="1:39">
      <c r="A98" s="45"/>
      <c r="B98" s="52">
        <f>+'Ark1'!C1130</f>
        <v>2010</v>
      </c>
      <c r="C98" s="52">
        <f>+'Ark1'!I1130</f>
        <v>24</v>
      </c>
      <c r="D98" s="53" t="s">
        <v>82</v>
      </c>
      <c r="E98" s="53" t="s">
        <v>115</v>
      </c>
      <c r="F98" s="52">
        <f>+'Ark1'!Q1130</f>
        <v>0</v>
      </c>
      <c r="G98" s="52"/>
      <c r="H98" s="74">
        <f>+'Ark1'!R1130</f>
        <v>0</v>
      </c>
      <c r="I98" s="52"/>
      <c r="J98" s="281">
        <f>+'Ark1'!AG1130</f>
        <v>0</v>
      </c>
      <c r="K98" s="161"/>
      <c r="L98" s="281">
        <f>+'Ark1'!AH1130</f>
        <v>0</v>
      </c>
      <c r="M98" s="281"/>
      <c r="N98" s="452"/>
      <c r="O98" s="452"/>
      <c r="P98" s="452"/>
      <c r="Q98" s="452"/>
      <c r="R98" s="452"/>
      <c r="S98" s="161"/>
      <c r="T98" s="54">
        <f>+'Ark1'!S1130</f>
        <v>0</v>
      </c>
      <c r="U98" s="52"/>
      <c r="V98" s="54">
        <f>+'Ark1'!T1130</f>
        <v>0</v>
      </c>
      <c r="W98" s="52"/>
      <c r="X98" s="161">
        <f>+'Ark1'!U1130</f>
        <v>0</v>
      </c>
      <c r="Y98" s="161"/>
      <c r="Z98" s="161">
        <f>+'Ark1'!W1130</f>
        <v>0</v>
      </c>
      <c r="AA98" s="161"/>
      <c r="AB98" s="74">
        <f>+'Ark1'!X1130</f>
        <v>0</v>
      </c>
      <c r="AC98" s="74">
        <f>+'Ark1'!Y1130</f>
        <v>0</v>
      </c>
      <c r="AD98" s="74">
        <f>+'Ark1'!Z1130</f>
        <v>0</v>
      </c>
      <c r="AE98" s="161">
        <f>+'Ark1'!AA1130</f>
        <v>0</v>
      </c>
      <c r="AF98" s="54">
        <f>+'Ark1'!AB1130</f>
        <v>0</v>
      </c>
      <c r="AG98" s="54">
        <f>+'Ark1'!AC1130</f>
        <v>0</v>
      </c>
      <c r="AH98" s="74">
        <f>+'Ark1'!AD1130</f>
        <v>0</v>
      </c>
      <c r="AI98" s="74">
        <f>+'Ark1'!AE1130</f>
        <v>0</v>
      </c>
      <c r="AJ98" s="74">
        <f>+'Ark1'!AF1130</f>
        <v>0</v>
      </c>
      <c r="AK98" s="161" t="e">
        <f t="shared" si="13"/>
        <v>#DIV/0!</v>
      </c>
      <c r="AL98" s="74" t="e">
        <f t="shared" si="14"/>
        <v>#DIV/0!</v>
      </c>
      <c r="AM98" s="45"/>
    </row>
    <row r="99" spans="1:39">
      <c r="A99" s="45"/>
      <c r="B99" s="52">
        <f>+'Ark1'!C1131</f>
        <v>2010</v>
      </c>
      <c r="C99" s="52">
        <f>+'Ark1'!I1131</f>
        <v>49</v>
      </c>
      <c r="D99" s="53" t="s">
        <v>82</v>
      </c>
      <c r="E99" s="53" t="s">
        <v>116</v>
      </c>
      <c r="F99" s="52">
        <f>+'Ark1'!Q1131</f>
        <v>0</v>
      </c>
      <c r="G99" s="52"/>
      <c r="H99" s="74">
        <f>+'Ark1'!R1131</f>
        <v>0</v>
      </c>
      <c r="I99" s="52"/>
      <c r="J99" s="281">
        <f>+'Ark1'!AG1131</f>
        <v>0</v>
      </c>
      <c r="K99" s="161"/>
      <c r="L99" s="281">
        <f>+'Ark1'!AH1131</f>
        <v>0</v>
      </c>
      <c r="M99" s="281"/>
      <c r="N99" s="452"/>
      <c r="O99" s="452"/>
      <c r="P99" s="452"/>
      <c r="Q99" s="452"/>
      <c r="R99" s="452"/>
      <c r="S99" s="161"/>
      <c r="T99" s="54">
        <f>+'Ark1'!S1131</f>
        <v>0</v>
      </c>
      <c r="U99" s="52"/>
      <c r="V99" s="54">
        <f>+'Ark1'!T1131</f>
        <v>0</v>
      </c>
      <c r="W99" s="52"/>
      <c r="X99" s="161">
        <f>+'Ark1'!U1131</f>
        <v>0</v>
      </c>
      <c r="Y99" s="161"/>
      <c r="Z99" s="161">
        <f>+'Ark1'!W1131</f>
        <v>0</v>
      </c>
      <c r="AA99" s="161"/>
      <c r="AB99" s="74">
        <f>+'Ark1'!X1131</f>
        <v>0</v>
      </c>
      <c r="AC99" s="74">
        <f>+'Ark1'!Y1131</f>
        <v>0</v>
      </c>
      <c r="AD99" s="74">
        <f>+'Ark1'!Z1131</f>
        <v>0</v>
      </c>
      <c r="AE99" s="161">
        <f>+'Ark1'!AA1131</f>
        <v>0</v>
      </c>
      <c r="AF99" s="54">
        <f>+'Ark1'!AB1131</f>
        <v>0</v>
      </c>
      <c r="AG99" s="54">
        <f>+'Ark1'!AC1131</f>
        <v>0</v>
      </c>
      <c r="AH99" s="74">
        <f>+'Ark1'!AD1131</f>
        <v>0</v>
      </c>
      <c r="AI99" s="74">
        <f>+'Ark1'!AE1131</f>
        <v>0</v>
      </c>
      <c r="AJ99" s="74">
        <f>+'Ark1'!AF1131</f>
        <v>0</v>
      </c>
      <c r="AK99" s="161" t="e">
        <f t="shared" si="13"/>
        <v>#DIV/0!</v>
      </c>
      <c r="AL99" s="74" t="e">
        <f t="shared" si="14"/>
        <v>#DIV/0!</v>
      </c>
      <c r="AM99" s="45"/>
    </row>
    <row r="100" spans="1:39">
      <c r="A100" s="45"/>
      <c r="B100" s="52">
        <f>+'Ark1'!C1132</f>
        <v>2010</v>
      </c>
      <c r="C100" s="52">
        <f>+'Ark1'!I1132</f>
        <v>80</v>
      </c>
      <c r="D100" s="53" t="s">
        <v>7</v>
      </c>
      <c r="E100" s="53" t="s">
        <v>6</v>
      </c>
      <c r="F100" s="52">
        <f>+'Ark1'!Q1132</f>
        <v>0</v>
      </c>
      <c r="G100" s="52"/>
      <c r="H100" s="74">
        <f>+'Ark1'!R1132</f>
        <v>0</v>
      </c>
      <c r="I100" s="52"/>
      <c r="J100" s="281">
        <f>+'Ark1'!AG1132</f>
        <v>0</v>
      </c>
      <c r="K100" s="161"/>
      <c r="L100" s="281">
        <f>+'Ark1'!AH1132</f>
        <v>0</v>
      </c>
      <c r="M100" s="281"/>
      <c r="N100" s="452"/>
      <c r="O100" s="452"/>
      <c r="P100" s="452"/>
      <c r="Q100" s="452"/>
      <c r="R100" s="452"/>
      <c r="S100" s="161"/>
      <c r="T100" s="54">
        <f>+'Ark1'!S1132</f>
        <v>0</v>
      </c>
      <c r="U100" s="52"/>
      <c r="V100" s="54">
        <f>+'Ark1'!T1132</f>
        <v>0</v>
      </c>
      <c r="W100" s="52"/>
      <c r="X100" s="161">
        <f>+'Ark1'!U1132</f>
        <v>0</v>
      </c>
      <c r="Y100" s="161"/>
      <c r="Z100" s="161">
        <f>+'Ark1'!W1132</f>
        <v>0</v>
      </c>
      <c r="AA100" s="161"/>
      <c r="AB100" s="74">
        <f>+'Ark1'!X1132</f>
        <v>0</v>
      </c>
      <c r="AC100" s="74">
        <f>+'Ark1'!Y1132</f>
        <v>0</v>
      </c>
      <c r="AD100" s="74">
        <f>+'Ark1'!Z1132</f>
        <v>0</v>
      </c>
      <c r="AE100" s="161">
        <f>+'Ark1'!AA1132</f>
        <v>0</v>
      </c>
      <c r="AF100" s="54">
        <f>+'Ark1'!AB1132</f>
        <v>0</v>
      </c>
      <c r="AG100" s="54">
        <f>+'Ark1'!AC1132</f>
        <v>0</v>
      </c>
      <c r="AH100" s="74">
        <f>+'Ark1'!AD1132</f>
        <v>0</v>
      </c>
      <c r="AI100" s="74">
        <f>+'Ark1'!AE1132</f>
        <v>0</v>
      </c>
      <c r="AJ100" s="74">
        <f>+'Ark1'!AF1132</f>
        <v>0</v>
      </c>
      <c r="AK100" s="161" t="e">
        <f t="shared" si="13"/>
        <v>#DIV/0!</v>
      </c>
      <c r="AL100" s="74" t="e">
        <f t="shared" si="14"/>
        <v>#DIV/0!</v>
      </c>
      <c r="AM100" s="45"/>
    </row>
    <row r="101" spans="1:39">
      <c r="A101" s="45"/>
      <c r="B101" s="52">
        <f>+'Ark1'!C1133</f>
        <v>2010</v>
      </c>
      <c r="C101" s="52">
        <f>+'Ark1'!I1133</f>
        <v>81</v>
      </c>
      <c r="D101" s="53" t="s">
        <v>7</v>
      </c>
      <c r="E101" s="53" t="s">
        <v>3</v>
      </c>
      <c r="F101" s="52">
        <f>+'Ark1'!Q1133</f>
        <v>0</v>
      </c>
      <c r="G101" s="52"/>
      <c r="H101" s="74">
        <f>+'Ark1'!R1133</f>
        <v>0</v>
      </c>
      <c r="I101" s="52"/>
      <c r="J101" s="281">
        <f>+'Ark1'!AG1133</f>
        <v>0</v>
      </c>
      <c r="K101" s="161"/>
      <c r="L101" s="281">
        <f>+'Ark1'!AH1133</f>
        <v>0</v>
      </c>
      <c r="M101" s="281"/>
      <c r="N101" s="452"/>
      <c r="O101" s="452"/>
      <c r="P101" s="452"/>
      <c r="Q101" s="452"/>
      <c r="R101" s="452"/>
      <c r="S101" s="161"/>
      <c r="T101" s="54">
        <f>+'Ark1'!S1133</f>
        <v>0</v>
      </c>
      <c r="U101" s="52"/>
      <c r="V101" s="54">
        <f>+'Ark1'!T1133</f>
        <v>0</v>
      </c>
      <c r="W101" s="52"/>
      <c r="X101" s="161">
        <f>+'Ark1'!U1133</f>
        <v>0</v>
      </c>
      <c r="Y101" s="161"/>
      <c r="Z101" s="161">
        <f>+'Ark1'!W1133</f>
        <v>0</v>
      </c>
      <c r="AA101" s="161"/>
      <c r="AB101" s="74">
        <f>+'Ark1'!X1133</f>
        <v>0</v>
      </c>
      <c r="AC101" s="74">
        <f>+'Ark1'!Y1133</f>
        <v>0</v>
      </c>
      <c r="AD101" s="74">
        <f>+'Ark1'!Z1133</f>
        <v>0</v>
      </c>
      <c r="AE101" s="161">
        <f>+'Ark1'!AA1133</f>
        <v>0</v>
      </c>
      <c r="AF101" s="54">
        <f>+'Ark1'!AB1133</f>
        <v>0</v>
      </c>
      <c r="AG101" s="54">
        <f>+'Ark1'!AC1133</f>
        <v>0</v>
      </c>
      <c r="AH101" s="74">
        <f>+'Ark1'!AD1133</f>
        <v>0</v>
      </c>
      <c r="AI101" s="74">
        <f>+'Ark1'!AE1133</f>
        <v>0</v>
      </c>
      <c r="AJ101" s="74">
        <f>+'Ark1'!AF1133</f>
        <v>0</v>
      </c>
      <c r="AK101" s="161" t="e">
        <f t="shared" si="13"/>
        <v>#DIV/0!</v>
      </c>
      <c r="AL101" s="74" t="e">
        <f t="shared" si="14"/>
        <v>#DIV/0!</v>
      </c>
      <c r="AM101" s="45"/>
    </row>
    <row r="102" spans="1:39">
      <c r="A102" s="45"/>
      <c r="B102" s="52">
        <f>+'Ark1'!C1134</f>
        <v>2010</v>
      </c>
      <c r="C102" s="52">
        <f>+'Ark1'!I1134</f>
        <v>83</v>
      </c>
      <c r="D102" s="53" t="s">
        <v>7</v>
      </c>
      <c r="E102" s="53" t="s">
        <v>443</v>
      </c>
      <c r="F102" s="52">
        <f>+'Ark1'!Q1134</f>
        <v>0</v>
      </c>
      <c r="G102" s="52"/>
      <c r="H102" s="74">
        <f>+'Ark1'!R1134</f>
        <v>0</v>
      </c>
      <c r="I102" s="52"/>
      <c r="J102" s="281">
        <f>+'Ark1'!AG1134</f>
        <v>0</v>
      </c>
      <c r="K102" s="161"/>
      <c r="L102" s="281">
        <f>+'Ark1'!AH1134</f>
        <v>0</v>
      </c>
      <c r="M102" s="281"/>
      <c r="N102" s="452"/>
      <c r="O102" s="452"/>
      <c r="P102" s="452"/>
      <c r="Q102" s="452"/>
      <c r="R102" s="452"/>
      <c r="S102" s="161"/>
      <c r="T102" s="54">
        <f>+'Ark1'!S1134</f>
        <v>0</v>
      </c>
      <c r="U102" s="52"/>
      <c r="V102" s="54">
        <f>+'Ark1'!T1134</f>
        <v>0</v>
      </c>
      <c r="W102" s="52"/>
      <c r="X102" s="161">
        <f>+'Ark1'!U1134</f>
        <v>0</v>
      </c>
      <c r="Y102" s="161"/>
      <c r="Z102" s="161">
        <f>+'Ark1'!W1134</f>
        <v>0</v>
      </c>
      <c r="AA102" s="161"/>
      <c r="AB102" s="74">
        <f>+'Ark1'!X1134</f>
        <v>0</v>
      </c>
      <c r="AC102" s="74">
        <f>+'Ark1'!Y1134</f>
        <v>0</v>
      </c>
      <c r="AD102" s="74">
        <f>+'Ark1'!Z1134</f>
        <v>0</v>
      </c>
      <c r="AE102" s="161">
        <f>+'Ark1'!AA1134</f>
        <v>0</v>
      </c>
      <c r="AF102" s="54">
        <f>+'Ark1'!AB1134</f>
        <v>0</v>
      </c>
      <c r="AG102" s="54">
        <f>+'Ark1'!AC1134</f>
        <v>0</v>
      </c>
      <c r="AH102" s="74">
        <f>+'Ark1'!AD1134</f>
        <v>0</v>
      </c>
      <c r="AI102" s="74">
        <f>+'Ark1'!AE1134</f>
        <v>0</v>
      </c>
      <c r="AJ102" s="74">
        <f>+'Ark1'!AF1134</f>
        <v>0</v>
      </c>
      <c r="AK102" s="161" t="e">
        <f t="shared" si="13"/>
        <v>#DIV/0!</v>
      </c>
      <c r="AL102" s="74" t="e">
        <f t="shared" si="14"/>
        <v>#DIV/0!</v>
      </c>
      <c r="AM102" s="45"/>
    </row>
    <row r="103" spans="1:39">
      <c r="A103" s="45"/>
      <c r="B103">
        <f>+'Ark1'!C1135</f>
        <v>2009</v>
      </c>
      <c r="C103">
        <f>+'Ark1'!I1135</f>
        <v>6</v>
      </c>
      <c r="D103" s="3" t="s">
        <v>82</v>
      </c>
      <c r="E103" s="3" t="s">
        <v>442</v>
      </c>
      <c r="F103">
        <f>+'Ark1'!Q1135</f>
        <v>0</v>
      </c>
      <c r="H103" s="11">
        <f>+'Ark1'!R1135</f>
        <v>0</v>
      </c>
      <c r="J103" s="209">
        <f>+'Ark1'!AG1135</f>
        <v>0</v>
      </c>
      <c r="L103" s="209">
        <f>+'Ark1'!AH1135</f>
        <v>0</v>
      </c>
      <c r="M103" s="209"/>
      <c r="N103" s="453"/>
      <c r="O103" s="453"/>
      <c r="P103" s="453"/>
      <c r="Q103" s="453"/>
      <c r="R103" s="453"/>
      <c r="T103" s="1">
        <f>+'Ark1'!S1135</f>
        <v>0</v>
      </c>
      <c r="V103" s="1">
        <f>+'Ark1'!T1135</f>
        <v>0</v>
      </c>
      <c r="X103" s="93">
        <f>+'Ark1'!U1135</f>
        <v>0</v>
      </c>
      <c r="Z103" s="93">
        <f>+'Ark1'!W1135</f>
        <v>0</v>
      </c>
      <c r="AB103" s="11">
        <f>+'Ark1'!X1135</f>
        <v>0</v>
      </c>
      <c r="AC103" s="11">
        <f>+'Ark1'!Y1135</f>
        <v>0</v>
      </c>
      <c r="AD103" s="11">
        <f>+'Ark1'!Z1135</f>
        <v>0</v>
      </c>
      <c r="AE103" s="93">
        <f>+'Ark1'!AA1135</f>
        <v>0</v>
      </c>
      <c r="AF103" s="1">
        <f>+'Ark1'!AB1135</f>
        <v>0</v>
      </c>
      <c r="AG103" s="1">
        <f>+'Ark1'!AC1135</f>
        <v>0</v>
      </c>
      <c r="AH103" s="11">
        <f>+'Ark1'!AD1135</f>
        <v>0</v>
      </c>
      <c r="AI103" s="11">
        <f>+'Ark1'!AE1135</f>
        <v>0</v>
      </c>
      <c r="AJ103" s="11">
        <f>+'Ark1'!AF1135</f>
        <v>0</v>
      </c>
      <c r="AK103" s="93" t="e">
        <f t="shared" si="13"/>
        <v>#DIV/0!</v>
      </c>
      <c r="AL103" s="11" t="e">
        <f t="shared" si="14"/>
        <v>#DIV/0!</v>
      </c>
      <c r="AM103" s="45"/>
    </row>
    <row r="104" spans="1:39">
      <c r="A104" s="45"/>
      <c r="B104">
        <f>+'Ark1'!C1136</f>
        <v>2009</v>
      </c>
      <c r="C104">
        <f>+'Ark1'!I1136</f>
        <v>24</v>
      </c>
      <c r="D104" s="3" t="s">
        <v>82</v>
      </c>
      <c r="E104" s="3" t="s">
        <v>115</v>
      </c>
      <c r="F104">
        <f>+'Ark1'!Q1136</f>
        <v>0</v>
      </c>
      <c r="H104" s="11">
        <f>+'Ark1'!R1136</f>
        <v>0</v>
      </c>
      <c r="J104" s="209">
        <f>+'Ark1'!AG1136</f>
        <v>0</v>
      </c>
      <c r="L104" s="209">
        <f>+'Ark1'!AH1136</f>
        <v>0</v>
      </c>
      <c r="M104" s="209"/>
      <c r="N104" s="453"/>
      <c r="O104" s="453"/>
      <c r="P104" s="453"/>
      <c r="Q104" s="453"/>
      <c r="R104" s="453"/>
      <c r="T104" s="1">
        <f>+'Ark1'!S1136</f>
        <v>0</v>
      </c>
      <c r="V104" s="1">
        <f>+'Ark1'!T1136</f>
        <v>0</v>
      </c>
      <c r="X104" s="93">
        <f>+'Ark1'!U1136</f>
        <v>0</v>
      </c>
      <c r="Z104" s="93">
        <f>+'Ark1'!W1136</f>
        <v>0</v>
      </c>
      <c r="AB104" s="11">
        <f>+'Ark1'!X1136</f>
        <v>0</v>
      </c>
      <c r="AC104" s="11">
        <f>+'Ark1'!Y1136</f>
        <v>0</v>
      </c>
      <c r="AD104" s="11">
        <f>+'Ark1'!Z1136</f>
        <v>0</v>
      </c>
      <c r="AE104" s="93">
        <f>+'Ark1'!AA1136</f>
        <v>0</v>
      </c>
      <c r="AF104" s="1">
        <f>+'Ark1'!AB1136</f>
        <v>0</v>
      </c>
      <c r="AG104" s="1">
        <f>+'Ark1'!AC1136</f>
        <v>0</v>
      </c>
      <c r="AH104" s="11">
        <f>+'Ark1'!AD1136</f>
        <v>0</v>
      </c>
      <c r="AI104" s="11">
        <f>+'Ark1'!AE1136</f>
        <v>0</v>
      </c>
      <c r="AJ104" s="11">
        <f>+'Ark1'!AF1136</f>
        <v>0</v>
      </c>
      <c r="AK104" s="93" t="e">
        <f t="shared" si="13"/>
        <v>#DIV/0!</v>
      </c>
      <c r="AL104" s="11" t="e">
        <f t="shared" si="14"/>
        <v>#DIV/0!</v>
      </c>
      <c r="AM104" s="45"/>
    </row>
    <row r="105" spans="1:39">
      <c r="A105" s="45"/>
      <c r="B105">
        <f>+'Ark1'!C1137</f>
        <v>2009</v>
      </c>
      <c r="C105">
        <f>+'Ark1'!I1137</f>
        <v>49</v>
      </c>
      <c r="D105" s="3" t="s">
        <v>82</v>
      </c>
      <c r="E105" s="3" t="s">
        <v>116</v>
      </c>
      <c r="F105">
        <f>+'Ark1'!Q1137</f>
        <v>0</v>
      </c>
      <c r="H105" s="11">
        <f>+'Ark1'!R1137</f>
        <v>0</v>
      </c>
      <c r="J105" s="209">
        <f>+'Ark1'!AG1137</f>
        <v>0</v>
      </c>
      <c r="L105" s="209">
        <f>+'Ark1'!AH1137</f>
        <v>0</v>
      </c>
      <c r="M105" s="209"/>
      <c r="N105" s="453"/>
      <c r="O105" s="453"/>
      <c r="P105" s="453"/>
      <c r="Q105" s="453"/>
      <c r="R105" s="453"/>
      <c r="T105" s="1">
        <f>+'Ark1'!S1137</f>
        <v>0</v>
      </c>
      <c r="V105" s="1">
        <f>+'Ark1'!T1137</f>
        <v>0</v>
      </c>
      <c r="X105" s="93">
        <f>+'Ark1'!U1137</f>
        <v>0</v>
      </c>
      <c r="Z105" s="93">
        <f>+'Ark1'!W1137</f>
        <v>0</v>
      </c>
      <c r="AB105" s="11">
        <f>+'Ark1'!X1137</f>
        <v>0</v>
      </c>
      <c r="AC105" s="11">
        <f>+'Ark1'!Y1137</f>
        <v>0</v>
      </c>
      <c r="AD105" s="11">
        <f>+'Ark1'!Z1137</f>
        <v>0</v>
      </c>
      <c r="AE105" s="93">
        <f>+'Ark1'!AA1137</f>
        <v>0</v>
      </c>
      <c r="AF105" s="1">
        <f>+'Ark1'!AB1137</f>
        <v>0</v>
      </c>
      <c r="AG105" s="1">
        <f>+'Ark1'!AC1137</f>
        <v>0</v>
      </c>
      <c r="AH105" s="11">
        <f>+'Ark1'!AD1137</f>
        <v>0</v>
      </c>
      <c r="AI105" s="11">
        <f>+'Ark1'!AE1137</f>
        <v>0</v>
      </c>
      <c r="AJ105" s="11">
        <f>+'Ark1'!AF1137</f>
        <v>0</v>
      </c>
      <c r="AK105" s="93" t="e">
        <f t="shared" si="13"/>
        <v>#DIV/0!</v>
      </c>
      <c r="AL105" s="11" t="e">
        <f t="shared" si="14"/>
        <v>#DIV/0!</v>
      </c>
      <c r="AM105" s="45"/>
    </row>
    <row r="106" spans="1:39">
      <c r="A106" s="45"/>
      <c r="B106">
        <f>+'Ark1'!C1138</f>
        <v>2009</v>
      </c>
      <c r="C106">
        <f>+'Ark1'!I1138</f>
        <v>80</v>
      </c>
      <c r="D106" s="3" t="s">
        <v>7</v>
      </c>
      <c r="E106" s="3" t="s">
        <v>6</v>
      </c>
      <c r="F106">
        <f>+'Ark1'!Q1138</f>
        <v>0</v>
      </c>
      <c r="H106" s="11">
        <f>+'Ark1'!R1138</f>
        <v>0</v>
      </c>
      <c r="J106" s="209">
        <f>+'Ark1'!AG1138</f>
        <v>0</v>
      </c>
      <c r="L106" s="209">
        <f>+'Ark1'!AH1138</f>
        <v>0</v>
      </c>
      <c r="M106" s="209"/>
      <c r="N106" s="453"/>
      <c r="O106" s="453"/>
      <c r="P106" s="453"/>
      <c r="Q106" s="453"/>
      <c r="R106" s="453"/>
      <c r="T106" s="1">
        <f>+'Ark1'!S1138</f>
        <v>0</v>
      </c>
      <c r="V106" s="1">
        <f>+'Ark1'!T1138</f>
        <v>0</v>
      </c>
      <c r="X106" s="93">
        <f>+'Ark1'!U1138</f>
        <v>0</v>
      </c>
      <c r="Z106" s="93">
        <f>+'Ark1'!W1138</f>
        <v>0</v>
      </c>
      <c r="AB106" s="11">
        <f>+'Ark1'!X1138</f>
        <v>0</v>
      </c>
      <c r="AC106" s="11">
        <f>+'Ark1'!Y1138</f>
        <v>0</v>
      </c>
      <c r="AD106" s="11">
        <f>+'Ark1'!Z1138</f>
        <v>0</v>
      </c>
      <c r="AE106" s="93">
        <f>+'Ark1'!AA1138</f>
        <v>0</v>
      </c>
      <c r="AF106" s="1">
        <f>+'Ark1'!AB1138</f>
        <v>0</v>
      </c>
      <c r="AG106" s="1">
        <f>+'Ark1'!AC1138</f>
        <v>0</v>
      </c>
      <c r="AH106" s="11">
        <f>+'Ark1'!AD1138</f>
        <v>0</v>
      </c>
      <c r="AI106" s="11">
        <f>+'Ark1'!AE1138</f>
        <v>0</v>
      </c>
      <c r="AJ106" s="11">
        <f>+'Ark1'!AF1138</f>
        <v>0</v>
      </c>
      <c r="AK106" s="93" t="e">
        <f t="shared" si="13"/>
        <v>#DIV/0!</v>
      </c>
      <c r="AL106" s="11" t="e">
        <f t="shared" si="14"/>
        <v>#DIV/0!</v>
      </c>
      <c r="AM106" s="45"/>
    </row>
    <row r="107" spans="1:39">
      <c r="A107" s="45"/>
      <c r="B107">
        <f>+'Ark1'!C1139</f>
        <v>2009</v>
      </c>
      <c r="C107">
        <f>+'Ark1'!I1139</f>
        <v>81</v>
      </c>
      <c r="D107" s="3" t="s">
        <v>7</v>
      </c>
      <c r="E107" s="3" t="s">
        <v>3</v>
      </c>
      <c r="F107">
        <f>+'Ark1'!Q1139</f>
        <v>0</v>
      </c>
      <c r="H107" s="11">
        <f>+'Ark1'!R1139</f>
        <v>0</v>
      </c>
      <c r="J107" s="209">
        <f>+'Ark1'!AG1139</f>
        <v>0</v>
      </c>
      <c r="L107" s="209">
        <f>+'Ark1'!AH1139</f>
        <v>0</v>
      </c>
      <c r="M107" s="209"/>
      <c r="N107" s="453"/>
      <c r="O107" s="453"/>
      <c r="P107" s="453"/>
      <c r="Q107" s="453"/>
      <c r="R107" s="453"/>
      <c r="T107" s="1">
        <f>+'Ark1'!S1139</f>
        <v>0</v>
      </c>
      <c r="V107" s="1">
        <f>+'Ark1'!T1139</f>
        <v>0</v>
      </c>
      <c r="X107" s="93">
        <f>+'Ark1'!U1139</f>
        <v>0</v>
      </c>
      <c r="Z107" s="93">
        <f>+'Ark1'!W1139</f>
        <v>0</v>
      </c>
      <c r="AB107" s="11">
        <f>+'Ark1'!X1139</f>
        <v>0</v>
      </c>
      <c r="AC107" s="11">
        <f>+'Ark1'!Y1139</f>
        <v>0</v>
      </c>
      <c r="AD107" s="11">
        <f>+'Ark1'!Z1139</f>
        <v>0</v>
      </c>
      <c r="AE107" s="93">
        <f>+'Ark1'!AA1139</f>
        <v>0</v>
      </c>
      <c r="AF107" s="1">
        <f>+'Ark1'!AB1139</f>
        <v>0</v>
      </c>
      <c r="AG107" s="1">
        <f>+'Ark1'!AC1139</f>
        <v>0</v>
      </c>
      <c r="AH107" s="11">
        <f>+'Ark1'!AD1139</f>
        <v>0</v>
      </c>
      <c r="AI107" s="11">
        <f>+'Ark1'!AE1139</f>
        <v>0</v>
      </c>
      <c r="AJ107" s="11">
        <f>+'Ark1'!AF1139</f>
        <v>0</v>
      </c>
      <c r="AK107" s="93" t="e">
        <f t="shared" si="13"/>
        <v>#DIV/0!</v>
      </c>
      <c r="AL107" s="11" t="e">
        <f t="shared" si="14"/>
        <v>#DIV/0!</v>
      </c>
      <c r="AM107" s="45"/>
    </row>
    <row r="108" spans="1:39">
      <c r="A108" s="45"/>
      <c r="B108">
        <f>+'Ark1'!C1140</f>
        <v>2009</v>
      </c>
      <c r="C108">
        <f>+'Ark1'!I1140</f>
        <v>83</v>
      </c>
      <c r="D108" s="3" t="s">
        <v>7</v>
      </c>
      <c r="E108" s="3" t="s">
        <v>443</v>
      </c>
      <c r="F108">
        <f>+'Ark1'!Q1140</f>
        <v>0</v>
      </c>
      <c r="H108" s="11">
        <f>+'Ark1'!R1140</f>
        <v>0</v>
      </c>
      <c r="J108" s="209">
        <f>+'Ark1'!AG1140</f>
        <v>0</v>
      </c>
      <c r="L108" s="209">
        <f>+'Ark1'!AH1140</f>
        <v>0</v>
      </c>
      <c r="M108" s="209"/>
      <c r="N108" s="453"/>
      <c r="O108" s="453"/>
      <c r="P108" s="453"/>
      <c r="Q108" s="453"/>
      <c r="R108" s="453"/>
      <c r="T108" s="1">
        <f>+'Ark1'!S1140</f>
        <v>0</v>
      </c>
      <c r="V108" s="1">
        <f>+'Ark1'!T1140</f>
        <v>0</v>
      </c>
      <c r="X108" s="93">
        <f>+'Ark1'!U1140</f>
        <v>0</v>
      </c>
      <c r="Z108" s="93">
        <f>+'Ark1'!W1140</f>
        <v>0</v>
      </c>
      <c r="AB108" s="11">
        <f>+'Ark1'!X1140</f>
        <v>0</v>
      </c>
      <c r="AC108" s="11">
        <f>+'Ark1'!Y1140</f>
        <v>0</v>
      </c>
      <c r="AD108" s="11">
        <f>+'Ark1'!Z1140</f>
        <v>0</v>
      </c>
      <c r="AE108" s="93">
        <f>+'Ark1'!AA1140</f>
        <v>0</v>
      </c>
      <c r="AF108" s="1">
        <f>+'Ark1'!AB1140</f>
        <v>0</v>
      </c>
      <c r="AG108" s="1">
        <f>+'Ark1'!AC1140</f>
        <v>0</v>
      </c>
      <c r="AH108" s="11">
        <f>+'Ark1'!AD1140</f>
        <v>0</v>
      </c>
      <c r="AI108" s="11">
        <f>+'Ark1'!AE1140</f>
        <v>0</v>
      </c>
      <c r="AJ108" s="11">
        <f>+'Ark1'!AF1140</f>
        <v>0</v>
      </c>
      <c r="AK108" s="93" t="e">
        <f t="shared" si="13"/>
        <v>#DIV/0!</v>
      </c>
      <c r="AL108" s="11" t="e">
        <f t="shared" si="14"/>
        <v>#DIV/0!</v>
      </c>
      <c r="AM108" s="45"/>
    </row>
    <row r="109" spans="1:39">
      <c r="A109" s="45"/>
      <c r="B109" s="52">
        <f>+'Ark1'!C1141</f>
        <v>2008</v>
      </c>
      <c r="C109" s="52">
        <f>+'Ark1'!I1141</f>
        <v>6</v>
      </c>
      <c r="D109" s="53" t="s">
        <v>82</v>
      </c>
      <c r="E109" s="53" t="s">
        <v>442</v>
      </c>
      <c r="F109" s="52">
        <f>+'Ark1'!Q1141</f>
        <v>0</v>
      </c>
      <c r="G109" s="52"/>
      <c r="H109" s="74">
        <f>+'Ark1'!R1141</f>
        <v>0</v>
      </c>
      <c r="I109" s="52"/>
      <c r="J109" s="281">
        <f>+'Ark1'!AG1141</f>
        <v>0</v>
      </c>
      <c r="K109" s="161"/>
      <c r="L109" s="281">
        <f>+'Ark1'!AH1141</f>
        <v>0</v>
      </c>
      <c r="M109" s="281"/>
      <c r="N109" s="452"/>
      <c r="O109" s="452"/>
      <c r="P109" s="452"/>
      <c r="Q109" s="452"/>
      <c r="R109" s="452"/>
      <c r="S109" s="161"/>
      <c r="T109" s="54">
        <f>+'Ark1'!S1141</f>
        <v>0</v>
      </c>
      <c r="U109" s="52"/>
      <c r="V109" s="54">
        <f>+'Ark1'!T1141</f>
        <v>0</v>
      </c>
      <c r="W109" s="52"/>
      <c r="X109" s="161">
        <f>+'Ark1'!U1141</f>
        <v>0</v>
      </c>
      <c r="Y109" s="161"/>
      <c r="Z109" s="161">
        <f>+'Ark1'!W1141</f>
        <v>0</v>
      </c>
      <c r="AA109" s="161"/>
      <c r="AB109" s="74">
        <f>+'Ark1'!X1141</f>
        <v>0</v>
      </c>
      <c r="AC109" s="74">
        <f>+'Ark1'!Y1141</f>
        <v>0</v>
      </c>
      <c r="AD109" s="74">
        <f>+'Ark1'!Z1141</f>
        <v>0</v>
      </c>
      <c r="AE109" s="161">
        <f>+'Ark1'!AA1141</f>
        <v>0</v>
      </c>
      <c r="AF109" s="54">
        <f>+'Ark1'!AB1141</f>
        <v>0</v>
      </c>
      <c r="AG109" s="54">
        <f>+'Ark1'!AC1141</f>
        <v>0</v>
      </c>
      <c r="AH109" s="74">
        <f>+'Ark1'!AD1141</f>
        <v>0</v>
      </c>
      <c r="AI109" s="74">
        <f>+'Ark1'!AE1141</f>
        <v>0</v>
      </c>
      <c r="AJ109" s="74">
        <f>+'Ark1'!AF1141</f>
        <v>0</v>
      </c>
      <c r="AK109" s="161" t="e">
        <f t="shared" ref="AK109:AK120" si="15">+X109/T109</f>
        <v>#DIV/0!</v>
      </c>
      <c r="AL109" s="74" t="e">
        <f t="shared" si="14"/>
        <v>#DIV/0!</v>
      </c>
      <c r="AM109" s="45"/>
    </row>
    <row r="110" spans="1:39">
      <c r="A110" s="45"/>
      <c r="B110" s="52">
        <f>+'Ark1'!C1142</f>
        <v>2008</v>
      </c>
      <c r="C110" s="52">
        <f>+'Ark1'!I1142</f>
        <v>24</v>
      </c>
      <c r="D110" s="53" t="s">
        <v>82</v>
      </c>
      <c r="E110" s="53" t="s">
        <v>115</v>
      </c>
      <c r="F110" s="52">
        <f>+'Ark1'!Q1142</f>
        <v>0</v>
      </c>
      <c r="G110" s="52"/>
      <c r="H110" s="74">
        <f>+'Ark1'!R1142</f>
        <v>0</v>
      </c>
      <c r="I110" s="52"/>
      <c r="J110" s="281">
        <f>+'Ark1'!AG1142</f>
        <v>0</v>
      </c>
      <c r="K110" s="161"/>
      <c r="L110" s="281">
        <f>+'Ark1'!AH1142</f>
        <v>0</v>
      </c>
      <c r="M110" s="281"/>
      <c r="N110" s="452"/>
      <c r="O110" s="452"/>
      <c r="P110" s="452"/>
      <c r="Q110" s="452"/>
      <c r="R110" s="452"/>
      <c r="S110" s="161"/>
      <c r="T110" s="54">
        <f>+'Ark1'!S1142</f>
        <v>0</v>
      </c>
      <c r="U110" s="52"/>
      <c r="V110" s="54">
        <f>+'Ark1'!T1142</f>
        <v>0</v>
      </c>
      <c r="W110" s="52"/>
      <c r="X110" s="161">
        <f>+'Ark1'!U1142</f>
        <v>0</v>
      </c>
      <c r="Y110" s="161"/>
      <c r="Z110" s="161">
        <f>+'Ark1'!W1142</f>
        <v>0</v>
      </c>
      <c r="AA110" s="161"/>
      <c r="AB110" s="74">
        <f>+'Ark1'!X1142</f>
        <v>0</v>
      </c>
      <c r="AC110" s="74">
        <f>+'Ark1'!Y1142</f>
        <v>0</v>
      </c>
      <c r="AD110" s="74">
        <f>+'Ark1'!Z1142</f>
        <v>0</v>
      </c>
      <c r="AE110" s="161">
        <f>+'Ark1'!AA1142</f>
        <v>0</v>
      </c>
      <c r="AF110" s="54">
        <f>+'Ark1'!AB1142</f>
        <v>0</v>
      </c>
      <c r="AG110" s="54">
        <f>+'Ark1'!AC1142</f>
        <v>0</v>
      </c>
      <c r="AH110" s="74">
        <f>+'Ark1'!AD1142</f>
        <v>0</v>
      </c>
      <c r="AI110" s="74">
        <f>+'Ark1'!AE1142</f>
        <v>0</v>
      </c>
      <c r="AJ110" s="74">
        <f>+'Ark1'!AF1142</f>
        <v>0</v>
      </c>
      <c r="AK110" s="161" t="e">
        <f t="shared" si="15"/>
        <v>#DIV/0!</v>
      </c>
      <c r="AL110" s="74" t="e">
        <f t="shared" si="14"/>
        <v>#DIV/0!</v>
      </c>
      <c r="AM110" s="45"/>
    </row>
    <row r="111" spans="1:39">
      <c r="A111" s="45"/>
      <c r="B111" s="52">
        <f>+'Ark1'!C1143</f>
        <v>2008</v>
      </c>
      <c r="C111" s="52">
        <f>+'Ark1'!I1143</f>
        <v>49</v>
      </c>
      <c r="D111" s="53" t="s">
        <v>82</v>
      </c>
      <c r="E111" s="53" t="s">
        <v>116</v>
      </c>
      <c r="F111" s="52">
        <f>+'Ark1'!Q1143</f>
        <v>0</v>
      </c>
      <c r="G111" s="52"/>
      <c r="H111" s="74">
        <f>+'Ark1'!R1143</f>
        <v>0</v>
      </c>
      <c r="I111" s="52"/>
      <c r="J111" s="281">
        <f>+'Ark1'!AG1143</f>
        <v>0</v>
      </c>
      <c r="K111" s="161"/>
      <c r="L111" s="281">
        <f>+'Ark1'!AH1143</f>
        <v>0</v>
      </c>
      <c r="M111" s="281"/>
      <c r="N111" s="452"/>
      <c r="O111" s="452"/>
      <c r="P111" s="452"/>
      <c r="Q111" s="452"/>
      <c r="R111" s="452"/>
      <c r="S111" s="161"/>
      <c r="T111" s="54">
        <f>+'Ark1'!S1143</f>
        <v>0</v>
      </c>
      <c r="U111" s="52"/>
      <c r="V111" s="54">
        <f>+'Ark1'!T1143</f>
        <v>0</v>
      </c>
      <c r="W111" s="52"/>
      <c r="X111" s="161">
        <f>+'Ark1'!U1143</f>
        <v>0</v>
      </c>
      <c r="Y111" s="161"/>
      <c r="Z111" s="161">
        <f>+'Ark1'!W1143</f>
        <v>0</v>
      </c>
      <c r="AA111" s="161"/>
      <c r="AB111" s="74">
        <f>+'Ark1'!X1143</f>
        <v>0</v>
      </c>
      <c r="AC111" s="74">
        <f>+'Ark1'!Y1143</f>
        <v>0</v>
      </c>
      <c r="AD111" s="74">
        <f>+'Ark1'!Z1143</f>
        <v>0</v>
      </c>
      <c r="AE111" s="161">
        <f>+'Ark1'!AA1143</f>
        <v>0</v>
      </c>
      <c r="AF111" s="54">
        <f>+'Ark1'!AB1143</f>
        <v>0</v>
      </c>
      <c r="AG111" s="54">
        <f>+'Ark1'!AC1143</f>
        <v>0</v>
      </c>
      <c r="AH111" s="74">
        <f>+'Ark1'!AD1143</f>
        <v>0</v>
      </c>
      <c r="AI111" s="74">
        <f>+'Ark1'!AE1143</f>
        <v>0</v>
      </c>
      <c r="AJ111" s="74">
        <f>+'Ark1'!AF1143</f>
        <v>0</v>
      </c>
      <c r="AK111" s="161" t="e">
        <f t="shared" si="15"/>
        <v>#DIV/0!</v>
      </c>
      <c r="AL111" s="74" t="e">
        <f t="shared" si="14"/>
        <v>#DIV/0!</v>
      </c>
      <c r="AM111" s="45"/>
    </row>
    <row r="112" spans="1:39">
      <c r="A112" s="45"/>
      <c r="B112" s="52">
        <f>+'Ark1'!C1144</f>
        <v>2008</v>
      </c>
      <c r="C112" s="52">
        <f>+'Ark1'!I1144</f>
        <v>80</v>
      </c>
      <c r="D112" s="53" t="s">
        <v>7</v>
      </c>
      <c r="E112" s="53" t="s">
        <v>6</v>
      </c>
      <c r="F112" s="52">
        <f>+'Ark1'!Q1144</f>
        <v>0</v>
      </c>
      <c r="G112" s="52"/>
      <c r="H112" s="74">
        <f>+'Ark1'!R1144</f>
        <v>0</v>
      </c>
      <c r="I112" s="52"/>
      <c r="J112" s="281">
        <f>+'Ark1'!AG1144</f>
        <v>0</v>
      </c>
      <c r="K112" s="161"/>
      <c r="L112" s="281">
        <f>+'Ark1'!AH1144</f>
        <v>0</v>
      </c>
      <c r="M112" s="281"/>
      <c r="N112" s="452"/>
      <c r="O112" s="452"/>
      <c r="P112" s="452"/>
      <c r="Q112" s="452"/>
      <c r="R112" s="452"/>
      <c r="S112" s="161"/>
      <c r="T112" s="54">
        <f>+'Ark1'!S1144</f>
        <v>0</v>
      </c>
      <c r="U112" s="52"/>
      <c r="V112" s="54">
        <f>+'Ark1'!T1144</f>
        <v>0</v>
      </c>
      <c r="W112" s="52"/>
      <c r="X112" s="161">
        <f>+'Ark1'!U1144</f>
        <v>0</v>
      </c>
      <c r="Y112" s="161"/>
      <c r="Z112" s="161">
        <f>+'Ark1'!W1144</f>
        <v>0</v>
      </c>
      <c r="AA112" s="161"/>
      <c r="AB112" s="74">
        <f>+'Ark1'!X1144</f>
        <v>0</v>
      </c>
      <c r="AC112" s="74">
        <f>+'Ark1'!Y1144</f>
        <v>0</v>
      </c>
      <c r="AD112" s="74">
        <f>+'Ark1'!Z1144</f>
        <v>0</v>
      </c>
      <c r="AE112" s="161">
        <f>+'Ark1'!AA1144</f>
        <v>0</v>
      </c>
      <c r="AF112" s="54">
        <f>+'Ark1'!AB1144</f>
        <v>0</v>
      </c>
      <c r="AG112" s="54">
        <f>+'Ark1'!AC1144</f>
        <v>0</v>
      </c>
      <c r="AH112" s="74">
        <f>+'Ark1'!AD1144</f>
        <v>0</v>
      </c>
      <c r="AI112" s="74">
        <f>+'Ark1'!AE1144</f>
        <v>0</v>
      </c>
      <c r="AJ112" s="74">
        <f>+'Ark1'!AF1144</f>
        <v>0</v>
      </c>
      <c r="AK112" s="161" t="e">
        <f t="shared" si="15"/>
        <v>#DIV/0!</v>
      </c>
      <c r="AL112" s="74" t="e">
        <f t="shared" si="14"/>
        <v>#DIV/0!</v>
      </c>
      <c r="AM112" s="45"/>
    </row>
    <row r="113" spans="1:39">
      <c r="A113" s="45"/>
      <c r="B113" s="52">
        <f>+'Ark1'!C1145</f>
        <v>2008</v>
      </c>
      <c r="C113" s="52">
        <f>+'Ark1'!I1145</f>
        <v>81</v>
      </c>
      <c r="D113" s="53" t="s">
        <v>7</v>
      </c>
      <c r="E113" s="53" t="s">
        <v>3</v>
      </c>
      <c r="F113" s="52">
        <f>+'Ark1'!Q1145</f>
        <v>0</v>
      </c>
      <c r="G113" s="52"/>
      <c r="H113" s="74">
        <f>+'Ark1'!R1145</f>
        <v>0</v>
      </c>
      <c r="I113" s="52"/>
      <c r="J113" s="281">
        <f>+'Ark1'!AG1145</f>
        <v>0</v>
      </c>
      <c r="K113" s="161"/>
      <c r="L113" s="281">
        <f>+'Ark1'!AH1145</f>
        <v>0</v>
      </c>
      <c r="M113" s="281"/>
      <c r="N113" s="452"/>
      <c r="O113" s="452"/>
      <c r="P113" s="452"/>
      <c r="Q113" s="452"/>
      <c r="R113" s="452"/>
      <c r="S113" s="161"/>
      <c r="T113" s="54">
        <f>+'Ark1'!S1145</f>
        <v>0</v>
      </c>
      <c r="U113" s="52"/>
      <c r="V113" s="54">
        <f>+'Ark1'!T1145</f>
        <v>0</v>
      </c>
      <c r="W113" s="52"/>
      <c r="X113" s="161">
        <f>+'Ark1'!U1145</f>
        <v>0</v>
      </c>
      <c r="Y113" s="161"/>
      <c r="Z113" s="161">
        <f>+'Ark1'!W1145</f>
        <v>0</v>
      </c>
      <c r="AA113" s="161"/>
      <c r="AB113" s="74">
        <f>+'Ark1'!X1145</f>
        <v>0</v>
      </c>
      <c r="AC113" s="74">
        <f>+'Ark1'!Y1145</f>
        <v>0</v>
      </c>
      <c r="AD113" s="74">
        <f>+'Ark1'!Z1145</f>
        <v>0</v>
      </c>
      <c r="AE113" s="161">
        <f>+'Ark1'!AA1145</f>
        <v>0</v>
      </c>
      <c r="AF113" s="54">
        <f>+'Ark1'!AB1145</f>
        <v>0</v>
      </c>
      <c r="AG113" s="54">
        <f>+'Ark1'!AC1145</f>
        <v>0</v>
      </c>
      <c r="AH113" s="74">
        <f>+'Ark1'!AD1145</f>
        <v>0</v>
      </c>
      <c r="AI113" s="74">
        <f>+'Ark1'!AE1145</f>
        <v>0</v>
      </c>
      <c r="AJ113" s="74">
        <f>+'Ark1'!AF1145</f>
        <v>0</v>
      </c>
      <c r="AK113" s="161" t="e">
        <f t="shared" si="15"/>
        <v>#DIV/0!</v>
      </c>
      <c r="AL113" s="74" t="e">
        <f t="shared" si="14"/>
        <v>#DIV/0!</v>
      </c>
      <c r="AM113" s="45"/>
    </row>
    <row r="114" spans="1:39">
      <c r="A114" s="45"/>
      <c r="B114" s="52">
        <f>+'Ark1'!C1146</f>
        <v>2008</v>
      </c>
      <c r="C114" s="52">
        <f>+'Ark1'!I1146</f>
        <v>83</v>
      </c>
      <c r="D114" s="53" t="s">
        <v>7</v>
      </c>
      <c r="E114" s="53" t="s">
        <v>443</v>
      </c>
      <c r="F114" s="52">
        <f>+'Ark1'!Q1146</f>
        <v>0</v>
      </c>
      <c r="G114" s="52"/>
      <c r="H114" s="74">
        <f>+'Ark1'!R1146</f>
        <v>0</v>
      </c>
      <c r="I114" s="52"/>
      <c r="J114" s="281">
        <f>+'Ark1'!AG1146</f>
        <v>0</v>
      </c>
      <c r="K114" s="161"/>
      <c r="L114" s="281">
        <f>+'Ark1'!AH1146</f>
        <v>0</v>
      </c>
      <c r="M114" s="281"/>
      <c r="N114" s="452"/>
      <c r="O114" s="452"/>
      <c r="P114" s="452"/>
      <c r="Q114" s="452"/>
      <c r="R114" s="452"/>
      <c r="S114" s="161"/>
      <c r="T114" s="54">
        <f>+'Ark1'!S1146</f>
        <v>0</v>
      </c>
      <c r="U114" s="52"/>
      <c r="V114" s="54">
        <f>+'Ark1'!T1146</f>
        <v>0</v>
      </c>
      <c r="W114" s="52"/>
      <c r="X114" s="161">
        <f>+'Ark1'!U1146</f>
        <v>0</v>
      </c>
      <c r="Y114" s="161"/>
      <c r="Z114" s="161">
        <f>+'Ark1'!W1146</f>
        <v>0</v>
      </c>
      <c r="AA114" s="161"/>
      <c r="AB114" s="74">
        <f>+'Ark1'!X1146</f>
        <v>0</v>
      </c>
      <c r="AC114" s="74">
        <f>+'Ark1'!Y1146</f>
        <v>0</v>
      </c>
      <c r="AD114" s="74">
        <f>+'Ark1'!Z1146</f>
        <v>0</v>
      </c>
      <c r="AE114" s="161">
        <f>+'Ark1'!AA1146</f>
        <v>0</v>
      </c>
      <c r="AF114" s="54">
        <f>+'Ark1'!AB1146</f>
        <v>0</v>
      </c>
      <c r="AG114" s="54">
        <f>+'Ark1'!AC1146</f>
        <v>0</v>
      </c>
      <c r="AH114" s="74">
        <f>+'Ark1'!AD1146</f>
        <v>0</v>
      </c>
      <c r="AI114" s="74">
        <f>+'Ark1'!AE1146</f>
        <v>0</v>
      </c>
      <c r="AJ114" s="74">
        <f>+'Ark1'!AF1146</f>
        <v>0</v>
      </c>
      <c r="AK114" s="161" t="e">
        <f t="shared" si="15"/>
        <v>#DIV/0!</v>
      </c>
      <c r="AL114" s="74" t="e">
        <f t="shared" si="14"/>
        <v>#DIV/0!</v>
      </c>
      <c r="AM114" s="45"/>
    </row>
    <row r="115" spans="1:39">
      <c r="A115" s="45"/>
      <c r="B115" s="11">
        <f>+'Ark1'!C1147</f>
        <v>2007</v>
      </c>
      <c r="C115" s="11">
        <f>+'Ark1'!I1147</f>
        <v>6</v>
      </c>
      <c r="D115" s="3" t="s">
        <v>82</v>
      </c>
      <c r="E115" s="3" t="s">
        <v>442</v>
      </c>
      <c r="F115" s="11">
        <f>+'Ark1'!Q1147</f>
        <v>0</v>
      </c>
      <c r="G115" s="11"/>
      <c r="H115" s="11">
        <f>+'Ark1'!R1147</f>
        <v>0</v>
      </c>
      <c r="I115" s="11"/>
      <c r="J115" s="11">
        <f>+'Ark1'!AG1147</f>
        <v>0</v>
      </c>
      <c r="L115" s="11">
        <f>+'Ark1'!AH1147</f>
        <v>0</v>
      </c>
      <c r="T115" s="1">
        <f>+'Ark1'!S1147</f>
        <v>0</v>
      </c>
      <c r="U115" s="11"/>
      <c r="V115" s="1">
        <f>+'Ark1'!T1147</f>
        <v>0</v>
      </c>
      <c r="W115" s="11"/>
      <c r="X115" s="93">
        <f>+'Ark1'!U1147</f>
        <v>0</v>
      </c>
      <c r="Z115" s="93">
        <f>+'Ark1'!W1147</f>
        <v>0</v>
      </c>
      <c r="AB115" s="11">
        <f>+'Ark1'!X1147</f>
        <v>0</v>
      </c>
      <c r="AC115" s="11">
        <f>+'Ark1'!Y1147</f>
        <v>0</v>
      </c>
      <c r="AD115" s="11">
        <f>+'Ark1'!Z1147</f>
        <v>0</v>
      </c>
      <c r="AE115" s="93">
        <f>+'Ark1'!AA1147</f>
        <v>0</v>
      </c>
      <c r="AF115" s="1">
        <f>+'Ark1'!AB1147</f>
        <v>0</v>
      </c>
      <c r="AG115" s="1">
        <f>+'Ark1'!AC1147</f>
        <v>0</v>
      </c>
      <c r="AH115" s="11">
        <f>+'Ark1'!AD1147</f>
        <v>0</v>
      </c>
      <c r="AI115" s="11">
        <f>+'Ark1'!AE1147</f>
        <v>0</v>
      </c>
      <c r="AJ115" s="11">
        <f>+'Ark1'!AF1147</f>
        <v>0</v>
      </c>
      <c r="AK115" s="93" t="e">
        <f t="shared" si="15"/>
        <v>#DIV/0!</v>
      </c>
      <c r="AL115" s="11" t="e">
        <f t="shared" si="14"/>
        <v>#DIV/0!</v>
      </c>
      <c r="AM115" s="45"/>
    </row>
    <row r="116" spans="1:39">
      <c r="A116" s="45"/>
      <c r="B116" s="11">
        <f>+'Ark1'!C1148</f>
        <v>2007</v>
      </c>
      <c r="C116" s="11">
        <f>+'Ark1'!I1148</f>
        <v>24</v>
      </c>
      <c r="D116" s="3" t="s">
        <v>82</v>
      </c>
      <c r="E116" s="3" t="s">
        <v>115</v>
      </c>
      <c r="F116" s="11">
        <f>+'Ark1'!Q1148</f>
        <v>0</v>
      </c>
      <c r="G116" s="11"/>
      <c r="H116" s="11">
        <f>+'Ark1'!R1148</f>
        <v>0</v>
      </c>
      <c r="I116" s="11"/>
      <c r="J116" s="11">
        <f>+'Ark1'!AG1148</f>
        <v>0</v>
      </c>
      <c r="L116" s="11">
        <f>+'Ark1'!AH1148</f>
        <v>0</v>
      </c>
      <c r="T116" s="1">
        <f>+'Ark1'!S1148</f>
        <v>0</v>
      </c>
      <c r="U116" s="11"/>
      <c r="V116" s="1">
        <f>+'Ark1'!T1148</f>
        <v>0</v>
      </c>
      <c r="W116" s="11"/>
      <c r="X116" s="93">
        <f>+'Ark1'!U1148</f>
        <v>0</v>
      </c>
      <c r="Z116" s="93">
        <f>+'Ark1'!W1148</f>
        <v>0</v>
      </c>
      <c r="AB116" s="11">
        <f>+'Ark1'!X1148</f>
        <v>0</v>
      </c>
      <c r="AC116" s="11">
        <f>+'Ark1'!Y1148</f>
        <v>0</v>
      </c>
      <c r="AD116" s="11">
        <f>+'Ark1'!Z1148</f>
        <v>0</v>
      </c>
      <c r="AE116" s="93">
        <f>+'Ark1'!AA1148</f>
        <v>0</v>
      </c>
      <c r="AF116" s="1">
        <f>+'Ark1'!AB1148</f>
        <v>0</v>
      </c>
      <c r="AG116" s="1">
        <f>+'Ark1'!AC1148</f>
        <v>0</v>
      </c>
      <c r="AH116" s="11">
        <f>+'Ark1'!AD1148</f>
        <v>0</v>
      </c>
      <c r="AI116" s="11">
        <f>+'Ark1'!AE1148</f>
        <v>0</v>
      </c>
      <c r="AJ116" s="11">
        <f>+'Ark1'!AF1148</f>
        <v>0</v>
      </c>
      <c r="AK116" s="93" t="e">
        <f t="shared" si="15"/>
        <v>#DIV/0!</v>
      </c>
      <c r="AL116" s="11" t="e">
        <f t="shared" si="14"/>
        <v>#DIV/0!</v>
      </c>
      <c r="AM116" s="45"/>
    </row>
    <row r="117" spans="1:39">
      <c r="A117" s="45"/>
      <c r="B117">
        <f>+'Ark1'!C1149</f>
        <v>2007</v>
      </c>
      <c r="C117">
        <f>+'Ark1'!I1149</f>
        <v>49</v>
      </c>
      <c r="D117" s="3" t="s">
        <v>82</v>
      </c>
      <c r="E117" s="3" t="s">
        <v>116</v>
      </c>
      <c r="F117" s="11">
        <f>+'Ark1'!Q1149</f>
        <v>0</v>
      </c>
      <c r="G117" s="11"/>
      <c r="H117" s="11">
        <f>+'Ark1'!R1149</f>
        <v>0</v>
      </c>
      <c r="I117" s="11"/>
      <c r="J117" s="209">
        <f>+'Ark1'!AG1149</f>
        <v>0</v>
      </c>
      <c r="L117" s="209">
        <f>+'Ark1'!AH1149</f>
        <v>0</v>
      </c>
      <c r="M117" s="209"/>
      <c r="N117" s="453"/>
      <c r="O117" s="453"/>
      <c r="P117" s="453"/>
      <c r="Q117" s="453"/>
      <c r="R117" s="453"/>
      <c r="T117" s="1">
        <f>+'Ark1'!S1149</f>
        <v>0</v>
      </c>
      <c r="U117" s="11"/>
      <c r="V117" s="1">
        <f>+'Ark1'!T1149</f>
        <v>0</v>
      </c>
      <c r="W117" s="11"/>
      <c r="X117" s="93">
        <f>+'Ark1'!U1149</f>
        <v>0</v>
      </c>
      <c r="Z117" s="93">
        <f>+'Ark1'!W1149</f>
        <v>0</v>
      </c>
      <c r="AB117" s="11">
        <f>+'Ark1'!X1149</f>
        <v>0</v>
      </c>
      <c r="AC117" s="11">
        <f>+'Ark1'!Y1149</f>
        <v>0</v>
      </c>
      <c r="AD117" s="11">
        <f>+'Ark1'!Z1149</f>
        <v>0</v>
      </c>
      <c r="AE117" s="93">
        <f>+'Ark1'!AA1149</f>
        <v>0</v>
      </c>
      <c r="AF117" s="1">
        <f>+'Ark1'!AB1149</f>
        <v>0</v>
      </c>
      <c r="AG117" s="1">
        <f>+'Ark1'!AC1149</f>
        <v>0</v>
      </c>
      <c r="AH117" s="11">
        <f>+'Ark1'!AD1149</f>
        <v>0</v>
      </c>
      <c r="AI117" s="11">
        <f>+'Ark1'!AE1149</f>
        <v>0</v>
      </c>
      <c r="AJ117" s="11">
        <f>+'Ark1'!AF1149</f>
        <v>0</v>
      </c>
      <c r="AK117" s="93" t="e">
        <f t="shared" si="15"/>
        <v>#DIV/0!</v>
      </c>
      <c r="AL117" s="11" t="e">
        <f t="shared" si="14"/>
        <v>#DIV/0!</v>
      </c>
      <c r="AM117" s="45"/>
    </row>
    <row r="118" spans="1:39">
      <c r="A118" s="45"/>
      <c r="B118">
        <f>+'Ark1'!C1150</f>
        <v>2007</v>
      </c>
      <c r="C118">
        <f>+'Ark1'!I1150</f>
        <v>80</v>
      </c>
      <c r="D118" s="3" t="s">
        <v>7</v>
      </c>
      <c r="E118" s="3" t="s">
        <v>6</v>
      </c>
      <c r="F118" s="11">
        <f>+'Ark1'!Q1150</f>
        <v>0</v>
      </c>
      <c r="G118" s="11"/>
      <c r="H118" s="11">
        <f>+'Ark1'!R1150</f>
        <v>0</v>
      </c>
      <c r="I118" s="11"/>
      <c r="J118" s="209">
        <f>+'Ark1'!AG1150</f>
        <v>0</v>
      </c>
      <c r="L118" s="209">
        <f>+'Ark1'!AH1150</f>
        <v>0</v>
      </c>
      <c r="M118" s="209"/>
      <c r="N118" s="453"/>
      <c r="O118" s="453"/>
      <c r="P118" s="453"/>
      <c r="Q118" s="453"/>
      <c r="R118" s="453"/>
      <c r="T118" s="1">
        <f>+'Ark1'!S1150</f>
        <v>0</v>
      </c>
      <c r="U118" s="11"/>
      <c r="V118" s="1">
        <f>+'Ark1'!T1150</f>
        <v>0</v>
      </c>
      <c r="W118" s="11"/>
      <c r="X118" s="93">
        <f>+'Ark1'!U1150</f>
        <v>0</v>
      </c>
      <c r="Z118" s="93">
        <f>+'Ark1'!W1150</f>
        <v>0</v>
      </c>
      <c r="AB118" s="11">
        <f>+'Ark1'!X1150</f>
        <v>0</v>
      </c>
      <c r="AC118" s="11">
        <f>+'Ark1'!Y1150</f>
        <v>0</v>
      </c>
      <c r="AD118" s="11">
        <f>+'Ark1'!Z1150</f>
        <v>0</v>
      </c>
      <c r="AE118" s="93">
        <f>+'Ark1'!AA1150</f>
        <v>0</v>
      </c>
      <c r="AF118" s="1">
        <f>+'Ark1'!AB1150</f>
        <v>0</v>
      </c>
      <c r="AG118" s="1">
        <f>+'Ark1'!AC1150</f>
        <v>0</v>
      </c>
      <c r="AH118" s="11">
        <f>+'Ark1'!AD1150</f>
        <v>0</v>
      </c>
      <c r="AI118" s="11">
        <f>+'Ark1'!AE1150</f>
        <v>0</v>
      </c>
      <c r="AJ118" s="11">
        <f>+'Ark1'!AF1150</f>
        <v>0</v>
      </c>
      <c r="AK118" s="93" t="e">
        <f t="shared" si="15"/>
        <v>#DIV/0!</v>
      </c>
      <c r="AL118" s="11" t="e">
        <f t="shared" si="14"/>
        <v>#DIV/0!</v>
      </c>
      <c r="AM118" s="45"/>
    </row>
    <row r="119" spans="1:39">
      <c r="A119" s="45"/>
      <c r="B119">
        <f>+'Ark1'!C1151</f>
        <v>2007</v>
      </c>
      <c r="C119">
        <f>+'Ark1'!I1151</f>
        <v>81</v>
      </c>
      <c r="D119" s="3" t="s">
        <v>7</v>
      </c>
      <c r="E119" s="3" t="s">
        <v>3</v>
      </c>
      <c r="F119" s="11">
        <f>+'Ark1'!Q1151</f>
        <v>0</v>
      </c>
      <c r="G119" s="11"/>
      <c r="H119" s="11">
        <f>+'Ark1'!R1151</f>
        <v>0</v>
      </c>
      <c r="I119" s="11"/>
      <c r="J119" s="209">
        <f>+'Ark1'!AG1151</f>
        <v>0</v>
      </c>
      <c r="L119" s="209">
        <f>+'Ark1'!AH1151</f>
        <v>0</v>
      </c>
      <c r="M119" s="209"/>
      <c r="N119" s="453"/>
      <c r="O119" s="453"/>
      <c r="P119" s="453"/>
      <c r="Q119" s="453"/>
      <c r="R119" s="453"/>
      <c r="T119" s="1">
        <f>+'Ark1'!S1151</f>
        <v>0</v>
      </c>
      <c r="U119" s="11"/>
      <c r="V119" s="1">
        <f>+'Ark1'!T1151</f>
        <v>0</v>
      </c>
      <c r="W119" s="11"/>
      <c r="X119" s="93">
        <f>+'Ark1'!U1151</f>
        <v>0</v>
      </c>
      <c r="Z119" s="93">
        <f>+'Ark1'!W1151</f>
        <v>0</v>
      </c>
      <c r="AB119" s="11">
        <f>+'Ark1'!X1151</f>
        <v>0</v>
      </c>
      <c r="AC119" s="11">
        <f>+'Ark1'!Y1151</f>
        <v>0</v>
      </c>
      <c r="AD119" s="11">
        <f>+'Ark1'!Z1151</f>
        <v>0</v>
      </c>
      <c r="AE119" s="93">
        <f>+'Ark1'!AA1151</f>
        <v>0</v>
      </c>
      <c r="AF119" s="1">
        <f>+'Ark1'!AB1151</f>
        <v>0</v>
      </c>
      <c r="AG119" s="1">
        <f>+'Ark1'!AC1151</f>
        <v>0</v>
      </c>
      <c r="AH119" s="11">
        <f>+'Ark1'!AD1151</f>
        <v>0</v>
      </c>
      <c r="AI119" s="11">
        <f>+'Ark1'!AE1151</f>
        <v>0</v>
      </c>
      <c r="AJ119" s="11">
        <f>+'Ark1'!AF1151</f>
        <v>0</v>
      </c>
      <c r="AK119" s="93" t="e">
        <f t="shared" si="15"/>
        <v>#DIV/0!</v>
      </c>
      <c r="AL119" s="11" t="e">
        <f t="shared" si="14"/>
        <v>#DIV/0!</v>
      </c>
      <c r="AM119" s="45"/>
    </row>
    <row r="120" spans="1:39">
      <c r="A120" s="45"/>
      <c r="B120">
        <f>+'Ark1'!C1152</f>
        <v>2007</v>
      </c>
      <c r="C120">
        <f>+'Ark1'!I1152</f>
        <v>83</v>
      </c>
      <c r="D120" s="3" t="s">
        <v>7</v>
      </c>
      <c r="E120" s="3" t="s">
        <v>443</v>
      </c>
      <c r="F120" s="11">
        <f>+'Ark1'!Q1152</f>
        <v>0</v>
      </c>
      <c r="G120" s="11"/>
      <c r="H120" s="11">
        <f>+'Ark1'!R1152</f>
        <v>0</v>
      </c>
      <c r="I120" s="11"/>
      <c r="J120" s="209">
        <f>+'Ark1'!AG1152</f>
        <v>0</v>
      </c>
      <c r="L120" s="209">
        <f>+'Ark1'!AH1152</f>
        <v>0</v>
      </c>
      <c r="M120" s="209"/>
      <c r="N120" s="453"/>
      <c r="O120" s="453"/>
      <c r="P120" s="453"/>
      <c r="Q120" s="453"/>
      <c r="R120" s="453"/>
      <c r="T120" s="1">
        <f>+'Ark1'!S1152</f>
        <v>0</v>
      </c>
      <c r="U120" s="11"/>
      <c r="V120" s="1">
        <f>+'Ark1'!T1152</f>
        <v>0</v>
      </c>
      <c r="W120" s="11"/>
      <c r="X120" s="93">
        <f>+'Ark1'!U1152</f>
        <v>0</v>
      </c>
      <c r="Z120" s="93">
        <f>+'Ark1'!W1152</f>
        <v>0</v>
      </c>
      <c r="AB120" s="11">
        <f>+'Ark1'!X1152</f>
        <v>0</v>
      </c>
      <c r="AC120" s="11">
        <f>+'Ark1'!Y1152</f>
        <v>0</v>
      </c>
      <c r="AD120" s="11">
        <f>+'Ark1'!Z1152</f>
        <v>0</v>
      </c>
      <c r="AE120" s="93">
        <f>+'Ark1'!AA1152</f>
        <v>0</v>
      </c>
      <c r="AF120" s="1">
        <f>+'Ark1'!AB1152</f>
        <v>0</v>
      </c>
      <c r="AG120" s="1">
        <f>+'Ark1'!AC1152</f>
        <v>0</v>
      </c>
      <c r="AH120" s="11">
        <f>+'Ark1'!AD1152</f>
        <v>0</v>
      </c>
      <c r="AI120" s="11">
        <f>+'Ark1'!AE1152</f>
        <v>0</v>
      </c>
      <c r="AJ120" s="11">
        <f>+'Ark1'!AF1152</f>
        <v>0</v>
      </c>
      <c r="AK120" s="93" t="e">
        <f t="shared" si="15"/>
        <v>#DIV/0!</v>
      </c>
      <c r="AL120" s="11" t="e">
        <f t="shared" si="14"/>
        <v>#DIV/0!</v>
      </c>
      <c r="AM120" s="45"/>
    </row>
    <row r="121" spans="1:39">
      <c r="A121" s="45"/>
      <c r="B121" s="52">
        <f>+'Ark1'!C1153</f>
        <v>2006</v>
      </c>
      <c r="C121" s="52">
        <f>+'Ark1'!I1153</f>
        <v>6</v>
      </c>
      <c r="D121" s="53" t="s">
        <v>82</v>
      </c>
      <c r="E121" s="53" t="s">
        <v>442</v>
      </c>
      <c r="F121" s="52">
        <f>+'Ark1'!Q1153</f>
        <v>0</v>
      </c>
      <c r="G121" s="52"/>
      <c r="H121" s="74">
        <f>+'Ark1'!R1153</f>
        <v>0</v>
      </c>
      <c r="I121" s="52"/>
      <c r="J121" s="281">
        <f>+'Ark1'!AG1153</f>
        <v>0</v>
      </c>
      <c r="K121" s="161"/>
      <c r="L121" s="281">
        <f>+'Ark1'!AH1153</f>
        <v>0</v>
      </c>
      <c r="M121" s="281"/>
      <c r="N121" s="452"/>
      <c r="O121" s="452"/>
      <c r="P121" s="452"/>
      <c r="Q121" s="452"/>
      <c r="R121" s="452"/>
      <c r="S121" s="161"/>
      <c r="T121" s="54">
        <f>+'Ark1'!S1153</f>
        <v>0</v>
      </c>
      <c r="U121" s="52"/>
      <c r="V121" s="54">
        <f>+'Ark1'!T1153</f>
        <v>0</v>
      </c>
      <c r="W121" s="52"/>
      <c r="X121" s="161">
        <f>+'Ark1'!U1153</f>
        <v>0</v>
      </c>
      <c r="Y121" s="161"/>
      <c r="Z121" s="161">
        <f>+'Ark1'!W1153</f>
        <v>0</v>
      </c>
      <c r="AA121" s="161"/>
      <c r="AB121" s="74">
        <f>+'Ark1'!X1153</f>
        <v>0</v>
      </c>
      <c r="AC121" s="74">
        <f>+'Ark1'!Y1153</f>
        <v>0</v>
      </c>
      <c r="AD121" s="74">
        <f>+'Ark1'!Z1153</f>
        <v>0</v>
      </c>
      <c r="AE121" s="161">
        <f>+'Ark1'!AA1153</f>
        <v>0</v>
      </c>
      <c r="AF121" s="54">
        <f>+'Ark1'!AB1153</f>
        <v>0</v>
      </c>
      <c r="AG121" s="54">
        <f>+'Ark1'!AC1153</f>
        <v>0</v>
      </c>
      <c r="AH121" s="74">
        <f>+'Ark1'!AD1153</f>
        <v>0</v>
      </c>
      <c r="AI121" s="74">
        <f>+'Ark1'!AE1153</f>
        <v>0</v>
      </c>
      <c r="AJ121" s="74">
        <f>+'Ark1'!AF1153</f>
        <v>0</v>
      </c>
      <c r="AK121" s="161" t="e">
        <f t="shared" ref="AK121:AK132" si="16">+X121/T121</f>
        <v>#DIV/0!</v>
      </c>
      <c r="AL121" s="74" t="e">
        <f t="shared" ref="AL121:AL132" si="17">+H121/F121</f>
        <v>#DIV/0!</v>
      </c>
      <c r="AM121" s="45"/>
    </row>
    <row r="122" spans="1:39">
      <c r="A122" s="45"/>
      <c r="B122" s="52">
        <f>+'Ark1'!C1154</f>
        <v>2006</v>
      </c>
      <c r="C122" s="52">
        <f>+'Ark1'!I1154</f>
        <v>24</v>
      </c>
      <c r="D122" s="53" t="s">
        <v>82</v>
      </c>
      <c r="E122" s="53" t="s">
        <v>115</v>
      </c>
      <c r="F122" s="52">
        <f>+'Ark1'!Q1154</f>
        <v>0</v>
      </c>
      <c r="G122" s="52"/>
      <c r="H122" s="74">
        <f>+'Ark1'!R1154</f>
        <v>0</v>
      </c>
      <c r="I122" s="52"/>
      <c r="J122" s="281">
        <f>+'Ark1'!AG1154</f>
        <v>0</v>
      </c>
      <c r="K122" s="161"/>
      <c r="L122" s="281">
        <f>+'Ark1'!AH1154</f>
        <v>0</v>
      </c>
      <c r="M122" s="281"/>
      <c r="N122" s="452"/>
      <c r="O122" s="452"/>
      <c r="P122" s="452"/>
      <c r="Q122" s="452"/>
      <c r="R122" s="452"/>
      <c r="S122" s="161"/>
      <c r="T122" s="54">
        <f>+'Ark1'!S1154</f>
        <v>0</v>
      </c>
      <c r="U122" s="52"/>
      <c r="V122" s="54">
        <f>+'Ark1'!T1154</f>
        <v>0</v>
      </c>
      <c r="W122" s="52"/>
      <c r="X122" s="161">
        <f>+'Ark1'!U1154</f>
        <v>0</v>
      </c>
      <c r="Y122" s="161"/>
      <c r="Z122" s="161">
        <f>+'Ark1'!W1154</f>
        <v>0</v>
      </c>
      <c r="AA122" s="161"/>
      <c r="AB122" s="74">
        <f>+'Ark1'!X1154</f>
        <v>0</v>
      </c>
      <c r="AC122" s="74">
        <f>+'Ark1'!Y1154</f>
        <v>0</v>
      </c>
      <c r="AD122" s="74">
        <f>+'Ark1'!Z1154</f>
        <v>0</v>
      </c>
      <c r="AE122" s="161">
        <f>+'Ark1'!AA1154</f>
        <v>0</v>
      </c>
      <c r="AF122" s="54">
        <f>+'Ark1'!AB1154</f>
        <v>0</v>
      </c>
      <c r="AG122" s="54">
        <f>+'Ark1'!AC1154</f>
        <v>0</v>
      </c>
      <c r="AH122" s="74">
        <f>+'Ark1'!AD1154</f>
        <v>0</v>
      </c>
      <c r="AI122" s="74">
        <f>+'Ark1'!AE1154</f>
        <v>0</v>
      </c>
      <c r="AJ122" s="74">
        <f>+'Ark1'!AF1154</f>
        <v>0</v>
      </c>
      <c r="AK122" s="161" t="e">
        <f t="shared" si="16"/>
        <v>#DIV/0!</v>
      </c>
      <c r="AL122" s="74" t="e">
        <f t="shared" si="17"/>
        <v>#DIV/0!</v>
      </c>
      <c r="AM122" s="45"/>
    </row>
    <row r="123" spans="1:39">
      <c r="A123" s="45"/>
      <c r="B123" s="52">
        <f>+'Ark1'!C1155</f>
        <v>2006</v>
      </c>
      <c r="C123" s="52">
        <f>+'Ark1'!I1155</f>
        <v>49</v>
      </c>
      <c r="D123" s="53" t="s">
        <v>82</v>
      </c>
      <c r="E123" s="53" t="s">
        <v>116</v>
      </c>
      <c r="F123" s="52">
        <f>+'Ark1'!Q1155</f>
        <v>0</v>
      </c>
      <c r="G123" s="52"/>
      <c r="H123" s="74">
        <f>+'Ark1'!R1155</f>
        <v>0</v>
      </c>
      <c r="I123" s="52"/>
      <c r="J123" s="281">
        <f>+'Ark1'!AG1155</f>
        <v>0</v>
      </c>
      <c r="K123" s="161"/>
      <c r="L123" s="281">
        <f>+'Ark1'!AH1155</f>
        <v>0</v>
      </c>
      <c r="M123" s="281"/>
      <c r="N123" s="452"/>
      <c r="O123" s="452"/>
      <c r="P123" s="452"/>
      <c r="Q123" s="452"/>
      <c r="R123" s="452"/>
      <c r="S123" s="161"/>
      <c r="T123" s="54">
        <f>+'Ark1'!S1155</f>
        <v>0</v>
      </c>
      <c r="U123" s="52"/>
      <c r="V123" s="54">
        <f>+'Ark1'!T1155</f>
        <v>0</v>
      </c>
      <c r="W123" s="52"/>
      <c r="X123" s="161">
        <f>+'Ark1'!U1155</f>
        <v>0</v>
      </c>
      <c r="Y123" s="161"/>
      <c r="Z123" s="161">
        <f>+'Ark1'!W1155</f>
        <v>0</v>
      </c>
      <c r="AA123" s="161"/>
      <c r="AB123" s="74">
        <f>+'Ark1'!X1155</f>
        <v>0</v>
      </c>
      <c r="AC123" s="74">
        <f>+'Ark1'!Y1155</f>
        <v>0</v>
      </c>
      <c r="AD123" s="74">
        <f>+'Ark1'!Z1155</f>
        <v>0</v>
      </c>
      <c r="AE123" s="161">
        <f>+'Ark1'!AA1155</f>
        <v>0</v>
      </c>
      <c r="AF123" s="54">
        <f>+'Ark1'!AB1155</f>
        <v>0</v>
      </c>
      <c r="AG123" s="54">
        <f>+'Ark1'!AC1155</f>
        <v>0</v>
      </c>
      <c r="AH123" s="74">
        <f>+'Ark1'!AD1155</f>
        <v>0</v>
      </c>
      <c r="AI123" s="74">
        <f>+'Ark1'!AE1155</f>
        <v>0</v>
      </c>
      <c r="AJ123" s="74">
        <f>+'Ark1'!AF1155</f>
        <v>0</v>
      </c>
      <c r="AK123" s="161" t="e">
        <f t="shared" si="16"/>
        <v>#DIV/0!</v>
      </c>
      <c r="AL123" s="74" t="e">
        <f t="shared" si="17"/>
        <v>#DIV/0!</v>
      </c>
      <c r="AM123" s="45"/>
    </row>
    <row r="124" spans="1:39">
      <c r="A124" s="45"/>
      <c r="B124" s="52">
        <f>+'Ark1'!C1156</f>
        <v>2006</v>
      </c>
      <c r="C124" s="52">
        <f>+'Ark1'!I1156</f>
        <v>80</v>
      </c>
      <c r="D124" s="53" t="s">
        <v>7</v>
      </c>
      <c r="E124" s="53" t="s">
        <v>6</v>
      </c>
      <c r="F124" s="52">
        <f>+'Ark1'!Q1156</f>
        <v>0</v>
      </c>
      <c r="G124" s="52"/>
      <c r="H124" s="74">
        <f>+'Ark1'!R1156</f>
        <v>0</v>
      </c>
      <c r="I124" s="52"/>
      <c r="J124" s="281">
        <f>+'Ark1'!AG1156</f>
        <v>0</v>
      </c>
      <c r="K124" s="161"/>
      <c r="L124" s="281">
        <f>+'Ark1'!AH1156</f>
        <v>0</v>
      </c>
      <c r="M124" s="281"/>
      <c r="N124" s="452"/>
      <c r="O124" s="452"/>
      <c r="P124" s="452"/>
      <c r="Q124" s="452"/>
      <c r="R124" s="452"/>
      <c r="S124" s="161"/>
      <c r="T124" s="54">
        <f>+'Ark1'!S1156</f>
        <v>0</v>
      </c>
      <c r="U124" s="52"/>
      <c r="V124" s="54">
        <f>+'Ark1'!T1156</f>
        <v>0</v>
      </c>
      <c r="W124" s="52"/>
      <c r="X124" s="161">
        <f>+'Ark1'!U1156</f>
        <v>0</v>
      </c>
      <c r="Y124" s="161"/>
      <c r="Z124" s="161">
        <f>+'Ark1'!W1156</f>
        <v>0</v>
      </c>
      <c r="AA124" s="161"/>
      <c r="AB124" s="74">
        <f>+'Ark1'!X1156</f>
        <v>0</v>
      </c>
      <c r="AC124" s="74">
        <f>+'Ark1'!Y1156</f>
        <v>0</v>
      </c>
      <c r="AD124" s="74">
        <f>+'Ark1'!Z1156</f>
        <v>0</v>
      </c>
      <c r="AE124" s="161">
        <f>+'Ark1'!AA1156</f>
        <v>0</v>
      </c>
      <c r="AF124" s="54">
        <f>+'Ark1'!AB1156</f>
        <v>0</v>
      </c>
      <c r="AG124" s="54">
        <f>+'Ark1'!AC1156</f>
        <v>0</v>
      </c>
      <c r="AH124" s="74">
        <f>+'Ark1'!AD1156</f>
        <v>0</v>
      </c>
      <c r="AI124" s="74">
        <f>+'Ark1'!AE1156</f>
        <v>0</v>
      </c>
      <c r="AJ124" s="74">
        <f>+'Ark1'!AF1156</f>
        <v>0</v>
      </c>
      <c r="AK124" s="161" t="e">
        <f t="shared" si="16"/>
        <v>#DIV/0!</v>
      </c>
      <c r="AL124" s="74" t="e">
        <f t="shared" si="17"/>
        <v>#DIV/0!</v>
      </c>
      <c r="AM124" s="45"/>
    </row>
    <row r="125" spans="1:39">
      <c r="A125" s="45"/>
      <c r="B125" s="52">
        <f>+'Ark1'!C1157</f>
        <v>2006</v>
      </c>
      <c r="C125" s="52">
        <f>+'Ark1'!I1157</f>
        <v>81</v>
      </c>
      <c r="D125" s="53" t="s">
        <v>7</v>
      </c>
      <c r="E125" s="53" t="s">
        <v>3</v>
      </c>
      <c r="F125" s="52">
        <f>+'Ark1'!Q1157</f>
        <v>0</v>
      </c>
      <c r="G125" s="52"/>
      <c r="H125" s="74">
        <f>+'Ark1'!R1157</f>
        <v>0</v>
      </c>
      <c r="I125" s="52"/>
      <c r="J125" s="281">
        <f>+'Ark1'!AG1157</f>
        <v>0</v>
      </c>
      <c r="K125" s="161"/>
      <c r="L125" s="281">
        <f>+'Ark1'!AH1157</f>
        <v>0</v>
      </c>
      <c r="M125" s="281"/>
      <c r="N125" s="452"/>
      <c r="O125" s="452"/>
      <c r="P125" s="452"/>
      <c r="Q125" s="452"/>
      <c r="R125" s="452"/>
      <c r="S125" s="161"/>
      <c r="T125" s="54">
        <f>+'Ark1'!S1157</f>
        <v>0</v>
      </c>
      <c r="U125" s="52"/>
      <c r="V125" s="54">
        <f>+'Ark1'!T1157</f>
        <v>0</v>
      </c>
      <c r="W125" s="52"/>
      <c r="X125" s="161">
        <f>+'Ark1'!U1157</f>
        <v>0</v>
      </c>
      <c r="Y125" s="161"/>
      <c r="Z125" s="161">
        <f>+'Ark1'!W1157</f>
        <v>0</v>
      </c>
      <c r="AA125" s="161"/>
      <c r="AB125" s="74">
        <f>+'Ark1'!X1157</f>
        <v>0</v>
      </c>
      <c r="AC125" s="74">
        <f>+'Ark1'!Y1157</f>
        <v>0</v>
      </c>
      <c r="AD125" s="74">
        <f>+'Ark1'!Z1157</f>
        <v>0</v>
      </c>
      <c r="AE125" s="161">
        <f>+'Ark1'!AA1157</f>
        <v>0</v>
      </c>
      <c r="AF125" s="54">
        <f>+'Ark1'!AB1157</f>
        <v>0</v>
      </c>
      <c r="AG125" s="54">
        <f>+'Ark1'!AC1157</f>
        <v>0</v>
      </c>
      <c r="AH125" s="74">
        <f>+'Ark1'!AD1157</f>
        <v>0</v>
      </c>
      <c r="AI125" s="74">
        <f>+'Ark1'!AE1157</f>
        <v>0</v>
      </c>
      <c r="AJ125" s="74">
        <f>+'Ark1'!AF1157</f>
        <v>0</v>
      </c>
      <c r="AK125" s="161" t="e">
        <f t="shared" si="16"/>
        <v>#DIV/0!</v>
      </c>
      <c r="AL125" s="74" t="e">
        <f t="shared" si="17"/>
        <v>#DIV/0!</v>
      </c>
      <c r="AM125" s="45"/>
    </row>
    <row r="126" spans="1:39">
      <c r="A126" s="45"/>
      <c r="B126" s="52">
        <f>+'Ark1'!C1158</f>
        <v>2006</v>
      </c>
      <c r="C126" s="52">
        <f>+'Ark1'!I1158</f>
        <v>83</v>
      </c>
      <c r="D126" s="53" t="s">
        <v>7</v>
      </c>
      <c r="E126" s="53" t="s">
        <v>443</v>
      </c>
      <c r="F126" s="52">
        <f>+'Ark1'!Q1158</f>
        <v>0</v>
      </c>
      <c r="G126" s="52"/>
      <c r="H126" s="74">
        <f>+'Ark1'!R1158</f>
        <v>0</v>
      </c>
      <c r="I126" s="52"/>
      <c r="J126" s="281">
        <f>+'Ark1'!AG1158</f>
        <v>0</v>
      </c>
      <c r="K126" s="161"/>
      <c r="L126" s="281">
        <f>+'Ark1'!AH1158</f>
        <v>0</v>
      </c>
      <c r="M126" s="281"/>
      <c r="N126" s="452"/>
      <c r="O126" s="452"/>
      <c r="P126" s="452"/>
      <c r="Q126" s="452"/>
      <c r="R126" s="452"/>
      <c r="S126" s="161"/>
      <c r="T126" s="54">
        <f>+'Ark1'!S1158</f>
        <v>0</v>
      </c>
      <c r="U126" s="52"/>
      <c r="V126" s="54">
        <f>+'Ark1'!T1158</f>
        <v>0</v>
      </c>
      <c r="W126" s="52"/>
      <c r="X126" s="161">
        <f>+'Ark1'!U1158</f>
        <v>0</v>
      </c>
      <c r="Y126" s="161"/>
      <c r="Z126" s="161">
        <f>+'Ark1'!W1158</f>
        <v>0</v>
      </c>
      <c r="AA126" s="161"/>
      <c r="AB126" s="74">
        <f>+'Ark1'!X1158</f>
        <v>0</v>
      </c>
      <c r="AC126" s="74">
        <f>+'Ark1'!Y1158</f>
        <v>0</v>
      </c>
      <c r="AD126" s="74">
        <f>+'Ark1'!Z1158</f>
        <v>0</v>
      </c>
      <c r="AE126" s="161">
        <f>+'Ark1'!AA1158</f>
        <v>0</v>
      </c>
      <c r="AF126" s="54">
        <f>+'Ark1'!AB1158</f>
        <v>0</v>
      </c>
      <c r="AG126" s="54">
        <f>+'Ark1'!AC1158</f>
        <v>0</v>
      </c>
      <c r="AH126" s="74">
        <f>+'Ark1'!AD1158</f>
        <v>0</v>
      </c>
      <c r="AI126" s="74">
        <f>+'Ark1'!AE1158</f>
        <v>0</v>
      </c>
      <c r="AJ126" s="74">
        <f>+'Ark1'!AF1158</f>
        <v>0</v>
      </c>
      <c r="AK126" s="161" t="e">
        <f t="shared" si="16"/>
        <v>#DIV/0!</v>
      </c>
      <c r="AL126" s="74" t="e">
        <f t="shared" si="17"/>
        <v>#DIV/0!</v>
      </c>
      <c r="AM126" s="45"/>
    </row>
    <row r="127" spans="1:39">
      <c r="A127" s="45"/>
      <c r="B127" s="11">
        <f>+'Ark1'!C1159</f>
        <v>2005</v>
      </c>
      <c r="C127" s="11">
        <f>+'Ark1'!I1159</f>
        <v>6</v>
      </c>
      <c r="D127" s="3" t="s">
        <v>82</v>
      </c>
      <c r="E127" s="3" t="s">
        <v>442</v>
      </c>
      <c r="F127" s="11">
        <f>+'Ark1'!Q1159</f>
        <v>0</v>
      </c>
      <c r="G127" s="11"/>
      <c r="H127" s="11">
        <f>+'Ark1'!R1159</f>
        <v>0</v>
      </c>
      <c r="I127" s="11"/>
      <c r="J127" s="11">
        <f>+'Ark1'!AG1159</f>
        <v>0</v>
      </c>
      <c r="L127" s="11">
        <f>+'Ark1'!AH1159</f>
        <v>0</v>
      </c>
      <c r="T127" s="1">
        <f>+'Ark1'!S1159</f>
        <v>0</v>
      </c>
      <c r="U127" s="11"/>
      <c r="V127" s="1">
        <f>+'Ark1'!T1159</f>
        <v>0</v>
      </c>
      <c r="W127" s="11"/>
      <c r="X127" s="93">
        <f>+'Ark1'!U1159</f>
        <v>0</v>
      </c>
      <c r="Z127" s="93">
        <f>+'Ark1'!W1159</f>
        <v>0</v>
      </c>
      <c r="AB127" s="11">
        <f>+'Ark1'!X1159</f>
        <v>0</v>
      </c>
      <c r="AC127" s="11">
        <f>+'Ark1'!Y1159</f>
        <v>0</v>
      </c>
      <c r="AD127" s="11">
        <f>+'Ark1'!Z1159</f>
        <v>0</v>
      </c>
      <c r="AE127" s="93">
        <f>+'Ark1'!AA1159</f>
        <v>0</v>
      </c>
      <c r="AF127" s="1">
        <f>+'Ark1'!AB1159</f>
        <v>0</v>
      </c>
      <c r="AG127" s="1">
        <f>+'Ark1'!AC1159</f>
        <v>0</v>
      </c>
      <c r="AH127" s="11">
        <f>+'Ark1'!AD1159</f>
        <v>0</v>
      </c>
      <c r="AI127" s="11">
        <f>+'Ark1'!AE1159</f>
        <v>0</v>
      </c>
      <c r="AJ127" s="11">
        <f>+'Ark1'!AF1159</f>
        <v>0</v>
      </c>
      <c r="AK127" s="93" t="e">
        <f t="shared" si="16"/>
        <v>#DIV/0!</v>
      </c>
      <c r="AL127" s="11" t="e">
        <f t="shared" si="17"/>
        <v>#DIV/0!</v>
      </c>
      <c r="AM127" s="45"/>
    </row>
    <row r="128" spans="1:39">
      <c r="A128" s="45"/>
      <c r="B128" s="11">
        <f>+'Ark1'!C1160</f>
        <v>2005</v>
      </c>
      <c r="C128" s="11">
        <f>+'Ark1'!I1160</f>
        <v>24</v>
      </c>
      <c r="D128" s="3" t="s">
        <v>82</v>
      </c>
      <c r="E128" s="3" t="s">
        <v>115</v>
      </c>
      <c r="F128" s="11">
        <f>+'Ark1'!Q1160</f>
        <v>0</v>
      </c>
      <c r="G128" s="11"/>
      <c r="H128" s="11">
        <f>+'Ark1'!R1160</f>
        <v>0</v>
      </c>
      <c r="I128" s="11"/>
      <c r="J128" s="11">
        <f>+'Ark1'!AG1160</f>
        <v>0</v>
      </c>
      <c r="L128" s="11">
        <f>+'Ark1'!AH1160</f>
        <v>0</v>
      </c>
      <c r="T128" s="1">
        <f>+'Ark1'!S1160</f>
        <v>0</v>
      </c>
      <c r="U128" s="11"/>
      <c r="V128" s="1">
        <f>+'Ark1'!T1160</f>
        <v>0</v>
      </c>
      <c r="W128" s="11"/>
      <c r="X128" s="93">
        <f>+'Ark1'!U1160</f>
        <v>0</v>
      </c>
      <c r="Z128" s="93">
        <f>+'Ark1'!W1160</f>
        <v>0</v>
      </c>
      <c r="AB128" s="11">
        <f>+'Ark1'!X1160</f>
        <v>0</v>
      </c>
      <c r="AC128" s="11">
        <f>+'Ark1'!Y1160</f>
        <v>0</v>
      </c>
      <c r="AD128" s="11">
        <f>+'Ark1'!Z1160</f>
        <v>0</v>
      </c>
      <c r="AE128" s="93">
        <f>+'Ark1'!AA1160</f>
        <v>0</v>
      </c>
      <c r="AF128" s="1">
        <f>+'Ark1'!AB1160</f>
        <v>0</v>
      </c>
      <c r="AG128" s="1">
        <f>+'Ark1'!AC1160</f>
        <v>0</v>
      </c>
      <c r="AH128" s="11">
        <f>+'Ark1'!AD1160</f>
        <v>0</v>
      </c>
      <c r="AI128" s="11">
        <f>+'Ark1'!AE1160</f>
        <v>0</v>
      </c>
      <c r="AJ128" s="11">
        <f>+'Ark1'!AF1160</f>
        <v>0</v>
      </c>
      <c r="AK128" s="93" t="e">
        <f t="shared" si="16"/>
        <v>#DIV/0!</v>
      </c>
      <c r="AL128" s="11" t="e">
        <f t="shared" si="17"/>
        <v>#DIV/0!</v>
      </c>
      <c r="AM128" s="45"/>
    </row>
    <row r="129" spans="1:48">
      <c r="A129" s="45"/>
      <c r="B129">
        <f>+'Ark1'!C1161</f>
        <v>2005</v>
      </c>
      <c r="C129">
        <f>+'Ark1'!I1161</f>
        <v>49</v>
      </c>
      <c r="D129" s="3" t="s">
        <v>82</v>
      </c>
      <c r="E129" s="3" t="s">
        <v>116</v>
      </c>
      <c r="F129" s="11">
        <f>+'Ark1'!Q1161</f>
        <v>0</v>
      </c>
      <c r="G129" s="11"/>
      <c r="H129" s="11">
        <f>+'Ark1'!R1161</f>
        <v>0</v>
      </c>
      <c r="I129" s="11"/>
      <c r="J129" s="209">
        <f>+'Ark1'!AG1161</f>
        <v>0</v>
      </c>
      <c r="L129" s="209">
        <f>+'Ark1'!AH1161</f>
        <v>0</v>
      </c>
      <c r="M129" s="209"/>
      <c r="N129" s="453"/>
      <c r="O129" s="453"/>
      <c r="P129" s="453"/>
      <c r="Q129" s="453"/>
      <c r="R129" s="453"/>
      <c r="T129" s="1">
        <f>+'Ark1'!S1161</f>
        <v>0</v>
      </c>
      <c r="U129" s="11"/>
      <c r="V129" s="1">
        <f>+'Ark1'!T1161</f>
        <v>0</v>
      </c>
      <c r="W129" s="11"/>
      <c r="X129" s="93">
        <f>+'Ark1'!U1161</f>
        <v>0</v>
      </c>
      <c r="Z129" s="93">
        <f>+'Ark1'!W1161</f>
        <v>0</v>
      </c>
      <c r="AB129" s="11">
        <f>+'Ark1'!X1161</f>
        <v>0</v>
      </c>
      <c r="AC129" s="11">
        <f>+'Ark1'!Y1161</f>
        <v>0</v>
      </c>
      <c r="AD129" s="11">
        <f>+'Ark1'!Z1161</f>
        <v>0</v>
      </c>
      <c r="AE129" s="93">
        <f>+'Ark1'!AA1161</f>
        <v>0</v>
      </c>
      <c r="AF129" s="1">
        <f>+'Ark1'!AB1161</f>
        <v>0</v>
      </c>
      <c r="AG129" s="1">
        <f>+'Ark1'!AC1161</f>
        <v>0</v>
      </c>
      <c r="AH129" s="11">
        <f>+'Ark1'!AD1161</f>
        <v>0</v>
      </c>
      <c r="AI129" s="11">
        <f>+'Ark1'!AE1161</f>
        <v>0</v>
      </c>
      <c r="AJ129" s="11">
        <f>+'Ark1'!AF1161</f>
        <v>0</v>
      </c>
      <c r="AK129" s="93" t="e">
        <f t="shared" si="16"/>
        <v>#DIV/0!</v>
      </c>
      <c r="AL129" s="11" t="e">
        <f t="shared" si="17"/>
        <v>#DIV/0!</v>
      </c>
      <c r="AM129" s="45"/>
    </row>
    <row r="130" spans="1:48">
      <c r="A130" s="45"/>
      <c r="B130">
        <f>+'Ark1'!C1162</f>
        <v>2005</v>
      </c>
      <c r="C130">
        <f>+'Ark1'!I1162</f>
        <v>80</v>
      </c>
      <c r="D130" s="3" t="s">
        <v>7</v>
      </c>
      <c r="E130" s="3" t="s">
        <v>6</v>
      </c>
      <c r="F130" s="11">
        <f>+'Ark1'!Q1162</f>
        <v>0</v>
      </c>
      <c r="G130" s="11"/>
      <c r="H130" s="11">
        <f>+'Ark1'!R1162</f>
        <v>0</v>
      </c>
      <c r="I130" s="11"/>
      <c r="J130" s="209">
        <f>+'Ark1'!AG1162</f>
        <v>0</v>
      </c>
      <c r="L130" s="209">
        <f>+'Ark1'!AH1162</f>
        <v>0</v>
      </c>
      <c r="M130" s="209"/>
      <c r="N130" s="453"/>
      <c r="O130" s="453"/>
      <c r="P130" s="453"/>
      <c r="Q130" s="453"/>
      <c r="R130" s="453"/>
      <c r="T130" s="1">
        <f>+'Ark1'!S1162</f>
        <v>0</v>
      </c>
      <c r="U130" s="11"/>
      <c r="V130" s="1">
        <f>+'Ark1'!T1162</f>
        <v>0</v>
      </c>
      <c r="W130" s="11"/>
      <c r="X130" s="93">
        <f>+'Ark1'!U1162</f>
        <v>0</v>
      </c>
      <c r="Z130" s="93">
        <f>+'Ark1'!W1162</f>
        <v>0</v>
      </c>
      <c r="AB130" s="11">
        <f>+'Ark1'!X1162</f>
        <v>0</v>
      </c>
      <c r="AC130" s="11">
        <f>+'Ark1'!Y1162</f>
        <v>0</v>
      </c>
      <c r="AD130" s="11">
        <f>+'Ark1'!Z1162</f>
        <v>0</v>
      </c>
      <c r="AE130" s="93">
        <f>+'Ark1'!AA1162</f>
        <v>0</v>
      </c>
      <c r="AF130" s="1">
        <f>+'Ark1'!AB1162</f>
        <v>0</v>
      </c>
      <c r="AG130" s="1">
        <f>+'Ark1'!AC1162</f>
        <v>0</v>
      </c>
      <c r="AH130" s="11">
        <f>+'Ark1'!AD1162</f>
        <v>0</v>
      </c>
      <c r="AI130" s="11">
        <f>+'Ark1'!AE1162</f>
        <v>0</v>
      </c>
      <c r="AJ130" s="11">
        <f>+'Ark1'!AF1162</f>
        <v>0</v>
      </c>
      <c r="AK130" s="93" t="e">
        <f t="shared" si="16"/>
        <v>#DIV/0!</v>
      </c>
      <c r="AL130" s="11" t="e">
        <f t="shared" si="17"/>
        <v>#DIV/0!</v>
      </c>
      <c r="AM130" s="45"/>
    </row>
    <row r="131" spans="1:48">
      <c r="A131" s="45"/>
      <c r="B131">
        <f>+'Ark1'!C1163</f>
        <v>2005</v>
      </c>
      <c r="C131">
        <f>+'Ark1'!I1163</f>
        <v>81</v>
      </c>
      <c r="D131" s="3" t="s">
        <v>7</v>
      </c>
      <c r="E131" s="3" t="s">
        <v>3</v>
      </c>
      <c r="F131" s="11">
        <f>+'Ark1'!Q1163</f>
        <v>0</v>
      </c>
      <c r="G131" s="11"/>
      <c r="H131" s="11">
        <f>+'Ark1'!R1163</f>
        <v>0</v>
      </c>
      <c r="I131" s="11"/>
      <c r="J131" s="209">
        <f>+'Ark1'!AG1163</f>
        <v>0</v>
      </c>
      <c r="L131" s="209">
        <f>+'Ark1'!AH1163</f>
        <v>0</v>
      </c>
      <c r="M131" s="209"/>
      <c r="N131" s="453"/>
      <c r="O131" s="453"/>
      <c r="P131" s="453"/>
      <c r="Q131" s="453"/>
      <c r="R131" s="453"/>
      <c r="T131" s="1">
        <f>+'Ark1'!S1163</f>
        <v>0</v>
      </c>
      <c r="U131" s="11"/>
      <c r="V131" s="1">
        <f>+'Ark1'!T1163</f>
        <v>0</v>
      </c>
      <c r="W131" s="11"/>
      <c r="X131" s="93">
        <f>+'Ark1'!U1163</f>
        <v>0</v>
      </c>
      <c r="Z131" s="93">
        <f>+'Ark1'!W1163</f>
        <v>0</v>
      </c>
      <c r="AB131" s="11">
        <f>+'Ark1'!X1163</f>
        <v>0</v>
      </c>
      <c r="AC131" s="11">
        <f>+'Ark1'!Y1163</f>
        <v>0</v>
      </c>
      <c r="AD131" s="11">
        <f>+'Ark1'!Z1163</f>
        <v>0</v>
      </c>
      <c r="AE131" s="93">
        <f>+'Ark1'!AA1163</f>
        <v>0</v>
      </c>
      <c r="AF131" s="1">
        <f>+'Ark1'!AB1163</f>
        <v>0</v>
      </c>
      <c r="AG131" s="1">
        <f>+'Ark1'!AC1163</f>
        <v>0</v>
      </c>
      <c r="AH131" s="11">
        <f>+'Ark1'!AD1163</f>
        <v>0</v>
      </c>
      <c r="AI131" s="11">
        <f>+'Ark1'!AE1163</f>
        <v>0</v>
      </c>
      <c r="AJ131" s="11">
        <f>+'Ark1'!AF1163</f>
        <v>0</v>
      </c>
      <c r="AK131" s="93" t="e">
        <f t="shared" si="16"/>
        <v>#DIV/0!</v>
      </c>
      <c r="AL131" s="11" t="e">
        <f t="shared" si="17"/>
        <v>#DIV/0!</v>
      </c>
      <c r="AM131" s="45"/>
    </row>
    <row r="132" spans="1:48">
      <c r="A132" s="45"/>
      <c r="B132">
        <f>+'Ark1'!C1164</f>
        <v>2005</v>
      </c>
      <c r="C132">
        <f>+'Ark1'!I1164</f>
        <v>83</v>
      </c>
      <c r="D132" s="3" t="s">
        <v>7</v>
      </c>
      <c r="E132" s="3" t="s">
        <v>443</v>
      </c>
      <c r="F132" s="11">
        <f>+'Ark1'!Q1164</f>
        <v>0</v>
      </c>
      <c r="G132" s="11"/>
      <c r="H132" s="11">
        <f>+'Ark1'!R1164</f>
        <v>0</v>
      </c>
      <c r="I132" s="11"/>
      <c r="J132" s="209">
        <f>+'Ark1'!AG1164</f>
        <v>0</v>
      </c>
      <c r="L132" s="209">
        <f>+'Ark1'!AH1164</f>
        <v>0</v>
      </c>
      <c r="M132" s="209"/>
      <c r="N132" s="453"/>
      <c r="O132" s="453"/>
      <c r="P132" s="453"/>
      <c r="Q132" s="453"/>
      <c r="R132" s="453"/>
      <c r="T132" s="1">
        <f>+'Ark1'!S1164</f>
        <v>0</v>
      </c>
      <c r="U132" s="11"/>
      <c r="V132" s="1">
        <f>+'Ark1'!T1164</f>
        <v>0</v>
      </c>
      <c r="W132" s="11"/>
      <c r="X132" s="93">
        <f>+'Ark1'!U1164</f>
        <v>0</v>
      </c>
      <c r="Z132" s="93">
        <f>+'Ark1'!W1164</f>
        <v>0</v>
      </c>
      <c r="AB132" s="11">
        <f>+'Ark1'!X1164</f>
        <v>0</v>
      </c>
      <c r="AC132" s="11">
        <f>+'Ark1'!Y1164</f>
        <v>0</v>
      </c>
      <c r="AD132" s="11">
        <f>+'Ark1'!Z1164</f>
        <v>0</v>
      </c>
      <c r="AE132" s="93">
        <f>+'Ark1'!AA1164</f>
        <v>0</v>
      </c>
      <c r="AF132" s="1">
        <f>+'Ark1'!AB1164</f>
        <v>0</v>
      </c>
      <c r="AG132" s="1">
        <f>+'Ark1'!AC1164</f>
        <v>0</v>
      </c>
      <c r="AH132" s="11">
        <f>+'Ark1'!AD1164</f>
        <v>0</v>
      </c>
      <c r="AI132" s="11">
        <f>+'Ark1'!AE1164</f>
        <v>0</v>
      </c>
      <c r="AJ132" s="11">
        <f>+'Ark1'!AF1164</f>
        <v>0</v>
      </c>
      <c r="AK132" s="93" t="e">
        <f t="shared" si="16"/>
        <v>#DIV/0!</v>
      </c>
      <c r="AL132" s="11" t="e">
        <f t="shared" si="17"/>
        <v>#DIV/0!</v>
      </c>
      <c r="AM132" s="45"/>
    </row>
    <row r="133" spans="1:48">
      <c r="A133" s="45"/>
      <c r="B133" s="45"/>
      <c r="C133" s="45"/>
      <c r="D133" s="45"/>
      <c r="E133" s="45"/>
      <c r="F133" s="45"/>
      <c r="G133" s="45"/>
      <c r="H133" s="45"/>
      <c r="I133" s="45"/>
      <c r="J133" s="71"/>
      <c r="K133" s="90"/>
      <c r="L133" s="71"/>
      <c r="M133" s="71"/>
      <c r="N133" s="72"/>
      <c r="O133" s="72"/>
      <c r="P133" s="72"/>
      <c r="Q133" s="72"/>
      <c r="R133" s="72"/>
      <c r="S133" s="90"/>
      <c r="T133" s="45"/>
      <c r="U133" s="45"/>
      <c r="V133" s="45"/>
      <c r="W133" s="45"/>
      <c r="X133" s="90"/>
      <c r="Y133" s="90"/>
      <c r="Z133" s="90"/>
      <c r="AA133" s="90"/>
      <c r="AB133" s="71"/>
      <c r="AC133" s="71"/>
      <c r="AD133" s="71"/>
      <c r="AE133" s="90"/>
      <c r="AF133" s="45"/>
      <c r="AG133" s="45"/>
      <c r="AH133" s="71"/>
      <c r="AI133" s="71"/>
      <c r="AJ133" s="71"/>
      <c r="AK133" s="90"/>
      <c r="AL133" s="71"/>
      <c r="AM133" s="45"/>
    </row>
    <row r="134" spans="1:48">
      <c r="B134" s="45"/>
      <c r="C134" s="45"/>
      <c r="D134" s="45"/>
      <c r="E134" s="45"/>
      <c r="F134" s="45"/>
      <c r="G134" s="45"/>
      <c r="H134" s="45"/>
      <c r="I134" s="45"/>
      <c r="J134" s="71"/>
      <c r="K134" s="90"/>
      <c r="L134" s="71"/>
      <c r="M134" s="71"/>
      <c r="N134" s="72"/>
      <c r="O134" s="72"/>
      <c r="P134" s="72"/>
      <c r="Q134" s="72"/>
      <c r="R134" s="72"/>
      <c r="S134" s="90"/>
      <c r="T134" s="45"/>
      <c r="U134" s="45"/>
      <c r="V134" s="45"/>
      <c r="W134" s="45"/>
      <c r="X134" s="90"/>
      <c r="Y134" s="90"/>
      <c r="Z134" s="90"/>
      <c r="AA134" s="90"/>
      <c r="AB134" s="71"/>
      <c r="AC134" s="71"/>
      <c r="AD134" s="71"/>
      <c r="AE134" s="90"/>
      <c r="AF134" s="45"/>
      <c r="AG134" s="45"/>
      <c r="AH134" s="71"/>
      <c r="AI134" s="71"/>
      <c r="AJ134" s="71"/>
      <c r="AK134" s="90"/>
      <c r="AL134" s="71"/>
      <c r="AM134" s="45"/>
    </row>
    <row r="135" spans="1:48">
      <c r="U135" s="3"/>
      <c r="V135" s="3"/>
      <c r="W135" s="3"/>
      <c r="X135" s="57"/>
      <c r="Z135" s="57"/>
      <c r="AA135" s="201"/>
      <c r="AB135" s="16"/>
      <c r="AC135" s="209"/>
      <c r="AD135" s="16"/>
      <c r="AF135" s="3"/>
      <c r="AG135" s="1"/>
      <c r="AH135" s="16"/>
      <c r="AJ135" s="16"/>
      <c r="AL135" s="16"/>
      <c r="AM135" s="1"/>
      <c r="AN135" s="1"/>
      <c r="AO135" s="1"/>
      <c r="AP135" s="1"/>
      <c r="AQ135" s="1"/>
      <c r="AR135" s="1"/>
      <c r="AS135" s="1"/>
      <c r="AU135" s="13"/>
      <c r="AV135" s="13"/>
    </row>
    <row r="136" spans="1:48">
      <c r="U136" s="3"/>
      <c r="V136" s="3"/>
      <c r="W136" s="3"/>
      <c r="X136" s="57"/>
      <c r="Z136" s="57"/>
      <c r="AA136" s="201"/>
      <c r="AB136" s="16"/>
      <c r="AC136" s="209"/>
      <c r="AD136" s="16"/>
      <c r="AF136" s="3"/>
      <c r="AG136" s="1"/>
      <c r="AH136" s="16"/>
      <c r="AJ136" s="16"/>
      <c r="AL136" s="16"/>
      <c r="AM136" s="1"/>
      <c r="AN136" s="1"/>
      <c r="AO136" s="1"/>
      <c r="AP136" s="1"/>
      <c r="AQ136" s="1"/>
      <c r="AR136" s="1"/>
      <c r="AS136" s="1"/>
      <c r="AU136" s="13"/>
      <c r="AV136" s="13"/>
    </row>
    <row r="137" spans="1:48">
      <c r="U137" s="3"/>
      <c r="V137" s="3"/>
      <c r="W137" s="3"/>
      <c r="X137" s="57"/>
      <c r="Z137" s="57"/>
      <c r="AA137" s="201"/>
      <c r="AB137" s="16"/>
      <c r="AC137" s="209"/>
      <c r="AD137" s="16"/>
      <c r="AF137" s="3"/>
      <c r="AG137" s="1"/>
      <c r="AH137" s="16"/>
      <c r="AJ137" s="16"/>
      <c r="AL137" s="16"/>
      <c r="AM137" s="1"/>
      <c r="AN137" s="1"/>
      <c r="AO137" s="1"/>
      <c r="AP137" s="1"/>
      <c r="AQ137" s="1"/>
      <c r="AR137" s="1"/>
      <c r="AS137" s="1"/>
      <c r="AU137" s="13"/>
      <c r="AV137" s="13"/>
    </row>
    <row r="138" spans="1:48">
      <c r="U138" s="3"/>
      <c r="V138" s="3"/>
      <c r="W138" s="3"/>
      <c r="X138" s="57"/>
      <c r="Z138" s="57"/>
      <c r="AA138" s="201"/>
      <c r="AB138" s="16"/>
      <c r="AC138" s="209"/>
      <c r="AD138" s="16"/>
      <c r="AF138" s="3"/>
      <c r="AG138" s="1"/>
      <c r="AH138" s="16"/>
      <c r="AJ138" s="16"/>
      <c r="AL138" s="16"/>
      <c r="AM138" s="1"/>
      <c r="AN138" s="1"/>
      <c r="AO138" s="1"/>
      <c r="AP138" s="1"/>
      <c r="AQ138" s="1"/>
      <c r="AR138" s="1"/>
      <c r="AS138" s="1"/>
      <c r="AU138" s="13"/>
      <c r="AV138" s="13"/>
    </row>
    <row r="139" spans="1:48">
      <c r="U139" s="3"/>
      <c r="V139" s="3"/>
      <c r="W139" s="3"/>
      <c r="X139" s="57"/>
      <c r="Z139" s="57"/>
      <c r="AA139" s="201"/>
      <c r="AB139" s="16"/>
      <c r="AC139" s="209"/>
      <c r="AD139" s="16"/>
      <c r="AF139" s="3"/>
      <c r="AG139" s="1"/>
      <c r="AH139" s="16"/>
      <c r="AJ139" s="16"/>
      <c r="AL139" s="16"/>
      <c r="AM139" s="1"/>
      <c r="AN139" s="1"/>
      <c r="AO139" s="1"/>
      <c r="AP139" s="1"/>
      <c r="AQ139" s="1"/>
      <c r="AR139" s="1"/>
      <c r="AS139" s="1"/>
      <c r="AU139" s="13"/>
      <c r="AV139" s="13"/>
    </row>
    <row r="140" spans="1:48">
      <c r="U140" s="3"/>
      <c r="V140" s="3"/>
      <c r="W140" s="3"/>
      <c r="X140" s="57"/>
      <c r="Z140" s="57"/>
      <c r="AA140" s="201"/>
      <c r="AB140" s="16"/>
      <c r="AC140" s="209"/>
      <c r="AD140" s="16"/>
      <c r="AF140" s="3"/>
      <c r="AG140" s="1"/>
      <c r="AH140" s="16"/>
      <c r="AJ140" s="16"/>
      <c r="AL140" s="16"/>
      <c r="AM140" s="1"/>
      <c r="AN140" s="1"/>
      <c r="AO140" s="1"/>
      <c r="AP140" s="1"/>
      <c r="AQ140" s="1"/>
      <c r="AR140" s="1"/>
      <c r="AS140" s="1"/>
      <c r="AU140" s="13"/>
      <c r="AV140" s="13"/>
    </row>
    <row r="141" spans="1:48">
      <c r="U141" s="3"/>
      <c r="V141" s="3"/>
      <c r="W141" s="3"/>
      <c r="X141" s="57"/>
      <c r="Z141" s="57"/>
      <c r="AA141" s="201"/>
      <c r="AB141" s="16"/>
      <c r="AC141" s="209"/>
      <c r="AD141" s="16"/>
      <c r="AF141" s="3"/>
      <c r="AG141" s="1"/>
      <c r="AH141" s="16"/>
      <c r="AJ141" s="16"/>
      <c r="AL141" s="16"/>
      <c r="AM141" s="1"/>
      <c r="AN141" s="1"/>
      <c r="AO141" s="1"/>
      <c r="AP141" s="1"/>
      <c r="AQ141" s="1"/>
      <c r="AR141" s="1"/>
      <c r="AS141" s="1"/>
      <c r="AU141" s="13"/>
      <c r="AV141" s="13"/>
    </row>
    <row r="142" spans="1:48">
      <c r="U142" s="3"/>
      <c r="V142" s="3"/>
      <c r="W142" s="3"/>
      <c r="X142" s="57"/>
      <c r="Z142" s="57"/>
      <c r="AA142" s="201"/>
      <c r="AB142" s="16"/>
      <c r="AC142" s="209"/>
      <c r="AD142" s="16"/>
      <c r="AF142" s="3"/>
      <c r="AG142" s="1"/>
      <c r="AH142" s="16"/>
      <c r="AJ142" s="16"/>
      <c r="AL142" s="16"/>
      <c r="AM142" s="1"/>
      <c r="AN142" s="1"/>
      <c r="AO142" s="1"/>
      <c r="AP142" s="1"/>
      <c r="AQ142" s="1"/>
      <c r="AR142" s="1"/>
      <c r="AS142" s="1"/>
      <c r="AU142" s="13"/>
      <c r="AV142" s="13"/>
    </row>
    <row r="143" spans="1:48">
      <c r="U143" s="3"/>
      <c r="V143" s="3"/>
      <c r="W143" s="3"/>
      <c r="X143" s="57"/>
      <c r="Z143" s="57"/>
      <c r="AA143" s="201"/>
      <c r="AB143" s="16"/>
      <c r="AC143" s="209"/>
      <c r="AD143" s="16"/>
      <c r="AF143" s="3"/>
      <c r="AG143" s="1"/>
      <c r="AH143" s="16"/>
      <c r="AJ143" s="16"/>
      <c r="AL143" s="16"/>
      <c r="AM143" s="1"/>
      <c r="AN143" s="1"/>
      <c r="AO143" s="1"/>
      <c r="AP143" s="1"/>
      <c r="AQ143" s="1"/>
      <c r="AR143" s="1"/>
      <c r="AS143" s="1"/>
      <c r="AU143" s="13"/>
      <c r="AV143" s="13"/>
    </row>
    <row r="144" spans="1:48">
      <c r="U144" s="3"/>
      <c r="V144" s="3"/>
      <c r="W144" s="3"/>
      <c r="X144" s="57"/>
      <c r="Z144" s="57"/>
      <c r="AA144" s="201"/>
      <c r="AB144" s="16"/>
      <c r="AC144" s="209"/>
      <c r="AD144" s="16"/>
      <c r="AF144" s="3"/>
      <c r="AG144" s="1"/>
      <c r="AH144" s="16"/>
      <c r="AJ144" s="16"/>
      <c r="AL144" s="16"/>
      <c r="AM144" s="1"/>
      <c r="AN144" s="1"/>
      <c r="AO144" s="1"/>
      <c r="AP144" s="1"/>
      <c r="AQ144" s="1"/>
      <c r="AR144" s="1"/>
      <c r="AS144" s="1"/>
      <c r="AU144" s="13"/>
      <c r="AV144" s="13"/>
    </row>
    <row r="145" spans="21:48">
      <c r="U145" s="3"/>
      <c r="V145" s="3"/>
      <c r="W145" s="3"/>
      <c r="X145" s="57"/>
      <c r="Z145" s="57"/>
      <c r="AA145" s="201"/>
      <c r="AB145" s="16"/>
      <c r="AC145" s="209"/>
      <c r="AD145" s="16"/>
      <c r="AF145" s="3"/>
      <c r="AG145" s="1"/>
      <c r="AH145" s="16"/>
      <c r="AJ145" s="16"/>
      <c r="AL145" s="16"/>
      <c r="AM145" s="1"/>
      <c r="AN145" s="1"/>
      <c r="AO145" s="1"/>
      <c r="AP145" s="1"/>
      <c r="AQ145" s="1"/>
      <c r="AR145" s="1"/>
      <c r="AS145" s="1"/>
      <c r="AU145" s="13"/>
      <c r="AV145" s="13"/>
    </row>
    <row r="146" spans="21:48">
      <c r="U146" s="3"/>
      <c r="V146" s="3"/>
      <c r="W146" s="3"/>
      <c r="X146" s="57"/>
      <c r="Z146" s="57"/>
      <c r="AA146" s="201"/>
      <c r="AB146" s="16"/>
      <c r="AC146" s="209"/>
      <c r="AD146" s="16"/>
      <c r="AF146" s="3"/>
      <c r="AG146" s="1"/>
      <c r="AH146" s="16"/>
      <c r="AJ146" s="16"/>
      <c r="AL146" s="16"/>
      <c r="AM146" s="1"/>
      <c r="AN146" s="1"/>
      <c r="AO146" s="1"/>
      <c r="AP146" s="1"/>
      <c r="AQ146" s="1"/>
      <c r="AR146" s="1"/>
      <c r="AS146" s="1"/>
      <c r="AU146" s="13"/>
      <c r="AV146" s="13"/>
    </row>
    <row r="147" spans="21:48">
      <c r="U147" s="3"/>
      <c r="V147" s="3"/>
      <c r="W147" s="3"/>
      <c r="X147" s="57"/>
      <c r="Z147" s="57"/>
      <c r="AA147" s="201"/>
      <c r="AB147" s="16"/>
      <c r="AC147" s="209"/>
      <c r="AD147" s="16"/>
      <c r="AF147" s="3"/>
      <c r="AG147" s="1"/>
      <c r="AH147" s="16"/>
      <c r="AJ147" s="16"/>
      <c r="AL147" s="16"/>
      <c r="AM147" s="1"/>
      <c r="AN147" s="1"/>
      <c r="AO147" s="1"/>
      <c r="AP147" s="1"/>
      <c r="AQ147" s="1"/>
      <c r="AR147" s="1"/>
      <c r="AS147" s="1"/>
      <c r="AU147" s="13"/>
      <c r="AV147" s="13"/>
    </row>
    <row r="148" spans="21:48">
      <c r="U148" s="3"/>
      <c r="V148" s="3"/>
      <c r="W148" s="3"/>
      <c r="X148" s="57"/>
      <c r="Z148" s="57"/>
      <c r="AA148" s="201"/>
      <c r="AB148" s="16"/>
      <c r="AC148" s="209"/>
      <c r="AD148" s="16"/>
      <c r="AF148" s="3"/>
      <c r="AG148" s="1"/>
      <c r="AH148" s="16"/>
      <c r="AJ148" s="16"/>
      <c r="AL148" s="16"/>
      <c r="AM148" s="1"/>
      <c r="AN148" s="1"/>
      <c r="AO148" s="1"/>
      <c r="AP148" s="1"/>
      <c r="AQ148" s="1"/>
      <c r="AR148" s="1"/>
      <c r="AS148" s="1"/>
      <c r="AU148" s="13"/>
      <c r="AV148" s="13"/>
    </row>
    <row r="149" spans="21:48">
      <c r="AU149" s="13"/>
      <c r="AV149" s="13"/>
    </row>
    <row r="150" spans="21:48">
      <c r="AU150" s="13"/>
      <c r="AV150" s="13"/>
    </row>
    <row r="151" spans="21:48">
      <c r="U151" s="3"/>
      <c r="V151" s="3"/>
      <c r="W151" s="3"/>
      <c r="X151" s="57"/>
      <c r="Z151" s="57"/>
      <c r="AA151" s="201"/>
      <c r="AB151" s="16"/>
      <c r="AC151" s="209"/>
      <c r="AD151" s="16"/>
      <c r="AF151" s="3"/>
      <c r="AG151" s="1"/>
      <c r="AH151" s="16"/>
      <c r="AJ151" s="16"/>
      <c r="AL151" s="16"/>
      <c r="AM151" s="1"/>
      <c r="AN151" s="1"/>
      <c r="AO151" s="1"/>
      <c r="AP151" s="1"/>
      <c r="AQ151" s="1"/>
      <c r="AR151" s="1"/>
      <c r="AS151" s="1"/>
      <c r="AU151" s="13"/>
      <c r="AV151" s="13"/>
    </row>
    <row r="152" spans="21:48">
      <c r="U152" s="3"/>
      <c r="V152" s="3"/>
      <c r="W152" s="3"/>
      <c r="X152" s="57"/>
      <c r="Z152" s="57"/>
      <c r="AA152" s="201"/>
      <c r="AB152" s="16"/>
      <c r="AC152" s="209"/>
      <c r="AD152" s="16"/>
      <c r="AF152" s="3"/>
      <c r="AG152" s="1"/>
      <c r="AH152" s="16"/>
      <c r="AJ152" s="16"/>
      <c r="AL152" s="16"/>
      <c r="AM152" s="1"/>
      <c r="AN152" s="1"/>
      <c r="AO152" s="1"/>
      <c r="AP152" s="1"/>
      <c r="AQ152" s="1"/>
      <c r="AR152" s="1"/>
      <c r="AS152" s="1"/>
      <c r="AU152" s="13"/>
      <c r="AV152" s="13"/>
    </row>
    <row r="153" spans="21:48">
      <c r="U153" s="3"/>
      <c r="V153" s="3"/>
      <c r="W153" s="3"/>
      <c r="X153" s="57"/>
      <c r="Z153" s="57"/>
      <c r="AA153" s="201"/>
      <c r="AB153" s="16"/>
      <c r="AC153" s="209"/>
      <c r="AD153" s="16"/>
      <c r="AF153" s="3"/>
      <c r="AG153" s="1"/>
      <c r="AH153" s="16"/>
      <c r="AJ153" s="16"/>
      <c r="AL153" s="16"/>
      <c r="AM153" s="1"/>
      <c r="AN153" s="1"/>
      <c r="AO153" s="1"/>
      <c r="AP153" s="1"/>
      <c r="AQ153" s="1"/>
      <c r="AR153" s="1"/>
      <c r="AS153" s="1"/>
      <c r="AU153" s="13"/>
      <c r="AV153" s="13"/>
    </row>
    <row r="154" spans="21:48">
      <c r="U154" s="3"/>
      <c r="V154" s="3"/>
      <c r="W154" s="3"/>
      <c r="X154" s="57"/>
      <c r="Z154" s="57"/>
      <c r="AA154" s="201"/>
      <c r="AB154" s="16"/>
      <c r="AC154" s="209"/>
      <c r="AD154" s="16"/>
      <c r="AF154" s="3"/>
      <c r="AG154" s="1"/>
      <c r="AH154" s="16"/>
      <c r="AJ154" s="16"/>
      <c r="AL154" s="16"/>
      <c r="AM154" s="1"/>
      <c r="AN154" s="1"/>
      <c r="AO154" s="1"/>
      <c r="AP154" s="1"/>
      <c r="AQ154" s="1"/>
      <c r="AR154" s="1"/>
      <c r="AS154" s="1"/>
    </row>
    <row r="155" spans="21:48">
      <c r="U155" s="3"/>
      <c r="V155" s="3"/>
      <c r="W155" s="3"/>
      <c r="X155" s="57"/>
      <c r="Z155" s="57"/>
      <c r="AA155" s="201"/>
      <c r="AB155" s="16"/>
      <c r="AC155" s="209"/>
      <c r="AD155" s="16"/>
      <c r="AF155" s="3"/>
      <c r="AG155" s="1"/>
      <c r="AH155" s="16"/>
      <c r="AJ155" s="16"/>
      <c r="AL155" s="16"/>
      <c r="AM155" s="1"/>
      <c r="AN155" s="1"/>
      <c r="AO155" s="1"/>
      <c r="AP155" s="1"/>
      <c r="AQ155" s="1"/>
      <c r="AR155" s="1"/>
      <c r="AS155" s="1"/>
    </row>
    <row r="156" spans="21:48">
      <c r="U156" s="3"/>
      <c r="V156" s="3"/>
      <c r="W156" s="3"/>
      <c r="X156" s="57"/>
      <c r="Z156" s="57"/>
      <c r="AA156" s="201"/>
      <c r="AB156" s="16"/>
      <c r="AC156" s="209"/>
      <c r="AD156" s="16"/>
      <c r="AF156" s="3"/>
      <c r="AG156" s="1"/>
      <c r="AH156" s="16"/>
      <c r="AJ156" s="16"/>
      <c r="AL156" s="16"/>
      <c r="AM156" s="1"/>
      <c r="AN156" s="1"/>
      <c r="AO156" s="1"/>
      <c r="AP156" s="1"/>
      <c r="AQ156" s="1"/>
      <c r="AR156" s="1"/>
      <c r="AS156" s="1"/>
    </row>
    <row r="157" spans="21:48">
      <c r="U157" s="3"/>
      <c r="V157" s="3"/>
      <c r="W157" s="3"/>
      <c r="X157" s="57"/>
      <c r="Z157" s="57"/>
      <c r="AA157" s="201"/>
      <c r="AB157" s="16"/>
      <c r="AC157" s="209"/>
      <c r="AD157" s="16"/>
      <c r="AF157" s="3"/>
      <c r="AG157" s="1"/>
      <c r="AH157" s="16"/>
      <c r="AJ157" s="16"/>
      <c r="AL157" s="16"/>
      <c r="AM157" s="1"/>
      <c r="AN157" s="1"/>
      <c r="AO157" s="1"/>
      <c r="AP157" s="1"/>
      <c r="AQ157" s="1"/>
      <c r="AR157" s="1"/>
      <c r="AS157" s="1"/>
    </row>
    <row r="158" spans="21:48">
      <c r="U158" s="3"/>
      <c r="V158" s="3"/>
      <c r="W158" s="3"/>
      <c r="X158" s="57"/>
      <c r="Z158" s="57"/>
      <c r="AA158" s="201"/>
      <c r="AB158" s="16"/>
      <c r="AC158" s="209"/>
      <c r="AD158" s="16"/>
      <c r="AF158" s="3"/>
      <c r="AG158" s="1"/>
      <c r="AH158" s="16"/>
      <c r="AJ158" s="16"/>
      <c r="AL158" s="16"/>
      <c r="AM158" s="1"/>
      <c r="AN158" s="1"/>
      <c r="AO158" s="1"/>
      <c r="AP158" s="1"/>
      <c r="AQ158" s="1"/>
      <c r="AR158" s="1"/>
      <c r="AS158" s="1"/>
    </row>
    <row r="159" spans="21:48">
      <c r="U159" s="3"/>
      <c r="V159" s="3"/>
      <c r="W159" s="3"/>
      <c r="X159" s="57"/>
      <c r="Z159" s="57"/>
      <c r="AA159" s="201"/>
      <c r="AB159" s="16"/>
      <c r="AC159" s="209"/>
      <c r="AD159" s="16"/>
      <c r="AF159" s="3"/>
      <c r="AG159" s="1"/>
      <c r="AH159" s="16"/>
      <c r="AJ159" s="16"/>
      <c r="AL159" s="16"/>
      <c r="AM159" s="1"/>
      <c r="AN159" s="1"/>
      <c r="AO159" s="1"/>
      <c r="AP159" s="1"/>
      <c r="AQ159" s="1"/>
      <c r="AR159" s="1"/>
      <c r="AS159" s="1"/>
    </row>
    <row r="160" spans="21:48">
      <c r="U160" s="3"/>
      <c r="V160" s="3"/>
      <c r="W160" s="3"/>
      <c r="X160" s="57"/>
      <c r="Z160" s="57"/>
      <c r="AA160" s="201"/>
      <c r="AB160" s="16"/>
      <c r="AC160" s="209"/>
      <c r="AD160" s="16"/>
      <c r="AF160" s="3"/>
      <c r="AG160" s="1"/>
      <c r="AH160" s="16"/>
      <c r="AJ160" s="16"/>
      <c r="AL160" s="16"/>
      <c r="AM160" s="1"/>
      <c r="AN160" s="1"/>
      <c r="AO160" s="1"/>
      <c r="AP160" s="1"/>
      <c r="AQ160" s="1"/>
      <c r="AR160" s="1"/>
      <c r="AS160" s="1"/>
    </row>
    <row r="161" spans="7:46">
      <c r="U161" s="3"/>
      <c r="V161" s="3"/>
      <c r="W161" s="3"/>
      <c r="X161" s="57"/>
      <c r="Z161" s="57"/>
      <c r="AA161" s="201"/>
      <c r="AB161" s="16"/>
      <c r="AC161" s="209"/>
      <c r="AD161" s="16"/>
      <c r="AF161" s="3"/>
      <c r="AG161" s="1"/>
      <c r="AH161" s="16"/>
      <c r="AJ161" s="16"/>
      <c r="AL161" s="16"/>
      <c r="AM161" s="1"/>
      <c r="AN161" s="1"/>
      <c r="AO161" s="1"/>
      <c r="AP161" s="1"/>
      <c r="AQ161" s="1"/>
      <c r="AR161" s="1"/>
      <c r="AS161" s="1"/>
    </row>
    <row r="162" spans="7:46">
      <c r="U162" s="3"/>
      <c r="V162" s="3"/>
      <c r="W162" s="3"/>
      <c r="X162" s="57"/>
      <c r="Z162" s="57"/>
      <c r="AA162" s="201"/>
      <c r="AB162" s="16"/>
      <c r="AC162" s="209"/>
      <c r="AD162" s="16"/>
      <c r="AF162" s="3"/>
      <c r="AG162" s="1"/>
      <c r="AH162" s="16"/>
      <c r="AJ162" s="16"/>
      <c r="AL162" s="16"/>
      <c r="AM162" s="1"/>
      <c r="AN162" s="1"/>
      <c r="AO162" s="1"/>
      <c r="AP162" s="1"/>
      <c r="AQ162" s="1"/>
      <c r="AR162" s="1"/>
      <c r="AS162" s="1"/>
    </row>
    <row r="163" spans="7:46">
      <c r="U163" s="3"/>
      <c r="V163" s="3"/>
      <c r="W163" s="3"/>
      <c r="X163" s="57"/>
      <c r="Z163" s="57"/>
      <c r="AA163" s="201"/>
      <c r="AB163" s="16"/>
      <c r="AC163" s="209"/>
      <c r="AD163" s="16"/>
      <c r="AF163" s="3"/>
      <c r="AG163" s="1"/>
      <c r="AH163" s="16"/>
      <c r="AJ163" s="16"/>
      <c r="AL163" s="16"/>
      <c r="AM163" s="1"/>
      <c r="AN163" s="1"/>
      <c r="AO163" s="1"/>
      <c r="AP163" s="1"/>
      <c r="AQ163" s="1"/>
      <c r="AR163" s="1"/>
      <c r="AS163" s="1"/>
    </row>
    <row r="164" spans="7:46">
      <c r="U164" s="3"/>
      <c r="V164" s="3"/>
      <c r="W164" s="3"/>
      <c r="X164" s="57"/>
      <c r="Z164" s="57"/>
      <c r="AA164" s="201"/>
      <c r="AB164" s="16"/>
      <c r="AC164" s="209"/>
      <c r="AD164" s="16"/>
      <c r="AF164" s="3"/>
      <c r="AG164" s="1"/>
      <c r="AH164" s="16"/>
      <c r="AJ164" s="16"/>
      <c r="AL164" s="16"/>
      <c r="AM164" s="1"/>
      <c r="AN164" s="1"/>
      <c r="AO164" s="1"/>
      <c r="AP164" s="1"/>
      <c r="AQ164" s="1"/>
      <c r="AR164" s="1"/>
      <c r="AS164" s="1"/>
    </row>
    <row r="165" spans="7:46">
      <c r="U165" s="3"/>
      <c r="V165" s="3"/>
      <c r="W165" s="3"/>
      <c r="X165" s="57"/>
      <c r="Z165" s="57"/>
      <c r="AA165" s="201"/>
      <c r="AB165" s="16"/>
      <c r="AC165" s="209"/>
      <c r="AD165" s="16"/>
      <c r="AF165" s="3"/>
      <c r="AG165" s="1"/>
      <c r="AH165" s="16"/>
      <c r="AJ165" s="16"/>
      <c r="AL165" s="16"/>
      <c r="AM165" s="1"/>
      <c r="AN165" s="1"/>
      <c r="AO165" s="1"/>
      <c r="AP165" s="1"/>
      <c r="AQ165" s="1"/>
      <c r="AR165" s="1"/>
      <c r="AS165" s="1"/>
    </row>
    <row r="166" spans="7:46">
      <c r="U166" s="3"/>
      <c r="V166" s="3"/>
      <c r="W166" s="3"/>
      <c r="X166" s="57"/>
      <c r="Z166" s="57"/>
      <c r="AA166" s="201"/>
      <c r="AB166" s="16"/>
      <c r="AC166" s="209"/>
      <c r="AD166" s="16"/>
      <c r="AF166" s="3"/>
      <c r="AG166" s="1"/>
      <c r="AH166" s="16"/>
      <c r="AJ166" s="16"/>
      <c r="AL166" s="16"/>
      <c r="AM166" s="1"/>
      <c r="AN166" s="1"/>
      <c r="AO166" s="1"/>
      <c r="AP166" s="1"/>
      <c r="AQ166" s="1"/>
      <c r="AR166" s="1"/>
      <c r="AS166" s="1"/>
    </row>
    <row r="167" spans="7:46">
      <c r="U167" s="3"/>
      <c r="V167" s="3"/>
      <c r="W167" s="3"/>
      <c r="X167" s="57"/>
      <c r="Z167" s="57"/>
      <c r="AA167" s="201"/>
      <c r="AB167" s="16"/>
      <c r="AC167" s="209"/>
      <c r="AD167" s="16"/>
      <c r="AF167" s="3"/>
      <c r="AG167" s="1"/>
      <c r="AH167" s="16"/>
      <c r="AJ167" s="16"/>
      <c r="AL167" s="16"/>
      <c r="AM167" s="1"/>
      <c r="AN167" s="1"/>
      <c r="AO167" s="1"/>
      <c r="AP167" s="1"/>
      <c r="AQ167" s="1"/>
      <c r="AR167" s="1"/>
      <c r="AS167" s="1"/>
    </row>
    <row r="168" spans="7:46">
      <c r="U168" s="3"/>
      <c r="V168" s="3"/>
      <c r="W168" s="3"/>
      <c r="X168" s="57"/>
      <c r="Z168" s="57"/>
      <c r="AA168" s="201"/>
      <c r="AB168" s="16"/>
      <c r="AC168" s="209"/>
      <c r="AD168" s="16"/>
      <c r="AF168" s="3"/>
      <c r="AG168" s="1"/>
      <c r="AH168" s="16"/>
      <c r="AJ168" s="16"/>
      <c r="AL168" s="16"/>
      <c r="AM168" s="1"/>
      <c r="AN168" s="1"/>
      <c r="AO168" s="1"/>
      <c r="AP168" s="1"/>
      <c r="AQ168" s="1"/>
      <c r="AR168" s="1"/>
      <c r="AS168" s="1"/>
    </row>
    <row r="169" spans="7:46">
      <c r="U169" s="3"/>
      <c r="V169" s="3"/>
      <c r="W169" s="3"/>
      <c r="X169" s="57"/>
      <c r="Z169" s="57"/>
      <c r="AA169" s="201"/>
      <c r="AB169" s="16"/>
      <c r="AC169" s="209"/>
      <c r="AD169" s="16"/>
      <c r="AF169" s="3"/>
      <c r="AG169" s="1"/>
      <c r="AH169" s="16"/>
      <c r="AJ169" s="16"/>
      <c r="AL169" s="16"/>
      <c r="AM169" s="1"/>
      <c r="AN169" s="1"/>
      <c r="AO169" s="1"/>
      <c r="AP169" s="1"/>
      <c r="AQ169" s="1"/>
      <c r="AR169" s="1"/>
      <c r="AS169" s="1"/>
    </row>
    <row r="170" spans="7:46">
      <c r="U170" s="3"/>
      <c r="V170" s="3"/>
      <c r="W170" s="3"/>
      <c r="X170" s="57"/>
      <c r="Z170" s="57"/>
      <c r="AA170" s="201"/>
      <c r="AB170" s="16"/>
      <c r="AC170" s="209"/>
      <c r="AD170" s="16"/>
      <c r="AF170" s="3"/>
      <c r="AG170" s="1"/>
      <c r="AH170" s="16"/>
      <c r="AJ170" s="16"/>
      <c r="AL170" s="16"/>
      <c r="AM170" s="1"/>
      <c r="AN170" s="1"/>
      <c r="AO170" s="1"/>
      <c r="AP170" s="1"/>
      <c r="AQ170" s="1"/>
      <c r="AR170" s="1"/>
      <c r="AS170" s="1"/>
    </row>
    <row r="171" spans="7:46">
      <c r="U171" s="3"/>
      <c r="V171" s="3"/>
      <c r="W171" s="3"/>
      <c r="X171" s="57"/>
      <c r="Z171" s="57"/>
      <c r="AA171" s="201"/>
      <c r="AB171" s="16"/>
      <c r="AC171" s="209"/>
      <c r="AD171" s="16"/>
      <c r="AF171" s="3"/>
      <c r="AG171" s="1"/>
      <c r="AH171" s="16"/>
      <c r="AJ171" s="16"/>
      <c r="AL171" s="16"/>
      <c r="AM171" s="1"/>
      <c r="AN171" s="1"/>
      <c r="AO171" s="1"/>
      <c r="AP171" s="1"/>
      <c r="AQ171" s="1"/>
      <c r="AR171" s="1"/>
      <c r="AS171" s="1"/>
    </row>
    <row r="172" spans="7:46">
      <c r="U172" s="3"/>
      <c r="V172" s="3"/>
      <c r="W172" s="3"/>
      <c r="X172" s="57"/>
      <c r="Z172" s="57"/>
      <c r="AA172" s="201"/>
      <c r="AB172" s="16"/>
      <c r="AC172" s="209"/>
      <c r="AD172" s="16"/>
      <c r="AF172" s="3"/>
      <c r="AG172" s="1"/>
      <c r="AH172" s="16"/>
      <c r="AJ172" s="16"/>
      <c r="AL172" s="16"/>
      <c r="AM172" s="1"/>
      <c r="AN172" s="1"/>
      <c r="AO172" s="1"/>
      <c r="AP172" s="1"/>
      <c r="AQ172" s="1"/>
      <c r="AR172" s="1"/>
      <c r="AS172" s="1"/>
    </row>
    <row r="173" spans="7:46">
      <c r="U173" s="3"/>
      <c r="V173" s="3"/>
      <c r="W173" s="3"/>
      <c r="X173" s="57"/>
      <c r="Z173" s="57"/>
      <c r="AA173" s="201"/>
      <c r="AB173" s="16"/>
      <c r="AC173" s="209"/>
      <c r="AD173" s="16"/>
      <c r="AF173" s="3"/>
      <c r="AG173" s="1"/>
      <c r="AH173" s="16"/>
      <c r="AJ173" s="16"/>
      <c r="AL173" s="16"/>
      <c r="AM173" s="1"/>
      <c r="AN173" s="1"/>
      <c r="AO173" s="1"/>
      <c r="AP173" s="1"/>
      <c r="AQ173" s="1"/>
      <c r="AR173" s="1"/>
      <c r="AS173" s="1"/>
    </row>
    <row r="174" spans="7:46">
      <c r="U174" s="3"/>
      <c r="V174" s="3"/>
      <c r="W174" s="3"/>
      <c r="X174" s="57"/>
      <c r="Z174" s="57"/>
      <c r="AA174" s="201"/>
      <c r="AB174" s="16"/>
      <c r="AC174" s="209"/>
      <c r="AD174" s="16"/>
      <c r="AF174" s="3"/>
      <c r="AG174" s="1"/>
      <c r="AH174" s="16"/>
      <c r="AJ174" s="16"/>
      <c r="AL174" s="16"/>
      <c r="AM174" s="1"/>
      <c r="AN174" s="1"/>
      <c r="AO174" s="1"/>
      <c r="AP174" s="1"/>
      <c r="AQ174" s="1"/>
      <c r="AR174" s="1"/>
      <c r="AS174" s="1"/>
    </row>
    <row r="175" spans="7:46" ht="15">
      <c r="G175" s="14"/>
      <c r="H175" s="14"/>
      <c r="I175" s="14"/>
      <c r="J175" s="75"/>
      <c r="K175" s="163"/>
      <c r="L175" s="75"/>
      <c r="M175" s="75"/>
      <c r="N175" s="314"/>
      <c r="O175" s="314"/>
      <c r="P175" s="314"/>
      <c r="Q175" s="314"/>
      <c r="R175" s="314"/>
      <c r="U175" s="3"/>
      <c r="V175" s="3"/>
      <c r="W175" s="3"/>
      <c r="X175" s="57"/>
      <c r="Z175" s="57"/>
      <c r="AA175" s="201"/>
      <c r="AB175" s="16"/>
      <c r="AC175" s="209"/>
      <c r="AD175" s="16"/>
      <c r="AF175" s="3"/>
      <c r="AG175" s="1"/>
      <c r="AH175" s="16"/>
      <c r="AJ175" s="16"/>
      <c r="AL175" s="16"/>
      <c r="AM175" s="1"/>
      <c r="AN175" s="1"/>
      <c r="AO175" s="1"/>
      <c r="AP175" s="1"/>
      <c r="AQ175" s="1"/>
      <c r="AR175" s="1"/>
      <c r="AS175" s="1"/>
      <c r="AT175" s="14"/>
    </row>
    <row r="176" spans="7:46" ht="15">
      <c r="G176" s="14"/>
      <c r="H176" s="14"/>
      <c r="I176" s="14"/>
      <c r="J176" s="75"/>
      <c r="K176" s="163"/>
      <c r="L176" s="75"/>
      <c r="M176" s="75"/>
      <c r="N176" s="314"/>
      <c r="O176" s="314"/>
      <c r="P176" s="314"/>
      <c r="Q176" s="314"/>
      <c r="R176" s="314"/>
      <c r="U176" s="3"/>
      <c r="V176" s="3"/>
      <c r="W176" s="3"/>
      <c r="X176" s="57"/>
      <c r="Z176" s="57"/>
      <c r="AA176" s="201"/>
      <c r="AB176" s="16"/>
      <c r="AC176" s="209"/>
      <c r="AD176" s="16"/>
      <c r="AF176" s="3"/>
      <c r="AG176" s="1"/>
      <c r="AH176" s="16"/>
      <c r="AJ176" s="16"/>
      <c r="AL176" s="16"/>
      <c r="AM176" s="1"/>
      <c r="AN176" s="1"/>
      <c r="AO176" s="1"/>
      <c r="AP176" s="1"/>
      <c r="AQ176" s="1"/>
      <c r="AR176" s="1"/>
      <c r="AS176" s="1"/>
      <c r="AT176" s="14"/>
    </row>
    <row r="177" spans="7:46" ht="15">
      <c r="G177" s="14"/>
      <c r="H177" s="14"/>
      <c r="I177" s="14"/>
      <c r="J177" s="75"/>
      <c r="K177" s="163"/>
      <c r="L177" s="75"/>
      <c r="M177" s="75"/>
      <c r="N177" s="314"/>
      <c r="O177" s="314"/>
      <c r="P177" s="314"/>
      <c r="Q177" s="314"/>
      <c r="R177" s="314"/>
      <c r="U177" s="3"/>
      <c r="V177" s="3"/>
      <c r="W177" s="3"/>
      <c r="X177" s="57"/>
      <c r="Z177" s="57"/>
      <c r="AA177" s="201"/>
      <c r="AB177" s="16"/>
      <c r="AC177" s="209"/>
      <c r="AD177" s="16"/>
      <c r="AF177" s="3"/>
      <c r="AG177" s="1"/>
      <c r="AH177" s="16"/>
      <c r="AJ177" s="16"/>
      <c r="AL177" s="16"/>
      <c r="AM177" s="1"/>
      <c r="AN177" s="1"/>
      <c r="AO177" s="1"/>
      <c r="AP177" s="1"/>
      <c r="AQ177" s="1"/>
      <c r="AR177" s="1"/>
      <c r="AS177" s="1"/>
      <c r="AT177" s="14"/>
    </row>
    <row r="178" spans="7:46" ht="15">
      <c r="G178" s="14"/>
      <c r="H178" s="14"/>
      <c r="I178" s="14"/>
      <c r="J178" s="75"/>
      <c r="K178" s="163"/>
      <c r="L178" s="75"/>
      <c r="M178" s="75"/>
      <c r="N178" s="314"/>
      <c r="O178" s="314"/>
      <c r="P178" s="314"/>
      <c r="Q178" s="314"/>
      <c r="R178" s="314"/>
      <c r="U178" s="3"/>
      <c r="V178" s="3"/>
      <c r="W178" s="3"/>
      <c r="X178" s="57"/>
      <c r="Z178" s="57"/>
      <c r="AA178" s="201"/>
      <c r="AB178" s="16"/>
      <c r="AC178" s="209"/>
      <c r="AD178" s="16"/>
      <c r="AF178" s="3"/>
      <c r="AG178" s="1"/>
      <c r="AH178" s="16"/>
      <c r="AJ178" s="16"/>
      <c r="AL178" s="16"/>
      <c r="AM178" s="1"/>
      <c r="AN178" s="1"/>
      <c r="AO178" s="1"/>
      <c r="AP178" s="1"/>
      <c r="AQ178" s="1"/>
      <c r="AR178" s="1"/>
      <c r="AS178" s="1"/>
      <c r="AT178" s="14"/>
    </row>
    <row r="179" spans="7:46" ht="15">
      <c r="G179" s="14"/>
      <c r="H179" s="14"/>
      <c r="I179" s="14"/>
      <c r="J179" s="75"/>
      <c r="K179" s="163"/>
      <c r="L179" s="75"/>
      <c r="M179" s="75"/>
      <c r="N179" s="314"/>
      <c r="O179" s="314"/>
      <c r="P179" s="314"/>
      <c r="Q179" s="314"/>
      <c r="R179" s="314"/>
      <c r="U179" s="3"/>
      <c r="V179" s="3"/>
      <c r="W179" s="3"/>
      <c r="X179" s="57"/>
      <c r="Z179" s="57"/>
      <c r="AA179" s="201"/>
      <c r="AB179" s="16"/>
      <c r="AC179" s="209"/>
      <c r="AD179" s="16"/>
      <c r="AF179" s="3"/>
      <c r="AG179" s="1"/>
      <c r="AH179" s="16"/>
      <c r="AJ179" s="16"/>
      <c r="AL179" s="16"/>
      <c r="AM179" s="1"/>
      <c r="AN179" s="1"/>
      <c r="AO179" s="1"/>
      <c r="AP179" s="1"/>
      <c r="AQ179" s="1"/>
      <c r="AR179" s="1"/>
      <c r="AS179" s="1"/>
      <c r="AT179" s="14"/>
    </row>
    <row r="180" spans="7:46" ht="15">
      <c r="G180" s="14"/>
      <c r="H180" s="14"/>
      <c r="I180" s="14"/>
      <c r="J180" s="75"/>
      <c r="K180" s="163"/>
      <c r="L180" s="75"/>
      <c r="M180" s="75"/>
      <c r="N180" s="314"/>
      <c r="O180" s="314"/>
      <c r="P180" s="314"/>
      <c r="Q180" s="314"/>
      <c r="R180" s="314"/>
      <c r="U180" s="3"/>
      <c r="V180" s="3"/>
      <c r="W180" s="3"/>
      <c r="X180" s="57"/>
      <c r="Z180" s="57"/>
      <c r="AA180" s="201"/>
      <c r="AB180" s="16"/>
      <c r="AC180" s="209"/>
      <c r="AD180" s="16"/>
      <c r="AF180" s="3"/>
      <c r="AG180" s="1"/>
      <c r="AH180" s="16"/>
      <c r="AJ180" s="16"/>
      <c r="AL180" s="16"/>
      <c r="AM180" s="1"/>
      <c r="AN180" s="1"/>
      <c r="AO180" s="1"/>
      <c r="AP180" s="1"/>
      <c r="AQ180" s="1"/>
      <c r="AR180" s="1"/>
      <c r="AS180" s="1"/>
      <c r="AT180" s="14"/>
    </row>
    <row r="181" spans="7:46" ht="15">
      <c r="G181" s="14"/>
      <c r="H181" s="14"/>
      <c r="I181" s="14"/>
      <c r="J181" s="75"/>
      <c r="K181" s="163"/>
      <c r="L181" s="75"/>
      <c r="M181" s="75"/>
      <c r="N181" s="314"/>
      <c r="O181" s="314"/>
      <c r="P181" s="314"/>
      <c r="Q181" s="314"/>
      <c r="R181" s="314"/>
      <c r="U181" s="3"/>
      <c r="V181" s="3"/>
      <c r="W181" s="3"/>
      <c r="X181" s="57"/>
      <c r="Z181" s="57"/>
      <c r="AA181" s="201"/>
      <c r="AB181" s="16"/>
      <c r="AC181" s="209"/>
      <c r="AD181" s="16"/>
      <c r="AF181" s="3"/>
      <c r="AG181" s="1"/>
      <c r="AH181" s="16"/>
      <c r="AJ181" s="16"/>
      <c r="AL181" s="16"/>
      <c r="AM181" s="1"/>
      <c r="AN181" s="1"/>
      <c r="AO181" s="1"/>
      <c r="AP181" s="1"/>
      <c r="AQ181" s="1"/>
      <c r="AR181" s="1"/>
      <c r="AS181" s="1"/>
      <c r="AT181" s="14"/>
    </row>
    <row r="182" spans="7:46" ht="15">
      <c r="G182" s="14"/>
      <c r="H182" s="14"/>
      <c r="I182" s="14"/>
      <c r="J182" s="75"/>
      <c r="K182" s="163"/>
      <c r="L182" s="75"/>
      <c r="M182" s="75"/>
      <c r="N182" s="314"/>
      <c r="O182" s="314"/>
      <c r="P182" s="314"/>
      <c r="Q182" s="314"/>
      <c r="R182" s="314"/>
      <c r="U182" s="3"/>
      <c r="V182" s="3"/>
      <c r="W182" s="3"/>
      <c r="X182" s="57"/>
      <c r="Z182" s="57"/>
      <c r="AA182" s="201"/>
      <c r="AB182" s="16"/>
      <c r="AC182" s="209"/>
      <c r="AD182" s="16"/>
      <c r="AF182" s="3"/>
      <c r="AG182" s="1"/>
      <c r="AH182" s="16"/>
      <c r="AJ182" s="16"/>
      <c r="AL182" s="16"/>
      <c r="AM182" s="1"/>
      <c r="AN182" s="1"/>
      <c r="AO182" s="1"/>
      <c r="AP182" s="1"/>
      <c r="AQ182" s="1"/>
      <c r="AR182" s="1"/>
      <c r="AS182" s="1"/>
      <c r="AT182" s="14"/>
    </row>
    <row r="183" spans="7:46" ht="15">
      <c r="G183" s="14"/>
      <c r="H183" s="14"/>
      <c r="I183" s="14"/>
      <c r="J183" s="75"/>
      <c r="K183" s="163"/>
      <c r="L183" s="75"/>
      <c r="M183" s="75"/>
      <c r="N183" s="314"/>
      <c r="O183" s="314"/>
      <c r="P183" s="314"/>
      <c r="Q183" s="314"/>
      <c r="R183" s="314"/>
      <c r="U183" s="3"/>
      <c r="V183" s="3"/>
      <c r="W183" s="3"/>
      <c r="X183" s="57"/>
      <c r="Z183" s="57"/>
      <c r="AA183" s="201"/>
      <c r="AB183" s="16"/>
      <c r="AC183" s="209"/>
      <c r="AD183" s="16"/>
      <c r="AF183" s="3"/>
      <c r="AG183" s="1"/>
      <c r="AH183" s="16"/>
      <c r="AJ183" s="16"/>
      <c r="AL183" s="16"/>
      <c r="AM183" s="1"/>
      <c r="AN183" s="1"/>
      <c r="AO183" s="1"/>
      <c r="AP183" s="1"/>
      <c r="AQ183" s="1"/>
      <c r="AR183" s="1"/>
      <c r="AS183" s="1"/>
      <c r="AT183" s="14"/>
    </row>
    <row r="184" spans="7:46" ht="15">
      <c r="G184" s="14"/>
      <c r="H184" s="14"/>
      <c r="I184" s="14"/>
      <c r="J184" s="75"/>
      <c r="K184" s="163"/>
      <c r="L184" s="75"/>
      <c r="M184" s="75"/>
      <c r="N184" s="314"/>
      <c r="O184" s="314"/>
      <c r="P184" s="314"/>
      <c r="Q184" s="314"/>
      <c r="R184" s="314"/>
      <c r="U184" s="3"/>
      <c r="V184" s="3"/>
      <c r="W184" s="3"/>
      <c r="X184" s="57"/>
      <c r="Z184" s="57"/>
      <c r="AA184" s="201"/>
      <c r="AB184" s="16"/>
      <c r="AC184" s="209"/>
      <c r="AD184" s="16"/>
      <c r="AF184" s="3"/>
      <c r="AG184" s="1"/>
      <c r="AH184" s="16"/>
      <c r="AJ184" s="16"/>
      <c r="AL184" s="16"/>
      <c r="AM184" s="1"/>
      <c r="AN184" s="1"/>
      <c r="AO184" s="1"/>
      <c r="AP184" s="1"/>
      <c r="AQ184" s="1"/>
      <c r="AR184" s="1"/>
      <c r="AS184" s="1"/>
      <c r="AT184" s="14"/>
    </row>
    <row r="185" spans="7:46" ht="15">
      <c r="G185" s="14"/>
      <c r="H185" s="14"/>
      <c r="I185" s="14"/>
      <c r="J185" s="75"/>
      <c r="K185" s="163"/>
      <c r="L185" s="75"/>
      <c r="M185" s="75"/>
      <c r="N185" s="314"/>
      <c r="O185" s="314"/>
      <c r="P185" s="314"/>
      <c r="Q185" s="314"/>
      <c r="R185" s="314"/>
      <c r="U185" s="3"/>
      <c r="V185" s="3"/>
      <c r="W185" s="3"/>
      <c r="X185" s="57"/>
      <c r="Z185" s="57"/>
      <c r="AA185" s="201"/>
      <c r="AB185" s="16"/>
      <c r="AC185" s="209"/>
      <c r="AD185" s="16"/>
      <c r="AF185" s="3"/>
      <c r="AG185" s="1"/>
      <c r="AH185" s="16"/>
      <c r="AJ185" s="16"/>
      <c r="AL185" s="16"/>
      <c r="AM185" s="1"/>
      <c r="AN185" s="1"/>
      <c r="AO185" s="1"/>
      <c r="AP185" s="1"/>
      <c r="AQ185" s="1"/>
      <c r="AR185" s="1"/>
      <c r="AS185" s="1"/>
      <c r="AT185" s="14"/>
    </row>
    <row r="186" spans="7:46" ht="15">
      <c r="G186" s="14"/>
      <c r="H186" s="14"/>
      <c r="I186" s="14"/>
      <c r="J186" s="75"/>
      <c r="K186" s="163"/>
      <c r="L186" s="75"/>
      <c r="M186" s="75"/>
      <c r="N186" s="314"/>
      <c r="O186" s="314"/>
      <c r="P186" s="314"/>
      <c r="Q186" s="314"/>
      <c r="R186" s="314"/>
      <c r="U186" s="3"/>
      <c r="V186" s="3"/>
      <c r="W186" s="3"/>
      <c r="X186" s="57"/>
      <c r="Z186" s="57"/>
      <c r="AA186" s="201"/>
      <c r="AB186" s="16"/>
      <c r="AC186" s="209"/>
      <c r="AD186" s="16"/>
      <c r="AF186" s="3"/>
      <c r="AG186" s="1"/>
      <c r="AH186" s="16"/>
      <c r="AJ186" s="16"/>
      <c r="AL186" s="16"/>
      <c r="AM186" s="1"/>
      <c r="AN186" s="1"/>
      <c r="AO186" s="1"/>
      <c r="AP186" s="1"/>
      <c r="AQ186" s="1"/>
      <c r="AR186" s="1"/>
      <c r="AS186" s="1"/>
      <c r="AT186" s="14"/>
    </row>
    <row r="187" spans="7:46" ht="15">
      <c r="G187" s="14"/>
      <c r="H187" s="14"/>
      <c r="I187" s="14"/>
      <c r="J187" s="75"/>
      <c r="K187" s="163"/>
      <c r="L187" s="75"/>
      <c r="M187" s="75"/>
      <c r="N187" s="314"/>
      <c r="O187" s="314"/>
      <c r="P187" s="314"/>
      <c r="Q187" s="314"/>
      <c r="R187" s="314"/>
      <c r="U187" s="3"/>
      <c r="V187" s="3"/>
      <c r="W187" s="3"/>
      <c r="X187" s="57"/>
      <c r="Z187" s="57"/>
      <c r="AA187" s="201"/>
      <c r="AB187" s="16"/>
      <c r="AC187" s="209"/>
      <c r="AD187" s="16"/>
      <c r="AF187" s="3"/>
      <c r="AG187" s="1"/>
      <c r="AH187" s="16"/>
      <c r="AJ187" s="16"/>
      <c r="AL187" s="16"/>
      <c r="AM187" s="1"/>
      <c r="AN187" s="1"/>
      <c r="AO187" s="1"/>
      <c r="AP187" s="1"/>
      <c r="AQ187" s="1"/>
      <c r="AR187" s="1"/>
      <c r="AS187" s="1"/>
      <c r="AT187" s="14"/>
    </row>
    <row r="188" spans="7:46" ht="15">
      <c r="G188" s="14"/>
      <c r="H188" s="14"/>
      <c r="I188" s="14"/>
      <c r="J188" s="75"/>
      <c r="K188" s="163"/>
      <c r="L188" s="75"/>
      <c r="M188" s="75"/>
      <c r="N188" s="314"/>
      <c r="O188" s="314"/>
      <c r="P188" s="314"/>
      <c r="Q188" s="314"/>
      <c r="R188" s="314"/>
      <c r="U188" s="3"/>
      <c r="V188" s="3"/>
      <c r="W188" s="3"/>
      <c r="X188" s="57"/>
      <c r="Z188" s="57"/>
      <c r="AA188" s="201"/>
      <c r="AB188" s="16"/>
      <c r="AC188" s="209"/>
      <c r="AD188" s="16"/>
      <c r="AF188" s="3"/>
      <c r="AG188" s="1"/>
      <c r="AH188" s="16"/>
      <c r="AJ188" s="16"/>
      <c r="AL188" s="16"/>
      <c r="AM188" s="1"/>
      <c r="AN188" s="1"/>
      <c r="AO188" s="1"/>
      <c r="AP188" s="1"/>
      <c r="AQ188" s="1"/>
      <c r="AR188" s="1"/>
      <c r="AS188" s="1"/>
      <c r="AT188" s="14"/>
    </row>
    <row r="189" spans="7:46" ht="15">
      <c r="G189" s="14"/>
      <c r="H189" s="14"/>
      <c r="I189" s="14"/>
      <c r="J189" s="75"/>
      <c r="K189" s="163"/>
      <c r="L189" s="75"/>
      <c r="M189" s="75"/>
      <c r="N189" s="314"/>
      <c r="O189" s="314"/>
      <c r="P189" s="314"/>
      <c r="Q189" s="314"/>
      <c r="R189" s="314"/>
      <c r="U189" s="3"/>
      <c r="V189" s="3"/>
      <c r="W189" s="3"/>
      <c r="X189" s="57"/>
      <c r="Z189" s="57"/>
      <c r="AA189" s="201"/>
      <c r="AB189" s="16"/>
      <c r="AC189" s="209"/>
      <c r="AD189" s="16"/>
      <c r="AF189" s="3"/>
      <c r="AG189" s="1"/>
      <c r="AH189" s="16"/>
      <c r="AJ189" s="16"/>
      <c r="AL189" s="16"/>
      <c r="AM189" s="1"/>
      <c r="AN189" s="1"/>
      <c r="AO189" s="1"/>
      <c r="AP189" s="1"/>
      <c r="AQ189" s="1"/>
      <c r="AR189" s="1"/>
      <c r="AS189" s="1"/>
      <c r="AT189" s="14"/>
    </row>
    <row r="190" spans="7:46" ht="15">
      <c r="G190" s="14"/>
      <c r="H190" s="14"/>
      <c r="I190" s="14"/>
      <c r="J190" s="75"/>
      <c r="K190" s="163"/>
      <c r="L190" s="75"/>
      <c r="M190" s="75"/>
      <c r="N190" s="314"/>
      <c r="O190" s="314"/>
      <c r="P190" s="314"/>
      <c r="Q190" s="314"/>
      <c r="R190" s="314"/>
      <c r="U190" s="3"/>
      <c r="V190" s="3"/>
      <c r="W190" s="3"/>
      <c r="X190" s="57"/>
      <c r="Z190" s="57"/>
      <c r="AA190" s="201"/>
      <c r="AB190" s="16"/>
      <c r="AC190" s="209"/>
      <c r="AD190" s="16"/>
      <c r="AF190" s="3"/>
      <c r="AG190" s="1"/>
      <c r="AH190" s="16"/>
      <c r="AJ190" s="16"/>
      <c r="AL190" s="16"/>
      <c r="AM190" s="1"/>
      <c r="AN190" s="1"/>
      <c r="AO190" s="1"/>
      <c r="AP190" s="1"/>
      <c r="AQ190" s="1"/>
      <c r="AR190" s="1"/>
      <c r="AS190" s="1"/>
      <c r="AT190" s="14"/>
    </row>
    <row r="191" spans="7:46" ht="15">
      <c r="G191" s="14"/>
      <c r="H191" s="14"/>
      <c r="I191" s="14"/>
      <c r="J191" s="75"/>
      <c r="K191" s="163"/>
      <c r="L191" s="75"/>
      <c r="M191" s="75"/>
      <c r="N191" s="314"/>
      <c r="O191" s="314"/>
      <c r="P191" s="314"/>
      <c r="Q191" s="314"/>
      <c r="R191" s="314"/>
      <c r="U191" s="3"/>
      <c r="V191" s="3"/>
      <c r="W191" s="3"/>
      <c r="X191" s="57"/>
      <c r="Z191" s="57"/>
      <c r="AA191" s="201"/>
      <c r="AB191" s="16"/>
      <c r="AC191" s="209"/>
      <c r="AD191" s="16"/>
      <c r="AF191" s="3"/>
      <c r="AG191" s="1"/>
      <c r="AH191" s="16"/>
      <c r="AJ191" s="16"/>
      <c r="AL191" s="16"/>
      <c r="AM191" s="1"/>
      <c r="AN191" s="1"/>
      <c r="AO191" s="1"/>
      <c r="AP191" s="1"/>
      <c r="AQ191" s="1"/>
      <c r="AR191" s="1"/>
      <c r="AS191" s="1"/>
      <c r="AT191" s="14"/>
    </row>
    <row r="192" spans="7:46" ht="15">
      <c r="G192" s="14"/>
      <c r="H192" s="14"/>
      <c r="I192" s="14"/>
      <c r="J192" s="75"/>
      <c r="K192" s="163"/>
      <c r="L192" s="75"/>
      <c r="M192" s="75"/>
      <c r="N192" s="314"/>
      <c r="O192" s="314"/>
      <c r="P192" s="314"/>
      <c r="Q192" s="314"/>
      <c r="R192" s="314"/>
      <c r="U192" s="3"/>
      <c r="V192" s="3"/>
      <c r="W192" s="3"/>
      <c r="X192" s="57"/>
      <c r="Z192" s="57"/>
      <c r="AA192" s="201"/>
      <c r="AB192" s="16"/>
      <c r="AC192" s="209"/>
      <c r="AD192" s="16"/>
      <c r="AF192" s="3"/>
      <c r="AG192" s="1"/>
      <c r="AH192" s="16"/>
      <c r="AJ192" s="16"/>
      <c r="AL192" s="16"/>
      <c r="AM192" s="1"/>
      <c r="AN192" s="1"/>
      <c r="AO192" s="1"/>
      <c r="AP192" s="1"/>
      <c r="AQ192" s="1"/>
      <c r="AR192" s="1"/>
      <c r="AS192" s="1"/>
      <c r="AT192" s="14"/>
    </row>
    <row r="193" spans="7:46" ht="15">
      <c r="G193" s="14"/>
      <c r="H193" s="14"/>
      <c r="I193" s="14"/>
      <c r="J193" s="75"/>
      <c r="K193" s="163"/>
      <c r="L193" s="75"/>
      <c r="M193" s="75"/>
      <c r="N193" s="314"/>
      <c r="O193" s="314"/>
      <c r="P193" s="314"/>
      <c r="Q193" s="314"/>
      <c r="R193" s="314"/>
      <c r="U193" s="3"/>
      <c r="V193" s="3"/>
      <c r="W193" s="3"/>
      <c r="X193" s="57"/>
      <c r="Z193" s="57"/>
      <c r="AA193" s="201"/>
      <c r="AB193" s="16"/>
      <c r="AC193" s="209"/>
      <c r="AD193" s="16"/>
      <c r="AF193" s="3"/>
      <c r="AG193" s="1"/>
      <c r="AH193" s="16"/>
      <c r="AJ193" s="16"/>
      <c r="AL193" s="16"/>
      <c r="AM193" s="1"/>
      <c r="AN193" s="1"/>
      <c r="AO193" s="1"/>
      <c r="AP193" s="1"/>
      <c r="AQ193" s="1"/>
      <c r="AR193" s="1"/>
      <c r="AS193" s="1"/>
      <c r="AT193" s="14"/>
    </row>
    <row r="194" spans="7:46" ht="15">
      <c r="G194" s="14"/>
      <c r="H194" s="14"/>
      <c r="I194" s="14"/>
      <c r="J194" s="75"/>
      <c r="K194" s="163"/>
      <c r="L194" s="75"/>
      <c r="M194" s="75"/>
      <c r="N194" s="314"/>
      <c r="O194" s="314"/>
      <c r="P194" s="314"/>
      <c r="Q194" s="314"/>
      <c r="R194" s="314"/>
      <c r="U194" s="3"/>
      <c r="V194" s="3"/>
      <c r="W194" s="3"/>
      <c r="X194" s="57"/>
      <c r="Z194" s="57"/>
      <c r="AA194" s="201"/>
      <c r="AB194" s="16"/>
      <c r="AC194" s="209"/>
      <c r="AD194" s="16"/>
      <c r="AF194" s="3"/>
      <c r="AG194" s="1"/>
      <c r="AH194" s="16"/>
      <c r="AJ194" s="16"/>
      <c r="AL194" s="16"/>
      <c r="AM194" s="1"/>
      <c r="AN194" s="1"/>
      <c r="AO194" s="1"/>
      <c r="AP194" s="1"/>
      <c r="AQ194" s="1"/>
      <c r="AR194" s="1"/>
      <c r="AS194" s="1"/>
      <c r="AT194" s="14"/>
    </row>
    <row r="195" spans="7:46" ht="15">
      <c r="G195" s="14"/>
      <c r="H195" s="14"/>
      <c r="I195" s="14"/>
      <c r="J195" s="75"/>
      <c r="K195" s="163"/>
      <c r="L195" s="75"/>
      <c r="M195" s="75"/>
      <c r="N195" s="314"/>
      <c r="O195" s="314"/>
      <c r="P195" s="314"/>
      <c r="Q195" s="314"/>
      <c r="R195" s="314"/>
      <c r="U195" s="3"/>
      <c r="V195" s="3"/>
      <c r="W195" s="3"/>
      <c r="X195" s="57"/>
      <c r="Z195" s="57"/>
      <c r="AA195" s="201"/>
      <c r="AB195" s="16"/>
      <c r="AC195" s="209"/>
      <c r="AD195" s="16"/>
      <c r="AF195" s="3"/>
      <c r="AG195" s="1"/>
      <c r="AH195" s="16"/>
      <c r="AJ195" s="16"/>
      <c r="AL195" s="16"/>
      <c r="AM195" s="1"/>
      <c r="AN195" s="1"/>
      <c r="AO195" s="1"/>
      <c r="AP195" s="1"/>
      <c r="AQ195" s="1"/>
      <c r="AR195" s="1"/>
      <c r="AS195" s="1"/>
      <c r="AT195" s="14"/>
    </row>
    <row r="196" spans="7:46" ht="15">
      <c r="G196" s="14"/>
      <c r="H196" s="14"/>
      <c r="I196" s="14"/>
      <c r="J196" s="75"/>
      <c r="K196" s="163"/>
      <c r="L196" s="75"/>
      <c r="M196" s="75"/>
      <c r="N196" s="314"/>
      <c r="O196" s="314"/>
      <c r="P196" s="314"/>
      <c r="Q196" s="314"/>
      <c r="R196" s="314"/>
      <c r="U196" s="3"/>
      <c r="V196" s="3"/>
      <c r="W196" s="3"/>
      <c r="X196" s="57"/>
      <c r="Z196" s="57"/>
      <c r="AA196" s="201"/>
      <c r="AB196" s="16"/>
      <c r="AC196" s="209"/>
      <c r="AD196" s="16"/>
      <c r="AF196" s="3"/>
      <c r="AG196" s="1"/>
      <c r="AH196" s="16"/>
      <c r="AJ196" s="16"/>
      <c r="AL196" s="16"/>
      <c r="AM196" s="1"/>
      <c r="AN196" s="1"/>
      <c r="AO196" s="1"/>
      <c r="AP196" s="1"/>
      <c r="AQ196" s="1"/>
      <c r="AR196" s="1"/>
      <c r="AS196" s="1"/>
      <c r="AT196" s="14"/>
    </row>
    <row r="197" spans="7:46" ht="15">
      <c r="G197" s="14"/>
      <c r="H197" s="14"/>
      <c r="I197" s="14"/>
      <c r="J197" s="75"/>
      <c r="K197" s="163"/>
      <c r="L197" s="75"/>
      <c r="M197" s="75"/>
      <c r="N197" s="314"/>
      <c r="O197" s="314"/>
      <c r="P197" s="314"/>
      <c r="Q197" s="314"/>
      <c r="R197" s="314"/>
      <c r="U197" s="3"/>
      <c r="V197" s="3"/>
      <c r="W197" s="3"/>
      <c r="X197" s="57"/>
      <c r="Z197" s="57"/>
      <c r="AA197" s="201"/>
      <c r="AB197" s="16"/>
      <c r="AC197" s="209"/>
      <c r="AD197" s="16"/>
      <c r="AF197" s="3"/>
      <c r="AG197" s="1"/>
      <c r="AH197" s="16"/>
      <c r="AJ197" s="16"/>
      <c r="AL197" s="16"/>
      <c r="AM197" s="1"/>
      <c r="AN197" s="1"/>
      <c r="AO197" s="1"/>
      <c r="AP197" s="1"/>
      <c r="AQ197" s="1"/>
      <c r="AR197" s="1"/>
      <c r="AS197" s="1"/>
      <c r="AT197" s="14"/>
    </row>
    <row r="198" spans="7:46" ht="15">
      <c r="G198" s="14"/>
      <c r="H198" s="14"/>
      <c r="I198" s="14"/>
      <c r="J198" s="75"/>
      <c r="K198" s="163"/>
      <c r="L198" s="75"/>
      <c r="M198" s="75"/>
      <c r="N198" s="314"/>
      <c r="O198" s="314"/>
      <c r="P198" s="314"/>
      <c r="Q198" s="314"/>
      <c r="R198" s="314"/>
      <c r="U198" s="3"/>
      <c r="V198" s="3"/>
      <c r="W198" s="3"/>
      <c r="X198" s="57"/>
      <c r="Z198" s="57"/>
      <c r="AA198" s="201"/>
      <c r="AB198" s="16"/>
      <c r="AC198" s="209"/>
      <c r="AD198" s="16"/>
      <c r="AF198" s="3"/>
      <c r="AG198" s="1"/>
      <c r="AH198" s="16"/>
      <c r="AJ198" s="16"/>
      <c r="AL198" s="16"/>
      <c r="AM198" s="1"/>
      <c r="AN198" s="1"/>
      <c r="AO198" s="1"/>
      <c r="AP198" s="1"/>
      <c r="AQ198" s="1"/>
      <c r="AR198" s="1"/>
      <c r="AS198" s="1"/>
      <c r="AT198" s="14"/>
    </row>
    <row r="199" spans="7:46" ht="15">
      <c r="G199" s="14"/>
      <c r="H199" s="14"/>
      <c r="I199" s="14"/>
      <c r="J199" s="75"/>
      <c r="K199" s="163"/>
      <c r="L199" s="75"/>
      <c r="M199" s="75"/>
      <c r="N199" s="314"/>
      <c r="O199" s="314"/>
      <c r="P199" s="314"/>
      <c r="Q199" s="314"/>
      <c r="R199" s="314"/>
      <c r="U199" s="3"/>
      <c r="V199" s="3"/>
      <c r="W199" s="3"/>
      <c r="X199" s="57"/>
      <c r="Z199" s="57"/>
      <c r="AA199" s="201"/>
      <c r="AB199" s="16"/>
      <c r="AC199" s="209"/>
      <c r="AD199" s="16"/>
      <c r="AF199" s="3"/>
      <c r="AG199" s="1"/>
      <c r="AH199" s="16"/>
      <c r="AJ199" s="16"/>
      <c r="AL199" s="16"/>
      <c r="AM199" s="1"/>
      <c r="AN199" s="1"/>
      <c r="AO199" s="1"/>
      <c r="AP199" s="1"/>
      <c r="AQ199" s="1"/>
      <c r="AR199" s="1"/>
      <c r="AS199" s="1"/>
      <c r="AT199" s="14"/>
    </row>
    <row r="200" spans="7:46" ht="15">
      <c r="G200" s="14"/>
      <c r="H200" s="14"/>
      <c r="I200" s="14"/>
      <c r="J200" s="75"/>
      <c r="K200" s="163"/>
      <c r="L200" s="75"/>
      <c r="M200" s="75"/>
      <c r="N200" s="314"/>
      <c r="O200" s="314"/>
      <c r="P200" s="314"/>
      <c r="Q200" s="314"/>
      <c r="R200" s="314"/>
      <c r="U200" s="3"/>
      <c r="V200" s="3"/>
      <c r="W200" s="3"/>
      <c r="X200" s="57"/>
      <c r="Z200" s="57"/>
      <c r="AA200" s="201"/>
      <c r="AB200" s="16"/>
      <c r="AC200" s="209"/>
      <c r="AD200" s="16"/>
      <c r="AF200" s="3"/>
      <c r="AG200" s="1"/>
      <c r="AH200" s="16"/>
      <c r="AJ200" s="16"/>
      <c r="AL200" s="16"/>
      <c r="AM200" s="1"/>
      <c r="AN200" s="1"/>
      <c r="AO200" s="1"/>
      <c r="AP200" s="1"/>
      <c r="AQ200" s="1"/>
      <c r="AR200" s="1"/>
      <c r="AS200" s="1"/>
      <c r="AT200" s="14"/>
    </row>
    <row r="201" spans="7:46" ht="15">
      <c r="G201" s="14"/>
      <c r="H201" s="14"/>
      <c r="I201" s="14"/>
      <c r="J201" s="75"/>
      <c r="K201" s="163"/>
      <c r="L201" s="75"/>
      <c r="M201" s="75"/>
      <c r="N201" s="314"/>
      <c r="O201" s="314"/>
      <c r="P201" s="314"/>
      <c r="Q201" s="314"/>
      <c r="R201" s="314"/>
      <c r="U201" s="3"/>
      <c r="V201" s="3"/>
      <c r="W201" s="3"/>
      <c r="X201" s="57"/>
      <c r="Z201" s="57"/>
      <c r="AA201" s="201"/>
      <c r="AB201" s="16"/>
      <c r="AC201" s="209"/>
      <c r="AD201" s="16"/>
      <c r="AF201" s="3"/>
      <c r="AG201" s="1"/>
      <c r="AH201" s="16"/>
      <c r="AJ201" s="16"/>
      <c r="AL201" s="16"/>
      <c r="AM201" s="1"/>
      <c r="AN201" s="1"/>
      <c r="AO201" s="1"/>
      <c r="AP201" s="1"/>
      <c r="AQ201" s="1"/>
      <c r="AR201" s="1"/>
      <c r="AS201" s="1"/>
      <c r="AT201" s="14"/>
    </row>
    <row r="202" spans="7:46" ht="15">
      <c r="G202" s="14"/>
      <c r="H202" s="14"/>
      <c r="I202" s="14"/>
      <c r="J202" s="75"/>
      <c r="K202" s="163"/>
      <c r="L202" s="75"/>
      <c r="M202" s="75"/>
      <c r="N202" s="314"/>
      <c r="O202" s="314"/>
      <c r="P202" s="314"/>
      <c r="Q202" s="314"/>
      <c r="R202" s="314"/>
      <c r="U202" s="3"/>
      <c r="V202" s="3"/>
      <c r="W202" s="3"/>
      <c r="X202" s="57"/>
      <c r="Z202" s="57"/>
      <c r="AA202" s="201"/>
      <c r="AB202" s="16"/>
      <c r="AC202" s="209"/>
      <c r="AD202" s="16"/>
      <c r="AF202" s="3"/>
      <c r="AG202" s="1"/>
      <c r="AH202" s="16"/>
      <c r="AJ202" s="16"/>
      <c r="AL202" s="16"/>
      <c r="AM202" s="1"/>
      <c r="AN202" s="1"/>
      <c r="AO202" s="1"/>
      <c r="AP202" s="1"/>
      <c r="AQ202" s="1"/>
      <c r="AR202" s="1"/>
      <c r="AS202" s="1"/>
      <c r="AT202" s="14"/>
    </row>
    <row r="203" spans="7:46" ht="15">
      <c r="G203" s="14"/>
      <c r="H203" s="14"/>
      <c r="I203" s="14"/>
      <c r="J203" s="75"/>
      <c r="K203" s="163"/>
      <c r="L203" s="75"/>
      <c r="M203" s="75"/>
      <c r="N203" s="314"/>
      <c r="O203" s="314"/>
      <c r="P203" s="314"/>
      <c r="Q203" s="314"/>
      <c r="R203" s="314"/>
      <c r="U203" s="3"/>
      <c r="V203" s="3"/>
      <c r="W203" s="3"/>
      <c r="X203" s="57"/>
      <c r="Z203" s="57"/>
      <c r="AA203" s="201"/>
      <c r="AB203" s="16"/>
      <c r="AC203" s="209"/>
      <c r="AD203" s="16"/>
      <c r="AF203" s="3"/>
      <c r="AG203" s="1"/>
      <c r="AH203" s="16"/>
      <c r="AJ203" s="16"/>
      <c r="AL203" s="16"/>
      <c r="AM203" s="1"/>
      <c r="AN203" s="1"/>
      <c r="AO203" s="1"/>
      <c r="AP203" s="1"/>
      <c r="AQ203" s="1"/>
      <c r="AR203" s="1"/>
      <c r="AS203" s="1"/>
      <c r="AT203" s="14"/>
    </row>
    <row r="204" spans="7:46" ht="15">
      <c r="G204" s="14"/>
      <c r="H204" s="14"/>
      <c r="I204" s="14"/>
      <c r="J204" s="75"/>
      <c r="K204" s="163"/>
      <c r="L204" s="75"/>
      <c r="M204" s="75"/>
      <c r="N204" s="314"/>
      <c r="O204" s="314"/>
      <c r="P204" s="314"/>
      <c r="Q204" s="314"/>
      <c r="R204" s="314"/>
      <c r="U204" s="3"/>
      <c r="V204" s="3"/>
      <c r="W204" s="3"/>
      <c r="X204" s="57"/>
      <c r="Z204" s="57"/>
      <c r="AA204" s="201"/>
      <c r="AB204" s="16"/>
      <c r="AC204" s="209"/>
      <c r="AD204" s="16"/>
      <c r="AF204" s="3"/>
      <c r="AG204" s="1"/>
      <c r="AH204" s="16"/>
      <c r="AJ204" s="16"/>
      <c r="AL204" s="16"/>
      <c r="AM204" s="1"/>
      <c r="AN204" s="1"/>
      <c r="AO204" s="1"/>
      <c r="AP204" s="1"/>
      <c r="AQ204" s="1"/>
      <c r="AR204" s="1"/>
      <c r="AS204" s="1"/>
      <c r="AT204" s="14"/>
    </row>
    <row r="205" spans="7:46" ht="15">
      <c r="G205" s="14"/>
      <c r="H205" s="14"/>
      <c r="I205" s="14"/>
      <c r="J205" s="75"/>
      <c r="K205" s="163"/>
      <c r="L205" s="75"/>
      <c r="M205" s="75"/>
      <c r="N205" s="314"/>
      <c r="O205" s="314"/>
      <c r="P205" s="314"/>
      <c r="Q205" s="314"/>
      <c r="R205" s="314"/>
      <c r="U205" s="3"/>
      <c r="V205" s="3"/>
      <c r="W205" s="3"/>
      <c r="X205" s="57"/>
      <c r="Z205" s="57"/>
      <c r="AA205" s="201"/>
      <c r="AB205" s="16"/>
      <c r="AC205" s="209"/>
      <c r="AD205" s="16"/>
      <c r="AF205" s="3"/>
      <c r="AG205" s="1"/>
      <c r="AH205" s="16"/>
      <c r="AJ205" s="16"/>
      <c r="AL205" s="16"/>
      <c r="AM205" s="1"/>
      <c r="AN205" s="1"/>
      <c r="AO205" s="1"/>
      <c r="AP205" s="1"/>
      <c r="AQ205" s="1"/>
      <c r="AR205" s="1"/>
      <c r="AS205" s="1"/>
      <c r="AT205" s="14"/>
    </row>
    <row r="206" spans="7:46" ht="15">
      <c r="G206" s="14"/>
      <c r="H206" s="14"/>
      <c r="I206" s="14"/>
      <c r="J206" s="75"/>
      <c r="K206" s="163"/>
      <c r="L206" s="75"/>
      <c r="M206" s="75"/>
      <c r="N206" s="314"/>
      <c r="O206" s="314"/>
      <c r="P206" s="314"/>
      <c r="Q206" s="314"/>
      <c r="R206" s="314"/>
      <c r="U206" s="3"/>
      <c r="V206" s="3"/>
      <c r="W206" s="3"/>
      <c r="X206" s="57"/>
      <c r="Z206" s="57"/>
      <c r="AA206" s="201"/>
      <c r="AB206" s="16"/>
      <c r="AC206" s="209"/>
      <c r="AD206" s="16"/>
      <c r="AF206" s="3"/>
      <c r="AG206" s="1"/>
      <c r="AH206" s="16"/>
      <c r="AJ206" s="16"/>
      <c r="AL206" s="16"/>
      <c r="AM206" s="1"/>
      <c r="AN206" s="1"/>
      <c r="AO206" s="1"/>
      <c r="AP206" s="1"/>
      <c r="AQ206" s="1"/>
      <c r="AR206" s="1"/>
      <c r="AS206" s="1"/>
      <c r="AT206" s="14"/>
    </row>
    <row r="207" spans="7:46" ht="15">
      <c r="G207" s="14"/>
      <c r="H207" s="14"/>
      <c r="I207" s="14"/>
      <c r="J207" s="75"/>
      <c r="K207" s="163"/>
      <c r="L207" s="75"/>
      <c r="M207" s="75"/>
      <c r="N207" s="314"/>
      <c r="O207" s="314"/>
      <c r="P207" s="314"/>
      <c r="Q207" s="314"/>
      <c r="R207" s="314"/>
      <c r="U207" s="3"/>
      <c r="V207" s="3"/>
      <c r="W207" s="3"/>
      <c r="X207" s="57"/>
      <c r="Z207" s="57"/>
      <c r="AA207" s="201"/>
      <c r="AB207" s="16"/>
      <c r="AC207" s="209"/>
      <c r="AD207" s="16"/>
      <c r="AF207" s="3"/>
      <c r="AG207" s="1"/>
      <c r="AH207" s="16"/>
      <c r="AJ207" s="16"/>
      <c r="AL207" s="16"/>
      <c r="AM207" s="1"/>
      <c r="AN207" s="1"/>
      <c r="AO207" s="1"/>
      <c r="AP207" s="1"/>
      <c r="AQ207" s="1"/>
      <c r="AR207" s="1"/>
      <c r="AS207" s="1"/>
      <c r="AT207" s="14"/>
    </row>
    <row r="208" spans="7:46" ht="15">
      <c r="G208" s="14"/>
      <c r="H208" s="14"/>
      <c r="I208" s="14"/>
      <c r="J208" s="75"/>
      <c r="K208" s="163"/>
      <c r="L208" s="75"/>
      <c r="M208" s="75"/>
      <c r="N208" s="314"/>
      <c r="O208" s="314"/>
      <c r="P208" s="314"/>
      <c r="Q208" s="314"/>
      <c r="R208" s="314"/>
      <c r="U208" s="3"/>
      <c r="V208" s="3"/>
      <c r="W208" s="3"/>
      <c r="X208" s="57"/>
      <c r="Z208" s="57"/>
      <c r="AA208" s="201"/>
      <c r="AB208" s="16"/>
      <c r="AC208" s="209"/>
      <c r="AD208" s="16"/>
      <c r="AF208" s="3"/>
      <c r="AG208" s="1"/>
      <c r="AH208" s="16"/>
      <c r="AJ208" s="16"/>
      <c r="AL208" s="16"/>
      <c r="AM208" s="1"/>
      <c r="AN208" s="1"/>
      <c r="AO208" s="1"/>
      <c r="AP208" s="1"/>
      <c r="AQ208" s="1"/>
      <c r="AR208" s="1"/>
      <c r="AS208" s="1"/>
      <c r="AT208" s="14"/>
    </row>
    <row r="209" spans="7:46" ht="15">
      <c r="G209" s="14"/>
      <c r="H209" s="14"/>
      <c r="I209" s="14"/>
      <c r="J209" s="75"/>
      <c r="K209" s="163"/>
      <c r="L209" s="75"/>
      <c r="M209" s="75"/>
      <c r="N209" s="314"/>
      <c r="O209" s="314"/>
      <c r="P209" s="314"/>
      <c r="Q209" s="314"/>
      <c r="R209" s="314"/>
      <c r="U209" s="3"/>
      <c r="V209" s="3"/>
      <c r="W209" s="3"/>
      <c r="X209" s="57"/>
      <c r="Z209" s="57"/>
      <c r="AA209" s="201"/>
      <c r="AB209" s="16"/>
      <c r="AC209" s="209"/>
      <c r="AD209" s="16"/>
      <c r="AF209" s="3"/>
      <c r="AG209" s="1"/>
      <c r="AH209" s="16"/>
      <c r="AJ209" s="16"/>
      <c r="AL209" s="16"/>
      <c r="AM209" s="1"/>
      <c r="AN209" s="1"/>
      <c r="AO209" s="1"/>
      <c r="AP209" s="1"/>
      <c r="AQ209" s="1"/>
      <c r="AR209" s="1"/>
      <c r="AS209" s="1"/>
      <c r="AT209" s="14"/>
    </row>
    <row r="210" spans="7:46" ht="15">
      <c r="G210" s="14"/>
      <c r="H210" s="14"/>
      <c r="I210" s="14"/>
      <c r="J210" s="75"/>
      <c r="K210" s="163"/>
      <c r="L210" s="75"/>
      <c r="M210" s="75"/>
      <c r="N210" s="314"/>
      <c r="O210" s="314"/>
      <c r="P210" s="314"/>
      <c r="Q210" s="314"/>
      <c r="R210" s="314"/>
      <c r="U210" s="3"/>
      <c r="V210" s="3"/>
      <c r="W210" s="3"/>
      <c r="X210" s="57"/>
      <c r="Z210" s="57"/>
      <c r="AA210" s="201"/>
      <c r="AB210" s="16"/>
      <c r="AC210" s="209"/>
      <c r="AD210" s="16"/>
      <c r="AF210" s="3"/>
      <c r="AG210" s="1"/>
      <c r="AH210" s="16"/>
      <c r="AJ210" s="16"/>
      <c r="AL210" s="16"/>
      <c r="AM210" s="1"/>
      <c r="AN210" s="1"/>
      <c r="AO210" s="1"/>
      <c r="AP210" s="1"/>
      <c r="AQ210" s="1"/>
      <c r="AR210" s="1"/>
      <c r="AS210" s="1"/>
      <c r="AT210" s="14"/>
    </row>
    <row r="211" spans="7:46" ht="15">
      <c r="G211" s="14"/>
      <c r="H211" s="14"/>
      <c r="I211" s="14"/>
      <c r="J211" s="75"/>
      <c r="K211" s="163"/>
      <c r="L211" s="75"/>
      <c r="M211" s="75"/>
      <c r="N211" s="314"/>
      <c r="O211" s="314"/>
      <c r="P211" s="314"/>
      <c r="Q211" s="314"/>
      <c r="R211" s="314"/>
      <c r="U211" s="3"/>
      <c r="V211" s="3"/>
      <c r="W211" s="3"/>
      <c r="X211" s="57"/>
      <c r="Z211" s="57"/>
      <c r="AA211" s="201"/>
      <c r="AB211" s="16"/>
      <c r="AC211" s="209"/>
      <c r="AD211" s="16"/>
      <c r="AF211" s="3"/>
      <c r="AG211" s="1"/>
      <c r="AH211" s="16"/>
      <c r="AJ211" s="16"/>
      <c r="AL211" s="16"/>
      <c r="AM211" s="1"/>
      <c r="AN211" s="1"/>
      <c r="AO211" s="1"/>
      <c r="AP211" s="1"/>
      <c r="AQ211" s="1"/>
      <c r="AR211" s="1"/>
      <c r="AS211" s="1"/>
      <c r="AT211" s="14"/>
    </row>
    <row r="212" spans="7:46" ht="15">
      <c r="G212" s="14"/>
      <c r="H212" s="14"/>
      <c r="I212" s="14"/>
      <c r="J212" s="75"/>
      <c r="K212" s="163"/>
      <c r="L212" s="75"/>
      <c r="M212" s="75"/>
      <c r="N212" s="314"/>
      <c r="O212" s="314"/>
      <c r="P212" s="314"/>
      <c r="Q212" s="314"/>
      <c r="R212" s="314"/>
      <c r="S212" s="163"/>
      <c r="T212" s="14"/>
      <c r="U212" s="14"/>
      <c r="V212" s="14"/>
      <c r="W212" s="14"/>
      <c r="X212" s="163"/>
      <c r="Y212" s="163"/>
      <c r="Z212" s="163"/>
      <c r="AA212" s="163"/>
      <c r="AB212" s="75"/>
      <c r="AC212" s="75"/>
      <c r="AD212" s="75"/>
      <c r="AE212" s="163"/>
      <c r="AF212" s="14"/>
      <c r="AG212" s="14"/>
      <c r="AH212" s="75"/>
      <c r="AI212" s="75"/>
      <c r="AJ212" s="75"/>
      <c r="AK212" s="163"/>
      <c r="AL212" s="75"/>
      <c r="AM212" s="14"/>
      <c r="AN212" s="14"/>
      <c r="AO212" s="14"/>
      <c r="AP212" s="14"/>
      <c r="AQ212" s="14"/>
      <c r="AR212" s="14"/>
      <c r="AS212" s="14"/>
      <c r="AT212" s="14"/>
    </row>
    <row r="213" spans="7:46" ht="15">
      <c r="G213" s="14"/>
      <c r="H213" s="14"/>
      <c r="I213" s="14"/>
      <c r="J213" s="75"/>
      <c r="K213" s="163"/>
      <c r="L213" s="75"/>
      <c r="M213" s="75"/>
      <c r="N213" s="314"/>
      <c r="O213" s="314"/>
      <c r="P213" s="314"/>
      <c r="Q213" s="314"/>
      <c r="R213" s="314"/>
      <c r="S213" s="163"/>
      <c r="T213" s="14"/>
      <c r="U213" s="14"/>
      <c r="V213" s="14"/>
      <c r="W213" s="14"/>
      <c r="X213" s="163"/>
      <c r="Y213" s="163"/>
      <c r="Z213" s="163"/>
      <c r="AA213" s="163"/>
      <c r="AB213" s="75"/>
      <c r="AC213" s="75"/>
      <c r="AD213" s="75"/>
      <c r="AE213" s="163"/>
      <c r="AF213" s="14"/>
      <c r="AG213" s="14"/>
      <c r="AH213" s="75"/>
      <c r="AI213" s="75"/>
      <c r="AJ213" s="75"/>
      <c r="AK213" s="163"/>
      <c r="AL213" s="75"/>
      <c r="AM213" s="14"/>
      <c r="AN213" s="14"/>
      <c r="AO213" s="14"/>
      <c r="AP213" s="14"/>
      <c r="AQ213" s="14"/>
      <c r="AR213" s="14"/>
      <c r="AS213" s="14"/>
      <c r="AT213" s="14"/>
    </row>
    <row r="214" spans="7:46" ht="15">
      <c r="G214" s="14"/>
      <c r="H214" s="14"/>
      <c r="I214" s="14"/>
      <c r="J214" s="75"/>
      <c r="K214" s="163"/>
      <c r="L214" s="75"/>
      <c r="M214" s="75"/>
      <c r="N214" s="314"/>
      <c r="O214" s="314"/>
      <c r="P214" s="314"/>
      <c r="Q214" s="314"/>
      <c r="R214" s="314"/>
      <c r="S214" s="163"/>
      <c r="T214" s="14"/>
      <c r="U214" s="14"/>
      <c r="V214" s="14"/>
      <c r="W214" s="14"/>
      <c r="X214" s="163"/>
      <c r="Y214" s="163"/>
      <c r="Z214" s="163"/>
      <c r="AA214" s="163"/>
      <c r="AB214" s="75"/>
      <c r="AC214" s="75"/>
      <c r="AD214" s="75"/>
      <c r="AE214" s="163"/>
      <c r="AF214" s="14"/>
      <c r="AG214" s="14"/>
      <c r="AH214" s="75"/>
      <c r="AI214" s="75"/>
      <c r="AJ214" s="75"/>
      <c r="AK214" s="163"/>
      <c r="AL214" s="75"/>
      <c r="AM214" s="14"/>
      <c r="AN214" s="14"/>
      <c r="AO214" s="14"/>
      <c r="AP214" s="14"/>
      <c r="AQ214" s="14"/>
      <c r="AR214" s="14"/>
      <c r="AS214" s="14"/>
      <c r="AT214" s="14"/>
    </row>
    <row r="215" spans="7:46" ht="15">
      <c r="G215" s="14"/>
      <c r="H215" s="14"/>
      <c r="I215" s="14"/>
      <c r="J215" s="75"/>
      <c r="K215" s="163"/>
      <c r="L215" s="75"/>
      <c r="M215" s="75"/>
      <c r="N215" s="314"/>
      <c r="O215" s="314"/>
      <c r="P215" s="314"/>
      <c r="Q215" s="314"/>
      <c r="R215" s="314"/>
      <c r="S215" s="163"/>
      <c r="T215" s="14"/>
      <c r="U215" s="14"/>
      <c r="V215" s="14"/>
      <c r="W215" s="14"/>
      <c r="X215" s="163"/>
      <c r="Y215" s="163"/>
      <c r="Z215" s="163"/>
      <c r="AA215" s="163"/>
      <c r="AB215" s="75"/>
      <c r="AC215" s="75"/>
      <c r="AD215" s="75"/>
      <c r="AE215" s="163"/>
      <c r="AF215" s="14"/>
      <c r="AG215" s="14"/>
      <c r="AH215" s="75"/>
      <c r="AI215" s="75"/>
      <c r="AJ215" s="75"/>
      <c r="AK215" s="163"/>
      <c r="AL215" s="75"/>
      <c r="AM215" s="14"/>
      <c r="AN215" s="14"/>
      <c r="AO215" s="14"/>
      <c r="AP215" s="14"/>
      <c r="AQ215" s="14"/>
      <c r="AR215" s="14"/>
      <c r="AS215" s="14"/>
      <c r="AT215" s="14"/>
    </row>
    <row r="216" spans="7:46" ht="15">
      <c r="G216" s="14"/>
      <c r="H216" s="14"/>
      <c r="I216" s="14"/>
      <c r="J216" s="75"/>
      <c r="K216" s="163"/>
      <c r="L216" s="75"/>
      <c r="M216" s="75"/>
      <c r="N216" s="314"/>
      <c r="O216" s="314"/>
      <c r="P216" s="314"/>
      <c r="Q216" s="314"/>
      <c r="R216" s="314"/>
      <c r="S216" s="163"/>
      <c r="T216" s="14"/>
      <c r="U216" s="14"/>
      <c r="V216" s="14"/>
      <c r="W216" s="14"/>
      <c r="X216" s="163"/>
      <c r="Y216" s="163"/>
      <c r="Z216" s="163"/>
      <c r="AA216" s="163"/>
      <c r="AB216" s="75"/>
      <c r="AC216" s="75"/>
      <c r="AD216" s="75"/>
      <c r="AE216" s="163"/>
      <c r="AF216" s="14"/>
      <c r="AG216" s="14"/>
      <c r="AH216" s="75"/>
      <c r="AI216" s="75"/>
      <c r="AJ216" s="75"/>
      <c r="AK216" s="163"/>
      <c r="AL216" s="75"/>
      <c r="AM216" s="14"/>
      <c r="AN216" s="14"/>
      <c r="AO216" s="14"/>
      <c r="AP216" s="14"/>
      <c r="AQ216" s="14"/>
      <c r="AR216" s="14"/>
      <c r="AS216" s="14"/>
      <c r="AT216" s="14"/>
    </row>
    <row r="217" spans="7:46" ht="15">
      <c r="G217" s="14"/>
      <c r="H217" s="14"/>
      <c r="I217" s="14"/>
      <c r="J217" s="75"/>
      <c r="K217" s="163"/>
      <c r="L217" s="75"/>
      <c r="M217" s="75"/>
      <c r="N217" s="314"/>
      <c r="O217" s="314"/>
      <c r="P217" s="314"/>
      <c r="Q217" s="314"/>
      <c r="R217" s="314"/>
      <c r="S217" s="163"/>
      <c r="T217" s="14"/>
      <c r="U217" s="14"/>
      <c r="V217" s="14"/>
      <c r="W217" s="14"/>
      <c r="X217" s="163"/>
      <c r="Y217" s="163"/>
      <c r="Z217" s="163"/>
      <c r="AA217" s="163"/>
      <c r="AB217" s="75"/>
      <c r="AC217" s="75"/>
      <c r="AD217" s="75"/>
      <c r="AE217" s="163"/>
      <c r="AF217" s="14"/>
      <c r="AG217" s="14"/>
      <c r="AH217" s="75"/>
      <c r="AI217" s="75"/>
      <c r="AJ217" s="75"/>
      <c r="AK217" s="163"/>
      <c r="AL217" s="75"/>
      <c r="AM217" s="14"/>
      <c r="AN217" s="14"/>
      <c r="AO217" s="14"/>
      <c r="AP217" s="14"/>
      <c r="AQ217" s="14"/>
      <c r="AR217" s="14"/>
      <c r="AS217" s="14"/>
      <c r="AT217" s="14"/>
    </row>
    <row r="218" spans="7:46" ht="15">
      <c r="G218" s="14"/>
      <c r="H218" s="14"/>
      <c r="I218" s="14"/>
      <c r="J218" s="75"/>
      <c r="K218" s="163"/>
      <c r="L218" s="75"/>
      <c r="M218" s="75"/>
      <c r="N218" s="314"/>
      <c r="O218" s="314"/>
      <c r="P218" s="314"/>
      <c r="Q218" s="314"/>
      <c r="R218" s="314"/>
      <c r="S218" s="163"/>
      <c r="T218" s="14"/>
      <c r="U218" s="14"/>
      <c r="V218" s="14"/>
      <c r="W218" s="14"/>
      <c r="X218" s="163"/>
      <c r="Y218" s="163"/>
      <c r="Z218" s="163"/>
      <c r="AA218" s="163"/>
      <c r="AB218" s="75"/>
      <c r="AC218" s="75"/>
      <c r="AD218" s="75"/>
      <c r="AE218" s="163"/>
      <c r="AF218" s="14"/>
      <c r="AG218" s="14"/>
      <c r="AH218" s="75"/>
      <c r="AI218" s="75"/>
      <c r="AJ218" s="75"/>
      <c r="AK218" s="163"/>
      <c r="AL218" s="75"/>
      <c r="AM218" s="14"/>
      <c r="AN218" s="14"/>
      <c r="AO218" s="14"/>
      <c r="AP218" s="14"/>
      <c r="AQ218" s="14"/>
      <c r="AR218" s="14"/>
      <c r="AS218" s="14"/>
      <c r="AT218" s="14"/>
    </row>
    <row r="219" spans="7:46" ht="15">
      <c r="G219" s="14"/>
      <c r="H219" s="14"/>
      <c r="I219" s="14"/>
      <c r="J219" s="75"/>
      <c r="K219" s="163"/>
      <c r="L219" s="75"/>
      <c r="M219" s="75"/>
      <c r="N219" s="314"/>
      <c r="O219" s="314"/>
      <c r="P219" s="314"/>
      <c r="Q219" s="314"/>
      <c r="R219" s="314"/>
      <c r="S219" s="163"/>
      <c r="T219" s="14"/>
      <c r="U219" s="14"/>
      <c r="V219" s="14"/>
      <c r="W219" s="14"/>
      <c r="X219" s="163"/>
      <c r="Y219" s="163"/>
      <c r="Z219" s="163"/>
      <c r="AA219" s="163"/>
      <c r="AB219" s="75"/>
      <c r="AC219" s="75"/>
      <c r="AD219" s="75"/>
      <c r="AE219" s="163"/>
      <c r="AF219" s="14"/>
      <c r="AG219" s="14"/>
      <c r="AH219" s="75"/>
      <c r="AI219" s="75"/>
      <c r="AJ219" s="75"/>
      <c r="AK219" s="163"/>
      <c r="AL219" s="75"/>
      <c r="AM219" s="14"/>
      <c r="AN219" s="14"/>
      <c r="AO219" s="14"/>
      <c r="AP219" s="14"/>
      <c r="AQ219" s="14"/>
      <c r="AR219" s="14"/>
      <c r="AS219" s="14"/>
      <c r="AT219" s="14"/>
    </row>
    <row r="220" spans="7:46" ht="15">
      <c r="G220" s="14"/>
      <c r="H220" s="14"/>
      <c r="I220" s="14"/>
      <c r="J220" s="75"/>
      <c r="K220" s="163"/>
      <c r="L220" s="75"/>
      <c r="M220" s="75"/>
      <c r="N220" s="314"/>
      <c r="O220" s="314"/>
      <c r="P220" s="314"/>
      <c r="Q220" s="314"/>
      <c r="R220" s="314"/>
      <c r="S220" s="163"/>
      <c r="T220" s="14"/>
      <c r="U220" s="14"/>
      <c r="V220" s="14"/>
      <c r="W220" s="14"/>
      <c r="X220" s="163"/>
      <c r="Y220" s="163"/>
      <c r="Z220" s="163"/>
      <c r="AA220" s="163"/>
      <c r="AB220" s="75"/>
      <c r="AC220" s="75"/>
      <c r="AD220" s="75"/>
      <c r="AE220" s="163"/>
      <c r="AF220" s="14"/>
      <c r="AG220" s="14"/>
      <c r="AH220" s="75"/>
      <c r="AI220" s="75"/>
      <c r="AJ220" s="75"/>
      <c r="AK220" s="163"/>
      <c r="AL220" s="75"/>
      <c r="AM220" s="14"/>
      <c r="AN220" s="14"/>
      <c r="AO220" s="14"/>
      <c r="AP220" s="14"/>
      <c r="AQ220" s="14"/>
      <c r="AR220" s="14"/>
      <c r="AS220" s="14"/>
      <c r="AT220" s="14"/>
    </row>
    <row r="221" spans="7:46" ht="15">
      <c r="G221" s="14"/>
      <c r="H221" s="14"/>
      <c r="I221" s="14"/>
      <c r="J221" s="75"/>
      <c r="K221" s="163"/>
      <c r="L221" s="75"/>
      <c r="M221" s="75"/>
      <c r="N221" s="314"/>
      <c r="O221" s="314"/>
      <c r="P221" s="314"/>
      <c r="Q221" s="314"/>
      <c r="R221" s="314"/>
      <c r="S221" s="163"/>
      <c r="T221" s="14"/>
      <c r="U221" s="14"/>
      <c r="V221" s="14"/>
      <c r="W221" s="14"/>
      <c r="X221" s="163"/>
      <c r="Y221" s="163"/>
      <c r="Z221" s="163"/>
      <c r="AA221" s="163"/>
      <c r="AB221" s="75"/>
      <c r="AC221" s="75"/>
      <c r="AD221" s="75"/>
      <c r="AE221" s="163"/>
      <c r="AF221" s="14"/>
      <c r="AG221" s="14"/>
      <c r="AH221" s="75"/>
      <c r="AI221" s="75"/>
      <c r="AJ221" s="75"/>
      <c r="AK221" s="163"/>
      <c r="AL221" s="75"/>
      <c r="AM221" s="14"/>
      <c r="AN221" s="14"/>
      <c r="AO221" s="14"/>
      <c r="AP221" s="14"/>
      <c r="AQ221" s="14"/>
      <c r="AR221" s="14"/>
      <c r="AS221" s="14"/>
      <c r="AT221" s="14"/>
    </row>
    <row r="222" spans="7:46" ht="15">
      <c r="G222" s="14"/>
      <c r="H222" s="14"/>
      <c r="I222" s="14"/>
      <c r="J222" s="75"/>
      <c r="K222" s="163"/>
      <c r="L222" s="75"/>
      <c r="M222" s="75"/>
      <c r="N222" s="314"/>
      <c r="O222" s="314"/>
      <c r="P222" s="314"/>
      <c r="Q222" s="314"/>
      <c r="R222" s="314"/>
      <c r="S222" s="163"/>
      <c r="T222" s="14"/>
      <c r="U222" s="14"/>
      <c r="V222" s="14"/>
      <c r="W222" s="14"/>
      <c r="X222" s="163"/>
      <c r="Y222" s="163"/>
      <c r="Z222" s="163"/>
      <c r="AA222" s="163"/>
      <c r="AB222" s="75"/>
      <c r="AC222" s="75"/>
      <c r="AD222" s="75"/>
      <c r="AE222" s="163"/>
      <c r="AF222" s="14"/>
      <c r="AG222" s="14"/>
      <c r="AH222" s="75"/>
      <c r="AI222" s="75"/>
      <c r="AJ222" s="75"/>
      <c r="AK222" s="163"/>
      <c r="AL222" s="75"/>
      <c r="AM222" s="14"/>
      <c r="AN222" s="14"/>
      <c r="AO222" s="14"/>
      <c r="AP222" s="14"/>
      <c r="AQ222" s="14"/>
      <c r="AR222" s="14"/>
      <c r="AS222" s="14"/>
      <c r="AT222" s="14"/>
    </row>
    <row r="223" spans="7:46" ht="15">
      <c r="G223" s="14"/>
      <c r="H223" s="14"/>
      <c r="I223" s="14"/>
      <c r="J223" s="75"/>
      <c r="K223" s="163"/>
      <c r="L223" s="75"/>
      <c r="M223" s="75"/>
      <c r="N223" s="314"/>
      <c r="O223" s="314"/>
      <c r="P223" s="314"/>
      <c r="Q223" s="314"/>
      <c r="R223" s="314"/>
      <c r="S223" s="163"/>
      <c r="T223" s="14"/>
      <c r="U223" s="14"/>
      <c r="V223" s="14"/>
      <c r="W223" s="14"/>
      <c r="X223" s="163"/>
      <c r="Y223" s="163"/>
      <c r="Z223" s="163"/>
      <c r="AA223" s="163"/>
      <c r="AB223" s="75"/>
      <c r="AC223" s="75"/>
      <c r="AD223" s="75"/>
      <c r="AE223" s="163"/>
      <c r="AF223" s="14"/>
      <c r="AG223" s="14"/>
      <c r="AH223" s="75"/>
      <c r="AI223" s="75"/>
      <c r="AJ223" s="75"/>
      <c r="AK223" s="163"/>
      <c r="AL223" s="75"/>
      <c r="AM223" s="14"/>
      <c r="AN223" s="14"/>
      <c r="AO223" s="14"/>
      <c r="AP223" s="14"/>
      <c r="AQ223" s="14"/>
      <c r="AR223" s="14"/>
      <c r="AS223" s="14"/>
      <c r="AT223" s="14"/>
    </row>
    <row r="224" spans="7:46" ht="15">
      <c r="G224" s="14"/>
      <c r="H224" s="14"/>
      <c r="I224" s="14"/>
      <c r="J224" s="75"/>
      <c r="K224" s="163"/>
      <c r="L224" s="75"/>
      <c r="M224" s="75"/>
      <c r="N224" s="314"/>
      <c r="O224" s="314"/>
      <c r="P224" s="314"/>
      <c r="Q224" s="314"/>
      <c r="R224" s="314"/>
      <c r="S224" s="163"/>
      <c r="T224" s="14"/>
      <c r="U224" s="14"/>
      <c r="V224" s="14"/>
      <c r="W224" s="14"/>
      <c r="X224" s="163"/>
      <c r="Y224" s="163"/>
      <c r="Z224" s="163"/>
      <c r="AA224" s="163"/>
      <c r="AB224" s="75"/>
      <c r="AC224" s="75"/>
      <c r="AD224" s="75"/>
      <c r="AE224" s="163"/>
      <c r="AF224" s="14"/>
      <c r="AG224" s="14"/>
      <c r="AH224" s="75"/>
      <c r="AI224" s="75"/>
      <c r="AJ224" s="75"/>
      <c r="AK224" s="163"/>
      <c r="AL224" s="75"/>
      <c r="AM224" s="14"/>
      <c r="AN224" s="14"/>
      <c r="AO224" s="14"/>
      <c r="AP224" s="14"/>
      <c r="AQ224" s="14"/>
      <c r="AR224" s="14"/>
      <c r="AS224" s="14"/>
      <c r="AT224" s="14"/>
    </row>
    <row r="225" spans="7:46" ht="15">
      <c r="G225" s="14"/>
      <c r="H225" s="14"/>
      <c r="I225" s="14"/>
      <c r="J225" s="75"/>
      <c r="K225" s="163"/>
      <c r="L225" s="75"/>
      <c r="M225" s="75"/>
      <c r="N225" s="314"/>
      <c r="O225" s="314"/>
      <c r="P225" s="314"/>
      <c r="Q225" s="314"/>
      <c r="R225" s="314"/>
      <c r="S225" s="163"/>
      <c r="T225" s="14"/>
      <c r="U225" s="14"/>
      <c r="V225" s="14"/>
      <c r="W225" s="14"/>
      <c r="X225" s="163"/>
      <c r="Y225" s="163"/>
      <c r="Z225" s="163"/>
      <c r="AA225" s="163"/>
      <c r="AB225" s="75"/>
      <c r="AC225" s="75"/>
      <c r="AD225" s="75"/>
      <c r="AE225" s="163"/>
      <c r="AF225" s="14"/>
      <c r="AG225" s="14"/>
      <c r="AH225" s="75"/>
      <c r="AI225" s="75"/>
      <c r="AJ225" s="75"/>
      <c r="AK225" s="163"/>
      <c r="AL225" s="75"/>
      <c r="AM225" s="14"/>
      <c r="AN225" s="14"/>
      <c r="AO225" s="14"/>
      <c r="AP225" s="14"/>
      <c r="AQ225" s="14"/>
      <c r="AR225" s="14"/>
      <c r="AS225" s="14"/>
      <c r="AT225" s="14"/>
    </row>
    <row r="226" spans="7:46" ht="15">
      <c r="G226" s="14"/>
      <c r="H226" s="14"/>
      <c r="I226" s="14"/>
      <c r="J226" s="75"/>
      <c r="K226" s="163"/>
      <c r="L226" s="75"/>
      <c r="M226" s="75"/>
      <c r="N226" s="314"/>
      <c r="O226" s="314"/>
      <c r="P226" s="314"/>
      <c r="Q226" s="314"/>
      <c r="R226" s="314"/>
      <c r="S226" s="163"/>
      <c r="T226" s="14"/>
      <c r="U226" s="14"/>
      <c r="V226" s="14"/>
      <c r="W226" s="14"/>
      <c r="X226" s="163"/>
      <c r="Y226" s="163"/>
      <c r="Z226" s="163"/>
      <c r="AA226" s="163"/>
      <c r="AB226" s="75"/>
      <c r="AC226" s="75"/>
      <c r="AD226" s="75"/>
      <c r="AE226" s="163"/>
      <c r="AF226" s="14"/>
      <c r="AG226" s="14"/>
      <c r="AH226" s="75"/>
      <c r="AI226" s="75"/>
      <c r="AJ226" s="75"/>
      <c r="AK226" s="163"/>
      <c r="AL226" s="75"/>
      <c r="AM226" s="14"/>
      <c r="AN226" s="14"/>
      <c r="AO226" s="14"/>
      <c r="AP226" s="14"/>
      <c r="AQ226" s="14"/>
      <c r="AR226" s="14"/>
      <c r="AS226" s="14"/>
      <c r="AT226" s="14"/>
    </row>
    <row r="227" spans="7:46" ht="15">
      <c r="G227" s="14"/>
      <c r="H227" s="14"/>
      <c r="I227" s="14"/>
      <c r="J227" s="75"/>
      <c r="K227" s="163"/>
      <c r="L227" s="75"/>
      <c r="M227" s="75"/>
      <c r="N227" s="314"/>
      <c r="O227" s="314"/>
      <c r="P227" s="314"/>
      <c r="Q227" s="314"/>
      <c r="R227" s="314"/>
      <c r="S227" s="163"/>
      <c r="T227" s="14"/>
      <c r="U227" s="14"/>
      <c r="V227" s="14"/>
      <c r="W227" s="14"/>
      <c r="X227" s="163"/>
      <c r="Y227" s="163"/>
      <c r="Z227" s="163"/>
      <c r="AA227" s="163"/>
      <c r="AB227" s="75"/>
      <c r="AC227" s="75"/>
      <c r="AD227" s="75"/>
      <c r="AE227" s="163"/>
      <c r="AF227" s="14"/>
      <c r="AG227" s="14"/>
      <c r="AH227" s="75"/>
      <c r="AI227" s="75"/>
      <c r="AJ227" s="75"/>
      <c r="AK227" s="163"/>
      <c r="AL227" s="75"/>
      <c r="AM227" s="14"/>
      <c r="AN227" s="14"/>
      <c r="AO227" s="14"/>
      <c r="AP227" s="14"/>
      <c r="AQ227" s="14"/>
      <c r="AR227" s="14"/>
      <c r="AS227" s="14"/>
      <c r="AT227" s="14"/>
    </row>
    <row r="228" spans="7:46" ht="15">
      <c r="G228" s="14"/>
      <c r="H228" s="14"/>
      <c r="I228" s="14"/>
      <c r="J228" s="75"/>
      <c r="K228" s="163"/>
      <c r="L228" s="75"/>
      <c r="M228" s="75"/>
      <c r="N228" s="314"/>
      <c r="O228" s="314"/>
      <c r="P228" s="314"/>
      <c r="Q228" s="314"/>
      <c r="R228" s="314"/>
      <c r="S228" s="163"/>
      <c r="T228" s="14"/>
      <c r="U228" s="14"/>
      <c r="V228" s="14"/>
      <c r="W228" s="14"/>
      <c r="X228" s="163"/>
      <c r="Y228" s="163"/>
      <c r="Z228" s="163"/>
      <c r="AA228" s="163"/>
      <c r="AB228" s="75"/>
      <c r="AC228" s="75"/>
      <c r="AD228" s="75"/>
      <c r="AE228" s="163"/>
      <c r="AF228" s="14"/>
      <c r="AG228" s="14"/>
      <c r="AH228" s="75"/>
      <c r="AI228" s="75"/>
      <c r="AJ228" s="75"/>
      <c r="AK228" s="163"/>
      <c r="AL228" s="75"/>
      <c r="AM228" s="14"/>
      <c r="AN228" s="14"/>
      <c r="AO228" s="14"/>
      <c r="AP228" s="14"/>
      <c r="AQ228" s="14"/>
      <c r="AR228" s="14"/>
      <c r="AS228" s="14"/>
      <c r="AT228" s="14"/>
    </row>
    <row r="229" spans="7:46" ht="15">
      <c r="G229" s="14"/>
      <c r="H229" s="14"/>
      <c r="I229" s="14"/>
      <c r="J229" s="75"/>
      <c r="K229" s="163"/>
      <c r="L229" s="75"/>
      <c r="M229" s="75"/>
      <c r="N229" s="314"/>
      <c r="O229" s="314"/>
      <c r="P229" s="314"/>
      <c r="Q229" s="314"/>
      <c r="R229" s="314"/>
      <c r="S229" s="163"/>
      <c r="T229" s="14"/>
      <c r="U229" s="14"/>
      <c r="V229" s="14"/>
      <c r="W229" s="14"/>
      <c r="X229" s="163"/>
      <c r="Y229" s="163"/>
      <c r="Z229" s="163"/>
      <c r="AA229" s="163"/>
      <c r="AB229" s="75"/>
      <c r="AC229" s="75"/>
      <c r="AD229" s="75"/>
      <c r="AE229" s="163"/>
      <c r="AF229" s="14"/>
      <c r="AG229" s="14"/>
      <c r="AH229" s="75"/>
      <c r="AI229" s="75"/>
      <c r="AJ229" s="75"/>
      <c r="AK229" s="163"/>
      <c r="AL229" s="75"/>
      <c r="AM229" s="14"/>
      <c r="AN229" s="14"/>
      <c r="AO229" s="14"/>
      <c r="AP229" s="14"/>
      <c r="AQ229" s="14"/>
      <c r="AR229" s="14"/>
      <c r="AS229" s="14"/>
      <c r="AT229" s="14"/>
    </row>
    <row r="230" spans="7:46" ht="15">
      <c r="G230" s="14"/>
      <c r="H230" s="14"/>
      <c r="I230" s="14"/>
      <c r="J230" s="75"/>
      <c r="K230" s="163"/>
      <c r="L230" s="75"/>
      <c r="M230" s="75"/>
      <c r="N230" s="314"/>
      <c r="O230" s="314"/>
      <c r="P230" s="314"/>
      <c r="Q230" s="314"/>
      <c r="R230" s="314"/>
      <c r="S230" s="163"/>
      <c r="T230" s="14"/>
      <c r="U230" s="14"/>
      <c r="V230" s="14"/>
      <c r="W230" s="14"/>
      <c r="X230" s="163"/>
      <c r="Y230" s="163"/>
      <c r="Z230" s="163"/>
      <c r="AA230" s="163"/>
      <c r="AB230" s="75"/>
      <c r="AC230" s="75"/>
      <c r="AD230" s="75"/>
      <c r="AE230" s="163"/>
      <c r="AF230" s="14"/>
      <c r="AG230" s="14"/>
      <c r="AH230" s="75"/>
      <c r="AI230" s="75"/>
      <c r="AJ230" s="75"/>
      <c r="AK230" s="163"/>
      <c r="AL230" s="75"/>
      <c r="AM230" s="14"/>
      <c r="AN230" s="14"/>
      <c r="AO230" s="14"/>
      <c r="AP230" s="14"/>
      <c r="AQ230" s="14"/>
      <c r="AR230" s="14"/>
      <c r="AS230" s="14"/>
      <c r="AT230" s="14"/>
    </row>
    <row r="231" spans="7:46" ht="15">
      <c r="G231" s="14"/>
      <c r="H231" s="14"/>
      <c r="I231" s="14"/>
      <c r="J231" s="75"/>
      <c r="K231" s="163"/>
      <c r="L231" s="75"/>
      <c r="M231" s="75"/>
      <c r="N231" s="314"/>
      <c r="O231" s="314"/>
      <c r="P231" s="314"/>
      <c r="Q231" s="314"/>
      <c r="R231" s="314"/>
      <c r="S231" s="163"/>
      <c r="T231" s="14"/>
      <c r="U231" s="14"/>
      <c r="V231" s="14"/>
      <c r="W231" s="14"/>
      <c r="X231" s="163"/>
      <c r="Y231" s="163"/>
      <c r="Z231" s="163"/>
      <c r="AA231" s="163"/>
      <c r="AB231" s="75"/>
      <c r="AC231" s="75"/>
      <c r="AD231" s="75"/>
      <c r="AE231" s="163"/>
      <c r="AF231" s="14"/>
      <c r="AG231" s="14"/>
      <c r="AH231" s="75"/>
      <c r="AI231" s="75"/>
      <c r="AJ231" s="75"/>
      <c r="AK231" s="163"/>
      <c r="AL231" s="75"/>
      <c r="AM231" s="14"/>
      <c r="AN231" s="14"/>
      <c r="AO231" s="14"/>
      <c r="AP231" s="14"/>
      <c r="AQ231" s="14"/>
      <c r="AR231" s="14"/>
      <c r="AS231" s="14"/>
      <c r="AT231" s="14"/>
    </row>
    <row r="232" spans="7:46" ht="15">
      <c r="G232" s="14"/>
      <c r="H232" s="14"/>
      <c r="I232" s="14"/>
      <c r="J232" s="75"/>
      <c r="K232" s="163"/>
      <c r="L232" s="75"/>
      <c r="M232" s="75"/>
      <c r="N232" s="314"/>
      <c r="O232" s="314"/>
      <c r="P232" s="314"/>
      <c r="Q232" s="314"/>
      <c r="R232" s="314"/>
      <c r="S232" s="163"/>
      <c r="T232" s="14"/>
      <c r="U232" s="14"/>
      <c r="V232" s="14"/>
      <c r="W232" s="14"/>
      <c r="X232" s="163"/>
      <c r="Y232" s="163"/>
      <c r="Z232" s="163"/>
      <c r="AA232" s="163"/>
      <c r="AB232" s="75"/>
      <c r="AC232" s="75"/>
      <c r="AD232" s="75"/>
      <c r="AE232" s="163"/>
      <c r="AF232" s="14"/>
      <c r="AG232" s="14"/>
      <c r="AH232" s="75"/>
      <c r="AI232" s="75"/>
      <c r="AJ232" s="75"/>
      <c r="AK232" s="163"/>
      <c r="AL232" s="75"/>
      <c r="AM232" s="14"/>
      <c r="AN232" s="14"/>
      <c r="AO232" s="14"/>
      <c r="AP232" s="14"/>
      <c r="AQ232" s="14"/>
      <c r="AR232" s="14"/>
      <c r="AS232" s="14"/>
      <c r="AT232" s="14"/>
    </row>
    <row r="233" spans="7:46" ht="15">
      <c r="G233" s="14"/>
      <c r="H233" s="14"/>
      <c r="I233" s="14"/>
      <c r="J233" s="75"/>
      <c r="K233" s="163"/>
      <c r="L233" s="75"/>
      <c r="M233" s="75"/>
      <c r="N233" s="314"/>
      <c r="O233" s="314"/>
      <c r="P233" s="314"/>
      <c r="Q233" s="314"/>
      <c r="R233" s="314"/>
      <c r="S233" s="163"/>
      <c r="T233" s="14"/>
      <c r="U233" s="14"/>
      <c r="V233" s="14"/>
      <c r="W233" s="14"/>
      <c r="X233" s="163"/>
      <c r="Y233" s="163"/>
      <c r="Z233" s="163"/>
      <c r="AA233" s="163"/>
      <c r="AB233" s="75"/>
      <c r="AC233" s="75"/>
      <c r="AD233" s="75"/>
      <c r="AE233" s="163"/>
      <c r="AF233" s="14"/>
      <c r="AG233" s="14"/>
      <c r="AH233" s="75"/>
      <c r="AI233" s="75"/>
      <c r="AJ233" s="75"/>
      <c r="AK233" s="163"/>
      <c r="AL233" s="75"/>
      <c r="AM233" s="14"/>
      <c r="AN233" s="14"/>
      <c r="AO233" s="14"/>
      <c r="AP233" s="14"/>
      <c r="AQ233" s="14"/>
      <c r="AR233" s="14"/>
      <c r="AS233" s="14"/>
      <c r="AT233" s="14"/>
    </row>
    <row r="234" spans="7:46" ht="15">
      <c r="G234" s="14"/>
      <c r="H234" s="14"/>
      <c r="I234" s="14"/>
      <c r="J234" s="75"/>
      <c r="K234" s="163"/>
      <c r="L234" s="75"/>
      <c r="M234" s="75"/>
      <c r="N234" s="314"/>
      <c r="O234" s="314"/>
      <c r="P234" s="314"/>
      <c r="Q234" s="314"/>
      <c r="R234" s="314"/>
      <c r="S234" s="163"/>
      <c r="T234" s="14"/>
      <c r="U234" s="14"/>
      <c r="V234" s="14"/>
      <c r="W234" s="14"/>
      <c r="X234" s="163"/>
      <c r="Y234" s="163"/>
      <c r="Z234" s="163"/>
      <c r="AA234" s="163"/>
      <c r="AB234" s="75"/>
      <c r="AC234" s="75"/>
      <c r="AD234" s="75"/>
      <c r="AE234" s="163"/>
      <c r="AF234" s="14"/>
      <c r="AG234" s="14"/>
      <c r="AH234" s="75"/>
      <c r="AI234" s="75"/>
      <c r="AJ234" s="75"/>
      <c r="AK234" s="163"/>
      <c r="AL234" s="75"/>
      <c r="AM234" s="14"/>
      <c r="AN234" s="14"/>
      <c r="AO234" s="14"/>
      <c r="AP234" s="14"/>
      <c r="AQ234" s="14"/>
      <c r="AR234" s="14"/>
      <c r="AS234" s="14"/>
      <c r="AT234" s="14"/>
    </row>
    <row r="235" spans="7:46" ht="15">
      <c r="G235" s="14"/>
      <c r="H235" s="14"/>
      <c r="I235" s="14"/>
      <c r="J235" s="75"/>
      <c r="K235" s="163"/>
      <c r="L235" s="75"/>
      <c r="M235" s="75"/>
      <c r="N235" s="314"/>
      <c r="O235" s="314"/>
      <c r="P235" s="314"/>
      <c r="Q235" s="314"/>
      <c r="R235" s="314"/>
      <c r="S235" s="163"/>
      <c r="T235" s="14"/>
      <c r="U235" s="14"/>
      <c r="V235" s="14"/>
      <c r="W235" s="14"/>
      <c r="X235" s="163"/>
      <c r="Y235" s="163"/>
      <c r="Z235" s="163"/>
      <c r="AA235" s="163"/>
      <c r="AB235" s="75"/>
      <c r="AC235" s="75"/>
      <c r="AD235" s="75"/>
      <c r="AE235" s="163"/>
      <c r="AF235" s="14"/>
      <c r="AG235" s="14"/>
      <c r="AH235" s="75"/>
      <c r="AI235" s="75"/>
      <c r="AJ235" s="75"/>
      <c r="AK235" s="163"/>
      <c r="AL235" s="75"/>
      <c r="AM235" s="14"/>
      <c r="AN235" s="14"/>
      <c r="AO235" s="14"/>
      <c r="AP235" s="14"/>
      <c r="AQ235" s="14"/>
      <c r="AR235" s="14"/>
      <c r="AS235" s="14"/>
      <c r="AT235" s="14"/>
    </row>
    <row r="236" spans="7:46" ht="15">
      <c r="G236" s="14"/>
      <c r="H236" s="14"/>
      <c r="I236" s="14"/>
      <c r="J236" s="75"/>
      <c r="K236" s="163"/>
      <c r="L236" s="75"/>
      <c r="M236" s="75"/>
      <c r="N236" s="314"/>
      <c r="O236" s="314"/>
      <c r="P236" s="314"/>
      <c r="Q236" s="314"/>
      <c r="R236" s="314"/>
      <c r="S236" s="163"/>
      <c r="T236" s="14"/>
      <c r="U236" s="14"/>
      <c r="V236" s="14"/>
      <c r="W236" s="14"/>
      <c r="X236" s="163"/>
      <c r="Y236" s="163"/>
      <c r="Z236" s="163"/>
      <c r="AA236" s="163"/>
      <c r="AB236" s="75"/>
      <c r="AC236" s="75"/>
      <c r="AD236" s="75"/>
      <c r="AE236" s="163"/>
      <c r="AF236" s="14"/>
      <c r="AG236" s="14"/>
      <c r="AH236" s="75"/>
      <c r="AI236" s="75"/>
      <c r="AJ236" s="75"/>
      <c r="AK236" s="163"/>
      <c r="AL236" s="75"/>
      <c r="AM236" s="14"/>
      <c r="AN236" s="14"/>
      <c r="AO236" s="14"/>
      <c r="AP236" s="14"/>
      <c r="AQ236" s="14"/>
      <c r="AR236" s="14"/>
      <c r="AS236" s="14"/>
      <c r="AT236" s="14"/>
    </row>
    <row r="237" spans="7:46" ht="15">
      <c r="G237" s="14"/>
      <c r="H237" s="14"/>
      <c r="I237" s="14"/>
      <c r="J237" s="75"/>
      <c r="K237" s="163"/>
      <c r="L237" s="75"/>
      <c r="M237" s="75"/>
      <c r="N237" s="314"/>
      <c r="O237" s="314"/>
      <c r="P237" s="314"/>
      <c r="Q237" s="314"/>
      <c r="R237" s="314"/>
      <c r="S237" s="163"/>
      <c r="T237" s="14"/>
      <c r="U237" s="14"/>
      <c r="V237" s="14"/>
      <c r="W237" s="14"/>
      <c r="X237" s="163"/>
      <c r="Y237" s="163"/>
      <c r="Z237" s="163"/>
      <c r="AA237" s="163"/>
      <c r="AB237" s="75"/>
      <c r="AC237" s="75"/>
      <c r="AD237" s="75"/>
      <c r="AE237" s="163"/>
      <c r="AF237" s="14"/>
      <c r="AG237" s="14"/>
      <c r="AH237" s="75"/>
      <c r="AI237" s="75"/>
      <c r="AJ237" s="75"/>
      <c r="AK237" s="163"/>
      <c r="AL237" s="75"/>
      <c r="AM237" s="14"/>
      <c r="AN237" s="14"/>
      <c r="AO237" s="14"/>
      <c r="AP237" s="14"/>
      <c r="AQ237" s="14"/>
      <c r="AR237" s="14"/>
      <c r="AS237" s="14"/>
      <c r="AT237" s="14"/>
    </row>
    <row r="238" spans="7:46" ht="15">
      <c r="G238" s="14"/>
      <c r="H238" s="14"/>
      <c r="I238" s="14"/>
      <c r="J238" s="75"/>
      <c r="K238" s="163"/>
      <c r="L238" s="75"/>
      <c r="M238" s="75"/>
      <c r="N238" s="314"/>
      <c r="O238" s="314"/>
      <c r="P238" s="314"/>
      <c r="Q238" s="314"/>
      <c r="R238" s="314"/>
      <c r="S238" s="163"/>
      <c r="T238" s="14"/>
      <c r="U238" s="14"/>
      <c r="V238" s="14"/>
      <c r="W238" s="14"/>
      <c r="X238" s="163"/>
      <c r="Y238" s="163"/>
      <c r="Z238" s="163"/>
      <c r="AA238" s="163"/>
      <c r="AB238" s="75"/>
      <c r="AC238" s="75"/>
      <c r="AD238" s="75"/>
      <c r="AE238" s="163"/>
      <c r="AF238" s="14"/>
      <c r="AG238" s="14"/>
      <c r="AH238" s="75"/>
      <c r="AI238" s="75"/>
      <c r="AJ238" s="75"/>
      <c r="AK238" s="163"/>
      <c r="AL238" s="75"/>
      <c r="AM238" s="14"/>
      <c r="AN238" s="14"/>
      <c r="AO238" s="14"/>
      <c r="AP238" s="14"/>
      <c r="AQ238" s="14"/>
      <c r="AR238" s="14"/>
      <c r="AS238" s="14"/>
      <c r="AT238" s="14"/>
    </row>
    <row r="239" spans="7:46" ht="15">
      <c r="G239" s="14"/>
      <c r="H239" s="14"/>
      <c r="I239" s="14"/>
      <c r="J239" s="75"/>
      <c r="K239" s="163"/>
      <c r="L239" s="75"/>
      <c r="M239" s="75"/>
      <c r="N239" s="314"/>
      <c r="O239" s="314"/>
      <c r="P239" s="314"/>
      <c r="Q239" s="314"/>
      <c r="R239" s="314"/>
      <c r="S239" s="163"/>
      <c r="T239" s="14"/>
      <c r="U239" s="14"/>
      <c r="V239" s="14"/>
      <c r="W239" s="14"/>
      <c r="X239" s="163"/>
      <c r="Y239" s="163"/>
      <c r="Z239" s="163"/>
      <c r="AA239" s="163"/>
      <c r="AB239" s="75"/>
      <c r="AC239" s="75"/>
      <c r="AD239" s="75"/>
      <c r="AE239" s="163"/>
      <c r="AF239" s="14"/>
      <c r="AG239" s="14"/>
      <c r="AH239" s="75"/>
      <c r="AI239" s="75"/>
      <c r="AJ239" s="75"/>
      <c r="AK239" s="163"/>
      <c r="AL239" s="75"/>
      <c r="AM239" s="14"/>
      <c r="AN239" s="14"/>
      <c r="AO239" s="14"/>
      <c r="AP239" s="14"/>
      <c r="AQ239" s="14"/>
      <c r="AR239" s="14"/>
      <c r="AS239" s="14"/>
      <c r="AT239" s="14"/>
    </row>
    <row r="240" spans="7:46" ht="15">
      <c r="G240" s="14"/>
      <c r="H240" s="14"/>
      <c r="I240" s="14"/>
      <c r="J240" s="75"/>
      <c r="K240" s="163"/>
      <c r="L240" s="75"/>
      <c r="M240" s="75"/>
      <c r="N240" s="314"/>
      <c r="O240" s="314"/>
      <c r="P240" s="314"/>
      <c r="Q240" s="314"/>
      <c r="R240" s="314"/>
      <c r="S240" s="163"/>
      <c r="T240" s="14"/>
      <c r="U240" s="14"/>
      <c r="V240" s="14"/>
      <c r="W240" s="14"/>
      <c r="X240" s="163"/>
      <c r="Y240" s="163"/>
      <c r="Z240" s="163"/>
      <c r="AA240" s="163"/>
      <c r="AB240" s="75"/>
      <c r="AC240" s="75"/>
      <c r="AD240" s="75"/>
      <c r="AE240" s="163"/>
      <c r="AF240" s="14"/>
      <c r="AG240" s="14"/>
      <c r="AH240" s="75"/>
      <c r="AI240" s="75"/>
      <c r="AJ240" s="75"/>
      <c r="AK240" s="163"/>
      <c r="AL240" s="75"/>
      <c r="AM240" s="14"/>
      <c r="AN240" s="14"/>
      <c r="AO240" s="14"/>
      <c r="AP240" s="14"/>
      <c r="AQ240" s="14"/>
      <c r="AR240" s="14"/>
      <c r="AS240" s="14"/>
      <c r="AT240" s="14"/>
    </row>
    <row r="241" spans="7:46" ht="15">
      <c r="G241" s="14"/>
      <c r="H241" s="14"/>
      <c r="I241" s="14"/>
      <c r="J241" s="75"/>
      <c r="K241" s="163"/>
      <c r="L241" s="75"/>
      <c r="M241" s="75"/>
      <c r="N241" s="314"/>
      <c r="O241" s="314"/>
      <c r="P241" s="314"/>
      <c r="Q241" s="314"/>
      <c r="R241" s="314"/>
      <c r="S241" s="163"/>
      <c r="T241" s="14"/>
      <c r="U241" s="14"/>
      <c r="V241" s="14"/>
      <c r="W241" s="14"/>
      <c r="X241" s="163"/>
      <c r="Y241" s="163"/>
      <c r="Z241" s="163"/>
      <c r="AA241" s="163"/>
      <c r="AB241" s="75"/>
      <c r="AC241" s="75"/>
      <c r="AD241" s="75"/>
      <c r="AE241" s="163"/>
      <c r="AF241" s="14"/>
      <c r="AG241" s="14"/>
      <c r="AH241" s="75"/>
      <c r="AI241" s="75"/>
      <c r="AJ241" s="75"/>
      <c r="AK241" s="163"/>
      <c r="AL241" s="75"/>
      <c r="AM241" s="14"/>
      <c r="AN241" s="14"/>
      <c r="AO241" s="14"/>
      <c r="AP241" s="14"/>
      <c r="AQ241" s="14"/>
      <c r="AR241" s="14"/>
      <c r="AS241" s="14"/>
      <c r="AT241" s="14"/>
    </row>
    <row r="242" spans="7:46" ht="15">
      <c r="G242" s="14"/>
      <c r="H242" s="14"/>
      <c r="I242" s="14"/>
      <c r="J242" s="75"/>
      <c r="K242" s="163"/>
      <c r="L242" s="75"/>
      <c r="M242" s="75"/>
      <c r="N242" s="314"/>
      <c r="O242" s="314"/>
      <c r="P242" s="314"/>
      <c r="Q242" s="314"/>
      <c r="R242" s="314"/>
      <c r="S242" s="163"/>
      <c r="T242" s="14"/>
      <c r="U242" s="14"/>
      <c r="V242" s="14"/>
      <c r="W242" s="14"/>
      <c r="X242" s="163"/>
      <c r="Y242" s="163"/>
      <c r="Z242" s="163"/>
      <c r="AA242" s="163"/>
      <c r="AB242" s="75"/>
      <c r="AC242" s="75"/>
      <c r="AD242" s="75"/>
      <c r="AE242" s="163"/>
      <c r="AF242" s="14"/>
      <c r="AG242" s="14"/>
      <c r="AH242" s="75"/>
      <c r="AI242" s="75"/>
      <c r="AJ242" s="75"/>
      <c r="AK242" s="163"/>
      <c r="AL242" s="75"/>
      <c r="AM242" s="14"/>
      <c r="AN242" s="14"/>
      <c r="AO242" s="14"/>
      <c r="AP242" s="14"/>
      <c r="AQ242" s="14"/>
      <c r="AR242" s="14"/>
      <c r="AS242" s="14"/>
      <c r="AT242" s="14"/>
    </row>
    <row r="243" spans="7:46" ht="15">
      <c r="G243" s="14"/>
      <c r="H243" s="14"/>
      <c r="I243" s="14"/>
      <c r="J243" s="75"/>
      <c r="K243" s="163"/>
      <c r="L243" s="75"/>
      <c r="M243" s="75"/>
      <c r="N243" s="314"/>
      <c r="O243" s="314"/>
      <c r="P243" s="314"/>
      <c r="Q243" s="314"/>
      <c r="R243" s="314"/>
      <c r="S243" s="163"/>
      <c r="T243" s="14"/>
      <c r="U243" s="14"/>
      <c r="V243" s="14"/>
      <c r="W243" s="14"/>
      <c r="X243" s="163"/>
      <c r="Y243" s="163"/>
      <c r="Z243" s="163"/>
      <c r="AA243" s="163"/>
      <c r="AB243" s="75"/>
      <c r="AC243" s="75"/>
      <c r="AD243" s="75"/>
      <c r="AE243" s="163"/>
      <c r="AF243" s="14"/>
      <c r="AG243" s="14"/>
      <c r="AH243" s="75"/>
      <c r="AI243" s="75"/>
      <c r="AJ243" s="75"/>
      <c r="AK243" s="163"/>
      <c r="AL243" s="75"/>
      <c r="AM243" s="14"/>
      <c r="AN243" s="14"/>
      <c r="AO243" s="14"/>
      <c r="AP243" s="14"/>
      <c r="AQ243" s="14"/>
      <c r="AR243" s="14"/>
      <c r="AS243" s="14"/>
      <c r="AT243" s="14"/>
    </row>
    <row r="244" spans="7:46" ht="15">
      <c r="G244" s="14"/>
      <c r="H244" s="14"/>
      <c r="I244" s="14"/>
      <c r="J244" s="75"/>
      <c r="K244" s="163"/>
      <c r="L244" s="75"/>
      <c r="M244" s="75"/>
      <c r="N244" s="314"/>
      <c r="O244" s="314"/>
      <c r="P244" s="314"/>
      <c r="Q244" s="314"/>
      <c r="R244" s="314"/>
      <c r="S244" s="163"/>
      <c r="T244" s="14"/>
      <c r="U244" s="14"/>
      <c r="V244" s="14"/>
      <c r="W244" s="14"/>
      <c r="X244" s="163"/>
      <c r="Y244" s="163"/>
      <c r="Z244" s="163"/>
      <c r="AA244" s="163"/>
      <c r="AB244" s="75"/>
      <c r="AC244" s="75"/>
      <c r="AD244" s="75"/>
      <c r="AE244" s="163"/>
      <c r="AF244" s="14"/>
      <c r="AG244" s="14"/>
      <c r="AH244" s="75"/>
      <c r="AI244" s="75"/>
      <c r="AJ244" s="75"/>
      <c r="AK244" s="163"/>
      <c r="AL244" s="75"/>
      <c r="AM244" s="14"/>
      <c r="AN244" s="14"/>
      <c r="AO244" s="14"/>
      <c r="AP244" s="14"/>
      <c r="AQ244" s="14"/>
      <c r="AR244" s="14"/>
      <c r="AS244" s="14"/>
      <c r="AT244" s="14"/>
    </row>
    <row r="245" spans="7:46" ht="15">
      <c r="G245" s="14"/>
      <c r="H245" s="14"/>
      <c r="I245" s="14"/>
      <c r="J245" s="75"/>
      <c r="K245" s="163"/>
      <c r="L245" s="75"/>
      <c r="M245" s="75"/>
      <c r="N245" s="314"/>
      <c r="O245" s="314"/>
      <c r="P245" s="314"/>
      <c r="Q245" s="314"/>
      <c r="R245" s="314"/>
      <c r="S245" s="163"/>
      <c r="T245" s="14"/>
      <c r="U245" s="14"/>
      <c r="V245" s="14"/>
      <c r="W245" s="14"/>
      <c r="X245" s="163"/>
      <c r="Y245" s="163"/>
      <c r="Z245" s="163"/>
      <c r="AA245" s="163"/>
      <c r="AB245" s="75"/>
      <c r="AC245" s="75"/>
      <c r="AD245" s="75"/>
      <c r="AE245" s="163"/>
      <c r="AF245" s="14"/>
      <c r="AG245" s="14"/>
      <c r="AH245" s="75"/>
      <c r="AI245" s="75"/>
      <c r="AJ245" s="75"/>
      <c r="AK245" s="163"/>
      <c r="AL245" s="75"/>
      <c r="AM245" s="14"/>
      <c r="AN245" s="14"/>
      <c r="AO245" s="14"/>
      <c r="AP245" s="14"/>
      <c r="AQ245" s="14"/>
      <c r="AR245" s="14"/>
      <c r="AS245" s="14"/>
      <c r="AT245" s="14"/>
    </row>
    <row r="246" spans="7:46" ht="15">
      <c r="G246" s="14"/>
      <c r="H246" s="14"/>
      <c r="I246" s="14"/>
      <c r="J246" s="75"/>
      <c r="K246" s="163"/>
      <c r="L246" s="75"/>
      <c r="M246" s="75"/>
      <c r="N246" s="314"/>
      <c r="O246" s="314"/>
      <c r="P246" s="314"/>
      <c r="Q246" s="314"/>
      <c r="R246" s="314"/>
      <c r="S246" s="163"/>
      <c r="T246" s="14"/>
      <c r="U246" s="14"/>
      <c r="V246" s="14"/>
      <c r="W246" s="14"/>
      <c r="X246" s="163"/>
      <c r="Y246" s="163"/>
      <c r="Z246" s="163"/>
      <c r="AA246" s="163"/>
      <c r="AB246" s="75"/>
      <c r="AC246" s="75"/>
      <c r="AD246" s="75"/>
      <c r="AE246" s="163"/>
      <c r="AF246" s="14"/>
      <c r="AG246" s="14"/>
      <c r="AH246" s="75"/>
      <c r="AI246" s="75"/>
      <c r="AJ246" s="75"/>
      <c r="AK246" s="163"/>
      <c r="AL246" s="75"/>
      <c r="AM246" s="14"/>
      <c r="AN246" s="14"/>
      <c r="AO246" s="14"/>
      <c r="AP246" s="14"/>
      <c r="AQ246" s="14"/>
      <c r="AR246" s="14"/>
      <c r="AS246" s="14"/>
      <c r="AT246" s="14"/>
    </row>
    <row r="247" spans="7:46" ht="15">
      <c r="G247" s="14"/>
      <c r="H247" s="14"/>
      <c r="I247" s="14"/>
      <c r="J247" s="75"/>
      <c r="K247" s="163"/>
      <c r="L247" s="75"/>
      <c r="M247" s="75"/>
      <c r="N247" s="314"/>
      <c r="O247" s="314"/>
      <c r="P247" s="314"/>
      <c r="Q247" s="314"/>
      <c r="R247" s="314"/>
      <c r="S247" s="163"/>
      <c r="T247" s="14"/>
      <c r="U247" s="14"/>
      <c r="V247" s="14"/>
      <c r="W247" s="14"/>
      <c r="X247" s="163"/>
      <c r="Y247" s="163"/>
      <c r="Z247" s="163"/>
      <c r="AA247" s="163"/>
      <c r="AB247" s="75"/>
      <c r="AC247" s="75"/>
      <c r="AD247" s="75"/>
      <c r="AE247" s="163"/>
      <c r="AF247" s="14"/>
      <c r="AG247" s="14"/>
      <c r="AH247" s="75"/>
      <c r="AI247" s="75"/>
      <c r="AJ247" s="75"/>
      <c r="AK247" s="163"/>
      <c r="AL247" s="75"/>
      <c r="AM247" s="14"/>
      <c r="AN247" s="14"/>
      <c r="AO247" s="14"/>
      <c r="AP247" s="14"/>
      <c r="AQ247" s="14"/>
      <c r="AR247" s="14"/>
      <c r="AS247" s="14"/>
      <c r="AT247" s="14"/>
    </row>
    <row r="248" spans="7:46" ht="15">
      <c r="G248" s="14"/>
      <c r="H248" s="14"/>
      <c r="I248" s="14"/>
      <c r="J248" s="75"/>
      <c r="K248" s="163"/>
      <c r="L248" s="75"/>
      <c r="M248" s="75"/>
      <c r="N248" s="314"/>
      <c r="O248" s="314"/>
      <c r="P248" s="314"/>
      <c r="Q248" s="314"/>
      <c r="R248" s="314"/>
      <c r="S248" s="163"/>
      <c r="T248" s="14"/>
      <c r="U248" s="14"/>
      <c r="V248" s="14"/>
      <c r="W248" s="14"/>
      <c r="X248" s="163"/>
      <c r="Y248" s="163"/>
      <c r="Z248" s="163"/>
      <c r="AA248" s="163"/>
      <c r="AB248" s="75"/>
      <c r="AC248" s="75"/>
      <c r="AD248" s="75"/>
      <c r="AE248" s="163"/>
      <c r="AF248" s="14"/>
      <c r="AG248" s="14"/>
      <c r="AH248" s="75"/>
      <c r="AI248" s="75"/>
      <c r="AJ248" s="75"/>
      <c r="AK248" s="163"/>
      <c r="AL248" s="75"/>
      <c r="AM248" s="14"/>
      <c r="AN248" s="14"/>
      <c r="AO248" s="14"/>
      <c r="AP248" s="14"/>
      <c r="AQ248" s="14"/>
      <c r="AR248" s="14"/>
      <c r="AS248" s="14"/>
      <c r="AT248" s="14"/>
    </row>
    <row r="249" spans="7:46" ht="15">
      <c r="G249" s="14"/>
      <c r="H249" s="14"/>
      <c r="I249" s="14"/>
      <c r="J249" s="75"/>
      <c r="K249" s="163"/>
      <c r="L249" s="75"/>
      <c r="M249" s="75"/>
      <c r="N249" s="314"/>
      <c r="O249" s="314"/>
      <c r="P249" s="314"/>
      <c r="Q249" s="314"/>
      <c r="R249" s="314"/>
      <c r="S249" s="163"/>
      <c r="T249" s="14"/>
      <c r="U249" s="14"/>
      <c r="V249" s="14"/>
      <c r="W249" s="14"/>
      <c r="X249" s="163"/>
      <c r="Y249" s="163"/>
      <c r="Z249" s="163"/>
      <c r="AA249" s="163"/>
      <c r="AB249" s="75"/>
      <c r="AC249" s="75"/>
      <c r="AD249" s="75"/>
      <c r="AE249" s="163"/>
      <c r="AF249" s="14"/>
      <c r="AG249" s="14"/>
      <c r="AH249" s="75"/>
      <c r="AI249" s="75"/>
      <c r="AJ249" s="75"/>
      <c r="AK249" s="163"/>
      <c r="AL249" s="75"/>
      <c r="AM249" s="14"/>
      <c r="AN249" s="14"/>
      <c r="AO249" s="14"/>
      <c r="AP249" s="14"/>
      <c r="AQ249" s="14"/>
      <c r="AR249" s="14"/>
      <c r="AS249" s="14"/>
      <c r="AT249" s="14"/>
    </row>
    <row r="250" spans="7:46" ht="15">
      <c r="G250" s="14"/>
      <c r="H250" s="14"/>
      <c r="I250" s="14"/>
      <c r="J250" s="75"/>
      <c r="K250" s="163"/>
      <c r="L250" s="75"/>
      <c r="M250" s="75"/>
      <c r="N250" s="314"/>
      <c r="O250" s="314"/>
      <c r="P250" s="314"/>
      <c r="Q250" s="314"/>
      <c r="R250" s="314"/>
      <c r="S250" s="163"/>
      <c r="T250" s="14"/>
      <c r="U250" s="14"/>
      <c r="V250" s="14"/>
      <c r="W250" s="14"/>
      <c r="X250" s="163"/>
      <c r="Y250" s="163"/>
      <c r="Z250" s="163"/>
      <c r="AA250" s="163"/>
      <c r="AB250" s="75"/>
      <c r="AC250" s="75"/>
      <c r="AD250" s="75"/>
      <c r="AE250" s="163"/>
      <c r="AF250" s="14"/>
      <c r="AG250" s="14"/>
      <c r="AH250" s="75"/>
      <c r="AI250" s="75"/>
      <c r="AJ250" s="75"/>
      <c r="AK250" s="163"/>
      <c r="AL250" s="75"/>
      <c r="AM250" s="14"/>
      <c r="AN250" s="14"/>
      <c r="AO250" s="14"/>
      <c r="AP250" s="14"/>
      <c r="AQ250" s="14"/>
      <c r="AR250" s="14"/>
      <c r="AS250" s="14"/>
      <c r="AT250" s="14"/>
    </row>
    <row r="251" spans="7:46" ht="15">
      <c r="G251" s="14"/>
      <c r="H251" s="14"/>
      <c r="I251" s="14"/>
      <c r="J251" s="75"/>
      <c r="K251" s="163"/>
      <c r="L251" s="75"/>
      <c r="M251" s="75"/>
      <c r="N251" s="314"/>
      <c r="O251" s="314"/>
      <c r="P251" s="314"/>
      <c r="Q251" s="314"/>
      <c r="R251" s="314"/>
      <c r="S251" s="163"/>
      <c r="T251" s="14"/>
      <c r="U251" s="14"/>
      <c r="V251" s="14"/>
      <c r="W251" s="14"/>
      <c r="X251" s="163"/>
      <c r="Y251" s="163"/>
      <c r="Z251" s="163"/>
      <c r="AA251" s="163"/>
      <c r="AB251" s="75"/>
      <c r="AC251" s="75"/>
      <c r="AD251" s="75"/>
      <c r="AE251" s="163"/>
      <c r="AF251" s="14"/>
      <c r="AG251" s="14"/>
      <c r="AH251" s="75"/>
      <c r="AI251" s="75"/>
      <c r="AJ251" s="75"/>
      <c r="AK251" s="163"/>
      <c r="AL251" s="75"/>
      <c r="AM251" s="14"/>
      <c r="AN251" s="14"/>
      <c r="AO251" s="14"/>
      <c r="AP251" s="14"/>
      <c r="AQ251" s="14"/>
      <c r="AR251" s="14"/>
      <c r="AS251" s="14"/>
      <c r="AT251" s="14"/>
    </row>
    <row r="252" spans="7:46" ht="15">
      <c r="G252" s="14"/>
      <c r="H252" s="14"/>
      <c r="I252" s="14"/>
      <c r="J252" s="75"/>
      <c r="K252" s="163"/>
      <c r="L252" s="75"/>
      <c r="M252" s="75"/>
      <c r="N252" s="314"/>
      <c r="O252" s="314"/>
      <c r="P252" s="314"/>
      <c r="Q252" s="314"/>
      <c r="R252" s="314"/>
      <c r="S252" s="163"/>
      <c r="T252" s="14"/>
      <c r="U252" s="14"/>
      <c r="V252" s="14"/>
      <c r="W252" s="14"/>
      <c r="X252" s="163"/>
      <c r="Y252" s="163"/>
      <c r="Z252" s="163"/>
      <c r="AA252" s="163"/>
      <c r="AB252" s="75"/>
      <c r="AC252" s="75"/>
      <c r="AD252" s="75"/>
      <c r="AE252" s="163"/>
      <c r="AF252" s="14"/>
      <c r="AG252" s="14"/>
      <c r="AH252" s="75"/>
      <c r="AI252" s="75"/>
      <c r="AJ252" s="75"/>
      <c r="AK252" s="163"/>
      <c r="AL252" s="75"/>
      <c r="AM252" s="14"/>
      <c r="AN252" s="14"/>
      <c r="AO252" s="14"/>
      <c r="AP252" s="14"/>
      <c r="AQ252" s="14"/>
      <c r="AR252" s="14"/>
      <c r="AS252" s="14"/>
      <c r="AT252" s="14"/>
    </row>
    <row r="253" spans="7:46" ht="15">
      <c r="G253" s="14"/>
      <c r="H253" s="14"/>
      <c r="I253" s="14"/>
      <c r="J253" s="75"/>
      <c r="K253" s="163"/>
      <c r="L253" s="75"/>
      <c r="M253" s="75"/>
      <c r="N253" s="314"/>
      <c r="O253" s="314"/>
      <c r="P253" s="314"/>
      <c r="Q253" s="314"/>
      <c r="R253" s="314"/>
      <c r="S253" s="163"/>
      <c r="T253" s="14"/>
      <c r="U253" s="14"/>
      <c r="V253" s="14"/>
      <c r="W253" s="14"/>
      <c r="X253" s="163"/>
      <c r="Y253" s="163"/>
      <c r="Z253" s="163"/>
      <c r="AA253" s="163"/>
      <c r="AB253" s="75"/>
      <c r="AC253" s="75"/>
      <c r="AD253" s="75"/>
      <c r="AE253" s="163"/>
      <c r="AF253" s="14"/>
      <c r="AG253" s="14"/>
      <c r="AH253" s="75"/>
      <c r="AI253" s="75"/>
      <c r="AJ253" s="75"/>
      <c r="AK253" s="163"/>
      <c r="AL253" s="75"/>
      <c r="AM253" s="14"/>
      <c r="AN253" s="14"/>
      <c r="AO253" s="14"/>
      <c r="AP253" s="14"/>
      <c r="AQ253" s="14"/>
      <c r="AR253" s="14"/>
      <c r="AS253" s="14"/>
      <c r="AT253" s="14"/>
    </row>
    <row r="254" spans="7:46" ht="15">
      <c r="G254" s="14"/>
      <c r="H254" s="14"/>
      <c r="I254" s="14"/>
      <c r="J254" s="75"/>
      <c r="K254" s="163"/>
      <c r="L254" s="75"/>
      <c r="M254" s="75"/>
      <c r="N254" s="314"/>
      <c r="O254" s="314"/>
      <c r="P254" s="314"/>
      <c r="Q254" s="314"/>
      <c r="R254" s="314"/>
      <c r="S254" s="163"/>
      <c r="T254" s="14"/>
      <c r="U254" s="14"/>
      <c r="V254" s="14"/>
      <c r="W254" s="14"/>
      <c r="X254" s="163"/>
      <c r="Y254" s="163"/>
      <c r="Z254" s="163"/>
      <c r="AA254" s="163"/>
      <c r="AB254" s="75"/>
      <c r="AC254" s="75"/>
      <c r="AD254" s="75"/>
      <c r="AE254" s="163"/>
      <c r="AF254" s="14"/>
      <c r="AG254" s="14"/>
      <c r="AH254" s="75"/>
      <c r="AI254" s="75"/>
      <c r="AJ254" s="75"/>
      <c r="AK254" s="163"/>
      <c r="AL254" s="75"/>
      <c r="AM254" s="14"/>
      <c r="AN254" s="14"/>
      <c r="AO254" s="14"/>
      <c r="AP254" s="14"/>
      <c r="AQ254" s="14"/>
      <c r="AR254" s="14"/>
      <c r="AS254" s="14"/>
      <c r="AT254" s="14"/>
    </row>
    <row r="255" spans="7:46" ht="15">
      <c r="G255" s="14"/>
      <c r="H255" s="14"/>
      <c r="I255" s="14"/>
      <c r="J255" s="75"/>
      <c r="K255" s="163"/>
      <c r="L255" s="75"/>
      <c r="M255" s="75"/>
      <c r="N255" s="314"/>
      <c r="O255" s="314"/>
      <c r="P255" s="314"/>
      <c r="Q255" s="314"/>
      <c r="R255" s="314"/>
      <c r="S255" s="163"/>
      <c r="T255" s="14"/>
      <c r="U255" s="14"/>
      <c r="V255" s="14"/>
      <c r="W255" s="14"/>
      <c r="X255" s="163"/>
      <c r="Y255" s="163"/>
      <c r="Z255" s="163"/>
      <c r="AA255" s="163"/>
      <c r="AB255" s="75"/>
      <c r="AC255" s="75"/>
      <c r="AD255" s="75"/>
      <c r="AE255" s="163"/>
      <c r="AF255" s="14"/>
      <c r="AG255" s="14"/>
      <c r="AH255" s="75"/>
      <c r="AI255" s="75"/>
      <c r="AJ255" s="75"/>
      <c r="AK255" s="163"/>
      <c r="AL255" s="75"/>
      <c r="AM255" s="14"/>
      <c r="AN255" s="14"/>
      <c r="AO255" s="14"/>
      <c r="AP255" s="14"/>
      <c r="AQ255" s="14"/>
      <c r="AR255" s="14"/>
      <c r="AS255" s="14"/>
      <c r="AT255" s="14"/>
    </row>
    <row r="256" spans="7:46" ht="15">
      <c r="G256" s="14"/>
      <c r="H256" s="14"/>
      <c r="I256" s="14"/>
      <c r="J256" s="75"/>
      <c r="K256" s="163"/>
      <c r="L256" s="75"/>
      <c r="M256" s="75"/>
      <c r="N256" s="314"/>
      <c r="O256" s="314"/>
      <c r="P256" s="314"/>
      <c r="Q256" s="314"/>
      <c r="R256" s="314"/>
      <c r="S256" s="163"/>
      <c r="T256" s="14"/>
      <c r="U256" s="14"/>
      <c r="V256" s="14"/>
      <c r="W256" s="14"/>
      <c r="X256" s="163"/>
      <c r="Y256" s="163"/>
      <c r="Z256" s="163"/>
      <c r="AA256" s="163"/>
      <c r="AB256" s="75"/>
      <c r="AC256" s="75"/>
      <c r="AD256" s="75"/>
      <c r="AE256" s="163"/>
      <c r="AF256" s="14"/>
      <c r="AG256" s="14"/>
      <c r="AH256" s="75"/>
      <c r="AI256" s="75"/>
      <c r="AJ256" s="75"/>
      <c r="AK256" s="163"/>
      <c r="AL256" s="75"/>
      <c r="AM256" s="14"/>
      <c r="AN256" s="14"/>
      <c r="AO256" s="14"/>
      <c r="AP256" s="14"/>
      <c r="AQ256" s="14"/>
      <c r="AR256" s="14"/>
      <c r="AS256" s="14"/>
      <c r="AT256" s="14"/>
    </row>
    <row r="257" spans="7:46" ht="15">
      <c r="G257" s="14"/>
      <c r="H257" s="14"/>
      <c r="I257" s="14"/>
      <c r="J257" s="75"/>
      <c r="K257" s="163"/>
      <c r="L257" s="75"/>
      <c r="M257" s="75"/>
      <c r="N257" s="314"/>
      <c r="O257" s="314"/>
      <c r="P257" s="314"/>
      <c r="Q257" s="314"/>
      <c r="R257" s="314"/>
      <c r="S257" s="163"/>
      <c r="T257" s="14"/>
      <c r="U257" s="14"/>
      <c r="V257" s="14"/>
      <c r="W257" s="14"/>
      <c r="X257" s="163"/>
      <c r="Y257" s="163"/>
      <c r="Z257" s="163"/>
      <c r="AA257" s="163"/>
      <c r="AB257" s="75"/>
      <c r="AC257" s="75"/>
      <c r="AD257" s="75"/>
      <c r="AE257" s="163"/>
      <c r="AF257" s="14"/>
      <c r="AG257" s="14"/>
      <c r="AH257" s="75"/>
      <c r="AI257" s="75"/>
      <c r="AJ257" s="75"/>
      <c r="AK257" s="163"/>
      <c r="AL257" s="75"/>
      <c r="AM257" s="14"/>
      <c r="AN257" s="14"/>
      <c r="AO257" s="14"/>
      <c r="AP257" s="14"/>
      <c r="AQ257" s="14"/>
      <c r="AR257" s="14"/>
      <c r="AS257" s="14"/>
      <c r="AT257" s="14"/>
    </row>
    <row r="258" spans="7:46" ht="15">
      <c r="G258" s="14"/>
      <c r="H258" s="14"/>
      <c r="I258" s="14"/>
      <c r="J258" s="75"/>
      <c r="K258" s="163"/>
      <c r="L258" s="75"/>
      <c r="M258" s="75"/>
      <c r="N258" s="314"/>
      <c r="O258" s="314"/>
      <c r="P258" s="314"/>
      <c r="Q258" s="314"/>
      <c r="R258" s="314"/>
      <c r="S258" s="163"/>
      <c r="T258" s="14"/>
      <c r="U258" s="14"/>
      <c r="V258" s="14"/>
      <c r="W258" s="14"/>
      <c r="X258" s="163"/>
      <c r="Y258" s="163"/>
      <c r="Z258" s="163"/>
      <c r="AA258" s="163"/>
      <c r="AB258" s="75"/>
      <c r="AC258" s="75"/>
      <c r="AD258" s="75"/>
      <c r="AE258" s="163"/>
      <c r="AF258" s="14"/>
      <c r="AG258" s="14"/>
      <c r="AH258" s="75"/>
      <c r="AI258" s="75"/>
      <c r="AJ258" s="75"/>
      <c r="AK258" s="163"/>
      <c r="AL258" s="75"/>
      <c r="AM258" s="14"/>
      <c r="AN258" s="14"/>
      <c r="AO258" s="14"/>
      <c r="AP258" s="14"/>
      <c r="AQ258" s="14"/>
      <c r="AR258" s="14"/>
      <c r="AS258" s="14"/>
      <c r="AT258" s="14"/>
    </row>
    <row r="259" spans="7:46" ht="15">
      <c r="G259" s="14"/>
      <c r="H259" s="14"/>
      <c r="I259" s="14"/>
      <c r="J259" s="75"/>
      <c r="K259" s="163"/>
      <c r="L259" s="75"/>
      <c r="M259" s="75"/>
      <c r="N259" s="314"/>
      <c r="O259" s="314"/>
      <c r="P259" s="314"/>
      <c r="Q259" s="314"/>
      <c r="R259" s="314"/>
      <c r="S259" s="163"/>
      <c r="T259" s="14"/>
      <c r="U259" s="14"/>
      <c r="V259" s="14"/>
      <c r="W259" s="14"/>
      <c r="X259" s="163"/>
      <c r="Y259" s="163"/>
      <c r="Z259" s="163"/>
      <c r="AA259" s="163"/>
      <c r="AB259" s="75"/>
      <c r="AC259" s="75"/>
      <c r="AD259" s="75"/>
      <c r="AE259" s="163"/>
      <c r="AF259" s="14"/>
      <c r="AG259" s="14"/>
      <c r="AH259" s="75"/>
      <c r="AI259" s="75"/>
      <c r="AJ259" s="75"/>
      <c r="AK259" s="163"/>
      <c r="AL259" s="75"/>
      <c r="AM259" s="14"/>
      <c r="AN259" s="14"/>
      <c r="AO259" s="14"/>
      <c r="AP259" s="14"/>
      <c r="AQ259" s="14"/>
      <c r="AR259" s="14"/>
      <c r="AS259" s="14"/>
      <c r="AT259" s="14"/>
    </row>
    <row r="260" spans="7:46" ht="15">
      <c r="G260" s="14"/>
      <c r="H260" s="14"/>
      <c r="I260" s="14"/>
      <c r="J260" s="75"/>
      <c r="K260" s="163"/>
      <c r="L260" s="75"/>
      <c r="M260" s="75"/>
      <c r="N260" s="314"/>
      <c r="O260" s="314"/>
      <c r="P260" s="314"/>
      <c r="Q260" s="314"/>
      <c r="R260" s="314"/>
      <c r="S260" s="163"/>
      <c r="T260" s="14"/>
      <c r="U260" s="14"/>
      <c r="V260" s="14"/>
      <c r="W260" s="14"/>
      <c r="X260" s="163"/>
      <c r="Y260" s="163"/>
      <c r="Z260" s="163"/>
      <c r="AA260" s="163"/>
      <c r="AB260" s="75"/>
      <c r="AC260" s="75"/>
      <c r="AD260" s="75"/>
      <c r="AE260" s="163"/>
      <c r="AF260" s="14"/>
      <c r="AG260" s="14"/>
      <c r="AH260" s="75"/>
      <c r="AI260" s="75"/>
      <c r="AJ260" s="75"/>
      <c r="AK260" s="163"/>
      <c r="AL260" s="75"/>
      <c r="AM260" s="14"/>
      <c r="AN260" s="14"/>
      <c r="AO260" s="14"/>
      <c r="AP260" s="14"/>
      <c r="AQ260" s="14"/>
      <c r="AR260" s="14"/>
      <c r="AS260" s="14"/>
      <c r="AT260" s="14"/>
    </row>
    <row r="261" spans="7:46" ht="15">
      <c r="G261" s="14"/>
      <c r="H261" s="14"/>
      <c r="I261" s="14"/>
      <c r="J261" s="75"/>
      <c r="K261" s="163"/>
      <c r="L261" s="75"/>
      <c r="M261" s="75"/>
      <c r="N261" s="314"/>
      <c r="O261" s="314"/>
      <c r="P261" s="314"/>
      <c r="Q261" s="314"/>
      <c r="R261" s="314"/>
      <c r="S261" s="163"/>
      <c r="T261" s="14"/>
      <c r="U261" s="14"/>
      <c r="V261" s="14"/>
      <c r="W261" s="14"/>
      <c r="X261" s="163"/>
      <c r="Y261" s="163"/>
      <c r="Z261" s="163"/>
      <c r="AA261" s="163"/>
      <c r="AB261" s="75"/>
      <c r="AC261" s="75"/>
      <c r="AD261" s="75"/>
      <c r="AE261" s="163"/>
      <c r="AF261" s="14"/>
      <c r="AG261" s="14"/>
      <c r="AH261" s="75"/>
      <c r="AI261" s="75"/>
      <c r="AJ261" s="75"/>
      <c r="AK261" s="163"/>
      <c r="AL261" s="75"/>
      <c r="AM261" s="14"/>
      <c r="AN261" s="14"/>
      <c r="AO261" s="14"/>
      <c r="AP261" s="14"/>
      <c r="AQ261" s="14"/>
      <c r="AR261" s="14"/>
      <c r="AS261" s="14"/>
      <c r="AT261" s="14"/>
    </row>
    <row r="262" spans="7:46" ht="15">
      <c r="G262" s="14"/>
      <c r="H262" s="14"/>
      <c r="I262" s="14"/>
      <c r="J262" s="75"/>
      <c r="K262" s="163"/>
      <c r="L262" s="75"/>
      <c r="M262" s="75"/>
      <c r="N262" s="314"/>
      <c r="O262" s="314"/>
      <c r="P262" s="314"/>
      <c r="Q262" s="314"/>
      <c r="R262" s="314"/>
      <c r="S262" s="163"/>
      <c r="T262" s="14"/>
      <c r="U262" s="14"/>
      <c r="V262" s="14"/>
      <c r="W262" s="14"/>
      <c r="X262" s="163"/>
      <c r="Y262" s="163"/>
      <c r="Z262" s="163"/>
      <c r="AA262" s="163"/>
      <c r="AB262" s="75"/>
      <c r="AC262" s="75"/>
      <c r="AD262" s="75"/>
      <c r="AE262" s="163"/>
      <c r="AF262" s="14"/>
      <c r="AG262" s="14"/>
      <c r="AH262" s="75"/>
      <c r="AI262" s="75"/>
      <c r="AJ262" s="75"/>
      <c r="AK262" s="163"/>
      <c r="AL262" s="75"/>
      <c r="AM262" s="14"/>
      <c r="AN262" s="14"/>
      <c r="AO262" s="14"/>
      <c r="AP262" s="14"/>
      <c r="AQ262" s="14"/>
      <c r="AR262" s="14"/>
      <c r="AS262" s="14"/>
      <c r="AT262" s="14"/>
    </row>
    <row r="263" spans="7:46" ht="15">
      <c r="G263" s="14"/>
      <c r="H263" s="14"/>
      <c r="I263" s="14"/>
      <c r="J263" s="75"/>
      <c r="K263" s="163"/>
      <c r="L263" s="75"/>
      <c r="M263" s="75"/>
      <c r="N263" s="314"/>
      <c r="O263" s="314"/>
      <c r="P263" s="314"/>
      <c r="Q263" s="314"/>
      <c r="R263" s="314"/>
      <c r="S263" s="163"/>
      <c r="T263" s="14"/>
      <c r="U263" s="14"/>
      <c r="V263" s="14"/>
      <c r="W263" s="14"/>
      <c r="X263" s="163"/>
      <c r="Y263" s="163"/>
      <c r="Z263" s="163"/>
      <c r="AA263" s="163"/>
      <c r="AB263" s="75"/>
      <c r="AC263" s="75"/>
      <c r="AD263" s="75"/>
      <c r="AE263" s="163"/>
      <c r="AF263" s="14"/>
      <c r="AG263" s="14"/>
      <c r="AH263" s="75"/>
      <c r="AI263" s="75"/>
      <c r="AJ263" s="75"/>
      <c r="AK263" s="163"/>
      <c r="AL263" s="75"/>
      <c r="AM263" s="14"/>
      <c r="AN263" s="14"/>
      <c r="AO263" s="14"/>
      <c r="AP263" s="14"/>
      <c r="AQ263" s="14"/>
      <c r="AR263" s="14"/>
      <c r="AS263" s="14"/>
      <c r="AT263" s="14"/>
    </row>
    <row r="264" spans="7:46" ht="15">
      <c r="G264" s="14"/>
      <c r="H264" s="14"/>
      <c r="I264" s="14"/>
      <c r="J264" s="75"/>
      <c r="K264" s="163"/>
      <c r="L264" s="75"/>
      <c r="M264" s="75"/>
      <c r="N264" s="314"/>
      <c r="O264" s="314"/>
      <c r="P264" s="314"/>
      <c r="Q264" s="314"/>
      <c r="R264" s="314"/>
      <c r="S264" s="163"/>
      <c r="T264" s="14"/>
      <c r="U264" s="14"/>
      <c r="V264" s="14"/>
      <c r="W264" s="14"/>
      <c r="X264" s="163"/>
      <c r="Y264" s="163"/>
      <c r="Z264" s="163"/>
      <c r="AA264" s="163"/>
      <c r="AB264" s="75"/>
      <c r="AC264" s="75"/>
      <c r="AD264" s="75"/>
      <c r="AE264" s="163"/>
      <c r="AF264" s="14"/>
      <c r="AG264" s="14"/>
      <c r="AH264" s="75"/>
      <c r="AI264" s="75"/>
      <c r="AJ264" s="75"/>
      <c r="AK264" s="163"/>
      <c r="AL264" s="75"/>
      <c r="AM264" s="14"/>
      <c r="AN264" s="14"/>
      <c r="AO264" s="14"/>
      <c r="AP264" s="14"/>
      <c r="AQ264" s="14"/>
      <c r="AR264" s="14"/>
      <c r="AS264" s="14"/>
      <c r="AT264" s="14"/>
    </row>
    <row r="265" spans="7:46" ht="15">
      <c r="G265" s="14"/>
      <c r="H265" s="14"/>
      <c r="I265" s="14"/>
      <c r="J265" s="75"/>
      <c r="K265" s="163"/>
      <c r="L265" s="75"/>
      <c r="M265" s="75"/>
      <c r="N265" s="314"/>
      <c r="O265" s="314"/>
      <c r="P265" s="314"/>
      <c r="Q265" s="314"/>
      <c r="R265" s="314"/>
      <c r="S265" s="163"/>
      <c r="T265" s="14"/>
      <c r="U265" s="14"/>
      <c r="V265" s="14"/>
      <c r="W265" s="14"/>
      <c r="X265" s="163"/>
      <c r="Y265" s="163"/>
      <c r="Z265" s="163"/>
      <c r="AA265" s="163"/>
      <c r="AB265" s="75"/>
      <c r="AC265" s="75"/>
      <c r="AD265" s="75"/>
      <c r="AE265" s="163"/>
      <c r="AF265" s="14"/>
      <c r="AG265" s="14"/>
      <c r="AH265" s="75"/>
      <c r="AI265" s="75"/>
      <c r="AJ265" s="75"/>
      <c r="AK265" s="163"/>
      <c r="AL265" s="75"/>
      <c r="AM265" s="14"/>
      <c r="AN265" s="14"/>
      <c r="AO265" s="14"/>
      <c r="AP265" s="14"/>
      <c r="AQ265" s="14"/>
      <c r="AR265" s="14"/>
      <c r="AS265" s="14"/>
      <c r="AT265" s="14"/>
    </row>
    <row r="266" spans="7:46" ht="15">
      <c r="G266" s="14"/>
      <c r="H266" s="14"/>
      <c r="I266" s="14"/>
      <c r="J266" s="75"/>
      <c r="K266" s="163"/>
      <c r="L266" s="75"/>
      <c r="M266" s="75"/>
      <c r="N266" s="314"/>
      <c r="O266" s="314"/>
      <c r="P266" s="314"/>
      <c r="Q266" s="314"/>
      <c r="R266" s="314"/>
      <c r="S266" s="163"/>
      <c r="T266" s="14"/>
      <c r="U266" s="14"/>
      <c r="V266" s="14"/>
      <c r="W266" s="14"/>
      <c r="X266" s="163"/>
      <c r="Y266" s="163"/>
      <c r="Z266" s="163"/>
      <c r="AA266" s="163"/>
      <c r="AB266" s="75"/>
      <c r="AC266" s="75"/>
      <c r="AD266" s="75"/>
      <c r="AE266" s="163"/>
      <c r="AF266" s="14"/>
      <c r="AG266" s="14"/>
      <c r="AH266" s="75"/>
      <c r="AI266" s="75"/>
      <c r="AJ266" s="75"/>
      <c r="AK266" s="163"/>
      <c r="AL266" s="75"/>
      <c r="AM266" s="14"/>
      <c r="AN266" s="14"/>
      <c r="AO266" s="14"/>
      <c r="AP266" s="14"/>
      <c r="AQ266" s="14"/>
      <c r="AR266" s="14"/>
      <c r="AS266" s="14"/>
      <c r="AT266" s="14"/>
    </row>
    <row r="267" spans="7:46" ht="15">
      <c r="G267" s="14"/>
      <c r="H267" s="14"/>
      <c r="I267" s="14"/>
      <c r="J267" s="75"/>
      <c r="K267" s="163"/>
      <c r="L267" s="75"/>
      <c r="M267" s="75"/>
      <c r="N267" s="314"/>
      <c r="O267" s="314"/>
      <c r="P267" s="314"/>
      <c r="Q267" s="314"/>
      <c r="R267" s="314"/>
      <c r="S267" s="163"/>
      <c r="T267" s="14"/>
      <c r="U267" s="14"/>
      <c r="V267" s="14"/>
      <c r="W267" s="14"/>
      <c r="X267" s="163"/>
      <c r="Y267" s="163"/>
      <c r="Z267" s="163"/>
      <c r="AA267" s="163"/>
      <c r="AB267" s="75"/>
      <c r="AC267" s="75"/>
      <c r="AD267" s="75"/>
      <c r="AE267" s="163"/>
      <c r="AF267" s="14"/>
      <c r="AG267" s="14"/>
      <c r="AH267" s="75"/>
      <c r="AI267" s="75"/>
      <c r="AJ267" s="75"/>
      <c r="AK267" s="163"/>
      <c r="AL267" s="75"/>
      <c r="AM267" s="14"/>
      <c r="AN267" s="14"/>
      <c r="AO267" s="14"/>
      <c r="AP267" s="14"/>
      <c r="AQ267" s="14"/>
      <c r="AR267" s="14"/>
      <c r="AS267" s="14"/>
      <c r="AT267" s="14"/>
    </row>
    <row r="268" spans="7:46" ht="15">
      <c r="G268" s="14"/>
      <c r="H268" s="14"/>
      <c r="I268" s="14"/>
      <c r="J268" s="75"/>
      <c r="K268" s="163"/>
      <c r="L268" s="75"/>
      <c r="M268" s="75"/>
      <c r="N268" s="314"/>
      <c r="O268" s="314"/>
      <c r="P268" s="314"/>
      <c r="Q268" s="314"/>
      <c r="R268" s="314"/>
      <c r="S268" s="163"/>
      <c r="T268" s="14"/>
      <c r="U268" s="14"/>
      <c r="V268" s="14"/>
      <c r="W268" s="14"/>
      <c r="X268" s="163"/>
      <c r="Y268" s="163"/>
      <c r="Z268" s="163"/>
      <c r="AA268" s="163"/>
      <c r="AB268" s="75"/>
      <c r="AC268" s="75"/>
      <c r="AD268" s="75"/>
      <c r="AE268" s="163"/>
      <c r="AF268" s="14"/>
      <c r="AG268" s="14"/>
      <c r="AH268" s="75"/>
      <c r="AI268" s="75"/>
      <c r="AJ268" s="75"/>
      <c r="AK268" s="163"/>
      <c r="AL268" s="75"/>
      <c r="AM268" s="14"/>
      <c r="AN268" s="14"/>
      <c r="AO268" s="14"/>
      <c r="AP268" s="14"/>
      <c r="AQ268" s="14"/>
      <c r="AR268" s="14"/>
      <c r="AS268" s="14"/>
      <c r="AT268" s="14"/>
    </row>
    <row r="269" spans="7:46" ht="15">
      <c r="G269" s="14"/>
      <c r="H269" s="14"/>
      <c r="I269" s="14"/>
      <c r="J269" s="75"/>
      <c r="K269" s="163"/>
      <c r="L269" s="75"/>
      <c r="M269" s="75"/>
      <c r="N269" s="314"/>
      <c r="O269" s="314"/>
      <c r="P269" s="314"/>
      <c r="Q269" s="314"/>
      <c r="R269" s="314"/>
      <c r="S269" s="163"/>
      <c r="T269" s="14"/>
      <c r="U269" s="14"/>
      <c r="V269" s="14"/>
      <c r="W269" s="14"/>
      <c r="X269" s="163"/>
      <c r="Y269" s="163"/>
      <c r="Z269" s="163"/>
      <c r="AA269" s="163"/>
      <c r="AB269" s="75"/>
      <c r="AC269" s="75"/>
      <c r="AD269" s="75"/>
      <c r="AE269" s="163"/>
      <c r="AF269" s="14"/>
      <c r="AG269" s="14"/>
      <c r="AH269" s="75"/>
      <c r="AI269" s="75"/>
      <c r="AJ269" s="75"/>
      <c r="AK269" s="163"/>
      <c r="AL269" s="75"/>
      <c r="AM269" s="14"/>
      <c r="AN269" s="14"/>
      <c r="AO269" s="14"/>
      <c r="AP269" s="14"/>
      <c r="AQ269" s="14"/>
      <c r="AR269" s="14"/>
      <c r="AS269" s="14"/>
      <c r="AT269" s="14"/>
    </row>
    <row r="270" spans="7:46" ht="15">
      <c r="G270" s="14"/>
      <c r="H270" s="14"/>
      <c r="I270" s="14"/>
      <c r="J270" s="75"/>
      <c r="K270" s="163"/>
      <c r="L270" s="75"/>
      <c r="M270" s="75"/>
      <c r="N270" s="314"/>
      <c r="O270" s="314"/>
      <c r="P270" s="314"/>
      <c r="Q270" s="314"/>
      <c r="R270" s="314"/>
      <c r="S270" s="163"/>
      <c r="T270" s="14"/>
      <c r="U270" s="14"/>
      <c r="V270" s="14"/>
      <c r="W270" s="14"/>
      <c r="X270" s="163"/>
      <c r="Y270" s="163"/>
      <c r="Z270" s="163"/>
      <c r="AA270" s="163"/>
      <c r="AB270" s="75"/>
      <c r="AC270" s="75"/>
      <c r="AD270" s="75"/>
      <c r="AE270" s="163"/>
      <c r="AF270" s="14"/>
      <c r="AG270" s="14"/>
      <c r="AH270" s="75"/>
      <c r="AI270" s="75"/>
      <c r="AJ270" s="75"/>
      <c r="AK270" s="163"/>
      <c r="AL270" s="75"/>
      <c r="AM270" s="14"/>
      <c r="AN270" s="14"/>
      <c r="AO270" s="14"/>
      <c r="AP270" s="14"/>
      <c r="AQ270" s="14"/>
      <c r="AR270" s="14"/>
      <c r="AS270" s="14"/>
      <c r="AT270" s="14"/>
    </row>
    <row r="271" spans="7:46" ht="15">
      <c r="G271" s="14"/>
      <c r="H271" s="14"/>
      <c r="I271" s="14"/>
      <c r="J271" s="75"/>
      <c r="K271" s="163"/>
      <c r="L271" s="75"/>
      <c r="M271" s="75"/>
      <c r="N271" s="314"/>
      <c r="O271" s="314"/>
      <c r="P271" s="314"/>
      <c r="Q271" s="314"/>
      <c r="R271" s="314"/>
      <c r="S271" s="163"/>
      <c r="T271" s="14"/>
      <c r="U271" s="14"/>
      <c r="V271" s="14"/>
      <c r="W271" s="14"/>
      <c r="X271" s="163"/>
      <c r="Y271" s="163"/>
      <c r="Z271" s="163"/>
      <c r="AA271" s="163"/>
      <c r="AB271" s="75"/>
      <c r="AC271" s="75"/>
      <c r="AD271" s="75"/>
      <c r="AE271" s="163"/>
      <c r="AF271" s="14"/>
      <c r="AG271" s="14"/>
      <c r="AH271" s="75"/>
      <c r="AI271" s="75"/>
      <c r="AJ271" s="75"/>
      <c r="AK271" s="163"/>
      <c r="AL271" s="75"/>
      <c r="AM271" s="14"/>
      <c r="AN271" s="14"/>
      <c r="AO271" s="14"/>
      <c r="AP271" s="14"/>
      <c r="AQ271" s="14"/>
      <c r="AR271" s="14"/>
      <c r="AS271" s="14"/>
      <c r="AT271" s="14"/>
    </row>
    <row r="272" spans="7:46" ht="15">
      <c r="G272" s="14"/>
      <c r="H272" s="14"/>
      <c r="I272" s="14"/>
      <c r="J272" s="75"/>
      <c r="K272" s="163"/>
      <c r="L272" s="75"/>
      <c r="M272" s="75"/>
      <c r="N272" s="314"/>
      <c r="O272" s="314"/>
      <c r="P272" s="314"/>
      <c r="Q272" s="314"/>
      <c r="R272" s="314"/>
      <c r="S272" s="163"/>
      <c r="T272" s="14"/>
      <c r="U272" s="14"/>
      <c r="V272" s="14"/>
      <c r="W272" s="14"/>
      <c r="X272" s="163"/>
      <c r="Y272" s="163"/>
      <c r="Z272" s="163"/>
      <c r="AA272" s="163"/>
      <c r="AB272" s="75"/>
      <c r="AC272" s="75"/>
      <c r="AD272" s="75"/>
      <c r="AE272" s="163"/>
      <c r="AF272" s="14"/>
      <c r="AG272" s="14"/>
      <c r="AH272" s="75"/>
      <c r="AI272" s="75"/>
      <c r="AJ272" s="75"/>
      <c r="AK272" s="163"/>
      <c r="AL272" s="75"/>
      <c r="AM272" s="14"/>
      <c r="AN272" s="14"/>
      <c r="AO272" s="14"/>
      <c r="AP272" s="14"/>
      <c r="AQ272" s="14"/>
      <c r="AR272" s="14"/>
      <c r="AS272" s="14"/>
      <c r="AT272" s="14"/>
    </row>
    <row r="273" spans="1:46" ht="15">
      <c r="G273" s="14"/>
      <c r="H273" s="14"/>
      <c r="I273" s="14"/>
      <c r="J273" s="75"/>
      <c r="K273" s="163"/>
      <c r="L273" s="75"/>
      <c r="M273" s="75"/>
      <c r="N273" s="314"/>
      <c r="O273" s="314"/>
      <c r="P273" s="314"/>
      <c r="Q273" s="314"/>
      <c r="R273" s="314"/>
      <c r="S273" s="163"/>
      <c r="T273" s="14"/>
      <c r="U273" s="14"/>
      <c r="V273" s="14"/>
      <c r="W273" s="14"/>
      <c r="X273" s="163"/>
      <c r="Y273" s="163"/>
      <c r="Z273" s="163"/>
      <c r="AA273" s="163"/>
      <c r="AB273" s="75"/>
      <c r="AC273" s="75"/>
      <c r="AD273" s="75"/>
      <c r="AE273" s="163"/>
      <c r="AF273" s="14"/>
      <c r="AG273" s="14"/>
      <c r="AH273" s="75"/>
      <c r="AI273" s="75"/>
      <c r="AJ273" s="75"/>
      <c r="AK273" s="163"/>
      <c r="AL273" s="75"/>
      <c r="AM273" s="14"/>
      <c r="AN273" s="14"/>
      <c r="AO273" s="14"/>
      <c r="AP273" s="14"/>
      <c r="AQ273" s="14"/>
      <c r="AR273" s="14"/>
      <c r="AS273" s="14"/>
      <c r="AT273" s="14"/>
    </row>
    <row r="274" spans="1:46" ht="15">
      <c r="G274" s="14"/>
      <c r="H274" s="14"/>
      <c r="I274" s="14"/>
      <c r="J274" s="75"/>
      <c r="K274" s="163"/>
      <c r="L274" s="75"/>
      <c r="M274" s="75"/>
      <c r="N274" s="314"/>
      <c r="O274" s="314"/>
      <c r="P274" s="314"/>
      <c r="Q274" s="314"/>
      <c r="R274" s="314"/>
      <c r="S274" s="163"/>
      <c r="T274" s="14"/>
      <c r="U274" s="14"/>
      <c r="V274" s="14"/>
      <c r="W274" s="14"/>
      <c r="X274" s="163"/>
      <c r="Y274" s="163"/>
      <c r="Z274" s="163"/>
      <c r="AA274" s="163"/>
      <c r="AB274" s="75"/>
      <c r="AC274" s="75"/>
      <c r="AD274" s="75"/>
      <c r="AE274" s="163"/>
      <c r="AF274" s="14"/>
      <c r="AG274" s="14"/>
      <c r="AH274" s="75"/>
      <c r="AI274" s="75"/>
      <c r="AJ274" s="75"/>
      <c r="AK274" s="163"/>
      <c r="AL274" s="75"/>
      <c r="AM274" s="14"/>
      <c r="AN274" s="14"/>
      <c r="AO274" s="14"/>
      <c r="AP274" s="14"/>
      <c r="AQ274" s="14"/>
      <c r="AR274" s="14"/>
      <c r="AS274" s="14"/>
      <c r="AT274" s="14"/>
    </row>
    <row r="275" spans="1:46" ht="15">
      <c r="G275" s="14"/>
      <c r="H275" s="14"/>
      <c r="I275" s="14"/>
      <c r="J275" s="75"/>
      <c r="K275" s="163"/>
      <c r="L275" s="75"/>
      <c r="M275" s="75"/>
      <c r="N275" s="314"/>
      <c r="O275" s="314"/>
      <c r="P275" s="314"/>
      <c r="Q275" s="314"/>
      <c r="R275" s="314"/>
      <c r="S275" s="163"/>
      <c r="T275" s="14"/>
      <c r="U275" s="14"/>
      <c r="V275" s="14"/>
      <c r="W275" s="14"/>
      <c r="X275" s="163"/>
      <c r="Y275" s="163"/>
      <c r="Z275" s="163"/>
      <c r="AA275" s="163"/>
      <c r="AB275" s="75"/>
      <c r="AC275" s="75"/>
      <c r="AD275" s="75"/>
      <c r="AE275" s="163"/>
      <c r="AF275" s="14"/>
      <c r="AG275" s="14"/>
      <c r="AH275" s="75"/>
      <c r="AI275" s="75"/>
      <c r="AJ275" s="75"/>
      <c r="AK275" s="163"/>
      <c r="AL275" s="75"/>
      <c r="AM275" s="14"/>
      <c r="AN275" s="14"/>
      <c r="AO275" s="14"/>
      <c r="AP275" s="14"/>
      <c r="AQ275" s="14"/>
      <c r="AR275" s="14"/>
      <c r="AS275" s="14"/>
      <c r="AT275" s="14"/>
    </row>
    <row r="276" spans="1:46" ht="15">
      <c r="G276" s="14"/>
      <c r="H276" s="14"/>
      <c r="I276" s="14"/>
      <c r="J276" s="75"/>
      <c r="K276" s="163"/>
      <c r="L276" s="75"/>
      <c r="M276" s="75"/>
      <c r="N276" s="314"/>
      <c r="O276" s="314"/>
      <c r="P276" s="314"/>
      <c r="Q276" s="314"/>
      <c r="R276" s="314"/>
      <c r="S276" s="163"/>
      <c r="T276" s="14"/>
      <c r="U276" s="14"/>
      <c r="V276" s="14"/>
      <c r="W276" s="14"/>
      <c r="X276" s="163"/>
      <c r="Y276" s="163"/>
      <c r="Z276" s="163"/>
      <c r="AA276" s="163"/>
      <c r="AB276" s="75"/>
      <c r="AC276" s="75"/>
      <c r="AD276" s="75"/>
      <c r="AE276" s="163"/>
      <c r="AF276" s="14"/>
      <c r="AG276" s="14"/>
      <c r="AH276" s="75"/>
      <c r="AI276" s="75"/>
      <c r="AJ276" s="75"/>
      <c r="AK276" s="163"/>
      <c r="AL276" s="75"/>
      <c r="AM276" s="14"/>
      <c r="AN276" s="14"/>
      <c r="AO276" s="14"/>
      <c r="AP276" s="14"/>
      <c r="AQ276" s="14"/>
      <c r="AR276" s="14"/>
      <c r="AS276" s="14"/>
      <c r="AT276" s="14"/>
    </row>
    <row r="277" spans="1:46" ht="15">
      <c r="G277" s="14"/>
      <c r="H277" s="14"/>
      <c r="I277" s="14"/>
      <c r="J277" s="75"/>
      <c r="K277" s="163"/>
      <c r="L277" s="75"/>
      <c r="M277" s="75"/>
      <c r="N277" s="314"/>
      <c r="O277" s="314"/>
      <c r="P277" s="314"/>
      <c r="Q277" s="314"/>
      <c r="R277" s="314"/>
      <c r="S277" s="163"/>
      <c r="T277" s="14"/>
      <c r="U277" s="14"/>
      <c r="V277" s="14"/>
      <c r="W277" s="14"/>
      <c r="X277" s="163"/>
      <c r="Y277" s="163"/>
      <c r="Z277" s="163"/>
      <c r="AA277" s="163"/>
      <c r="AB277" s="75"/>
      <c r="AC277" s="75"/>
      <c r="AD277" s="75"/>
      <c r="AE277" s="163"/>
      <c r="AF277" s="14"/>
      <c r="AG277" s="14"/>
      <c r="AH277" s="75"/>
      <c r="AI277" s="75"/>
      <c r="AJ277" s="75"/>
      <c r="AK277" s="163"/>
      <c r="AL277" s="75"/>
      <c r="AM277" s="14"/>
      <c r="AN277" s="14"/>
      <c r="AO277" s="14"/>
      <c r="AP277" s="14"/>
      <c r="AQ277" s="14"/>
      <c r="AR277" s="14"/>
      <c r="AS277" s="14"/>
      <c r="AT277" s="14"/>
    </row>
    <row r="278" spans="1:46" ht="15">
      <c r="G278" s="14"/>
      <c r="H278" s="14"/>
      <c r="I278" s="14"/>
      <c r="J278" s="75"/>
      <c r="K278" s="163"/>
      <c r="L278" s="75"/>
      <c r="M278" s="75"/>
      <c r="N278" s="314"/>
      <c r="O278" s="314"/>
      <c r="P278" s="314"/>
      <c r="Q278" s="314"/>
      <c r="R278" s="314"/>
      <c r="S278" s="163"/>
      <c r="T278" s="14"/>
      <c r="U278" s="14"/>
      <c r="V278" s="14"/>
      <c r="W278" s="14"/>
      <c r="X278" s="163"/>
      <c r="Y278" s="163"/>
      <c r="Z278" s="163"/>
      <c r="AA278" s="163"/>
      <c r="AB278" s="75"/>
      <c r="AC278" s="75"/>
      <c r="AD278" s="75"/>
      <c r="AE278" s="163"/>
      <c r="AF278" s="14"/>
      <c r="AG278" s="14"/>
      <c r="AH278" s="75"/>
      <c r="AI278" s="75"/>
      <c r="AJ278" s="75"/>
      <c r="AK278" s="163"/>
      <c r="AL278" s="75"/>
      <c r="AM278" s="14"/>
      <c r="AN278" s="14"/>
      <c r="AO278" s="14"/>
      <c r="AP278" s="14"/>
      <c r="AQ278" s="14"/>
      <c r="AR278" s="14"/>
      <c r="AS278" s="14"/>
      <c r="AT278" s="14"/>
    </row>
    <row r="279" spans="1:46" ht="15">
      <c r="G279" s="14"/>
      <c r="H279" s="14"/>
      <c r="I279" s="14"/>
      <c r="J279" s="75"/>
      <c r="K279" s="163"/>
      <c r="L279" s="75"/>
      <c r="M279" s="75"/>
      <c r="N279" s="314"/>
      <c r="O279" s="314"/>
      <c r="P279" s="314"/>
      <c r="Q279" s="314"/>
      <c r="R279" s="314"/>
      <c r="S279" s="163"/>
      <c r="T279" s="14"/>
      <c r="U279" s="14"/>
      <c r="V279" s="14"/>
      <c r="W279" s="14"/>
      <c r="X279" s="163"/>
      <c r="Y279" s="163"/>
      <c r="Z279" s="163"/>
      <c r="AA279" s="163"/>
      <c r="AB279" s="75"/>
      <c r="AC279" s="75"/>
      <c r="AD279" s="75"/>
      <c r="AE279" s="163"/>
      <c r="AF279" s="14"/>
      <c r="AG279" s="14"/>
      <c r="AH279" s="75"/>
      <c r="AI279" s="75"/>
      <c r="AJ279" s="75"/>
      <c r="AK279" s="163"/>
      <c r="AL279" s="75"/>
      <c r="AM279" s="14"/>
      <c r="AN279" s="14"/>
      <c r="AO279" s="14"/>
      <c r="AP279" s="14"/>
      <c r="AQ279" s="14"/>
      <c r="AR279" s="14"/>
      <c r="AS279" s="14"/>
      <c r="AT279" s="14"/>
    </row>
    <row r="280" spans="1:46" ht="15">
      <c r="G280" s="14"/>
      <c r="H280" s="14"/>
      <c r="I280" s="14"/>
      <c r="J280" s="75"/>
      <c r="K280" s="163"/>
      <c r="L280" s="75"/>
      <c r="M280" s="75"/>
      <c r="N280" s="314"/>
      <c r="O280" s="314"/>
      <c r="P280" s="314"/>
      <c r="Q280" s="314"/>
      <c r="R280" s="314"/>
      <c r="S280" s="163"/>
      <c r="T280" s="14"/>
      <c r="U280" s="14"/>
      <c r="V280" s="14"/>
      <c r="W280" s="14"/>
      <c r="X280" s="163"/>
      <c r="Y280" s="163"/>
      <c r="Z280" s="163"/>
      <c r="AA280" s="163"/>
      <c r="AB280" s="75"/>
      <c r="AC280" s="75"/>
      <c r="AD280" s="75"/>
      <c r="AE280" s="163"/>
      <c r="AF280" s="14"/>
      <c r="AG280" s="14"/>
      <c r="AH280" s="75"/>
      <c r="AI280" s="75"/>
      <c r="AJ280" s="75"/>
      <c r="AK280" s="163"/>
      <c r="AL280" s="75"/>
      <c r="AM280" s="14"/>
      <c r="AN280" s="14"/>
      <c r="AO280" s="14"/>
      <c r="AP280" s="14"/>
      <c r="AQ280" s="14"/>
      <c r="AR280" s="14"/>
      <c r="AS280" s="14"/>
      <c r="AT280" s="14"/>
    </row>
    <row r="281" spans="1:46" ht="15">
      <c r="A281" s="30"/>
      <c r="B281" s="30"/>
      <c r="C281" s="30"/>
      <c r="D281" s="30"/>
      <c r="E281" s="30"/>
      <c r="F281" s="30"/>
      <c r="G281" s="30"/>
      <c r="H281" s="30"/>
      <c r="I281" s="30"/>
      <c r="J281" s="76"/>
      <c r="K281" s="164"/>
      <c r="L281" s="76"/>
      <c r="M281" s="76"/>
      <c r="N281" s="484"/>
      <c r="O281" s="484"/>
      <c r="P281" s="484"/>
      <c r="Q281" s="484"/>
      <c r="R281" s="484"/>
      <c r="S281" s="163"/>
      <c r="T281" s="14"/>
      <c r="U281" s="14"/>
      <c r="V281" s="14"/>
      <c r="W281" s="14"/>
      <c r="X281" s="163"/>
      <c r="Y281" s="163"/>
      <c r="Z281" s="163"/>
      <c r="AA281" s="163"/>
      <c r="AB281" s="75"/>
      <c r="AC281" s="75"/>
      <c r="AD281" s="75"/>
      <c r="AE281" s="163"/>
      <c r="AF281" s="14"/>
      <c r="AG281" s="14"/>
      <c r="AH281" s="75"/>
      <c r="AI281" s="75"/>
      <c r="AJ281" s="75"/>
      <c r="AK281" s="163"/>
      <c r="AL281" s="75"/>
      <c r="AM281" s="14"/>
      <c r="AN281" s="14"/>
      <c r="AO281" s="14"/>
      <c r="AP281" s="14"/>
      <c r="AQ281" s="14"/>
      <c r="AR281" s="14"/>
      <c r="AS281" s="14"/>
    </row>
    <row r="282" spans="1:46" ht="15">
      <c r="A282" s="34"/>
      <c r="B282" s="34"/>
      <c r="C282" s="34"/>
      <c r="D282" s="34"/>
      <c r="E282" s="34"/>
      <c r="F282" s="34"/>
      <c r="G282" s="34"/>
      <c r="H282" s="34"/>
      <c r="I282" s="34"/>
      <c r="J282" s="77"/>
      <c r="K282" s="165"/>
      <c r="L282" s="77"/>
      <c r="M282" s="77"/>
      <c r="N282" s="457"/>
      <c r="O282" s="457"/>
      <c r="P282" s="457"/>
      <c r="Q282" s="457"/>
      <c r="R282" s="457"/>
      <c r="S282" s="164"/>
      <c r="T282" s="30"/>
      <c r="U282" s="30"/>
      <c r="V282" s="30"/>
      <c r="W282" s="30"/>
      <c r="X282" s="164"/>
      <c r="Y282" s="164"/>
      <c r="Z282" s="164"/>
      <c r="AA282" s="164"/>
      <c r="AB282" s="76"/>
      <c r="AC282" s="76"/>
      <c r="AD282" s="76"/>
      <c r="AE282" s="164"/>
      <c r="AF282" s="30"/>
      <c r="AG282" s="30"/>
      <c r="AH282" s="76"/>
      <c r="AJ282" s="76"/>
      <c r="AL282" s="76"/>
    </row>
    <row r="283" spans="1:46" ht="15">
      <c r="A283" s="34"/>
      <c r="B283" s="34"/>
      <c r="C283" s="34"/>
      <c r="D283" s="34"/>
      <c r="E283" s="34"/>
      <c r="F283" s="34"/>
      <c r="G283" s="34"/>
      <c r="H283" s="34"/>
      <c r="I283" s="34"/>
      <c r="J283" s="77"/>
      <c r="K283" s="165"/>
      <c r="L283" s="77"/>
      <c r="M283" s="77"/>
      <c r="N283" s="457"/>
      <c r="O283" s="457"/>
      <c r="P283" s="457"/>
      <c r="Q283" s="457"/>
      <c r="R283" s="457"/>
      <c r="S283" s="165"/>
      <c r="T283" s="34"/>
      <c r="U283" s="34"/>
      <c r="V283" s="34"/>
      <c r="W283" s="34"/>
      <c r="X283" s="165"/>
      <c r="Y283" s="165"/>
      <c r="Z283" s="165"/>
      <c r="AA283" s="165"/>
      <c r="AB283" s="77"/>
      <c r="AC283" s="77"/>
      <c r="AD283" s="77"/>
      <c r="AE283" s="165"/>
      <c r="AF283" s="34"/>
      <c r="AG283" s="34"/>
      <c r="AH283" s="77"/>
      <c r="AJ283" s="77"/>
      <c r="AL283" s="77"/>
    </row>
    <row r="284" spans="1:46" ht="15">
      <c r="A284" s="34"/>
      <c r="B284" s="34"/>
      <c r="C284" s="34"/>
      <c r="D284" s="34"/>
      <c r="E284" s="34"/>
      <c r="F284" s="34"/>
      <c r="G284" s="34"/>
      <c r="H284" s="34"/>
      <c r="I284" s="34"/>
      <c r="J284" s="77"/>
      <c r="K284" s="165"/>
      <c r="L284" s="77"/>
      <c r="M284" s="77"/>
      <c r="N284" s="457"/>
      <c r="O284" s="457"/>
      <c r="P284" s="457"/>
      <c r="Q284" s="457"/>
      <c r="R284" s="457"/>
      <c r="S284" s="165"/>
      <c r="T284" s="34"/>
      <c r="U284" s="34"/>
      <c r="V284" s="34"/>
      <c r="W284" s="34"/>
      <c r="X284" s="165"/>
      <c r="Y284" s="165"/>
      <c r="Z284" s="165"/>
      <c r="AA284" s="165"/>
      <c r="AB284" s="77"/>
      <c r="AC284" s="77"/>
      <c r="AD284" s="77"/>
      <c r="AE284" s="165"/>
      <c r="AF284" s="34"/>
      <c r="AG284" s="34"/>
      <c r="AH284" s="77"/>
      <c r="AJ284" s="77"/>
      <c r="AL284" s="77"/>
    </row>
    <row r="285" spans="1:46" ht="15">
      <c r="A285" s="34"/>
      <c r="B285" s="34"/>
      <c r="C285" s="34"/>
      <c r="D285" s="34"/>
      <c r="E285" s="34"/>
      <c r="F285" s="34"/>
      <c r="G285" s="34"/>
      <c r="H285" s="34"/>
      <c r="I285" s="34"/>
      <c r="J285" s="77"/>
      <c r="K285" s="165"/>
      <c r="L285" s="77"/>
      <c r="M285" s="77"/>
      <c r="N285" s="457"/>
      <c r="O285" s="457"/>
      <c r="P285" s="457"/>
      <c r="Q285" s="457"/>
      <c r="R285" s="457"/>
      <c r="S285" s="165"/>
      <c r="T285" s="34"/>
      <c r="U285" s="34"/>
      <c r="V285" s="34"/>
      <c r="W285" s="34"/>
      <c r="X285" s="165"/>
      <c r="Y285" s="165"/>
      <c r="Z285" s="165"/>
      <c r="AA285" s="165"/>
      <c r="AB285" s="77"/>
      <c r="AC285" s="77"/>
      <c r="AD285" s="77"/>
      <c r="AE285" s="165"/>
      <c r="AF285" s="34"/>
      <c r="AG285" s="34"/>
      <c r="AH285" s="77"/>
      <c r="AJ285" s="77"/>
      <c r="AL285" s="77"/>
    </row>
    <row r="286" spans="1:46" ht="15">
      <c r="A286" s="34"/>
      <c r="B286" s="34"/>
      <c r="C286" s="34"/>
      <c r="D286" s="34"/>
      <c r="E286" s="34"/>
      <c r="F286" s="34"/>
      <c r="G286" s="34"/>
      <c r="H286" s="34"/>
      <c r="I286" s="34"/>
      <c r="J286" s="77"/>
      <c r="K286" s="165"/>
      <c r="L286" s="77"/>
      <c r="M286" s="77"/>
      <c r="N286" s="457"/>
      <c r="O286" s="457"/>
      <c r="P286" s="457"/>
      <c r="Q286" s="457"/>
      <c r="R286" s="457"/>
      <c r="S286" s="165"/>
      <c r="T286" s="34"/>
      <c r="U286" s="34"/>
      <c r="V286" s="34"/>
      <c r="W286" s="34"/>
      <c r="X286" s="165"/>
      <c r="Y286" s="165"/>
      <c r="Z286" s="165"/>
      <c r="AA286" s="165"/>
      <c r="AB286" s="77"/>
      <c r="AC286" s="77"/>
      <c r="AD286" s="77"/>
      <c r="AE286" s="165"/>
      <c r="AF286" s="34"/>
      <c r="AG286" s="34"/>
      <c r="AH286" s="77"/>
      <c r="AJ286" s="77"/>
      <c r="AL286" s="77"/>
    </row>
    <row r="287" spans="1:46" ht="15">
      <c r="A287" s="34"/>
      <c r="B287" s="34"/>
      <c r="C287" s="34"/>
      <c r="D287" s="34"/>
      <c r="E287" s="34"/>
      <c r="F287" s="34"/>
      <c r="G287" s="34"/>
      <c r="H287" s="34"/>
      <c r="I287" s="34"/>
      <c r="J287" s="77"/>
      <c r="K287" s="165"/>
      <c r="L287" s="77"/>
      <c r="M287" s="77"/>
      <c r="N287" s="457"/>
      <c r="O287" s="457"/>
      <c r="P287" s="457"/>
      <c r="Q287" s="457"/>
      <c r="R287" s="457"/>
      <c r="S287" s="165"/>
      <c r="T287" s="34"/>
      <c r="U287" s="34"/>
      <c r="V287" s="34"/>
      <c r="W287" s="34"/>
      <c r="X287" s="165"/>
      <c r="Y287" s="165"/>
      <c r="Z287" s="165"/>
      <c r="AA287" s="165"/>
      <c r="AB287" s="77"/>
      <c r="AC287" s="77"/>
      <c r="AD287" s="77"/>
      <c r="AE287" s="165"/>
      <c r="AF287" s="34"/>
      <c r="AG287" s="34"/>
      <c r="AH287" s="77"/>
      <c r="AJ287" s="77"/>
      <c r="AL287" s="77"/>
    </row>
    <row r="288" spans="1:46" ht="15">
      <c r="A288" s="34"/>
      <c r="B288" s="34"/>
      <c r="C288" s="34"/>
      <c r="D288" s="34"/>
      <c r="E288" s="34"/>
      <c r="F288" s="34"/>
      <c r="G288" s="34"/>
      <c r="H288" s="34"/>
      <c r="I288" s="34"/>
      <c r="J288" s="77"/>
      <c r="K288" s="165"/>
      <c r="L288" s="77"/>
      <c r="M288" s="77"/>
      <c r="N288" s="457"/>
      <c r="O288" s="457"/>
      <c r="P288" s="457"/>
      <c r="Q288" s="457"/>
      <c r="R288" s="457"/>
      <c r="S288" s="165"/>
      <c r="T288" s="34"/>
      <c r="U288" s="34"/>
      <c r="V288" s="34"/>
      <c r="W288" s="34"/>
      <c r="X288" s="165"/>
      <c r="Y288" s="165"/>
      <c r="Z288" s="165"/>
      <c r="AA288" s="165"/>
      <c r="AB288" s="77"/>
      <c r="AC288" s="77"/>
      <c r="AD288" s="77"/>
      <c r="AE288" s="165"/>
      <c r="AF288" s="34"/>
      <c r="AG288" s="34"/>
      <c r="AH288" s="77"/>
      <c r="AJ288" s="77"/>
      <c r="AL288" s="77"/>
    </row>
    <row r="289" spans="1:38" ht="15">
      <c r="A289" s="34"/>
      <c r="B289" s="34"/>
      <c r="C289" s="34"/>
      <c r="D289" s="34"/>
      <c r="E289" s="34"/>
      <c r="F289" s="34"/>
      <c r="G289" s="34"/>
      <c r="H289" s="34"/>
      <c r="I289" s="34"/>
      <c r="J289" s="77"/>
      <c r="K289" s="165"/>
      <c r="L289" s="77"/>
      <c r="M289" s="77"/>
      <c r="N289" s="457"/>
      <c r="O289" s="457"/>
      <c r="P289" s="457"/>
      <c r="Q289" s="457"/>
      <c r="R289" s="457"/>
      <c r="S289" s="165"/>
      <c r="T289" s="34"/>
      <c r="U289" s="34"/>
      <c r="V289" s="34"/>
      <c r="W289" s="34"/>
      <c r="X289" s="165"/>
      <c r="Y289" s="165"/>
      <c r="Z289" s="165"/>
      <c r="AA289" s="165"/>
      <c r="AB289" s="77"/>
      <c r="AC289" s="77"/>
      <c r="AD289" s="77"/>
      <c r="AE289" s="165"/>
      <c r="AF289" s="34"/>
      <c r="AG289" s="34"/>
      <c r="AH289" s="77"/>
      <c r="AJ289" s="77"/>
      <c r="AL289" s="77"/>
    </row>
    <row r="290" spans="1:38" ht="15">
      <c r="A290" s="34"/>
      <c r="B290" s="34"/>
      <c r="C290" s="34"/>
      <c r="D290" s="34"/>
      <c r="E290" s="34"/>
      <c r="F290" s="34"/>
      <c r="G290" s="34"/>
      <c r="H290" s="34"/>
      <c r="I290" s="34"/>
      <c r="J290" s="77"/>
      <c r="K290" s="165"/>
      <c r="L290" s="77"/>
      <c r="M290" s="77"/>
      <c r="N290" s="457"/>
      <c r="O290" s="457"/>
      <c r="P290" s="457"/>
      <c r="Q290" s="457"/>
      <c r="R290" s="457"/>
      <c r="S290" s="165"/>
      <c r="T290" s="34"/>
      <c r="U290" s="34"/>
      <c r="V290" s="34"/>
      <c r="W290" s="34"/>
      <c r="X290" s="165"/>
      <c r="Y290" s="165"/>
      <c r="Z290" s="165"/>
      <c r="AA290" s="165"/>
      <c r="AB290" s="77"/>
      <c r="AC290" s="77"/>
      <c r="AD290" s="77"/>
      <c r="AE290" s="165"/>
      <c r="AF290" s="34"/>
      <c r="AG290" s="34"/>
      <c r="AH290" s="77"/>
      <c r="AJ290" s="77"/>
      <c r="AL290" s="77"/>
    </row>
    <row r="291" spans="1:38" ht="15">
      <c r="A291" s="34"/>
      <c r="B291" s="34"/>
      <c r="C291" s="34"/>
      <c r="D291" s="34"/>
      <c r="E291" s="34"/>
      <c r="F291" s="34"/>
      <c r="G291" s="34"/>
      <c r="H291" s="34"/>
      <c r="I291" s="34"/>
      <c r="J291" s="77"/>
      <c r="K291" s="165"/>
      <c r="L291" s="77"/>
      <c r="M291" s="77"/>
      <c r="N291" s="457"/>
      <c r="O291" s="457"/>
      <c r="P291" s="457"/>
      <c r="Q291" s="457"/>
      <c r="R291" s="457"/>
      <c r="S291" s="165"/>
      <c r="T291" s="34"/>
      <c r="U291" s="34"/>
      <c r="V291" s="34"/>
      <c r="W291" s="34"/>
      <c r="X291" s="165"/>
      <c r="Y291" s="165"/>
      <c r="Z291" s="165"/>
      <c r="AA291" s="165"/>
      <c r="AB291" s="77"/>
      <c r="AC291" s="77"/>
      <c r="AD291" s="77"/>
      <c r="AE291" s="165"/>
      <c r="AF291" s="34"/>
      <c r="AG291" s="34"/>
      <c r="AH291" s="77"/>
      <c r="AJ291" s="77"/>
      <c r="AL291" s="77"/>
    </row>
    <row r="292" spans="1:38" ht="15">
      <c r="A292" s="34"/>
      <c r="B292" s="34"/>
      <c r="C292" s="34"/>
      <c r="D292" s="34"/>
      <c r="E292" s="34"/>
      <c r="F292" s="34"/>
      <c r="G292" s="34"/>
      <c r="H292" s="34"/>
      <c r="I292" s="34"/>
      <c r="J292" s="77"/>
      <c r="K292" s="165"/>
      <c r="L292" s="77"/>
      <c r="M292" s="77"/>
      <c r="N292" s="457"/>
      <c r="O292" s="457"/>
      <c r="P292" s="457"/>
      <c r="Q292" s="457"/>
      <c r="R292" s="457"/>
      <c r="S292" s="165"/>
      <c r="T292" s="34"/>
      <c r="U292" s="34"/>
      <c r="V292" s="34"/>
      <c r="W292" s="34"/>
      <c r="X292" s="165"/>
      <c r="Y292" s="165"/>
      <c r="Z292" s="165"/>
      <c r="AA292" s="165"/>
      <c r="AB292" s="77"/>
      <c r="AC292" s="77"/>
      <c r="AD292" s="77"/>
      <c r="AE292" s="165"/>
      <c r="AF292" s="34"/>
      <c r="AG292" s="34"/>
      <c r="AH292" s="77"/>
      <c r="AJ292" s="77"/>
      <c r="AL292" s="77"/>
    </row>
    <row r="293" spans="1:38" ht="15">
      <c r="A293" s="34"/>
      <c r="B293" s="34"/>
      <c r="C293" s="34"/>
      <c r="D293" s="34"/>
      <c r="E293" s="34"/>
      <c r="F293" s="34"/>
      <c r="G293" s="34"/>
      <c r="H293" s="34"/>
      <c r="I293" s="34"/>
      <c r="J293" s="77"/>
      <c r="K293" s="165"/>
      <c r="L293" s="77"/>
      <c r="M293" s="77"/>
      <c r="N293" s="457"/>
      <c r="O293" s="457"/>
      <c r="P293" s="457"/>
      <c r="Q293" s="457"/>
      <c r="R293" s="457"/>
      <c r="S293" s="165"/>
      <c r="T293" s="34"/>
      <c r="U293" s="34"/>
      <c r="V293" s="34"/>
      <c r="W293" s="34"/>
      <c r="X293" s="165"/>
      <c r="Y293" s="165"/>
      <c r="Z293" s="165"/>
      <c r="AA293" s="165"/>
      <c r="AB293" s="77"/>
      <c r="AC293" s="77"/>
      <c r="AD293" s="77"/>
      <c r="AE293" s="165"/>
      <c r="AF293" s="34"/>
      <c r="AG293" s="34"/>
      <c r="AH293" s="77"/>
      <c r="AJ293" s="77"/>
      <c r="AL293" s="77"/>
    </row>
    <row r="294" spans="1:38" ht="15">
      <c r="A294" s="34"/>
      <c r="B294" s="34"/>
      <c r="C294" s="34"/>
      <c r="D294" s="34"/>
      <c r="E294" s="34"/>
      <c r="F294" s="34"/>
      <c r="G294" s="34"/>
      <c r="H294" s="34"/>
      <c r="I294" s="34"/>
      <c r="J294" s="77"/>
      <c r="K294" s="165"/>
      <c r="L294" s="77"/>
      <c r="M294" s="77"/>
      <c r="N294" s="457"/>
      <c r="O294" s="457"/>
      <c r="P294" s="457"/>
      <c r="Q294" s="457"/>
      <c r="R294" s="457"/>
      <c r="S294" s="165"/>
      <c r="T294" s="34"/>
      <c r="U294" s="34"/>
      <c r="V294" s="34"/>
      <c r="W294" s="34"/>
      <c r="X294" s="165"/>
      <c r="Y294" s="165"/>
      <c r="Z294" s="165"/>
      <c r="AA294" s="165"/>
      <c r="AB294" s="77"/>
      <c r="AC294" s="77"/>
      <c r="AD294" s="77"/>
      <c r="AE294" s="165"/>
      <c r="AF294" s="34"/>
      <c r="AG294" s="34"/>
      <c r="AH294" s="77"/>
      <c r="AJ294" s="77"/>
      <c r="AL294" s="77"/>
    </row>
    <row r="295" spans="1:38" ht="15">
      <c r="A295" s="34"/>
      <c r="B295" s="34"/>
      <c r="C295" s="34"/>
      <c r="D295" s="34"/>
      <c r="E295" s="34"/>
      <c r="F295" s="34"/>
      <c r="G295" s="34"/>
      <c r="H295" s="34"/>
      <c r="I295" s="34"/>
      <c r="J295" s="77"/>
      <c r="K295" s="165"/>
      <c r="L295" s="77"/>
      <c r="M295" s="77"/>
      <c r="N295" s="457"/>
      <c r="O295" s="457"/>
      <c r="P295" s="457"/>
      <c r="Q295" s="457"/>
      <c r="R295" s="457"/>
      <c r="S295" s="165"/>
      <c r="T295" s="34"/>
      <c r="U295" s="34"/>
      <c r="V295" s="34"/>
      <c r="W295" s="34"/>
      <c r="X295" s="165"/>
      <c r="Y295" s="165"/>
      <c r="Z295" s="165"/>
      <c r="AA295" s="165"/>
      <c r="AB295" s="77"/>
      <c r="AC295" s="77"/>
      <c r="AD295" s="77"/>
      <c r="AE295" s="165"/>
      <c r="AF295" s="34"/>
      <c r="AG295" s="34"/>
      <c r="AH295" s="77"/>
      <c r="AJ295" s="77"/>
      <c r="AL295" s="77"/>
    </row>
    <row r="296" spans="1:38" ht="15">
      <c r="A296" s="34"/>
      <c r="B296" s="34"/>
      <c r="C296" s="34"/>
      <c r="D296" s="34"/>
      <c r="E296" s="34"/>
      <c r="F296" s="34"/>
      <c r="G296" s="34"/>
      <c r="H296" s="34"/>
      <c r="I296" s="34"/>
      <c r="J296" s="77"/>
      <c r="K296" s="165"/>
      <c r="L296" s="77"/>
      <c r="M296" s="77"/>
      <c r="N296" s="457"/>
      <c r="O296" s="457"/>
      <c r="P296" s="457"/>
      <c r="Q296" s="457"/>
      <c r="R296" s="457"/>
      <c r="S296" s="165"/>
      <c r="T296" s="34"/>
      <c r="U296" s="34"/>
      <c r="V296" s="34"/>
      <c r="W296" s="34"/>
      <c r="X296" s="165"/>
      <c r="Y296" s="165"/>
      <c r="Z296" s="165"/>
      <c r="AA296" s="165"/>
      <c r="AB296" s="77"/>
      <c r="AC296" s="77"/>
      <c r="AD296" s="77"/>
      <c r="AE296" s="165"/>
      <c r="AF296" s="34"/>
      <c r="AG296" s="34"/>
      <c r="AH296" s="77"/>
      <c r="AJ296" s="77"/>
      <c r="AL296" s="77"/>
    </row>
    <row r="297" spans="1:38" ht="15">
      <c r="A297" s="34"/>
      <c r="B297" s="34"/>
      <c r="C297" s="34"/>
      <c r="D297" s="34"/>
      <c r="E297" s="34"/>
      <c r="F297" s="34"/>
      <c r="G297" s="34"/>
      <c r="H297" s="34"/>
      <c r="I297" s="34"/>
      <c r="J297" s="77"/>
      <c r="K297" s="165"/>
      <c r="L297" s="77"/>
      <c r="M297" s="77"/>
      <c r="N297" s="457"/>
      <c r="O297" s="457"/>
      <c r="P297" s="457"/>
      <c r="Q297" s="457"/>
      <c r="R297" s="457"/>
      <c r="S297" s="165"/>
      <c r="T297" s="34"/>
      <c r="U297" s="34"/>
      <c r="V297" s="34"/>
      <c r="W297" s="34"/>
      <c r="X297" s="165"/>
      <c r="Y297" s="165"/>
      <c r="Z297" s="165"/>
      <c r="AA297" s="165"/>
      <c r="AB297" s="77"/>
      <c r="AC297" s="77"/>
      <c r="AD297" s="77"/>
      <c r="AE297" s="165"/>
      <c r="AF297" s="34"/>
      <c r="AG297" s="34"/>
      <c r="AH297" s="77"/>
      <c r="AJ297" s="77"/>
      <c r="AL297" s="77"/>
    </row>
    <row r="298" spans="1:38" ht="15">
      <c r="A298" s="34"/>
      <c r="B298" s="34"/>
      <c r="C298" s="34"/>
      <c r="D298" s="34"/>
      <c r="E298" s="34"/>
      <c r="F298" s="34"/>
      <c r="G298" s="34"/>
      <c r="H298" s="34"/>
      <c r="I298" s="34"/>
      <c r="J298" s="77"/>
      <c r="K298" s="165"/>
      <c r="L298" s="77"/>
      <c r="M298" s="77"/>
      <c r="N298" s="457"/>
      <c r="O298" s="457"/>
      <c r="P298" s="457"/>
      <c r="Q298" s="457"/>
      <c r="R298" s="457"/>
      <c r="S298" s="165"/>
      <c r="T298" s="34"/>
      <c r="U298" s="34"/>
      <c r="V298" s="34"/>
      <c r="W298" s="34"/>
      <c r="X298" s="165"/>
      <c r="Y298" s="165"/>
      <c r="Z298" s="165"/>
      <c r="AA298" s="165"/>
      <c r="AB298" s="77"/>
      <c r="AC298" s="77"/>
      <c r="AD298" s="77"/>
      <c r="AE298" s="165"/>
      <c r="AF298" s="34"/>
      <c r="AG298" s="34"/>
      <c r="AH298" s="77"/>
      <c r="AJ298" s="77"/>
      <c r="AL298" s="77"/>
    </row>
    <row r="299" spans="1:38" ht="15">
      <c r="A299" s="34"/>
      <c r="B299" s="34"/>
      <c r="C299" s="34"/>
      <c r="D299" s="34"/>
      <c r="E299" s="34"/>
      <c r="F299" s="34"/>
      <c r="G299" s="34"/>
      <c r="H299" s="34"/>
      <c r="I299" s="34"/>
      <c r="J299" s="77"/>
      <c r="K299" s="165"/>
      <c r="L299" s="77"/>
      <c r="M299" s="77"/>
      <c r="N299" s="457"/>
      <c r="O299" s="457"/>
      <c r="P299" s="457"/>
      <c r="Q299" s="457"/>
      <c r="R299" s="457"/>
      <c r="S299" s="165"/>
      <c r="T299" s="34"/>
      <c r="U299" s="34"/>
      <c r="V299" s="34"/>
      <c r="W299" s="34"/>
      <c r="X299" s="165"/>
      <c r="Y299" s="165"/>
      <c r="Z299" s="165"/>
      <c r="AA299" s="165"/>
      <c r="AB299" s="77"/>
      <c r="AC299" s="77"/>
      <c r="AD299" s="77"/>
      <c r="AE299" s="165"/>
      <c r="AF299" s="34"/>
      <c r="AG299" s="34"/>
      <c r="AH299" s="77"/>
      <c r="AJ299" s="77"/>
      <c r="AL299" s="77"/>
    </row>
    <row r="300" spans="1:38" ht="15">
      <c r="A300" s="34"/>
      <c r="B300" s="34"/>
      <c r="C300" s="34"/>
      <c r="D300" s="34"/>
      <c r="E300" s="34"/>
      <c r="F300" s="34"/>
      <c r="G300" s="34"/>
      <c r="H300" s="34"/>
      <c r="I300" s="34"/>
      <c r="J300" s="77"/>
      <c r="K300" s="165"/>
      <c r="L300" s="77"/>
      <c r="M300" s="77"/>
      <c r="N300" s="457"/>
      <c r="O300" s="457"/>
      <c r="P300" s="457"/>
      <c r="Q300" s="457"/>
      <c r="R300" s="457"/>
      <c r="S300" s="165"/>
      <c r="T300" s="34"/>
      <c r="U300" s="34"/>
      <c r="V300" s="34"/>
      <c r="W300" s="34"/>
      <c r="X300" s="165"/>
      <c r="Y300" s="165"/>
      <c r="Z300" s="165"/>
      <c r="AA300" s="165"/>
      <c r="AB300" s="77"/>
      <c r="AC300" s="77"/>
      <c r="AD300" s="77"/>
      <c r="AE300" s="165"/>
      <c r="AF300" s="34"/>
      <c r="AG300" s="34"/>
      <c r="AH300" s="77"/>
      <c r="AJ300" s="77"/>
      <c r="AL300" s="77"/>
    </row>
    <row r="301" spans="1:38" ht="15">
      <c r="A301" s="34"/>
      <c r="B301" s="34"/>
      <c r="C301" s="34"/>
      <c r="D301" s="34"/>
      <c r="E301" s="34"/>
      <c r="F301" s="34"/>
      <c r="G301" s="34"/>
      <c r="H301" s="34"/>
      <c r="I301" s="34"/>
      <c r="J301" s="77"/>
      <c r="K301" s="165"/>
      <c r="L301" s="77"/>
      <c r="M301" s="77"/>
      <c r="N301" s="457"/>
      <c r="O301" s="457"/>
      <c r="P301" s="457"/>
      <c r="Q301" s="457"/>
      <c r="R301" s="457"/>
      <c r="S301" s="165"/>
      <c r="T301" s="34"/>
      <c r="U301" s="34"/>
      <c r="V301" s="34"/>
      <c r="W301" s="34"/>
      <c r="X301" s="165"/>
      <c r="Y301" s="165"/>
      <c r="Z301" s="165"/>
      <c r="AA301" s="165"/>
      <c r="AB301" s="77"/>
      <c r="AC301" s="77"/>
      <c r="AD301" s="77"/>
      <c r="AE301" s="165"/>
      <c r="AF301" s="34"/>
      <c r="AG301" s="34"/>
      <c r="AH301" s="77"/>
      <c r="AJ301" s="77"/>
      <c r="AL301" s="77"/>
    </row>
    <row r="302" spans="1:38" ht="15">
      <c r="A302" s="34"/>
      <c r="B302" s="34"/>
      <c r="C302" s="34"/>
      <c r="D302" s="34"/>
      <c r="E302" s="34"/>
      <c r="F302" s="34"/>
      <c r="G302" s="34"/>
      <c r="H302" s="34"/>
      <c r="I302" s="34"/>
      <c r="J302" s="77"/>
      <c r="K302" s="165"/>
      <c r="L302" s="77"/>
      <c r="M302" s="77"/>
      <c r="N302" s="457"/>
      <c r="O302" s="457"/>
      <c r="P302" s="457"/>
      <c r="Q302" s="457"/>
      <c r="R302" s="457"/>
      <c r="S302" s="165"/>
      <c r="T302" s="34"/>
      <c r="U302" s="34"/>
      <c r="V302" s="34"/>
      <c r="W302" s="34"/>
      <c r="X302" s="165"/>
      <c r="Y302" s="165"/>
      <c r="Z302" s="165"/>
      <c r="AA302" s="165"/>
      <c r="AB302" s="77"/>
      <c r="AC302" s="77"/>
      <c r="AD302" s="77"/>
      <c r="AE302" s="165"/>
      <c r="AF302" s="34"/>
      <c r="AG302" s="34"/>
      <c r="AH302" s="77"/>
      <c r="AJ302" s="77"/>
      <c r="AL302" s="77"/>
    </row>
    <row r="303" spans="1:38" ht="15">
      <c r="A303" s="34"/>
      <c r="B303" s="34"/>
      <c r="C303" s="34"/>
      <c r="D303" s="34"/>
      <c r="E303" s="34"/>
      <c r="F303" s="34"/>
      <c r="G303" s="34"/>
      <c r="H303" s="34"/>
      <c r="I303" s="34"/>
      <c r="J303" s="77"/>
      <c r="K303" s="165"/>
      <c r="L303" s="77"/>
      <c r="M303" s="77"/>
      <c r="N303" s="457"/>
      <c r="O303" s="457"/>
      <c r="P303" s="457"/>
      <c r="Q303" s="457"/>
      <c r="R303" s="457"/>
      <c r="S303" s="165"/>
      <c r="T303" s="34"/>
      <c r="U303" s="34"/>
      <c r="V303" s="34"/>
      <c r="W303" s="34"/>
      <c r="X303" s="165"/>
      <c r="Y303" s="165"/>
      <c r="Z303" s="165"/>
      <c r="AA303" s="165"/>
      <c r="AB303" s="77"/>
      <c r="AC303" s="77"/>
      <c r="AD303" s="77"/>
      <c r="AE303" s="165"/>
      <c r="AF303" s="34"/>
      <c r="AG303" s="34"/>
      <c r="AH303" s="77"/>
      <c r="AJ303" s="77"/>
      <c r="AL303" s="77"/>
    </row>
    <row r="304" spans="1:38" ht="15">
      <c r="A304" s="34"/>
      <c r="B304" s="34"/>
      <c r="C304" s="34"/>
      <c r="D304" s="34"/>
      <c r="E304" s="34"/>
      <c r="F304" s="34"/>
      <c r="G304" s="34"/>
      <c r="H304" s="34"/>
      <c r="I304" s="34"/>
      <c r="J304" s="77"/>
      <c r="K304" s="165"/>
      <c r="L304" s="77"/>
      <c r="M304" s="77"/>
      <c r="N304" s="457"/>
      <c r="O304" s="457"/>
      <c r="P304" s="457"/>
      <c r="Q304" s="457"/>
      <c r="R304" s="457"/>
      <c r="S304" s="165"/>
      <c r="T304" s="34"/>
      <c r="U304" s="34"/>
      <c r="V304" s="34"/>
      <c r="W304" s="34"/>
      <c r="X304" s="165"/>
      <c r="Y304" s="165"/>
      <c r="Z304" s="165"/>
      <c r="AA304" s="165"/>
      <c r="AB304" s="77"/>
      <c r="AC304" s="77"/>
      <c r="AD304" s="77"/>
      <c r="AE304" s="165"/>
      <c r="AF304" s="34"/>
      <c r="AG304" s="34"/>
      <c r="AH304" s="77"/>
      <c r="AJ304" s="77"/>
      <c r="AL304" s="77"/>
    </row>
    <row r="305" spans="1:38" ht="15">
      <c r="A305" s="34"/>
      <c r="B305" s="34"/>
      <c r="C305" s="34"/>
      <c r="D305" s="34"/>
      <c r="E305" s="34"/>
      <c r="F305" s="34"/>
      <c r="G305" s="34"/>
      <c r="H305" s="34"/>
      <c r="I305" s="34"/>
      <c r="J305" s="77"/>
      <c r="K305" s="165"/>
      <c r="L305" s="77"/>
      <c r="M305" s="77"/>
      <c r="N305" s="457"/>
      <c r="O305" s="457"/>
      <c r="P305" s="457"/>
      <c r="Q305" s="457"/>
      <c r="R305" s="457"/>
      <c r="S305" s="165"/>
      <c r="T305" s="34"/>
      <c r="U305" s="34"/>
      <c r="V305" s="34"/>
      <c r="W305" s="34"/>
      <c r="X305" s="165"/>
      <c r="Y305" s="165"/>
      <c r="Z305" s="165"/>
      <c r="AA305" s="165"/>
      <c r="AB305" s="77"/>
      <c r="AC305" s="77"/>
      <c r="AD305" s="77"/>
      <c r="AE305" s="165"/>
      <c r="AF305" s="34"/>
      <c r="AG305" s="34"/>
      <c r="AH305" s="77"/>
      <c r="AJ305" s="77"/>
      <c r="AL305" s="77"/>
    </row>
    <row r="306" spans="1:38" ht="15">
      <c r="A306" s="34"/>
      <c r="B306" s="34"/>
      <c r="C306" s="34"/>
      <c r="D306" s="34"/>
      <c r="E306" s="34"/>
      <c r="F306" s="34"/>
      <c r="G306" s="34"/>
      <c r="H306" s="34"/>
      <c r="I306" s="34"/>
      <c r="J306" s="77"/>
      <c r="K306" s="165"/>
      <c r="L306" s="77"/>
      <c r="M306" s="77"/>
      <c r="N306" s="457"/>
      <c r="O306" s="457"/>
      <c r="P306" s="457"/>
      <c r="Q306" s="457"/>
      <c r="R306" s="457"/>
      <c r="S306" s="165"/>
      <c r="T306" s="34"/>
      <c r="U306" s="34"/>
      <c r="V306" s="34"/>
      <c r="W306" s="34"/>
      <c r="X306" s="165"/>
      <c r="Y306" s="165"/>
      <c r="Z306" s="165"/>
      <c r="AA306" s="165"/>
      <c r="AB306" s="77"/>
      <c r="AC306" s="77"/>
      <c r="AD306" s="77"/>
      <c r="AE306" s="165"/>
      <c r="AF306" s="34"/>
      <c r="AG306" s="34"/>
      <c r="AH306" s="77"/>
      <c r="AJ306" s="77"/>
      <c r="AL306" s="77"/>
    </row>
    <row r="307" spans="1:38" ht="15">
      <c r="A307" s="34"/>
      <c r="B307" s="34"/>
      <c r="C307" s="34"/>
      <c r="D307" s="34"/>
      <c r="E307" s="34"/>
      <c r="F307" s="34"/>
      <c r="G307" s="34"/>
      <c r="H307" s="34"/>
      <c r="I307" s="34"/>
      <c r="J307" s="77"/>
      <c r="K307" s="165"/>
      <c r="L307" s="77"/>
      <c r="M307" s="77"/>
      <c r="N307" s="457"/>
      <c r="O307" s="457"/>
      <c r="P307" s="457"/>
      <c r="Q307" s="457"/>
      <c r="R307" s="457"/>
      <c r="S307" s="165"/>
      <c r="T307" s="34"/>
      <c r="U307" s="34"/>
      <c r="V307" s="34"/>
      <c r="W307" s="34"/>
      <c r="X307" s="165"/>
      <c r="Y307" s="165"/>
      <c r="Z307" s="165"/>
      <c r="AA307" s="165"/>
      <c r="AB307" s="77"/>
      <c r="AC307" s="77"/>
      <c r="AD307" s="77"/>
      <c r="AE307" s="165"/>
      <c r="AF307" s="34"/>
      <c r="AG307" s="34"/>
      <c r="AH307" s="77"/>
      <c r="AJ307" s="77"/>
      <c r="AL307" s="77"/>
    </row>
    <row r="308" spans="1:38" ht="15">
      <c r="A308" s="34"/>
      <c r="B308" s="34"/>
      <c r="C308" s="34"/>
      <c r="D308" s="34"/>
      <c r="E308" s="34"/>
      <c r="F308" s="34"/>
      <c r="G308" s="34"/>
      <c r="H308" s="34"/>
      <c r="I308" s="34"/>
      <c r="J308" s="77"/>
      <c r="K308" s="165"/>
      <c r="L308" s="77"/>
      <c r="M308" s="77"/>
      <c r="N308" s="457"/>
      <c r="O308" s="457"/>
      <c r="P308" s="457"/>
      <c r="Q308" s="457"/>
      <c r="R308" s="457"/>
      <c r="S308" s="165"/>
      <c r="T308" s="34"/>
      <c r="U308" s="34"/>
      <c r="V308" s="34"/>
      <c r="W308" s="34"/>
      <c r="X308" s="165"/>
      <c r="Y308" s="165"/>
      <c r="Z308" s="165"/>
      <c r="AA308" s="165"/>
      <c r="AB308" s="77"/>
      <c r="AC308" s="77"/>
      <c r="AD308" s="77"/>
      <c r="AE308" s="165"/>
      <c r="AF308" s="34"/>
      <c r="AG308" s="34"/>
      <c r="AH308" s="77"/>
      <c r="AJ308" s="77"/>
      <c r="AL308" s="77"/>
    </row>
    <row r="309" spans="1:38" ht="15">
      <c r="A309" s="34"/>
      <c r="B309" s="34"/>
      <c r="C309" s="34"/>
      <c r="D309" s="34"/>
      <c r="E309" s="34"/>
      <c r="F309" s="34"/>
      <c r="G309" s="34"/>
      <c r="H309" s="34"/>
      <c r="I309" s="34"/>
      <c r="J309" s="77"/>
      <c r="K309" s="165"/>
      <c r="L309" s="77"/>
      <c r="M309" s="77"/>
      <c r="N309" s="457"/>
      <c r="O309" s="457"/>
      <c r="P309" s="457"/>
      <c r="Q309" s="457"/>
      <c r="R309" s="457"/>
      <c r="S309" s="165"/>
      <c r="T309" s="34"/>
      <c r="U309" s="34"/>
      <c r="V309" s="34"/>
      <c r="W309" s="34"/>
      <c r="X309" s="165"/>
      <c r="Y309" s="165"/>
      <c r="Z309" s="165"/>
      <c r="AA309" s="165"/>
      <c r="AB309" s="77"/>
      <c r="AC309" s="77"/>
      <c r="AD309" s="77"/>
      <c r="AE309" s="165"/>
      <c r="AF309" s="34"/>
      <c r="AG309" s="34"/>
      <c r="AH309" s="77"/>
      <c r="AJ309" s="77"/>
      <c r="AL309" s="77"/>
    </row>
    <row r="310" spans="1:38" ht="15">
      <c r="A310" s="34"/>
      <c r="B310" s="34"/>
      <c r="C310" s="34"/>
      <c r="D310" s="34"/>
      <c r="E310" s="34"/>
      <c r="F310" s="34"/>
      <c r="G310" s="34"/>
      <c r="H310" s="34"/>
      <c r="I310" s="34"/>
      <c r="J310" s="77"/>
      <c r="K310" s="165"/>
      <c r="L310" s="77"/>
      <c r="M310" s="77"/>
      <c r="N310" s="457"/>
      <c r="O310" s="457"/>
      <c r="P310" s="457"/>
      <c r="Q310" s="457"/>
      <c r="R310" s="457"/>
      <c r="S310" s="165"/>
      <c r="T310" s="34"/>
      <c r="U310" s="34"/>
      <c r="V310" s="34"/>
      <c r="W310" s="34"/>
      <c r="X310" s="165"/>
      <c r="Y310" s="165"/>
      <c r="Z310" s="165"/>
      <c r="AA310" s="165"/>
      <c r="AB310" s="77"/>
      <c r="AC310" s="77"/>
      <c r="AD310" s="77"/>
      <c r="AE310" s="165"/>
      <c r="AF310" s="34"/>
      <c r="AG310" s="34"/>
      <c r="AH310" s="77"/>
      <c r="AJ310" s="77"/>
      <c r="AL310" s="77"/>
    </row>
    <row r="311" spans="1:38" ht="15">
      <c r="A311" s="34"/>
      <c r="B311" s="34"/>
      <c r="C311" s="34"/>
      <c r="D311" s="34"/>
      <c r="E311" s="34"/>
      <c r="F311" s="34"/>
      <c r="G311" s="34"/>
      <c r="H311" s="34"/>
      <c r="I311" s="34"/>
      <c r="J311" s="77"/>
      <c r="K311" s="165"/>
      <c r="L311" s="77"/>
      <c r="M311" s="77"/>
      <c r="N311" s="457"/>
      <c r="O311" s="457"/>
      <c r="P311" s="457"/>
      <c r="Q311" s="457"/>
      <c r="R311" s="457"/>
      <c r="S311" s="165"/>
      <c r="T311" s="34"/>
      <c r="U311" s="34"/>
      <c r="V311" s="34"/>
      <c r="W311" s="34"/>
      <c r="X311" s="165"/>
      <c r="Y311" s="165"/>
      <c r="Z311" s="165"/>
      <c r="AA311" s="165"/>
      <c r="AB311" s="77"/>
      <c r="AC311" s="77"/>
      <c r="AD311" s="77"/>
      <c r="AE311" s="165"/>
      <c r="AF311" s="34"/>
      <c r="AG311" s="34"/>
      <c r="AH311" s="77"/>
      <c r="AJ311" s="77"/>
      <c r="AL311" s="77"/>
    </row>
    <row r="312" spans="1:38" ht="15">
      <c r="A312" s="34"/>
      <c r="B312" s="34"/>
      <c r="C312" s="34"/>
      <c r="D312" s="34"/>
      <c r="E312" s="34"/>
      <c r="F312" s="34"/>
      <c r="G312" s="34"/>
      <c r="H312" s="34"/>
      <c r="I312" s="34"/>
      <c r="J312" s="77"/>
      <c r="K312" s="165"/>
      <c r="L312" s="77"/>
      <c r="M312" s="77"/>
      <c r="N312" s="457"/>
      <c r="O312" s="457"/>
      <c r="P312" s="457"/>
      <c r="Q312" s="457"/>
      <c r="R312" s="457"/>
      <c r="S312" s="165"/>
      <c r="T312" s="34"/>
      <c r="U312" s="34"/>
      <c r="V312" s="34"/>
      <c r="W312" s="34"/>
      <c r="X312" s="165"/>
      <c r="Y312" s="165"/>
      <c r="Z312" s="165"/>
      <c r="AA312" s="165"/>
      <c r="AB312" s="77"/>
      <c r="AC312" s="77"/>
      <c r="AD312" s="77"/>
      <c r="AE312" s="165"/>
      <c r="AF312" s="34"/>
      <c r="AG312" s="34"/>
      <c r="AH312" s="77"/>
      <c r="AJ312" s="77"/>
      <c r="AL312" s="77"/>
    </row>
    <row r="313" spans="1:38" ht="15">
      <c r="A313" s="34"/>
      <c r="B313" s="34"/>
      <c r="C313" s="34"/>
      <c r="D313" s="34"/>
      <c r="E313" s="34"/>
      <c r="F313" s="34"/>
      <c r="G313" s="34"/>
      <c r="H313" s="34"/>
      <c r="I313" s="34"/>
      <c r="J313" s="77"/>
      <c r="K313" s="165"/>
      <c r="L313" s="77"/>
      <c r="M313" s="77"/>
      <c r="N313" s="457"/>
      <c r="O313" s="457"/>
      <c r="P313" s="457"/>
      <c r="Q313" s="457"/>
      <c r="R313" s="457"/>
      <c r="S313" s="165"/>
      <c r="T313" s="34"/>
      <c r="U313" s="34"/>
      <c r="V313" s="34"/>
      <c r="W313" s="34"/>
      <c r="X313" s="165"/>
      <c r="Y313" s="165"/>
      <c r="Z313" s="165"/>
      <c r="AA313" s="165"/>
      <c r="AB313" s="77"/>
      <c r="AC313" s="77"/>
      <c r="AD313" s="77"/>
      <c r="AE313" s="165"/>
      <c r="AF313" s="34"/>
      <c r="AG313" s="34"/>
      <c r="AH313" s="77"/>
      <c r="AJ313" s="77"/>
      <c r="AL313" s="77"/>
    </row>
    <row r="314" spans="1:38" ht="15">
      <c r="A314" s="34"/>
      <c r="B314" s="34"/>
      <c r="C314" s="34"/>
      <c r="D314" s="34"/>
      <c r="E314" s="34"/>
      <c r="F314" s="34"/>
      <c r="G314" s="34"/>
      <c r="H314" s="34"/>
      <c r="I314" s="34"/>
      <c r="J314" s="77"/>
      <c r="K314" s="165"/>
      <c r="L314" s="77"/>
      <c r="M314" s="77"/>
      <c r="N314" s="457"/>
      <c r="O314" s="457"/>
      <c r="P314" s="457"/>
      <c r="Q314" s="457"/>
      <c r="R314" s="457"/>
      <c r="S314" s="165"/>
      <c r="T314" s="34"/>
      <c r="U314" s="34"/>
      <c r="V314" s="34"/>
      <c r="W314" s="34"/>
      <c r="X314" s="165"/>
      <c r="Y314" s="165"/>
      <c r="Z314" s="165"/>
      <c r="AA314" s="165"/>
      <c r="AB314" s="77"/>
      <c r="AC314" s="77"/>
      <c r="AD314" s="77"/>
      <c r="AE314" s="165"/>
      <c r="AF314" s="34"/>
      <c r="AG314" s="34"/>
      <c r="AH314" s="77"/>
      <c r="AJ314" s="77"/>
      <c r="AL314" s="77"/>
    </row>
    <row r="315" spans="1:38" ht="15">
      <c r="A315" s="34"/>
      <c r="B315" s="34"/>
      <c r="C315" s="34"/>
      <c r="D315" s="34"/>
      <c r="E315" s="34"/>
      <c r="F315" s="34"/>
      <c r="G315" s="34"/>
      <c r="H315" s="34"/>
      <c r="I315" s="34"/>
      <c r="J315" s="77"/>
      <c r="K315" s="165"/>
      <c r="L315" s="77"/>
      <c r="M315" s="77"/>
      <c r="N315" s="457"/>
      <c r="O315" s="457"/>
      <c r="P315" s="457"/>
      <c r="Q315" s="457"/>
      <c r="R315" s="457"/>
      <c r="S315" s="165"/>
      <c r="T315" s="34"/>
      <c r="U315" s="34"/>
      <c r="V315" s="34"/>
      <c r="W315" s="34"/>
      <c r="X315" s="165"/>
      <c r="Y315" s="165"/>
      <c r="Z315" s="165"/>
      <c r="AA315" s="165"/>
      <c r="AB315" s="77"/>
      <c r="AC315" s="77"/>
      <c r="AD315" s="77"/>
      <c r="AE315" s="165"/>
      <c r="AF315" s="34"/>
      <c r="AG315" s="34"/>
      <c r="AH315" s="77"/>
      <c r="AJ315" s="77"/>
      <c r="AL315" s="77"/>
    </row>
    <row r="316" spans="1:38" ht="15">
      <c r="L316" s="77"/>
      <c r="M316" s="77"/>
      <c r="N316" s="457"/>
      <c r="O316" s="457"/>
      <c r="P316" s="457"/>
      <c r="Q316" s="457"/>
      <c r="R316" s="457"/>
      <c r="S316" s="165"/>
      <c r="T316" s="34"/>
      <c r="U316" s="34"/>
      <c r="V316" s="34"/>
      <c r="W316" s="34"/>
      <c r="X316" s="165"/>
      <c r="Y316" s="165"/>
      <c r="Z316" s="165"/>
      <c r="AA316" s="165"/>
      <c r="AB316" s="77"/>
      <c r="AC316" s="77"/>
      <c r="AD316" s="77"/>
      <c r="AE316" s="165"/>
      <c r="AF316" s="34"/>
      <c r="AG316" s="34"/>
      <c r="AH316" s="77"/>
      <c r="AJ316" s="77"/>
      <c r="AL316" s="77"/>
    </row>
    <row r="317" spans="1:38" ht="15">
      <c r="L317" s="77"/>
      <c r="M317" s="77"/>
      <c r="N317" s="457"/>
      <c r="O317" s="457"/>
      <c r="P317" s="457"/>
      <c r="Q317" s="457"/>
      <c r="R317" s="457"/>
      <c r="S317" s="165"/>
      <c r="T317" s="34"/>
      <c r="U317" s="34"/>
      <c r="V317" s="34"/>
      <c r="W317" s="34"/>
      <c r="X317" s="165"/>
      <c r="Y317" s="165"/>
      <c r="Z317" s="165"/>
      <c r="AB317" s="77"/>
      <c r="AD317" s="77"/>
      <c r="AF317" s="34"/>
      <c r="AH317" s="77"/>
      <c r="AJ317" s="77"/>
      <c r="AL317" s="77"/>
    </row>
    <row r="318" spans="1:38" ht="15">
      <c r="L318" s="77"/>
      <c r="M318" s="77"/>
      <c r="N318" s="457"/>
      <c r="O318" s="457"/>
      <c r="P318" s="457"/>
      <c r="Q318" s="457"/>
      <c r="R318" s="457"/>
      <c r="S318" s="165"/>
      <c r="T318" s="34"/>
      <c r="U318" s="34"/>
      <c r="V318" s="34"/>
      <c r="W318" s="34"/>
      <c r="X318" s="165"/>
      <c r="Y318" s="165"/>
      <c r="Z318" s="165"/>
      <c r="AB318" s="77"/>
      <c r="AD318" s="77"/>
      <c r="AF318" s="34"/>
      <c r="AH318" s="77"/>
      <c r="AJ318" s="77"/>
      <c r="AL318" s="77"/>
    </row>
    <row r="319" spans="1:38" ht="15">
      <c r="L319" s="77"/>
      <c r="M319" s="77"/>
      <c r="N319" s="457"/>
      <c r="O319" s="457"/>
      <c r="P319" s="457"/>
      <c r="Q319" s="457"/>
      <c r="R319" s="457"/>
      <c r="S319" s="165"/>
      <c r="T319" s="34"/>
      <c r="U319" s="34"/>
      <c r="V319" s="34"/>
      <c r="W319" s="34"/>
      <c r="X319" s="165"/>
      <c r="Y319" s="165"/>
      <c r="Z319" s="165"/>
      <c r="AB319" s="77"/>
      <c r="AD319" s="77"/>
      <c r="AF319" s="34"/>
      <c r="AH319" s="77"/>
      <c r="AJ319" s="77"/>
      <c r="AL319" s="77"/>
    </row>
    <row r="320" spans="1:38" ht="15">
      <c r="L320" s="77"/>
      <c r="M320" s="77"/>
      <c r="N320" s="457"/>
      <c r="O320" s="457"/>
      <c r="P320" s="457"/>
      <c r="Q320" s="457"/>
      <c r="R320" s="457"/>
      <c r="S320" s="165"/>
      <c r="T320" s="34"/>
      <c r="U320" s="34"/>
      <c r="V320" s="34"/>
      <c r="W320" s="34"/>
      <c r="X320" s="165"/>
      <c r="Y320" s="165"/>
      <c r="Z320" s="165"/>
      <c r="AB320" s="77"/>
      <c r="AD320" s="77"/>
      <c r="AF320" s="34"/>
      <c r="AH320" s="77"/>
      <c r="AJ320" s="77"/>
      <c r="AL320" s="77"/>
    </row>
    <row r="321" spans="12:38" ht="15">
      <c r="L321" s="77"/>
      <c r="M321" s="77"/>
      <c r="N321" s="457"/>
      <c r="O321" s="457"/>
      <c r="P321" s="457"/>
      <c r="Q321" s="457"/>
      <c r="R321" s="457"/>
      <c r="S321" s="165"/>
      <c r="T321" s="34"/>
      <c r="U321" s="34"/>
      <c r="V321" s="34"/>
      <c r="W321" s="34"/>
      <c r="X321" s="165"/>
      <c r="Y321" s="165"/>
      <c r="Z321" s="165"/>
      <c r="AB321" s="77"/>
      <c r="AD321" s="77"/>
      <c r="AF321" s="34"/>
      <c r="AH321" s="77"/>
      <c r="AJ321" s="77"/>
      <c r="AL321" s="77"/>
    </row>
    <row r="322" spans="12:38" ht="15">
      <c r="L322" s="77"/>
      <c r="M322" s="77"/>
      <c r="N322" s="457"/>
      <c r="O322" s="457"/>
      <c r="P322" s="457"/>
      <c r="Q322" s="457"/>
      <c r="R322" s="457"/>
      <c r="S322" s="165"/>
      <c r="T322" s="34"/>
      <c r="U322" s="34"/>
      <c r="V322" s="34"/>
      <c r="W322" s="34"/>
      <c r="X322" s="165"/>
      <c r="Y322" s="165"/>
      <c r="Z322" s="165"/>
      <c r="AB322" s="77"/>
      <c r="AD322" s="77"/>
      <c r="AF322" s="34"/>
      <c r="AH322" s="77"/>
      <c r="AJ322" s="77"/>
      <c r="AL322" s="77"/>
    </row>
    <row r="323" spans="12:38" ht="15">
      <c r="L323" s="77"/>
      <c r="M323" s="77"/>
      <c r="N323" s="457"/>
      <c r="O323" s="457"/>
      <c r="P323" s="457"/>
      <c r="Q323" s="457"/>
      <c r="R323" s="457"/>
      <c r="S323" s="165"/>
      <c r="T323" s="34"/>
      <c r="U323" s="34"/>
      <c r="V323" s="34"/>
      <c r="W323" s="34"/>
      <c r="X323" s="165"/>
      <c r="Y323" s="165"/>
      <c r="Z323" s="165"/>
      <c r="AB323" s="77"/>
      <c r="AD323" s="77"/>
      <c r="AF323" s="34"/>
      <c r="AH323" s="77"/>
      <c r="AJ323" s="77"/>
      <c r="AL323" s="77"/>
    </row>
    <row r="324" spans="12:38" ht="15">
      <c r="L324" s="77"/>
      <c r="M324" s="77"/>
      <c r="N324" s="457"/>
      <c r="O324" s="457"/>
      <c r="P324" s="457"/>
      <c r="Q324" s="457"/>
      <c r="R324" s="457"/>
      <c r="S324" s="165"/>
      <c r="T324" s="34"/>
      <c r="U324" s="34"/>
      <c r="V324" s="34"/>
      <c r="W324" s="34"/>
      <c r="X324" s="165"/>
      <c r="Y324" s="165"/>
      <c r="Z324" s="165"/>
      <c r="AB324" s="77"/>
      <c r="AD324" s="77"/>
      <c r="AF324" s="34"/>
      <c r="AH324" s="77"/>
      <c r="AJ324" s="77"/>
      <c r="AL324" s="77"/>
    </row>
    <row r="325" spans="12:38" ht="15">
      <c r="L325" s="77"/>
      <c r="M325" s="77"/>
      <c r="N325" s="457"/>
      <c r="O325" s="457"/>
      <c r="P325" s="457"/>
      <c r="Q325" s="457"/>
      <c r="R325" s="457"/>
      <c r="S325" s="165"/>
      <c r="T325" s="34"/>
      <c r="U325" s="34"/>
      <c r="V325" s="34"/>
      <c r="W325" s="34"/>
      <c r="X325" s="165"/>
      <c r="Y325" s="165"/>
      <c r="Z325" s="165"/>
      <c r="AB325" s="77"/>
      <c r="AD325" s="77"/>
      <c r="AF325" s="34"/>
      <c r="AH325" s="77"/>
      <c r="AJ325" s="77"/>
      <c r="AL325" s="77"/>
    </row>
    <row r="326" spans="12:38" ht="15">
      <c r="L326" s="77"/>
      <c r="M326" s="77"/>
      <c r="N326" s="457"/>
      <c r="O326" s="457"/>
      <c r="P326" s="457"/>
      <c r="Q326" s="457"/>
      <c r="R326" s="457"/>
      <c r="S326" s="165"/>
      <c r="T326" s="34"/>
      <c r="U326" s="34"/>
      <c r="V326" s="34"/>
      <c r="W326" s="34"/>
      <c r="X326" s="165"/>
      <c r="Y326" s="165"/>
      <c r="Z326" s="165"/>
      <c r="AB326" s="77"/>
      <c r="AD326" s="77"/>
      <c r="AF326" s="34"/>
      <c r="AH326" s="77"/>
      <c r="AJ326" s="77"/>
      <c r="AL326" s="77"/>
    </row>
    <row r="327" spans="12:38" ht="15">
      <c r="L327" s="77"/>
      <c r="M327" s="77"/>
      <c r="N327" s="457"/>
      <c r="O327" s="457"/>
      <c r="P327" s="457"/>
      <c r="Q327" s="457"/>
      <c r="R327" s="457"/>
      <c r="S327" s="165"/>
      <c r="T327" s="34"/>
      <c r="U327" s="34"/>
      <c r="V327" s="34"/>
      <c r="W327" s="34"/>
      <c r="X327" s="165"/>
      <c r="Y327" s="165"/>
      <c r="Z327" s="165"/>
      <c r="AB327" s="77"/>
      <c r="AD327" s="77"/>
      <c r="AF327" s="34"/>
      <c r="AH327" s="77"/>
      <c r="AJ327" s="77"/>
      <c r="AL327" s="77"/>
    </row>
    <row r="328" spans="12:38" ht="15">
      <c r="L328" s="77"/>
      <c r="M328" s="77"/>
      <c r="N328" s="457"/>
      <c r="O328" s="457"/>
      <c r="P328" s="457"/>
      <c r="Q328" s="457"/>
      <c r="R328" s="457"/>
      <c r="S328" s="165"/>
      <c r="T328" s="34"/>
      <c r="U328" s="34"/>
      <c r="V328" s="34"/>
      <c r="W328" s="34"/>
      <c r="X328" s="165"/>
      <c r="Y328" s="165"/>
      <c r="Z328" s="165"/>
      <c r="AB328" s="77"/>
      <c r="AD328" s="77"/>
      <c r="AF328" s="34"/>
      <c r="AH328" s="77"/>
      <c r="AJ328" s="77"/>
      <c r="AL328" s="77"/>
    </row>
    <row r="329" spans="12:38" ht="15">
      <c r="L329" s="77"/>
      <c r="M329" s="77"/>
      <c r="N329" s="457"/>
      <c r="O329" s="457"/>
      <c r="P329" s="457"/>
      <c r="Q329" s="457"/>
      <c r="R329" s="457"/>
      <c r="S329" s="165"/>
      <c r="T329" s="34"/>
      <c r="U329" s="34"/>
      <c r="V329" s="34"/>
      <c r="W329" s="34"/>
      <c r="X329" s="165"/>
      <c r="Y329" s="165"/>
      <c r="Z329" s="165"/>
      <c r="AB329" s="77"/>
      <c r="AD329" s="77"/>
      <c r="AF329" s="34"/>
      <c r="AH329" s="77"/>
      <c r="AJ329" s="77"/>
      <c r="AL329" s="77"/>
    </row>
    <row r="330" spans="12:38" ht="15">
      <c r="L330" s="77"/>
      <c r="M330" s="77"/>
      <c r="N330" s="457"/>
      <c r="O330" s="457"/>
      <c r="P330" s="457"/>
      <c r="Q330" s="457"/>
      <c r="R330" s="457"/>
      <c r="S330" s="165"/>
      <c r="T330" s="34"/>
      <c r="U330" s="34"/>
      <c r="V330" s="34"/>
      <c r="W330" s="34"/>
      <c r="X330" s="165"/>
      <c r="Y330" s="165"/>
      <c r="Z330" s="165"/>
      <c r="AB330" s="77"/>
      <c r="AD330" s="77"/>
      <c r="AF330" s="34"/>
      <c r="AH330" s="77"/>
      <c r="AJ330" s="77"/>
      <c r="AL330" s="77"/>
    </row>
    <row r="331" spans="12:38" ht="15">
      <c r="L331" s="77"/>
      <c r="M331" s="77"/>
      <c r="N331" s="457"/>
      <c r="O331" s="457"/>
      <c r="P331" s="457"/>
      <c r="Q331" s="457"/>
      <c r="R331" s="457"/>
      <c r="S331" s="165"/>
      <c r="T331" s="34"/>
      <c r="U331" s="34"/>
      <c r="V331" s="34"/>
      <c r="W331" s="34"/>
      <c r="X331" s="165"/>
      <c r="Y331" s="165"/>
      <c r="Z331" s="165"/>
      <c r="AB331" s="77"/>
      <c r="AD331" s="77"/>
      <c r="AF331" s="34"/>
      <c r="AH331" s="77"/>
      <c r="AJ331" s="77"/>
      <c r="AL331" s="77"/>
    </row>
    <row r="332" spans="12:38" ht="15">
      <c r="L332" s="77"/>
      <c r="M332" s="77"/>
      <c r="N332" s="457"/>
      <c r="O332" s="457"/>
      <c r="P332" s="457"/>
      <c r="Q332" s="457"/>
      <c r="R332" s="457"/>
      <c r="S332" s="165"/>
      <c r="T332" s="34"/>
      <c r="U332" s="34"/>
      <c r="V332" s="34"/>
      <c r="W332" s="34"/>
      <c r="X332" s="165"/>
      <c r="Y332" s="165"/>
      <c r="Z332" s="165"/>
      <c r="AB332" s="77"/>
      <c r="AD332" s="77"/>
      <c r="AF332" s="34"/>
      <c r="AH332" s="77"/>
      <c r="AJ332" s="77"/>
      <c r="AL332" s="77"/>
    </row>
    <row r="333" spans="12:38" ht="15">
      <c r="L333" s="77"/>
      <c r="M333" s="77"/>
      <c r="N333" s="457"/>
      <c r="O333" s="457"/>
      <c r="P333" s="457"/>
      <c r="Q333" s="457"/>
      <c r="R333" s="457"/>
      <c r="S333" s="165"/>
      <c r="T333" s="34"/>
      <c r="U333" s="34"/>
      <c r="V333" s="34"/>
      <c r="W333" s="34"/>
      <c r="X333" s="165"/>
      <c r="Y333" s="165"/>
      <c r="Z333" s="165"/>
      <c r="AB333" s="77"/>
      <c r="AD333" s="77"/>
      <c r="AF333" s="34"/>
      <c r="AH333" s="77"/>
      <c r="AJ333" s="77"/>
      <c r="AL333" s="77"/>
    </row>
    <row r="334" spans="12:38" ht="15">
      <c r="L334" s="77"/>
      <c r="M334" s="77"/>
      <c r="N334" s="457"/>
      <c r="O334" s="457"/>
      <c r="P334" s="457"/>
      <c r="Q334" s="457"/>
      <c r="R334" s="457"/>
      <c r="S334" s="165"/>
      <c r="T334" s="34"/>
      <c r="U334" s="34"/>
      <c r="V334" s="34"/>
      <c r="W334" s="34"/>
      <c r="X334" s="165"/>
      <c r="Y334" s="165"/>
      <c r="Z334" s="165"/>
      <c r="AB334" s="77"/>
      <c r="AD334" s="77"/>
      <c r="AF334" s="34"/>
      <c r="AH334" s="77"/>
      <c r="AJ334" s="77"/>
      <c r="AL334" s="77"/>
    </row>
    <row r="335" spans="12:38" ht="15">
      <c r="L335" s="77"/>
      <c r="M335" s="77"/>
      <c r="N335" s="457"/>
      <c r="O335" s="457"/>
      <c r="P335" s="457"/>
      <c r="Q335" s="457"/>
      <c r="R335" s="457"/>
      <c r="S335" s="165"/>
      <c r="T335" s="34"/>
      <c r="U335" s="34"/>
      <c r="V335" s="34"/>
      <c r="W335" s="34"/>
      <c r="X335" s="165"/>
      <c r="Y335" s="165"/>
      <c r="Z335" s="165"/>
      <c r="AB335" s="77"/>
      <c r="AD335" s="77"/>
      <c r="AF335" s="34"/>
      <c r="AH335" s="77"/>
      <c r="AJ335" s="77"/>
      <c r="AL335" s="77"/>
    </row>
    <row r="336" spans="12:38" ht="15">
      <c r="L336" s="77"/>
      <c r="M336" s="77"/>
      <c r="N336" s="457"/>
      <c r="O336" s="457"/>
      <c r="P336" s="457"/>
      <c r="Q336" s="457"/>
      <c r="R336" s="457"/>
      <c r="S336" s="165"/>
      <c r="T336" s="34"/>
      <c r="U336" s="34"/>
      <c r="V336" s="34"/>
      <c r="W336" s="34"/>
      <c r="X336" s="165"/>
      <c r="Y336" s="165"/>
      <c r="Z336" s="165"/>
      <c r="AB336" s="77"/>
      <c r="AD336" s="77"/>
      <c r="AF336" s="34"/>
      <c r="AH336" s="77"/>
      <c r="AJ336" s="77"/>
      <c r="AL336" s="77"/>
    </row>
    <row r="337" spans="12:38" ht="15">
      <c r="L337" s="77"/>
      <c r="M337" s="77"/>
      <c r="N337" s="457"/>
      <c r="O337" s="457"/>
      <c r="P337" s="457"/>
      <c r="Q337" s="457"/>
      <c r="R337" s="457"/>
      <c r="S337" s="165"/>
      <c r="T337" s="34"/>
      <c r="U337" s="34"/>
      <c r="V337" s="34"/>
      <c r="W337" s="34"/>
      <c r="X337" s="165"/>
      <c r="Y337" s="165"/>
      <c r="Z337" s="165"/>
      <c r="AB337" s="77"/>
      <c r="AD337" s="77"/>
      <c r="AF337" s="34"/>
      <c r="AH337" s="77"/>
      <c r="AJ337" s="77"/>
      <c r="AL337" s="77"/>
    </row>
    <row r="338" spans="12:38" ht="15">
      <c r="L338" s="77"/>
      <c r="M338" s="77"/>
      <c r="N338" s="457"/>
      <c r="O338" s="457"/>
      <c r="P338" s="457"/>
      <c r="Q338" s="457"/>
      <c r="R338" s="457"/>
      <c r="S338" s="165"/>
      <c r="T338" s="34"/>
      <c r="U338" s="34"/>
      <c r="V338" s="34"/>
      <c r="W338" s="34"/>
      <c r="X338" s="165"/>
      <c r="Y338" s="165"/>
      <c r="Z338" s="165"/>
      <c r="AB338" s="77"/>
      <c r="AD338" s="77"/>
      <c r="AF338" s="34"/>
      <c r="AH338" s="77"/>
      <c r="AJ338" s="77"/>
      <c r="AL338" s="77"/>
    </row>
    <row r="339" spans="12:38">
      <c r="S339" s="165"/>
      <c r="T339" s="34"/>
      <c r="U339" s="34"/>
      <c r="V339" s="34"/>
      <c r="W339" s="34"/>
      <c r="X339" s="165"/>
      <c r="Y339" s="165"/>
      <c r="Z339" s="165"/>
      <c r="AB339" s="77"/>
      <c r="AD339" s="77"/>
      <c r="AF339" s="34"/>
      <c r="AH339" s="77"/>
      <c r="AJ339" s="77"/>
      <c r="AL339" s="77"/>
    </row>
  </sheetData>
  <mergeCells count="1">
    <mergeCell ref="W5:Y5"/>
  </mergeCells>
  <conditionalFormatting sqref="G11:G16">
    <cfRule type="cellIs" dxfId="102" priority="17" operator="lessThan">
      <formula>0</formula>
    </cfRule>
    <cfRule type="cellIs" dxfId="101" priority="18" operator="greaterThan">
      <formula>0</formula>
    </cfRule>
  </conditionalFormatting>
  <conditionalFormatting sqref="I11:I16">
    <cfRule type="cellIs" dxfId="100" priority="15" operator="lessThan">
      <formula>0</formula>
    </cfRule>
    <cfRule type="cellIs" dxfId="99" priority="16" operator="greaterThan">
      <formula>0</formula>
    </cfRule>
  </conditionalFormatting>
  <conditionalFormatting sqref="K11:K16">
    <cfRule type="cellIs" dxfId="98" priority="13" operator="lessThan">
      <formula>0</formula>
    </cfRule>
    <cfRule type="cellIs" dxfId="97" priority="14" operator="greaterThan">
      <formula>0</formula>
    </cfRule>
  </conditionalFormatting>
  <conditionalFormatting sqref="U11:U16">
    <cfRule type="cellIs" dxfId="96" priority="9" operator="lessThan">
      <formula>0</formula>
    </cfRule>
    <cfRule type="cellIs" dxfId="95" priority="10" operator="greaterThan">
      <formula>0</formula>
    </cfRule>
  </conditionalFormatting>
  <conditionalFormatting sqref="W11:W16">
    <cfRule type="cellIs" dxfId="94" priority="7" operator="lessThan">
      <formula>0</formula>
    </cfRule>
    <cfRule type="cellIs" dxfId="93" priority="8" operator="greaterThan">
      <formula>0</formula>
    </cfRule>
  </conditionalFormatting>
  <conditionalFormatting sqref="Y11:Y16">
    <cfRule type="cellIs" dxfId="92" priority="5" operator="lessThan">
      <formula>0</formula>
    </cfRule>
    <cfRule type="cellIs" dxfId="91" priority="6" operator="greaterThan">
      <formula>0</formula>
    </cfRule>
  </conditionalFormatting>
  <conditionalFormatting sqref="AA11:AA16">
    <cfRule type="cellIs" dxfId="90" priority="1" operator="lessThan">
      <formula>0</formula>
    </cfRule>
    <cfRule type="cellIs" dxfId="8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1:AY337"/>
  <sheetViews>
    <sheetView zoomScale="95" zoomScaleNormal="95" workbookViewId="0">
      <selection activeCell="A29" sqref="A29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3" customWidth="1"/>
    <col min="35" max="35" width="5.08984375" style="93" customWidth="1"/>
    <col min="43" max="43" width="14" customWidth="1"/>
    <col min="44" max="44" width="12.54296875" customWidth="1"/>
    <col min="45" max="45" width="10.90625" customWidth="1"/>
  </cols>
  <sheetData>
    <row r="1" spans="23:51">
      <c r="W1" s="45"/>
      <c r="X1" s="45"/>
      <c r="Y1" s="45"/>
      <c r="Z1" s="45"/>
      <c r="AA1" s="45"/>
      <c r="AB1" s="45"/>
      <c r="AC1" s="45"/>
      <c r="AD1" s="71"/>
      <c r="AE1" s="71"/>
      <c r="AF1" s="45"/>
      <c r="AG1" s="45"/>
      <c r="AH1" s="90"/>
      <c r="AI1" s="90"/>
    </row>
    <row r="2" spans="23:51" s="187" customFormat="1" ht="31.8">
      <c r="W2" s="186"/>
      <c r="X2" s="186"/>
      <c r="Y2" s="143" t="s">
        <v>450</v>
      </c>
      <c r="Z2" s="186"/>
      <c r="AA2" s="186"/>
      <c r="AB2" s="186"/>
      <c r="AC2" s="186"/>
      <c r="AD2" s="202"/>
      <c r="AE2" s="202"/>
      <c r="AF2" s="186"/>
      <c r="AG2" s="186"/>
      <c r="AH2" s="197"/>
      <c r="AI2" s="197"/>
      <c r="AJ2"/>
      <c r="AK2"/>
      <c r="AL2"/>
      <c r="AM2"/>
      <c r="AN2"/>
      <c r="AO2"/>
      <c r="AP2"/>
      <c r="AQ2"/>
      <c r="AR2"/>
      <c r="AS2"/>
      <c r="AT2"/>
    </row>
    <row r="3" spans="23:51" ht="21">
      <c r="W3" s="45"/>
      <c r="X3" s="45"/>
      <c r="Y3" s="63"/>
      <c r="Z3" s="45"/>
      <c r="AA3" s="45"/>
      <c r="AB3" s="45"/>
      <c r="AC3" s="45"/>
      <c r="AD3" s="71"/>
      <c r="AE3" s="71"/>
      <c r="AF3" s="45"/>
      <c r="AG3" s="45"/>
      <c r="AH3" s="90"/>
      <c r="AI3" s="90"/>
    </row>
    <row r="4" spans="23:51">
      <c r="W4" s="45"/>
      <c r="X4" s="45"/>
      <c r="Y4" s="45"/>
      <c r="Z4" s="45"/>
      <c r="AA4" s="45"/>
      <c r="AB4" s="45"/>
      <c r="AC4" s="45"/>
      <c r="AD4" s="71"/>
      <c r="AE4" s="71"/>
      <c r="AF4" s="45"/>
      <c r="AG4" s="45"/>
      <c r="AH4" s="90"/>
      <c r="AI4" s="90"/>
    </row>
    <row r="5" spans="23:51" s="191" customFormat="1" ht="19.8">
      <c r="W5" s="189"/>
      <c r="X5" s="189"/>
      <c r="Y5" s="189"/>
      <c r="Z5" s="185" t="s">
        <v>5</v>
      </c>
      <c r="AA5" s="185"/>
      <c r="AB5" s="188">
        <f>+År!S2</f>
        <v>45</v>
      </c>
      <c r="AC5" s="185"/>
      <c r="AD5" s="208"/>
      <c r="AE5" s="208"/>
      <c r="AF5" s="206"/>
      <c r="AG5" s="557">
        <f>SUM(AC11:AC16)</f>
        <v>4450</v>
      </c>
      <c r="AH5" s="551"/>
      <c r="AI5" s="206"/>
      <c r="AJ5" s="4"/>
      <c r="AK5" s="4"/>
      <c r="AL5"/>
      <c r="AM5"/>
      <c r="AN5"/>
      <c r="AO5"/>
      <c r="AP5"/>
      <c r="AQ5"/>
      <c r="AR5"/>
      <c r="AS5"/>
      <c r="AT5"/>
      <c r="AU5"/>
      <c r="AV5"/>
      <c r="AX5" s="190"/>
      <c r="AY5" s="190"/>
    </row>
    <row r="6" spans="23:51" ht="16.5" customHeight="1">
      <c r="W6" s="50"/>
      <c r="X6" s="50"/>
      <c r="Y6" s="50"/>
      <c r="Z6" s="50"/>
      <c r="AA6" s="50"/>
      <c r="AB6" s="50"/>
      <c r="AC6" s="50"/>
      <c r="AD6" s="71"/>
      <c r="AE6" s="204"/>
      <c r="AF6" s="45"/>
      <c r="AG6" s="45"/>
      <c r="AH6" s="90"/>
      <c r="AI6" s="90"/>
    </row>
    <row r="7" spans="23:51" ht="16.5" customHeight="1">
      <c r="W7" s="50"/>
      <c r="X7" s="50"/>
      <c r="Y7" s="50"/>
      <c r="Z7" s="50"/>
      <c r="AA7" s="50"/>
      <c r="AB7" s="50"/>
      <c r="AC7" s="50"/>
      <c r="AD7" s="71"/>
      <c r="AE7" s="204"/>
      <c r="AF7" s="45"/>
      <c r="AG7" s="50" t="s">
        <v>22</v>
      </c>
      <c r="AH7" s="90"/>
      <c r="AI7" s="90"/>
    </row>
    <row r="8" spans="23:51" ht="15.6">
      <c r="W8" s="45"/>
      <c r="X8" s="45"/>
      <c r="Y8" s="45"/>
      <c r="Z8" s="45"/>
      <c r="AA8" s="45"/>
      <c r="AB8" s="50" t="s">
        <v>2</v>
      </c>
      <c r="AC8" s="45"/>
      <c r="AD8" s="71"/>
      <c r="AE8" s="71"/>
      <c r="AF8" s="50" t="s">
        <v>22</v>
      </c>
      <c r="AG8" s="50" t="s">
        <v>498</v>
      </c>
      <c r="AH8" s="90"/>
      <c r="AI8" s="96" t="s">
        <v>45</v>
      </c>
    </row>
    <row r="9" spans="23:51" ht="15.6">
      <c r="W9" s="45"/>
      <c r="X9" s="45"/>
      <c r="Y9" s="45"/>
      <c r="Z9" s="45"/>
      <c r="AA9" s="45"/>
      <c r="AB9" s="50" t="s">
        <v>496</v>
      </c>
      <c r="AC9" s="72" t="s">
        <v>2</v>
      </c>
      <c r="AD9" s="72" t="s">
        <v>2</v>
      </c>
      <c r="AE9" s="72" t="s">
        <v>1</v>
      </c>
      <c r="AF9" s="51" t="s">
        <v>0</v>
      </c>
      <c r="AG9" s="51" t="s">
        <v>421</v>
      </c>
      <c r="AH9" s="96" t="s">
        <v>22</v>
      </c>
      <c r="AI9" s="96" t="s">
        <v>4</v>
      </c>
    </row>
    <row r="10" spans="23:51" ht="15.6">
      <c r="W10" s="45"/>
      <c r="X10" s="50" t="s">
        <v>95</v>
      </c>
      <c r="Y10" s="50" t="s">
        <v>431</v>
      </c>
      <c r="Z10" s="46"/>
      <c r="AA10" s="50" t="s">
        <v>439</v>
      </c>
      <c r="AB10" s="51" t="s">
        <v>497</v>
      </c>
      <c r="AC10" s="73" t="s">
        <v>8</v>
      </c>
      <c r="AD10" s="73" t="s">
        <v>410</v>
      </c>
      <c r="AE10" s="73" t="s">
        <v>410</v>
      </c>
      <c r="AF10" s="51"/>
      <c r="AG10" s="51"/>
      <c r="AH10" s="97" t="s">
        <v>44</v>
      </c>
      <c r="AI10" s="97"/>
    </row>
    <row r="11" spans="23:51">
      <c r="W11" s="45"/>
      <c r="X11" s="52">
        <f>+'Ark1'!C1045</f>
        <v>2024</v>
      </c>
      <c r="Y11" s="52">
        <f>+'Ark1'!I1045</f>
        <v>6</v>
      </c>
      <c r="Z11" s="53" t="s">
        <v>82</v>
      </c>
      <c r="AA11" s="53" t="s">
        <v>442</v>
      </c>
      <c r="AB11" s="52">
        <f>+'Ark1'!Q1045</f>
        <v>353</v>
      </c>
      <c r="AC11" s="52">
        <f>+'Ark1'!R1045</f>
        <v>574</v>
      </c>
      <c r="AD11" s="281">
        <f>+'Ark1'!AG1045</f>
        <v>12.898876404494382</v>
      </c>
      <c r="AE11" s="281">
        <f>+'Ark1'!AH1045</f>
        <v>12.73755028805081</v>
      </c>
      <c r="AF11" s="54">
        <f>+'Ark1'!S1045</f>
        <v>8.0017421602787451</v>
      </c>
      <c r="AG11" s="54">
        <f>+'Ark1'!T1045</f>
        <v>6.4198606271776999</v>
      </c>
      <c r="AH11" s="161">
        <f>+'Ark1'!U1045</f>
        <v>41.77770034843207</v>
      </c>
      <c r="AI11" s="161">
        <f>+'Ark1'!W1045</f>
        <v>12.891986062717772</v>
      </c>
    </row>
    <row r="12" spans="23:51" ht="15.6">
      <c r="W12" s="45"/>
      <c r="X12" s="52">
        <f>+'Ark1'!C1046</f>
        <v>2024</v>
      </c>
      <c r="Y12" s="52">
        <f>+'Ark1'!I1046</f>
        <v>24</v>
      </c>
      <c r="Z12" s="53" t="s">
        <v>82</v>
      </c>
      <c r="AA12" s="53" t="s">
        <v>115</v>
      </c>
      <c r="AB12" s="52">
        <f>+'Ark1'!Q1046</f>
        <v>1021</v>
      </c>
      <c r="AC12" s="52">
        <f>+'Ark1'!R1046</f>
        <v>1429</v>
      </c>
      <c r="AD12" s="281">
        <f>+'Ark1'!AG1046</f>
        <v>32.112359550561798</v>
      </c>
      <c r="AE12" s="281">
        <f>+'Ark1'!AH1046</f>
        <v>33.622906811341878</v>
      </c>
      <c r="AF12" s="54">
        <f>+'Ark1'!S1046</f>
        <v>8.5164450664800562</v>
      </c>
      <c r="AG12" s="54">
        <f>+'Ark1'!T1046</f>
        <v>7.2449265220433858</v>
      </c>
      <c r="AH12" s="161">
        <f>+'Ark1'!U1046</f>
        <v>44.296920923722872</v>
      </c>
      <c r="AI12" s="161">
        <f>+'Ark1'!W1046</f>
        <v>23.862841147655704</v>
      </c>
      <c r="AK12" s="2"/>
      <c r="AL12" s="2"/>
      <c r="AM12" s="2"/>
    </row>
    <row r="13" spans="23:51" ht="15.6">
      <c r="W13" s="45"/>
      <c r="X13" s="52">
        <f>+'Ark1'!C1047</f>
        <v>2024</v>
      </c>
      <c r="Y13" s="52">
        <f>+'Ark1'!I1047</f>
        <v>49</v>
      </c>
      <c r="Z13" s="53" t="s">
        <v>82</v>
      </c>
      <c r="AA13" s="53" t="s">
        <v>116</v>
      </c>
      <c r="AB13" s="52">
        <f>+'Ark1'!Q1047</f>
        <v>484</v>
      </c>
      <c r="AC13" s="52">
        <f>+'Ark1'!R1047</f>
        <v>770</v>
      </c>
      <c r="AD13" s="281">
        <f>+'Ark1'!AG1047</f>
        <v>17.303370786516858</v>
      </c>
      <c r="AE13" s="281">
        <f>+'Ark1'!AH1047</f>
        <v>16.903583983036725</v>
      </c>
      <c r="AF13" s="54">
        <f>+'Ark1'!S1047</f>
        <v>8.2012987012987004</v>
      </c>
      <c r="AG13" s="54">
        <f>+'Ark1'!T1047</f>
        <v>7.3142857142857123</v>
      </c>
      <c r="AH13" s="161">
        <f>+'Ark1'!U1047</f>
        <v>41.329350649350673</v>
      </c>
      <c r="AI13" s="161">
        <f>+'Ark1'!W1047</f>
        <v>26.493506493506487</v>
      </c>
      <c r="AK13" s="2"/>
      <c r="AL13" s="2"/>
      <c r="AM13" s="4"/>
      <c r="AN13" s="4"/>
      <c r="AO13" s="4"/>
    </row>
    <row r="14" spans="23:51">
      <c r="W14" s="45"/>
      <c r="X14" s="52">
        <f>+'Ark1'!C1048</f>
        <v>2024</v>
      </c>
      <c r="Y14" s="52">
        <f>+'Ark1'!I1048</f>
        <v>80</v>
      </c>
      <c r="Z14" s="53" t="s">
        <v>7</v>
      </c>
      <c r="AA14" s="53" t="s">
        <v>6</v>
      </c>
      <c r="AB14" s="52">
        <f>+'Ark1'!Q1048</f>
        <v>668</v>
      </c>
      <c r="AC14" s="52">
        <f>+'Ark1'!R1048</f>
        <v>1000</v>
      </c>
      <c r="AD14" s="281">
        <f>+'Ark1'!AG1048</f>
        <v>22.471910112359552</v>
      </c>
      <c r="AE14" s="281">
        <f>+'Ark1'!AH1048</f>
        <v>22.362526518414967</v>
      </c>
      <c r="AF14" s="54">
        <f>+'Ark1'!S1048</f>
        <v>8.09</v>
      </c>
      <c r="AG14" s="54">
        <f>+'Ark1'!T1048</f>
        <v>7.6440000000000001</v>
      </c>
      <c r="AH14" s="161">
        <f>+'Ark1'!U1048</f>
        <v>42.10090000000001</v>
      </c>
      <c r="AI14" s="161">
        <f>+'Ark1'!W1048</f>
        <v>31.5</v>
      </c>
      <c r="AK14" s="1"/>
      <c r="AL14" s="1"/>
      <c r="AM14" s="11"/>
      <c r="AN14" s="11"/>
      <c r="AO14" s="11"/>
    </row>
    <row r="15" spans="23:51">
      <c r="W15" s="45"/>
      <c r="X15" s="52">
        <f>+'Ark1'!C1049</f>
        <v>2024</v>
      </c>
      <c r="Y15" s="52">
        <f>+'Ark1'!I1049</f>
        <v>81</v>
      </c>
      <c r="Z15" s="53" t="s">
        <v>7</v>
      </c>
      <c r="AA15" s="53" t="s">
        <v>3</v>
      </c>
      <c r="AB15" s="52">
        <f>+'Ark1'!Q1049</f>
        <v>29</v>
      </c>
      <c r="AC15" s="52">
        <f>+'Ark1'!R1049</f>
        <v>45</v>
      </c>
      <c r="AD15" s="281">
        <f>+'Ark1'!AG1049</f>
        <v>1.0112359550561798</v>
      </c>
      <c r="AE15" s="281">
        <f>+'Ark1'!AH1049</f>
        <v>0.97734368609420497</v>
      </c>
      <c r="AF15" s="54">
        <f>+'Ark1'!S1049</f>
        <v>8.0666666666666664</v>
      </c>
      <c r="AG15" s="54">
        <f>+'Ark1'!T1049</f>
        <v>8.2444444444444454</v>
      </c>
      <c r="AH15" s="161">
        <f>+'Ark1'!U1049</f>
        <v>40.888888888888886</v>
      </c>
      <c r="AI15" s="161">
        <f>+'Ark1'!W1049</f>
        <v>53.33333333333335</v>
      </c>
      <c r="AK15" s="1"/>
      <c r="AL15" s="1"/>
      <c r="AM15" s="11"/>
      <c r="AN15" s="11"/>
      <c r="AO15" s="11"/>
    </row>
    <row r="16" spans="23:51">
      <c r="W16" s="45"/>
      <c r="X16" s="52">
        <f>+'Ark1'!C1050</f>
        <v>2024</v>
      </c>
      <c r="Y16" s="52">
        <f>+'Ark1'!I1050</f>
        <v>83</v>
      </c>
      <c r="Z16" s="53" t="s">
        <v>7</v>
      </c>
      <c r="AA16" s="53" t="s">
        <v>443</v>
      </c>
      <c r="AB16" s="52">
        <f>+'Ark1'!Q1050</f>
        <v>406</v>
      </c>
      <c r="AC16" s="52">
        <f>+'Ark1'!R1050</f>
        <v>632</v>
      </c>
      <c r="AD16" s="281">
        <f>+'Ark1'!AG1050</f>
        <v>14.202247191011235</v>
      </c>
      <c r="AE16" s="281">
        <f>+'Ark1'!AH1050</f>
        <v>13.396088713061456</v>
      </c>
      <c r="AF16" s="54">
        <f>+'Ark1'!S1050</f>
        <v>7.9731012658227858</v>
      </c>
      <c r="AG16" s="54">
        <f>+'Ark1'!T1050</f>
        <v>7.1297468354430382</v>
      </c>
      <c r="AH16" s="161">
        <f>+'Ark1'!U1050</f>
        <v>39.90537974683545</v>
      </c>
      <c r="AI16" s="161">
        <f>+'Ark1'!W1050</f>
        <v>20.727848101265824</v>
      </c>
      <c r="AK16" s="1"/>
      <c r="AL16" s="1"/>
      <c r="AM16" s="11"/>
      <c r="AN16" s="11"/>
      <c r="AO16" s="11"/>
    </row>
    <row r="17" spans="23:41">
      <c r="W17" s="45"/>
      <c r="X17">
        <f>+'Ark1'!C1051</f>
        <v>2023</v>
      </c>
      <c r="Y17">
        <f>+'Ark1'!I1051</f>
        <v>6</v>
      </c>
      <c r="Z17" s="3" t="s">
        <v>82</v>
      </c>
      <c r="AA17" s="3" t="s">
        <v>442</v>
      </c>
      <c r="AB17">
        <f>+'Ark1'!Q1051</f>
        <v>413</v>
      </c>
      <c r="AC17" s="11">
        <f>+'Ark1'!R1051</f>
        <v>700</v>
      </c>
      <c r="AD17" s="209">
        <f>+'Ark1'!AG1051</f>
        <v>14.247913698351311</v>
      </c>
      <c r="AE17" s="209">
        <f>+'Ark1'!AH1051</f>
        <v>15.128056631680243</v>
      </c>
      <c r="AF17" s="1">
        <f>+'Ark1'!S1051</f>
        <v>7.76</v>
      </c>
      <c r="AG17" s="1">
        <f>+'Ark1'!T1051</f>
        <v>7.0057142857142809</v>
      </c>
      <c r="AH17" s="93">
        <f>+'Ark1'!U1051</f>
        <v>44.903285714285673</v>
      </c>
      <c r="AI17" s="93">
        <f>+'Ark1'!W1051</f>
        <v>18.714285714285719</v>
      </c>
      <c r="AK17" s="1"/>
      <c r="AL17" s="1"/>
      <c r="AM17" s="11"/>
      <c r="AN17" s="11"/>
      <c r="AO17" s="11"/>
    </row>
    <row r="18" spans="23:41">
      <c r="W18" s="45"/>
      <c r="X18">
        <f>+'Ark1'!C1052</f>
        <v>2023</v>
      </c>
      <c r="Y18">
        <f>+'Ark1'!I1052</f>
        <v>24</v>
      </c>
      <c r="Z18" s="3" t="s">
        <v>82</v>
      </c>
      <c r="AA18" s="3" t="s">
        <v>115</v>
      </c>
      <c r="AB18">
        <f>+'Ark1'!Q1052</f>
        <v>1077</v>
      </c>
      <c r="AC18" s="11">
        <f>+'Ark1'!R1052</f>
        <v>1506</v>
      </c>
      <c r="AD18" s="209">
        <f>+'Ark1'!AG1052</f>
        <v>30.653368613881543</v>
      </c>
      <c r="AE18" s="209">
        <f>+'Ark1'!AH1052</f>
        <v>32.056619744245303</v>
      </c>
      <c r="AF18" s="1">
        <f>+'Ark1'!S1052</f>
        <v>8.2682602921646744</v>
      </c>
      <c r="AG18" s="1">
        <f>+'Ark1'!T1052</f>
        <v>7.2290836653386483</v>
      </c>
      <c r="AH18" s="93">
        <f>+'Ark1'!U1052</f>
        <v>44.226826029216475</v>
      </c>
      <c r="AI18" s="93">
        <f>+'Ark1'!W1052</f>
        <v>24.103585657370513</v>
      </c>
      <c r="AK18" s="1"/>
      <c r="AL18" s="1"/>
      <c r="AM18" s="11"/>
      <c r="AN18" s="11"/>
      <c r="AO18" s="11"/>
    </row>
    <row r="19" spans="23:41">
      <c r="W19" s="45"/>
      <c r="X19">
        <f>+'Ark1'!C1053</f>
        <v>2023</v>
      </c>
      <c r="Y19">
        <f>+'Ark1'!I1053</f>
        <v>49</v>
      </c>
      <c r="Z19" s="3" t="s">
        <v>82</v>
      </c>
      <c r="AA19" s="3" t="s">
        <v>116</v>
      </c>
      <c r="AB19">
        <f>+'Ark1'!Q1053</f>
        <v>515</v>
      </c>
      <c r="AC19" s="11">
        <f>+'Ark1'!R1053</f>
        <v>852</v>
      </c>
      <c r="AD19" s="209">
        <f>+'Ark1'!AG1053</f>
        <v>17.341746387136169</v>
      </c>
      <c r="AE19" s="209">
        <f>+'Ark1'!AH1053</f>
        <v>16.852471138593437</v>
      </c>
      <c r="AF19" s="1">
        <f>+'Ark1'!S1053</f>
        <v>7.875586854460094</v>
      </c>
      <c r="AG19" s="1">
        <f>+'Ark1'!T1053</f>
        <v>7.0105633802816882</v>
      </c>
      <c r="AH19" s="93">
        <f>+'Ark1'!U1053</f>
        <v>41.09765258215964</v>
      </c>
      <c r="AI19" s="93">
        <f>+'Ark1'!W1053</f>
        <v>23.122065727699528</v>
      </c>
      <c r="AK19" s="1"/>
      <c r="AL19" s="1"/>
      <c r="AM19" s="11"/>
      <c r="AN19" s="11"/>
      <c r="AO19" s="11"/>
    </row>
    <row r="20" spans="23:41">
      <c r="W20" s="45"/>
      <c r="X20">
        <f>+'Ark1'!C1054</f>
        <v>2023</v>
      </c>
      <c r="Y20">
        <f>+'Ark1'!I1054</f>
        <v>80</v>
      </c>
      <c r="Z20" s="3" t="s">
        <v>7</v>
      </c>
      <c r="AA20" s="3" t="s">
        <v>6</v>
      </c>
      <c r="AB20">
        <f>+'Ark1'!Q1054</f>
        <v>616</v>
      </c>
      <c r="AC20" s="11">
        <f>+'Ark1'!R1054</f>
        <v>919</v>
      </c>
      <c r="AD20" s="209">
        <f>+'Ark1'!AG1054</f>
        <v>18.705475269692652</v>
      </c>
      <c r="AE20" s="209">
        <f>+'Ark1'!AH1054</f>
        <v>18.589976737802758</v>
      </c>
      <c r="AF20" s="1">
        <f>+'Ark1'!S1054</f>
        <v>8.0924918389553859</v>
      </c>
      <c r="AG20" s="1">
        <f>+'Ark1'!T1054</f>
        <v>7.6626768226332942</v>
      </c>
      <c r="AH20" s="93">
        <f>+'Ark1'!U1054</f>
        <v>42.029706202393797</v>
      </c>
      <c r="AI20" s="93">
        <f>+'Ark1'!W1054</f>
        <v>29.92383025027204</v>
      </c>
      <c r="AK20" s="1"/>
      <c r="AL20" s="1"/>
      <c r="AM20" s="11"/>
      <c r="AN20" s="11"/>
      <c r="AO20" s="11"/>
    </row>
    <row r="21" spans="23:41">
      <c r="W21" s="45"/>
      <c r="X21">
        <f>+'Ark1'!C1055</f>
        <v>2023</v>
      </c>
      <c r="Y21">
        <f>+'Ark1'!I1055</f>
        <v>81</v>
      </c>
      <c r="Z21" s="3" t="s">
        <v>7</v>
      </c>
      <c r="AA21" s="3" t="s">
        <v>3</v>
      </c>
      <c r="AB21">
        <f>+'Ark1'!Q1055</f>
        <v>34</v>
      </c>
      <c r="AC21" s="11">
        <f>+'Ark1'!R1055</f>
        <v>46</v>
      </c>
      <c r="AD21" s="209">
        <f>+'Ark1'!AG1055</f>
        <v>0.93629147160594373</v>
      </c>
      <c r="AE21" s="209">
        <f>+'Ark1'!AH1055</f>
        <v>0.84341287278870702</v>
      </c>
      <c r="AF21" s="1">
        <f>+'Ark1'!S1055</f>
        <v>7.8260869565217392</v>
      </c>
      <c r="AG21" s="1">
        <f>+'Ark1'!T1055</f>
        <v>7.304347826086957</v>
      </c>
      <c r="AH21" s="93">
        <f>+'Ark1'!U1055</f>
        <v>38.095652173913045</v>
      </c>
      <c r="AI21" s="93">
        <f>+'Ark1'!W1055</f>
        <v>32.608695652173914</v>
      </c>
      <c r="AK21" s="1"/>
      <c r="AL21" s="1"/>
      <c r="AM21" s="11"/>
      <c r="AN21" s="11"/>
      <c r="AO21" s="11"/>
    </row>
    <row r="22" spans="23:41">
      <c r="W22" s="45"/>
      <c r="X22">
        <f>+'Ark1'!C1056</f>
        <v>2023</v>
      </c>
      <c r="Y22">
        <f>+'Ark1'!I1056</f>
        <v>83</v>
      </c>
      <c r="Z22" s="3" t="s">
        <v>7</v>
      </c>
      <c r="AA22" s="3" t="s">
        <v>443</v>
      </c>
      <c r="AB22">
        <f>+'Ark1'!Q1056</f>
        <v>540</v>
      </c>
      <c r="AC22" s="11">
        <f>+'Ark1'!R1056</f>
        <v>890</v>
      </c>
      <c r="AD22" s="209">
        <f>+'Ark1'!AG1056</f>
        <v>18.115204559332387</v>
      </c>
      <c r="AE22" s="209">
        <f>+'Ark1'!AH1056</f>
        <v>16.529462874889553</v>
      </c>
      <c r="AF22" s="1">
        <f>+'Ark1'!S1056</f>
        <v>7.7247191011235952</v>
      </c>
      <c r="AG22" s="1">
        <f>+'Ark1'!T1056</f>
        <v>6.9112359550561804</v>
      </c>
      <c r="AH22" s="93">
        <f>+'Ark1'!U1056</f>
        <v>38.588842696629222</v>
      </c>
      <c r="AI22" s="93">
        <f>+'Ark1'!W1056</f>
        <v>16.741573033707869</v>
      </c>
      <c r="AK22" s="1"/>
      <c r="AL22" s="1"/>
      <c r="AM22" s="11"/>
      <c r="AN22" s="11"/>
      <c r="AO22" s="11"/>
    </row>
    <row r="23" spans="23:41">
      <c r="W23" s="45"/>
      <c r="X23" s="52">
        <f>+'Ark1'!C1057</f>
        <v>2022</v>
      </c>
      <c r="Y23" s="52">
        <f>+'Ark1'!I1057</f>
        <v>6</v>
      </c>
      <c r="Z23" s="53" t="s">
        <v>82</v>
      </c>
      <c r="AA23" s="53" t="s">
        <v>442</v>
      </c>
      <c r="AB23" s="52">
        <f>+'Ark1'!Q1057</f>
        <v>436</v>
      </c>
      <c r="AC23" s="74">
        <f>+'Ark1'!R1057</f>
        <v>743</v>
      </c>
      <c r="AD23" s="281">
        <f>+'Ark1'!AG1057</f>
        <v>14.836261980830669</v>
      </c>
      <c r="AE23" s="281">
        <f>+'Ark1'!AH1057</f>
        <v>15.457626344367004</v>
      </c>
      <c r="AF23" s="54">
        <f>+'Ark1'!S1057</f>
        <v>7.7711978465679676</v>
      </c>
      <c r="AG23" s="54">
        <f>+'Ark1'!T1057</f>
        <v>7.0296096904441452</v>
      </c>
      <c r="AH23" s="161">
        <f>+'Ark1'!U1057</f>
        <v>45.359152086137279</v>
      </c>
      <c r="AI23" s="161">
        <f>+'Ark1'!W1057</f>
        <v>19.246298788694475</v>
      </c>
      <c r="AK23" s="13"/>
      <c r="AL23" s="13"/>
      <c r="AM23" s="11"/>
      <c r="AN23" s="11"/>
      <c r="AO23" s="11"/>
    </row>
    <row r="24" spans="23:41" ht="16.5" customHeight="1">
      <c r="W24" s="45"/>
      <c r="X24" s="52">
        <f>+'Ark1'!C1058</f>
        <v>2022</v>
      </c>
      <c r="Y24" s="52">
        <f>+'Ark1'!I1058</f>
        <v>24</v>
      </c>
      <c r="Z24" s="53" t="s">
        <v>82</v>
      </c>
      <c r="AA24" s="53" t="s">
        <v>115</v>
      </c>
      <c r="AB24" s="52">
        <f>+'Ark1'!Q1058</f>
        <v>1127</v>
      </c>
      <c r="AC24" s="74">
        <f>+'Ark1'!R1058</f>
        <v>1642</v>
      </c>
      <c r="AD24" s="281">
        <f>+'Ark1'!AG1058</f>
        <v>32.787539936102249</v>
      </c>
      <c r="AE24" s="281">
        <f>+'Ark1'!AH1058</f>
        <v>33.078770445888594</v>
      </c>
      <c r="AF24" s="54">
        <f>+'Ark1'!S1058</f>
        <v>8.1948842874543217</v>
      </c>
      <c r="AG24" s="54">
        <f>+'Ark1'!T1058</f>
        <v>6.8928136419001218</v>
      </c>
      <c r="AH24" s="161">
        <f>+'Ark1'!U1058</f>
        <v>43.922509135200968</v>
      </c>
      <c r="AI24" s="161">
        <f>+'Ark1'!W1058</f>
        <v>20.950060901339828</v>
      </c>
      <c r="AK24" s="13"/>
      <c r="AL24" s="13"/>
      <c r="AM24" s="11"/>
      <c r="AN24" s="11"/>
      <c r="AO24" s="11"/>
    </row>
    <row r="25" spans="23:41" ht="16.5" customHeight="1">
      <c r="W25" s="45"/>
      <c r="X25" s="52">
        <f>+'Ark1'!C1059</f>
        <v>2022</v>
      </c>
      <c r="Y25" s="52">
        <f>+'Ark1'!I1059</f>
        <v>49</v>
      </c>
      <c r="Z25" s="53" t="s">
        <v>82</v>
      </c>
      <c r="AA25" s="53" t="s">
        <v>116</v>
      </c>
      <c r="AB25" s="52">
        <f>+'Ark1'!Q1059</f>
        <v>556</v>
      </c>
      <c r="AC25" s="74">
        <f>+'Ark1'!R1059</f>
        <v>893</v>
      </c>
      <c r="AD25" s="281">
        <f>+'Ark1'!AG1059</f>
        <v>17.831469648562301</v>
      </c>
      <c r="AE25" s="281">
        <f>+'Ark1'!AH1059</f>
        <v>17.413009644249648</v>
      </c>
      <c r="AF25" s="54">
        <f>+'Ark1'!S1059</f>
        <v>8.0503919372900352</v>
      </c>
      <c r="AG25" s="54">
        <f>+'Ark1'!T1059</f>
        <v>6.824188129899218</v>
      </c>
      <c r="AH25" s="161">
        <f>+'Ark1'!U1059</f>
        <v>42.514132138857789</v>
      </c>
      <c r="AI25" s="161">
        <f>+'Ark1'!W1059</f>
        <v>18.701007838745799</v>
      </c>
      <c r="AK25" s="13"/>
      <c r="AL25" s="13"/>
      <c r="AM25" s="11"/>
      <c r="AN25" s="11"/>
      <c r="AO25" s="11"/>
    </row>
    <row r="26" spans="23:41">
      <c r="W26" s="45"/>
      <c r="X26" s="52">
        <f>+'Ark1'!C1060</f>
        <v>2022</v>
      </c>
      <c r="Y26" s="52">
        <f>+'Ark1'!I1060</f>
        <v>80</v>
      </c>
      <c r="Z26" s="53" t="s">
        <v>7</v>
      </c>
      <c r="AA26" s="53" t="s">
        <v>6</v>
      </c>
      <c r="AB26" s="52">
        <f>+'Ark1'!Q1060</f>
        <v>584</v>
      </c>
      <c r="AC26" s="74">
        <f>+'Ark1'!R1060</f>
        <v>844</v>
      </c>
      <c r="AD26" s="281">
        <f>+'Ark1'!AG1060</f>
        <v>16.853035143769972</v>
      </c>
      <c r="AE26" s="281">
        <f>+'Ark1'!AH1060</f>
        <v>17.356035135595157</v>
      </c>
      <c r="AF26" s="54">
        <f>+'Ark1'!S1060</f>
        <v>8.394549763033174</v>
      </c>
      <c r="AG26" s="54">
        <f>+'Ark1'!T1060</f>
        <v>7.8080568720379153</v>
      </c>
      <c r="AH26" s="161">
        <f>+'Ark1'!U1060</f>
        <v>44.835189573459694</v>
      </c>
      <c r="AI26" s="161">
        <f>+'Ark1'!W1060</f>
        <v>32.345971563981045</v>
      </c>
      <c r="AK26" s="13"/>
      <c r="AL26" s="13"/>
      <c r="AM26" s="11"/>
      <c r="AN26" s="11"/>
      <c r="AO26" s="11"/>
    </row>
    <row r="27" spans="23:41" ht="17.25" customHeight="1">
      <c r="W27" s="45"/>
      <c r="X27" s="52">
        <f>+'Ark1'!C1061</f>
        <v>2022</v>
      </c>
      <c r="Y27" s="52">
        <f>+'Ark1'!I1061</f>
        <v>81</v>
      </c>
      <c r="Z27" s="53" t="s">
        <v>7</v>
      </c>
      <c r="AA27" s="53" t="s">
        <v>3</v>
      </c>
      <c r="AB27" s="52">
        <f>+'Ark1'!Q1061</f>
        <v>31</v>
      </c>
      <c r="AC27" s="74">
        <f>+'Ark1'!R1061</f>
        <v>54</v>
      </c>
      <c r="AD27" s="281">
        <f>+'Ark1'!AG1061</f>
        <v>1.0782747603833864</v>
      </c>
      <c r="AE27" s="281">
        <f>+'Ark1'!AH1061</f>
        <v>0.96231055070022686</v>
      </c>
      <c r="AF27" s="54">
        <f>+'Ark1'!S1061</f>
        <v>7.9629629629629628</v>
      </c>
      <c r="AG27" s="54">
        <f>+'Ark1'!T1061</f>
        <v>7.6111111111111107</v>
      </c>
      <c r="AH27" s="161">
        <f>+'Ark1'!U1061</f>
        <v>38.853703703703694</v>
      </c>
      <c r="AI27" s="161">
        <f>+'Ark1'!W1061</f>
        <v>25.925925925925927</v>
      </c>
      <c r="AK27" s="13"/>
      <c r="AL27" s="13"/>
      <c r="AM27" s="11"/>
      <c r="AN27" s="11"/>
      <c r="AO27" s="11"/>
    </row>
    <row r="28" spans="23:41">
      <c r="W28" s="45"/>
      <c r="X28" s="52">
        <f>+'Ark1'!C1062</f>
        <v>2022</v>
      </c>
      <c r="Y28" s="52">
        <f>+'Ark1'!I1062</f>
        <v>83</v>
      </c>
      <c r="Z28" s="53" t="s">
        <v>7</v>
      </c>
      <c r="AA28" s="53" t="s">
        <v>443</v>
      </c>
      <c r="AB28" s="52">
        <f>+'Ark1'!Q1062</f>
        <v>523</v>
      </c>
      <c r="AC28" s="74">
        <f>+'Ark1'!R1062</f>
        <v>832</v>
      </c>
      <c r="AD28" s="281">
        <f>+'Ark1'!AG1062</f>
        <v>16.613418530351435</v>
      </c>
      <c r="AE28" s="281">
        <f>+'Ark1'!AH1062</f>
        <v>15.73224787919937</v>
      </c>
      <c r="AF28" s="54">
        <f>+'Ark1'!S1062</f>
        <v>7.8978365384615374</v>
      </c>
      <c r="AG28" s="54">
        <f>+'Ark1'!T1062</f>
        <v>7.2992788461538449</v>
      </c>
      <c r="AH28" s="161">
        <f>+'Ark1'!U1062</f>
        <v>41.226682692307698</v>
      </c>
      <c r="AI28" s="161">
        <f>+'Ark1'!W1062</f>
        <v>22.355769230769223</v>
      </c>
      <c r="AK28" s="13"/>
      <c r="AL28" s="13"/>
      <c r="AM28" s="11"/>
      <c r="AN28" s="11"/>
      <c r="AO28" s="11"/>
    </row>
    <row r="29" spans="23:41">
      <c r="W29" s="45"/>
      <c r="X29">
        <f>+'Ark1'!C1063</f>
        <v>2021</v>
      </c>
      <c r="Y29">
        <f>+'Ark1'!I1063</f>
        <v>6</v>
      </c>
      <c r="Z29" s="3" t="s">
        <v>82</v>
      </c>
      <c r="AA29" s="3" t="s">
        <v>442</v>
      </c>
      <c r="AB29">
        <f>+'Ark1'!Q1063</f>
        <v>0</v>
      </c>
      <c r="AC29" s="11">
        <f>+'Ark1'!R1063</f>
        <v>0</v>
      </c>
      <c r="AD29" s="209">
        <f>+'Ark1'!AG1063</f>
        <v>0</v>
      </c>
      <c r="AE29" s="209">
        <f>+'Ark1'!AH1063</f>
        <v>0</v>
      </c>
      <c r="AF29" s="1">
        <f>+'Ark1'!S1063</f>
        <v>0</v>
      </c>
      <c r="AG29" s="1">
        <f>+'Ark1'!T1063</f>
        <v>0</v>
      </c>
      <c r="AH29" s="93">
        <f>+'Ark1'!U1063</f>
        <v>0</v>
      </c>
      <c r="AI29" s="93">
        <f>+'Ark1'!W1063</f>
        <v>0</v>
      </c>
      <c r="AK29" s="13"/>
      <c r="AL29" s="13"/>
      <c r="AM29" s="11"/>
      <c r="AN29" s="11"/>
      <c r="AO29" s="11"/>
    </row>
    <row r="30" spans="23:41" ht="21">
      <c r="W30" s="45"/>
      <c r="X30">
        <f>+'Ark1'!C1064</f>
        <v>2021</v>
      </c>
      <c r="Y30">
        <f>+'Ark1'!I1064</f>
        <v>24</v>
      </c>
      <c r="Z30" s="3" t="s">
        <v>82</v>
      </c>
      <c r="AA30" s="3" t="s">
        <v>115</v>
      </c>
      <c r="AB30">
        <f>+'Ark1'!Q1064</f>
        <v>0</v>
      </c>
      <c r="AC30" s="11">
        <f>+'Ark1'!R1064</f>
        <v>0</v>
      </c>
      <c r="AD30" s="209">
        <f>+'Ark1'!AG1064</f>
        <v>0</v>
      </c>
      <c r="AE30" s="209">
        <f>+'Ark1'!AH1064</f>
        <v>0</v>
      </c>
      <c r="AF30" s="1">
        <f>+'Ark1'!S1064</f>
        <v>0</v>
      </c>
      <c r="AG30" s="1">
        <f>+'Ark1'!T1064</f>
        <v>0</v>
      </c>
      <c r="AH30" s="93">
        <f>+'Ark1'!U1064</f>
        <v>0</v>
      </c>
      <c r="AI30" s="93">
        <f>+'Ark1'!W1064</f>
        <v>0</v>
      </c>
      <c r="AK30" s="55"/>
      <c r="AL30" s="55"/>
      <c r="AM30" s="11"/>
      <c r="AN30" s="11"/>
      <c r="AO30" s="11"/>
    </row>
    <row r="31" spans="23:41">
      <c r="W31" s="45"/>
      <c r="X31">
        <f>+'Ark1'!C1065</f>
        <v>2021</v>
      </c>
      <c r="Y31">
        <f>+'Ark1'!I1065</f>
        <v>49</v>
      </c>
      <c r="Z31" s="3" t="s">
        <v>82</v>
      </c>
      <c r="AA31" s="3" t="s">
        <v>116</v>
      </c>
      <c r="AB31">
        <f>+'Ark1'!Q1065</f>
        <v>0</v>
      </c>
      <c r="AC31" s="11">
        <f>+'Ark1'!R1065</f>
        <v>0</v>
      </c>
      <c r="AD31" s="209">
        <f>+'Ark1'!AG1065</f>
        <v>0</v>
      </c>
      <c r="AE31" s="209">
        <f>+'Ark1'!AH1065</f>
        <v>0</v>
      </c>
      <c r="AF31" s="1">
        <f>+'Ark1'!S1065</f>
        <v>0</v>
      </c>
      <c r="AG31" s="1">
        <f>+'Ark1'!T1065</f>
        <v>0</v>
      </c>
      <c r="AH31" s="93">
        <f>+'Ark1'!U1065</f>
        <v>0</v>
      </c>
      <c r="AI31" s="93">
        <f>+'Ark1'!W1065</f>
        <v>0</v>
      </c>
    </row>
    <row r="32" spans="23:41" ht="15.6">
      <c r="W32" s="45"/>
      <c r="X32">
        <f>+'Ark1'!C1066</f>
        <v>2021</v>
      </c>
      <c r="Y32">
        <f>+'Ark1'!I1066</f>
        <v>80</v>
      </c>
      <c r="Z32" s="3" t="s">
        <v>7</v>
      </c>
      <c r="AA32" s="3" t="s">
        <v>6</v>
      </c>
      <c r="AB32">
        <f>+'Ark1'!Q1066</f>
        <v>0</v>
      </c>
      <c r="AC32" s="11">
        <f>+'Ark1'!R1066</f>
        <v>0</v>
      </c>
      <c r="AD32" s="209">
        <f>+'Ark1'!AG1066</f>
        <v>0</v>
      </c>
      <c r="AE32" s="209">
        <f>+'Ark1'!AH1066</f>
        <v>0</v>
      </c>
      <c r="AF32" s="1">
        <f>+'Ark1'!S1066</f>
        <v>0</v>
      </c>
      <c r="AG32" s="1">
        <f>+'Ark1'!T1066</f>
        <v>0</v>
      </c>
      <c r="AH32" s="93">
        <f>+'Ark1'!U1066</f>
        <v>0</v>
      </c>
      <c r="AI32" s="93">
        <f>+'Ark1'!W1066</f>
        <v>0</v>
      </c>
      <c r="AK32" s="1"/>
      <c r="AL32" s="5"/>
    </row>
    <row r="33" spans="23:35">
      <c r="W33" s="45"/>
      <c r="X33">
        <f>+'Ark1'!C1067</f>
        <v>2021</v>
      </c>
      <c r="Y33">
        <f>+'Ark1'!I1067</f>
        <v>81</v>
      </c>
      <c r="Z33" s="3" t="s">
        <v>7</v>
      </c>
      <c r="AA33" s="3" t="s">
        <v>3</v>
      </c>
      <c r="AB33">
        <f>+'Ark1'!Q1067</f>
        <v>0</v>
      </c>
      <c r="AC33" s="11">
        <f>+'Ark1'!R1067</f>
        <v>0</v>
      </c>
      <c r="AD33" s="209">
        <f>+'Ark1'!AG1067</f>
        <v>0</v>
      </c>
      <c r="AE33" s="209">
        <f>+'Ark1'!AH1067</f>
        <v>0</v>
      </c>
      <c r="AF33" s="1">
        <f>+'Ark1'!S1067</f>
        <v>0</v>
      </c>
      <c r="AG33" s="1">
        <f>+'Ark1'!T1067</f>
        <v>0</v>
      </c>
      <c r="AH33" s="93">
        <f>+'Ark1'!U1067</f>
        <v>0</v>
      </c>
      <c r="AI33" s="93">
        <f>+'Ark1'!W1067</f>
        <v>0</v>
      </c>
    </row>
    <row r="34" spans="23:35">
      <c r="W34" s="45"/>
      <c r="X34">
        <f>+'Ark1'!C1068</f>
        <v>2021</v>
      </c>
      <c r="Y34">
        <f>+'Ark1'!I1068</f>
        <v>83</v>
      </c>
      <c r="Z34" s="3" t="s">
        <v>7</v>
      </c>
      <c r="AA34" s="3" t="s">
        <v>443</v>
      </c>
      <c r="AB34">
        <f>+'Ark1'!Q1068</f>
        <v>0</v>
      </c>
      <c r="AC34" s="11">
        <f>+'Ark1'!R1068</f>
        <v>0</v>
      </c>
      <c r="AD34" s="209">
        <f>+'Ark1'!AG1068</f>
        <v>0</v>
      </c>
      <c r="AE34" s="209">
        <f>+'Ark1'!AH1068</f>
        <v>0</v>
      </c>
      <c r="AF34" s="1">
        <f>+'Ark1'!S1068</f>
        <v>0</v>
      </c>
      <c r="AG34" s="1">
        <f>+'Ark1'!T1068</f>
        <v>0</v>
      </c>
      <c r="AH34" s="93">
        <f>+'Ark1'!U1068</f>
        <v>0</v>
      </c>
      <c r="AI34" s="93">
        <f>+'Ark1'!W1068</f>
        <v>0</v>
      </c>
    </row>
    <row r="35" spans="23:35">
      <c r="W35" s="45"/>
      <c r="X35" s="52">
        <f>+'Ark1'!C1069</f>
        <v>2020</v>
      </c>
      <c r="Y35" s="52">
        <f>+'Ark1'!I1069</f>
        <v>6</v>
      </c>
      <c r="Z35" s="53" t="s">
        <v>82</v>
      </c>
      <c r="AA35" s="53" t="s">
        <v>442</v>
      </c>
      <c r="AB35" s="52">
        <f>+'Ark1'!Q1069</f>
        <v>0</v>
      </c>
      <c r="AC35" s="74">
        <f>+'Ark1'!R1069</f>
        <v>0</v>
      </c>
      <c r="AD35" s="281">
        <f>+'Ark1'!AG1069</f>
        <v>0</v>
      </c>
      <c r="AE35" s="281">
        <f>+'Ark1'!AH1069</f>
        <v>0</v>
      </c>
      <c r="AF35" s="54">
        <f>+'Ark1'!S1069</f>
        <v>0</v>
      </c>
      <c r="AG35" s="54">
        <f>+'Ark1'!T1069</f>
        <v>0</v>
      </c>
      <c r="AH35" s="161">
        <f>+'Ark1'!U1069</f>
        <v>0</v>
      </c>
      <c r="AI35" s="161">
        <f>+'Ark1'!W1069</f>
        <v>0</v>
      </c>
    </row>
    <row r="36" spans="23:35">
      <c r="W36" s="45"/>
      <c r="X36" s="52">
        <f>+'Ark1'!C1070</f>
        <v>2020</v>
      </c>
      <c r="Y36" s="52">
        <f>+'Ark1'!I1070</f>
        <v>24</v>
      </c>
      <c r="Z36" s="53" t="s">
        <v>82</v>
      </c>
      <c r="AA36" s="53" t="s">
        <v>115</v>
      </c>
      <c r="AB36" s="52">
        <f>+'Ark1'!Q1070</f>
        <v>0</v>
      </c>
      <c r="AC36" s="74">
        <f>+'Ark1'!R1070</f>
        <v>0</v>
      </c>
      <c r="AD36" s="281">
        <f>+'Ark1'!AG1070</f>
        <v>0</v>
      </c>
      <c r="AE36" s="281">
        <f>+'Ark1'!AH1070</f>
        <v>0</v>
      </c>
      <c r="AF36" s="54">
        <f>+'Ark1'!S1070</f>
        <v>0</v>
      </c>
      <c r="AG36" s="54">
        <f>+'Ark1'!T1070</f>
        <v>0</v>
      </c>
      <c r="AH36" s="161">
        <f>+'Ark1'!U1070</f>
        <v>0</v>
      </c>
      <c r="AI36" s="161">
        <f>+'Ark1'!W1070</f>
        <v>0</v>
      </c>
    </row>
    <row r="37" spans="23:35">
      <c r="W37" s="45"/>
      <c r="X37" s="52">
        <f>+'Ark1'!C1071</f>
        <v>2020</v>
      </c>
      <c r="Y37" s="52">
        <f>+'Ark1'!I1071</f>
        <v>49</v>
      </c>
      <c r="Z37" s="53" t="s">
        <v>82</v>
      </c>
      <c r="AA37" s="53" t="s">
        <v>116</v>
      </c>
      <c r="AB37" s="52">
        <f>+'Ark1'!Q1071</f>
        <v>0</v>
      </c>
      <c r="AC37" s="74">
        <f>+'Ark1'!R1071</f>
        <v>0</v>
      </c>
      <c r="AD37" s="281">
        <f>+'Ark1'!AG1071</f>
        <v>0</v>
      </c>
      <c r="AE37" s="281">
        <f>+'Ark1'!AH1071</f>
        <v>0</v>
      </c>
      <c r="AF37" s="54">
        <f>+'Ark1'!S1071</f>
        <v>0</v>
      </c>
      <c r="AG37" s="54">
        <f>+'Ark1'!T1071</f>
        <v>0</v>
      </c>
      <c r="AH37" s="161">
        <f>+'Ark1'!U1071</f>
        <v>0</v>
      </c>
      <c r="AI37" s="161">
        <f>+'Ark1'!W1071</f>
        <v>0</v>
      </c>
    </row>
    <row r="38" spans="23:35">
      <c r="W38" s="45"/>
      <c r="X38" s="52">
        <f>+'Ark1'!C1072</f>
        <v>2020</v>
      </c>
      <c r="Y38" s="52">
        <f>+'Ark1'!I1072</f>
        <v>80</v>
      </c>
      <c r="Z38" s="53" t="s">
        <v>7</v>
      </c>
      <c r="AA38" s="53" t="s">
        <v>6</v>
      </c>
      <c r="AB38" s="52">
        <f>+'Ark1'!Q1072</f>
        <v>0</v>
      </c>
      <c r="AC38" s="74">
        <f>+'Ark1'!R1072</f>
        <v>0</v>
      </c>
      <c r="AD38" s="281">
        <f>+'Ark1'!AG1072</f>
        <v>0</v>
      </c>
      <c r="AE38" s="281">
        <f>+'Ark1'!AH1072</f>
        <v>0</v>
      </c>
      <c r="AF38" s="54">
        <f>+'Ark1'!S1072</f>
        <v>0</v>
      </c>
      <c r="AG38" s="54">
        <f>+'Ark1'!T1072</f>
        <v>0</v>
      </c>
      <c r="AH38" s="161">
        <f>+'Ark1'!U1072</f>
        <v>0</v>
      </c>
      <c r="AI38" s="161">
        <f>+'Ark1'!W1072</f>
        <v>0</v>
      </c>
    </row>
    <row r="39" spans="23:35">
      <c r="W39" s="45"/>
      <c r="X39" s="52">
        <f>+'Ark1'!C1073</f>
        <v>2020</v>
      </c>
      <c r="Y39" s="52">
        <f>+'Ark1'!I1073</f>
        <v>81</v>
      </c>
      <c r="Z39" s="53" t="s">
        <v>7</v>
      </c>
      <c r="AA39" s="53" t="s">
        <v>3</v>
      </c>
      <c r="AB39" s="52">
        <f>+'Ark1'!Q1073</f>
        <v>0</v>
      </c>
      <c r="AC39" s="74">
        <f>+'Ark1'!R1073</f>
        <v>0</v>
      </c>
      <c r="AD39" s="281">
        <f>+'Ark1'!AG1073</f>
        <v>0</v>
      </c>
      <c r="AE39" s="281">
        <f>+'Ark1'!AH1073</f>
        <v>0</v>
      </c>
      <c r="AF39" s="54">
        <f>+'Ark1'!S1073</f>
        <v>0</v>
      </c>
      <c r="AG39" s="54">
        <f>+'Ark1'!T1073</f>
        <v>0</v>
      </c>
      <c r="AH39" s="161">
        <f>+'Ark1'!U1073</f>
        <v>0</v>
      </c>
      <c r="AI39" s="161">
        <f>+'Ark1'!W1073</f>
        <v>0</v>
      </c>
    </row>
    <row r="40" spans="23:35">
      <c r="W40" s="45"/>
      <c r="X40" s="52">
        <f>+'Ark1'!C1074</f>
        <v>2020</v>
      </c>
      <c r="Y40" s="52">
        <f>+'Ark1'!I1074</f>
        <v>83</v>
      </c>
      <c r="Z40" s="53" t="s">
        <v>7</v>
      </c>
      <c r="AA40" s="53" t="s">
        <v>443</v>
      </c>
      <c r="AB40" s="52">
        <f>+'Ark1'!Q1074</f>
        <v>0</v>
      </c>
      <c r="AC40" s="74">
        <f>+'Ark1'!R1074</f>
        <v>0</v>
      </c>
      <c r="AD40" s="281">
        <f>+'Ark1'!AG1074</f>
        <v>0</v>
      </c>
      <c r="AE40" s="281">
        <f>+'Ark1'!AH1074</f>
        <v>0</v>
      </c>
      <c r="AF40" s="54">
        <f>+'Ark1'!S1074</f>
        <v>0</v>
      </c>
      <c r="AG40" s="54">
        <f>+'Ark1'!T1074</f>
        <v>0</v>
      </c>
      <c r="AH40" s="161">
        <f>+'Ark1'!U1074</f>
        <v>0</v>
      </c>
      <c r="AI40" s="161">
        <f>+'Ark1'!W1074</f>
        <v>0</v>
      </c>
    </row>
    <row r="41" spans="23:35">
      <c r="W41" s="45"/>
      <c r="X41">
        <f>+'Ark1'!C1075</f>
        <v>2019</v>
      </c>
      <c r="Y41">
        <f>+'Ark1'!I1075</f>
        <v>6</v>
      </c>
      <c r="Z41" s="3" t="s">
        <v>82</v>
      </c>
      <c r="AA41" s="3" t="s">
        <v>442</v>
      </c>
      <c r="AB41">
        <f>+'Ark1'!Q1075</f>
        <v>0</v>
      </c>
      <c r="AC41" s="11">
        <f>+'Ark1'!R1075</f>
        <v>0</v>
      </c>
      <c r="AD41" s="209">
        <f>+'Ark1'!AG1075</f>
        <v>0</v>
      </c>
      <c r="AE41" s="209">
        <f>+'Ark1'!AH1075</f>
        <v>0</v>
      </c>
      <c r="AF41" s="1">
        <f>+'Ark1'!S1075</f>
        <v>0</v>
      </c>
      <c r="AG41" s="1">
        <f>+'Ark1'!T1075</f>
        <v>0</v>
      </c>
      <c r="AH41" s="93">
        <f>+'Ark1'!U1075</f>
        <v>0</v>
      </c>
      <c r="AI41" s="93">
        <f>+'Ark1'!W1075</f>
        <v>0</v>
      </c>
    </row>
    <row r="42" spans="23:35">
      <c r="W42" s="45"/>
      <c r="X42">
        <f>+'Ark1'!C1076</f>
        <v>2019</v>
      </c>
      <c r="Y42">
        <f>+'Ark1'!I1076</f>
        <v>24</v>
      </c>
      <c r="Z42" s="3" t="s">
        <v>82</v>
      </c>
      <c r="AA42" s="3" t="s">
        <v>115</v>
      </c>
      <c r="AB42">
        <f>+'Ark1'!Q1076</f>
        <v>0</v>
      </c>
      <c r="AC42" s="11">
        <f>+'Ark1'!R1076</f>
        <v>0</v>
      </c>
      <c r="AD42" s="209">
        <f>+'Ark1'!AG1076</f>
        <v>0</v>
      </c>
      <c r="AE42" s="209">
        <f>+'Ark1'!AH1076</f>
        <v>0</v>
      </c>
      <c r="AF42" s="1">
        <f>+'Ark1'!S1076</f>
        <v>0</v>
      </c>
      <c r="AG42" s="1">
        <f>+'Ark1'!T1076</f>
        <v>0</v>
      </c>
      <c r="AH42" s="93">
        <f>+'Ark1'!U1076</f>
        <v>0</v>
      </c>
      <c r="AI42" s="93">
        <f>+'Ark1'!W1076</f>
        <v>0</v>
      </c>
    </row>
    <row r="43" spans="23:35">
      <c r="W43" s="45"/>
      <c r="X43">
        <f>+'Ark1'!C1077</f>
        <v>2019</v>
      </c>
      <c r="Y43">
        <f>+'Ark1'!I1077</f>
        <v>49</v>
      </c>
      <c r="Z43" s="3" t="s">
        <v>82</v>
      </c>
      <c r="AA43" s="3" t="s">
        <v>116</v>
      </c>
      <c r="AB43">
        <f>+'Ark1'!Q1077</f>
        <v>0</v>
      </c>
      <c r="AC43" s="11">
        <f>+'Ark1'!R1077</f>
        <v>0</v>
      </c>
      <c r="AD43" s="209">
        <f>+'Ark1'!AG1077</f>
        <v>0</v>
      </c>
      <c r="AE43" s="209">
        <f>+'Ark1'!AH1077</f>
        <v>0</v>
      </c>
      <c r="AF43" s="1">
        <f>+'Ark1'!S1077</f>
        <v>0</v>
      </c>
      <c r="AG43" s="1">
        <f>+'Ark1'!T1077</f>
        <v>0</v>
      </c>
      <c r="AH43" s="93">
        <f>+'Ark1'!U1077</f>
        <v>0</v>
      </c>
      <c r="AI43" s="93">
        <f>+'Ark1'!W1077</f>
        <v>0</v>
      </c>
    </row>
    <row r="44" spans="23:35">
      <c r="W44" s="45"/>
      <c r="X44">
        <f>+'Ark1'!C1078</f>
        <v>2019</v>
      </c>
      <c r="Y44">
        <f>+'Ark1'!I1078</f>
        <v>80</v>
      </c>
      <c r="Z44" s="3" t="s">
        <v>7</v>
      </c>
      <c r="AA44" s="3" t="s">
        <v>6</v>
      </c>
      <c r="AB44">
        <f>+'Ark1'!Q1078</f>
        <v>0</v>
      </c>
      <c r="AC44" s="11">
        <f>+'Ark1'!R1078</f>
        <v>0</v>
      </c>
      <c r="AD44" s="209">
        <f>+'Ark1'!AG1078</f>
        <v>0</v>
      </c>
      <c r="AE44" s="209">
        <f>+'Ark1'!AH1078</f>
        <v>0</v>
      </c>
      <c r="AF44" s="1">
        <f>+'Ark1'!S1078</f>
        <v>0</v>
      </c>
      <c r="AG44" s="1">
        <f>+'Ark1'!T1078</f>
        <v>0</v>
      </c>
      <c r="AH44" s="93">
        <f>+'Ark1'!U1078</f>
        <v>0</v>
      </c>
      <c r="AI44" s="93">
        <f>+'Ark1'!W1078</f>
        <v>0</v>
      </c>
    </row>
    <row r="45" spans="23:35">
      <c r="W45" s="45"/>
      <c r="X45">
        <f>+'Ark1'!C1079</f>
        <v>2019</v>
      </c>
      <c r="Y45">
        <f>+'Ark1'!I1079</f>
        <v>81</v>
      </c>
      <c r="Z45" s="3" t="s">
        <v>7</v>
      </c>
      <c r="AA45" s="3" t="s">
        <v>3</v>
      </c>
      <c r="AB45">
        <f>+'Ark1'!Q1079</f>
        <v>0</v>
      </c>
      <c r="AC45" s="11">
        <f>+'Ark1'!R1079</f>
        <v>0</v>
      </c>
      <c r="AD45" s="209">
        <f>+'Ark1'!AG1079</f>
        <v>0</v>
      </c>
      <c r="AE45" s="209">
        <f>+'Ark1'!AH1079</f>
        <v>0</v>
      </c>
      <c r="AF45" s="1">
        <f>+'Ark1'!S1079</f>
        <v>0</v>
      </c>
      <c r="AG45" s="1">
        <f>+'Ark1'!T1079</f>
        <v>0</v>
      </c>
      <c r="AH45" s="93">
        <f>+'Ark1'!U1079</f>
        <v>0</v>
      </c>
      <c r="AI45" s="93">
        <f>+'Ark1'!W1079</f>
        <v>0</v>
      </c>
    </row>
    <row r="46" spans="23:35">
      <c r="W46" s="45"/>
      <c r="X46">
        <f>+'Ark1'!C1080</f>
        <v>2019</v>
      </c>
      <c r="Y46">
        <f>+'Ark1'!I1080</f>
        <v>83</v>
      </c>
      <c r="Z46" s="3" t="s">
        <v>7</v>
      </c>
      <c r="AA46" s="3" t="s">
        <v>443</v>
      </c>
      <c r="AB46">
        <f>+'Ark1'!Q1080</f>
        <v>0</v>
      </c>
      <c r="AC46" s="11">
        <f>+'Ark1'!R1080</f>
        <v>0</v>
      </c>
      <c r="AD46" s="209">
        <f>+'Ark1'!AG1080</f>
        <v>0</v>
      </c>
      <c r="AE46" s="209">
        <f>+'Ark1'!AH1080</f>
        <v>0</v>
      </c>
      <c r="AF46" s="1">
        <f>+'Ark1'!S1080</f>
        <v>0</v>
      </c>
      <c r="AG46" s="1">
        <f>+'Ark1'!T1080</f>
        <v>0</v>
      </c>
      <c r="AH46" s="93">
        <f>+'Ark1'!U1080</f>
        <v>0</v>
      </c>
      <c r="AI46" s="93">
        <f>+'Ark1'!W1080</f>
        <v>0</v>
      </c>
    </row>
    <row r="47" spans="23:35">
      <c r="W47" s="45"/>
      <c r="X47" s="52">
        <f>+'Ark1'!C1081</f>
        <v>2018</v>
      </c>
      <c r="Y47" s="52">
        <f>+'Ark1'!I1081</f>
        <v>6</v>
      </c>
      <c r="Z47" s="53" t="s">
        <v>82</v>
      </c>
      <c r="AA47" s="53" t="s">
        <v>442</v>
      </c>
      <c r="AB47" s="52">
        <f>+'Ark1'!Q1081</f>
        <v>0</v>
      </c>
      <c r="AC47" s="74">
        <f>+'Ark1'!R1081</f>
        <v>0</v>
      </c>
      <c r="AD47" s="281">
        <f>+'Ark1'!AG1081</f>
        <v>0</v>
      </c>
      <c r="AE47" s="281">
        <f>+'Ark1'!AH1081</f>
        <v>0</v>
      </c>
      <c r="AF47" s="54">
        <f>+'Ark1'!S1081</f>
        <v>0</v>
      </c>
      <c r="AG47" s="54">
        <f>+'Ark1'!T1081</f>
        <v>0</v>
      </c>
      <c r="AH47" s="161">
        <f>+'Ark1'!U1081</f>
        <v>0</v>
      </c>
      <c r="AI47" s="161">
        <f>+'Ark1'!W1081</f>
        <v>0</v>
      </c>
    </row>
    <row r="48" spans="23:35">
      <c r="W48" s="45"/>
      <c r="X48" s="52">
        <f>+'Ark1'!C1082</f>
        <v>2018</v>
      </c>
      <c r="Y48" s="52">
        <f>+'Ark1'!I1082</f>
        <v>24</v>
      </c>
      <c r="Z48" s="53" t="s">
        <v>82</v>
      </c>
      <c r="AA48" s="53" t="s">
        <v>115</v>
      </c>
      <c r="AB48" s="52">
        <f>+'Ark1'!Q1082</f>
        <v>0</v>
      </c>
      <c r="AC48" s="74">
        <f>+'Ark1'!R1082</f>
        <v>0</v>
      </c>
      <c r="AD48" s="281">
        <f>+'Ark1'!AG1082</f>
        <v>0</v>
      </c>
      <c r="AE48" s="281">
        <f>+'Ark1'!AH1082</f>
        <v>0</v>
      </c>
      <c r="AF48" s="54">
        <f>+'Ark1'!S1082</f>
        <v>0</v>
      </c>
      <c r="AG48" s="54">
        <f>+'Ark1'!T1082</f>
        <v>0</v>
      </c>
      <c r="AH48" s="161">
        <f>+'Ark1'!U1082</f>
        <v>0</v>
      </c>
      <c r="AI48" s="161">
        <f>+'Ark1'!W1082</f>
        <v>0</v>
      </c>
    </row>
    <row r="49" spans="23:35">
      <c r="W49" s="45"/>
      <c r="X49" s="52">
        <f>+'Ark1'!C1083</f>
        <v>2018</v>
      </c>
      <c r="Y49" s="52">
        <f>+'Ark1'!I1083</f>
        <v>49</v>
      </c>
      <c r="Z49" s="53" t="s">
        <v>82</v>
      </c>
      <c r="AA49" s="53" t="s">
        <v>116</v>
      </c>
      <c r="AB49" s="52">
        <f>+'Ark1'!Q1083</f>
        <v>0</v>
      </c>
      <c r="AC49" s="74">
        <f>+'Ark1'!R1083</f>
        <v>0</v>
      </c>
      <c r="AD49" s="281">
        <f>+'Ark1'!AG1083</f>
        <v>0</v>
      </c>
      <c r="AE49" s="281">
        <f>+'Ark1'!AH1083</f>
        <v>0</v>
      </c>
      <c r="AF49" s="54">
        <f>+'Ark1'!S1083</f>
        <v>0</v>
      </c>
      <c r="AG49" s="54">
        <f>+'Ark1'!T1083</f>
        <v>0</v>
      </c>
      <c r="AH49" s="161">
        <f>+'Ark1'!U1083</f>
        <v>0</v>
      </c>
      <c r="AI49" s="161">
        <f>+'Ark1'!W1083</f>
        <v>0</v>
      </c>
    </row>
    <row r="50" spans="23:35">
      <c r="W50" s="45"/>
      <c r="X50" s="52">
        <f>+'Ark1'!C1084</f>
        <v>2018</v>
      </c>
      <c r="Y50" s="52">
        <f>+'Ark1'!I1084</f>
        <v>80</v>
      </c>
      <c r="Z50" s="53" t="s">
        <v>7</v>
      </c>
      <c r="AA50" s="53" t="s">
        <v>6</v>
      </c>
      <c r="AB50" s="52">
        <f>+'Ark1'!Q1084</f>
        <v>0</v>
      </c>
      <c r="AC50" s="74">
        <f>+'Ark1'!R1084</f>
        <v>0</v>
      </c>
      <c r="AD50" s="281">
        <f>+'Ark1'!AG1084</f>
        <v>0</v>
      </c>
      <c r="AE50" s="281">
        <f>+'Ark1'!AH1084</f>
        <v>0</v>
      </c>
      <c r="AF50" s="54">
        <f>+'Ark1'!S1084</f>
        <v>0</v>
      </c>
      <c r="AG50" s="54">
        <f>+'Ark1'!T1084</f>
        <v>0</v>
      </c>
      <c r="AH50" s="161">
        <f>+'Ark1'!U1084</f>
        <v>0</v>
      </c>
      <c r="AI50" s="161">
        <f>+'Ark1'!W1084</f>
        <v>0</v>
      </c>
    </row>
    <row r="51" spans="23:35">
      <c r="W51" s="45"/>
      <c r="X51" s="52">
        <f>+'Ark1'!C1085</f>
        <v>2018</v>
      </c>
      <c r="Y51" s="52">
        <f>+'Ark1'!I1085</f>
        <v>81</v>
      </c>
      <c r="Z51" s="53" t="s">
        <v>7</v>
      </c>
      <c r="AA51" s="53" t="s">
        <v>3</v>
      </c>
      <c r="AB51" s="52">
        <f>+'Ark1'!Q1085</f>
        <v>0</v>
      </c>
      <c r="AC51" s="74">
        <f>+'Ark1'!R1085</f>
        <v>0</v>
      </c>
      <c r="AD51" s="281">
        <f>+'Ark1'!AG1085</f>
        <v>0</v>
      </c>
      <c r="AE51" s="281">
        <f>+'Ark1'!AH1085</f>
        <v>0</v>
      </c>
      <c r="AF51" s="54">
        <f>+'Ark1'!S1085</f>
        <v>0</v>
      </c>
      <c r="AG51" s="54">
        <f>+'Ark1'!T1085</f>
        <v>0</v>
      </c>
      <c r="AH51" s="161">
        <f>+'Ark1'!U1085</f>
        <v>0</v>
      </c>
      <c r="AI51" s="161">
        <f>+'Ark1'!W1085</f>
        <v>0</v>
      </c>
    </row>
    <row r="52" spans="23:35">
      <c r="W52" s="45"/>
      <c r="X52" s="52">
        <f>+'Ark1'!C1086</f>
        <v>2018</v>
      </c>
      <c r="Y52" s="52">
        <f>+'Ark1'!I1086</f>
        <v>83</v>
      </c>
      <c r="Z52" s="53" t="s">
        <v>7</v>
      </c>
      <c r="AA52" s="53" t="s">
        <v>443</v>
      </c>
      <c r="AB52" s="52">
        <f>+'Ark1'!Q1086</f>
        <v>0</v>
      </c>
      <c r="AC52" s="74">
        <f>+'Ark1'!R1086</f>
        <v>0</v>
      </c>
      <c r="AD52" s="281">
        <f>+'Ark1'!AG1086</f>
        <v>0</v>
      </c>
      <c r="AE52" s="281">
        <f>+'Ark1'!AH1086</f>
        <v>0</v>
      </c>
      <c r="AF52" s="54">
        <f>+'Ark1'!S1086</f>
        <v>0</v>
      </c>
      <c r="AG52" s="54">
        <f>+'Ark1'!T1086</f>
        <v>0</v>
      </c>
      <c r="AH52" s="161">
        <f>+'Ark1'!U1086</f>
        <v>0</v>
      </c>
      <c r="AI52" s="161">
        <f>+'Ark1'!W1086</f>
        <v>0</v>
      </c>
    </row>
    <row r="53" spans="23:35">
      <c r="W53" s="45"/>
      <c r="X53">
        <f>+'Ark1'!C1087</f>
        <v>2017</v>
      </c>
      <c r="Y53">
        <f>+'Ark1'!I1087</f>
        <v>6</v>
      </c>
      <c r="Z53" s="3" t="s">
        <v>82</v>
      </c>
      <c r="AA53" s="3" t="s">
        <v>442</v>
      </c>
      <c r="AB53">
        <f>+'Ark1'!Q1087</f>
        <v>0</v>
      </c>
      <c r="AC53" s="11">
        <f>+'Ark1'!R1087</f>
        <v>0</v>
      </c>
      <c r="AD53" s="209">
        <f>+'Ark1'!AG1087</f>
        <v>0</v>
      </c>
      <c r="AE53" s="209">
        <f>+'Ark1'!AH1087</f>
        <v>0</v>
      </c>
      <c r="AF53" s="1">
        <f>+'Ark1'!S1087</f>
        <v>0</v>
      </c>
      <c r="AG53" s="1">
        <f>+'Ark1'!T1087</f>
        <v>0</v>
      </c>
      <c r="AH53" s="93">
        <f>+'Ark1'!U1087</f>
        <v>0</v>
      </c>
      <c r="AI53" s="93">
        <f>+'Ark1'!W1087</f>
        <v>0</v>
      </c>
    </row>
    <row r="54" spans="23:35">
      <c r="W54" s="45"/>
      <c r="X54">
        <f>+'Ark1'!C1088</f>
        <v>2017</v>
      </c>
      <c r="Y54">
        <f>+'Ark1'!I1088</f>
        <v>24</v>
      </c>
      <c r="Z54" s="3" t="s">
        <v>82</v>
      </c>
      <c r="AA54" s="3" t="s">
        <v>115</v>
      </c>
      <c r="AB54">
        <f>+'Ark1'!Q1088</f>
        <v>0</v>
      </c>
      <c r="AC54" s="11">
        <f>+'Ark1'!R1088</f>
        <v>0</v>
      </c>
      <c r="AD54" s="209">
        <f>+'Ark1'!AG1088</f>
        <v>0</v>
      </c>
      <c r="AE54" s="209">
        <f>+'Ark1'!AH1088</f>
        <v>0</v>
      </c>
      <c r="AF54" s="1">
        <f>+'Ark1'!S1088</f>
        <v>0</v>
      </c>
      <c r="AG54" s="1">
        <f>+'Ark1'!T1088</f>
        <v>0</v>
      </c>
      <c r="AH54" s="93">
        <f>+'Ark1'!U1088</f>
        <v>0</v>
      </c>
      <c r="AI54" s="93">
        <f>+'Ark1'!W1088</f>
        <v>0</v>
      </c>
    </row>
    <row r="55" spans="23:35">
      <c r="W55" s="45"/>
      <c r="X55">
        <f>+'Ark1'!C1089</f>
        <v>2017</v>
      </c>
      <c r="Y55">
        <f>+'Ark1'!I1089</f>
        <v>49</v>
      </c>
      <c r="Z55" s="3" t="s">
        <v>82</v>
      </c>
      <c r="AA55" s="3" t="s">
        <v>116</v>
      </c>
      <c r="AB55">
        <f>+'Ark1'!Q1089</f>
        <v>0</v>
      </c>
      <c r="AC55" s="11">
        <f>+'Ark1'!R1089</f>
        <v>0</v>
      </c>
      <c r="AD55" s="209">
        <f>+'Ark1'!AG1089</f>
        <v>0</v>
      </c>
      <c r="AE55" s="209">
        <f>+'Ark1'!AH1089</f>
        <v>0</v>
      </c>
      <c r="AF55" s="1">
        <f>+'Ark1'!S1089</f>
        <v>0</v>
      </c>
      <c r="AG55" s="1">
        <f>+'Ark1'!T1089</f>
        <v>0</v>
      </c>
      <c r="AH55" s="93">
        <f>+'Ark1'!U1089</f>
        <v>0</v>
      </c>
      <c r="AI55" s="93">
        <f>+'Ark1'!W1089</f>
        <v>0</v>
      </c>
    </row>
    <row r="56" spans="23:35">
      <c r="W56" s="45"/>
      <c r="X56">
        <f>+'Ark1'!C1090</f>
        <v>2017</v>
      </c>
      <c r="Y56">
        <f>+'Ark1'!I1090</f>
        <v>80</v>
      </c>
      <c r="Z56" s="3" t="s">
        <v>7</v>
      </c>
      <c r="AA56" s="3" t="s">
        <v>6</v>
      </c>
      <c r="AB56">
        <f>+'Ark1'!Q1090</f>
        <v>0</v>
      </c>
      <c r="AC56" s="11">
        <f>+'Ark1'!R1090</f>
        <v>0</v>
      </c>
      <c r="AD56" s="209">
        <f>+'Ark1'!AG1090</f>
        <v>0</v>
      </c>
      <c r="AE56" s="209">
        <f>+'Ark1'!AH1090</f>
        <v>0</v>
      </c>
      <c r="AF56" s="1">
        <f>+'Ark1'!S1090</f>
        <v>0</v>
      </c>
      <c r="AG56" s="1">
        <f>+'Ark1'!T1090</f>
        <v>0</v>
      </c>
      <c r="AH56" s="93">
        <f>+'Ark1'!U1090</f>
        <v>0</v>
      </c>
      <c r="AI56" s="93">
        <f>+'Ark1'!W1090</f>
        <v>0</v>
      </c>
    </row>
    <row r="57" spans="23:35">
      <c r="W57" s="45"/>
      <c r="X57">
        <f>+'Ark1'!C1091</f>
        <v>2017</v>
      </c>
      <c r="Y57">
        <f>+'Ark1'!I1091</f>
        <v>81</v>
      </c>
      <c r="Z57" s="3" t="s">
        <v>7</v>
      </c>
      <c r="AA57" s="3" t="s">
        <v>3</v>
      </c>
      <c r="AB57">
        <f>+'Ark1'!Q1091</f>
        <v>0</v>
      </c>
      <c r="AC57" s="11">
        <f>+'Ark1'!R1091</f>
        <v>0</v>
      </c>
      <c r="AD57" s="209">
        <f>+'Ark1'!AG1091</f>
        <v>0</v>
      </c>
      <c r="AE57" s="209">
        <f>+'Ark1'!AH1091</f>
        <v>0</v>
      </c>
      <c r="AF57" s="1">
        <f>+'Ark1'!S1091</f>
        <v>0</v>
      </c>
      <c r="AG57" s="1">
        <f>+'Ark1'!T1091</f>
        <v>0</v>
      </c>
      <c r="AH57" s="93">
        <f>+'Ark1'!U1091</f>
        <v>0</v>
      </c>
      <c r="AI57" s="93">
        <f>+'Ark1'!W1091</f>
        <v>0</v>
      </c>
    </row>
    <row r="58" spans="23:35">
      <c r="W58" s="45"/>
      <c r="X58">
        <f>+'Ark1'!C1092</f>
        <v>2017</v>
      </c>
      <c r="Y58">
        <f>+'Ark1'!I1092</f>
        <v>83</v>
      </c>
      <c r="Z58" s="3" t="s">
        <v>7</v>
      </c>
      <c r="AA58" s="3" t="s">
        <v>443</v>
      </c>
      <c r="AB58">
        <f>+'Ark1'!Q1092</f>
        <v>0</v>
      </c>
      <c r="AC58" s="11">
        <f>+'Ark1'!R1092</f>
        <v>0</v>
      </c>
      <c r="AD58" s="209">
        <f>+'Ark1'!AG1092</f>
        <v>0</v>
      </c>
      <c r="AE58" s="209">
        <f>+'Ark1'!AH1092</f>
        <v>0</v>
      </c>
      <c r="AF58" s="1">
        <f>+'Ark1'!S1092</f>
        <v>0</v>
      </c>
      <c r="AG58" s="1">
        <f>+'Ark1'!T1092</f>
        <v>0</v>
      </c>
      <c r="AH58" s="93">
        <f>+'Ark1'!U1092</f>
        <v>0</v>
      </c>
      <c r="AI58" s="93">
        <f>+'Ark1'!W1092</f>
        <v>0</v>
      </c>
    </row>
    <row r="59" spans="23:35">
      <c r="W59" s="45"/>
      <c r="X59" s="52">
        <f>+'Ark1'!C1093</f>
        <v>2016</v>
      </c>
      <c r="Y59" s="52">
        <f>+'Ark1'!I1093</f>
        <v>6</v>
      </c>
      <c r="Z59" s="53" t="s">
        <v>82</v>
      </c>
      <c r="AA59" s="53" t="s">
        <v>442</v>
      </c>
      <c r="AB59" s="52">
        <f>+'Ark1'!Q1093</f>
        <v>0</v>
      </c>
      <c r="AC59" s="74">
        <f>+'Ark1'!R1093</f>
        <v>0</v>
      </c>
      <c r="AD59" s="281">
        <f>+'Ark1'!AG1093</f>
        <v>0</v>
      </c>
      <c r="AE59" s="281">
        <f>+'Ark1'!AH1093</f>
        <v>0</v>
      </c>
      <c r="AF59" s="54">
        <f>+'Ark1'!S1093</f>
        <v>0</v>
      </c>
      <c r="AG59" s="54">
        <f>+'Ark1'!T1093</f>
        <v>0</v>
      </c>
      <c r="AH59" s="161">
        <f>+'Ark1'!U1093</f>
        <v>0</v>
      </c>
      <c r="AI59" s="161">
        <f>+'Ark1'!W1093</f>
        <v>0</v>
      </c>
    </row>
    <row r="60" spans="23:35">
      <c r="W60" s="45"/>
      <c r="X60" s="52">
        <f>+'Ark1'!C1094</f>
        <v>2016</v>
      </c>
      <c r="Y60" s="52">
        <f>+'Ark1'!I1094</f>
        <v>24</v>
      </c>
      <c r="Z60" s="53" t="s">
        <v>82</v>
      </c>
      <c r="AA60" s="53" t="s">
        <v>115</v>
      </c>
      <c r="AB60" s="52">
        <f>+'Ark1'!Q1094</f>
        <v>0</v>
      </c>
      <c r="AC60" s="74">
        <f>+'Ark1'!R1094</f>
        <v>0</v>
      </c>
      <c r="AD60" s="281">
        <f>+'Ark1'!AG1094</f>
        <v>0</v>
      </c>
      <c r="AE60" s="281">
        <f>+'Ark1'!AH1094</f>
        <v>0</v>
      </c>
      <c r="AF60" s="54">
        <f>+'Ark1'!S1094</f>
        <v>0</v>
      </c>
      <c r="AG60" s="54">
        <f>+'Ark1'!T1094</f>
        <v>0</v>
      </c>
      <c r="AH60" s="161">
        <f>+'Ark1'!U1094</f>
        <v>0</v>
      </c>
      <c r="AI60" s="161">
        <f>+'Ark1'!W1094</f>
        <v>0</v>
      </c>
    </row>
    <row r="61" spans="23:35">
      <c r="W61" s="45"/>
      <c r="X61" s="52">
        <f>+'Ark1'!C1095</f>
        <v>2016</v>
      </c>
      <c r="Y61" s="52">
        <f>+'Ark1'!I1095</f>
        <v>49</v>
      </c>
      <c r="Z61" s="53" t="s">
        <v>82</v>
      </c>
      <c r="AA61" s="53" t="s">
        <v>116</v>
      </c>
      <c r="AB61" s="52">
        <f>+'Ark1'!Q1095</f>
        <v>0</v>
      </c>
      <c r="AC61" s="74">
        <f>+'Ark1'!R1095</f>
        <v>0</v>
      </c>
      <c r="AD61" s="281">
        <f>+'Ark1'!AG1095</f>
        <v>0</v>
      </c>
      <c r="AE61" s="281">
        <f>+'Ark1'!AH1095</f>
        <v>0</v>
      </c>
      <c r="AF61" s="54">
        <f>+'Ark1'!S1095</f>
        <v>0</v>
      </c>
      <c r="AG61" s="54">
        <f>+'Ark1'!T1095</f>
        <v>0</v>
      </c>
      <c r="AH61" s="161">
        <f>+'Ark1'!U1095</f>
        <v>0</v>
      </c>
      <c r="AI61" s="161">
        <f>+'Ark1'!W1095</f>
        <v>0</v>
      </c>
    </row>
    <row r="62" spans="23:35">
      <c r="W62" s="45"/>
      <c r="X62" s="52">
        <f>+'Ark1'!C1096</f>
        <v>2016</v>
      </c>
      <c r="Y62" s="52">
        <f>+'Ark1'!I1096</f>
        <v>80</v>
      </c>
      <c r="Z62" s="53" t="s">
        <v>7</v>
      </c>
      <c r="AA62" s="53" t="s">
        <v>6</v>
      </c>
      <c r="AB62" s="52">
        <f>+'Ark1'!Q1096</f>
        <v>0</v>
      </c>
      <c r="AC62" s="74">
        <f>+'Ark1'!R1096</f>
        <v>0</v>
      </c>
      <c r="AD62" s="281">
        <f>+'Ark1'!AG1096</f>
        <v>0</v>
      </c>
      <c r="AE62" s="281">
        <f>+'Ark1'!AH1096</f>
        <v>0</v>
      </c>
      <c r="AF62" s="54">
        <f>+'Ark1'!S1096</f>
        <v>0</v>
      </c>
      <c r="AG62" s="54">
        <f>+'Ark1'!T1096</f>
        <v>0</v>
      </c>
      <c r="AH62" s="161">
        <f>+'Ark1'!U1096</f>
        <v>0</v>
      </c>
      <c r="AI62" s="161">
        <f>+'Ark1'!W1096</f>
        <v>0</v>
      </c>
    </row>
    <row r="63" spans="23:35">
      <c r="W63" s="45"/>
      <c r="X63" s="52">
        <f>+'Ark1'!C1097</f>
        <v>2016</v>
      </c>
      <c r="Y63" s="52">
        <f>+'Ark1'!I1097</f>
        <v>81</v>
      </c>
      <c r="Z63" s="53" t="s">
        <v>7</v>
      </c>
      <c r="AA63" s="53" t="s">
        <v>3</v>
      </c>
      <c r="AB63" s="52">
        <f>+'Ark1'!Q1097</f>
        <v>0</v>
      </c>
      <c r="AC63" s="74">
        <f>+'Ark1'!R1097</f>
        <v>0</v>
      </c>
      <c r="AD63" s="281">
        <f>+'Ark1'!AG1097</f>
        <v>0</v>
      </c>
      <c r="AE63" s="281">
        <f>+'Ark1'!AH1097</f>
        <v>0</v>
      </c>
      <c r="AF63" s="54">
        <f>+'Ark1'!S1097</f>
        <v>0</v>
      </c>
      <c r="AG63" s="54">
        <f>+'Ark1'!T1097</f>
        <v>0</v>
      </c>
      <c r="AH63" s="161">
        <f>+'Ark1'!U1097</f>
        <v>0</v>
      </c>
      <c r="AI63" s="161">
        <f>+'Ark1'!W1097</f>
        <v>0</v>
      </c>
    </row>
    <row r="64" spans="23:35">
      <c r="W64" s="45"/>
      <c r="X64" s="52">
        <f>+'Ark1'!C1098</f>
        <v>2016</v>
      </c>
      <c r="Y64" s="52">
        <f>+'Ark1'!I1098</f>
        <v>83</v>
      </c>
      <c r="Z64" s="53" t="s">
        <v>7</v>
      </c>
      <c r="AA64" s="53" t="s">
        <v>443</v>
      </c>
      <c r="AB64" s="52">
        <f>+'Ark1'!Q1098</f>
        <v>0</v>
      </c>
      <c r="AC64" s="74">
        <f>+'Ark1'!R1098</f>
        <v>0</v>
      </c>
      <c r="AD64" s="281">
        <f>+'Ark1'!AG1098</f>
        <v>0</v>
      </c>
      <c r="AE64" s="281">
        <f>+'Ark1'!AH1098</f>
        <v>0</v>
      </c>
      <c r="AF64" s="54">
        <f>+'Ark1'!S1098</f>
        <v>0</v>
      </c>
      <c r="AG64" s="54">
        <f>+'Ark1'!T1098</f>
        <v>0</v>
      </c>
      <c r="AH64" s="161">
        <f>+'Ark1'!U1098</f>
        <v>0</v>
      </c>
      <c r="AI64" s="161">
        <f>+'Ark1'!W1098</f>
        <v>0</v>
      </c>
    </row>
    <row r="65" spans="23:35">
      <c r="W65" s="45"/>
      <c r="X65">
        <f>+'Ark1'!C1099</f>
        <v>2015</v>
      </c>
      <c r="Y65">
        <f>+'Ark1'!I1099</f>
        <v>6</v>
      </c>
      <c r="Z65" s="3" t="s">
        <v>82</v>
      </c>
      <c r="AA65" s="3" t="s">
        <v>442</v>
      </c>
      <c r="AB65">
        <f>+'Ark1'!Q1099</f>
        <v>0</v>
      </c>
      <c r="AC65" s="11">
        <f>+'Ark1'!R1099</f>
        <v>0</v>
      </c>
      <c r="AD65" s="209">
        <f>+'Ark1'!AG1099</f>
        <v>0</v>
      </c>
      <c r="AE65" s="209">
        <f>+'Ark1'!AH1099</f>
        <v>0</v>
      </c>
      <c r="AF65" s="1">
        <f>+'Ark1'!S1099</f>
        <v>0</v>
      </c>
      <c r="AG65" s="1">
        <f>+'Ark1'!T1099</f>
        <v>0</v>
      </c>
      <c r="AH65" s="93">
        <f>+'Ark1'!U1099</f>
        <v>0</v>
      </c>
      <c r="AI65" s="93">
        <f>+'Ark1'!W1099</f>
        <v>0</v>
      </c>
    </row>
    <row r="66" spans="23:35">
      <c r="W66" s="45"/>
      <c r="X66">
        <f>+'Ark1'!C1100</f>
        <v>2015</v>
      </c>
      <c r="Y66">
        <f>+'Ark1'!I1100</f>
        <v>24</v>
      </c>
      <c r="Z66" s="3" t="s">
        <v>82</v>
      </c>
      <c r="AA66" s="3" t="s">
        <v>115</v>
      </c>
      <c r="AB66">
        <f>+'Ark1'!Q1100</f>
        <v>0</v>
      </c>
      <c r="AC66" s="11">
        <f>+'Ark1'!R1100</f>
        <v>0</v>
      </c>
      <c r="AD66" s="209">
        <f>+'Ark1'!AG1100</f>
        <v>0</v>
      </c>
      <c r="AE66" s="209">
        <f>+'Ark1'!AH1100</f>
        <v>0</v>
      </c>
      <c r="AF66" s="1">
        <f>+'Ark1'!S1100</f>
        <v>0</v>
      </c>
      <c r="AG66" s="1">
        <f>+'Ark1'!T1100</f>
        <v>0</v>
      </c>
      <c r="AH66" s="93">
        <f>+'Ark1'!U1100</f>
        <v>0</v>
      </c>
      <c r="AI66" s="93">
        <f>+'Ark1'!W1100</f>
        <v>0</v>
      </c>
    </row>
    <row r="67" spans="23:35">
      <c r="W67" s="45"/>
      <c r="X67">
        <f>+'Ark1'!C1101</f>
        <v>2015</v>
      </c>
      <c r="Y67">
        <f>+'Ark1'!I1101</f>
        <v>49</v>
      </c>
      <c r="Z67" s="3" t="s">
        <v>82</v>
      </c>
      <c r="AA67" s="3" t="s">
        <v>116</v>
      </c>
      <c r="AB67">
        <f>+'Ark1'!Q1101</f>
        <v>0</v>
      </c>
      <c r="AC67" s="11">
        <f>+'Ark1'!R1101</f>
        <v>0</v>
      </c>
      <c r="AD67" s="209">
        <f>+'Ark1'!AG1101</f>
        <v>0</v>
      </c>
      <c r="AE67" s="209">
        <f>+'Ark1'!AH1101</f>
        <v>0</v>
      </c>
      <c r="AF67" s="1">
        <f>+'Ark1'!S1101</f>
        <v>0</v>
      </c>
      <c r="AG67" s="1">
        <f>+'Ark1'!T1101</f>
        <v>0</v>
      </c>
      <c r="AH67" s="93">
        <f>+'Ark1'!U1101</f>
        <v>0</v>
      </c>
      <c r="AI67" s="93">
        <f>+'Ark1'!W1101</f>
        <v>0</v>
      </c>
    </row>
    <row r="68" spans="23:35">
      <c r="W68" s="45"/>
      <c r="X68">
        <f>+'Ark1'!C1102</f>
        <v>2015</v>
      </c>
      <c r="Y68">
        <f>+'Ark1'!I1102</f>
        <v>80</v>
      </c>
      <c r="Z68" s="3" t="s">
        <v>7</v>
      </c>
      <c r="AA68" s="3" t="s">
        <v>6</v>
      </c>
      <c r="AB68">
        <f>+'Ark1'!Q1102</f>
        <v>0</v>
      </c>
      <c r="AC68" s="11">
        <f>+'Ark1'!R1102</f>
        <v>0</v>
      </c>
      <c r="AD68" s="209">
        <f>+'Ark1'!AG1102</f>
        <v>0</v>
      </c>
      <c r="AE68" s="209">
        <f>+'Ark1'!AH1102</f>
        <v>0</v>
      </c>
      <c r="AF68" s="1">
        <f>+'Ark1'!S1102</f>
        <v>0</v>
      </c>
      <c r="AG68" s="1">
        <f>+'Ark1'!T1102</f>
        <v>0</v>
      </c>
      <c r="AH68" s="93">
        <f>+'Ark1'!U1102</f>
        <v>0</v>
      </c>
      <c r="AI68" s="93">
        <f>+'Ark1'!W1102</f>
        <v>0</v>
      </c>
    </row>
    <row r="69" spans="23:35">
      <c r="W69" s="45"/>
      <c r="X69">
        <f>+'Ark1'!C1103</f>
        <v>2015</v>
      </c>
      <c r="Y69">
        <f>+'Ark1'!I1103</f>
        <v>81</v>
      </c>
      <c r="Z69" s="3" t="s">
        <v>7</v>
      </c>
      <c r="AA69" s="3" t="s">
        <v>3</v>
      </c>
      <c r="AB69">
        <f>+'Ark1'!Q1103</f>
        <v>0</v>
      </c>
      <c r="AC69" s="11">
        <f>+'Ark1'!R1103</f>
        <v>0</v>
      </c>
      <c r="AD69" s="209">
        <f>+'Ark1'!AG1103</f>
        <v>0</v>
      </c>
      <c r="AE69" s="209">
        <f>+'Ark1'!AH1103</f>
        <v>0</v>
      </c>
      <c r="AF69" s="1">
        <f>+'Ark1'!S1103</f>
        <v>0</v>
      </c>
      <c r="AG69" s="1">
        <f>+'Ark1'!T1103</f>
        <v>0</v>
      </c>
      <c r="AH69" s="93">
        <f>+'Ark1'!U1103</f>
        <v>0</v>
      </c>
      <c r="AI69" s="93">
        <f>+'Ark1'!W1103</f>
        <v>0</v>
      </c>
    </row>
    <row r="70" spans="23:35">
      <c r="W70" s="45"/>
      <c r="X70">
        <f>+'Ark1'!C1104</f>
        <v>2015</v>
      </c>
      <c r="Y70">
        <f>+'Ark1'!I1104</f>
        <v>83</v>
      </c>
      <c r="Z70" s="3" t="s">
        <v>7</v>
      </c>
      <c r="AA70" s="3" t="s">
        <v>443</v>
      </c>
      <c r="AB70">
        <f>+'Ark1'!Q1104</f>
        <v>0</v>
      </c>
      <c r="AC70" s="11">
        <f>+'Ark1'!R1104</f>
        <v>0</v>
      </c>
      <c r="AD70" s="209">
        <f>+'Ark1'!AG1104</f>
        <v>0</v>
      </c>
      <c r="AE70" s="209">
        <f>+'Ark1'!AH1104</f>
        <v>0</v>
      </c>
      <c r="AF70" s="1">
        <f>+'Ark1'!S1104</f>
        <v>0</v>
      </c>
      <c r="AG70" s="1">
        <f>+'Ark1'!T1104</f>
        <v>0</v>
      </c>
      <c r="AH70" s="93">
        <f>+'Ark1'!U1104</f>
        <v>0</v>
      </c>
      <c r="AI70" s="93">
        <f>+'Ark1'!W1104</f>
        <v>0</v>
      </c>
    </row>
    <row r="71" spans="23:35">
      <c r="W71" s="45"/>
      <c r="X71" s="52">
        <f>+'Ark1'!C1105</f>
        <v>2014</v>
      </c>
      <c r="Y71" s="52">
        <f>+'Ark1'!I1105</f>
        <v>6</v>
      </c>
      <c r="Z71" s="53" t="s">
        <v>82</v>
      </c>
      <c r="AA71" s="53" t="s">
        <v>442</v>
      </c>
      <c r="AB71" s="52">
        <f>+'Ark1'!Q1105</f>
        <v>0</v>
      </c>
      <c r="AC71" s="74">
        <f>+'Ark1'!R1105</f>
        <v>0</v>
      </c>
      <c r="AD71" s="281">
        <f>+'Ark1'!AG1105</f>
        <v>0</v>
      </c>
      <c r="AE71" s="281">
        <f>+'Ark1'!AH1105</f>
        <v>0</v>
      </c>
      <c r="AF71" s="54">
        <f>+'Ark1'!S1105</f>
        <v>0</v>
      </c>
      <c r="AG71" s="54">
        <f>+'Ark1'!T1105</f>
        <v>0</v>
      </c>
      <c r="AH71" s="161">
        <f>+'Ark1'!U1105</f>
        <v>0</v>
      </c>
      <c r="AI71" s="161">
        <f>+'Ark1'!W1105</f>
        <v>0</v>
      </c>
    </row>
    <row r="72" spans="23:35">
      <c r="W72" s="45"/>
      <c r="X72" s="52">
        <f>+'Ark1'!C1106</f>
        <v>2014</v>
      </c>
      <c r="Y72" s="52">
        <f>+'Ark1'!I1106</f>
        <v>24</v>
      </c>
      <c r="Z72" s="53" t="s">
        <v>82</v>
      </c>
      <c r="AA72" s="53" t="s">
        <v>115</v>
      </c>
      <c r="AB72" s="52">
        <f>+'Ark1'!Q1106</f>
        <v>0</v>
      </c>
      <c r="AC72" s="74">
        <f>+'Ark1'!R1106</f>
        <v>0</v>
      </c>
      <c r="AD72" s="281">
        <f>+'Ark1'!AG1106</f>
        <v>0</v>
      </c>
      <c r="AE72" s="281">
        <f>+'Ark1'!AH1106</f>
        <v>0</v>
      </c>
      <c r="AF72" s="54">
        <f>+'Ark1'!S1106</f>
        <v>0</v>
      </c>
      <c r="AG72" s="54">
        <f>+'Ark1'!T1106</f>
        <v>0</v>
      </c>
      <c r="AH72" s="161">
        <f>+'Ark1'!U1106</f>
        <v>0</v>
      </c>
      <c r="AI72" s="161">
        <f>+'Ark1'!W1106</f>
        <v>0</v>
      </c>
    </row>
    <row r="73" spans="23:35">
      <c r="W73" s="45"/>
      <c r="X73" s="52">
        <f>+'Ark1'!C1107</f>
        <v>2014</v>
      </c>
      <c r="Y73" s="52">
        <f>+'Ark1'!I1107</f>
        <v>49</v>
      </c>
      <c r="Z73" s="53" t="s">
        <v>82</v>
      </c>
      <c r="AA73" s="53" t="s">
        <v>116</v>
      </c>
      <c r="AB73" s="52">
        <f>+'Ark1'!Q1107</f>
        <v>0</v>
      </c>
      <c r="AC73" s="74">
        <f>+'Ark1'!R1107</f>
        <v>0</v>
      </c>
      <c r="AD73" s="281">
        <f>+'Ark1'!AG1107</f>
        <v>0</v>
      </c>
      <c r="AE73" s="281">
        <f>+'Ark1'!AH1107</f>
        <v>0</v>
      </c>
      <c r="AF73" s="54">
        <f>+'Ark1'!S1107</f>
        <v>0</v>
      </c>
      <c r="AG73" s="54">
        <f>+'Ark1'!T1107</f>
        <v>0</v>
      </c>
      <c r="AH73" s="161">
        <f>+'Ark1'!U1107</f>
        <v>0</v>
      </c>
      <c r="AI73" s="161">
        <f>+'Ark1'!W1107</f>
        <v>0</v>
      </c>
    </row>
    <row r="74" spans="23:35">
      <c r="W74" s="45"/>
      <c r="X74" s="52">
        <f>+'Ark1'!C1108</f>
        <v>2014</v>
      </c>
      <c r="Y74" s="52">
        <f>+'Ark1'!I1108</f>
        <v>80</v>
      </c>
      <c r="Z74" s="53" t="s">
        <v>7</v>
      </c>
      <c r="AA74" s="53" t="s">
        <v>6</v>
      </c>
      <c r="AB74" s="52">
        <f>+'Ark1'!Q1108</f>
        <v>0</v>
      </c>
      <c r="AC74" s="74">
        <f>+'Ark1'!R1108</f>
        <v>0</v>
      </c>
      <c r="AD74" s="281">
        <f>+'Ark1'!AG1108</f>
        <v>0</v>
      </c>
      <c r="AE74" s="281">
        <f>+'Ark1'!AH1108</f>
        <v>0</v>
      </c>
      <c r="AF74" s="54">
        <f>+'Ark1'!S1108</f>
        <v>0</v>
      </c>
      <c r="AG74" s="54">
        <f>+'Ark1'!T1108</f>
        <v>0</v>
      </c>
      <c r="AH74" s="161">
        <f>+'Ark1'!U1108</f>
        <v>0</v>
      </c>
      <c r="AI74" s="161">
        <f>+'Ark1'!W1108</f>
        <v>0</v>
      </c>
    </row>
    <row r="75" spans="23:35">
      <c r="W75" s="45"/>
      <c r="X75" s="52">
        <f>+'Ark1'!C1109</f>
        <v>2014</v>
      </c>
      <c r="Y75" s="52">
        <f>+'Ark1'!I1109</f>
        <v>81</v>
      </c>
      <c r="Z75" s="53" t="s">
        <v>7</v>
      </c>
      <c r="AA75" s="53" t="s">
        <v>3</v>
      </c>
      <c r="AB75" s="52">
        <f>+'Ark1'!Q1109</f>
        <v>0</v>
      </c>
      <c r="AC75" s="74">
        <f>+'Ark1'!R1109</f>
        <v>0</v>
      </c>
      <c r="AD75" s="281">
        <f>+'Ark1'!AG1109</f>
        <v>0</v>
      </c>
      <c r="AE75" s="281">
        <f>+'Ark1'!AH1109</f>
        <v>0</v>
      </c>
      <c r="AF75" s="54">
        <f>+'Ark1'!S1109</f>
        <v>0</v>
      </c>
      <c r="AG75" s="54">
        <f>+'Ark1'!T1109</f>
        <v>0</v>
      </c>
      <c r="AH75" s="161">
        <f>+'Ark1'!U1109</f>
        <v>0</v>
      </c>
      <c r="AI75" s="161">
        <f>+'Ark1'!W1109</f>
        <v>0</v>
      </c>
    </row>
    <row r="76" spans="23:35">
      <c r="W76" s="45"/>
      <c r="X76" s="52">
        <f>+'Ark1'!C1110</f>
        <v>2014</v>
      </c>
      <c r="Y76" s="52">
        <f>+'Ark1'!I1110</f>
        <v>83</v>
      </c>
      <c r="Z76" s="53" t="s">
        <v>7</v>
      </c>
      <c r="AA76" s="53" t="s">
        <v>443</v>
      </c>
      <c r="AB76" s="52">
        <f>+'Ark1'!Q1110</f>
        <v>0</v>
      </c>
      <c r="AC76" s="74">
        <f>+'Ark1'!R1110</f>
        <v>0</v>
      </c>
      <c r="AD76" s="281">
        <f>+'Ark1'!AG1110</f>
        <v>0</v>
      </c>
      <c r="AE76" s="281">
        <f>+'Ark1'!AH1110</f>
        <v>0</v>
      </c>
      <c r="AF76" s="54">
        <f>+'Ark1'!S1110</f>
        <v>0</v>
      </c>
      <c r="AG76" s="54">
        <f>+'Ark1'!T1110</f>
        <v>0</v>
      </c>
      <c r="AH76" s="161">
        <f>+'Ark1'!U1110</f>
        <v>0</v>
      </c>
      <c r="AI76" s="161">
        <f>+'Ark1'!W1110</f>
        <v>0</v>
      </c>
    </row>
    <row r="77" spans="23:35">
      <c r="W77" s="45"/>
      <c r="X77">
        <f>+'Ark1'!C1111</f>
        <v>2013</v>
      </c>
      <c r="Y77">
        <f>+'Ark1'!I1111</f>
        <v>6</v>
      </c>
      <c r="Z77" s="3" t="s">
        <v>82</v>
      </c>
      <c r="AA77" s="3" t="s">
        <v>442</v>
      </c>
      <c r="AB77">
        <f>+'Ark1'!Q1111</f>
        <v>0</v>
      </c>
      <c r="AC77" s="11">
        <f>+'Ark1'!R1111</f>
        <v>0</v>
      </c>
      <c r="AD77" s="209">
        <f>+'Ark1'!AG1111</f>
        <v>0</v>
      </c>
      <c r="AE77" s="209">
        <f>+'Ark1'!AH1111</f>
        <v>0</v>
      </c>
      <c r="AF77" s="1">
        <f>+'Ark1'!S1111</f>
        <v>0</v>
      </c>
      <c r="AG77" s="1">
        <f>+'Ark1'!T1111</f>
        <v>0</v>
      </c>
      <c r="AH77" s="93">
        <f>+'Ark1'!U1111</f>
        <v>0</v>
      </c>
      <c r="AI77" s="93">
        <f>+'Ark1'!W1111</f>
        <v>0</v>
      </c>
    </row>
    <row r="78" spans="23:35">
      <c r="W78" s="45"/>
      <c r="X78">
        <f>+'Ark1'!C1112</f>
        <v>2013</v>
      </c>
      <c r="Y78">
        <f>+'Ark1'!I1112</f>
        <v>24</v>
      </c>
      <c r="Z78" s="3" t="s">
        <v>82</v>
      </c>
      <c r="AA78" s="3" t="s">
        <v>115</v>
      </c>
      <c r="AB78">
        <f>+'Ark1'!Q1112</f>
        <v>0</v>
      </c>
      <c r="AC78" s="11">
        <f>+'Ark1'!R1112</f>
        <v>0</v>
      </c>
      <c r="AD78" s="209">
        <f>+'Ark1'!AG1112</f>
        <v>0</v>
      </c>
      <c r="AE78" s="209">
        <f>+'Ark1'!AH1112</f>
        <v>0</v>
      </c>
      <c r="AF78" s="1">
        <f>+'Ark1'!S1112</f>
        <v>0</v>
      </c>
      <c r="AG78" s="1">
        <f>+'Ark1'!T1112</f>
        <v>0</v>
      </c>
      <c r="AH78" s="93">
        <f>+'Ark1'!U1112</f>
        <v>0</v>
      </c>
      <c r="AI78" s="93">
        <f>+'Ark1'!W1112</f>
        <v>0</v>
      </c>
    </row>
    <row r="79" spans="23:35">
      <c r="W79" s="45"/>
      <c r="X79">
        <f>+'Ark1'!C1113</f>
        <v>2013</v>
      </c>
      <c r="Y79">
        <f>+'Ark1'!I1113</f>
        <v>49</v>
      </c>
      <c r="Z79" s="3" t="s">
        <v>82</v>
      </c>
      <c r="AA79" s="3" t="s">
        <v>116</v>
      </c>
      <c r="AB79">
        <f>+'Ark1'!Q1113</f>
        <v>0</v>
      </c>
      <c r="AC79" s="11">
        <f>+'Ark1'!R1113</f>
        <v>0</v>
      </c>
      <c r="AD79" s="209">
        <f>+'Ark1'!AG1113</f>
        <v>0</v>
      </c>
      <c r="AE79" s="209">
        <f>+'Ark1'!AH1113</f>
        <v>0</v>
      </c>
      <c r="AF79" s="1">
        <f>+'Ark1'!S1113</f>
        <v>0</v>
      </c>
      <c r="AG79" s="1">
        <f>+'Ark1'!T1113</f>
        <v>0</v>
      </c>
      <c r="AH79" s="93">
        <f>+'Ark1'!U1113</f>
        <v>0</v>
      </c>
      <c r="AI79" s="93">
        <f>+'Ark1'!W1113</f>
        <v>0</v>
      </c>
    </row>
    <row r="80" spans="23:35">
      <c r="W80" s="45"/>
      <c r="X80">
        <f>+'Ark1'!C1114</f>
        <v>2013</v>
      </c>
      <c r="Y80">
        <f>+'Ark1'!I1114</f>
        <v>80</v>
      </c>
      <c r="Z80" s="3" t="s">
        <v>7</v>
      </c>
      <c r="AA80" s="3" t="s">
        <v>6</v>
      </c>
      <c r="AB80">
        <f>+'Ark1'!Q1114</f>
        <v>0</v>
      </c>
      <c r="AC80" s="11">
        <f>+'Ark1'!R1114</f>
        <v>0</v>
      </c>
      <c r="AD80" s="209">
        <f>+'Ark1'!AG1114</f>
        <v>0</v>
      </c>
      <c r="AE80" s="209">
        <f>+'Ark1'!AH1114</f>
        <v>0</v>
      </c>
      <c r="AF80" s="1">
        <f>+'Ark1'!S1114</f>
        <v>0</v>
      </c>
      <c r="AG80" s="1">
        <f>+'Ark1'!T1114</f>
        <v>0</v>
      </c>
      <c r="AH80" s="93">
        <f>+'Ark1'!U1114</f>
        <v>0</v>
      </c>
      <c r="AI80" s="93">
        <f>+'Ark1'!W1114</f>
        <v>0</v>
      </c>
    </row>
    <row r="81" spans="23:35">
      <c r="W81" s="45"/>
      <c r="X81">
        <f>+'Ark1'!C1115</f>
        <v>2013</v>
      </c>
      <c r="Y81">
        <f>+'Ark1'!I1115</f>
        <v>81</v>
      </c>
      <c r="Z81" s="3" t="s">
        <v>7</v>
      </c>
      <c r="AA81" s="3" t="s">
        <v>3</v>
      </c>
      <c r="AB81">
        <f>+'Ark1'!Q1115</f>
        <v>0</v>
      </c>
      <c r="AC81" s="11">
        <f>+'Ark1'!R1115</f>
        <v>0</v>
      </c>
      <c r="AD81" s="209">
        <f>+'Ark1'!AG1115</f>
        <v>0</v>
      </c>
      <c r="AE81" s="209">
        <f>+'Ark1'!AH1115</f>
        <v>0</v>
      </c>
      <c r="AF81" s="1">
        <f>+'Ark1'!S1115</f>
        <v>0</v>
      </c>
      <c r="AG81" s="1">
        <f>+'Ark1'!T1115</f>
        <v>0</v>
      </c>
      <c r="AH81" s="93">
        <f>+'Ark1'!U1115</f>
        <v>0</v>
      </c>
      <c r="AI81" s="93">
        <f>+'Ark1'!W1115</f>
        <v>0</v>
      </c>
    </row>
    <row r="82" spans="23:35">
      <c r="W82" s="45"/>
      <c r="X82">
        <f>+'Ark1'!C1116</f>
        <v>2013</v>
      </c>
      <c r="Y82">
        <f>+'Ark1'!I1116</f>
        <v>83</v>
      </c>
      <c r="Z82" s="3" t="s">
        <v>7</v>
      </c>
      <c r="AA82" s="3" t="s">
        <v>443</v>
      </c>
      <c r="AB82">
        <f>+'Ark1'!Q1116</f>
        <v>0</v>
      </c>
      <c r="AC82" s="11">
        <f>+'Ark1'!R1116</f>
        <v>0</v>
      </c>
      <c r="AD82" s="209">
        <f>+'Ark1'!AG1116</f>
        <v>0</v>
      </c>
      <c r="AE82" s="209">
        <f>+'Ark1'!AH1116</f>
        <v>0</v>
      </c>
      <c r="AF82" s="1">
        <f>+'Ark1'!S1116</f>
        <v>0</v>
      </c>
      <c r="AG82" s="1">
        <f>+'Ark1'!T1116</f>
        <v>0</v>
      </c>
      <c r="AH82" s="93">
        <f>+'Ark1'!U1116</f>
        <v>0</v>
      </c>
      <c r="AI82" s="93">
        <f>+'Ark1'!W1116</f>
        <v>0</v>
      </c>
    </row>
    <row r="83" spans="23:35">
      <c r="W83" s="45"/>
      <c r="X83" s="52">
        <f>+'Ark1'!C1117</f>
        <v>2012</v>
      </c>
      <c r="Y83" s="52">
        <f>+'Ark1'!I1117</f>
        <v>6</v>
      </c>
      <c r="Z83" s="53" t="s">
        <v>82</v>
      </c>
      <c r="AA83" s="53" t="s">
        <v>442</v>
      </c>
      <c r="AB83" s="52">
        <f>+'Ark1'!Q1117</f>
        <v>0</v>
      </c>
      <c r="AC83" s="74">
        <f>+'Ark1'!R1117</f>
        <v>0</v>
      </c>
      <c r="AD83" s="281">
        <f>+'Ark1'!AG1117</f>
        <v>0</v>
      </c>
      <c r="AE83" s="281">
        <f>+'Ark1'!AH1117</f>
        <v>0</v>
      </c>
      <c r="AF83" s="54">
        <f>+'Ark1'!S1117</f>
        <v>0</v>
      </c>
      <c r="AG83" s="54">
        <f>+'Ark1'!T1117</f>
        <v>0</v>
      </c>
      <c r="AH83" s="161">
        <f>+'Ark1'!U1117</f>
        <v>0</v>
      </c>
      <c r="AI83" s="161">
        <f>+'Ark1'!W1117</f>
        <v>0</v>
      </c>
    </row>
    <row r="84" spans="23:35">
      <c r="W84" s="45"/>
      <c r="X84" s="52">
        <f>+'Ark1'!C1118</f>
        <v>2012</v>
      </c>
      <c r="Y84" s="52">
        <f>+'Ark1'!I1118</f>
        <v>24</v>
      </c>
      <c r="Z84" s="53" t="s">
        <v>82</v>
      </c>
      <c r="AA84" s="53" t="s">
        <v>115</v>
      </c>
      <c r="AB84" s="52">
        <f>+'Ark1'!Q1118</f>
        <v>0</v>
      </c>
      <c r="AC84" s="74">
        <f>+'Ark1'!R1118</f>
        <v>0</v>
      </c>
      <c r="AD84" s="281">
        <f>+'Ark1'!AG1118</f>
        <v>0</v>
      </c>
      <c r="AE84" s="281">
        <f>+'Ark1'!AH1118</f>
        <v>0</v>
      </c>
      <c r="AF84" s="54">
        <f>+'Ark1'!S1118</f>
        <v>0</v>
      </c>
      <c r="AG84" s="54">
        <f>+'Ark1'!T1118</f>
        <v>0</v>
      </c>
      <c r="AH84" s="161">
        <f>+'Ark1'!U1118</f>
        <v>0</v>
      </c>
      <c r="AI84" s="161">
        <f>+'Ark1'!W1118</f>
        <v>0</v>
      </c>
    </row>
    <row r="85" spans="23:35">
      <c r="W85" s="45"/>
      <c r="X85" s="52">
        <f>+'Ark1'!C1119</f>
        <v>2012</v>
      </c>
      <c r="Y85" s="52">
        <f>+'Ark1'!I1119</f>
        <v>49</v>
      </c>
      <c r="Z85" s="53" t="s">
        <v>82</v>
      </c>
      <c r="AA85" s="53" t="s">
        <v>116</v>
      </c>
      <c r="AB85" s="52">
        <f>+'Ark1'!Q1119</f>
        <v>0</v>
      </c>
      <c r="AC85" s="74">
        <f>+'Ark1'!R1119</f>
        <v>0</v>
      </c>
      <c r="AD85" s="281">
        <f>+'Ark1'!AG1119</f>
        <v>0</v>
      </c>
      <c r="AE85" s="281">
        <f>+'Ark1'!AH1119</f>
        <v>0</v>
      </c>
      <c r="AF85" s="54">
        <f>+'Ark1'!S1119</f>
        <v>0</v>
      </c>
      <c r="AG85" s="54">
        <f>+'Ark1'!T1119</f>
        <v>0</v>
      </c>
      <c r="AH85" s="161">
        <f>+'Ark1'!U1119</f>
        <v>0</v>
      </c>
      <c r="AI85" s="161">
        <f>+'Ark1'!W1119</f>
        <v>0</v>
      </c>
    </row>
    <row r="86" spans="23:35">
      <c r="W86" s="45"/>
      <c r="X86" s="52">
        <f>+'Ark1'!C1120</f>
        <v>2012</v>
      </c>
      <c r="Y86" s="52">
        <f>+'Ark1'!I1120</f>
        <v>80</v>
      </c>
      <c r="Z86" s="53" t="s">
        <v>7</v>
      </c>
      <c r="AA86" s="53" t="s">
        <v>6</v>
      </c>
      <c r="AB86" s="52">
        <f>+'Ark1'!Q1120</f>
        <v>0</v>
      </c>
      <c r="AC86" s="74">
        <f>+'Ark1'!R1120</f>
        <v>0</v>
      </c>
      <c r="AD86" s="281">
        <f>+'Ark1'!AG1120</f>
        <v>0</v>
      </c>
      <c r="AE86" s="281">
        <f>+'Ark1'!AH1120</f>
        <v>0</v>
      </c>
      <c r="AF86" s="54">
        <f>+'Ark1'!S1120</f>
        <v>0</v>
      </c>
      <c r="AG86" s="54">
        <f>+'Ark1'!T1120</f>
        <v>0</v>
      </c>
      <c r="AH86" s="161">
        <f>+'Ark1'!U1120</f>
        <v>0</v>
      </c>
      <c r="AI86" s="161">
        <f>+'Ark1'!W1120</f>
        <v>0</v>
      </c>
    </row>
    <row r="87" spans="23:35">
      <c r="W87" s="45"/>
      <c r="X87" s="52">
        <f>+'Ark1'!C1121</f>
        <v>2012</v>
      </c>
      <c r="Y87" s="52">
        <f>+'Ark1'!I1121</f>
        <v>81</v>
      </c>
      <c r="Z87" s="53" t="s">
        <v>7</v>
      </c>
      <c r="AA87" s="53" t="s">
        <v>3</v>
      </c>
      <c r="AB87" s="52">
        <f>+'Ark1'!Q1121</f>
        <v>0</v>
      </c>
      <c r="AC87" s="74">
        <f>+'Ark1'!R1121</f>
        <v>0</v>
      </c>
      <c r="AD87" s="281">
        <f>+'Ark1'!AG1121</f>
        <v>0</v>
      </c>
      <c r="AE87" s="281">
        <f>+'Ark1'!AH1121</f>
        <v>0</v>
      </c>
      <c r="AF87" s="54">
        <f>+'Ark1'!S1121</f>
        <v>0</v>
      </c>
      <c r="AG87" s="54">
        <f>+'Ark1'!T1121</f>
        <v>0</v>
      </c>
      <c r="AH87" s="161">
        <f>+'Ark1'!U1121</f>
        <v>0</v>
      </c>
      <c r="AI87" s="161">
        <f>+'Ark1'!W1121</f>
        <v>0</v>
      </c>
    </row>
    <row r="88" spans="23:35">
      <c r="W88" s="45"/>
      <c r="X88" s="52">
        <f>+'Ark1'!C1122</f>
        <v>2012</v>
      </c>
      <c r="Y88" s="52">
        <f>+'Ark1'!I1122</f>
        <v>83</v>
      </c>
      <c r="Z88" s="53" t="s">
        <v>7</v>
      </c>
      <c r="AA88" s="53" t="s">
        <v>443</v>
      </c>
      <c r="AB88" s="52">
        <f>+'Ark1'!Q1122</f>
        <v>0</v>
      </c>
      <c r="AC88" s="74">
        <f>+'Ark1'!R1122</f>
        <v>0</v>
      </c>
      <c r="AD88" s="281">
        <f>+'Ark1'!AG1122</f>
        <v>0</v>
      </c>
      <c r="AE88" s="281">
        <f>+'Ark1'!AH1122</f>
        <v>0</v>
      </c>
      <c r="AF88" s="54">
        <f>+'Ark1'!S1122</f>
        <v>0</v>
      </c>
      <c r="AG88" s="54">
        <f>+'Ark1'!T1122</f>
        <v>0</v>
      </c>
      <c r="AH88" s="161">
        <f>+'Ark1'!U1122</f>
        <v>0</v>
      </c>
      <c r="AI88" s="161">
        <f>+'Ark1'!W1122</f>
        <v>0</v>
      </c>
    </row>
    <row r="89" spans="23:35">
      <c r="W89" s="45"/>
      <c r="X89">
        <f>+'Ark1'!C1123</f>
        <v>2011</v>
      </c>
      <c r="Y89">
        <f>+'Ark1'!I1123</f>
        <v>6</v>
      </c>
      <c r="Z89" s="3" t="s">
        <v>82</v>
      </c>
      <c r="AA89" s="3" t="s">
        <v>442</v>
      </c>
      <c r="AB89">
        <f>+'Ark1'!Q1123</f>
        <v>0</v>
      </c>
      <c r="AC89" s="11">
        <f>+'Ark1'!R1123</f>
        <v>0</v>
      </c>
      <c r="AD89" s="209">
        <f>+'Ark1'!AG1123</f>
        <v>0</v>
      </c>
      <c r="AE89" s="209">
        <f>+'Ark1'!AH1123</f>
        <v>0</v>
      </c>
      <c r="AF89" s="1">
        <f>+'Ark1'!S1123</f>
        <v>0</v>
      </c>
      <c r="AG89" s="1">
        <f>+'Ark1'!T1123</f>
        <v>0</v>
      </c>
      <c r="AH89" s="93">
        <f>+'Ark1'!U1123</f>
        <v>0</v>
      </c>
      <c r="AI89" s="93">
        <f>+'Ark1'!W1123</f>
        <v>0</v>
      </c>
    </row>
    <row r="90" spans="23:35">
      <c r="W90" s="45"/>
      <c r="X90">
        <f>+'Ark1'!C1124</f>
        <v>2011</v>
      </c>
      <c r="Y90">
        <f>+'Ark1'!I1124</f>
        <v>24</v>
      </c>
      <c r="Z90" s="3" t="s">
        <v>82</v>
      </c>
      <c r="AA90" s="3" t="s">
        <v>115</v>
      </c>
      <c r="AB90">
        <f>+'Ark1'!Q1124</f>
        <v>0</v>
      </c>
      <c r="AC90" s="11">
        <f>+'Ark1'!R1124</f>
        <v>0</v>
      </c>
      <c r="AD90" s="209">
        <f>+'Ark1'!AG1124</f>
        <v>0</v>
      </c>
      <c r="AE90" s="209">
        <f>+'Ark1'!AH1124</f>
        <v>0</v>
      </c>
      <c r="AF90" s="1">
        <f>+'Ark1'!S1124</f>
        <v>0</v>
      </c>
      <c r="AG90" s="1">
        <f>+'Ark1'!T1124</f>
        <v>0</v>
      </c>
      <c r="AH90" s="93">
        <f>+'Ark1'!U1124</f>
        <v>0</v>
      </c>
      <c r="AI90" s="93">
        <f>+'Ark1'!W1124</f>
        <v>0</v>
      </c>
    </row>
    <row r="91" spans="23:35">
      <c r="W91" s="45"/>
      <c r="X91">
        <f>+'Ark1'!C1125</f>
        <v>2011</v>
      </c>
      <c r="Y91">
        <f>+'Ark1'!I1125</f>
        <v>49</v>
      </c>
      <c r="Z91" s="3" t="s">
        <v>82</v>
      </c>
      <c r="AA91" s="3" t="s">
        <v>116</v>
      </c>
      <c r="AB91">
        <f>+'Ark1'!Q1125</f>
        <v>0</v>
      </c>
      <c r="AC91" s="11">
        <f>+'Ark1'!R1125</f>
        <v>0</v>
      </c>
      <c r="AD91" s="209">
        <f>+'Ark1'!AG1125</f>
        <v>0</v>
      </c>
      <c r="AE91" s="209">
        <f>+'Ark1'!AH1125</f>
        <v>0</v>
      </c>
      <c r="AF91" s="1">
        <f>+'Ark1'!S1125</f>
        <v>0</v>
      </c>
      <c r="AG91" s="1">
        <f>+'Ark1'!T1125</f>
        <v>0</v>
      </c>
      <c r="AH91" s="93">
        <f>+'Ark1'!U1125</f>
        <v>0</v>
      </c>
      <c r="AI91" s="93">
        <f>+'Ark1'!W1125</f>
        <v>0</v>
      </c>
    </row>
    <row r="92" spans="23:35">
      <c r="W92" s="45"/>
      <c r="X92">
        <f>+'Ark1'!C1126</f>
        <v>2011</v>
      </c>
      <c r="Y92">
        <f>+'Ark1'!I1126</f>
        <v>80</v>
      </c>
      <c r="Z92" s="3" t="s">
        <v>7</v>
      </c>
      <c r="AA92" s="3" t="s">
        <v>6</v>
      </c>
      <c r="AB92">
        <f>+'Ark1'!Q1126</f>
        <v>0</v>
      </c>
      <c r="AC92" s="11">
        <f>+'Ark1'!R1126</f>
        <v>0</v>
      </c>
      <c r="AD92" s="209">
        <f>+'Ark1'!AG1126</f>
        <v>0</v>
      </c>
      <c r="AE92" s="209">
        <f>+'Ark1'!AH1126</f>
        <v>0</v>
      </c>
      <c r="AF92" s="1">
        <f>+'Ark1'!S1126</f>
        <v>0</v>
      </c>
      <c r="AG92" s="1">
        <f>+'Ark1'!T1126</f>
        <v>0</v>
      </c>
      <c r="AH92" s="93">
        <f>+'Ark1'!U1126</f>
        <v>0</v>
      </c>
      <c r="AI92" s="93">
        <f>+'Ark1'!W1126</f>
        <v>0</v>
      </c>
    </row>
    <row r="93" spans="23:35">
      <c r="W93" s="45"/>
      <c r="X93">
        <f>+'Ark1'!C1127</f>
        <v>2011</v>
      </c>
      <c r="Y93">
        <f>+'Ark1'!I1127</f>
        <v>81</v>
      </c>
      <c r="Z93" s="3" t="s">
        <v>7</v>
      </c>
      <c r="AA93" s="3" t="s">
        <v>3</v>
      </c>
      <c r="AB93">
        <f>+'Ark1'!Q1127</f>
        <v>0</v>
      </c>
      <c r="AC93" s="11">
        <f>+'Ark1'!R1127</f>
        <v>0</v>
      </c>
      <c r="AD93" s="209">
        <f>+'Ark1'!AG1127</f>
        <v>0</v>
      </c>
      <c r="AE93" s="209">
        <f>+'Ark1'!AH1127</f>
        <v>0</v>
      </c>
      <c r="AF93" s="1">
        <f>+'Ark1'!S1127</f>
        <v>0</v>
      </c>
      <c r="AG93" s="1">
        <f>+'Ark1'!T1127</f>
        <v>0</v>
      </c>
      <c r="AH93" s="93">
        <f>+'Ark1'!U1127</f>
        <v>0</v>
      </c>
      <c r="AI93" s="93">
        <f>+'Ark1'!W1127</f>
        <v>0</v>
      </c>
    </row>
    <row r="94" spans="23:35">
      <c r="W94" s="45"/>
      <c r="X94">
        <f>+'Ark1'!C1128</f>
        <v>2011</v>
      </c>
      <c r="Y94">
        <f>+'Ark1'!I1128</f>
        <v>83</v>
      </c>
      <c r="Z94" s="3" t="s">
        <v>7</v>
      </c>
      <c r="AA94" s="3" t="s">
        <v>443</v>
      </c>
      <c r="AB94">
        <f>+'Ark1'!Q1128</f>
        <v>0</v>
      </c>
      <c r="AC94" s="11">
        <f>+'Ark1'!R1128</f>
        <v>0</v>
      </c>
      <c r="AD94" s="209">
        <f>+'Ark1'!AG1128</f>
        <v>0</v>
      </c>
      <c r="AE94" s="209">
        <f>+'Ark1'!AH1128</f>
        <v>0</v>
      </c>
      <c r="AF94" s="1">
        <f>+'Ark1'!S1128</f>
        <v>0</v>
      </c>
      <c r="AG94" s="1">
        <f>+'Ark1'!T1128</f>
        <v>0</v>
      </c>
      <c r="AH94" s="93">
        <f>+'Ark1'!U1128</f>
        <v>0</v>
      </c>
      <c r="AI94" s="93">
        <f>+'Ark1'!W1128</f>
        <v>0</v>
      </c>
    </row>
    <row r="95" spans="23:35">
      <c r="W95" s="45"/>
      <c r="X95" s="52">
        <f>+'Ark1'!C1129</f>
        <v>2010</v>
      </c>
      <c r="Y95" s="52">
        <f>+'Ark1'!I1129</f>
        <v>6</v>
      </c>
      <c r="Z95" s="53" t="s">
        <v>82</v>
      </c>
      <c r="AA95" s="53" t="s">
        <v>442</v>
      </c>
      <c r="AB95" s="52">
        <f>+'Ark1'!Q1129</f>
        <v>0</v>
      </c>
      <c r="AC95" s="74">
        <f>+'Ark1'!R1129</f>
        <v>0</v>
      </c>
      <c r="AD95" s="281">
        <f>+'Ark1'!AG1129</f>
        <v>0</v>
      </c>
      <c r="AE95" s="281">
        <f>+'Ark1'!AH1129</f>
        <v>0</v>
      </c>
      <c r="AF95" s="54">
        <f>+'Ark1'!S1129</f>
        <v>0</v>
      </c>
      <c r="AG95" s="54">
        <f>+'Ark1'!T1129</f>
        <v>0</v>
      </c>
      <c r="AH95" s="161">
        <f>+'Ark1'!U1129</f>
        <v>0</v>
      </c>
      <c r="AI95" s="161">
        <f>+'Ark1'!W1129</f>
        <v>0</v>
      </c>
    </row>
    <row r="96" spans="23:35">
      <c r="W96" s="45"/>
      <c r="X96" s="52">
        <f>+'Ark1'!C1130</f>
        <v>2010</v>
      </c>
      <c r="Y96" s="52">
        <f>+'Ark1'!I1130</f>
        <v>24</v>
      </c>
      <c r="Z96" s="53" t="s">
        <v>82</v>
      </c>
      <c r="AA96" s="53" t="s">
        <v>115</v>
      </c>
      <c r="AB96" s="52">
        <f>+'Ark1'!Q1130</f>
        <v>0</v>
      </c>
      <c r="AC96" s="74">
        <f>+'Ark1'!R1130</f>
        <v>0</v>
      </c>
      <c r="AD96" s="281">
        <f>+'Ark1'!AG1130</f>
        <v>0</v>
      </c>
      <c r="AE96" s="281">
        <f>+'Ark1'!AH1130</f>
        <v>0</v>
      </c>
      <c r="AF96" s="54">
        <f>+'Ark1'!S1130</f>
        <v>0</v>
      </c>
      <c r="AG96" s="54">
        <f>+'Ark1'!T1130</f>
        <v>0</v>
      </c>
      <c r="AH96" s="161">
        <f>+'Ark1'!U1130</f>
        <v>0</v>
      </c>
      <c r="AI96" s="161">
        <f>+'Ark1'!W1130</f>
        <v>0</v>
      </c>
    </row>
    <row r="97" spans="23:35">
      <c r="W97" s="45"/>
      <c r="X97" s="52">
        <f>+'Ark1'!C1131</f>
        <v>2010</v>
      </c>
      <c r="Y97" s="52">
        <f>+'Ark1'!I1131</f>
        <v>49</v>
      </c>
      <c r="Z97" s="53" t="s">
        <v>82</v>
      </c>
      <c r="AA97" s="53" t="s">
        <v>116</v>
      </c>
      <c r="AB97" s="52">
        <f>+'Ark1'!Q1131</f>
        <v>0</v>
      </c>
      <c r="AC97" s="74">
        <f>+'Ark1'!R1131</f>
        <v>0</v>
      </c>
      <c r="AD97" s="281">
        <f>+'Ark1'!AG1131</f>
        <v>0</v>
      </c>
      <c r="AE97" s="281">
        <f>+'Ark1'!AH1131</f>
        <v>0</v>
      </c>
      <c r="AF97" s="54">
        <f>+'Ark1'!S1131</f>
        <v>0</v>
      </c>
      <c r="AG97" s="54">
        <f>+'Ark1'!T1131</f>
        <v>0</v>
      </c>
      <c r="AH97" s="161">
        <f>+'Ark1'!U1131</f>
        <v>0</v>
      </c>
      <c r="AI97" s="161">
        <f>+'Ark1'!W1131</f>
        <v>0</v>
      </c>
    </row>
    <row r="98" spans="23:35">
      <c r="W98" s="45"/>
      <c r="X98" s="52">
        <f>+'Ark1'!C1132</f>
        <v>2010</v>
      </c>
      <c r="Y98" s="52">
        <f>+'Ark1'!I1132</f>
        <v>80</v>
      </c>
      <c r="Z98" s="53" t="s">
        <v>7</v>
      </c>
      <c r="AA98" s="53" t="s">
        <v>6</v>
      </c>
      <c r="AB98" s="52">
        <f>+'Ark1'!Q1132</f>
        <v>0</v>
      </c>
      <c r="AC98" s="74">
        <f>+'Ark1'!R1132</f>
        <v>0</v>
      </c>
      <c r="AD98" s="281">
        <f>+'Ark1'!AG1132</f>
        <v>0</v>
      </c>
      <c r="AE98" s="281">
        <f>+'Ark1'!AH1132</f>
        <v>0</v>
      </c>
      <c r="AF98" s="54">
        <f>+'Ark1'!S1132</f>
        <v>0</v>
      </c>
      <c r="AG98" s="54">
        <f>+'Ark1'!T1132</f>
        <v>0</v>
      </c>
      <c r="AH98" s="161">
        <f>+'Ark1'!U1132</f>
        <v>0</v>
      </c>
      <c r="AI98" s="161">
        <f>+'Ark1'!W1132</f>
        <v>0</v>
      </c>
    </row>
    <row r="99" spans="23:35">
      <c r="W99" s="45"/>
      <c r="X99" s="52">
        <f>+'Ark1'!C1133</f>
        <v>2010</v>
      </c>
      <c r="Y99" s="52">
        <f>+'Ark1'!I1133</f>
        <v>81</v>
      </c>
      <c r="Z99" s="53" t="s">
        <v>7</v>
      </c>
      <c r="AA99" s="53" t="s">
        <v>3</v>
      </c>
      <c r="AB99" s="52">
        <f>+'Ark1'!Q1133</f>
        <v>0</v>
      </c>
      <c r="AC99" s="74">
        <f>+'Ark1'!R1133</f>
        <v>0</v>
      </c>
      <c r="AD99" s="281">
        <f>+'Ark1'!AG1133</f>
        <v>0</v>
      </c>
      <c r="AE99" s="281">
        <f>+'Ark1'!AH1133</f>
        <v>0</v>
      </c>
      <c r="AF99" s="54">
        <f>+'Ark1'!S1133</f>
        <v>0</v>
      </c>
      <c r="AG99" s="54">
        <f>+'Ark1'!T1133</f>
        <v>0</v>
      </c>
      <c r="AH99" s="161">
        <f>+'Ark1'!U1133</f>
        <v>0</v>
      </c>
      <c r="AI99" s="161">
        <f>+'Ark1'!W1133</f>
        <v>0</v>
      </c>
    </row>
    <row r="100" spans="23:35">
      <c r="W100" s="45"/>
      <c r="X100" s="52">
        <f>+'Ark1'!C1134</f>
        <v>2010</v>
      </c>
      <c r="Y100" s="52">
        <f>+'Ark1'!I1134</f>
        <v>83</v>
      </c>
      <c r="Z100" s="53" t="s">
        <v>7</v>
      </c>
      <c r="AA100" s="53" t="s">
        <v>443</v>
      </c>
      <c r="AB100" s="52">
        <f>+'Ark1'!Q1134</f>
        <v>0</v>
      </c>
      <c r="AC100" s="74">
        <f>+'Ark1'!R1134</f>
        <v>0</v>
      </c>
      <c r="AD100" s="281">
        <f>+'Ark1'!AG1134</f>
        <v>0</v>
      </c>
      <c r="AE100" s="281">
        <f>+'Ark1'!AH1134</f>
        <v>0</v>
      </c>
      <c r="AF100" s="54">
        <f>+'Ark1'!S1134</f>
        <v>0</v>
      </c>
      <c r="AG100" s="54">
        <f>+'Ark1'!T1134</f>
        <v>0</v>
      </c>
      <c r="AH100" s="161">
        <f>+'Ark1'!U1134</f>
        <v>0</v>
      </c>
      <c r="AI100" s="161">
        <f>+'Ark1'!W1134</f>
        <v>0</v>
      </c>
    </row>
    <row r="101" spans="23:35">
      <c r="W101" s="45"/>
      <c r="X101">
        <f>+'Ark1'!C1135</f>
        <v>2009</v>
      </c>
      <c r="Y101">
        <f>+'Ark1'!I1135</f>
        <v>6</v>
      </c>
      <c r="Z101" s="3" t="s">
        <v>82</v>
      </c>
      <c r="AA101" s="3" t="s">
        <v>442</v>
      </c>
      <c r="AB101">
        <f>+'Ark1'!Q1135</f>
        <v>0</v>
      </c>
      <c r="AC101" s="11">
        <f>+'Ark1'!R1135</f>
        <v>0</v>
      </c>
      <c r="AD101" s="209">
        <f>+'Ark1'!AG1135</f>
        <v>0</v>
      </c>
      <c r="AE101" s="209">
        <f>+'Ark1'!AH1135</f>
        <v>0</v>
      </c>
      <c r="AF101" s="1">
        <f>+'Ark1'!S1135</f>
        <v>0</v>
      </c>
      <c r="AG101" s="1">
        <f>+'Ark1'!T1135</f>
        <v>0</v>
      </c>
      <c r="AH101" s="93">
        <f>+'Ark1'!U1135</f>
        <v>0</v>
      </c>
      <c r="AI101" s="93">
        <f>+'Ark1'!W1135</f>
        <v>0</v>
      </c>
    </row>
    <row r="102" spans="23:35">
      <c r="W102" s="45"/>
      <c r="X102">
        <f>+'Ark1'!C1136</f>
        <v>2009</v>
      </c>
      <c r="Y102">
        <f>+'Ark1'!I1136</f>
        <v>24</v>
      </c>
      <c r="Z102" s="3" t="s">
        <v>82</v>
      </c>
      <c r="AA102" s="3" t="s">
        <v>115</v>
      </c>
      <c r="AB102">
        <f>+'Ark1'!Q1136</f>
        <v>0</v>
      </c>
      <c r="AC102" s="11">
        <f>+'Ark1'!R1136</f>
        <v>0</v>
      </c>
      <c r="AD102" s="209">
        <f>+'Ark1'!AG1136</f>
        <v>0</v>
      </c>
      <c r="AE102" s="209">
        <f>+'Ark1'!AH1136</f>
        <v>0</v>
      </c>
      <c r="AF102" s="1">
        <f>+'Ark1'!S1136</f>
        <v>0</v>
      </c>
      <c r="AG102" s="1">
        <f>+'Ark1'!T1136</f>
        <v>0</v>
      </c>
      <c r="AH102" s="93">
        <f>+'Ark1'!U1136</f>
        <v>0</v>
      </c>
      <c r="AI102" s="93">
        <f>+'Ark1'!W1136</f>
        <v>0</v>
      </c>
    </row>
    <row r="103" spans="23:35">
      <c r="W103" s="45"/>
      <c r="X103">
        <f>+'Ark1'!C1137</f>
        <v>2009</v>
      </c>
      <c r="Y103">
        <f>+'Ark1'!I1137</f>
        <v>49</v>
      </c>
      <c r="Z103" s="3" t="s">
        <v>82</v>
      </c>
      <c r="AA103" s="3" t="s">
        <v>116</v>
      </c>
      <c r="AB103">
        <f>+'Ark1'!Q1137</f>
        <v>0</v>
      </c>
      <c r="AC103" s="11">
        <f>+'Ark1'!R1137</f>
        <v>0</v>
      </c>
      <c r="AD103" s="209">
        <f>+'Ark1'!AG1137</f>
        <v>0</v>
      </c>
      <c r="AE103" s="209">
        <f>+'Ark1'!AH1137</f>
        <v>0</v>
      </c>
      <c r="AF103" s="1">
        <f>+'Ark1'!S1137</f>
        <v>0</v>
      </c>
      <c r="AG103" s="1">
        <f>+'Ark1'!T1137</f>
        <v>0</v>
      </c>
      <c r="AH103" s="93">
        <f>+'Ark1'!U1137</f>
        <v>0</v>
      </c>
      <c r="AI103" s="93">
        <f>+'Ark1'!W1137</f>
        <v>0</v>
      </c>
    </row>
    <row r="104" spans="23:35">
      <c r="W104" s="45"/>
      <c r="X104">
        <f>+'Ark1'!C1138</f>
        <v>2009</v>
      </c>
      <c r="Y104">
        <f>+'Ark1'!I1138</f>
        <v>80</v>
      </c>
      <c r="Z104" s="3" t="s">
        <v>7</v>
      </c>
      <c r="AA104" s="3" t="s">
        <v>6</v>
      </c>
      <c r="AB104">
        <f>+'Ark1'!Q1138</f>
        <v>0</v>
      </c>
      <c r="AC104" s="11">
        <f>+'Ark1'!R1138</f>
        <v>0</v>
      </c>
      <c r="AD104" s="209">
        <f>+'Ark1'!AG1138</f>
        <v>0</v>
      </c>
      <c r="AE104" s="209">
        <f>+'Ark1'!AH1138</f>
        <v>0</v>
      </c>
      <c r="AF104" s="1">
        <f>+'Ark1'!S1138</f>
        <v>0</v>
      </c>
      <c r="AG104" s="1">
        <f>+'Ark1'!T1138</f>
        <v>0</v>
      </c>
      <c r="AH104" s="93">
        <f>+'Ark1'!U1138</f>
        <v>0</v>
      </c>
      <c r="AI104" s="93">
        <f>+'Ark1'!W1138</f>
        <v>0</v>
      </c>
    </row>
    <row r="105" spans="23:35">
      <c r="W105" s="45"/>
      <c r="X105">
        <f>+'Ark1'!C1139</f>
        <v>2009</v>
      </c>
      <c r="Y105">
        <f>+'Ark1'!I1139</f>
        <v>81</v>
      </c>
      <c r="Z105" s="3" t="s">
        <v>7</v>
      </c>
      <c r="AA105" s="3" t="s">
        <v>3</v>
      </c>
      <c r="AB105">
        <f>+'Ark1'!Q1139</f>
        <v>0</v>
      </c>
      <c r="AC105" s="11">
        <f>+'Ark1'!R1139</f>
        <v>0</v>
      </c>
      <c r="AD105" s="209">
        <f>+'Ark1'!AG1139</f>
        <v>0</v>
      </c>
      <c r="AE105" s="209">
        <f>+'Ark1'!AH1139</f>
        <v>0</v>
      </c>
      <c r="AF105" s="1">
        <f>+'Ark1'!S1139</f>
        <v>0</v>
      </c>
      <c r="AG105" s="1">
        <f>+'Ark1'!T1139</f>
        <v>0</v>
      </c>
      <c r="AH105" s="93">
        <f>+'Ark1'!U1139</f>
        <v>0</v>
      </c>
      <c r="AI105" s="93">
        <f>+'Ark1'!W1139</f>
        <v>0</v>
      </c>
    </row>
    <row r="106" spans="23:35">
      <c r="W106" s="45"/>
      <c r="X106">
        <f>+'Ark1'!C1140</f>
        <v>2009</v>
      </c>
      <c r="Y106">
        <f>+'Ark1'!I1140</f>
        <v>83</v>
      </c>
      <c r="Z106" s="3" t="s">
        <v>7</v>
      </c>
      <c r="AA106" s="3" t="s">
        <v>443</v>
      </c>
      <c r="AB106">
        <f>+'Ark1'!Q1140</f>
        <v>0</v>
      </c>
      <c r="AC106" s="11">
        <f>+'Ark1'!R1140</f>
        <v>0</v>
      </c>
      <c r="AD106" s="209">
        <f>+'Ark1'!AG1140</f>
        <v>0</v>
      </c>
      <c r="AE106" s="209">
        <f>+'Ark1'!AH1140</f>
        <v>0</v>
      </c>
      <c r="AF106" s="1">
        <f>+'Ark1'!S1140</f>
        <v>0</v>
      </c>
      <c r="AG106" s="1">
        <f>+'Ark1'!T1140</f>
        <v>0</v>
      </c>
      <c r="AH106" s="93">
        <f>+'Ark1'!U1140</f>
        <v>0</v>
      </c>
      <c r="AI106" s="93">
        <f>+'Ark1'!W1140</f>
        <v>0</v>
      </c>
    </row>
    <row r="107" spans="23:35">
      <c r="W107" s="45"/>
      <c r="X107" s="52">
        <f>+'Ark1'!C1141</f>
        <v>2008</v>
      </c>
      <c r="Y107" s="52">
        <f>+'Ark1'!I1141</f>
        <v>6</v>
      </c>
      <c r="Z107" s="53" t="s">
        <v>82</v>
      </c>
      <c r="AA107" s="53" t="s">
        <v>442</v>
      </c>
      <c r="AB107" s="52">
        <f>+'Ark1'!Q1141</f>
        <v>0</v>
      </c>
      <c r="AC107" s="74">
        <f>+'Ark1'!R1141</f>
        <v>0</v>
      </c>
      <c r="AD107" s="281">
        <f>+'Ark1'!AG1141</f>
        <v>0</v>
      </c>
      <c r="AE107" s="281">
        <f>+'Ark1'!AH1141</f>
        <v>0</v>
      </c>
      <c r="AF107" s="54">
        <f>+'Ark1'!S1141</f>
        <v>0</v>
      </c>
      <c r="AG107" s="54">
        <f>+'Ark1'!T1141</f>
        <v>0</v>
      </c>
      <c r="AH107" s="161">
        <f>+'Ark1'!U1141</f>
        <v>0</v>
      </c>
      <c r="AI107" s="161">
        <f>+'Ark1'!W1141</f>
        <v>0</v>
      </c>
    </row>
    <row r="108" spans="23:35">
      <c r="W108" s="45"/>
      <c r="X108" s="52">
        <f>+'Ark1'!C1142</f>
        <v>2008</v>
      </c>
      <c r="Y108" s="52">
        <f>+'Ark1'!I1142</f>
        <v>24</v>
      </c>
      <c r="Z108" s="53" t="s">
        <v>82</v>
      </c>
      <c r="AA108" s="53" t="s">
        <v>115</v>
      </c>
      <c r="AB108" s="52">
        <f>+'Ark1'!Q1142</f>
        <v>0</v>
      </c>
      <c r="AC108" s="74">
        <f>+'Ark1'!R1142</f>
        <v>0</v>
      </c>
      <c r="AD108" s="281">
        <f>+'Ark1'!AG1142</f>
        <v>0</v>
      </c>
      <c r="AE108" s="281">
        <f>+'Ark1'!AH1142</f>
        <v>0</v>
      </c>
      <c r="AF108" s="54">
        <f>+'Ark1'!S1142</f>
        <v>0</v>
      </c>
      <c r="AG108" s="54">
        <f>+'Ark1'!T1142</f>
        <v>0</v>
      </c>
      <c r="AH108" s="161">
        <f>+'Ark1'!U1142</f>
        <v>0</v>
      </c>
      <c r="AI108" s="161">
        <f>+'Ark1'!W1142</f>
        <v>0</v>
      </c>
    </row>
    <row r="109" spans="23:35">
      <c r="W109" s="45"/>
      <c r="X109" s="52">
        <f>+'Ark1'!C1143</f>
        <v>2008</v>
      </c>
      <c r="Y109" s="52">
        <f>+'Ark1'!I1143</f>
        <v>49</v>
      </c>
      <c r="Z109" s="53" t="s">
        <v>82</v>
      </c>
      <c r="AA109" s="53" t="s">
        <v>116</v>
      </c>
      <c r="AB109" s="52">
        <f>+'Ark1'!Q1143</f>
        <v>0</v>
      </c>
      <c r="AC109" s="74">
        <f>+'Ark1'!R1143</f>
        <v>0</v>
      </c>
      <c r="AD109" s="281">
        <f>+'Ark1'!AG1143</f>
        <v>0</v>
      </c>
      <c r="AE109" s="281">
        <f>+'Ark1'!AH1143</f>
        <v>0</v>
      </c>
      <c r="AF109" s="54">
        <f>+'Ark1'!S1143</f>
        <v>0</v>
      </c>
      <c r="AG109" s="54">
        <f>+'Ark1'!T1143</f>
        <v>0</v>
      </c>
      <c r="AH109" s="161">
        <f>+'Ark1'!U1143</f>
        <v>0</v>
      </c>
      <c r="AI109" s="161">
        <f>+'Ark1'!W1143</f>
        <v>0</v>
      </c>
    </row>
    <row r="110" spans="23:35">
      <c r="W110" s="45"/>
      <c r="X110" s="52">
        <f>+'Ark1'!C1144</f>
        <v>2008</v>
      </c>
      <c r="Y110" s="52">
        <f>+'Ark1'!I1144</f>
        <v>80</v>
      </c>
      <c r="Z110" s="53" t="s">
        <v>7</v>
      </c>
      <c r="AA110" s="53" t="s">
        <v>6</v>
      </c>
      <c r="AB110" s="52">
        <f>+'Ark1'!Q1144</f>
        <v>0</v>
      </c>
      <c r="AC110" s="74">
        <f>+'Ark1'!R1144</f>
        <v>0</v>
      </c>
      <c r="AD110" s="281">
        <f>+'Ark1'!AG1144</f>
        <v>0</v>
      </c>
      <c r="AE110" s="281">
        <f>+'Ark1'!AH1144</f>
        <v>0</v>
      </c>
      <c r="AF110" s="54">
        <f>+'Ark1'!S1144</f>
        <v>0</v>
      </c>
      <c r="AG110" s="54">
        <f>+'Ark1'!T1144</f>
        <v>0</v>
      </c>
      <c r="AH110" s="161">
        <f>+'Ark1'!U1144</f>
        <v>0</v>
      </c>
      <c r="AI110" s="161">
        <f>+'Ark1'!W1144</f>
        <v>0</v>
      </c>
    </row>
    <row r="111" spans="23:35">
      <c r="W111" s="45"/>
      <c r="X111" s="52">
        <f>+'Ark1'!C1145</f>
        <v>2008</v>
      </c>
      <c r="Y111" s="52">
        <f>+'Ark1'!I1145</f>
        <v>81</v>
      </c>
      <c r="Z111" s="53" t="s">
        <v>7</v>
      </c>
      <c r="AA111" s="53" t="s">
        <v>3</v>
      </c>
      <c r="AB111" s="52">
        <f>+'Ark1'!Q1145</f>
        <v>0</v>
      </c>
      <c r="AC111" s="74">
        <f>+'Ark1'!R1145</f>
        <v>0</v>
      </c>
      <c r="AD111" s="281">
        <f>+'Ark1'!AG1145</f>
        <v>0</v>
      </c>
      <c r="AE111" s="281">
        <f>+'Ark1'!AH1145</f>
        <v>0</v>
      </c>
      <c r="AF111" s="54">
        <f>+'Ark1'!S1145</f>
        <v>0</v>
      </c>
      <c r="AG111" s="54">
        <f>+'Ark1'!T1145</f>
        <v>0</v>
      </c>
      <c r="AH111" s="161">
        <f>+'Ark1'!U1145</f>
        <v>0</v>
      </c>
      <c r="AI111" s="161">
        <f>+'Ark1'!W1145</f>
        <v>0</v>
      </c>
    </row>
    <row r="112" spans="23:35">
      <c r="W112" s="45"/>
      <c r="X112" s="52">
        <f>+'Ark1'!C1146</f>
        <v>2008</v>
      </c>
      <c r="Y112" s="52">
        <f>+'Ark1'!I1146</f>
        <v>83</v>
      </c>
      <c r="Z112" s="53" t="s">
        <v>7</v>
      </c>
      <c r="AA112" s="53" t="s">
        <v>443</v>
      </c>
      <c r="AB112" s="52">
        <f>+'Ark1'!Q1146</f>
        <v>0</v>
      </c>
      <c r="AC112" s="74">
        <f>+'Ark1'!R1146</f>
        <v>0</v>
      </c>
      <c r="AD112" s="281">
        <f>+'Ark1'!AG1146</f>
        <v>0</v>
      </c>
      <c r="AE112" s="281">
        <f>+'Ark1'!AH1146</f>
        <v>0</v>
      </c>
      <c r="AF112" s="54">
        <f>+'Ark1'!S1146</f>
        <v>0</v>
      </c>
      <c r="AG112" s="54">
        <f>+'Ark1'!T1146</f>
        <v>0</v>
      </c>
      <c r="AH112" s="161">
        <f>+'Ark1'!U1146</f>
        <v>0</v>
      </c>
      <c r="AI112" s="161">
        <f>+'Ark1'!W1146</f>
        <v>0</v>
      </c>
    </row>
    <row r="113" spans="23:35">
      <c r="W113" s="45"/>
      <c r="X113" s="11">
        <f>+'Ark1'!C1147</f>
        <v>2007</v>
      </c>
      <c r="Y113" s="11">
        <f>+'Ark1'!I1147</f>
        <v>6</v>
      </c>
      <c r="Z113" s="3" t="s">
        <v>82</v>
      </c>
      <c r="AA113" s="3" t="s">
        <v>442</v>
      </c>
      <c r="AB113" s="11">
        <f>+'Ark1'!Q1147</f>
        <v>0</v>
      </c>
      <c r="AC113" s="11">
        <f>+'Ark1'!R1147</f>
        <v>0</v>
      </c>
      <c r="AD113" s="11">
        <f>+'Ark1'!AG1147</f>
        <v>0</v>
      </c>
      <c r="AE113" s="11">
        <f>+'Ark1'!AH1147</f>
        <v>0</v>
      </c>
      <c r="AF113" s="1">
        <f>+'Ark1'!S1147</f>
        <v>0</v>
      </c>
      <c r="AG113" s="1">
        <f>+'Ark1'!T1147</f>
        <v>0</v>
      </c>
      <c r="AH113" s="93">
        <f>+'Ark1'!U1147</f>
        <v>0</v>
      </c>
      <c r="AI113" s="93">
        <f>+'Ark1'!W1147</f>
        <v>0</v>
      </c>
    </row>
    <row r="114" spans="23:35">
      <c r="W114" s="45"/>
      <c r="X114" s="11">
        <f>+'Ark1'!C1148</f>
        <v>2007</v>
      </c>
      <c r="Y114" s="11">
        <f>+'Ark1'!I1148</f>
        <v>24</v>
      </c>
      <c r="Z114" s="3" t="s">
        <v>82</v>
      </c>
      <c r="AA114" s="3" t="s">
        <v>115</v>
      </c>
      <c r="AB114" s="11">
        <f>+'Ark1'!Q1148</f>
        <v>0</v>
      </c>
      <c r="AC114" s="11">
        <f>+'Ark1'!R1148</f>
        <v>0</v>
      </c>
      <c r="AD114" s="11">
        <f>+'Ark1'!AG1148</f>
        <v>0</v>
      </c>
      <c r="AE114" s="11">
        <f>+'Ark1'!AH1148</f>
        <v>0</v>
      </c>
      <c r="AF114" s="1">
        <f>+'Ark1'!S1148</f>
        <v>0</v>
      </c>
      <c r="AG114" s="1">
        <f>+'Ark1'!T1148</f>
        <v>0</v>
      </c>
      <c r="AH114" s="93">
        <f>+'Ark1'!U1148</f>
        <v>0</v>
      </c>
      <c r="AI114" s="93">
        <f>+'Ark1'!W1148</f>
        <v>0</v>
      </c>
    </row>
    <row r="115" spans="23:35">
      <c r="W115" s="45"/>
      <c r="X115">
        <f>+'Ark1'!C1149</f>
        <v>2007</v>
      </c>
      <c r="Y115">
        <f>+'Ark1'!I1149</f>
        <v>49</v>
      </c>
      <c r="Z115" s="3" t="s">
        <v>82</v>
      </c>
      <c r="AA115" s="3" t="s">
        <v>116</v>
      </c>
      <c r="AB115" s="11">
        <f>+'Ark1'!Q1149</f>
        <v>0</v>
      </c>
      <c r="AC115" s="11">
        <f>+'Ark1'!R1149</f>
        <v>0</v>
      </c>
      <c r="AD115" s="209">
        <f>+'Ark1'!AG1149</f>
        <v>0</v>
      </c>
      <c r="AE115" s="209">
        <f>+'Ark1'!AH1149</f>
        <v>0</v>
      </c>
      <c r="AF115" s="1">
        <f>+'Ark1'!S1149</f>
        <v>0</v>
      </c>
      <c r="AG115" s="1">
        <f>+'Ark1'!T1149</f>
        <v>0</v>
      </c>
      <c r="AH115" s="93">
        <f>+'Ark1'!U1149</f>
        <v>0</v>
      </c>
      <c r="AI115" s="93">
        <f>+'Ark1'!W1149</f>
        <v>0</v>
      </c>
    </row>
    <row r="116" spans="23:35">
      <c r="W116" s="45"/>
      <c r="X116">
        <f>+'Ark1'!C1150</f>
        <v>2007</v>
      </c>
      <c r="Y116">
        <f>+'Ark1'!I1150</f>
        <v>80</v>
      </c>
      <c r="Z116" s="3" t="s">
        <v>7</v>
      </c>
      <c r="AA116" s="3" t="s">
        <v>6</v>
      </c>
      <c r="AB116" s="11">
        <f>+'Ark1'!Q1150</f>
        <v>0</v>
      </c>
      <c r="AC116" s="11">
        <f>+'Ark1'!R1150</f>
        <v>0</v>
      </c>
      <c r="AD116" s="209">
        <f>+'Ark1'!AG1150</f>
        <v>0</v>
      </c>
      <c r="AE116" s="209">
        <f>+'Ark1'!AH1150</f>
        <v>0</v>
      </c>
      <c r="AF116" s="1">
        <f>+'Ark1'!S1150</f>
        <v>0</v>
      </c>
      <c r="AG116" s="1">
        <f>+'Ark1'!T1150</f>
        <v>0</v>
      </c>
      <c r="AH116" s="93">
        <f>+'Ark1'!U1150</f>
        <v>0</v>
      </c>
      <c r="AI116" s="93">
        <f>+'Ark1'!W1150</f>
        <v>0</v>
      </c>
    </row>
    <row r="117" spans="23:35">
      <c r="W117" s="45"/>
      <c r="X117">
        <f>+'Ark1'!C1151</f>
        <v>2007</v>
      </c>
      <c r="Y117">
        <f>+'Ark1'!I1151</f>
        <v>81</v>
      </c>
      <c r="Z117" s="3" t="s">
        <v>7</v>
      </c>
      <c r="AA117" s="3" t="s">
        <v>3</v>
      </c>
      <c r="AB117" s="11">
        <f>+'Ark1'!Q1151</f>
        <v>0</v>
      </c>
      <c r="AC117" s="11">
        <f>+'Ark1'!R1151</f>
        <v>0</v>
      </c>
      <c r="AD117" s="209">
        <f>+'Ark1'!AG1151</f>
        <v>0</v>
      </c>
      <c r="AE117" s="209">
        <f>+'Ark1'!AH1151</f>
        <v>0</v>
      </c>
      <c r="AF117" s="1">
        <f>+'Ark1'!S1151</f>
        <v>0</v>
      </c>
      <c r="AG117" s="1">
        <f>+'Ark1'!T1151</f>
        <v>0</v>
      </c>
      <c r="AH117" s="93">
        <f>+'Ark1'!U1151</f>
        <v>0</v>
      </c>
      <c r="AI117" s="93">
        <f>+'Ark1'!W1151</f>
        <v>0</v>
      </c>
    </row>
    <row r="118" spans="23:35">
      <c r="W118" s="45"/>
      <c r="X118">
        <f>+'Ark1'!C1152</f>
        <v>2007</v>
      </c>
      <c r="Y118">
        <f>+'Ark1'!I1152</f>
        <v>83</v>
      </c>
      <c r="Z118" s="3" t="s">
        <v>7</v>
      </c>
      <c r="AA118" s="3" t="s">
        <v>443</v>
      </c>
      <c r="AB118" s="11">
        <f>+'Ark1'!Q1152</f>
        <v>0</v>
      </c>
      <c r="AC118" s="11">
        <f>+'Ark1'!R1152</f>
        <v>0</v>
      </c>
      <c r="AD118" s="209">
        <f>+'Ark1'!AG1152</f>
        <v>0</v>
      </c>
      <c r="AE118" s="209">
        <f>+'Ark1'!AH1152</f>
        <v>0</v>
      </c>
      <c r="AF118" s="1">
        <f>+'Ark1'!S1152</f>
        <v>0</v>
      </c>
      <c r="AG118" s="1">
        <f>+'Ark1'!T1152</f>
        <v>0</v>
      </c>
      <c r="AH118" s="93">
        <f>+'Ark1'!U1152</f>
        <v>0</v>
      </c>
      <c r="AI118" s="93">
        <f>+'Ark1'!W1152</f>
        <v>0</v>
      </c>
    </row>
    <row r="119" spans="23:35">
      <c r="W119" s="45"/>
      <c r="X119" s="52">
        <f>+'Ark1'!C1153</f>
        <v>2006</v>
      </c>
      <c r="Y119" s="52">
        <f>+'Ark1'!I1153</f>
        <v>6</v>
      </c>
      <c r="Z119" s="53" t="s">
        <v>82</v>
      </c>
      <c r="AA119" s="53" t="s">
        <v>442</v>
      </c>
      <c r="AB119" s="52">
        <f>+'Ark1'!Q1153</f>
        <v>0</v>
      </c>
      <c r="AC119" s="74">
        <f>+'Ark1'!R1153</f>
        <v>0</v>
      </c>
      <c r="AD119" s="281">
        <f>+'Ark1'!AG1153</f>
        <v>0</v>
      </c>
      <c r="AE119" s="281">
        <f>+'Ark1'!AH1153</f>
        <v>0</v>
      </c>
      <c r="AF119" s="54">
        <f>+'Ark1'!S1153</f>
        <v>0</v>
      </c>
      <c r="AG119" s="54">
        <f>+'Ark1'!T1153</f>
        <v>0</v>
      </c>
      <c r="AH119" s="161">
        <f>+'Ark1'!U1153</f>
        <v>0</v>
      </c>
      <c r="AI119" s="161">
        <f>+'Ark1'!W1153</f>
        <v>0</v>
      </c>
    </row>
    <row r="120" spans="23:35">
      <c r="W120" s="45"/>
      <c r="X120" s="52">
        <f>+'Ark1'!C1154</f>
        <v>2006</v>
      </c>
      <c r="Y120" s="52">
        <f>+'Ark1'!I1154</f>
        <v>24</v>
      </c>
      <c r="Z120" s="53" t="s">
        <v>82</v>
      </c>
      <c r="AA120" s="53" t="s">
        <v>115</v>
      </c>
      <c r="AB120" s="52">
        <f>+'Ark1'!Q1154</f>
        <v>0</v>
      </c>
      <c r="AC120" s="74">
        <f>+'Ark1'!R1154</f>
        <v>0</v>
      </c>
      <c r="AD120" s="281">
        <f>+'Ark1'!AG1154</f>
        <v>0</v>
      </c>
      <c r="AE120" s="281">
        <f>+'Ark1'!AH1154</f>
        <v>0</v>
      </c>
      <c r="AF120" s="54">
        <f>+'Ark1'!S1154</f>
        <v>0</v>
      </c>
      <c r="AG120" s="54">
        <f>+'Ark1'!T1154</f>
        <v>0</v>
      </c>
      <c r="AH120" s="161">
        <f>+'Ark1'!U1154</f>
        <v>0</v>
      </c>
      <c r="AI120" s="161">
        <f>+'Ark1'!W1154</f>
        <v>0</v>
      </c>
    </row>
    <row r="121" spans="23:35">
      <c r="W121" s="45"/>
      <c r="X121" s="52">
        <f>+'Ark1'!C1155</f>
        <v>2006</v>
      </c>
      <c r="Y121" s="52">
        <f>+'Ark1'!I1155</f>
        <v>49</v>
      </c>
      <c r="Z121" s="53" t="s">
        <v>82</v>
      </c>
      <c r="AA121" s="53" t="s">
        <v>116</v>
      </c>
      <c r="AB121" s="52">
        <f>+'Ark1'!Q1155</f>
        <v>0</v>
      </c>
      <c r="AC121" s="74">
        <f>+'Ark1'!R1155</f>
        <v>0</v>
      </c>
      <c r="AD121" s="281">
        <f>+'Ark1'!AG1155</f>
        <v>0</v>
      </c>
      <c r="AE121" s="281">
        <f>+'Ark1'!AH1155</f>
        <v>0</v>
      </c>
      <c r="AF121" s="54">
        <f>+'Ark1'!S1155</f>
        <v>0</v>
      </c>
      <c r="AG121" s="54">
        <f>+'Ark1'!T1155</f>
        <v>0</v>
      </c>
      <c r="AH121" s="161">
        <f>+'Ark1'!U1155</f>
        <v>0</v>
      </c>
      <c r="AI121" s="161">
        <f>+'Ark1'!W1155</f>
        <v>0</v>
      </c>
    </row>
    <row r="122" spans="23:35">
      <c r="W122" s="45"/>
      <c r="X122" s="52">
        <f>+'Ark1'!C1156</f>
        <v>2006</v>
      </c>
      <c r="Y122" s="52">
        <f>+'Ark1'!I1156</f>
        <v>80</v>
      </c>
      <c r="Z122" s="53" t="s">
        <v>7</v>
      </c>
      <c r="AA122" s="53" t="s">
        <v>6</v>
      </c>
      <c r="AB122" s="52">
        <f>+'Ark1'!Q1156</f>
        <v>0</v>
      </c>
      <c r="AC122" s="74">
        <f>+'Ark1'!R1156</f>
        <v>0</v>
      </c>
      <c r="AD122" s="281">
        <f>+'Ark1'!AG1156</f>
        <v>0</v>
      </c>
      <c r="AE122" s="281">
        <f>+'Ark1'!AH1156</f>
        <v>0</v>
      </c>
      <c r="AF122" s="54">
        <f>+'Ark1'!S1156</f>
        <v>0</v>
      </c>
      <c r="AG122" s="54">
        <f>+'Ark1'!T1156</f>
        <v>0</v>
      </c>
      <c r="AH122" s="161">
        <f>+'Ark1'!U1156</f>
        <v>0</v>
      </c>
      <c r="AI122" s="161">
        <f>+'Ark1'!W1156</f>
        <v>0</v>
      </c>
    </row>
    <row r="123" spans="23:35">
      <c r="W123" s="45"/>
      <c r="X123" s="52">
        <f>+'Ark1'!C1157</f>
        <v>2006</v>
      </c>
      <c r="Y123" s="52">
        <f>+'Ark1'!I1157</f>
        <v>81</v>
      </c>
      <c r="Z123" s="53" t="s">
        <v>7</v>
      </c>
      <c r="AA123" s="53" t="s">
        <v>3</v>
      </c>
      <c r="AB123" s="52">
        <f>+'Ark1'!Q1157</f>
        <v>0</v>
      </c>
      <c r="AC123" s="74">
        <f>+'Ark1'!R1157</f>
        <v>0</v>
      </c>
      <c r="AD123" s="281">
        <f>+'Ark1'!AG1157</f>
        <v>0</v>
      </c>
      <c r="AE123" s="281">
        <f>+'Ark1'!AH1157</f>
        <v>0</v>
      </c>
      <c r="AF123" s="54">
        <f>+'Ark1'!S1157</f>
        <v>0</v>
      </c>
      <c r="AG123" s="54">
        <f>+'Ark1'!T1157</f>
        <v>0</v>
      </c>
      <c r="AH123" s="161">
        <f>+'Ark1'!U1157</f>
        <v>0</v>
      </c>
      <c r="AI123" s="161">
        <f>+'Ark1'!W1157</f>
        <v>0</v>
      </c>
    </row>
    <row r="124" spans="23:35">
      <c r="W124" s="45"/>
      <c r="X124" s="52">
        <f>+'Ark1'!C1158</f>
        <v>2006</v>
      </c>
      <c r="Y124" s="52">
        <f>+'Ark1'!I1158</f>
        <v>83</v>
      </c>
      <c r="Z124" s="53" t="s">
        <v>7</v>
      </c>
      <c r="AA124" s="53" t="s">
        <v>443</v>
      </c>
      <c r="AB124" s="52">
        <f>+'Ark1'!Q1158</f>
        <v>0</v>
      </c>
      <c r="AC124" s="74">
        <f>+'Ark1'!R1158</f>
        <v>0</v>
      </c>
      <c r="AD124" s="281">
        <f>+'Ark1'!AG1158</f>
        <v>0</v>
      </c>
      <c r="AE124" s="281">
        <f>+'Ark1'!AH1158</f>
        <v>0</v>
      </c>
      <c r="AF124" s="54">
        <f>+'Ark1'!S1158</f>
        <v>0</v>
      </c>
      <c r="AG124" s="54">
        <f>+'Ark1'!T1158</f>
        <v>0</v>
      </c>
      <c r="AH124" s="161">
        <f>+'Ark1'!U1158</f>
        <v>0</v>
      </c>
      <c r="AI124" s="161">
        <f>+'Ark1'!W1158</f>
        <v>0</v>
      </c>
    </row>
    <row r="125" spans="23:35">
      <c r="W125" s="45"/>
      <c r="X125" s="11">
        <f>+'Ark1'!C1159</f>
        <v>2005</v>
      </c>
      <c r="Y125" s="11">
        <f>+'Ark1'!I1159</f>
        <v>6</v>
      </c>
      <c r="Z125" s="3" t="s">
        <v>82</v>
      </c>
      <c r="AA125" s="3" t="s">
        <v>442</v>
      </c>
      <c r="AB125" s="11">
        <f>+'Ark1'!Q1159</f>
        <v>0</v>
      </c>
      <c r="AC125" s="11">
        <f>+'Ark1'!R1159</f>
        <v>0</v>
      </c>
      <c r="AD125" s="11">
        <f>+'Ark1'!AG1159</f>
        <v>0</v>
      </c>
      <c r="AE125" s="11">
        <f>+'Ark1'!AH1159</f>
        <v>0</v>
      </c>
      <c r="AF125" s="1">
        <f>+'Ark1'!S1159</f>
        <v>0</v>
      </c>
      <c r="AG125" s="1">
        <f>+'Ark1'!T1159</f>
        <v>0</v>
      </c>
      <c r="AH125" s="93">
        <f>+'Ark1'!U1159</f>
        <v>0</v>
      </c>
      <c r="AI125" s="93">
        <f>+'Ark1'!W1159</f>
        <v>0</v>
      </c>
    </row>
    <row r="126" spans="23:35">
      <c r="W126" s="45"/>
      <c r="X126" s="11">
        <f>+'Ark1'!C1160</f>
        <v>2005</v>
      </c>
      <c r="Y126" s="11">
        <f>+'Ark1'!I1160</f>
        <v>24</v>
      </c>
      <c r="Z126" s="3" t="s">
        <v>82</v>
      </c>
      <c r="AA126" s="3" t="s">
        <v>115</v>
      </c>
      <c r="AB126" s="11">
        <f>+'Ark1'!Q1160</f>
        <v>0</v>
      </c>
      <c r="AC126" s="11">
        <f>+'Ark1'!R1160</f>
        <v>0</v>
      </c>
      <c r="AD126" s="11">
        <f>+'Ark1'!AG1160</f>
        <v>0</v>
      </c>
      <c r="AE126" s="11">
        <f>+'Ark1'!AH1160</f>
        <v>0</v>
      </c>
      <c r="AF126" s="1">
        <f>+'Ark1'!S1160</f>
        <v>0</v>
      </c>
      <c r="AG126" s="1">
        <f>+'Ark1'!T1160</f>
        <v>0</v>
      </c>
      <c r="AH126" s="93">
        <f>+'Ark1'!U1160</f>
        <v>0</v>
      </c>
      <c r="AI126" s="93">
        <f>+'Ark1'!W1160</f>
        <v>0</v>
      </c>
    </row>
    <row r="127" spans="23:35">
      <c r="W127" s="45"/>
      <c r="X127">
        <f>+'Ark1'!C1161</f>
        <v>2005</v>
      </c>
      <c r="Y127">
        <f>+'Ark1'!I1161</f>
        <v>49</v>
      </c>
      <c r="Z127" s="3" t="s">
        <v>82</v>
      </c>
      <c r="AA127" s="3" t="s">
        <v>116</v>
      </c>
      <c r="AB127" s="11">
        <f>+'Ark1'!Q1161</f>
        <v>0</v>
      </c>
      <c r="AC127" s="11">
        <f>+'Ark1'!R1161</f>
        <v>0</v>
      </c>
      <c r="AD127" s="209">
        <f>+'Ark1'!AG1161</f>
        <v>0</v>
      </c>
      <c r="AE127" s="209">
        <f>+'Ark1'!AH1161</f>
        <v>0</v>
      </c>
      <c r="AF127" s="1">
        <f>+'Ark1'!S1161</f>
        <v>0</v>
      </c>
      <c r="AG127" s="1">
        <f>+'Ark1'!T1161</f>
        <v>0</v>
      </c>
      <c r="AH127" s="93">
        <f>+'Ark1'!U1161</f>
        <v>0</v>
      </c>
      <c r="AI127" s="93">
        <f>+'Ark1'!W1161</f>
        <v>0</v>
      </c>
    </row>
    <row r="128" spans="23:35">
      <c r="W128" s="45"/>
      <c r="X128">
        <f>+'Ark1'!C1162</f>
        <v>2005</v>
      </c>
      <c r="Y128">
        <f>+'Ark1'!I1162</f>
        <v>80</v>
      </c>
      <c r="Z128" s="3" t="s">
        <v>7</v>
      </c>
      <c r="AA128" s="3" t="s">
        <v>6</v>
      </c>
      <c r="AB128" s="11">
        <f>+'Ark1'!Q1162</f>
        <v>0</v>
      </c>
      <c r="AC128" s="11">
        <f>+'Ark1'!R1162</f>
        <v>0</v>
      </c>
      <c r="AD128" s="209">
        <f>+'Ark1'!AG1162</f>
        <v>0</v>
      </c>
      <c r="AE128" s="209">
        <f>+'Ark1'!AH1162</f>
        <v>0</v>
      </c>
      <c r="AF128" s="1">
        <f>+'Ark1'!S1162</f>
        <v>0</v>
      </c>
      <c r="AG128" s="1">
        <f>+'Ark1'!T1162</f>
        <v>0</v>
      </c>
      <c r="AH128" s="93">
        <f>+'Ark1'!U1162</f>
        <v>0</v>
      </c>
      <c r="AI128" s="93">
        <f>+'Ark1'!W1162</f>
        <v>0</v>
      </c>
    </row>
    <row r="129" spans="23:44">
      <c r="W129" s="45"/>
      <c r="X129">
        <f>+'Ark1'!C1163</f>
        <v>2005</v>
      </c>
      <c r="Y129">
        <f>+'Ark1'!I1163</f>
        <v>81</v>
      </c>
      <c r="Z129" s="3" t="s">
        <v>7</v>
      </c>
      <c r="AA129" s="3" t="s">
        <v>3</v>
      </c>
      <c r="AB129" s="11">
        <f>+'Ark1'!Q1163</f>
        <v>0</v>
      </c>
      <c r="AC129" s="11">
        <f>+'Ark1'!R1163</f>
        <v>0</v>
      </c>
      <c r="AD129" s="209">
        <f>+'Ark1'!AG1163</f>
        <v>0</v>
      </c>
      <c r="AE129" s="209">
        <f>+'Ark1'!AH1163</f>
        <v>0</v>
      </c>
      <c r="AF129" s="1">
        <f>+'Ark1'!S1163</f>
        <v>0</v>
      </c>
      <c r="AG129" s="1">
        <f>+'Ark1'!T1163</f>
        <v>0</v>
      </c>
      <c r="AH129" s="93">
        <f>+'Ark1'!U1163</f>
        <v>0</v>
      </c>
      <c r="AI129" s="93">
        <f>+'Ark1'!W1163</f>
        <v>0</v>
      </c>
    </row>
    <row r="130" spans="23:44">
      <c r="W130" s="45"/>
      <c r="X130">
        <f>+'Ark1'!C1164</f>
        <v>2005</v>
      </c>
      <c r="Y130">
        <f>+'Ark1'!I1164</f>
        <v>83</v>
      </c>
      <c r="Z130" s="3" t="s">
        <v>7</v>
      </c>
      <c r="AA130" s="3" t="s">
        <v>443</v>
      </c>
      <c r="AB130" s="11">
        <f>+'Ark1'!Q1164</f>
        <v>0</v>
      </c>
      <c r="AC130" s="11">
        <f>+'Ark1'!R1164</f>
        <v>0</v>
      </c>
      <c r="AD130" s="209">
        <f>+'Ark1'!AG1164</f>
        <v>0</v>
      </c>
      <c r="AE130" s="209">
        <f>+'Ark1'!AH1164</f>
        <v>0</v>
      </c>
      <c r="AF130" s="1">
        <f>+'Ark1'!S1164</f>
        <v>0</v>
      </c>
      <c r="AG130" s="1">
        <f>+'Ark1'!T1164</f>
        <v>0</v>
      </c>
      <c r="AH130" s="93">
        <f>+'Ark1'!U1164</f>
        <v>0</v>
      </c>
      <c r="AI130" s="93">
        <f>+'Ark1'!W1164</f>
        <v>0</v>
      </c>
    </row>
    <row r="131" spans="23:44">
      <c r="W131" s="45"/>
      <c r="X131" s="45"/>
      <c r="Y131" s="45"/>
      <c r="Z131" s="45"/>
      <c r="AA131" s="45"/>
      <c r="AB131" s="45"/>
      <c r="AC131" s="45"/>
      <c r="AD131" s="71"/>
      <c r="AE131" s="71"/>
      <c r="AF131" s="45"/>
      <c r="AG131" s="45"/>
      <c r="AH131" s="90"/>
      <c r="AI131" s="90"/>
    </row>
    <row r="132" spans="23:44">
      <c r="X132" s="45"/>
      <c r="Y132" s="45"/>
      <c r="Z132" s="45"/>
      <c r="AA132" s="45"/>
      <c r="AB132" s="45"/>
      <c r="AC132" s="45"/>
      <c r="AD132" s="71"/>
      <c r="AE132" s="71"/>
      <c r="AF132" s="45"/>
      <c r="AG132" s="45"/>
      <c r="AH132" s="90"/>
      <c r="AI132" s="90"/>
    </row>
    <row r="133" spans="23:44">
      <c r="AG133" s="3"/>
      <c r="AH133" s="57"/>
      <c r="AI133" s="57"/>
      <c r="AJ133" s="1"/>
      <c r="AK133" s="1"/>
      <c r="AL133" s="1"/>
      <c r="AM133" s="1"/>
      <c r="AN133" s="1"/>
      <c r="AO133" s="1"/>
      <c r="AQ133" s="13"/>
      <c r="AR133" s="13"/>
    </row>
    <row r="134" spans="23:44">
      <c r="AG134" s="3"/>
      <c r="AH134" s="57"/>
      <c r="AI134" s="57"/>
      <c r="AJ134" s="1"/>
      <c r="AK134" s="1"/>
      <c r="AL134" s="1"/>
      <c r="AM134" s="1"/>
      <c r="AN134" s="1"/>
      <c r="AO134" s="1"/>
      <c r="AQ134" s="13"/>
      <c r="AR134" s="13"/>
    </row>
    <row r="135" spans="23:44">
      <c r="AG135" s="3"/>
      <c r="AH135" s="57"/>
      <c r="AI135" s="57"/>
      <c r="AJ135" s="1"/>
      <c r="AK135" s="1"/>
      <c r="AL135" s="1"/>
      <c r="AM135" s="1"/>
      <c r="AN135" s="1"/>
      <c r="AO135" s="1"/>
      <c r="AQ135" s="13"/>
      <c r="AR135" s="13"/>
    </row>
    <row r="136" spans="23:44">
      <c r="AG136" s="3"/>
      <c r="AH136" s="57"/>
      <c r="AI136" s="57"/>
      <c r="AJ136" s="1"/>
      <c r="AK136" s="1"/>
      <c r="AL136" s="1"/>
      <c r="AM136" s="1"/>
      <c r="AN136" s="1"/>
      <c r="AO136" s="1"/>
      <c r="AQ136" s="13"/>
      <c r="AR136" s="13"/>
    </row>
    <row r="137" spans="23:44">
      <c r="AG137" s="3"/>
      <c r="AH137" s="57"/>
      <c r="AI137" s="57"/>
      <c r="AJ137" s="1"/>
      <c r="AK137" s="1"/>
      <c r="AL137" s="1"/>
      <c r="AM137" s="1"/>
      <c r="AN137" s="1"/>
      <c r="AO137" s="1"/>
      <c r="AQ137" s="13"/>
      <c r="AR137" s="13"/>
    </row>
    <row r="138" spans="23:44">
      <c r="AG138" s="3"/>
      <c r="AH138" s="57"/>
      <c r="AI138" s="57"/>
      <c r="AJ138" s="1"/>
      <c r="AK138" s="1"/>
      <c r="AL138" s="1"/>
      <c r="AM138" s="1"/>
      <c r="AN138" s="1"/>
      <c r="AO138" s="1"/>
      <c r="AQ138" s="13"/>
      <c r="AR138" s="13"/>
    </row>
    <row r="139" spans="23:44">
      <c r="AG139" s="3"/>
      <c r="AH139" s="57"/>
      <c r="AI139" s="57"/>
      <c r="AJ139" s="1"/>
      <c r="AK139" s="1"/>
      <c r="AL139" s="1"/>
      <c r="AM139" s="1"/>
      <c r="AN139" s="1"/>
      <c r="AO139" s="1"/>
      <c r="AQ139" s="13"/>
      <c r="AR139" s="13"/>
    </row>
    <row r="140" spans="23:44">
      <c r="AG140" s="3"/>
      <c r="AH140" s="57"/>
      <c r="AI140" s="57"/>
      <c r="AJ140" s="1"/>
      <c r="AK140" s="1"/>
      <c r="AL140" s="1"/>
      <c r="AM140" s="1"/>
      <c r="AN140" s="1"/>
      <c r="AO140" s="1"/>
      <c r="AQ140" s="13"/>
      <c r="AR140" s="13"/>
    </row>
    <row r="141" spans="23:44">
      <c r="AG141" s="3"/>
      <c r="AH141" s="57"/>
      <c r="AI141" s="57"/>
      <c r="AJ141" s="1"/>
      <c r="AK141" s="1"/>
      <c r="AL141" s="1"/>
      <c r="AM141" s="1"/>
      <c r="AN141" s="1"/>
      <c r="AO141" s="1"/>
      <c r="AQ141" s="13"/>
      <c r="AR141" s="13"/>
    </row>
    <row r="142" spans="23:44">
      <c r="AG142" s="3"/>
      <c r="AH142" s="57"/>
      <c r="AI142" s="57"/>
      <c r="AJ142" s="1"/>
      <c r="AK142" s="1"/>
      <c r="AL142" s="1"/>
      <c r="AM142" s="1"/>
      <c r="AN142" s="1"/>
      <c r="AO142" s="1"/>
      <c r="AQ142" s="13"/>
      <c r="AR142" s="13"/>
    </row>
    <row r="143" spans="23:44">
      <c r="AG143" s="3"/>
      <c r="AH143" s="57"/>
      <c r="AI143" s="57"/>
      <c r="AJ143" s="1"/>
      <c r="AK143" s="1"/>
      <c r="AL143" s="1"/>
      <c r="AM143" s="1"/>
      <c r="AN143" s="1"/>
      <c r="AO143" s="1"/>
      <c r="AQ143" s="13"/>
      <c r="AR143" s="13"/>
    </row>
    <row r="144" spans="23:44">
      <c r="AG144" s="3"/>
      <c r="AH144" s="57"/>
      <c r="AI144" s="57"/>
      <c r="AJ144" s="1"/>
      <c r="AK144" s="1"/>
      <c r="AL144" s="1"/>
      <c r="AM144" s="1"/>
      <c r="AN144" s="1"/>
      <c r="AO144" s="1"/>
      <c r="AQ144" s="13"/>
      <c r="AR144" s="13"/>
    </row>
    <row r="145" spans="33:44">
      <c r="AG145" s="3"/>
      <c r="AH145" s="57"/>
      <c r="AI145" s="57"/>
      <c r="AJ145" s="1"/>
      <c r="AK145" s="1"/>
      <c r="AL145" s="1"/>
      <c r="AM145" s="1"/>
      <c r="AN145" s="1"/>
      <c r="AO145" s="1"/>
      <c r="AQ145" s="13"/>
      <c r="AR145" s="13"/>
    </row>
    <row r="146" spans="33:44">
      <c r="AG146" s="3"/>
      <c r="AH146" s="57"/>
      <c r="AI146" s="57"/>
      <c r="AJ146" s="1"/>
      <c r="AK146" s="1"/>
      <c r="AL146" s="1"/>
      <c r="AM146" s="1"/>
      <c r="AN146" s="1"/>
      <c r="AO146" s="1"/>
      <c r="AQ146" s="13"/>
      <c r="AR146" s="13"/>
    </row>
    <row r="147" spans="33:44">
      <c r="AQ147" s="13"/>
      <c r="AR147" s="13"/>
    </row>
    <row r="148" spans="33:44">
      <c r="AQ148" s="13"/>
      <c r="AR148" s="13"/>
    </row>
    <row r="149" spans="33:44">
      <c r="AG149" s="3"/>
      <c r="AH149" s="57"/>
      <c r="AI149" s="57"/>
      <c r="AJ149" s="1"/>
      <c r="AK149" s="1"/>
      <c r="AL149" s="1"/>
      <c r="AM149" s="1"/>
      <c r="AN149" s="1"/>
      <c r="AO149" s="1"/>
      <c r="AQ149" s="13"/>
      <c r="AR149" s="13"/>
    </row>
    <row r="150" spans="33:44">
      <c r="AG150" s="3"/>
      <c r="AH150" s="57"/>
      <c r="AI150" s="57"/>
      <c r="AJ150" s="1"/>
      <c r="AK150" s="1"/>
      <c r="AL150" s="1"/>
      <c r="AM150" s="1"/>
      <c r="AN150" s="1"/>
      <c r="AO150" s="1"/>
      <c r="AQ150" s="13"/>
      <c r="AR150" s="13"/>
    </row>
    <row r="151" spans="33:44">
      <c r="AG151" s="3"/>
      <c r="AH151" s="57"/>
      <c r="AI151" s="57"/>
      <c r="AJ151" s="1"/>
      <c r="AK151" s="1"/>
      <c r="AL151" s="1"/>
      <c r="AM151" s="1"/>
      <c r="AN151" s="1"/>
      <c r="AO151" s="1"/>
      <c r="AQ151" s="13"/>
      <c r="AR151" s="13"/>
    </row>
    <row r="152" spans="33:44">
      <c r="AG152" s="3"/>
      <c r="AH152" s="57"/>
      <c r="AI152" s="57"/>
      <c r="AJ152" s="1"/>
      <c r="AK152" s="1"/>
      <c r="AL152" s="1"/>
      <c r="AM152" s="1"/>
      <c r="AN152" s="1"/>
      <c r="AO152" s="1"/>
    </row>
    <row r="153" spans="33:44">
      <c r="AG153" s="3"/>
      <c r="AH153" s="57"/>
      <c r="AI153" s="57"/>
      <c r="AJ153" s="1"/>
      <c r="AK153" s="1"/>
      <c r="AL153" s="1"/>
      <c r="AM153" s="1"/>
      <c r="AN153" s="1"/>
      <c r="AO153" s="1"/>
    </row>
    <row r="154" spans="33:44">
      <c r="AG154" s="3"/>
      <c r="AH154" s="57"/>
      <c r="AI154" s="57"/>
      <c r="AJ154" s="1"/>
      <c r="AK154" s="1"/>
      <c r="AL154" s="1"/>
      <c r="AM154" s="1"/>
      <c r="AN154" s="1"/>
      <c r="AO154" s="1"/>
    </row>
    <row r="155" spans="33:44">
      <c r="AG155" s="3"/>
      <c r="AH155" s="57"/>
      <c r="AI155" s="57"/>
      <c r="AJ155" s="1"/>
      <c r="AK155" s="1"/>
      <c r="AL155" s="1"/>
      <c r="AM155" s="1"/>
      <c r="AN155" s="1"/>
      <c r="AO155" s="1"/>
    </row>
    <row r="156" spans="33:44">
      <c r="AG156" s="3"/>
      <c r="AH156" s="57"/>
      <c r="AI156" s="57"/>
      <c r="AJ156" s="1"/>
      <c r="AK156" s="1"/>
      <c r="AL156" s="1"/>
      <c r="AM156" s="1"/>
      <c r="AN156" s="1"/>
      <c r="AO156" s="1"/>
    </row>
    <row r="157" spans="33:44">
      <c r="AG157" s="3"/>
      <c r="AH157" s="57"/>
      <c r="AI157" s="57"/>
      <c r="AJ157" s="1"/>
      <c r="AK157" s="1"/>
      <c r="AL157" s="1"/>
      <c r="AM157" s="1"/>
      <c r="AN157" s="1"/>
      <c r="AO157" s="1"/>
    </row>
    <row r="158" spans="33:44">
      <c r="AG158" s="3"/>
      <c r="AH158" s="57"/>
      <c r="AI158" s="57"/>
      <c r="AJ158" s="1"/>
      <c r="AK158" s="1"/>
      <c r="AL158" s="1"/>
      <c r="AM158" s="1"/>
      <c r="AN158" s="1"/>
      <c r="AO158" s="1"/>
    </row>
    <row r="159" spans="33:44">
      <c r="AG159" s="3"/>
      <c r="AH159" s="57"/>
      <c r="AI159" s="57"/>
      <c r="AJ159" s="1"/>
      <c r="AK159" s="1"/>
      <c r="AL159" s="1"/>
      <c r="AM159" s="1"/>
      <c r="AN159" s="1"/>
      <c r="AO159" s="1"/>
    </row>
    <row r="160" spans="33:44">
      <c r="AG160" s="3"/>
      <c r="AH160" s="57"/>
      <c r="AI160" s="57"/>
      <c r="AJ160" s="1"/>
      <c r="AK160" s="1"/>
      <c r="AL160" s="1"/>
      <c r="AM160" s="1"/>
      <c r="AN160" s="1"/>
      <c r="AO160" s="1"/>
    </row>
    <row r="161" spans="29:42">
      <c r="AG161" s="3"/>
      <c r="AH161" s="57"/>
      <c r="AI161" s="57"/>
      <c r="AJ161" s="1"/>
      <c r="AK161" s="1"/>
      <c r="AL161" s="1"/>
      <c r="AM161" s="1"/>
      <c r="AN161" s="1"/>
      <c r="AO161" s="1"/>
    </row>
    <row r="162" spans="29:42">
      <c r="AG162" s="3"/>
      <c r="AH162" s="57"/>
      <c r="AI162" s="57"/>
      <c r="AJ162" s="1"/>
      <c r="AK162" s="1"/>
      <c r="AL162" s="1"/>
      <c r="AM162" s="1"/>
      <c r="AN162" s="1"/>
      <c r="AO162" s="1"/>
    </row>
    <row r="163" spans="29:42">
      <c r="AG163" s="3"/>
      <c r="AH163" s="57"/>
      <c r="AI163" s="57"/>
      <c r="AJ163" s="1"/>
      <c r="AK163" s="1"/>
      <c r="AL163" s="1"/>
      <c r="AM163" s="1"/>
      <c r="AN163" s="1"/>
      <c r="AO163" s="1"/>
    </row>
    <row r="164" spans="29:42">
      <c r="AG164" s="3"/>
      <c r="AH164" s="57"/>
      <c r="AI164" s="57"/>
      <c r="AJ164" s="1"/>
      <c r="AK164" s="1"/>
      <c r="AL164" s="1"/>
      <c r="AM164" s="1"/>
      <c r="AN164" s="1"/>
      <c r="AO164" s="1"/>
    </row>
    <row r="165" spans="29:42">
      <c r="AG165" s="3"/>
      <c r="AH165" s="57"/>
      <c r="AI165" s="57"/>
      <c r="AJ165" s="1"/>
      <c r="AK165" s="1"/>
      <c r="AL165" s="1"/>
      <c r="AM165" s="1"/>
      <c r="AN165" s="1"/>
      <c r="AO165" s="1"/>
    </row>
    <row r="166" spans="29:42">
      <c r="AG166" s="3"/>
      <c r="AH166" s="57"/>
      <c r="AI166" s="57"/>
      <c r="AJ166" s="1"/>
      <c r="AK166" s="1"/>
      <c r="AL166" s="1"/>
      <c r="AM166" s="1"/>
      <c r="AN166" s="1"/>
      <c r="AO166" s="1"/>
    </row>
    <row r="167" spans="29:42">
      <c r="AG167" s="3"/>
      <c r="AH167" s="57"/>
      <c r="AI167" s="57"/>
      <c r="AJ167" s="1"/>
      <c r="AK167" s="1"/>
      <c r="AL167" s="1"/>
      <c r="AM167" s="1"/>
      <c r="AN167" s="1"/>
      <c r="AO167" s="1"/>
    </row>
    <row r="168" spans="29:42">
      <c r="AG168" s="3"/>
      <c r="AH168" s="57"/>
      <c r="AI168" s="57"/>
      <c r="AJ168" s="1"/>
      <c r="AK168" s="1"/>
      <c r="AL168" s="1"/>
      <c r="AM168" s="1"/>
      <c r="AN168" s="1"/>
      <c r="AO168" s="1"/>
    </row>
    <row r="169" spans="29:42">
      <c r="AG169" s="3"/>
      <c r="AH169" s="57"/>
      <c r="AI169" s="57"/>
      <c r="AJ169" s="1"/>
      <c r="AK169" s="1"/>
      <c r="AL169" s="1"/>
      <c r="AM169" s="1"/>
      <c r="AN169" s="1"/>
      <c r="AO169" s="1"/>
    </row>
    <row r="170" spans="29:42">
      <c r="AG170" s="3"/>
      <c r="AH170" s="57"/>
      <c r="AI170" s="57"/>
      <c r="AJ170" s="1"/>
      <c r="AK170" s="1"/>
      <c r="AL170" s="1"/>
      <c r="AM170" s="1"/>
      <c r="AN170" s="1"/>
      <c r="AO170" s="1"/>
    </row>
    <row r="171" spans="29:42">
      <c r="AG171" s="3"/>
      <c r="AH171" s="57"/>
      <c r="AI171" s="57"/>
      <c r="AJ171" s="1"/>
      <c r="AK171" s="1"/>
      <c r="AL171" s="1"/>
      <c r="AM171" s="1"/>
      <c r="AN171" s="1"/>
      <c r="AO171" s="1"/>
    </row>
    <row r="172" spans="29:42">
      <c r="AG172" s="3"/>
      <c r="AH172" s="57"/>
      <c r="AI172" s="57"/>
      <c r="AJ172" s="1"/>
      <c r="AK172" s="1"/>
      <c r="AL172" s="1"/>
      <c r="AM172" s="1"/>
      <c r="AN172" s="1"/>
      <c r="AO172" s="1"/>
    </row>
    <row r="173" spans="29:42">
      <c r="AC173" s="14"/>
      <c r="AD173" s="75"/>
      <c r="AE173" s="75"/>
      <c r="AG173" s="3"/>
      <c r="AH173" s="57"/>
      <c r="AI173" s="57"/>
      <c r="AJ173" s="1"/>
      <c r="AK173" s="1"/>
      <c r="AL173" s="1"/>
      <c r="AM173" s="1"/>
      <c r="AN173" s="1"/>
      <c r="AO173" s="1"/>
      <c r="AP173" s="14"/>
    </row>
    <row r="174" spans="29:42">
      <c r="AC174" s="14"/>
      <c r="AD174" s="75"/>
      <c r="AE174" s="75"/>
      <c r="AG174" s="3"/>
      <c r="AH174" s="57"/>
      <c r="AI174" s="57"/>
      <c r="AJ174" s="1"/>
      <c r="AK174" s="1"/>
      <c r="AL174" s="1"/>
      <c r="AM174" s="1"/>
      <c r="AN174" s="1"/>
      <c r="AO174" s="1"/>
      <c r="AP174" s="14"/>
    </row>
    <row r="175" spans="29:42">
      <c r="AC175" s="14"/>
      <c r="AD175" s="75"/>
      <c r="AE175" s="75"/>
      <c r="AG175" s="3"/>
      <c r="AH175" s="57"/>
      <c r="AI175" s="57"/>
      <c r="AJ175" s="1"/>
      <c r="AK175" s="1"/>
      <c r="AL175" s="1"/>
      <c r="AM175" s="1"/>
      <c r="AN175" s="1"/>
      <c r="AO175" s="1"/>
      <c r="AP175" s="14"/>
    </row>
    <row r="176" spans="29:42">
      <c r="AC176" s="14"/>
      <c r="AD176" s="75"/>
      <c r="AE176" s="75"/>
      <c r="AG176" s="3"/>
      <c r="AH176" s="57"/>
      <c r="AI176" s="57"/>
      <c r="AJ176" s="1"/>
      <c r="AK176" s="1"/>
      <c r="AL176" s="1"/>
      <c r="AM176" s="1"/>
      <c r="AN176" s="1"/>
      <c r="AO176" s="1"/>
      <c r="AP176" s="14"/>
    </row>
    <row r="177" spans="29:42">
      <c r="AC177" s="14"/>
      <c r="AD177" s="75"/>
      <c r="AE177" s="75"/>
      <c r="AG177" s="3"/>
      <c r="AH177" s="57"/>
      <c r="AI177" s="57"/>
      <c r="AJ177" s="1"/>
      <c r="AK177" s="1"/>
      <c r="AL177" s="1"/>
      <c r="AM177" s="1"/>
      <c r="AN177" s="1"/>
      <c r="AO177" s="1"/>
      <c r="AP177" s="14"/>
    </row>
    <row r="178" spans="29:42">
      <c r="AC178" s="14"/>
      <c r="AD178" s="75"/>
      <c r="AE178" s="75"/>
      <c r="AG178" s="3"/>
      <c r="AH178" s="57"/>
      <c r="AI178" s="57"/>
      <c r="AJ178" s="1"/>
      <c r="AK178" s="1"/>
      <c r="AL178" s="1"/>
      <c r="AM178" s="1"/>
      <c r="AN178" s="1"/>
      <c r="AO178" s="1"/>
      <c r="AP178" s="14"/>
    </row>
    <row r="179" spans="29:42">
      <c r="AC179" s="14"/>
      <c r="AD179" s="75"/>
      <c r="AE179" s="75"/>
      <c r="AG179" s="3"/>
      <c r="AH179" s="57"/>
      <c r="AI179" s="57"/>
      <c r="AJ179" s="1"/>
      <c r="AK179" s="1"/>
      <c r="AL179" s="1"/>
      <c r="AM179" s="1"/>
      <c r="AN179" s="1"/>
      <c r="AO179" s="1"/>
      <c r="AP179" s="14"/>
    </row>
    <row r="180" spans="29:42">
      <c r="AC180" s="14"/>
      <c r="AD180" s="75"/>
      <c r="AE180" s="75"/>
      <c r="AG180" s="3"/>
      <c r="AH180" s="57"/>
      <c r="AI180" s="57"/>
      <c r="AJ180" s="1"/>
      <c r="AK180" s="1"/>
      <c r="AL180" s="1"/>
      <c r="AM180" s="1"/>
      <c r="AN180" s="1"/>
      <c r="AO180" s="1"/>
      <c r="AP180" s="14"/>
    </row>
    <row r="181" spans="29:42">
      <c r="AC181" s="14"/>
      <c r="AD181" s="75"/>
      <c r="AE181" s="75"/>
      <c r="AG181" s="3"/>
      <c r="AH181" s="57"/>
      <c r="AI181" s="57"/>
      <c r="AJ181" s="1"/>
      <c r="AK181" s="1"/>
      <c r="AL181" s="1"/>
      <c r="AM181" s="1"/>
      <c r="AN181" s="1"/>
      <c r="AO181" s="1"/>
      <c r="AP181" s="14"/>
    </row>
    <row r="182" spans="29:42">
      <c r="AC182" s="14"/>
      <c r="AD182" s="75"/>
      <c r="AE182" s="75"/>
      <c r="AG182" s="3"/>
      <c r="AH182" s="57"/>
      <c r="AI182" s="57"/>
      <c r="AJ182" s="1"/>
      <c r="AK182" s="1"/>
      <c r="AL182" s="1"/>
      <c r="AM182" s="1"/>
      <c r="AN182" s="1"/>
      <c r="AO182" s="1"/>
      <c r="AP182" s="14"/>
    </row>
    <row r="183" spans="29:42">
      <c r="AC183" s="14"/>
      <c r="AD183" s="75"/>
      <c r="AE183" s="75"/>
      <c r="AG183" s="3"/>
      <c r="AH183" s="57"/>
      <c r="AI183" s="57"/>
      <c r="AJ183" s="1"/>
      <c r="AK183" s="1"/>
      <c r="AL183" s="1"/>
      <c r="AM183" s="1"/>
      <c r="AN183" s="1"/>
      <c r="AO183" s="1"/>
      <c r="AP183" s="14"/>
    </row>
    <row r="184" spans="29:42">
      <c r="AC184" s="14"/>
      <c r="AD184" s="75"/>
      <c r="AE184" s="75"/>
      <c r="AG184" s="3"/>
      <c r="AH184" s="57"/>
      <c r="AI184" s="57"/>
      <c r="AJ184" s="1"/>
      <c r="AK184" s="1"/>
      <c r="AL184" s="1"/>
      <c r="AM184" s="1"/>
      <c r="AN184" s="1"/>
      <c r="AO184" s="1"/>
      <c r="AP184" s="14"/>
    </row>
    <row r="185" spans="29:42">
      <c r="AC185" s="14"/>
      <c r="AD185" s="75"/>
      <c r="AE185" s="75"/>
      <c r="AG185" s="3"/>
      <c r="AH185" s="57"/>
      <c r="AI185" s="57"/>
      <c r="AJ185" s="1"/>
      <c r="AK185" s="1"/>
      <c r="AL185" s="1"/>
      <c r="AM185" s="1"/>
      <c r="AN185" s="1"/>
      <c r="AO185" s="1"/>
      <c r="AP185" s="14"/>
    </row>
    <row r="186" spans="29:42">
      <c r="AC186" s="14"/>
      <c r="AD186" s="75"/>
      <c r="AE186" s="75"/>
      <c r="AG186" s="3"/>
      <c r="AH186" s="57"/>
      <c r="AI186" s="57"/>
      <c r="AJ186" s="1"/>
      <c r="AK186" s="1"/>
      <c r="AL186" s="1"/>
      <c r="AM186" s="1"/>
      <c r="AN186" s="1"/>
      <c r="AO186" s="1"/>
      <c r="AP186" s="14"/>
    </row>
    <row r="187" spans="29:42">
      <c r="AC187" s="14"/>
      <c r="AD187" s="75"/>
      <c r="AE187" s="75"/>
      <c r="AG187" s="3"/>
      <c r="AH187" s="57"/>
      <c r="AI187" s="57"/>
      <c r="AJ187" s="1"/>
      <c r="AK187" s="1"/>
      <c r="AL187" s="1"/>
      <c r="AM187" s="1"/>
      <c r="AN187" s="1"/>
      <c r="AO187" s="1"/>
      <c r="AP187" s="14"/>
    </row>
    <row r="188" spans="29:42">
      <c r="AC188" s="14"/>
      <c r="AD188" s="75"/>
      <c r="AE188" s="75"/>
      <c r="AG188" s="3"/>
      <c r="AH188" s="57"/>
      <c r="AI188" s="57"/>
      <c r="AJ188" s="1"/>
      <c r="AK188" s="1"/>
      <c r="AL188" s="1"/>
      <c r="AM188" s="1"/>
      <c r="AN188" s="1"/>
      <c r="AO188" s="1"/>
      <c r="AP188" s="14"/>
    </row>
    <row r="189" spans="29:42">
      <c r="AC189" s="14"/>
      <c r="AD189" s="75"/>
      <c r="AE189" s="75"/>
      <c r="AG189" s="3"/>
      <c r="AH189" s="57"/>
      <c r="AI189" s="57"/>
      <c r="AJ189" s="1"/>
      <c r="AK189" s="1"/>
      <c r="AL189" s="1"/>
      <c r="AM189" s="1"/>
      <c r="AN189" s="1"/>
      <c r="AO189" s="1"/>
      <c r="AP189" s="14"/>
    </row>
    <row r="190" spans="29:42">
      <c r="AC190" s="14"/>
      <c r="AD190" s="75"/>
      <c r="AE190" s="75"/>
      <c r="AG190" s="3"/>
      <c r="AH190" s="57"/>
      <c r="AI190" s="57"/>
      <c r="AJ190" s="1"/>
      <c r="AK190" s="1"/>
      <c r="AL190" s="1"/>
      <c r="AM190" s="1"/>
      <c r="AN190" s="1"/>
      <c r="AO190" s="1"/>
      <c r="AP190" s="14"/>
    </row>
    <row r="191" spans="29:42">
      <c r="AC191" s="14"/>
      <c r="AD191" s="75"/>
      <c r="AE191" s="75"/>
      <c r="AG191" s="3"/>
      <c r="AH191" s="57"/>
      <c r="AI191" s="57"/>
      <c r="AJ191" s="1"/>
      <c r="AK191" s="1"/>
      <c r="AL191" s="1"/>
      <c r="AM191" s="1"/>
      <c r="AN191" s="1"/>
      <c r="AO191" s="1"/>
      <c r="AP191" s="14"/>
    </row>
    <row r="192" spans="29:42">
      <c r="AC192" s="14"/>
      <c r="AD192" s="75"/>
      <c r="AE192" s="75"/>
      <c r="AG192" s="3"/>
      <c r="AH192" s="57"/>
      <c r="AI192" s="57"/>
      <c r="AJ192" s="1"/>
      <c r="AK192" s="1"/>
      <c r="AL192" s="1"/>
      <c r="AM192" s="1"/>
      <c r="AN192" s="1"/>
      <c r="AO192" s="1"/>
      <c r="AP192" s="14"/>
    </row>
    <row r="193" spans="29:42">
      <c r="AC193" s="14"/>
      <c r="AD193" s="75"/>
      <c r="AE193" s="75"/>
      <c r="AG193" s="3"/>
      <c r="AH193" s="57"/>
      <c r="AI193" s="57"/>
      <c r="AJ193" s="1"/>
      <c r="AK193" s="1"/>
      <c r="AL193" s="1"/>
      <c r="AM193" s="1"/>
      <c r="AN193" s="1"/>
      <c r="AO193" s="1"/>
      <c r="AP193" s="14"/>
    </row>
    <row r="194" spans="29:42">
      <c r="AC194" s="14"/>
      <c r="AD194" s="75"/>
      <c r="AE194" s="75"/>
      <c r="AG194" s="3"/>
      <c r="AH194" s="57"/>
      <c r="AI194" s="57"/>
      <c r="AJ194" s="1"/>
      <c r="AK194" s="1"/>
      <c r="AL194" s="1"/>
      <c r="AM194" s="1"/>
      <c r="AN194" s="1"/>
      <c r="AO194" s="1"/>
      <c r="AP194" s="14"/>
    </row>
    <row r="195" spans="29:42">
      <c r="AC195" s="14"/>
      <c r="AD195" s="75"/>
      <c r="AE195" s="75"/>
      <c r="AG195" s="3"/>
      <c r="AH195" s="57"/>
      <c r="AI195" s="57"/>
      <c r="AJ195" s="1"/>
      <c r="AK195" s="1"/>
      <c r="AL195" s="1"/>
      <c r="AM195" s="1"/>
      <c r="AN195" s="1"/>
      <c r="AO195" s="1"/>
      <c r="AP195" s="14"/>
    </row>
    <row r="196" spans="29:42">
      <c r="AC196" s="14"/>
      <c r="AD196" s="75"/>
      <c r="AE196" s="75"/>
      <c r="AG196" s="3"/>
      <c r="AH196" s="57"/>
      <c r="AI196" s="57"/>
      <c r="AJ196" s="1"/>
      <c r="AK196" s="1"/>
      <c r="AL196" s="1"/>
      <c r="AM196" s="1"/>
      <c r="AN196" s="1"/>
      <c r="AO196" s="1"/>
      <c r="AP196" s="14"/>
    </row>
    <row r="197" spans="29:42">
      <c r="AC197" s="14"/>
      <c r="AD197" s="75"/>
      <c r="AE197" s="75"/>
      <c r="AG197" s="3"/>
      <c r="AH197" s="57"/>
      <c r="AI197" s="57"/>
      <c r="AJ197" s="1"/>
      <c r="AK197" s="1"/>
      <c r="AL197" s="1"/>
      <c r="AM197" s="1"/>
      <c r="AN197" s="1"/>
      <c r="AO197" s="1"/>
      <c r="AP197" s="14"/>
    </row>
    <row r="198" spans="29:42">
      <c r="AC198" s="14"/>
      <c r="AD198" s="75"/>
      <c r="AE198" s="75"/>
      <c r="AG198" s="3"/>
      <c r="AH198" s="57"/>
      <c r="AI198" s="57"/>
      <c r="AJ198" s="1"/>
      <c r="AK198" s="1"/>
      <c r="AL198" s="1"/>
      <c r="AM198" s="1"/>
      <c r="AN198" s="1"/>
      <c r="AO198" s="1"/>
      <c r="AP198" s="14"/>
    </row>
    <row r="199" spans="29:42">
      <c r="AC199" s="14"/>
      <c r="AD199" s="75"/>
      <c r="AE199" s="75"/>
      <c r="AG199" s="3"/>
      <c r="AH199" s="57"/>
      <c r="AI199" s="57"/>
      <c r="AJ199" s="1"/>
      <c r="AK199" s="1"/>
      <c r="AL199" s="1"/>
      <c r="AM199" s="1"/>
      <c r="AN199" s="1"/>
      <c r="AO199" s="1"/>
      <c r="AP199" s="14"/>
    </row>
    <row r="200" spans="29:42">
      <c r="AC200" s="14"/>
      <c r="AD200" s="75"/>
      <c r="AE200" s="75"/>
      <c r="AG200" s="3"/>
      <c r="AH200" s="57"/>
      <c r="AI200" s="57"/>
      <c r="AJ200" s="1"/>
      <c r="AK200" s="1"/>
      <c r="AL200" s="1"/>
      <c r="AM200" s="1"/>
      <c r="AN200" s="1"/>
      <c r="AO200" s="1"/>
      <c r="AP200" s="14"/>
    </row>
    <row r="201" spans="29:42">
      <c r="AC201" s="14"/>
      <c r="AD201" s="75"/>
      <c r="AE201" s="75"/>
      <c r="AG201" s="3"/>
      <c r="AH201" s="57"/>
      <c r="AI201" s="57"/>
      <c r="AJ201" s="1"/>
      <c r="AK201" s="1"/>
      <c r="AL201" s="1"/>
      <c r="AM201" s="1"/>
      <c r="AN201" s="1"/>
      <c r="AO201" s="1"/>
      <c r="AP201" s="14"/>
    </row>
    <row r="202" spans="29:42">
      <c r="AC202" s="14"/>
      <c r="AD202" s="75"/>
      <c r="AE202" s="75"/>
      <c r="AG202" s="3"/>
      <c r="AH202" s="57"/>
      <c r="AI202" s="57"/>
      <c r="AJ202" s="1"/>
      <c r="AK202" s="1"/>
      <c r="AL202" s="1"/>
      <c r="AM202" s="1"/>
      <c r="AN202" s="1"/>
      <c r="AO202" s="1"/>
      <c r="AP202" s="14"/>
    </row>
    <row r="203" spans="29:42">
      <c r="AC203" s="14"/>
      <c r="AD203" s="75"/>
      <c r="AE203" s="75"/>
      <c r="AG203" s="3"/>
      <c r="AH203" s="57"/>
      <c r="AI203" s="57"/>
      <c r="AJ203" s="1"/>
      <c r="AK203" s="1"/>
      <c r="AL203" s="1"/>
      <c r="AM203" s="1"/>
      <c r="AN203" s="1"/>
      <c r="AO203" s="1"/>
      <c r="AP203" s="14"/>
    </row>
    <row r="204" spans="29:42">
      <c r="AC204" s="14"/>
      <c r="AD204" s="75"/>
      <c r="AE204" s="75"/>
      <c r="AG204" s="3"/>
      <c r="AH204" s="57"/>
      <c r="AI204" s="57"/>
      <c r="AJ204" s="1"/>
      <c r="AK204" s="1"/>
      <c r="AL204" s="1"/>
      <c r="AM204" s="1"/>
      <c r="AN204" s="1"/>
      <c r="AO204" s="1"/>
      <c r="AP204" s="14"/>
    </row>
    <row r="205" spans="29:42">
      <c r="AC205" s="14"/>
      <c r="AD205" s="75"/>
      <c r="AE205" s="75"/>
      <c r="AG205" s="3"/>
      <c r="AH205" s="57"/>
      <c r="AI205" s="57"/>
      <c r="AJ205" s="1"/>
      <c r="AK205" s="1"/>
      <c r="AL205" s="1"/>
      <c r="AM205" s="1"/>
      <c r="AN205" s="1"/>
      <c r="AO205" s="1"/>
      <c r="AP205" s="14"/>
    </row>
    <row r="206" spans="29:42">
      <c r="AC206" s="14"/>
      <c r="AD206" s="75"/>
      <c r="AE206" s="75"/>
      <c r="AG206" s="3"/>
      <c r="AH206" s="57"/>
      <c r="AI206" s="57"/>
      <c r="AJ206" s="1"/>
      <c r="AK206" s="1"/>
      <c r="AL206" s="1"/>
      <c r="AM206" s="1"/>
      <c r="AN206" s="1"/>
      <c r="AO206" s="1"/>
      <c r="AP206" s="14"/>
    </row>
    <row r="207" spans="29:42">
      <c r="AC207" s="14"/>
      <c r="AD207" s="75"/>
      <c r="AE207" s="75"/>
      <c r="AG207" s="3"/>
      <c r="AH207" s="57"/>
      <c r="AI207" s="57"/>
      <c r="AJ207" s="1"/>
      <c r="AK207" s="1"/>
      <c r="AL207" s="1"/>
      <c r="AM207" s="1"/>
      <c r="AN207" s="1"/>
      <c r="AO207" s="1"/>
      <c r="AP207" s="14"/>
    </row>
    <row r="208" spans="29:42">
      <c r="AC208" s="14"/>
      <c r="AD208" s="75"/>
      <c r="AE208" s="75"/>
      <c r="AG208" s="3"/>
      <c r="AH208" s="57"/>
      <c r="AI208" s="57"/>
      <c r="AJ208" s="1"/>
      <c r="AK208" s="1"/>
      <c r="AL208" s="1"/>
      <c r="AM208" s="1"/>
      <c r="AN208" s="1"/>
      <c r="AO208" s="1"/>
      <c r="AP208" s="14"/>
    </row>
    <row r="209" spans="29:42">
      <c r="AC209" s="14"/>
      <c r="AD209" s="75"/>
      <c r="AE209" s="75"/>
      <c r="AG209" s="3"/>
      <c r="AH209" s="57"/>
      <c r="AI209" s="57"/>
      <c r="AJ209" s="1"/>
      <c r="AK209" s="1"/>
      <c r="AL209" s="1"/>
      <c r="AM209" s="1"/>
      <c r="AN209" s="1"/>
      <c r="AO209" s="1"/>
      <c r="AP209" s="14"/>
    </row>
    <row r="210" spans="29:42">
      <c r="AC210" s="14"/>
      <c r="AD210" s="75"/>
      <c r="AE210" s="75"/>
      <c r="AF210" s="14"/>
      <c r="AG210" s="14"/>
      <c r="AH210" s="163"/>
      <c r="AI210" s="163"/>
      <c r="AJ210" s="14"/>
      <c r="AK210" s="14"/>
      <c r="AL210" s="14"/>
      <c r="AM210" s="14"/>
      <c r="AN210" s="14"/>
      <c r="AO210" s="14"/>
      <c r="AP210" s="14"/>
    </row>
    <row r="211" spans="29:42">
      <c r="AC211" s="14"/>
      <c r="AD211" s="75"/>
      <c r="AE211" s="75"/>
      <c r="AF211" s="14"/>
      <c r="AG211" s="14"/>
      <c r="AH211" s="163"/>
      <c r="AI211" s="163"/>
      <c r="AJ211" s="14"/>
      <c r="AK211" s="14"/>
      <c r="AL211" s="14"/>
      <c r="AM211" s="14"/>
      <c r="AN211" s="14"/>
      <c r="AO211" s="14"/>
      <c r="AP211" s="14"/>
    </row>
    <row r="212" spans="29:42">
      <c r="AC212" s="14"/>
      <c r="AD212" s="75"/>
      <c r="AE212" s="75"/>
      <c r="AF212" s="14"/>
      <c r="AG212" s="14"/>
      <c r="AH212" s="163"/>
      <c r="AI212" s="163"/>
      <c r="AJ212" s="14"/>
      <c r="AK212" s="14"/>
      <c r="AL212" s="14"/>
      <c r="AM212" s="14"/>
      <c r="AN212" s="14"/>
      <c r="AO212" s="14"/>
      <c r="AP212" s="14"/>
    </row>
    <row r="213" spans="29:42">
      <c r="AC213" s="14"/>
      <c r="AD213" s="75"/>
      <c r="AE213" s="75"/>
      <c r="AF213" s="14"/>
      <c r="AG213" s="14"/>
      <c r="AH213" s="163"/>
      <c r="AI213" s="163"/>
      <c r="AJ213" s="14"/>
      <c r="AK213" s="14"/>
      <c r="AL213" s="14"/>
      <c r="AM213" s="14"/>
      <c r="AN213" s="14"/>
      <c r="AO213" s="14"/>
      <c r="AP213" s="14"/>
    </row>
    <row r="214" spans="29:42">
      <c r="AC214" s="14"/>
      <c r="AD214" s="75"/>
      <c r="AE214" s="75"/>
      <c r="AF214" s="14"/>
      <c r="AG214" s="14"/>
      <c r="AH214" s="163"/>
      <c r="AI214" s="163"/>
      <c r="AJ214" s="14"/>
      <c r="AK214" s="14"/>
      <c r="AL214" s="14"/>
      <c r="AM214" s="14"/>
      <c r="AN214" s="14"/>
      <c r="AO214" s="14"/>
      <c r="AP214" s="14"/>
    </row>
    <row r="215" spans="29:42">
      <c r="AC215" s="14"/>
      <c r="AD215" s="75"/>
      <c r="AE215" s="75"/>
      <c r="AF215" s="14"/>
      <c r="AG215" s="14"/>
      <c r="AH215" s="163"/>
      <c r="AI215" s="163"/>
      <c r="AJ215" s="14"/>
      <c r="AK215" s="14"/>
      <c r="AL215" s="14"/>
      <c r="AM215" s="14"/>
      <c r="AN215" s="14"/>
      <c r="AO215" s="14"/>
      <c r="AP215" s="14"/>
    </row>
    <row r="216" spans="29:42">
      <c r="AC216" s="14"/>
      <c r="AD216" s="75"/>
      <c r="AE216" s="75"/>
      <c r="AF216" s="14"/>
      <c r="AG216" s="14"/>
      <c r="AH216" s="163"/>
      <c r="AI216" s="163"/>
      <c r="AJ216" s="14"/>
      <c r="AK216" s="14"/>
      <c r="AL216" s="14"/>
      <c r="AM216" s="14"/>
      <c r="AN216" s="14"/>
      <c r="AO216" s="14"/>
      <c r="AP216" s="14"/>
    </row>
    <row r="217" spans="29:42">
      <c r="AC217" s="14"/>
      <c r="AD217" s="75"/>
      <c r="AE217" s="75"/>
      <c r="AF217" s="14"/>
      <c r="AG217" s="14"/>
      <c r="AH217" s="163"/>
      <c r="AI217" s="163"/>
      <c r="AJ217" s="14"/>
      <c r="AK217" s="14"/>
      <c r="AL217" s="14"/>
      <c r="AM217" s="14"/>
      <c r="AN217" s="14"/>
      <c r="AO217" s="14"/>
      <c r="AP217" s="14"/>
    </row>
    <row r="218" spans="29:42">
      <c r="AC218" s="14"/>
      <c r="AD218" s="75"/>
      <c r="AE218" s="75"/>
      <c r="AF218" s="14"/>
      <c r="AG218" s="14"/>
      <c r="AH218" s="163"/>
      <c r="AI218" s="163"/>
      <c r="AJ218" s="14"/>
      <c r="AK218" s="14"/>
      <c r="AL218" s="14"/>
      <c r="AM218" s="14"/>
      <c r="AN218" s="14"/>
      <c r="AO218" s="14"/>
      <c r="AP218" s="14"/>
    </row>
    <row r="219" spans="29:42">
      <c r="AC219" s="14"/>
      <c r="AD219" s="75"/>
      <c r="AE219" s="75"/>
      <c r="AF219" s="14"/>
      <c r="AG219" s="14"/>
      <c r="AH219" s="163"/>
      <c r="AI219" s="163"/>
      <c r="AJ219" s="14"/>
      <c r="AK219" s="14"/>
      <c r="AL219" s="14"/>
      <c r="AM219" s="14"/>
      <c r="AN219" s="14"/>
      <c r="AO219" s="14"/>
      <c r="AP219" s="14"/>
    </row>
    <row r="220" spans="29:42">
      <c r="AC220" s="14"/>
      <c r="AD220" s="75"/>
      <c r="AE220" s="75"/>
      <c r="AF220" s="14"/>
      <c r="AG220" s="14"/>
      <c r="AH220" s="163"/>
      <c r="AI220" s="163"/>
      <c r="AJ220" s="14"/>
      <c r="AK220" s="14"/>
      <c r="AL220" s="14"/>
      <c r="AM220" s="14"/>
      <c r="AN220" s="14"/>
      <c r="AO220" s="14"/>
      <c r="AP220" s="14"/>
    </row>
    <row r="221" spans="29:42">
      <c r="AC221" s="14"/>
      <c r="AD221" s="75"/>
      <c r="AE221" s="75"/>
      <c r="AF221" s="14"/>
      <c r="AG221" s="14"/>
      <c r="AH221" s="163"/>
      <c r="AI221" s="163"/>
      <c r="AJ221" s="14"/>
      <c r="AK221" s="14"/>
      <c r="AL221" s="14"/>
      <c r="AM221" s="14"/>
      <c r="AN221" s="14"/>
      <c r="AO221" s="14"/>
      <c r="AP221" s="14"/>
    </row>
    <row r="222" spans="29:42">
      <c r="AC222" s="14"/>
      <c r="AD222" s="75"/>
      <c r="AE222" s="75"/>
      <c r="AF222" s="14"/>
      <c r="AG222" s="14"/>
      <c r="AH222" s="163"/>
      <c r="AI222" s="163"/>
      <c r="AJ222" s="14"/>
      <c r="AK222" s="14"/>
      <c r="AL222" s="14"/>
      <c r="AM222" s="14"/>
      <c r="AN222" s="14"/>
      <c r="AO222" s="14"/>
      <c r="AP222" s="14"/>
    </row>
    <row r="223" spans="29:42">
      <c r="AC223" s="14"/>
      <c r="AD223" s="75"/>
      <c r="AE223" s="75"/>
      <c r="AF223" s="14"/>
      <c r="AG223" s="14"/>
      <c r="AH223" s="163"/>
      <c r="AI223" s="163"/>
      <c r="AJ223" s="14"/>
      <c r="AK223" s="14"/>
      <c r="AL223" s="14"/>
      <c r="AM223" s="14"/>
      <c r="AN223" s="14"/>
      <c r="AO223" s="14"/>
      <c r="AP223" s="14"/>
    </row>
    <row r="224" spans="29:42">
      <c r="AC224" s="14"/>
      <c r="AD224" s="75"/>
      <c r="AE224" s="75"/>
      <c r="AF224" s="14"/>
      <c r="AG224" s="14"/>
      <c r="AH224" s="163"/>
      <c r="AI224" s="163"/>
      <c r="AJ224" s="14"/>
      <c r="AK224" s="14"/>
      <c r="AL224" s="14"/>
      <c r="AM224" s="14"/>
      <c r="AN224" s="14"/>
      <c r="AO224" s="14"/>
      <c r="AP224" s="14"/>
    </row>
    <row r="225" spans="29:42">
      <c r="AC225" s="14"/>
      <c r="AD225" s="75"/>
      <c r="AE225" s="75"/>
      <c r="AF225" s="14"/>
      <c r="AG225" s="14"/>
      <c r="AH225" s="163"/>
      <c r="AI225" s="163"/>
      <c r="AJ225" s="14"/>
      <c r="AK225" s="14"/>
      <c r="AL225" s="14"/>
      <c r="AM225" s="14"/>
      <c r="AN225" s="14"/>
      <c r="AO225" s="14"/>
      <c r="AP225" s="14"/>
    </row>
    <row r="226" spans="29:42">
      <c r="AC226" s="14"/>
      <c r="AD226" s="75"/>
      <c r="AE226" s="75"/>
      <c r="AF226" s="14"/>
      <c r="AG226" s="14"/>
      <c r="AH226" s="163"/>
      <c r="AI226" s="163"/>
      <c r="AJ226" s="14"/>
      <c r="AK226" s="14"/>
      <c r="AL226" s="14"/>
      <c r="AM226" s="14"/>
      <c r="AN226" s="14"/>
      <c r="AO226" s="14"/>
      <c r="AP226" s="14"/>
    </row>
    <row r="227" spans="29:42">
      <c r="AC227" s="14"/>
      <c r="AD227" s="75"/>
      <c r="AE227" s="75"/>
      <c r="AF227" s="14"/>
      <c r="AG227" s="14"/>
      <c r="AH227" s="163"/>
      <c r="AI227" s="163"/>
      <c r="AJ227" s="14"/>
      <c r="AK227" s="14"/>
      <c r="AL227" s="14"/>
      <c r="AM227" s="14"/>
      <c r="AN227" s="14"/>
      <c r="AO227" s="14"/>
      <c r="AP227" s="14"/>
    </row>
    <row r="228" spans="29:42">
      <c r="AC228" s="14"/>
      <c r="AD228" s="75"/>
      <c r="AE228" s="75"/>
      <c r="AF228" s="14"/>
      <c r="AG228" s="14"/>
      <c r="AH228" s="163"/>
      <c r="AI228" s="163"/>
      <c r="AJ228" s="14"/>
      <c r="AK228" s="14"/>
      <c r="AL228" s="14"/>
      <c r="AM228" s="14"/>
      <c r="AN228" s="14"/>
      <c r="AO228" s="14"/>
      <c r="AP228" s="14"/>
    </row>
    <row r="229" spans="29:42">
      <c r="AC229" s="14"/>
      <c r="AD229" s="75"/>
      <c r="AE229" s="75"/>
      <c r="AF229" s="14"/>
      <c r="AG229" s="14"/>
      <c r="AH229" s="163"/>
      <c r="AI229" s="163"/>
      <c r="AJ229" s="14"/>
      <c r="AK229" s="14"/>
      <c r="AL229" s="14"/>
      <c r="AM229" s="14"/>
      <c r="AN229" s="14"/>
      <c r="AO229" s="14"/>
      <c r="AP229" s="14"/>
    </row>
    <row r="230" spans="29:42">
      <c r="AC230" s="14"/>
      <c r="AD230" s="75"/>
      <c r="AE230" s="75"/>
      <c r="AF230" s="14"/>
      <c r="AG230" s="14"/>
      <c r="AH230" s="163"/>
      <c r="AI230" s="163"/>
      <c r="AJ230" s="14"/>
      <c r="AK230" s="14"/>
      <c r="AL230" s="14"/>
      <c r="AM230" s="14"/>
      <c r="AN230" s="14"/>
      <c r="AO230" s="14"/>
      <c r="AP230" s="14"/>
    </row>
    <row r="231" spans="29:42">
      <c r="AC231" s="14"/>
      <c r="AD231" s="75"/>
      <c r="AE231" s="75"/>
      <c r="AF231" s="14"/>
      <c r="AG231" s="14"/>
      <c r="AH231" s="163"/>
      <c r="AI231" s="163"/>
      <c r="AJ231" s="14"/>
      <c r="AK231" s="14"/>
      <c r="AL231" s="14"/>
      <c r="AM231" s="14"/>
      <c r="AN231" s="14"/>
      <c r="AO231" s="14"/>
      <c r="AP231" s="14"/>
    </row>
    <row r="232" spans="29:42">
      <c r="AC232" s="14"/>
      <c r="AD232" s="75"/>
      <c r="AE232" s="75"/>
      <c r="AF232" s="14"/>
      <c r="AG232" s="14"/>
      <c r="AH232" s="163"/>
      <c r="AI232" s="163"/>
      <c r="AJ232" s="14"/>
      <c r="AK232" s="14"/>
      <c r="AL232" s="14"/>
      <c r="AM232" s="14"/>
      <c r="AN232" s="14"/>
      <c r="AO232" s="14"/>
      <c r="AP232" s="14"/>
    </row>
    <row r="233" spans="29:42">
      <c r="AC233" s="14"/>
      <c r="AD233" s="75"/>
      <c r="AE233" s="75"/>
      <c r="AF233" s="14"/>
      <c r="AG233" s="14"/>
      <c r="AH233" s="163"/>
      <c r="AI233" s="163"/>
      <c r="AJ233" s="14"/>
      <c r="AK233" s="14"/>
      <c r="AL233" s="14"/>
      <c r="AM233" s="14"/>
      <c r="AN233" s="14"/>
      <c r="AO233" s="14"/>
      <c r="AP233" s="14"/>
    </row>
    <row r="234" spans="29:42">
      <c r="AC234" s="14"/>
      <c r="AD234" s="75"/>
      <c r="AE234" s="75"/>
      <c r="AF234" s="14"/>
      <c r="AG234" s="14"/>
      <c r="AH234" s="163"/>
      <c r="AI234" s="163"/>
      <c r="AJ234" s="14"/>
      <c r="AK234" s="14"/>
      <c r="AL234" s="14"/>
      <c r="AM234" s="14"/>
      <c r="AN234" s="14"/>
      <c r="AO234" s="14"/>
      <c r="AP234" s="14"/>
    </row>
    <row r="235" spans="29:42">
      <c r="AC235" s="14"/>
      <c r="AD235" s="75"/>
      <c r="AE235" s="75"/>
      <c r="AF235" s="14"/>
      <c r="AG235" s="14"/>
      <c r="AH235" s="163"/>
      <c r="AI235" s="163"/>
      <c r="AJ235" s="14"/>
      <c r="AK235" s="14"/>
      <c r="AL235" s="14"/>
      <c r="AM235" s="14"/>
      <c r="AN235" s="14"/>
      <c r="AO235" s="14"/>
      <c r="AP235" s="14"/>
    </row>
    <row r="236" spans="29:42">
      <c r="AC236" s="14"/>
      <c r="AD236" s="75"/>
      <c r="AE236" s="75"/>
      <c r="AF236" s="14"/>
      <c r="AG236" s="14"/>
      <c r="AH236" s="163"/>
      <c r="AI236" s="163"/>
      <c r="AJ236" s="14"/>
      <c r="AK236" s="14"/>
      <c r="AL236" s="14"/>
      <c r="AM236" s="14"/>
      <c r="AN236" s="14"/>
      <c r="AO236" s="14"/>
      <c r="AP236" s="14"/>
    </row>
    <row r="237" spans="29:42">
      <c r="AC237" s="14"/>
      <c r="AD237" s="75"/>
      <c r="AE237" s="75"/>
      <c r="AF237" s="14"/>
      <c r="AG237" s="14"/>
      <c r="AH237" s="163"/>
      <c r="AI237" s="163"/>
      <c r="AJ237" s="14"/>
      <c r="AK237" s="14"/>
      <c r="AL237" s="14"/>
      <c r="AM237" s="14"/>
      <c r="AN237" s="14"/>
      <c r="AO237" s="14"/>
      <c r="AP237" s="14"/>
    </row>
    <row r="238" spans="29:42">
      <c r="AC238" s="14"/>
      <c r="AD238" s="75"/>
      <c r="AE238" s="75"/>
      <c r="AF238" s="14"/>
      <c r="AG238" s="14"/>
      <c r="AH238" s="163"/>
      <c r="AI238" s="163"/>
      <c r="AJ238" s="14"/>
      <c r="AK238" s="14"/>
      <c r="AL238" s="14"/>
      <c r="AM238" s="14"/>
      <c r="AN238" s="14"/>
      <c r="AO238" s="14"/>
      <c r="AP238" s="14"/>
    </row>
    <row r="239" spans="29:42">
      <c r="AC239" s="14"/>
      <c r="AD239" s="75"/>
      <c r="AE239" s="75"/>
      <c r="AF239" s="14"/>
      <c r="AG239" s="14"/>
      <c r="AH239" s="163"/>
      <c r="AI239" s="163"/>
      <c r="AJ239" s="14"/>
      <c r="AK239" s="14"/>
      <c r="AL239" s="14"/>
      <c r="AM239" s="14"/>
      <c r="AN239" s="14"/>
      <c r="AO239" s="14"/>
      <c r="AP239" s="14"/>
    </row>
    <row r="240" spans="29:42">
      <c r="AC240" s="14"/>
      <c r="AD240" s="75"/>
      <c r="AE240" s="75"/>
      <c r="AF240" s="14"/>
      <c r="AG240" s="14"/>
      <c r="AH240" s="163"/>
      <c r="AI240" s="163"/>
      <c r="AJ240" s="14"/>
      <c r="AK240" s="14"/>
      <c r="AL240" s="14"/>
      <c r="AM240" s="14"/>
      <c r="AN240" s="14"/>
      <c r="AO240" s="14"/>
      <c r="AP240" s="14"/>
    </row>
    <row r="241" spans="29:42">
      <c r="AC241" s="14"/>
      <c r="AD241" s="75"/>
      <c r="AE241" s="75"/>
      <c r="AF241" s="14"/>
      <c r="AG241" s="14"/>
      <c r="AH241" s="163"/>
      <c r="AI241" s="163"/>
      <c r="AJ241" s="14"/>
      <c r="AK241" s="14"/>
      <c r="AL241" s="14"/>
      <c r="AM241" s="14"/>
      <c r="AN241" s="14"/>
      <c r="AO241" s="14"/>
      <c r="AP241" s="14"/>
    </row>
    <row r="242" spans="29:42">
      <c r="AC242" s="14"/>
      <c r="AD242" s="75"/>
      <c r="AE242" s="75"/>
      <c r="AF242" s="14"/>
      <c r="AG242" s="14"/>
      <c r="AH242" s="163"/>
      <c r="AI242" s="163"/>
      <c r="AJ242" s="14"/>
      <c r="AK242" s="14"/>
      <c r="AL242" s="14"/>
      <c r="AM242" s="14"/>
      <c r="AN242" s="14"/>
      <c r="AO242" s="14"/>
      <c r="AP242" s="14"/>
    </row>
    <row r="243" spans="29:42">
      <c r="AC243" s="14"/>
      <c r="AD243" s="75"/>
      <c r="AE243" s="75"/>
      <c r="AF243" s="14"/>
      <c r="AG243" s="14"/>
      <c r="AH243" s="163"/>
      <c r="AI243" s="163"/>
      <c r="AJ243" s="14"/>
      <c r="AK243" s="14"/>
      <c r="AL243" s="14"/>
      <c r="AM243" s="14"/>
      <c r="AN243" s="14"/>
      <c r="AO243" s="14"/>
      <c r="AP243" s="14"/>
    </row>
    <row r="244" spans="29:42">
      <c r="AC244" s="14"/>
      <c r="AD244" s="75"/>
      <c r="AE244" s="75"/>
      <c r="AF244" s="14"/>
      <c r="AG244" s="14"/>
      <c r="AH244" s="163"/>
      <c r="AI244" s="163"/>
      <c r="AJ244" s="14"/>
      <c r="AK244" s="14"/>
      <c r="AL244" s="14"/>
      <c r="AM244" s="14"/>
      <c r="AN244" s="14"/>
      <c r="AO244" s="14"/>
      <c r="AP244" s="14"/>
    </row>
    <row r="245" spans="29:42">
      <c r="AC245" s="14"/>
      <c r="AD245" s="75"/>
      <c r="AE245" s="75"/>
      <c r="AF245" s="14"/>
      <c r="AG245" s="14"/>
      <c r="AH245" s="163"/>
      <c r="AI245" s="163"/>
      <c r="AJ245" s="14"/>
      <c r="AK245" s="14"/>
      <c r="AL245" s="14"/>
      <c r="AM245" s="14"/>
      <c r="AN245" s="14"/>
      <c r="AO245" s="14"/>
      <c r="AP245" s="14"/>
    </row>
    <row r="246" spans="29:42">
      <c r="AC246" s="14"/>
      <c r="AD246" s="75"/>
      <c r="AE246" s="75"/>
      <c r="AF246" s="14"/>
      <c r="AG246" s="14"/>
      <c r="AH246" s="163"/>
      <c r="AI246" s="163"/>
      <c r="AJ246" s="14"/>
      <c r="AK246" s="14"/>
      <c r="AL246" s="14"/>
      <c r="AM246" s="14"/>
      <c r="AN246" s="14"/>
      <c r="AO246" s="14"/>
      <c r="AP246" s="14"/>
    </row>
    <row r="247" spans="29:42">
      <c r="AC247" s="14"/>
      <c r="AD247" s="75"/>
      <c r="AE247" s="75"/>
      <c r="AF247" s="14"/>
      <c r="AG247" s="14"/>
      <c r="AH247" s="163"/>
      <c r="AI247" s="163"/>
      <c r="AJ247" s="14"/>
      <c r="AK247" s="14"/>
      <c r="AL247" s="14"/>
      <c r="AM247" s="14"/>
      <c r="AN247" s="14"/>
      <c r="AO247" s="14"/>
      <c r="AP247" s="14"/>
    </row>
    <row r="248" spans="29:42">
      <c r="AC248" s="14"/>
      <c r="AD248" s="75"/>
      <c r="AE248" s="75"/>
      <c r="AF248" s="14"/>
      <c r="AG248" s="14"/>
      <c r="AH248" s="163"/>
      <c r="AI248" s="163"/>
      <c r="AJ248" s="14"/>
      <c r="AK248" s="14"/>
      <c r="AL248" s="14"/>
      <c r="AM248" s="14"/>
      <c r="AN248" s="14"/>
      <c r="AO248" s="14"/>
      <c r="AP248" s="14"/>
    </row>
    <row r="249" spans="29:42">
      <c r="AC249" s="14"/>
      <c r="AD249" s="75"/>
      <c r="AE249" s="75"/>
      <c r="AF249" s="14"/>
      <c r="AG249" s="14"/>
      <c r="AH249" s="163"/>
      <c r="AI249" s="163"/>
      <c r="AJ249" s="14"/>
      <c r="AK249" s="14"/>
      <c r="AL249" s="14"/>
      <c r="AM249" s="14"/>
      <c r="AN249" s="14"/>
      <c r="AO249" s="14"/>
      <c r="AP249" s="14"/>
    </row>
    <row r="250" spans="29:42">
      <c r="AC250" s="14"/>
      <c r="AD250" s="75"/>
      <c r="AE250" s="75"/>
      <c r="AF250" s="14"/>
      <c r="AG250" s="14"/>
      <c r="AH250" s="163"/>
      <c r="AI250" s="163"/>
      <c r="AJ250" s="14"/>
      <c r="AK250" s="14"/>
      <c r="AL250" s="14"/>
      <c r="AM250" s="14"/>
      <c r="AN250" s="14"/>
      <c r="AO250" s="14"/>
      <c r="AP250" s="14"/>
    </row>
    <row r="251" spans="29:42">
      <c r="AC251" s="14"/>
      <c r="AD251" s="75"/>
      <c r="AE251" s="75"/>
      <c r="AF251" s="14"/>
      <c r="AG251" s="14"/>
      <c r="AH251" s="163"/>
      <c r="AI251" s="163"/>
      <c r="AJ251" s="14"/>
      <c r="AK251" s="14"/>
      <c r="AL251" s="14"/>
      <c r="AM251" s="14"/>
      <c r="AN251" s="14"/>
      <c r="AO251" s="14"/>
      <c r="AP251" s="14"/>
    </row>
    <row r="252" spans="29:42">
      <c r="AC252" s="14"/>
      <c r="AD252" s="75"/>
      <c r="AE252" s="75"/>
      <c r="AF252" s="14"/>
      <c r="AG252" s="14"/>
      <c r="AH252" s="163"/>
      <c r="AI252" s="163"/>
      <c r="AJ252" s="14"/>
      <c r="AK252" s="14"/>
      <c r="AL252" s="14"/>
      <c r="AM252" s="14"/>
      <c r="AN252" s="14"/>
      <c r="AO252" s="14"/>
      <c r="AP252" s="14"/>
    </row>
    <row r="253" spans="29:42">
      <c r="AC253" s="14"/>
      <c r="AD253" s="75"/>
      <c r="AE253" s="75"/>
      <c r="AF253" s="14"/>
      <c r="AG253" s="14"/>
      <c r="AH253" s="163"/>
      <c r="AI253" s="163"/>
      <c r="AJ253" s="14"/>
      <c r="AK253" s="14"/>
      <c r="AL253" s="14"/>
      <c r="AM253" s="14"/>
      <c r="AN253" s="14"/>
      <c r="AO253" s="14"/>
      <c r="AP253" s="14"/>
    </row>
    <row r="254" spans="29:42">
      <c r="AC254" s="14"/>
      <c r="AD254" s="75"/>
      <c r="AE254" s="75"/>
      <c r="AF254" s="14"/>
      <c r="AG254" s="14"/>
      <c r="AH254" s="163"/>
      <c r="AI254" s="163"/>
      <c r="AJ254" s="14"/>
      <c r="AK254" s="14"/>
      <c r="AL254" s="14"/>
      <c r="AM254" s="14"/>
      <c r="AN254" s="14"/>
      <c r="AO254" s="14"/>
      <c r="AP254" s="14"/>
    </row>
    <row r="255" spans="29:42">
      <c r="AC255" s="14"/>
      <c r="AD255" s="75"/>
      <c r="AE255" s="75"/>
      <c r="AF255" s="14"/>
      <c r="AG255" s="14"/>
      <c r="AH255" s="163"/>
      <c r="AI255" s="163"/>
      <c r="AJ255" s="14"/>
      <c r="AK255" s="14"/>
      <c r="AL255" s="14"/>
      <c r="AM255" s="14"/>
      <c r="AN255" s="14"/>
      <c r="AO255" s="14"/>
      <c r="AP255" s="14"/>
    </row>
    <row r="256" spans="29:42">
      <c r="AC256" s="14"/>
      <c r="AD256" s="75"/>
      <c r="AE256" s="75"/>
      <c r="AF256" s="14"/>
      <c r="AG256" s="14"/>
      <c r="AH256" s="163"/>
      <c r="AI256" s="163"/>
      <c r="AJ256" s="14"/>
      <c r="AK256" s="14"/>
      <c r="AL256" s="14"/>
      <c r="AM256" s="14"/>
      <c r="AN256" s="14"/>
      <c r="AO256" s="14"/>
      <c r="AP256" s="14"/>
    </row>
    <row r="257" spans="29:42">
      <c r="AC257" s="14"/>
      <c r="AD257" s="75"/>
      <c r="AE257" s="75"/>
      <c r="AF257" s="14"/>
      <c r="AG257" s="14"/>
      <c r="AH257" s="163"/>
      <c r="AI257" s="163"/>
      <c r="AJ257" s="14"/>
      <c r="AK257" s="14"/>
      <c r="AL257" s="14"/>
      <c r="AM257" s="14"/>
      <c r="AN257" s="14"/>
      <c r="AO257" s="14"/>
      <c r="AP257" s="14"/>
    </row>
    <row r="258" spans="29:42">
      <c r="AC258" s="14"/>
      <c r="AD258" s="75"/>
      <c r="AE258" s="75"/>
      <c r="AF258" s="14"/>
      <c r="AG258" s="14"/>
      <c r="AH258" s="163"/>
      <c r="AI258" s="163"/>
      <c r="AJ258" s="14"/>
      <c r="AK258" s="14"/>
      <c r="AL258" s="14"/>
      <c r="AM258" s="14"/>
      <c r="AN258" s="14"/>
      <c r="AO258" s="14"/>
      <c r="AP258" s="14"/>
    </row>
    <row r="259" spans="29:42">
      <c r="AC259" s="14"/>
      <c r="AD259" s="75"/>
      <c r="AE259" s="75"/>
      <c r="AF259" s="14"/>
      <c r="AG259" s="14"/>
      <c r="AH259" s="163"/>
      <c r="AI259" s="163"/>
      <c r="AJ259" s="14"/>
      <c r="AK259" s="14"/>
      <c r="AL259" s="14"/>
      <c r="AM259" s="14"/>
      <c r="AN259" s="14"/>
      <c r="AO259" s="14"/>
      <c r="AP259" s="14"/>
    </row>
    <row r="260" spans="29:42">
      <c r="AC260" s="14"/>
      <c r="AD260" s="75"/>
      <c r="AE260" s="75"/>
      <c r="AF260" s="14"/>
      <c r="AG260" s="14"/>
      <c r="AH260" s="163"/>
      <c r="AI260" s="163"/>
      <c r="AJ260" s="14"/>
      <c r="AK260" s="14"/>
      <c r="AL260" s="14"/>
      <c r="AM260" s="14"/>
      <c r="AN260" s="14"/>
      <c r="AO260" s="14"/>
      <c r="AP260" s="14"/>
    </row>
    <row r="261" spans="29:42">
      <c r="AC261" s="14"/>
      <c r="AD261" s="75"/>
      <c r="AE261" s="75"/>
      <c r="AF261" s="14"/>
      <c r="AG261" s="14"/>
      <c r="AH261" s="163"/>
      <c r="AI261" s="163"/>
      <c r="AJ261" s="14"/>
      <c r="AK261" s="14"/>
      <c r="AL261" s="14"/>
      <c r="AM261" s="14"/>
      <c r="AN261" s="14"/>
      <c r="AO261" s="14"/>
      <c r="AP261" s="14"/>
    </row>
    <row r="262" spans="29:42">
      <c r="AC262" s="14"/>
      <c r="AD262" s="75"/>
      <c r="AE262" s="75"/>
      <c r="AF262" s="14"/>
      <c r="AG262" s="14"/>
      <c r="AH262" s="163"/>
      <c r="AI262" s="163"/>
      <c r="AJ262" s="14"/>
      <c r="AK262" s="14"/>
      <c r="AL262" s="14"/>
      <c r="AM262" s="14"/>
      <c r="AN262" s="14"/>
      <c r="AO262" s="14"/>
      <c r="AP262" s="14"/>
    </row>
    <row r="263" spans="29:42">
      <c r="AC263" s="14"/>
      <c r="AD263" s="75"/>
      <c r="AE263" s="75"/>
      <c r="AF263" s="14"/>
      <c r="AG263" s="14"/>
      <c r="AH263" s="163"/>
      <c r="AI263" s="163"/>
      <c r="AJ263" s="14"/>
      <c r="AK263" s="14"/>
      <c r="AL263" s="14"/>
      <c r="AM263" s="14"/>
      <c r="AN263" s="14"/>
      <c r="AO263" s="14"/>
      <c r="AP263" s="14"/>
    </row>
    <row r="264" spans="29:42">
      <c r="AC264" s="14"/>
      <c r="AD264" s="75"/>
      <c r="AE264" s="75"/>
      <c r="AF264" s="14"/>
      <c r="AG264" s="14"/>
      <c r="AH264" s="163"/>
      <c r="AI264" s="163"/>
      <c r="AJ264" s="14"/>
      <c r="AK264" s="14"/>
      <c r="AL264" s="14"/>
      <c r="AM264" s="14"/>
      <c r="AN264" s="14"/>
      <c r="AO264" s="14"/>
      <c r="AP264" s="14"/>
    </row>
    <row r="265" spans="29:42">
      <c r="AC265" s="14"/>
      <c r="AD265" s="75"/>
      <c r="AE265" s="75"/>
      <c r="AF265" s="14"/>
      <c r="AG265" s="14"/>
      <c r="AH265" s="163"/>
      <c r="AI265" s="163"/>
      <c r="AJ265" s="14"/>
      <c r="AK265" s="14"/>
      <c r="AL265" s="14"/>
      <c r="AM265" s="14"/>
      <c r="AN265" s="14"/>
      <c r="AO265" s="14"/>
      <c r="AP265" s="14"/>
    </row>
    <row r="266" spans="29:42">
      <c r="AC266" s="14"/>
      <c r="AD266" s="75"/>
      <c r="AE266" s="75"/>
      <c r="AF266" s="14"/>
      <c r="AG266" s="14"/>
      <c r="AH266" s="163"/>
      <c r="AI266" s="163"/>
      <c r="AJ266" s="14"/>
      <c r="AK266" s="14"/>
      <c r="AL266" s="14"/>
      <c r="AM266" s="14"/>
      <c r="AN266" s="14"/>
      <c r="AO266" s="14"/>
      <c r="AP266" s="14"/>
    </row>
    <row r="267" spans="29:42">
      <c r="AC267" s="14"/>
      <c r="AD267" s="75"/>
      <c r="AE267" s="75"/>
      <c r="AF267" s="14"/>
      <c r="AG267" s="14"/>
      <c r="AH267" s="163"/>
      <c r="AI267" s="163"/>
      <c r="AJ267" s="14"/>
      <c r="AK267" s="14"/>
      <c r="AL267" s="14"/>
      <c r="AM267" s="14"/>
      <c r="AN267" s="14"/>
      <c r="AO267" s="14"/>
      <c r="AP267" s="14"/>
    </row>
    <row r="268" spans="29:42">
      <c r="AC268" s="14"/>
      <c r="AD268" s="75"/>
      <c r="AE268" s="75"/>
      <c r="AF268" s="14"/>
      <c r="AG268" s="14"/>
      <c r="AH268" s="163"/>
      <c r="AI268" s="163"/>
      <c r="AJ268" s="14"/>
      <c r="AK268" s="14"/>
      <c r="AL268" s="14"/>
      <c r="AM268" s="14"/>
      <c r="AN268" s="14"/>
      <c r="AO268" s="14"/>
      <c r="AP268" s="14"/>
    </row>
    <row r="269" spans="29:42">
      <c r="AC269" s="14"/>
      <c r="AD269" s="75"/>
      <c r="AE269" s="75"/>
      <c r="AF269" s="14"/>
      <c r="AG269" s="14"/>
      <c r="AH269" s="163"/>
      <c r="AI269" s="163"/>
      <c r="AJ269" s="14"/>
      <c r="AK269" s="14"/>
      <c r="AL269" s="14"/>
      <c r="AM269" s="14"/>
      <c r="AN269" s="14"/>
      <c r="AO269" s="14"/>
      <c r="AP269" s="14"/>
    </row>
    <row r="270" spans="29:42">
      <c r="AC270" s="14"/>
      <c r="AD270" s="75"/>
      <c r="AE270" s="75"/>
      <c r="AF270" s="14"/>
      <c r="AG270" s="14"/>
      <c r="AH270" s="163"/>
      <c r="AI270" s="163"/>
      <c r="AJ270" s="14"/>
      <c r="AK270" s="14"/>
      <c r="AL270" s="14"/>
      <c r="AM270" s="14"/>
      <c r="AN270" s="14"/>
      <c r="AO270" s="14"/>
      <c r="AP270" s="14"/>
    </row>
    <row r="271" spans="29:42">
      <c r="AC271" s="14"/>
      <c r="AD271" s="75"/>
      <c r="AE271" s="75"/>
      <c r="AF271" s="14"/>
      <c r="AG271" s="14"/>
      <c r="AH271" s="163"/>
      <c r="AI271" s="163"/>
      <c r="AJ271" s="14"/>
      <c r="AK271" s="14"/>
      <c r="AL271" s="14"/>
      <c r="AM271" s="14"/>
      <c r="AN271" s="14"/>
      <c r="AO271" s="14"/>
      <c r="AP271" s="14"/>
    </row>
    <row r="272" spans="29:42">
      <c r="AC272" s="14"/>
      <c r="AD272" s="75"/>
      <c r="AE272" s="75"/>
      <c r="AF272" s="14"/>
      <c r="AG272" s="14"/>
      <c r="AH272" s="163"/>
      <c r="AI272" s="163"/>
      <c r="AJ272" s="14"/>
      <c r="AK272" s="14"/>
      <c r="AL272" s="14"/>
      <c r="AM272" s="14"/>
      <c r="AN272" s="14"/>
      <c r="AO272" s="14"/>
      <c r="AP272" s="14"/>
    </row>
    <row r="273" spans="23:42">
      <c r="AC273" s="14"/>
      <c r="AD273" s="75"/>
      <c r="AE273" s="75"/>
      <c r="AF273" s="14"/>
      <c r="AG273" s="14"/>
      <c r="AH273" s="163"/>
      <c r="AI273" s="163"/>
      <c r="AJ273" s="14"/>
      <c r="AK273" s="14"/>
      <c r="AL273" s="14"/>
      <c r="AM273" s="14"/>
      <c r="AN273" s="14"/>
      <c r="AO273" s="14"/>
      <c r="AP273" s="14"/>
    </row>
    <row r="274" spans="23:42">
      <c r="AC274" s="14"/>
      <c r="AD274" s="75"/>
      <c r="AE274" s="75"/>
      <c r="AF274" s="14"/>
      <c r="AG274" s="14"/>
      <c r="AH274" s="163"/>
      <c r="AI274" s="163"/>
      <c r="AJ274" s="14"/>
      <c r="AK274" s="14"/>
      <c r="AL274" s="14"/>
      <c r="AM274" s="14"/>
      <c r="AN274" s="14"/>
      <c r="AO274" s="14"/>
      <c r="AP274" s="14"/>
    </row>
    <row r="275" spans="23:42">
      <c r="AC275" s="14"/>
      <c r="AD275" s="75"/>
      <c r="AE275" s="75"/>
      <c r="AF275" s="14"/>
      <c r="AG275" s="14"/>
      <c r="AH275" s="163"/>
      <c r="AI275" s="163"/>
      <c r="AJ275" s="14"/>
      <c r="AK275" s="14"/>
      <c r="AL275" s="14"/>
      <c r="AM275" s="14"/>
      <c r="AN275" s="14"/>
      <c r="AO275" s="14"/>
      <c r="AP275" s="14"/>
    </row>
    <row r="276" spans="23:42">
      <c r="AC276" s="14"/>
      <c r="AD276" s="75"/>
      <c r="AE276" s="75"/>
      <c r="AF276" s="14"/>
      <c r="AG276" s="14"/>
      <c r="AH276" s="163"/>
      <c r="AI276" s="163"/>
      <c r="AJ276" s="14"/>
      <c r="AK276" s="14"/>
      <c r="AL276" s="14"/>
      <c r="AM276" s="14"/>
      <c r="AN276" s="14"/>
      <c r="AO276" s="14"/>
      <c r="AP276" s="14"/>
    </row>
    <row r="277" spans="23:42">
      <c r="AC277" s="14"/>
      <c r="AD277" s="75"/>
      <c r="AE277" s="75"/>
      <c r="AF277" s="14"/>
      <c r="AG277" s="14"/>
      <c r="AH277" s="163"/>
      <c r="AI277" s="163"/>
      <c r="AJ277" s="14"/>
      <c r="AK277" s="14"/>
      <c r="AL277" s="14"/>
      <c r="AM277" s="14"/>
      <c r="AN277" s="14"/>
      <c r="AO277" s="14"/>
      <c r="AP277" s="14"/>
    </row>
    <row r="278" spans="23:42">
      <c r="AC278" s="14"/>
      <c r="AD278" s="75"/>
      <c r="AE278" s="75"/>
      <c r="AF278" s="14"/>
      <c r="AG278" s="14"/>
      <c r="AH278" s="163"/>
      <c r="AI278" s="163"/>
      <c r="AJ278" s="14"/>
      <c r="AK278" s="14"/>
      <c r="AL278" s="14"/>
      <c r="AM278" s="14"/>
      <c r="AN278" s="14"/>
      <c r="AO278" s="14"/>
      <c r="AP278" s="14"/>
    </row>
    <row r="279" spans="23:42">
      <c r="W279" s="30"/>
      <c r="X279" s="30"/>
      <c r="Y279" s="30"/>
      <c r="Z279" s="30"/>
      <c r="AA279" s="30"/>
      <c r="AB279" s="30"/>
      <c r="AC279" s="30"/>
      <c r="AD279" s="76"/>
      <c r="AE279" s="76"/>
      <c r="AF279" s="14"/>
      <c r="AG279" s="14"/>
      <c r="AH279" s="163"/>
      <c r="AI279" s="163"/>
      <c r="AJ279" s="14"/>
      <c r="AK279" s="14"/>
      <c r="AL279" s="14"/>
      <c r="AM279" s="14"/>
      <c r="AN279" s="14"/>
      <c r="AO279" s="14"/>
    </row>
    <row r="280" spans="23:42">
      <c r="W280" s="34"/>
      <c r="X280" s="34"/>
      <c r="Y280" s="34"/>
      <c r="Z280" s="34"/>
      <c r="AA280" s="34"/>
      <c r="AB280" s="34"/>
      <c r="AC280" s="34"/>
      <c r="AD280" s="77"/>
      <c r="AE280" s="77"/>
      <c r="AF280" s="30"/>
      <c r="AG280" s="30"/>
      <c r="AH280" s="164"/>
      <c r="AI280" s="164"/>
    </row>
    <row r="281" spans="23:42">
      <c r="W281" s="34"/>
      <c r="X281" s="34"/>
      <c r="Y281" s="34"/>
      <c r="Z281" s="34"/>
      <c r="AA281" s="34"/>
      <c r="AB281" s="34"/>
      <c r="AC281" s="34"/>
      <c r="AD281" s="77"/>
      <c r="AE281" s="77"/>
      <c r="AF281" s="34"/>
      <c r="AG281" s="34"/>
      <c r="AH281" s="165"/>
      <c r="AI281" s="165"/>
    </row>
    <row r="282" spans="23:42">
      <c r="W282" s="34"/>
      <c r="X282" s="34"/>
      <c r="Y282" s="34"/>
      <c r="Z282" s="34"/>
      <c r="AA282" s="34"/>
      <c r="AB282" s="34"/>
      <c r="AC282" s="34"/>
      <c r="AD282" s="77"/>
      <c r="AE282" s="77"/>
      <c r="AF282" s="34"/>
      <c r="AG282" s="34"/>
      <c r="AH282" s="165"/>
      <c r="AI282" s="165"/>
    </row>
    <row r="283" spans="23:42">
      <c r="W283" s="34"/>
      <c r="X283" s="34"/>
      <c r="Y283" s="34"/>
      <c r="Z283" s="34"/>
      <c r="AA283" s="34"/>
      <c r="AB283" s="34"/>
      <c r="AC283" s="34"/>
      <c r="AD283" s="77"/>
      <c r="AE283" s="77"/>
      <c r="AF283" s="34"/>
      <c r="AG283" s="34"/>
      <c r="AH283" s="165"/>
      <c r="AI283" s="165"/>
    </row>
    <row r="284" spans="23:42">
      <c r="W284" s="34"/>
      <c r="X284" s="34"/>
      <c r="Y284" s="34"/>
      <c r="Z284" s="34"/>
      <c r="AA284" s="34"/>
      <c r="AB284" s="34"/>
      <c r="AC284" s="34"/>
      <c r="AD284" s="77"/>
      <c r="AE284" s="77"/>
      <c r="AF284" s="34"/>
      <c r="AG284" s="34"/>
      <c r="AH284" s="165"/>
      <c r="AI284" s="165"/>
    </row>
    <row r="285" spans="23:42">
      <c r="W285" s="34"/>
      <c r="X285" s="34"/>
      <c r="Y285" s="34"/>
      <c r="Z285" s="34"/>
      <c r="AA285" s="34"/>
      <c r="AB285" s="34"/>
      <c r="AC285" s="34"/>
      <c r="AD285" s="77"/>
      <c r="AE285" s="77"/>
      <c r="AF285" s="34"/>
      <c r="AG285" s="34"/>
      <c r="AH285" s="165"/>
      <c r="AI285" s="165"/>
    </row>
    <row r="286" spans="23:42">
      <c r="W286" s="34"/>
      <c r="X286" s="34"/>
      <c r="Y286" s="34"/>
      <c r="Z286" s="34"/>
      <c r="AA286" s="34"/>
      <c r="AB286" s="34"/>
      <c r="AC286" s="34"/>
      <c r="AD286" s="77"/>
      <c r="AE286" s="77"/>
      <c r="AF286" s="34"/>
      <c r="AG286" s="34"/>
      <c r="AH286" s="165"/>
      <c r="AI286" s="165"/>
    </row>
    <row r="287" spans="23:42">
      <c r="W287" s="34"/>
      <c r="X287" s="34"/>
      <c r="Y287" s="34"/>
      <c r="Z287" s="34"/>
      <c r="AA287" s="34"/>
      <c r="AB287" s="34"/>
      <c r="AC287" s="34"/>
      <c r="AD287" s="77"/>
      <c r="AE287" s="77"/>
      <c r="AF287" s="34"/>
      <c r="AG287" s="34"/>
      <c r="AH287" s="165"/>
      <c r="AI287" s="165"/>
    </row>
    <row r="288" spans="23:42">
      <c r="W288" s="34"/>
      <c r="X288" s="34"/>
      <c r="Y288" s="34"/>
      <c r="Z288" s="34"/>
      <c r="AA288" s="34"/>
      <c r="AB288" s="34"/>
      <c r="AC288" s="34"/>
      <c r="AD288" s="77"/>
      <c r="AE288" s="77"/>
      <c r="AF288" s="34"/>
      <c r="AG288" s="34"/>
      <c r="AH288" s="165"/>
      <c r="AI288" s="165"/>
    </row>
    <row r="289" spans="23:35">
      <c r="W289" s="34"/>
      <c r="X289" s="34"/>
      <c r="Y289" s="34"/>
      <c r="Z289" s="34"/>
      <c r="AA289" s="34"/>
      <c r="AB289" s="34"/>
      <c r="AC289" s="34"/>
      <c r="AD289" s="77"/>
      <c r="AE289" s="77"/>
      <c r="AF289" s="34"/>
      <c r="AG289" s="34"/>
      <c r="AH289" s="165"/>
      <c r="AI289" s="165"/>
    </row>
    <row r="290" spans="23:35">
      <c r="W290" s="34"/>
      <c r="X290" s="34"/>
      <c r="Y290" s="34"/>
      <c r="Z290" s="34"/>
      <c r="AA290" s="34"/>
      <c r="AB290" s="34"/>
      <c r="AC290" s="34"/>
      <c r="AD290" s="77"/>
      <c r="AE290" s="77"/>
      <c r="AF290" s="34"/>
      <c r="AG290" s="34"/>
      <c r="AH290" s="165"/>
      <c r="AI290" s="165"/>
    </row>
    <row r="291" spans="23:35">
      <c r="W291" s="34"/>
      <c r="X291" s="34"/>
      <c r="Y291" s="34"/>
      <c r="Z291" s="34"/>
      <c r="AA291" s="34"/>
      <c r="AB291" s="34"/>
      <c r="AC291" s="34"/>
      <c r="AD291" s="77"/>
      <c r="AE291" s="77"/>
      <c r="AF291" s="34"/>
      <c r="AG291" s="34"/>
      <c r="AH291" s="165"/>
      <c r="AI291" s="165"/>
    </row>
    <row r="292" spans="23:35">
      <c r="W292" s="34"/>
      <c r="X292" s="34"/>
      <c r="Y292" s="34"/>
      <c r="Z292" s="34"/>
      <c r="AA292" s="34"/>
      <c r="AB292" s="34"/>
      <c r="AC292" s="34"/>
      <c r="AD292" s="77"/>
      <c r="AE292" s="77"/>
      <c r="AF292" s="34"/>
      <c r="AG292" s="34"/>
      <c r="AH292" s="165"/>
      <c r="AI292" s="165"/>
    </row>
    <row r="293" spans="23:35">
      <c r="W293" s="34"/>
      <c r="X293" s="34"/>
      <c r="Y293" s="34"/>
      <c r="Z293" s="34"/>
      <c r="AA293" s="34"/>
      <c r="AB293" s="34"/>
      <c r="AC293" s="34"/>
      <c r="AD293" s="77"/>
      <c r="AE293" s="77"/>
      <c r="AF293" s="34"/>
      <c r="AG293" s="34"/>
      <c r="AH293" s="165"/>
      <c r="AI293" s="165"/>
    </row>
    <row r="294" spans="23:35">
      <c r="W294" s="34"/>
      <c r="X294" s="34"/>
      <c r="Y294" s="34"/>
      <c r="Z294" s="34"/>
      <c r="AA294" s="34"/>
      <c r="AB294" s="34"/>
      <c r="AC294" s="34"/>
      <c r="AD294" s="77"/>
      <c r="AE294" s="77"/>
      <c r="AF294" s="34"/>
      <c r="AG294" s="34"/>
      <c r="AH294" s="165"/>
      <c r="AI294" s="165"/>
    </row>
    <row r="295" spans="23:35">
      <c r="W295" s="34"/>
      <c r="X295" s="34"/>
      <c r="Y295" s="34"/>
      <c r="Z295" s="34"/>
      <c r="AA295" s="34"/>
      <c r="AB295" s="34"/>
      <c r="AC295" s="34"/>
      <c r="AD295" s="77"/>
      <c r="AE295" s="77"/>
      <c r="AF295" s="34"/>
      <c r="AG295" s="34"/>
      <c r="AH295" s="165"/>
      <c r="AI295" s="165"/>
    </row>
    <row r="296" spans="23:35">
      <c r="W296" s="34"/>
      <c r="X296" s="34"/>
      <c r="Y296" s="34"/>
      <c r="Z296" s="34"/>
      <c r="AA296" s="34"/>
      <c r="AB296" s="34"/>
      <c r="AC296" s="34"/>
      <c r="AD296" s="77"/>
      <c r="AE296" s="77"/>
      <c r="AF296" s="34"/>
      <c r="AG296" s="34"/>
      <c r="AH296" s="165"/>
      <c r="AI296" s="165"/>
    </row>
    <row r="297" spans="23:35">
      <c r="W297" s="34"/>
      <c r="X297" s="34"/>
      <c r="Y297" s="34"/>
      <c r="Z297" s="34"/>
      <c r="AA297" s="34"/>
      <c r="AB297" s="34"/>
      <c r="AC297" s="34"/>
      <c r="AD297" s="77"/>
      <c r="AE297" s="77"/>
      <c r="AF297" s="34"/>
      <c r="AG297" s="34"/>
      <c r="AH297" s="165"/>
      <c r="AI297" s="165"/>
    </row>
    <row r="298" spans="23:35">
      <c r="W298" s="34"/>
      <c r="X298" s="34"/>
      <c r="Y298" s="34"/>
      <c r="Z298" s="34"/>
      <c r="AA298" s="34"/>
      <c r="AB298" s="34"/>
      <c r="AC298" s="34"/>
      <c r="AD298" s="77"/>
      <c r="AE298" s="77"/>
      <c r="AF298" s="34"/>
      <c r="AG298" s="34"/>
      <c r="AH298" s="165"/>
      <c r="AI298" s="165"/>
    </row>
    <row r="299" spans="23:35">
      <c r="W299" s="34"/>
      <c r="X299" s="34"/>
      <c r="Y299" s="34"/>
      <c r="Z299" s="34"/>
      <c r="AA299" s="34"/>
      <c r="AB299" s="34"/>
      <c r="AC299" s="34"/>
      <c r="AD299" s="77"/>
      <c r="AE299" s="77"/>
      <c r="AF299" s="34"/>
      <c r="AG299" s="34"/>
      <c r="AH299" s="165"/>
      <c r="AI299" s="165"/>
    </row>
    <row r="300" spans="23:35">
      <c r="W300" s="34"/>
      <c r="X300" s="34"/>
      <c r="Y300" s="34"/>
      <c r="Z300" s="34"/>
      <c r="AA300" s="34"/>
      <c r="AB300" s="34"/>
      <c r="AC300" s="34"/>
      <c r="AD300" s="77"/>
      <c r="AE300" s="77"/>
      <c r="AF300" s="34"/>
      <c r="AG300" s="34"/>
      <c r="AH300" s="165"/>
      <c r="AI300" s="165"/>
    </row>
    <row r="301" spans="23:35">
      <c r="W301" s="34"/>
      <c r="X301" s="34"/>
      <c r="Y301" s="34"/>
      <c r="Z301" s="34"/>
      <c r="AA301" s="34"/>
      <c r="AB301" s="34"/>
      <c r="AC301" s="34"/>
      <c r="AD301" s="77"/>
      <c r="AE301" s="77"/>
      <c r="AF301" s="34"/>
      <c r="AG301" s="34"/>
      <c r="AH301" s="165"/>
      <c r="AI301" s="165"/>
    </row>
    <row r="302" spans="23:35">
      <c r="W302" s="34"/>
      <c r="X302" s="34"/>
      <c r="Y302" s="34"/>
      <c r="Z302" s="34"/>
      <c r="AA302" s="34"/>
      <c r="AB302" s="34"/>
      <c r="AC302" s="34"/>
      <c r="AD302" s="77"/>
      <c r="AE302" s="77"/>
      <c r="AF302" s="34"/>
      <c r="AG302" s="34"/>
      <c r="AH302" s="165"/>
      <c r="AI302" s="165"/>
    </row>
    <row r="303" spans="23:35">
      <c r="W303" s="34"/>
      <c r="X303" s="34"/>
      <c r="Y303" s="34"/>
      <c r="Z303" s="34"/>
      <c r="AA303" s="34"/>
      <c r="AB303" s="34"/>
      <c r="AC303" s="34"/>
      <c r="AD303" s="77"/>
      <c r="AE303" s="77"/>
      <c r="AF303" s="34"/>
      <c r="AG303" s="34"/>
      <c r="AH303" s="165"/>
      <c r="AI303" s="165"/>
    </row>
    <row r="304" spans="23:35">
      <c r="W304" s="34"/>
      <c r="X304" s="34"/>
      <c r="Y304" s="34"/>
      <c r="Z304" s="34"/>
      <c r="AA304" s="34"/>
      <c r="AB304" s="34"/>
      <c r="AC304" s="34"/>
      <c r="AD304" s="77"/>
      <c r="AE304" s="77"/>
      <c r="AF304" s="34"/>
      <c r="AG304" s="34"/>
      <c r="AH304" s="165"/>
      <c r="AI304" s="165"/>
    </row>
    <row r="305" spans="23:35">
      <c r="W305" s="34"/>
      <c r="X305" s="34"/>
      <c r="Y305" s="34"/>
      <c r="Z305" s="34"/>
      <c r="AA305" s="34"/>
      <c r="AB305" s="34"/>
      <c r="AC305" s="34"/>
      <c r="AD305" s="77"/>
      <c r="AE305" s="77"/>
      <c r="AF305" s="34"/>
      <c r="AG305" s="34"/>
      <c r="AH305" s="165"/>
      <c r="AI305" s="165"/>
    </row>
    <row r="306" spans="23:35">
      <c r="W306" s="34"/>
      <c r="X306" s="34"/>
      <c r="Y306" s="34"/>
      <c r="Z306" s="34"/>
      <c r="AA306" s="34"/>
      <c r="AB306" s="34"/>
      <c r="AC306" s="34"/>
      <c r="AD306" s="77"/>
      <c r="AE306" s="77"/>
      <c r="AF306" s="34"/>
      <c r="AG306" s="34"/>
      <c r="AH306" s="165"/>
      <c r="AI306" s="165"/>
    </row>
    <row r="307" spans="23:35">
      <c r="W307" s="34"/>
      <c r="X307" s="34"/>
      <c r="Y307" s="34"/>
      <c r="Z307" s="34"/>
      <c r="AA307" s="34"/>
      <c r="AB307" s="34"/>
      <c r="AC307" s="34"/>
      <c r="AD307" s="77"/>
      <c r="AE307" s="77"/>
      <c r="AF307" s="34"/>
      <c r="AG307" s="34"/>
      <c r="AH307" s="165"/>
      <c r="AI307" s="165"/>
    </row>
    <row r="308" spans="23:35">
      <c r="W308" s="34"/>
      <c r="X308" s="34"/>
      <c r="Y308" s="34"/>
      <c r="Z308" s="34"/>
      <c r="AA308" s="34"/>
      <c r="AB308" s="34"/>
      <c r="AC308" s="34"/>
      <c r="AD308" s="77"/>
      <c r="AE308" s="77"/>
      <c r="AF308" s="34"/>
      <c r="AG308" s="34"/>
      <c r="AH308" s="165"/>
      <c r="AI308" s="165"/>
    </row>
    <row r="309" spans="23:35">
      <c r="W309" s="34"/>
      <c r="X309" s="34"/>
      <c r="Y309" s="34"/>
      <c r="Z309" s="34"/>
      <c r="AA309" s="34"/>
      <c r="AB309" s="34"/>
      <c r="AC309" s="34"/>
      <c r="AD309" s="77"/>
      <c r="AE309" s="77"/>
      <c r="AF309" s="34"/>
      <c r="AG309" s="34"/>
      <c r="AH309" s="165"/>
      <c r="AI309" s="165"/>
    </row>
    <row r="310" spans="23:35">
      <c r="W310" s="34"/>
      <c r="X310" s="34"/>
      <c r="Y310" s="34"/>
      <c r="Z310" s="34"/>
      <c r="AA310" s="34"/>
      <c r="AB310" s="34"/>
      <c r="AC310" s="34"/>
      <c r="AD310" s="77"/>
      <c r="AE310" s="77"/>
      <c r="AF310" s="34"/>
      <c r="AG310" s="34"/>
      <c r="AH310" s="165"/>
      <c r="AI310" s="165"/>
    </row>
    <row r="311" spans="23:35">
      <c r="W311" s="34"/>
      <c r="X311" s="34"/>
      <c r="Y311" s="34"/>
      <c r="Z311" s="34"/>
      <c r="AA311" s="34"/>
      <c r="AB311" s="34"/>
      <c r="AC311" s="34"/>
      <c r="AD311" s="77"/>
      <c r="AE311" s="77"/>
      <c r="AF311" s="34"/>
      <c r="AG311" s="34"/>
      <c r="AH311" s="165"/>
      <c r="AI311" s="165"/>
    </row>
    <row r="312" spans="23:35">
      <c r="W312" s="34"/>
      <c r="X312" s="34"/>
      <c r="Y312" s="34"/>
      <c r="Z312" s="34"/>
      <c r="AA312" s="34"/>
      <c r="AB312" s="34"/>
      <c r="AC312" s="34"/>
      <c r="AD312" s="77"/>
      <c r="AE312" s="77"/>
      <c r="AF312" s="34"/>
      <c r="AG312" s="34"/>
      <c r="AH312" s="165"/>
      <c r="AI312" s="165"/>
    </row>
    <row r="313" spans="23:35">
      <c r="W313" s="34"/>
      <c r="X313" s="34"/>
      <c r="Y313" s="34"/>
      <c r="Z313" s="34"/>
      <c r="AA313" s="34"/>
      <c r="AB313" s="34"/>
      <c r="AC313" s="34"/>
      <c r="AD313" s="77"/>
      <c r="AE313" s="77"/>
      <c r="AF313" s="34"/>
      <c r="AG313" s="34"/>
      <c r="AH313" s="165"/>
      <c r="AI313" s="165"/>
    </row>
    <row r="314" spans="23:35">
      <c r="AE314" s="77"/>
      <c r="AF314" s="34"/>
      <c r="AG314" s="34"/>
      <c r="AH314" s="165"/>
      <c r="AI314" s="165"/>
    </row>
    <row r="315" spans="23:35">
      <c r="AE315" s="77"/>
      <c r="AF315" s="34"/>
      <c r="AG315" s="34"/>
      <c r="AH315" s="165"/>
      <c r="AI315" s="165"/>
    </row>
    <row r="316" spans="23:35">
      <c r="AE316" s="77"/>
      <c r="AF316" s="34"/>
      <c r="AG316" s="34"/>
      <c r="AH316" s="165"/>
      <c r="AI316" s="165"/>
    </row>
    <row r="317" spans="23:35">
      <c r="AE317" s="77"/>
      <c r="AF317" s="34"/>
      <c r="AG317" s="34"/>
      <c r="AH317" s="165"/>
      <c r="AI317" s="165"/>
    </row>
    <row r="318" spans="23:35">
      <c r="AE318" s="77"/>
      <c r="AF318" s="34"/>
      <c r="AG318" s="34"/>
      <c r="AH318" s="165"/>
      <c r="AI318" s="165"/>
    </row>
    <row r="319" spans="23:35">
      <c r="AE319" s="77"/>
      <c r="AF319" s="34"/>
      <c r="AG319" s="34"/>
      <c r="AH319" s="165"/>
      <c r="AI319" s="165"/>
    </row>
    <row r="320" spans="23:35">
      <c r="AE320" s="77"/>
      <c r="AF320" s="34"/>
      <c r="AG320" s="34"/>
      <c r="AH320" s="165"/>
      <c r="AI320" s="165"/>
    </row>
    <row r="321" spans="31:35">
      <c r="AE321" s="77"/>
      <c r="AF321" s="34"/>
      <c r="AG321" s="34"/>
      <c r="AH321" s="165"/>
      <c r="AI321" s="165"/>
    </row>
    <row r="322" spans="31:35">
      <c r="AE322" s="77"/>
      <c r="AF322" s="34"/>
      <c r="AG322" s="34"/>
      <c r="AH322" s="165"/>
      <c r="AI322" s="165"/>
    </row>
    <row r="323" spans="31:35">
      <c r="AE323" s="77"/>
      <c r="AF323" s="34"/>
      <c r="AG323" s="34"/>
      <c r="AH323" s="165"/>
      <c r="AI323" s="165"/>
    </row>
    <row r="324" spans="31:35">
      <c r="AE324" s="77"/>
      <c r="AF324" s="34"/>
      <c r="AG324" s="34"/>
      <c r="AH324" s="165"/>
      <c r="AI324" s="165"/>
    </row>
    <row r="325" spans="31:35">
      <c r="AE325" s="77"/>
      <c r="AF325" s="34"/>
      <c r="AG325" s="34"/>
      <c r="AH325" s="165"/>
      <c r="AI325" s="165"/>
    </row>
    <row r="326" spans="31:35">
      <c r="AE326" s="77"/>
      <c r="AF326" s="34"/>
      <c r="AG326" s="34"/>
      <c r="AH326" s="165"/>
      <c r="AI326" s="165"/>
    </row>
    <row r="327" spans="31:35">
      <c r="AE327" s="77"/>
      <c r="AF327" s="34"/>
      <c r="AG327" s="34"/>
      <c r="AH327" s="165"/>
      <c r="AI327" s="165"/>
    </row>
    <row r="328" spans="31:35">
      <c r="AE328" s="77"/>
      <c r="AF328" s="34"/>
      <c r="AG328" s="34"/>
      <c r="AH328" s="165"/>
      <c r="AI328" s="165"/>
    </row>
    <row r="329" spans="31:35">
      <c r="AE329" s="77"/>
      <c r="AF329" s="34"/>
      <c r="AG329" s="34"/>
      <c r="AH329" s="165"/>
      <c r="AI329" s="165"/>
    </row>
    <row r="330" spans="31:35">
      <c r="AE330" s="77"/>
      <c r="AF330" s="34"/>
      <c r="AG330" s="34"/>
      <c r="AH330" s="165"/>
      <c r="AI330" s="165"/>
    </row>
    <row r="331" spans="31:35">
      <c r="AE331" s="77"/>
      <c r="AF331" s="34"/>
      <c r="AG331" s="34"/>
      <c r="AH331" s="165"/>
      <c r="AI331" s="165"/>
    </row>
    <row r="332" spans="31:35">
      <c r="AE332" s="77"/>
      <c r="AF332" s="34"/>
      <c r="AG332" s="34"/>
      <c r="AH332" s="165"/>
      <c r="AI332" s="165"/>
    </row>
    <row r="333" spans="31:35">
      <c r="AE333" s="77"/>
      <c r="AF333" s="34"/>
      <c r="AG333" s="34"/>
      <c r="AH333" s="165"/>
      <c r="AI333" s="165"/>
    </row>
    <row r="334" spans="31:35">
      <c r="AE334" s="77"/>
      <c r="AF334" s="34"/>
      <c r="AG334" s="34"/>
      <c r="AH334" s="165"/>
      <c r="AI334" s="165"/>
    </row>
    <row r="335" spans="31:35">
      <c r="AE335" s="77"/>
      <c r="AF335" s="34"/>
      <c r="AG335" s="34"/>
      <c r="AH335" s="165"/>
      <c r="AI335" s="165"/>
    </row>
    <row r="336" spans="31:35">
      <c r="AE336" s="77"/>
      <c r="AF336" s="34"/>
      <c r="AG336" s="34"/>
      <c r="AH336" s="165"/>
      <c r="AI336" s="165"/>
    </row>
    <row r="337" spans="32:35">
      <c r="AF337" s="34"/>
      <c r="AG337" s="34"/>
      <c r="AH337" s="165"/>
      <c r="AI337" s="165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21"/>
  <sheetViews>
    <sheetView zoomScale="86" zoomScaleNormal="86" workbookViewId="0">
      <pane ySplit="8" topLeftCell="A9" activePane="bottomLeft" state="frozen"/>
      <selection pane="bottomLeft"/>
    </sheetView>
  </sheetViews>
  <sheetFormatPr baseColWidth="10" defaultRowHeight="15"/>
  <cols>
    <col min="1" max="1" width="2.6328125" style="168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3" customWidth="1"/>
    <col min="10" max="10" width="5.1796875" style="93" customWidth="1"/>
    <col min="11" max="11" width="5.81640625" style="93" customWidth="1"/>
    <col min="12" max="12" width="1.453125" style="93" customWidth="1"/>
    <col min="13" max="13" width="5.54296875" style="93" customWidth="1"/>
    <col min="14" max="14" width="7.36328125" style="93" customWidth="1"/>
    <col min="15" max="15" width="6.90625" customWidth="1"/>
    <col min="16" max="16" width="5.08984375" customWidth="1"/>
    <col min="17" max="17" width="1.54296875" customWidth="1"/>
    <col min="18" max="18" width="6.6328125" customWidth="1"/>
    <col min="19" max="19" width="1.81640625" customWidth="1"/>
    <col min="20" max="20" width="6.7265625" customWidth="1"/>
    <col min="21" max="21" width="1.90625" customWidth="1"/>
    <col min="22" max="22" width="7.453125" customWidth="1"/>
    <col min="23" max="23" width="5.6328125" customWidth="1"/>
    <col min="24" max="24" width="7" style="93" customWidth="1"/>
    <col min="25" max="25" width="5.6328125" style="93" customWidth="1"/>
    <col min="26" max="26" width="1.54296875" style="11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3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 ht="15.6">
      <c r="A1" s="166"/>
      <c r="B1" s="45"/>
      <c r="C1" s="45"/>
      <c r="D1" s="45"/>
      <c r="E1" s="45"/>
      <c r="F1" s="45"/>
      <c r="G1" s="45"/>
      <c r="H1" s="45"/>
      <c r="I1" s="90"/>
      <c r="J1" s="90"/>
      <c r="K1" s="90"/>
      <c r="L1" s="90"/>
      <c r="M1" s="90"/>
      <c r="N1" s="90"/>
      <c r="O1" s="45"/>
      <c r="P1" s="45"/>
      <c r="Q1" s="45"/>
      <c r="R1" s="45"/>
      <c r="S1" s="45"/>
      <c r="T1" s="45"/>
      <c r="U1" s="45"/>
      <c r="V1" s="45"/>
      <c r="W1" s="45"/>
      <c r="X1" s="90"/>
      <c r="Y1" s="90"/>
      <c r="Z1" s="71"/>
      <c r="AA1" s="71"/>
      <c r="AB1" s="71"/>
      <c r="AC1" s="45"/>
      <c r="AD1" s="45"/>
      <c r="AE1" s="71"/>
      <c r="AF1" s="71"/>
      <c r="AG1" s="90"/>
      <c r="AH1" s="45"/>
      <c r="AI1" s="45"/>
      <c r="AJ1" s="45"/>
      <c r="AK1" s="45"/>
      <c r="AL1" s="71"/>
      <c r="AM1" s="45"/>
      <c r="AN1" s="2"/>
      <c r="AO1" s="5"/>
      <c r="AP1" s="5"/>
    </row>
    <row r="2" spans="1:59" ht="31.8">
      <c r="A2" s="166"/>
      <c r="B2" s="45"/>
      <c r="C2" s="45"/>
      <c r="D2" s="143" t="s">
        <v>444</v>
      </c>
      <c r="E2" s="143"/>
      <c r="F2" s="143"/>
      <c r="G2" s="143"/>
      <c r="H2" s="143"/>
      <c r="I2" s="176"/>
      <c r="J2" s="176" t="str">
        <f>+År!B2</f>
        <v>VÆR :</v>
      </c>
      <c r="K2" s="90"/>
      <c r="L2" s="90"/>
      <c r="M2" s="90"/>
      <c r="N2" s="90"/>
      <c r="O2" s="45"/>
      <c r="P2" s="45"/>
      <c r="Q2" s="45"/>
      <c r="R2" s="45"/>
      <c r="S2" s="45"/>
      <c r="T2" s="45"/>
      <c r="U2" s="45"/>
      <c r="V2" s="45"/>
      <c r="W2" s="45"/>
      <c r="X2" s="90"/>
      <c r="Y2" s="90"/>
      <c r="Z2" s="71"/>
      <c r="AA2" s="71"/>
      <c r="AB2" s="71"/>
      <c r="AC2" s="45"/>
      <c r="AD2" s="45"/>
      <c r="AE2" s="71"/>
      <c r="AF2" s="71"/>
      <c r="AG2" s="90"/>
      <c r="AH2" s="45"/>
      <c r="AI2" s="45"/>
      <c r="AJ2" s="45"/>
      <c r="AK2" s="45"/>
      <c r="AL2" s="71"/>
      <c r="AM2" s="45"/>
      <c r="AN2" s="2"/>
      <c r="AO2" s="5"/>
      <c r="AP2" s="5"/>
    </row>
    <row r="3" spans="1:59" ht="18" customHeight="1">
      <c r="A3" s="166"/>
      <c r="B3" s="45"/>
      <c r="C3" s="45"/>
      <c r="D3" s="143"/>
      <c r="E3" s="143"/>
      <c r="F3" s="143"/>
      <c r="G3" s="143"/>
      <c r="H3" s="143"/>
      <c r="I3" s="176"/>
      <c r="J3" s="176"/>
      <c r="K3" s="90"/>
      <c r="L3" s="90"/>
      <c r="M3" s="90"/>
      <c r="N3" s="90"/>
      <c r="O3" s="45"/>
      <c r="P3" s="45"/>
      <c r="Q3" s="45"/>
      <c r="R3" s="45"/>
      <c r="S3" s="45"/>
      <c r="T3" s="45"/>
      <c r="U3" s="45"/>
      <c r="V3" s="45"/>
      <c r="W3" s="45"/>
      <c r="X3" s="90"/>
      <c r="Y3" s="90"/>
      <c r="Z3" s="71"/>
      <c r="AA3" s="71"/>
      <c r="AB3" s="71"/>
      <c r="AC3" s="45"/>
      <c r="AD3" s="45"/>
      <c r="AE3" s="71"/>
      <c r="AF3" s="71"/>
      <c r="AG3" s="90"/>
      <c r="AH3" s="45"/>
      <c r="AI3" s="45"/>
      <c r="AJ3" s="45"/>
      <c r="AK3" s="45"/>
      <c r="AL3" s="71"/>
      <c r="AM3" s="45"/>
      <c r="AN3" s="2"/>
      <c r="AO3" s="5"/>
      <c r="AP3" s="5"/>
    </row>
    <row r="4" spans="1:59" ht="24.6">
      <c r="A4" s="166"/>
      <c r="B4" s="45"/>
      <c r="C4" s="45"/>
      <c r="D4" s="45"/>
      <c r="E4" s="45"/>
      <c r="F4" s="146" t="s">
        <v>5</v>
      </c>
      <c r="G4" s="146"/>
      <c r="H4" s="144">
        <f>+År!S2</f>
        <v>45</v>
      </c>
      <c r="I4" s="149"/>
      <c r="J4" s="149"/>
      <c r="K4" s="558">
        <f>+År!G2</f>
        <v>2024</v>
      </c>
      <c r="L4" s="558"/>
      <c r="M4" s="559"/>
      <c r="N4" s="90"/>
      <c r="O4" s="145"/>
      <c r="P4" s="145"/>
      <c r="Q4" s="145"/>
      <c r="R4" s="145"/>
      <c r="S4" s="145"/>
      <c r="T4" s="145"/>
      <c r="U4" s="145"/>
      <c r="V4" s="193" t="s">
        <v>432</v>
      </c>
      <c r="W4" s="145"/>
      <c r="X4" s="149"/>
      <c r="Y4" s="149"/>
      <c r="Z4" s="71"/>
      <c r="AA4" s="174"/>
      <c r="AB4" s="174"/>
      <c r="AC4" s="555">
        <f>SUM(G9:G33)</f>
        <v>4450</v>
      </c>
      <c r="AD4" s="553"/>
      <c r="AE4" s="553"/>
      <c r="AF4" s="553"/>
      <c r="AG4" s="553"/>
      <c r="AH4" s="45"/>
      <c r="AI4" s="45"/>
      <c r="AJ4" s="45"/>
      <c r="AK4" s="45"/>
      <c r="AL4" s="71"/>
      <c r="AM4" s="45"/>
      <c r="AN4" s="2"/>
      <c r="AO4" s="5"/>
      <c r="AP4" s="5"/>
      <c r="BG4" s="5"/>
    </row>
    <row r="5" spans="1:59" ht="13.5" customHeight="1">
      <c r="A5" s="166"/>
      <c r="B5" s="45"/>
      <c r="C5" s="45"/>
      <c r="D5" s="45"/>
      <c r="E5" s="45"/>
      <c r="F5" s="50"/>
      <c r="G5" s="50"/>
      <c r="H5" s="50"/>
      <c r="I5" s="96"/>
      <c r="J5" s="96"/>
      <c r="K5" s="96"/>
      <c r="L5" s="96"/>
      <c r="M5" s="96"/>
      <c r="N5" s="90"/>
      <c r="O5" s="50"/>
      <c r="P5" s="50"/>
      <c r="Q5" s="50"/>
      <c r="R5" s="50"/>
      <c r="S5" s="50"/>
      <c r="T5" s="50"/>
      <c r="U5" s="50"/>
      <c r="V5" s="50"/>
      <c r="W5" s="63"/>
      <c r="X5" s="90"/>
      <c r="Y5" s="181"/>
      <c r="Z5" s="71"/>
      <c r="AA5" s="71"/>
      <c r="AB5" s="71"/>
      <c r="AC5" s="45"/>
      <c r="AD5" s="45"/>
      <c r="AE5" s="71"/>
      <c r="AF5" s="71"/>
      <c r="AG5" s="90"/>
      <c r="AH5" s="45"/>
      <c r="AI5" s="45"/>
      <c r="AJ5" s="45"/>
      <c r="AK5" s="45"/>
      <c r="AL5" s="71"/>
      <c r="AM5" s="45"/>
      <c r="AN5" s="2"/>
      <c r="AO5" s="5"/>
      <c r="AP5" s="5"/>
    </row>
    <row r="6" spans="1:59" ht="17.25" customHeight="1">
      <c r="A6" s="167"/>
      <c r="B6" s="45"/>
      <c r="C6" s="45"/>
      <c r="D6" s="45"/>
      <c r="E6" s="50" t="s">
        <v>2</v>
      </c>
      <c r="F6" s="50"/>
      <c r="G6" s="45"/>
      <c r="H6" s="50"/>
      <c r="I6" s="90"/>
      <c r="J6" s="96"/>
      <c r="K6" s="90"/>
      <c r="L6" s="90"/>
      <c r="M6" s="96"/>
      <c r="N6" s="96"/>
      <c r="O6" s="45"/>
      <c r="P6" s="50"/>
      <c r="Q6" s="50"/>
      <c r="R6" s="50"/>
      <c r="S6" s="45"/>
      <c r="T6" s="50"/>
      <c r="U6" s="50"/>
      <c r="V6" s="50" t="s">
        <v>22</v>
      </c>
      <c r="W6" s="50"/>
      <c r="X6" s="90"/>
      <c r="Y6" s="96"/>
      <c r="Z6" s="71"/>
      <c r="AA6" s="71"/>
      <c r="AB6" s="71"/>
      <c r="AC6" s="45"/>
      <c r="AD6" s="45"/>
      <c r="AE6" s="71"/>
      <c r="AF6" s="71"/>
      <c r="AG6" s="96" t="s">
        <v>433</v>
      </c>
      <c r="AH6" s="45"/>
      <c r="AI6" s="45"/>
      <c r="AJ6" s="45"/>
      <c r="AK6" s="50" t="s">
        <v>86</v>
      </c>
      <c r="AL6" s="72" t="s">
        <v>524</v>
      </c>
      <c r="AM6" s="45"/>
      <c r="AN6" s="2"/>
      <c r="AO6" s="5"/>
      <c r="AP6" s="5"/>
    </row>
    <row r="7" spans="1:59" ht="15.6">
      <c r="A7" s="166"/>
      <c r="B7" s="45"/>
      <c r="C7" s="45"/>
      <c r="D7" s="45"/>
      <c r="E7" s="50" t="s">
        <v>496</v>
      </c>
      <c r="F7" s="120"/>
      <c r="G7" s="50" t="s">
        <v>2</v>
      </c>
      <c r="H7" s="120"/>
      <c r="I7" s="96" t="s">
        <v>2</v>
      </c>
      <c r="J7" s="182"/>
      <c r="K7" s="96" t="s">
        <v>1</v>
      </c>
      <c r="L7" s="96"/>
      <c r="M7" s="216" t="s">
        <v>2</v>
      </c>
      <c r="N7" s="216" t="s">
        <v>410</v>
      </c>
      <c r="O7" s="50" t="s">
        <v>22</v>
      </c>
      <c r="P7" s="120"/>
      <c r="Q7" s="120"/>
      <c r="R7" s="120" t="s">
        <v>22</v>
      </c>
      <c r="S7" s="45"/>
      <c r="T7" s="120" t="s">
        <v>22</v>
      </c>
      <c r="U7" s="120"/>
      <c r="V7" s="50" t="s">
        <v>498</v>
      </c>
      <c r="W7" s="120"/>
      <c r="X7" s="96" t="s">
        <v>22</v>
      </c>
      <c r="Y7" s="182"/>
      <c r="Z7" s="71"/>
      <c r="AA7" s="72" t="s">
        <v>520</v>
      </c>
      <c r="AB7" s="72"/>
      <c r="AC7" s="50" t="s">
        <v>522</v>
      </c>
      <c r="AD7" s="50"/>
      <c r="AE7" s="72"/>
      <c r="AF7" s="72"/>
      <c r="AG7" s="96"/>
      <c r="AH7" s="50" t="s">
        <v>494</v>
      </c>
      <c r="AI7" s="50" t="s">
        <v>420</v>
      </c>
      <c r="AJ7" s="50"/>
      <c r="AK7" s="50" t="s">
        <v>435</v>
      </c>
      <c r="AL7" s="72" t="s">
        <v>74</v>
      </c>
      <c r="AM7" s="45"/>
      <c r="AN7" s="4"/>
      <c r="AO7" s="4"/>
      <c r="AP7" s="4"/>
      <c r="AQ7" s="4"/>
      <c r="AR7" s="4"/>
    </row>
    <row r="8" spans="1:59" ht="15.6">
      <c r="A8" s="166"/>
      <c r="B8" s="50" t="s">
        <v>95</v>
      </c>
      <c r="C8" s="50" t="s">
        <v>444</v>
      </c>
      <c r="D8" s="46"/>
      <c r="E8" s="51" t="s">
        <v>497</v>
      </c>
      <c r="F8" s="120" t="s">
        <v>499</v>
      </c>
      <c r="G8" s="51" t="s">
        <v>8</v>
      </c>
      <c r="H8" s="120" t="s">
        <v>499</v>
      </c>
      <c r="I8" s="97" t="s">
        <v>410</v>
      </c>
      <c r="J8" s="182" t="s">
        <v>499</v>
      </c>
      <c r="K8" s="97" t="s">
        <v>410</v>
      </c>
      <c r="L8" s="97"/>
      <c r="M8" s="216" t="s">
        <v>653</v>
      </c>
      <c r="N8" s="216" t="s">
        <v>653</v>
      </c>
      <c r="O8" s="51" t="s">
        <v>0</v>
      </c>
      <c r="P8" s="120" t="s">
        <v>499</v>
      </c>
      <c r="Q8" s="120"/>
      <c r="R8" s="120" t="s">
        <v>653</v>
      </c>
      <c r="S8" s="45"/>
      <c r="T8" s="120" t="s">
        <v>654</v>
      </c>
      <c r="U8" s="120"/>
      <c r="V8" s="51" t="s">
        <v>421</v>
      </c>
      <c r="W8" s="120" t="s">
        <v>499</v>
      </c>
      <c r="X8" s="97" t="s">
        <v>44</v>
      </c>
      <c r="Y8" s="182" t="s">
        <v>499</v>
      </c>
      <c r="Z8" s="71"/>
      <c r="AA8" s="73" t="s">
        <v>501</v>
      </c>
      <c r="AB8" s="73"/>
      <c r="AC8" s="51" t="s">
        <v>521</v>
      </c>
      <c r="AD8" s="51" t="s">
        <v>518</v>
      </c>
      <c r="AE8" s="73" t="s">
        <v>519</v>
      </c>
      <c r="AF8" s="73"/>
      <c r="AG8" s="97" t="s">
        <v>1</v>
      </c>
      <c r="AH8" s="51" t="s">
        <v>495</v>
      </c>
      <c r="AI8" s="51" t="s">
        <v>515</v>
      </c>
      <c r="AJ8" s="51"/>
      <c r="AK8" s="51" t="s">
        <v>436</v>
      </c>
      <c r="AL8" s="73" t="s">
        <v>539</v>
      </c>
      <c r="AM8" s="45"/>
      <c r="AN8" s="4"/>
      <c r="AO8" s="57"/>
      <c r="AP8" s="57"/>
      <c r="AQ8" s="1"/>
      <c r="AR8" s="5"/>
    </row>
    <row r="9" spans="1:59" ht="15.6">
      <c r="A9" s="166">
        <v>1</v>
      </c>
      <c r="B9" s="52">
        <f>+'Ark1'!C1219</f>
        <v>2024</v>
      </c>
      <c r="C9" s="52">
        <f>+'Ark1'!J1219</f>
        <v>103</v>
      </c>
      <c r="D9" s="64" t="str">
        <f>VLOOKUP(C9,RNR!$A$1:$B$25,2)</f>
        <v>Rudshøgda</v>
      </c>
      <c r="E9" s="52" t="str">
        <f>+IF(G9=0,"",'Ark1'!Q1219)</f>
        <v/>
      </c>
      <c r="F9" s="52" t="str">
        <f t="shared" ref="F9:F33" si="0">+IF(G9=0,"",IF(G35=0,"",E9-E35))</f>
        <v/>
      </c>
      <c r="G9" s="142">
        <f>+'Ark1'!R1219</f>
        <v>0</v>
      </c>
      <c r="H9" s="74">
        <f t="shared" ref="H9:H33" si="1">+G9-G35</f>
        <v>-47</v>
      </c>
      <c r="I9" s="183" t="str">
        <f>+IF(G9=0,"",'Ark1'!AG1219)</f>
        <v/>
      </c>
      <c r="J9" s="161" t="str">
        <f t="shared" ref="J9:J33" si="2">+IF(G9=0,"",IF(G35=0,"",I9-I35))</f>
        <v/>
      </c>
      <c r="K9" s="183">
        <f>+'Ark1'!AH1219</f>
        <v>0</v>
      </c>
      <c r="L9" s="97"/>
      <c r="M9" s="309">
        <f>+'Ark1'!AI1219</f>
        <v>0</v>
      </c>
      <c r="N9" s="216" t="str">
        <f>IF(G9=0,"",100*M9/G9)</f>
        <v/>
      </c>
      <c r="O9" s="54" t="str">
        <f>+IF(G9=0,"",'Ark1'!S1219)</f>
        <v/>
      </c>
      <c r="P9" s="54" t="str">
        <f t="shared" ref="P9:P33" si="3">+IF(G9=0,"",O9-O35)</f>
        <v/>
      </c>
      <c r="Q9" s="120"/>
      <c r="R9" s="310" t="str">
        <f>+IF(M9=0,"",'Ark1'!AJ1219)</f>
        <v/>
      </c>
      <c r="S9" s="45"/>
      <c r="T9" s="310" t="str">
        <f>+IF(M9=0,"",'Ark1'!AK1219)</f>
        <v/>
      </c>
      <c r="U9" s="120"/>
      <c r="V9" s="54" t="str">
        <f>+IF(G9=0,"",'Ark1'!T1219)</f>
        <v/>
      </c>
      <c r="W9" s="54" t="str">
        <f t="shared" ref="W9:W33" si="4">+IF(G9=0,"",V9-V35)</f>
        <v/>
      </c>
      <c r="X9" s="161" t="str">
        <f>+IF(G9=0,"",'Ark1'!U1219)</f>
        <v/>
      </c>
      <c r="Y9" s="161" t="str">
        <f t="shared" ref="Y9:Y33" si="5">+IF(G9=0,"",X9-X35)</f>
        <v/>
      </c>
      <c r="Z9" s="71"/>
      <c r="AA9" s="74" t="str">
        <f>+IF(G9=0,"",'Ark1'!W1219)</f>
        <v/>
      </c>
      <c r="AB9" s="73"/>
      <c r="AC9" s="74" t="str">
        <f>+IF(G9=0,"",'Ark1'!X1219)</f>
        <v/>
      </c>
      <c r="AD9" s="74" t="str">
        <f>+IF(G9=0,"",'Ark1'!Y1219)</f>
        <v/>
      </c>
      <c r="AE9" s="74" t="str">
        <f>+IF(G9=0,"",'Ark1'!Z1219)</f>
        <v/>
      </c>
      <c r="AF9" s="73"/>
      <c r="AG9" s="74" t="str">
        <f>+IF(G9=0,"",'Ark1'!AA1219)</f>
        <v/>
      </c>
      <c r="AH9" s="74" t="str">
        <f>+IF(G9=0,"",'Ark1'!AB1219)</f>
        <v/>
      </c>
      <c r="AI9" s="74" t="str">
        <f>+IF(G9=0,"",'Ark1'!AC1219)</f>
        <v/>
      </c>
      <c r="AJ9" s="51"/>
      <c r="AK9" s="54" t="str">
        <f t="shared" ref="AK9:AK33" si="6">+IF(G9=0,"",X9/O9)</f>
        <v/>
      </c>
      <c r="AL9" s="74" t="str">
        <f t="shared" ref="AL9:AL33" si="7">+IF(G9=0,"",G9/E9)</f>
        <v/>
      </c>
      <c r="AM9" s="45"/>
      <c r="AN9" s="4"/>
      <c r="AO9" s="57"/>
      <c r="AP9" s="57"/>
      <c r="AQ9" s="1"/>
      <c r="AR9" s="5"/>
    </row>
    <row r="10" spans="1:59" ht="15.6">
      <c r="A10" s="166">
        <f>1+A9</f>
        <v>2</v>
      </c>
      <c r="B10" s="52">
        <f>+'Ark1'!C1220</f>
        <v>2024</v>
      </c>
      <c r="C10" s="52">
        <f>+'Ark1'!J1220</f>
        <v>106</v>
      </c>
      <c r="D10" s="64" t="str">
        <f>VLOOKUP(C10,RNR!$A$1:$B$25,2)</f>
        <v>Furuseth</v>
      </c>
      <c r="E10" s="52">
        <f>+IF(G10=0,"",'Ark1'!Q1220)</f>
        <v>93</v>
      </c>
      <c r="F10" s="52">
        <f t="shared" si="0"/>
        <v>-34</v>
      </c>
      <c r="G10" s="142">
        <f>+'Ark1'!R1220</f>
        <v>149</v>
      </c>
      <c r="H10" s="74">
        <f t="shared" si="1"/>
        <v>-39</v>
      </c>
      <c r="I10" s="183">
        <f>+IF(G10=0,"",'Ark1'!AG1220)</f>
        <v>3.3483146067415737</v>
      </c>
      <c r="J10" s="161">
        <f t="shared" si="2"/>
        <v>-0.47826792938706619</v>
      </c>
      <c r="K10" s="183">
        <f>+'Ark1'!AH1220</f>
        <v>3.3587159403692874</v>
      </c>
      <c r="L10" s="97"/>
      <c r="M10" s="309">
        <f>+'Ark1'!AI1220</f>
        <v>148</v>
      </c>
      <c r="N10" s="216">
        <f t="shared" ref="N10:N33" si="8">IF(G10=0,"",100*M10/G10)</f>
        <v>99.328859060402678</v>
      </c>
      <c r="O10" s="54">
        <f>+IF(G10=0,"",'Ark1'!S1220)</f>
        <v>8.2147651006711424</v>
      </c>
      <c r="P10" s="54">
        <f t="shared" si="3"/>
        <v>0.19348850492646363</v>
      </c>
      <c r="Q10" s="120"/>
      <c r="R10" s="310">
        <f>+IF(M10=0,"",'Ark1'!AJ1220)</f>
        <v>118.02635135135132</v>
      </c>
      <c r="S10" s="45"/>
      <c r="T10" s="310">
        <f>+IF(M10=0,"",'Ark1'!AK1220)</f>
        <v>25.560822815024217</v>
      </c>
      <c r="U10" s="120"/>
      <c r="V10" s="54">
        <f>+IF(G10=0,"",'Ark1'!T1220)</f>
        <v>7.7986577181208014</v>
      </c>
      <c r="W10" s="54">
        <f t="shared" si="4"/>
        <v>0.75610452663143946</v>
      </c>
      <c r="X10" s="161">
        <f>+IF(G10=0,"",'Ark1'!U1220)</f>
        <v>42.438255033557056</v>
      </c>
      <c r="Y10" s="161">
        <f t="shared" si="5"/>
        <v>1.6254890761102487</v>
      </c>
      <c r="Z10" s="71"/>
      <c r="AA10" s="74">
        <f>+IF(G10=0,"",'Ark1'!W1220)</f>
        <v>34.228187919463089</v>
      </c>
      <c r="AB10" s="73"/>
      <c r="AC10" s="74">
        <f>+IF(G10=0,"",'Ark1'!X1220)</f>
        <v>100</v>
      </c>
      <c r="AD10" s="74">
        <f>+IF(G10=0,"",'Ark1'!Y1220)</f>
        <v>97.315436241610726</v>
      </c>
      <c r="AE10" s="74">
        <f>+IF(G10=0,"",'Ark1'!Z1220)</f>
        <v>73.154362416107389</v>
      </c>
      <c r="AF10" s="73"/>
      <c r="AG10" s="74">
        <f>+IF(G10=0,"",'Ark1'!AA1220)</f>
        <v>11.211293427200774</v>
      </c>
      <c r="AH10" s="74">
        <f>+IF(G10=0,"",'Ark1'!AB1220)</f>
        <v>2.1599271625466625</v>
      </c>
      <c r="AI10" s="74">
        <f>+IF(G10=0,"",'Ark1'!AC1220)</f>
        <v>2.1330882101716582</v>
      </c>
      <c r="AJ10" s="51"/>
      <c r="AK10" s="54">
        <f t="shared" si="6"/>
        <v>5.1660947712418306</v>
      </c>
      <c r="AL10" s="74">
        <f t="shared" si="7"/>
        <v>1.6021505376344085</v>
      </c>
      <c r="AM10" s="45"/>
      <c r="AN10" s="4"/>
      <c r="AO10" s="57"/>
      <c r="AP10" s="57"/>
      <c r="AQ10" s="1"/>
      <c r="AR10" s="5"/>
    </row>
    <row r="11" spans="1:59" ht="15.6">
      <c r="A11" s="166">
        <f>1+A10</f>
        <v>3</v>
      </c>
      <c r="B11" s="52">
        <f>+'Ark1'!C1221</f>
        <v>2024</v>
      </c>
      <c r="C11" s="52">
        <f>+'Ark1'!J1221</f>
        <v>110</v>
      </c>
      <c r="D11" s="64" t="str">
        <f>VLOOKUP(C11,RNR!$A$1:$B$25,2)</f>
        <v>Gol</v>
      </c>
      <c r="E11" s="52">
        <f>+IF(G11=0,"",'Ark1'!Q1221)</f>
        <v>353</v>
      </c>
      <c r="F11" s="52">
        <f t="shared" si="0"/>
        <v>-39</v>
      </c>
      <c r="G11" s="142">
        <f>+'Ark1'!R1221</f>
        <v>574</v>
      </c>
      <c r="H11" s="74">
        <f t="shared" si="1"/>
        <v>-79</v>
      </c>
      <c r="I11" s="183">
        <f>+IF(G11=0,"",'Ark1'!AG1221)</f>
        <v>12.898876404494382</v>
      </c>
      <c r="J11" s="161">
        <f t="shared" si="2"/>
        <v>-0.39239165982477431</v>
      </c>
      <c r="K11" s="183">
        <f>+'Ark1'!AH1221</f>
        <v>12.73755028805081</v>
      </c>
      <c r="L11" s="97"/>
      <c r="M11" s="309">
        <f>+'Ark1'!AI1221</f>
        <v>574</v>
      </c>
      <c r="N11" s="216">
        <f t="shared" si="8"/>
        <v>100</v>
      </c>
      <c r="O11" s="54">
        <f>+IF(G11=0,"",'Ark1'!S1221)</f>
        <v>8.0017421602787451</v>
      </c>
      <c r="P11" s="54">
        <f t="shared" si="3"/>
        <v>0.38918473301993828</v>
      </c>
      <c r="Q11" s="120"/>
      <c r="R11" s="310">
        <f>+IF(M11=0,"",'Ark1'!AJ1221)</f>
        <v>117.65522648083623</v>
      </c>
      <c r="S11" s="45"/>
      <c r="T11" s="310">
        <f>+IF(M11=0,"",'Ark1'!AK1221)</f>
        <v>25.03675520391214</v>
      </c>
      <c r="U11" s="120"/>
      <c r="V11" s="54">
        <f>+IF(G11=0,"",'Ark1'!T1221)</f>
        <v>6.4198606271776999</v>
      </c>
      <c r="W11" s="54">
        <f t="shared" si="4"/>
        <v>-0.44078255812092237</v>
      </c>
      <c r="X11" s="161">
        <f>+IF(G11=0,"",'Ark1'!U1221)</f>
        <v>41.77770034843207</v>
      </c>
      <c r="Y11" s="161">
        <f t="shared" si="5"/>
        <v>-2.6803394678006498</v>
      </c>
      <c r="Z11" s="71"/>
      <c r="AA11" s="74">
        <f>+IF(G11=0,"",'Ark1'!W1221)</f>
        <v>12.891986062717772</v>
      </c>
      <c r="AB11" s="73"/>
      <c r="AC11" s="74">
        <f>+IF(G11=0,"",'Ark1'!X1221)</f>
        <v>99.825783972125436</v>
      </c>
      <c r="AD11" s="74">
        <f>+IF(G11=0,"",'Ark1'!Y1221)</f>
        <v>95.644599303135905</v>
      </c>
      <c r="AE11" s="74">
        <f>+IF(G11=0,"",'Ark1'!Z1221)</f>
        <v>70.209059233449494</v>
      </c>
      <c r="AF11" s="73"/>
      <c r="AG11" s="74">
        <f>+IF(G11=0,"",'Ark1'!AA1221)</f>
        <v>11.852388765572812</v>
      </c>
      <c r="AH11" s="74">
        <f>+IF(G11=0,"",'Ark1'!AB1221)</f>
        <v>1.7811431252073484</v>
      </c>
      <c r="AI11" s="74">
        <f>+IF(G11=0,"",'Ark1'!AC1221)</f>
        <v>1.9567686461567653</v>
      </c>
      <c r="AJ11" s="51"/>
      <c r="AK11" s="54">
        <f t="shared" si="6"/>
        <v>5.2210755497496208</v>
      </c>
      <c r="AL11" s="74">
        <f t="shared" si="7"/>
        <v>1.6260623229461757</v>
      </c>
      <c r="AM11" s="45"/>
      <c r="AN11" s="4"/>
      <c r="AO11" s="57"/>
      <c r="AP11" s="57"/>
      <c r="AQ11" s="1"/>
      <c r="AR11" s="5"/>
      <c r="AT11" s="2"/>
      <c r="AU11" s="2"/>
      <c r="AV11" s="2"/>
    </row>
    <row r="12" spans="1:59" ht="15.6">
      <c r="A12" s="166">
        <f t="shared" ref="A12:A33" si="9">1+A11</f>
        <v>4</v>
      </c>
      <c r="B12" s="52">
        <f>+'Ark1'!C1222</f>
        <v>2024</v>
      </c>
      <c r="C12" s="52">
        <f>+'Ark1'!J1222</f>
        <v>111</v>
      </c>
      <c r="D12" s="64" t="str">
        <f>VLOOKUP(C12,RNR!$A$1:$B$25,2)</f>
        <v>Forus</v>
      </c>
      <c r="E12" s="52">
        <f>+IF(G12=0,"",'Ark1'!Q1222)</f>
        <v>335</v>
      </c>
      <c r="F12" s="52">
        <f t="shared" si="0"/>
        <v>-8</v>
      </c>
      <c r="G12" s="142">
        <f>+'Ark1'!R1222</f>
        <v>484</v>
      </c>
      <c r="H12" s="74">
        <f t="shared" si="1"/>
        <v>0</v>
      </c>
      <c r="I12" s="183">
        <f>+IF(G12=0,"",'Ark1'!AG1222)</f>
        <v>10.876404494382019</v>
      </c>
      <c r="J12" s="161">
        <f t="shared" si="2"/>
        <v>1.024989880093397</v>
      </c>
      <c r="K12" s="183">
        <f>+'Ark1'!AH1222</f>
        <v>12.000133853591787</v>
      </c>
      <c r="L12" s="97"/>
      <c r="M12" s="309">
        <f>+'Ark1'!AI1222</f>
        <v>482</v>
      </c>
      <c r="N12" s="216">
        <f t="shared" si="8"/>
        <v>99.586776859504127</v>
      </c>
      <c r="O12" s="54">
        <f>+IF(G12=0,"",'Ark1'!S1222)</f>
        <v>8.7458677685950388</v>
      </c>
      <c r="P12" s="54">
        <f t="shared" si="3"/>
        <v>0.28512396694214459</v>
      </c>
      <c r="Q12" s="120"/>
      <c r="R12" s="310">
        <f>+IF(M12=0,"",'Ark1'!AJ1222)</f>
        <v>119.74419087136936</v>
      </c>
      <c r="S12" s="45"/>
      <c r="T12" s="310">
        <f>+IF(M12=0,"",'Ark1'!AK1222)</f>
        <v>26.805684059357912</v>
      </c>
      <c r="U12" s="120"/>
      <c r="V12" s="54">
        <f>+IF(G12=0,"",'Ark1'!T1222)</f>
        <v>7.6239669421487619</v>
      </c>
      <c r="W12" s="54">
        <f t="shared" si="4"/>
        <v>0.26446280991735538</v>
      </c>
      <c r="X12" s="161">
        <f>+IF(G12=0,"",'Ark1'!U1222)</f>
        <v>46.677892561983477</v>
      </c>
      <c r="Y12" s="161">
        <f t="shared" si="5"/>
        <v>0.77768595041322897</v>
      </c>
      <c r="Z12" s="71"/>
      <c r="AA12" s="74">
        <f>+IF(G12=0,"",'Ark1'!W1222)</f>
        <v>26.859504132231404</v>
      </c>
      <c r="AB12" s="73"/>
      <c r="AC12" s="74">
        <f>+IF(G12=0,"",'Ark1'!X1222)</f>
        <v>100</v>
      </c>
      <c r="AD12" s="74">
        <f>+IF(G12=0,"",'Ark1'!Y1222)</f>
        <v>98.140495867768578</v>
      </c>
      <c r="AE12" s="74">
        <f>+IF(G12=0,"",'Ark1'!Z1222)</f>
        <v>83.264462809917347</v>
      </c>
      <c r="AF12" s="73"/>
      <c r="AG12" s="74">
        <f>+IF(G12=0,"",'Ark1'!AA1222)</f>
        <v>11.895665007553328</v>
      </c>
      <c r="AH12" s="74">
        <f>+IF(G12=0,"",'Ark1'!AB1222)</f>
        <v>1.5665285986165276</v>
      </c>
      <c r="AI12" s="74">
        <f>+IF(G12=0,"",'Ark1'!AC1222)</f>
        <v>2.256103742756689</v>
      </c>
      <c r="AJ12" s="51"/>
      <c r="AK12" s="54">
        <f t="shared" si="6"/>
        <v>5.3371367824238147</v>
      </c>
      <c r="AL12" s="74">
        <f t="shared" si="7"/>
        <v>1.4447761194029851</v>
      </c>
      <c r="AM12" s="45"/>
      <c r="AN12" s="4"/>
      <c r="AO12" s="57"/>
      <c r="AP12" s="57"/>
      <c r="AQ12" s="1"/>
      <c r="AR12" s="5"/>
      <c r="AT12" s="2"/>
      <c r="AU12" s="2"/>
      <c r="AV12" s="4"/>
      <c r="AW12" s="4"/>
      <c r="AX12" s="4"/>
    </row>
    <row r="13" spans="1:59" ht="15.6">
      <c r="A13" s="166">
        <f t="shared" si="9"/>
        <v>5</v>
      </c>
      <c r="B13" s="52">
        <f>+'Ark1'!C1223</f>
        <v>2024</v>
      </c>
      <c r="C13" s="52">
        <f>+'Ark1'!J1223</f>
        <v>116</v>
      </c>
      <c r="D13" s="64" t="str">
        <f>VLOOKUP(C13,RNR!$A$1:$B$25,2)</f>
        <v>Sandeid</v>
      </c>
      <c r="E13" s="52">
        <f>+IF(G13=0,"",'Ark1'!Q1223)</f>
        <v>263</v>
      </c>
      <c r="F13" s="52">
        <f t="shared" si="0"/>
        <v>-32</v>
      </c>
      <c r="G13" s="142">
        <f>+'Ark1'!R1223</f>
        <v>363</v>
      </c>
      <c r="H13" s="74">
        <f t="shared" si="1"/>
        <v>-67</v>
      </c>
      <c r="I13" s="183">
        <f>+IF(G13=0,"",'Ark1'!AG1223)</f>
        <v>8.157303370786515</v>
      </c>
      <c r="J13" s="161">
        <f t="shared" si="2"/>
        <v>-0.59498647248643621</v>
      </c>
      <c r="K13" s="183">
        <f>+'Ark1'!AH1223</f>
        <v>8.1713899633177434</v>
      </c>
      <c r="L13" s="97"/>
      <c r="M13" s="309">
        <f>+'Ark1'!AI1223</f>
        <v>130</v>
      </c>
      <c r="N13" s="216">
        <f t="shared" si="8"/>
        <v>35.812672176308538</v>
      </c>
      <c r="O13" s="54">
        <f>+IF(G13=0,"",'Ark1'!S1223)</f>
        <v>8.3746556473829177</v>
      </c>
      <c r="P13" s="54">
        <f t="shared" si="3"/>
        <v>-0.12766993401242921</v>
      </c>
      <c r="Q13" s="120"/>
      <c r="R13" s="310">
        <f>+IF(M13=0,"",'Ark1'!AJ1223)</f>
        <v>114.71153846153844</v>
      </c>
      <c r="S13" s="45"/>
      <c r="T13" s="310">
        <f>+IF(M13=0,"",'Ark1'!AK1223)</f>
        <v>25.997001454233843</v>
      </c>
      <c r="U13" s="120"/>
      <c r="V13" s="54">
        <f>+IF(G13=0,"",'Ark1'!T1223)</f>
        <v>6.6446280991735538</v>
      </c>
      <c r="W13" s="54">
        <f t="shared" si="4"/>
        <v>-0.19955794733807242</v>
      </c>
      <c r="X13" s="161">
        <f>+IF(G13=0,"",'Ark1'!U1223)</f>
        <v>42.379889807162542</v>
      </c>
      <c r="Y13" s="161">
        <f t="shared" si="5"/>
        <v>-1.321272983535124</v>
      </c>
      <c r="Z13" s="71"/>
      <c r="AA13" s="74">
        <f>+IF(G13=0,"",'Ark1'!W1223)</f>
        <v>18.732782369146001</v>
      </c>
      <c r="AB13" s="73"/>
      <c r="AC13" s="74">
        <f>+IF(G13=0,"",'Ark1'!X1223)</f>
        <v>99.449035812672165</v>
      </c>
      <c r="AD13" s="74">
        <f>+IF(G13=0,"",'Ark1'!Y1223)</f>
        <v>92.837465564738309</v>
      </c>
      <c r="AE13" s="74">
        <f>+IF(G13=0,"",'Ark1'!Z1223)</f>
        <v>70.24793388429751</v>
      </c>
      <c r="AF13" s="73"/>
      <c r="AG13" s="74">
        <f>+IF(G13=0,"",'Ark1'!AA1223)</f>
        <v>12.501878998784722</v>
      </c>
      <c r="AH13" s="74">
        <f>+IF(G13=0,"",'Ark1'!AB1223)</f>
        <v>1.8815084154034407</v>
      </c>
      <c r="AI13" s="74">
        <f>+IF(G13=0,"",'Ark1'!AC1223)</f>
        <v>2.053792450366609</v>
      </c>
      <c r="AJ13" s="51"/>
      <c r="AK13" s="54">
        <f t="shared" si="6"/>
        <v>5.0604934210526338</v>
      </c>
      <c r="AL13" s="74">
        <f t="shared" si="7"/>
        <v>1.3802281368821292</v>
      </c>
      <c r="AM13" s="45"/>
      <c r="AN13" s="4"/>
      <c r="AO13" s="57"/>
      <c r="AP13" s="57"/>
      <c r="AQ13" s="1"/>
      <c r="AR13" s="5"/>
      <c r="AT13" s="1"/>
      <c r="AU13" s="1"/>
      <c r="AV13" s="11"/>
      <c r="AW13" s="11"/>
      <c r="AX13" s="11"/>
    </row>
    <row r="14" spans="1:59" ht="15.6">
      <c r="A14" s="166">
        <f t="shared" si="9"/>
        <v>6</v>
      </c>
      <c r="B14" s="52">
        <f>+'Ark1'!C1224</f>
        <v>2024</v>
      </c>
      <c r="C14" s="52">
        <f>+'Ark1'!J1224</f>
        <v>117</v>
      </c>
      <c r="D14" s="64" t="str">
        <f>VLOOKUP(C14,RNR!$A$1:$B$25,2)</f>
        <v>Jæren</v>
      </c>
      <c r="E14" s="52">
        <f>+IF(G14=0,"",'Ark1'!Q1224)</f>
        <v>206</v>
      </c>
      <c r="F14" s="52">
        <f t="shared" si="0"/>
        <v>30</v>
      </c>
      <c r="G14" s="142">
        <f>+'Ark1'!R1224</f>
        <v>327</v>
      </c>
      <c r="H14" s="74">
        <f t="shared" si="1"/>
        <v>38</v>
      </c>
      <c r="I14" s="183">
        <f>+IF(G14=0,"",'Ark1'!AG1224)</f>
        <v>7.3483146067415746</v>
      </c>
      <c r="J14" s="161">
        <f t="shared" si="2"/>
        <v>1.4659616655651035</v>
      </c>
      <c r="K14" s="183">
        <f>+'Ark1'!AH1224</f>
        <v>7.677300236793382</v>
      </c>
      <c r="L14" s="97"/>
      <c r="M14" s="309">
        <f>+'Ark1'!AI1224</f>
        <v>325</v>
      </c>
      <c r="N14" s="216">
        <f t="shared" si="8"/>
        <v>99.388379204892971</v>
      </c>
      <c r="O14" s="54">
        <f>+IF(G14=0,"",'Ark1'!S1224)</f>
        <v>8.2935779816513779</v>
      </c>
      <c r="P14" s="54">
        <f t="shared" si="3"/>
        <v>0.22783403701469851</v>
      </c>
      <c r="Q14" s="120"/>
      <c r="R14" s="310">
        <f>+IF(M14=0,"",'Ark1'!AJ1224)</f>
        <v>119.395076923077</v>
      </c>
      <c r="S14" s="45"/>
      <c r="T14" s="310">
        <f>+IF(M14=0,"",'Ark1'!AK1224)</f>
        <v>25.549699418734367</v>
      </c>
      <c r="U14" s="120"/>
      <c r="V14" s="54">
        <f>+IF(G14=0,"",'Ark1'!T1224)</f>
        <v>7.7737003058103937</v>
      </c>
      <c r="W14" s="54">
        <f t="shared" si="4"/>
        <v>0.41383871411488826</v>
      </c>
      <c r="X14" s="161">
        <f>+IF(G14=0,"",'Ark1'!U1224)</f>
        <v>44.200917431192686</v>
      </c>
      <c r="Y14" s="161">
        <f t="shared" si="5"/>
        <v>0.58430843465283999</v>
      </c>
      <c r="Z14" s="71"/>
      <c r="AA14" s="74">
        <f>+IF(G14=0,"",'Ark1'!W1224)</f>
        <v>39.755351681957187</v>
      </c>
      <c r="AB14" s="73"/>
      <c r="AC14" s="74">
        <f>+IF(G14=0,"",'Ark1'!X1224)</f>
        <v>100</v>
      </c>
      <c r="AD14" s="74">
        <f>+IF(G14=0,"",'Ark1'!Y1224)</f>
        <v>96.330275229357781</v>
      </c>
      <c r="AE14" s="74">
        <f>+IF(G14=0,"",'Ark1'!Z1224)</f>
        <v>74.006116207951052</v>
      </c>
      <c r="AF14" s="73"/>
      <c r="AG14" s="74">
        <f>+IF(G14=0,"",'Ark1'!AA1224)</f>
        <v>12.31843919140921</v>
      </c>
      <c r="AH14" s="74">
        <f>+IF(G14=0,"",'Ark1'!AB1224)</f>
        <v>2.0586332820821265</v>
      </c>
      <c r="AI14" s="74">
        <f>+IF(G14=0,"",'Ark1'!AC1224)</f>
        <v>2.0818524321687963</v>
      </c>
      <c r="AJ14" s="51"/>
      <c r="AK14" s="54">
        <f t="shared" si="6"/>
        <v>5.3295353982300906</v>
      </c>
      <c r="AL14" s="74">
        <f t="shared" si="7"/>
        <v>1.587378640776699</v>
      </c>
      <c r="AM14" s="45"/>
      <c r="AN14" s="4"/>
      <c r="AO14" s="57"/>
      <c r="AP14" s="57"/>
      <c r="AQ14" s="1"/>
      <c r="AR14" s="5"/>
      <c r="AT14" s="1"/>
      <c r="AU14" s="1"/>
      <c r="AV14" s="11"/>
      <c r="AW14" s="11"/>
      <c r="AX14" s="11"/>
    </row>
    <row r="15" spans="1:59" ht="15.6">
      <c r="A15" s="166">
        <f t="shared" si="9"/>
        <v>7</v>
      </c>
      <c r="B15" s="52">
        <f>+'Ark1'!C1225</f>
        <v>2024</v>
      </c>
      <c r="C15" s="52">
        <f>+'Ark1'!J1225</f>
        <v>134</v>
      </c>
      <c r="D15" s="64" t="str">
        <f>VLOOKUP(C15,RNR!$A$1:$B$25,2)</f>
        <v>Førde</v>
      </c>
      <c r="E15" s="52">
        <f>+IF(G15=0,"",'Ark1'!Q1225)</f>
        <v>389</v>
      </c>
      <c r="F15" s="52">
        <f t="shared" si="0"/>
        <v>-6</v>
      </c>
      <c r="G15" s="142">
        <f>+'Ark1'!R1225</f>
        <v>525</v>
      </c>
      <c r="H15" s="74">
        <f t="shared" si="1"/>
        <v>-5</v>
      </c>
      <c r="I15" s="183">
        <f>+IF(G15=0,"",'Ark1'!AG1225)</f>
        <v>11.797752808988765</v>
      </c>
      <c r="J15" s="161">
        <f t="shared" si="2"/>
        <v>1.010046723094197</v>
      </c>
      <c r="K15" s="183">
        <f>+'Ark1'!AH1225</f>
        <v>11.90988891214211</v>
      </c>
      <c r="L15" s="97"/>
      <c r="M15" s="309">
        <f>+'Ark1'!AI1225</f>
        <v>507</v>
      </c>
      <c r="N15" s="216">
        <f t="shared" si="8"/>
        <v>96.571428571428569</v>
      </c>
      <c r="O15" s="54">
        <f>+IF(G15=0,"",'Ark1'!S1225)</f>
        <v>8.3561904761904788</v>
      </c>
      <c r="P15" s="54">
        <f t="shared" si="3"/>
        <v>0.51279424977538479</v>
      </c>
      <c r="Q15" s="120"/>
      <c r="R15" s="310">
        <f>+IF(M15=0,"",'Ark1'!AJ1225)</f>
        <v>116.57672583826424</v>
      </c>
      <c r="S15" s="45"/>
      <c r="T15" s="310">
        <f>+IF(M15=0,"",'Ark1'!AK1225)</f>
        <v>26.575659423700881</v>
      </c>
      <c r="U15" s="120"/>
      <c r="V15" s="54">
        <f>+IF(G15=0,"",'Ark1'!T1225)</f>
        <v>7.3390476190476228</v>
      </c>
      <c r="W15" s="54">
        <f t="shared" si="4"/>
        <v>-4.7744833782566332E-2</v>
      </c>
      <c r="X15" s="161">
        <f>+IF(G15=0,"",'Ark1'!U1225)</f>
        <v>42.708952380952361</v>
      </c>
      <c r="Y15" s="161">
        <f t="shared" si="5"/>
        <v>7.7820305480670982E-2</v>
      </c>
      <c r="Z15" s="71"/>
      <c r="AA15" s="74">
        <f>+IF(G15=0,"",'Ark1'!W1225)</f>
        <v>25.142857142857139</v>
      </c>
      <c r="AB15" s="73"/>
      <c r="AC15" s="74">
        <f>+IF(G15=0,"",'Ark1'!X1225)</f>
        <v>99.809523809523824</v>
      </c>
      <c r="AD15" s="74">
        <f>+IF(G15=0,"",'Ark1'!Y1225)</f>
        <v>94.285714285714306</v>
      </c>
      <c r="AE15" s="74">
        <f>+IF(G15=0,"",'Ark1'!Z1225)</f>
        <v>73.142857142857125</v>
      </c>
      <c r="AF15" s="73"/>
      <c r="AG15" s="74">
        <f>+IF(G15=0,"",'Ark1'!AA1225)</f>
        <v>11.973110183821328</v>
      </c>
      <c r="AH15" s="74">
        <f>+IF(G15=0,"",'Ark1'!AB1225)</f>
        <v>1.566550581891174</v>
      </c>
      <c r="AI15" s="74">
        <f>+IF(G15=0,"",'Ark1'!AC1225)</f>
        <v>1.8881331287857153</v>
      </c>
      <c r="AJ15" s="51"/>
      <c r="AK15" s="54">
        <f t="shared" si="6"/>
        <v>5.1110553909277368</v>
      </c>
      <c r="AL15" s="74">
        <f t="shared" si="7"/>
        <v>1.3496143958868894</v>
      </c>
      <c r="AM15" s="45"/>
      <c r="AN15" s="4"/>
      <c r="AO15" s="57"/>
      <c r="AP15" s="57"/>
      <c r="AQ15" s="1"/>
      <c r="AR15" s="5"/>
      <c r="AT15" s="1"/>
      <c r="AU15" s="1"/>
      <c r="AV15" s="11"/>
      <c r="AW15" s="11"/>
      <c r="AX15" s="11"/>
    </row>
    <row r="16" spans="1:59" ht="15.6">
      <c r="A16" s="166">
        <f t="shared" si="9"/>
        <v>8</v>
      </c>
      <c r="B16" s="52">
        <f>+'Ark1'!C1226</f>
        <v>2024</v>
      </c>
      <c r="C16" s="52">
        <f>+'Ark1'!J1226</f>
        <v>141</v>
      </c>
      <c r="D16" s="64" t="str">
        <f>VLOOKUP(C16,RNR!$A$1:$B$25,2)</f>
        <v>Ølen</v>
      </c>
      <c r="E16" s="52">
        <f>+IF(G16=0,"",'Ark1'!Q1226)</f>
        <v>354</v>
      </c>
      <c r="F16" s="52">
        <f t="shared" si="0"/>
        <v>23</v>
      </c>
      <c r="G16" s="142">
        <f>+'Ark1'!R1226</f>
        <v>508</v>
      </c>
      <c r="H16" s="74">
        <f t="shared" si="1"/>
        <v>54</v>
      </c>
      <c r="I16" s="183">
        <f>+IF(G16=0,"",'Ark1'!AG1226)</f>
        <v>11.415730337078648</v>
      </c>
      <c r="J16" s="161">
        <f t="shared" si="2"/>
        <v>2.1749405955765102</v>
      </c>
      <c r="K16" s="183">
        <f>+'Ark1'!AH1226</f>
        <v>11.206945089219809</v>
      </c>
      <c r="L16" s="97"/>
      <c r="M16" s="309">
        <f>+'Ark1'!AI1226</f>
        <v>498</v>
      </c>
      <c r="N16" s="216">
        <f t="shared" si="8"/>
        <v>98.031496062992133</v>
      </c>
      <c r="O16" s="54">
        <f>+IF(G16=0,"",'Ark1'!S1226)</f>
        <v>8.0452755905511815</v>
      </c>
      <c r="P16" s="54">
        <f t="shared" si="3"/>
        <v>-0.12653057684969937</v>
      </c>
      <c r="Q16" s="120"/>
      <c r="R16" s="310">
        <f>+IF(M16=0,"",'Ark1'!AJ1226)</f>
        <v>116.9781124497992</v>
      </c>
      <c r="S16" s="45"/>
      <c r="T16" s="310">
        <f>+IF(M16=0,"",'Ark1'!AK1226)</f>
        <v>25.202685954103991</v>
      </c>
      <c r="U16" s="120"/>
      <c r="V16" s="54">
        <f>+IF(G16=0,"",'Ark1'!T1226)</f>
        <v>7.7598425196850398</v>
      </c>
      <c r="W16" s="54">
        <f t="shared" si="4"/>
        <v>-0.11020153317839831</v>
      </c>
      <c r="X16" s="161">
        <f>+IF(G16=0,"",'Ark1'!U1226)</f>
        <v>41.533070866141792</v>
      </c>
      <c r="Y16" s="161">
        <f t="shared" si="5"/>
        <v>0.16280654896113589</v>
      </c>
      <c r="Z16" s="71"/>
      <c r="AA16" s="74">
        <f>+IF(G16=0,"",'Ark1'!W1226)</f>
        <v>28.937007874015752</v>
      </c>
      <c r="AB16" s="73"/>
      <c r="AC16" s="74">
        <f>+IF(G16=0,"",'Ark1'!X1226)</f>
        <v>98.818897637795274</v>
      </c>
      <c r="AD16" s="74">
        <f>+IF(G16=0,"",'Ark1'!Y1226)</f>
        <v>90.551181102362207</v>
      </c>
      <c r="AE16" s="74">
        <f>+IF(G16=0,"",'Ark1'!Z1226)</f>
        <v>64.763779527559052</v>
      </c>
      <c r="AF16" s="73"/>
      <c r="AG16" s="74">
        <f>+IF(G16=0,"",'Ark1'!AA1226)</f>
        <v>13.249629649366378</v>
      </c>
      <c r="AH16" s="74">
        <f>+IF(G16=0,"",'Ark1'!AB1226)</f>
        <v>1.7354335620989021</v>
      </c>
      <c r="AI16" s="74">
        <f>+IF(G16=0,"",'Ark1'!AC1226)</f>
        <v>1.8680386717455699</v>
      </c>
      <c r="AJ16" s="51"/>
      <c r="AK16" s="54">
        <f t="shared" si="6"/>
        <v>5.1624174210912726</v>
      </c>
      <c r="AL16" s="74">
        <f t="shared" si="7"/>
        <v>1.4350282485875707</v>
      </c>
      <c r="AM16" s="45"/>
      <c r="AN16" s="4"/>
      <c r="AO16" s="57"/>
      <c r="AP16" s="57"/>
      <c r="AQ16" s="1"/>
      <c r="AR16" s="5"/>
      <c r="AT16" s="1"/>
      <c r="AU16" s="1"/>
      <c r="AV16" s="11"/>
      <c r="AW16" s="11"/>
      <c r="AX16" s="11"/>
    </row>
    <row r="17" spans="1:50" ht="15.6">
      <c r="A17" s="166">
        <f t="shared" si="9"/>
        <v>9</v>
      </c>
      <c r="B17" s="52">
        <f>+'Ark1'!C1227</f>
        <v>2024</v>
      </c>
      <c r="C17" s="52">
        <f>+'Ark1'!J1227</f>
        <v>143</v>
      </c>
      <c r="D17" s="64" t="str">
        <f>VLOOKUP(C17,RNR!$A$1:$B$25,2)</f>
        <v>Nordfjord</v>
      </c>
      <c r="E17" s="52">
        <f>+IF(G17=0,"",'Ark1'!Q1227)</f>
        <v>5</v>
      </c>
      <c r="F17" s="52">
        <f t="shared" si="0"/>
        <v>-66</v>
      </c>
      <c r="G17" s="142">
        <f>+'Ark1'!R1227</f>
        <v>7</v>
      </c>
      <c r="H17" s="74">
        <f t="shared" si="1"/>
        <v>-98</v>
      </c>
      <c r="I17" s="183">
        <f>+IF(G17=0,"",'Ark1'!AG1227)</f>
        <v>0.15730337078651679</v>
      </c>
      <c r="J17" s="161">
        <f t="shared" si="2"/>
        <v>-1.9798836839661798</v>
      </c>
      <c r="K17" s="183">
        <f>+'Ark1'!AH1227</f>
        <v>0.13268502868822421</v>
      </c>
      <c r="L17" s="97"/>
      <c r="M17" s="309">
        <f>+'Ark1'!AI1227</f>
        <v>0</v>
      </c>
      <c r="N17" s="216">
        <f t="shared" si="8"/>
        <v>0</v>
      </c>
      <c r="O17" s="54">
        <f>+IF(G17=0,"",'Ark1'!S1227)</f>
        <v>8</v>
      </c>
      <c r="P17" s="54">
        <f t="shared" si="3"/>
        <v>-0.59047619047619015</v>
      </c>
      <c r="Q17" s="120"/>
      <c r="R17" s="310" t="str">
        <f>+IF(M17=0,"",'Ark1'!AJ1227)</f>
        <v/>
      </c>
      <c r="S17" s="45"/>
      <c r="T17" s="310" t="str">
        <f>+IF(M17=0,"",'Ark1'!AK1227)</f>
        <v/>
      </c>
      <c r="U17" s="120"/>
      <c r="V17" s="54">
        <f>+IF(G17=0,"",'Ark1'!T1227)</f>
        <v>7</v>
      </c>
      <c r="W17" s="54">
        <f t="shared" si="4"/>
        <v>-0.16190476190476399</v>
      </c>
      <c r="X17" s="161">
        <f>+IF(G17=0,"",'Ark1'!U1227)</f>
        <v>35.685714285714297</v>
      </c>
      <c r="Y17" s="161">
        <f t="shared" si="5"/>
        <v>-8.7463809523809672</v>
      </c>
      <c r="Z17" s="71"/>
      <c r="AA17" s="74">
        <f>+IF(G17=0,"",'Ark1'!W1227)</f>
        <v>0</v>
      </c>
      <c r="AB17" s="73"/>
      <c r="AC17" s="74">
        <f>+IF(G17=0,"",'Ark1'!X1227)</f>
        <v>100</v>
      </c>
      <c r="AD17" s="74">
        <f>+IF(G17=0,"",'Ark1'!Y1227)</f>
        <v>71.428571428571445</v>
      </c>
      <c r="AE17" s="74">
        <f>+IF(G17=0,"",'Ark1'!Z1227)</f>
        <v>57.142857142857153</v>
      </c>
      <c r="AF17" s="73"/>
      <c r="AG17" s="74">
        <f>+IF(G17=0,"",'Ark1'!AA1227)</f>
        <v>12.472533088056045</v>
      </c>
      <c r="AH17" s="74">
        <f>+IF(G17=0,"",'Ark1'!AB1227)</f>
        <v>1.690308509457034</v>
      </c>
      <c r="AI17" s="74">
        <f>+IF(G17=0,"",'Ark1'!AC1227)</f>
        <v>1.0690449676496976</v>
      </c>
      <c r="AJ17" s="51"/>
      <c r="AK17" s="54">
        <f t="shared" si="6"/>
        <v>4.4607142857142872</v>
      </c>
      <c r="AL17" s="74">
        <f t="shared" si="7"/>
        <v>1.4</v>
      </c>
      <c r="AM17" s="45"/>
      <c r="AN17" s="4"/>
      <c r="AO17" s="57"/>
      <c r="AP17" s="57"/>
      <c r="AQ17" s="1"/>
      <c r="AR17" s="5"/>
      <c r="AT17" s="1"/>
      <c r="AU17" s="1"/>
      <c r="AV17" s="11"/>
      <c r="AW17" s="11"/>
      <c r="AX17" s="11"/>
    </row>
    <row r="18" spans="1:50" ht="15.6">
      <c r="A18" s="166">
        <f t="shared" si="9"/>
        <v>10</v>
      </c>
      <c r="B18" s="52">
        <f>+'Ark1'!C1228</f>
        <v>2024</v>
      </c>
      <c r="C18" s="52">
        <f>+'Ark1'!J1228</f>
        <v>147</v>
      </c>
      <c r="D18" s="64" t="str">
        <f>VLOOKUP(C18,RNR!$A$1:$B$25,2)</f>
        <v>Midt-Norge</v>
      </c>
      <c r="E18" s="52">
        <f>+IF(G18=0,"",'Ark1'!Q1228)</f>
        <v>29</v>
      </c>
      <c r="F18" s="52">
        <f t="shared" si="0"/>
        <v>-5</v>
      </c>
      <c r="G18" s="142">
        <f>+'Ark1'!R1228</f>
        <v>45</v>
      </c>
      <c r="H18" s="74">
        <f t="shared" si="1"/>
        <v>-1</v>
      </c>
      <c r="I18" s="183">
        <f>+IF(G18=0,"",'Ark1'!AG1228)</f>
        <v>1.0112359550561798</v>
      </c>
      <c r="J18" s="161">
        <f t="shared" si="2"/>
        <v>7.4944483450236077E-2</v>
      </c>
      <c r="K18" s="183">
        <f>+'Ark1'!AH1228</f>
        <v>0.97734368609420497</v>
      </c>
      <c r="L18" s="97"/>
      <c r="M18" s="309">
        <f>+'Ark1'!AI1228</f>
        <v>45</v>
      </c>
      <c r="N18" s="216">
        <f t="shared" si="8"/>
        <v>100</v>
      </c>
      <c r="O18" s="54">
        <f>+IF(G18=0,"",'Ark1'!S1228)</f>
        <v>8.0666666666666664</v>
      </c>
      <c r="P18" s="54">
        <f t="shared" si="3"/>
        <v>0.24057971014492718</v>
      </c>
      <c r="Q18" s="120"/>
      <c r="R18" s="310">
        <f>+IF(M18=0,"",'Ark1'!AJ1228)</f>
        <v>116.3888888888889</v>
      </c>
      <c r="S18" s="45"/>
      <c r="T18" s="310">
        <f>+IF(M18=0,"",'Ark1'!AK1228)</f>
        <v>25.02507941882708</v>
      </c>
      <c r="U18" s="120"/>
      <c r="V18" s="54">
        <f>+IF(G18=0,"",'Ark1'!T1228)</f>
        <v>8.2444444444444454</v>
      </c>
      <c r="W18" s="54">
        <f t="shared" si="4"/>
        <v>0.94009661835748837</v>
      </c>
      <c r="X18" s="161">
        <f>+IF(G18=0,"",'Ark1'!U1228)</f>
        <v>40.888888888888886</v>
      </c>
      <c r="Y18" s="161">
        <f t="shared" si="5"/>
        <v>2.7932367149758406</v>
      </c>
      <c r="Z18" s="71"/>
      <c r="AA18" s="74">
        <f>+IF(G18=0,"",'Ark1'!W1228)</f>
        <v>53.33333333333335</v>
      </c>
      <c r="AB18" s="73"/>
      <c r="AC18" s="74">
        <f>+IF(G18=0,"",'Ark1'!X1228)</f>
        <v>100</v>
      </c>
      <c r="AD18" s="74">
        <f>+IF(G18=0,"",'Ark1'!Y1228)</f>
        <v>88.8888888888889</v>
      </c>
      <c r="AE18" s="74">
        <f>+IF(G18=0,"",'Ark1'!Z1228)</f>
        <v>62.222222222222221</v>
      </c>
      <c r="AF18" s="73"/>
      <c r="AG18" s="74">
        <f>+IF(G18=0,"",'Ark1'!AA1228)</f>
        <v>14.215722473096429</v>
      </c>
      <c r="AH18" s="74">
        <f>+IF(G18=0,"",'Ark1'!AB1228)</f>
        <v>1.9821424996424679</v>
      </c>
      <c r="AI18" s="74">
        <f>+IF(G18=0,"",'Ark1'!AC1228)</f>
        <v>1.5370325747369475</v>
      </c>
      <c r="AJ18" s="51"/>
      <c r="AK18" s="54">
        <f t="shared" si="6"/>
        <v>5.0688705234159777</v>
      </c>
      <c r="AL18" s="74">
        <f t="shared" si="7"/>
        <v>1.5517241379310345</v>
      </c>
      <c r="AM18" s="45"/>
      <c r="AN18" s="4"/>
      <c r="AO18" s="57"/>
      <c r="AP18" s="57"/>
      <c r="AQ18" s="1"/>
      <c r="AR18" s="5"/>
      <c r="AT18" s="1"/>
      <c r="AU18" s="1"/>
      <c r="AV18" s="11"/>
      <c r="AW18" s="11"/>
      <c r="AX18" s="11"/>
    </row>
    <row r="19" spans="1:50" ht="15.6">
      <c r="A19" s="166">
        <f t="shared" si="9"/>
        <v>11</v>
      </c>
      <c r="B19" s="52">
        <f>+'Ark1'!C1229</f>
        <v>2024</v>
      </c>
      <c r="C19" s="52">
        <f>+'Ark1'!J1229</f>
        <v>155</v>
      </c>
      <c r="D19" s="64" t="str">
        <f>VLOOKUP(C19,RNR!$A$1:$B$25,2)</f>
        <v>Målselv</v>
      </c>
      <c r="E19" s="52">
        <f>+IF(G19=0,"",'Ark1'!Q1229)</f>
        <v>121</v>
      </c>
      <c r="F19" s="52">
        <f t="shared" si="0"/>
        <v>8</v>
      </c>
      <c r="G19" s="142">
        <f>+'Ark1'!R1229</f>
        <v>185</v>
      </c>
      <c r="H19" s="74">
        <f t="shared" si="1"/>
        <v>6</v>
      </c>
      <c r="I19" s="183">
        <f>+IF(G19=0,"",'Ark1'!AG1229)</f>
        <v>4.1573033707865159</v>
      </c>
      <c r="J19" s="161">
        <f t="shared" si="2"/>
        <v>0.51390829649382308</v>
      </c>
      <c r="K19" s="183">
        <f>+'Ark1'!AH1229</f>
        <v>4.509219431717141</v>
      </c>
      <c r="L19" s="97"/>
      <c r="M19" s="309">
        <f>+'Ark1'!AI1229</f>
        <v>164</v>
      </c>
      <c r="N19" s="216">
        <f t="shared" si="8"/>
        <v>88.648648648648646</v>
      </c>
      <c r="O19" s="54">
        <f>+IF(G19=0,"",'Ark1'!S1229)</f>
        <v>9.0702702702702691</v>
      </c>
      <c r="P19" s="54">
        <f t="shared" si="3"/>
        <v>0.37753284010267052</v>
      </c>
      <c r="Q19" s="120"/>
      <c r="R19" s="310">
        <f>+IF(M19=0,"",'Ark1'!AJ1229)</f>
        <v>118.93841463414628</v>
      </c>
      <c r="S19" s="45"/>
      <c r="T19" s="310">
        <f>+IF(M19=0,"",'Ark1'!AK1229)</f>
        <v>27.195498144663045</v>
      </c>
      <c r="U19" s="120"/>
      <c r="V19" s="54">
        <f>+IF(G19=0,"",'Ark1'!T1229)</f>
        <v>7.1243243243243244</v>
      </c>
      <c r="W19" s="54">
        <f t="shared" si="4"/>
        <v>0.20812320700589115</v>
      </c>
      <c r="X19" s="161">
        <f>+IF(G19=0,"",'Ark1'!U1229)</f>
        <v>45.888108108108121</v>
      </c>
      <c r="Y19" s="161">
        <f t="shared" si="5"/>
        <v>2.8355941416276451</v>
      </c>
      <c r="Z19" s="71"/>
      <c r="AA19" s="74">
        <f>+IF(G19=0,"",'Ark1'!W1229)</f>
        <v>22.162162162162165</v>
      </c>
      <c r="AB19" s="73"/>
      <c r="AC19" s="74">
        <f>+IF(G19=0,"",'Ark1'!X1229)</f>
        <v>100</v>
      </c>
      <c r="AD19" s="74">
        <f>+IF(G19=0,"",'Ark1'!Y1229)</f>
        <v>97.837837837837824</v>
      </c>
      <c r="AE19" s="74">
        <f>+IF(G19=0,"",'Ark1'!Z1229)</f>
        <v>85.405405405405389</v>
      </c>
      <c r="AF19" s="73"/>
      <c r="AG19" s="74">
        <f>+IF(G19=0,"",'Ark1'!AA1229)</f>
        <v>10.908393455137812</v>
      </c>
      <c r="AH19" s="74">
        <f>+IF(G19=0,"",'Ark1'!AB1229)</f>
        <v>1.730624768433682</v>
      </c>
      <c r="AI19" s="74">
        <f>+IF(G19=0,"",'Ark1'!AC1229)</f>
        <v>2.1737258343502837</v>
      </c>
      <c r="AJ19" s="51"/>
      <c r="AK19" s="54">
        <f t="shared" si="6"/>
        <v>5.0591775923718734</v>
      </c>
      <c r="AL19" s="74">
        <f t="shared" si="7"/>
        <v>1.5289256198347108</v>
      </c>
      <c r="AM19" s="45"/>
      <c r="AN19" s="4"/>
      <c r="AO19" s="57"/>
      <c r="AP19" s="57"/>
      <c r="AQ19" s="1"/>
      <c r="AR19" s="5"/>
      <c r="AT19" s="1"/>
      <c r="AU19" s="1"/>
      <c r="AV19" s="11"/>
      <c r="AW19" s="11"/>
      <c r="AX19" s="11"/>
    </row>
    <row r="20" spans="1:50" ht="15.6">
      <c r="A20" s="166">
        <f t="shared" si="9"/>
        <v>12</v>
      </c>
      <c r="B20" s="52">
        <f>+'Ark1'!C1230</f>
        <v>2024</v>
      </c>
      <c r="C20" s="52">
        <f>+'Ark1'!J1230</f>
        <v>160</v>
      </c>
      <c r="D20" s="64" t="str">
        <f>VLOOKUP(C20,RNR!$A$1:$B$25,2)</f>
        <v>Oslo</v>
      </c>
      <c r="E20" s="52">
        <f>+IF(G20=0,"",'Ark1'!Q1230)</f>
        <v>108</v>
      </c>
      <c r="F20" s="52">
        <f t="shared" si="0"/>
        <v>-1</v>
      </c>
      <c r="G20" s="142">
        <f>+'Ark1'!R1230</f>
        <v>165</v>
      </c>
      <c r="H20" s="74">
        <f t="shared" si="1"/>
        <v>-11</v>
      </c>
      <c r="I20" s="183">
        <f>+IF(G20=0,"",'Ark1'!AG1230)</f>
        <v>3.7078651685393265</v>
      </c>
      <c r="J20" s="161">
        <f t="shared" si="2"/>
        <v>0.12553258152528146</v>
      </c>
      <c r="K20" s="183">
        <f>+'Ark1'!AH1230</f>
        <v>3.4782811924017913</v>
      </c>
      <c r="L20" s="97"/>
      <c r="M20" s="309">
        <f>+'Ark1'!AI1230</f>
        <v>165</v>
      </c>
      <c r="N20" s="216">
        <f t="shared" si="8"/>
        <v>100</v>
      </c>
      <c r="O20" s="54">
        <f>+IF(G20=0,"",'Ark1'!S1230)</f>
        <v>7.824242424242426</v>
      </c>
      <c r="P20" s="54">
        <f t="shared" si="3"/>
        <v>-0.10757575757575477</v>
      </c>
      <c r="Q20" s="120"/>
      <c r="R20" s="310">
        <f>+IF(M20=0,"",'Ark1'!AJ1230)</f>
        <v>116.8442424242424</v>
      </c>
      <c r="S20" s="45"/>
      <c r="T20" s="310">
        <f>+IF(M20=0,"",'Ark1'!AK1230)</f>
        <v>24.015735032559942</v>
      </c>
      <c r="U20" s="120"/>
      <c r="V20" s="54">
        <f>+IF(G20=0,"",'Ark1'!T1230)</f>
        <v>7.0303030303030294</v>
      </c>
      <c r="W20" s="54">
        <f t="shared" si="4"/>
        <v>-0.59469696969697061</v>
      </c>
      <c r="X20" s="161">
        <f>+IF(G20=0,"",'Ark1'!U1230)</f>
        <v>39.687272727272727</v>
      </c>
      <c r="Y20" s="161">
        <f t="shared" si="5"/>
        <v>-1.437727272727237</v>
      </c>
      <c r="Z20" s="71"/>
      <c r="AA20" s="74">
        <f>+IF(G20=0,"",'Ark1'!W1230)</f>
        <v>23.030303030303031</v>
      </c>
      <c r="AB20" s="73"/>
      <c r="AC20" s="74">
        <f>+IF(G20=0,"",'Ark1'!X1230)</f>
        <v>94.545454545454561</v>
      </c>
      <c r="AD20" s="74">
        <f>+IF(G20=0,"",'Ark1'!Y1230)</f>
        <v>91.515151515151516</v>
      </c>
      <c r="AE20" s="74">
        <f>+IF(G20=0,"",'Ark1'!Z1230)</f>
        <v>62.424242424242415</v>
      </c>
      <c r="AF20" s="73"/>
      <c r="AG20" s="74">
        <f>+IF(G20=0,"",'Ark1'!AA1230)</f>
        <v>12.884753327850701</v>
      </c>
      <c r="AH20" s="74">
        <f>+IF(G20=0,"",'Ark1'!AB1230)</f>
        <v>1.6731444363433929</v>
      </c>
      <c r="AI20" s="74">
        <f>+IF(G20=0,"",'Ark1'!AC1230)</f>
        <v>1.8567623905172423</v>
      </c>
      <c r="AJ20" s="51"/>
      <c r="AK20" s="54">
        <f t="shared" si="6"/>
        <v>5.0723470178156456</v>
      </c>
      <c r="AL20" s="74">
        <f t="shared" si="7"/>
        <v>1.5277777777777777</v>
      </c>
      <c r="AM20" s="45"/>
      <c r="AN20" s="4"/>
      <c r="AO20" s="57"/>
      <c r="AP20" s="57"/>
      <c r="AQ20" s="1"/>
      <c r="AR20" s="5"/>
      <c r="AT20" s="1"/>
      <c r="AU20" s="1"/>
      <c r="AV20" s="11"/>
      <c r="AW20" s="11"/>
      <c r="AX20" s="11"/>
    </row>
    <row r="21" spans="1:50" ht="15.6">
      <c r="A21" s="166">
        <f t="shared" si="9"/>
        <v>13</v>
      </c>
      <c r="B21" s="52">
        <f>+'Ark1'!C1231</f>
        <v>2024</v>
      </c>
      <c r="C21" s="52">
        <f>+'Ark1'!J1231</f>
        <v>171</v>
      </c>
      <c r="D21" s="64" t="str">
        <f>VLOOKUP(C21,RNR!$A$1:$B$25,2)</f>
        <v>Prima</v>
      </c>
      <c r="E21" s="52">
        <f>+IF(G21=0,"",'Ark1'!Q1231)</f>
        <v>34</v>
      </c>
      <c r="F21" s="52">
        <f t="shared" si="0"/>
        <v>-12</v>
      </c>
      <c r="G21" s="142">
        <f>+'Ark1'!R1231</f>
        <v>57</v>
      </c>
      <c r="H21" s="74">
        <f t="shared" si="1"/>
        <v>-5</v>
      </c>
      <c r="I21" s="183">
        <f>+IF(G21=0,"",'Ark1'!AG1231)</f>
        <v>1.2808988764044944</v>
      </c>
      <c r="J21" s="161">
        <f t="shared" si="2"/>
        <v>1.894080597909209E-2</v>
      </c>
      <c r="K21" s="183">
        <f>+'Ark1'!AH1231</f>
        <v>1.5414940822902143</v>
      </c>
      <c r="L21" s="97"/>
      <c r="M21" s="309">
        <f>+'Ark1'!AI1231</f>
        <v>57</v>
      </c>
      <c r="N21" s="216">
        <f t="shared" si="8"/>
        <v>100</v>
      </c>
      <c r="O21" s="54">
        <f>+IF(G21=0,"",'Ark1'!S1231)</f>
        <v>8.9473684210526301</v>
      </c>
      <c r="P21" s="54">
        <f t="shared" si="3"/>
        <v>0.17317487266553222</v>
      </c>
      <c r="Q21" s="120"/>
      <c r="R21" s="310">
        <f>+IF(M21=0,"",'Ark1'!AJ1231)</f>
        <v>122.80000000000003</v>
      </c>
      <c r="S21" s="45"/>
      <c r="T21" s="310">
        <f>+IF(M21=0,"",'Ark1'!AK1231)</f>
        <v>27.272055851582795</v>
      </c>
      <c r="U21" s="120"/>
      <c r="V21" s="54">
        <f>+IF(G21=0,"",'Ark1'!T1231)</f>
        <v>6.9824561403508785</v>
      </c>
      <c r="W21" s="54">
        <f t="shared" si="4"/>
        <v>-0.54980192416524964</v>
      </c>
      <c r="X21" s="161">
        <f>+IF(G21=0,"",'Ark1'!U1231)</f>
        <v>50.914035087719299</v>
      </c>
      <c r="Y21" s="161">
        <f t="shared" si="5"/>
        <v>2.46403508771931</v>
      </c>
      <c r="Z21" s="71"/>
      <c r="AA21" s="74">
        <f>+IF(G21=0,"",'Ark1'!W1231)</f>
        <v>19.298245614035089</v>
      </c>
      <c r="AB21" s="73"/>
      <c r="AC21" s="74">
        <f>+IF(G21=0,"",'Ark1'!X1231)</f>
        <v>100</v>
      </c>
      <c r="AD21" s="74">
        <f>+IF(G21=0,"",'Ark1'!Y1231)</f>
        <v>98.24561403508774</v>
      </c>
      <c r="AE21" s="74">
        <f>+IF(G21=0,"",'Ark1'!Z1231)</f>
        <v>94.736842105263179</v>
      </c>
      <c r="AF21" s="73"/>
      <c r="AG21" s="74">
        <f>+IF(G21=0,"",'Ark1'!AA1231)</f>
        <v>10.191249059966882</v>
      </c>
      <c r="AH21" s="74">
        <f>+IF(G21=0,"",'Ark1'!AB1231)</f>
        <v>1.3300976435806953</v>
      </c>
      <c r="AI21" s="74">
        <f>+IF(G21=0,"",'Ark1'!AC1231)</f>
        <v>1.5726971811238564</v>
      </c>
      <c r="AJ21" s="51"/>
      <c r="AK21" s="54">
        <f t="shared" si="6"/>
        <v>5.690392156862746</v>
      </c>
      <c r="AL21" s="74">
        <f t="shared" si="7"/>
        <v>1.6764705882352942</v>
      </c>
      <c r="AM21" s="45"/>
      <c r="AN21" s="4"/>
      <c r="AO21" s="57"/>
      <c r="AP21" s="57"/>
      <c r="AQ21" s="1"/>
      <c r="AR21" s="5"/>
      <c r="AT21" s="1"/>
      <c r="AU21" s="1"/>
      <c r="AV21" s="11"/>
      <c r="AW21" s="11"/>
      <c r="AX21" s="11"/>
    </row>
    <row r="22" spans="1:50" ht="15.6">
      <c r="A22" s="166">
        <f t="shared" si="9"/>
        <v>14</v>
      </c>
      <c r="B22" s="52">
        <f>+'Ark1'!C1232</f>
        <v>2024</v>
      </c>
      <c r="C22" s="52">
        <f>+'Ark1'!J1232</f>
        <v>175</v>
      </c>
      <c r="D22" s="64" t="str">
        <f>VLOOKUP(C22,RNR!$A$1:$B$25,2)</f>
        <v>Ole Ringdal</v>
      </c>
      <c r="E22" s="52">
        <f>+IF(G22=0,"",'Ark1'!Q1232)</f>
        <v>76</v>
      </c>
      <c r="F22" s="52">
        <f t="shared" si="0"/>
        <v>7</v>
      </c>
      <c r="G22" s="142">
        <f>+'Ark1'!R1232</f>
        <v>95</v>
      </c>
      <c r="H22" s="74">
        <f t="shared" si="1"/>
        <v>-6</v>
      </c>
      <c r="I22" s="183">
        <f>+IF(G22=0,"",'Ark1'!AG1232)</f>
        <v>2.1348314606741567</v>
      </c>
      <c r="J22" s="161">
        <f t="shared" si="2"/>
        <v>7.9061055626324706E-2</v>
      </c>
      <c r="K22" s="183">
        <f>+'Ark1'!AH1232</f>
        <v>2.0689940902576902</v>
      </c>
      <c r="L22" s="97"/>
      <c r="M22" s="309">
        <f>+'Ark1'!AI1232</f>
        <v>28</v>
      </c>
      <c r="N22" s="216">
        <f t="shared" si="8"/>
        <v>29.473684210526315</v>
      </c>
      <c r="O22" s="54">
        <f>+IF(G22=0,"",'Ark1'!S1232)</f>
        <v>8.4526315789473703</v>
      </c>
      <c r="P22" s="54">
        <f t="shared" si="3"/>
        <v>0.99718603439291442</v>
      </c>
      <c r="Q22" s="120"/>
      <c r="R22" s="310">
        <f>+IF(M22=0,"",'Ark1'!AJ1232)</f>
        <v>113.56785714285721</v>
      </c>
      <c r="S22" s="45"/>
      <c r="T22" s="310">
        <f>+IF(M22=0,"",'Ark1'!AK1232)</f>
        <v>26.047823305560801</v>
      </c>
      <c r="U22" s="120"/>
      <c r="V22" s="54">
        <f>+IF(G22=0,"",'Ark1'!T1232)</f>
        <v>7.5263157894736814</v>
      </c>
      <c r="W22" s="54">
        <f t="shared" si="4"/>
        <v>0.14017717561229581</v>
      </c>
      <c r="X22" s="161">
        <f>+IF(G22=0,"",'Ark1'!U1232)</f>
        <v>41.002105263157901</v>
      </c>
      <c r="Y22" s="161">
        <f t="shared" si="5"/>
        <v>1.6724022928608804</v>
      </c>
      <c r="Z22" s="71"/>
      <c r="AA22" s="74">
        <f>+IF(G22=0,"",'Ark1'!W1232)</f>
        <v>32.631578947368411</v>
      </c>
      <c r="AB22" s="73"/>
      <c r="AC22" s="74">
        <f>+IF(G22=0,"",'Ark1'!X1232)</f>
        <v>100</v>
      </c>
      <c r="AD22" s="74">
        <f>+IF(G22=0,"",'Ark1'!Y1232)</f>
        <v>91.578947368421055</v>
      </c>
      <c r="AE22" s="74">
        <f>+IF(G22=0,"",'Ark1'!Z1232)</f>
        <v>66.31578947368422</v>
      </c>
      <c r="AF22" s="73"/>
      <c r="AG22" s="74">
        <f>+IF(G22=0,"",'Ark1'!AA1232)</f>
        <v>12.600910401089569</v>
      </c>
      <c r="AH22" s="74">
        <f>+IF(G22=0,"",'Ark1'!AB1232)</f>
        <v>1.8454405895419876</v>
      </c>
      <c r="AI22" s="74">
        <f>+IF(G22=0,"",'Ark1'!AC1232)</f>
        <v>1.9673230824659496</v>
      </c>
      <c r="AJ22" s="51"/>
      <c r="AK22" s="54">
        <f t="shared" si="6"/>
        <v>4.8508094645080941</v>
      </c>
      <c r="AL22" s="74">
        <f t="shared" si="7"/>
        <v>1.25</v>
      </c>
      <c r="AM22" s="45"/>
      <c r="AN22" s="4"/>
      <c r="AO22" s="57"/>
      <c r="AP22" s="57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6">
        <f t="shared" si="9"/>
        <v>15</v>
      </c>
      <c r="B23" s="52">
        <f>+'Ark1'!C1233</f>
        <v>2024</v>
      </c>
      <c r="C23" s="52">
        <f>+'Ark1'!J1233</f>
        <v>177</v>
      </c>
      <c r="D23" s="64" t="str">
        <f>VLOOKUP(C23,RNR!$A$1:$B$25,2)</f>
        <v>Slakthuset</v>
      </c>
      <c r="E23" s="52">
        <f>+IF(G23=0,"",'Ark1'!Q1233)</f>
        <v>85</v>
      </c>
      <c r="F23" s="52">
        <f t="shared" si="0"/>
        <v>8</v>
      </c>
      <c r="G23" s="142">
        <f>+'Ark1'!R1233</f>
        <v>127</v>
      </c>
      <c r="H23" s="74">
        <f t="shared" si="1"/>
        <v>-19</v>
      </c>
      <c r="I23" s="183">
        <f>+IF(G23=0,"",'Ark1'!AG1233)</f>
        <v>2.8539325842696619</v>
      </c>
      <c r="J23" s="161">
        <f t="shared" si="2"/>
        <v>-0.1177751299578973</v>
      </c>
      <c r="K23" s="183">
        <f>+'Ark1'!AH1233</f>
        <v>2.6911477095632002</v>
      </c>
      <c r="L23" s="97"/>
      <c r="M23" s="309">
        <f>+'Ark1'!AI1233</f>
        <v>127</v>
      </c>
      <c r="N23" s="216">
        <f t="shared" si="8"/>
        <v>100</v>
      </c>
      <c r="O23" s="54">
        <f>+IF(G23=0,"",'Ark1'!S1233)</f>
        <v>7.3543307086614211</v>
      </c>
      <c r="P23" s="54">
        <f t="shared" si="3"/>
        <v>-4.9778880379673041E-2</v>
      </c>
      <c r="Q23" s="120"/>
      <c r="R23" s="310">
        <f>+IF(M23=0,"",'Ark1'!AJ1233)</f>
        <v>118.7181102362205</v>
      </c>
      <c r="S23" s="45"/>
      <c r="T23" s="310">
        <f>+IF(M23=0,"",'Ark1'!AK1233)</f>
        <v>23.533817528517289</v>
      </c>
      <c r="U23" s="120"/>
      <c r="V23" s="54">
        <f>+IF(G23=0,"",'Ark1'!T1233)</f>
        <v>6.3937007874015759</v>
      </c>
      <c r="W23" s="54">
        <f t="shared" si="4"/>
        <v>-0.20218962355732817</v>
      </c>
      <c r="X23" s="161">
        <f>+IF(G23=0,"",'Ark1'!U1233)</f>
        <v>39.893700787401571</v>
      </c>
      <c r="Y23" s="161">
        <f t="shared" si="5"/>
        <v>1.9937007874015649</v>
      </c>
      <c r="Z23" s="71"/>
      <c r="AA23" s="74">
        <f>+IF(G23=0,"",'Ark1'!W1233)</f>
        <v>10.236220472440944</v>
      </c>
      <c r="AB23" s="73"/>
      <c r="AC23" s="74">
        <f>+IF(G23=0,"",'Ark1'!X1233)</f>
        <v>100</v>
      </c>
      <c r="AD23" s="74">
        <f>+IF(G23=0,"",'Ark1'!Y1233)</f>
        <v>94.488188976377955</v>
      </c>
      <c r="AE23" s="74">
        <f>+IF(G23=0,"",'Ark1'!Z1233)</f>
        <v>66.141732283464549</v>
      </c>
      <c r="AF23" s="73"/>
      <c r="AG23" s="74">
        <f>+IF(G23=0,"",'Ark1'!AA1233)</f>
        <v>10.847843488519633</v>
      </c>
      <c r="AH23" s="74">
        <f>+IF(G23=0,"",'Ark1'!AB1233)</f>
        <v>1.6291032220073141</v>
      </c>
      <c r="AI23" s="74">
        <f>+IF(G23=0,"",'Ark1'!AC1233)</f>
        <v>1.6176072555804348</v>
      </c>
      <c r="AJ23" s="51"/>
      <c r="AK23" s="54">
        <f t="shared" si="6"/>
        <v>5.4245182012847932</v>
      </c>
      <c r="AL23" s="74">
        <f t="shared" si="7"/>
        <v>1.4941176470588236</v>
      </c>
      <c r="AM23" s="45"/>
      <c r="AN23" s="4"/>
      <c r="AO23" s="57"/>
      <c r="AP23" s="57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6">
        <f t="shared" si="9"/>
        <v>16</v>
      </c>
      <c r="B24" s="52">
        <f>+'Ark1'!C1234</f>
        <v>2024</v>
      </c>
      <c r="C24" s="52">
        <f>+'Ark1'!J1234</f>
        <v>178</v>
      </c>
      <c r="D24" s="64" t="str">
        <f>VLOOKUP(C24,RNR!$A$1:$B$25,2)</f>
        <v>Røros</v>
      </c>
      <c r="E24" s="52">
        <f>+IF(G24=0,"",'Ark1'!Q1234)</f>
        <v>27</v>
      </c>
      <c r="F24" s="52">
        <f t="shared" si="0"/>
        <v>-7</v>
      </c>
      <c r="G24" s="142">
        <f>+'Ark1'!R1234</f>
        <v>37</v>
      </c>
      <c r="H24" s="74">
        <f t="shared" si="1"/>
        <v>-12</v>
      </c>
      <c r="I24" s="183">
        <f>+IF(G24=0,"",'Ark1'!AG1234)</f>
        <v>0.83146067415730318</v>
      </c>
      <c r="J24" s="161">
        <f t="shared" si="2"/>
        <v>-0.16589328472728848</v>
      </c>
      <c r="K24" s="183">
        <f>+'Ark1'!AH1234</f>
        <v>0.84009063800358452</v>
      </c>
      <c r="L24" s="97"/>
      <c r="M24" s="309">
        <f>+'Ark1'!AI1234</f>
        <v>35</v>
      </c>
      <c r="N24" s="216">
        <f t="shared" si="8"/>
        <v>94.594594594594597</v>
      </c>
      <c r="O24" s="54">
        <f>+IF(G24=0,"",'Ark1'!S1234)</f>
        <v>8.1621621621621596</v>
      </c>
      <c r="P24" s="54">
        <f t="shared" si="3"/>
        <v>0.71318257032542665</v>
      </c>
      <c r="Q24" s="120"/>
      <c r="R24" s="310">
        <f>+IF(M24=0,"",'Ark1'!AJ1234)</f>
        <v>119.96857142857144</v>
      </c>
      <c r="S24" s="45"/>
      <c r="T24" s="310">
        <f>+IF(M24=0,"",'Ark1'!AK1234)</f>
        <v>24.174184674743803</v>
      </c>
      <c r="U24" s="120"/>
      <c r="V24" s="54">
        <f>+IF(G24=0,"",'Ark1'!T1234)</f>
        <v>6.729729729729728</v>
      </c>
      <c r="W24" s="54">
        <f t="shared" si="4"/>
        <v>-0.31108659680088468</v>
      </c>
      <c r="X24" s="161">
        <f>+IF(G24=0,"",'Ark1'!U1234)</f>
        <v>42.745945945945934</v>
      </c>
      <c r="Y24" s="161">
        <f t="shared" si="5"/>
        <v>2.3479867622724626</v>
      </c>
      <c r="Z24" s="71"/>
      <c r="AA24" s="74">
        <f>+IF(G24=0,"",'Ark1'!W1234)</f>
        <v>13.513513513513516</v>
      </c>
      <c r="AB24" s="73"/>
      <c r="AC24" s="74">
        <f>+IF(G24=0,"",'Ark1'!X1234)</f>
        <v>100</v>
      </c>
      <c r="AD24" s="74">
        <f>+IF(G24=0,"",'Ark1'!Y1234)</f>
        <v>100</v>
      </c>
      <c r="AE24" s="74">
        <f>+IF(G24=0,"",'Ark1'!Z1234)</f>
        <v>75.675675675675691</v>
      </c>
      <c r="AF24" s="73"/>
      <c r="AG24" s="74">
        <f>+IF(G24=0,"",'Ark1'!AA1234)</f>
        <v>9.9679105293638681</v>
      </c>
      <c r="AH24" s="74">
        <f>+IF(G24=0,"",'Ark1'!AB1234)</f>
        <v>1.9798104401959424</v>
      </c>
      <c r="AI24" s="74">
        <f>+IF(G24=0,"",'Ark1'!AC1234)</f>
        <v>1.8402210303296411</v>
      </c>
      <c r="AJ24" s="51"/>
      <c r="AK24" s="54">
        <f t="shared" si="6"/>
        <v>5.2370860927152316</v>
      </c>
      <c r="AL24" s="74">
        <f t="shared" si="7"/>
        <v>1.3703703703703705</v>
      </c>
      <c r="AM24" s="45"/>
      <c r="AN24" s="4"/>
      <c r="AO24" s="57"/>
      <c r="AP24" s="57"/>
      <c r="AQ24" s="1"/>
      <c r="AR24" s="5"/>
      <c r="AT24" s="13"/>
      <c r="AU24" s="13"/>
      <c r="AV24" s="11"/>
      <c r="AW24" s="11"/>
      <c r="AX24" s="11"/>
    </row>
    <row r="25" spans="1:50" ht="15.6">
      <c r="A25" s="166">
        <f t="shared" si="9"/>
        <v>17</v>
      </c>
      <c r="B25" s="52">
        <f>+'Ark1'!C1235</f>
        <v>2024</v>
      </c>
      <c r="C25" s="52">
        <f>+'Ark1'!J1235</f>
        <v>181</v>
      </c>
      <c r="D25" s="64" t="str">
        <f>VLOOKUP(C25,RNR!$A$1:$B$25,2)</f>
        <v>Horns</v>
      </c>
      <c r="E25" s="52">
        <f>+IF(G25=0,"",'Ark1'!Q1235)</f>
        <v>77</v>
      </c>
      <c r="F25" s="52">
        <f t="shared" si="0"/>
        <v>-21</v>
      </c>
      <c r="G25" s="142">
        <f>+'Ark1'!R1235</f>
        <v>151</v>
      </c>
      <c r="H25" s="74">
        <f t="shared" si="1"/>
        <v>-34</v>
      </c>
      <c r="I25" s="183">
        <f>+IF(G25=0,"",'Ark1'!AG1235)</f>
        <v>3.3932584269662911</v>
      </c>
      <c r="J25" s="161">
        <f t="shared" si="2"/>
        <v>-0.37226162188369782</v>
      </c>
      <c r="K25" s="183">
        <f>+'Ark1'!AH1235</f>
        <v>2.962997980510492</v>
      </c>
      <c r="L25" s="97"/>
      <c r="M25" s="309">
        <f>+'Ark1'!AI1235</f>
        <v>48</v>
      </c>
      <c r="N25" s="216">
        <f t="shared" si="8"/>
        <v>31.788079470198674</v>
      </c>
      <c r="O25" s="54">
        <f>+IF(G25=0,"",'Ark1'!S1235)</f>
        <v>7.9470198675496686</v>
      </c>
      <c r="P25" s="54">
        <f t="shared" si="3"/>
        <v>0.24431716484696331</v>
      </c>
      <c r="Q25" s="120"/>
      <c r="R25" s="310">
        <f>+IF(M25=0,"",'Ark1'!AJ1235)</f>
        <v>109.1458333333333</v>
      </c>
      <c r="S25" s="45"/>
      <c r="T25" s="310">
        <f>+IF(M25=0,"",'Ark1'!AK1235)</f>
        <v>23.202498165597795</v>
      </c>
      <c r="U25" s="120"/>
      <c r="V25" s="54">
        <f>+IF(G25=0,"",'Ark1'!T1235)</f>
        <v>6.5827814569536436</v>
      </c>
      <c r="W25" s="54">
        <f t="shared" si="4"/>
        <v>0.18278145695364323</v>
      </c>
      <c r="X25" s="161">
        <f>+IF(G25=0,"",'Ark1'!U1235)</f>
        <v>36.942384105960272</v>
      </c>
      <c r="Y25" s="161">
        <f t="shared" si="5"/>
        <v>0.48562734920352568</v>
      </c>
      <c r="Z25" s="71"/>
      <c r="AA25" s="74">
        <f>+IF(G25=0,"",'Ark1'!W1235)</f>
        <v>5.960264900662251</v>
      </c>
      <c r="AB25" s="73"/>
      <c r="AC25" s="74">
        <f>+IF(G25=0,"",'Ark1'!X1235)</f>
        <v>94.701986754966882</v>
      </c>
      <c r="AD25" s="74">
        <f>+IF(G25=0,"",'Ark1'!Y1235)</f>
        <v>76.821192052980123</v>
      </c>
      <c r="AE25" s="74">
        <f>+IF(G25=0,"",'Ark1'!Z1235)</f>
        <v>57.61589403973511</v>
      </c>
      <c r="AF25" s="73"/>
      <c r="AG25" s="74">
        <f>+IF(G25=0,"",'Ark1'!AA1235)</f>
        <v>13.878185450631904</v>
      </c>
      <c r="AH25" s="74">
        <f>+IF(G25=0,"",'Ark1'!AB1235)</f>
        <v>1.9112357899114376</v>
      </c>
      <c r="AI25" s="74">
        <f>+IF(G25=0,"",'Ark1'!AC1235)</f>
        <v>1.6249609914585996</v>
      </c>
      <c r="AJ25" s="51"/>
      <c r="AK25" s="54">
        <f t="shared" si="6"/>
        <v>4.6485833333333346</v>
      </c>
      <c r="AL25" s="74">
        <f t="shared" si="7"/>
        <v>1.9610389610389611</v>
      </c>
      <c r="AM25" s="45"/>
      <c r="AN25" s="2"/>
      <c r="AO25" s="57"/>
      <c r="AP25" s="57"/>
      <c r="AQ25" s="1"/>
      <c r="AT25" s="13"/>
      <c r="AU25" s="13"/>
      <c r="AV25" s="11"/>
      <c r="AW25" s="11"/>
      <c r="AX25" s="11"/>
    </row>
    <row r="26" spans="1:50" ht="17.25" customHeight="1">
      <c r="A26" s="166">
        <f t="shared" si="9"/>
        <v>18</v>
      </c>
      <c r="B26" s="52">
        <f>+'Ark1'!C1236</f>
        <v>2024</v>
      </c>
      <c r="C26" s="52">
        <f>+'Ark1'!J1236</f>
        <v>262</v>
      </c>
      <c r="D26" s="64" t="str">
        <f>VLOOKUP(C26,RNR!$A$1:$B$25,2)</f>
        <v>Strilalam</v>
      </c>
      <c r="E26" s="52" t="str">
        <f>+IF(G26=0,"",'Ark1'!Q1236)</f>
        <v/>
      </c>
      <c r="F26" s="52" t="str">
        <f t="shared" si="0"/>
        <v/>
      </c>
      <c r="G26" s="142">
        <f>+'Ark1'!R1236</f>
        <v>0</v>
      </c>
      <c r="H26" s="74">
        <f t="shared" si="1"/>
        <v>0</v>
      </c>
      <c r="I26" s="183" t="str">
        <f>+IF(G26=0,"",'Ark1'!AG1236)</f>
        <v/>
      </c>
      <c r="J26" s="161" t="str">
        <f t="shared" si="2"/>
        <v/>
      </c>
      <c r="K26" s="183">
        <f>+'Ark1'!AH1236</f>
        <v>0</v>
      </c>
      <c r="L26" s="97"/>
      <c r="M26" s="309">
        <f>+'Ark1'!AI1236</f>
        <v>0</v>
      </c>
      <c r="N26" s="216" t="str">
        <f t="shared" si="8"/>
        <v/>
      </c>
      <c r="O26" s="54" t="str">
        <f>+IF(G26=0,"",'Ark1'!S1236)</f>
        <v/>
      </c>
      <c r="P26" s="54" t="str">
        <f t="shared" si="3"/>
        <v/>
      </c>
      <c r="Q26" s="120"/>
      <c r="R26" s="310" t="str">
        <f>+IF(M26=0,"",'Ark1'!AJ1236)</f>
        <v/>
      </c>
      <c r="S26" s="45"/>
      <c r="T26" s="310" t="str">
        <f>+IF(M26=0,"",'Ark1'!AK1236)</f>
        <v/>
      </c>
      <c r="U26" s="120"/>
      <c r="V26" s="54" t="str">
        <f>+IF(G26=0,"",'Ark1'!T1236)</f>
        <v/>
      </c>
      <c r="W26" s="54" t="str">
        <f t="shared" si="4"/>
        <v/>
      </c>
      <c r="X26" s="161" t="str">
        <f>+IF(G26=0,"",'Ark1'!U1236)</f>
        <v/>
      </c>
      <c r="Y26" s="161" t="str">
        <f t="shared" si="5"/>
        <v/>
      </c>
      <c r="Z26" s="71"/>
      <c r="AA26" s="74" t="str">
        <f>+IF(G26=0,"",'Ark1'!W1236)</f>
        <v/>
      </c>
      <c r="AB26" s="73"/>
      <c r="AC26" s="74" t="str">
        <f>+IF(G26=0,"",'Ark1'!X1236)</f>
        <v/>
      </c>
      <c r="AD26" s="74" t="str">
        <f>+IF(G26=0,"",'Ark1'!Y1236)</f>
        <v/>
      </c>
      <c r="AE26" s="74" t="str">
        <f>+IF(G26=0,"",'Ark1'!Z1236)</f>
        <v/>
      </c>
      <c r="AF26" s="73"/>
      <c r="AG26" s="74" t="str">
        <f>+IF(G26=0,"",'Ark1'!AA1236)</f>
        <v/>
      </c>
      <c r="AH26" s="74" t="str">
        <f>+IF(G26=0,"",'Ark1'!AB1236)</f>
        <v/>
      </c>
      <c r="AI26" s="74" t="str">
        <f>+IF(G26=0,"",'Ark1'!AC1236)</f>
        <v/>
      </c>
      <c r="AJ26" s="51"/>
      <c r="AK26" s="54" t="str">
        <f t="shared" si="6"/>
        <v/>
      </c>
      <c r="AL26" s="74" t="str">
        <f t="shared" si="7"/>
        <v/>
      </c>
      <c r="AM26" s="45"/>
      <c r="AN26" s="2"/>
      <c r="AO26" s="57"/>
      <c r="AP26" s="57"/>
      <c r="AQ26" s="1"/>
      <c r="AR26" s="5"/>
      <c r="AT26" s="13"/>
      <c r="AU26" s="13"/>
      <c r="AV26" s="11"/>
      <c r="AW26" s="11"/>
      <c r="AX26" s="11"/>
    </row>
    <row r="27" spans="1:50" ht="15.6">
      <c r="A27" s="166">
        <f t="shared" si="9"/>
        <v>19</v>
      </c>
      <c r="B27" s="52">
        <f>+'Ark1'!C1237</f>
        <v>2024</v>
      </c>
      <c r="C27" s="52">
        <f>+'Ark1'!J1237</f>
        <v>267</v>
      </c>
      <c r="D27" s="64" t="str">
        <f>VLOOKUP(C27,RNR!$A$1:$B$25,2)</f>
        <v>Dalpro</v>
      </c>
      <c r="E27" s="52">
        <f>+IF(G27=0,"",'Ark1'!Q1237)</f>
        <v>3</v>
      </c>
      <c r="F27" s="52">
        <f t="shared" si="0"/>
        <v>-4</v>
      </c>
      <c r="G27" s="142">
        <f>+'Ark1'!R1237</f>
        <v>4</v>
      </c>
      <c r="H27" s="74">
        <f t="shared" si="1"/>
        <v>-27</v>
      </c>
      <c r="I27" s="183">
        <f>+IF(G27=0,"",'Ark1'!AG1237)</f>
        <v>8.9887640449438214E-2</v>
      </c>
      <c r="J27" s="161">
        <f t="shared" si="2"/>
        <v>-0.54109139476326296</v>
      </c>
      <c r="K27" s="183">
        <f>+'Ark1'!AH1237</f>
        <v>7.6115951205054197E-2</v>
      </c>
      <c r="L27" s="97"/>
      <c r="M27" s="309">
        <f>+'Ark1'!AI1237</f>
        <v>4</v>
      </c>
      <c r="N27" s="216">
        <f t="shared" si="8"/>
        <v>100</v>
      </c>
      <c r="O27" s="54">
        <f>+IF(G27=0,"",'Ark1'!S1237)</f>
        <v>7.25</v>
      </c>
      <c r="P27" s="54">
        <f t="shared" si="3"/>
        <v>1.0241935483870979</v>
      </c>
      <c r="Q27" s="120"/>
      <c r="R27" s="310">
        <f>+IF(M27=0,"",'Ark1'!AJ1237)</f>
        <v>118.77500000000001</v>
      </c>
      <c r="S27" s="45"/>
      <c r="T27" s="310">
        <f>+IF(M27=0,"",'Ark1'!AK1237)</f>
        <v>20.8111383400311</v>
      </c>
      <c r="U27" s="120"/>
      <c r="V27" s="54">
        <f>+IF(G27=0,"",'Ark1'!T1237)</f>
        <v>7.5</v>
      </c>
      <c r="W27" s="54">
        <f t="shared" si="4"/>
        <v>1.17741935483871</v>
      </c>
      <c r="X27" s="161">
        <f>+IF(G27=0,"",'Ark1'!U1237)</f>
        <v>35.825000000000003</v>
      </c>
      <c r="Y27" s="161">
        <f t="shared" si="5"/>
        <v>11.883064516129036</v>
      </c>
      <c r="Z27" s="71"/>
      <c r="AA27" s="74">
        <f>+IF(G27=0,"",'Ark1'!W1237)</f>
        <v>0</v>
      </c>
      <c r="AB27" s="73"/>
      <c r="AC27" s="74">
        <f>+IF(G27=0,"",'Ark1'!X1237)</f>
        <v>100</v>
      </c>
      <c r="AD27" s="74">
        <f>+IF(G27=0,"",'Ark1'!Y1237)</f>
        <v>75</v>
      </c>
      <c r="AE27" s="74">
        <f>+IF(G27=0,"",'Ark1'!Z1237)</f>
        <v>50</v>
      </c>
      <c r="AF27" s="73"/>
      <c r="AG27" s="74">
        <f>+IF(G27=0,"",'Ark1'!AA1237)</f>
        <v>9.4608073122751932</v>
      </c>
      <c r="AH27" s="74">
        <f>+IF(G27=0,"",'Ark1'!AB1237)</f>
        <v>0.4330127018922193</v>
      </c>
      <c r="AI27" s="74">
        <f>+IF(G27=0,"",'Ark1'!AC1237)</f>
        <v>0.5</v>
      </c>
      <c r="AJ27" s="51"/>
      <c r="AK27" s="54">
        <f t="shared" si="6"/>
        <v>4.9413793103448276</v>
      </c>
      <c r="AL27" s="74">
        <f t="shared" si="7"/>
        <v>1.3333333333333333</v>
      </c>
      <c r="AM27" s="45"/>
      <c r="AN27" s="14"/>
      <c r="AO27" s="57"/>
      <c r="AP27" s="57"/>
      <c r="AQ27" s="1"/>
      <c r="AT27" s="13"/>
      <c r="AU27" s="13"/>
      <c r="AV27" s="11"/>
      <c r="AW27" s="11"/>
      <c r="AX27" s="11"/>
    </row>
    <row r="28" spans="1:50" ht="15.6">
      <c r="A28" s="166">
        <f t="shared" si="9"/>
        <v>20</v>
      </c>
      <c r="B28" s="52">
        <f>+'Ark1'!C1238</f>
        <v>2024</v>
      </c>
      <c r="C28" s="52">
        <f>+'Ark1'!J1238</f>
        <v>309</v>
      </c>
      <c r="D28" s="64" t="str">
        <f>VLOOKUP(C28,RNR!$A$1:$B$25,2)</f>
        <v>Malvik</v>
      </c>
      <c r="E28" s="52">
        <f>+IF(G28=0,"",'Ark1'!Q1238)</f>
        <v>224</v>
      </c>
      <c r="F28" s="52">
        <f t="shared" si="0"/>
        <v>-26</v>
      </c>
      <c r="G28" s="142">
        <f>+'Ark1'!R1238</f>
        <v>334</v>
      </c>
      <c r="H28" s="74">
        <f t="shared" si="1"/>
        <v>-64</v>
      </c>
      <c r="I28" s="183">
        <f>+IF(G28=0,"",'Ark1'!AG1238)</f>
        <v>7.5056179775280896</v>
      </c>
      <c r="J28" s="161">
        <f t="shared" si="2"/>
        <v>-0.59533866810594205</v>
      </c>
      <c r="K28" s="183">
        <f>+'Ark1'!AH1238</f>
        <v>7.4302022570265089</v>
      </c>
      <c r="L28" s="97"/>
      <c r="M28" s="309">
        <f>+'Ark1'!AI1238</f>
        <v>334</v>
      </c>
      <c r="N28" s="216">
        <f t="shared" si="8"/>
        <v>100</v>
      </c>
      <c r="O28" s="54">
        <f>+IF(G28=0,"",'Ark1'!S1238)</f>
        <v>8.1766467065868262</v>
      </c>
      <c r="P28" s="54">
        <f t="shared" si="3"/>
        <v>0.42036529955165225</v>
      </c>
      <c r="Q28" s="120"/>
      <c r="R28" s="310">
        <f>+IF(M28=0,"",'Ark1'!AJ1238)</f>
        <v>117.45748502994016</v>
      </c>
      <c r="S28" s="45"/>
      <c r="T28" s="310">
        <f>+IF(M28=0,"",'Ark1'!AK1238)</f>
        <v>25.206139761328703</v>
      </c>
      <c r="U28" s="120"/>
      <c r="V28" s="54">
        <f>+IF(G28=0,"",'Ark1'!T1238)</f>
        <v>7.6467065868263484</v>
      </c>
      <c r="W28" s="54">
        <f t="shared" si="4"/>
        <v>0.4004754310474512</v>
      </c>
      <c r="X28" s="161">
        <f>+IF(G28=0,"",'Ark1'!U1238)</f>
        <v>41.88173652694605</v>
      </c>
      <c r="Y28" s="161">
        <f t="shared" si="5"/>
        <v>0.68324406463447218</v>
      </c>
      <c r="Z28" s="71"/>
      <c r="AA28" s="74">
        <f>+IF(G28=0,"",'Ark1'!W1238)</f>
        <v>32.634730538922156</v>
      </c>
      <c r="AB28" s="73"/>
      <c r="AC28" s="74">
        <f>+IF(G28=0,"",'Ark1'!X1238)</f>
        <v>99.101796407185631</v>
      </c>
      <c r="AD28" s="74">
        <f>+IF(G28=0,"",'Ark1'!Y1238)</f>
        <v>92.514970059880241</v>
      </c>
      <c r="AE28" s="74">
        <f>+IF(G28=0,"",'Ark1'!Z1238)</f>
        <v>68.862275449101801</v>
      </c>
      <c r="AF28" s="73"/>
      <c r="AG28" s="74">
        <f>+IF(G28=0,"",'Ark1'!AA1238)</f>
        <v>12.83525256322309</v>
      </c>
      <c r="AH28" s="74">
        <f>+IF(G28=0,"",'Ark1'!AB1238)</f>
        <v>1.8640772422311596</v>
      </c>
      <c r="AI28" s="74">
        <f>+IF(G28=0,"",'Ark1'!AC1238)</f>
        <v>1.6635502195817178</v>
      </c>
      <c r="AJ28" s="51"/>
      <c r="AK28" s="54">
        <f t="shared" si="6"/>
        <v>5.1221164408641453</v>
      </c>
      <c r="AL28" s="74">
        <f t="shared" si="7"/>
        <v>1.4910714285714286</v>
      </c>
      <c r="AM28" s="45"/>
      <c r="AN28" s="2"/>
      <c r="AO28" s="57"/>
      <c r="AP28" s="57"/>
      <c r="AQ28" s="1"/>
      <c r="AT28" s="13"/>
      <c r="AU28" s="13"/>
      <c r="AV28" s="11"/>
      <c r="AW28" s="11"/>
      <c r="AX28" s="11"/>
    </row>
    <row r="29" spans="1:50" ht="15.6">
      <c r="A29" s="166">
        <f t="shared" si="9"/>
        <v>21</v>
      </c>
      <c r="B29" s="52">
        <f>+'Ark1'!C1239</f>
        <v>2024</v>
      </c>
      <c r="C29" s="52">
        <f>+'Ark1'!J1239</f>
        <v>470</v>
      </c>
      <c r="D29" s="64" t="str">
        <f>VLOOKUP(C29,RNR!$A$1:$B$25,2)</f>
        <v>Jens Eide</v>
      </c>
      <c r="E29" s="52">
        <f>+IF(G29=0,"",'Ark1'!Q1239)</f>
        <v>41</v>
      </c>
      <c r="F29" s="52">
        <f t="shared" si="0"/>
        <v>-11</v>
      </c>
      <c r="G29" s="142">
        <f>+'Ark1'!R1239</f>
        <v>62</v>
      </c>
      <c r="H29" s="74">
        <f t="shared" si="1"/>
        <v>-15</v>
      </c>
      <c r="I29" s="183">
        <f>+IF(G29=0,"",'Ark1'!AG1239)</f>
        <v>1.3932584269662924</v>
      </c>
      <c r="J29" s="161">
        <f t="shared" si="2"/>
        <v>-0.1740120798523519</v>
      </c>
      <c r="K29" s="183">
        <f>+'Ark1'!AH1239</f>
        <v>1.2653413744639217</v>
      </c>
      <c r="L29" s="97"/>
      <c r="M29" s="309">
        <f>+'Ark1'!AI1239</f>
        <v>53</v>
      </c>
      <c r="N29" s="216">
        <f t="shared" si="8"/>
        <v>85.483870967741936</v>
      </c>
      <c r="O29" s="54">
        <f>+IF(G29=0,"",'Ark1'!S1239)</f>
        <v>7.9193548387096788</v>
      </c>
      <c r="P29" s="54">
        <f t="shared" si="3"/>
        <v>0.36091328026812075</v>
      </c>
      <c r="Q29" s="120"/>
      <c r="R29" s="310">
        <f>+IF(M29=0,"",'Ark1'!AJ1239)</f>
        <v>115.86415094339623</v>
      </c>
      <c r="S29" s="45"/>
      <c r="T29" s="310">
        <f>+IF(M29=0,"",'Ark1'!AK1239)</f>
        <v>24.388185576547816</v>
      </c>
      <c r="U29" s="120"/>
      <c r="V29" s="54">
        <f>+IF(G29=0,"",'Ark1'!T1239)</f>
        <v>7.9838709677419324</v>
      </c>
      <c r="W29" s="54">
        <f t="shared" si="4"/>
        <v>0.29555927943024418</v>
      </c>
      <c r="X29" s="161">
        <f>+IF(G29=0,"",'Ark1'!U1239)</f>
        <v>38.422580645161283</v>
      </c>
      <c r="Y29" s="161">
        <f t="shared" si="5"/>
        <v>2.3433598659405206</v>
      </c>
      <c r="Z29" s="71"/>
      <c r="AA29" s="74">
        <f>+IF(G29=0,"",'Ark1'!W1239)</f>
        <v>35.483870967741943</v>
      </c>
      <c r="AB29" s="73"/>
      <c r="AC29" s="74">
        <f>+IF(G29=0,"",'Ark1'!X1239)</f>
        <v>98.387096774193566</v>
      </c>
      <c r="AD29" s="74">
        <f>+IF(G29=0,"",'Ark1'!Y1239)</f>
        <v>82.258064516129025</v>
      </c>
      <c r="AE29" s="74">
        <f>+IF(G29=0,"",'Ark1'!Z1239)</f>
        <v>59.677419354838719</v>
      </c>
      <c r="AF29" s="73"/>
      <c r="AG29" s="74">
        <f>+IF(G29=0,"",'Ark1'!AA1239)</f>
        <v>13.752963544032887</v>
      </c>
      <c r="AH29" s="74">
        <f>+IF(G29=0,"",'Ark1'!AB1239)</f>
        <v>1.7897412598795679</v>
      </c>
      <c r="AI29" s="74">
        <f>+IF(G29=0,"",'Ark1'!AC1239)</f>
        <v>2.9972672256674677</v>
      </c>
      <c r="AJ29" s="51"/>
      <c r="AK29" s="54">
        <f t="shared" si="6"/>
        <v>4.8517311608961284</v>
      </c>
      <c r="AL29" s="74">
        <f t="shared" si="7"/>
        <v>1.5121951219512195</v>
      </c>
      <c r="AM29" s="45"/>
      <c r="AN29" s="2"/>
      <c r="AO29" s="57"/>
      <c r="AP29" s="57"/>
      <c r="AQ29" s="1"/>
      <c r="AT29" s="13"/>
      <c r="AU29" s="13"/>
      <c r="AV29" s="11"/>
      <c r="AW29" s="11"/>
      <c r="AX29" s="11"/>
    </row>
    <row r="30" spans="1:50" ht="17.399999999999999" customHeight="1">
      <c r="A30" s="166">
        <f t="shared" si="9"/>
        <v>22</v>
      </c>
      <c r="B30" s="52">
        <f>+'Ark1'!C1240</f>
        <v>2024</v>
      </c>
      <c r="C30" s="52">
        <f>+'Ark1'!J1240</f>
        <v>629</v>
      </c>
      <c r="D30" s="64" t="str">
        <f>VLOOKUP(C30,RNR!$A$1:$B$25,2)</f>
        <v>Bø</v>
      </c>
      <c r="E30" s="52" t="str">
        <f>+IF(G30=0,"",'Ark1'!Q1240)</f>
        <v/>
      </c>
      <c r="F30" s="52" t="str">
        <f t="shared" si="0"/>
        <v/>
      </c>
      <c r="G30" s="142">
        <f>+'Ark1'!R1240</f>
        <v>0</v>
      </c>
      <c r="H30" s="74">
        <f t="shared" si="1"/>
        <v>-8</v>
      </c>
      <c r="I30" s="183" t="str">
        <f>+IF(G30=0,"",'Ark1'!AG1240)</f>
        <v/>
      </c>
      <c r="J30" s="161" t="str">
        <f t="shared" si="2"/>
        <v/>
      </c>
      <c r="K30" s="183">
        <f>+'Ark1'!AH1240</f>
        <v>0</v>
      </c>
      <c r="L30" s="97"/>
      <c r="M30" s="309">
        <f>+'Ark1'!AI1240</f>
        <v>0</v>
      </c>
      <c r="N30" s="216" t="str">
        <f t="shared" si="8"/>
        <v/>
      </c>
      <c r="O30" s="54" t="str">
        <f>+IF(G30=0,"",'Ark1'!S1240)</f>
        <v/>
      </c>
      <c r="P30" s="54" t="str">
        <f t="shared" si="3"/>
        <v/>
      </c>
      <c r="Q30" s="120"/>
      <c r="R30" s="310" t="str">
        <f>+IF(M30=0,"",'Ark1'!AJ1240)</f>
        <v/>
      </c>
      <c r="S30" s="45"/>
      <c r="T30" s="310" t="str">
        <f>+IF(M30=0,"",'Ark1'!AK1240)</f>
        <v/>
      </c>
      <c r="U30" s="120"/>
      <c r="V30" s="54" t="str">
        <f>+IF(G30=0,"",'Ark1'!T1240)</f>
        <v/>
      </c>
      <c r="W30" s="54" t="str">
        <f t="shared" si="4"/>
        <v/>
      </c>
      <c r="X30" s="161" t="str">
        <f>+IF(G30=0,"",'Ark1'!U1240)</f>
        <v/>
      </c>
      <c r="Y30" s="161" t="str">
        <f t="shared" si="5"/>
        <v/>
      </c>
      <c r="Z30" s="71"/>
      <c r="AA30" s="74" t="str">
        <f>+IF(G30=0,"",'Ark1'!W1240)</f>
        <v/>
      </c>
      <c r="AB30" s="73"/>
      <c r="AC30" s="74" t="str">
        <f>+IF(G30=0,"",'Ark1'!X1240)</f>
        <v/>
      </c>
      <c r="AD30" s="74" t="str">
        <f>+IF(G30=0,"",'Ark1'!Y1240)</f>
        <v/>
      </c>
      <c r="AE30" s="74" t="str">
        <f>+IF(G30=0,"",'Ark1'!Z1240)</f>
        <v/>
      </c>
      <c r="AF30" s="73"/>
      <c r="AG30" s="74" t="str">
        <f>+IF(G30=0,"",'Ark1'!AA1240)</f>
        <v/>
      </c>
      <c r="AH30" s="74" t="str">
        <f>+IF(G30=0,"",'Ark1'!AB1240)</f>
        <v/>
      </c>
      <c r="AI30" s="74" t="str">
        <f>+IF(G30=0,"",'Ark1'!AC1240)</f>
        <v/>
      </c>
      <c r="AJ30" s="51"/>
      <c r="AK30" s="54" t="str">
        <f t="shared" si="6"/>
        <v/>
      </c>
      <c r="AL30" s="74" t="str">
        <f t="shared" si="7"/>
        <v/>
      </c>
      <c r="AM30" s="45"/>
      <c r="AN30" s="4"/>
      <c r="AO30" s="57"/>
      <c r="AP30" s="57"/>
      <c r="AQ30" s="1"/>
      <c r="AT30" s="55"/>
      <c r="AU30" s="55"/>
      <c r="AV30" s="11"/>
      <c r="AW30" s="11"/>
      <c r="AX30" s="11"/>
    </row>
    <row r="31" spans="1:50" ht="17.399999999999999" customHeight="1">
      <c r="A31" s="166">
        <f t="shared" si="9"/>
        <v>23</v>
      </c>
      <c r="B31" s="52">
        <f>+'Ark1'!C1241</f>
        <v>2024</v>
      </c>
      <c r="C31" s="52">
        <f>+'Ark1'!J1241</f>
        <v>643</v>
      </c>
      <c r="D31" s="64" t="str">
        <f>VLOOKUP(C31,RNR!$A$1:$B$25,2)</f>
        <v>Bjerka</v>
      </c>
      <c r="E31" s="52">
        <f>+IF(G31=0,"",'Ark1'!Q1241)</f>
        <v>114</v>
      </c>
      <c r="F31" s="52">
        <f t="shared" si="0"/>
        <v>-20</v>
      </c>
      <c r="G31" s="142">
        <f>+'Ark1'!R1241</f>
        <v>209</v>
      </c>
      <c r="H31" s="74">
        <f t="shared" si="1"/>
        <v>-22</v>
      </c>
      <c r="I31" s="183">
        <f>+IF(G31=0,"",'Ark1'!AG1241)</f>
        <v>4.6966292134831473</v>
      </c>
      <c r="J31" s="161">
        <f t="shared" si="2"/>
        <v>-5.1823069727872095E-3</v>
      </c>
      <c r="K31" s="183">
        <f>+'Ark1'!AH1241</f>
        <v>3.9881465208158255</v>
      </c>
      <c r="L31" s="97"/>
      <c r="M31" s="309">
        <f>+'Ark1'!AI1241</f>
        <v>70</v>
      </c>
      <c r="N31" s="216">
        <f t="shared" si="8"/>
        <v>33.492822966507177</v>
      </c>
      <c r="O31" s="54">
        <f>+IF(G31=0,"",'Ark1'!S1241)</f>
        <v>7.3540669856459324</v>
      </c>
      <c r="P31" s="54">
        <f t="shared" si="3"/>
        <v>-5.2403736614294871E-3</v>
      </c>
      <c r="Q31" s="120"/>
      <c r="R31" s="310">
        <f>+IF(M31=0,"",'Ark1'!AJ1241)</f>
        <v>112.64571428571436</v>
      </c>
      <c r="S31" s="45"/>
      <c r="T31" s="310">
        <f>+IF(M31=0,"",'Ark1'!AK1241)</f>
        <v>24.842766194014619</v>
      </c>
      <c r="U31" s="120"/>
      <c r="V31" s="54">
        <f>+IF(G31=0,"",'Ark1'!T1241)</f>
        <v>6.8851674641148302</v>
      </c>
      <c r="W31" s="54">
        <f t="shared" si="4"/>
        <v>0.17521075415811804</v>
      </c>
      <c r="X31" s="161">
        <f>+IF(G31=0,"",'Ark1'!U1241)</f>
        <v>35.924880382775122</v>
      </c>
      <c r="Y31" s="161">
        <f t="shared" si="5"/>
        <v>-3.2963317384370043</v>
      </c>
      <c r="Z31" s="71"/>
      <c r="AA31" s="74">
        <f>+IF(G31=0,"",'Ark1'!W1241)</f>
        <v>20.574162679425836</v>
      </c>
      <c r="AB31" s="73"/>
      <c r="AC31" s="74">
        <f>+IF(G31=0,"",'Ark1'!X1241)</f>
        <v>94.736842105263179</v>
      </c>
      <c r="AD31" s="74">
        <f>+IF(G31=0,"",'Ark1'!Y1241)</f>
        <v>80.382775119617193</v>
      </c>
      <c r="AE31" s="74">
        <f>+IF(G31=0,"",'Ark1'!Z1241)</f>
        <v>50.717703349282303</v>
      </c>
      <c r="AF31" s="73"/>
      <c r="AG31" s="74">
        <f>+IF(G31=0,"",'Ark1'!AA1241)</f>
        <v>13.092890547179737</v>
      </c>
      <c r="AH31" s="74">
        <f>+IF(G31=0,"",'Ark1'!AB1241)</f>
        <v>1.7053238380560172</v>
      </c>
      <c r="AI31" s="74">
        <f>+IF(G31=0,"",'Ark1'!AC1241)</f>
        <v>1.8832477535211276</v>
      </c>
      <c r="AJ31" s="51"/>
      <c r="AK31" s="54">
        <f t="shared" si="6"/>
        <v>4.8850357839947955</v>
      </c>
      <c r="AL31" s="74">
        <f t="shared" si="7"/>
        <v>1.8333333333333333</v>
      </c>
      <c r="AM31" s="45"/>
      <c r="AN31" s="4"/>
      <c r="AO31" s="57"/>
      <c r="AP31" s="57"/>
      <c r="AQ31" s="1"/>
      <c r="AT31" s="55"/>
      <c r="AU31" s="55"/>
      <c r="AV31" s="11"/>
      <c r="AW31" s="11"/>
      <c r="AX31" s="11"/>
    </row>
    <row r="32" spans="1:50" ht="15.6">
      <c r="A32" s="166">
        <f t="shared" si="9"/>
        <v>24</v>
      </c>
      <c r="B32" s="52">
        <f>+'Ark1'!C1242</f>
        <v>2024</v>
      </c>
      <c r="C32" s="52">
        <f>+'Ark1'!J1242</f>
        <v>704</v>
      </c>
      <c r="D32" s="64" t="str">
        <f>VLOOKUP(C32,RNR!$A$1:$B$25,2)</f>
        <v>Øre Vilt</v>
      </c>
      <c r="E32" s="52" t="str">
        <f>+IF(G32=0,"",'Ark1'!Q1242)</f>
        <v/>
      </c>
      <c r="F32" s="52" t="str">
        <f t="shared" si="0"/>
        <v/>
      </c>
      <c r="G32" s="142">
        <f>+'Ark1'!R1242</f>
        <v>0</v>
      </c>
      <c r="H32" s="74">
        <f t="shared" si="1"/>
        <v>0</v>
      </c>
      <c r="I32" s="183" t="str">
        <f>+IF(G32=0,"",'Ark1'!AG1242)</f>
        <v/>
      </c>
      <c r="J32" s="161" t="str">
        <f t="shared" si="2"/>
        <v/>
      </c>
      <c r="K32" s="183">
        <f>+'Ark1'!AH1242</f>
        <v>0</v>
      </c>
      <c r="L32" s="97"/>
      <c r="M32" s="309">
        <f>+'Ark1'!AI1242</f>
        <v>0</v>
      </c>
      <c r="N32" s="216" t="str">
        <f t="shared" si="8"/>
        <v/>
      </c>
      <c r="O32" s="54" t="str">
        <f>+IF(G32=0,"",'Ark1'!S1242)</f>
        <v/>
      </c>
      <c r="P32" s="54" t="str">
        <f t="shared" si="3"/>
        <v/>
      </c>
      <c r="Q32" s="120"/>
      <c r="R32" s="310" t="str">
        <f>+IF(M32=0,"",'Ark1'!AJ1242)</f>
        <v/>
      </c>
      <c r="S32" s="45"/>
      <c r="T32" s="310" t="str">
        <f>+IF(M32=0,"",'Ark1'!AK1242)</f>
        <v/>
      </c>
      <c r="U32" s="120"/>
      <c r="V32" s="54" t="str">
        <f>+IF(G32=0,"",'Ark1'!T1242)</f>
        <v/>
      </c>
      <c r="W32" s="54" t="str">
        <f t="shared" si="4"/>
        <v/>
      </c>
      <c r="X32" s="161" t="str">
        <f>+IF(G32=0,"",'Ark1'!U1242)</f>
        <v/>
      </c>
      <c r="Y32" s="161" t="str">
        <f t="shared" si="5"/>
        <v/>
      </c>
      <c r="Z32" s="71"/>
      <c r="AA32" s="74" t="str">
        <f>+IF(G32=0,"",'Ark1'!W1242)</f>
        <v/>
      </c>
      <c r="AB32" s="73"/>
      <c r="AC32" s="74" t="str">
        <f>+IF(G32=0,"",'Ark1'!X1242)</f>
        <v/>
      </c>
      <c r="AD32" s="74" t="str">
        <f>+IF(G32=0,"",'Ark1'!Y1242)</f>
        <v/>
      </c>
      <c r="AE32" s="74" t="str">
        <f>+IF(G32=0,"",'Ark1'!Z1242)</f>
        <v/>
      </c>
      <c r="AF32" s="73"/>
      <c r="AG32" s="74" t="str">
        <f>+IF(G32=0,"",'Ark1'!AA1242)</f>
        <v/>
      </c>
      <c r="AH32" s="74" t="str">
        <f>+IF(G32=0,"",'Ark1'!AB1242)</f>
        <v/>
      </c>
      <c r="AI32" s="74" t="str">
        <f>+IF(G32=0,"",'Ark1'!AC1242)</f>
        <v/>
      </c>
      <c r="AJ32" s="51"/>
      <c r="AK32" s="54" t="str">
        <f t="shared" si="6"/>
        <v/>
      </c>
      <c r="AL32" s="74" t="str">
        <f t="shared" si="7"/>
        <v/>
      </c>
      <c r="AM32" s="45"/>
      <c r="AN32" s="4"/>
      <c r="AO32" s="57"/>
      <c r="AP32" s="57"/>
      <c r="AQ32" s="1"/>
      <c r="AR32" s="4"/>
    </row>
    <row r="33" spans="1:47" ht="15.6">
      <c r="A33" s="166">
        <f t="shared" si="9"/>
        <v>25</v>
      </c>
      <c r="B33" s="52">
        <f>+'Ark1'!C1243</f>
        <v>2024</v>
      </c>
      <c r="C33" s="52">
        <f>+'Ark1'!J1243</f>
        <v>802</v>
      </c>
      <c r="D33" s="64" t="str">
        <f>VLOOKUP(C33,RNR!$A$1:$B$25,2)</f>
        <v>Karasjok</v>
      </c>
      <c r="E33" s="52">
        <f>+IF(G33=0,"",'Ark1'!Q1243)</f>
        <v>25</v>
      </c>
      <c r="F33" s="52">
        <f t="shared" si="0"/>
        <v>7</v>
      </c>
      <c r="G33" s="142">
        <f>+'Ark1'!R1243</f>
        <v>42</v>
      </c>
      <c r="H33" s="74">
        <f t="shared" si="1"/>
        <v>1</v>
      </c>
      <c r="I33" s="183">
        <f>+IF(G33=0,"",'Ark1'!AG1243)</f>
        <v>0.9438202247191011</v>
      </c>
      <c r="J33" s="161">
        <f t="shared" si="2"/>
        <v>0.10929956524423856</v>
      </c>
      <c r="K33" s="183">
        <f>+'Ark1'!AH1243</f>
        <v>0.97601577347723012</v>
      </c>
      <c r="L33" s="97"/>
      <c r="M33" s="309">
        <f>+'Ark1'!AI1243</f>
        <v>42</v>
      </c>
      <c r="N33" s="216">
        <f t="shared" si="8"/>
        <v>100</v>
      </c>
      <c r="O33" s="54">
        <f>+IF(G33=0,"",'Ark1'!S1243)</f>
        <v>8.7857142857142883</v>
      </c>
      <c r="P33" s="54">
        <f t="shared" si="3"/>
        <v>0.4930313588850197</v>
      </c>
      <c r="Q33" s="120"/>
      <c r="R33" s="310">
        <f>+IF(M33=0,"",'Ark1'!AJ1243)</f>
        <v>119.72619047619048</v>
      </c>
      <c r="S33" s="45"/>
      <c r="T33" s="310">
        <f>+IF(M33=0,"",'Ark1'!AK1243)</f>
        <v>25.070618774574474</v>
      </c>
      <c r="U33" s="120"/>
      <c r="V33" s="54">
        <f>+IF(G33=0,"",'Ark1'!T1243)</f>
        <v>7.6428571428571441</v>
      </c>
      <c r="W33" s="54">
        <f t="shared" si="4"/>
        <v>0.74041811846689942</v>
      </c>
      <c r="X33" s="161">
        <f>+IF(G33=0,"",'Ark1'!U1243)</f>
        <v>43.750000000000007</v>
      </c>
      <c r="Y33" s="161">
        <f t="shared" si="5"/>
        <v>1.8597560975609824</v>
      </c>
      <c r="Z33" s="71"/>
      <c r="AA33" s="74">
        <f>+IF(G33=0,"",'Ark1'!W1243)</f>
        <v>26.190476190476193</v>
      </c>
      <c r="AB33" s="73"/>
      <c r="AC33" s="74">
        <f>+IF(G33=0,"",'Ark1'!X1243)</f>
        <v>100</v>
      </c>
      <c r="AD33" s="74">
        <f>+IF(G33=0,"",'Ark1'!Y1243)</f>
        <v>92.857142857142875</v>
      </c>
      <c r="AE33" s="74">
        <f>+IF(G33=0,"",'Ark1'!Z1243)</f>
        <v>64.285714285714306</v>
      </c>
      <c r="AF33" s="73"/>
      <c r="AG33" s="74">
        <f>+IF(G33=0,"",'Ark1'!AA1243)</f>
        <v>13.106146322568289</v>
      </c>
      <c r="AH33" s="74">
        <f>+IF(G33=0,"",'Ark1'!AB1243)</f>
        <v>1.9944651304203265</v>
      </c>
      <c r="AI33" s="74">
        <f>+IF(G33=0,"",'Ark1'!AC1243)</f>
        <v>1.8621726758896251</v>
      </c>
      <c r="AJ33" s="51"/>
      <c r="AK33" s="54">
        <f t="shared" si="6"/>
        <v>4.9796747967479664</v>
      </c>
      <c r="AL33" s="74">
        <f t="shared" si="7"/>
        <v>1.68</v>
      </c>
      <c r="AM33" s="45"/>
      <c r="AN33" s="4"/>
      <c r="AO33" s="57"/>
      <c r="AP33" s="57"/>
      <c r="AQ33" s="1"/>
      <c r="AR33" s="18"/>
      <c r="AT33" s="1"/>
      <c r="AU33" s="5"/>
    </row>
    <row r="34" spans="1:47" ht="15.6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4"/>
      <c r="AO34" s="57"/>
      <c r="AP34" s="57"/>
      <c r="AQ34" s="1"/>
      <c r="AR34" s="18"/>
      <c r="AT34" s="1"/>
      <c r="AU34" s="5"/>
    </row>
    <row r="35" spans="1:47" ht="15.6">
      <c r="A35" s="166">
        <v>1</v>
      </c>
      <c r="B35" s="79">
        <f>+'Ark1'!C1244</f>
        <v>2023</v>
      </c>
      <c r="C35" s="79">
        <f>+'Ark1'!J1244</f>
        <v>103</v>
      </c>
      <c r="D35" s="80" t="str">
        <f>VLOOKUP(C35,RNR!$A$1:$B$25,2)</f>
        <v>Rudshøgda</v>
      </c>
      <c r="E35" s="79">
        <f>+IF(G35=0,"",'Ark1'!Q1244)</f>
        <v>23</v>
      </c>
      <c r="F35" s="79"/>
      <c r="G35" s="82">
        <f>+'Ark1'!R1244</f>
        <v>47</v>
      </c>
      <c r="H35" s="79"/>
      <c r="I35" s="184">
        <f>+IF(G35=0,"",'Ark1'!AG1244)</f>
        <v>0.95664563403215996</v>
      </c>
      <c r="J35" s="162"/>
      <c r="K35" s="184">
        <f>+'Ark1'!AH1244</f>
        <v>1.1556739272656029</v>
      </c>
      <c r="L35" s="97"/>
      <c r="M35" s="212">
        <f>+'Ark1'!AI1244</f>
        <v>0</v>
      </c>
      <c r="N35" s="216"/>
      <c r="O35" s="81">
        <f>+'Ark1'!S1244</f>
        <v>9.8085106382978733</v>
      </c>
      <c r="P35" s="79"/>
      <c r="Q35" s="120"/>
      <c r="R35" s="310" t="str">
        <f>+IF(M35=0,"",'Ark1'!AJ1244)</f>
        <v/>
      </c>
      <c r="S35" s="45"/>
      <c r="T35" s="310" t="str">
        <f>+IF(M35=0,"",'Ark1'!AK1244)</f>
        <v/>
      </c>
      <c r="U35" s="120"/>
      <c r="V35" s="81">
        <f>+'Ark1'!T1244</f>
        <v>9.0212765957446788</v>
      </c>
      <c r="W35" s="79"/>
      <c r="X35" s="162">
        <f>+'Ark1'!U1244</f>
        <v>51.08936170212769</v>
      </c>
      <c r="Y35" s="162"/>
      <c r="Z35" s="71"/>
      <c r="AA35" s="82">
        <f>+IF(G35=0,"",'Ark1'!W1244)</f>
        <v>57.446808510638292</v>
      </c>
      <c r="AB35" s="73"/>
      <c r="AC35" s="82">
        <f>+IF(G35=0,"",'Ark1'!X1244)</f>
        <v>100</v>
      </c>
      <c r="AD35" s="82">
        <f>+IF(G35=0,"",'Ark1'!Y1244)</f>
        <v>100</v>
      </c>
      <c r="AE35" s="82">
        <f>+IF(G35=0,"",'Ark1'!Z1244)</f>
        <v>91.489361702127681</v>
      </c>
      <c r="AF35" s="73"/>
      <c r="AG35" s="162">
        <f>+IF(G35=0,"",'Ark1'!AA1244)</f>
        <v>11.488537007439083</v>
      </c>
      <c r="AH35" s="81">
        <f>+IF(G35=0,"",'Ark1'!AB1244)</f>
        <v>1.7821609864997441</v>
      </c>
      <c r="AI35" s="81">
        <f>+IF(G35=0,"",'Ark1'!AC1244)</f>
        <v>1.8391644923382404</v>
      </c>
      <c r="AJ35" s="51"/>
      <c r="AK35" s="81">
        <f t="shared" ref="AK35:AK59" si="10">+IF(G35=0,"",X35/O35)</f>
        <v>5.2086767895878552</v>
      </c>
      <c r="AL35" s="82">
        <f t="shared" ref="AL35:AL59" si="11">+IF(G35=0,"",G35/E35)</f>
        <v>2.0434782608695654</v>
      </c>
      <c r="AM35" s="45"/>
      <c r="AN35" s="4"/>
      <c r="AO35" s="57"/>
      <c r="AP35" s="57"/>
      <c r="AQ35" s="1"/>
      <c r="AR35" s="18"/>
    </row>
    <row r="36" spans="1:47" ht="15.6">
      <c r="A36" s="166">
        <f>1+A35</f>
        <v>2</v>
      </c>
      <c r="B36" s="79">
        <f>+'Ark1'!C1245</f>
        <v>2023</v>
      </c>
      <c r="C36" s="79">
        <f>+'Ark1'!J1245</f>
        <v>106</v>
      </c>
      <c r="D36" s="80" t="str">
        <f>VLOOKUP(C36,RNR!$A$1:$B$25,2)</f>
        <v>Furuseth</v>
      </c>
      <c r="E36" s="79">
        <f>+IF(G36=0,"",'Ark1'!Q1245)</f>
        <v>127</v>
      </c>
      <c r="F36" s="79"/>
      <c r="G36" s="82">
        <f>+'Ark1'!R1245</f>
        <v>188</v>
      </c>
      <c r="H36" s="79"/>
      <c r="I36" s="184">
        <f>+IF(G36=0,"",'Ark1'!AG1245)</f>
        <v>3.8265825361286399</v>
      </c>
      <c r="J36" s="162"/>
      <c r="K36" s="184">
        <f>+'Ark1'!AH1245</f>
        <v>3.6928431239061776</v>
      </c>
      <c r="L36" s="97"/>
      <c r="M36" s="212">
        <f>+'Ark1'!AI1245</f>
        <v>151</v>
      </c>
      <c r="N36" s="216"/>
      <c r="O36" s="81">
        <f>+'Ark1'!S1245</f>
        <v>8.0212765957446788</v>
      </c>
      <c r="P36" s="79"/>
      <c r="Q36" s="120"/>
      <c r="R36" s="310">
        <f>+IF(M36=0,"",'Ark1'!AJ1245)</f>
        <v>117.28145695364238</v>
      </c>
      <c r="S36" s="45"/>
      <c r="T36" s="310">
        <f>+IF(M36=0,"",'Ark1'!AK1245)</f>
        <v>24.66765768716386</v>
      </c>
      <c r="U36" s="120"/>
      <c r="V36" s="81">
        <f>+'Ark1'!T1245</f>
        <v>7.042553191489362</v>
      </c>
      <c r="W36" s="79"/>
      <c r="X36" s="162">
        <f>+'Ark1'!U1245</f>
        <v>40.812765957446807</v>
      </c>
      <c r="Y36" s="162"/>
      <c r="Z36" s="71"/>
      <c r="AA36" s="82">
        <f>+IF(G36=0,"",'Ark1'!W1245)</f>
        <v>25.531914893617031</v>
      </c>
      <c r="AB36" s="73"/>
      <c r="AC36" s="82">
        <f>+IF(G36=0,"",'Ark1'!X1245)</f>
        <v>99.468085106382972</v>
      </c>
      <c r="AD36" s="82">
        <f>+IF(G36=0,"",'Ark1'!Y1245)</f>
        <v>92.553191489361694</v>
      </c>
      <c r="AE36" s="82">
        <f>+IF(G36=0,"",'Ark1'!Z1245)</f>
        <v>66.489361702127681</v>
      </c>
      <c r="AF36" s="73"/>
      <c r="AG36" s="162">
        <f>+IF(G36=0,"",'Ark1'!AA1245)</f>
        <v>12.182139298226462</v>
      </c>
      <c r="AH36" s="81">
        <f>+IF(G36=0,"",'Ark1'!AB1245)</f>
        <v>2.4275840516344882</v>
      </c>
      <c r="AI36" s="81">
        <f>+IF(G36=0,"",'Ark1'!AC1245)</f>
        <v>2.2189459526513238</v>
      </c>
      <c r="AJ36" s="51"/>
      <c r="AK36" s="81">
        <f t="shared" si="10"/>
        <v>5.088063660477455</v>
      </c>
      <c r="AL36" s="82">
        <f t="shared" si="11"/>
        <v>1.4803149606299213</v>
      </c>
      <c r="AM36" s="45"/>
      <c r="AN36" s="4"/>
      <c r="AO36" s="57"/>
      <c r="AP36" s="57"/>
      <c r="AQ36" s="1"/>
      <c r="AR36" s="18"/>
    </row>
    <row r="37" spans="1:47" ht="15.6">
      <c r="A37" s="166">
        <f t="shared" ref="A37:A59" si="12">1+A36</f>
        <v>3</v>
      </c>
      <c r="B37" s="79">
        <f>+'Ark1'!C1246</f>
        <v>2023</v>
      </c>
      <c r="C37" s="79">
        <f>+'Ark1'!J1246</f>
        <v>110</v>
      </c>
      <c r="D37" s="80" t="str">
        <f>VLOOKUP(C37,RNR!$A$1:$B$25,2)</f>
        <v>Gol</v>
      </c>
      <c r="E37" s="79">
        <f>+IF(G37=0,"",'Ark1'!Q1246)</f>
        <v>392</v>
      </c>
      <c r="F37" s="79"/>
      <c r="G37" s="82">
        <f>+'Ark1'!R1246</f>
        <v>653</v>
      </c>
      <c r="H37" s="79"/>
      <c r="I37" s="184">
        <f>+IF(G37=0,"",'Ark1'!AG1246)</f>
        <v>13.291268064319157</v>
      </c>
      <c r="J37" s="162"/>
      <c r="K37" s="184">
        <f>+'Ark1'!AH1246</f>
        <v>13.972382704414628</v>
      </c>
      <c r="L37" s="97"/>
      <c r="M37" s="212">
        <f>+'Ark1'!AI1246</f>
        <v>148</v>
      </c>
      <c r="N37" s="216"/>
      <c r="O37" s="81">
        <f>+'Ark1'!S1246</f>
        <v>7.6125574272588068</v>
      </c>
      <c r="P37" s="79"/>
      <c r="Q37" s="120"/>
      <c r="R37" s="310">
        <f>+IF(M37=0,"",'Ark1'!AJ1246)</f>
        <v>117.82364864864864</v>
      </c>
      <c r="S37" s="45"/>
      <c r="T37" s="310">
        <f>+IF(M37=0,"",'Ark1'!AK1246)</f>
        <v>25.626152240247006</v>
      </c>
      <c r="U37" s="120"/>
      <c r="V37" s="81">
        <f>+'Ark1'!T1246</f>
        <v>6.8606431852986223</v>
      </c>
      <c r="W37" s="79"/>
      <c r="X37" s="162">
        <f>+'Ark1'!U1246</f>
        <v>44.45803981623272</v>
      </c>
      <c r="Y37" s="162"/>
      <c r="Z37" s="71"/>
      <c r="AA37" s="82">
        <f>+IF(G37=0,"",'Ark1'!W1246)</f>
        <v>15.926493108728945</v>
      </c>
      <c r="AB37" s="73"/>
      <c r="AC37" s="82">
        <f>+IF(G37=0,"",'Ark1'!X1246)</f>
        <v>99.693721286370589</v>
      </c>
      <c r="AD37" s="82">
        <f>+IF(G37=0,"",'Ark1'!Y1246)</f>
        <v>97.090352220520643</v>
      </c>
      <c r="AE37" s="82">
        <f>+IF(G37=0,"",'Ark1'!Z1246)</f>
        <v>77.641653905053616</v>
      </c>
      <c r="AF37" s="73"/>
      <c r="AG37" s="162">
        <f>+IF(G37=0,"",'Ark1'!AA1246)</f>
        <v>11.803450989836664</v>
      </c>
      <c r="AH37" s="81">
        <f>+IF(G37=0,"",'Ark1'!AB1246)</f>
        <v>1.8558202922882163</v>
      </c>
      <c r="AI37" s="81">
        <f>+IF(G37=0,"",'Ark1'!AC1246)</f>
        <v>1.9754692116610644</v>
      </c>
      <c r="AJ37" s="51"/>
      <c r="AK37" s="81">
        <f t="shared" si="10"/>
        <v>5.8400925367129268</v>
      </c>
      <c r="AL37" s="82">
        <f t="shared" si="11"/>
        <v>1.6658163265306123</v>
      </c>
      <c r="AM37" s="45"/>
      <c r="AN37" s="4"/>
      <c r="AO37" s="57"/>
      <c r="AP37" s="57"/>
      <c r="AQ37" s="1"/>
      <c r="AR37" s="18"/>
    </row>
    <row r="38" spans="1:47" ht="15.6">
      <c r="A38" s="166">
        <f t="shared" si="12"/>
        <v>4</v>
      </c>
      <c r="B38" s="79">
        <f>+'Ark1'!C1247</f>
        <v>2023</v>
      </c>
      <c r="C38" s="79">
        <f>+'Ark1'!J1247</f>
        <v>111</v>
      </c>
      <c r="D38" s="80" t="str">
        <f>VLOOKUP(C38,RNR!$A$1:$B$25,2)</f>
        <v>Forus</v>
      </c>
      <c r="E38" s="79">
        <f>+IF(G38=0,"",'Ark1'!Q1247)</f>
        <v>343</v>
      </c>
      <c r="F38" s="79"/>
      <c r="G38" s="82">
        <f>+'Ark1'!R1247</f>
        <v>484</v>
      </c>
      <c r="H38" s="79"/>
      <c r="I38" s="184">
        <f>+IF(G38=0,"",'Ark1'!AG1247)</f>
        <v>9.8514146142886219</v>
      </c>
      <c r="J38" s="162"/>
      <c r="K38" s="184">
        <f>+'Ark1'!AH1247</f>
        <v>10.692197761933388</v>
      </c>
      <c r="L38" s="97"/>
      <c r="M38" s="212">
        <f>+'Ark1'!AI1247</f>
        <v>100</v>
      </c>
      <c r="N38" s="216"/>
      <c r="O38" s="81">
        <f>+'Ark1'!S1247</f>
        <v>8.4607438016528942</v>
      </c>
      <c r="P38" s="79"/>
      <c r="Q38" s="120"/>
      <c r="R38" s="310">
        <f>+IF(M38=0,"",'Ark1'!AJ1247)</f>
        <v>118.92400000000002</v>
      </c>
      <c r="S38" s="45"/>
      <c r="T38" s="310">
        <f>+IF(M38=0,"",'Ark1'!AK1247)</f>
        <v>27.818170572693944</v>
      </c>
      <c r="U38" s="120"/>
      <c r="V38" s="81">
        <f>+'Ark1'!T1247</f>
        <v>7.3595041322314065</v>
      </c>
      <c r="W38" s="79"/>
      <c r="X38" s="162">
        <f>+'Ark1'!U1247</f>
        <v>45.900206611570248</v>
      </c>
      <c r="Y38" s="162"/>
      <c r="Z38" s="71"/>
      <c r="AA38" s="82">
        <f>+IF(G38=0,"",'Ark1'!W1247)</f>
        <v>23.553719008264455</v>
      </c>
      <c r="AB38" s="73"/>
      <c r="AC38" s="82">
        <f>+IF(G38=0,"",'Ark1'!X1247)</f>
        <v>99.586776859504141</v>
      </c>
      <c r="AD38" s="82">
        <f>+IF(G38=0,"",'Ark1'!Y1247)</f>
        <v>98.347107438016508</v>
      </c>
      <c r="AE38" s="82">
        <f>+IF(G38=0,"",'Ark1'!Z1247)</f>
        <v>84.710743801652896</v>
      </c>
      <c r="AF38" s="73"/>
      <c r="AG38" s="162">
        <f>+IF(G38=0,"",'Ark1'!AA1247)</f>
        <v>11.084732816365086</v>
      </c>
      <c r="AH38" s="81">
        <f>+IF(G38=0,"",'Ark1'!AB1247)</f>
        <v>1.4561455206598053</v>
      </c>
      <c r="AI38" s="81">
        <f>+IF(G38=0,"",'Ark1'!AC1247)</f>
        <v>1.8782389550578953</v>
      </c>
      <c r="AJ38" s="51"/>
      <c r="AK38" s="81">
        <f t="shared" si="10"/>
        <v>5.4250793650793643</v>
      </c>
      <c r="AL38" s="82">
        <f t="shared" si="11"/>
        <v>1.4110787172011663</v>
      </c>
      <c r="AM38" s="45"/>
      <c r="AN38" s="4"/>
      <c r="AO38" s="57"/>
      <c r="AP38" s="57"/>
      <c r="AQ38" s="1"/>
      <c r="AR38" s="18"/>
    </row>
    <row r="39" spans="1:47" ht="15.6">
      <c r="A39" s="166">
        <f t="shared" si="12"/>
        <v>5</v>
      </c>
      <c r="B39" s="79">
        <f>+'Ark1'!C1248</f>
        <v>2023</v>
      </c>
      <c r="C39" s="79">
        <f>+'Ark1'!J1248</f>
        <v>116</v>
      </c>
      <c r="D39" s="80" t="str">
        <f>VLOOKUP(C39,RNR!$A$1:$B$25,2)</f>
        <v>Sandeid</v>
      </c>
      <c r="E39" s="79">
        <f>+IF(G39=0,"",'Ark1'!Q1248)</f>
        <v>295</v>
      </c>
      <c r="F39" s="79"/>
      <c r="G39" s="82">
        <f>+'Ark1'!R1248</f>
        <v>430</v>
      </c>
      <c r="H39" s="79"/>
      <c r="I39" s="184">
        <f>+IF(G39=0,"",'Ark1'!AG1248)</f>
        <v>8.7522898432729512</v>
      </c>
      <c r="J39" s="162"/>
      <c r="K39" s="184">
        <f>+'Ark1'!AH1248</f>
        <v>9.0441640030866104</v>
      </c>
      <c r="L39" s="97"/>
      <c r="M39" s="212">
        <f>+'Ark1'!AI1248</f>
        <v>0</v>
      </c>
      <c r="N39" s="216"/>
      <c r="O39" s="81">
        <f>+'Ark1'!S1248</f>
        <v>8.5023255813953469</v>
      </c>
      <c r="P39" s="79"/>
      <c r="Q39" s="120"/>
      <c r="R39" s="310" t="str">
        <f>+IF(M39=0,"",'Ark1'!AJ1248)</f>
        <v/>
      </c>
      <c r="S39" s="45"/>
      <c r="T39" s="310" t="str">
        <f>+IF(M39=0,"",'Ark1'!AK1248)</f>
        <v/>
      </c>
      <c r="U39" s="120"/>
      <c r="V39" s="81">
        <f>+'Ark1'!T1248</f>
        <v>6.8441860465116262</v>
      </c>
      <c r="W39" s="79"/>
      <c r="X39" s="162">
        <f>+'Ark1'!U1248</f>
        <v>43.701162790697666</v>
      </c>
      <c r="Y39" s="162"/>
      <c r="Z39" s="71"/>
      <c r="AA39" s="82">
        <f>+IF(G39=0,"",'Ark1'!W1248)</f>
        <v>17.674418604651173</v>
      </c>
      <c r="AB39" s="73"/>
      <c r="AC39" s="82">
        <f>+IF(G39=0,"",'Ark1'!X1248)</f>
        <v>100</v>
      </c>
      <c r="AD39" s="82">
        <f>+IF(G39=0,"",'Ark1'!Y1248)</f>
        <v>96.046511627907009</v>
      </c>
      <c r="AE39" s="82">
        <f>+IF(G39=0,"",'Ark1'!Z1248)</f>
        <v>70.930232558139551</v>
      </c>
      <c r="AF39" s="73"/>
      <c r="AG39" s="162">
        <f>+IF(G39=0,"",'Ark1'!AA1248)</f>
        <v>12.937235733160321</v>
      </c>
      <c r="AH39" s="81">
        <f>+IF(G39=0,"",'Ark1'!AB1248)</f>
        <v>1.731713544721962</v>
      </c>
      <c r="AI39" s="81">
        <f>+IF(G39=0,"",'Ark1'!AC1248)</f>
        <v>1.8755219212300889</v>
      </c>
      <c r="AJ39" s="51"/>
      <c r="AK39" s="81">
        <f t="shared" si="10"/>
        <v>5.1399070021881839</v>
      </c>
      <c r="AL39" s="82">
        <f t="shared" si="11"/>
        <v>1.4576271186440677</v>
      </c>
      <c r="AM39" s="45"/>
      <c r="AN39" s="4"/>
      <c r="AO39" s="57"/>
      <c r="AP39" s="57"/>
      <c r="AQ39" s="1"/>
      <c r="AR39" s="18"/>
    </row>
    <row r="40" spans="1:47" ht="15.6">
      <c r="A40" s="166">
        <f t="shared" si="12"/>
        <v>6</v>
      </c>
      <c r="B40" s="79">
        <f>+'Ark1'!C1249</f>
        <v>2023</v>
      </c>
      <c r="C40" s="79">
        <f>+'Ark1'!J1249</f>
        <v>117</v>
      </c>
      <c r="D40" s="80" t="str">
        <f>VLOOKUP(C40,RNR!$A$1:$B$25,2)</f>
        <v>Jæren</v>
      </c>
      <c r="E40" s="79">
        <f>+IF(G40=0,"",'Ark1'!Q1249)</f>
        <v>176</v>
      </c>
      <c r="F40" s="79"/>
      <c r="G40" s="82">
        <f>+'Ark1'!R1249</f>
        <v>289</v>
      </c>
      <c r="H40" s="79"/>
      <c r="I40" s="184">
        <f>+IF(G40=0,"",'Ark1'!AG1249)</f>
        <v>5.882352941176471</v>
      </c>
      <c r="J40" s="162"/>
      <c r="K40" s="184">
        <f>+'Ark1'!AH1249</f>
        <v>6.0667586989706797</v>
      </c>
      <c r="L40" s="97"/>
      <c r="M40" s="212">
        <f>+'Ark1'!AI1249</f>
        <v>287</v>
      </c>
      <c r="N40" s="216"/>
      <c r="O40" s="81">
        <f>+'Ark1'!S1249</f>
        <v>8.0657439446366794</v>
      </c>
      <c r="P40" s="79"/>
      <c r="Q40" s="120"/>
      <c r="R40" s="310">
        <f>+IF(M40=0,"",'Ark1'!AJ1249)</f>
        <v>119.90209059233456</v>
      </c>
      <c r="S40" s="45"/>
      <c r="T40" s="310">
        <f>+IF(M40=0,"",'Ark1'!AK1249)</f>
        <v>24.683570986167179</v>
      </c>
      <c r="U40" s="120"/>
      <c r="V40" s="81">
        <f>+'Ark1'!T1249</f>
        <v>7.3598615916955055</v>
      </c>
      <c r="W40" s="79"/>
      <c r="X40" s="162">
        <f>+'Ark1'!U1249</f>
        <v>43.616608996539846</v>
      </c>
      <c r="Y40" s="162"/>
      <c r="Z40" s="71"/>
      <c r="AA40" s="82">
        <f>+IF(G40=0,"",'Ark1'!W1249)</f>
        <v>23.183391003460205</v>
      </c>
      <c r="AB40" s="73"/>
      <c r="AC40" s="82">
        <f>+IF(G40=0,"",'Ark1'!X1249)</f>
        <v>99.653979238754374</v>
      </c>
      <c r="AD40" s="82">
        <f>+IF(G40=0,"",'Ark1'!Y1249)</f>
        <v>93.425605536332171</v>
      </c>
      <c r="AE40" s="82">
        <f>+IF(G40=0,"",'Ark1'!Z1249)</f>
        <v>71.626297577854643</v>
      </c>
      <c r="AF40" s="73"/>
      <c r="AG40" s="162">
        <f>+IF(G40=0,"",'Ark1'!AA1249)</f>
        <v>12.828140061147829</v>
      </c>
      <c r="AH40" s="81">
        <f>+IF(G40=0,"",'Ark1'!AB1249)</f>
        <v>1.9454061450976641</v>
      </c>
      <c r="AI40" s="81">
        <f>+IF(G40=0,"",'Ark1'!AC1249)</f>
        <v>1.8718220075375656</v>
      </c>
      <c r="AJ40" s="51"/>
      <c r="AK40" s="81">
        <f t="shared" si="10"/>
        <v>5.4076362076362132</v>
      </c>
      <c r="AL40" s="82">
        <f t="shared" si="11"/>
        <v>1.6420454545454546</v>
      </c>
      <c r="AM40" s="45"/>
      <c r="AN40" s="4"/>
      <c r="AO40" s="57"/>
      <c r="AP40" s="57"/>
      <c r="AQ40" s="1"/>
      <c r="AR40" s="18"/>
    </row>
    <row r="41" spans="1:47" ht="15.6">
      <c r="A41" s="166">
        <f t="shared" si="12"/>
        <v>7</v>
      </c>
      <c r="B41" s="79">
        <f>+'Ark1'!C1250</f>
        <v>2023</v>
      </c>
      <c r="C41" s="79">
        <f>+'Ark1'!J1250</f>
        <v>134</v>
      </c>
      <c r="D41" s="80" t="str">
        <f>VLOOKUP(C41,RNR!$A$1:$B$25,2)</f>
        <v>Førde</v>
      </c>
      <c r="E41" s="79">
        <f>+IF(G41=0,"",'Ark1'!Q1250)</f>
        <v>395</v>
      </c>
      <c r="F41" s="79"/>
      <c r="G41" s="82">
        <f>+'Ark1'!R1250</f>
        <v>530</v>
      </c>
      <c r="H41" s="79"/>
      <c r="I41" s="184">
        <f>+IF(G41=0,"",'Ark1'!AG1250)</f>
        <v>10.787706085894568</v>
      </c>
      <c r="J41" s="162"/>
      <c r="K41" s="184">
        <f>+'Ark1'!AH1250</f>
        <v>10.874510473764222</v>
      </c>
      <c r="L41" s="97"/>
      <c r="M41" s="212">
        <f>+'Ark1'!AI1250</f>
        <v>0</v>
      </c>
      <c r="N41" s="216"/>
      <c r="O41" s="81">
        <f>+'Ark1'!S1250</f>
        <v>7.843396226415094</v>
      </c>
      <c r="P41" s="79"/>
      <c r="Q41" s="120"/>
      <c r="R41" s="310" t="str">
        <f>+IF(M41=0,"",'Ark1'!AJ1250)</f>
        <v/>
      </c>
      <c r="S41" s="45"/>
      <c r="T41" s="310" t="str">
        <f>+IF(M41=0,"",'Ark1'!AK1250)</f>
        <v/>
      </c>
      <c r="U41" s="120"/>
      <c r="V41" s="81">
        <f>+'Ark1'!T1250</f>
        <v>7.3867924528301891</v>
      </c>
      <c r="W41" s="79"/>
      <c r="X41" s="162">
        <f>+'Ark1'!U1250</f>
        <v>42.63113207547169</v>
      </c>
      <c r="Y41" s="162"/>
      <c r="Z41" s="71"/>
      <c r="AA41" s="82">
        <f>+IF(G41=0,"",'Ark1'!W1250)</f>
        <v>29.245283018867923</v>
      </c>
      <c r="AB41" s="73"/>
      <c r="AC41" s="82">
        <f>+IF(G41=0,"",'Ark1'!X1250)</f>
        <v>98.867924528301884</v>
      </c>
      <c r="AD41" s="82">
        <f>+IF(G41=0,"",'Ark1'!Y1250)</f>
        <v>91.132075471698116</v>
      </c>
      <c r="AE41" s="82">
        <f>+IF(G41=0,"",'Ark1'!Z1250)</f>
        <v>72.264150943396245</v>
      </c>
      <c r="AF41" s="73"/>
      <c r="AG41" s="162">
        <f>+IF(G41=0,"",'Ark1'!AA1250)</f>
        <v>13.10880996575991</v>
      </c>
      <c r="AH41" s="81">
        <f>+IF(G41=0,"",'Ark1'!AB1250)</f>
        <v>1.8973675342394172</v>
      </c>
      <c r="AI41" s="81">
        <f>+IF(G41=0,"",'Ark1'!AC1250)</f>
        <v>2.0111517150814664</v>
      </c>
      <c r="AJ41" s="51"/>
      <c r="AK41" s="81">
        <f t="shared" si="10"/>
        <v>5.4352898725042094</v>
      </c>
      <c r="AL41" s="82">
        <f t="shared" si="11"/>
        <v>1.3417721518987342</v>
      </c>
      <c r="AM41" s="45"/>
      <c r="AN41" s="4"/>
      <c r="AO41" s="57"/>
      <c r="AP41" s="57"/>
      <c r="AQ41" s="1"/>
      <c r="AR41" s="18"/>
    </row>
    <row r="42" spans="1:47" ht="15.6">
      <c r="A42" s="166">
        <f t="shared" si="12"/>
        <v>8</v>
      </c>
      <c r="B42" s="79">
        <f>+'Ark1'!C1251</f>
        <v>2023</v>
      </c>
      <c r="C42" s="79">
        <f>+'Ark1'!J1251</f>
        <v>141</v>
      </c>
      <c r="D42" s="80" t="str">
        <f>VLOOKUP(C42,RNR!$A$1:$B$25,2)</f>
        <v>Ølen</v>
      </c>
      <c r="E42" s="79">
        <f>+IF(G42=0,"",'Ark1'!Q1251)</f>
        <v>331</v>
      </c>
      <c r="F42" s="79"/>
      <c r="G42" s="82">
        <f>+'Ark1'!R1251</f>
        <v>454</v>
      </c>
      <c r="H42" s="79"/>
      <c r="I42" s="184">
        <f>+IF(G42=0,"",'Ark1'!AG1251)</f>
        <v>9.2407897415021374</v>
      </c>
      <c r="J42" s="162"/>
      <c r="K42" s="184">
        <f>+'Ark1'!AH1251</f>
        <v>9.0396398756019032</v>
      </c>
      <c r="L42" s="97"/>
      <c r="M42" s="212">
        <f>+'Ark1'!AI1251</f>
        <v>0</v>
      </c>
      <c r="N42" s="216"/>
      <c r="O42" s="81">
        <f>+'Ark1'!S1251</f>
        <v>8.1718061674008808</v>
      </c>
      <c r="P42" s="79"/>
      <c r="Q42" s="120"/>
      <c r="R42" s="310" t="str">
        <f>+IF(M42=0,"",'Ark1'!AJ1251)</f>
        <v/>
      </c>
      <c r="S42" s="45"/>
      <c r="T42" s="310" t="str">
        <f>+IF(M42=0,"",'Ark1'!AK1251)</f>
        <v/>
      </c>
      <c r="U42" s="120"/>
      <c r="V42" s="81">
        <f>+'Ark1'!T1251</f>
        <v>7.8700440528634381</v>
      </c>
      <c r="W42" s="79"/>
      <c r="X42" s="162">
        <f>+'Ark1'!U1251</f>
        <v>41.370264317180656</v>
      </c>
      <c r="Y42" s="162"/>
      <c r="Z42" s="71"/>
      <c r="AA42" s="82">
        <f>+IF(G42=0,"",'Ark1'!W1251)</f>
        <v>33.920704845814967</v>
      </c>
      <c r="AB42" s="73"/>
      <c r="AC42" s="82">
        <f>+IF(G42=0,"",'Ark1'!X1251)</f>
        <v>99.339207048458164</v>
      </c>
      <c r="AD42" s="82">
        <f>+IF(G42=0,"",'Ark1'!Y1251)</f>
        <v>90.748898678414108</v>
      </c>
      <c r="AE42" s="82">
        <f>+IF(G42=0,"",'Ark1'!Z1251)</f>
        <v>68.061674008810556</v>
      </c>
      <c r="AF42" s="73"/>
      <c r="AG42" s="162">
        <f>+IF(G42=0,"",'Ark1'!AA1251)</f>
        <v>12.844062082033751</v>
      </c>
      <c r="AH42" s="81">
        <f>+IF(G42=0,"",'Ark1'!AB1251)</f>
        <v>1.3911291636990859</v>
      </c>
      <c r="AI42" s="81">
        <f>+IF(G42=0,"",'Ark1'!AC1251)</f>
        <v>2.055042470979787</v>
      </c>
      <c r="AJ42" s="51"/>
      <c r="AK42" s="81">
        <f t="shared" si="10"/>
        <v>5.0625606469002742</v>
      </c>
      <c r="AL42" s="82">
        <f t="shared" si="11"/>
        <v>1.3716012084592144</v>
      </c>
      <c r="AM42" s="45"/>
      <c r="AN42" s="4"/>
      <c r="AO42" s="57"/>
      <c r="AP42" s="57"/>
      <c r="AQ42" s="1"/>
      <c r="AR42" s="18"/>
    </row>
    <row r="43" spans="1:47" ht="15.6">
      <c r="A43" s="166">
        <f t="shared" si="12"/>
        <v>9</v>
      </c>
      <c r="B43" s="79">
        <f>+'Ark1'!C1252</f>
        <v>2023</v>
      </c>
      <c r="C43" s="79">
        <f>+'Ark1'!J1252</f>
        <v>143</v>
      </c>
      <c r="D43" s="80" t="str">
        <f>VLOOKUP(C43,RNR!$A$1:$B$25,2)</f>
        <v>Nordfjord</v>
      </c>
      <c r="E43" s="79">
        <f>+IF(G43=0,"",'Ark1'!Q1252)</f>
        <v>71</v>
      </c>
      <c r="F43" s="79"/>
      <c r="G43" s="82">
        <f>+'Ark1'!R1252</f>
        <v>105</v>
      </c>
      <c r="H43" s="79"/>
      <c r="I43" s="184">
        <f>+IF(G43=0,"",'Ark1'!AG1252)</f>
        <v>2.1371870547526965</v>
      </c>
      <c r="J43" s="162"/>
      <c r="K43" s="184">
        <f>+'Ark1'!AH1252</f>
        <v>2.2453966641875422</v>
      </c>
      <c r="L43" s="97"/>
      <c r="M43" s="212">
        <f>+'Ark1'!AI1252</f>
        <v>0</v>
      </c>
      <c r="N43" s="216"/>
      <c r="O43" s="81">
        <f>+'Ark1'!S1252</f>
        <v>8.5904761904761902</v>
      </c>
      <c r="P43" s="79"/>
      <c r="Q43" s="120"/>
      <c r="R43" s="310" t="str">
        <f>+IF(M43=0,"",'Ark1'!AJ1252)</f>
        <v/>
      </c>
      <c r="S43" s="45"/>
      <c r="T43" s="310" t="str">
        <f>+IF(M43=0,"",'Ark1'!AK1252)</f>
        <v/>
      </c>
      <c r="U43" s="120"/>
      <c r="V43" s="81">
        <f>+'Ark1'!T1252</f>
        <v>7.161904761904764</v>
      </c>
      <c r="W43" s="79"/>
      <c r="X43" s="162">
        <f>+'Ark1'!U1252</f>
        <v>44.432095238095265</v>
      </c>
      <c r="Y43" s="162"/>
      <c r="Z43" s="71"/>
      <c r="AA43" s="82">
        <f>+IF(G43=0,"",'Ark1'!W1252)</f>
        <v>19.047619047619055</v>
      </c>
      <c r="AB43" s="73"/>
      <c r="AC43" s="82">
        <f>+IF(G43=0,"",'Ark1'!X1252)</f>
        <v>100</v>
      </c>
      <c r="AD43" s="82">
        <f>+IF(G43=0,"",'Ark1'!Y1252)</f>
        <v>98.095238095238116</v>
      </c>
      <c r="AE43" s="82">
        <f>+IF(G43=0,"",'Ark1'!Z1252)</f>
        <v>80.952380952380949</v>
      </c>
      <c r="AF43" s="73"/>
      <c r="AG43" s="162">
        <f>+IF(G43=0,"",'Ark1'!AA1252)</f>
        <v>10.809762227704185</v>
      </c>
      <c r="AH43" s="81">
        <f>+IF(G43=0,"",'Ark1'!AB1252)</f>
        <v>2.2112062560005499</v>
      </c>
      <c r="AI43" s="81">
        <f>+IF(G43=0,"",'Ark1'!AC1252)</f>
        <v>2.1957700006356764</v>
      </c>
      <c r="AJ43" s="51"/>
      <c r="AK43" s="81">
        <f t="shared" si="10"/>
        <v>5.1722505543237283</v>
      </c>
      <c r="AL43" s="82">
        <f t="shared" si="11"/>
        <v>1.4788732394366197</v>
      </c>
      <c r="AM43" s="45"/>
      <c r="AN43" s="4"/>
      <c r="AO43" s="57"/>
      <c r="AP43" s="57"/>
      <c r="AQ43" s="1"/>
      <c r="AR43" s="18"/>
    </row>
    <row r="44" spans="1:47" ht="15.6">
      <c r="A44" s="166">
        <f t="shared" si="12"/>
        <v>10</v>
      </c>
      <c r="B44" s="79">
        <f>+'Ark1'!C1253</f>
        <v>2023</v>
      </c>
      <c r="C44" s="79">
        <f>+'Ark1'!J1253</f>
        <v>147</v>
      </c>
      <c r="D44" s="80" t="str">
        <f>VLOOKUP(C44,RNR!$A$1:$B$25,2)</f>
        <v>Midt-Norge</v>
      </c>
      <c r="E44" s="79">
        <f>+IF(G44=0,"",'Ark1'!Q1253)</f>
        <v>34</v>
      </c>
      <c r="F44" s="79"/>
      <c r="G44" s="82">
        <f>+'Ark1'!R1253</f>
        <v>46</v>
      </c>
      <c r="H44" s="79"/>
      <c r="I44" s="184">
        <f>+IF(G44=0,"",'Ark1'!AG1253)</f>
        <v>0.93629147160594373</v>
      </c>
      <c r="J44" s="162"/>
      <c r="K44" s="184">
        <f>+'Ark1'!AH1253</f>
        <v>0.84341287278870625</v>
      </c>
      <c r="L44" s="97"/>
      <c r="M44" s="212">
        <f>+'Ark1'!AI1253</f>
        <v>0</v>
      </c>
      <c r="N44" s="216"/>
      <c r="O44" s="81">
        <f>+'Ark1'!S1253</f>
        <v>7.8260869565217392</v>
      </c>
      <c r="P44" s="79"/>
      <c r="Q44" s="120"/>
      <c r="R44" s="310" t="str">
        <f>+IF(M44=0,"",'Ark1'!AJ1253)</f>
        <v/>
      </c>
      <c r="S44" s="45"/>
      <c r="T44" s="310" t="str">
        <f>+IF(M44=0,"",'Ark1'!AK1253)</f>
        <v/>
      </c>
      <c r="U44" s="120"/>
      <c r="V44" s="81">
        <f>+'Ark1'!T1253</f>
        <v>7.304347826086957</v>
      </c>
      <c r="W44" s="79"/>
      <c r="X44" s="162">
        <f>+'Ark1'!U1253</f>
        <v>38.095652173913045</v>
      </c>
      <c r="Y44" s="162"/>
      <c r="Z44" s="71"/>
      <c r="AA44" s="82">
        <f>+IF(G44=0,"",'Ark1'!W1253)</f>
        <v>32.608695652173914</v>
      </c>
      <c r="AB44" s="73"/>
      <c r="AC44" s="82">
        <f>+IF(G44=0,"",'Ark1'!X1253)</f>
        <v>97.826086956521749</v>
      </c>
      <c r="AD44" s="82">
        <f>+IF(G44=0,"",'Ark1'!Y1253)</f>
        <v>82.608695652173907</v>
      </c>
      <c r="AE44" s="82">
        <f>+IF(G44=0,"",'Ark1'!Z1253)</f>
        <v>54.347826086956523</v>
      </c>
      <c r="AF44" s="73"/>
      <c r="AG44" s="162">
        <f>+IF(G44=0,"",'Ark1'!AA1253)</f>
        <v>13.370115223752148</v>
      </c>
      <c r="AH44" s="81">
        <f>+IF(G44=0,"",'Ark1'!AB1253)</f>
        <v>1.3879034521315108</v>
      </c>
      <c r="AI44" s="81">
        <f>+IF(G44=0,"",'Ark1'!AC1253)</f>
        <v>1.9767074646381424</v>
      </c>
      <c r="AJ44" s="51"/>
      <c r="AK44" s="81">
        <f t="shared" si="10"/>
        <v>4.8677777777777775</v>
      </c>
      <c r="AL44" s="82">
        <f t="shared" si="11"/>
        <v>1.3529411764705883</v>
      </c>
      <c r="AM44" s="45"/>
      <c r="AN44" s="4"/>
      <c r="AO44" s="57"/>
      <c r="AP44" s="57"/>
      <c r="AQ44" s="1"/>
      <c r="AR44" s="18"/>
    </row>
    <row r="45" spans="1:47" ht="15.6">
      <c r="A45" s="166">
        <f t="shared" si="12"/>
        <v>11</v>
      </c>
      <c r="B45" s="79">
        <f>+'Ark1'!C1254</f>
        <v>2023</v>
      </c>
      <c r="C45" s="79">
        <f>+'Ark1'!J1254</f>
        <v>155</v>
      </c>
      <c r="D45" s="80" t="str">
        <f>VLOOKUP(C45,RNR!$A$1:$B$25,2)</f>
        <v>Målselv</v>
      </c>
      <c r="E45" s="79">
        <f>+IF(G45=0,"",'Ark1'!Q1254)</f>
        <v>113</v>
      </c>
      <c r="F45" s="79"/>
      <c r="G45" s="82">
        <f>+'Ark1'!R1254</f>
        <v>179</v>
      </c>
      <c r="H45" s="79"/>
      <c r="I45" s="184">
        <f>+IF(G45=0,"",'Ark1'!AG1254)</f>
        <v>3.6433950742926928</v>
      </c>
      <c r="J45" s="162"/>
      <c r="K45" s="184">
        <f>+'Ark1'!AH1254</f>
        <v>3.709014473213244</v>
      </c>
      <c r="L45" s="97"/>
      <c r="M45" s="212">
        <f>+'Ark1'!AI1254</f>
        <v>0</v>
      </c>
      <c r="N45" s="216"/>
      <c r="O45" s="81">
        <f>+'Ark1'!S1254</f>
        <v>8.6927374301675986</v>
      </c>
      <c r="P45" s="79"/>
      <c r="Q45" s="120"/>
      <c r="R45" s="310" t="str">
        <f>+IF(M45=0,"",'Ark1'!AJ1254)</f>
        <v/>
      </c>
      <c r="S45" s="45"/>
      <c r="T45" s="310" t="str">
        <f>+IF(M45=0,"",'Ark1'!AK1254)</f>
        <v/>
      </c>
      <c r="U45" s="120"/>
      <c r="V45" s="81">
        <f>+'Ark1'!T1254</f>
        <v>6.9162011173184332</v>
      </c>
      <c r="W45" s="79"/>
      <c r="X45" s="162">
        <f>+'Ark1'!U1254</f>
        <v>43.052513966480475</v>
      </c>
      <c r="Y45" s="162"/>
      <c r="Z45" s="71"/>
      <c r="AA45" s="82">
        <f>+IF(G45=0,"",'Ark1'!W1254)</f>
        <v>20.670391061452506</v>
      </c>
      <c r="AB45" s="73"/>
      <c r="AC45" s="82">
        <f>+IF(G45=0,"",'Ark1'!X1254)</f>
        <v>100</v>
      </c>
      <c r="AD45" s="82">
        <f>+IF(G45=0,"",'Ark1'!Y1254)</f>
        <v>99.441340782122879</v>
      </c>
      <c r="AE45" s="82">
        <f>+IF(G45=0,"",'Ark1'!Z1254)</f>
        <v>75.418994413407802</v>
      </c>
      <c r="AF45" s="73"/>
      <c r="AG45" s="162">
        <f>+IF(G45=0,"",'Ark1'!AA1254)</f>
        <v>10.517382889387571</v>
      </c>
      <c r="AH45" s="81">
        <f>+IF(G45=0,"",'Ark1'!AB1254)</f>
        <v>1.9434757763008623</v>
      </c>
      <c r="AI45" s="81">
        <f>+IF(G45=0,"",'Ark1'!AC1254)</f>
        <v>2.0383789933291796</v>
      </c>
      <c r="AJ45" s="51"/>
      <c r="AK45" s="81">
        <f t="shared" si="10"/>
        <v>4.9526992287917766</v>
      </c>
      <c r="AL45" s="82">
        <f t="shared" si="11"/>
        <v>1.584070796460177</v>
      </c>
      <c r="AM45" s="45"/>
      <c r="AN45" s="4"/>
      <c r="AO45" s="57"/>
      <c r="AP45" s="57"/>
      <c r="AQ45" s="1"/>
      <c r="AR45" s="18"/>
    </row>
    <row r="46" spans="1:47" ht="15.6">
      <c r="A46" s="166">
        <f t="shared" si="12"/>
        <v>12</v>
      </c>
      <c r="B46" s="79">
        <f>+'Ark1'!C1255</f>
        <v>2023</v>
      </c>
      <c r="C46" s="79">
        <f>+'Ark1'!J1255</f>
        <v>160</v>
      </c>
      <c r="D46" s="80" t="str">
        <f>VLOOKUP(C46,RNR!$A$1:$B$25,2)</f>
        <v>Oslo</v>
      </c>
      <c r="E46" s="79">
        <f>+IF(G46=0,"",'Ark1'!Q1255)</f>
        <v>109</v>
      </c>
      <c r="F46" s="79"/>
      <c r="G46" s="82">
        <f>+'Ark1'!R1255</f>
        <v>176</v>
      </c>
      <c r="H46" s="79"/>
      <c r="I46" s="184">
        <f>+IF(G46=0,"",'Ark1'!AG1255)</f>
        <v>3.582332587014045</v>
      </c>
      <c r="J46" s="162"/>
      <c r="K46" s="184">
        <f>+'Ark1'!AH1255</f>
        <v>3.4835781632302294</v>
      </c>
      <c r="L46" s="97"/>
      <c r="M46" s="212">
        <f>+'Ark1'!AI1255</f>
        <v>150</v>
      </c>
      <c r="N46" s="216"/>
      <c r="O46" s="81">
        <f>+'Ark1'!S1255</f>
        <v>7.9318181818181808</v>
      </c>
      <c r="P46" s="79"/>
      <c r="Q46" s="120"/>
      <c r="R46" s="310">
        <f>+IF(M46=0,"",'Ark1'!AJ1255)</f>
        <v>117.89000000000001</v>
      </c>
      <c r="S46" s="45"/>
      <c r="T46" s="310">
        <f>+IF(M46=0,"",'Ark1'!AK1255)</f>
        <v>24.880780542184681</v>
      </c>
      <c r="U46" s="120"/>
      <c r="V46" s="81">
        <f>+'Ark1'!T1255</f>
        <v>7.625</v>
      </c>
      <c r="W46" s="79"/>
      <c r="X46" s="162">
        <f>+'Ark1'!U1255</f>
        <v>41.124999999999964</v>
      </c>
      <c r="Y46" s="162"/>
      <c r="Z46" s="71"/>
      <c r="AA46" s="82">
        <f>+IF(G46=0,"",'Ark1'!W1255)</f>
        <v>30.681818181818183</v>
      </c>
      <c r="AB46" s="73"/>
      <c r="AC46" s="82">
        <f>+IF(G46=0,"",'Ark1'!X1255)</f>
        <v>100</v>
      </c>
      <c r="AD46" s="82">
        <f>+IF(G46=0,"",'Ark1'!Y1255)</f>
        <v>94.886363636363654</v>
      </c>
      <c r="AE46" s="82">
        <f>+IF(G46=0,"",'Ark1'!Z1255)</f>
        <v>68.75</v>
      </c>
      <c r="AF46" s="73"/>
      <c r="AG46" s="162">
        <f>+IF(G46=0,"",'Ark1'!AA1255)</f>
        <v>11.160113126666872</v>
      </c>
      <c r="AH46" s="81">
        <f>+IF(G46=0,"",'Ark1'!AB1255)</f>
        <v>1.7502951344991045</v>
      </c>
      <c r="AI46" s="81">
        <f>+IF(G46=0,"",'Ark1'!AC1255)</f>
        <v>1.9058075119820657</v>
      </c>
      <c r="AJ46" s="51"/>
      <c r="AK46" s="81">
        <f t="shared" si="10"/>
        <v>5.1848137535816585</v>
      </c>
      <c r="AL46" s="82">
        <f t="shared" si="11"/>
        <v>1.6146788990825689</v>
      </c>
      <c r="AM46" s="45"/>
      <c r="AN46" s="4"/>
      <c r="AO46" s="57"/>
      <c r="AP46" s="57"/>
      <c r="AQ46" s="1"/>
      <c r="AR46" s="18"/>
    </row>
    <row r="47" spans="1:47" ht="15.6">
      <c r="A47" s="166">
        <f t="shared" si="12"/>
        <v>13</v>
      </c>
      <c r="B47" s="79">
        <f>+'Ark1'!C1256</f>
        <v>2023</v>
      </c>
      <c r="C47" s="79">
        <f>+'Ark1'!J1256</f>
        <v>171</v>
      </c>
      <c r="D47" s="80" t="str">
        <f>VLOOKUP(C47,RNR!$A$1:$B$25,2)</f>
        <v>Prima</v>
      </c>
      <c r="E47" s="79">
        <f>+IF(G47=0,"",'Ark1'!Q1256)</f>
        <v>46</v>
      </c>
      <c r="F47" s="79"/>
      <c r="G47" s="82">
        <f>+'Ark1'!R1256</f>
        <v>62</v>
      </c>
      <c r="H47" s="79"/>
      <c r="I47" s="184">
        <f>+IF(G47=0,"",'Ark1'!AG1256)</f>
        <v>1.2619580704254023</v>
      </c>
      <c r="J47" s="162"/>
      <c r="K47" s="184">
        <f>+'Ark1'!AH1256</f>
        <v>1.4457475054610784</v>
      </c>
      <c r="L47" s="97"/>
      <c r="M47" s="212">
        <f>+'Ark1'!AI1256</f>
        <v>0</v>
      </c>
      <c r="N47" s="216"/>
      <c r="O47" s="81">
        <f>+'Ark1'!S1256</f>
        <v>8.7741935483870979</v>
      </c>
      <c r="P47" s="79"/>
      <c r="Q47" s="120"/>
      <c r="R47" s="310" t="str">
        <f>+IF(M47=0,"",'Ark1'!AJ1256)</f>
        <v/>
      </c>
      <c r="S47" s="45"/>
      <c r="T47" s="310" t="str">
        <f>+IF(M47=0,"",'Ark1'!AK1256)</f>
        <v/>
      </c>
      <c r="U47" s="120"/>
      <c r="V47" s="81">
        <f>+'Ark1'!T1256</f>
        <v>7.5322580645161281</v>
      </c>
      <c r="W47" s="79"/>
      <c r="X47" s="162">
        <f>+'Ark1'!U1256</f>
        <v>48.449999999999989</v>
      </c>
      <c r="Y47" s="162"/>
      <c r="Z47" s="71"/>
      <c r="AA47" s="82">
        <f>+IF(G47=0,"",'Ark1'!W1256)</f>
        <v>29.032258064516121</v>
      </c>
      <c r="AB47" s="73"/>
      <c r="AC47" s="82">
        <f>+IF(G47=0,"",'Ark1'!X1256)</f>
        <v>100</v>
      </c>
      <c r="AD47" s="82">
        <f>+IF(G47=0,"",'Ark1'!Y1256)</f>
        <v>100</v>
      </c>
      <c r="AE47" s="82">
        <f>+IF(G47=0,"",'Ark1'!Z1256)</f>
        <v>91.935483870967758</v>
      </c>
      <c r="AF47" s="73"/>
      <c r="AG47" s="162">
        <f>+IF(G47=0,"",'Ark1'!AA1256)</f>
        <v>10.05144428716919</v>
      </c>
      <c r="AH47" s="81">
        <f>+IF(G47=0,"",'Ark1'!AB1256)</f>
        <v>1.4526877740900273</v>
      </c>
      <c r="AI47" s="81">
        <f>+IF(G47=0,"",'Ark1'!AC1256)</f>
        <v>1.829134661751852</v>
      </c>
      <c r="AJ47" s="51"/>
      <c r="AK47" s="81">
        <f t="shared" si="10"/>
        <v>5.5218749999999979</v>
      </c>
      <c r="AL47" s="82">
        <f t="shared" si="11"/>
        <v>1.3478260869565217</v>
      </c>
      <c r="AM47" s="45"/>
      <c r="AN47" s="4"/>
      <c r="AO47" s="57"/>
      <c r="AP47" s="57"/>
      <c r="AQ47" s="1"/>
      <c r="AR47" s="18"/>
    </row>
    <row r="48" spans="1:47" ht="15.6">
      <c r="A48" s="166">
        <f t="shared" si="12"/>
        <v>14</v>
      </c>
      <c r="B48" s="79">
        <f>+'Ark1'!C1257</f>
        <v>2023</v>
      </c>
      <c r="C48" s="79">
        <f>+'Ark1'!J1257</f>
        <v>175</v>
      </c>
      <c r="D48" s="80" t="str">
        <f>VLOOKUP(C48,RNR!$A$1:$B$25,2)</f>
        <v>Ole Ringdal</v>
      </c>
      <c r="E48" s="79">
        <f>+IF(G48=0,"",'Ark1'!Q1257)</f>
        <v>69</v>
      </c>
      <c r="F48" s="79"/>
      <c r="G48" s="82">
        <f>+'Ark1'!R1257</f>
        <v>101</v>
      </c>
      <c r="H48" s="79"/>
      <c r="I48" s="184">
        <f>+IF(G48=0,"",'Ark1'!AG1257)</f>
        <v>2.055770405047832</v>
      </c>
      <c r="J48" s="162"/>
      <c r="K48" s="184">
        <f>+'Ark1'!AH1257</f>
        <v>1.9118288944182715</v>
      </c>
      <c r="L48" s="97"/>
      <c r="M48" s="212">
        <f>+'Ark1'!AI1257</f>
        <v>0</v>
      </c>
      <c r="N48" s="216"/>
      <c r="O48" s="81">
        <f>+'Ark1'!S1257</f>
        <v>7.4554455445544559</v>
      </c>
      <c r="P48" s="79"/>
      <c r="Q48" s="120"/>
      <c r="R48" s="310" t="str">
        <f>+IF(M48=0,"",'Ark1'!AJ1257)</f>
        <v/>
      </c>
      <c r="S48" s="45"/>
      <c r="T48" s="310" t="str">
        <f>+IF(M48=0,"",'Ark1'!AK1257)</f>
        <v/>
      </c>
      <c r="U48" s="120"/>
      <c r="V48" s="81">
        <f>+'Ark1'!T1257</f>
        <v>7.3861386138613856</v>
      </c>
      <c r="W48" s="79"/>
      <c r="X48" s="162">
        <f>+'Ark1'!U1257</f>
        <v>39.329702970297021</v>
      </c>
      <c r="Y48" s="162"/>
      <c r="Z48" s="71"/>
      <c r="AA48" s="82">
        <f>+IF(G48=0,"",'Ark1'!W1257)</f>
        <v>24.752475247524753</v>
      </c>
      <c r="AB48" s="73"/>
      <c r="AC48" s="82">
        <f>+IF(G48=0,"",'Ark1'!X1257)</f>
        <v>99.009900990099013</v>
      </c>
      <c r="AD48" s="82">
        <f>+IF(G48=0,"",'Ark1'!Y1257)</f>
        <v>87.128712871287121</v>
      </c>
      <c r="AE48" s="82">
        <f>+IF(G48=0,"",'Ark1'!Z1257)</f>
        <v>58.415841584158414</v>
      </c>
      <c r="AF48" s="73"/>
      <c r="AG48" s="162">
        <f>+IF(G48=0,"",'Ark1'!AA1257)</f>
        <v>13.236789001872404</v>
      </c>
      <c r="AH48" s="81">
        <f>+IF(G48=0,"",'Ark1'!AB1257)</f>
        <v>2.4757227266622222</v>
      </c>
      <c r="AI48" s="81">
        <f>+IF(G48=0,"",'Ark1'!AC1257)</f>
        <v>1.9241575089893377</v>
      </c>
      <c r="AJ48" s="51"/>
      <c r="AK48" s="81">
        <f t="shared" si="10"/>
        <v>5.2752988047808751</v>
      </c>
      <c r="AL48" s="82">
        <f t="shared" si="11"/>
        <v>1.463768115942029</v>
      </c>
      <c r="AM48" s="45"/>
      <c r="AN48" s="4"/>
      <c r="AO48" s="57"/>
      <c r="AP48" s="57"/>
      <c r="AQ48" s="1"/>
      <c r="AR48" s="18"/>
    </row>
    <row r="49" spans="1:44" ht="15.6">
      <c r="A49" s="166">
        <f t="shared" si="12"/>
        <v>15</v>
      </c>
      <c r="B49" s="79">
        <f>+'Ark1'!C1258</f>
        <v>2023</v>
      </c>
      <c r="C49" s="79">
        <f>+'Ark1'!J1258</f>
        <v>177</v>
      </c>
      <c r="D49" s="80" t="str">
        <f>VLOOKUP(C49,RNR!$A$1:$B$25,2)</f>
        <v>Slakthuset</v>
      </c>
      <c r="E49" s="79">
        <f>+IF(G49=0,"",'Ark1'!Q1258)</f>
        <v>77</v>
      </c>
      <c r="F49" s="79"/>
      <c r="G49" s="82">
        <f>+'Ark1'!R1258</f>
        <v>146</v>
      </c>
      <c r="H49" s="79"/>
      <c r="I49" s="184">
        <f>+IF(G49=0,"",'Ark1'!AG1258)</f>
        <v>2.9717077142275592</v>
      </c>
      <c r="J49" s="162"/>
      <c r="K49" s="184">
        <f>+'Ark1'!AH1258</f>
        <v>2.6631709599914579</v>
      </c>
      <c r="L49" s="97"/>
      <c r="M49" s="212">
        <f>+'Ark1'!AI1258</f>
        <v>146</v>
      </c>
      <c r="N49" s="216"/>
      <c r="O49" s="81">
        <f>+'Ark1'!S1258</f>
        <v>7.4041095890410942</v>
      </c>
      <c r="P49" s="79"/>
      <c r="Q49" s="120"/>
      <c r="R49" s="310">
        <f>+IF(M49=0,"",'Ark1'!AJ1258)</f>
        <v>115.16712328767127</v>
      </c>
      <c r="S49" s="45"/>
      <c r="T49" s="310">
        <f>+IF(M49=0,"",'Ark1'!AK1258)</f>
        <v>23.708797091638402</v>
      </c>
      <c r="U49" s="120"/>
      <c r="V49" s="81">
        <f>+'Ark1'!T1258</f>
        <v>6.595890410958904</v>
      </c>
      <c r="W49" s="79"/>
      <c r="X49" s="162">
        <f>+'Ark1'!U1258</f>
        <v>37.900000000000006</v>
      </c>
      <c r="Y49" s="162"/>
      <c r="Z49" s="71"/>
      <c r="AA49" s="82">
        <f>+IF(G49=0,"",'Ark1'!W1258)</f>
        <v>9.5890410958904102</v>
      </c>
      <c r="AB49" s="73"/>
      <c r="AC49" s="82">
        <f>+IF(G49=0,"",'Ark1'!X1258)</f>
        <v>93.150684931506845</v>
      </c>
      <c r="AD49" s="82">
        <f>+IF(G49=0,"",'Ark1'!Y1258)</f>
        <v>79.452054794520564</v>
      </c>
      <c r="AE49" s="82">
        <f>+IF(G49=0,"",'Ark1'!Z1258)</f>
        <v>60.273972602739732</v>
      </c>
      <c r="AF49" s="73"/>
      <c r="AG49" s="162">
        <f>+IF(G49=0,"",'Ark1'!AA1258)</f>
        <v>14.163526377708838</v>
      </c>
      <c r="AH49" s="81">
        <f>+IF(G49=0,"",'Ark1'!AB1258)</f>
        <v>1.8002236053018903</v>
      </c>
      <c r="AI49" s="81">
        <f>+IF(G49=0,"",'Ark1'!AC1258)</f>
        <v>1.7656492737384912</v>
      </c>
      <c r="AJ49" s="51"/>
      <c r="AK49" s="81">
        <f t="shared" si="10"/>
        <v>5.1187789084181334</v>
      </c>
      <c r="AL49" s="82">
        <f t="shared" si="11"/>
        <v>1.8961038961038961</v>
      </c>
      <c r="AM49" s="45"/>
      <c r="AN49" s="4"/>
      <c r="AO49" s="57"/>
      <c r="AP49" s="57"/>
      <c r="AQ49" s="1"/>
      <c r="AR49" s="18"/>
    </row>
    <row r="50" spans="1:44" ht="15.6">
      <c r="A50" s="166">
        <f t="shared" si="12"/>
        <v>16</v>
      </c>
      <c r="B50" s="79">
        <f>+'Ark1'!C1259</f>
        <v>2023</v>
      </c>
      <c r="C50" s="79">
        <f>+'Ark1'!J1259</f>
        <v>178</v>
      </c>
      <c r="D50" s="80" t="str">
        <f>VLOOKUP(C50,RNR!$A$1:$B$25,2)</f>
        <v>Røros</v>
      </c>
      <c r="E50" s="79">
        <f>+IF(G50=0,"",'Ark1'!Q1259)</f>
        <v>34</v>
      </c>
      <c r="F50" s="79"/>
      <c r="G50" s="82">
        <f>+'Ark1'!R1259</f>
        <v>49</v>
      </c>
      <c r="H50" s="79"/>
      <c r="I50" s="184">
        <f>+IF(G50=0,"",'Ark1'!AG1259)</f>
        <v>0.99735395888459166</v>
      </c>
      <c r="J50" s="162"/>
      <c r="K50" s="184">
        <f>+'Ark1'!AH1259</f>
        <v>0.95271386765877908</v>
      </c>
      <c r="L50" s="97"/>
      <c r="M50" s="212">
        <f>+'Ark1'!AI1259</f>
        <v>0</v>
      </c>
      <c r="N50" s="216"/>
      <c r="O50" s="81">
        <f>+'Ark1'!S1259</f>
        <v>7.448979591836733</v>
      </c>
      <c r="P50" s="79"/>
      <c r="Q50" s="120"/>
      <c r="R50" s="310" t="str">
        <f>+IF(M50=0,"",'Ark1'!AJ1259)</f>
        <v/>
      </c>
      <c r="S50" s="45"/>
      <c r="T50" s="310" t="str">
        <f>+IF(M50=0,"",'Ark1'!AK1259)</f>
        <v/>
      </c>
      <c r="U50" s="120"/>
      <c r="V50" s="81">
        <f>+'Ark1'!T1259</f>
        <v>7.0408163265306127</v>
      </c>
      <c r="W50" s="79"/>
      <c r="X50" s="162">
        <f>+'Ark1'!U1259</f>
        <v>40.397959183673471</v>
      </c>
      <c r="Y50" s="162"/>
      <c r="Z50" s="71"/>
      <c r="AA50" s="82">
        <f>+IF(G50=0,"",'Ark1'!W1259)</f>
        <v>22.448979591836725</v>
      </c>
      <c r="AB50" s="73"/>
      <c r="AC50" s="82">
        <f>+IF(G50=0,"",'Ark1'!X1259)</f>
        <v>100</v>
      </c>
      <c r="AD50" s="82">
        <f>+IF(G50=0,"",'Ark1'!Y1259)</f>
        <v>93.877551020408163</v>
      </c>
      <c r="AE50" s="82">
        <f>+IF(G50=0,"",'Ark1'!Z1259)</f>
        <v>65.306122448979593</v>
      </c>
      <c r="AF50" s="73"/>
      <c r="AG50" s="162">
        <f>+IF(G50=0,"",'Ark1'!AA1259)</f>
        <v>10.031674119058472</v>
      </c>
      <c r="AH50" s="81">
        <f>+IF(G50=0,"",'Ark1'!AB1259)</f>
        <v>1.6667360807424827</v>
      </c>
      <c r="AI50" s="81">
        <f>+IF(G50=0,"",'Ark1'!AC1259)</f>
        <v>1.9478840814677596</v>
      </c>
      <c r="AJ50" s="51"/>
      <c r="AK50" s="81">
        <f t="shared" si="10"/>
        <v>5.4232876712328784</v>
      </c>
      <c r="AL50" s="82">
        <f t="shared" si="11"/>
        <v>1.4411764705882353</v>
      </c>
      <c r="AM50" s="45"/>
      <c r="AN50" s="13"/>
      <c r="AO50" s="57"/>
      <c r="AP50" s="57"/>
      <c r="AQ50" s="1"/>
      <c r="AR50" s="18"/>
    </row>
    <row r="51" spans="1:44" ht="15.6">
      <c r="A51" s="166">
        <f t="shared" si="12"/>
        <v>17</v>
      </c>
      <c r="B51" s="79">
        <f>+'Ark1'!C1260</f>
        <v>2023</v>
      </c>
      <c r="C51" s="79">
        <f>+'Ark1'!J1260</f>
        <v>181</v>
      </c>
      <c r="D51" s="80" t="str">
        <f>VLOOKUP(C51,RNR!$A$1:$B$25,2)</f>
        <v>Horns</v>
      </c>
      <c r="E51" s="79">
        <f>+IF(G51=0,"",'Ark1'!Q1260)</f>
        <v>98</v>
      </c>
      <c r="F51" s="79"/>
      <c r="G51" s="82">
        <f>+'Ark1'!R1260</f>
        <v>185</v>
      </c>
      <c r="H51" s="79"/>
      <c r="I51" s="184">
        <f>+IF(G51=0,"",'Ark1'!AG1260)</f>
        <v>3.7655200488499889</v>
      </c>
      <c r="J51" s="162"/>
      <c r="K51" s="184">
        <f>+'Ark1'!AH1260</f>
        <v>3.2460614702827146</v>
      </c>
      <c r="L51" s="97"/>
      <c r="M51" s="212">
        <f>+'Ark1'!AI1260</f>
        <v>0</v>
      </c>
      <c r="N51" s="216"/>
      <c r="O51" s="81">
        <f>+'Ark1'!S1260</f>
        <v>7.7027027027027053</v>
      </c>
      <c r="P51" s="79"/>
      <c r="Q51" s="120"/>
      <c r="R51" s="310" t="str">
        <f>+IF(M51=0,"",'Ark1'!AJ1260)</f>
        <v/>
      </c>
      <c r="S51" s="45"/>
      <c r="T51" s="310" t="str">
        <f>+IF(M51=0,"",'Ark1'!AK1260)</f>
        <v/>
      </c>
      <c r="U51" s="120"/>
      <c r="V51" s="81">
        <f>+'Ark1'!T1260</f>
        <v>6.4</v>
      </c>
      <c r="W51" s="79"/>
      <c r="X51" s="162">
        <f>+'Ark1'!U1260</f>
        <v>36.456756756756747</v>
      </c>
      <c r="Y51" s="162"/>
      <c r="Z51" s="71"/>
      <c r="AA51" s="82">
        <f>+IF(G51=0,"",'Ark1'!W1260)</f>
        <v>2.7027027027027031</v>
      </c>
      <c r="AB51" s="73"/>
      <c r="AC51" s="82">
        <f>+IF(G51=0,"",'Ark1'!X1260)</f>
        <v>96.216216216216182</v>
      </c>
      <c r="AD51" s="82">
        <f>+IF(G51=0,"",'Ark1'!Y1260)</f>
        <v>85.945945945945951</v>
      </c>
      <c r="AE51" s="82">
        <f>+IF(G51=0,"",'Ark1'!Z1260)</f>
        <v>49.72972972972974</v>
      </c>
      <c r="AF51" s="73"/>
      <c r="AG51" s="162">
        <f>+IF(G51=0,"",'Ark1'!AA1260)</f>
        <v>12.113350699003577</v>
      </c>
      <c r="AH51" s="81">
        <f>+IF(G51=0,"",'Ark1'!AB1260)</f>
        <v>1.703174537799609</v>
      </c>
      <c r="AI51" s="81">
        <f>+IF(G51=0,"",'Ark1'!AC1260)</f>
        <v>1.3644125555057076</v>
      </c>
      <c r="AJ51" s="51"/>
      <c r="AK51" s="81">
        <f t="shared" si="10"/>
        <v>4.7329824561403475</v>
      </c>
      <c r="AL51" s="82">
        <f t="shared" si="11"/>
        <v>1.8877551020408163</v>
      </c>
      <c r="AM51" s="45"/>
      <c r="AN51" s="5"/>
      <c r="AO51" s="57"/>
      <c r="AP51" s="57"/>
      <c r="AQ51" s="1"/>
    </row>
    <row r="52" spans="1:44" ht="15.6">
      <c r="A52" s="166">
        <f t="shared" si="12"/>
        <v>18</v>
      </c>
      <c r="B52" s="79">
        <f>+'Ark1'!C1261</f>
        <v>2023</v>
      </c>
      <c r="C52" s="79">
        <f>+'Ark1'!J1261</f>
        <v>262</v>
      </c>
      <c r="D52" s="80" t="str">
        <f>VLOOKUP(C52,RNR!$A$1:$B$25,2)</f>
        <v>Strilalam</v>
      </c>
      <c r="E52" s="79" t="str">
        <f>+IF(G52=0,"",'Ark1'!Q1261)</f>
        <v/>
      </c>
      <c r="F52" s="79"/>
      <c r="G52" s="82">
        <f>+'Ark1'!R1261</f>
        <v>0</v>
      </c>
      <c r="H52" s="79"/>
      <c r="I52" s="184" t="str">
        <f>+IF(G52=0,"",'Ark1'!AG1261)</f>
        <v/>
      </c>
      <c r="J52" s="162"/>
      <c r="K52" s="184">
        <f>+'Ark1'!AH1261</f>
        <v>0</v>
      </c>
      <c r="L52" s="97"/>
      <c r="M52" s="212">
        <f>+'Ark1'!AI1261</f>
        <v>0</v>
      </c>
      <c r="N52" s="216"/>
      <c r="O52" s="81">
        <f>+'Ark1'!S1261</f>
        <v>0</v>
      </c>
      <c r="P52" s="79"/>
      <c r="Q52" s="120"/>
      <c r="R52" s="310" t="str">
        <f>+IF(M52=0,"",'Ark1'!AJ1261)</f>
        <v/>
      </c>
      <c r="S52" s="45"/>
      <c r="T52" s="310" t="str">
        <f>+IF(M52=0,"",'Ark1'!AK1261)</f>
        <v/>
      </c>
      <c r="U52" s="120"/>
      <c r="V52" s="81">
        <f>+'Ark1'!T1261</f>
        <v>0</v>
      </c>
      <c r="W52" s="79"/>
      <c r="X52" s="162">
        <f>+'Ark1'!U1261</f>
        <v>0</v>
      </c>
      <c r="Y52" s="162"/>
      <c r="Z52" s="71"/>
      <c r="AA52" s="82" t="str">
        <f>+IF(G52=0,"",'Ark1'!W1261)</f>
        <v/>
      </c>
      <c r="AB52" s="73"/>
      <c r="AC52" s="82" t="str">
        <f>+IF(G52=0,"",'Ark1'!X1261)</f>
        <v/>
      </c>
      <c r="AD52" s="82" t="str">
        <f>+IF(G52=0,"",'Ark1'!Y1261)</f>
        <v/>
      </c>
      <c r="AE52" s="82" t="str">
        <f>+IF(G52=0,"",'Ark1'!Z1261)</f>
        <v/>
      </c>
      <c r="AF52" s="73"/>
      <c r="AG52" s="162" t="str">
        <f>+IF(G52=0,"",'Ark1'!AA1261)</f>
        <v/>
      </c>
      <c r="AH52" s="81" t="str">
        <f>+IF(G52=0,"",'Ark1'!AB1261)</f>
        <v/>
      </c>
      <c r="AI52" s="81" t="str">
        <f>+IF(G52=0,"",'Ark1'!AC1261)</f>
        <v/>
      </c>
      <c r="AJ52" s="51"/>
      <c r="AK52" s="81" t="str">
        <f t="shared" si="10"/>
        <v/>
      </c>
      <c r="AL52" s="82" t="str">
        <f t="shared" si="11"/>
        <v/>
      </c>
      <c r="AM52" s="45"/>
      <c r="AN52" s="13"/>
      <c r="AO52" s="57"/>
      <c r="AP52" s="57"/>
      <c r="AQ52" s="1"/>
      <c r="AR52" s="18"/>
    </row>
    <row r="53" spans="1:44" ht="15.6">
      <c r="A53" s="166">
        <f t="shared" si="12"/>
        <v>19</v>
      </c>
      <c r="B53" s="79">
        <f>+'Ark1'!C1262</f>
        <v>2023</v>
      </c>
      <c r="C53" s="79">
        <f>+'Ark1'!J1262</f>
        <v>267</v>
      </c>
      <c r="D53" s="80" t="str">
        <f>VLOOKUP(C53,RNR!$A$1:$B$25,2)</f>
        <v>Dalpro</v>
      </c>
      <c r="E53" s="79">
        <f>+IF(G53=0,"",'Ark1'!Q1262)</f>
        <v>7</v>
      </c>
      <c r="F53" s="79"/>
      <c r="G53" s="82">
        <f>+'Ark1'!R1262</f>
        <v>31</v>
      </c>
      <c r="H53" s="79"/>
      <c r="I53" s="184">
        <f>+IF(G53=0,"",'Ark1'!AG1262)</f>
        <v>0.63097903521270116</v>
      </c>
      <c r="J53" s="162"/>
      <c r="K53" s="184">
        <f>+'Ark1'!AH1262</f>
        <v>0.35721355522927306</v>
      </c>
      <c r="L53" s="97"/>
      <c r="M53" s="212">
        <f>+'Ark1'!AI1262</f>
        <v>0</v>
      </c>
      <c r="N53" s="216"/>
      <c r="O53" s="81">
        <f>+'Ark1'!S1262</f>
        <v>6.2258064516129021</v>
      </c>
      <c r="P53" s="79"/>
      <c r="Q53" s="120"/>
      <c r="R53" s="310" t="str">
        <f>+IF(M53=0,"",'Ark1'!AJ1262)</f>
        <v/>
      </c>
      <c r="S53" s="45"/>
      <c r="T53" s="310" t="str">
        <f>+IF(M53=0,"",'Ark1'!AK1262)</f>
        <v/>
      </c>
      <c r="U53" s="120"/>
      <c r="V53" s="81">
        <f>+'Ark1'!T1262</f>
        <v>6.32258064516129</v>
      </c>
      <c r="W53" s="79"/>
      <c r="X53" s="162">
        <f>+'Ark1'!U1262</f>
        <v>23.941935483870967</v>
      </c>
      <c r="Y53" s="162"/>
      <c r="Z53" s="71"/>
      <c r="AA53" s="82">
        <f>+IF(G53=0,"",'Ark1'!W1262)</f>
        <v>0</v>
      </c>
      <c r="AB53" s="73"/>
      <c r="AC53" s="82">
        <f>+IF(G53=0,"",'Ark1'!X1262)</f>
        <v>96.774193548387117</v>
      </c>
      <c r="AD53" s="82">
        <f>+IF(G53=0,"",'Ark1'!Y1262)</f>
        <v>58.064516129032242</v>
      </c>
      <c r="AE53" s="82">
        <f>+IF(G53=0,"",'Ark1'!Z1262)</f>
        <v>3.2258064516129026</v>
      </c>
      <c r="AF53" s="73"/>
      <c r="AG53" s="162">
        <f>+IF(G53=0,"",'Ark1'!AA1262)</f>
        <v>5.3826947438541506</v>
      </c>
      <c r="AH53" s="81">
        <f>+IF(G53=0,"",'Ark1'!AB1262)</f>
        <v>1.4964404522249299</v>
      </c>
      <c r="AI53" s="81">
        <f>+IF(G53=0,"",'Ark1'!AC1262)</f>
        <v>1.4455068711231021</v>
      </c>
      <c r="AJ53" s="51"/>
      <c r="AK53" s="81">
        <f t="shared" si="10"/>
        <v>3.8455958549222804</v>
      </c>
      <c r="AL53" s="82">
        <f t="shared" si="11"/>
        <v>4.4285714285714288</v>
      </c>
      <c r="AM53" s="45"/>
      <c r="AN53" s="13"/>
      <c r="AO53" s="57"/>
      <c r="AP53" s="57"/>
      <c r="AQ53" s="1"/>
    </row>
    <row r="54" spans="1:44" ht="15.6">
      <c r="A54" s="166">
        <f t="shared" si="12"/>
        <v>20</v>
      </c>
      <c r="B54" s="79">
        <f>+'Ark1'!C1263</f>
        <v>2023</v>
      </c>
      <c r="C54" s="79">
        <f>+'Ark1'!J1263</f>
        <v>309</v>
      </c>
      <c r="D54" s="80" t="str">
        <f>VLOOKUP(C54,RNR!$A$1:$B$25,2)</f>
        <v>Malvik</v>
      </c>
      <c r="E54" s="79">
        <f>+IF(G54=0,"",'Ark1'!Q1263)</f>
        <v>250</v>
      </c>
      <c r="F54" s="79"/>
      <c r="G54" s="82">
        <f>+'Ark1'!R1263</f>
        <v>398</v>
      </c>
      <c r="H54" s="79"/>
      <c r="I54" s="184">
        <f>+IF(G54=0,"",'Ark1'!AG1263)</f>
        <v>8.1009566456340316</v>
      </c>
      <c r="J54" s="162"/>
      <c r="K54" s="184">
        <f>+'Ark1'!AH1263</f>
        <v>7.8917147198792668</v>
      </c>
      <c r="L54" s="97"/>
      <c r="M54" s="212">
        <f>+'Ark1'!AI1263</f>
        <v>0</v>
      </c>
      <c r="N54" s="216"/>
      <c r="O54" s="81">
        <f>+'Ark1'!S1263</f>
        <v>7.756281407035174</v>
      </c>
      <c r="P54" s="79"/>
      <c r="Q54" s="120"/>
      <c r="R54" s="310" t="str">
        <f>+IF(M54=0,"",'Ark1'!AJ1263)</f>
        <v/>
      </c>
      <c r="S54" s="45"/>
      <c r="T54" s="310" t="str">
        <f>+IF(M54=0,"",'Ark1'!AK1263)</f>
        <v/>
      </c>
      <c r="U54" s="120"/>
      <c r="V54" s="81">
        <f>+'Ark1'!T1263</f>
        <v>7.2462311557788972</v>
      </c>
      <c r="W54" s="79"/>
      <c r="X54" s="162">
        <f>+'Ark1'!U1263</f>
        <v>41.198492462311577</v>
      </c>
      <c r="Y54" s="162"/>
      <c r="Z54" s="71"/>
      <c r="AA54" s="82">
        <f>+IF(G54=0,"",'Ark1'!W1263)</f>
        <v>25.376884422110553</v>
      </c>
      <c r="AB54" s="73"/>
      <c r="AC54" s="82">
        <f>+IF(G54=0,"",'Ark1'!X1263)</f>
        <v>99.246231155778887</v>
      </c>
      <c r="AD54" s="82">
        <f>+IF(G54=0,"",'Ark1'!Y1263)</f>
        <v>93.216080402010064</v>
      </c>
      <c r="AE54" s="82">
        <f>+IF(G54=0,"",'Ark1'!Z1263)</f>
        <v>66.834170854271363</v>
      </c>
      <c r="AF54" s="73"/>
      <c r="AG54" s="162">
        <f>+IF(G54=0,"",'Ark1'!AA1263)</f>
        <v>12.282910779811775</v>
      </c>
      <c r="AH54" s="81">
        <f>+IF(G54=0,"",'Ark1'!AB1263)</f>
        <v>1.8412903060522099</v>
      </c>
      <c r="AI54" s="81">
        <f>+IF(G54=0,"",'Ark1'!AC1263)</f>
        <v>2.5676130061950704</v>
      </c>
      <c r="AJ54" s="51"/>
      <c r="AK54" s="81">
        <f t="shared" si="10"/>
        <v>5.311629413670234</v>
      </c>
      <c r="AL54" s="82">
        <f t="shared" si="11"/>
        <v>1.5920000000000001</v>
      </c>
      <c r="AM54" s="45"/>
      <c r="AN54" s="2"/>
      <c r="AO54" s="57"/>
      <c r="AP54" s="57"/>
      <c r="AQ54" s="1"/>
    </row>
    <row r="55" spans="1:44" ht="15.6">
      <c r="A55" s="166">
        <f t="shared" si="12"/>
        <v>21</v>
      </c>
      <c r="B55" s="79">
        <f>+'Ark1'!C1264</f>
        <v>2023</v>
      </c>
      <c r="C55" s="79">
        <f>+'Ark1'!J1264</f>
        <v>470</v>
      </c>
      <c r="D55" s="80" t="str">
        <f>VLOOKUP(C55,RNR!$A$1:$B$25,2)</f>
        <v>Jens Eide</v>
      </c>
      <c r="E55" s="79">
        <f>+IF(G55=0,"",'Ark1'!Q1264)</f>
        <v>52</v>
      </c>
      <c r="F55" s="79"/>
      <c r="G55" s="82">
        <f>+'Ark1'!R1264</f>
        <v>77</v>
      </c>
      <c r="H55" s="79"/>
      <c r="I55" s="184">
        <f>+IF(G55=0,"",'Ark1'!AG1264)</f>
        <v>1.5672705068186443</v>
      </c>
      <c r="J55" s="162"/>
      <c r="K55" s="184">
        <f>+'Ark1'!AH1264</f>
        <v>1.3370721877963396</v>
      </c>
      <c r="L55" s="97"/>
      <c r="M55" s="212">
        <f>+'Ark1'!AI1264</f>
        <v>0</v>
      </c>
      <c r="N55" s="216"/>
      <c r="O55" s="81">
        <f>+'Ark1'!S1264</f>
        <v>7.5584415584415581</v>
      </c>
      <c r="P55" s="79"/>
      <c r="Q55" s="120"/>
      <c r="R55" s="310" t="str">
        <f>+IF(M55=0,"",'Ark1'!AJ1264)</f>
        <v/>
      </c>
      <c r="S55" s="45"/>
      <c r="T55" s="310" t="str">
        <f>+IF(M55=0,"",'Ark1'!AK1264)</f>
        <v/>
      </c>
      <c r="U55" s="120"/>
      <c r="V55" s="81">
        <f>+'Ark1'!T1264</f>
        <v>7.6883116883116882</v>
      </c>
      <c r="W55" s="79"/>
      <c r="X55" s="162">
        <f>+'Ark1'!U1264</f>
        <v>36.079220779220762</v>
      </c>
      <c r="Y55" s="162"/>
      <c r="Z55" s="71"/>
      <c r="AA55" s="82">
        <f>+IF(G55=0,"",'Ark1'!W1264)</f>
        <v>33.766233766233768</v>
      </c>
      <c r="AB55" s="73"/>
      <c r="AC55" s="82">
        <f>+IF(G55=0,"",'Ark1'!X1264)</f>
        <v>98.701298701298683</v>
      </c>
      <c r="AD55" s="82">
        <f>+IF(G55=0,"",'Ark1'!Y1264)</f>
        <v>89.610389610389603</v>
      </c>
      <c r="AE55" s="82">
        <f>+IF(G55=0,"",'Ark1'!Z1264)</f>
        <v>51.948051948051933</v>
      </c>
      <c r="AF55" s="73"/>
      <c r="AG55" s="162">
        <f>+IF(G55=0,"",'Ark1'!AA1264)</f>
        <v>11.617813658258202</v>
      </c>
      <c r="AH55" s="81">
        <f>+IF(G55=0,"",'Ark1'!AB1264)</f>
        <v>1.2220220255789878</v>
      </c>
      <c r="AI55" s="81">
        <f>+IF(G55=0,"",'Ark1'!AC1264)</f>
        <v>2.2749895975771328</v>
      </c>
      <c r="AJ55" s="51"/>
      <c r="AK55" s="81">
        <f t="shared" si="10"/>
        <v>4.7733676975944999</v>
      </c>
      <c r="AL55" s="82">
        <f t="shared" si="11"/>
        <v>1.4807692307692308</v>
      </c>
      <c r="AM55" s="45"/>
      <c r="AN55" s="4"/>
      <c r="AO55" s="57"/>
      <c r="AP55" s="57"/>
      <c r="AQ55" s="1"/>
    </row>
    <row r="56" spans="1:44" ht="15.6">
      <c r="A56" s="166">
        <f t="shared" si="12"/>
        <v>22</v>
      </c>
      <c r="B56" s="79">
        <f>+'Ark1'!C1265</f>
        <v>2023</v>
      </c>
      <c r="C56" s="79">
        <f>+'Ark1'!J1265</f>
        <v>629</v>
      </c>
      <c r="D56" s="80" t="str">
        <f>VLOOKUP(C56,RNR!$A$1:$B$25,2)</f>
        <v>Bø</v>
      </c>
      <c r="E56" s="79">
        <f>+IF(G56=0,"",'Ark1'!Q1265)</f>
        <v>6</v>
      </c>
      <c r="F56" s="79"/>
      <c r="G56" s="82">
        <f>+'Ark1'!R1265</f>
        <v>8</v>
      </c>
      <c r="H56" s="79"/>
      <c r="I56" s="184">
        <f>+IF(G56=0,"",'Ark1'!AG1265)</f>
        <v>0.16283329940972924</v>
      </c>
      <c r="J56" s="162"/>
      <c r="K56" s="184">
        <f>+'Ark1'!AH1265</f>
        <v>0.12316215141898539</v>
      </c>
      <c r="L56" s="97"/>
      <c r="M56" s="212">
        <f>+'Ark1'!AI1265</f>
        <v>0</v>
      </c>
      <c r="N56" s="216"/>
      <c r="O56" s="81">
        <f>+'Ark1'!S1265</f>
        <v>8.25</v>
      </c>
      <c r="P56" s="79"/>
      <c r="Q56" s="120"/>
      <c r="R56" s="310" t="str">
        <f>+IF(M56=0,"",'Ark1'!AJ1265)</f>
        <v/>
      </c>
      <c r="S56" s="45"/>
      <c r="T56" s="310" t="str">
        <f>+IF(M56=0,"",'Ark1'!AK1265)</f>
        <v/>
      </c>
      <c r="U56" s="120"/>
      <c r="V56" s="81">
        <f>+'Ark1'!T1265</f>
        <v>6.125</v>
      </c>
      <c r="W56" s="79"/>
      <c r="X56" s="162">
        <f>+'Ark1'!U1265</f>
        <v>31.987500000000001</v>
      </c>
      <c r="Y56" s="162"/>
      <c r="Z56" s="71"/>
      <c r="AA56" s="82">
        <f>+IF(G56=0,"",'Ark1'!W1265)</f>
        <v>0</v>
      </c>
      <c r="AB56" s="73"/>
      <c r="AC56" s="82">
        <f>+IF(G56=0,"",'Ark1'!X1265)</f>
        <v>100</v>
      </c>
      <c r="AD56" s="82">
        <f>+IF(G56=0,"",'Ark1'!Y1265)</f>
        <v>75</v>
      </c>
      <c r="AE56" s="82">
        <f>+IF(G56=0,"",'Ark1'!Z1265)</f>
        <v>50</v>
      </c>
      <c r="AF56" s="73"/>
      <c r="AG56" s="162">
        <f>+IF(G56=0,"",'Ark1'!AA1265)</f>
        <v>8.1551268383759741</v>
      </c>
      <c r="AH56" s="81">
        <f>+IF(G56=0,"",'Ark1'!AB1265)</f>
        <v>0.66143782776614757</v>
      </c>
      <c r="AI56" s="81">
        <f>+IF(G56=0,"",'Ark1'!AC1265)</f>
        <v>1.363589014329464</v>
      </c>
      <c r="AJ56" s="51"/>
      <c r="AK56" s="81">
        <f t="shared" si="10"/>
        <v>3.8772727272727274</v>
      </c>
      <c r="AL56" s="82">
        <f t="shared" si="11"/>
        <v>1.3333333333333333</v>
      </c>
      <c r="AM56" s="45"/>
      <c r="AN56" s="4"/>
      <c r="AO56" s="57"/>
      <c r="AP56" s="57"/>
      <c r="AQ56" s="1"/>
      <c r="AR56" s="4"/>
    </row>
    <row r="57" spans="1:44" ht="15.6">
      <c r="A57" s="166">
        <f t="shared" si="12"/>
        <v>23</v>
      </c>
      <c r="B57" s="79">
        <f>+'Ark1'!C1266</f>
        <v>2023</v>
      </c>
      <c r="C57" s="79">
        <f>+'Ark1'!J1266</f>
        <v>643</v>
      </c>
      <c r="D57" s="80" t="str">
        <f>VLOOKUP(C57,RNR!$A$1:$B$25,2)</f>
        <v>Bjerka</v>
      </c>
      <c r="E57" s="79">
        <f>+IF(G57=0,"",'Ark1'!Q1266)</f>
        <v>134</v>
      </c>
      <c r="F57" s="79"/>
      <c r="G57" s="82">
        <f>+'Ark1'!R1266</f>
        <v>231</v>
      </c>
      <c r="H57" s="79"/>
      <c r="I57" s="184">
        <f>+IF(G57=0,"",'Ark1'!AG1266)</f>
        <v>4.7018115204559345</v>
      </c>
      <c r="J57" s="162"/>
      <c r="K57" s="184">
        <f>+'Ark1'!AH1266</f>
        <v>4.3605369600279396</v>
      </c>
      <c r="L57" s="97"/>
      <c r="M57" s="212">
        <f>+'Ark1'!AI1266</f>
        <v>0</v>
      </c>
      <c r="N57" s="216"/>
      <c r="O57" s="81">
        <f>+'Ark1'!S1266</f>
        <v>7.3593073593073619</v>
      </c>
      <c r="P57" s="79"/>
      <c r="Q57" s="120"/>
      <c r="R57" s="310" t="str">
        <f>+IF(M57=0,"",'Ark1'!AJ1266)</f>
        <v/>
      </c>
      <c r="S57" s="45"/>
      <c r="T57" s="310" t="str">
        <f>+IF(M57=0,"",'Ark1'!AK1266)</f>
        <v/>
      </c>
      <c r="U57" s="120"/>
      <c r="V57" s="81">
        <f>+'Ark1'!T1266</f>
        <v>6.7099567099567121</v>
      </c>
      <c r="W57" s="79"/>
      <c r="X57" s="162">
        <f>+'Ark1'!U1266</f>
        <v>39.221212121212126</v>
      </c>
      <c r="Y57" s="162"/>
      <c r="Z57" s="71"/>
      <c r="AA57" s="82">
        <f>+IF(G57=0,"",'Ark1'!W1266)</f>
        <v>20.779220779220775</v>
      </c>
      <c r="AB57" s="73"/>
      <c r="AC57" s="82">
        <f>+IF(G57=0,"",'Ark1'!X1266)</f>
        <v>98.268398268398258</v>
      </c>
      <c r="AD57" s="82">
        <f>+IF(G57=0,"",'Ark1'!Y1266)</f>
        <v>92.64069264069262</v>
      </c>
      <c r="AE57" s="82">
        <f>+IF(G57=0,"",'Ark1'!Z1266)</f>
        <v>64.50216450216449</v>
      </c>
      <c r="AF57" s="73"/>
      <c r="AG57" s="162">
        <f>+IF(G57=0,"",'Ark1'!AA1266)</f>
        <v>11.514204677409248</v>
      </c>
      <c r="AH57" s="81">
        <f>+IF(G57=0,"",'Ark1'!AB1266)</f>
        <v>2.1912631408125094</v>
      </c>
      <c r="AI57" s="81">
        <f>+IF(G57=0,"",'Ark1'!AC1266)</f>
        <v>2.0081728030186987</v>
      </c>
      <c r="AJ57" s="51"/>
      <c r="AK57" s="81">
        <f t="shared" si="10"/>
        <v>5.3294705882352931</v>
      </c>
      <c r="AL57" s="82">
        <f t="shared" si="11"/>
        <v>1.7238805970149254</v>
      </c>
      <c r="AM57" s="45"/>
      <c r="AN57" s="4"/>
      <c r="AO57" s="57"/>
      <c r="AP57" s="57"/>
      <c r="AQ57" s="1"/>
      <c r="AR57" s="4"/>
    </row>
    <row r="58" spans="1:44" ht="15.6">
      <c r="A58" s="166">
        <f t="shared" si="12"/>
        <v>24</v>
      </c>
      <c r="B58" s="79">
        <f>+'Ark1'!C1267</f>
        <v>2023</v>
      </c>
      <c r="C58" s="79">
        <f>+'Ark1'!J1267</f>
        <v>704</v>
      </c>
      <c r="D58" s="80" t="str">
        <f>VLOOKUP(C58,RNR!$A$1:$B$25,2)</f>
        <v>Øre Vilt</v>
      </c>
      <c r="E58" s="79" t="str">
        <f>+IF(G58=0,"",'Ark1'!Q1267)</f>
        <v/>
      </c>
      <c r="F58" s="79"/>
      <c r="G58" s="82">
        <f>+'Ark1'!R1267</f>
        <v>0</v>
      </c>
      <c r="H58" s="79"/>
      <c r="I58" s="184" t="str">
        <f>+IF(G58=0,"",'Ark1'!AG1267)</f>
        <v/>
      </c>
      <c r="J58" s="162"/>
      <c r="K58" s="184">
        <f>+'Ark1'!AH1267</f>
        <v>0</v>
      </c>
      <c r="L58" s="97"/>
      <c r="M58" s="212">
        <f>+'Ark1'!AI1267</f>
        <v>0</v>
      </c>
      <c r="N58" s="216"/>
      <c r="O58" s="81">
        <f>+'Ark1'!S1267</f>
        <v>0</v>
      </c>
      <c r="P58" s="79"/>
      <c r="Q58" s="120"/>
      <c r="R58" s="310" t="str">
        <f>+IF(M58=0,"",'Ark1'!AJ1267)</f>
        <v/>
      </c>
      <c r="S58" s="45"/>
      <c r="T58" s="310" t="str">
        <f>+IF(M58=0,"",'Ark1'!AK1267)</f>
        <v/>
      </c>
      <c r="U58" s="120"/>
      <c r="V58" s="81">
        <f>+'Ark1'!T1267</f>
        <v>0</v>
      </c>
      <c r="W58" s="79"/>
      <c r="X58" s="162">
        <f>+'Ark1'!U1267</f>
        <v>0</v>
      </c>
      <c r="Y58" s="162"/>
      <c r="Z58" s="71"/>
      <c r="AA58" s="82" t="str">
        <f>+IF(G58=0,"",'Ark1'!W1267)</f>
        <v/>
      </c>
      <c r="AB58" s="73"/>
      <c r="AC58" s="82" t="str">
        <f>+IF(G58=0,"",'Ark1'!X1267)</f>
        <v/>
      </c>
      <c r="AD58" s="82" t="str">
        <f>+IF(G58=0,"",'Ark1'!Y1267)</f>
        <v/>
      </c>
      <c r="AE58" s="82" t="str">
        <f>+IF(G58=0,"",'Ark1'!Z1267)</f>
        <v/>
      </c>
      <c r="AF58" s="73"/>
      <c r="AG58" s="162" t="str">
        <f>+IF(G58=0,"",'Ark1'!AA1267)</f>
        <v/>
      </c>
      <c r="AH58" s="81" t="str">
        <f>+IF(G58=0,"",'Ark1'!AB1267)</f>
        <v/>
      </c>
      <c r="AI58" s="81" t="str">
        <f>+IF(G58=0,"",'Ark1'!AC1267)</f>
        <v/>
      </c>
      <c r="AJ58" s="51"/>
      <c r="AK58" s="81" t="str">
        <f t="shared" si="10"/>
        <v/>
      </c>
      <c r="AL58" s="82" t="str">
        <f t="shared" si="11"/>
        <v/>
      </c>
      <c r="AM58" s="45"/>
      <c r="AN58" s="4"/>
      <c r="AO58" s="57"/>
      <c r="AP58" s="57"/>
      <c r="AQ58" s="1"/>
      <c r="AR58" s="5"/>
    </row>
    <row r="59" spans="1:44" ht="15.6">
      <c r="A59" s="166">
        <f t="shared" si="12"/>
        <v>25</v>
      </c>
      <c r="B59" s="79">
        <f>+'Ark1'!C1268</f>
        <v>2023</v>
      </c>
      <c r="C59" s="79">
        <f>+'Ark1'!J1268</f>
        <v>802</v>
      </c>
      <c r="D59" s="80" t="str">
        <f>VLOOKUP(C59,RNR!$A$1:$B$25,2)</f>
        <v>Karasjok</v>
      </c>
      <c r="E59" s="79">
        <f>+IF(G59=0,"",'Ark1'!Q1268)</f>
        <v>18</v>
      </c>
      <c r="F59" s="79"/>
      <c r="G59" s="82">
        <f>+'Ark1'!R1268</f>
        <v>41</v>
      </c>
      <c r="H59" s="79"/>
      <c r="I59" s="184">
        <f>+IF(G59=0,"",'Ark1'!AG1268)</f>
        <v>0.83452065947486254</v>
      </c>
      <c r="J59" s="162"/>
      <c r="K59" s="184">
        <f>+'Ark1'!AH1268</f>
        <v>0.8266158462763088</v>
      </c>
      <c r="L59" s="97"/>
      <c r="M59" s="212">
        <f>+'Ark1'!AI1268</f>
        <v>41</v>
      </c>
      <c r="N59" s="216"/>
      <c r="O59" s="81">
        <f>+'Ark1'!S1268</f>
        <v>8.2926829268292686</v>
      </c>
      <c r="P59" s="79"/>
      <c r="Q59" s="120"/>
      <c r="R59" s="310">
        <f>+IF(M59=0,"",'Ark1'!AJ1268)</f>
        <v>119.3780487804878</v>
      </c>
      <c r="S59" s="45"/>
      <c r="T59" s="310">
        <f>+IF(M59=0,"",'Ark1'!AK1268)</f>
        <v>24.564096717082521</v>
      </c>
      <c r="U59" s="120"/>
      <c r="V59" s="81">
        <f>+'Ark1'!T1268</f>
        <v>6.9024390243902447</v>
      </c>
      <c r="W59" s="79"/>
      <c r="X59" s="162">
        <f>+'Ark1'!U1268</f>
        <v>41.890243902439025</v>
      </c>
      <c r="Y59" s="162"/>
      <c r="Z59" s="71"/>
      <c r="AA59" s="82">
        <f>+IF(G59=0,"",'Ark1'!W1268)</f>
        <v>26.829268292682919</v>
      </c>
      <c r="AB59" s="73"/>
      <c r="AC59" s="82">
        <f>+IF(G59=0,"",'Ark1'!X1268)</f>
        <v>100</v>
      </c>
      <c r="AD59" s="82">
        <f>+IF(G59=0,"",'Ark1'!Y1268)</f>
        <v>100</v>
      </c>
      <c r="AE59" s="82">
        <f>+IF(G59=0,"",'Ark1'!Z1268)</f>
        <v>78.048780487804876</v>
      </c>
      <c r="AF59" s="73"/>
      <c r="AG59" s="162">
        <f>+IF(G59=0,"",'Ark1'!AA1268)</f>
        <v>8.1260137792469731</v>
      </c>
      <c r="AH59" s="81">
        <f>+IF(G59=0,"",'Ark1'!AB1268)</f>
        <v>1.5180845189849204</v>
      </c>
      <c r="AI59" s="81">
        <f>+IF(G59=0,"",'Ark1'!AC1268)</f>
        <v>2.4968749057697033</v>
      </c>
      <c r="AJ59" s="51"/>
      <c r="AK59" s="81">
        <f t="shared" si="10"/>
        <v>5.0514705882352944</v>
      </c>
      <c r="AL59" s="82">
        <f t="shared" si="11"/>
        <v>2.2777777777777777</v>
      </c>
      <c r="AM59" s="45"/>
      <c r="AN59" s="4"/>
      <c r="AO59" s="57"/>
      <c r="AP59" s="57"/>
      <c r="AQ59" s="1"/>
      <c r="AR59" s="5"/>
    </row>
    <row r="60" spans="1:44" ht="15.6">
      <c r="A60" s="166"/>
      <c r="B60" s="45"/>
      <c r="C60" s="45"/>
      <c r="D60" s="45"/>
      <c r="E60" s="45"/>
      <c r="F60" s="45"/>
      <c r="G60" s="45"/>
      <c r="H60" s="45"/>
      <c r="I60" s="90"/>
      <c r="J60" s="90"/>
      <c r="K60" s="90"/>
      <c r="L60" s="97"/>
      <c r="M60" s="90"/>
      <c r="N60" s="216"/>
      <c r="O60" s="45"/>
      <c r="P60" s="45"/>
      <c r="Q60" s="120"/>
      <c r="R60" s="45"/>
      <c r="S60" s="45"/>
      <c r="T60" s="45"/>
      <c r="U60" s="120"/>
      <c r="V60" s="45"/>
      <c r="W60" s="45"/>
      <c r="X60" s="90"/>
      <c r="Y60" s="90"/>
      <c r="Z60" s="71"/>
      <c r="AA60" s="71"/>
      <c r="AB60" s="73"/>
      <c r="AC60" s="45"/>
      <c r="AD60" s="45"/>
      <c r="AE60" s="71"/>
      <c r="AF60" s="73"/>
      <c r="AG60" s="90"/>
      <c r="AH60" s="45"/>
      <c r="AI60" s="45"/>
      <c r="AJ60" s="51"/>
      <c r="AK60" s="45"/>
      <c r="AL60" s="71"/>
      <c r="AM60" s="45"/>
      <c r="AN60" s="4"/>
      <c r="AO60" s="57"/>
      <c r="AP60" s="57"/>
      <c r="AQ60" s="1"/>
      <c r="AR60" s="5"/>
    </row>
    <row r="61" spans="1:44" ht="15.6">
      <c r="A61" s="166"/>
      <c r="B61" s="45"/>
      <c r="C61" s="45"/>
      <c r="D61" s="45"/>
      <c r="E61" s="45"/>
      <c r="F61" s="45"/>
      <c r="G61" s="45"/>
      <c r="H61" s="45"/>
      <c r="I61" s="90"/>
      <c r="J61" s="90"/>
      <c r="K61" s="90"/>
      <c r="L61" s="90"/>
      <c r="M61" s="90"/>
      <c r="N61" s="90"/>
      <c r="O61" s="45"/>
      <c r="P61" s="45"/>
      <c r="Q61" s="45"/>
      <c r="R61" s="45"/>
      <c r="S61" s="45"/>
      <c r="T61" s="45"/>
      <c r="U61" s="45"/>
      <c r="V61" s="45"/>
      <c r="W61" s="45"/>
      <c r="X61" s="90"/>
      <c r="Y61" s="90"/>
      <c r="Z61" s="71"/>
      <c r="AA61" s="71"/>
      <c r="AB61" s="73"/>
      <c r="AC61" s="45"/>
      <c r="AD61" s="45"/>
      <c r="AE61" s="71"/>
      <c r="AF61" s="71"/>
      <c r="AG61" s="90"/>
      <c r="AH61" s="45"/>
      <c r="AI61" s="45"/>
      <c r="AJ61" s="51"/>
      <c r="AK61" s="45"/>
      <c r="AL61" s="71"/>
      <c r="AM61" s="45"/>
      <c r="AN61" s="4"/>
      <c r="AO61" s="57"/>
      <c r="AP61" s="57"/>
      <c r="AQ61" s="1"/>
      <c r="AR61" s="5"/>
    </row>
    <row r="62" spans="1:44" ht="15.6">
      <c r="A62"/>
      <c r="V62" s="3"/>
      <c r="W62" s="3"/>
      <c r="X62" s="57"/>
      <c r="Y62" s="57"/>
      <c r="Z62" s="16"/>
      <c r="AA62" s="16"/>
      <c r="AB62" s="16"/>
      <c r="AC62" s="16"/>
      <c r="AD62" s="3"/>
      <c r="AE62" s="16"/>
      <c r="AF62" s="16"/>
      <c r="AG62" s="57"/>
      <c r="AI62" s="3"/>
      <c r="AJ62" s="3"/>
      <c r="AK62" s="59"/>
      <c r="AM62" s="1"/>
      <c r="AN62" s="4"/>
      <c r="AO62" s="57"/>
      <c r="AP62" s="57"/>
      <c r="AQ62" s="1"/>
      <c r="AR62" s="5"/>
    </row>
    <row r="63" spans="1:44" ht="15.6">
      <c r="A63"/>
      <c r="V63" s="3"/>
      <c r="W63" s="3"/>
      <c r="X63" s="57"/>
      <c r="Y63" s="57"/>
      <c r="Z63" s="16"/>
      <c r="AA63" s="16"/>
      <c r="AB63" s="16"/>
      <c r="AC63" s="3"/>
      <c r="AD63" s="3"/>
      <c r="AE63" s="16"/>
      <c r="AF63" s="16"/>
      <c r="AG63" s="57"/>
      <c r="AI63" s="3"/>
      <c r="AJ63" s="3"/>
      <c r="AK63" s="59"/>
      <c r="AM63" s="1"/>
      <c r="AN63" s="4"/>
      <c r="AO63" s="57"/>
      <c r="AP63" s="57"/>
      <c r="AQ63" s="1"/>
      <c r="AR63" s="5"/>
    </row>
    <row r="64" spans="1:44" ht="15.6">
      <c r="A64"/>
      <c r="V64" s="3"/>
      <c r="W64" s="3"/>
      <c r="X64" s="57"/>
      <c r="Y64" s="57"/>
      <c r="Z64" s="16"/>
      <c r="AA64" s="16"/>
      <c r="AB64" s="16"/>
      <c r="AC64" s="3"/>
      <c r="AD64" s="3"/>
      <c r="AE64" s="16"/>
      <c r="AF64" s="16"/>
      <c r="AG64" s="57"/>
      <c r="AI64" s="3"/>
      <c r="AJ64" s="3"/>
      <c r="AK64" s="59"/>
      <c r="AM64" s="1"/>
      <c r="AN64" s="4"/>
      <c r="AO64" s="57"/>
      <c r="AP64" s="57"/>
      <c r="AQ64" s="1"/>
      <c r="AR64" s="5"/>
    </row>
    <row r="65" spans="1:59" ht="15.6">
      <c r="A65"/>
      <c r="V65" s="3"/>
      <c r="W65" s="3"/>
      <c r="X65" s="57"/>
      <c r="Y65" s="57"/>
      <c r="Z65" s="16"/>
      <c r="AA65" s="16"/>
      <c r="AB65" s="16"/>
      <c r="AC65" s="3"/>
      <c r="AD65" s="3"/>
      <c r="AE65" s="16"/>
      <c r="AF65" s="16"/>
      <c r="AG65" s="57"/>
      <c r="AI65" s="3"/>
      <c r="AJ65" s="3"/>
      <c r="AK65" s="59"/>
      <c r="AM65" s="1"/>
      <c r="AN65" s="4"/>
      <c r="AO65" s="57"/>
      <c r="AP65" s="57"/>
      <c r="AQ65" s="1"/>
      <c r="AR65" s="5"/>
    </row>
    <row r="66" spans="1:59" ht="15.6">
      <c r="A66"/>
      <c r="V66" s="3"/>
      <c r="W66" s="3"/>
      <c r="X66" s="57"/>
      <c r="Y66" s="57"/>
      <c r="Z66" s="16"/>
      <c r="AA66" s="16"/>
      <c r="AB66" s="16"/>
      <c r="AC66" s="3"/>
      <c r="AD66" s="3"/>
      <c r="AE66" s="16"/>
      <c r="AF66" s="16"/>
      <c r="AG66" s="57"/>
      <c r="AI66" s="3"/>
      <c r="AJ66" s="3"/>
      <c r="AK66" s="59"/>
      <c r="AM66" s="1"/>
      <c r="AN66" s="4"/>
      <c r="AO66" s="57"/>
      <c r="AP66" s="57"/>
      <c r="AQ66" s="1"/>
      <c r="AR66" s="5"/>
    </row>
    <row r="67" spans="1:59" ht="15.6">
      <c r="A67"/>
      <c r="V67" s="3"/>
      <c r="W67" s="3"/>
      <c r="X67" s="57"/>
      <c r="Y67" s="57"/>
      <c r="Z67" s="16"/>
      <c r="AA67" s="16"/>
      <c r="AB67" s="16"/>
      <c r="AC67" s="3"/>
      <c r="AD67" s="3"/>
      <c r="AE67" s="16"/>
      <c r="AF67" s="16"/>
      <c r="AG67" s="57"/>
      <c r="AI67" s="3"/>
      <c r="AJ67" s="3"/>
      <c r="AK67" s="59"/>
      <c r="AM67" s="1"/>
      <c r="AN67" s="4"/>
      <c r="AO67" s="57"/>
      <c r="AP67" s="57"/>
      <c r="AQ67" s="1"/>
      <c r="AR67" s="5"/>
    </row>
    <row r="68" spans="1:59" ht="15.6">
      <c r="A68"/>
      <c r="V68" s="3"/>
      <c r="W68" s="3"/>
      <c r="X68" s="57"/>
      <c r="Y68" s="57"/>
      <c r="Z68" s="16"/>
      <c r="AA68" s="16"/>
      <c r="AB68" s="16"/>
      <c r="AC68" s="3"/>
      <c r="AD68" s="3"/>
      <c r="AE68" s="16"/>
      <c r="AF68" s="16"/>
      <c r="AG68" s="57"/>
      <c r="AI68" s="3"/>
      <c r="AJ68" s="3"/>
      <c r="AK68" s="59"/>
      <c r="AM68" s="1"/>
      <c r="AN68" s="4"/>
      <c r="AO68" s="57"/>
      <c r="AP68" s="57"/>
      <c r="AQ68" s="1"/>
      <c r="AR68" s="5"/>
    </row>
    <row r="69" spans="1:59" ht="15.6">
      <c r="A69"/>
      <c r="V69" s="3"/>
      <c r="W69" s="3"/>
      <c r="X69" s="57"/>
      <c r="Y69" s="57"/>
      <c r="Z69" s="16"/>
      <c r="AA69" s="16"/>
      <c r="AB69" s="16"/>
      <c r="AC69" s="3"/>
      <c r="AD69" s="3"/>
      <c r="AE69" s="16"/>
      <c r="AF69" s="16"/>
      <c r="AG69" s="57"/>
      <c r="AI69" s="3"/>
      <c r="AJ69" s="3"/>
      <c r="AK69" s="59"/>
      <c r="AM69" s="1"/>
      <c r="AN69" s="4"/>
      <c r="AO69" s="57"/>
      <c r="AP69" s="57"/>
      <c r="AQ69" s="1"/>
      <c r="AR69" s="5"/>
    </row>
    <row r="70" spans="1:59" ht="15.6">
      <c r="A70"/>
      <c r="V70" s="3"/>
      <c r="W70" s="3"/>
      <c r="X70" s="57"/>
      <c r="Y70" s="57"/>
      <c r="Z70" s="16"/>
      <c r="AA70" s="16"/>
      <c r="AB70" s="16"/>
      <c r="AC70" s="3"/>
      <c r="AD70" s="3"/>
      <c r="AE70" s="16"/>
      <c r="AF70" s="16"/>
      <c r="AG70" s="57"/>
      <c r="AI70" s="3"/>
      <c r="AJ70" s="3"/>
      <c r="AK70" s="59"/>
      <c r="AM70" s="1"/>
      <c r="AN70" s="4"/>
      <c r="AO70" s="57"/>
      <c r="AP70" s="57"/>
      <c r="AQ70" s="1"/>
      <c r="AR70" s="5"/>
    </row>
    <row r="71" spans="1:59" ht="15.6">
      <c r="A71"/>
      <c r="V71" s="3"/>
      <c r="W71" s="3"/>
      <c r="X71" s="57"/>
      <c r="Y71" s="57"/>
      <c r="Z71" s="16"/>
      <c r="AA71" s="16"/>
      <c r="AB71" s="16"/>
      <c r="AC71" s="3"/>
      <c r="AD71" s="3"/>
      <c r="AE71" s="16"/>
      <c r="AF71" s="16"/>
      <c r="AG71" s="57"/>
      <c r="AI71" s="3"/>
      <c r="AJ71" s="3"/>
      <c r="AK71" s="59"/>
      <c r="AM71" s="1"/>
      <c r="AN71" s="1"/>
      <c r="AO71" s="57"/>
      <c r="AP71" s="57"/>
      <c r="AQ71" s="1"/>
      <c r="AR71" s="5"/>
    </row>
    <row r="72" spans="1:59" ht="15.6">
      <c r="V72" s="3"/>
      <c r="W72" s="3"/>
      <c r="X72" s="57"/>
      <c r="Y72" s="57"/>
      <c r="Z72" s="16"/>
      <c r="AA72" s="16"/>
      <c r="AB72" s="16"/>
      <c r="AC72" s="3"/>
      <c r="AD72" s="3"/>
      <c r="AE72" s="16"/>
      <c r="AF72" s="16"/>
      <c r="AG72" s="57"/>
      <c r="AI72" s="3"/>
      <c r="AJ72" s="3"/>
      <c r="AK72" s="59"/>
      <c r="AM72" s="1"/>
      <c r="AN72" s="1"/>
      <c r="AO72" s="57"/>
      <c r="AP72" s="57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 ht="15.6">
      <c r="V73" s="3"/>
      <c r="W73" s="3"/>
      <c r="X73" s="57"/>
      <c r="Y73" s="57"/>
      <c r="Z73" s="16"/>
      <c r="AA73" s="16"/>
      <c r="AB73" s="16"/>
      <c r="AC73" s="3"/>
      <c r="AD73" s="3"/>
      <c r="AE73" s="16"/>
      <c r="AF73" s="16"/>
      <c r="AG73" s="57"/>
      <c r="AI73" s="3"/>
      <c r="AJ73" s="3"/>
      <c r="AK73" s="59"/>
      <c r="AM73" s="1"/>
      <c r="AN73" s="1"/>
      <c r="AO73" s="57"/>
      <c r="AP73" s="57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 ht="15.6">
      <c r="V74" s="3"/>
      <c r="W74" s="3"/>
      <c r="X74" s="57"/>
      <c r="Y74" s="57"/>
      <c r="Z74" s="16"/>
      <c r="AA74" s="16"/>
      <c r="AB74" s="16"/>
      <c r="AC74" s="3"/>
      <c r="AD74" s="3"/>
      <c r="AE74" s="16"/>
      <c r="AF74" s="16"/>
      <c r="AG74" s="57"/>
      <c r="AI74" s="3"/>
      <c r="AJ74" s="3"/>
      <c r="AK74" s="59"/>
      <c r="AM74" s="1"/>
      <c r="AN74" s="1"/>
      <c r="AO74" s="57"/>
      <c r="AP74" s="57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 ht="15.6">
      <c r="V75" s="3"/>
      <c r="W75" s="3"/>
      <c r="X75" s="57"/>
      <c r="Y75" s="57"/>
      <c r="Z75" s="16"/>
      <c r="AA75" s="16"/>
      <c r="AB75" s="16"/>
      <c r="AC75" s="3"/>
      <c r="AD75" s="3"/>
      <c r="AE75" s="16"/>
      <c r="AF75" s="16"/>
      <c r="AG75" s="57"/>
      <c r="AI75" s="3"/>
      <c r="AJ75" s="3"/>
      <c r="AK75" s="59"/>
      <c r="AM75" s="1"/>
      <c r="AN75" s="1"/>
      <c r="AO75" s="57"/>
      <c r="AP75" s="57"/>
      <c r="AQ75" s="1"/>
      <c r="AR75" s="1"/>
      <c r="AS75" s="1"/>
      <c r="AT75" s="1"/>
      <c r="AU75" s="1"/>
      <c r="AV75" s="1"/>
      <c r="AW75" s="1"/>
      <c r="AX75" s="1"/>
      <c r="AY75" s="1"/>
      <c r="AZ75" s="13"/>
      <c r="BA75" s="13"/>
      <c r="BB75" s="13"/>
      <c r="BC75" s="13"/>
      <c r="BD75" s="5"/>
      <c r="BE75" s="5"/>
    </row>
    <row r="76" spans="1:59" ht="15.6">
      <c r="V76" s="3"/>
      <c r="W76" s="3"/>
      <c r="X76" s="57"/>
      <c r="Y76" s="57"/>
      <c r="Z76" s="16"/>
      <c r="AA76" s="16"/>
      <c r="AB76" s="16"/>
      <c r="AC76" s="3"/>
      <c r="AD76" s="3"/>
      <c r="AE76" s="16"/>
      <c r="AF76" s="16"/>
      <c r="AG76" s="57"/>
      <c r="AI76" s="3"/>
      <c r="AJ76" s="3"/>
      <c r="AK76" s="59"/>
      <c r="AM76" s="1"/>
      <c r="AN76" s="1"/>
      <c r="AO76" s="57"/>
      <c r="AP76" s="57"/>
      <c r="AQ76" s="1"/>
      <c r="AR76" s="1"/>
      <c r="AS76" s="1"/>
      <c r="AT76" s="1"/>
      <c r="AU76" s="1"/>
      <c r="AV76" s="1"/>
      <c r="AW76" s="1"/>
      <c r="AX76" s="1"/>
      <c r="AY76" s="1"/>
      <c r="AZ76" s="13"/>
      <c r="BA76" s="13"/>
      <c r="BB76" s="13"/>
      <c r="BC76" s="13"/>
      <c r="BD76" s="5"/>
      <c r="BE76" s="5"/>
    </row>
    <row r="77" spans="1:59" ht="15.6">
      <c r="V77" s="3"/>
      <c r="W77" s="3"/>
      <c r="X77" s="57"/>
      <c r="Y77" s="57"/>
      <c r="Z77" s="16"/>
      <c r="AA77" s="16"/>
      <c r="AB77" s="16"/>
      <c r="AC77" s="3"/>
      <c r="AD77" s="3"/>
      <c r="AE77" s="16"/>
      <c r="AF77" s="16"/>
      <c r="AG77" s="57"/>
      <c r="AI77" s="3"/>
      <c r="AJ77" s="3"/>
      <c r="AK77" s="59"/>
      <c r="AM77" s="1"/>
      <c r="AN77" s="1"/>
      <c r="AO77" s="57"/>
      <c r="AP77" s="57"/>
      <c r="AQ77" s="1"/>
      <c r="AR77" s="1"/>
      <c r="AS77" s="1"/>
      <c r="AT77" s="1"/>
      <c r="AU77" s="1"/>
      <c r="AV77" s="1"/>
      <c r="AW77" s="1"/>
      <c r="AX77" s="1"/>
      <c r="AY77" s="1"/>
      <c r="AZ77" s="5"/>
      <c r="BA77" s="5"/>
      <c r="BB77" s="5"/>
      <c r="BC77" s="5"/>
      <c r="BD77" s="5"/>
      <c r="BE77" s="5"/>
    </row>
    <row r="78" spans="1:59" ht="15.6">
      <c r="V78" s="3"/>
      <c r="W78" s="3"/>
      <c r="X78" s="57"/>
      <c r="Y78" s="57"/>
      <c r="Z78" s="16"/>
      <c r="AA78" s="16"/>
      <c r="AB78" s="16"/>
      <c r="AC78" s="3"/>
      <c r="AD78" s="3"/>
      <c r="AE78" s="16"/>
      <c r="AF78" s="16"/>
      <c r="AG78" s="57"/>
      <c r="AI78" s="3"/>
      <c r="AJ78" s="3"/>
      <c r="AK78" s="59"/>
      <c r="AM78" s="1"/>
      <c r="AN78" s="1"/>
      <c r="AO78" s="57"/>
      <c r="AP78" s="57"/>
      <c r="AQ78" s="1"/>
      <c r="AR78" s="1"/>
      <c r="AS78" s="1"/>
      <c r="AT78" s="1"/>
      <c r="AU78" s="1"/>
      <c r="AV78" s="1"/>
      <c r="AW78" s="1"/>
      <c r="AX78" s="1"/>
      <c r="AY78" s="1"/>
      <c r="BC78" s="2"/>
      <c r="BD78" s="13"/>
    </row>
    <row r="79" spans="1:59" ht="15.6">
      <c r="V79" s="3"/>
      <c r="W79" s="3"/>
      <c r="X79" s="57"/>
      <c r="Y79" s="57"/>
      <c r="Z79" s="16"/>
      <c r="AA79" s="16"/>
      <c r="AB79" s="16"/>
      <c r="AC79" s="3"/>
      <c r="AD79" s="3"/>
      <c r="AE79" s="16"/>
      <c r="AF79" s="16"/>
      <c r="AG79" s="57"/>
      <c r="AI79" s="3"/>
      <c r="AJ79" s="3"/>
      <c r="AK79" s="59"/>
      <c r="AM79" s="1"/>
      <c r="AN79" s="1"/>
      <c r="AO79" s="57"/>
      <c r="AP79" s="57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5"/>
      <c r="BE79" s="5"/>
      <c r="BG79" s="5"/>
    </row>
    <row r="80" spans="1:59">
      <c r="V80" s="3"/>
      <c r="W80" s="3"/>
      <c r="X80" s="57"/>
      <c r="Y80" s="57"/>
      <c r="Z80" s="16"/>
      <c r="AA80" s="16"/>
      <c r="AB80" s="16"/>
      <c r="AC80" s="3"/>
      <c r="AD80" s="3"/>
      <c r="AE80" s="16"/>
      <c r="AF80" s="16"/>
      <c r="AG80" s="57"/>
      <c r="AI80" s="3"/>
      <c r="AJ80" s="3"/>
      <c r="AK80" s="59"/>
      <c r="AM80" s="1"/>
      <c r="AN80" s="1"/>
      <c r="AO80" s="57"/>
      <c r="AP80" s="57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13"/>
    </row>
    <row r="81" spans="22:59">
      <c r="V81" s="3"/>
      <c r="W81" s="3"/>
      <c r="X81" s="57"/>
      <c r="Y81" s="57"/>
      <c r="Z81" s="16"/>
      <c r="AA81" s="16"/>
      <c r="AB81" s="16"/>
      <c r="AC81" s="3"/>
      <c r="AD81" s="3"/>
      <c r="AE81" s="16"/>
      <c r="AF81" s="16"/>
      <c r="AG81" s="57"/>
      <c r="AI81" s="3"/>
      <c r="AJ81" s="3"/>
      <c r="AK81" s="59"/>
      <c r="AM81" s="1"/>
      <c r="AN81" s="1"/>
      <c r="AO81" s="57"/>
      <c r="AP81" s="57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13"/>
    </row>
    <row r="82" spans="22:59" ht="15.6">
      <c r="V82" s="3"/>
      <c r="W82" s="3"/>
      <c r="X82" s="57"/>
      <c r="Y82" s="57"/>
      <c r="Z82" s="16"/>
      <c r="AA82" s="16"/>
      <c r="AB82" s="16"/>
      <c r="AC82" s="3"/>
      <c r="AD82" s="3"/>
      <c r="AE82" s="16"/>
      <c r="AF82" s="16"/>
      <c r="AG82" s="57"/>
      <c r="AI82" s="3"/>
      <c r="AJ82" s="3"/>
      <c r="AK82" s="59"/>
      <c r="AM82" s="1"/>
      <c r="AN82" s="1"/>
      <c r="AO82" s="57"/>
      <c r="AP82" s="57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5"/>
      <c r="BE82" s="5"/>
      <c r="BG82" s="2"/>
    </row>
    <row r="83" spans="22:59">
      <c r="V83" s="3"/>
      <c r="W83" s="3"/>
      <c r="X83" s="57"/>
      <c r="Y83" s="57"/>
      <c r="Z83" s="16"/>
      <c r="AA83" s="16"/>
      <c r="AB83" s="16"/>
      <c r="AC83" s="3"/>
      <c r="AD83" s="3"/>
      <c r="AE83" s="16"/>
      <c r="AF83" s="16"/>
      <c r="AG83" s="57"/>
      <c r="AI83" s="3"/>
      <c r="AJ83" s="3"/>
      <c r="AK83" s="59"/>
      <c r="AM83" s="1"/>
      <c r="AN83" s="1"/>
      <c r="AO83" s="57"/>
      <c r="AP83" s="57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4"/>
      <c r="BE83" s="4"/>
      <c r="BF83" s="4"/>
      <c r="BG83" s="4"/>
    </row>
    <row r="84" spans="22:59" ht="15.6">
      <c r="V84" s="3"/>
      <c r="W84" s="3"/>
      <c r="X84" s="57"/>
      <c r="Y84" s="57"/>
      <c r="Z84" s="16"/>
      <c r="AA84" s="16"/>
      <c r="AB84" s="16"/>
      <c r="AC84" s="3"/>
      <c r="AD84" s="3"/>
      <c r="AE84" s="16"/>
      <c r="AF84" s="16"/>
      <c r="AG84" s="57"/>
      <c r="AI84" s="3"/>
      <c r="AJ84" s="3"/>
      <c r="AK84" s="59"/>
      <c r="AM84" s="1"/>
      <c r="AN84" s="1"/>
      <c r="AO84" s="57"/>
      <c r="AP84" s="57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22:59" ht="15.6">
      <c r="V85" s="3"/>
      <c r="W85" s="3"/>
      <c r="X85" s="57"/>
      <c r="Y85" s="57"/>
      <c r="Z85" s="16"/>
      <c r="AA85" s="16"/>
      <c r="AB85" s="16"/>
      <c r="AC85" s="3"/>
      <c r="AD85" s="3"/>
      <c r="AE85" s="16"/>
      <c r="AF85" s="16"/>
      <c r="AG85" s="57"/>
      <c r="AI85" s="3"/>
      <c r="AJ85" s="3"/>
      <c r="AK85" s="59"/>
      <c r="AM85" s="1"/>
      <c r="AN85" s="1"/>
      <c r="AO85" s="57"/>
      <c r="AP85" s="57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22:59" ht="15.6">
      <c r="V86" s="3"/>
      <c r="W86" s="3"/>
      <c r="X86" s="57"/>
      <c r="Y86" s="57"/>
      <c r="Z86" s="16"/>
      <c r="AA86" s="16"/>
      <c r="AB86" s="16"/>
      <c r="AC86" s="3"/>
      <c r="AD86" s="3"/>
      <c r="AE86" s="16"/>
      <c r="AF86" s="16"/>
      <c r="AG86" s="57"/>
      <c r="AI86" s="3"/>
      <c r="AJ86" s="3"/>
      <c r="AK86" s="59"/>
      <c r="AM86" s="1"/>
      <c r="AN86" s="1"/>
      <c r="AO86" s="57"/>
      <c r="AP86" s="57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"/>
      <c r="BG86" s="5"/>
    </row>
    <row r="87" spans="22:59" ht="15.6">
      <c r="V87" s="3"/>
      <c r="W87" s="3"/>
      <c r="X87" s="57"/>
      <c r="Y87" s="57"/>
      <c r="Z87" s="16"/>
      <c r="AA87" s="16"/>
      <c r="AB87" s="16"/>
      <c r="AC87" s="3"/>
      <c r="AD87" s="3"/>
      <c r="AE87" s="16"/>
      <c r="AF87" s="16"/>
      <c r="AG87" s="57"/>
      <c r="AI87" s="3"/>
      <c r="AJ87" s="3"/>
      <c r="AK87" s="59"/>
      <c r="AM87" s="1"/>
      <c r="AN87" s="1"/>
      <c r="AO87" s="57"/>
      <c r="AP87" s="57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"/>
      <c r="BG87" s="5"/>
    </row>
    <row r="88" spans="22:59" ht="15.6">
      <c r="V88" s="3"/>
      <c r="W88" s="3"/>
      <c r="X88" s="57"/>
      <c r="Y88" s="57"/>
      <c r="Z88" s="16"/>
      <c r="AA88" s="16"/>
      <c r="AB88" s="16"/>
      <c r="AC88" s="3"/>
      <c r="AD88" s="3"/>
      <c r="AE88" s="16"/>
      <c r="AF88" s="16"/>
      <c r="AG88" s="57"/>
      <c r="AI88" s="3"/>
      <c r="AJ88" s="3"/>
      <c r="AK88" s="59"/>
      <c r="AM88" s="1"/>
      <c r="AN88" s="1"/>
      <c r="AO88" s="57"/>
      <c r="AP88" s="57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22:59" ht="15.6">
      <c r="V89" s="3"/>
      <c r="W89" s="3"/>
      <c r="X89" s="57"/>
      <c r="Y89" s="57"/>
      <c r="Z89" s="16"/>
      <c r="AA89" s="16"/>
      <c r="AB89" s="16"/>
      <c r="AC89" s="3"/>
      <c r="AD89" s="3"/>
      <c r="AE89" s="16"/>
      <c r="AF89" s="16"/>
      <c r="AG89" s="57"/>
      <c r="AI89" s="3"/>
      <c r="AJ89" s="3"/>
      <c r="AK89" s="59"/>
      <c r="AM89" s="1"/>
      <c r="AN89" s="1"/>
      <c r="AO89" s="57"/>
      <c r="AP89" s="57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22:59" ht="15.6">
      <c r="V90" s="3"/>
      <c r="W90" s="3"/>
      <c r="X90" s="57"/>
      <c r="Y90" s="57"/>
      <c r="Z90" s="16"/>
      <c r="AA90" s="16"/>
      <c r="AB90" s="16"/>
      <c r="AC90" s="3"/>
      <c r="AD90" s="3"/>
      <c r="AE90" s="16"/>
      <c r="AF90" s="16"/>
      <c r="AG90" s="57"/>
      <c r="AI90" s="3"/>
      <c r="AJ90" s="3"/>
      <c r="AK90" s="59"/>
      <c r="AM90" s="1"/>
      <c r="AN90" s="1"/>
      <c r="AO90" s="57"/>
      <c r="AP90" s="57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13"/>
      <c r="BG90" s="5"/>
    </row>
    <row r="91" spans="22:59" ht="15.6">
      <c r="V91" s="3"/>
      <c r="W91" s="3"/>
      <c r="X91" s="57"/>
      <c r="Y91" s="57"/>
      <c r="Z91" s="16"/>
      <c r="AA91" s="16"/>
      <c r="AB91" s="16"/>
      <c r="AC91" s="3"/>
      <c r="AD91" s="3"/>
      <c r="AE91" s="16"/>
      <c r="AF91" s="16"/>
      <c r="AG91" s="57"/>
      <c r="AI91" s="3"/>
      <c r="AJ91" s="3"/>
      <c r="AK91" s="59"/>
      <c r="AM91" s="1"/>
      <c r="AN91" s="1"/>
      <c r="AO91" s="57"/>
      <c r="AP91" s="57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13"/>
      <c r="BG91" s="5"/>
    </row>
    <row r="92" spans="22:59" ht="15.6">
      <c r="V92" s="3"/>
      <c r="W92" s="3"/>
      <c r="X92" s="57"/>
      <c r="Y92" s="57"/>
      <c r="Z92" s="16"/>
      <c r="AA92" s="16"/>
      <c r="AB92" s="16"/>
      <c r="AC92" s="3"/>
      <c r="AD92" s="3"/>
      <c r="AE92" s="16"/>
      <c r="AF92" s="16"/>
      <c r="AG92" s="57"/>
      <c r="AI92" s="3"/>
      <c r="AJ92" s="3"/>
      <c r="AK92" s="59"/>
      <c r="AM92" s="1"/>
      <c r="AN92" s="1"/>
      <c r="AO92" s="57"/>
      <c r="AP92" s="57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22:59" ht="15.6">
      <c r="V93" s="3"/>
      <c r="W93" s="3"/>
      <c r="X93" s="57"/>
      <c r="Y93" s="57"/>
      <c r="Z93" s="16"/>
      <c r="AA93" s="16"/>
      <c r="AB93" s="16"/>
      <c r="AC93" s="3"/>
      <c r="AD93" s="3"/>
      <c r="AE93" s="16"/>
      <c r="AF93" s="16"/>
      <c r="AG93" s="57"/>
      <c r="AI93" s="3"/>
      <c r="AJ93" s="3"/>
      <c r="AK93" s="59"/>
      <c r="AM93" s="1"/>
      <c r="AN93" s="1"/>
      <c r="AO93" s="57"/>
      <c r="AP93" s="57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22:59" ht="15.6">
      <c r="V94" s="3"/>
      <c r="W94" s="3"/>
      <c r="X94" s="57"/>
      <c r="Y94" s="57"/>
      <c r="Z94" s="16"/>
      <c r="AA94" s="16"/>
      <c r="AB94" s="16"/>
      <c r="AC94" s="3"/>
      <c r="AD94" s="3"/>
      <c r="AE94" s="16"/>
      <c r="AF94" s="16"/>
      <c r="AG94" s="57"/>
      <c r="AI94" s="3"/>
      <c r="AJ94" s="3"/>
      <c r="AK94" s="59"/>
      <c r="AM94" s="1"/>
      <c r="AN94" s="1"/>
      <c r="AO94" s="57"/>
      <c r="AP94" s="57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22:59" ht="15.6">
      <c r="V95" s="3"/>
      <c r="W95" s="3"/>
      <c r="X95" s="57"/>
      <c r="Y95" s="57"/>
      <c r="Z95" s="16"/>
      <c r="AA95" s="16"/>
      <c r="AB95" s="16"/>
      <c r="AC95" s="3"/>
      <c r="AD95" s="3"/>
      <c r="AE95" s="16"/>
      <c r="AF95" s="16"/>
      <c r="AG95" s="57"/>
      <c r="AI95" s="3"/>
      <c r="AJ95" s="3"/>
      <c r="AK95" s="59"/>
      <c r="AM95" s="1"/>
      <c r="AN95" s="1"/>
      <c r="AO95" s="57"/>
      <c r="AP95" s="57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4"/>
      <c r="BD95" s="13"/>
      <c r="BE95" s="13"/>
      <c r="BF95" s="5"/>
      <c r="BG95" s="5"/>
    </row>
    <row r="96" spans="22:59" ht="15.6">
      <c r="AM96" s="1"/>
      <c r="AN96" s="1"/>
      <c r="AO96" s="57"/>
      <c r="AP96" s="57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4"/>
      <c r="BD96" s="13"/>
      <c r="BE96" s="13"/>
      <c r="BF96" s="5"/>
      <c r="BG96" s="5"/>
    </row>
    <row r="97" spans="22:59" ht="15.6">
      <c r="AM97" s="1"/>
      <c r="AN97" s="1"/>
      <c r="AO97" s="57"/>
      <c r="AP97" s="57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22:59" ht="15.6">
      <c r="V98" s="3"/>
      <c r="W98" s="3"/>
      <c r="X98" s="57"/>
      <c r="Y98" s="57"/>
      <c r="Z98" s="16"/>
      <c r="AA98" s="16"/>
      <c r="AB98" s="16"/>
      <c r="AC98" s="3"/>
      <c r="AD98" s="3"/>
      <c r="AE98" s="16"/>
      <c r="AF98" s="16"/>
      <c r="AG98" s="57"/>
      <c r="AI98" s="3"/>
      <c r="AJ98" s="3"/>
      <c r="AK98" s="59"/>
      <c r="AM98" s="1"/>
      <c r="AN98" s="1"/>
      <c r="AO98" s="57"/>
      <c r="AP98" s="57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5"/>
      <c r="BD98" s="13"/>
      <c r="BE98" s="13"/>
      <c r="BF98" s="5"/>
      <c r="BG98" s="5"/>
    </row>
    <row r="99" spans="22:59" ht="15.6">
      <c r="V99" s="3"/>
      <c r="W99" s="3"/>
      <c r="X99" s="57"/>
      <c r="Y99" s="57"/>
      <c r="Z99" s="16"/>
      <c r="AA99" s="16"/>
      <c r="AB99" s="16"/>
      <c r="AC99" s="3"/>
      <c r="AD99" s="3"/>
      <c r="AE99" s="16"/>
      <c r="AF99" s="16"/>
      <c r="AG99" s="57"/>
      <c r="AI99" s="3"/>
      <c r="AJ99" s="3"/>
      <c r="AK99" s="59"/>
      <c r="AM99" s="1"/>
      <c r="AN99" s="1"/>
      <c r="AO99" s="57"/>
      <c r="AP99" s="5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  <c r="BE99" s="13"/>
      <c r="BF99" s="5"/>
      <c r="BG99" s="5"/>
    </row>
    <row r="100" spans="22:59" ht="15.6">
      <c r="V100" s="3"/>
      <c r="W100" s="3"/>
      <c r="X100" s="57"/>
      <c r="Y100" s="57"/>
      <c r="Z100" s="16"/>
      <c r="AA100" s="16"/>
      <c r="AB100" s="16"/>
      <c r="AC100" s="3"/>
      <c r="AD100" s="3"/>
      <c r="AE100" s="16"/>
      <c r="AF100" s="16"/>
      <c r="AG100" s="57"/>
      <c r="AI100" s="3"/>
      <c r="AJ100" s="3"/>
      <c r="AK100" s="59"/>
      <c r="AM100" s="1"/>
      <c r="AN100" s="1"/>
      <c r="AO100" s="57"/>
      <c r="AP100" s="5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F100" s="5"/>
      <c r="BG100" s="5"/>
    </row>
    <row r="101" spans="22:59">
      <c r="V101" s="3"/>
      <c r="W101" s="3"/>
      <c r="X101" s="57"/>
      <c r="Y101" s="57"/>
      <c r="Z101" s="16"/>
      <c r="AA101" s="16"/>
      <c r="AB101" s="16"/>
      <c r="AC101" s="3"/>
      <c r="AD101" s="3"/>
      <c r="AE101" s="16"/>
      <c r="AF101" s="16"/>
      <c r="AG101" s="57"/>
      <c r="AI101" s="3"/>
      <c r="AJ101" s="3"/>
      <c r="AK101" s="59"/>
      <c r="AM101" s="1"/>
      <c r="AN101" s="1"/>
      <c r="AO101" s="57"/>
      <c r="AP101" s="5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22:59" ht="15.6">
      <c r="V102" s="3"/>
      <c r="W102" s="3"/>
      <c r="X102" s="57"/>
      <c r="Y102" s="57"/>
      <c r="Z102" s="16"/>
      <c r="AA102" s="16"/>
      <c r="AB102" s="16"/>
      <c r="AC102" s="3"/>
      <c r="AD102" s="3"/>
      <c r="AE102" s="16"/>
      <c r="AF102" s="16"/>
      <c r="AG102" s="57"/>
      <c r="AI102" s="3"/>
      <c r="AJ102" s="3"/>
      <c r="AK102" s="59"/>
      <c r="AM102" s="1"/>
      <c r="AN102" s="1"/>
      <c r="AO102" s="57"/>
      <c r="AP102" s="57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5"/>
      <c r="BE102" s="5"/>
      <c r="BG102" s="5"/>
    </row>
    <row r="103" spans="22:59">
      <c r="V103" s="3"/>
      <c r="W103" s="3"/>
      <c r="X103" s="57"/>
      <c r="Y103" s="57"/>
      <c r="Z103" s="16"/>
      <c r="AA103" s="16"/>
      <c r="AB103" s="16"/>
      <c r="AC103" s="3"/>
      <c r="AD103" s="3"/>
      <c r="AE103" s="16"/>
      <c r="AF103" s="16"/>
      <c r="AG103" s="57"/>
      <c r="AI103" s="3"/>
      <c r="AJ103" s="3"/>
      <c r="AK103" s="59"/>
      <c r="AM103" s="1"/>
      <c r="AN103" s="1"/>
      <c r="AO103" s="57"/>
      <c r="AP103" s="57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22:59">
      <c r="V104" s="3"/>
      <c r="W104" s="3"/>
      <c r="X104" s="57"/>
      <c r="Y104" s="57"/>
      <c r="Z104" s="16"/>
      <c r="AA104" s="16"/>
      <c r="AB104" s="16"/>
      <c r="AC104" s="3"/>
      <c r="AD104" s="3"/>
      <c r="AE104" s="16"/>
      <c r="AF104" s="16"/>
      <c r="AG104" s="57"/>
      <c r="AI104" s="3"/>
      <c r="AJ104" s="3"/>
      <c r="AK104" s="59"/>
      <c r="AM104" s="1"/>
      <c r="AN104" s="1"/>
      <c r="AO104" s="57"/>
      <c r="AP104" s="57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C104" s="13"/>
      <c r="BD104" s="13"/>
    </row>
    <row r="105" spans="22:59">
      <c r="V105" s="3"/>
      <c r="W105" s="3"/>
      <c r="X105" s="57"/>
      <c r="Y105" s="57"/>
      <c r="Z105" s="16"/>
      <c r="AA105" s="16"/>
      <c r="AB105" s="16"/>
      <c r="AC105" s="3"/>
      <c r="AD105" s="3"/>
      <c r="AE105" s="16"/>
      <c r="AF105" s="16"/>
      <c r="AG105" s="57"/>
      <c r="AI105" s="3"/>
      <c r="AJ105" s="3"/>
      <c r="AK105" s="59"/>
      <c r="AM105" s="1"/>
      <c r="AN105" s="1"/>
      <c r="AO105" s="57"/>
      <c r="AP105" s="57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C105" s="13"/>
      <c r="BD105" s="13"/>
    </row>
    <row r="106" spans="22:59">
      <c r="V106" s="3"/>
      <c r="W106" s="3"/>
      <c r="X106" s="57"/>
      <c r="Y106" s="57"/>
      <c r="Z106" s="16"/>
      <c r="AA106" s="16"/>
      <c r="AB106" s="16"/>
      <c r="AC106" s="3"/>
      <c r="AD106" s="3"/>
      <c r="AE106" s="16"/>
      <c r="AF106" s="16"/>
      <c r="AG106" s="57"/>
      <c r="AI106" s="3"/>
      <c r="AJ106" s="3"/>
      <c r="AK106" s="59"/>
      <c r="AO106" s="57"/>
      <c r="AP106" s="57"/>
      <c r="AQ106" s="1"/>
      <c r="AY106" s="1"/>
      <c r="AZ106" s="1"/>
      <c r="BA106" s="1"/>
      <c r="BC106" s="13"/>
      <c r="BD106" s="13"/>
    </row>
    <row r="107" spans="22:59">
      <c r="V107" s="3"/>
      <c r="W107" s="3"/>
      <c r="X107" s="57"/>
      <c r="Y107" s="57"/>
      <c r="Z107" s="16"/>
      <c r="AA107" s="16"/>
      <c r="AB107" s="16"/>
      <c r="AC107" s="3"/>
      <c r="AD107" s="3"/>
      <c r="AE107" s="16"/>
      <c r="AF107" s="16"/>
      <c r="AG107" s="57"/>
      <c r="AI107" s="3"/>
      <c r="AJ107" s="3"/>
      <c r="AK107" s="59"/>
      <c r="AO107" s="57"/>
      <c r="AP107" s="57"/>
      <c r="AQ107" s="1"/>
      <c r="AY107" s="1"/>
      <c r="AZ107" s="1"/>
      <c r="BA107" s="1"/>
      <c r="BC107" s="13"/>
      <c r="BD107" s="13"/>
    </row>
    <row r="108" spans="22:59">
      <c r="V108" s="3"/>
      <c r="W108" s="3"/>
      <c r="X108" s="57"/>
      <c r="Y108" s="57"/>
      <c r="Z108" s="16"/>
      <c r="AA108" s="16"/>
      <c r="AB108" s="16"/>
      <c r="AC108" s="3"/>
      <c r="AD108" s="3"/>
      <c r="AE108" s="16"/>
      <c r="AF108" s="16"/>
      <c r="AG108" s="57"/>
      <c r="AI108" s="3"/>
      <c r="AJ108" s="3"/>
      <c r="AK108" s="59"/>
      <c r="AM108" s="1"/>
      <c r="AN108" s="1"/>
      <c r="AO108" s="57"/>
      <c r="AP108" s="57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22:59">
      <c r="V109" s="3"/>
      <c r="W109" s="3"/>
      <c r="X109" s="57"/>
      <c r="Y109" s="57"/>
      <c r="Z109" s="16"/>
      <c r="AA109" s="16"/>
      <c r="AB109" s="16"/>
      <c r="AC109" s="3"/>
      <c r="AD109" s="3"/>
      <c r="AE109" s="16"/>
      <c r="AF109" s="16"/>
      <c r="AG109" s="57"/>
      <c r="AI109" s="3"/>
      <c r="AJ109" s="3"/>
      <c r="AK109" s="59"/>
      <c r="AM109" s="1"/>
      <c r="AN109" s="1"/>
      <c r="AO109" s="57"/>
      <c r="AP109" s="57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22:59">
      <c r="V110" s="3"/>
      <c r="W110" s="3"/>
      <c r="X110" s="57"/>
      <c r="Y110" s="57"/>
      <c r="Z110" s="16"/>
      <c r="AA110" s="16"/>
      <c r="AB110" s="16"/>
      <c r="AC110" s="3"/>
      <c r="AD110" s="3"/>
      <c r="AE110" s="16"/>
      <c r="AF110" s="16"/>
      <c r="AG110" s="57"/>
      <c r="AI110" s="3"/>
      <c r="AJ110" s="3"/>
      <c r="AK110" s="59"/>
      <c r="AM110" s="1"/>
      <c r="AN110" s="1"/>
      <c r="AO110" s="57"/>
      <c r="AP110" s="57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C110" s="13"/>
      <c r="BD110" s="13"/>
    </row>
    <row r="111" spans="22:59">
      <c r="V111" s="3"/>
      <c r="W111" s="3"/>
      <c r="X111" s="57"/>
      <c r="Y111" s="57"/>
      <c r="Z111" s="16"/>
      <c r="AA111" s="16"/>
      <c r="AB111" s="16"/>
      <c r="AC111" s="3"/>
      <c r="AD111" s="3"/>
      <c r="AE111" s="16"/>
      <c r="AF111" s="16"/>
      <c r="AG111" s="57"/>
      <c r="AI111" s="3"/>
      <c r="AJ111" s="3"/>
      <c r="AK111" s="59"/>
      <c r="AM111" s="1"/>
      <c r="AN111" s="1"/>
      <c r="AO111" s="57"/>
      <c r="AP111" s="57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C111" s="13"/>
      <c r="BD111" s="13"/>
    </row>
    <row r="112" spans="22:59">
      <c r="V112" s="3"/>
      <c r="W112" s="3"/>
      <c r="X112" s="57"/>
      <c r="Y112" s="57"/>
      <c r="Z112" s="16"/>
      <c r="AA112" s="16"/>
      <c r="AB112" s="16"/>
      <c r="AC112" s="3"/>
      <c r="AD112" s="3"/>
      <c r="AE112" s="16"/>
      <c r="AF112" s="16"/>
      <c r="AG112" s="57"/>
      <c r="AI112" s="3"/>
      <c r="AJ112" s="3"/>
      <c r="AK112" s="59"/>
      <c r="AM112" s="1"/>
      <c r="AN112" s="1"/>
      <c r="AO112" s="57"/>
      <c r="AP112" s="57"/>
      <c r="AQ112" s="1"/>
      <c r="AR112" s="1"/>
      <c r="AS112" s="1"/>
      <c r="AT112" s="1"/>
      <c r="AU112" s="1"/>
      <c r="AV112" s="1"/>
      <c r="AW112" s="1"/>
      <c r="AX112" s="1"/>
      <c r="BA112" s="1"/>
      <c r="BC112" s="13"/>
      <c r="BD112" s="13"/>
    </row>
    <row r="113" spans="22:56">
      <c r="V113" s="3"/>
      <c r="W113" s="3"/>
      <c r="X113" s="57"/>
      <c r="Y113" s="57"/>
      <c r="Z113" s="16"/>
      <c r="AA113" s="16"/>
      <c r="AB113" s="16"/>
      <c r="AC113" s="3"/>
      <c r="AD113" s="3"/>
      <c r="AE113" s="16"/>
      <c r="AF113" s="16"/>
      <c r="AG113" s="57"/>
      <c r="AI113" s="3"/>
      <c r="AJ113" s="3"/>
      <c r="AK113" s="59"/>
      <c r="AM113" s="1"/>
      <c r="AN113" s="1"/>
      <c r="AO113" s="57"/>
      <c r="AP113" s="57"/>
      <c r="AQ113" s="1"/>
      <c r="AR113" s="1"/>
      <c r="AS113" s="1"/>
      <c r="AT113" s="1"/>
      <c r="AU113" s="1"/>
      <c r="AV113" s="1"/>
      <c r="AW113" s="1"/>
      <c r="AX113" s="1"/>
      <c r="BA113" s="1"/>
      <c r="BC113" s="13"/>
      <c r="BD113" s="13"/>
    </row>
    <row r="114" spans="22:56">
      <c r="V114" s="3"/>
      <c r="W114" s="3"/>
      <c r="X114" s="57"/>
      <c r="Y114" s="57"/>
      <c r="Z114" s="16"/>
      <c r="AA114" s="16"/>
      <c r="AB114" s="16"/>
      <c r="AC114" s="3"/>
      <c r="AD114" s="3"/>
      <c r="AE114" s="16"/>
      <c r="AF114" s="16"/>
      <c r="AG114" s="57"/>
      <c r="AI114" s="3"/>
      <c r="AJ114" s="3"/>
      <c r="AK114" s="59"/>
      <c r="AM114" s="1"/>
      <c r="AN114" s="1"/>
      <c r="AO114" s="57"/>
      <c r="AP114" s="57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22:56">
      <c r="V115" s="3"/>
      <c r="W115" s="3"/>
      <c r="X115" s="57"/>
      <c r="Y115" s="57"/>
      <c r="Z115" s="16"/>
      <c r="AA115" s="16"/>
      <c r="AB115" s="16"/>
      <c r="AC115" s="3"/>
      <c r="AD115" s="3"/>
      <c r="AE115" s="16"/>
      <c r="AF115" s="16"/>
      <c r="AG115" s="57"/>
      <c r="AI115" s="3"/>
      <c r="AJ115" s="3"/>
      <c r="AK115" s="59"/>
      <c r="AM115" s="1"/>
      <c r="AN115" s="1"/>
      <c r="AO115" s="57"/>
      <c r="AP115" s="57"/>
      <c r="AQ115" s="1"/>
      <c r="AR115" s="1"/>
      <c r="AS115" s="1"/>
      <c r="AT115" s="13" t="s">
        <v>467</v>
      </c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22:56">
      <c r="V116" s="3"/>
      <c r="W116" s="3"/>
      <c r="X116" s="57"/>
      <c r="Y116" s="57"/>
      <c r="Z116" s="16"/>
      <c r="AA116" s="16"/>
      <c r="AB116" s="16"/>
      <c r="AC116" s="3"/>
      <c r="AD116" s="3"/>
      <c r="AE116" s="16"/>
      <c r="AF116" s="16"/>
      <c r="AG116" s="57"/>
      <c r="AI116" s="3"/>
      <c r="AJ116" s="3"/>
      <c r="AK116" s="59"/>
      <c r="AM116" s="1"/>
      <c r="AN116" s="1"/>
      <c r="AO116" s="57"/>
      <c r="AP116" s="57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C116" s="13"/>
      <c r="BD116" s="13"/>
    </row>
    <row r="117" spans="22:56">
      <c r="V117" s="3"/>
      <c r="W117" s="3"/>
      <c r="X117" s="57"/>
      <c r="Y117" s="57"/>
      <c r="Z117" s="16"/>
      <c r="AA117" s="16"/>
      <c r="AB117" s="16"/>
      <c r="AC117" s="3"/>
      <c r="AD117" s="3"/>
      <c r="AE117" s="16"/>
      <c r="AF117" s="16"/>
      <c r="AG117" s="57"/>
      <c r="AI117" s="3"/>
      <c r="AJ117" s="3"/>
      <c r="AK117" s="59"/>
      <c r="AM117" s="1"/>
      <c r="AN117" s="1"/>
      <c r="AO117" s="57"/>
      <c r="AP117" s="57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C117" s="13"/>
      <c r="BD117" s="13"/>
    </row>
    <row r="118" spans="22:56">
      <c r="V118" s="3"/>
      <c r="W118" s="3"/>
      <c r="X118" s="57"/>
      <c r="Y118" s="57"/>
      <c r="Z118" s="16"/>
      <c r="AA118" s="16"/>
      <c r="AB118" s="16"/>
      <c r="AC118" s="3"/>
      <c r="AD118" s="3"/>
      <c r="AE118" s="16"/>
      <c r="AF118" s="16"/>
      <c r="AG118" s="57"/>
      <c r="AI118" s="3"/>
      <c r="AJ118" s="3"/>
      <c r="AK118" s="59"/>
      <c r="AM118" s="1"/>
      <c r="AN118" s="1"/>
      <c r="AO118" s="57"/>
      <c r="AP118" s="57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C118" s="13"/>
      <c r="BD118" s="13"/>
    </row>
    <row r="119" spans="22:56">
      <c r="V119" s="3"/>
      <c r="W119" s="3"/>
      <c r="X119" s="57"/>
      <c r="Y119" s="57"/>
      <c r="Z119" s="16"/>
      <c r="AA119" s="16"/>
      <c r="AB119" s="16"/>
      <c r="AC119" s="3"/>
      <c r="AD119" s="3"/>
      <c r="AE119" s="16"/>
      <c r="AF119" s="16"/>
      <c r="AG119" s="57"/>
      <c r="AI119" s="3"/>
      <c r="AJ119" s="3"/>
      <c r="AK119" s="59"/>
      <c r="AM119" s="1"/>
      <c r="AN119" s="1"/>
      <c r="AO119" s="57"/>
      <c r="AP119" s="57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C119" s="13"/>
      <c r="BD119" s="13"/>
    </row>
    <row r="120" spans="22:56">
      <c r="V120" s="3"/>
      <c r="W120" s="3"/>
      <c r="X120" s="57"/>
      <c r="Y120" s="57"/>
      <c r="Z120" s="16"/>
      <c r="AA120" s="16"/>
      <c r="AB120" s="16"/>
      <c r="AC120" s="3"/>
      <c r="AD120" s="3"/>
      <c r="AE120" s="16"/>
      <c r="AF120" s="16"/>
      <c r="AG120" s="57"/>
      <c r="AI120" s="3"/>
      <c r="AJ120" s="3"/>
      <c r="AK120" s="59"/>
      <c r="AM120" s="1"/>
      <c r="AN120" s="1"/>
      <c r="AO120" s="57"/>
      <c r="AP120" s="57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22:56">
      <c r="V121" s="3"/>
      <c r="W121" s="3"/>
      <c r="X121" s="57"/>
      <c r="Y121" s="57"/>
      <c r="Z121" s="16"/>
      <c r="AA121" s="16"/>
      <c r="AB121" s="16"/>
      <c r="AC121" s="3"/>
      <c r="AD121" s="3"/>
      <c r="AE121" s="16"/>
      <c r="AF121" s="16"/>
      <c r="AG121" s="57"/>
      <c r="AI121" s="3"/>
      <c r="AJ121" s="3"/>
      <c r="AK121" s="59"/>
      <c r="AM121" s="1"/>
      <c r="AN121" s="1"/>
      <c r="AO121" s="57"/>
      <c r="AP121" s="57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22:56">
      <c r="V122" s="3"/>
      <c r="W122" s="3"/>
      <c r="X122" s="57"/>
      <c r="Y122" s="57"/>
      <c r="Z122" s="16"/>
      <c r="AA122" s="16"/>
      <c r="AB122" s="16"/>
      <c r="AC122" s="3"/>
      <c r="AD122" s="3"/>
      <c r="AE122" s="16"/>
      <c r="AF122" s="16"/>
      <c r="AG122" s="57"/>
      <c r="AI122" s="3"/>
      <c r="AJ122" s="3"/>
      <c r="AK122" s="59"/>
      <c r="AM122" s="1"/>
      <c r="AN122" s="1"/>
      <c r="AO122" s="57"/>
      <c r="AP122" s="57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22:56">
      <c r="V123" s="3"/>
      <c r="W123" s="3"/>
      <c r="X123" s="57"/>
      <c r="Y123" s="57"/>
      <c r="Z123" s="16"/>
      <c r="AA123" s="16"/>
      <c r="AB123" s="16"/>
      <c r="AC123" s="3"/>
      <c r="AD123" s="3"/>
      <c r="AE123" s="16"/>
      <c r="AF123" s="16"/>
      <c r="AG123" s="57"/>
      <c r="AI123" s="3"/>
      <c r="AJ123" s="3"/>
      <c r="AK123" s="59"/>
      <c r="AM123" s="1"/>
      <c r="AN123" s="1"/>
      <c r="AO123" s="57"/>
      <c r="AP123" s="57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22:56">
      <c r="V124" s="3"/>
      <c r="W124" s="3"/>
      <c r="X124" s="57"/>
      <c r="Y124" s="57"/>
      <c r="Z124" s="16"/>
      <c r="AA124" s="16"/>
      <c r="AB124" s="16"/>
      <c r="AC124" s="3"/>
      <c r="AD124" s="3"/>
      <c r="AE124" s="16"/>
      <c r="AF124" s="16"/>
      <c r="AG124" s="57"/>
      <c r="AI124" s="3"/>
      <c r="AJ124" s="3"/>
      <c r="AK124" s="59"/>
      <c r="AM124" s="1"/>
      <c r="AN124" s="1"/>
      <c r="AO124" s="57"/>
      <c r="AP124" s="57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22:56">
      <c r="V125" s="3"/>
      <c r="W125" s="3"/>
      <c r="X125" s="57"/>
      <c r="Y125" s="57"/>
      <c r="Z125" s="16"/>
      <c r="AA125" s="16"/>
      <c r="AB125" s="16"/>
      <c r="AC125" s="3"/>
      <c r="AD125" s="3"/>
      <c r="AE125" s="16"/>
      <c r="AF125" s="16"/>
      <c r="AG125" s="57"/>
      <c r="AI125" s="3"/>
      <c r="AJ125" s="3"/>
      <c r="AK125" s="59"/>
      <c r="AM125" s="1"/>
      <c r="AN125" s="1"/>
      <c r="AO125" s="57"/>
      <c r="AP125" s="57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22:56">
      <c r="V126" s="3"/>
      <c r="W126" s="3"/>
      <c r="X126" s="57"/>
      <c r="Y126" s="57"/>
      <c r="Z126" s="16"/>
      <c r="AA126" s="16"/>
      <c r="AB126" s="16"/>
      <c r="AC126" s="3"/>
      <c r="AD126" s="3"/>
      <c r="AE126" s="16"/>
      <c r="AF126" s="16"/>
      <c r="AG126" s="57"/>
      <c r="AI126" s="3"/>
      <c r="AJ126" s="3"/>
      <c r="AK126" s="59"/>
      <c r="AM126" s="1"/>
      <c r="AN126" s="1"/>
      <c r="AO126" s="57"/>
      <c r="AP126" s="57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22:56">
      <c r="V127" s="3"/>
      <c r="W127" s="3"/>
      <c r="X127" s="57"/>
      <c r="Y127" s="57"/>
      <c r="Z127" s="16"/>
      <c r="AA127" s="16"/>
      <c r="AB127" s="16"/>
      <c r="AC127" s="3"/>
      <c r="AD127" s="3"/>
      <c r="AE127" s="16"/>
      <c r="AF127" s="16"/>
      <c r="AG127" s="57"/>
      <c r="AI127" s="3"/>
      <c r="AJ127" s="3"/>
      <c r="AK127" s="59"/>
      <c r="AM127" s="1"/>
      <c r="AN127" s="1"/>
      <c r="AO127" s="57"/>
      <c r="AP127" s="57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22:56">
      <c r="V128" s="3"/>
      <c r="W128" s="3"/>
      <c r="X128" s="57"/>
      <c r="Y128" s="57"/>
      <c r="Z128" s="16"/>
      <c r="AA128" s="16"/>
      <c r="AB128" s="16"/>
      <c r="AC128" s="3"/>
      <c r="AD128" s="3"/>
      <c r="AE128" s="16"/>
      <c r="AF128" s="16"/>
      <c r="AG128" s="57"/>
      <c r="AI128" s="3"/>
      <c r="AJ128" s="3"/>
      <c r="AK128" s="59"/>
      <c r="AM128" s="1"/>
      <c r="AN128" s="1"/>
      <c r="AO128" s="57"/>
      <c r="AP128" s="57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22:56">
      <c r="V129" s="3"/>
      <c r="W129" s="3"/>
      <c r="X129" s="57"/>
      <c r="Y129" s="57"/>
      <c r="Z129" s="16"/>
      <c r="AA129" s="16"/>
      <c r="AB129" s="16"/>
      <c r="AC129" s="3"/>
      <c r="AD129" s="3"/>
      <c r="AE129" s="16"/>
      <c r="AF129" s="16"/>
      <c r="AG129" s="57"/>
      <c r="AI129" s="3"/>
      <c r="AJ129" s="3"/>
      <c r="AK129" s="59"/>
      <c r="AM129" s="1"/>
      <c r="AN129" s="1"/>
      <c r="AO129" s="57"/>
      <c r="AP129" s="57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22:56">
      <c r="AM130" s="1"/>
      <c r="AN130" s="1"/>
      <c r="AO130" s="57"/>
      <c r="AP130" s="57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22:56">
      <c r="AM131" s="1"/>
      <c r="AN131" s="1"/>
      <c r="AO131" s="57"/>
      <c r="AP131" s="57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22:56">
      <c r="V132" s="3"/>
      <c r="W132" s="3"/>
      <c r="X132" s="57"/>
      <c r="Y132" s="57"/>
      <c r="Z132" s="16"/>
      <c r="AA132" s="16"/>
      <c r="AB132" s="16"/>
      <c r="AC132" s="3"/>
      <c r="AD132" s="3"/>
      <c r="AE132" s="16"/>
      <c r="AF132" s="16"/>
      <c r="AG132" s="57"/>
      <c r="AI132" s="3"/>
      <c r="AJ132" s="3"/>
      <c r="AK132" s="59"/>
      <c r="AM132" s="1"/>
      <c r="AN132" s="1"/>
      <c r="AO132" s="57"/>
      <c r="AP132" s="57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22:56">
      <c r="V133" s="3"/>
      <c r="W133" s="3"/>
      <c r="X133" s="57"/>
      <c r="Y133" s="57"/>
      <c r="Z133" s="16"/>
      <c r="AA133" s="16"/>
      <c r="AB133" s="16"/>
      <c r="AC133" s="3"/>
      <c r="AD133" s="3"/>
      <c r="AE133" s="16"/>
      <c r="AF133" s="16"/>
      <c r="AG133" s="57"/>
      <c r="AI133" s="3"/>
      <c r="AJ133" s="3"/>
      <c r="AK133" s="59"/>
      <c r="AM133" s="1"/>
      <c r="AN133" s="1"/>
      <c r="AO133" s="57"/>
      <c r="AP133" s="57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22:56">
      <c r="V134" s="3"/>
      <c r="W134" s="3"/>
      <c r="X134" s="57"/>
      <c r="Y134" s="57"/>
      <c r="Z134" s="16"/>
      <c r="AA134" s="16"/>
      <c r="AB134" s="16"/>
      <c r="AC134" s="3"/>
      <c r="AD134" s="3"/>
      <c r="AE134" s="16"/>
      <c r="AF134" s="16"/>
      <c r="AG134" s="57"/>
      <c r="AI134" s="3"/>
      <c r="AJ134" s="3"/>
      <c r="AK134" s="59"/>
      <c r="AM134" s="1"/>
      <c r="AN134" s="1"/>
      <c r="AO134" s="57"/>
      <c r="AP134" s="57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22:56">
      <c r="V135" s="3"/>
      <c r="W135" s="3"/>
      <c r="X135" s="57"/>
      <c r="Y135" s="57"/>
      <c r="Z135" s="16"/>
      <c r="AA135" s="16"/>
      <c r="AB135" s="16"/>
      <c r="AC135" s="3"/>
      <c r="AD135" s="3"/>
      <c r="AE135" s="16"/>
      <c r="AF135" s="16"/>
      <c r="AG135" s="57"/>
      <c r="AI135" s="3"/>
      <c r="AJ135" s="3"/>
      <c r="AK135" s="59"/>
      <c r="AM135" s="1"/>
      <c r="AN135" s="1"/>
      <c r="AO135" s="57"/>
      <c r="AP135" s="57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22:56">
      <c r="V136" s="3"/>
      <c r="W136" s="3"/>
      <c r="X136" s="57"/>
      <c r="Y136" s="57"/>
      <c r="Z136" s="16"/>
      <c r="AA136" s="16"/>
      <c r="AB136" s="16"/>
      <c r="AC136" s="3"/>
      <c r="AD136" s="3"/>
      <c r="AE136" s="16"/>
      <c r="AF136" s="16"/>
      <c r="AG136" s="57"/>
      <c r="AI136" s="3"/>
      <c r="AJ136" s="3"/>
      <c r="AK136" s="59"/>
      <c r="AM136" s="1"/>
      <c r="AN136" s="1"/>
      <c r="AO136" s="57"/>
      <c r="AP136" s="57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22:56">
      <c r="V137" s="3"/>
      <c r="W137" s="3"/>
      <c r="X137" s="57"/>
      <c r="Y137" s="57"/>
      <c r="Z137" s="16"/>
      <c r="AA137" s="16"/>
      <c r="AB137" s="16"/>
      <c r="AC137" s="3"/>
      <c r="AD137" s="3"/>
      <c r="AE137" s="16"/>
      <c r="AF137" s="16"/>
      <c r="AG137" s="57"/>
      <c r="AI137" s="3"/>
      <c r="AJ137" s="3"/>
      <c r="AK137" s="59"/>
      <c r="AM137" s="1"/>
      <c r="AN137" s="1"/>
      <c r="AO137" s="57"/>
      <c r="AP137" s="57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22:56">
      <c r="V138" s="3"/>
      <c r="W138" s="3"/>
      <c r="X138" s="57"/>
      <c r="Y138" s="57"/>
      <c r="Z138" s="16"/>
      <c r="AA138" s="16"/>
      <c r="AB138" s="16"/>
      <c r="AC138" s="3"/>
      <c r="AD138" s="3"/>
      <c r="AE138" s="16"/>
      <c r="AF138" s="16"/>
      <c r="AG138" s="57"/>
      <c r="AI138" s="3"/>
      <c r="AJ138" s="3"/>
      <c r="AK138" s="59"/>
      <c r="AM138" s="1"/>
      <c r="AN138" s="1"/>
      <c r="AO138" s="57"/>
      <c r="AP138" s="57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C138" s="13"/>
      <c r="BD138" s="13"/>
    </row>
    <row r="139" spans="22:56">
      <c r="V139" s="3"/>
      <c r="W139" s="3"/>
      <c r="X139" s="57"/>
      <c r="Y139" s="57"/>
      <c r="Z139" s="16"/>
      <c r="AA139" s="16"/>
      <c r="AB139" s="16"/>
      <c r="AC139" s="3"/>
      <c r="AD139" s="3"/>
      <c r="AE139" s="16"/>
      <c r="AF139" s="16"/>
      <c r="AG139" s="57"/>
      <c r="AI139" s="3"/>
      <c r="AJ139" s="3"/>
      <c r="AK139" s="59"/>
      <c r="AM139" s="1"/>
      <c r="AN139" s="1"/>
      <c r="AO139" s="57"/>
      <c r="AP139" s="57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C139" s="13"/>
      <c r="BD139" s="13"/>
    </row>
    <row r="140" spans="22:56">
      <c r="V140" s="3"/>
      <c r="W140" s="3"/>
      <c r="X140" s="57"/>
      <c r="Y140" s="57"/>
      <c r="Z140" s="16"/>
      <c r="AA140" s="16"/>
      <c r="AB140" s="16"/>
      <c r="AC140" s="3"/>
      <c r="AD140" s="3"/>
      <c r="AE140" s="16"/>
      <c r="AF140" s="16"/>
      <c r="AG140" s="57"/>
      <c r="AI140" s="3"/>
      <c r="AJ140" s="3"/>
      <c r="AK140" s="59"/>
      <c r="AO140" s="57"/>
      <c r="AP140" s="57"/>
      <c r="AQ140" s="1"/>
      <c r="AY140" s="1"/>
      <c r="AZ140" s="1"/>
      <c r="BA140" s="1"/>
      <c r="BC140" s="13"/>
      <c r="BD140" s="13"/>
    </row>
    <row r="141" spans="22:56">
      <c r="V141" s="3"/>
      <c r="W141" s="3"/>
      <c r="X141" s="57"/>
      <c r="Y141" s="57"/>
      <c r="Z141" s="16"/>
      <c r="AA141" s="16"/>
      <c r="AB141" s="16"/>
      <c r="AC141" s="3"/>
      <c r="AD141" s="3"/>
      <c r="AE141" s="16"/>
      <c r="AF141" s="16"/>
      <c r="AG141" s="57"/>
      <c r="AI141" s="3"/>
      <c r="AJ141" s="3"/>
      <c r="AK141" s="59"/>
      <c r="AO141" s="57"/>
      <c r="AP141" s="57"/>
      <c r="AQ141" s="1"/>
      <c r="AY141" s="1"/>
      <c r="AZ141" s="1"/>
      <c r="BA141" s="1"/>
      <c r="BC141" s="13"/>
      <c r="BD141" s="13"/>
    </row>
    <row r="142" spans="22:56">
      <c r="V142" s="3"/>
      <c r="W142" s="3"/>
      <c r="X142" s="57"/>
      <c r="Y142" s="57"/>
      <c r="Z142" s="16"/>
      <c r="AA142" s="16"/>
      <c r="AB142" s="16"/>
      <c r="AC142" s="3"/>
      <c r="AD142" s="3"/>
      <c r="AE142" s="16"/>
      <c r="AF142" s="16"/>
      <c r="AG142" s="57"/>
      <c r="AI142" s="3"/>
      <c r="AJ142" s="3"/>
      <c r="AK142" s="59"/>
      <c r="AM142" s="1"/>
      <c r="AN142" s="1"/>
      <c r="AO142" s="57"/>
      <c r="AP142" s="57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22:56">
      <c r="V143" s="3"/>
      <c r="W143" s="3"/>
      <c r="X143" s="57"/>
      <c r="Y143" s="57"/>
      <c r="Z143" s="16"/>
      <c r="AA143" s="16"/>
      <c r="AB143" s="16"/>
      <c r="AC143" s="3"/>
      <c r="AD143" s="3"/>
      <c r="AE143" s="16"/>
      <c r="AF143" s="16"/>
      <c r="AG143" s="57"/>
      <c r="AI143" s="3"/>
      <c r="AJ143" s="3"/>
      <c r="AK143" s="59"/>
      <c r="AM143" s="1"/>
      <c r="AN143" s="1"/>
      <c r="AO143" s="57"/>
      <c r="AP143" s="57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22:56">
      <c r="V144" s="3"/>
      <c r="W144" s="3"/>
      <c r="X144" s="57"/>
      <c r="Y144" s="57"/>
      <c r="Z144" s="16"/>
      <c r="AA144" s="16"/>
      <c r="AB144" s="16"/>
      <c r="AC144" s="3"/>
      <c r="AD144" s="3"/>
      <c r="AE144" s="16"/>
      <c r="AF144" s="16"/>
      <c r="AG144" s="57"/>
      <c r="AI144" s="3"/>
      <c r="AJ144" s="3"/>
      <c r="AK144" s="59"/>
      <c r="AM144" s="1"/>
      <c r="AN144" s="1"/>
      <c r="AO144" s="57"/>
      <c r="AP144" s="57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C144" s="13"/>
      <c r="BD144" s="13"/>
    </row>
    <row r="145" spans="13:56">
      <c r="V145" s="3"/>
      <c r="W145" s="3"/>
      <c r="X145" s="57"/>
      <c r="Y145" s="57"/>
      <c r="Z145" s="16"/>
      <c r="AA145" s="16"/>
      <c r="AB145" s="16"/>
      <c r="AC145" s="3"/>
      <c r="AD145" s="3"/>
      <c r="AE145" s="16"/>
      <c r="AF145" s="16"/>
      <c r="AG145" s="57"/>
      <c r="AI145" s="3"/>
      <c r="AJ145" s="3"/>
      <c r="AK145" s="59"/>
      <c r="AM145" s="1"/>
      <c r="AN145" s="1"/>
      <c r="AO145" s="57"/>
      <c r="AP145" s="57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C145" s="13"/>
      <c r="BD145" s="13"/>
    </row>
    <row r="146" spans="13:56">
      <c r="V146" s="3"/>
      <c r="W146" s="3"/>
      <c r="X146" s="57"/>
      <c r="Y146" s="57"/>
      <c r="Z146" s="16"/>
      <c r="AA146" s="16"/>
      <c r="AB146" s="16"/>
      <c r="AC146" s="3"/>
      <c r="AD146" s="3"/>
      <c r="AE146" s="16"/>
      <c r="AF146" s="16"/>
      <c r="AG146" s="57"/>
      <c r="AI146" s="3"/>
      <c r="AJ146" s="3"/>
      <c r="AK146" s="59"/>
      <c r="AM146" s="1"/>
      <c r="AN146" s="1"/>
      <c r="AO146" s="57"/>
      <c r="AP146" s="57"/>
      <c r="AQ146" s="1"/>
      <c r="AR146" s="1"/>
      <c r="AS146" s="1"/>
      <c r="AT146" s="1"/>
      <c r="AU146" s="1"/>
      <c r="AV146" s="1"/>
      <c r="AW146" s="1"/>
      <c r="AX146" s="1"/>
      <c r="BA146" s="1"/>
      <c r="BC146" s="13"/>
      <c r="BD146" s="13"/>
    </row>
    <row r="147" spans="13:56">
      <c r="V147" s="3"/>
      <c r="W147" s="3"/>
      <c r="X147" s="57"/>
      <c r="Y147" s="57"/>
      <c r="Z147" s="16"/>
      <c r="AA147" s="16"/>
      <c r="AB147" s="16"/>
      <c r="AC147" s="3"/>
      <c r="AD147" s="3"/>
      <c r="AE147" s="16"/>
      <c r="AF147" s="16"/>
      <c r="AG147" s="57"/>
      <c r="AI147" s="3"/>
      <c r="AJ147" s="3"/>
      <c r="AK147" s="59"/>
      <c r="AM147" s="1"/>
      <c r="AN147" s="1"/>
      <c r="AO147" s="57"/>
      <c r="AP147" s="57"/>
      <c r="AQ147" s="1"/>
      <c r="AR147" s="1"/>
      <c r="AS147" s="1"/>
      <c r="AT147" s="1"/>
      <c r="AU147" s="1"/>
      <c r="AV147" s="1"/>
      <c r="AW147" s="1"/>
      <c r="AX147" s="1"/>
      <c r="BA147" s="1"/>
      <c r="BC147" s="13"/>
      <c r="BD147" s="13"/>
    </row>
    <row r="148" spans="13:56">
      <c r="V148" s="3"/>
      <c r="W148" s="3"/>
      <c r="X148" s="57"/>
      <c r="Y148" s="57"/>
      <c r="Z148" s="16"/>
      <c r="AA148" s="16"/>
      <c r="AB148" s="16"/>
      <c r="AC148" s="3"/>
      <c r="AD148" s="3"/>
      <c r="AE148" s="16"/>
      <c r="AF148" s="16"/>
      <c r="AG148" s="57"/>
      <c r="AI148" s="3"/>
      <c r="AJ148" s="3"/>
      <c r="AK148" s="59"/>
      <c r="AM148" s="1"/>
      <c r="AN148" s="1"/>
      <c r="AO148" s="57"/>
      <c r="AP148" s="57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V149" s="3"/>
      <c r="W149" s="3"/>
      <c r="X149" s="57"/>
      <c r="Y149" s="57"/>
      <c r="Z149" s="16"/>
      <c r="AA149" s="16"/>
      <c r="AB149" s="16"/>
      <c r="AC149" s="3"/>
      <c r="AD149" s="3"/>
      <c r="AE149" s="16"/>
      <c r="AF149" s="16"/>
      <c r="AG149" s="57"/>
      <c r="AI149" s="3"/>
      <c r="AJ149" s="3"/>
      <c r="AK149" s="59"/>
      <c r="AM149" s="1"/>
      <c r="AN149" s="1"/>
      <c r="AO149" s="57"/>
      <c r="AP149" s="57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V150" s="3"/>
      <c r="W150" s="3"/>
      <c r="X150" s="57"/>
      <c r="Y150" s="57"/>
      <c r="Z150" s="16"/>
      <c r="AA150" s="16"/>
      <c r="AB150" s="16"/>
      <c r="AC150" s="3"/>
      <c r="AD150" s="3"/>
      <c r="AE150" s="16"/>
      <c r="AF150" s="16"/>
      <c r="AG150" s="57"/>
      <c r="AI150" s="3"/>
      <c r="AJ150" s="3"/>
      <c r="AK150" s="59"/>
      <c r="AM150" s="1"/>
      <c r="AN150" s="1"/>
      <c r="AO150" s="57"/>
      <c r="AP150" s="57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C150" s="13"/>
      <c r="BD150" s="13"/>
    </row>
    <row r="151" spans="13:56">
      <c r="V151" s="3"/>
      <c r="W151" s="3"/>
      <c r="X151" s="57"/>
      <c r="Y151" s="57"/>
      <c r="Z151" s="16"/>
      <c r="AA151" s="16"/>
      <c r="AB151" s="16"/>
      <c r="AC151" s="3"/>
      <c r="AD151" s="3"/>
      <c r="AE151" s="16"/>
      <c r="AF151" s="16"/>
      <c r="AG151" s="57"/>
      <c r="AI151" s="3"/>
      <c r="AJ151" s="3"/>
      <c r="AK151" s="59"/>
      <c r="AM151" s="1"/>
      <c r="AN151" s="1"/>
      <c r="AO151" s="57"/>
      <c r="AP151" s="57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C151" s="13"/>
      <c r="BD151" s="13"/>
    </row>
    <row r="152" spans="13:56">
      <c r="V152" s="3"/>
      <c r="W152" s="3"/>
      <c r="X152" s="57"/>
      <c r="Y152" s="57"/>
      <c r="Z152" s="16"/>
      <c r="AA152" s="16"/>
      <c r="AB152" s="16"/>
      <c r="AC152" s="3"/>
      <c r="AD152" s="3"/>
      <c r="AE152" s="16"/>
      <c r="AF152" s="16"/>
      <c r="AG152" s="57"/>
      <c r="AI152" s="3"/>
      <c r="AJ152" s="3"/>
      <c r="AK152" s="59"/>
      <c r="AM152" s="1"/>
      <c r="AN152" s="1"/>
      <c r="AO152" s="57"/>
      <c r="AP152" s="57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C152" s="13"/>
      <c r="BD152" s="13"/>
    </row>
    <row r="153" spans="13:56">
      <c r="V153" s="3"/>
      <c r="W153" s="3"/>
      <c r="X153" s="57"/>
      <c r="Y153" s="57"/>
      <c r="Z153" s="16"/>
      <c r="AA153" s="16"/>
      <c r="AB153" s="16"/>
      <c r="AC153" s="3"/>
      <c r="AD153" s="3"/>
      <c r="AE153" s="16"/>
      <c r="AF153" s="16"/>
      <c r="AG153" s="57"/>
      <c r="AI153" s="3"/>
      <c r="AJ153" s="3"/>
      <c r="AK153" s="59"/>
      <c r="AM153" s="1"/>
      <c r="AN153" s="1"/>
      <c r="AO153" s="57"/>
      <c r="AP153" s="57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C153" s="13"/>
      <c r="BD153" s="13"/>
    </row>
    <row r="154" spans="13:56">
      <c r="V154" s="3"/>
      <c r="W154" s="3"/>
      <c r="X154" s="57"/>
      <c r="Y154" s="57"/>
      <c r="Z154" s="16"/>
      <c r="AA154" s="16"/>
      <c r="AB154" s="16"/>
      <c r="AC154" s="3"/>
      <c r="AD154" s="3"/>
      <c r="AE154" s="16"/>
      <c r="AF154" s="16"/>
      <c r="AG154" s="57"/>
      <c r="AI154" s="3"/>
      <c r="AJ154" s="3"/>
      <c r="AK154" s="59"/>
      <c r="AM154" s="1"/>
      <c r="AN154" s="1"/>
      <c r="AO154" s="57"/>
      <c r="AP154" s="57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V155" s="3"/>
      <c r="W155" s="3"/>
      <c r="X155" s="57"/>
      <c r="Y155" s="57"/>
      <c r="Z155" s="16"/>
      <c r="AA155" s="16"/>
      <c r="AB155" s="16"/>
      <c r="AC155" s="3"/>
      <c r="AD155" s="3"/>
      <c r="AE155" s="16"/>
      <c r="AF155" s="16"/>
      <c r="AG155" s="57"/>
      <c r="AI155" s="3"/>
      <c r="AJ155" s="3"/>
      <c r="AK155" s="59"/>
      <c r="AM155" s="1"/>
      <c r="AN155" s="1"/>
      <c r="AO155" s="57"/>
      <c r="AP155" s="57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V156" s="3"/>
      <c r="W156" s="3"/>
      <c r="X156" s="57"/>
      <c r="Y156" s="57"/>
      <c r="Z156" s="16"/>
      <c r="AA156" s="16"/>
      <c r="AB156" s="16"/>
      <c r="AC156" s="3"/>
      <c r="AD156" s="3"/>
      <c r="AE156" s="16"/>
      <c r="AF156" s="16"/>
      <c r="AG156" s="57"/>
      <c r="AI156" s="3"/>
      <c r="AJ156" s="3"/>
      <c r="AK156" s="59"/>
      <c r="AM156" s="1"/>
      <c r="AN156" s="1"/>
      <c r="AO156" s="57"/>
      <c r="AP156" s="57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D156" s="13"/>
    </row>
    <row r="157" spans="13:56">
      <c r="V157" s="3"/>
      <c r="W157" s="3"/>
      <c r="X157" s="57"/>
      <c r="Y157" s="57"/>
      <c r="Z157" s="16"/>
      <c r="AA157" s="16"/>
      <c r="AB157" s="16"/>
      <c r="AC157" s="3"/>
      <c r="AD157" s="3"/>
      <c r="AE157" s="16"/>
      <c r="AF157" s="16"/>
      <c r="AG157" s="57"/>
      <c r="AI157" s="3"/>
      <c r="AJ157" s="3"/>
      <c r="AK157" s="59"/>
      <c r="AM157" s="1"/>
      <c r="AN157" s="1"/>
      <c r="AO157" s="57"/>
      <c r="AP157" s="57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D157" s="13"/>
    </row>
    <row r="158" spans="13:56">
      <c r="M158" s="163"/>
      <c r="N158" s="163"/>
      <c r="V158" s="3"/>
      <c r="W158" s="3"/>
      <c r="X158" s="57"/>
      <c r="Y158" s="57"/>
      <c r="Z158" s="16"/>
      <c r="AA158" s="16"/>
      <c r="AB158" s="16"/>
      <c r="AC158" s="3"/>
      <c r="AD158" s="3"/>
      <c r="AE158" s="16"/>
      <c r="AF158" s="16"/>
      <c r="AG158" s="57"/>
      <c r="AI158" s="3"/>
      <c r="AJ158" s="3"/>
      <c r="AK158" s="59"/>
      <c r="AM158" s="1"/>
      <c r="AN158" s="1"/>
      <c r="AO158" s="57"/>
      <c r="AP158" s="57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63"/>
      <c r="N159" s="163"/>
      <c r="V159" s="3"/>
      <c r="W159" s="3"/>
      <c r="X159" s="57"/>
      <c r="Y159" s="57"/>
      <c r="Z159" s="16"/>
      <c r="AA159" s="16"/>
      <c r="AB159" s="16"/>
      <c r="AC159" s="3"/>
      <c r="AD159" s="3"/>
      <c r="AE159" s="16"/>
      <c r="AF159" s="16"/>
      <c r="AG159" s="57"/>
      <c r="AI159" s="3"/>
      <c r="AJ159" s="3"/>
      <c r="AK159" s="59"/>
      <c r="AM159" s="1"/>
      <c r="AN159" s="1"/>
      <c r="AO159" s="57"/>
      <c r="AP159" s="57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63"/>
      <c r="N160" s="163"/>
      <c r="V160" s="3"/>
      <c r="W160" s="3"/>
      <c r="X160" s="57"/>
      <c r="Y160" s="57"/>
      <c r="Z160" s="16"/>
      <c r="AA160" s="16"/>
      <c r="AB160" s="16"/>
      <c r="AC160" s="3"/>
      <c r="AD160" s="3"/>
      <c r="AE160" s="16"/>
      <c r="AF160" s="16"/>
      <c r="AG160" s="57"/>
      <c r="AI160" s="3"/>
      <c r="AJ160" s="3"/>
      <c r="AK160" s="59"/>
      <c r="AM160" s="1"/>
      <c r="AN160" s="1"/>
      <c r="AO160" s="57"/>
      <c r="AP160" s="57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3">
      <c r="M161" s="163"/>
      <c r="N161" s="163"/>
      <c r="V161" s="3"/>
      <c r="W161" s="3"/>
      <c r="X161" s="57"/>
      <c r="Y161" s="57"/>
      <c r="Z161" s="16"/>
      <c r="AA161" s="16"/>
      <c r="AB161" s="16"/>
      <c r="AC161" s="3"/>
      <c r="AD161" s="3"/>
      <c r="AE161" s="16"/>
      <c r="AF161" s="16"/>
      <c r="AG161" s="57"/>
      <c r="AI161" s="3"/>
      <c r="AJ161" s="3"/>
      <c r="AK161" s="59"/>
      <c r="AM161" s="1"/>
      <c r="AN161" s="1"/>
      <c r="AO161" s="57"/>
      <c r="AP161" s="57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3">
      <c r="M162" s="163"/>
      <c r="N162" s="163"/>
      <c r="V162" s="3"/>
      <c r="W162" s="3"/>
      <c r="X162" s="57"/>
      <c r="Y162" s="57"/>
      <c r="Z162" s="16"/>
      <c r="AA162" s="16"/>
      <c r="AB162" s="16"/>
      <c r="AC162" s="3"/>
      <c r="AD162" s="3"/>
      <c r="AE162" s="16"/>
      <c r="AF162" s="16"/>
      <c r="AG162" s="57"/>
      <c r="AI162" s="3"/>
      <c r="AJ162" s="3"/>
      <c r="AK162" s="59"/>
      <c r="AM162" s="1"/>
      <c r="AN162" s="1"/>
      <c r="AO162" s="57"/>
      <c r="AP162" s="57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3">
      <c r="M163" s="163"/>
      <c r="N163" s="163"/>
      <c r="V163" s="3"/>
      <c r="W163" s="3"/>
      <c r="X163" s="57"/>
      <c r="Y163" s="57"/>
      <c r="Z163" s="16"/>
      <c r="AA163" s="16"/>
      <c r="AB163" s="16"/>
      <c r="AC163" s="3"/>
      <c r="AD163" s="3"/>
      <c r="AE163" s="16"/>
      <c r="AF163" s="16"/>
      <c r="AG163" s="57"/>
      <c r="AI163" s="3"/>
      <c r="AJ163" s="3"/>
      <c r="AK163" s="59"/>
      <c r="AM163" s="1"/>
      <c r="AN163" s="1"/>
      <c r="AO163" s="57"/>
      <c r="AP163" s="57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3">
      <c r="M164" s="163"/>
      <c r="N164" s="163"/>
      <c r="V164" s="3"/>
      <c r="W164" s="3"/>
      <c r="X164" s="57"/>
      <c r="Y164" s="57"/>
      <c r="Z164" s="16"/>
      <c r="AA164" s="16"/>
      <c r="AB164" s="16"/>
      <c r="AC164" s="3"/>
      <c r="AD164" s="3"/>
      <c r="AE164" s="16"/>
      <c r="AF164" s="16"/>
      <c r="AG164" s="57"/>
      <c r="AI164" s="3"/>
      <c r="AJ164" s="3"/>
      <c r="AK164" s="59"/>
      <c r="AM164" s="1"/>
      <c r="AN164" s="1"/>
      <c r="AO164" s="57"/>
      <c r="AP164" s="57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3">
      <c r="M165" s="163"/>
      <c r="N165" s="163"/>
      <c r="V165" s="3"/>
      <c r="W165" s="3"/>
      <c r="X165" s="57"/>
      <c r="Y165" s="57"/>
      <c r="Z165" s="16"/>
      <c r="AA165" s="16"/>
      <c r="AB165" s="16"/>
      <c r="AC165" s="3"/>
      <c r="AD165" s="3"/>
      <c r="AE165" s="16"/>
      <c r="AF165" s="16"/>
      <c r="AG165" s="57"/>
      <c r="AI165" s="3"/>
      <c r="AJ165" s="3"/>
      <c r="AK165" s="59"/>
      <c r="AM165" s="1"/>
      <c r="AN165" s="1"/>
      <c r="AO165" s="57"/>
      <c r="AP165" s="57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3">
      <c r="M166" s="163"/>
      <c r="N166" s="163"/>
      <c r="V166" s="3"/>
      <c r="W166" s="3"/>
      <c r="X166" s="57"/>
      <c r="Y166" s="57"/>
      <c r="Z166" s="16"/>
      <c r="AA166" s="16"/>
      <c r="AB166" s="16"/>
      <c r="AC166" s="3"/>
      <c r="AD166" s="3"/>
      <c r="AE166" s="16"/>
      <c r="AF166" s="16"/>
      <c r="AG166" s="57"/>
      <c r="AI166" s="3"/>
      <c r="AJ166" s="3"/>
      <c r="AK166" s="59"/>
      <c r="AM166" s="1"/>
      <c r="AN166" s="1"/>
      <c r="AO166" s="57"/>
      <c r="AP166" s="57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3">
      <c r="M167" s="163"/>
      <c r="N167" s="163"/>
      <c r="V167" s="3"/>
      <c r="W167" s="3"/>
      <c r="X167" s="57"/>
      <c r="Y167" s="57"/>
      <c r="Z167" s="16"/>
      <c r="AA167" s="16"/>
      <c r="AB167" s="16"/>
      <c r="AC167" s="3"/>
      <c r="AD167" s="3"/>
      <c r="AE167" s="16"/>
      <c r="AF167" s="16"/>
      <c r="AG167" s="57"/>
      <c r="AI167" s="3"/>
      <c r="AJ167" s="3"/>
      <c r="AK167" s="59"/>
      <c r="AM167" s="1"/>
      <c r="AN167" s="1"/>
      <c r="AO167" s="57"/>
      <c r="AP167" s="57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3">
      <c r="M168" s="163"/>
      <c r="N168" s="163"/>
      <c r="V168" s="3"/>
      <c r="W168" s="3"/>
      <c r="X168" s="57"/>
      <c r="Y168" s="57"/>
      <c r="Z168" s="16"/>
      <c r="AA168" s="16"/>
      <c r="AB168" s="16"/>
      <c r="AC168" s="3"/>
      <c r="AD168" s="3"/>
      <c r="AE168" s="16"/>
      <c r="AF168" s="16"/>
      <c r="AG168" s="57"/>
      <c r="AI168" s="3"/>
      <c r="AJ168" s="3"/>
      <c r="AK168" s="59"/>
      <c r="AM168" s="1"/>
      <c r="AN168" s="1"/>
      <c r="AO168" s="57"/>
      <c r="AP168" s="57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3">
      <c r="G169" s="14"/>
      <c r="H169" s="14"/>
      <c r="I169" s="163"/>
      <c r="J169" s="163"/>
      <c r="K169" s="163"/>
      <c r="L169" s="163"/>
      <c r="M169" s="163"/>
      <c r="N169" s="163"/>
      <c r="V169" s="3"/>
      <c r="W169" s="3"/>
      <c r="X169" s="57"/>
      <c r="Y169" s="57"/>
      <c r="Z169" s="16"/>
      <c r="AA169" s="16"/>
      <c r="AB169" s="16"/>
      <c r="AC169" s="3"/>
      <c r="AD169" s="3"/>
      <c r="AE169" s="16"/>
      <c r="AF169" s="16"/>
      <c r="AG169" s="57"/>
      <c r="AI169" s="3"/>
      <c r="AJ169" s="3"/>
      <c r="AK169" s="59"/>
      <c r="AM169" s="1"/>
      <c r="AN169" s="1"/>
      <c r="AO169" s="57"/>
      <c r="AP169" s="57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3">
      <c r="G170" s="14"/>
      <c r="H170" s="14"/>
      <c r="I170" s="163"/>
      <c r="J170" s="163"/>
      <c r="K170" s="163"/>
      <c r="L170" s="163"/>
      <c r="M170" s="163"/>
      <c r="N170" s="163"/>
      <c r="V170" s="3"/>
      <c r="W170" s="3"/>
      <c r="X170" s="57"/>
      <c r="Y170" s="57"/>
      <c r="Z170" s="16"/>
      <c r="AA170" s="16"/>
      <c r="AB170" s="16"/>
      <c r="AC170" s="3"/>
      <c r="AD170" s="3"/>
      <c r="AE170" s="16"/>
      <c r="AF170" s="16"/>
      <c r="AG170" s="57"/>
      <c r="AI170" s="3"/>
      <c r="AJ170" s="3"/>
      <c r="AK170" s="59"/>
      <c r="AM170" s="1"/>
      <c r="AN170" s="1"/>
      <c r="AO170" s="57"/>
      <c r="AP170" s="57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3">
      <c r="G171" s="14"/>
      <c r="H171" s="14"/>
      <c r="I171" s="163"/>
      <c r="J171" s="163"/>
      <c r="K171" s="163"/>
      <c r="L171" s="163"/>
      <c r="M171" s="163"/>
      <c r="N171" s="163"/>
      <c r="V171" s="3"/>
      <c r="W171" s="3"/>
      <c r="X171" s="57"/>
      <c r="Y171" s="57"/>
      <c r="Z171" s="16"/>
      <c r="AA171" s="16"/>
      <c r="AB171" s="16"/>
      <c r="AC171" s="3"/>
      <c r="AD171" s="3"/>
      <c r="AE171" s="16"/>
      <c r="AF171" s="16"/>
      <c r="AG171" s="57"/>
      <c r="AI171" s="3"/>
      <c r="AJ171" s="3"/>
      <c r="AK171" s="59"/>
      <c r="AM171" s="1"/>
      <c r="AN171" s="1"/>
      <c r="AO171" s="57"/>
      <c r="AP171" s="57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3">
      <c r="G172" s="14"/>
      <c r="H172" s="14"/>
      <c r="I172" s="163"/>
      <c r="J172" s="163"/>
      <c r="K172" s="163"/>
      <c r="L172" s="163"/>
      <c r="M172" s="163"/>
      <c r="N172" s="163"/>
      <c r="V172" s="3"/>
      <c r="W172" s="3"/>
      <c r="X172" s="57"/>
      <c r="Y172" s="57"/>
      <c r="Z172" s="16"/>
      <c r="AA172" s="16"/>
      <c r="AB172" s="16"/>
      <c r="AC172" s="3"/>
      <c r="AD172" s="3"/>
      <c r="AE172" s="16"/>
      <c r="AF172" s="16"/>
      <c r="AG172" s="57"/>
      <c r="AI172" s="3"/>
      <c r="AJ172" s="3"/>
      <c r="AK172" s="59"/>
      <c r="AM172" s="1"/>
      <c r="AN172" s="1"/>
      <c r="AO172" s="57"/>
      <c r="AP172" s="57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3">
      <c r="G173" s="14"/>
      <c r="H173" s="14"/>
      <c r="I173" s="163"/>
      <c r="J173" s="163"/>
      <c r="K173" s="163"/>
      <c r="L173" s="163"/>
      <c r="M173" s="163"/>
      <c r="N173" s="163"/>
      <c r="V173" s="3"/>
      <c r="W173" s="3"/>
      <c r="X173" s="57"/>
      <c r="Y173" s="57"/>
      <c r="Z173" s="16"/>
      <c r="AA173" s="16"/>
      <c r="AB173" s="16"/>
      <c r="AC173" s="3"/>
      <c r="AD173" s="3"/>
      <c r="AE173" s="16"/>
      <c r="AF173" s="16"/>
      <c r="AG173" s="57"/>
      <c r="AI173" s="3"/>
      <c r="AJ173" s="3"/>
      <c r="AK173" s="59"/>
      <c r="AM173" s="1"/>
      <c r="AN173" s="1"/>
      <c r="AO173" s="57"/>
      <c r="AP173" s="57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3">
      <c r="G174" s="14"/>
      <c r="H174" s="14"/>
      <c r="I174" s="163"/>
      <c r="J174" s="163"/>
      <c r="K174" s="163"/>
      <c r="L174" s="163"/>
      <c r="M174" s="163"/>
      <c r="N174" s="163"/>
      <c r="V174" s="3"/>
      <c r="W174" s="3"/>
      <c r="X174" s="57"/>
      <c r="Y174" s="57"/>
      <c r="Z174" s="16"/>
      <c r="AA174" s="16"/>
      <c r="AB174" s="16"/>
      <c r="AC174" s="3"/>
      <c r="AD174" s="3"/>
      <c r="AE174" s="16"/>
      <c r="AF174" s="16"/>
      <c r="AG174" s="57"/>
      <c r="AI174" s="3"/>
      <c r="AJ174" s="3"/>
      <c r="AK174" s="59"/>
      <c r="AM174" s="1"/>
      <c r="AN174" s="1"/>
      <c r="AO174" s="57"/>
      <c r="AP174" s="57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3">
      <c r="G175" s="14"/>
      <c r="H175" s="14"/>
      <c r="I175" s="163"/>
      <c r="J175" s="163"/>
      <c r="K175" s="163"/>
      <c r="L175" s="163"/>
      <c r="M175" s="163"/>
      <c r="N175" s="163"/>
      <c r="V175" s="3"/>
      <c r="W175" s="3"/>
      <c r="X175" s="57"/>
      <c r="Y175" s="57"/>
      <c r="Z175" s="16"/>
      <c r="AA175" s="16"/>
      <c r="AB175" s="16"/>
      <c r="AC175" s="3"/>
      <c r="AD175" s="3"/>
      <c r="AE175" s="16"/>
      <c r="AF175" s="16"/>
      <c r="AG175" s="57"/>
      <c r="AI175" s="3"/>
      <c r="AJ175" s="3"/>
      <c r="AK175" s="59"/>
      <c r="AM175" s="1"/>
      <c r="AN175" s="1"/>
      <c r="AO175" s="57"/>
      <c r="AP175" s="57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3">
      <c r="G176" s="14"/>
      <c r="H176" s="14"/>
      <c r="I176" s="163"/>
      <c r="J176" s="163"/>
      <c r="K176" s="163"/>
      <c r="L176" s="163"/>
      <c r="M176" s="163"/>
      <c r="N176" s="163"/>
      <c r="V176" s="3"/>
      <c r="W176" s="3"/>
      <c r="X176" s="57"/>
      <c r="Y176" s="57"/>
      <c r="Z176" s="16"/>
      <c r="AA176" s="16"/>
      <c r="AB176" s="16"/>
      <c r="AC176" s="3"/>
      <c r="AD176" s="3"/>
      <c r="AE176" s="16"/>
      <c r="AF176" s="16"/>
      <c r="AG176" s="57"/>
      <c r="AI176" s="3"/>
      <c r="AJ176" s="3"/>
      <c r="AK176" s="59"/>
      <c r="AM176" s="1"/>
      <c r="AN176" s="1"/>
      <c r="AO176" s="57"/>
      <c r="AP176" s="57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</row>
    <row r="177" spans="7:54">
      <c r="G177" s="14"/>
      <c r="H177" s="14"/>
      <c r="I177" s="163"/>
      <c r="J177" s="163"/>
      <c r="K177" s="163"/>
      <c r="L177" s="163"/>
      <c r="M177" s="163"/>
      <c r="N177" s="163"/>
      <c r="V177" s="3"/>
      <c r="W177" s="3"/>
      <c r="X177" s="57"/>
      <c r="Y177" s="57"/>
      <c r="Z177" s="16"/>
      <c r="AA177" s="16"/>
      <c r="AB177" s="16"/>
      <c r="AC177" s="3"/>
      <c r="AD177" s="3"/>
      <c r="AE177" s="16"/>
      <c r="AF177" s="16"/>
      <c r="AG177" s="57"/>
      <c r="AI177" s="3"/>
      <c r="AJ177" s="3"/>
      <c r="AK177" s="59"/>
      <c r="AM177" s="1"/>
      <c r="AN177" s="1"/>
      <c r="AO177" s="57"/>
      <c r="AP177" s="57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</row>
    <row r="178" spans="7:54">
      <c r="G178" s="14"/>
      <c r="H178" s="14"/>
      <c r="I178" s="163"/>
      <c r="J178" s="163"/>
      <c r="K178" s="163"/>
      <c r="L178" s="163"/>
      <c r="M178" s="163"/>
      <c r="N178" s="163"/>
      <c r="V178" s="3"/>
      <c r="W178" s="3"/>
      <c r="X178" s="57"/>
      <c r="Y178" s="57"/>
      <c r="Z178" s="16"/>
      <c r="AA178" s="16"/>
      <c r="AB178" s="16"/>
      <c r="AC178" s="3"/>
      <c r="AD178" s="3"/>
      <c r="AE178" s="16"/>
      <c r="AF178" s="16"/>
      <c r="AG178" s="57"/>
      <c r="AI178" s="3"/>
      <c r="AJ178" s="3"/>
      <c r="AK178" s="59"/>
      <c r="AM178" s="1"/>
      <c r="AN178" s="1"/>
      <c r="AO178" s="57"/>
      <c r="AP178" s="57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14"/>
      <c r="H179" s="14"/>
      <c r="I179" s="163"/>
      <c r="J179" s="163"/>
      <c r="K179" s="163"/>
      <c r="L179" s="163"/>
      <c r="M179" s="163"/>
      <c r="N179" s="163"/>
      <c r="V179" s="3"/>
      <c r="W179" s="3"/>
      <c r="X179" s="57"/>
      <c r="Y179" s="57"/>
      <c r="Z179" s="16"/>
      <c r="AA179" s="16"/>
      <c r="AB179" s="16"/>
      <c r="AC179" s="3"/>
      <c r="AD179" s="3"/>
      <c r="AE179" s="16"/>
      <c r="AF179" s="16"/>
      <c r="AG179" s="57"/>
      <c r="AI179" s="3"/>
      <c r="AJ179" s="3"/>
      <c r="AK179" s="59"/>
      <c r="AM179" s="1"/>
      <c r="AN179" s="1"/>
      <c r="AO179" s="57"/>
      <c r="AP179" s="57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14"/>
      <c r="H180" s="14"/>
      <c r="I180" s="163"/>
      <c r="J180" s="163"/>
      <c r="K180" s="163"/>
      <c r="L180" s="163"/>
      <c r="M180" s="163"/>
      <c r="N180" s="163"/>
      <c r="V180" s="3"/>
      <c r="W180" s="3"/>
      <c r="X180" s="57"/>
      <c r="Y180" s="57"/>
      <c r="Z180" s="16"/>
      <c r="AA180" s="16"/>
      <c r="AB180" s="16"/>
      <c r="AC180" s="3"/>
      <c r="AD180" s="3"/>
      <c r="AE180" s="16"/>
      <c r="AF180" s="16"/>
      <c r="AG180" s="57"/>
      <c r="AI180" s="3"/>
      <c r="AJ180" s="3"/>
      <c r="AK180" s="59"/>
      <c r="AM180" s="1"/>
      <c r="AN180" s="1"/>
      <c r="AO180" s="57"/>
      <c r="AP180" s="57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14"/>
      <c r="H181" s="14"/>
      <c r="I181" s="163"/>
      <c r="J181" s="163"/>
      <c r="K181" s="163"/>
      <c r="L181" s="163"/>
      <c r="M181" s="163"/>
      <c r="N181" s="163"/>
      <c r="V181" s="3"/>
      <c r="W181" s="3"/>
      <c r="X181" s="57"/>
      <c r="Y181" s="57"/>
      <c r="Z181" s="16"/>
      <c r="AA181" s="16"/>
      <c r="AB181" s="16"/>
      <c r="AC181" s="3"/>
      <c r="AD181" s="3"/>
      <c r="AE181" s="16"/>
      <c r="AF181" s="16"/>
      <c r="AG181" s="57"/>
      <c r="AI181" s="3"/>
      <c r="AJ181" s="3"/>
      <c r="AK181" s="59"/>
      <c r="AM181" s="1"/>
      <c r="AN181" s="1"/>
      <c r="AO181" s="57"/>
      <c r="AP181" s="57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14"/>
      <c r="H182" s="14"/>
      <c r="I182" s="163"/>
      <c r="J182" s="163"/>
      <c r="K182" s="163"/>
      <c r="L182" s="163"/>
      <c r="M182" s="163"/>
      <c r="N182" s="163"/>
      <c r="V182" s="3"/>
      <c r="W182" s="3"/>
      <c r="X182" s="57"/>
      <c r="Y182" s="57"/>
      <c r="Z182" s="16"/>
      <c r="AA182" s="16"/>
      <c r="AB182" s="16"/>
      <c r="AC182" s="3"/>
      <c r="AD182" s="3"/>
      <c r="AE182" s="16"/>
      <c r="AF182" s="16"/>
      <c r="AG182" s="57"/>
      <c r="AI182" s="3"/>
      <c r="AJ182" s="3"/>
      <c r="AK182" s="59"/>
      <c r="AM182" s="1"/>
      <c r="AN182" s="1"/>
      <c r="AO182" s="57"/>
      <c r="AP182" s="57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14"/>
      <c r="H183" s="14"/>
      <c r="I183" s="163"/>
      <c r="J183" s="163"/>
      <c r="K183" s="163"/>
      <c r="L183" s="163"/>
      <c r="M183" s="163"/>
      <c r="N183" s="163"/>
      <c r="V183" s="3"/>
      <c r="W183" s="3"/>
      <c r="X183" s="57"/>
      <c r="Y183" s="57"/>
      <c r="Z183" s="16"/>
      <c r="AA183" s="16"/>
      <c r="AB183" s="16"/>
      <c r="AC183" s="3"/>
      <c r="AD183" s="3"/>
      <c r="AE183" s="16"/>
      <c r="AF183" s="16"/>
      <c r="AG183" s="57"/>
      <c r="AI183" s="3"/>
      <c r="AJ183" s="3"/>
      <c r="AK183" s="59"/>
      <c r="AM183" s="1"/>
      <c r="AN183" s="1"/>
      <c r="AO183" s="57"/>
      <c r="AP183" s="57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14"/>
      <c r="H184" s="14"/>
      <c r="I184" s="163"/>
      <c r="J184" s="163"/>
      <c r="K184" s="163"/>
      <c r="L184" s="163"/>
      <c r="M184" s="163"/>
      <c r="N184" s="163"/>
      <c r="V184" s="3"/>
      <c r="W184" s="3"/>
      <c r="X184" s="57"/>
      <c r="Y184" s="57"/>
      <c r="Z184" s="16"/>
      <c r="AA184" s="16"/>
      <c r="AB184" s="16"/>
      <c r="AC184" s="3"/>
      <c r="AD184" s="3"/>
      <c r="AE184" s="16"/>
      <c r="AF184" s="16"/>
      <c r="AG184" s="57"/>
      <c r="AI184" s="3"/>
      <c r="AJ184" s="3"/>
      <c r="AK184" s="59"/>
      <c r="AM184" s="1"/>
      <c r="AN184" s="1"/>
      <c r="AO184" s="57"/>
      <c r="AP184" s="57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14"/>
      <c r="H185" s="14"/>
      <c r="I185" s="163"/>
      <c r="J185" s="163"/>
      <c r="K185" s="163"/>
      <c r="L185" s="163"/>
      <c r="M185" s="163"/>
      <c r="N185" s="163"/>
      <c r="V185" s="3"/>
      <c r="W185" s="3"/>
      <c r="X185" s="57"/>
      <c r="Y185" s="57"/>
      <c r="Z185" s="16"/>
      <c r="AA185" s="16"/>
      <c r="AB185" s="16"/>
      <c r="AC185" s="3"/>
      <c r="AD185" s="3"/>
      <c r="AE185" s="16"/>
      <c r="AF185" s="16"/>
      <c r="AG185" s="57"/>
      <c r="AI185" s="3"/>
      <c r="AJ185" s="3"/>
      <c r="AK185" s="59"/>
      <c r="AM185" s="1"/>
      <c r="AN185" s="1"/>
      <c r="AO185" s="57"/>
      <c r="AP185" s="57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14"/>
      <c r="H186" s="14"/>
      <c r="I186" s="163"/>
      <c r="J186" s="163"/>
      <c r="K186" s="163"/>
      <c r="L186" s="163"/>
      <c r="M186" s="163"/>
      <c r="N186" s="163"/>
      <c r="V186" s="3"/>
      <c r="W186" s="3"/>
      <c r="X186" s="57"/>
      <c r="Y186" s="57"/>
      <c r="Z186" s="16"/>
      <c r="AA186" s="16"/>
      <c r="AB186" s="16"/>
      <c r="AC186" s="3"/>
      <c r="AD186" s="3"/>
      <c r="AE186" s="16"/>
      <c r="AF186" s="16"/>
      <c r="AG186" s="57"/>
      <c r="AI186" s="3"/>
      <c r="AJ186" s="3"/>
      <c r="AK186" s="59"/>
      <c r="AM186" s="1"/>
      <c r="AN186" s="1"/>
      <c r="AO186" s="57"/>
      <c r="AP186" s="57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14"/>
      <c r="H187" s="14"/>
      <c r="I187" s="163"/>
      <c r="J187" s="163"/>
      <c r="K187" s="163"/>
      <c r="L187" s="163"/>
      <c r="M187" s="163"/>
      <c r="N187" s="163"/>
      <c r="V187" s="3"/>
      <c r="W187" s="3"/>
      <c r="X187" s="57"/>
      <c r="Y187" s="57"/>
      <c r="Z187" s="16"/>
      <c r="AA187" s="16"/>
      <c r="AB187" s="16"/>
      <c r="AC187" s="3"/>
      <c r="AD187" s="3"/>
      <c r="AE187" s="16"/>
      <c r="AF187" s="16"/>
      <c r="AG187" s="57"/>
      <c r="AI187" s="3"/>
      <c r="AJ187" s="3"/>
      <c r="AK187" s="59"/>
      <c r="AM187" s="1"/>
      <c r="AN187" s="1"/>
      <c r="AO187" s="57"/>
      <c r="AP187" s="57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14"/>
      <c r="H188" s="14"/>
      <c r="I188" s="163"/>
      <c r="J188" s="163"/>
      <c r="K188" s="163"/>
      <c r="L188" s="163"/>
      <c r="M188" s="163"/>
      <c r="N188" s="163"/>
      <c r="V188" s="3"/>
      <c r="W188" s="3"/>
      <c r="X188" s="57"/>
      <c r="Y188" s="57"/>
      <c r="Z188" s="16"/>
      <c r="AA188" s="16"/>
      <c r="AB188" s="16"/>
      <c r="AC188" s="3"/>
      <c r="AD188" s="3"/>
      <c r="AE188" s="16"/>
      <c r="AF188" s="16"/>
      <c r="AG188" s="57"/>
      <c r="AI188" s="3"/>
      <c r="AJ188" s="3"/>
      <c r="AK188" s="59"/>
      <c r="AM188" s="1"/>
      <c r="AN188" s="1"/>
      <c r="AO188" s="57"/>
      <c r="AP188" s="57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14"/>
      <c r="H189" s="14"/>
      <c r="I189" s="163"/>
      <c r="J189" s="163"/>
      <c r="K189" s="163"/>
      <c r="L189" s="163"/>
      <c r="M189" s="163"/>
      <c r="N189" s="163"/>
      <c r="V189" s="3"/>
      <c r="W189" s="3"/>
      <c r="X189" s="57"/>
      <c r="Y189" s="57"/>
      <c r="Z189" s="16"/>
      <c r="AA189" s="16"/>
      <c r="AB189" s="16"/>
      <c r="AC189" s="3"/>
      <c r="AD189" s="3"/>
      <c r="AE189" s="16"/>
      <c r="AF189" s="16"/>
      <c r="AG189" s="57"/>
      <c r="AI189" s="3"/>
      <c r="AJ189" s="3"/>
      <c r="AK189" s="59"/>
      <c r="AM189" s="1"/>
      <c r="AN189" s="1"/>
      <c r="AO189" s="57"/>
      <c r="AP189" s="57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14"/>
      <c r="H190" s="14"/>
      <c r="I190" s="163"/>
      <c r="J190" s="163"/>
      <c r="K190" s="163"/>
      <c r="L190" s="163"/>
      <c r="M190" s="163"/>
      <c r="N190" s="163"/>
      <c r="V190" s="3"/>
      <c r="W190" s="3"/>
      <c r="X190" s="57"/>
      <c r="Y190" s="57"/>
      <c r="Z190" s="16"/>
      <c r="AA190" s="16"/>
      <c r="AB190" s="16"/>
      <c r="AC190" s="3"/>
      <c r="AD190" s="3"/>
      <c r="AE190" s="16"/>
      <c r="AF190" s="16"/>
      <c r="AG190" s="57"/>
      <c r="AI190" s="3"/>
      <c r="AJ190" s="3"/>
      <c r="AK190" s="59"/>
      <c r="AM190" s="1"/>
      <c r="AN190" s="1"/>
      <c r="AO190" s="57"/>
      <c r="AP190" s="57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14"/>
      <c r="H191" s="14"/>
      <c r="I191" s="163"/>
      <c r="J191" s="163"/>
      <c r="K191" s="163"/>
      <c r="L191" s="163"/>
      <c r="M191" s="163"/>
      <c r="N191" s="163"/>
      <c r="V191" s="3"/>
      <c r="W191" s="3"/>
      <c r="X191" s="57"/>
      <c r="Y191" s="57"/>
      <c r="Z191" s="16"/>
      <c r="AA191" s="16"/>
      <c r="AB191" s="16"/>
      <c r="AC191" s="3"/>
      <c r="AD191" s="3"/>
      <c r="AE191" s="16"/>
      <c r="AF191" s="16"/>
      <c r="AG191" s="57"/>
      <c r="AI191" s="3"/>
      <c r="AJ191" s="3"/>
      <c r="AK191" s="59"/>
      <c r="AM191" s="1"/>
      <c r="AN191" s="1"/>
      <c r="AO191" s="57"/>
      <c r="AP191" s="57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14"/>
      <c r="H192" s="14"/>
      <c r="I192" s="163"/>
      <c r="J192" s="163"/>
      <c r="K192" s="163"/>
      <c r="L192" s="163"/>
      <c r="M192" s="163"/>
      <c r="N192" s="163"/>
      <c r="V192" s="3"/>
      <c r="W192" s="3"/>
      <c r="X192" s="57"/>
      <c r="Y192" s="57"/>
      <c r="Z192" s="16"/>
      <c r="AA192" s="16"/>
      <c r="AB192" s="16"/>
      <c r="AC192" s="3"/>
      <c r="AD192" s="3"/>
      <c r="AE192" s="16"/>
      <c r="AF192" s="16"/>
      <c r="AG192" s="57"/>
      <c r="AI192" s="3"/>
      <c r="AJ192" s="3"/>
      <c r="AK192" s="59"/>
      <c r="AM192" s="1"/>
      <c r="AN192" s="1"/>
      <c r="AO192" s="57"/>
      <c r="AP192" s="57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14"/>
      <c r="H193" s="14"/>
      <c r="I193" s="163"/>
      <c r="J193" s="163"/>
      <c r="K193" s="163"/>
      <c r="L193" s="163"/>
      <c r="M193" s="163"/>
      <c r="N193" s="163"/>
      <c r="O193" s="14"/>
      <c r="P193" s="14"/>
      <c r="Q193" s="14"/>
      <c r="R193" s="14"/>
      <c r="S193" s="14"/>
      <c r="T193" s="14"/>
      <c r="U193" s="14"/>
      <c r="V193" s="14"/>
      <c r="W193" s="14"/>
      <c r="X193" s="163"/>
      <c r="Y193" s="163"/>
      <c r="Z193" s="75"/>
      <c r="AA193" s="75"/>
      <c r="AB193" s="75"/>
      <c r="AC193" s="14"/>
      <c r="AD193" s="14"/>
      <c r="AE193" s="75"/>
      <c r="AF193" s="75"/>
      <c r="AG193" s="163"/>
      <c r="AH193" s="14"/>
      <c r="AI193" s="14"/>
      <c r="AJ193" s="14"/>
      <c r="AK193" s="14"/>
      <c r="AL193" s="75"/>
      <c r="AM193" s="1"/>
      <c r="AN193" s="1"/>
      <c r="AO193" s="57"/>
      <c r="AP193" s="57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14"/>
      <c r="H194" s="14"/>
      <c r="I194" s="163"/>
      <c r="J194" s="163"/>
      <c r="K194" s="163"/>
      <c r="L194" s="163"/>
      <c r="M194" s="163"/>
      <c r="N194" s="163"/>
      <c r="O194" s="14"/>
      <c r="P194" s="14"/>
      <c r="Q194" s="14"/>
      <c r="R194" s="14"/>
      <c r="S194" s="14"/>
      <c r="T194" s="14"/>
      <c r="U194" s="14"/>
      <c r="V194" s="14"/>
      <c r="W194" s="14"/>
      <c r="X194" s="163"/>
      <c r="Y194" s="163"/>
      <c r="Z194" s="75"/>
      <c r="AA194" s="75"/>
      <c r="AB194" s="75"/>
      <c r="AC194" s="14"/>
      <c r="AD194" s="14"/>
      <c r="AE194" s="75"/>
      <c r="AF194" s="75"/>
      <c r="AG194" s="163"/>
      <c r="AH194" s="14"/>
      <c r="AI194" s="14"/>
      <c r="AJ194" s="14"/>
      <c r="AK194" s="14"/>
      <c r="AL194" s="75"/>
      <c r="AM194" s="1"/>
      <c r="AN194" s="1"/>
      <c r="AO194" s="57"/>
      <c r="AP194" s="57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14"/>
      <c r="H195" s="14"/>
      <c r="I195" s="163"/>
      <c r="J195" s="163"/>
      <c r="K195" s="163"/>
      <c r="L195" s="163"/>
      <c r="M195" s="163"/>
      <c r="N195" s="163"/>
      <c r="O195" s="14"/>
      <c r="P195" s="14"/>
      <c r="Q195" s="14"/>
      <c r="R195" s="14"/>
      <c r="S195" s="14"/>
      <c r="T195" s="14"/>
      <c r="U195" s="14"/>
      <c r="V195" s="14"/>
      <c r="W195" s="14"/>
      <c r="X195" s="163"/>
      <c r="Y195" s="163"/>
      <c r="Z195" s="75"/>
      <c r="AA195" s="75"/>
      <c r="AB195" s="75"/>
      <c r="AC195" s="14"/>
      <c r="AD195" s="14"/>
      <c r="AE195" s="75"/>
      <c r="AF195" s="75"/>
      <c r="AG195" s="163"/>
      <c r="AH195" s="14"/>
      <c r="AI195" s="14"/>
      <c r="AJ195" s="14"/>
      <c r="AK195" s="14"/>
      <c r="AL195" s="75"/>
      <c r="AM195" s="1"/>
      <c r="AN195" s="1"/>
      <c r="AO195" s="57"/>
      <c r="AP195" s="57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14"/>
      <c r="H196" s="14"/>
      <c r="I196" s="163"/>
      <c r="J196" s="163"/>
      <c r="K196" s="163"/>
      <c r="L196" s="163"/>
      <c r="M196" s="163"/>
      <c r="N196" s="163"/>
      <c r="O196" s="14"/>
      <c r="P196" s="14"/>
      <c r="Q196" s="14"/>
      <c r="R196" s="14"/>
      <c r="S196" s="14"/>
      <c r="T196" s="14"/>
      <c r="U196" s="14"/>
      <c r="V196" s="14"/>
      <c r="W196" s="14"/>
      <c r="X196" s="163"/>
      <c r="Y196" s="163"/>
      <c r="Z196" s="75"/>
      <c r="AA196" s="75"/>
      <c r="AB196" s="75"/>
      <c r="AC196" s="14"/>
      <c r="AD196" s="14"/>
      <c r="AE196" s="75"/>
      <c r="AF196" s="75"/>
      <c r="AG196" s="163"/>
      <c r="AH196" s="14"/>
      <c r="AI196" s="14"/>
      <c r="AJ196" s="14"/>
      <c r="AK196" s="14"/>
      <c r="AL196" s="75"/>
      <c r="AM196" s="1"/>
      <c r="AN196" s="1"/>
      <c r="AO196" s="57"/>
      <c r="AP196" s="57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14"/>
      <c r="H197" s="14"/>
      <c r="I197" s="163"/>
      <c r="J197" s="163"/>
      <c r="K197" s="163"/>
      <c r="L197" s="163"/>
      <c r="M197" s="163"/>
      <c r="N197" s="163"/>
      <c r="O197" s="14"/>
      <c r="P197" s="14"/>
      <c r="Q197" s="14"/>
      <c r="R197" s="14"/>
      <c r="S197" s="14"/>
      <c r="T197" s="14"/>
      <c r="U197" s="14"/>
      <c r="V197" s="14"/>
      <c r="W197" s="14"/>
      <c r="X197" s="163"/>
      <c r="Y197" s="163"/>
      <c r="Z197" s="75"/>
      <c r="AA197" s="75"/>
      <c r="AB197" s="75"/>
      <c r="AC197" s="14"/>
      <c r="AD197" s="14"/>
      <c r="AE197" s="75"/>
      <c r="AF197" s="75"/>
      <c r="AG197" s="163"/>
      <c r="AH197" s="14"/>
      <c r="AI197" s="14"/>
      <c r="AJ197" s="14"/>
      <c r="AK197" s="14"/>
      <c r="AL197" s="75"/>
      <c r="AM197" s="1"/>
      <c r="AN197" s="1"/>
      <c r="AO197" s="57"/>
      <c r="AP197" s="57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14"/>
      <c r="H198" s="14"/>
      <c r="I198" s="163"/>
      <c r="J198" s="163"/>
      <c r="K198" s="163"/>
      <c r="L198" s="163"/>
      <c r="M198" s="163"/>
      <c r="N198" s="163"/>
      <c r="O198" s="14"/>
      <c r="P198" s="14"/>
      <c r="Q198" s="14"/>
      <c r="R198" s="14"/>
      <c r="S198" s="14"/>
      <c r="T198" s="14"/>
      <c r="U198" s="14"/>
      <c r="V198" s="14"/>
      <c r="W198" s="14"/>
      <c r="X198" s="163"/>
      <c r="Y198" s="163"/>
      <c r="Z198" s="75"/>
      <c r="AA198" s="75"/>
      <c r="AB198" s="75"/>
      <c r="AC198" s="14"/>
      <c r="AD198" s="14"/>
      <c r="AE198" s="75"/>
      <c r="AF198" s="75"/>
      <c r="AG198" s="163"/>
      <c r="AH198" s="14"/>
      <c r="AI198" s="14"/>
      <c r="AJ198" s="14"/>
      <c r="AK198" s="14"/>
      <c r="AL198" s="75"/>
      <c r="AM198" s="1"/>
      <c r="AN198" s="1"/>
      <c r="AO198" s="57"/>
      <c r="AP198" s="57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14"/>
      <c r="H199" s="14"/>
      <c r="I199" s="163"/>
      <c r="J199" s="163"/>
      <c r="K199" s="163"/>
      <c r="L199" s="163"/>
      <c r="M199" s="163"/>
      <c r="N199" s="163"/>
      <c r="O199" s="14"/>
      <c r="P199" s="14"/>
      <c r="Q199" s="14"/>
      <c r="R199" s="14"/>
      <c r="S199" s="14"/>
      <c r="T199" s="14"/>
      <c r="U199" s="14"/>
      <c r="V199" s="14"/>
      <c r="W199" s="14"/>
      <c r="X199" s="163"/>
      <c r="Y199" s="163"/>
      <c r="Z199" s="75"/>
      <c r="AA199" s="75"/>
      <c r="AB199" s="75"/>
      <c r="AC199" s="14"/>
      <c r="AD199" s="14"/>
      <c r="AE199" s="75"/>
      <c r="AF199" s="75"/>
      <c r="AG199" s="163"/>
      <c r="AH199" s="14"/>
      <c r="AI199" s="14"/>
      <c r="AJ199" s="14"/>
      <c r="AK199" s="14"/>
      <c r="AL199" s="75"/>
      <c r="AM199" s="1"/>
      <c r="AN199" s="1"/>
      <c r="AO199" s="57"/>
      <c r="AP199" s="57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14"/>
      <c r="H200" s="14"/>
      <c r="I200" s="163"/>
      <c r="J200" s="163"/>
      <c r="K200" s="163"/>
      <c r="L200" s="163"/>
      <c r="M200" s="163"/>
      <c r="N200" s="163"/>
      <c r="O200" s="14"/>
      <c r="P200" s="14"/>
      <c r="Q200" s="14"/>
      <c r="R200" s="14"/>
      <c r="S200" s="14"/>
      <c r="T200" s="14"/>
      <c r="U200" s="14"/>
      <c r="V200" s="14"/>
      <c r="W200" s="14"/>
      <c r="X200" s="163"/>
      <c r="Y200" s="163"/>
      <c r="Z200" s="75"/>
      <c r="AA200" s="75"/>
      <c r="AB200" s="75"/>
      <c r="AC200" s="14"/>
      <c r="AD200" s="14"/>
      <c r="AE200" s="75"/>
      <c r="AF200" s="75"/>
      <c r="AG200" s="163"/>
      <c r="AH200" s="14"/>
      <c r="AI200" s="14"/>
      <c r="AJ200" s="14"/>
      <c r="AK200" s="14"/>
      <c r="AL200" s="75"/>
      <c r="AM200" s="1"/>
      <c r="AN200" s="1"/>
      <c r="AO200" s="57"/>
      <c r="AP200" s="57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14"/>
      <c r="H201" s="14"/>
      <c r="I201" s="163"/>
      <c r="J201" s="163"/>
      <c r="K201" s="163"/>
      <c r="L201" s="163"/>
      <c r="M201" s="163"/>
      <c r="N201" s="163"/>
      <c r="O201" s="14"/>
      <c r="P201" s="14"/>
      <c r="Q201" s="14"/>
      <c r="R201" s="14"/>
      <c r="S201" s="14"/>
      <c r="T201" s="14"/>
      <c r="U201" s="14"/>
      <c r="V201" s="14"/>
      <c r="W201" s="14"/>
      <c r="X201" s="163"/>
      <c r="Y201" s="163"/>
      <c r="Z201" s="75"/>
      <c r="AA201" s="75"/>
      <c r="AB201" s="75"/>
      <c r="AC201" s="14"/>
      <c r="AD201" s="14"/>
      <c r="AE201" s="75"/>
      <c r="AF201" s="75"/>
      <c r="AG201" s="163"/>
      <c r="AH201" s="14"/>
      <c r="AI201" s="14"/>
      <c r="AJ201" s="14"/>
      <c r="AK201" s="14"/>
      <c r="AL201" s="75"/>
      <c r="AM201" s="1"/>
      <c r="AN201" s="1"/>
      <c r="AO201" s="57"/>
      <c r="AP201" s="57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4"/>
    </row>
    <row r="202" spans="7:54">
      <c r="G202" s="14"/>
      <c r="H202" s="14"/>
      <c r="I202" s="163"/>
      <c r="J202" s="163"/>
      <c r="K202" s="163"/>
      <c r="L202" s="163"/>
      <c r="M202" s="163"/>
      <c r="N202" s="163"/>
      <c r="O202" s="14"/>
      <c r="P202" s="14"/>
      <c r="Q202" s="14"/>
      <c r="R202" s="14"/>
      <c r="S202" s="14"/>
      <c r="T202" s="14"/>
      <c r="U202" s="14"/>
      <c r="V202" s="14"/>
      <c r="W202" s="14"/>
      <c r="X202" s="163"/>
      <c r="Y202" s="163"/>
      <c r="Z202" s="75"/>
      <c r="AA202" s="75"/>
      <c r="AB202" s="75"/>
      <c r="AC202" s="14"/>
      <c r="AD202" s="14"/>
      <c r="AE202" s="75"/>
      <c r="AF202" s="75"/>
      <c r="AG202" s="163"/>
      <c r="AH202" s="14"/>
      <c r="AI202" s="14"/>
      <c r="AJ202" s="14"/>
      <c r="AK202" s="14"/>
      <c r="AL202" s="75"/>
      <c r="AM202" s="1"/>
      <c r="AN202" s="1"/>
      <c r="AO202" s="57"/>
      <c r="AP202" s="57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4"/>
    </row>
    <row r="203" spans="7:54">
      <c r="G203" s="14"/>
      <c r="H203" s="14"/>
      <c r="I203" s="163"/>
      <c r="J203" s="163"/>
      <c r="K203" s="163"/>
      <c r="L203" s="163"/>
      <c r="M203" s="163"/>
      <c r="N203" s="163"/>
      <c r="O203" s="14"/>
      <c r="P203" s="14"/>
      <c r="Q203" s="14"/>
      <c r="R203" s="14"/>
      <c r="S203" s="14"/>
      <c r="T203" s="14"/>
      <c r="U203" s="14"/>
      <c r="V203" s="14"/>
      <c r="W203" s="14"/>
      <c r="X203" s="163"/>
      <c r="Y203" s="163"/>
      <c r="Z203" s="75"/>
      <c r="AA203" s="75"/>
      <c r="AB203" s="75"/>
      <c r="AC203" s="14"/>
      <c r="AD203" s="14"/>
      <c r="AE203" s="75"/>
      <c r="AF203" s="75"/>
      <c r="AG203" s="163"/>
      <c r="AH203" s="14"/>
      <c r="AI203" s="14"/>
      <c r="AJ203" s="14"/>
      <c r="AK203" s="14"/>
      <c r="AL203" s="75"/>
      <c r="AM203" s="14"/>
      <c r="AN203" s="14"/>
      <c r="AO203" s="57"/>
      <c r="AP203" s="57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14"/>
      <c r="H204" s="14"/>
      <c r="I204" s="163"/>
      <c r="J204" s="163"/>
      <c r="K204" s="163"/>
      <c r="L204" s="163"/>
      <c r="M204" s="163"/>
      <c r="N204" s="163"/>
      <c r="O204" s="14"/>
      <c r="P204" s="14"/>
      <c r="Q204" s="14"/>
      <c r="R204" s="14"/>
      <c r="S204" s="14"/>
      <c r="T204" s="14"/>
      <c r="U204" s="14"/>
      <c r="V204" s="14"/>
      <c r="W204" s="14"/>
      <c r="X204" s="163"/>
      <c r="Y204" s="163"/>
      <c r="Z204" s="75"/>
      <c r="AA204" s="75"/>
      <c r="AB204" s="75"/>
      <c r="AC204" s="14"/>
      <c r="AD204" s="14"/>
      <c r="AE204" s="75"/>
      <c r="AF204" s="75"/>
      <c r="AG204" s="163"/>
      <c r="AH204" s="14"/>
      <c r="AI204" s="14"/>
      <c r="AJ204" s="14"/>
      <c r="AK204" s="14"/>
      <c r="AL204" s="75"/>
      <c r="AM204" s="14"/>
      <c r="AN204" s="14"/>
      <c r="AO204" s="57"/>
      <c r="AP204" s="57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14"/>
      <c r="H205" s="14"/>
      <c r="I205" s="163"/>
      <c r="J205" s="163"/>
      <c r="K205" s="163"/>
      <c r="L205" s="163"/>
      <c r="M205" s="163"/>
      <c r="N205" s="163"/>
      <c r="O205" s="14"/>
      <c r="P205" s="14"/>
      <c r="Q205" s="14"/>
      <c r="R205" s="14"/>
      <c r="S205" s="14"/>
      <c r="T205" s="14"/>
      <c r="U205" s="14"/>
      <c r="V205" s="14"/>
      <c r="W205" s="14"/>
      <c r="X205" s="163"/>
      <c r="Y205" s="163"/>
      <c r="Z205" s="75"/>
      <c r="AA205" s="75"/>
      <c r="AB205" s="75"/>
      <c r="AC205" s="14"/>
      <c r="AD205" s="14"/>
      <c r="AE205" s="75"/>
      <c r="AF205" s="75"/>
      <c r="AG205" s="163"/>
      <c r="AH205" s="14"/>
      <c r="AI205" s="14"/>
      <c r="AJ205" s="14"/>
      <c r="AK205" s="14"/>
      <c r="AL205" s="75"/>
      <c r="AM205" s="14"/>
      <c r="AN205" s="14"/>
      <c r="AO205" s="57"/>
      <c r="AP205" s="57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14"/>
      <c r="H206" s="14"/>
      <c r="I206" s="163"/>
      <c r="J206" s="163"/>
      <c r="K206" s="163"/>
      <c r="L206" s="163"/>
      <c r="M206" s="163"/>
      <c r="N206" s="163"/>
      <c r="O206" s="14"/>
      <c r="P206" s="14"/>
      <c r="Q206" s="14"/>
      <c r="R206" s="14"/>
      <c r="S206" s="14"/>
      <c r="T206" s="14"/>
      <c r="U206" s="14"/>
      <c r="V206" s="14"/>
      <c r="W206" s="14"/>
      <c r="X206" s="163"/>
      <c r="Y206" s="163"/>
      <c r="Z206" s="75"/>
      <c r="AA206" s="75"/>
      <c r="AB206" s="75"/>
      <c r="AC206" s="14"/>
      <c r="AD206" s="14"/>
      <c r="AE206" s="75"/>
      <c r="AF206" s="75"/>
      <c r="AG206" s="163"/>
      <c r="AH206" s="14"/>
      <c r="AI206" s="14"/>
      <c r="AJ206" s="14"/>
      <c r="AK206" s="14"/>
      <c r="AL206" s="75"/>
      <c r="AM206" s="14"/>
      <c r="AN206" s="14"/>
      <c r="AO206" s="57"/>
      <c r="AP206" s="57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14"/>
      <c r="H207" s="14"/>
      <c r="I207" s="163"/>
      <c r="J207" s="163"/>
      <c r="K207" s="163"/>
      <c r="L207" s="163"/>
      <c r="M207" s="163"/>
      <c r="N207" s="163"/>
      <c r="O207" s="14"/>
      <c r="P207" s="14"/>
      <c r="Q207" s="14"/>
      <c r="R207" s="14"/>
      <c r="S207" s="14"/>
      <c r="T207" s="14"/>
      <c r="U207" s="14"/>
      <c r="V207" s="14"/>
      <c r="W207" s="14"/>
      <c r="X207" s="163"/>
      <c r="Y207" s="163"/>
      <c r="Z207" s="75"/>
      <c r="AA207" s="75"/>
      <c r="AB207" s="75"/>
      <c r="AC207" s="14"/>
      <c r="AD207" s="14"/>
      <c r="AE207" s="75"/>
      <c r="AF207" s="75"/>
      <c r="AG207" s="163"/>
      <c r="AH207" s="14"/>
      <c r="AI207" s="14"/>
      <c r="AJ207" s="14"/>
      <c r="AK207" s="14"/>
      <c r="AL207" s="75"/>
      <c r="AM207" s="14"/>
      <c r="AN207" s="14"/>
      <c r="AO207" s="57"/>
      <c r="AP207" s="57"/>
      <c r="AQ207" s="1"/>
      <c r="AR207" s="14"/>
      <c r="AS207" s="14"/>
      <c r="AT207" s="14"/>
      <c r="AU207" s="14"/>
      <c r="AV207" s="14"/>
      <c r="AW207" s="14"/>
      <c r="AX207" s="14"/>
      <c r="AY207" s="1"/>
      <c r="AZ207" s="1"/>
      <c r="BA207" s="1"/>
      <c r="BB207" s="14"/>
    </row>
    <row r="208" spans="7:54">
      <c r="G208" s="14"/>
      <c r="H208" s="14"/>
      <c r="I208" s="163"/>
      <c r="J208" s="163"/>
      <c r="K208" s="163"/>
      <c r="L208" s="163"/>
      <c r="M208" s="163"/>
      <c r="N208" s="163"/>
      <c r="O208" s="14"/>
      <c r="P208" s="14"/>
      <c r="Q208" s="14"/>
      <c r="R208" s="14"/>
      <c r="S208" s="14"/>
      <c r="T208" s="14"/>
      <c r="U208" s="14"/>
      <c r="V208" s="14"/>
      <c r="W208" s="14"/>
      <c r="X208" s="163"/>
      <c r="Y208" s="163"/>
      <c r="Z208" s="75"/>
      <c r="AA208" s="75"/>
      <c r="AB208" s="75"/>
      <c r="AC208" s="14"/>
      <c r="AD208" s="14"/>
      <c r="AE208" s="75"/>
      <c r="AF208" s="75"/>
      <c r="AG208" s="163"/>
      <c r="AH208" s="14"/>
      <c r="AI208" s="14"/>
      <c r="AJ208" s="14"/>
      <c r="AK208" s="14"/>
      <c r="AL208" s="75"/>
      <c r="AM208" s="14"/>
      <c r="AN208" s="14"/>
      <c r="AO208" s="57"/>
      <c r="AP208" s="57"/>
      <c r="AQ208" s="1"/>
      <c r="AR208" s="14"/>
      <c r="AS208" s="14"/>
      <c r="AT208" s="14"/>
      <c r="AU208" s="14"/>
      <c r="AV208" s="14"/>
      <c r="AW208" s="14"/>
      <c r="AX208" s="14"/>
      <c r="AY208" s="1"/>
      <c r="AZ208" s="1"/>
      <c r="BA208" s="1"/>
      <c r="BB208" s="14"/>
    </row>
    <row r="209" spans="7:54">
      <c r="G209" s="14"/>
      <c r="H209" s="14"/>
      <c r="I209" s="163"/>
      <c r="J209" s="163"/>
      <c r="K209" s="163"/>
      <c r="L209" s="163"/>
      <c r="M209" s="163"/>
      <c r="N209" s="163"/>
      <c r="O209" s="14"/>
      <c r="P209" s="14"/>
      <c r="Q209" s="14"/>
      <c r="R209" s="14"/>
      <c r="S209" s="14"/>
      <c r="T209" s="14"/>
      <c r="U209" s="14"/>
      <c r="V209" s="14"/>
      <c r="W209" s="14"/>
      <c r="X209" s="163"/>
      <c r="Y209" s="163"/>
      <c r="Z209" s="75"/>
      <c r="AA209" s="75"/>
      <c r="AB209" s="75"/>
      <c r="AC209" s="14"/>
      <c r="AD209" s="14"/>
      <c r="AE209" s="75"/>
      <c r="AF209" s="75"/>
      <c r="AG209" s="163"/>
      <c r="AH209" s="14"/>
      <c r="AI209" s="14"/>
      <c r="AJ209" s="14"/>
      <c r="AK209" s="14"/>
      <c r="AL209" s="75"/>
      <c r="AM209" s="14"/>
      <c r="AN209" s="14"/>
      <c r="AO209" s="57"/>
      <c r="AP209" s="57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14"/>
      <c r="H210" s="14"/>
      <c r="I210" s="163"/>
      <c r="J210" s="163"/>
      <c r="K210" s="163"/>
      <c r="L210" s="163"/>
      <c r="M210" s="163"/>
      <c r="N210" s="163"/>
      <c r="O210" s="14"/>
      <c r="P210" s="14"/>
      <c r="Q210" s="14"/>
      <c r="R210" s="14"/>
      <c r="S210" s="14"/>
      <c r="T210" s="14"/>
      <c r="U210" s="14"/>
      <c r="V210" s="14"/>
      <c r="W210" s="14"/>
      <c r="X210" s="163"/>
      <c r="Y210" s="163"/>
      <c r="Z210" s="75"/>
      <c r="AA210" s="75"/>
      <c r="AB210" s="75"/>
      <c r="AC210" s="14"/>
      <c r="AD210" s="14"/>
      <c r="AE210" s="75"/>
      <c r="AF210" s="75"/>
      <c r="AG210" s="163"/>
      <c r="AH210" s="14"/>
      <c r="AI210" s="14"/>
      <c r="AJ210" s="14"/>
      <c r="AK210" s="14"/>
      <c r="AL210" s="75"/>
      <c r="AM210" s="14"/>
      <c r="AN210" s="14"/>
      <c r="AO210" s="57"/>
      <c r="AP210" s="57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14"/>
      <c r="H211" s="14"/>
      <c r="I211" s="163"/>
      <c r="J211" s="163"/>
      <c r="K211" s="163"/>
      <c r="L211" s="163"/>
      <c r="M211" s="163"/>
      <c r="N211" s="163"/>
      <c r="O211" s="14"/>
      <c r="P211" s="14"/>
      <c r="Q211" s="14"/>
      <c r="R211" s="14"/>
      <c r="S211" s="14"/>
      <c r="T211" s="14"/>
      <c r="U211" s="14"/>
      <c r="V211" s="14"/>
      <c r="W211" s="14"/>
      <c r="X211" s="163"/>
      <c r="Y211" s="163"/>
      <c r="Z211" s="75"/>
      <c r="AA211" s="75"/>
      <c r="AB211" s="75"/>
      <c r="AC211" s="14"/>
      <c r="AD211" s="14"/>
      <c r="AE211" s="75"/>
      <c r="AF211" s="75"/>
      <c r="AG211" s="163"/>
      <c r="AH211" s="14"/>
      <c r="AI211" s="14"/>
      <c r="AJ211" s="14"/>
      <c r="AK211" s="14"/>
      <c r="AL211" s="75"/>
      <c r="AM211" s="14"/>
      <c r="AN211" s="14"/>
      <c r="AO211" s="57"/>
      <c r="AP211" s="57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14"/>
      <c r="H212" s="14"/>
      <c r="I212" s="163"/>
      <c r="J212" s="163"/>
      <c r="K212" s="163"/>
      <c r="L212" s="163"/>
      <c r="M212" s="163"/>
      <c r="N212" s="163"/>
      <c r="O212" s="14"/>
      <c r="P212" s="14"/>
      <c r="Q212" s="14"/>
      <c r="R212" s="14"/>
      <c r="S212" s="14"/>
      <c r="T212" s="14"/>
      <c r="U212" s="14"/>
      <c r="V212" s="14"/>
      <c r="W212" s="14"/>
      <c r="X212" s="163"/>
      <c r="Y212" s="163"/>
      <c r="Z212" s="75"/>
      <c r="AA212" s="75"/>
      <c r="AB212" s="75"/>
      <c r="AC212" s="14"/>
      <c r="AD212" s="14"/>
      <c r="AE212" s="75"/>
      <c r="AF212" s="75"/>
      <c r="AG212" s="163"/>
      <c r="AH212" s="14"/>
      <c r="AI212" s="14"/>
      <c r="AJ212" s="14"/>
      <c r="AK212" s="14"/>
      <c r="AL212" s="75"/>
      <c r="AM212" s="14"/>
      <c r="AN212" s="14"/>
      <c r="AO212" s="57"/>
      <c r="AP212" s="57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14"/>
      <c r="H213" s="14"/>
      <c r="I213" s="163"/>
      <c r="J213" s="163"/>
      <c r="K213" s="163"/>
      <c r="L213" s="163"/>
      <c r="M213" s="163"/>
      <c r="N213" s="163"/>
      <c r="O213" s="14"/>
      <c r="P213" s="14"/>
      <c r="Q213" s="14"/>
      <c r="R213" s="14"/>
      <c r="S213" s="14"/>
      <c r="T213" s="14"/>
      <c r="U213" s="14"/>
      <c r="V213" s="14"/>
      <c r="W213" s="14"/>
      <c r="X213" s="163"/>
      <c r="Y213" s="163"/>
      <c r="Z213" s="75"/>
      <c r="AA213" s="75"/>
      <c r="AB213" s="75"/>
      <c r="AC213" s="14"/>
      <c r="AD213" s="14"/>
      <c r="AE213" s="75"/>
      <c r="AF213" s="75"/>
      <c r="AG213" s="163"/>
      <c r="AH213" s="14"/>
      <c r="AI213" s="14"/>
      <c r="AJ213" s="14"/>
      <c r="AK213" s="14"/>
      <c r="AL213" s="75"/>
      <c r="AM213" s="14"/>
      <c r="AN213" s="14"/>
      <c r="AO213" s="57"/>
      <c r="AP213" s="57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"/>
      <c r="BB213" s="14"/>
    </row>
    <row r="214" spans="7:54">
      <c r="G214" s="14"/>
      <c r="H214" s="14"/>
      <c r="I214" s="163"/>
      <c r="J214" s="163"/>
      <c r="K214" s="163"/>
      <c r="L214" s="163"/>
      <c r="M214" s="163"/>
      <c r="N214" s="163"/>
      <c r="O214" s="14"/>
      <c r="P214" s="14"/>
      <c r="Q214" s="14"/>
      <c r="R214" s="14"/>
      <c r="S214" s="14"/>
      <c r="T214" s="14"/>
      <c r="U214" s="14"/>
      <c r="V214" s="14"/>
      <c r="W214" s="14"/>
      <c r="X214" s="163"/>
      <c r="Y214" s="163"/>
      <c r="Z214" s="75"/>
      <c r="AA214" s="75"/>
      <c r="AB214" s="75"/>
      <c r="AC214" s="14"/>
      <c r="AD214" s="14"/>
      <c r="AE214" s="75"/>
      <c r="AF214" s="75"/>
      <c r="AG214" s="163"/>
      <c r="AH214" s="14"/>
      <c r="AI214" s="14"/>
      <c r="AJ214" s="14"/>
      <c r="AK214" s="14"/>
      <c r="AL214" s="75"/>
      <c r="AM214" s="14"/>
      <c r="AN214" s="14"/>
      <c r="AO214" s="57"/>
      <c r="AP214" s="57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"/>
      <c r="BB214" s="14"/>
    </row>
    <row r="215" spans="7:54">
      <c r="G215" s="14"/>
      <c r="H215" s="14"/>
      <c r="I215" s="163"/>
      <c r="J215" s="163"/>
      <c r="K215" s="163"/>
      <c r="L215" s="163"/>
      <c r="M215" s="163"/>
      <c r="N215" s="163"/>
      <c r="O215" s="14"/>
      <c r="P215" s="14"/>
      <c r="Q215" s="14"/>
      <c r="R215" s="14"/>
      <c r="S215" s="14"/>
      <c r="T215" s="14"/>
      <c r="U215" s="14"/>
      <c r="V215" s="14"/>
      <c r="W215" s="14"/>
      <c r="X215" s="163"/>
      <c r="Y215" s="163"/>
      <c r="Z215" s="75"/>
      <c r="AA215" s="75"/>
      <c r="AB215" s="75"/>
      <c r="AC215" s="14"/>
      <c r="AD215" s="14"/>
      <c r="AE215" s="75"/>
      <c r="AF215" s="75"/>
      <c r="AG215" s="163"/>
      <c r="AH215" s="14"/>
      <c r="AI215" s="14"/>
      <c r="AJ215" s="14"/>
      <c r="AK215" s="14"/>
      <c r="AL215" s="75"/>
      <c r="AM215" s="14"/>
      <c r="AN215" s="14"/>
      <c r="AO215" s="57"/>
      <c r="AP215" s="57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14"/>
      <c r="H216" s="14"/>
      <c r="I216" s="163"/>
      <c r="J216" s="163"/>
      <c r="K216" s="163"/>
      <c r="L216" s="163"/>
      <c r="M216" s="163"/>
      <c r="N216" s="163"/>
      <c r="O216" s="14"/>
      <c r="P216" s="14"/>
      <c r="Q216" s="14"/>
      <c r="R216" s="14"/>
      <c r="S216" s="14"/>
      <c r="T216" s="14"/>
      <c r="U216" s="14"/>
      <c r="V216" s="14"/>
      <c r="W216" s="14"/>
      <c r="X216" s="163"/>
      <c r="Y216" s="163"/>
      <c r="Z216" s="75"/>
      <c r="AA216" s="75"/>
      <c r="AB216" s="75"/>
      <c r="AC216" s="14"/>
      <c r="AD216" s="14"/>
      <c r="AE216" s="75"/>
      <c r="AF216" s="75"/>
      <c r="AG216" s="163"/>
      <c r="AH216" s="14"/>
      <c r="AI216" s="14"/>
      <c r="AJ216" s="14"/>
      <c r="AK216" s="14"/>
      <c r="AL216" s="75"/>
      <c r="AM216" s="14"/>
      <c r="AN216" s="14"/>
      <c r="AO216" s="57"/>
      <c r="AP216" s="57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14"/>
      <c r="H217" s="14"/>
      <c r="I217" s="163"/>
      <c r="J217" s="163"/>
      <c r="K217" s="163"/>
      <c r="L217" s="163"/>
      <c r="M217" s="163"/>
      <c r="N217" s="163"/>
      <c r="O217" s="14"/>
      <c r="P217" s="14"/>
      <c r="Q217" s="14"/>
      <c r="R217" s="14"/>
      <c r="S217" s="14"/>
      <c r="T217" s="14"/>
      <c r="U217" s="14"/>
      <c r="V217" s="14"/>
      <c r="W217" s="14"/>
      <c r="X217" s="163"/>
      <c r="Y217" s="163"/>
      <c r="Z217" s="75"/>
      <c r="AA217" s="75"/>
      <c r="AB217" s="75"/>
      <c r="AC217" s="14"/>
      <c r="AD217" s="14"/>
      <c r="AE217" s="75"/>
      <c r="AF217" s="75"/>
      <c r="AG217" s="163"/>
      <c r="AH217" s="14"/>
      <c r="AI217" s="14"/>
      <c r="AJ217" s="14"/>
      <c r="AK217" s="14"/>
      <c r="AL217" s="75"/>
      <c r="AM217" s="14"/>
      <c r="AN217" s="14"/>
      <c r="AO217" s="57"/>
      <c r="AP217" s="57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14"/>
      <c r="H218" s="14"/>
      <c r="I218" s="163"/>
      <c r="J218" s="163"/>
      <c r="K218" s="163"/>
      <c r="L218" s="163"/>
      <c r="M218" s="163"/>
      <c r="N218" s="163"/>
      <c r="O218" s="14"/>
      <c r="P218" s="14"/>
      <c r="Q218" s="14"/>
      <c r="R218" s="14"/>
      <c r="S218" s="14"/>
      <c r="T218" s="14"/>
      <c r="U218" s="14"/>
      <c r="V218" s="14"/>
      <c r="W218" s="14"/>
      <c r="X218" s="163"/>
      <c r="Y218" s="163"/>
      <c r="Z218" s="75"/>
      <c r="AA218" s="75"/>
      <c r="AB218" s="75"/>
      <c r="AC218" s="14"/>
      <c r="AD218" s="14"/>
      <c r="AE218" s="75"/>
      <c r="AF218" s="75"/>
      <c r="AG218" s="163"/>
      <c r="AH218" s="14"/>
      <c r="AI218" s="14"/>
      <c r="AJ218" s="14"/>
      <c r="AK218" s="14"/>
      <c r="AL218" s="75"/>
      <c r="AM218" s="14"/>
      <c r="AN218" s="14"/>
      <c r="AO218" s="57"/>
      <c r="AP218" s="57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14"/>
      <c r="H219" s="14"/>
      <c r="I219" s="163"/>
      <c r="J219" s="163"/>
      <c r="K219" s="163"/>
      <c r="L219" s="163"/>
      <c r="M219" s="163"/>
      <c r="N219" s="163"/>
      <c r="O219" s="14"/>
      <c r="P219" s="14"/>
      <c r="Q219" s="14"/>
      <c r="R219" s="14"/>
      <c r="S219" s="14"/>
      <c r="T219" s="14"/>
      <c r="U219" s="14"/>
      <c r="V219" s="14"/>
      <c r="W219" s="14"/>
      <c r="X219" s="163"/>
      <c r="Y219" s="163"/>
      <c r="Z219" s="75"/>
      <c r="AA219" s="75"/>
      <c r="AB219" s="75"/>
      <c r="AC219" s="14"/>
      <c r="AD219" s="14"/>
      <c r="AE219" s="75"/>
      <c r="AF219" s="75"/>
      <c r="AG219" s="163"/>
      <c r="AH219" s="14"/>
      <c r="AI219" s="14"/>
      <c r="AJ219" s="14"/>
      <c r="AK219" s="14"/>
      <c r="AL219" s="75"/>
      <c r="AM219" s="14"/>
      <c r="AN219" s="14"/>
      <c r="AO219" s="57"/>
      <c r="AP219" s="57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14"/>
      <c r="H220" s="14"/>
      <c r="I220" s="163"/>
      <c r="J220" s="163"/>
      <c r="K220" s="163"/>
      <c r="L220" s="163"/>
      <c r="M220" s="163"/>
      <c r="N220" s="163"/>
      <c r="O220" s="14"/>
      <c r="P220" s="14"/>
      <c r="Q220" s="14"/>
      <c r="R220" s="14"/>
      <c r="S220" s="14"/>
      <c r="T220" s="14"/>
      <c r="U220" s="14"/>
      <c r="V220" s="14"/>
      <c r="W220" s="14"/>
      <c r="X220" s="163"/>
      <c r="Y220" s="163"/>
      <c r="Z220" s="75"/>
      <c r="AA220" s="75"/>
      <c r="AB220" s="75"/>
      <c r="AC220" s="14"/>
      <c r="AD220" s="14"/>
      <c r="AE220" s="75"/>
      <c r="AF220" s="75"/>
      <c r="AG220" s="163"/>
      <c r="AH220" s="14"/>
      <c r="AI220" s="14"/>
      <c r="AJ220" s="14"/>
      <c r="AK220" s="14"/>
      <c r="AL220" s="75"/>
      <c r="AM220" s="14"/>
      <c r="AN220" s="14"/>
      <c r="AO220" s="57"/>
      <c r="AP220" s="57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14"/>
      <c r="H221" s="14"/>
      <c r="I221" s="163"/>
      <c r="J221" s="163"/>
      <c r="K221" s="163"/>
      <c r="L221" s="163"/>
      <c r="M221" s="163"/>
      <c r="N221" s="163"/>
      <c r="O221" s="14"/>
      <c r="P221" s="14"/>
      <c r="Q221" s="14"/>
      <c r="R221" s="14"/>
      <c r="S221" s="14"/>
      <c r="T221" s="14"/>
      <c r="U221" s="14"/>
      <c r="V221" s="14"/>
      <c r="W221" s="14"/>
      <c r="X221" s="163"/>
      <c r="Y221" s="163"/>
      <c r="Z221" s="75"/>
      <c r="AA221" s="75"/>
      <c r="AB221" s="75"/>
      <c r="AC221" s="14"/>
      <c r="AD221" s="14"/>
      <c r="AE221" s="75"/>
      <c r="AF221" s="75"/>
      <c r="AG221" s="163"/>
      <c r="AH221" s="14"/>
      <c r="AI221" s="14"/>
      <c r="AJ221" s="14"/>
      <c r="AK221" s="14"/>
      <c r="AL221" s="75"/>
      <c r="AM221" s="14"/>
      <c r="AN221" s="14"/>
      <c r="AO221" s="57"/>
      <c r="AP221" s="57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14"/>
      <c r="H222" s="14"/>
      <c r="I222" s="163"/>
      <c r="J222" s="163"/>
      <c r="K222" s="163"/>
      <c r="L222" s="163"/>
      <c r="M222" s="163"/>
      <c r="N222" s="163"/>
      <c r="O222" s="14"/>
      <c r="P222" s="14"/>
      <c r="Q222" s="14"/>
      <c r="R222" s="14"/>
      <c r="S222" s="14"/>
      <c r="T222" s="14"/>
      <c r="U222" s="14"/>
      <c r="V222" s="14"/>
      <c r="W222" s="14"/>
      <c r="X222" s="163"/>
      <c r="Y222" s="163"/>
      <c r="Z222" s="75"/>
      <c r="AA222" s="75"/>
      <c r="AB222" s="75"/>
      <c r="AC222" s="14"/>
      <c r="AD222" s="14"/>
      <c r="AE222" s="75"/>
      <c r="AF222" s="75"/>
      <c r="AG222" s="163"/>
      <c r="AH222" s="14"/>
      <c r="AI222" s="14"/>
      <c r="AJ222" s="14"/>
      <c r="AK222" s="14"/>
      <c r="AL222" s="75"/>
      <c r="AM222" s="14"/>
      <c r="AN222" s="14"/>
      <c r="AO222" s="57"/>
      <c r="AP222" s="57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14"/>
      <c r="H223" s="14"/>
      <c r="I223" s="163"/>
      <c r="J223" s="163"/>
      <c r="K223" s="163"/>
      <c r="L223" s="163"/>
      <c r="M223" s="163"/>
      <c r="N223" s="163"/>
      <c r="O223" s="14"/>
      <c r="P223" s="14"/>
      <c r="Q223" s="14"/>
      <c r="R223" s="14"/>
      <c r="S223" s="14"/>
      <c r="T223" s="14"/>
      <c r="U223" s="14"/>
      <c r="V223" s="14"/>
      <c r="W223" s="14"/>
      <c r="X223" s="163"/>
      <c r="Y223" s="163"/>
      <c r="Z223" s="75"/>
      <c r="AA223" s="75"/>
      <c r="AB223" s="75"/>
      <c r="AC223" s="14"/>
      <c r="AD223" s="14"/>
      <c r="AE223" s="75"/>
      <c r="AF223" s="75"/>
      <c r="AG223" s="163"/>
      <c r="AH223" s="14"/>
      <c r="AI223" s="14"/>
      <c r="AJ223" s="14"/>
      <c r="AK223" s="14"/>
      <c r="AL223" s="75"/>
      <c r="AM223" s="14"/>
      <c r="AN223" s="14"/>
      <c r="AO223" s="57"/>
      <c r="AP223" s="57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14"/>
      <c r="H224" s="14"/>
      <c r="I224" s="163"/>
      <c r="J224" s="163"/>
      <c r="K224" s="163"/>
      <c r="L224" s="163"/>
      <c r="M224" s="163"/>
      <c r="N224" s="163"/>
      <c r="O224" s="14"/>
      <c r="P224" s="14"/>
      <c r="Q224" s="14"/>
      <c r="R224" s="14"/>
      <c r="S224" s="14"/>
      <c r="T224" s="14"/>
      <c r="U224" s="14"/>
      <c r="V224" s="14"/>
      <c r="W224" s="14"/>
      <c r="X224" s="163"/>
      <c r="Y224" s="163"/>
      <c r="Z224" s="75"/>
      <c r="AA224" s="75"/>
      <c r="AB224" s="75"/>
      <c r="AC224" s="14"/>
      <c r="AD224" s="14"/>
      <c r="AE224" s="75"/>
      <c r="AF224" s="75"/>
      <c r="AG224" s="163"/>
      <c r="AH224" s="14"/>
      <c r="AI224" s="14"/>
      <c r="AJ224" s="14"/>
      <c r="AK224" s="14"/>
      <c r="AL224" s="75"/>
      <c r="AM224" s="14"/>
      <c r="AN224" s="14"/>
      <c r="AO224" s="57"/>
      <c r="AP224" s="57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14"/>
      <c r="H225" s="14"/>
      <c r="I225" s="163"/>
      <c r="J225" s="163"/>
      <c r="K225" s="163"/>
      <c r="L225" s="163"/>
      <c r="M225" s="163"/>
      <c r="N225" s="163"/>
      <c r="O225" s="14"/>
      <c r="P225" s="14"/>
      <c r="Q225" s="14"/>
      <c r="R225" s="14"/>
      <c r="S225" s="14"/>
      <c r="T225" s="14"/>
      <c r="U225" s="14"/>
      <c r="V225" s="14"/>
      <c r="W225" s="14"/>
      <c r="X225" s="163"/>
      <c r="Y225" s="163"/>
      <c r="Z225" s="75"/>
      <c r="AA225" s="75"/>
      <c r="AB225" s="75"/>
      <c r="AC225" s="14"/>
      <c r="AD225" s="14"/>
      <c r="AE225" s="75"/>
      <c r="AF225" s="75"/>
      <c r="AG225" s="163"/>
      <c r="AH225" s="14"/>
      <c r="AI225" s="14"/>
      <c r="AJ225" s="14"/>
      <c r="AK225" s="14"/>
      <c r="AL225" s="75"/>
      <c r="AM225" s="14"/>
      <c r="AN225" s="14"/>
      <c r="AO225" s="57"/>
      <c r="AP225" s="57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14"/>
      <c r="H226" s="14"/>
      <c r="I226" s="163"/>
      <c r="J226" s="163"/>
      <c r="K226" s="163"/>
      <c r="L226" s="163"/>
      <c r="M226" s="163"/>
      <c r="N226" s="163"/>
      <c r="O226" s="14"/>
      <c r="P226" s="14"/>
      <c r="Q226" s="14"/>
      <c r="R226" s="14"/>
      <c r="S226" s="14"/>
      <c r="T226" s="14"/>
      <c r="U226" s="14"/>
      <c r="V226" s="14"/>
      <c r="W226" s="14"/>
      <c r="X226" s="163"/>
      <c r="Y226" s="163"/>
      <c r="Z226" s="75"/>
      <c r="AA226" s="75"/>
      <c r="AB226" s="75"/>
      <c r="AC226" s="14"/>
      <c r="AD226" s="14"/>
      <c r="AE226" s="75"/>
      <c r="AF226" s="75"/>
      <c r="AG226" s="163"/>
      <c r="AH226" s="14"/>
      <c r="AI226" s="14"/>
      <c r="AJ226" s="14"/>
      <c r="AK226" s="14"/>
      <c r="AL226" s="75"/>
      <c r="AM226" s="14"/>
      <c r="AN226" s="14"/>
      <c r="AO226" s="57"/>
      <c r="AP226" s="57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14"/>
      <c r="H227" s="14"/>
      <c r="I227" s="163"/>
      <c r="J227" s="163"/>
      <c r="K227" s="163"/>
      <c r="L227" s="163"/>
      <c r="M227" s="163"/>
      <c r="N227" s="163"/>
      <c r="O227" s="14"/>
      <c r="P227" s="14"/>
      <c r="Q227" s="14"/>
      <c r="R227" s="14"/>
      <c r="S227" s="14"/>
      <c r="T227" s="14"/>
      <c r="U227" s="14"/>
      <c r="V227" s="14"/>
      <c r="W227" s="14"/>
      <c r="X227" s="163"/>
      <c r="Y227" s="163"/>
      <c r="Z227" s="75"/>
      <c r="AA227" s="75"/>
      <c r="AB227" s="75"/>
      <c r="AC227" s="14"/>
      <c r="AD227" s="14"/>
      <c r="AE227" s="75"/>
      <c r="AF227" s="75"/>
      <c r="AG227" s="163"/>
      <c r="AH227" s="14"/>
      <c r="AI227" s="14"/>
      <c r="AJ227" s="14"/>
      <c r="AK227" s="14"/>
      <c r="AL227" s="75"/>
      <c r="AM227" s="14"/>
      <c r="AN227" s="14"/>
      <c r="AO227" s="57"/>
      <c r="AP227" s="57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14"/>
      <c r="H228" s="14"/>
      <c r="I228" s="163"/>
      <c r="J228" s="163"/>
      <c r="K228" s="163"/>
      <c r="L228" s="163"/>
      <c r="M228" s="163"/>
      <c r="N228" s="163"/>
      <c r="O228" s="14"/>
      <c r="P228" s="14"/>
      <c r="Q228" s="14"/>
      <c r="R228" s="14"/>
      <c r="S228" s="14"/>
      <c r="T228" s="14"/>
      <c r="U228" s="14"/>
      <c r="V228" s="14"/>
      <c r="W228" s="14"/>
      <c r="X228" s="163"/>
      <c r="Y228" s="163"/>
      <c r="Z228" s="75"/>
      <c r="AA228" s="75"/>
      <c r="AB228" s="75"/>
      <c r="AC228" s="14"/>
      <c r="AD228" s="14"/>
      <c r="AE228" s="75"/>
      <c r="AF228" s="75"/>
      <c r="AG228" s="163"/>
      <c r="AH228" s="14"/>
      <c r="AI228" s="14"/>
      <c r="AJ228" s="14"/>
      <c r="AK228" s="14"/>
      <c r="AL228" s="75"/>
      <c r="AM228" s="14"/>
      <c r="AN228" s="14"/>
      <c r="AO228" s="57"/>
      <c r="AP228" s="57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14"/>
      <c r="H229" s="14"/>
      <c r="I229" s="163"/>
      <c r="J229" s="163"/>
      <c r="K229" s="163"/>
      <c r="L229" s="163"/>
      <c r="M229" s="163"/>
      <c r="N229" s="163"/>
      <c r="O229" s="14"/>
      <c r="P229" s="14"/>
      <c r="Q229" s="14"/>
      <c r="R229" s="14"/>
      <c r="S229" s="14"/>
      <c r="T229" s="14"/>
      <c r="U229" s="14"/>
      <c r="V229" s="14"/>
      <c r="W229" s="14"/>
      <c r="X229" s="163"/>
      <c r="Y229" s="163"/>
      <c r="Z229" s="75"/>
      <c r="AA229" s="75"/>
      <c r="AB229" s="75"/>
      <c r="AC229" s="14"/>
      <c r="AD229" s="14"/>
      <c r="AE229" s="75"/>
      <c r="AF229" s="75"/>
      <c r="AG229" s="163"/>
      <c r="AH229" s="14"/>
      <c r="AI229" s="14"/>
      <c r="AJ229" s="14"/>
      <c r="AK229" s="14"/>
      <c r="AL229" s="75"/>
      <c r="AM229" s="14"/>
      <c r="AN229" s="14"/>
      <c r="AO229" s="57"/>
      <c r="AP229" s="57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14"/>
      <c r="H230" s="14"/>
      <c r="I230" s="163"/>
      <c r="J230" s="163"/>
      <c r="K230" s="163"/>
      <c r="L230" s="163"/>
      <c r="M230" s="163"/>
      <c r="N230" s="163"/>
      <c r="O230" s="14"/>
      <c r="P230" s="14"/>
      <c r="Q230" s="14"/>
      <c r="R230" s="14"/>
      <c r="S230" s="14"/>
      <c r="T230" s="14"/>
      <c r="U230" s="14"/>
      <c r="V230" s="14"/>
      <c r="W230" s="14"/>
      <c r="X230" s="163"/>
      <c r="Y230" s="163"/>
      <c r="Z230" s="75"/>
      <c r="AA230" s="75"/>
      <c r="AB230" s="75"/>
      <c r="AC230" s="14"/>
      <c r="AD230" s="14"/>
      <c r="AE230" s="75"/>
      <c r="AF230" s="75"/>
      <c r="AG230" s="163"/>
      <c r="AH230" s="14"/>
      <c r="AI230" s="14"/>
      <c r="AJ230" s="14"/>
      <c r="AK230" s="14"/>
      <c r="AL230" s="75"/>
      <c r="AM230" s="14"/>
      <c r="AN230" s="14"/>
      <c r="AO230" s="57"/>
      <c r="AP230" s="57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14"/>
      <c r="H231" s="14"/>
      <c r="I231" s="163"/>
      <c r="J231" s="163"/>
      <c r="K231" s="163"/>
      <c r="L231" s="163"/>
      <c r="M231" s="163"/>
      <c r="N231" s="163"/>
      <c r="O231" s="14"/>
      <c r="P231" s="14"/>
      <c r="Q231" s="14"/>
      <c r="R231" s="14"/>
      <c r="S231" s="14"/>
      <c r="T231" s="14"/>
      <c r="U231" s="14"/>
      <c r="V231" s="14"/>
      <c r="W231" s="14"/>
      <c r="X231" s="163"/>
      <c r="Y231" s="163"/>
      <c r="Z231" s="75"/>
      <c r="AA231" s="75"/>
      <c r="AB231" s="75"/>
      <c r="AC231" s="14"/>
      <c r="AD231" s="14"/>
      <c r="AE231" s="75"/>
      <c r="AF231" s="75"/>
      <c r="AG231" s="163"/>
      <c r="AH231" s="14"/>
      <c r="AI231" s="14"/>
      <c r="AJ231" s="14"/>
      <c r="AK231" s="14"/>
      <c r="AL231" s="75"/>
      <c r="AM231" s="14"/>
      <c r="AN231" s="14"/>
      <c r="AO231" s="57"/>
      <c r="AP231" s="57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14"/>
      <c r="H232" s="14"/>
      <c r="I232" s="163"/>
      <c r="J232" s="163"/>
      <c r="K232" s="163"/>
      <c r="L232" s="163"/>
      <c r="M232" s="163"/>
      <c r="N232" s="163"/>
      <c r="O232" s="14"/>
      <c r="P232" s="14"/>
      <c r="Q232" s="14"/>
      <c r="R232" s="14"/>
      <c r="S232" s="14"/>
      <c r="T232" s="14"/>
      <c r="U232" s="14"/>
      <c r="V232" s="14"/>
      <c r="W232" s="14"/>
      <c r="X232" s="163"/>
      <c r="Y232" s="163"/>
      <c r="Z232" s="75"/>
      <c r="AA232" s="75"/>
      <c r="AB232" s="75"/>
      <c r="AC232" s="14"/>
      <c r="AD232" s="14"/>
      <c r="AE232" s="75"/>
      <c r="AF232" s="75"/>
      <c r="AG232" s="163"/>
      <c r="AH232" s="14"/>
      <c r="AI232" s="14"/>
      <c r="AJ232" s="14"/>
      <c r="AK232" s="14"/>
      <c r="AL232" s="75"/>
      <c r="AM232" s="14"/>
      <c r="AN232" s="14"/>
      <c r="AO232" s="57"/>
      <c r="AP232" s="57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14"/>
      <c r="H233" s="14"/>
      <c r="I233" s="163"/>
      <c r="J233" s="163"/>
      <c r="K233" s="163"/>
      <c r="L233" s="163"/>
      <c r="M233" s="163"/>
      <c r="N233" s="163"/>
      <c r="O233" s="14"/>
      <c r="P233" s="14"/>
      <c r="Q233" s="14"/>
      <c r="R233" s="14"/>
      <c r="S233" s="14"/>
      <c r="T233" s="14"/>
      <c r="U233" s="14"/>
      <c r="V233" s="14"/>
      <c r="W233" s="14"/>
      <c r="X233" s="163"/>
      <c r="Y233" s="163"/>
      <c r="Z233" s="75"/>
      <c r="AA233" s="75"/>
      <c r="AB233" s="75"/>
      <c r="AC233" s="14"/>
      <c r="AD233" s="14"/>
      <c r="AE233" s="75"/>
      <c r="AF233" s="75"/>
      <c r="AG233" s="163"/>
      <c r="AH233" s="14"/>
      <c r="AI233" s="14"/>
      <c r="AJ233" s="14"/>
      <c r="AK233" s="14"/>
      <c r="AL233" s="75"/>
      <c r="AM233" s="14"/>
      <c r="AN233" s="14"/>
      <c r="AO233" s="57"/>
      <c r="AP233" s="57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14"/>
      <c r="H234" s="14"/>
      <c r="I234" s="163"/>
      <c r="J234" s="163"/>
      <c r="K234" s="163"/>
      <c r="L234" s="163"/>
      <c r="M234" s="163"/>
      <c r="N234" s="163"/>
      <c r="O234" s="14"/>
      <c r="P234" s="14"/>
      <c r="Q234" s="14"/>
      <c r="R234" s="14"/>
      <c r="S234" s="14"/>
      <c r="T234" s="14"/>
      <c r="U234" s="14"/>
      <c r="V234" s="14"/>
      <c r="W234" s="14"/>
      <c r="X234" s="163"/>
      <c r="Y234" s="163"/>
      <c r="Z234" s="75"/>
      <c r="AA234" s="75"/>
      <c r="AB234" s="75"/>
      <c r="AC234" s="14"/>
      <c r="AD234" s="14"/>
      <c r="AE234" s="75"/>
      <c r="AF234" s="75"/>
      <c r="AG234" s="163"/>
      <c r="AH234" s="14"/>
      <c r="AI234" s="14"/>
      <c r="AJ234" s="14"/>
      <c r="AK234" s="14"/>
      <c r="AL234" s="75"/>
      <c r="AM234" s="14"/>
      <c r="AN234" s="14"/>
      <c r="AO234" s="57"/>
      <c r="AP234" s="57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14"/>
      <c r="H235" s="14"/>
      <c r="I235" s="163"/>
      <c r="J235" s="163"/>
      <c r="K235" s="163"/>
      <c r="L235" s="163"/>
      <c r="M235" s="163"/>
      <c r="N235" s="163"/>
      <c r="O235" s="14"/>
      <c r="P235" s="14"/>
      <c r="Q235" s="14"/>
      <c r="R235" s="14"/>
      <c r="S235" s="14"/>
      <c r="T235" s="14"/>
      <c r="U235" s="14"/>
      <c r="V235" s="14"/>
      <c r="W235" s="14"/>
      <c r="X235" s="163"/>
      <c r="Y235" s="163"/>
      <c r="Z235" s="75"/>
      <c r="AA235" s="75"/>
      <c r="AB235" s="75"/>
      <c r="AC235" s="14"/>
      <c r="AD235" s="14"/>
      <c r="AE235" s="75"/>
      <c r="AF235" s="75"/>
      <c r="AG235" s="163"/>
      <c r="AH235" s="14"/>
      <c r="AI235" s="14"/>
      <c r="AJ235" s="14"/>
      <c r="AK235" s="14"/>
      <c r="AL235" s="75"/>
      <c r="AM235" s="14"/>
      <c r="AN235" s="14"/>
      <c r="AO235" s="57"/>
      <c r="AP235" s="57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14"/>
      <c r="H236" s="14"/>
      <c r="I236" s="163"/>
      <c r="J236" s="163"/>
      <c r="K236" s="163"/>
      <c r="L236" s="163"/>
      <c r="M236" s="163"/>
      <c r="N236" s="163"/>
      <c r="O236" s="14"/>
      <c r="P236" s="14"/>
      <c r="Q236" s="14"/>
      <c r="R236" s="14"/>
      <c r="S236" s="14"/>
      <c r="T236" s="14"/>
      <c r="U236" s="14"/>
      <c r="V236" s="14"/>
      <c r="W236" s="14"/>
      <c r="X236" s="163"/>
      <c r="Y236" s="163"/>
      <c r="Z236" s="75"/>
      <c r="AA236" s="75"/>
      <c r="AB236" s="75"/>
      <c r="AC236" s="14"/>
      <c r="AD236" s="14"/>
      <c r="AE236" s="75"/>
      <c r="AF236" s="75"/>
      <c r="AG236" s="163"/>
      <c r="AH236" s="14"/>
      <c r="AI236" s="14"/>
      <c r="AJ236" s="14"/>
      <c r="AK236" s="14"/>
      <c r="AL236" s="75"/>
      <c r="AM236" s="14"/>
      <c r="AN236" s="14"/>
      <c r="AO236" s="57"/>
      <c r="AP236" s="57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14"/>
      <c r="H237" s="14"/>
      <c r="I237" s="163"/>
      <c r="J237" s="163"/>
      <c r="K237" s="163"/>
      <c r="L237" s="163"/>
      <c r="M237" s="163"/>
      <c r="N237" s="163"/>
      <c r="O237" s="14"/>
      <c r="P237" s="14"/>
      <c r="Q237" s="14"/>
      <c r="R237" s="14"/>
      <c r="S237" s="14"/>
      <c r="T237" s="14"/>
      <c r="U237" s="14"/>
      <c r="V237" s="14"/>
      <c r="W237" s="14"/>
      <c r="X237" s="163"/>
      <c r="Y237" s="163"/>
      <c r="Z237" s="75"/>
      <c r="AA237" s="75"/>
      <c r="AB237" s="75"/>
      <c r="AC237" s="14"/>
      <c r="AD237" s="14"/>
      <c r="AE237" s="75"/>
      <c r="AF237" s="75"/>
      <c r="AG237" s="163"/>
      <c r="AH237" s="14"/>
      <c r="AI237" s="14"/>
      <c r="AJ237" s="14"/>
      <c r="AK237" s="14"/>
      <c r="AL237" s="75"/>
      <c r="AM237" s="14"/>
      <c r="AN237" s="14"/>
      <c r="AO237" s="57"/>
      <c r="AP237" s="57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14"/>
      <c r="H238" s="14"/>
      <c r="I238" s="163"/>
      <c r="J238" s="163"/>
      <c r="K238" s="163"/>
      <c r="L238" s="163"/>
      <c r="M238" s="163"/>
      <c r="N238" s="163"/>
      <c r="O238" s="14"/>
      <c r="P238" s="14"/>
      <c r="Q238" s="14"/>
      <c r="R238" s="14"/>
      <c r="S238" s="14"/>
      <c r="T238" s="14"/>
      <c r="U238" s="14"/>
      <c r="V238" s="14"/>
      <c r="W238" s="14"/>
      <c r="X238" s="163"/>
      <c r="Y238" s="163"/>
      <c r="Z238" s="75"/>
      <c r="AA238" s="75"/>
      <c r="AB238" s="75"/>
      <c r="AC238" s="14"/>
      <c r="AD238" s="14"/>
      <c r="AE238" s="75"/>
      <c r="AF238" s="75"/>
      <c r="AG238" s="163"/>
      <c r="AH238" s="14"/>
      <c r="AI238" s="14"/>
      <c r="AJ238" s="14"/>
      <c r="AK238" s="14"/>
      <c r="AL238" s="75"/>
      <c r="AM238" s="14"/>
      <c r="AN238" s="14"/>
      <c r="AO238" s="57"/>
      <c r="AP238" s="57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14"/>
      <c r="H239" s="14"/>
      <c r="I239" s="163"/>
      <c r="J239" s="163"/>
      <c r="K239" s="163"/>
      <c r="L239" s="163"/>
      <c r="M239" s="163"/>
      <c r="N239" s="163"/>
      <c r="O239" s="14"/>
      <c r="P239" s="14"/>
      <c r="Q239" s="14"/>
      <c r="R239" s="14"/>
      <c r="S239" s="14"/>
      <c r="T239" s="14"/>
      <c r="U239" s="14"/>
      <c r="V239" s="14"/>
      <c r="W239" s="14"/>
      <c r="X239" s="163"/>
      <c r="Y239" s="163"/>
      <c r="Z239" s="75"/>
      <c r="AA239" s="75"/>
      <c r="AB239" s="75"/>
      <c r="AC239" s="14"/>
      <c r="AD239" s="14"/>
      <c r="AE239" s="75"/>
      <c r="AF239" s="75"/>
      <c r="AG239" s="163"/>
      <c r="AH239" s="14"/>
      <c r="AI239" s="14"/>
      <c r="AJ239" s="14"/>
      <c r="AK239" s="14"/>
      <c r="AL239" s="75"/>
      <c r="AM239" s="14"/>
      <c r="AN239" s="14"/>
      <c r="AO239" s="57"/>
      <c r="AP239" s="57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14"/>
      <c r="H240" s="14"/>
      <c r="I240" s="163"/>
      <c r="J240" s="163"/>
      <c r="K240" s="163"/>
      <c r="L240" s="163"/>
      <c r="M240" s="163"/>
      <c r="N240" s="163"/>
      <c r="O240" s="14"/>
      <c r="P240" s="14"/>
      <c r="Q240" s="14"/>
      <c r="R240" s="14"/>
      <c r="S240" s="14"/>
      <c r="T240" s="14"/>
      <c r="U240" s="14"/>
      <c r="V240" s="14"/>
      <c r="W240" s="14"/>
      <c r="X240" s="163"/>
      <c r="Y240" s="163"/>
      <c r="Z240" s="75"/>
      <c r="AA240" s="75"/>
      <c r="AB240" s="75"/>
      <c r="AC240" s="14"/>
      <c r="AD240" s="14"/>
      <c r="AE240" s="75"/>
      <c r="AF240" s="75"/>
      <c r="AG240" s="163"/>
      <c r="AH240" s="14"/>
      <c r="AI240" s="14"/>
      <c r="AJ240" s="14"/>
      <c r="AK240" s="14"/>
      <c r="AL240" s="75"/>
      <c r="AM240" s="14"/>
      <c r="AN240" s="14"/>
      <c r="AO240" s="57"/>
      <c r="AP240" s="57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14"/>
      <c r="H241" s="14"/>
      <c r="I241" s="163"/>
      <c r="J241" s="163"/>
      <c r="K241" s="163"/>
      <c r="L241" s="163"/>
      <c r="M241" s="163"/>
      <c r="N241" s="163"/>
      <c r="O241" s="14"/>
      <c r="P241" s="14"/>
      <c r="Q241" s="14"/>
      <c r="R241" s="14"/>
      <c r="S241" s="14"/>
      <c r="T241" s="14"/>
      <c r="U241" s="14"/>
      <c r="V241" s="14"/>
      <c r="W241" s="14"/>
      <c r="X241" s="163"/>
      <c r="Y241" s="163"/>
      <c r="Z241" s="75"/>
      <c r="AA241" s="75"/>
      <c r="AB241" s="75"/>
      <c r="AC241" s="14"/>
      <c r="AD241" s="14"/>
      <c r="AE241" s="75"/>
      <c r="AF241" s="75"/>
      <c r="AG241" s="163"/>
      <c r="AH241" s="14"/>
      <c r="AI241" s="14"/>
      <c r="AJ241" s="14"/>
      <c r="AK241" s="14"/>
      <c r="AL241" s="75"/>
      <c r="AM241" s="14"/>
      <c r="AN241" s="14"/>
      <c r="AO241" s="57"/>
      <c r="AP241" s="57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14"/>
      <c r="H242" s="14"/>
      <c r="I242" s="163"/>
      <c r="J242" s="163"/>
      <c r="K242" s="163"/>
      <c r="L242" s="163"/>
      <c r="M242" s="163"/>
      <c r="N242" s="163"/>
      <c r="O242" s="14"/>
      <c r="P242" s="14"/>
      <c r="Q242" s="14"/>
      <c r="R242" s="14"/>
      <c r="S242" s="14"/>
      <c r="T242" s="14"/>
      <c r="U242" s="14"/>
      <c r="V242" s="14"/>
      <c r="W242" s="14"/>
      <c r="X242" s="163"/>
      <c r="Y242" s="163"/>
      <c r="Z242" s="75"/>
      <c r="AA242" s="75"/>
      <c r="AB242" s="75"/>
      <c r="AC242" s="14"/>
      <c r="AD242" s="14"/>
      <c r="AE242" s="75"/>
      <c r="AF242" s="75"/>
      <c r="AG242" s="163"/>
      <c r="AH242" s="14"/>
      <c r="AI242" s="14"/>
      <c r="AJ242" s="14"/>
      <c r="AK242" s="14"/>
      <c r="AL242" s="75"/>
      <c r="AM242" s="14"/>
      <c r="AN242" s="14"/>
      <c r="AO242" s="57"/>
      <c r="AP242" s="57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14"/>
      <c r="H243" s="14"/>
      <c r="I243" s="163"/>
      <c r="J243" s="163"/>
      <c r="K243" s="163"/>
      <c r="L243" s="163"/>
      <c r="M243" s="163"/>
      <c r="N243" s="163"/>
      <c r="O243" s="14"/>
      <c r="P243" s="14"/>
      <c r="Q243" s="14"/>
      <c r="R243" s="14"/>
      <c r="S243" s="14"/>
      <c r="T243" s="14"/>
      <c r="U243" s="14"/>
      <c r="V243" s="14"/>
      <c r="W243" s="14"/>
      <c r="X243" s="163"/>
      <c r="Y243" s="163"/>
      <c r="Z243" s="75"/>
      <c r="AA243" s="75"/>
      <c r="AB243" s="75"/>
      <c r="AC243" s="14"/>
      <c r="AD243" s="14"/>
      <c r="AE243" s="75"/>
      <c r="AF243" s="75"/>
      <c r="AG243" s="163"/>
      <c r="AH243" s="14"/>
      <c r="AI243" s="14"/>
      <c r="AJ243" s="14"/>
      <c r="AK243" s="14"/>
      <c r="AL243" s="75"/>
      <c r="AM243" s="14"/>
      <c r="AN243" s="14"/>
      <c r="AO243" s="57"/>
      <c r="AP243" s="57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14"/>
      <c r="H244" s="14"/>
      <c r="I244" s="163"/>
      <c r="J244" s="163"/>
      <c r="K244" s="163"/>
      <c r="L244" s="163"/>
      <c r="M244" s="163"/>
      <c r="N244" s="163"/>
      <c r="O244" s="14"/>
      <c r="P244" s="14"/>
      <c r="Q244" s="14"/>
      <c r="R244" s="14"/>
      <c r="S244" s="14"/>
      <c r="T244" s="14"/>
      <c r="U244" s="14"/>
      <c r="V244" s="14"/>
      <c r="W244" s="14"/>
      <c r="X244" s="163"/>
      <c r="Y244" s="163"/>
      <c r="Z244" s="75"/>
      <c r="AA244" s="75"/>
      <c r="AB244" s="75"/>
      <c r="AC244" s="14"/>
      <c r="AD244" s="14"/>
      <c r="AE244" s="75"/>
      <c r="AF244" s="75"/>
      <c r="AG244" s="163"/>
      <c r="AH244" s="14"/>
      <c r="AI244" s="14"/>
      <c r="AJ244" s="14"/>
      <c r="AK244" s="14"/>
      <c r="AL244" s="75"/>
      <c r="AM244" s="14"/>
      <c r="AN244" s="14"/>
      <c r="AO244" s="57"/>
      <c r="AP244" s="57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14"/>
      <c r="H245" s="14"/>
      <c r="I245" s="163"/>
      <c r="J245" s="163"/>
      <c r="K245" s="163"/>
      <c r="L245" s="163"/>
      <c r="M245" s="163"/>
      <c r="N245" s="163"/>
      <c r="O245" s="14"/>
      <c r="P245" s="14"/>
      <c r="Q245" s="14"/>
      <c r="R245" s="14"/>
      <c r="S245" s="14"/>
      <c r="T245" s="14"/>
      <c r="U245" s="14"/>
      <c r="V245" s="14"/>
      <c r="W245" s="14"/>
      <c r="X245" s="163"/>
      <c r="Y245" s="163"/>
      <c r="Z245" s="75"/>
      <c r="AA245" s="75"/>
      <c r="AB245" s="75"/>
      <c r="AC245" s="14"/>
      <c r="AD245" s="14"/>
      <c r="AE245" s="75"/>
      <c r="AF245" s="75"/>
      <c r="AG245" s="163"/>
      <c r="AH245" s="14"/>
      <c r="AI245" s="14"/>
      <c r="AJ245" s="14"/>
      <c r="AK245" s="14"/>
      <c r="AL245" s="75"/>
      <c r="AM245" s="14"/>
      <c r="AN245" s="14"/>
      <c r="AO245" s="57"/>
      <c r="AP245" s="57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14"/>
      <c r="H246" s="14"/>
      <c r="I246" s="163"/>
      <c r="J246" s="163"/>
      <c r="K246" s="163"/>
      <c r="L246" s="163"/>
      <c r="M246" s="163"/>
      <c r="N246" s="163"/>
      <c r="O246" s="14"/>
      <c r="P246" s="14"/>
      <c r="Q246" s="14"/>
      <c r="R246" s="14"/>
      <c r="S246" s="14"/>
      <c r="T246" s="14"/>
      <c r="U246" s="14"/>
      <c r="V246" s="14"/>
      <c r="W246" s="14"/>
      <c r="X246" s="163"/>
      <c r="Y246" s="163"/>
      <c r="Z246" s="75"/>
      <c r="AA246" s="75"/>
      <c r="AB246" s="75"/>
      <c r="AC246" s="14"/>
      <c r="AD246" s="14"/>
      <c r="AE246" s="75"/>
      <c r="AF246" s="75"/>
      <c r="AG246" s="163"/>
      <c r="AH246" s="14"/>
      <c r="AI246" s="14"/>
      <c r="AJ246" s="14"/>
      <c r="AK246" s="14"/>
      <c r="AL246" s="75"/>
      <c r="AM246" s="14"/>
      <c r="AN246" s="14"/>
      <c r="AO246" s="57"/>
      <c r="AP246" s="57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14"/>
      <c r="H247" s="14"/>
      <c r="I247" s="163"/>
      <c r="J247" s="163"/>
      <c r="K247" s="163"/>
      <c r="L247" s="163"/>
      <c r="M247" s="163"/>
      <c r="N247" s="163"/>
      <c r="O247" s="14"/>
      <c r="P247" s="14"/>
      <c r="Q247" s="14"/>
      <c r="R247" s="14"/>
      <c r="S247" s="14"/>
      <c r="T247" s="14"/>
      <c r="U247" s="14"/>
      <c r="V247" s="14"/>
      <c r="W247" s="14"/>
      <c r="X247" s="163"/>
      <c r="Y247" s="163"/>
      <c r="Z247" s="75"/>
      <c r="AA247" s="75"/>
      <c r="AB247" s="75"/>
      <c r="AC247" s="14"/>
      <c r="AD247" s="14"/>
      <c r="AE247" s="75"/>
      <c r="AF247" s="75"/>
      <c r="AG247" s="163"/>
      <c r="AH247" s="14"/>
      <c r="AI247" s="14"/>
      <c r="AJ247" s="14"/>
      <c r="AK247" s="14"/>
      <c r="AL247" s="75"/>
      <c r="AM247" s="14"/>
      <c r="AN247" s="14"/>
      <c r="AO247" s="57"/>
      <c r="AP247" s="57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14"/>
      <c r="H248" s="14"/>
      <c r="I248" s="163"/>
      <c r="J248" s="163"/>
      <c r="K248" s="163"/>
      <c r="L248" s="163"/>
      <c r="M248" s="163"/>
      <c r="N248" s="163"/>
      <c r="O248" s="14"/>
      <c r="P248" s="14"/>
      <c r="Q248" s="14"/>
      <c r="R248" s="14"/>
      <c r="S248" s="14"/>
      <c r="T248" s="14"/>
      <c r="U248" s="14"/>
      <c r="V248" s="14"/>
      <c r="W248" s="14"/>
      <c r="X248" s="163"/>
      <c r="Y248" s="163"/>
      <c r="Z248" s="75"/>
      <c r="AA248" s="75"/>
      <c r="AB248" s="75"/>
      <c r="AC248" s="14"/>
      <c r="AD248" s="14"/>
      <c r="AE248" s="75"/>
      <c r="AF248" s="75"/>
      <c r="AG248" s="163"/>
      <c r="AH248" s="14"/>
      <c r="AI248" s="14"/>
      <c r="AJ248" s="14"/>
      <c r="AK248" s="14"/>
      <c r="AL248" s="75"/>
      <c r="AM248" s="14"/>
      <c r="AN248" s="14"/>
      <c r="AO248" s="57"/>
      <c r="AP248" s="57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14"/>
      <c r="H249" s="14"/>
      <c r="I249" s="163"/>
      <c r="J249" s="163"/>
      <c r="K249" s="163"/>
      <c r="L249" s="163"/>
      <c r="M249" s="163"/>
      <c r="N249" s="163"/>
      <c r="O249" s="14"/>
      <c r="P249" s="14"/>
      <c r="Q249" s="14"/>
      <c r="R249" s="14"/>
      <c r="S249" s="14"/>
      <c r="T249" s="14"/>
      <c r="U249" s="14"/>
      <c r="V249" s="14"/>
      <c r="W249" s="14"/>
      <c r="X249" s="163"/>
      <c r="Y249" s="163"/>
      <c r="Z249" s="75"/>
      <c r="AA249" s="75"/>
      <c r="AB249" s="75"/>
      <c r="AC249" s="14"/>
      <c r="AD249" s="14"/>
      <c r="AE249" s="75"/>
      <c r="AF249" s="75"/>
      <c r="AG249" s="163"/>
      <c r="AH249" s="14"/>
      <c r="AI249" s="14"/>
      <c r="AJ249" s="14"/>
      <c r="AK249" s="14"/>
      <c r="AL249" s="75"/>
      <c r="AM249" s="14"/>
      <c r="AN249" s="14"/>
      <c r="AO249" s="57"/>
      <c r="AP249" s="57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14"/>
      <c r="H250" s="14"/>
      <c r="I250" s="163"/>
      <c r="J250" s="163"/>
      <c r="K250" s="163"/>
      <c r="L250" s="163"/>
      <c r="M250" s="163"/>
      <c r="N250" s="163"/>
      <c r="O250" s="14"/>
      <c r="P250" s="14"/>
      <c r="Q250" s="14"/>
      <c r="R250" s="14"/>
      <c r="S250" s="14"/>
      <c r="T250" s="14"/>
      <c r="U250" s="14"/>
      <c r="V250" s="14"/>
      <c r="W250" s="14"/>
      <c r="X250" s="163"/>
      <c r="Y250" s="163"/>
      <c r="Z250" s="75"/>
      <c r="AA250" s="75"/>
      <c r="AB250" s="75"/>
      <c r="AC250" s="14"/>
      <c r="AD250" s="14"/>
      <c r="AE250" s="75"/>
      <c r="AF250" s="75"/>
      <c r="AG250" s="163"/>
      <c r="AH250" s="14"/>
      <c r="AI250" s="14"/>
      <c r="AJ250" s="14"/>
      <c r="AK250" s="14"/>
      <c r="AL250" s="75"/>
      <c r="AM250" s="14"/>
      <c r="AN250" s="14"/>
      <c r="AO250" s="57"/>
      <c r="AP250" s="57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14"/>
      <c r="H251" s="14"/>
      <c r="I251" s="163"/>
      <c r="J251" s="163"/>
      <c r="K251" s="163"/>
      <c r="L251" s="163"/>
      <c r="M251" s="163"/>
      <c r="N251" s="163"/>
      <c r="O251" s="14"/>
      <c r="P251" s="14"/>
      <c r="Q251" s="14"/>
      <c r="R251" s="14"/>
      <c r="S251" s="14"/>
      <c r="T251" s="14"/>
      <c r="U251" s="14"/>
      <c r="V251" s="14"/>
      <c r="W251" s="14"/>
      <c r="X251" s="163"/>
      <c r="Y251" s="163"/>
      <c r="Z251" s="75"/>
      <c r="AA251" s="75"/>
      <c r="AB251" s="75"/>
      <c r="AC251" s="14"/>
      <c r="AD251" s="14"/>
      <c r="AE251" s="75"/>
      <c r="AF251" s="75"/>
      <c r="AG251" s="163"/>
      <c r="AH251" s="14"/>
      <c r="AI251" s="14"/>
      <c r="AJ251" s="14"/>
      <c r="AK251" s="14"/>
      <c r="AL251" s="75"/>
      <c r="AM251" s="14"/>
      <c r="AN251" s="14"/>
      <c r="AO251" s="57"/>
      <c r="AP251" s="57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14"/>
      <c r="H252" s="14"/>
      <c r="I252" s="163"/>
      <c r="J252" s="163"/>
      <c r="K252" s="163"/>
      <c r="L252" s="163"/>
      <c r="M252" s="163"/>
      <c r="N252" s="163"/>
      <c r="O252" s="14"/>
      <c r="P252" s="14"/>
      <c r="Q252" s="14"/>
      <c r="R252" s="14"/>
      <c r="S252" s="14"/>
      <c r="T252" s="14"/>
      <c r="U252" s="14"/>
      <c r="V252" s="14"/>
      <c r="W252" s="14"/>
      <c r="X252" s="163"/>
      <c r="Y252" s="163"/>
      <c r="Z252" s="75"/>
      <c r="AA252" s="75"/>
      <c r="AB252" s="75"/>
      <c r="AC252" s="14"/>
      <c r="AD252" s="14"/>
      <c r="AE252" s="75"/>
      <c r="AF252" s="75"/>
      <c r="AG252" s="163"/>
      <c r="AH252" s="14"/>
      <c r="AI252" s="14"/>
      <c r="AJ252" s="14"/>
      <c r="AK252" s="14"/>
      <c r="AL252" s="75"/>
      <c r="AM252" s="14"/>
      <c r="AN252" s="14"/>
      <c r="AO252" s="57"/>
      <c r="AP252" s="57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14"/>
      <c r="H253" s="14"/>
      <c r="I253" s="163"/>
      <c r="J253" s="163"/>
      <c r="K253" s="163"/>
      <c r="L253" s="163"/>
      <c r="M253" s="163"/>
      <c r="N253" s="163"/>
      <c r="O253" s="14"/>
      <c r="P253" s="14"/>
      <c r="Q253" s="14"/>
      <c r="R253" s="14"/>
      <c r="S253" s="14"/>
      <c r="T253" s="14"/>
      <c r="U253" s="14"/>
      <c r="V253" s="14"/>
      <c r="W253" s="14"/>
      <c r="X253" s="163"/>
      <c r="Y253" s="163"/>
      <c r="Z253" s="75"/>
      <c r="AA253" s="75"/>
      <c r="AB253" s="75"/>
      <c r="AC253" s="14"/>
      <c r="AD253" s="14"/>
      <c r="AE253" s="75"/>
      <c r="AF253" s="75"/>
      <c r="AG253" s="163"/>
      <c r="AH253" s="14"/>
      <c r="AI253" s="14"/>
      <c r="AJ253" s="14"/>
      <c r="AK253" s="14"/>
      <c r="AL253" s="75"/>
      <c r="AM253" s="14"/>
      <c r="AN253" s="14"/>
      <c r="AO253" s="57"/>
      <c r="AP253" s="57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14"/>
      <c r="H254" s="14"/>
      <c r="I254" s="163"/>
      <c r="J254" s="163"/>
      <c r="K254" s="163"/>
      <c r="L254" s="163"/>
      <c r="M254" s="163"/>
      <c r="N254" s="163"/>
      <c r="O254" s="14"/>
      <c r="P254" s="14"/>
      <c r="Q254" s="14"/>
      <c r="R254" s="14"/>
      <c r="S254" s="14"/>
      <c r="T254" s="14"/>
      <c r="U254" s="14"/>
      <c r="V254" s="14"/>
      <c r="W254" s="14"/>
      <c r="X254" s="163"/>
      <c r="Y254" s="163"/>
      <c r="Z254" s="75"/>
      <c r="AA254" s="75"/>
      <c r="AB254" s="75"/>
      <c r="AC254" s="14"/>
      <c r="AD254" s="14"/>
      <c r="AE254" s="75"/>
      <c r="AF254" s="75"/>
      <c r="AG254" s="163"/>
      <c r="AH254" s="14"/>
      <c r="AI254" s="14"/>
      <c r="AJ254" s="14"/>
      <c r="AK254" s="14"/>
      <c r="AL254" s="75"/>
      <c r="AM254" s="14"/>
      <c r="AN254" s="14"/>
      <c r="AO254" s="57"/>
      <c r="AP254" s="57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14"/>
      <c r="H255" s="14"/>
      <c r="I255" s="163"/>
      <c r="J255" s="163"/>
      <c r="K255" s="163"/>
      <c r="L255" s="163"/>
      <c r="M255" s="163"/>
      <c r="N255" s="163"/>
      <c r="O255" s="14"/>
      <c r="P255" s="14"/>
      <c r="Q255" s="14"/>
      <c r="R255" s="14"/>
      <c r="S255" s="14"/>
      <c r="T255" s="14"/>
      <c r="U255" s="14"/>
      <c r="V255" s="14"/>
      <c r="W255" s="14"/>
      <c r="X255" s="163"/>
      <c r="Y255" s="163"/>
      <c r="Z255" s="75"/>
      <c r="AA255" s="75"/>
      <c r="AB255" s="75"/>
      <c r="AC255" s="14"/>
      <c r="AD255" s="14"/>
      <c r="AE255" s="75"/>
      <c r="AF255" s="75"/>
      <c r="AG255" s="163"/>
      <c r="AH255" s="14"/>
      <c r="AI255" s="14"/>
      <c r="AJ255" s="14"/>
      <c r="AK255" s="14"/>
      <c r="AL255" s="75"/>
      <c r="AM255" s="14"/>
      <c r="AN255" s="14"/>
      <c r="AO255" s="57"/>
      <c r="AP255" s="57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14"/>
      <c r="H256" s="14"/>
      <c r="I256" s="163"/>
      <c r="J256" s="163"/>
      <c r="K256" s="163"/>
      <c r="L256" s="163"/>
      <c r="M256" s="163"/>
      <c r="N256" s="163"/>
      <c r="O256" s="14"/>
      <c r="P256" s="14"/>
      <c r="Q256" s="14"/>
      <c r="R256" s="14"/>
      <c r="S256" s="14"/>
      <c r="T256" s="14"/>
      <c r="U256" s="14"/>
      <c r="V256" s="14"/>
      <c r="W256" s="14"/>
      <c r="X256" s="163"/>
      <c r="Y256" s="163"/>
      <c r="Z256" s="75"/>
      <c r="AA256" s="75"/>
      <c r="AB256" s="75"/>
      <c r="AC256" s="14"/>
      <c r="AD256" s="14"/>
      <c r="AE256" s="75"/>
      <c r="AF256" s="75"/>
      <c r="AG256" s="163"/>
      <c r="AH256" s="14"/>
      <c r="AI256" s="14"/>
      <c r="AJ256" s="14"/>
      <c r="AK256" s="14"/>
      <c r="AL256" s="75"/>
      <c r="AM256" s="14"/>
      <c r="AN256" s="14"/>
      <c r="AO256" s="57"/>
      <c r="AP256" s="57"/>
      <c r="AQ256" s="1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14"/>
      <c r="H257" s="14"/>
      <c r="I257" s="163"/>
      <c r="J257" s="163"/>
      <c r="K257" s="163"/>
      <c r="L257" s="163"/>
      <c r="M257" s="163"/>
      <c r="N257" s="163"/>
      <c r="O257" s="14"/>
      <c r="P257" s="14"/>
      <c r="Q257" s="14"/>
      <c r="R257" s="14"/>
      <c r="S257" s="14"/>
      <c r="T257" s="14"/>
      <c r="U257" s="14"/>
      <c r="V257" s="14"/>
      <c r="W257" s="14"/>
      <c r="X257" s="163"/>
      <c r="Y257" s="163"/>
      <c r="Z257" s="75"/>
      <c r="AA257" s="75"/>
      <c r="AB257" s="75"/>
      <c r="AC257" s="14"/>
      <c r="AD257" s="14"/>
      <c r="AE257" s="75"/>
      <c r="AF257" s="75"/>
      <c r="AG257" s="163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14"/>
      <c r="H258" s="14"/>
      <c r="I258" s="163"/>
      <c r="J258" s="163"/>
      <c r="K258" s="163"/>
      <c r="L258" s="163"/>
      <c r="M258" s="163"/>
      <c r="N258" s="163"/>
      <c r="O258" s="14"/>
      <c r="P258" s="14"/>
      <c r="Q258" s="14"/>
      <c r="R258" s="14"/>
      <c r="S258" s="14"/>
      <c r="T258" s="14"/>
      <c r="U258" s="14"/>
      <c r="V258" s="14"/>
      <c r="W258" s="14"/>
      <c r="X258" s="163"/>
      <c r="Y258" s="163"/>
      <c r="Z258" s="75"/>
      <c r="AA258" s="75"/>
      <c r="AB258" s="75"/>
      <c r="AC258" s="14"/>
      <c r="AD258" s="14"/>
      <c r="AE258" s="75"/>
      <c r="AF258" s="75"/>
      <c r="AG258" s="163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14"/>
      <c r="H259" s="14"/>
      <c r="I259" s="163"/>
      <c r="J259" s="163"/>
      <c r="K259" s="163"/>
      <c r="L259" s="163"/>
      <c r="M259" s="163"/>
      <c r="N259" s="163"/>
      <c r="O259" s="14"/>
      <c r="P259" s="14"/>
      <c r="Q259" s="14"/>
      <c r="R259" s="14"/>
      <c r="S259" s="14"/>
      <c r="T259" s="14"/>
      <c r="U259" s="14"/>
      <c r="V259" s="14"/>
      <c r="W259" s="14"/>
      <c r="X259" s="163"/>
      <c r="Y259" s="163"/>
      <c r="Z259" s="75"/>
      <c r="AA259" s="75"/>
      <c r="AB259" s="75"/>
      <c r="AC259" s="14"/>
      <c r="AD259" s="14"/>
      <c r="AE259" s="75"/>
      <c r="AF259" s="75"/>
      <c r="AG259" s="163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14"/>
      <c r="H260" s="14"/>
      <c r="I260" s="163"/>
      <c r="J260" s="163"/>
      <c r="K260" s="163"/>
      <c r="L260" s="163"/>
      <c r="M260" s="163"/>
      <c r="N260" s="163"/>
      <c r="O260" s="14"/>
      <c r="P260" s="14"/>
      <c r="Q260" s="14"/>
      <c r="R260" s="14"/>
      <c r="S260" s="14"/>
      <c r="T260" s="14"/>
      <c r="U260" s="14"/>
      <c r="V260" s="14"/>
      <c r="W260" s="14"/>
      <c r="X260" s="163"/>
      <c r="Y260" s="163"/>
      <c r="Z260" s="75"/>
      <c r="AA260" s="75"/>
      <c r="AB260" s="75"/>
      <c r="AC260" s="14"/>
      <c r="AD260" s="14"/>
      <c r="AE260" s="75"/>
      <c r="AF260" s="75"/>
      <c r="AG260" s="163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14"/>
      <c r="H261" s="14"/>
      <c r="I261" s="163"/>
      <c r="J261" s="163"/>
      <c r="K261" s="163"/>
      <c r="L261" s="163"/>
      <c r="M261" s="163"/>
      <c r="N261" s="163"/>
      <c r="O261" s="14"/>
      <c r="P261" s="14"/>
      <c r="Q261" s="14"/>
      <c r="R261" s="14"/>
      <c r="S261" s="14"/>
      <c r="T261" s="14"/>
      <c r="U261" s="14"/>
      <c r="V261" s="14"/>
      <c r="W261" s="14"/>
      <c r="X261" s="163"/>
      <c r="Y261" s="163"/>
      <c r="Z261" s="75"/>
      <c r="AA261" s="75"/>
      <c r="AB261" s="75"/>
      <c r="AC261" s="14"/>
      <c r="AD261" s="14"/>
      <c r="AE261" s="75"/>
      <c r="AF261" s="75"/>
      <c r="AG261" s="163"/>
      <c r="AH261" s="14"/>
      <c r="AI261" s="14"/>
      <c r="AJ261" s="14"/>
      <c r="AK261" s="14"/>
      <c r="AL261" s="75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14"/>
      <c r="H262" s="14"/>
      <c r="I262" s="163"/>
      <c r="J262" s="163"/>
      <c r="K262" s="163"/>
      <c r="L262" s="163"/>
      <c r="M262" s="163"/>
      <c r="N262" s="163"/>
      <c r="O262" s="14"/>
      <c r="P262" s="14"/>
      <c r="Q262" s="14"/>
      <c r="R262" s="14"/>
      <c r="S262" s="14"/>
      <c r="T262" s="14"/>
      <c r="U262" s="14"/>
      <c r="V262" s="14"/>
      <c r="W262" s="14"/>
      <c r="X262" s="163"/>
      <c r="Y262" s="163"/>
      <c r="Z262" s="75"/>
      <c r="AA262" s="75"/>
      <c r="AB262" s="75"/>
      <c r="AC262" s="14"/>
      <c r="AD262" s="14"/>
      <c r="AE262" s="75"/>
      <c r="AF262" s="75"/>
      <c r="AG262" s="163"/>
      <c r="AH262" s="14"/>
      <c r="AI262" s="14"/>
      <c r="AJ262" s="14"/>
      <c r="AK262" s="14"/>
      <c r="AL262" s="75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14"/>
      <c r="H263" s="14"/>
      <c r="I263" s="163"/>
      <c r="J263" s="163"/>
      <c r="K263" s="163"/>
      <c r="L263" s="163"/>
      <c r="M263" s="163"/>
      <c r="N263" s="163"/>
      <c r="O263" s="30"/>
      <c r="P263" s="30"/>
      <c r="Q263" s="30"/>
      <c r="R263" s="30"/>
      <c r="S263" s="30"/>
      <c r="T263" s="30"/>
      <c r="U263" s="30"/>
      <c r="V263" s="30"/>
      <c r="W263" s="30"/>
      <c r="X263" s="164"/>
      <c r="Y263" s="164"/>
      <c r="Z263" s="76"/>
      <c r="AA263" s="76"/>
      <c r="AB263" s="76"/>
      <c r="AC263" s="30"/>
      <c r="AD263" s="30"/>
      <c r="AE263" s="76"/>
      <c r="AF263" s="76"/>
      <c r="AG263" s="164"/>
      <c r="AH263" s="30"/>
      <c r="AI263" s="30"/>
      <c r="AJ263" s="30"/>
      <c r="AK263" s="30"/>
      <c r="AL263" s="76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14"/>
      <c r="H264" s="14"/>
      <c r="I264" s="163"/>
      <c r="J264" s="163"/>
      <c r="K264" s="163"/>
      <c r="L264" s="163"/>
      <c r="M264" s="164"/>
      <c r="N264" s="164"/>
      <c r="O264" s="34"/>
      <c r="P264" s="34"/>
      <c r="Q264" s="34"/>
      <c r="R264" s="34"/>
      <c r="S264" s="34"/>
      <c r="T264" s="34"/>
      <c r="U264" s="34"/>
      <c r="V264" s="34"/>
      <c r="W264" s="34"/>
      <c r="X264" s="165"/>
      <c r="Y264" s="165"/>
      <c r="Z264" s="77"/>
      <c r="AA264" s="77"/>
      <c r="AB264" s="77"/>
      <c r="AC264" s="34"/>
      <c r="AD264" s="34"/>
      <c r="AE264" s="77"/>
      <c r="AF264" s="77"/>
      <c r="AG264" s="165"/>
      <c r="AH264" s="34"/>
      <c r="AI264" s="34"/>
      <c r="AJ264" s="34"/>
      <c r="AK264" s="34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14"/>
      <c r="H265" s="14"/>
      <c r="I265" s="163"/>
      <c r="J265" s="163"/>
      <c r="K265" s="163"/>
      <c r="L265" s="163"/>
      <c r="M265" s="165"/>
      <c r="N265" s="165"/>
      <c r="O265" s="34"/>
      <c r="P265" s="34"/>
      <c r="Q265" s="34"/>
      <c r="R265" s="34"/>
      <c r="S265" s="34"/>
      <c r="T265" s="34"/>
      <c r="U265" s="34"/>
      <c r="V265" s="34"/>
      <c r="W265" s="34"/>
      <c r="X265" s="165"/>
      <c r="Y265" s="165"/>
      <c r="Z265" s="77"/>
      <c r="AA265" s="77"/>
      <c r="AB265" s="77"/>
      <c r="AC265" s="34"/>
      <c r="AD265" s="34"/>
      <c r="AE265" s="77"/>
      <c r="AF265" s="77"/>
      <c r="AG265" s="165"/>
      <c r="AH265" s="34"/>
      <c r="AI265" s="34"/>
      <c r="AJ265" s="34"/>
      <c r="AK265" s="34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14"/>
      <c r="H266" s="14"/>
      <c r="I266" s="163"/>
      <c r="J266" s="163"/>
      <c r="K266" s="163"/>
      <c r="L266" s="163"/>
      <c r="M266" s="165"/>
      <c r="N266" s="165"/>
      <c r="O266" s="34"/>
      <c r="P266" s="34"/>
      <c r="Q266" s="34"/>
      <c r="R266" s="34"/>
      <c r="S266" s="34"/>
      <c r="T266" s="34"/>
      <c r="U266" s="34"/>
      <c r="V266" s="34"/>
      <c r="W266" s="34"/>
      <c r="X266" s="165"/>
      <c r="Y266" s="165"/>
      <c r="Z266" s="77"/>
      <c r="AA266" s="77"/>
      <c r="AB266" s="77"/>
      <c r="AC266" s="34"/>
      <c r="AD266" s="34"/>
      <c r="AE266" s="77"/>
      <c r="AF266" s="77"/>
      <c r="AG266" s="165"/>
      <c r="AH266" s="34"/>
      <c r="AI266" s="34"/>
      <c r="AJ266" s="34"/>
      <c r="AK266" s="34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14"/>
      <c r="H267" s="14"/>
      <c r="I267" s="163"/>
      <c r="J267" s="163"/>
      <c r="K267" s="163"/>
      <c r="L267" s="163"/>
      <c r="M267" s="165"/>
      <c r="N267" s="165"/>
      <c r="O267" s="34"/>
      <c r="P267" s="34"/>
      <c r="Q267" s="34"/>
      <c r="R267" s="34"/>
      <c r="S267" s="34"/>
      <c r="T267" s="34"/>
      <c r="U267" s="34"/>
      <c r="V267" s="34"/>
      <c r="W267" s="34"/>
      <c r="X267" s="165"/>
      <c r="Y267" s="165"/>
      <c r="Z267" s="77"/>
      <c r="AA267" s="77"/>
      <c r="AB267" s="77"/>
      <c r="AC267" s="34"/>
      <c r="AD267" s="34"/>
      <c r="AE267" s="77"/>
      <c r="AF267" s="77"/>
      <c r="AG267" s="165"/>
      <c r="AH267" s="34"/>
      <c r="AI267" s="34"/>
      <c r="AJ267" s="34"/>
      <c r="AK267" s="34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14"/>
      <c r="H268" s="14"/>
      <c r="I268" s="163"/>
      <c r="J268" s="163"/>
      <c r="K268" s="163"/>
      <c r="L268" s="163"/>
      <c r="M268" s="165"/>
      <c r="N268" s="165"/>
      <c r="O268" s="34"/>
      <c r="P268" s="34"/>
      <c r="Q268" s="34"/>
      <c r="R268" s="34"/>
      <c r="S268" s="34"/>
      <c r="T268" s="34"/>
      <c r="U268" s="34"/>
      <c r="V268" s="34"/>
      <c r="W268" s="34"/>
      <c r="X268" s="165"/>
      <c r="Y268" s="165"/>
      <c r="Z268" s="77"/>
      <c r="AA268" s="77"/>
      <c r="AB268" s="77"/>
      <c r="AC268" s="34"/>
      <c r="AD268" s="34"/>
      <c r="AE268" s="77"/>
      <c r="AF268" s="77"/>
      <c r="AG268" s="165"/>
      <c r="AH268" s="34"/>
      <c r="AI268" s="34"/>
      <c r="AJ268" s="34"/>
      <c r="AK268" s="34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14"/>
      <c r="H269" s="14"/>
      <c r="I269" s="163"/>
      <c r="J269" s="163"/>
      <c r="K269" s="163"/>
      <c r="L269" s="163"/>
      <c r="M269" s="165"/>
      <c r="N269" s="165"/>
      <c r="O269" s="34"/>
      <c r="P269" s="34"/>
      <c r="Q269" s="34"/>
      <c r="R269" s="34"/>
      <c r="S269" s="34"/>
      <c r="T269" s="34"/>
      <c r="U269" s="34"/>
      <c r="V269" s="34"/>
      <c r="W269" s="34"/>
      <c r="X269" s="165"/>
      <c r="Y269" s="165"/>
      <c r="Z269" s="77"/>
      <c r="AA269" s="77"/>
      <c r="AB269" s="77"/>
      <c r="AC269" s="34"/>
      <c r="AD269" s="34"/>
      <c r="AE269" s="77"/>
      <c r="AF269" s="77"/>
      <c r="AG269" s="165"/>
      <c r="AH269" s="34"/>
      <c r="AI269" s="34"/>
      <c r="AJ269" s="34"/>
      <c r="AK269" s="34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14"/>
      <c r="H270" s="14"/>
      <c r="I270" s="163"/>
      <c r="J270" s="163"/>
      <c r="K270" s="163"/>
      <c r="L270" s="163"/>
      <c r="M270" s="165"/>
      <c r="N270" s="165"/>
      <c r="O270" s="34"/>
      <c r="P270" s="34"/>
      <c r="Q270" s="34"/>
      <c r="R270" s="34"/>
      <c r="S270" s="34"/>
      <c r="T270" s="34"/>
      <c r="U270" s="34"/>
      <c r="V270" s="34"/>
      <c r="W270" s="34"/>
      <c r="X270" s="165"/>
      <c r="Y270" s="165"/>
      <c r="Z270" s="77"/>
      <c r="AA270" s="77"/>
      <c r="AB270" s="77"/>
      <c r="AC270" s="34"/>
      <c r="AD270" s="34"/>
      <c r="AE270" s="77"/>
      <c r="AF270" s="77"/>
      <c r="AG270" s="165"/>
      <c r="AH270" s="34"/>
      <c r="AI270" s="34"/>
      <c r="AJ270" s="34"/>
      <c r="AK270" s="34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14"/>
      <c r="H271" s="14"/>
      <c r="I271" s="163"/>
      <c r="J271" s="163"/>
      <c r="K271" s="163"/>
      <c r="L271" s="163"/>
      <c r="M271" s="165"/>
      <c r="N271" s="165"/>
      <c r="O271" s="34"/>
      <c r="P271" s="34"/>
      <c r="Q271" s="34"/>
      <c r="R271" s="34"/>
      <c r="S271" s="34"/>
      <c r="T271" s="34"/>
      <c r="U271" s="34"/>
      <c r="V271" s="34"/>
      <c r="W271" s="34"/>
      <c r="X271" s="165"/>
      <c r="Y271" s="165"/>
      <c r="Z271" s="77"/>
      <c r="AA271" s="77"/>
      <c r="AB271" s="77"/>
      <c r="AC271" s="34"/>
      <c r="AD271" s="34"/>
      <c r="AE271" s="77"/>
      <c r="AF271" s="77"/>
      <c r="AG271" s="165"/>
      <c r="AH271" s="34"/>
      <c r="AI271" s="34"/>
      <c r="AJ271" s="34"/>
      <c r="AK271" s="34"/>
      <c r="AL271" s="77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</row>
    <row r="272" spans="7:54">
      <c r="G272" s="14"/>
      <c r="H272" s="14"/>
      <c r="I272" s="163"/>
      <c r="J272" s="163"/>
      <c r="K272" s="163"/>
      <c r="L272" s="163"/>
      <c r="M272" s="165"/>
      <c r="N272" s="165"/>
      <c r="O272" s="34"/>
      <c r="P272" s="34"/>
      <c r="Q272" s="34"/>
      <c r="R272" s="34"/>
      <c r="S272" s="34"/>
      <c r="T272" s="34"/>
      <c r="U272" s="34"/>
      <c r="V272" s="34"/>
      <c r="W272" s="34"/>
      <c r="X272" s="165"/>
      <c r="Y272" s="165"/>
      <c r="Z272" s="77"/>
      <c r="AA272" s="77"/>
      <c r="AB272" s="77"/>
      <c r="AC272" s="34"/>
      <c r="AD272" s="34"/>
      <c r="AE272" s="77"/>
      <c r="AF272" s="77"/>
      <c r="AG272" s="165"/>
      <c r="AH272" s="34"/>
      <c r="AI272" s="34"/>
      <c r="AJ272" s="34"/>
      <c r="AK272" s="34"/>
      <c r="AL272" s="77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</row>
    <row r="273" spans="1:54">
      <c r="G273" s="14"/>
      <c r="H273" s="14"/>
      <c r="I273" s="163"/>
      <c r="J273" s="163"/>
      <c r="K273" s="163"/>
      <c r="L273" s="163"/>
      <c r="M273" s="165"/>
      <c r="N273" s="165"/>
      <c r="O273" s="34"/>
      <c r="P273" s="34"/>
      <c r="Q273" s="34"/>
      <c r="R273" s="34"/>
      <c r="S273" s="34"/>
      <c r="T273" s="34"/>
      <c r="U273" s="34"/>
      <c r="V273" s="34"/>
      <c r="W273" s="34"/>
      <c r="X273" s="165"/>
      <c r="Y273" s="165"/>
      <c r="Z273" s="77"/>
      <c r="AA273" s="77"/>
      <c r="AB273" s="77"/>
      <c r="AC273" s="34"/>
      <c r="AD273" s="34"/>
      <c r="AE273" s="77"/>
      <c r="AF273" s="77"/>
      <c r="AG273" s="165"/>
      <c r="AH273" s="34"/>
      <c r="AI273" s="34"/>
      <c r="AJ273" s="34"/>
      <c r="AK273" s="34"/>
      <c r="AL273" s="77"/>
      <c r="AM273" s="30"/>
      <c r="AN273" s="30"/>
      <c r="AO273" s="30"/>
      <c r="AY273" s="14"/>
      <c r="AZ273" s="14"/>
      <c r="BA273" s="14"/>
      <c r="BB273" s="14"/>
    </row>
    <row r="274" spans="1:54">
      <c r="G274" s="14"/>
      <c r="H274" s="14"/>
      <c r="I274" s="163"/>
      <c r="J274" s="163"/>
      <c r="K274" s="163"/>
      <c r="L274" s="163"/>
      <c r="M274" s="165"/>
      <c r="N274" s="165"/>
      <c r="O274" s="34"/>
      <c r="P274" s="34"/>
      <c r="Q274" s="34"/>
      <c r="R274" s="34"/>
      <c r="S274" s="34"/>
      <c r="T274" s="34"/>
      <c r="U274" s="34"/>
      <c r="V274" s="34"/>
      <c r="W274" s="34"/>
      <c r="X274" s="165"/>
      <c r="Y274" s="165"/>
      <c r="Z274" s="77"/>
      <c r="AA274" s="77"/>
      <c r="AB274" s="77"/>
      <c r="AC274" s="34"/>
      <c r="AD274" s="34"/>
      <c r="AE274" s="77"/>
      <c r="AF274" s="77"/>
      <c r="AG274" s="165"/>
      <c r="AH274" s="34"/>
      <c r="AI274" s="34"/>
      <c r="AJ274" s="34"/>
      <c r="AK274" s="34"/>
      <c r="AL274" s="77"/>
      <c r="AM274" s="34"/>
      <c r="AN274" s="34"/>
      <c r="AO274" s="34"/>
      <c r="AY274" s="14"/>
      <c r="AZ274" s="14"/>
      <c r="BA274" s="14"/>
      <c r="BB274" s="14"/>
    </row>
    <row r="275" spans="1:54">
      <c r="B275" s="30"/>
      <c r="C275" s="30"/>
      <c r="D275" s="30"/>
      <c r="E275" s="30"/>
      <c r="F275" s="30"/>
      <c r="G275" s="30"/>
      <c r="H275" s="30"/>
      <c r="I275" s="164"/>
      <c r="J275" s="164"/>
      <c r="K275" s="164"/>
      <c r="L275" s="164"/>
      <c r="M275" s="165"/>
      <c r="N275" s="165"/>
      <c r="O275" s="34"/>
      <c r="P275" s="34"/>
      <c r="Q275" s="34"/>
      <c r="R275" s="34"/>
      <c r="S275" s="34"/>
      <c r="T275" s="34"/>
      <c r="U275" s="34"/>
      <c r="V275" s="34"/>
      <c r="W275" s="34"/>
      <c r="X275" s="165"/>
      <c r="Y275" s="165"/>
      <c r="Z275" s="77"/>
      <c r="AA275" s="77"/>
      <c r="AB275" s="77"/>
      <c r="AC275" s="34"/>
      <c r="AD275" s="34"/>
      <c r="AE275" s="77"/>
      <c r="AF275" s="77"/>
      <c r="AG275" s="165"/>
      <c r="AH275" s="34"/>
      <c r="AI275" s="34"/>
      <c r="AJ275" s="34"/>
      <c r="AK275" s="34"/>
      <c r="AL275" s="77"/>
      <c r="AM275" s="34"/>
      <c r="AN275" s="34"/>
      <c r="AO275" s="34"/>
      <c r="AY275" s="14"/>
      <c r="AZ275" s="14"/>
      <c r="BA275" s="14"/>
      <c r="BB275" s="14"/>
    </row>
    <row r="276" spans="1:54">
      <c r="B276" s="34"/>
      <c r="C276" s="34"/>
      <c r="D276" s="34"/>
      <c r="E276" s="34"/>
      <c r="F276" s="34"/>
      <c r="G276" s="34"/>
      <c r="H276" s="34"/>
      <c r="I276" s="165"/>
      <c r="J276" s="165"/>
      <c r="K276" s="165"/>
      <c r="L276" s="165"/>
      <c r="M276" s="165"/>
      <c r="N276" s="165"/>
      <c r="O276" s="34"/>
      <c r="P276" s="34"/>
      <c r="Q276" s="34"/>
      <c r="R276" s="34"/>
      <c r="S276" s="34"/>
      <c r="T276" s="34"/>
      <c r="U276" s="34"/>
      <c r="V276" s="34"/>
      <c r="W276" s="34"/>
      <c r="X276" s="165"/>
      <c r="Y276" s="165"/>
      <c r="Z276" s="77"/>
      <c r="AA276" s="77"/>
      <c r="AB276" s="77"/>
      <c r="AC276" s="34"/>
      <c r="AD276" s="34"/>
      <c r="AE276" s="77"/>
      <c r="AF276" s="77"/>
      <c r="AG276" s="165"/>
      <c r="AH276" s="34"/>
      <c r="AI276" s="34"/>
      <c r="AJ276" s="34"/>
      <c r="AK276" s="34"/>
      <c r="AL276" s="77"/>
      <c r="AM276" s="34"/>
      <c r="AN276" s="34"/>
      <c r="AO276" s="34"/>
      <c r="AY276" s="14"/>
      <c r="AZ276" s="14"/>
      <c r="BA276" s="14"/>
      <c r="BB276" s="14"/>
    </row>
    <row r="277" spans="1:54">
      <c r="B277" s="34"/>
      <c r="C277" s="34"/>
      <c r="D277" s="34"/>
      <c r="E277" s="34"/>
      <c r="F277" s="34"/>
      <c r="G277" s="34"/>
      <c r="H277" s="34"/>
      <c r="I277" s="165"/>
      <c r="J277" s="165"/>
      <c r="K277" s="165"/>
      <c r="L277" s="165"/>
      <c r="M277" s="165"/>
      <c r="N277" s="165"/>
      <c r="O277" s="34"/>
      <c r="P277" s="34"/>
      <c r="Q277" s="34"/>
      <c r="R277" s="34"/>
      <c r="S277" s="34"/>
      <c r="T277" s="34"/>
      <c r="U277" s="34"/>
      <c r="V277" s="34"/>
      <c r="W277" s="34"/>
      <c r="X277" s="165"/>
      <c r="Y277" s="165"/>
      <c r="Z277" s="77"/>
      <c r="AA277" s="77"/>
      <c r="AB277" s="77"/>
      <c r="AC277" s="34"/>
      <c r="AD277" s="34"/>
      <c r="AE277" s="77"/>
      <c r="AF277" s="77"/>
      <c r="AG277" s="165"/>
      <c r="AH277" s="34"/>
      <c r="AI277" s="34"/>
      <c r="AJ277" s="34"/>
      <c r="AK277" s="34"/>
      <c r="AL277" s="77"/>
      <c r="AM277" s="34"/>
      <c r="AN277" s="34"/>
      <c r="AO277" s="34"/>
      <c r="AY277" s="14"/>
      <c r="AZ277" s="14"/>
      <c r="BA277" s="14"/>
      <c r="BB277" s="14"/>
    </row>
    <row r="278" spans="1:54">
      <c r="B278" s="34"/>
      <c r="C278" s="34"/>
      <c r="D278" s="34"/>
      <c r="E278" s="34"/>
      <c r="F278" s="34"/>
      <c r="G278" s="34"/>
      <c r="H278" s="34"/>
      <c r="I278" s="165"/>
      <c r="J278" s="165"/>
      <c r="K278" s="165"/>
      <c r="L278" s="165"/>
      <c r="M278" s="165"/>
      <c r="N278" s="165"/>
      <c r="O278" s="34"/>
      <c r="P278" s="34"/>
      <c r="Q278" s="34"/>
      <c r="R278" s="34"/>
      <c r="S278" s="34"/>
      <c r="T278" s="34"/>
      <c r="U278" s="34"/>
      <c r="V278" s="34"/>
      <c r="W278" s="34"/>
      <c r="X278" s="165"/>
      <c r="Y278" s="165"/>
      <c r="Z278" s="77"/>
      <c r="AA278" s="77"/>
      <c r="AB278" s="77"/>
      <c r="AC278" s="34"/>
      <c r="AD278" s="34"/>
      <c r="AE278" s="77"/>
      <c r="AF278" s="77"/>
      <c r="AG278" s="165"/>
      <c r="AH278" s="34"/>
      <c r="AI278" s="34"/>
      <c r="AJ278" s="34"/>
      <c r="AK278" s="34"/>
      <c r="AL278" s="77"/>
      <c r="AM278" s="34"/>
      <c r="AN278" s="34"/>
      <c r="AO278" s="34"/>
      <c r="AY278" s="14"/>
      <c r="AZ278" s="14"/>
      <c r="BA278" s="14"/>
      <c r="BB278" s="14"/>
    </row>
    <row r="279" spans="1:54">
      <c r="B279" s="34"/>
      <c r="C279" s="34"/>
      <c r="D279" s="34"/>
      <c r="E279" s="34"/>
      <c r="F279" s="34"/>
      <c r="G279" s="34"/>
      <c r="H279" s="34"/>
      <c r="I279" s="165"/>
      <c r="J279" s="165"/>
      <c r="K279" s="165"/>
      <c r="L279" s="165"/>
      <c r="M279" s="165"/>
      <c r="N279" s="165"/>
      <c r="O279" s="34"/>
      <c r="P279" s="34"/>
      <c r="Q279" s="34"/>
      <c r="R279" s="34"/>
      <c r="S279" s="34"/>
      <c r="T279" s="34"/>
      <c r="U279" s="34"/>
      <c r="V279" s="34"/>
      <c r="W279" s="34"/>
      <c r="X279" s="165"/>
      <c r="Y279" s="165"/>
      <c r="Z279" s="77"/>
      <c r="AA279" s="77"/>
      <c r="AB279" s="77"/>
      <c r="AC279" s="34"/>
      <c r="AD279" s="34"/>
      <c r="AE279" s="77"/>
      <c r="AF279" s="77"/>
      <c r="AG279" s="165"/>
      <c r="AH279" s="34"/>
      <c r="AI279" s="34"/>
      <c r="AJ279" s="34"/>
      <c r="AK279" s="34"/>
      <c r="AL279" s="77"/>
      <c r="AM279" s="34"/>
      <c r="AN279" s="34"/>
      <c r="AO279" s="34"/>
      <c r="BA279" s="14"/>
      <c r="BB279" s="14"/>
    </row>
    <row r="280" spans="1:54">
      <c r="B280" s="34"/>
      <c r="C280" s="34"/>
      <c r="D280" s="34"/>
      <c r="E280" s="34"/>
      <c r="F280" s="34"/>
      <c r="G280" s="34"/>
      <c r="H280" s="34"/>
      <c r="I280" s="165"/>
      <c r="J280" s="165"/>
      <c r="K280" s="165"/>
      <c r="L280" s="165"/>
      <c r="M280" s="165"/>
      <c r="N280" s="165"/>
      <c r="O280" s="34"/>
      <c r="P280" s="34"/>
      <c r="Q280" s="34"/>
      <c r="R280" s="34"/>
      <c r="S280" s="34"/>
      <c r="T280" s="34"/>
      <c r="U280" s="34"/>
      <c r="V280" s="34"/>
      <c r="W280" s="34"/>
      <c r="X280" s="165"/>
      <c r="Y280" s="165"/>
      <c r="Z280" s="77"/>
      <c r="AA280" s="77"/>
      <c r="AB280" s="77"/>
      <c r="AC280" s="34"/>
      <c r="AD280" s="34"/>
      <c r="AE280" s="77"/>
      <c r="AF280" s="77"/>
      <c r="AG280" s="165"/>
      <c r="AH280" s="34"/>
      <c r="AI280" s="34"/>
      <c r="AJ280" s="34"/>
      <c r="AK280" s="34"/>
      <c r="AL280" s="77"/>
      <c r="AM280" s="34"/>
      <c r="AN280" s="34"/>
      <c r="AO280" s="34"/>
      <c r="BA280" s="14"/>
      <c r="BB280" s="14"/>
    </row>
    <row r="281" spans="1:54">
      <c r="B281" s="34"/>
      <c r="C281" s="34"/>
      <c r="D281" s="34"/>
      <c r="E281" s="34"/>
      <c r="F281" s="34"/>
      <c r="G281" s="34"/>
      <c r="H281" s="34"/>
      <c r="I281" s="165"/>
      <c r="J281" s="165"/>
      <c r="K281" s="165"/>
      <c r="L281" s="165"/>
      <c r="M281" s="165"/>
      <c r="N281" s="165"/>
      <c r="O281" s="34"/>
      <c r="P281" s="34"/>
      <c r="Q281" s="34"/>
      <c r="R281" s="34"/>
      <c r="S281" s="34"/>
      <c r="T281" s="34"/>
      <c r="U281" s="34"/>
      <c r="V281" s="34"/>
      <c r="W281" s="34"/>
      <c r="X281" s="165"/>
      <c r="Y281" s="165"/>
      <c r="Z281" s="77"/>
      <c r="AA281" s="77"/>
      <c r="AB281" s="77"/>
      <c r="AC281" s="34"/>
      <c r="AD281" s="34"/>
      <c r="AE281" s="77"/>
      <c r="AF281" s="77"/>
      <c r="AG281" s="165"/>
      <c r="AH281" s="34"/>
      <c r="AI281" s="34"/>
      <c r="AJ281" s="34"/>
      <c r="AK281" s="34"/>
      <c r="AL281" s="77"/>
      <c r="AM281" s="34"/>
      <c r="AN281" s="34"/>
      <c r="AO281" s="34"/>
      <c r="BA281" s="14"/>
      <c r="BB281" s="14"/>
    </row>
    <row r="282" spans="1:54">
      <c r="B282" s="34"/>
      <c r="C282" s="34"/>
      <c r="D282" s="34"/>
      <c r="E282" s="34"/>
      <c r="F282" s="34"/>
      <c r="G282" s="34"/>
      <c r="H282" s="34"/>
      <c r="I282" s="165"/>
      <c r="J282" s="165"/>
      <c r="K282" s="165"/>
      <c r="L282" s="165"/>
      <c r="M282" s="165"/>
      <c r="N282" s="165"/>
      <c r="O282" s="34"/>
      <c r="P282" s="34"/>
      <c r="Q282" s="34"/>
      <c r="R282" s="34"/>
      <c r="S282" s="34"/>
      <c r="T282" s="34"/>
      <c r="U282" s="34"/>
      <c r="V282" s="34"/>
      <c r="W282" s="34"/>
      <c r="X282" s="165"/>
      <c r="Y282" s="165"/>
      <c r="Z282" s="77"/>
      <c r="AA282" s="77"/>
      <c r="AB282" s="77"/>
      <c r="AC282" s="34"/>
      <c r="AD282" s="34"/>
      <c r="AE282" s="77"/>
      <c r="AF282" s="77"/>
      <c r="AG282" s="165"/>
      <c r="AH282" s="34"/>
      <c r="AI282" s="34"/>
      <c r="AJ282" s="34"/>
      <c r="AK282" s="34"/>
      <c r="AL282" s="77"/>
      <c r="AM282" s="34"/>
      <c r="AN282" s="34"/>
      <c r="AO282" s="34"/>
      <c r="BA282" s="14"/>
      <c r="BB282" s="14"/>
    </row>
    <row r="283" spans="1:54">
      <c r="B283" s="34"/>
      <c r="C283" s="34"/>
      <c r="D283" s="34"/>
      <c r="E283" s="34"/>
      <c r="F283" s="34"/>
      <c r="G283" s="34"/>
      <c r="H283" s="34"/>
      <c r="I283" s="165"/>
      <c r="J283" s="165"/>
      <c r="K283" s="165"/>
      <c r="L283" s="165"/>
      <c r="M283" s="165"/>
      <c r="N283" s="165"/>
      <c r="O283" s="34"/>
      <c r="P283" s="34"/>
      <c r="Q283" s="34"/>
      <c r="R283" s="34"/>
      <c r="S283" s="34"/>
      <c r="T283" s="34"/>
      <c r="U283" s="34"/>
      <c r="V283" s="34"/>
      <c r="W283" s="34"/>
      <c r="X283" s="165"/>
      <c r="Y283" s="165"/>
      <c r="Z283" s="77"/>
      <c r="AA283" s="77"/>
      <c r="AB283" s="77"/>
      <c r="AC283" s="34"/>
      <c r="AD283" s="34"/>
      <c r="AE283" s="77"/>
      <c r="AF283" s="77"/>
      <c r="AG283" s="165"/>
      <c r="AH283" s="34"/>
      <c r="AI283" s="34"/>
      <c r="AJ283" s="34"/>
      <c r="AK283" s="34"/>
      <c r="AL283" s="77"/>
      <c r="AM283" s="34"/>
      <c r="AN283" s="34"/>
      <c r="AO283" s="34"/>
      <c r="BA283" s="14"/>
      <c r="BB283" s="14"/>
    </row>
    <row r="284" spans="1:54">
      <c r="B284" s="34"/>
      <c r="C284" s="34"/>
      <c r="D284" s="34"/>
      <c r="E284" s="34"/>
      <c r="F284" s="34"/>
      <c r="G284" s="34"/>
      <c r="H284" s="34"/>
      <c r="I284" s="165"/>
      <c r="J284" s="165"/>
      <c r="K284" s="165"/>
      <c r="L284" s="165"/>
      <c r="M284" s="165"/>
      <c r="N284" s="165"/>
      <c r="O284" s="34"/>
      <c r="P284" s="34"/>
      <c r="Q284" s="34"/>
      <c r="R284" s="34"/>
      <c r="S284" s="34"/>
      <c r="T284" s="34"/>
      <c r="U284" s="34"/>
      <c r="V284" s="34"/>
      <c r="W284" s="34"/>
      <c r="X284" s="165"/>
      <c r="Y284" s="165"/>
      <c r="Z284" s="77"/>
      <c r="AA284" s="77"/>
      <c r="AB284" s="77"/>
      <c r="AC284" s="34"/>
      <c r="AD284" s="34"/>
      <c r="AE284" s="77"/>
      <c r="AF284" s="77"/>
      <c r="AG284" s="165"/>
      <c r="AH284" s="34"/>
      <c r="AI284" s="34"/>
      <c r="AJ284" s="34"/>
      <c r="AK284" s="34"/>
      <c r="AL284" s="77"/>
      <c r="AM284" s="34"/>
      <c r="AN284" s="34"/>
      <c r="AO284" s="34"/>
      <c r="BA284" s="14"/>
    </row>
    <row r="285" spans="1:54">
      <c r="A285" s="169"/>
      <c r="B285" s="34"/>
      <c r="C285" s="34"/>
      <c r="D285" s="34"/>
      <c r="E285" s="34"/>
      <c r="F285" s="34"/>
      <c r="G285" s="34"/>
      <c r="H285" s="34"/>
      <c r="I285" s="165"/>
      <c r="J285" s="165"/>
      <c r="K285" s="165"/>
      <c r="L285" s="165"/>
      <c r="M285" s="165"/>
      <c r="N285" s="165"/>
      <c r="O285" s="34"/>
      <c r="P285" s="34"/>
      <c r="Q285" s="34"/>
      <c r="R285" s="34"/>
      <c r="S285" s="34"/>
      <c r="T285" s="34"/>
      <c r="U285" s="34"/>
      <c r="V285" s="34"/>
      <c r="W285" s="34"/>
      <c r="X285" s="165"/>
      <c r="Y285" s="165"/>
      <c r="Z285" s="77"/>
      <c r="AA285" s="77"/>
      <c r="AB285" s="77"/>
      <c r="AC285" s="34"/>
      <c r="AD285" s="34"/>
      <c r="AE285" s="77"/>
      <c r="AF285" s="77"/>
      <c r="AG285" s="165"/>
      <c r="AH285" s="34"/>
      <c r="AI285" s="34"/>
      <c r="AJ285" s="34"/>
      <c r="AK285" s="34"/>
      <c r="AL285" s="77"/>
      <c r="AM285" s="34"/>
      <c r="AN285" s="34"/>
      <c r="AO285" s="34"/>
    </row>
    <row r="286" spans="1:54">
      <c r="A286" s="170"/>
      <c r="B286" s="34"/>
      <c r="C286" s="34"/>
      <c r="D286" s="34"/>
      <c r="E286" s="34"/>
      <c r="F286" s="34"/>
      <c r="G286" s="34"/>
      <c r="H286" s="34"/>
      <c r="I286" s="165"/>
      <c r="J286" s="165"/>
      <c r="K286" s="165"/>
      <c r="L286" s="165"/>
      <c r="M286" s="165"/>
      <c r="N286" s="165"/>
      <c r="O286" s="34"/>
      <c r="P286" s="34"/>
      <c r="Q286" s="34"/>
      <c r="R286" s="34"/>
      <c r="S286" s="34"/>
      <c r="T286" s="34"/>
      <c r="U286" s="34"/>
      <c r="V286" s="34"/>
      <c r="W286" s="34"/>
      <c r="X286" s="165"/>
      <c r="Y286" s="165"/>
      <c r="Z286" s="77"/>
      <c r="AA286" s="77"/>
      <c r="AB286" s="77"/>
      <c r="AC286" s="34"/>
      <c r="AD286" s="34"/>
      <c r="AE286" s="77"/>
      <c r="AF286" s="77"/>
      <c r="AG286" s="165"/>
      <c r="AH286" s="34"/>
      <c r="AI286" s="34"/>
      <c r="AJ286" s="34"/>
      <c r="AK286" s="34"/>
      <c r="AL286" s="77"/>
      <c r="AM286" s="34"/>
      <c r="AN286" s="34"/>
      <c r="AO286" s="34"/>
    </row>
    <row r="287" spans="1:54">
      <c r="A287" s="170"/>
      <c r="B287" s="34"/>
      <c r="C287" s="34"/>
      <c r="D287" s="34"/>
      <c r="E287" s="34"/>
      <c r="F287" s="34"/>
      <c r="G287" s="34"/>
      <c r="H287" s="34"/>
      <c r="I287" s="165"/>
      <c r="J287" s="165"/>
      <c r="K287" s="165"/>
      <c r="L287" s="165"/>
      <c r="M287" s="165"/>
      <c r="N287" s="165"/>
      <c r="O287" s="34"/>
      <c r="P287" s="34"/>
      <c r="Q287" s="34"/>
      <c r="R287" s="34"/>
      <c r="S287" s="34"/>
      <c r="T287" s="34"/>
      <c r="U287" s="34"/>
      <c r="V287" s="34"/>
      <c r="W287" s="34"/>
      <c r="X287" s="165"/>
      <c r="Y287" s="165"/>
      <c r="Z287" s="77"/>
      <c r="AA287" s="77"/>
      <c r="AB287" s="77"/>
      <c r="AC287" s="34"/>
      <c r="AD287" s="34"/>
      <c r="AE287" s="77"/>
      <c r="AF287" s="77"/>
      <c r="AG287" s="165"/>
      <c r="AH287" s="34"/>
      <c r="AI287" s="34"/>
      <c r="AJ287" s="34"/>
      <c r="AK287" s="34"/>
      <c r="AL287" s="77"/>
      <c r="AM287" s="34"/>
      <c r="AN287" s="34"/>
      <c r="AO287" s="34"/>
    </row>
    <row r="288" spans="1:54">
      <c r="A288" s="170"/>
      <c r="B288" s="34"/>
      <c r="C288" s="34"/>
      <c r="D288" s="34"/>
      <c r="E288" s="34"/>
      <c r="F288" s="34"/>
      <c r="G288" s="34"/>
      <c r="H288" s="34"/>
      <c r="I288" s="165"/>
      <c r="J288" s="165"/>
      <c r="K288" s="165"/>
      <c r="L288" s="165"/>
      <c r="M288" s="165"/>
      <c r="N288" s="165"/>
      <c r="O288" s="34"/>
      <c r="P288" s="34"/>
      <c r="Q288" s="34"/>
      <c r="R288" s="34"/>
      <c r="S288" s="34"/>
      <c r="T288" s="34"/>
      <c r="U288" s="34"/>
      <c r="V288" s="34"/>
      <c r="W288" s="34"/>
      <c r="X288" s="165"/>
      <c r="Y288" s="165"/>
      <c r="Z288" s="77"/>
      <c r="AA288" s="77"/>
      <c r="AB288" s="77"/>
      <c r="AC288" s="34"/>
      <c r="AD288" s="34"/>
      <c r="AE288" s="77"/>
      <c r="AF288" s="77"/>
      <c r="AG288" s="165"/>
      <c r="AH288" s="34"/>
      <c r="AI288" s="34"/>
      <c r="AJ288" s="34"/>
      <c r="AK288" s="34"/>
      <c r="AL288" s="77"/>
      <c r="AM288" s="34"/>
      <c r="AN288" s="34"/>
      <c r="AO288" s="34"/>
    </row>
    <row r="289" spans="1:41">
      <c r="A289" s="170"/>
      <c r="B289" s="34"/>
      <c r="C289" s="34"/>
      <c r="D289" s="34"/>
      <c r="E289" s="34"/>
      <c r="F289" s="34"/>
      <c r="G289" s="34"/>
      <c r="H289" s="34"/>
      <c r="I289" s="165"/>
      <c r="J289" s="165"/>
      <c r="K289" s="165"/>
      <c r="L289" s="165"/>
      <c r="M289" s="165"/>
      <c r="N289" s="165"/>
      <c r="O289" s="34"/>
      <c r="P289" s="34"/>
      <c r="Q289" s="34"/>
      <c r="R289" s="34"/>
      <c r="S289" s="34"/>
      <c r="T289" s="34"/>
      <c r="U289" s="34"/>
      <c r="V289" s="34"/>
      <c r="W289" s="34"/>
      <c r="X289" s="165"/>
      <c r="Y289" s="165"/>
      <c r="Z289" s="77"/>
      <c r="AA289" s="77"/>
      <c r="AB289" s="77"/>
      <c r="AC289" s="34"/>
      <c r="AD289" s="34"/>
      <c r="AE289" s="77"/>
      <c r="AF289" s="77"/>
      <c r="AG289" s="165"/>
      <c r="AH289" s="34"/>
      <c r="AI289" s="34"/>
      <c r="AJ289" s="34"/>
      <c r="AK289" s="34"/>
      <c r="AL289" s="77"/>
      <c r="AM289" s="34"/>
      <c r="AN289" s="34"/>
      <c r="AO289" s="34"/>
    </row>
    <row r="290" spans="1:41">
      <c r="A290" s="170"/>
      <c r="B290" s="34"/>
      <c r="C290" s="34"/>
      <c r="D290" s="34"/>
      <c r="E290" s="34"/>
      <c r="F290" s="34"/>
      <c r="G290" s="34"/>
      <c r="H290" s="34"/>
      <c r="I290" s="165"/>
      <c r="J290" s="165"/>
      <c r="K290" s="165"/>
      <c r="L290" s="165"/>
      <c r="M290" s="165"/>
      <c r="N290" s="165"/>
      <c r="O290" s="34"/>
      <c r="P290" s="34"/>
      <c r="Q290" s="34"/>
      <c r="R290" s="34"/>
      <c r="S290" s="34"/>
      <c r="T290" s="34"/>
      <c r="U290" s="34"/>
      <c r="V290" s="34"/>
      <c r="W290" s="34"/>
      <c r="X290" s="165"/>
      <c r="Y290" s="165"/>
      <c r="Z290" s="77"/>
      <c r="AA290" s="77"/>
      <c r="AB290" s="77"/>
      <c r="AC290" s="34"/>
      <c r="AD290" s="34"/>
      <c r="AE290" s="77"/>
      <c r="AF290" s="77"/>
      <c r="AG290" s="165"/>
      <c r="AH290" s="34"/>
      <c r="AI290" s="34"/>
      <c r="AJ290" s="34"/>
      <c r="AK290" s="34"/>
      <c r="AL290" s="77"/>
      <c r="AM290" s="34"/>
      <c r="AN290" s="34"/>
      <c r="AO290" s="34"/>
    </row>
    <row r="291" spans="1:41">
      <c r="A291" s="170"/>
      <c r="B291" s="34"/>
      <c r="C291" s="34"/>
      <c r="D291" s="34"/>
      <c r="E291" s="34"/>
      <c r="F291" s="34"/>
      <c r="G291" s="34"/>
      <c r="H291" s="34"/>
      <c r="I291" s="165"/>
      <c r="J291" s="165"/>
      <c r="K291" s="165"/>
      <c r="L291" s="165"/>
      <c r="M291" s="165"/>
      <c r="N291" s="165"/>
      <c r="O291" s="34"/>
      <c r="P291" s="34"/>
      <c r="Q291" s="34"/>
      <c r="R291" s="34"/>
      <c r="S291" s="34"/>
      <c r="T291" s="34"/>
      <c r="U291" s="34"/>
      <c r="V291" s="34"/>
      <c r="W291" s="34"/>
      <c r="X291" s="165"/>
      <c r="Y291" s="165"/>
      <c r="Z291" s="77"/>
      <c r="AA291" s="77"/>
      <c r="AB291" s="77"/>
      <c r="AC291" s="34"/>
      <c r="AD291" s="34"/>
      <c r="AE291" s="77"/>
      <c r="AF291" s="77"/>
      <c r="AG291" s="165"/>
      <c r="AH291" s="34"/>
      <c r="AI291" s="34"/>
      <c r="AJ291" s="34"/>
      <c r="AK291" s="34"/>
      <c r="AL291" s="77"/>
      <c r="AM291" s="34"/>
      <c r="AN291" s="34"/>
      <c r="AO291" s="34"/>
    </row>
    <row r="292" spans="1:41">
      <c r="A292" s="170"/>
      <c r="B292" s="34"/>
      <c r="C292" s="34"/>
      <c r="D292" s="34"/>
      <c r="E292" s="34"/>
      <c r="F292" s="34"/>
      <c r="G292" s="34"/>
      <c r="H292" s="34"/>
      <c r="I292" s="165"/>
      <c r="J292" s="165"/>
      <c r="K292" s="165"/>
      <c r="L292" s="165"/>
      <c r="M292" s="165"/>
      <c r="N292" s="165"/>
      <c r="O292" s="34"/>
      <c r="P292" s="34"/>
      <c r="Q292" s="34"/>
      <c r="R292" s="34"/>
      <c r="S292" s="34"/>
      <c r="T292" s="34"/>
      <c r="U292" s="34"/>
      <c r="V292" s="34"/>
      <c r="W292" s="34"/>
      <c r="X292" s="165"/>
      <c r="Y292" s="165"/>
      <c r="Z292" s="77"/>
      <c r="AA292" s="77"/>
      <c r="AB292" s="77"/>
      <c r="AC292" s="34"/>
      <c r="AD292" s="34"/>
      <c r="AE292" s="77"/>
      <c r="AF292" s="77"/>
      <c r="AG292" s="165"/>
      <c r="AH292" s="34"/>
      <c r="AI292" s="34"/>
      <c r="AJ292" s="34"/>
      <c r="AK292" s="34"/>
      <c r="AL292" s="77"/>
      <c r="AM292" s="34"/>
      <c r="AN292" s="34"/>
      <c r="AO292" s="34"/>
    </row>
    <row r="293" spans="1:41">
      <c r="A293" s="170"/>
      <c r="B293" s="34"/>
      <c r="C293" s="34"/>
      <c r="D293" s="34"/>
      <c r="E293" s="34"/>
      <c r="F293" s="34"/>
      <c r="G293" s="34"/>
      <c r="H293" s="34"/>
      <c r="I293" s="165"/>
      <c r="J293" s="165"/>
      <c r="K293" s="165"/>
      <c r="L293" s="165"/>
      <c r="M293" s="165"/>
      <c r="N293" s="165"/>
      <c r="O293" s="34"/>
      <c r="P293" s="34"/>
      <c r="Q293" s="34"/>
      <c r="R293" s="34"/>
      <c r="S293" s="34"/>
      <c r="T293" s="34"/>
      <c r="U293" s="34"/>
      <c r="V293" s="34"/>
      <c r="W293" s="34"/>
      <c r="X293" s="165"/>
      <c r="Y293" s="165"/>
      <c r="Z293" s="77"/>
      <c r="AA293" s="77"/>
      <c r="AB293" s="77"/>
      <c r="AC293" s="34"/>
      <c r="AD293" s="34"/>
      <c r="AE293" s="77"/>
      <c r="AF293" s="77"/>
      <c r="AG293" s="165"/>
      <c r="AH293" s="34"/>
      <c r="AI293" s="34"/>
      <c r="AJ293" s="34"/>
      <c r="AK293" s="34"/>
      <c r="AL293" s="77"/>
      <c r="AM293" s="34"/>
      <c r="AN293" s="34"/>
      <c r="AO293" s="34"/>
    </row>
    <row r="294" spans="1:41">
      <c r="A294" s="170"/>
      <c r="B294" s="34"/>
      <c r="C294" s="34"/>
      <c r="D294" s="34"/>
      <c r="E294" s="34"/>
      <c r="F294" s="34"/>
      <c r="G294" s="34"/>
      <c r="H294" s="34"/>
      <c r="I294" s="165"/>
      <c r="J294" s="165"/>
      <c r="K294" s="165"/>
      <c r="L294" s="165"/>
      <c r="M294" s="165"/>
      <c r="N294" s="165"/>
      <c r="O294" s="34"/>
      <c r="P294" s="34"/>
      <c r="Q294" s="34"/>
      <c r="R294" s="34"/>
      <c r="S294" s="34"/>
      <c r="T294" s="34"/>
      <c r="U294" s="34"/>
      <c r="V294" s="34"/>
      <c r="W294" s="34"/>
      <c r="X294" s="165"/>
      <c r="Y294" s="165"/>
      <c r="Z294" s="77"/>
      <c r="AA294" s="77"/>
      <c r="AB294" s="77"/>
      <c r="AC294" s="34"/>
      <c r="AD294" s="34"/>
      <c r="AE294" s="77"/>
      <c r="AF294" s="77"/>
      <c r="AG294" s="165"/>
      <c r="AH294" s="34"/>
      <c r="AI294" s="34"/>
      <c r="AJ294" s="34"/>
      <c r="AK294" s="34"/>
      <c r="AL294" s="77"/>
      <c r="AM294" s="34"/>
      <c r="AN294" s="34"/>
      <c r="AO294" s="34"/>
    </row>
    <row r="295" spans="1:41">
      <c r="A295" s="170"/>
      <c r="B295" s="34"/>
      <c r="C295" s="34"/>
      <c r="D295" s="34"/>
      <c r="E295" s="34"/>
      <c r="F295" s="34"/>
      <c r="G295" s="34"/>
      <c r="H295" s="34"/>
      <c r="I295" s="165"/>
      <c r="J295" s="165"/>
      <c r="K295" s="165"/>
      <c r="L295" s="165"/>
      <c r="M295" s="165"/>
      <c r="N295" s="165"/>
      <c r="O295" s="34"/>
      <c r="P295" s="34"/>
      <c r="Q295" s="34"/>
      <c r="R295" s="34"/>
      <c r="S295" s="34"/>
      <c r="T295" s="34"/>
      <c r="U295" s="34"/>
      <c r="V295" s="34"/>
      <c r="W295" s="34"/>
      <c r="X295" s="165"/>
      <c r="Y295" s="165"/>
      <c r="Z295" s="77"/>
      <c r="AA295" s="77"/>
      <c r="AB295" s="77"/>
      <c r="AC295" s="34"/>
      <c r="AD295" s="34"/>
      <c r="AE295" s="77"/>
      <c r="AF295" s="77"/>
      <c r="AG295" s="165"/>
      <c r="AH295" s="34"/>
      <c r="AI295" s="34"/>
      <c r="AJ295" s="34"/>
      <c r="AK295" s="34"/>
      <c r="AL295" s="77"/>
      <c r="AM295" s="34"/>
      <c r="AN295" s="34"/>
      <c r="AO295" s="34"/>
    </row>
    <row r="296" spans="1:41">
      <c r="A296" s="170"/>
      <c r="B296" s="34"/>
      <c r="C296" s="34"/>
      <c r="D296" s="34"/>
      <c r="E296" s="34"/>
      <c r="F296" s="34"/>
      <c r="G296" s="34"/>
      <c r="H296" s="34"/>
      <c r="I296" s="165"/>
      <c r="J296" s="165"/>
      <c r="K296" s="165"/>
      <c r="L296" s="165"/>
      <c r="M296" s="165"/>
      <c r="N296" s="165"/>
      <c r="O296" s="34"/>
      <c r="P296" s="34"/>
      <c r="Q296" s="34"/>
      <c r="R296" s="34"/>
      <c r="S296" s="34"/>
      <c r="T296" s="34"/>
      <c r="U296" s="34"/>
      <c r="V296" s="34"/>
      <c r="W296" s="34"/>
      <c r="X296" s="165"/>
      <c r="Y296" s="165"/>
      <c r="Z296" s="77"/>
      <c r="AA296" s="77"/>
      <c r="AB296" s="77"/>
      <c r="AC296" s="34"/>
      <c r="AD296" s="34"/>
      <c r="AE296" s="77"/>
      <c r="AF296" s="77"/>
      <c r="AG296" s="165"/>
      <c r="AH296" s="34"/>
      <c r="AI296" s="34"/>
      <c r="AJ296" s="34"/>
      <c r="AK296" s="34"/>
      <c r="AL296" s="77"/>
      <c r="AM296" s="34"/>
      <c r="AN296" s="34"/>
      <c r="AO296" s="34"/>
    </row>
    <row r="297" spans="1:41">
      <c r="A297" s="170"/>
      <c r="B297" s="34"/>
      <c r="C297" s="34"/>
      <c r="D297" s="34"/>
      <c r="E297" s="34"/>
      <c r="F297" s="34"/>
      <c r="G297" s="34"/>
      <c r="H297" s="34"/>
      <c r="I297" s="165"/>
      <c r="J297" s="165"/>
      <c r="K297" s="165"/>
      <c r="L297" s="165"/>
      <c r="M297" s="165"/>
      <c r="N297" s="165"/>
      <c r="O297" s="34"/>
      <c r="P297" s="34"/>
      <c r="Q297" s="34"/>
      <c r="R297" s="34"/>
      <c r="S297" s="34"/>
      <c r="T297" s="34"/>
      <c r="U297" s="34"/>
      <c r="V297" s="34"/>
      <c r="W297" s="34"/>
      <c r="X297" s="165"/>
      <c r="Y297" s="165"/>
      <c r="Z297" s="77"/>
      <c r="AA297" s="77"/>
      <c r="AB297" s="77"/>
      <c r="AC297" s="34"/>
      <c r="AD297" s="34"/>
      <c r="AE297" s="77"/>
      <c r="AF297" s="77"/>
      <c r="AG297" s="165"/>
      <c r="AH297" s="34"/>
      <c r="AI297" s="34"/>
      <c r="AJ297" s="34"/>
      <c r="AK297" s="34"/>
      <c r="AL297" s="77"/>
      <c r="AM297" s="34"/>
      <c r="AN297" s="34"/>
      <c r="AO297" s="34"/>
    </row>
    <row r="298" spans="1:41">
      <c r="A298" s="170"/>
      <c r="B298" s="34"/>
      <c r="C298" s="34"/>
      <c r="D298" s="34"/>
      <c r="E298" s="34"/>
      <c r="F298" s="34"/>
      <c r="G298" s="34"/>
      <c r="H298" s="34"/>
      <c r="I298" s="165"/>
      <c r="J298" s="165"/>
      <c r="K298" s="165"/>
      <c r="L298" s="165"/>
      <c r="M298" s="165"/>
      <c r="N298" s="165"/>
      <c r="O298" s="34"/>
      <c r="P298" s="34"/>
      <c r="Q298" s="34"/>
      <c r="R298" s="34"/>
      <c r="S298" s="34"/>
      <c r="T298" s="34"/>
      <c r="U298" s="34"/>
      <c r="V298" s="34"/>
      <c r="W298" s="34"/>
      <c r="X298" s="165"/>
      <c r="Y298" s="165"/>
      <c r="Z298" s="77"/>
      <c r="AA298" s="77"/>
      <c r="AB298" s="77"/>
      <c r="AC298" s="34"/>
      <c r="AD298" s="34"/>
      <c r="AE298" s="77"/>
      <c r="AF298" s="77"/>
      <c r="AG298" s="165"/>
      <c r="AH298" s="34"/>
      <c r="AI298" s="34"/>
      <c r="AJ298" s="34"/>
      <c r="AM298" s="34"/>
      <c r="AN298" s="34"/>
      <c r="AO298" s="34"/>
    </row>
    <row r="299" spans="1:41">
      <c r="A299" s="170"/>
      <c r="B299" s="34"/>
      <c r="C299" s="34"/>
      <c r="D299" s="34"/>
      <c r="E299" s="34"/>
      <c r="F299" s="34"/>
      <c r="G299" s="34"/>
      <c r="H299" s="34"/>
      <c r="I299" s="165"/>
      <c r="J299" s="165"/>
      <c r="K299" s="165"/>
      <c r="L299" s="165"/>
      <c r="M299" s="165"/>
      <c r="N299" s="165"/>
      <c r="O299" s="34"/>
      <c r="P299" s="34"/>
      <c r="Q299" s="34"/>
      <c r="R299" s="34"/>
      <c r="S299" s="34"/>
      <c r="T299" s="34"/>
      <c r="U299" s="34"/>
      <c r="V299" s="34"/>
      <c r="W299" s="34"/>
      <c r="X299" s="165"/>
      <c r="Y299" s="165"/>
      <c r="Z299" s="77"/>
      <c r="AA299" s="77"/>
      <c r="AB299" s="77"/>
      <c r="AC299" s="34"/>
      <c r="AD299" s="34"/>
      <c r="AE299" s="77"/>
      <c r="AF299" s="77"/>
      <c r="AG299" s="165"/>
      <c r="AH299" s="34"/>
      <c r="AI299" s="34"/>
      <c r="AJ299" s="34"/>
      <c r="AM299" s="34"/>
      <c r="AN299" s="34"/>
      <c r="AO299" s="34"/>
    </row>
    <row r="300" spans="1:41">
      <c r="A300" s="170"/>
      <c r="B300" s="34"/>
      <c r="C300" s="34"/>
      <c r="D300" s="34"/>
      <c r="E300" s="34"/>
      <c r="F300" s="34"/>
      <c r="G300" s="34"/>
      <c r="H300" s="34"/>
      <c r="I300" s="165"/>
      <c r="J300" s="165"/>
      <c r="K300" s="165"/>
      <c r="L300" s="165"/>
      <c r="M300" s="165"/>
      <c r="N300" s="165"/>
      <c r="O300" s="34"/>
      <c r="P300" s="34"/>
      <c r="Q300" s="34"/>
      <c r="R300" s="34"/>
      <c r="S300" s="34"/>
      <c r="T300" s="34"/>
      <c r="U300" s="34"/>
      <c r="V300" s="34"/>
      <c r="W300" s="34"/>
      <c r="X300" s="165"/>
      <c r="Y300" s="165"/>
      <c r="Z300" s="77"/>
      <c r="AA300" s="77"/>
      <c r="AB300" s="77"/>
      <c r="AC300" s="34"/>
      <c r="AD300" s="34"/>
      <c r="AE300" s="77"/>
      <c r="AF300" s="77"/>
      <c r="AG300" s="165"/>
      <c r="AH300" s="34"/>
      <c r="AI300" s="34"/>
      <c r="AJ300" s="34"/>
      <c r="AM300" s="34"/>
      <c r="AN300" s="34"/>
      <c r="AO300" s="34"/>
    </row>
    <row r="301" spans="1:41">
      <c r="A301" s="170"/>
      <c r="B301" s="34"/>
      <c r="C301" s="34"/>
      <c r="D301" s="34"/>
      <c r="E301" s="34"/>
      <c r="F301" s="34"/>
      <c r="G301" s="34"/>
      <c r="H301" s="34"/>
      <c r="I301" s="165"/>
      <c r="J301" s="165"/>
      <c r="K301" s="165"/>
      <c r="L301" s="165"/>
      <c r="M301" s="165"/>
      <c r="N301" s="165"/>
      <c r="O301" s="34"/>
      <c r="P301" s="34"/>
      <c r="Q301" s="34"/>
      <c r="R301" s="34"/>
      <c r="S301" s="34"/>
      <c r="T301" s="34"/>
      <c r="U301" s="34"/>
      <c r="V301" s="34"/>
      <c r="W301" s="34"/>
      <c r="X301" s="165"/>
      <c r="Y301" s="165"/>
      <c r="Z301" s="77"/>
      <c r="AA301" s="77"/>
      <c r="AB301" s="77"/>
      <c r="AC301" s="34"/>
      <c r="AD301" s="34"/>
      <c r="AE301" s="77"/>
      <c r="AF301" s="77"/>
      <c r="AG301" s="165"/>
      <c r="AH301" s="34"/>
      <c r="AI301" s="34"/>
      <c r="AJ301" s="34"/>
      <c r="AM301" s="34"/>
      <c r="AN301" s="34"/>
      <c r="AO301" s="34"/>
    </row>
    <row r="302" spans="1:41">
      <c r="A302" s="170"/>
      <c r="B302" s="34"/>
      <c r="C302" s="34"/>
      <c r="D302" s="34"/>
      <c r="E302" s="34"/>
      <c r="F302" s="34"/>
      <c r="G302" s="34"/>
      <c r="H302" s="34"/>
      <c r="I302" s="165"/>
      <c r="J302" s="165"/>
      <c r="K302" s="165"/>
      <c r="L302" s="165"/>
      <c r="M302" s="165"/>
      <c r="N302" s="165"/>
      <c r="O302" s="34"/>
      <c r="P302" s="34"/>
      <c r="Q302" s="34"/>
      <c r="R302" s="34"/>
      <c r="S302" s="34"/>
      <c r="T302" s="34"/>
      <c r="U302" s="34"/>
      <c r="V302" s="34"/>
      <c r="W302" s="34"/>
      <c r="X302" s="165"/>
      <c r="Y302" s="165"/>
      <c r="Z302" s="77"/>
      <c r="AA302" s="77"/>
      <c r="AB302" s="77"/>
      <c r="AC302" s="34"/>
      <c r="AD302" s="34"/>
      <c r="AE302" s="77"/>
      <c r="AF302" s="77"/>
      <c r="AG302" s="165"/>
      <c r="AH302" s="34"/>
      <c r="AI302" s="34"/>
      <c r="AJ302" s="34"/>
      <c r="AM302" s="34"/>
      <c r="AN302" s="34"/>
      <c r="AO302" s="34"/>
    </row>
    <row r="303" spans="1:41">
      <c r="A303" s="170"/>
      <c r="B303" s="34"/>
      <c r="C303" s="34"/>
      <c r="D303" s="34"/>
      <c r="E303" s="34"/>
      <c r="F303" s="34"/>
      <c r="G303" s="34"/>
      <c r="H303" s="34"/>
      <c r="I303" s="165"/>
      <c r="J303" s="165"/>
      <c r="K303" s="165"/>
      <c r="L303" s="165"/>
      <c r="M303" s="165"/>
      <c r="N303" s="165"/>
      <c r="O303" s="34"/>
      <c r="P303" s="34"/>
      <c r="Q303" s="34"/>
      <c r="R303" s="34"/>
      <c r="S303" s="34"/>
      <c r="T303" s="34"/>
      <c r="U303" s="34"/>
      <c r="V303" s="34"/>
      <c r="W303" s="34"/>
      <c r="X303" s="165"/>
      <c r="Y303" s="165"/>
      <c r="Z303" s="77"/>
      <c r="AA303" s="77"/>
      <c r="AB303" s="77"/>
      <c r="AC303" s="34"/>
      <c r="AD303" s="34"/>
      <c r="AE303" s="77"/>
      <c r="AF303" s="77"/>
      <c r="AG303" s="165"/>
      <c r="AH303" s="34"/>
      <c r="AI303" s="34"/>
      <c r="AJ303" s="34"/>
      <c r="AM303" s="34"/>
      <c r="AN303" s="34"/>
      <c r="AO303" s="34"/>
    </row>
    <row r="304" spans="1:41">
      <c r="A304" s="170"/>
      <c r="B304" s="34"/>
      <c r="C304" s="34"/>
      <c r="D304" s="34"/>
      <c r="E304" s="34"/>
      <c r="F304" s="34"/>
      <c r="G304" s="34"/>
      <c r="H304" s="34"/>
      <c r="I304" s="165"/>
      <c r="J304" s="165"/>
      <c r="K304" s="165"/>
      <c r="L304" s="165"/>
      <c r="M304" s="165"/>
      <c r="N304" s="165"/>
      <c r="O304" s="34"/>
      <c r="P304" s="34"/>
      <c r="Q304" s="34"/>
      <c r="R304" s="34"/>
      <c r="S304" s="34"/>
      <c r="T304" s="34"/>
      <c r="U304" s="34"/>
      <c r="V304" s="34"/>
      <c r="W304" s="34"/>
      <c r="X304" s="165"/>
      <c r="Y304" s="165"/>
      <c r="Z304" s="77"/>
      <c r="AA304" s="77"/>
      <c r="AB304" s="77"/>
      <c r="AC304" s="34"/>
      <c r="AD304" s="34"/>
      <c r="AE304" s="77"/>
      <c r="AF304" s="77"/>
      <c r="AG304" s="165"/>
      <c r="AH304" s="34"/>
      <c r="AI304" s="34"/>
      <c r="AJ304" s="34"/>
      <c r="AM304" s="34"/>
      <c r="AN304" s="34"/>
      <c r="AO304" s="34"/>
    </row>
    <row r="305" spans="1:41">
      <c r="A305" s="170"/>
      <c r="B305" s="34"/>
      <c r="C305" s="34"/>
      <c r="D305" s="34"/>
      <c r="E305" s="34"/>
      <c r="F305" s="34"/>
      <c r="G305" s="34"/>
      <c r="H305" s="34"/>
      <c r="I305" s="165"/>
      <c r="J305" s="165"/>
      <c r="K305" s="165"/>
      <c r="L305" s="165"/>
      <c r="M305" s="165"/>
      <c r="N305" s="165"/>
      <c r="O305" s="34"/>
      <c r="P305" s="34"/>
      <c r="Q305" s="34"/>
      <c r="R305" s="34"/>
      <c r="S305" s="34"/>
      <c r="T305" s="34"/>
      <c r="U305" s="34"/>
      <c r="V305" s="34"/>
      <c r="W305" s="34"/>
      <c r="X305" s="165"/>
      <c r="Y305" s="165"/>
      <c r="Z305" s="77"/>
      <c r="AA305" s="77"/>
      <c r="AB305" s="77"/>
      <c r="AC305" s="34"/>
      <c r="AD305" s="34"/>
      <c r="AE305" s="77"/>
      <c r="AF305" s="77"/>
      <c r="AG305" s="165"/>
      <c r="AH305" s="34"/>
      <c r="AI305" s="34"/>
      <c r="AJ305" s="34"/>
      <c r="AM305" s="34"/>
      <c r="AN305" s="34"/>
      <c r="AO305" s="34"/>
    </row>
    <row r="306" spans="1:41">
      <c r="A306" s="170"/>
      <c r="B306" s="34"/>
      <c r="C306" s="34"/>
      <c r="D306" s="34"/>
      <c r="E306" s="34"/>
      <c r="F306" s="34"/>
      <c r="G306" s="34"/>
      <c r="H306" s="34"/>
      <c r="I306" s="165"/>
      <c r="J306" s="165"/>
      <c r="K306" s="165"/>
      <c r="L306" s="165"/>
      <c r="M306" s="165"/>
      <c r="N306" s="165"/>
      <c r="O306" s="34"/>
      <c r="P306" s="34"/>
      <c r="Q306" s="34"/>
      <c r="R306" s="34"/>
      <c r="S306" s="34"/>
      <c r="T306" s="34"/>
      <c r="U306" s="34"/>
      <c r="V306" s="34"/>
      <c r="W306" s="34"/>
      <c r="X306" s="165"/>
      <c r="Y306" s="165"/>
      <c r="Z306" s="77"/>
      <c r="AA306" s="77"/>
      <c r="AB306" s="77"/>
      <c r="AC306" s="34"/>
      <c r="AD306" s="34"/>
      <c r="AE306" s="77"/>
      <c r="AF306" s="77"/>
      <c r="AG306" s="165"/>
      <c r="AH306" s="34"/>
      <c r="AI306" s="34"/>
      <c r="AJ306" s="34"/>
      <c r="AM306" s="34"/>
      <c r="AN306" s="34"/>
      <c r="AO306" s="34"/>
    </row>
    <row r="307" spans="1:41">
      <c r="A307" s="170"/>
      <c r="B307" s="34"/>
      <c r="C307" s="34"/>
      <c r="D307" s="34"/>
      <c r="E307" s="34"/>
      <c r="F307" s="34"/>
      <c r="G307" s="34"/>
      <c r="H307" s="34"/>
      <c r="I307" s="165"/>
      <c r="J307" s="165"/>
      <c r="K307" s="165"/>
      <c r="L307" s="165"/>
      <c r="M307" s="165"/>
      <c r="N307" s="165"/>
      <c r="O307" s="34"/>
      <c r="P307" s="34"/>
      <c r="Q307" s="34"/>
      <c r="R307" s="34"/>
      <c r="S307" s="34"/>
      <c r="T307" s="34"/>
      <c r="U307" s="34"/>
      <c r="V307" s="34"/>
      <c r="W307" s="34"/>
      <c r="X307" s="165"/>
      <c r="Y307" s="165"/>
      <c r="Z307" s="77"/>
      <c r="AA307" s="77"/>
      <c r="AB307" s="77"/>
      <c r="AC307" s="34"/>
      <c r="AD307" s="34"/>
      <c r="AE307" s="77"/>
      <c r="AF307" s="77"/>
      <c r="AG307" s="165"/>
      <c r="AH307" s="34"/>
      <c r="AI307" s="34"/>
      <c r="AJ307" s="34"/>
      <c r="AM307" s="34"/>
      <c r="AN307" s="34"/>
      <c r="AO307" s="34"/>
    </row>
    <row r="308" spans="1:41">
      <c r="A308" s="170"/>
      <c r="B308" s="34"/>
      <c r="C308" s="34"/>
      <c r="D308" s="34"/>
      <c r="E308" s="34"/>
      <c r="F308" s="34"/>
      <c r="G308" s="34"/>
      <c r="H308" s="34"/>
      <c r="I308" s="165"/>
      <c r="J308" s="165"/>
      <c r="K308" s="165"/>
      <c r="L308" s="165"/>
      <c r="M308" s="165"/>
      <c r="N308" s="165"/>
      <c r="O308" s="34"/>
      <c r="P308" s="34"/>
      <c r="Q308" s="34"/>
      <c r="R308" s="34"/>
      <c r="S308" s="34"/>
      <c r="T308" s="34"/>
      <c r="U308" s="34"/>
      <c r="V308" s="34"/>
      <c r="W308" s="34"/>
      <c r="X308" s="165"/>
      <c r="Y308" s="165"/>
      <c r="Z308" s="77"/>
      <c r="AA308" s="77"/>
      <c r="AB308" s="77"/>
      <c r="AC308" s="34"/>
      <c r="AD308" s="34"/>
      <c r="AE308" s="77"/>
      <c r="AF308" s="77"/>
      <c r="AG308" s="165"/>
      <c r="AH308" s="34"/>
      <c r="AI308" s="34"/>
      <c r="AJ308" s="34"/>
    </row>
    <row r="309" spans="1:41">
      <c r="A309" s="170"/>
      <c r="B309" s="34"/>
      <c r="C309" s="34"/>
      <c r="D309" s="34"/>
      <c r="E309" s="34"/>
      <c r="F309" s="34"/>
      <c r="G309" s="34"/>
      <c r="H309" s="34"/>
      <c r="I309" s="165"/>
      <c r="J309" s="165"/>
      <c r="K309" s="165"/>
      <c r="L309" s="165"/>
      <c r="M309" s="165"/>
      <c r="N309" s="165"/>
      <c r="O309" s="34"/>
      <c r="P309" s="34"/>
      <c r="Q309" s="34"/>
      <c r="R309" s="34"/>
      <c r="S309" s="34"/>
      <c r="T309" s="34"/>
      <c r="U309" s="34"/>
      <c r="V309" s="34"/>
      <c r="W309" s="34"/>
      <c r="X309" s="165"/>
      <c r="Y309" s="165"/>
      <c r="Z309" s="77"/>
      <c r="AA309" s="77"/>
      <c r="AB309" s="77"/>
      <c r="AC309" s="34"/>
      <c r="AD309" s="34"/>
      <c r="AE309" s="77"/>
      <c r="AF309" s="77"/>
      <c r="AG309" s="165"/>
      <c r="AH309" s="34"/>
      <c r="AI309" s="34"/>
      <c r="AJ309" s="34"/>
    </row>
    <row r="310" spans="1:41">
      <c r="A310" s="170"/>
      <c r="M310" s="165"/>
      <c r="N310" s="165"/>
      <c r="O310" s="34"/>
      <c r="P310" s="34"/>
      <c r="Q310" s="34"/>
      <c r="R310" s="34"/>
      <c r="S310" s="34"/>
      <c r="T310" s="34"/>
      <c r="U310" s="34"/>
      <c r="V310" s="34"/>
      <c r="W310" s="34"/>
      <c r="X310" s="165"/>
      <c r="Y310" s="165"/>
      <c r="Z310" s="77"/>
      <c r="AA310" s="77"/>
      <c r="AB310" s="77"/>
      <c r="AC310" s="34"/>
      <c r="AD310" s="34"/>
      <c r="AE310" s="77"/>
      <c r="AF310" s="77"/>
      <c r="AG310" s="165"/>
      <c r="AH310" s="34"/>
      <c r="AI310" s="34"/>
      <c r="AJ310" s="34"/>
    </row>
    <row r="311" spans="1:41">
      <c r="A311" s="170"/>
      <c r="M311" s="165"/>
      <c r="N311" s="165"/>
      <c r="O311" s="34"/>
      <c r="P311" s="34"/>
      <c r="Q311" s="34"/>
      <c r="R311" s="34"/>
      <c r="S311" s="34"/>
      <c r="T311" s="34"/>
      <c r="U311" s="34"/>
      <c r="V311" s="34"/>
      <c r="W311" s="34"/>
      <c r="X311" s="165"/>
      <c r="Y311" s="165"/>
      <c r="Z311" s="77"/>
      <c r="AA311" s="77"/>
      <c r="AB311" s="77"/>
      <c r="AC311" s="34"/>
      <c r="AD311" s="34"/>
      <c r="AE311" s="77"/>
      <c r="AF311" s="77"/>
      <c r="AG311" s="165"/>
      <c r="AH311" s="34"/>
      <c r="AI311" s="34"/>
      <c r="AJ311" s="34"/>
    </row>
    <row r="312" spans="1:41">
      <c r="A312" s="170"/>
      <c r="M312" s="165"/>
      <c r="N312" s="165"/>
      <c r="O312" s="34"/>
      <c r="P312" s="34"/>
      <c r="Q312" s="34"/>
      <c r="R312" s="34"/>
      <c r="S312" s="34"/>
      <c r="T312" s="34"/>
      <c r="U312" s="34"/>
      <c r="V312" s="34"/>
      <c r="W312" s="34"/>
      <c r="X312" s="165"/>
      <c r="Y312" s="165"/>
      <c r="Z312" s="77"/>
      <c r="AA312" s="77"/>
      <c r="AB312" s="77"/>
      <c r="AC312" s="34"/>
      <c r="AD312" s="34"/>
      <c r="AE312" s="77"/>
      <c r="AF312" s="77"/>
      <c r="AG312" s="165"/>
      <c r="AH312" s="34"/>
      <c r="AI312" s="34"/>
      <c r="AJ312" s="34"/>
    </row>
    <row r="313" spans="1:41">
      <c r="A313" s="170"/>
      <c r="M313" s="165"/>
      <c r="N313" s="165"/>
      <c r="O313" s="34"/>
      <c r="P313" s="34"/>
      <c r="Q313" s="34"/>
      <c r="R313" s="34"/>
      <c r="S313" s="34"/>
      <c r="T313" s="34"/>
      <c r="U313" s="34"/>
      <c r="V313" s="34"/>
      <c r="W313" s="34"/>
      <c r="X313" s="165"/>
      <c r="Y313" s="165"/>
      <c r="Z313" s="77"/>
      <c r="AA313" s="77"/>
      <c r="AB313" s="77"/>
      <c r="AC313" s="34"/>
      <c r="AD313" s="34"/>
      <c r="AE313" s="77"/>
      <c r="AF313" s="77"/>
      <c r="AG313" s="165"/>
      <c r="AH313" s="34"/>
      <c r="AI313" s="34"/>
      <c r="AJ313" s="34"/>
    </row>
    <row r="314" spans="1:41">
      <c r="A314" s="170"/>
      <c r="M314" s="165"/>
      <c r="N314" s="165"/>
      <c r="O314" s="34"/>
      <c r="P314" s="34"/>
      <c r="Q314" s="34"/>
      <c r="R314" s="34"/>
      <c r="S314" s="34"/>
      <c r="T314" s="34"/>
      <c r="U314" s="34"/>
      <c r="V314" s="34"/>
      <c r="W314" s="34"/>
      <c r="X314" s="165"/>
      <c r="Y314" s="165"/>
      <c r="Z314" s="77"/>
      <c r="AA314" s="77"/>
      <c r="AB314" s="77"/>
      <c r="AC314" s="34"/>
      <c r="AD314" s="34"/>
      <c r="AE314" s="77"/>
      <c r="AF314" s="77"/>
      <c r="AG314" s="165"/>
      <c r="AH314" s="34"/>
      <c r="AI314" s="34"/>
      <c r="AJ314" s="34"/>
    </row>
    <row r="315" spans="1:41">
      <c r="A315" s="170"/>
      <c r="M315" s="165"/>
      <c r="N315" s="165"/>
      <c r="O315" s="34"/>
      <c r="P315" s="34"/>
      <c r="Q315" s="34"/>
      <c r="R315" s="34"/>
      <c r="S315" s="34"/>
      <c r="T315" s="34"/>
      <c r="U315" s="34"/>
      <c r="V315" s="34"/>
      <c r="W315" s="34"/>
      <c r="X315" s="165"/>
      <c r="Y315" s="165"/>
      <c r="Z315" s="77"/>
      <c r="AA315" s="77"/>
      <c r="AB315" s="77"/>
      <c r="AC315" s="34"/>
      <c r="AD315" s="34"/>
      <c r="AE315" s="77"/>
      <c r="AF315" s="77"/>
      <c r="AG315" s="165"/>
      <c r="AH315" s="34"/>
      <c r="AI315" s="34"/>
      <c r="AJ315" s="34"/>
    </row>
    <row r="316" spans="1:41">
      <c r="A316" s="170"/>
      <c r="M316" s="165"/>
      <c r="N316" s="165"/>
      <c r="O316" s="34"/>
      <c r="P316" s="34"/>
      <c r="Q316" s="34"/>
      <c r="R316" s="34"/>
      <c r="S316" s="34"/>
      <c r="T316" s="34"/>
      <c r="U316" s="34"/>
      <c r="V316" s="34"/>
      <c r="W316" s="34"/>
      <c r="X316" s="165"/>
      <c r="Y316" s="165"/>
      <c r="Z316" s="77"/>
      <c r="AA316" s="77"/>
      <c r="AB316" s="77"/>
      <c r="AC316" s="34"/>
      <c r="AD316" s="34"/>
      <c r="AE316" s="77"/>
      <c r="AF316" s="77"/>
      <c r="AG316" s="165"/>
      <c r="AH316" s="34"/>
      <c r="AI316" s="34"/>
      <c r="AJ316" s="34"/>
    </row>
    <row r="317" spans="1:41">
      <c r="A317" s="170"/>
      <c r="M317" s="165"/>
      <c r="N317" s="165"/>
      <c r="O317" s="34"/>
      <c r="P317" s="34"/>
      <c r="Q317" s="34"/>
      <c r="R317" s="34"/>
      <c r="S317" s="34"/>
      <c r="T317" s="34"/>
      <c r="U317" s="34"/>
      <c r="V317" s="34"/>
      <c r="W317" s="34"/>
      <c r="X317" s="165"/>
      <c r="Y317" s="165"/>
      <c r="Z317" s="77"/>
      <c r="AA317" s="77"/>
      <c r="AB317" s="77"/>
      <c r="AC317" s="34"/>
      <c r="AD317" s="34"/>
      <c r="AE317" s="77"/>
      <c r="AF317" s="77"/>
      <c r="AG317" s="165"/>
      <c r="AH317" s="34"/>
      <c r="AI317" s="34"/>
      <c r="AJ317" s="34"/>
    </row>
    <row r="318" spans="1:41">
      <c r="A318" s="170"/>
      <c r="M318" s="165"/>
      <c r="N318" s="165"/>
      <c r="O318" s="34"/>
      <c r="P318" s="34"/>
      <c r="Q318" s="34"/>
      <c r="R318" s="34"/>
      <c r="S318" s="34"/>
      <c r="T318" s="34"/>
      <c r="U318" s="34"/>
      <c r="V318" s="34"/>
      <c r="W318" s="34"/>
      <c r="X318" s="165"/>
      <c r="Y318" s="165"/>
      <c r="Z318" s="77"/>
      <c r="AA318" s="77"/>
      <c r="AB318" s="77"/>
      <c r="AC318" s="34"/>
      <c r="AD318" s="34"/>
      <c r="AE318" s="77"/>
      <c r="AF318" s="77"/>
      <c r="AG318" s="165"/>
      <c r="AH318" s="34"/>
      <c r="AI318" s="34"/>
      <c r="AJ318" s="34"/>
    </row>
    <row r="319" spans="1:41">
      <c r="A319" s="170"/>
      <c r="M319" s="165"/>
      <c r="N319" s="165"/>
      <c r="O319" s="34"/>
      <c r="P319" s="34"/>
      <c r="Q319" s="34"/>
      <c r="R319" s="34"/>
      <c r="S319" s="34"/>
      <c r="T319" s="34"/>
      <c r="U319" s="34"/>
      <c r="V319" s="34"/>
      <c r="W319" s="34"/>
      <c r="X319" s="165"/>
      <c r="Y319" s="165"/>
      <c r="Z319" s="77"/>
      <c r="AA319" s="77"/>
      <c r="AB319" s="77"/>
      <c r="AC319" s="34"/>
      <c r="AD319" s="34"/>
      <c r="AE319" s="77"/>
      <c r="AF319" s="77"/>
      <c r="AG319" s="165"/>
      <c r="AH319" s="34"/>
      <c r="AI319" s="34"/>
      <c r="AJ319" s="34"/>
    </row>
    <row r="320" spans="1:41">
      <c r="M320" s="165"/>
      <c r="N320" s="165"/>
      <c r="O320" s="34"/>
      <c r="P320" s="34"/>
      <c r="Q320" s="34"/>
      <c r="R320" s="34"/>
      <c r="S320" s="34"/>
      <c r="T320" s="34"/>
      <c r="U320" s="34"/>
      <c r="V320" s="34"/>
      <c r="W320" s="34"/>
      <c r="X320" s="165"/>
      <c r="Y320" s="165"/>
      <c r="Z320" s="77"/>
      <c r="AA320" s="77"/>
      <c r="AB320" s="77"/>
      <c r="AC320" s="34"/>
      <c r="AD320" s="34"/>
      <c r="AE320" s="77"/>
      <c r="AF320" s="77"/>
      <c r="AG320" s="165"/>
      <c r="AH320" s="34"/>
      <c r="AI320" s="34"/>
      <c r="AJ320" s="34"/>
    </row>
    <row r="321" spans="13:14">
      <c r="M321" s="165"/>
      <c r="N321" s="165"/>
    </row>
  </sheetData>
  <mergeCells count="2">
    <mergeCell ref="K4:M4"/>
    <mergeCell ref="AC4:AG4"/>
  </mergeCells>
  <conditionalFormatting sqref="BD102:BE102">
    <cfRule type="cellIs" dxfId="88" priority="20" stopIfTrue="1" operator="lessThan">
      <formula>0</formula>
    </cfRule>
  </conditionalFormatting>
  <conditionalFormatting sqref="BD79:BE79">
    <cfRule type="cellIs" dxfId="87" priority="21" stopIfTrue="1" operator="greaterThan">
      <formula>0</formula>
    </cfRule>
  </conditionalFormatting>
  <conditionalFormatting sqref="BD79:BE79">
    <cfRule type="cellIs" dxfId="86" priority="19" operator="lessThan">
      <formula>0</formula>
    </cfRule>
  </conditionalFormatting>
  <conditionalFormatting sqref="F9:F33">
    <cfRule type="cellIs" dxfId="85" priority="17" operator="lessThan">
      <formula>0</formula>
    </cfRule>
    <cfRule type="cellIs" dxfId="84" priority="18" operator="greaterThan">
      <formula>0</formula>
    </cfRule>
  </conditionalFormatting>
  <conditionalFormatting sqref="H9:H33">
    <cfRule type="cellIs" dxfId="83" priority="15" operator="lessThan">
      <formula>0</formula>
    </cfRule>
    <cfRule type="cellIs" dxfId="82" priority="16" operator="greaterThan">
      <formula>0</formula>
    </cfRule>
  </conditionalFormatting>
  <conditionalFormatting sqref="J9:J33">
    <cfRule type="cellIs" dxfId="81" priority="13" operator="lessThan">
      <formula>0</formula>
    </cfRule>
    <cfRule type="cellIs" dxfId="80" priority="14" operator="greaterThan">
      <formula>0</formula>
    </cfRule>
  </conditionalFormatting>
  <conditionalFormatting sqref="P9:P33">
    <cfRule type="cellIs" dxfId="79" priority="9" operator="lessThan">
      <formula>0</formula>
    </cfRule>
    <cfRule type="cellIs" dxfId="78" priority="10" operator="greaterThan">
      <formula>0</formula>
    </cfRule>
  </conditionalFormatting>
  <conditionalFormatting sqref="W9:W33">
    <cfRule type="cellIs" dxfId="77" priority="7" operator="lessThan">
      <formula>0</formula>
    </cfRule>
    <cfRule type="cellIs" dxfId="76" priority="8" operator="greaterThan">
      <formula>0</formula>
    </cfRule>
  </conditionalFormatting>
  <conditionalFormatting sqref="Y9:Y33">
    <cfRule type="cellIs" dxfId="75" priority="5" operator="lessThan">
      <formula>0</formula>
    </cfRule>
    <cfRule type="cellIs" dxfId="74" priority="6" operator="greaterThan">
      <formula>0</formula>
    </cfRule>
  </conditionalFormatting>
  <conditionalFormatting sqref="G9:G33">
    <cfRule type="cellIs" dxfId="73" priority="4" operator="greaterThan">
      <formula>400</formula>
    </cfRule>
  </conditionalFormatting>
  <conditionalFormatting sqref="M9:M33">
    <cfRule type="cellIs" dxfId="7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V288"/>
  <sheetViews>
    <sheetView zoomScale="94" zoomScaleNormal="94" workbookViewId="0">
      <selection activeCell="A68" sqref="A68:XFD99"/>
    </sheetView>
  </sheetViews>
  <sheetFormatPr baseColWidth="10" defaultRowHeight="15"/>
  <cols>
    <col min="1" max="1" width="5.6328125" customWidth="1"/>
    <col min="2" max="2" width="4" customWidth="1"/>
    <col min="3" max="3" width="10.453125" customWidth="1"/>
    <col min="4" max="4" width="6.54296875" customWidth="1"/>
    <col min="5" max="5" width="5.54296875" customWidth="1"/>
    <col min="6" max="6" width="7.36328125" customWidth="1"/>
    <col min="7" max="7" width="6.453125" customWidth="1"/>
    <col min="8" max="8" width="5.54296875" style="93" customWidth="1"/>
    <col min="9" max="9" width="5.1796875" style="93" customWidth="1"/>
    <col min="10" max="10" width="5.81640625" style="93" customWidth="1"/>
    <col min="11" max="11" width="5.54296875" style="93" customWidth="1"/>
    <col min="12" max="12" width="6.90625" customWidth="1"/>
    <col min="13" max="13" width="5.08984375" customWidth="1"/>
    <col min="14" max="14" width="7.453125" customWidth="1"/>
    <col min="15" max="15" width="5.6328125" customWidth="1"/>
    <col min="16" max="16" width="7" style="93" customWidth="1"/>
    <col min="17" max="17" width="5.6328125" style="93" customWidth="1"/>
    <col min="18" max="18" width="5.1796875" style="11" customWidth="1"/>
    <col min="19" max="19" width="5.453125" style="11" customWidth="1"/>
    <col min="20" max="20" width="4.6328125" customWidth="1"/>
    <col min="21" max="21" width="5" customWidth="1"/>
    <col min="22" max="22" width="4.54296875" style="11" customWidth="1"/>
    <col min="23" max="23" width="6.36328125" customWidth="1"/>
    <col min="24" max="24" width="5" customWidth="1"/>
    <col min="25" max="25" width="6.54296875" customWidth="1"/>
    <col min="26" max="26" width="8.90625" customWidth="1"/>
    <col min="27" max="27" width="6.6328125" style="11" customWidth="1"/>
    <col min="28" max="29" width="10.6328125" customWidth="1"/>
    <col min="30" max="30" width="10.54296875" customWidth="1"/>
    <col min="32" max="32" width="9.08984375" customWidth="1"/>
    <col min="33" max="33" width="10.81640625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"/>
      <c r="AE1" s="5"/>
    </row>
    <row r="2" spans="1:48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5"/>
    </row>
    <row r="3" spans="1:48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</row>
    <row r="4" spans="1:48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V4" s="5"/>
    </row>
    <row r="5" spans="1:48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</row>
    <row r="6" spans="1:48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</row>
    <row r="7" spans="1:48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4"/>
      <c r="AD7" s="4"/>
      <c r="AE7" s="4"/>
      <c r="AF7" s="4"/>
      <c r="AG7" s="4"/>
    </row>
    <row r="8" spans="1:48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4"/>
      <c r="AD8" s="57"/>
      <c r="AE8" s="57"/>
      <c r="AF8" s="1"/>
      <c r="AG8" s="5"/>
    </row>
    <row r="9" spans="1:48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4"/>
      <c r="AD9" s="57"/>
      <c r="AE9" s="57"/>
      <c r="AF9" s="1"/>
      <c r="AG9" s="5"/>
    </row>
    <row r="10" spans="1:48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4"/>
      <c r="AD10" s="57"/>
      <c r="AE10" s="57"/>
      <c r="AF10" s="1"/>
      <c r="AG10" s="5"/>
    </row>
    <row r="11" spans="1:48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4"/>
      <c r="AD11" s="57"/>
      <c r="AE11" s="57"/>
      <c r="AF11" s="1"/>
      <c r="AG11" s="5"/>
      <c r="AI11" s="2"/>
      <c r="AJ11" s="2"/>
      <c r="AK11" s="2"/>
    </row>
    <row r="12" spans="1:48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4"/>
      <c r="AD12" s="57"/>
      <c r="AE12" s="57"/>
      <c r="AF12" s="13"/>
      <c r="AG12" s="5"/>
      <c r="AI12" s="2"/>
      <c r="AJ12" s="2"/>
      <c r="AK12" s="4"/>
      <c r="AL12" s="4"/>
      <c r="AM12" s="4"/>
    </row>
    <row r="13" spans="1:48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4"/>
      <c r="AD13" s="57"/>
      <c r="AE13" s="57"/>
      <c r="AF13" s="13"/>
      <c r="AG13" s="5"/>
      <c r="AI13" s="1"/>
      <c r="AJ13" s="1"/>
      <c r="AK13" s="11"/>
      <c r="AL13" s="11"/>
      <c r="AM13" s="11"/>
    </row>
    <row r="14" spans="1:48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4"/>
      <c r="AD14" s="57"/>
      <c r="AE14" s="57"/>
      <c r="AF14" s="13"/>
      <c r="AG14" s="5"/>
      <c r="AI14" s="1"/>
      <c r="AJ14" s="1"/>
      <c r="AK14" s="11"/>
      <c r="AL14" s="11"/>
      <c r="AM14" s="11"/>
    </row>
    <row r="15" spans="1:48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4"/>
      <c r="AD15" s="57"/>
      <c r="AE15" s="57"/>
      <c r="AF15" s="13"/>
      <c r="AG15" s="5"/>
      <c r="AI15" s="1"/>
      <c r="AJ15" s="1"/>
      <c r="AK15" s="11"/>
      <c r="AL15" s="11"/>
      <c r="AM15" s="11"/>
    </row>
    <row r="16" spans="1:48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4"/>
      <c r="AD16" s="57"/>
      <c r="AE16" s="57"/>
      <c r="AF16" s="5"/>
      <c r="AG16" s="5"/>
      <c r="AI16" s="1"/>
      <c r="AJ16" s="1"/>
      <c r="AK16" s="11"/>
      <c r="AL16" s="11"/>
      <c r="AM16" s="11"/>
    </row>
    <row r="17" spans="1:39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4"/>
      <c r="AD17" s="57"/>
      <c r="AE17" s="57"/>
      <c r="AF17" s="5"/>
      <c r="AG17" s="5"/>
      <c r="AI17" s="1"/>
      <c r="AJ17" s="1"/>
      <c r="AK17" s="11"/>
      <c r="AL17" s="11"/>
      <c r="AM17" s="11"/>
    </row>
    <row r="18" spans="1:39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4"/>
      <c r="AD18" s="57"/>
      <c r="AE18" s="57"/>
      <c r="AF18" s="5"/>
      <c r="AG18" s="5"/>
      <c r="AI18" s="1"/>
      <c r="AJ18" s="1"/>
      <c r="AK18" s="11"/>
      <c r="AL18" s="11"/>
      <c r="AM18" s="11"/>
    </row>
    <row r="19" spans="1:39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4"/>
      <c r="AD19" s="57"/>
      <c r="AE19" s="57"/>
      <c r="AF19" s="5"/>
      <c r="AG19" s="5"/>
      <c r="AI19" s="1"/>
      <c r="AJ19" s="1"/>
      <c r="AK19" s="11"/>
      <c r="AL19" s="11"/>
      <c r="AM19" s="11"/>
    </row>
    <row r="20" spans="1:39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4"/>
      <c r="AD20" s="57"/>
      <c r="AE20" s="57"/>
      <c r="AF20" s="5"/>
      <c r="AG20" s="5"/>
      <c r="AI20" s="1"/>
      <c r="AJ20" s="1"/>
      <c r="AK20" s="11"/>
      <c r="AL20" s="11"/>
      <c r="AM20" s="11"/>
    </row>
    <row r="21" spans="1:39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4"/>
      <c r="AD21" s="57"/>
      <c r="AE21" s="57"/>
      <c r="AF21" s="5"/>
      <c r="AG21" s="5"/>
      <c r="AI21" s="1"/>
      <c r="AJ21" s="1"/>
      <c r="AK21" s="11"/>
      <c r="AL21" s="11"/>
      <c r="AM21" s="11"/>
    </row>
    <row r="22" spans="1:39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4"/>
      <c r="AD22" s="57"/>
      <c r="AE22" s="57"/>
      <c r="AF22" s="5"/>
      <c r="AG22" s="5"/>
      <c r="AI22" s="13"/>
      <c r="AJ22" s="13"/>
      <c r="AK22" s="11"/>
      <c r="AL22" s="11"/>
      <c r="AM22" s="11"/>
    </row>
    <row r="23" spans="1:39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4"/>
      <c r="AD23" s="57"/>
      <c r="AE23" s="57"/>
      <c r="AF23" s="5"/>
      <c r="AG23" s="5"/>
      <c r="AI23" s="13"/>
      <c r="AJ23" s="13"/>
      <c r="AK23" s="11"/>
      <c r="AL23" s="11"/>
      <c r="AM23" s="11"/>
    </row>
    <row r="24" spans="1:39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4"/>
      <c r="AD24" s="57"/>
      <c r="AE24" s="57"/>
      <c r="AF24" s="5"/>
      <c r="AG24" s="5"/>
      <c r="AI24" s="13"/>
      <c r="AJ24" s="13"/>
      <c r="AK24" s="11"/>
      <c r="AL24" s="11"/>
      <c r="AM24" s="11"/>
    </row>
    <row r="25" spans="1:39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57"/>
      <c r="AE25" s="57"/>
      <c r="AI25" s="13"/>
      <c r="AJ25" s="13"/>
      <c r="AK25" s="11"/>
      <c r="AL25" s="11"/>
      <c r="AM25" s="11"/>
    </row>
    <row r="26" spans="1:39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57"/>
      <c r="AE26" s="57"/>
      <c r="AG26" s="5"/>
      <c r="AI26" s="13"/>
      <c r="AJ26" s="13"/>
      <c r="AK26" s="11"/>
      <c r="AL26" s="11"/>
      <c r="AM26" s="11"/>
    </row>
    <row r="27" spans="1:39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4"/>
      <c r="AD27" s="57"/>
      <c r="AE27" s="57"/>
      <c r="AI27" s="13"/>
      <c r="AJ27" s="13"/>
      <c r="AK27" s="11"/>
      <c r="AL27" s="11"/>
      <c r="AM27" s="11"/>
    </row>
    <row r="28" spans="1:39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57"/>
      <c r="AE28" s="57"/>
      <c r="AI28" s="13"/>
      <c r="AJ28" s="13"/>
      <c r="AK28" s="11"/>
      <c r="AL28" s="11"/>
      <c r="AM28" s="11"/>
    </row>
    <row r="29" spans="1:39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4"/>
      <c r="AD29" s="57"/>
      <c r="AE29" s="57"/>
      <c r="AI29" s="55"/>
      <c r="AJ29" s="55"/>
      <c r="AK29" s="11"/>
      <c r="AL29" s="11"/>
      <c r="AM29" s="11"/>
    </row>
    <row r="30" spans="1:39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4"/>
      <c r="AD30" s="57"/>
      <c r="AE30" s="57"/>
      <c r="AI30" s="55"/>
      <c r="AJ30" s="55"/>
      <c r="AK30" s="11"/>
      <c r="AL30" s="11"/>
      <c r="AM30" s="11"/>
    </row>
    <row r="31" spans="1:39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4"/>
      <c r="AD31" s="57"/>
      <c r="AE31" s="57"/>
      <c r="AF31" s="4"/>
      <c r="AG31" s="4"/>
    </row>
    <row r="32" spans="1:39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4"/>
      <c r="AD32" s="57"/>
      <c r="AE32" s="57"/>
      <c r="AF32" s="1"/>
      <c r="AG32" s="18"/>
      <c r="AI32" s="1"/>
      <c r="AJ32" s="5"/>
    </row>
    <row r="33" spans="1:33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4"/>
      <c r="AD33" s="57"/>
      <c r="AE33" s="57"/>
      <c r="AF33" s="1"/>
      <c r="AG33" s="18"/>
    </row>
    <row r="34" spans="1:33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4"/>
      <c r="AD34" s="57"/>
      <c r="AE34" s="57"/>
      <c r="AF34" s="1"/>
      <c r="AG34" s="18"/>
    </row>
    <row r="35" spans="1:33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4"/>
      <c r="AD35" s="57"/>
      <c r="AE35" s="57"/>
      <c r="AF35" s="1"/>
      <c r="AG35" s="18"/>
    </row>
    <row r="36" spans="1:33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4"/>
      <c r="AD36" s="57"/>
      <c r="AE36" s="57"/>
      <c r="AF36" s="13"/>
      <c r="AG36" s="18"/>
    </row>
    <row r="37" spans="1:33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4"/>
      <c r="AD37" s="57"/>
      <c r="AE37" s="57"/>
      <c r="AF37" s="13"/>
      <c r="AG37" s="18"/>
    </row>
    <row r="38" spans="1:33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4"/>
      <c r="AD38" s="57"/>
      <c r="AE38" s="57"/>
      <c r="AF38" s="13"/>
      <c r="AG38" s="18"/>
    </row>
    <row r="39" spans="1:33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4"/>
      <c r="AD39" s="57"/>
      <c r="AE39" s="57"/>
      <c r="AF39" s="13"/>
      <c r="AG39" s="18"/>
    </row>
    <row r="40" spans="1:33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4"/>
      <c r="AD40" s="57"/>
      <c r="AE40" s="57"/>
      <c r="AF40" s="5"/>
      <c r="AG40" s="18"/>
    </row>
    <row r="41" spans="1:33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4"/>
      <c r="AD41" s="57"/>
      <c r="AE41" s="57"/>
      <c r="AF41" s="5"/>
      <c r="AG41" s="18"/>
    </row>
    <row r="42" spans="1:33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4"/>
      <c r="AD42" s="57"/>
      <c r="AE42" s="57"/>
      <c r="AF42" s="5"/>
      <c r="AG42" s="18"/>
    </row>
    <row r="43" spans="1:33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4"/>
      <c r="AD43" s="57"/>
      <c r="AE43" s="57"/>
      <c r="AF43" s="5"/>
      <c r="AG43" s="18"/>
    </row>
    <row r="44" spans="1:33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4"/>
      <c r="AD44" s="57"/>
      <c r="AE44" s="57"/>
      <c r="AF44" s="5"/>
      <c r="AG44" s="18"/>
    </row>
    <row r="45" spans="1:33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4"/>
      <c r="AD45" s="57"/>
      <c r="AE45" s="57"/>
      <c r="AF45" s="5"/>
      <c r="AG45" s="18"/>
    </row>
    <row r="46" spans="1:33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4"/>
      <c r="AD46" s="57"/>
      <c r="AE46" s="57"/>
      <c r="AF46" s="5"/>
      <c r="AG46" s="18"/>
    </row>
    <row r="47" spans="1:33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4"/>
      <c r="AD47" s="57"/>
      <c r="AE47" s="57"/>
      <c r="AF47" s="5"/>
      <c r="AG47" s="18"/>
    </row>
    <row r="48" spans="1:33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13"/>
      <c r="AD48" s="57"/>
      <c r="AE48" s="57"/>
      <c r="AF48" s="5"/>
      <c r="AG48" s="18"/>
    </row>
    <row r="49" spans="1:33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5"/>
      <c r="AD49" s="57"/>
      <c r="AE49" s="57"/>
    </row>
    <row r="50" spans="1:33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13"/>
      <c r="AD50" s="57"/>
      <c r="AE50" s="57"/>
      <c r="AG50" s="18"/>
    </row>
    <row r="51" spans="1:33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13"/>
      <c r="AD51" s="57"/>
      <c r="AE51" s="57"/>
    </row>
    <row r="52" spans="1:33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57"/>
      <c r="AE52" s="57"/>
    </row>
    <row r="53" spans="1:33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4"/>
      <c r="AD53" s="57"/>
      <c r="AE53" s="57"/>
    </row>
    <row r="54" spans="1:33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4"/>
      <c r="AD54" s="57"/>
      <c r="AE54" s="57"/>
      <c r="AF54" s="4"/>
      <c r="AG54" s="4"/>
    </row>
    <row r="55" spans="1:33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4"/>
      <c r="AD55" s="57"/>
      <c r="AE55" s="57"/>
      <c r="AF55" s="1"/>
      <c r="AG55" s="5"/>
    </row>
    <row r="56" spans="1:33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4"/>
      <c r="AD56" s="57"/>
      <c r="AE56" s="57"/>
      <c r="AF56" s="1"/>
      <c r="AG56" s="5"/>
    </row>
    <row r="57" spans="1:33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4"/>
      <c r="AD57" s="57"/>
      <c r="AE57" s="57"/>
      <c r="AF57" s="1"/>
      <c r="AG57" s="5"/>
    </row>
    <row r="58" spans="1:33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4"/>
      <c r="AD58" s="57"/>
      <c r="AE58" s="57"/>
      <c r="AF58" s="1"/>
      <c r="AG58" s="5"/>
    </row>
    <row r="59" spans="1:33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4"/>
      <c r="AD59" s="57"/>
      <c r="AE59" s="57"/>
      <c r="AF59" s="1"/>
      <c r="AG59" s="5"/>
    </row>
    <row r="60" spans="1:33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4"/>
      <c r="AD60" s="57"/>
      <c r="AE60" s="57"/>
      <c r="AF60" s="1"/>
      <c r="AG60" s="5"/>
    </row>
    <row r="61" spans="1:33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4"/>
      <c r="AD61" s="57"/>
      <c r="AE61" s="57"/>
      <c r="AF61" s="1"/>
      <c r="AG61" s="5"/>
    </row>
    <row r="62" spans="1:33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4"/>
      <c r="AD62" s="57"/>
      <c r="AE62" s="57"/>
      <c r="AF62" s="13"/>
      <c r="AG62" s="5"/>
    </row>
    <row r="63" spans="1:33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4"/>
      <c r="AD63" s="57"/>
      <c r="AE63" s="57"/>
      <c r="AF63" s="13"/>
      <c r="AG63" s="5"/>
    </row>
    <row r="64" spans="1:33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4"/>
      <c r="AD64" s="57"/>
      <c r="AE64" s="57"/>
      <c r="AF64" s="13"/>
      <c r="AG64" s="5"/>
    </row>
    <row r="65" spans="14:48" ht="15.6">
      <c r="N65" s="3"/>
      <c r="O65" s="3"/>
      <c r="P65" s="57"/>
      <c r="Q65" s="57"/>
      <c r="R65" s="16"/>
      <c r="S65" s="16"/>
      <c r="T65" s="3"/>
      <c r="U65" s="3"/>
      <c r="V65" s="16"/>
      <c r="X65" s="3"/>
      <c r="Y65" s="59"/>
      <c r="Z65" s="59"/>
      <c r="AB65" s="1"/>
      <c r="AC65" s="4"/>
      <c r="AD65" s="57"/>
      <c r="AE65" s="57"/>
      <c r="AF65" s="13"/>
      <c r="AG65" s="5"/>
    </row>
    <row r="66" spans="14:48" ht="15.6">
      <c r="N66" s="3"/>
      <c r="O66" s="3"/>
      <c r="P66" s="57"/>
      <c r="Q66" s="57"/>
      <c r="R66" s="16"/>
      <c r="S66" s="16"/>
      <c r="T66" s="3"/>
      <c r="U66" s="3"/>
      <c r="V66" s="16"/>
      <c r="X66" s="3"/>
      <c r="Y66" s="59"/>
      <c r="Z66" s="59"/>
      <c r="AB66" s="1"/>
      <c r="AC66" s="4"/>
      <c r="AD66" s="57"/>
      <c r="AE66" s="57"/>
      <c r="AF66" s="5"/>
      <c r="AG66" s="5"/>
    </row>
    <row r="67" spans="14:48" ht="15.6">
      <c r="N67" s="3"/>
      <c r="O67" s="3"/>
      <c r="P67" s="57"/>
      <c r="Q67" s="57"/>
      <c r="R67" s="16"/>
      <c r="S67" s="16"/>
      <c r="T67" s="3"/>
      <c r="U67" s="3"/>
      <c r="V67" s="16"/>
      <c r="X67" s="3"/>
      <c r="Y67" s="59"/>
      <c r="Z67" s="59"/>
      <c r="AB67" s="1"/>
      <c r="AC67" s="4"/>
      <c r="AD67" s="57"/>
      <c r="AE67" s="57"/>
      <c r="AF67" s="5"/>
      <c r="AG67" s="5"/>
    </row>
    <row r="68" spans="14:48">
      <c r="N68" s="3"/>
      <c r="O68" s="3"/>
      <c r="P68" s="57"/>
      <c r="Q68" s="57"/>
      <c r="R68" s="16"/>
      <c r="S68" s="16"/>
      <c r="T68" s="3"/>
      <c r="U68" s="3"/>
      <c r="V68" s="16"/>
      <c r="X68" s="3"/>
      <c r="Y68" s="59"/>
      <c r="Z68" s="59"/>
      <c r="AB68" s="1"/>
      <c r="AC68" s="1"/>
      <c r="AD68" s="57"/>
      <c r="AE68" s="57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3"/>
      <c r="AS68" s="13"/>
    </row>
    <row r="69" spans="14:48" ht="15.6">
      <c r="N69" s="3"/>
      <c r="O69" s="3"/>
      <c r="P69" s="57"/>
      <c r="Q69" s="57"/>
      <c r="R69" s="16"/>
      <c r="S69" s="16"/>
      <c r="T69" s="3"/>
      <c r="U69" s="3"/>
      <c r="V69" s="16"/>
      <c r="X69" s="3"/>
      <c r="Y69" s="59"/>
      <c r="Z69" s="59"/>
      <c r="AB69" s="1"/>
      <c r="AC69" s="1"/>
      <c r="AD69" s="57"/>
      <c r="AE69" s="57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3"/>
      <c r="AS69" s="5"/>
      <c r="AT69" s="5"/>
      <c r="AV69" s="5"/>
    </row>
    <row r="70" spans="14:48">
      <c r="N70" s="3"/>
      <c r="O70" s="3"/>
      <c r="P70" s="57"/>
      <c r="Q70" s="57"/>
      <c r="R70" s="16"/>
      <c r="S70" s="16"/>
      <c r="T70" s="3"/>
      <c r="U70" s="3"/>
      <c r="V70" s="16"/>
      <c r="X70" s="3"/>
      <c r="Y70" s="59"/>
      <c r="Z70" s="59"/>
      <c r="AB70" s="1"/>
      <c r="AC70" s="1"/>
      <c r="AD70" s="57"/>
      <c r="AE70" s="57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3"/>
      <c r="AS70" s="13"/>
    </row>
    <row r="71" spans="14:48">
      <c r="N71" s="3"/>
      <c r="O71" s="3"/>
      <c r="P71" s="57"/>
      <c r="Q71" s="57"/>
      <c r="R71" s="16"/>
      <c r="S71" s="16"/>
      <c r="T71" s="3"/>
      <c r="U71" s="3"/>
      <c r="V71" s="16"/>
      <c r="X71" s="3"/>
      <c r="Y71" s="59"/>
      <c r="Z71" s="59"/>
      <c r="AB71" s="1"/>
      <c r="AC71" s="1"/>
      <c r="AD71" s="57"/>
      <c r="AE71" s="57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3"/>
      <c r="AS71" s="13"/>
    </row>
    <row r="72" spans="14:48">
      <c r="N72" s="3"/>
      <c r="O72" s="3"/>
      <c r="P72" s="57"/>
      <c r="Q72" s="57"/>
      <c r="R72" s="16"/>
      <c r="S72" s="16"/>
      <c r="T72" s="3"/>
      <c r="U72" s="3"/>
      <c r="V72" s="16"/>
      <c r="X72" s="3"/>
      <c r="Y72" s="59"/>
      <c r="Z72" s="59"/>
      <c r="AB72" s="1"/>
      <c r="AC72" s="1"/>
      <c r="AD72" s="57"/>
      <c r="AE72" s="57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3"/>
      <c r="AS72" s="13"/>
    </row>
    <row r="73" spans="14:48">
      <c r="N73" s="3"/>
      <c r="O73" s="3"/>
      <c r="P73" s="57"/>
      <c r="Q73" s="57"/>
      <c r="R73" s="16"/>
      <c r="S73" s="16"/>
      <c r="T73" s="3"/>
      <c r="U73" s="3"/>
      <c r="V73" s="16"/>
      <c r="X73" s="3"/>
      <c r="Y73" s="59"/>
      <c r="Z73" s="59"/>
      <c r="AD73" s="57"/>
      <c r="AE73" s="57"/>
      <c r="AN73" s="1"/>
      <c r="AO73" s="1"/>
      <c r="AP73" s="1"/>
      <c r="AR73" s="13"/>
      <c r="AS73" s="13"/>
    </row>
    <row r="74" spans="14:48">
      <c r="N74" s="3"/>
      <c r="O74" s="3"/>
      <c r="P74" s="57"/>
      <c r="Q74" s="57"/>
      <c r="R74" s="16"/>
      <c r="S74" s="16"/>
      <c r="T74" s="3"/>
      <c r="U74" s="3"/>
      <c r="V74" s="16"/>
      <c r="X74" s="3"/>
      <c r="Y74" s="59"/>
      <c r="Z74" s="59"/>
      <c r="AD74" s="57"/>
      <c r="AE74" s="57"/>
      <c r="AN74" s="1"/>
      <c r="AO74" s="1"/>
      <c r="AP74" s="1"/>
      <c r="AR74" s="13"/>
      <c r="AS74" s="13"/>
    </row>
    <row r="75" spans="14:48">
      <c r="N75" s="3"/>
      <c r="O75" s="3"/>
      <c r="P75" s="57"/>
      <c r="Q75" s="57"/>
      <c r="R75" s="16"/>
      <c r="S75" s="16"/>
      <c r="T75" s="3"/>
      <c r="U75" s="3"/>
      <c r="V75" s="16"/>
      <c r="X75" s="3"/>
      <c r="Y75" s="59"/>
      <c r="Z75" s="59"/>
      <c r="AB75" s="1"/>
      <c r="AC75" s="1"/>
      <c r="AD75" s="57"/>
      <c r="AE75" s="57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3"/>
      <c r="AS75" s="13"/>
    </row>
    <row r="76" spans="14:48">
      <c r="N76" s="3"/>
      <c r="O76" s="3"/>
      <c r="P76" s="57"/>
      <c r="Q76" s="57"/>
      <c r="R76" s="16"/>
      <c r="S76" s="16"/>
      <c r="T76" s="3"/>
      <c r="U76" s="3"/>
      <c r="V76" s="16"/>
      <c r="X76" s="3"/>
      <c r="Y76" s="59"/>
      <c r="Z76" s="59"/>
      <c r="AB76" s="1"/>
      <c r="AC76" s="1"/>
      <c r="AD76" s="57"/>
      <c r="AE76" s="57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3"/>
      <c r="AS76" s="13"/>
    </row>
    <row r="77" spans="14:48">
      <c r="N77" s="3"/>
      <c r="O77" s="3"/>
      <c r="P77" s="57"/>
      <c r="Q77" s="57"/>
      <c r="R77" s="16"/>
      <c r="S77" s="16"/>
      <c r="T77" s="3"/>
      <c r="U77" s="3"/>
      <c r="V77" s="16"/>
      <c r="X77" s="3"/>
      <c r="Y77" s="59"/>
      <c r="Z77" s="59"/>
      <c r="AB77" s="1"/>
      <c r="AC77" s="1"/>
      <c r="AD77" s="57"/>
      <c r="AE77" s="57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3"/>
      <c r="AS77" s="13"/>
    </row>
    <row r="78" spans="14:48">
      <c r="N78" s="3"/>
      <c r="O78" s="3"/>
      <c r="P78" s="57"/>
      <c r="Q78" s="57"/>
      <c r="R78" s="16"/>
      <c r="S78" s="16"/>
      <c r="T78" s="3"/>
      <c r="U78" s="3"/>
      <c r="V78" s="16"/>
      <c r="X78" s="3"/>
      <c r="Y78" s="59"/>
      <c r="Z78" s="59"/>
      <c r="AB78" s="1"/>
      <c r="AC78" s="1"/>
      <c r="AD78" s="57"/>
      <c r="AE78" s="57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3"/>
      <c r="AS78" s="13"/>
    </row>
    <row r="79" spans="14:48">
      <c r="N79" s="3"/>
      <c r="O79" s="3"/>
      <c r="P79" s="57"/>
      <c r="Q79" s="57"/>
      <c r="R79" s="16"/>
      <c r="S79" s="16"/>
      <c r="T79" s="3"/>
      <c r="U79" s="3"/>
      <c r="V79" s="16"/>
      <c r="X79" s="3"/>
      <c r="Y79" s="59"/>
      <c r="Z79" s="59"/>
      <c r="AB79" s="1"/>
      <c r="AC79" s="1"/>
      <c r="AD79" s="57"/>
      <c r="AE79" s="57"/>
      <c r="AF79" s="1"/>
      <c r="AG79" s="1"/>
      <c r="AH79" s="1"/>
      <c r="AI79" s="1"/>
      <c r="AJ79" s="1"/>
      <c r="AK79" s="1"/>
      <c r="AL79" s="1"/>
      <c r="AM79" s="1"/>
      <c r="AP79" s="1"/>
      <c r="AR79" s="13"/>
      <c r="AS79" s="13"/>
    </row>
    <row r="80" spans="14:48">
      <c r="N80" s="3"/>
      <c r="O80" s="3"/>
      <c r="P80" s="57"/>
      <c r="Q80" s="57"/>
      <c r="R80" s="16"/>
      <c r="S80" s="16"/>
      <c r="T80" s="3"/>
      <c r="U80" s="3"/>
      <c r="V80" s="16"/>
      <c r="X80" s="3"/>
      <c r="Y80" s="59"/>
      <c r="Z80" s="59"/>
      <c r="AB80" s="1"/>
      <c r="AC80" s="1"/>
      <c r="AD80" s="57"/>
      <c r="AE80" s="57"/>
      <c r="AF80" s="1"/>
      <c r="AG80" s="1"/>
      <c r="AH80" s="1"/>
      <c r="AI80" s="1"/>
      <c r="AJ80" s="1"/>
      <c r="AK80" s="1"/>
      <c r="AL80" s="1"/>
      <c r="AM80" s="1"/>
      <c r="AP80" s="1"/>
      <c r="AR80" s="13"/>
      <c r="AS80" s="13"/>
    </row>
    <row r="81" spans="14:45">
      <c r="N81" s="3"/>
      <c r="O81" s="3"/>
      <c r="P81" s="57"/>
      <c r="Q81" s="57"/>
      <c r="R81" s="16"/>
      <c r="S81" s="16"/>
      <c r="T81" s="3"/>
      <c r="U81" s="3"/>
      <c r="V81" s="16"/>
      <c r="X81" s="3"/>
      <c r="Y81" s="59"/>
      <c r="Z81" s="59"/>
      <c r="AB81" s="1"/>
      <c r="AC81" s="1"/>
      <c r="AD81" s="57"/>
      <c r="AE81" s="57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3"/>
      <c r="AS81" s="13"/>
    </row>
    <row r="82" spans="14:45">
      <c r="N82" s="3"/>
      <c r="O82" s="3"/>
      <c r="P82" s="57"/>
      <c r="Q82" s="57"/>
      <c r="R82" s="16"/>
      <c r="S82" s="16"/>
      <c r="T82" s="3"/>
      <c r="U82" s="3"/>
      <c r="V82" s="16"/>
      <c r="X82" s="3"/>
      <c r="Y82" s="59"/>
      <c r="Z82" s="59"/>
      <c r="AB82" s="1"/>
      <c r="AC82" s="1"/>
      <c r="AD82" s="57"/>
      <c r="AE82" s="57"/>
      <c r="AF82" s="1"/>
      <c r="AG82" s="1"/>
      <c r="AH82" s="1"/>
      <c r="AI82" s="13" t="s">
        <v>467</v>
      </c>
      <c r="AJ82" s="1"/>
      <c r="AK82" s="1"/>
      <c r="AL82" s="1"/>
      <c r="AM82" s="1"/>
      <c r="AN82" s="1"/>
      <c r="AO82" s="1"/>
      <c r="AP82" s="1"/>
      <c r="AR82" s="13"/>
      <c r="AS82" s="13"/>
    </row>
    <row r="83" spans="14:45">
      <c r="N83" s="3"/>
      <c r="O83" s="3"/>
      <c r="P83" s="57"/>
      <c r="Q83" s="57"/>
      <c r="R83" s="16"/>
      <c r="S83" s="16"/>
      <c r="T83" s="3"/>
      <c r="U83" s="3"/>
      <c r="V83" s="16"/>
      <c r="X83" s="3"/>
      <c r="Y83" s="59"/>
      <c r="Z83" s="59"/>
      <c r="AB83" s="1"/>
      <c r="AC83" s="1"/>
      <c r="AD83" s="57"/>
      <c r="AE83" s="57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3"/>
      <c r="AS83" s="13"/>
    </row>
    <row r="84" spans="14:45">
      <c r="N84" s="3"/>
      <c r="O84" s="3"/>
      <c r="P84" s="57"/>
      <c r="Q84" s="57"/>
      <c r="R84" s="16"/>
      <c r="S84" s="16"/>
      <c r="T84" s="3"/>
      <c r="U84" s="3"/>
      <c r="V84" s="16"/>
      <c r="X84" s="3"/>
      <c r="Y84" s="59"/>
      <c r="Z84" s="59"/>
      <c r="AB84" s="1"/>
      <c r="AC84" s="1"/>
      <c r="AD84" s="57"/>
      <c r="AE84" s="57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3"/>
      <c r="AS84" s="13"/>
    </row>
    <row r="85" spans="14:45">
      <c r="N85" s="3"/>
      <c r="O85" s="3"/>
      <c r="P85" s="57"/>
      <c r="Q85" s="57"/>
      <c r="R85" s="16"/>
      <c r="S85" s="16"/>
      <c r="T85" s="3"/>
      <c r="U85" s="3"/>
      <c r="V85" s="16"/>
      <c r="X85" s="3"/>
      <c r="Y85" s="59"/>
      <c r="Z85" s="59"/>
      <c r="AB85" s="1"/>
      <c r="AC85" s="1"/>
      <c r="AD85" s="57"/>
      <c r="AE85" s="57"/>
      <c r="AF85" s="1"/>
      <c r="AG85" s="1"/>
      <c r="AH85" s="1"/>
      <c r="AI85" s="1"/>
      <c r="AJ85" s="1"/>
      <c r="AK85" s="1"/>
      <c r="AL85" s="1"/>
      <c r="AM85" s="1"/>
      <c r="AN85" s="1"/>
      <c r="AO85" s="1"/>
      <c r="AR85" s="13"/>
      <c r="AS85" s="13"/>
    </row>
    <row r="86" spans="14:45">
      <c r="N86" s="3"/>
      <c r="O86" s="3"/>
      <c r="P86" s="57"/>
      <c r="Q86" s="57"/>
      <c r="R86" s="16"/>
      <c r="S86" s="16"/>
      <c r="T86" s="3"/>
      <c r="U86" s="3"/>
      <c r="V86" s="16"/>
      <c r="X86" s="3"/>
      <c r="Y86" s="59"/>
      <c r="Z86" s="59"/>
      <c r="AB86" s="1"/>
      <c r="AC86" s="1"/>
      <c r="AD86" s="57"/>
      <c r="AE86" s="57"/>
      <c r="AF86" s="1"/>
      <c r="AG86" s="1"/>
      <c r="AH86" s="1"/>
      <c r="AI86" s="1"/>
      <c r="AJ86" s="1"/>
      <c r="AK86" s="1"/>
      <c r="AL86" s="1"/>
      <c r="AM86" s="1"/>
      <c r="AN86" s="1"/>
      <c r="AO86" s="1"/>
      <c r="AR86" s="13"/>
      <c r="AS86" s="13"/>
    </row>
    <row r="87" spans="14:45">
      <c r="N87" s="3"/>
      <c r="O87" s="3"/>
      <c r="P87" s="57"/>
      <c r="Q87" s="57"/>
      <c r="R87" s="16"/>
      <c r="S87" s="16"/>
      <c r="T87" s="3"/>
      <c r="U87" s="3"/>
      <c r="V87" s="16"/>
      <c r="X87" s="3"/>
      <c r="Y87" s="59"/>
      <c r="Z87" s="59"/>
      <c r="AB87" s="1"/>
      <c r="AC87" s="1"/>
      <c r="AD87" s="57"/>
      <c r="AE87" s="57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3"/>
      <c r="AS87" s="13"/>
    </row>
    <row r="88" spans="14:45">
      <c r="N88" s="3"/>
      <c r="O88" s="3"/>
      <c r="P88" s="57"/>
      <c r="Q88" s="57"/>
      <c r="R88" s="16"/>
      <c r="S88" s="16"/>
      <c r="T88" s="3"/>
      <c r="U88" s="3"/>
      <c r="V88" s="16"/>
      <c r="X88" s="3"/>
      <c r="Y88" s="59"/>
      <c r="Z88" s="59"/>
      <c r="AB88" s="1"/>
      <c r="AC88" s="1"/>
      <c r="AD88" s="57"/>
      <c r="AE88" s="57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3"/>
      <c r="AS88" s="13"/>
    </row>
    <row r="89" spans="14:45">
      <c r="N89" s="3"/>
      <c r="O89" s="3"/>
      <c r="P89" s="57"/>
      <c r="Q89" s="57"/>
      <c r="R89" s="16"/>
      <c r="S89" s="16"/>
      <c r="T89" s="3"/>
      <c r="U89" s="3"/>
      <c r="V89" s="16"/>
      <c r="X89" s="3"/>
      <c r="Y89" s="59"/>
      <c r="Z89" s="59"/>
      <c r="AB89" s="1"/>
      <c r="AC89" s="1"/>
      <c r="AD89" s="57"/>
      <c r="AE89" s="57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3"/>
      <c r="AS89" s="13"/>
    </row>
    <row r="90" spans="14:45">
      <c r="N90" s="3"/>
      <c r="O90" s="3"/>
      <c r="P90" s="57"/>
      <c r="Q90" s="57"/>
      <c r="R90" s="16"/>
      <c r="S90" s="16"/>
      <c r="T90" s="3"/>
      <c r="U90" s="3"/>
      <c r="V90" s="16"/>
      <c r="X90" s="3"/>
      <c r="Y90" s="59"/>
      <c r="Z90" s="59"/>
      <c r="AB90" s="1"/>
      <c r="AC90" s="1"/>
      <c r="AD90" s="57"/>
      <c r="AE90" s="57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3"/>
      <c r="AS90" s="13"/>
    </row>
    <row r="91" spans="14:45">
      <c r="N91" s="3"/>
      <c r="O91" s="3"/>
      <c r="P91" s="57"/>
      <c r="Q91" s="57"/>
      <c r="R91" s="16"/>
      <c r="S91" s="16"/>
      <c r="T91" s="3"/>
      <c r="U91" s="3"/>
      <c r="V91" s="16"/>
      <c r="X91" s="3"/>
      <c r="Y91" s="59"/>
      <c r="Z91" s="59"/>
      <c r="AB91" s="1"/>
      <c r="AC91" s="1"/>
      <c r="AD91" s="57"/>
      <c r="AE91" s="57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3"/>
      <c r="AS91" s="13"/>
    </row>
    <row r="92" spans="14:45">
      <c r="N92" s="3"/>
      <c r="O92" s="3"/>
      <c r="P92" s="57"/>
      <c r="Q92" s="57"/>
      <c r="R92" s="16"/>
      <c r="S92" s="16"/>
      <c r="T92" s="3"/>
      <c r="U92" s="3"/>
      <c r="V92" s="16"/>
      <c r="X92" s="3"/>
      <c r="Y92" s="59"/>
      <c r="Z92" s="59"/>
      <c r="AB92" s="1"/>
      <c r="AC92" s="1"/>
      <c r="AD92" s="57"/>
      <c r="AE92" s="57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3"/>
      <c r="AS92" s="13"/>
    </row>
    <row r="93" spans="14:45">
      <c r="N93" s="3"/>
      <c r="O93" s="3"/>
      <c r="P93" s="57"/>
      <c r="Q93" s="57"/>
      <c r="R93" s="16"/>
      <c r="S93" s="16"/>
      <c r="T93" s="3"/>
      <c r="U93" s="3"/>
      <c r="V93" s="16"/>
      <c r="X93" s="3"/>
      <c r="Y93" s="59"/>
      <c r="Z93" s="59"/>
      <c r="AB93" s="1"/>
      <c r="AC93" s="1"/>
      <c r="AD93" s="57"/>
      <c r="AE93" s="57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3"/>
      <c r="AS93" s="13"/>
    </row>
    <row r="94" spans="14:45">
      <c r="N94" s="3"/>
      <c r="O94" s="3"/>
      <c r="P94" s="57"/>
      <c r="Q94" s="57"/>
      <c r="R94" s="16"/>
      <c r="S94" s="16"/>
      <c r="T94" s="3"/>
      <c r="U94" s="3"/>
      <c r="V94" s="16"/>
      <c r="X94" s="3"/>
      <c r="Y94" s="59"/>
      <c r="Z94" s="59"/>
      <c r="AB94" s="1"/>
      <c r="AC94" s="1"/>
      <c r="AD94" s="57"/>
      <c r="AE94" s="57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3"/>
      <c r="AS94" s="13"/>
    </row>
    <row r="95" spans="14:45">
      <c r="N95" s="3"/>
      <c r="O95" s="3"/>
      <c r="P95" s="57"/>
      <c r="Q95" s="57"/>
      <c r="R95" s="16"/>
      <c r="S95" s="16"/>
      <c r="T95" s="3"/>
      <c r="U95" s="3"/>
      <c r="V95" s="16"/>
      <c r="X95" s="3"/>
      <c r="Y95" s="59"/>
      <c r="Z95" s="59"/>
      <c r="AB95" s="1"/>
      <c r="AC95" s="1"/>
      <c r="AD95" s="57"/>
      <c r="AE95" s="57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3"/>
      <c r="AS95" s="13"/>
    </row>
    <row r="96" spans="14:45">
      <c r="N96" s="3"/>
      <c r="O96" s="3"/>
      <c r="P96" s="57"/>
      <c r="Q96" s="57"/>
      <c r="R96" s="16"/>
      <c r="S96" s="16"/>
      <c r="T96" s="3"/>
      <c r="U96" s="3"/>
      <c r="V96" s="16"/>
      <c r="X96" s="3"/>
      <c r="Y96" s="59"/>
      <c r="Z96" s="59"/>
      <c r="AB96" s="1"/>
      <c r="AC96" s="1"/>
      <c r="AD96" s="57"/>
      <c r="AE96" s="57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3"/>
      <c r="AS96" s="13"/>
    </row>
    <row r="97" spans="14:45">
      <c r="AB97" s="1"/>
      <c r="AC97" s="1"/>
      <c r="AD97" s="57"/>
      <c r="AE97" s="57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3"/>
      <c r="AS97" s="13"/>
    </row>
    <row r="98" spans="14:45">
      <c r="AB98" s="1"/>
      <c r="AC98" s="1"/>
      <c r="AD98" s="57"/>
      <c r="AE98" s="57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3"/>
      <c r="AS98" s="13"/>
    </row>
    <row r="99" spans="14:45">
      <c r="N99" s="3"/>
      <c r="O99" s="3"/>
      <c r="P99" s="57"/>
      <c r="Q99" s="57"/>
      <c r="R99" s="16"/>
      <c r="S99" s="16"/>
      <c r="T99" s="3"/>
      <c r="U99" s="3"/>
      <c r="V99" s="16"/>
      <c r="X99" s="3"/>
      <c r="Y99" s="59"/>
      <c r="Z99" s="59"/>
      <c r="AB99" s="1"/>
      <c r="AC99" s="1"/>
      <c r="AD99" s="57"/>
      <c r="AE99" s="57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3"/>
      <c r="AS99" s="13"/>
    </row>
    <row r="100" spans="14:45">
      <c r="N100" s="3"/>
      <c r="O100" s="3"/>
      <c r="P100" s="57"/>
      <c r="Q100" s="57"/>
      <c r="R100" s="16"/>
      <c r="S100" s="16"/>
      <c r="T100" s="3"/>
      <c r="U100" s="3"/>
      <c r="V100" s="16"/>
      <c r="X100" s="3"/>
      <c r="Y100" s="59"/>
      <c r="Z100" s="59"/>
      <c r="AB100" s="1"/>
      <c r="AC100" s="1"/>
      <c r="AD100" s="57"/>
      <c r="AE100" s="57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3"/>
      <c r="AS100" s="13"/>
    </row>
    <row r="101" spans="14:45">
      <c r="N101" s="3"/>
      <c r="O101" s="3"/>
      <c r="P101" s="57"/>
      <c r="Q101" s="57"/>
      <c r="R101" s="16"/>
      <c r="S101" s="16"/>
      <c r="T101" s="3"/>
      <c r="U101" s="3"/>
      <c r="V101" s="16"/>
      <c r="X101" s="3"/>
      <c r="Y101" s="59"/>
      <c r="Z101" s="59"/>
      <c r="AB101" s="1"/>
      <c r="AC101" s="1"/>
      <c r="AD101" s="57"/>
      <c r="AE101" s="57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3"/>
      <c r="AS101" s="13"/>
    </row>
    <row r="102" spans="14:45">
      <c r="N102" s="3"/>
      <c r="O102" s="3"/>
      <c r="P102" s="57"/>
      <c r="Q102" s="57"/>
      <c r="R102" s="16"/>
      <c r="S102" s="16"/>
      <c r="T102" s="3"/>
      <c r="U102" s="3"/>
      <c r="V102" s="16"/>
      <c r="X102" s="3"/>
      <c r="Y102" s="59"/>
      <c r="Z102" s="59"/>
      <c r="AB102" s="1"/>
      <c r="AC102" s="1"/>
      <c r="AD102" s="57"/>
      <c r="AE102" s="57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3"/>
      <c r="AS102" s="13"/>
    </row>
    <row r="103" spans="14:45">
      <c r="N103" s="3"/>
      <c r="O103" s="3"/>
      <c r="P103" s="57"/>
      <c r="Q103" s="57"/>
      <c r="R103" s="16"/>
      <c r="S103" s="16"/>
      <c r="T103" s="3"/>
      <c r="U103" s="3"/>
      <c r="V103" s="16"/>
      <c r="X103" s="3"/>
      <c r="Y103" s="59"/>
      <c r="Z103" s="59"/>
      <c r="AB103" s="1"/>
      <c r="AC103" s="1"/>
      <c r="AD103" s="57"/>
      <c r="AE103" s="57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3"/>
      <c r="AS103" s="13"/>
    </row>
    <row r="104" spans="14:45">
      <c r="N104" s="3"/>
      <c r="O104" s="3"/>
      <c r="P104" s="57"/>
      <c r="Q104" s="57"/>
      <c r="R104" s="16"/>
      <c r="S104" s="16"/>
      <c r="T104" s="3"/>
      <c r="U104" s="3"/>
      <c r="V104" s="16"/>
      <c r="X104" s="3"/>
      <c r="Y104" s="59"/>
      <c r="Z104" s="59"/>
      <c r="AB104" s="1"/>
      <c r="AC104" s="1"/>
      <c r="AD104" s="57"/>
      <c r="AE104" s="57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3"/>
      <c r="AS104" s="13"/>
    </row>
    <row r="105" spans="14:45">
      <c r="N105" s="3"/>
      <c r="O105" s="3"/>
      <c r="P105" s="57"/>
      <c r="Q105" s="57"/>
      <c r="R105" s="16"/>
      <c r="S105" s="16"/>
      <c r="T105" s="3"/>
      <c r="U105" s="3"/>
      <c r="V105" s="16"/>
      <c r="X105" s="3"/>
      <c r="Y105" s="59"/>
      <c r="Z105" s="59"/>
      <c r="AB105" s="1"/>
      <c r="AC105" s="1"/>
      <c r="AD105" s="57"/>
      <c r="AE105" s="57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3"/>
      <c r="AS105" s="13"/>
    </row>
    <row r="106" spans="14:45">
      <c r="N106" s="3"/>
      <c r="O106" s="3"/>
      <c r="P106" s="57"/>
      <c r="Q106" s="57"/>
      <c r="R106" s="16"/>
      <c r="S106" s="16"/>
      <c r="T106" s="3"/>
      <c r="U106" s="3"/>
      <c r="V106" s="16"/>
      <c r="X106" s="3"/>
      <c r="Y106" s="59"/>
      <c r="Z106" s="59"/>
      <c r="AB106" s="1"/>
      <c r="AC106" s="1"/>
      <c r="AD106" s="57"/>
      <c r="AE106" s="57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3"/>
      <c r="AS106" s="13"/>
    </row>
    <row r="107" spans="14:45">
      <c r="N107" s="3"/>
      <c r="O107" s="3"/>
      <c r="P107" s="57"/>
      <c r="Q107" s="57"/>
      <c r="R107" s="16"/>
      <c r="S107" s="16"/>
      <c r="T107" s="3"/>
      <c r="U107" s="3"/>
      <c r="V107" s="16"/>
      <c r="X107" s="3"/>
      <c r="Y107" s="59"/>
      <c r="Z107" s="59"/>
      <c r="AD107" s="57"/>
      <c r="AE107" s="57"/>
      <c r="AN107" s="1"/>
      <c r="AO107" s="1"/>
      <c r="AP107" s="1"/>
      <c r="AR107" s="13"/>
      <c r="AS107" s="13"/>
    </row>
    <row r="108" spans="14:45">
      <c r="N108" s="3"/>
      <c r="O108" s="3"/>
      <c r="P108" s="57"/>
      <c r="Q108" s="57"/>
      <c r="R108" s="16"/>
      <c r="S108" s="16"/>
      <c r="T108" s="3"/>
      <c r="U108" s="3"/>
      <c r="V108" s="16"/>
      <c r="X108" s="3"/>
      <c r="Y108" s="59"/>
      <c r="Z108" s="59"/>
      <c r="AD108" s="57"/>
      <c r="AE108" s="57"/>
      <c r="AN108" s="1"/>
      <c r="AO108" s="1"/>
      <c r="AP108" s="1"/>
      <c r="AR108" s="13"/>
      <c r="AS108" s="13"/>
    </row>
    <row r="109" spans="14:45">
      <c r="N109" s="3"/>
      <c r="O109" s="3"/>
      <c r="P109" s="57"/>
      <c r="Q109" s="57"/>
      <c r="R109" s="16"/>
      <c r="S109" s="16"/>
      <c r="T109" s="3"/>
      <c r="U109" s="3"/>
      <c r="V109" s="16"/>
      <c r="X109" s="3"/>
      <c r="Y109" s="59"/>
      <c r="Z109" s="59"/>
      <c r="AB109" s="1"/>
      <c r="AC109" s="1"/>
      <c r="AD109" s="57"/>
      <c r="AE109" s="57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3"/>
      <c r="AS109" s="13"/>
    </row>
    <row r="110" spans="14:45">
      <c r="N110" s="3"/>
      <c r="O110" s="3"/>
      <c r="P110" s="57"/>
      <c r="Q110" s="57"/>
      <c r="R110" s="16"/>
      <c r="S110" s="16"/>
      <c r="T110" s="3"/>
      <c r="U110" s="3"/>
      <c r="V110" s="16"/>
      <c r="X110" s="3"/>
      <c r="Y110" s="59"/>
      <c r="Z110" s="59"/>
      <c r="AB110" s="1"/>
      <c r="AC110" s="1"/>
      <c r="AD110" s="57"/>
      <c r="AE110" s="57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3"/>
      <c r="AS110" s="13"/>
    </row>
    <row r="111" spans="14:45">
      <c r="N111" s="3"/>
      <c r="O111" s="3"/>
      <c r="P111" s="57"/>
      <c r="Q111" s="57"/>
      <c r="R111" s="16"/>
      <c r="S111" s="16"/>
      <c r="T111" s="3"/>
      <c r="U111" s="3"/>
      <c r="V111" s="16"/>
      <c r="X111" s="3"/>
      <c r="Y111" s="59"/>
      <c r="Z111" s="59"/>
      <c r="AB111" s="1"/>
      <c r="AC111" s="1"/>
      <c r="AD111" s="57"/>
      <c r="AE111" s="57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3"/>
      <c r="AS111" s="13"/>
    </row>
    <row r="112" spans="14:45">
      <c r="N112" s="3"/>
      <c r="O112" s="3"/>
      <c r="P112" s="57"/>
      <c r="Q112" s="57"/>
      <c r="R112" s="16"/>
      <c r="S112" s="16"/>
      <c r="T112" s="3"/>
      <c r="U112" s="3"/>
      <c r="V112" s="16"/>
      <c r="X112" s="3"/>
      <c r="Y112" s="59"/>
      <c r="Z112" s="59"/>
      <c r="AB112" s="1"/>
      <c r="AC112" s="1"/>
      <c r="AD112" s="57"/>
      <c r="AE112" s="57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3"/>
      <c r="AS112" s="13"/>
    </row>
    <row r="113" spans="11:45">
      <c r="N113" s="3"/>
      <c r="O113" s="3"/>
      <c r="P113" s="57"/>
      <c r="Q113" s="57"/>
      <c r="R113" s="16"/>
      <c r="S113" s="16"/>
      <c r="T113" s="3"/>
      <c r="U113" s="3"/>
      <c r="V113" s="16"/>
      <c r="X113" s="3"/>
      <c r="Y113" s="59"/>
      <c r="Z113" s="59"/>
      <c r="AB113" s="1"/>
      <c r="AC113" s="1"/>
      <c r="AD113" s="57"/>
      <c r="AE113" s="57"/>
      <c r="AF113" s="1"/>
      <c r="AG113" s="1"/>
      <c r="AH113" s="1"/>
      <c r="AI113" s="1"/>
      <c r="AJ113" s="1"/>
      <c r="AK113" s="1"/>
      <c r="AL113" s="1"/>
      <c r="AM113" s="1"/>
      <c r="AP113" s="1"/>
      <c r="AR113" s="13"/>
      <c r="AS113" s="13"/>
    </row>
    <row r="114" spans="11:45">
      <c r="N114" s="3"/>
      <c r="O114" s="3"/>
      <c r="P114" s="57"/>
      <c r="Q114" s="57"/>
      <c r="R114" s="16"/>
      <c r="S114" s="16"/>
      <c r="T114" s="3"/>
      <c r="U114" s="3"/>
      <c r="V114" s="16"/>
      <c r="X114" s="3"/>
      <c r="Y114" s="59"/>
      <c r="Z114" s="59"/>
      <c r="AB114" s="1"/>
      <c r="AC114" s="1"/>
      <c r="AD114" s="57"/>
      <c r="AE114" s="57"/>
      <c r="AF114" s="1"/>
      <c r="AG114" s="1"/>
      <c r="AH114" s="1"/>
      <c r="AI114" s="1"/>
      <c r="AJ114" s="1"/>
      <c r="AK114" s="1"/>
      <c r="AL114" s="1"/>
      <c r="AM114" s="1"/>
      <c r="AP114" s="1"/>
      <c r="AR114" s="13"/>
      <c r="AS114" s="13"/>
    </row>
    <row r="115" spans="11:45">
      <c r="N115" s="3"/>
      <c r="O115" s="3"/>
      <c r="P115" s="57"/>
      <c r="Q115" s="57"/>
      <c r="R115" s="16"/>
      <c r="S115" s="16"/>
      <c r="T115" s="3"/>
      <c r="U115" s="3"/>
      <c r="V115" s="16"/>
      <c r="X115" s="3"/>
      <c r="Y115" s="59"/>
      <c r="Z115" s="59"/>
      <c r="AB115" s="1"/>
      <c r="AC115" s="1"/>
      <c r="AD115" s="57"/>
      <c r="AE115" s="57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3"/>
      <c r="AS115" s="13"/>
    </row>
    <row r="116" spans="11:45">
      <c r="N116" s="3"/>
      <c r="O116" s="3"/>
      <c r="P116" s="57"/>
      <c r="Q116" s="57"/>
      <c r="R116" s="16"/>
      <c r="S116" s="16"/>
      <c r="T116" s="3"/>
      <c r="U116" s="3"/>
      <c r="V116" s="16"/>
      <c r="X116" s="3"/>
      <c r="Y116" s="59"/>
      <c r="Z116" s="59"/>
      <c r="AB116" s="1"/>
      <c r="AC116" s="1"/>
      <c r="AD116" s="57"/>
      <c r="AE116" s="57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3"/>
      <c r="AS116" s="13"/>
    </row>
    <row r="117" spans="11:45">
      <c r="N117" s="3"/>
      <c r="O117" s="3"/>
      <c r="P117" s="57"/>
      <c r="Q117" s="57"/>
      <c r="R117" s="16"/>
      <c r="S117" s="16"/>
      <c r="T117" s="3"/>
      <c r="U117" s="3"/>
      <c r="V117" s="16"/>
      <c r="X117" s="3"/>
      <c r="Y117" s="59"/>
      <c r="Z117" s="59"/>
      <c r="AB117" s="1"/>
      <c r="AC117" s="1"/>
      <c r="AD117" s="57"/>
      <c r="AE117" s="57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3"/>
      <c r="AS117" s="13"/>
    </row>
    <row r="118" spans="11:45">
      <c r="N118" s="3"/>
      <c r="O118" s="3"/>
      <c r="P118" s="57"/>
      <c r="Q118" s="57"/>
      <c r="R118" s="16"/>
      <c r="S118" s="16"/>
      <c r="T118" s="3"/>
      <c r="U118" s="3"/>
      <c r="V118" s="16"/>
      <c r="X118" s="3"/>
      <c r="Y118" s="59"/>
      <c r="Z118" s="59"/>
      <c r="AB118" s="1"/>
      <c r="AC118" s="1"/>
      <c r="AD118" s="57"/>
      <c r="AE118" s="57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3"/>
      <c r="AS118" s="13"/>
    </row>
    <row r="119" spans="11:45">
      <c r="N119" s="3"/>
      <c r="O119" s="3"/>
      <c r="P119" s="57"/>
      <c r="Q119" s="57"/>
      <c r="R119" s="16"/>
      <c r="S119" s="16"/>
      <c r="T119" s="3"/>
      <c r="U119" s="3"/>
      <c r="V119" s="16"/>
      <c r="X119" s="3"/>
      <c r="Y119" s="59"/>
      <c r="Z119" s="59"/>
      <c r="AB119" s="1"/>
      <c r="AC119" s="1"/>
      <c r="AD119" s="57"/>
      <c r="AE119" s="57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R119" s="13"/>
      <c r="AS119" s="13"/>
    </row>
    <row r="120" spans="11:45">
      <c r="N120" s="3"/>
      <c r="O120" s="3"/>
      <c r="P120" s="57"/>
      <c r="Q120" s="57"/>
      <c r="R120" s="16"/>
      <c r="S120" s="16"/>
      <c r="T120" s="3"/>
      <c r="U120" s="3"/>
      <c r="V120" s="16"/>
      <c r="X120" s="3"/>
      <c r="Y120" s="59"/>
      <c r="Z120" s="59"/>
      <c r="AB120" s="1"/>
      <c r="AC120" s="1"/>
      <c r="AD120" s="57"/>
      <c r="AE120" s="57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R120" s="13"/>
      <c r="AS120" s="13"/>
    </row>
    <row r="121" spans="11:45">
      <c r="N121" s="3"/>
      <c r="O121" s="3"/>
      <c r="P121" s="57"/>
      <c r="Q121" s="57"/>
      <c r="R121" s="16"/>
      <c r="S121" s="16"/>
      <c r="T121" s="3"/>
      <c r="U121" s="3"/>
      <c r="V121" s="16"/>
      <c r="X121" s="3"/>
      <c r="Y121" s="59"/>
      <c r="Z121" s="59"/>
      <c r="AB121" s="1"/>
      <c r="AC121" s="1"/>
      <c r="AD121" s="57"/>
      <c r="AE121" s="57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S121" s="13"/>
    </row>
    <row r="122" spans="11:45">
      <c r="N122" s="3"/>
      <c r="O122" s="3"/>
      <c r="P122" s="57"/>
      <c r="Q122" s="57"/>
      <c r="R122" s="16"/>
      <c r="S122" s="16"/>
      <c r="T122" s="3"/>
      <c r="U122" s="3"/>
      <c r="V122" s="16"/>
      <c r="X122" s="3"/>
      <c r="Y122" s="59"/>
      <c r="Z122" s="59"/>
      <c r="AB122" s="1"/>
      <c r="AC122" s="1"/>
      <c r="AD122" s="57"/>
      <c r="AE122" s="57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S122" s="13"/>
    </row>
    <row r="123" spans="11:45">
      <c r="N123" s="3"/>
      <c r="O123" s="3"/>
      <c r="P123" s="57"/>
      <c r="Q123" s="57"/>
      <c r="R123" s="16"/>
      <c r="S123" s="16"/>
      <c r="T123" s="3"/>
      <c r="U123" s="3"/>
      <c r="V123" s="16"/>
      <c r="X123" s="3"/>
      <c r="Y123" s="59"/>
      <c r="Z123" s="59"/>
      <c r="AB123" s="1"/>
      <c r="AC123" s="1"/>
      <c r="AD123" s="57"/>
      <c r="AE123" s="57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S123" s="13"/>
    </row>
    <row r="124" spans="11:45">
      <c r="N124" s="3"/>
      <c r="O124" s="3"/>
      <c r="P124" s="57"/>
      <c r="Q124" s="57"/>
      <c r="R124" s="16"/>
      <c r="S124" s="16"/>
      <c r="T124" s="3"/>
      <c r="U124" s="3"/>
      <c r="V124" s="16"/>
      <c r="X124" s="3"/>
      <c r="Y124" s="59"/>
      <c r="Z124" s="59"/>
      <c r="AB124" s="1"/>
      <c r="AC124" s="1"/>
      <c r="AD124" s="57"/>
      <c r="AE124" s="57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S124" s="13"/>
    </row>
    <row r="125" spans="11:45">
      <c r="K125" s="163"/>
      <c r="N125" s="3"/>
      <c r="O125" s="3"/>
      <c r="P125" s="57"/>
      <c r="Q125" s="57"/>
      <c r="R125" s="16"/>
      <c r="S125" s="16"/>
      <c r="T125" s="3"/>
      <c r="U125" s="3"/>
      <c r="V125" s="16"/>
      <c r="X125" s="3"/>
      <c r="Y125" s="59"/>
      <c r="Z125" s="59"/>
      <c r="AB125" s="1"/>
      <c r="AC125" s="1"/>
      <c r="AD125" s="57"/>
      <c r="AE125" s="57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1:45">
      <c r="K126" s="163"/>
      <c r="N126" s="3"/>
      <c r="O126" s="3"/>
      <c r="P126" s="57"/>
      <c r="Q126" s="57"/>
      <c r="R126" s="16"/>
      <c r="S126" s="16"/>
      <c r="T126" s="3"/>
      <c r="U126" s="3"/>
      <c r="V126" s="16"/>
      <c r="X126" s="3"/>
      <c r="Y126" s="59"/>
      <c r="Z126" s="59"/>
      <c r="AB126" s="1"/>
      <c r="AC126" s="1"/>
      <c r="AD126" s="57"/>
      <c r="AE126" s="57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1:45">
      <c r="K127" s="163"/>
      <c r="N127" s="3"/>
      <c r="O127" s="3"/>
      <c r="P127" s="57"/>
      <c r="Q127" s="57"/>
      <c r="R127" s="16"/>
      <c r="S127" s="16"/>
      <c r="T127" s="3"/>
      <c r="U127" s="3"/>
      <c r="V127" s="16"/>
      <c r="X127" s="3"/>
      <c r="Y127" s="59"/>
      <c r="Z127" s="59"/>
      <c r="AB127" s="1"/>
      <c r="AC127" s="1"/>
      <c r="AD127" s="57"/>
      <c r="AE127" s="57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1:45">
      <c r="K128" s="163"/>
      <c r="N128" s="3"/>
      <c r="O128" s="3"/>
      <c r="P128" s="57"/>
      <c r="Q128" s="57"/>
      <c r="R128" s="16"/>
      <c r="S128" s="16"/>
      <c r="T128" s="3"/>
      <c r="U128" s="3"/>
      <c r="V128" s="16"/>
      <c r="X128" s="3"/>
      <c r="Y128" s="59"/>
      <c r="Z128" s="59"/>
      <c r="AB128" s="1"/>
      <c r="AC128" s="1"/>
      <c r="AD128" s="57"/>
      <c r="AE128" s="57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6:42">
      <c r="K129" s="163"/>
      <c r="N129" s="3"/>
      <c r="O129" s="3"/>
      <c r="P129" s="57"/>
      <c r="Q129" s="57"/>
      <c r="R129" s="16"/>
      <c r="S129" s="16"/>
      <c r="T129" s="3"/>
      <c r="U129" s="3"/>
      <c r="V129" s="16"/>
      <c r="X129" s="3"/>
      <c r="Y129" s="59"/>
      <c r="Z129" s="59"/>
      <c r="AB129" s="1"/>
      <c r="AC129" s="1"/>
      <c r="AD129" s="57"/>
      <c r="AE129" s="57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6:42">
      <c r="K130" s="163"/>
      <c r="N130" s="3"/>
      <c r="O130" s="3"/>
      <c r="P130" s="57"/>
      <c r="Q130" s="57"/>
      <c r="R130" s="16"/>
      <c r="S130" s="16"/>
      <c r="T130" s="3"/>
      <c r="U130" s="3"/>
      <c r="V130" s="16"/>
      <c r="X130" s="3"/>
      <c r="Y130" s="59"/>
      <c r="Z130" s="59"/>
      <c r="AB130" s="1"/>
      <c r="AC130" s="1"/>
      <c r="AD130" s="57"/>
      <c r="AE130" s="57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6:42">
      <c r="K131" s="163"/>
      <c r="N131" s="3"/>
      <c r="O131" s="3"/>
      <c r="P131" s="57"/>
      <c r="Q131" s="57"/>
      <c r="R131" s="16"/>
      <c r="S131" s="16"/>
      <c r="T131" s="3"/>
      <c r="U131" s="3"/>
      <c r="V131" s="16"/>
      <c r="X131" s="3"/>
      <c r="Y131" s="59"/>
      <c r="Z131" s="59"/>
      <c r="AB131" s="1"/>
      <c r="AC131" s="1"/>
      <c r="AD131" s="57"/>
      <c r="AE131" s="57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6:42">
      <c r="K132" s="163"/>
      <c r="N132" s="3"/>
      <c r="O132" s="3"/>
      <c r="P132" s="57"/>
      <c r="Q132" s="57"/>
      <c r="R132" s="16"/>
      <c r="S132" s="16"/>
      <c r="T132" s="3"/>
      <c r="U132" s="3"/>
      <c r="V132" s="16"/>
      <c r="X132" s="3"/>
      <c r="Y132" s="59"/>
      <c r="Z132" s="59"/>
      <c r="AB132" s="1"/>
      <c r="AC132" s="1"/>
      <c r="AD132" s="57"/>
      <c r="AE132" s="57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6:42">
      <c r="K133" s="163"/>
      <c r="N133" s="3"/>
      <c r="O133" s="3"/>
      <c r="P133" s="57"/>
      <c r="Q133" s="57"/>
      <c r="R133" s="16"/>
      <c r="S133" s="16"/>
      <c r="T133" s="3"/>
      <c r="U133" s="3"/>
      <c r="V133" s="16"/>
      <c r="X133" s="3"/>
      <c r="Y133" s="59"/>
      <c r="Z133" s="59"/>
      <c r="AB133" s="1"/>
      <c r="AC133" s="1"/>
      <c r="AD133" s="57"/>
      <c r="AE133" s="57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6:42">
      <c r="K134" s="163"/>
      <c r="N134" s="3"/>
      <c r="O134" s="3"/>
      <c r="P134" s="57"/>
      <c r="Q134" s="57"/>
      <c r="R134" s="16"/>
      <c r="S134" s="16"/>
      <c r="T134" s="3"/>
      <c r="U134" s="3"/>
      <c r="V134" s="16"/>
      <c r="X134" s="3"/>
      <c r="Y134" s="59"/>
      <c r="Z134" s="59"/>
      <c r="AB134" s="1"/>
      <c r="AC134" s="1"/>
      <c r="AD134" s="57"/>
      <c r="AE134" s="57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6:42">
      <c r="K135" s="163"/>
      <c r="N135" s="3"/>
      <c r="O135" s="3"/>
      <c r="P135" s="57"/>
      <c r="Q135" s="57"/>
      <c r="R135" s="16"/>
      <c r="S135" s="16"/>
      <c r="T135" s="3"/>
      <c r="U135" s="3"/>
      <c r="V135" s="16"/>
      <c r="X135" s="3"/>
      <c r="Y135" s="59"/>
      <c r="Z135" s="59"/>
      <c r="AB135" s="1"/>
      <c r="AC135" s="1"/>
      <c r="AD135" s="57"/>
      <c r="AE135" s="57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6:42">
      <c r="F136" s="14"/>
      <c r="G136" s="14"/>
      <c r="H136" s="163"/>
      <c r="I136" s="163"/>
      <c r="J136" s="163"/>
      <c r="K136" s="163"/>
      <c r="N136" s="3"/>
      <c r="O136" s="3"/>
      <c r="P136" s="57"/>
      <c r="Q136" s="57"/>
      <c r="R136" s="16"/>
      <c r="S136" s="16"/>
      <c r="T136" s="3"/>
      <c r="U136" s="3"/>
      <c r="V136" s="16"/>
      <c r="X136" s="3"/>
      <c r="Y136" s="59"/>
      <c r="Z136" s="59"/>
      <c r="AB136" s="1"/>
      <c r="AC136" s="1"/>
      <c r="AD136" s="57"/>
      <c r="AE136" s="57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6:42">
      <c r="F137" s="14"/>
      <c r="G137" s="14"/>
      <c r="H137" s="163"/>
      <c r="I137" s="163"/>
      <c r="J137" s="163"/>
      <c r="K137" s="163"/>
      <c r="N137" s="3"/>
      <c r="O137" s="3"/>
      <c r="P137" s="57"/>
      <c r="Q137" s="57"/>
      <c r="R137" s="16"/>
      <c r="S137" s="16"/>
      <c r="T137" s="3"/>
      <c r="U137" s="3"/>
      <c r="V137" s="16"/>
      <c r="X137" s="3"/>
      <c r="Y137" s="59"/>
      <c r="Z137" s="59"/>
      <c r="AB137" s="1"/>
      <c r="AC137" s="1"/>
      <c r="AD137" s="57"/>
      <c r="AE137" s="57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6:42">
      <c r="F138" s="14"/>
      <c r="G138" s="14"/>
      <c r="H138" s="163"/>
      <c r="I138" s="163"/>
      <c r="J138" s="163"/>
      <c r="K138" s="163"/>
      <c r="N138" s="3"/>
      <c r="O138" s="3"/>
      <c r="P138" s="57"/>
      <c r="Q138" s="57"/>
      <c r="R138" s="16"/>
      <c r="S138" s="16"/>
      <c r="T138" s="3"/>
      <c r="U138" s="3"/>
      <c r="V138" s="16"/>
      <c r="X138" s="3"/>
      <c r="Y138" s="59"/>
      <c r="Z138" s="59"/>
      <c r="AB138" s="1"/>
      <c r="AC138" s="1"/>
      <c r="AD138" s="57"/>
      <c r="AE138" s="57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6:42">
      <c r="F139" s="14"/>
      <c r="G139" s="14"/>
      <c r="H139" s="163"/>
      <c r="I139" s="163"/>
      <c r="J139" s="163"/>
      <c r="K139" s="163"/>
      <c r="N139" s="3"/>
      <c r="O139" s="3"/>
      <c r="P139" s="57"/>
      <c r="Q139" s="57"/>
      <c r="R139" s="16"/>
      <c r="S139" s="16"/>
      <c r="T139" s="3"/>
      <c r="U139" s="3"/>
      <c r="V139" s="16"/>
      <c r="X139" s="3"/>
      <c r="Y139" s="59"/>
      <c r="Z139" s="59"/>
      <c r="AB139" s="1"/>
      <c r="AC139" s="1"/>
      <c r="AD139" s="57"/>
      <c r="AE139" s="57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6:42">
      <c r="F140" s="14"/>
      <c r="G140" s="14"/>
      <c r="H140" s="163"/>
      <c r="I140" s="163"/>
      <c r="J140" s="163"/>
      <c r="K140" s="163"/>
      <c r="N140" s="3"/>
      <c r="O140" s="3"/>
      <c r="P140" s="57"/>
      <c r="Q140" s="57"/>
      <c r="R140" s="16"/>
      <c r="S140" s="16"/>
      <c r="T140" s="3"/>
      <c r="U140" s="3"/>
      <c r="V140" s="16"/>
      <c r="X140" s="3"/>
      <c r="Y140" s="59"/>
      <c r="Z140" s="59"/>
      <c r="AB140" s="1"/>
      <c r="AC140" s="1"/>
      <c r="AD140" s="57"/>
      <c r="AE140" s="57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6:42">
      <c r="F141" s="14"/>
      <c r="G141" s="14"/>
      <c r="H141" s="163"/>
      <c r="I141" s="163"/>
      <c r="J141" s="163"/>
      <c r="K141" s="163"/>
      <c r="N141" s="3"/>
      <c r="O141" s="3"/>
      <c r="P141" s="57"/>
      <c r="Q141" s="57"/>
      <c r="R141" s="16"/>
      <c r="S141" s="16"/>
      <c r="T141" s="3"/>
      <c r="U141" s="3"/>
      <c r="V141" s="16"/>
      <c r="X141" s="3"/>
      <c r="Y141" s="59"/>
      <c r="Z141" s="59"/>
      <c r="AB141" s="1"/>
      <c r="AC141" s="1"/>
      <c r="AD141" s="57"/>
      <c r="AE141" s="57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6:42">
      <c r="F142" s="14"/>
      <c r="G142" s="14"/>
      <c r="H142" s="163"/>
      <c r="I142" s="163"/>
      <c r="J142" s="163"/>
      <c r="K142" s="163"/>
      <c r="N142" s="3"/>
      <c r="O142" s="3"/>
      <c r="P142" s="57"/>
      <c r="Q142" s="57"/>
      <c r="R142" s="16"/>
      <c r="S142" s="16"/>
      <c r="T142" s="3"/>
      <c r="U142" s="3"/>
      <c r="V142" s="16"/>
      <c r="X142" s="3"/>
      <c r="Y142" s="59"/>
      <c r="Z142" s="59"/>
      <c r="AB142" s="1"/>
      <c r="AC142" s="1"/>
      <c r="AD142" s="57"/>
      <c r="AE142" s="57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6:42">
      <c r="F143" s="14"/>
      <c r="G143" s="14"/>
      <c r="H143" s="163"/>
      <c r="I143" s="163"/>
      <c r="J143" s="163"/>
      <c r="K143" s="163"/>
      <c r="N143" s="3"/>
      <c r="O143" s="3"/>
      <c r="P143" s="57"/>
      <c r="Q143" s="57"/>
      <c r="R143" s="16"/>
      <c r="S143" s="16"/>
      <c r="T143" s="3"/>
      <c r="U143" s="3"/>
      <c r="V143" s="16"/>
      <c r="X143" s="3"/>
      <c r="Y143" s="59"/>
      <c r="Z143" s="59"/>
      <c r="AB143" s="1"/>
      <c r="AC143" s="1"/>
      <c r="AD143" s="57"/>
      <c r="AE143" s="57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6:42">
      <c r="F144" s="14"/>
      <c r="G144" s="14"/>
      <c r="H144" s="163"/>
      <c r="I144" s="163"/>
      <c r="J144" s="163"/>
      <c r="K144" s="163"/>
      <c r="N144" s="3"/>
      <c r="O144" s="3"/>
      <c r="P144" s="57"/>
      <c r="Q144" s="57"/>
      <c r="R144" s="16"/>
      <c r="S144" s="16"/>
      <c r="T144" s="3"/>
      <c r="U144" s="3"/>
      <c r="V144" s="16"/>
      <c r="X144" s="3"/>
      <c r="Y144" s="59"/>
      <c r="Z144" s="59"/>
      <c r="AB144" s="1"/>
      <c r="AC144" s="1"/>
      <c r="AD144" s="57"/>
      <c r="AE144" s="57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6:43">
      <c r="F145" s="14"/>
      <c r="G145" s="14"/>
      <c r="H145" s="163"/>
      <c r="I145" s="163"/>
      <c r="J145" s="163"/>
      <c r="K145" s="163"/>
      <c r="N145" s="3"/>
      <c r="O145" s="3"/>
      <c r="P145" s="57"/>
      <c r="Q145" s="57"/>
      <c r="R145" s="16"/>
      <c r="S145" s="16"/>
      <c r="T145" s="3"/>
      <c r="U145" s="3"/>
      <c r="V145" s="16"/>
      <c r="X145" s="3"/>
      <c r="Y145" s="59"/>
      <c r="Z145" s="59"/>
      <c r="AB145" s="1"/>
      <c r="AC145" s="1"/>
      <c r="AD145" s="57"/>
      <c r="AE145" s="57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4"/>
    </row>
    <row r="146" spans="6:43">
      <c r="F146" s="14"/>
      <c r="G146" s="14"/>
      <c r="H146" s="163"/>
      <c r="I146" s="163"/>
      <c r="J146" s="163"/>
      <c r="K146" s="163"/>
      <c r="N146" s="3"/>
      <c r="O146" s="3"/>
      <c r="P146" s="57"/>
      <c r="Q146" s="57"/>
      <c r="R146" s="16"/>
      <c r="S146" s="16"/>
      <c r="T146" s="3"/>
      <c r="U146" s="3"/>
      <c r="V146" s="16"/>
      <c r="X146" s="3"/>
      <c r="Y146" s="59"/>
      <c r="Z146" s="59"/>
      <c r="AB146" s="1"/>
      <c r="AC146" s="1"/>
      <c r="AD146" s="57"/>
      <c r="AE146" s="57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4"/>
    </row>
    <row r="147" spans="6:43">
      <c r="F147" s="14"/>
      <c r="G147" s="14"/>
      <c r="H147" s="163"/>
      <c r="I147" s="163"/>
      <c r="J147" s="163"/>
      <c r="K147" s="163"/>
      <c r="N147" s="3"/>
      <c r="O147" s="3"/>
      <c r="P147" s="57"/>
      <c r="Q147" s="57"/>
      <c r="R147" s="16"/>
      <c r="S147" s="16"/>
      <c r="T147" s="3"/>
      <c r="U147" s="3"/>
      <c r="V147" s="16"/>
      <c r="X147" s="3"/>
      <c r="Y147" s="59"/>
      <c r="Z147" s="59"/>
      <c r="AB147" s="1"/>
      <c r="AC147" s="1"/>
      <c r="AD147" s="57"/>
      <c r="AE147" s="57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4"/>
    </row>
    <row r="148" spans="6:43">
      <c r="F148" s="14"/>
      <c r="G148" s="14"/>
      <c r="H148" s="163"/>
      <c r="I148" s="163"/>
      <c r="J148" s="163"/>
      <c r="K148" s="163"/>
      <c r="N148" s="3"/>
      <c r="O148" s="3"/>
      <c r="P148" s="57"/>
      <c r="Q148" s="57"/>
      <c r="R148" s="16"/>
      <c r="S148" s="16"/>
      <c r="T148" s="3"/>
      <c r="U148" s="3"/>
      <c r="V148" s="16"/>
      <c r="X148" s="3"/>
      <c r="Y148" s="59"/>
      <c r="Z148" s="59"/>
      <c r="AB148" s="1"/>
      <c r="AC148" s="1"/>
      <c r="AD148" s="57"/>
      <c r="AE148" s="57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4"/>
    </row>
    <row r="149" spans="6:43">
      <c r="F149" s="14"/>
      <c r="G149" s="14"/>
      <c r="H149" s="163"/>
      <c r="I149" s="163"/>
      <c r="J149" s="163"/>
      <c r="K149" s="163"/>
      <c r="N149" s="3"/>
      <c r="O149" s="3"/>
      <c r="P149" s="57"/>
      <c r="Q149" s="57"/>
      <c r="R149" s="16"/>
      <c r="S149" s="16"/>
      <c r="T149" s="3"/>
      <c r="U149" s="3"/>
      <c r="V149" s="16"/>
      <c r="X149" s="3"/>
      <c r="Y149" s="59"/>
      <c r="Z149" s="59"/>
      <c r="AB149" s="1"/>
      <c r="AC149" s="1"/>
      <c r="AD149" s="57"/>
      <c r="AE149" s="57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4"/>
    </row>
    <row r="150" spans="6:43">
      <c r="F150" s="14"/>
      <c r="G150" s="14"/>
      <c r="H150" s="163"/>
      <c r="I150" s="163"/>
      <c r="J150" s="163"/>
      <c r="K150" s="163"/>
      <c r="N150" s="3"/>
      <c r="O150" s="3"/>
      <c r="P150" s="57"/>
      <c r="Q150" s="57"/>
      <c r="R150" s="16"/>
      <c r="S150" s="16"/>
      <c r="T150" s="3"/>
      <c r="U150" s="3"/>
      <c r="V150" s="16"/>
      <c r="X150" s="3"/>
      <c r="Y150" s="59"/>
      <c r="Z150" s="59"/>
      <c r="AB150" s="1"/>
      <c r="AC150" s="1"/>
      <c r="AD150" s="57"/>
      <c r="AE150" s="57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4"/>
    </row>
    <row r="151" spans="6:43">
      <c r="F151" s="14"/>
      <c r="G151" s="14"/>
      <c r="H151" s="163"/>
      <c r="I151" s="163"/>
      <c r="J151" s="163"/>
      <c r="K151" s="163"/>
      <c r="N151" s="3"/>
      <c r="O151" s="3"/>
      <c r="P151" s="57"/>
      <c r="Q151" s="57"/>
      <c r="R151" s="16"/>
      <c r="S151" s="16"/>
      <c r="T151" s="3"/>
      <c r="U151" s="3"/>
      <c r="V151" s="16"/>
      <c r="X151" s="3"/>
      <c r="Y151" s="59"/>
      <c r="Z151" s="59"/>
      <c r="AB151" s="1"/>
      <c r="AC151" s="1"/>
      <c r="AD151" s="57"/>
      <c r="AE151" s="57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4"/>
    </row>
    <row r="152" spans="6:43">
      <c r="F152" s="14"/>
      <c r="G152" s="14"/>
      <c r="H152" s="163"/>
      <c r="I152" s="163"/>
      <c r="J152" s="163"/>
      <c r="K152" s="163"/>
      <c r="N152" s="3"/>
      <c r="O152" s="3"/>
      <c r="P152" s="57"/>
      <c r="Q152" s="57"/>
      <c r="R152" s="16"/>
      <c r="S152" s="16"/>
      <c r="T152" s="3"/>
      <c r="U152" s="3"/>
      <c r="V152" s="16"/>
      <c r="X152" s="3"/>
      <c r="Y152" s="59"/>
      <c r="Z152" s="59"/>
      <c r="AB152" s="1"/>
      <c r="AC152" s="1"/>
      <c r="AD152" s="57"/>
      <c r="AE152" s="57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4"/>
    </row>
    <row r="153" spans="6:43">
      <c r="F153" s="14"/>
      <c r="G153" s="14"/>
      <c r="H153" s="163"/>
      <c r="I153" s="163"/>
      <c r="J153" s="163"/>
      <c r="K153" s="163"/>
      <c r="N153" s="3"/>
      <c r="O153" s="3"/>
      <c r="P153" s="57"/>
      <c r="Q153" s="57"/>
      <c r="R153" s="16"/>
      <c r="S153" s="16"/>
      <c r="T153" s="3"/>
      <c r="U153" s="3"/>
      <c r="V153" s="16"/>
      <c r="X153" s="3"/>
      <c r="Y153" s="59"/>
      <c r="Z153" s="59"/>
      <c r="AB153" s="1"/>
      <c r="AC153" s="1"/>
      <c r="AD153" s="57"/>
      <c r="AE153" s="57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4"/>
    </row>
    <row r="154" spans="6:43">
      <c r="F154" s="14"/>
      <c r="G154" s="14"/>
      <c r="H154" s="163"/>
      <c r="I154" s="163"/>
      <c r="J154" s="163"/>
      <c r="K154" s="163"/>
      <c r="N154" s="3"/>
      <c r="O154" s="3"/>
      <c r="P154" s="57"/>
      <c r="Q154" s="57"/>
      <c r="R154" s="16"/>
      <c r="S154" s="16"/>
      <c r="T154" s="3"/>
      <c r="U154" s="3"/>
      <c r="V154" s="16"/>
      <c r="X154" s="3"/>
      <c r="Y154" s="59"/>
      <c r="Z154" s="59"/>
      <c r="AB154" s="1"/>
      <c r="AC154" s="1"/>
      <c r="AD154" s="57"/>
      <c r="AE154" s="57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4"/>
    </row>
    <row r="155" spans="6:43">
      <c r="F155" s="14"/>
      <c r="G155" s="14"/>
      <c r="H155" s="163"/>
      <c r="I155" s="163"/>
      <c r="J155" s="163"/>
      <c r="K155" s="163"/>
      <c r="N155" s="3"/>
      <c r="O155" s="3"/>
      <c r="P155" s="57"/>
      <c r="Q155" s="57"/>
      <c r="R155" s="16"/>
      <c r="S155" s="16"/>
      <c r="T155" s="3"/>
      <c r="U155" s="3"/>
      <c r="V155" s="16"/>
      <c r="X155" s="3"/>
      <c r="Y155" s="59"/>
      <c r="Z155" s="59"/>
      <c r="AB155" s="1"/>
      <c r="AC155" s="1"/>
      <c r="AD155" s="57"/>
      <c r="AE155" s="57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4"/>
    </row>
    <row r="156" spans="6:43">
      <c r="F156" s="14"/>
      <c r="G156" s="14"/>
      <c r="H156" s="163"/>
      <c r="I156" s="163"/>
      <c r="J156" s="163"/>
      <c r="K156" s="163"/>
      <c r="N156" s="3"/>
      <c r="O156" s="3"/>
      <c r="P156" s="57"/>
      <c r="Q156" s="57"/>
      <c r="R156" s="16"/>
      <c r="S156" s="16"/>
      <c r="T156" s="3"/>
      <c r="U156" s="3"/>
      <c r="V156" s="16"/>
      <c r="X156" s="3"/>
      <c r="Y156" s="59"/>
      <c r="Z156" s="59"/>
      <c r="AB156" s="1"/>
      <c r="AC156" s="1"/>
      <c r="AD156" s="57"/>
      <c r="AE156" s="57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4"/>
    </row>
    <row r="157" spans="6:43">
      <c r="F157" s="14"/>
      <c r="G157" s="14"/>
      <c r="H157" s="163"/>
      <c r="I157" s="163"/>
      <c r="J157" s="163"/>
      <c r="K157" s="163"/>
      <c r="N157" s="3"/>
      <c r="O157" s="3"/>
      <c r="P157" s="57"/>
      <c r="Q157" s="57"/>
      <c r="R157" s="16"/>
      <c r="S157" s="16"/>
      <c r="T157" s="3"/>
      <c r="U157" s="3"/>
      <c r="V157" s="16"/>
      <c r="X157" s="3"/>
      <c r="Y157" s="59"/>
      <c r="Z157" s="59"/>
      <c r="AB157" s="1"/>
      <c r="AC157" s="1"/>
      <c r="AD157" s="57"/>
      <c r="AE157" s="57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4"/>
    </row>
    <row r="158" spans="6:43">
      <c r="F158" s="14"/>
      <c r="G158" s="14"/>
      <c r="H158" s="163"/>
      <c r="I158" s="163"/>
      <c r="J158" s="163"/>
      <c r="K158" s="163"/>
      <c r="N158" s="3"/>
      <c r="O158" s="3"/>
      <c r="P158" s="57"/>
      <c r="Q158" s="57"/>
      <c r="R158" s="16"/>
      <c r="S158" s="16"/>
      <c r="T158" s="3"/>
      <c r="U158" s="3"/>
      <c r="V158" s="16"/>
      <c r="X158" s="3"/>
      <c r="Y158" s="59"/>
      <c r="Z158" s="59"/>
      <c r="AB158" s="1"/>
      <c r="AC158" s="1"/>
      <c r="AD158" s="57"/>
      <c r="AE158" s="57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4"/>
    </row>
    <row r="159" spans="6:43">
      <c r="F159" s="14"/>
      <c r="G159" s="14"/>
      <c r="H159" s="163"/>
      <c r="I159" s="163"/>
      <c r="J159" s="163"/>
      <c r="K159" s="163"/>
      <c r="N159" s="3"/>
      <c r="O159" s="3"/>
      <c r="P159" s="57"/>
      <c r="Q159" s="57"/>
      <c r="R159" s="16"/>
      <c r="S159" s="16"/>
      <c r="T159" s="3"/>
      <c r="U159" s="3"/>
      <c r="V159" s="16"/>
      <c r="X159" s="3"/>
      <c r="Y159" s="59"/>
      <c r="Z159" s="59"/>
      <c r="AB159" s="1"/>
      <c r="AC159" s="1"/>
      <c r="AD159" s="57"/>
      <c r="AE159" s="57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4"/>
    </row>
    <row r="160" spans="6:43">
      <c r="F160" s="14"/>
      <c r="G160" s="14"/>
      <c r="H160" s="163"/>
      <c r="I160" s="163"/>
      <c r="J160" s="163"/>
      <c r="K160" s="163"/>
      <c r="L160" s="14"/>
      <c r="M160" s="14"/>
      <c r="N160" s="14"/>
      <c r="O160" s="14"/>
      <c r="P160" s="163"/>
      <c r="Q160" s="163"/>
      <c r="R160" s="75"/>
      <c r="S160" s="75"/>
      <c r="T160" s="14"/>
      <c r="U160" s="14"/>
      <c r="V160" s="75"/>
      <c r="W160" s="14"/>
      <c r="X160" s="14"/>
      <c r="Y160" s="14"/>
      <c r="Z160" s="14"/>
      <c r="AA160" s="75"/>
      <c r="AB160" s="1"/>
      <c r="AC160" s="1"/>
      <c r="AD160" s="57"/>
      <c r="AE160" s="57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4"/>
    </row>
    <row r="161" spans="6:43">
      <c r="F161" s="14"/>
      <c r="G161" s="14"/>
      <c r="H161" s="163"/>
      <c r="I161" s="163"/>
      <c r="J161" s="163"/>
      <c r="K161" s="163"/>
      <c r="L161" s="14"/>
      <c r="M161" s="14"/>
      <c r="N161" s="14"/>
      <c r="O161" s="14"/>
      <c r="P161" s="163"/>
      <c r="Q161" s="163"/>
      <c r="R161" s="75"/>
      <c r="S161" s="75"/>
      <c r="T161" s="14"/>
      <c r="U161" s="14"/>
      <c r="V161" s="75"/>
      <c r="W161" s="14"/>
      <c r="X161" s="14"/>
      <c r="Y161" s="14"/>
      <c r="Z161" s="14"/>
      <c r="AA161" s="75"/>
      <c r="AB161" s="1"/>
      <c r="AC161" s="1"/>
      <c r="AD161" s="57"/>
      <c r="AE161" s="57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4"/>
    </row>
    <row r="162" spans="6:43">
      <c r="F162" s="14"/>
      <c r="G162" s="14"/>
      <c r="H162" s="163"/>
      <c r="I162" s="163"/>
      <c r="J162" s="163"/>
      <c r="K162" s="163"/>
      <c r="L162" s="14"/>
      <c r="M162" s="14"/>
      <c r="N162" s="14"/>
      <c r="O162" s="14"/>
      <c r="P162" s="163"/>
      <c r="Q162" s="163"/>
      <c r="R162" s="75"/>
      <c r="S162" s="75"/>
      <c r="T162" s="14"/>
      <c r="U162" s="14"/>
      <c r="V162" s="75"/>
      <c r="W162" s="14"/>
      <c r="X162" s="14"/>
      <c r="Y162" s="14"/>
      <c r="Z162" s="14"/>
      <c r="AA162" s="75"/>
      <c r="AB162" s="1"/>
      <c r="AC162" s="1"/>
      <c r="AD162" s="57"/>
      <c r="AE162" s="57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4"/>
    </row>
    <row r="163" spans="6:43">
      <c r="F163" s="14"/>
      <c r="G163" s="14"/>
      <c r="H163" s="163"/>
      <c r="I163" s="163"/>
      <c r="J163" s="163"/>
      <c r="K163" s="163"/>
      <c r="L163" s="14"/>
      <c r="M163" s="14"/>
      <c r="N163" s="14"/>
      <c r="O163" s="14"/>
      <c r="P163" s="163"/>
      <c r="Q163" s="163"/>
      <c r="R163" s="75"/>
      <c r="S163" s="75"/>
      <c r="T163" s="14"/>
      <c r="U163" s="14"/>
      <c r="V163" s="75"/>
      <c r="W163" s="14"/>
      <c r="X163" s="14"/>
      <c r="Y163" s="14"/>
      <c r="Z163" s="14"/>
      <c r="AA163" s="75"/>
      <c r="AB163" s="1"/>
      <c r="AC163" s="1"/>
      <c r="AD163" s="57"/>
      <c r="AE163" s="57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4"/>
    </row>
    <row r="164" spans="6:43">
      <c r="F164" s="14"/>
      <c r="G164" s="14"/>
      <c r="H164" s="163"/>
      <c r="I164" s="163"/>
      <c r="J164" s="163"/>
      <c r="K164" s="163"/>
      <c r="L164" s="14"/>
      <c r="M164" s="14"/>
      <c r="N164" s="14"/>
      <c r="O164" s="14"/>
      <c r="P164" s="163"/>
      <c r="Q164" s="163"/>
      <c r="R164" s="75"/>
      <c r="S164" s="75"/>
      <c r="T164" s="14"/>
      <c r="U164" s="14"/>
      <c r="V164" s="75"/>
      <c r="W164" s="14"/>
      <c r="X164" s="14"/>
      <c r="Y164" s="14"/>
      <c r="Z164" s="14"/>
      <c r="AA164" s="75"/>
      <c r="AB164" s="1"/>
      <c r="AC164" s="1"/>
      <c r="AD164" s="57"/>
      <c r="AE164" s="57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4"/>
    </row>
    <row r="165" spans="6:43">
      <c r="F165" s="14"/>
      <c r="G165" s="14"/>
      <c r="H165" s="163"/>
      <c r="I165" s="163"/>
      <c r="J165" s="163"/>
      <c r="K165" s="163"/>
      <c r="L165" s="14"/>
      <c r="M165" s="14"/>
      <c r="N165" s="14"/>
      <c r="O165" s="14"/>
      <c r="P165" s="163"/>
      <c r="Q165" s="163"/>
      <c r="R165" s="75"/>
      <c r="S165" s="75"/>
      <c r="T165" s="14"/>
      <c r="U165" s="14"/>
      <c r="V165" s="75"/>
      <c r="W165" s="14"/>
      <c r="X165" s="14"/>
      <c r="Y165" s="14"/>
      <c r="Z165" s="14"/>
      <c r="AA165" s="75"/>
      <c r="AB165" s="1"/>
      <c r="AC165" s="1"/>
      <c r="AD165" s="57"/>
      <c r="AE165" s="57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4"/>
    </row>
    <row r="166" spans="6:43">
      <c r="F166" s="14"/>
      <c r="G166" s="14"/>
      <c r="H166" s="163"/>
      <c r="I166" s="163"/>
      <c r="J166" s="163"/>
      <c r="K166" s="163"/>
      <c r="L166" s="14"/>
      <c r="M166" s="14"/>
      <c r="N166" s="14"/>
      <c r="O166" s="14"/>
      <c r="P166" s="163"/>
      <c r="Q166" s="163"/>
      <c r="R166" s="75"/>
      <c r="S166" s="75"/>
      <c r="T166" s="14"/>
      <c r="U166" s="14"/>
      <c r="V166" s="75"/>
      <c r="W166" s="14"/>
      <c r="X166" s="14"/>
      <c r="Y166" s="14"/>
      <c r="Z166" s="14"/>
      <c r="AA166" s="75"/>
      <c r="AB166" s="1"/>
      <c r="AC166" s="1"/>
      <c r="AD166" s="57"/>
      <c r="AE166" s="57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4"/>
    </row>
    <row r="167" spans="6:43">
      <c r="F167" s="14"/>
      <c r="G167" s="14"/>
      <c r="H167" s="163"/>
      <c r="I167" s="163"/>
      <c r="J167" s="163"/>
      <c r="K167" s="163"/>
      <c r="L167" s="14"/>
      <c r="M167" s="14"/>
      <c r="N167" s="14"/>
      <c r="O167" s="14"/>
      <c r="P167" s="163"/>
      <c r="Q167" s="163"/>
      <c r="R167" s="75"/>
      <c r="S167" s="75"/>
      <c r="T167" s="14"/>
      <c r="U167" s="14"/>
      <c r="V167" s="75"/>
      <c r="W167" s="14"/>
      <c r="X167" s="14"/>
      <c r="Y167" s="14"/>
      <c r="Z167" s="14"/>
      <c r="AA167" s="75"/>
      <c r="AB167" s="1"/>
      <c r="AC167" s="1"/>
      <c r="AD167" s="57"/>
      <c r="AE167" s="57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4"/>
    </row>
    <row r="168" spans="6:43">
      <c r="F168" s="14"/>
      <c r="G168" s="14"/>
      <c r="H168" s="163"/>
      <c r="I168" s="163"/>
      <c r="J168" s="163"/>
      <c r="K168" s="163"/>
      <c r="L168" s="14"/>
      <c r="M168" s="14"/>
      <c r="N168" s="14"/>
      <c r="O168" s="14"/>
      <c r="P168" s="163"/>
      <c r="Q168" s="163"/>
      <c r="R168" s="75"/>
      <c r="S168" s="75"/>
      <c r="T168" s="14"/>
      <c r="U168" s="14"/>
      <c r="V168" s="75"/>
      <c r="W168" s="14"/>
      <c r="X168" s="14"/>
      <c r="Y168" s="14"/>
      <c r="Z168" s="14"/>
      <c r="AA168" s="75"/>
      <c r="AB168" s="1"/>
      <c r="AC168" s="1"/>
      <c r="AD168" s="57"/>
      <c r="AE168" s="57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4"/>
    </row>
    <row r="169" spans="6:43">
      <c r="F169" s="14"/>
      <c r="G169" s="14"/>
      <c r="H169" s="163"/>
      <c r="I169" s="163"/>
      <c r="J169" s="163"/>
      <c r="K169" s="163"/>
      <c r="L169" s="14"/>
      <c r="M169" s="14"/>
      <c r="N169" s="14"/>
      <c r="O169" s="14"/>
      <c r="P169" s="163"/>
      <c r="Q169" s="163"/>
      <c r="R169" s="75"/>
      <c r="S169" s="75"/>
      <c r="T169" s="14"/>
      <c r="U169" s="14"/>
      <c r="V169" s="75"/>
      <c r="W169" s="14"/>
      <c r="X169" s="14"/>
      <c r="Y169" s="14"/>
      <c r="Z169" s="14"/>
      <c r="AA169" s="75"/>
      <c r="AB169" s="1"/>
      <c r="AC169" s="1"/>
      <c r="AD169" s="57"/>
      <c r="AE169" s="57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4"/>
    </row>
    <row r="170" spans="6:43">
      <c r="F170" s="14"/>
      <c r="G170" s="14"/>
      <c r="H170" s="163"/>
      <c r="I170" s="163"/>
      <c r="J170" s="163"/>
      <c r="K170" s="163"/>
      <c r="L170" s="14"/>
      <c r="M170" s="14"/>
      <c r="N170" s="14"/>
      <c r="O170" s="14"/>
      <c r="P170" s="163"/>
      <c r="Q170" s="163"/>
      <c r="R170" s="75"/>
      <c r="S170" s="75"/>
      <c r="T170" s="14"/>
      <c r="U170" s="14"/>
      <c r="V170" s="75"/>
      <c r="W170" s="14"/>
      <c r="X170" s="14"/>
      <c r="Y170" s="14"/>
      <c r="Z170" s="14"/>
      <c r="AA170" s="75"/>
      <c r="AB170" s="14"/>
      <c r="AC170" s="14"/>
      <c r="AD170" s="57"/>
      <c r="AE170" s="57"/>
      <c r="AF170" s="14"/>
      <c r="AG170" s="14"/>
      <c r="AH170" s="14"/>
      <c r="AI170" s="14"/>
      <c r="AJ170" s="14"/>
      <c r="AK170" s="14"/>
      <c r="AL170" s="14"/>
      <c r="AM170" s="14"/>
      <c r="AN170" s="1"/>
      <c r="AO170" s="1"/>
      <c r="AP170" s="1"/>
      <c r="AQ170" s="14"/>
    </row>
    <row r="171" spans="6:43">
      <c r="F171" s="14"/>
      <c r="G171" s="14"/>
      <c r="H171" s="163"/>
      <c r="I171" s="163"/>
      <c r="J171" s="163"/>
      <c r="K171" s="163"/>
      <c r="L171" s="14"/>
      <c r="M171" s="14"/>
      <c r="N171" s="14"/>
      <c r="O171" s="14"/>
      <c r="P171" s="163"/>
      <c r="Q171" s="163"/>
      <c r="R171" s="75"/>
      <c r="S171" s="75"/>
      <c r="T171" s="14"/>
      <c r="U171" s="14"/>
      <c r="V171" s="75"/>
      <c r="W171" s="14"/>
      <c r="X171" s="14"/>
      <c r="Y171" s="14"/>
      <c r="Z171" s="14"/>
      <c r="AA171" s="75"/>
      <c r="AB171" s="14"/>
      <c r="AC171" s="14"/>
      <c r="AD171" s="57"/>
      <c r="AE171" s="57"/>
      <c r="AF171" s="14"/>
      <c r="AG171" s="14"/>
      <c r="AH171" s="14"/>
      <c r="AI171" s="14"/>
      <c r="AJ171" s="14"/>
      <c r="AK171" s="14"/>
      <c r="AL171" s="14"/>
      <c r="AM171" s="14"/>
      <c r="AN171" s="1"/>
      <c r="AO171" s="1"/>
      <c r="AP171" s="1"/>
      <c r="AQ171" s="14"/>
    </row>
    <row r="172" spans="6:43">
      <c r="F172" s="14"/>
      <c r="G172" s="14"/>
      <c r="H172" s="163"/>
      <c r="I172" s="163"/>
      <c r="J172" s="163"/>
      <c r="K172" s="163"/>
      <c r="L172" s="14"/>
      <c r="M172" s="14"/>
      <c r="N172" s="14"/>
      <c r="O172" s="14"/>
      <c r="P172" s="163"/>
      <c r="Q172" s="163"/>
      <c r="R172" s="75"/>
      <c r="S172" s="75"/>
      <c r="T172" s="14"/>
      <c r="U172" s="14"/>
      <c r="V172" s="75"/>
      <c r="W172" s="14"/>
      <c r="X172" s="14"/>
      <c r="Y172" s="14"/>
      <c r="Z172" s="14"/>
      <c r="AA172" s="75"/>
      <c r="AB172" s="14"/>
      <c r="AC172" s="14"/>
      <c r="AD172" s="57"/>
      <c r="AE172" s="57"/>
      <c r="AF172" s="14"/>
      <c r="AG172" s="14"/>
      <c r="AH172" s="14"/>
      <c r="AI172" s="14"/>
      <c r="AJ172" s="14"/>
      <c r="AK172" s="14"/>
      <c r="AL172" s="14"/>
      <c r="AM172" s="14"/>
      <c r="AN172" s="1"/>
      <c r="AO172" s="1"/>
      <c r="AP172" s="1"/>
      <c r="AQ172" s="14"/>
    </row>
    <row r="173" spans="6:43">
      <c r="F173" s="14"/>
      <c r="G173" s="14"/>
      <c r="H173" s="163"/>
      <c r="I173" s="163"/>
      <c r="J173" s="163"/>
      <c r="K173" s="163"/>
      <c r="L173" s="14"/>
      <c r="M173" s="14"/>
      <c r="N173" s="14"/>
      <c r="O173" s="14"/>
      <c r="P173" s="163"/>
      <c r="Q173" s="163"/>
      <c r="R173" s="75"/>
      <c r="S173" s="75"/>
      <c r="T173" s="14"/>
      <c r="U173" s="14"/>
      <c r="V173" s="75"/>
      <c r="W173" s="14"/>
      <c r="X173" s="14"/>
      <c r="Y173" s="14"/>
      <c r="Z173" s="14"/>
      <c r="AA173" s="75"/>
      <c r="AB173" s="14"/>
      <c r="AC173" s="14"/>
      <c r="AD173" s="57"/>
      <c r="AE173" s="57"/>
      <c r="AF173" s="14"/>
      <c r="AG173" s="14"/>
      <c r="AH173" s="14"/>
      <c r="AI173" s="14"/>
      <c r="AJ173" s="14"/>
      <c r="AK173" s="14"/>
      <c r="AL173" s="14"/>
      <c r="AM173" s="14"/>
      <c r="AN173" s="1"/>
      <c r="AO173" s="1"/>
      <c r="AP173" s="1"/>
      <c r="AQ173" s="14"/>
    </row>
    <row r="174" spans="6:43">
      <c r="F174" s="14"/>
      <c r="G174" s="14"/>
      <c r="H174" s="163"/>
      <c r="I174" s="163"/>
      <c r="J174" s="163"/>
      <c r="K174" s="163"/>
      <c r="L174" s="14"/>
      <c r="M174" s="14"/>
      <c r="N174" s="14"/>
      <c r="O174" s="14"/>
      <c r="P174" s="163"/>
      <c r="Q174" s="163"/>
      <c r="R174" s="75"/>
      <c r="S174" s="75"/>
      <c r="T174" s="14"/>
      <c r="U174" s="14"/>
      <c r="V174" s="75"/>
      <c r="W174" s="14"/>
      <c r="X174" s="14"/>
      <c r="Y174" s="14"/>
      <c r="Z174" s="14"/>
      <c r="AA174" s="75"/>
      <c r="AB174" s="14"/>
      <c r="AC174" s="14"/>
      <c r="AD174" s="57"/>
      <c r="AE174" s="57"/>
      <c r="AF174" s="14"/>
      <c r="AG174" s="14"/>
      <c r="AH174" s="14"/>
      <c r="AI174" s="14"/>
      <c r="AJ174" s="14"/>
      <c r="AK174" s="14"/>
      <c r="AL174" s="14"/>
      <c r="AM174" s="14"/>
      <c r="AN174" s="1"/>
      <c r="AO174" s="1"/>
      <c r="AP174" s="1"/>
      <c r="AQ174" s="14"/>
    </row>
    <row r="175" spans="6:43">
      <c r="F175" s="14"/>
      <c r="G175" s="14"/>
      <c r="H175" s="163"/>
      <c r="I175" s="163"/>
      <c r="J175" s="163"/>
      <c r="K175" s="163"/>
      <c r="L175" s="14"/>
      <c r="M175" s="14"/>
      <c r="N175" s="14"/>
      <c r="O175" s="14"/>
      <c r="P175" s="163"/>
      <c r="Q175" s="163"/>
      <c r="R175" s="75"/>
      <c r="S175" s="75"/>
      <c r="T175" s="14"/>
      <c r="U175" s="14"/>
      <c r="V175" s="75"/>
      <c r="W175" s="14"/>
      <c r="X175" s="14"/>
      <c r="Y175" s="14"/>
      <c r="Z175" s="14"/>
      <c r="AA175" s="75"/>
      <c r="AB175" s="14"/>
      <c r="AC175" s="14"/>
      <c r="AD175" s="57"/>
      <c r="AE175" s="57"/>
      <c r="AF175" s="14"/>
      <c r="AG175" s="14"/>
      <c r="AH175" s="14"/>
      <c r="AI175" s="14"/>
      <c r="AJ175" s="14"/>
      <c r="AK175" s="14"/>
      <c r="AL175" s="14"/>
      <c r="AM175" s="14"/>
      <c r="AN175" s="1"/>
      <c r="AO175" s="1"/>
      <c r="AP175" s="1"/>
      <c r="AQ175" s="14"/>
    </row>
    <row r="176" spans="6:43">
      <c r="F176" s="14"/>
      <c r="G176" s="14"/>
      <c r="H176" s="163"/>
      <c r="I176" s="163"/>
      <c r="J176" s="163"/>
      <c r="K176" s="163"/>
      <c r="L176" s="14"/>
      <c r="M176" s="14"/>
      <c r="N176" s="14"/>
      <c r="O176" s="14"/>
      <c r="P176" s="163"/>
      <c r="Q176" s="163"/>
      <c r="R176" s="75"/>
      <c r="S176" s="75"/>
      <c r="T176" s="14"/>
      <c r="U176" s="14"/>
      <c r="V176" s="75"/>
      <c r="W176" s="14"/>
      <c r="X176" s="14"/>
      <c r="Y176" s="14"/>
      <c r="Z176" s="14"/>
      <c r="AA176" s="75"/>
      <c r="AB176" s="14"/>
      <c r="AC176" s="14"/>
      <c r="AD176" s="57"/>
      <c r="AE176" s="57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"/>
      <c r="AQ176" s="14"/>
    </row>
    <row r="177" spans="6:43">
      <c r="F177" s="14"/>
      <c r="G177" s="14"/>
      <c r="H177" s="163"/>
      <c r="I177" s="163"/>
      <c r="J177" s="163"/>
      <c r="K177" s="163"/>
      <c r="L177" s="14"/>
      <c r="M177" s="14"/>
      <c r="N177" s="14"/>
      <c r="O177" s="14"/>
      <c r="P177" s="163"/>
      <c r="Q177" s="163"/>
      <c r="R177" s="75"/>
      <c r="S177" s="75"/>
      <c r="T177" s="14"/>
      <c r="U177" s="14"/>
      <c r="V177" s="75"/>
      <c r="W177" s="14"/>
      <c r="X177" s="14"/>
      <c r="Y177" s="14"/>
      <c r="Z177" s="14"/>
      <c r="AA177" s="75"/>
      <c r="AB177" s="14"/>
      <c r="AC177" s="14"/>
      <c r="AD177" s="57"/>
      <c r="AE177" s="57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"/>
      <c r="AQ177" s="14"/>
    </row>
    <row r="178" spans="6:43">
      <c r="F178" s="14"/>
      <c r="G178" s="14"/>
      <c r="H178" s="163"/>
      <c r="I178" s="163"/>
      <c r="J178" s="163"/>
      <c r="K178" s="163"/>
      <c r="L178" s="14"/>
      <c r="M178" s="14"/>
      <c r="N178" s="14"/>
      <c r="O178" s="14"/>
      <c r="P178" s="163"/>
      <c r="Q178" s="163"/>
      <c r="R178" s="75"/>
      <c r="S178" s="75"/>
      <c r="T178" s="14"/>
      <c r="U178" s="14"/>
      <c r="V178" s="75"/>
      <c r="W178" s="14"/>
      <c r="X178" s="14"/>
      <c r="Y178" s="14"/>
      <c r="Z178" s="14"/>
      <c r="AA178" s="75"/>
      <c r="AB178" s="14"/>
      <c r="AC178" s="14"/>
      <c r="AD178" s="57"/>
      <c r="AE178" s="57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"/>
      <c r="AQ178" s="14"/>
    </row>
    <row r="179" spans="6:43">
      <c r="F179" s="14"/>
      <c r="G179" s="14"/>
      <c r="H179" s="163"/>
      <c r="I179" s="163"/>
      <c r="J179" s="163"/>
      <c r="K179" s="163"/>
      <c r="L179" s="14"/>
      <c r="M179" s="14"/>
      <c r="N179" s="14"/>
      <c r="O179" s="14"/>
      <c r="P179" s="163"/>
      <c r="Q179" s="163"/>
      <c r="R179" s="75"/>
      <c r="S179" s="75"/>
      <c r="T179" s="14"/>
      <c r="U179" s="14"/>
      <c r="V179" s="75"/>
      <c r="W179" s="14"/>
      <c r="X179" s="14"/>
      <c r="Y179" s="14"/>
      <c r="Z179" s="14"/>
      <c r="AA179" s="75"/>
      <c r="AB179" s="14"/>
      <c r="AC179" s="14"/>
      <c r="AD179" s="57"/>
      <c r="AE179" s="57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"/>
      <c r="AQ179" s="14"/>
    </row>
    <row r="180" spans="6:43">
      <c r="F180" s="14"/>
      <c r="G180" s="14"/>
      <c r="H180" s="163"/>
      <c r="I180" s="163"/>
      <c r="J180" s="163"/>
      <c r="K180" s="163"/>
      <c r="L180" s="14"/>
      <c r="M180" s="14"/>
      <c r="N180" s="14"/>
      <c r="O180" s="14"/>
      <c r="P180" s="163"/>
      <c r="Q180" s="163"/>
      <c r="R180" s="75"/>
      <c r="S180" s="75"/>
      <c r="T180" s="14"/>
      <c r="U180" s="14"/>
      <c r="V180" s="75"/>
      <c r="W180" s="14"/>
      <c r="X180" s="14"/>
      <c r="Y180" s="14"/>
      <c r="Z180" s="14"/>
      <c r="AA180" s="75"/>
      <c r="AB180" s="14"/>
      <c r="AC180" s="14"/>
      <c r="AD180" s="57"/>
      <c r="AE180" s="57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"/>
      <c r="AQ180" s="14"/>
    </row>
    <row r="181" spans="6:43">
      <c r="F181" s="14"/>
      <c r="G181" s="14"/>
      <c r="H181" s="163"/>
      <c r="I181" s="163"/>
      <c r="J181" s="163"/>
      <c r="K181" s="163"/>
      <c r="L181" s="14"/>
      <c r="M181" s="14"/>
      <c r="N181" s="14"/>
      <c r="O181" s="14"/>
      <c r="P181" s="163"/>
      <c r="Q181" s="163"/>
      <c r="R181" s="75"/>
      <c r="S181" s="75"/>
      <c r="T181" s="14"/>
      <c r="U181" s="14"/>
      <c r="V181" s="75"/>
      <c r="W181" s="14"/>
      <c r="X181" s="14"/>
      <c r="Y181" s="14"/>
      <c r="Z181" s="14"/>
      <c r="AA181" s="75"/>
      <c r="AB181" s="14"/>
      <c r="AC181" s="14"/>
      <c r="AD181" s="57"/>
      <c r="AE181" s="57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"/>
      <c r="AQ181" s="14"/>
    </row>
    <row r="182" spans="6:43">
      <c r="F182" s="14"/>
      <c r="G182" s="14"/>
      <c r="H182" s="163"/>
      <c r="I182" s="163"/>
      <c r="J182" s="163"/>
      <c r="K182" s="163"/>
      <c r="L182" s="14"/>
      <c r="M182" s="14"/>
      <c r="N182" s="14"/>
      <c r="O182" s="14"/>
      <c r="P182" s="163"/>
      <c r="Q182" s="163"/>
      <c r="R182" s="75"/>
      <c r="S182" s="75"/>
      <c r="T182" s="14"/>
      <c r="U182" s="14"/>
      <c r="V182" s="75"/>
      <c r="W182" s="14"/>
      <c r="X182" s="14"/>
      <c r="Y182" s="14"/>
      <c r="Z182" s="14"/>
      <c r="AA182" s="75"/>
      <c r="AB182" s="14"/>
      <c r="AC182" s="14"/>
      <c r="AD182" s="57"/>
      <c r="AE182" s="57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6:43">
      <c r="F183" s="14"/>
      <c r="G183" s="14"/>
      <c r="H183" s="163"/>
      <c r="I183" s="163"/>
      <c r="J183" s="163"/>
      <c r="K183" s="163"/>
      <c r="L183" s="14"/>
      <c r="M183" s="14"/>
      <c r="N183" s="14"/>
      <c r="O183" s="14"/>
      <c r="P183" s="163"/>
      <c r="Q183" s="163"/>
      <c r="R183" s="75"/>
      <c r="S183" s="75"/>
      <c r="T183" s="14"/>
      <c r="U183" s="14"/>
      <c r="V183" s="75"/>
      <c r="W183" s="14"/>
      <c r="X183" s="14"/>
      <c r="Y183" s="14"/>
      <c r="Z183" s="14"/>
      <c r="AA183" s="75"/>
      <c r="AB183" s="14"/>
      <c r="AC183" s="14"/>
      <c r="AD183" s="57"/>
      <c r="AE183" s="57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6:43">
      <c r="F184" s="14"/>
      <c r="G184" s="14"/>
      <c r="H184" s="163"/>
      <c r="I184" s="163"/>
      <c r="J184" s="163"/>
      <c r="K184" s="163"/>
      <c r="L184" s="14"/>
      <c r="M184" s="14"/>
      <c r="N184" s="14"/>
      <c r="O184" s="14"/>
      <c r="P184" s="163"/>
      <c r="Q184" s="163"/>
      <c r="R184" s="75"/>
      <c r="S184" s="75"/>
      <c r="T184" s="14"/>
      <c r="U184" s="14"/>
      <c r="V184" s="75"/>
      <c r="W184" s="14"/>
      <c r="X184" s="14"/>
      <c r="Y184" s="14"/>
      <c r="Z184" s="14"/>
      <c r="AA184" s="75"/>
      <c r="AB184" s="14"/>
      <c r="AC184" s="14"/>
      <c r="AD184" s="57"/>
      <c r="AE184" s="57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6:43">
      <c r="F185" s="14"/>
      <c r="G185" s="14"/>
      <c r="H185" s="163"/>
      <c r="I185" s="163"/>
      <c r="J185" s="163"/>
      <c r="K185" s="163"/>
      <c r="L185" s="14"/>
      <c r="M185" s="14"/>
      <c r="N185" s="14"/>
      <c r="O185" s="14"/>
      <c r="P185" s="163"/>
      <c r="Q185" s="163"/>
      <c r="R185" s="75"/>
      <c r="S185" s="75"/>
      <c r="T185" s="14"/>
      <c r="U185" s="14"/>
      <c r="V185" s="75"/>
      <c r="W185" s="14"/>
      <c r="X185" s="14"/>
      <c r="Y185" s="14"/>
      <c r="Z185" s="14"/>
      <c r="AA185" s="75"/>
      <c r="AB185" s="14"/>
      <c r="AC185" s="14"/>
      <c r="AD185" s="57"/>
      <c r="AE185" s="57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6:43">
      <c r="F186" s="14"/>
      <c r="G186" s="14"/>
      <c r="H186" s="163"/>
      <c r="I186" s="163"/>
      <c r="J186" s="163"/>
      <c r="K186" s="163"/>
      <c r="L186" s="14"/>
      <c r="M186" s="14"/>
      <c r="N186" s="14"/>
      <c r="O186" s="14"/>
      <c r="P186" s="163"/>
      <c r="Q186" s="163"/>
      <c r="R186" s="75"/>
      <c r="S186" s="75"/>
      <c r="T186" s="14"/>
      <c r="U186" s="14"/>
      <c r="V186" s="75"/>
      <c r="W186" s="14"/>
      <c r="X186" s="14"/>
      <c r="Y186" s="14"/>
      <c r="Z186" s="14"/>
      <c r="AA186" s="75"/>
      <c r="AB186" s="14"/>
      <c r="AC186" s="14"/>
      <c r="AD186" s="57"/>
      <c r="AE186" s="57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6:43">
      <c r="F187" s="14"/>
      <c r="G187" s="14"/>
      <c r="H187" s="163"/>
      <c r="I187" s="163"/>
      <c r="J187" s="163"/>
      <c r="K187" s="163"/>
      <c r="L187" s="14"/>
      <c r="M187" s="14"/>
      <c r="N187" s="14"/>
      <c r="O187" s="14"/>
      <c r="P187" s="163"/>
      <c r="Q187" s="163"/>
      <c r="R187" s="75"/>
      <c r="S187" s="75"/>
      <c r="T187" s="14"/>
      <c r="U187" s="14"/>
      <c r="V187" s="75"/>
      <c r="W187" s="14"/>
      <c r="X187" s="14"/>
      <c r="Y187" s="14"/>
      <c r="Z187" s="14"/>
      <c r="AA187" s="75"/>
      <c r="AB187" s="14"/>
      <c r="AC187" s="14"/>
      <c r="AD187" s="57"/>
      <c r="AE187" s="57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6:43">
      <c r="F188" s="14"/>
      <c r="G188" s="14"/>
      <c r="H188" s="163"/>
      <c r="I188" s="163"/>
      <c r="J188" s="163"/>
      <c r="K188" s="163"/>
      <c r="L188" s="14"/>
      <c r="M188" s="14"/>
      <c r="N188" s="14"/>
      <c r="O188" s="14"/>
      <c r="P188" s="163"/>
      <c r="Q188" s="163"/>
      <c r="R188" s="75"/>
      <c r="S188" s="75"/>
      <c r="T188" s="14"/>
      <c r="U188" s="14"/>
      <c r="V188" s="75"/>
      <c r="W188" s="14"/>
      <c r="X188" s="14"/>
      <c r="Y188" s="14"/>
      <c r="Z188" s="14"/>
      <c r="AA188" s="75"/>
      <c r="AB188" s="14"/>
      <c r="AC188" s="14"/>
      <c r="AD188" s="57"/>
      <c r="AE188" s="57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6:43">
      <c r="F189" s="14"/>
      <c r="G189" s="14"/>
      <c r="H189" s="163"/>
      <c r="I189" s="163"/>
      <c r="J189" s="163"/>
      <c r="K189" s="163"/>
      <c r="L189" s="14"/>
      <c r="M189" s="14"/>
      <c r="N189" s="14"/>
      <c r="O189" s="14"/>
      <c r="P189" s="163"/>
      <c r="Q189" s="163"/>
      <c r="R189" s="75"/>
      <c r="S189" s="75"/>
      <c r="T189" s="14"/>
      <c r="U189" s="14"/>
      <c r="V189" s="75"/>
      <c r="W189" s="14"/>
      <c r="X189" s="14"/>
      <c r="Y189" s="14"/>
      <c r="Z189" s="14"/>
      <c r="AA189" s="75"/>
      <c r="AB189" s="14"/>
      <c r="AC189" s="14"/>
      <c r="AD189" s="57"/>
      <c r="AE189" s="57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6:43">
      <c r="F190" s="14"/>
      <c r="G190" s="14"/>
      <c r="H190" s="163"/>
      <c r="I190" s="163"/>
      <c r="J190" s="163"/>
      <c r="K190" s="163"/>
      <c r="L190" s="14"/>
      <c r="M190" s="14"/>
      <c r="N190" s="14"/>
      <c r="O190" s="14"/>
      <c r="P190" s="163"/>
      <c r="Q190" s="163"/>
      <c r="R190" s="75"/>
      <c r="S190" s="75"/>
      <c r="T190" s="14"/>
      <c r="U190" s="14"/>
      <c r="V190" s="75"/>
      <c r="W190" s="14"/>
      <c r="X190" s="14"/>
      <c r="Y190" s="14"/>
      <c r="Z190" s="14"/>
      <c r="AA190" s="75"/>
      <c r="AB190" s="14"/>
      <c r="AC190" s="14"/>
      <c r="AD190" s="57"/>
      <c r="AE190" s="57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6:43">
      <c r="F191" s="14"/>
      <c r="G191" s="14"/>
      <c r="H191" s="163"/>
      <c r="I191" s="163"/>
      <c r="J191" s="163"/>
      <c r="K191" s="163"/>
      <c r="L191" s="14"/>
      <c r="M191" s="14"/>
      <c r="N191" s="14"/>
      <c r="O191" s="14"/>
      <c r="P191" s="163"/>
      <c r="Q191" s="163"/>
      <c r="R191" s="75"/>
      <c r="S191" s="75"/>
      <c r="T191" s="14"/>
      <c r="U191" s="14"/>
      <c r="V191" s="75"/>
      <c r="W191" s="14"/>
      <c r="X191" s="14"/>
      <c r="Y191" s="14"/>
      <c r="Z191" s="14"/>
      <c r="AA191" s="75"/>
      <c r="AB191" s="14"/>
      <c r="AC191" s="14"/>
      <c r="AD191" s="57"/>
      <c r="AE191" s="57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6:43">
      <c r="F192" s="14"/>
      <c r="G192" s="14"/>
      <c r="H192" s="163"/>
      <c r="I192" s="163"/>
      <c r="J192" s="163"/>
      <c r="K192" s="163"/>
      <c r="L192" s="14"/>
      <c r="M192" s="14"/>
      <c r="N192" s="14"/>
      <c r="O192" s="14"/>
      <c r="P192" s="163"/>
      <c r="Q192" s="163"/>
      <c r="R192" s="75"/>
      <c r="S192" s="75"/>
      <c r="T192" s="14"/>
      <c r="U192" s="14"/>
      <c r="V192" s="75"/>
      <c r="W192" s="14"/>
      <c r="X192" s="14"/>
      <c r="Y192" s="14"/>
      <c r="Z192" s="14"/>
      <c r="AA192" s="75"/>
      <c r="AB192" s="14"/>
      <c r="AC192" s="14"/>
      <c r="AD192" s="57"/>
      <c r="AE192" s="57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6:43">
      <c r="F193" s="14"/>
      <c r="G193" s="14"/>
      <c r="H193" s="163"/>
      <c r="I193" s="163"/>
      <c r="J193" s="163"/>
      <c r="K193" s="163"/>
      <c r="L193" s="14"/>
      <c r="M193" s="14"/>
      <c r="N193" s="14"/>
      <c r="O193" s="14"/>
      <c r="P193" s="163"/>
      <c r="Q193" s="163"/>
      <c r="R193" s="75"/>
      <c r="S193" s="75"/>
      <c r="T193" s="14"/>
      <c r="U193" s="14"/>
      <c r="V193" s="75"/>
      <c r="W193" s="14"/>
      <c r="X193" s="14"/>
      <c r="Y193" s="14"/>
      <c r="Z193" s="14"/>
      <c r="AA193" s="75"/>
      <c r="AB193" s="14"/>
      <c r="AC193" s="14"/>
      <c r="AD193" s="57"/>
      <c r="AE193" s="57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6:43">
      <c r="F194" s="14"/>
      <c r="G194" s="14"/>
      <c r="H194" s="163"/>
      <c r="I194" s="163"/>
      <c r="J194" s="163"/>
      <c r="K194" s="163"/>
      <c r="L194" s="14"/>
      <c r="M194" s="14"/>
      <c r="N194" s="14"/>
      <c r="O194" s="14"/>
      <c r="P194" s="163"/>
      <c r="Q194" s="163"/>
      <c r="R194" s="75"/>
      <c r="S194" s="75"/>
      <c r="T194" s="14"/>
      <c r="U194" s="14"/>
      <c r="V194" s="75"/>
      <c r="W194" s="14"/>
      <c r="X194" s="14"/>
      <c r="Y194" s="14"/>
      <c r="Z194" s="14"/>
      <c r="AA194" s="75"/>
      <c r="AB194" s="14"/>
      <c r="AC194" s="14"/>
      <c r="AD194" s="57"/>
      <c r="AE194" s="57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6:43">
      <c r="F195" s="14"/>
      <c r="G195" s="14"/>
      <c r="H195" s="163"/>
      <c r="I195" s="163"/>
      <c r="J195" s="163"/>
      <c r="K195" s="163"/>
      <c r="L195" s="14"/>
      <c r="M195" s="14"/>
      <c r="N195" s="14"/>
      <c r="O195" s="14"/>
      <c r="P195" s="163"/>
      <c r="Q195" s="163"/>
      <c r="R195" s="75"/>
      <c r="S195" s="75"/>
      <c r="T195" s="14"/>
      <c r="U195" s="14"/>
      <c r="V195" s="75"/>
      <c r="W195" s="14"/>
      <c r="X195" s="14"/>
      <c r="Y195" s="14"/>
      <c r="Z195" s="14"/>
      <c r="AA195" s="75"/>
      <c r="AB195" s="14"/>
      <c r="AC195" s="14"/>
      <c r="AD195" s="57"/>
      <c r="AE195" s="57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6:43">
      <c r="F196" s="14"/>
      <c r="G196" s="14"/>
      <c r="H196" s="163"/>
      <c r="I196" s="163"/>
      <c r="J196" s="163"/>
      <c r="K196" s="163"/>
      <c r="L196" s="14"/>
      <c r="M196" s="14"/>
      <c r="N196" s="14"/>
      <c r="O196" s="14"/>
      <c r="P196" s="163"/>
      <c r="Q196" s="163"/>
      <c r="R196" s="75"/>
      <c r="S196" s="75"/>
      <c r="T196" s="14"/>
      <c r="U196" s="14"/>
      <c r="V196" s="75"/>
      <c r="W196" s="14"/>
      <c r="X196" s="14"/>
      <c r="Y196" s="14"/>
      <c r="Z196" s="14"/>
      <c r="AA196" s="75"/>
      <c r="AB196" s="14"/>
      <c r="AC196" s="14"/>
      <c r="AD196" s="57"/>
      <c r="AE196" s="57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6:43">
      <c r="F197" s="14"/>
      <c r="G197" s="14"/>
      <c r="H197" s="163"/>
      <c r="I197" s="163"/>
      <c r="J197" s="163"/>
      <c r="K197" s="163"/>
      <c r="L197" s="14"/>
      <c r="M197" s="14"/>
      <c r="N197" s="14"/>
      <c r="O197" s="14"/>
      <c r="P197" s="163"/>
      <c r="Q197" s="163"/>
      <c r="R197" s="75"/>
      <c r="S197" s="75"/>
      <c r="T197" s="14"/>
      <c r="U197" s="14"/>
      <c r="V197" s="75"/>
      <c r="W197" s="14"/>
      <c r="X197" s="14"/>
      <c r="Y197" s="14"/>
      <c r="Z197" s="14"/>
      <c r="AA197" s="75"/>
      <c r="AB197" s="14"/>
      <c r="AC197" s="14"/>
      <c r="AD197" s="57"/>
      <c r="AE197" s="57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6:43">
      <c r="F198" s="14"/>
      <c r="G198" s="14"/>
      <c r="H198" s="163"/>
      <c r="I198" s="163"/>
      <c r="J198" s="163"/>
      <c r="K198" s="163"/>
      <c r="L198" s="14"/>
      <c r="M198" s="14"/>
      <c r="N198" s="14"/>
      <c r="O198" s="14"/>
      <c r="P198" s="163"/>
      <c r="Q198" s="163"/>
      <c r="R198" s="75"/>
      <c r="S198" s="75"/>
      <c r="T198" s="14"/>
      <c r="U198" s="14"/>
      <c r="V198" s="75"/>
      <c r="W198" s="14"/>
      <c r="X198" s="14"/>
      <c r="Y198" s="14"/>
      <c r="Z198" s="14"/>
      <c r="AA198" s="75"/>
      <c r="AB198" s="14"/>
      <c r="AC198" s="14"/>
      <c r="AD198" s="57"/>
      <c r="AE198" s="57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6:43">
      <c r="F199" s="14"/>
      <c r="G199" s="14"/>
      <c r="H199" s="163"/>
      <c r="I199" s="163"/>
      <c r="J199" s="163"/>
      <c r="K199" s="163"/>
      <c r="L199" s="14"/>
      <c r="M199" s="14"/>
      <c r="N199" s="14"/>
      <c r="O199" s="14"/>
      <c r="P199" s="163"/>
      <c r="Q199" s="163"/>
      <c r="R199" s="75"/>
      <c r="S199" s="75"/>
      <c r="T199" s="14"/>
      <c r="U199" s="14"/>
      <c r="V199" s="75"/>
      <c r="W199" s="14"/>
      <c r="X199" s="14"/>
      <c r="Y199" s="14"/>
      <c r="Z199" s="14"/>
      <c r="AA199" s="75"/>
      <c r="AB199" s="14"/>
      <c r="AC199" s="14"/>
      <c r="AD199" s="57"/>
      <c r="AE199" s="57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6:43">
      <c r="F200" s="14"/>
      <c r="G200" s="14"/>
      <c r="H200" s="163"/>
      <c r="I200" s="163"/>
      <c r="J200" s="163"/>
      <c r="K200" s="163"/>
      <c r="L200" s="14"/>
      <c r="M200" s="14"/>
      <c r="N200" s="14"/>
      <c r="O200" s="14"/>
      <c r="P200" s="163"/>
      <c r="Q200" s="163"/>
      <c r="R200" s="75"/>
      <c r="S200" s="75"/>
      <c r="T200" s="14"/>
      <c r="U200" s="14"/>
      <c r="V200" s="75"/>
      <c r="W200" s="14"/>
      <c r="X200" s="14"/>
      <c r="Y200" s="14"/>
      <c r="Z200" s="14"/>
      <c r="AA200" s="75"/>
      <c r="AB200" s="14"/>
      <c r="AC200" s="14"/>
      <c r="AD200" s="57"/>
      <c r="AE200" s="57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6:43">
      <c r="F201" s="14"/>
      <c r="G201" s="14"/>
      <c r="H201" s="163"/>
      <c r="I201" s="163"/>
      <c r="J201" s="163"/>
      <c r="K201" s="163"/>
      <c r="L201" s="14"/>
      <c r="M201" s="14"/>
      <c r="N201" s="14"/>
      <c r="O201" s="14"/>
      <c r="P201" s="163"/>
      <c r="Q201" s="163"/>
      <c r="R201" s="75"/>
      <c r="S201" s="75"/>
      <c r="T201" s="14"/>
      <c r="U201" s="14"/>
      <c r="V201" s="75"/>
      <c r="W201" s="14"/>
      <c r="X201" s="14"/>
      <c r="Y201" s="14"/>
      <c r="Z201" s="14"/>
      <c r="AA201" s="75"/>
      <c r="AB201" s="14"/>
      <c r="AC201" s="14"/>
      <c r="AD201" s="57"/>
      <c r="AE201" s="57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6:43">
      <c r="F202" s="14"/>
      <c r="G202" s="14"/>
      <c r="H202" s="163"/>
      <c r="I202" s="163"/>
      <c r="J202" s="163"/>
      <c r="K202" s="163"/>
      <c r="L202" s="14"/>
      <c r="M202" s="14"/>
      <c r="N202" s="14"/>
      <c r="O202" s="14"/>
      <c r="P202" s="163"/>
      <c r="Q202" s="163"/>
      <c r="R202" s="75"/>
      <c r="S202" s="75"/>
      <c r="T202" s="14"/>
      <c r="U202" s="14"/>
      <c r="V202" s="75"/>
      <c r="W202" s="14"/>
      <c r="X202" s="14"/>
      <c r="Y202" s="14"/>
      <c r="Z202" s="14"/>
      <c r="AA202" s="75"/>
      <c r="AB202" s="14"/>
      <c r="AC202" s="14"/>
      <c r="AD202" s="57"/>
      <c r="AE202" s="57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6:43">
      <c r="F203" s="14"/>
      <c r="G203" s="14"/>
      <c r="H203" s="163"/>
      <c r="I203" s="163"/>
      <c r="J203" s="163"/>
      <c r="K203" s="163"/>
      <c r="L203" s="14"/>
      <c r="M203" s="14"/>
      <c r="N203" s="14"/>
      <c r="O203" s="14"/>
      <c r="P203" s="163"/>
      <c r="Q203" s="163"/>
      <c r="R203" s="75"/>
      <c r="S203" s="75"/>
      <c r="T203" s="14"/>
      <c r="U203" s="14"/>
      <c r="V203" s="75"/>
      <c r="W203" s="14"/>
      <c r="X203" s="14"/>
      <c r="Y203" s="14"/>
      <c r="Z203" s="14"/>
      <c r="AA203" s="75"/>
      <c r="AB203" s="14"/>
      <c r="AC203" s="14"/>
      <c r="AD203" s="57"/>
      <c r="AE203" s="57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6:43">
      <c r="F204" s="14"/>
      <c r="G204" s="14"/>
      <c r="H204" s="163"/>
      <c r="I204" s="163"/>
      <c r="J204" s="163"/>
      <c r="K204" s="163"/>
      <c r="L204" s="14"/>
      <c r="M204" s="14"/>
      <c r="N204" s="14"/>
      <c r="O204" s="14"/>
      <c r="P204" s="163"/>
      <c r="Q204" s="163"/>
      <c r="R204" s="75"/>
      <c r="S204" s="75"/>
      <c r="T204" s="14"/>
      <c r="U204" s="14"/>
      <c r="V204" s="75"/>
      <c r="W204" s="14"/>
      <c r="X204" s="14"/>
      <c r="Y204" s="14"/>
      <c r="Z204" s="14"/>
      <c r="AA204" s="75"/>
      <c r="AB204" s="14"/>
      <c r="AC204" s="14"/>
      <c r="AD204" s="57"/>
      <c r="AE204" s="57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6:43">
      <c r="F205" s="14"/>
      <c r="G205" s="14"/>
      <c r="H205" s="163"/>
      <c r="I205" s="163"/>
      <c r="J205" s="163"/>
      <c r="K205" s="163"/>
      <c r="L205" s="14"/>
      <c r="M205" s="14"/>
      <c r="N205" s="14"/>
      <c r="O205" s="14"/>
      <c r="P205" s="163"/>
      <c r="Q205" s="163"/>
      <c r="R205" s="75"/>
      <c r="S205" s="75"/>
      <c r="T205" s="14"/>
      <c r="U205" s="14"/>
      <c r="V205" s="75"/>
      <c r="W205" s="14"/>
      <c r="X205" s="14"/>
      <c r="Y205" s="14"/>
      <c r="Z205" s="14"/>
      <c r="AA205" s="75"/>
      <c r="AB205" s="14"/>
      <c r="AC205" s="14"/>
      <c r="AD205" s="57"/>
      <c r="AE205" s="57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6:43">
      <c r="F206" s="14"/>
      <c r="G206" s="14"/>
      <c r="H206" s="163"/>
      <c r="I206" s="163"/>
      <c r="J206" s="163"/>
      <c r="K206" s="163"/>
      <c r="L206" s="14"/>
      <c r="M206" s="14"/>
      <c r="N206" s="14"/>
      <c r="O206" s="14"/>
      <c r="P206" s="163"/>
      <c r="Q206" s="163"/>
      <c r="R206" s="75"/>
      <c r="S206" s="75"/>
      <c r="T206" s="14"/>
      <c r="U206" s="14"/>
      <c r="V206" s="75"/>
      <c r="W206" s="14"/>
      <c r="X206" s="14"/>
      <c r="Y206" s="14"/>
      <c r="Z206" s="14"/>
      <c r="AA206" s="75"/>
      <c r="AB206" s="14"/>
      <c r="AC206" s="14"/>
      <c r="AD206" s="57"/>
      <c r="AE206" s="57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6:43">
      <c r="F207" s="14"/>
      <c r="G207" s="14"/>
      <c r="H207" s="163"/>
      <c r="I207" s="163"/>
      <c r="J207" s="163"/>
      <c r="K207" s="163"/>
      <c r="L207" s="14"/>
      <c r="M207" s="14"/>
      <c r="N207" s="14"/>
      <c r="O207" s="14"/>
      <c r="P207" s="163"/>
      <c r="Q207" s="163"/>
      <c r="R207" s="75"/>
      <c r="S207" s="75"/>
      <c r="T207" s="14"/>
      <c r="U207" s="14"/>
      <c r="V207" s="75"/>
      <c r="W207" s="14"/>
      <c r="X207" s="14"/>
      <c r="Y207" s="14"/>
      <c r="Z207" s="14"/>
      <c r="AA207" s="75"/>
      <c r="AB207" s="14"/>
      <c r="AC207" s="14"/>
      <c r="AD207" s="57"/>
      <c r="AE207" s="57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6:43">
      <c r="F208" s="14"/>
      <c r="G208" s="14"/>
      <c r="H208" s="163"/>
      <c r="I208" s="163"/>
      <c r="J208" s="163"/>
      <c r="K208" s="163"/>
      <c r="L208" s="14"/>
      <c r="M208" s="14"/>
      <c r="N208" s="14"/>
      <c r="O208" s="14"/>
      <c r="P208" s="163"/>
      <c r="Q208" s="163"/>
      <c r="R208" s="75"/>
      <c r="S208" s="75"/>
      <c r="T208" s="14"/>
      <c r="U208" s="14"/>
      <c r="V208" s="75"/>
      <c r="W208" s="14"/>
      <c r="X208" s="14"/>
      <c r="Y208" s="14"/>
      <c r="Z208" s="14"/>
      <c r="AA208" s="75"/>
      <c r="AB208" s="14"/>
      <c r="AC208" s="14"/>
      <c r="AD208" s="57"/>
      <c r="AE208" s="57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6:43">
      <c r="F209" s="14"/>
      <c r="G209" s="14"/>
      <c r="H209" s="163"/>
      <c r="I209" s="163"/>
      <c r="J209" s="163"/>
      <c r="K209" s="163"/>
      <c r="L209" s="14"/>
      <c r="M209" s="14"/>
      <c r="N209" s="14"/>
      <c r="O209" s="14"/>
      <c r="P209" s="163"/>
      <c r="Q209" s="163"/>
      <c r="R209" s="75"/>
      <c r="S209" s="75"/>
      <c r="T209" s="14"/>
      <c r="U209" s="14"/>
      <c r="V209" s="75"/>
      <c r="W209" s="14"/>
      <c r="X209" s="14"/>
      <c r="Y209" s="14"/>
      <c r="Z209" s="14"/>
      <c r="AA209" s="75"/>
      <c r="AB209" s="14"/>
      <c r="AC209" s="14"/>
      <c r="AD209" s="57"/>
      <c r="AE209" s="57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6:43">
      <c r="F210" s="14"/>
      <c r="G210" s="14"/>
      <c r="H210" s="163"/>
      <c r="I210" s="163"/>
      <c r="J210" s="163"/>
      <c r="K210" s="163"/>
      <c r="L210" s="14"/>
      <c r="M210" s="14"/>
      <c r="N210" s="14"/>
      <c r="O210" s="14"/>
      <c r="P210" s="163"/>
      <c r="Q210" s="163"/>
      <c r="R210" s="75"/>
      <c r="S210" s="75"/>
      <c r="T210" s="14"/>
      <c r="U210" s="14"/>
      <c r="V210" s="75"/>
      <c r="W210" s="14"/>
      <c r="X210" s="14"/>
      <c r="Y210" s="14"/>
      <c r="Z210" s="14"/>
      <c r="AA210" s="75"/>
      <c r="AB210" s="14"/>
      <c r="AC210" s="14"/>
      <c r="AD210" s="57"/>
      <c r="AE210" s="57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6:43">
      <c r="F211" s="14"/>
      <c r="G211" s="14"/>
      <c r="H211" s="163"/>
      <c r="I211" s="163"/>
      <c r="J211" s="163"/>
      <c r="K211" s="163"/>
      <c r="L211" s="14"/>
      <c r="M211" s="14"/>
      <c r="N211" s="14"/>
      <c r="O211" s="14"/>
      <c r="P211" s="163"/>
      <c r="Q211" s="163"/>
      <c r="R211" s="75"/>
      <c r="S211" s="75"/>
      <c r="T211" s="14"/>
      <c r="U211" s="14"/>
      <c r="V211" s="75"/>
      <c r="W211" s="14"/>
      <c r="X211" s="14"/>
      <c r="Y211" s="14"/>
      <c r="Z211" s="14"/>
      <c r="AA211" s="75"/>
      <c r="AB211" s="14"/>
      <c r="AC211" s="14"/>
      <c r="AD211" s="57"/>
      <c r="AE211" s="57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6:43">
      <c r="F212" s="14"/>
      <c r="G212" s="14"/>
      <c r="H212" s="163"/>
      <c r="I212" s="163"/>
      <c r="J212" s="163"/>
      <c r="K212" s="163"/>
      <c r="L212" s="14"/>
      <c r="M212" s="14"/>
      <c r="N212" s="14"/>
      <c r="O212" s="14"/>
      <c r="P212" s="163"/>
      <c r="Q212" s="163"/>
      <c r="R212" s="75"/>
      <c r="S212" s="75"/>
      <c r="T212" s="14"/>
      <c r="U212" s="14"/>
      <c r="V212" s="75"/>
      <c r="W212" s="14"/>
      <c r="X212" s="14"/>
      <c r="Y212" s="14"/>
      <c r="Z212" s="14"/>
      <c r="AA212" s="75"/>
      <c r="AB212" s="14"/>
      <c r="AC212" s="14"/>
      <c r="AD212" s="57"/>
      <c r="AE212" s="57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6:43">
      <c r="F213" s="14"/>
      <c r="G213" s="14"/>
      <c r="H213" s="163"/>
      <c r="I213" s="163"/>
      <c r="J213" s="163"/>
      <c r="K213" s="163"/>
      <c r="L213" s="14"/>
      <c r="M213" s="14"/>
      <c r="N213" s="14"/>
      <c r="O213" s="14"/>
      <c r="P213" s="163"/>
      <c r="Q213" s="163"/>
      <c r="R213" s="75"/>
      <c r="S213" s="75"/>
      <c r="T213" s="14"/>
      <c r="U213" s="14"/>
      <c r="V213" s="75"/>
      <c r="W213" s="14"/>
      <c r="X213" s="14"/>
      <c r="Y213" s="14"/>
      <c r="Z213" s="14"/>
      <c r="AA213" s="75"/>
      <c r="AB213" s="14"/>
      <c r="AC213" s="14"/>
      <c r="AD213" s="57"/>
      <c r="AE213" s="57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6:43">
      <c r="F214" s="14"/>
      <c r="G214" s="14"/>
      <c r="H214" s="163"/>
      <c r="I214" s="163"/>
      <c r="J214" s="163"/>
      <c r="K214" s="163"/>
      <c r="L214" s="14"/>
      <c r="M214" s="14"/>
      <c r="N214" s="14"/>
      <c r="O214" s="14"/>
      <c r="P214" s="163"/>
      <c r="Q214" s="163"/>
      <c r="R214" s="75"/>
      <c r="S214" s="75"/>
      <c r="T214" s="14"/>
      <c r="U214" s="14"/>
      <c r="V214" s="75"/>
      <c r="W214" s="14"/>
      <c r="X214" s="14"/>
      <c r="Y214" s="14"/>
      <c r="Z214" s="14"/>
      <c r="AA214" s="75"/>
      <c r="AB214" s="14"/>
      <c r="AC214" s="14"/>
      <c r="AD214" s="57"/>
      <c r="AE214" s="57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6:43">
      <c r="F215" s="14"/>
      <c r="G215" s="14"/>
      <c r="H215" s="163"/>
      <c r="I215" s="163"/>
      <c r="J215" s="163"/>
      <c r="K215" s="163"/>
      <c r="L215" s="14"/>
      <c r="M215" s="14"/>
      <c r="N215" s="14"/>
      <c r="O215" s="14"/>
      <c r="P215" s="163"/>
      <c r="Q215" s="163"/>
      <c r="R215" s="75"/>
      <c r="S215" s="75"/>
      <c r="T215" s="14"/>
      <c r="U215" s="14"/>
      <c r="V215" s="75"/>
      <c r="W215" s="14"/>
      <c r="X215" s="14"/>
      <c r="Y215" s="14"/>
      <c r="Z215" s="14"/>
      <c r="AA215" s="75"/>
      <c r="AB215" s="14"/>
      <c r="AC215" s="14"/>
      <c r="AD215" s="57"/>
      <c r="AE215" s="57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6:43">
      <c r="F216" s="14"/>
      <c r="G216" s="14"/>
      <c r="H216" s="163"/>
      <c r="I216" s="163"/>
      <c r="J216" s="163"/>
      <c r="K216" s="163"/>
      <c r="L216" s="14"/>
      <c r="M216" s="14"/>
      <c r="N216" s="14"/>
      <c r="O216" s="14"/>
      <c r="P216" s="163"/>
      <c r="Q216" s="163"/>
      <c r="R216" s="75"/>
      <c r="S216" s="75"/>
      <c r="T216" s="14"/>
      <c r="U216" s="14"/>
      <c r="V216" s="75"/>
      <c r="W216" s="14"/>
      <c r="X216" s="14"/>
      <c r="Y216" s="14"/>
      <c r="Z216" s="14"/>
      <c r="AA216" s="75"/>
      <c r="AB216" s="14"/>
      <c r="AC216" s="14"/>
      <c r="AD216" s="57"/>
      <c r="AE216" s="57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6:43">
      <c r="F217" s="14"/>
      <c r="G217" s="14"/>
      <c r="H217" s="163"/>
      <c r="I217" s="163"/>
      <c r="J217" s="163"/>
      <c r="K217" s="163"/>
      <c r="L217" s="14"/>
      <c r="M217" s="14"/>
      <c r="N217" s="14"/>
      <c r="O217" s="14"/>
      <c r="P217" s="163"/>
      <c r="Q217" s="163"/>
      <c r="R217" s="75"/>
      <c r="S217" s="75"/>
      <c r="T217" s="14"/>
      <c r="U217" s="14"/>
      <c r="V217" s="75"/>
      <c r="W217" s="14"/>
      <c r="X217" s="14"/>
      <c r="Y217" s="14"/>
      <c r="Z217" s="14"/>
      <c r="AA217" s="75"/>
      <c r="AB217" s="14"/>
      <c r="AC217" s="14"/>
      <c r="AD217" s="57"/>
      <c r="AE217" s="57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6:43">
      <c r="F218" s="14"/>
      <c r="G218" s="14"/>
      <c r="H218" s="163"/>
      <c r="I218" s="163"/>
      <c r="J218" s="163"/>
      <c r="K218" s="163"/>
      <c r="L218" s="14"/>
      <c r="M218" s="14"/>
      <c r="N218" s="14"/>
      <c r="O218" s="14"/>
      <c r="P218" s="163"/>
      <c r="Q218" s="163"/>
      <c r="R218" s="75"/>
      <c r="S218" s="75"/>
      <c r="T218" s="14"/>
      <c r="U218" s="14"/>
      <c r="V218" s="75"/>
      <c r="W218" s="14"/>
      <c r="X218" s="14"/>
      <c r="Y218" s="14"/>
      <c r="Z218" s="14"/>
      <c r="AA218" s="75"/>
      <c r="AB218" s="14"/>
      <c r="AC218" s="14"/>
      <c r="AD218" s="57"/>
      <c r="AE218" s="57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6:43">
      <c r="F219" s="14"/>
      <c r="G219" s="14"/>
      <c r="H219" s="163"/>
      <c r="I219" s="163"/>
      <c r="J219" s="163"/>
      <c r="K219" s="163"/>
      <c r="L219" s="14"/>
      <c r="M219" s="14"/>
      <c r="N219" s="14"/>
      <c r="O219" s="14"/>
      <c r="P219" s="163"/>
      <c r="Q219" s="163"/>
      <c r="R219" s="75"/>
      <c r="S219" s="75"/>
      <c r="T219" s="14"/>
      <c r="U219" s="14"/>
      <c r="V219" s="75"/>
      <c r="W219" s="14"/>
      <c r="X219" s="14"/>
      <c r="Y219" s="14"/>
      <c r="Z219" s="14"/>
      <c r="AA219" s="75"/>
      <c r="AB219" s="14"/>
      <c r="AC219" s="14"/>
      <c r="AD219" s="57"/>
      <c r="AE219" s="57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6:43">
      <c r="F220" s="14"/>
      <c r="G220" s="14"/>
      <c r="H220" s="163"/>
      <c r="I220" s="163"/>
      <c r="J220" s="163"/>
      <c r="K220" s="163"/>
      <c r="L220" s="14"/>
      <c r="M220" s="14"/>
      <c r="N220" s="14"/>
      <c r="O220" s="14"/>
      <c r="P220" s="163"/>
      <c r="Q220" s="163"/>
      <c r="R220" s="75"/>
      <c r="S220" s="75"/>
      <c r="T220" s="14"/>
      <c r="U220" s="14"/>
      <c r="V220" s="75"/>
      <c r="W220" s="14"/>
      <c r="X220" s="14"/>
      <c r="Y220" s="14"/>
      <c r="Z220" s="14"/>
      <c r="AA220" s="75"/>
      <c r="AB220" s="14"/>
      <c r="AC220" s="14"/>
      <c r="AD220" s="57"/>
      <c r="AE220" s="57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6:43">
      <c r="F221" s="14"/>
      <c r="G221" s="14"/>
      <c r="H221" s="163"/>
      <c r="I221" s="163"/>
      <c r="J221" s="163"/>
      <c r="K221" s="163"/>
      <c r="L221" s="14"/>
      <c r="M221" s="14"/>
      <c r="N221" s="14"/>
      <c r="O221" s="14"/>
      <c r="P221" s="163"/>
      <c r="Q221" s="163"/>
      <c r="R221" s="75"/>
      <c r="S221" s="75"/>
      <c r="T221" s="14"/>
      <c r="U221" s="14"/>
      <c r="V221" s="75"/>
      <c r="W221" s="14"/>
      <c r="X221" s="14"/>
      <c r="Y221" s="14"/>
      <c r="Z221" s="14"/>
      <c r="AA221" s="75"/>
      <c r="AB221" s="14"/>
      <c r="AC221" s="14"/>
      <c r="AD221" s="57"/>
      <c r="AE221" s="57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6:43">
      <c r="F222" s="14"/>
      <c r="G222" s="14"/>
      <c r="H222" s="163"/>
      <c r="I222" s="163"/>
      <c r="J222" s="163"/>
      <c r="K222" s="163"/>
      <c r="L222" s="14"/>
      <c r="M222" s="14"/>
      <c r="N222" s="14"/>
      <c r="O222" s="14"/>
      <c r="P222" s="163"/>
      <c r="Q222" s="163"/>
      <c r="R222" s="75"/>
      <c r="S222" s="75"/>
      <c r="T222" s="14"/>
      <c r="U222" s="14"/>
      <c r="V222" s="75"/>
      <c r="W222" s="14"/>
      <c r="X222" s="14"/>
      <c r="Y222" s="14"/>
      <c r="Z222" s="14"/>
      <c r="AA222" s="75"/>
      <c r="AB222" s="14"/>
      <c r="AC222" s="14"/>
      <c r="AD222" s="57"/>
      <c r="AE222" s="57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6:43">
      <c r="F223" s="14"/>
      <c r="G223" s="14"/>
      <c r="H223" s="163"/>
      <c r="I223" s="163"/>
      <c r="J223" s="163"/>
      <c r="K223" s="163"/>
      <c r="L223" s="14"/>
      <c r="M223" s="14"/>
      <c r="N223" s="14"/>
      <c r="O223" s="14"/>
      <c r="P223" s="163"/>
      <c r="Q223" s="163"/>
      <c r="R223" s="75"/>
      <c r="S223" s="75"/>
      <c r="T223" s="14"/>
      <c r="U223" s="14"/>
      <c r="V223" s="75"/>
      <c r="W223" s="14"/>
      <c r="X223" s="14"/>
      <c r="Y223" s="14"/>
      <c r="Z223" s="14"/>
      <c r="AA223" s="75"/>
      <c r="AB223" s="14"/>
      <c r="AC223" s="14"/>
      <c r="AD223" s="57"/>
      <c r="AE223" s="57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6:43">
      <c r="F224" s="14"/>
      <c r="G224" s="14"/>
      <c r="H224" s="163"/>
      <c r="I224" s="163"/>
      <c r="J224" s="163"/>
      <c r="K224" s="163"/>
      <c r="L224" s="14"/>
      <c r="M224" s="14"/>
      <c r="N224" s="14"/>
      <c r="O224" s="14"/>
      <c r="P224" s="163"/>
      <c r="Q224" s="163"/>
      <c r="R224" s="75"/>
      <c r="S224" s="75"/>
      <c r="T224" s="14"/>
      <c r="U224" s="14"/>
      <c r="V224" s="75"/>
      <c r="W224" s="14"/>
      <c r="X224" s="14"/>
      <c r="Y224" s="14"/>
      <c r="Z224" s="14"/>
      <c r="AA224" s="75"/>
      <c r="AB224" s="14"/>
      <c r="AC224" s="14"/>
      <c r="AD224" s="57"/>
      <c r="AE224" s="57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6:43">
      <c r="F225" s="14"/>
      <c r="G225" s="14"/>
      <c r="H225" s="163"/>
      <c r="I225" s="163"/>
      <c r="J225" s="163"/>
      <c r="K225" s="163"/>
      <c r="L225" s="14"/>
      <c r="M225" s="14"/>
      <c r="N225" s="14"/>
      <c r="O225" s="14"/>
      <c r="P225" s="163"/>
      <c r="Q225" s="163"/>
      <c r="R225" s="75"/>
      <c r="S225" s="75"/>
      <c r="T225" s="14"/>
      <c r="U225" s="14"/>
      <c r="V225" s="75"/>
      <c r="W225" s="14"/>
      <c r="X225" s="14"/>
      <c r="Y225" s="14"/>
      <c r="Z225" s="14"/>
      <c r="AA225" s="75"/>
      <c r="AB225" s="14"/>
      <c r="AC225" s="14"/>
      <c r="AD225" s="57"/>
      <c r="AE225" s="57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6:43">
      <c r="F226" s="14"/>
      <c r="G226" s="14"/>
      <c r="H226" s="163"/>
      <c r="I226" s="163"/>
      <c r="J226" s="163"/>
      <c r="K226" s="163"/>
      <c r="L226" s="14"/>
      <c r="M226" s="14"/>
      <c r="N226" s="14"/>
      <c r="O226" s="14"/>
      <c r="P226" s="163"/>
      <c r="Q226" s="163"/>
      <c r="R226" s="75"/>
      <c r="S226" s="75"/>
      <c r="T226" s="14"/>
      <c r="U226" s="14"/>
      <c r="V226" s="75"/>
      <c r="W226" s="14"/>
      <c r="X226" s="14"/>
      <c r="Y226" s="14"/>
      <c r="Z226" s="14"/>
      <c r="AA226" s="75"/>
      <c r="AB226" s="14"/>
      <c r="AC226" s="14"/>
      <c r="AD226" s="57"/>
      <c r="AE226" s="57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6:43">
      <c r="F227" s="14"/>
      <c r="G227" s="14"/>
      <c r="H227" s="163"/>
      <c r="I227" s="163"/>
      <c r="J227" s="163"/>
      <c r="K227" s="163"/>
      <c r="L227" s="14"/>
      <c r="M227" s="14"/>
      <c r="N227" s="14"/>
      <c r="O227" s="14"/>
      <c r="P227" s="163"/>
      <c r="Q227" s="163"/>
      <c r="R227" s="75"/>
      <c r="S227" s="75"/>
      <c r="T227" s="14"/>
      <c r="U227" s="14"/>
      <c r="V227" s="75"/>
      <c r="W227" s="14"/>
      <c r="X227" s="14"/>
      <c r="Y227" s="14"/>
      <c r="Z227" s="14"/>
      <c r="AA227" s="75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6:43">
      <c r="F228" s="14"/>
      <c r="G228" s="14"/>
      <c r="H228" s="163"/>
      <c r="I228" s="163"/>
      <c r="J228" s="163"/>
      <c r="K228" s="163"/>
      <c r="L228" s="14"/>
      <c r="M228" s="14"/>
      <c r="N228" s="14"/>
      <c r="O228" s="14"/>
      <c r="P228" s="163"/>
      <c r="Q228" s="163"/>
      <c r="R228" s="75"/>
      <c r="S228" s="75"/>
      <c r="T228" s="14"/>
      <c r="U228" s="14"/>
      <c r="V228" s="75"/>
      <c r="W228" s="14"/>
      <c r="X228" s="14"/>
      <c r="Y228" s="14"/>
      <c r="Z228" s="14"/>
      <c r="AA228" s="75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6:43">
      <c r="F229" s="14"/>
      <c r="G229" s="14"/>
      <c r="H229" s="163"/>
      <c r="I229" s="163"/>
      <c r="J229" s="163"/>
      <c r="K229" s="163"/>
      <c r="L229" s="14"/>
      <c r="M229" s="14"/>
      <c r="N229" s="14"/>
      <c r="O229" s="14"/>
      <c r="P229" s="163"/>
      <c r="Q229" s="163"/>
      <c r="R229" s="75"/>
      <c r="S229" s="75"/>
      <c r="T229" s="14"/>
      <c r="U229" s="14"/>
      <c r="V229" s="75"/>
      <c r="W229" s="14"/>
      <c r="X229" s="14"/>
      <c r="Y229" s="14"/>
      <c r="Z229" s="14"/>
      <c r="AA229" s="75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6:43">
      <c r="F230" s="14"/>
      <c r="G230" s="14"/>
      <c r="H230" s="163"/>
      <c r="I230" s="163"/>
      <c r="J230" s="163"/>
      <c r="K230" s="163"/>
      <c r="L230" s="30"/>
      <c r="M230" s="30"/>
      <c r="N230" s="30"/>
      <c r="O230" s="30"/>
      <c r="P230" s="164"/>
      <c r="Q230" s="164"/>
      <c r="R230" s="76"/>
      <c r="S230" s="76"/>
      <c r="T230" s="30"/>
      <c r="U230" s="30"/>
      <c r="V230" s="76"/>
      <c r="W230" s="30"/>
      <c r="X230" s="30"/>
      <c r="Y230" s="30"/>
      <c r="Z230" s="30"/>
      <c r="AA230" s="76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6:43">
      <c r="F231" s="14"/>
      <c r="G231" s="14"/>
      <c r="H231" s="163"/>
      <c r="I231" s="163"/>
      <c r="J231" s="163"/>
      <c r="K231" s="164"/>
      <c r="L231" s="34"/>
      <c r="M231" s="34"/>
      <c r="N231" s="34"/>
      <c r="O231" s="34"/>
      <c r="P231" s="165"/>
      <c r="Q231" s="165"/>
      <c r="R231" s="77"/>
      <c r="S231" s="77"/>
      <c r="T231" s="34"/>
      <c r="U231" s="34"/>
      <c r="V231" s="77"/>
      <c r="W231" s="34"/>
      <c r="X231" s="34"/>
      <c r="Y231" s="34"/>
      <c r="Z231" s="34"/>
      <c r="AA231" s="77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6:43">
      <c r="F232" s="14"/>
      <c r="G232" s="14"/>
      <c r="H232" s="163"/>
      <c r="I232" s="163"/>
      <c r="J232" s="163"/>
      <c r="K232" s="165"/>
      <c r="L232" s="34"/>
      <c r="M232" s="34"/>
      <c r="N232" s="34"/>
      <c r="O232" s="34"/>
      <c r="P232" s="165"/>
      <c r="Q232" s="165"/>
      <c r="R232" s="77"/>
      <c r="S232" s="77"/>
      <c r="T232" s="34"/>
      <c r="U232" s="34"/>
      <c r="V232" s="77"/>
      <c r="W232" s="34"/>
      <c r="X232" s="34"/>
      <c r="Y232" s="34"/>
      <c r="Z232" s="34"/>
      <c r="AA232" s="77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6:43">
      <c r="F233" s="14"/>
      <c r="G233" s="14"/>
      <c r="H233" s="163"/>
      <c r="I233" s="163"/>
      <c r="J233" s="163"/>
      <c r="K233" s="165"/>
      <c r="L233" s="34"/>
      <c r="M233" s="34"/>
      <c r="N233" s="34"/>
      <c r="O233" s="34"/>
      <c r="P233" s="165"/>
      <c r="Q233" s="165"/>
      <c r="R233" s="77"/>
      <c r="S233" s="77"/>
      <c r="T233" s="34"/>
      <c r="U233" s="34"/>
      <c r="V233" s="77"/>
      <c r="W233" s="34"/>
      <c r="X233" s="34"/>
      <c r="Y233" s="34"/>
      <c r="Z233" s="34"/>
      <c r="AA233" s="77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6:43">
      <c r="F234" s="14"/>
      <c r="G234" s="14"/>
      <c r="H234" s="163"/>
      <c r="I234" s="163"/>
      <c r="J234" s="163"/>
      <c r="K234" s="165"/>
      <c r="L234" s="34"/>
      <c r="M234" s="34"/>
      <c r="N234" s="34"/>
      <c r="O234" s="34"/>
      <c r="P234" s="165"/>
      <c r="Q234" s="165"/>
      <c r="R234" s="77"/>
      <c r="S234" s="77"/>
      <c r="T234" s="34"/>
      <c r="U234" s="34"/>
      <c r="V234" s="77"/>
      <c r="W234" s="34"/>
      <c r="X234" s="34"/>
      <c r="Y234" s="34"/>
      <c r="Z234" s="34"/>
      <c r="AA234" s="77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6:43">
      <c r="F235" s="14"/>
      <c r="G235" s="14"/>
      <c r="H235" s="163"/>
      <c r="I235" s="163"/>
      <c r="J235" s="163"/>
      <c r="K235" s="165"/>
      <c r="L235" s="34"/>
      <c r="M235" s="34"/>
      <c r="N235" s="34"/>
      <c r="O235" s="34"/>
      <c r="P235" s="165"/>
      <c r="Q235" s="165"/>
      <c r="R235" s="77"/>
      <c r="S235" s="77"/>
      <c r="T235" s="34"/>
      <c r="U235" s="34"/>
      <c r="V235" s="77"/>
      <c r="W235" s="34"/>
      <c r="X235" s="34"/>
      <c r="Y235" s="34"/>
      <c r="Z235" s="34"/>
      <c r="AA235" s="77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6:43">
      <c r="F236" s="14"/>
      <c r="G236" s="14"/>
      <c r="H236" s="163"/>
      <c r="I236" s="163"/>
      <c r="J236" s="163"/>
      <c r="K236" s="165"/>
      <c r="L236" s="34"/>
      <c r="M236" s="34"/>
      <c r="N236" s="34"/>
      <c r="O236" s="34"/>
      <c r="P236" s="165"/>
      <c r="Q236" s="165"/>
      <c r="R236" s="77"/>
      <c r="S236" s="77"/>
      <c r="T236" s="34"/>
      <c r="U236" s="34"/>
      <c r="V236" s="77"/>
      <c r="W236" s="34"/>
      <c r="X236" s="34"/>
      <c r="Y236" s="34"/>
      <c r="Z236" s="34"/>
      <c r="AA236" s="77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6:43">
      <c r="F237" s="14"/>
      <c r="G237" s="14"/>
      <c r="H237" s="163"/>
      <c r="I237" s="163"/>
      <c r="J237" s="163"/>
      <c r="K237" s="165"/>
      <c r="L237" s="34"/>
      <c r="M237" s="34"/>
      <c r="N237" s="34"/>
      <c r="O237" s="34"/>
      <c r="P237" s="165"/>
      <c r="Q237" s="165"/>
      <c r="R237" s="77"/>
      <c r="S237" s="77"/>
      <c r="T237" s="34"/>
      <c r="U237" s="34"/>
      <c r="V237" s="77"/>
      <c r="W237" s="34"/>
      <c r="X237" s="34"/>
      <c r="Y237" s="34"/>
      <c r="Z237" s="34"/>
      <c r="AA237" s="77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6:43">
      <c r="F238" s="14"/>
      <c r="G238" s="14"/>
      <c r="H238" s="163"/>
      <c r="I238" s="163"/>
      <c r="J238" s="163"/>
      <c r="K238" s="165"/>
      <c r="L238" s="34"/>
      <c r="M238" s="34"/>
      <c r="N238" s="34"/>
      <c r="O238" s="34"/>
      <c r="P238" s="165"/>
      <c r="Q238" s="165"/>
      <c r="R238" s="77"/>
      <c r="S238" s="77"/>
      <c r="T238" s="34"/>
      <c r="U238" s="34"/>
      <c r="V238" s="77"/>
      <c r="W238" s="34"/>
      <c r="X238" s="34"/>
      <c r="Y238" s="34"/>
      <c r="Z238" s="34"/>
      <c r="AA238" s="77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6:43">
      <c r="F239" s="14"/>
      <c r="G239" s="14"/>
      <c r="H239" s="163"/>
      <c r="I239" s="163"/>
      <c r="J239" s="163"/>
      <c r="K239" s="165"/>
      <c r="L239" s="34"/>
      <c r="M239" s="34"/>
      <c r="N239" s="34"/>
      <c r="O239" s="34"/>
      <c r="P239" s="165"/>
      <c r="Q239" s="165"/>
      <c r="R239" s="77"/>
      <c r="S239" s="77"/>
      <c r="T239" s="34"/>
      <c r="U239" s="34"/>
      <c r="V239" s="77"/>
      <c r="W239" s="34"/>
      <c r="X239" s="34"/>
      <c r="Y239" s="34"/>
      <c r="Z239" s="34"/>
      <c r="AA239" s="77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6:43">
      <c r="F240" s="14"/>
      <c r="G240" s="14"/>
      <c r="H240" s="163"/>
      <c r="I240" s="163"/>
      <c r="J240" s="163"/>
      <c r="K240" s="165"/>
      <c r="L240" s="34"/>
      <c r="M240" s="34"/>
      <c r="N240" s="34"/>
      <c r="O240" s="34"/>
      <c r="P240" s="165"/>
      <c r="Q240" s="165"/>
      <c r="R240" s="77"/>
      <c r="S240" s="77"/>
      <c r="T240" s="34"/>
      <c r="U240" s="34"/>
      <c r="V240" s="77"/>
      <c r="W240" s="34"/>
      <c r="X240" s="34"/>
      <c r="Y240" s="34"/>
      <c r="Z240" s="34"/>
      <c r="AA240" s="77"/>
      <c r="AB240" s="30"/>
      <c r="AC240" s="30"/>
      <c r="AD240" s="30"/>
      <c r="AN240" s="14"/>
      <c r="AO240" s="14"/>
      <c r="AP240" s="14"/>
      <c r="AQ240" s="14"/>
    </row>
    <row r="241" spans="1:43">
      <c r="F241" s="14"/>
      <c r="G241" s="14"/>
      <c r="H241" s="163"/>
      <c r="I241" s="163"/>
      <c r="J241" s="163"/>
      <c r="K241" s="165"/>
      <c r="L241" s="34"/>
      <c r="M241" s="34"/>
      <c r="N241" s="34"/>
      <c r="O241" s="34"/>
      <c r="P241" s="165"/>
      <c r="Q241" s="165"/>
      <c r="R241" s="77"/>
      <c r="S241" s="77"/>
      <c r="T241" s="34"/>
      <c r="U241" s="34"/>
      <c r="V241" s="77"/>
      <c r="W241" s="34"/>
      <c r="X241" s="34"/>
      <c r="Y241" s="34"/>
      <c r="Z241" s="34"/>
      <c r="AA241" s="77"/>
      <c r="AB241" s="34"/>
      <c r="AC241" s="34"/>
      <c r="AD241" s="34"/>
      <c r="AN241" s="14"/>
      <c r="AO241" s="14"/>
      <c r="AP241" s="14"/>
      <c r="AQ241" s="14"/>
    </row>
    <row r="242" spans="1:43">
      <c r="A242" s="30"/>
      <c r="B242" s="30"/>
      <c r="C242" s="30"/>
      <c r="D242" s="30"/>
      <c r="E242" s="30"/>
      <c r="F242" s="30"/>
      <c r="G242" s="30"/>
      <c r="H242" s="164"/>
      <c r="I242" s="164"/>
      <c r="J242" s="164"/>
      <c r="K242" s="165"/>
      <c r="L242" s="34"/>
      <c r="M242" s="34"/>
      <c r="N242" s="34"/>
      <c r="O242" s="34"/>
      <c r="P242" s="165"/>
      <c r="Q242" s="165"/>
      <c r="R242" s="77"/>
      <c r="S242" s="77"/>
      <c r="T242" s="34"/>
      <c r="U242" s="34"/>
      <c r="V242" s="77"/>
      <c r="W242" s="34"/>
      <c r="X242" s="34"/>
      <c r="Y242" s="34"/>
      <c r="Z242" s="34"/>
      <c r="AA242" s="77"/>
      <c r="AB242" s="34"/>
      <c r="AC242" s="34"/>
      <c r="AD242" s="34"/>
      <c r="AN242" s="14"/>
      <c r="AO242" s="14"/>
      <c r="AP242" s="14"/>
      <c r="AQ242" s="14"/>
    </row>
    <row r="243" spans="1:43">
      <c r="A243" s="34"/>
      <c r="B243" s="34"/>
      <c r="C243" s="34"/>
      <c r="D243" s="34"/>
      <c r="E243" s="34"/>
      <c r="F243" s="34"/>
      <c r="G243" s="34"/>
      <c r="H243" s="165"/>
      <c r="I243" s="165"/>
      <c r="J243" s="165"/>
      <c r="K243" s="165"/>
      <c r="L243" s="34"/>
      <c r="M243" s="34"/>
      <c r="N243" s="34"/>
      <c r="O243" s="34"/>
      <c r="P243" s="165"/>
      <c r="Q243" s="165"/>
      <c r="R243" s="77"/>
      <c r="S243" s="77"/>
      <c r="T243" s="34"/>
      <c r="U243" s="34"/>
      <c r="V243" s="77"/>
      <c r="W243" s="34"/>
      <c r="X243" s="34"/>
      <c r="Y243" s="34"/>
      <c r="Z243" s="34"/>
      <c r="AA243" s="77"/>
      <c r="AB243" s="34"/>
      <c r="AC243" s="34"/>
      <c r="AD243" s="34"/>
      <c r="AN243" s="14"/>
      <c r="AO243" s="14"/>
      <c r="AP243" s="14"/>
      <c r="AQ243" s="14"/>
    </row>
    <row r="244" spans="1:43">
      <c r="A244" s="34"/>
      <c r="B244" s="34"/>
      <c r="C244" s="34"/>
      <c r="D244" s="34"/>
      <c r="E244" s="34"/>
      <c r="F244" s="34"/>
      <c r="G244" s="34"/>
      <c r="H244" s="165"/>
      <c r="I244" s="165"/>
      <c r="J244" s="165"/>
      <c r="K244" s="165"/>
      <c r="L244" s="34"/>
      <c r="M244" s="34"/>
      <c r="N244" s="34"/>
      <c r="O244" s="34"/>
      <c r="P244" s="165"/>
      <c r="Q244" s="165"/>
      <c r="R244" s="77"/>
      <c r="S244" s="77"/>
      <c r="T244" s="34"/>
      <c r="U244" s="34"/>
      <c r="V244" s="77"/>
      <c r="W244" s="34"/>
      <c r="X244" s="34"/>
      <c r="Y244" s="34"/>
      <c r="Z244" s="34"/>
      <c r="AA244" s="77"/>
      <c r="AB244" s="34"/>
      <c r="AC244" s="34"/>
      <c r="AD244" s="34"/>
      <c r="AN244" s="14"/>
      <c r="AO244" s="14"/>
      <c r="AP244" s="14"/>
      <c r="AQ244" s="14"/>
    </row>
    <row r="245" spans="1:43">
      <c r="A245" s="34"/>
      <c r="B245" s="34"/>
      <c r="C245" s="34"/>
      <c r="D245" s="34"/>
      <c r="E245" s="34"/>
      <c r="F245" s="34"/>
      <c r="G245" s="34"/>
      <c r="H245" s="165"/>
      <c r="I245" s="165"/>
      <c r="J245" s="165"/>
      <c r="K245" s="165"/>
      <c r="L245" s="34"/>
      <c r="M245" s="34"/>
      <c r="N245" s="34"/>
      <c r="O245" s="34"/>
      <c r="P245" s="165"/>
      <c r="Q245" s="165"/>
      <c r="R245" s="77"/>
      <c r="S245" s="77"/>
      <c r="T245" s="34"/>
      <c r="U245" s="34"/>
      <c r="V245" s="77"/>
      <c r="W245" s="34"/>
      <c r="X245" s="34"/>
      <c r="Y245" s="34"/>
      <c r="Z245" s="34"/>
      <c r="AA245" s="77"/>
      <c r="AB245" s="34"/>
      <c r="AC245" s="34"/>
      <c r="AD245" s="34"/>
      <c r="AN245" s="14"/>
      <c r="AO245" s="14"/>
      <c r="AP245" s="14"/>
      <c r="AQ245" s="14"/>
    </row>
    <row r="246" spans="1:43">
      <c r="A246" s="34"/>
      <c r="B246" s="34"/>
      <c r="C246" s="34"/>
      <c r="D246" s="34"/>
      <c r="E246" s="34"/>
      <c r="F246" s="34"/>
      <c r="G246" s="34"/>
      <c r="H246" s="165"/>
      <c r="I246" s="165"/>
      <c r="J246" s="165"/>
      <c r="K246" s="165"/>
      <c r="L246" s="34"/>
      <c r="M246" s="34"/>
      <c r="N246" s="34"/>
      <c r="O246" s="34"/>
      <c r="P246" s="165"/>
      <c r="Q246" s="165"/>
      <c r="R246" s="77"/>
      <c r="S246" s="77"/>
      <c r="T246" s="34"/>
      <c r="U246" s="34"/>
      <c r="V246" s="77"/>
      <c r="W246" s="34"/>
      <c r="X246" s="34"/>
      <c r="Y246" s="34"/>
      <c r="Z246" s="34"/>
      <c r="AA246" s="77"/>
      <c r="AB246" s="34"/>
      <c r="AC246" s="34"/>
      <c r="AD246" s="34"/>
      <c r="AP246" s="14"/>
      <c r="AQ246" s="14"/>
    </row>
    <row r="247" spans="1:43">
      <c r="A247" s="34"/>
      <c r="B247" s="34"/>
      <c r="C247" s="34"/>
      <c r="D247" s="34"/>
      <c r="E247" s="34"/>
      <c r="F247" s="34"/>
      <c r="G247" s="34"/>
      <c r="H247" s="165"/>
      <c r="I247" s="165"/>
      <c r="J247" s="165"/>
      <c r="K247" s="165"/>
      <c r="L247" s="34"/>
      <c r="M247" s="34"/>
      <c r="N247" s="34"/>
      <c r="O247" s="34"/>
      <c r="P247" s="165"/>
      <c r="Q247" s="165"/>
      <c r="R247" s="77"/>
      <c r="S247" s="77"/>
      <c r="T247" s="34"/>
      <c r="U247" s="34"/>
      <c r="V247" s="77"/>
      <c r="W247" s="34"/>
      <c r="X247" s="34"/>
      <c r="Y247" s="34"/>
      <c r="Z247" s="34"/>
      <c r="AA247" s="77"/>
      <c r="AB247" s="34"/>
      <c r="AC247" s="34"/>
      <c r="AD247" s="34"/>
      <c r="AP247" s="14"/>
      <c r="AQ247" s="14"/>
    </row>
    <row r="248" spans="1:43">
      <c r="A248" s="34"/>
      <c r="B248" s="34"/>
      <c r="C248" s="34"/>
      <c r="D248" s="34"/>
      <c r="E248" s="34"/>
      <c r="F248" s="34"/>
      <c r="G248" s="34"/>
      <c r="H248" s="165"/>
      <c r="I248" s="165"/>
      <c r="J248" s="165"/>
      <c r="K248" s="165"/>
      <c r="L248" s="34"/>
      <c r="M248" s="34"/>
      <c r="N248" s="34"/>
      <c r="O248" s="34"/>
      <c r="P248" s="165"/>
      <c r="Q248" s="165"/>
      <c r="R248" s="77"/>
      <c r="S248" s="77"/>
      <c r="T248" s="34"/>
      <c r="U248" s="34"/>
      <c r="V248" s="77"/>
      <c r="W248" s="34"/>
      <c r="X248" s="34"/>
      <c r="Y248" s="34"/>
      <c r="Z248" s="34"/>
      <c r="AA248" s="77"/>
      <c r="AB248" s="34"/>
      <c r="AC248" s="34"/>
      <c r="AD248" s="34"/>
      <c r="AP248" s="14"/>
      <c r="AQ248" s="14"/>
    </row>
    <row r="249" spans="1:43">
      <c r="A249" s="34"/>
      <c r="B249" s="34"/>
      <c r="C249" s="34"/>
      <c r="D249" s="34"/>
      <c r="E249" s="34"/>
      <c r="F249" s="34"/>
      <c r="G249" s="34"/>
      <c r="H249" s="165"/>
      <c r="I249" s="165"/>
      <c r="J249" s="165"/>
      <c r="K249" s="165"/>
      <c r="L249" s="34"/>
      <c r="M249" s="34"/>
      <c r="N249" s="34"/>
      <c r="O249" s="34"/>
      <c r="P249" s="165"/>
      <c r="Q249" s="165"/>
      <c r="R249" s="77"/>
      <c r="S249" s="77"/>
      <c r="T249" s="34"/>
      <c r="U249" s="34"/>
      <c r="V249" s="77"/>
      <c r="W249" s="34"/>
      <c r="X249" s="34"/>
      <c r="Y249" s="34"/>
      <c r="Z249" s="34"/>
      <c r="AA249" s="77"/>
      <c r="AB249" s="34"/>
      <c r="AC249" s="34"/>
      <c r="AD249" s="34"/>
      <c r="AP249" s="14"/>
      <c r="AQ249" s="14"/>
    </row>
    <row r="250" spans="1:43">
      <c r="A250" s="34"/>
      <c r="B250" s="34"/>
      <c r="C250" s="34"/>
      <c r="D250" s="34"/>
      <c r="E250" s="34"/>
      <c r="F250" s="34"/>
      <c r="G250" s="34"/>
      <c r="H250" s="165"/>
      <c r="I250" s="165"/>
      <c r="J250" s="165"/>
      <c r="K250" s="165"/>
      <c r="L250" s="34"/>
      <c r="M250" s="34"/>
      <c r="N250" s="34"/>
      <c r="O250" s="34"/>
      <c r="P250" s="165"/>
      <c r="Q250" s="165"/>
      <c r="R250" s="77"/>
      <c r="S250" s="77"/>
      <c r="T250" s="34"/>
      <c r="U250" s="34"/>
      <c r="V250" s="77"/>
      <c r="W250" s="34"/>
      <c r="X250" s="34"/>
      <c r="Y250" s="34"/>
      <c r="Z250" s="34"/>
      <c r="AA250" s="77"/>
      <c r="AB250" s="34"/>
      <c r="AC250" s="34"/>
      <c r="AD250" s="34"/>
      <c r="AP250" s="14"/>
      <c r="AQ250" s="14"/>
    </row>
    <row r="251" spans="1:43">
      <c r="A251" s="34"/>
      <c r="B251" s="34"/>
      <c r="C251" s="34"/>
      <c r="D251" s="34"/>
      <c r="E251" s="34"/>
      <c r="F251" s="34"/>
      <c r="G251" s="34"/>
      <c r="H251" s="165"/>
      <c r="I251" s="165"/>
      <c r="J251" s="165"/>
      <c r="K251" s="165"/>
      <c r="L251" s="34"/>
      <c r="M251" s="34"/>
      <c r="N251" s="34"/>
      <c r="O251" s="34"/>
      <c r="P251" s="165"/>
      <c r="Q251" s="165"/>
      <c r="R251" s="77"/>
      <c r="S251" s="77"/>
      <c r="T251" s="34"/>
      <c r="U251" s="34"/>
      <c r="V251" s="77"/>
      <c r="W251" s="34"/>
      <c r="X251" s="34"/>
      <c r="Y251" s="34"/>
      <c r="Z251" s="34"/>
      <c r="AA251" s="77"/>
      <c r="AB251" s="34"/>
      <c r="AC251" s="34"/>
      <c r="AD251" s="34"/>
      <c r="AP251" s="14"/>
    </row>
    <row r="252" spans="1:43">
      <c r="A252" s="34"/>
      <c r="B252" s="34"/>
      <c r="C252" s="34"/>
      <c r="D252" s="34"/>
      <c r="E252" s="34"/>
      <c r="F252" s="34"/>
      <c r="G252" s="34"/>
      <c r="H252" s="165"/>
      <c r="I252" s="165"/>
      <c r="J252" s="165"/>
      <c r="K252" s="165"/>
      <c r="L252" s="34"/>
      <c r="M252" s="34"/>
      <c r="N252" s="34"/>
      <c r="O252" s="34"/>
      <c r="P252" s="165"/>
      <c r="Q252" s="165"/>
      <c r="R252" s="77"/>
      <c r="S252" s="77"/>
      <c r="T252" s="34"/>
      <c r="U252" s="34"/>
      <c r="V252" s="77"/>
      <c r="W252" s="34"/>
      <c r="X252" s="34"/>
      <c r="Y252" s="34"/>
      <c r="Z252" s="34"/>
      <c r="AA252" s="77"/>
      <c r="AB252" s="34"/>
      <c r="AC252" s="34"/>
      <c r="AD252" s="34"/>
    </row>
    <row r="253" spans="1:43">
      <c r="A253" s="34"/>
      <c r="B253" s="34"/>
      <c r="C253" s="34"/>
      <c r="D253" s="34"/>
      <c r="E253" s="34"/>
      <c r="F253" s="34"/>
      <c r="G253" s="34"/>
      <c r="H253" s="165"/>
      <c r="I253" s="165"/>
      <c r="J253" s="165"/>
      <c r="K253" s="165"/>
      <c r="L253" s="34"/>
      <c r="M253" s="34"/>
      <c r="N253" s="34"/>
      <c r="O253" s="34"/>
      <c r="P253" s="165"/>
      <c r="Q253" s="165"/>
      <c r="R253" s="77"/>
      <c r="S253" s="77"/>
      <c r="T253" s="34"/>
      <c r="U253" s="34"/>
      <c r="V253" s="77"/>
      <c r="W253" s="34"/>
      <c r="X253" s="34"/>
      <c r="Y253" s="34"/>
      <c r="Z253" s="34"/>
      <c r="AA253" s="77"/>
      <c r="AB253" s="34"/>
      <c r="AC253" s="34"/>
      <c r="AD253" s="34"/>
    </row>
    <row r="254" spans="1:43">
      <c r="A254" s="34"/>
      <c r="B254" s="34"/>
      <c r="C254" s="34"/>
      <c r="D254" s="34"/>
      <c r="E254" s="34"/>
      <c r="F254" s="34"/>
      <c r="G254" s="34"/>
      <c r="H254" s="165"/>
      <c r="I254" s="165"/>
      <c r="J254" s="165"/>
      <c r="K254" s="165"/>
      <c r="L254" s="34"/>
      <c r="M254" s="34"/>
      <c r="N254" s="34"/>
      <c r="O254" s="34"/>
      <c r="P254" s="165"/>
      <c r="Q254" s="165"/>
      <c r="R254" s="77"/>
      <c r="S254" s="77"/>
      <c r="T254" s="34"/>
      <c r="U254" s="34"/>
      <c r="V254" s="77"/>
      <c r="W254" s="34"/>
      <c r="X254" s="34"/>
      <c r="Y254" s="34"/>
      <c r="Z254" s="34"/>
      <c r="AA254" s="77"/>
      <c r="AB254" s="34"/>
      <c r="AC254" s="34"/>
      <c r="AD254" s="34"/>
    </row>
    <row r="255" spans="1:43">
      <c r="A255" s="34"/>
      <c r="B255" s="34"/>
      <c r="C255" s="34"/>
      <c r="D255" s="34"/>
      <c r="E255" s="34"/>
      <c r="F255" s="34"/>
      <c r="G255" s="34"/>
      <c r="H255" s="165"/>
      <c r="I255" s="165"/>
      <c r="J255" s="165"/>
      <c r="K255" s="165"/>
      <c r="L255" s="34"/>
      <c r="M255" s="34"/>
      <c r="N255" s="34"/>
      <c r="O255" s="34"/>
      <c r="P255" s="165"/>
      <c r="Q255" s="165"/>
      <c r="R255" s="77"/>
      <c r="S255" s="77"/>
      <c r="T255" s="34"/>
      <c r="U255" s="34"/>
      <c r="V255" s="77"/>
      <c r="W255" s="34"/>
      <c r="X255" s="34"/>
      <c r="Y255" s="34"/>
      <c r="Z255" s="34"/>
      <c r="AA255" s="77"/>
      <c r="AB255" s="34"/>
      <c r="AC255" s="34"/>
      <c r="AD255" s="34"/>
    </row>
    <row r="256" spans="1:43">
      <c r="A256" s="34"/>
      <c r="B256" s="34"/>
      <c r="C256" s="34"/>
      <c r="D256" s="34"/>
      <c r="E256" s="34"/>
      <c r="F256" s="34"/>
      <c r="G256" s="34"/>
      <c r="H256" s="165"/>
      <c r="I256" s="165"/>
      <c r="J256" s="165"/>
      <c r="K256" s="165"/>
      <c r="L256" s="34"/>
      <c r="M256" s="34"/>
      <c r="N256" s="34"/>
      <c r="O256" s="34"/>
      <c r="P256" s="165"/>
      <c r="Q256" s="165"/>
      <c r="R256" s="77"/>
      <c r="S256" s="77"/>
      <c r="T256" s="34"/>
      <c r="U256" s="34"/>
      <c r="V256" s="77"/>
      <c r="W256" s="34"/>
      <c r="X256" s="34"/>
      <c r="Y256" s="34"/>
      <c r="Z256" s="34"/>
      <c r="AA256" s="77"/>
      <c r="AB256" s="34"/>
      <c r="AC256" s="34"/>
      <c r="AD256" s="34"/>
    </row>
    <row r="257" spans="1:30">
      <c r="A257" s="34"/>
      <c r="B257" s="34"/>
      <c r="C257" s="34"/>
      <c r="D257" s="34"/>
      <c r="E257" s="34"/>
      <c r="F257" s="34"/>
      <c r="G257" s="34"/>
      <c r="H257" s="165"/>
      <c r="I257" s="165"/>
      <c r="J257" s="165"/>
      <c r="K257" s="165"/>
      <c r="L257" s="34"/>
      <c r="M257" s="34"/>
      <c r="N257" s="34"/>
      <c r="O257" s="34"/>
      <c r="P257" s="165"/>
      <c r="Q257" s="165"/>
      <c r="R257" s="77"/>
      <c r="S257" s="77"/>
      <c r="T257" s="34"/>
      <c r="U257" s="34"/>
      <c r="V257" s="77"/>
      <c r="W257" s="34"/>
      <c r="X257" s="34"/>
      <c r="Y257" s="34"/>
      <c r="Z257" s="34"/>
      <c r="AA257" s="77"/>
      <c r="AB257" s="34"/>
      <c r="AC257" s="34"/>
      <c r="AD257" s="34"/>
    </row>
    <row r="258" spans="1:30">
      <c r="A258" s="34"/>
      <c r="B258" s="34"/>
      <c r="C258" s="34"/>
      <c r="D258" s="34"/>
      <c r="E258" s="34"/>
      <c r="F258" s="34"/>
      <c r="G258" s="34"/>
      <c r="H258" s="165"/>
      <c r="I258" s="165"/>
      <c r="J258" s="165"/>
      <c r="K258" s="165"/>
      <c r="L258" s="34"/>
      <c r="M258" s="34"/>
      <c r="N258" s="34"/>
      <c r="O258" s="34"/>
      <c r="P258" s="165"/>
      <c r="Q258" s="165"/>
      <c r="R258" s="77"/>
      <c r="S258" s="77"/>
      <c r="T258" s="34"/>
      <c r="U258" s="34"/>
      <c r="V258" s="77"/>
      <c r="W258" s="34"/>
      <c r="X258" s="34"/>
      <c r="Y258" s="34"/>
      <c r="Z258" s="34"/>
      <c r="AA258" s="77"/>
      <c r="AB258" s="34"/>
      <c r="AC258" s="34"/>
      <c r="AD258" s="34"/>
    </row>
    <row r="259" spans="1:30">
      <c r="A259" s="34"/>
      <c r="B259" s="34"/>
      <c r="C259" s="34"/>
      <c r="D259" s="34"/>
      <c r="E259" s="34"/>
      <c r="F259" s="34"/>
      <c r="G259" s="34"/>
      <c r="H259" s="165"/>
      <c r="I259" s="165"/>
      <c r="J259" s="165"/>
      <c r="K259" s="165"/>
      <c r="L259" s="34"/>
      <c r="M259" s="34"/>
      <c r="N259" s="34"/>
      <c r="O259" s="34"/>
      <c r="P259" s="165"/>
      <c r="Q259" s="165"/>
      <c r="R259" s="77"/>
      <c r="S259" s="77"/>
      <c r="T259" s="34"/>
      <c r="U259" s="34"/>
      <c r="V259" s="77"/>
      <c r="W259" s="34"/>
      <c r="X259" s="34"/>
      <c r="Y259" s="34"/>
      <c r="Z259" s="34"/>
      <c r="AA259" s="77"/>
      <c r="AB259" s="34"/>
      <c r="AC259" s="34"/>
      <c r="AD259" s="34"/>
    </row>
    <row r="260" spans="1:30">
      <c r="A260" s="34"/>
      <c r="B260" s="34"/>
      <c r="C260" s="34"/>
      <c r="D260" s="34"/>
      <c r="E260" s="34"/>
      <c r="F260" s="34"/>
      <c r="G260" s="34"/>
      <c r="H260" s="165"/>
      <c r="I260" s="165"/>
      <c r="J260" s="165"/>
      <c r="K260" s="165"/>
      <c r="L260" s="34"/>
      <c r="M260" s="34"/>
      <c r="N260" s="34"/>
      <c r="O260" s="34"/>
      <c r="P260" s="165"/>
      <c r="Q260" s="165"/>
      <c r="R260" s="77"/>
      <c r="S260" s="77"/>
      <c r="T260" s="34"/>
      <c r="U260" s="34"/>
      <c r="V260" s="77"/>
      <c r="W260" s="34"/>
      <c r="X260" s="34"/>
      <c r="Y260" s="34"/>
      <c r="Z260" s="34"/>
      <c r="AA260" s="77"/>
      <c r="AB260" s="34"/>
      <c r="AC260" s="34"/>
      <c r="AD260" s="34"/>
    </row>
    <row r="261" spans="1:30">
      <c r="A261" s="34"/>
      <c r="B261" s="34"/>
      <c r="C261" s="34"/>
      <c r="D261" s="34"/>
      <c r="E261" s="34"/>
      <c r="F261" s="34"/>
      <c r="G261" s="34"/>
      <c r="H261" s="165"/>
      <c r="I261" s="165"/>
      <c r="J261" s="165"/>
      <c r="K261" s="165"/>
      <c r="L261" s="34"/>
      <c r="M261" s="34"/>
      <c r="N261" s="34"/>
      <c r="O261" s="34"/>
      <c r="P261" s="165"/>
      <c r="Q261" s="165"/>
      <c r="R261" s="77"/>
      <c r="S261" s="77"/>
      <c r="T261" s="34"/>
      <c r="U261" s="34"/>
      <c r="V261" s="77"/>
      <c r="W261" s="34"/>
      <c r="X261" s="34"/>
      <c r="Y261" s="34"/>
      <c r="Z261" s="34"/>
      <c r="AA261" s="77"/>
      <c r="AB261" s="34"/>
      <c r="AC261" s="34"/>
      <c r="AD261" s="34"/>
    </row>
    <row r="262" spans="1:30">
      <c r="A262" s="34"/>
      <c r="B262" s="34"/>
      <c r="C262" s="34"/>
      <c r="D262" s="34"/>
      <c r="E262" s="34"/>
      <c r="F262" s="34"/>
      <c r="G262" s="34"/>
      <c r="H262" s="165"/>
      <c r="I262" s="165"/>
      <c r="J262" s="165"/>
      <c r="K262" s="165"/>
      <c r="L262" s="34"/>
      <c r="M262" s="34"/>
      <c r="N262" s="34"/>
      <c r="O262" s="34"/>
      <c r="P262" s="165"/>
      <c r="Q262" s="165"/>
      <c r="R262" s="77"/>
      <c r="S262" s="77"/>
      <c r="T262" s="34"/>
      <c r="U262" s="34"/>
      <c r="V262" s="77"/>
      <c r="W262" s="34"/>
      <c r="X262" s="34"/>
      <c r="Y262" s="34"/>
      <c r="Z262" s="34"/>
      <c r="AA262" s="77"/>
      <c r="AB262" s="34"/>
      <c r="AC262" s="34"/>
      <c r="AD262" s="34"/>
    </row>
    <row r="263" spans="1:30">
      <c r="A263" s="34"/>
      <c r="B263" s="34"/>
      <c r="C263" s="34"/>
      <c r="D263" s="34"/>
      <c r="E263" s="34"/>
      <c r="F263" s="34"/>
      <c r="G263" s="34"/>
      <c r="H263" s="165"/>
      <c r="I263" s="165"/>
      <c r="J263" s="165"/>
      <c r="K263" s="165"/>
      <c r="L263" s="34"/>
      <c r="M263" s="34"/>
      <c r="N263" s="34"/>
      <c r="O263" s="34"/>
      <c r="P263" s="165"/>
      <c r="Q263" s="165"/>
      <c r="R263" s="77"/>
      <c r="S263" s="77"/>
      <c r="T263" s="34"/>
      <c r="U263" s="34"/>
      <c r="V263" s="77"/>
      <c r="W263" s="34"/>
      <c r="X263" s="34"/>
      <c r="Y263" s="34"/>
      <c r="Z263" s="34"/>
      <c r="AA263" s="77"/>
      <c r="AB263" s="34"/>
      <c r="AC263" s="34"/>
      <c r="AD263" s="34"/>
    </row>
    <row r="264" spans="1:30">
      <c r="A264" s="34"/>
      <c r="B264" s="34"/>
      <c r="C264" s="34"/>
      <c r="D264" s="34"/>
      <c r="E264" s="34"/>
      <c r="F264" s="34"/>
      <c r="G264" s="34"/>
      <c r="H264" s="165"/>
      <c r="I264" s="165"/>
      <c r="J264" s="165"/>
      <c r="K264" s="165"/>
      <c r="L264" s="34"/>
      <c r="M264" s="34"/>
      <c r="N264" s="34"/>
      <c r="O264" s="34"/>
      <c r="P264" s="165"/>
      <c r="Q264" s="165"/>
      <c r="R264" s="77"/>
      <c r="S264" s="77"/>
      <c r="T264" s="34"/>
      <c r="U264" s="34"/>
      <c r="V264" s="77"/>
      <c r="W264" s="34"/>
      <c r="X264" s="34"/>
      <c r="Y264" s="34"/>
      <c r="Z264" s="34"/>
      <c r="AA264" s="77"/>
      <c r="AB264" s="34"/>
      <c r="AC264" s="34"/>
      <c r="AD264" s="34"/>
    </row>
    <row r="265" spans="1:30">
      <c r="A265" s="34"/>
      <c r="B265" s="34"/>
      <c r="C265" s="34"/>
      <c r="D265" s="34"/>
      <c r="E265" s="34"/>
      <c r="F265" s="34"/>
      <c r="G265" s="34"/>
      <c r="H265" s="165"/>
      <c r="I265" s="165"/>
      <c r="J265" s="165"/>
      <c r="K265" s="165"/>
      <c r="L265" s="34"/>
      <c r="M265" s="34"/>
      <c r="N265" s="34"/>
      <c r="O265" s="34"/>
      <c r="P265" s="165"/>
      <c r="Q265" s="165"/>
      <c r="R265" s="77"/>
      <c r="S265" s="77"/>
      <c r="T265" s="34"/>
      <c r="U265" s="34"/>
      <c r="V265" s="77"/>
      <c r="W265" s="34"/>
      <c r="X265" s="34"/>
      <c r="AB265" s="34"/>
      <c r="AC265" s="34"/>
      <c r="AD265" s="34"/>
    </row>
    <row r="266" spans="1:30">
      <c r="A266" s="34"/>
      <c r="B266" s="34"/>
      <c r="C266" s="34"/>
      <c r="D266" s="34"/>
      <c r="E266" s="34"/>
      <c r="F266" s="34"/>
      <c r="G266" s="34"/>
      <c r="H266" s="165"/>
      <c r="I266" s="165"/>
      <c r="J266" s="165"/>
      <c r="K266" s="165"/>
      <c r="L266" s="34"/>
      <c r="M266" s="34"/>
      <c r="N266" s="34"/>
      <c r="O266" s="34"/>
      <c r="P266" s="165"/>
      <c r="Q266" s="165"/>
      <c r="R266" s="77"/>
      <c r="S266" s="77"/>
      <c r="T266" s="34"/>
      <c r="U266" s="34"/>
      <c r="V266" s="77"/>
      <c r="W266" s="34"/>
      <c r="X266" s="34"/>
      <c r="AB266" s="34"/>
      <c r="AC266" s="34"/>
      <c r="AD266" s="34"/>
    </row>
    <row r="267" spans="1:30">
      <c r="A267" s="34"/>
      <c r="B267" s="34"/>
      <c r="C267" s="34"/>
      <c r="D267" s="34"/>
      <c r="E267" s="34"/>
      <c r="F267" s="34"/>
      <c r="G267" s="34"/>
      <c r="H267" s="165"/>
      <c r="I267" s="165"/>
      <c r="J267" s="165"/>
      <c r="K267" s="165"/>
      <c r="L267" s="34"/>
      <c r="M267" s="34"/>
      <c r="N267" s="34"/>
      <c r="O267" s="34"/>
      <c r="P267" s="165"/>
      <c r="Q267" s="165"/>
      <c r="R267" s="77"/>
      <c r="S267" s="77"/>
      <c r="T267" s="34"/>
      <c r="U267" s="34"/>
      <c r="V267" s="77"/>
      <c r="W267" s="34"/>
      <c r="X267" s="34"/>
      <c r="AB267" s="34"/>
      <c r="AC267" s="34"/>
      <c r="AD267" s="34"/>
    </row>
    <row r="268" spans="1:30">
      <c r="A268" s="34"/>
      <c r="B268" s="34"/>
      <c r="C268" s="34"/>
      <c r="D268" s="34"/>
      <c r="E268" s="34"/>
      <c r="F268" s="34"/>
      <c r="G268" s="34"/>
      <c r="H268" s="165"/>
      <c r="I268" s="165"/>
      <c r="J268" s="165"/>
      <c r="K268" s="165"/>
      <c r="L268" s="34"/>
      <c r="M268" s="34"/>
      <c r="N268" s="34"/>
      <c r="O268" s="34"/>
      <c r="P268" s="165"/>
      <c r="Q268" s="165"/>
      <c r="R268" s="77"/>
      <c r="S268" s="77"/>
      <c r="T268" s="34"/>
      <c r="U268" s="34"/>
      <c r="V268" s="77"/>
      <c r="W268" s="34"/>
      <c r="X268" s="34"/>
      <c r="AB268" s="34"/>
      <c r="AC268" s="34"/>
      <c r="AD268" s="34"/>
    </row>
    <row r="269" spans="1:30">
      <c r="A269" s="34"/>
      <c r="B269" s="34"/>
      <c r="C269" s="34"/>
      <c r="D269" s="34"/>
      <c r="E269" s="34"/>
      <c r="F269" s="34"/>
      <c r="G269" s="34"/>
      <c r="H269" s="165"/>
      <c r="I269" s="165"/>
      <c r="J269" s="165"/>
      <c r="K269" s="165"/>
      <c r="L269" s="34"/>
      <c r="M269" s="34"/>
      <c r="N269" s="34"/>
      <c r="O269" s="34"/>
      <c r="P269" s="165"/>
      <c r="Q269" s="165"/>
      <c r="R269" s="77"/>
      <c r="S269" s="77"/>
      <c r="T269" s="34"/>
      <c r="U269" s="34"/>
      <c r="V269" s="77"/>
      <c r="W269" s="34"/>
      <c r="X269" s="34"/>
      <c r="AB269" s="34"/>
      <c r="AC269" s="34"/>
      <c r="AD269" s="34"/>
    </row>
    <row r="270" spans="1:30">
      <c r="A270" s="34"/>
      <c r="B270" s="34"/>
      <c r="C270" s="34"/>
      <c r="D270" s="34"/>
      <c r="E270" s="34"/>
      <c r="F270" s="34"/>
      <c r="G270" s="34"/>
      <c r="H270" s="165"/>
      <c r="I270" s="165"/>
      <c r="J270" s="165"/>
      <c r="K270" s="165"/>
      <c r="L270" s="34"/>
      <c r="M270" s="34"/>
      <c r="N270" s="34"/>
      <c r="O270" s="34"/>
      <c r="P270" s="165"/>
      <c r="Q270" s="165"/>
      <c r="R270" s="77"/>
      <c r="S270" s="77"/>
      <c r="T270" s="34"/>
      <c r="U270" s="34"/>
      <c r="V270" s="77"/>
      <c r="W270" s="34"/>
      <c r="X270" s="34"/>
      <c r="AB270" s="34"/>
      <c r="AC270" s="34"/>
      <c r="AD270" s="34"/>
    </row>
    <row r="271" spans="1:30">
      <c r="A271" s="34"/>
      <c r="B271" s="34"/>
      <c r="C271" s="34"/>
      <c r="D271" s="34"/>
      <c r="E271" s="34"/>
      <c r="F271" s="34"/>
      <c r="G271" s="34"/>
      <c r="H271" s="165"/>
      <c r="I271" s="165"/>
      <c r="J271" s="165"/>
      <c r="K271" s="165"/>
      <c r="L271" s="34"/>
      <c r="M271" s="34"/>
      <c r="N271" s="34"/>
      <c r="O271" s="34"/>
      <c r="P271" s="165"/>
      <c r="Q271" s="165"/>
      <c r="R271" s="77"/>
      <c r="S271" s="77"/>
      <c r="T271" s="34"/>
      <c r="U271" s="34"/>
      <c r="V271" s="77"/>
      <c r="W271" s="34"/>
      <c r="X271" s="34"/>
      <c r="AB271" s="34"/>
      <c r="AC271" s="34"/>
      <c r="AD271" s="34"/>
    </row>
    <row r="272" spans="1:30">
      <c r="A272" s="34"/>
      <c r="B272" s="34"/>
      <c r="C272" s="34"/>
      <c r="D272" s="34"/>
      <c r="E272" s="34"/>
      <c r="F272" s="34"/>
      <c r="G272" s="34"/>
      <c r="H272" s="165"/>
      <c r="I272" s="165"/>
      <c r="J272" s="165"/>
      <c r="K272" s="165"/>
      <c r="L272" s="34"/>
      <c r="M272" s="34"/>
      <c r="N272" s="34"/>
      <c r="O272" s="34"/>
      <c r="P272" s="165"/>
      <c r="Q272" s="165"/>
      <c r="R272" s="77"/>
      <c r="S272" s="77"/>
      <c r="T272" s="34"/>
      <c r="U272" s="34"/>
      <c r="V272" s="77"/>
      <c r="W272" s="34"/>
      <c r="X272" s="34"/>
      <c r="AB272" s="34"/>
      <c r="AC272" s="34"/>
      <c r="AD272" s="34"/>
    </row>
    <row r="273" spans="1:30">
      <c r="A273" s="34"/>
      <c r="B273" s="34"/>
      <c r="C273" s="34"/>
      <c r="D273" s="34"/>
      <c r="E273" s="34"/>
      <c r="F273" s="34"/>
      <c r="G273" s="34"/>
      <c r="H273" s="165"/>
      <c r="I273" s="165"/>
      <c r="J273" s="165"/>
      <c r="K273" s="165"/>
      <c r="L273" s="34"/>
      <c r="M273" s="34"/>
      <c r="N273" s="34"/>
      <c r="O273" s="34"/>
      <c r="P273" s="165"/>
      <c r="Q273" s="165"/>
      <c r="R273" s="77"/>
      <c r="S273" s="77"/>
      <c r="T273" s="34"/>
      <c r="U273" s="34"/>
      <c r="V273" s="77"/>
      <c r="W273" s="34"/>
      <c r="X273" s="34"/>
      <c r="AB273" s="34"/>
      <c r="AC273" s="34"/>
      <c r="AD273" s="34"/>
    </row>
    <row r="274" spans="1:30">
      <c r="A274" s="34"/>
      <c r="B274" s="34"/>
      <c r="C274" s="34"/>
      <c r="D274" s="34"/>
      <c r="E274" s="34"/>
      <c r="F274" s="34"/>
      <c r="G274" s="34"/>
      <c r="H274" s="165"/>
      <c r="I274" s="165"/>
      <c r="J274" s="165"/>
      <c r="K274" s="165"/>
      <c r="L274" s="34"/>
      <c r="M274" s="34"/>
      <c r="N274" s="34"/>
      <c r="O274" s="34"/>
      <c r="P274" s="165"/>
      <c r="Q274" s="165"/>
      <c r="R274" s="77"/>
      <c r="S274" s="77"/>
      <c r="T274" s="34"/>
      <c r="U274" s="34"/>
      <c r="V274" s="77"/>
      <c r="W274" s="34"/>
      <c r="X274" s="34"/>
      <c r="AB274" s="34"/>
      <c r="AC274" s="34"/>
      <c r="AD274" s="34"/>
    </row>
    <row r="275" spans="1:30">
      <c r="A275" s="34"/>
      <c r="B275" s="34"/>
      <c r="C275" s="34"/>
      <c r="D275" s="34"/>
      <c r="E275" s="34"/>
      <c r="F275" s="34"/>
      <c r="G275" s="34"/>
      <c r="H275" s="165"/>
      <c r="I275" s="165"/>
      <c r="J275" s="165"/>
      <c r="K275" s="165"/>
      <c r="L275" s="34"/>
      <c r="M275" s="34"/>
      <c r="N275" s="34"/>
      <c r="O275" s="34"/>
      <c r="P275" s="165"/>
      <c r="Q275" s="165"/>
      <c r="R275" s="77"/>
      <c r="S275" s="77"/>
      <c r="T275" s="34"/>
      <c r="U275" s="34"/>
      <c r="V275" s="77"/>
      <c r="W275" s="34"/>
      <c r="X275" s="34"/>
    </row>
    <row r="276" spans="1:30">
      <c r="A276" s="34"/>
      <c r="B276" s="34"/>
      <c r="C276" s="34"/>
      <c r="D276" s="34"/>
      <c r="E276" s="34"/>
      <c r="F276" s="34"/>
      <c r="G276" s="34"/>
      <c r="H276" s="165"/>
      <c r="I276" s="165"/>
      <c r="J276" s="165"/>
      <c r="K276" s="165"/>
      <c r="L276" s="34"/>
      <c r="M276" s="34"/>
      <c r="N276" s="34"/>
      <c r="O276" s="34"/>
      <c r="P276" s="165"/>
      <c r="Q276" s="165"/>
      <c r="R276" s="77"/>
      <c r="S276" s="77"/>
      <c r="T276" s="34"/>
      <c r="U276" s="34"/>
      <c r="V276" s="77"/>
      <c r="W276" s="34"/>
      <c r="X276" s="34"/>
    </row>
    <row r="277" spans="1:30">
      <c r="K277" s="165"/>
      <c r="L277" s="34"/>
      <c r="M277" s="34"/>
      <c r="N277" s="34"/>
      <c r="O277" s="34"/>
      <c r="P277" s="165"/>
      <c r="Q277" s="165"/>
      <c r="R277" s="77"/>
      <c r="S277" s="77"/>
      <c r="T277" s="34"/>
      <c r="U277" s="34"/>
      <c r="V277" s="77"/>
      <c r="W277" s="34"/>
      <c r="X277" s="34"/>
    </row>
    <row r="278" spans="1:30">
      <c r="K278" s="165"/>
      <c r="L278" s="34"/>
      <c r="M278" s="34"/>
      <c r="N278" s="34"/>
      <c r="O278" s="34"/>
      <c r="P278" s="165"/>
      <c r="Q278" s="165"/>
      <c r="R278" s="77"/>
      <c r="S278" s="77"/>
      <c r="T278" s="34"/>
      <c r="U278" s="34"/>
      <c r="V278" s="77"/>
      <c r="W278" s="34"/>
      <c r="X278" s="34"/>
    </row>
    <row r="279" spans="1:30">
      <c r="K279" s="165"/>
      <c r="L279" s="34"/>
      <c r="M279" s="34"/>
      <c r="N279" s="34"/>
      <c r="O279" s="34"/>
      <c r="P279" s="165"/>
      <c r="Q279" s="165"/>
      <c r="R279" s="77"/>
      <c r="S279" s="77"/>
      <c r="T279" s="34"/>
      <c r="U279" s="34"/>
      <c r="V279" s="77"/>
      <c r="W279" s="34"/>
      <c r="X279" s="34"/>
    </row>
    <row r="280" spans="1:30">
      <c r="K280" s="165"/>
      <c r="L280" s="34"/>
      <c r="M280" s="34"/>
      <c r="N280" s="34"/>
      <c r="O280" s="34"/>
      <c r="P280" s="165"/>
      <c r="Q280" s="165"/>
      <c r="R280" s="77"/>
      <c r="S280" s="77"/>
      <c r="T280" s="34"/>
      <c r="U280" s="34"/>
      <c r="V280" s="77"/>
      <c r="W280" s="34"/>
      <c r="X280" s="34"/>
    </row>
    <row r="281" spans="1:30">
      <c r="K281" s="165"/>
      <c r="L281" s="34"/>
      <c r="M281" s="34"/>
      <c r="N281" s="34"/>
      <c r="O281" s="34"/>
      <c r="P281" s="165"/>
      <c r="Q281" s="165"/>
      <c r="R281" s="77"/>
      <c r="S281" s="77"/>
      <c r="T281" s="34"/>
      <c r="U281" s="34"/>
      <c r="V281" s="77"/>
      <c r="W281" s="34"/>
      <c r="X281" s="34"/>
    </row>
    <row r="282" spans="1:30">
      <c r="K282" s="165"/>
      <c r="L282" s="34"/>
      <c r="M282" s="34"/>
      <c r="N282" s="34"/>
      <c r="O282" s="34"/>
      <c r="P282" s="165"/>
      <c r="Q282" s="165"/>
      <c r="R282" s="77"/>
      <c r="S282" s="77"/>
      <c r="T282" s="34"/>
      <c r="U282" s="34"/>
      <c r="V282" s="77"/>
      <c r="W282" s="34"/>
      <c r="X282" s="34"/>
    </row>
    <row r="283" spans="1:30">
      <c r="K283" s="165"/>
      <c r="L283" s="34"/>
      <c r="M283" s="34"/>
      <c r="N283" s="34"/>
      <c r="O283" s="34"/>
      <c r="P283" s="165"/>
      <c r="Q283" s="165"/>
      <c r="R283" s="77"/>
      <c r="S283" s="77"/>
      <c r="T283" s="34"/>
      <c r="U283" s="34"/>
      <c r="V283" s="77"/>
      <c r="W283" s="34"/>
      <c r="X283" s="34"/>
    </row>
    <row r="284" spans="1:30">
      <c r="K284" s="165"/>
      <c r="L284" s="34"/>
      <c r="M284" s="34"/>
      <c r="N284" s="34"/>
      <c r="O284" s="34"/>
      <c r="P284" s="165"/>
      <c r="Q284" s="165"/>
      <c r="R284" s="77"/>
      <c r="S284" s="77"/>
      <c r="T284" s="34"/>
      <c r="U284" s="34"/>
      <c r="V284" s="77"/>
      <c r="W284" s="34"/>
      <c r="X284" s="34"/>
    </row>
    <row r="285" spans="1:30">
      <c r="K285" s="165"/>
      <c r="L285" s="34"/>
      <c r="M285" s="34"/>
      <c r="N285" s="34"/>
      <c r="O285" s="34"/>
      <c r="P285" s="165"/>
      <c r="Q285" s="165"/>
      <c r="R285" s="77"/>
      <c r="S285" s="77"/>
      <c r="T285" s="34"/>
      <c r="U285" s="34"/>
      <c r="V285" s="77"/>
      <c r="W285" s="34"/>
      <c r="X285" s="34"/>
    </row>
    <row r="286" spans="1:30">
      <c r="K286" s="165"/>
      <c r="L286" s="34"/>
      <c r="M286" s="34"/>
      <c r="N286" s="34"/>
      <c r="O286" s="34"/>
      <c r="P286" s="165"/>
      <c r="Q286" s="165"/>
      <c r="R286" s="77"/>
      <c r="S286" s="77"/>
      <c r="T286" s="34"/>
      <c r="U286" s="34"/>
      <c r="V286" s="77"/>
      <c r="W286" s="34"/>
      <c r="X286" s="34"/>
    </row>
    <row r="287" spans="1:30">
      <c r="K287" s="165"/>
      <c r="L287" s="34"/>
      <c r="M287" s="34"/>
      <c r="N287" s="34"/>
      <c r="O287" s="34"/>
      <c r="P287" s="165"/>
      <c r="Q287" s="165"/>
      <c r="R287" s="77"/>
      <c r="S287" s="77"/>
      <c r="T287" s="34"/>
      <c r="U287" s="34"/>
      <c r="V287" s="77"/>
      <c r="W287" s="34"/>
      <c r="X287" s="34"/>
    </row>
    <row r="288" spans="1:30">
      <c r="K288" s="165"/>
    </row>
  </sheetData>
  <conditionalFormatting sqref="AS69:AT69">
    <cfRule type="cellIs" dxfId="71" priority="1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36328125" customWidth="1"/>
    <col min="5" max="5" width="7.36328125" customWidth="1"/>
    <col min="6" max="6" width="6" customWidth="1"/>
    <col min="7" max="7" width="6.81640625" style="93" customWidth="1"/>
    <col min="8" max="8" width="4.6328125" style="93" customWidth="1"/>
    <col min="9" max="9" width="5.7265625" style="93" customWidth="1"/>
    <col min="10" max="10" width="1.453125" style="93" customWidth="1"/>
    <col min="11" max="11" width="5.81640625" style="340" customWidth="1"/>
    <col min="12" max="12" width="1.7265625" style="340" customWidth="1"/>
    <col min="13" max="13" width="5.7265625" style="93" customWidth="1"/>
    <col min="14" max="14" width="4.6328125" style="93" customWidth="1"/>
    <col min="15" max="15" width="1.26953125" style="93" customWidth="1"/>
    <col min="16" max="16" width="6.1796875" style="340" customWidth="1"/>
    <col min="17" max="17" width="0.6328125" style="340" customWidth="1"/>
    <col min="18" max="18" width="6.36328125" style="350" customWidth="1"/>
    <col min="19" max="19" width="0.81640625" style="350" customWidth="1"/>
    <col min="20" max="20" width="7.453125" customWidth="1"/>
    <col min="21" max="21" width="4.6328125" style="340" customWidth="1"/>
    <col min="22" max="22" width="6.6328125" style="93" customWidth="1"/>
    <col min="23" max="23" width="1.81640625" style="93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3" customWidth="1"/>
    <col min="29" max="29" width="6.36328125" customWidth="1"/>
    <col min="30" max="30" width="6.08984375" style="11" customWidth="1"/>
    <col min="31" max="31" width="7" style="93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5"/>
      <c r="B1" s="45"/>
      <c r="C1" s="45"/>
      <c r="D1" s="45"/>
      <c r="E1" s="45"/>
      <c r="F1" s="45"/>
      <c r="G1" s="90"/>
      <c r="H1" s="90"/>
      <c r="I1" s="90"/>
      <c r="J1" s="90"/>
      <c r="K1" s="332"/>
      <c r="L1" s="332"/>
      <c r="M1" s="90"/>
      <c r="N1" s="90"/>
      <c r="O1" s="90"/>
      <c r="P1" s="332"/>
      <c r="Q1" s="332"/>
      <c r="R1" s="343"/>
      <c r="S1" s="343"/>
      <c r="T1" s="45"/>
      <c r="U1" s="332"/>
      <c r="V1" s="90"/>
      <c r="W1" s="90"/>
      <c r="X1" s="71"/>
      <c r="Y1" s="71"/>
      <c r="Z1" s="71"/>
      <c r="AA1" s="71"/>
      <c r="AB1" s="90"/>
      <c r="AC1" s="45"/>
      <c r="AD1" s="71"/>
      <c r="AE1" s="90"/>
      <c r="AF1" s="45"/>
      <c r="AG1" s="2"/>
      <c r="AH1" s="5"/>
      <c r="AI1" s="5"/>
    </row>
    <row r="2" spans="1:48" s="187" customFormat="1" ht="31.8">
      <c r="A2" s="186"/>
      <c r="B2" s="186"/>
      <c r="C2" s="143" t="s">
        <v>27</v>
      </c>
      <c r="D2" s="186"/>
      <c r="E2" s="186"/>
      <c r="F2" s="186"/>
      <c r="G2" s="197"/>
      <c r="H2" s="197"/>
      <c r="I2" s="197"/>
      <c r="J2" s="197"/>
      <c r="K2" s="333"/>
      <c r="L2" s="333"/>
      <c r="M2" s="176" t="str">
        <f>+År!B2</f>
        <v>VÆR :</v>
      </c>
      <c r="N2" s="197"/>
      <c r="O2" s="197"/>
      <c r="P2" s="333"/>
      <c r="Q2" s="333"/>
      <c r="R2" s="344"/>
      <c r="S2" s="344"/>
      <c r="T2" s="186"/>
      <c r="U2" s="333"/>
      <c r="V2" s="197"/>
      <c r="W2" s="197"/>
      <c r="X2" s="202"/>
      <c r="Y2" s="202"/>
      <c r="Z2" s="202"/>
      <c r="AA2" s="202"/>
      <c r="AB2" s="197"/>
      <c r="AC2" s="186"/>
      <c r="AD2" s="202"/>
      <c r="AE2" s="197"/>
      <c r="AF2" s="186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5"/>
      <c r="B3" s="45"/>
      <c r="C3" s="45"/>
      <c r="D3" s="45"/>
      <c r="E3" s="45"/>
      <c r="F3" s="45"/>
      <c r="G3" s="90"/>
      <c r="H3" s="90"/>
      <c r="I3" s="90"/>
      <c r="J3" s="90"/>
      <c r="K3" s="332"/>
      <c r="L3" s="332"/>
      <c r="M3" s="90"/>
      <c r="N3" s="90"/>
      <c r="O3" s="90"/>
      <c r="P3" s="332"/>
      <c r="Q3" s="332"/>
      <c r="R3" s="343"/>
      <c r="S3" s="343"/>
      <c r="T3" s="45"/>
      <c r="U3" s="332"/>
      <c r="V3" s="90"/>
      <c r="W3" s="90"/>
      <c r="X3" s="71"/>
      <c r="Y3" s="71"/>
      <c r="Z3" s="71"/>
      <c r="AA3" s="71"/>
      <c r="AB3" s="90"/>
      <c r="AC3" s="45"/>
      <c r="AD3" s="71"/>
      <c r="AE3" s="90"/>
      <c r="AF3" s="45"/>
      <c r="AG3" s="2"/>
      <c r="AH3" s="5"/>
      <c r="AI3" s="5"/>
    </row>
    <row r="4" spans="1:48" ht="15.6">
      <c r="A4" s="45"/>
      <c r="B4" s="45"/>
      <c r="C4" s="45"/>
      <c r="D4" s="45"/>
      <c r="E4" s="45"/>
      <c r="F4" s="45"/>
      <c r="G4" s="90"/>
      <c r="H4" s="90"/>
      <c r="I4" s="90"/>
      <c r="J4" s="90"/>
      <c r="K4" s="332"/>
      <c r="L4" s="332"/>
      <c r="M4" s="90"/>
      <c r="N4" s="90"/>
      <c r="O4" s="90"/>
      <c r="P4" s="332"/>
      <c r="Q4" s="332"/>
      <c r="R4" s="343"/>
      <c r="S4" s="343"/>
      <c r="T4" s="45"/>
      <c r="U4" s="332"/>
      <c r="V4" s="90"/>
      <c r="W4" s="90"/>
      <c r="X4" s="71"/>
      <c r="Y4" s="71"/>
      <c r="Z4" s="71"/>
      <c r="AA4" s="71"/>
      <c r="AB4" s="90"/>
      <c r="AC4" s="45"/>
      <c r="AD4" s="71"/>
      <c r="AE4" s="90"/>
      <c r="AF4" s="45"/>
      <c r="AG4" s="2"/>
      <c r="AH4" s="5"/>
      <c r="AI4" s="5"/>
    </row>
    <row r="5" spans="1:48" s="191" customFormat="1" ht="19.8">
      <c r="A5" s="45"/>
      <c r="B5" s="189"/>
      <c r="C5" s="185" t="s">
        <v>5</v>
      </c>
      <c r="D5" s="185"/>
      <c r="E5" s="188">
        <f>+År!S2</f>
        <v>45</v>
      </c>
      <c r="F5" s="189"/>
      <c r="G5" s="210"/>
      <c r="H5" s="206"/>
      <c r="I5" s="206"/>
      <c r="J5" s="206"/>
      <c r="K5" s="333"/>
      <c r="L5" s="333"/>
      <c r="M5" s="189"/>
      <c r="N5" s="210" t="s">
        <v>432</v>
      </c>
      <c r="O5" s="210"/>
      <c r="P5" s="334"/>
      <c r="Q5" s="334"/>
      <c r="R5" s="345"/>
      <c r="S5" s="345"/>
      <c r="T5" s="206"/>
      <c r="U5" s="550">
        <f>SUM(F11:F27)</f>
        <v>4449</v>
      </c>
      <c r="V5" s="551"/>
      <c r="W5" s="90"/>
      <c r="X5" s="71"/>
      <c r="Y5" s="210"/>
      <c r="Z5" s="208"/>
      <c r="AA5" s="208"/>
      <c r="AB5" s="208"/>
      <c r="AC5" s="208"/>
      <c r="AD5" s="208"/>
      <c r="AE5" s="208"/>
      <c r="AF5" s="208"/>
      <c r="AG5"/>
      <c r="AH5"/>
      <c r="AI5"/>
      <c r="AJ5"/>
      <c r="AK5"/>
      <c r="AL5"/>
      <c r="AM5"/>
      <c r="AN5"/>
      <c r="AO5"/>
      <c r="AP5"/>
      <c r="AQ5"/>
      <c r="AR5"/>
      <c r="AS5"/>
      <c r="AT5" s="188"/>
      <c r="AU5" s="190"/>
      <c r="AV5" s="190"/>
    </row>
    <row r="6" spans="1:48" ht="15.6">
      <c r="A6" s="50"/>
      <c r="B6" s="50"/>
      <c r="C6" s="50"/>
      <c r="D6" s="50"/>
      <c r="E6" s="50"/>
      <c r="F6" s="50"/>
      <c r="G6" s="96"/>
      <c r="H6" s="96"/>
      <c r="I6" s="96"/>
      <c r="J6" s="96"/>
      <c r="K6" s="335"/>
      <c r="L6" s="335"/>
      <c r="M6" s="96"/>
      <c r="N6" s="96"/>
      <c r="O6" s="96"/>
      <c r="P6" s="335"/>
      <c r="Q6" s="335"/>
      <c r="R6" s="346"/>
      <c r="S6" s="346"/>
      <c r="T6" s="50"/>
      <c r="U6" s="335"/>
      <c r="V6" s="90"/>
      <c r="W6" s="90"/>
      <c r="X6" s="71"/>
      <c r="Y6" s="71"/>
      <c r="Z6" s="71"/>
      <c r="AA6" s="71"/>
      <c r="AB6" s="90"/>
      <c r="AC6" s="45"/>
      <c r="AD6" s="71"/>
      <c r="AE6" s="90"/>
      <c r="AF6" s="45"/>
      <c r="AG6" s="2"/>
      <c r="AH6" s="5"/>
      <c r="AI6" s="5"/>
    </row>
    <row r="7" spans="1:48" ht="15.6">
      <c r="A7" s="50"/>
      <c r="B7" s="50"/>
      <c r="C7" s="50"/>
      <c r="D7" s="50"/>
      <c r="E7" s="50"/>
      <c r="F7" s="50"/>
      <c r="G7" s="96"/>
      <c r="H7" s="96"/>
      <c r="I7" s="96"/>
      <c r="J7" s="96"/>
      <c r="K7" s="335"/>
      <c r="L7" s="335"/>
      <c r="M7" s="96"/>
      <c r="N7" s="96"/>
      <c r="O7" s="96"/>
      <c r="P7" s="335"/>
      <c r="Q7" s="335"/>
      <c r="R7" s="346"/>
      <c r="S7" s="346"/>
      <c r="T7" s="50"/>
      <c r="U7" s="335"/>
      <c r="V7" s="90"/>
      <c r="W7" s="90"/>
      <c r="X7" s="71"/>
      <c r="Y7" s="71"/>
      <c r="Z7" s="71"/>
      <c r="AA7" s="71"/>
      <c r="AB7" s="90"/>
      <c r="AC7" s="45"/>
      <c r="AD7" s="71"/>
      <c r="AE7" s="96" t="s">
        <v>2</v>
      </c>
      <c r="AF7" s="45"/>
      <c r="AG7" s="2"/>
      <c r="AH7" s="5"/>
      <c r="AI7" s="5"/>
    </row>
    <row r="8" spans="1:48" ht="15.75" customHeight="1">
      <c r="A8" s="60"/>
      <c r="B8" s="45"/>
      <c r="C8" s="45"/>
      <c r="D8" s="45"/>
      <c r="E8" s="50" t="s">
        <v>2</v>
      </c>
      <c r="F8" s="45"/>
      <c r="G8" s="90"/>
      <c r="H8" s="90"/>
      <c r="I8" s="90"/>
      <c r="J8" s="90"/>
      <c r="K8" s="332"/>
      <c r="L8" s="332"/>
      <c r="M8" s="96" t="s">
        <v>22</v>
      </c>
      <c r="N8" s="90"/>
      <c r="O8" s="90"/>
      <c r="P8" s="332"/>
      <c r="Q8" s="332"/>
      <c r="R8" s="343"/>
      <c r="S8" s="343"/>
      <c r="T8" s="50" t="s">
        <v>22</v>
      </c>
      <c r="U8" s="332"/>
      <c r="V8" s="150" t="s">
        <v>410</v>
      </c>
      <c r="W8" s="150"/>
      <c r="X8" s="72" t="s">
        <v>585</v>
      </c>
      <c r="Y8" s="71"/>
      <c r="Z8" s="71"/>
      <c r="AA8" s="71"/>
      <c r="AB8" s="96" t="s">
        <v>433</v>
      </c>
      <c r="AC8" s="45"/>
      <c r="AD8" s="72" t="s">
        <v>536</v>
      </c>
      <c r="AE8" s="96" t="s">
        <v>8</v>
      </c>
      <c r="AF8" s="45"/>
      <c r="AG8" s="2"/>
      <c r="AH8" s="5"/>
      <c r="AI8" s="5"/>
    </row>
    <row r="9" spans="1:48" ht="15.6">
      <c r="A9" s="45"/>
      <c r="B9" s="45"/>
      <c r="C9" s="45"/>
      <c r="D9" s="45"/>
      <c r="E9" s="50" t="s">
        <v>496</v>
      </c>
      <c r="F9" s="50" t="s">
        <v>2</v>
      </c>
      <c r="G9" s="96" t="s">
        <v>2</v>
      </c>
      <c r="H9" s="216"/>
      <c r="I9" s="96" t="s">
        <v>1</v>
      </c>
      <c r="J9" s="96"/>
      <c r="K9" s="335" t="s">
        <v>2</v>
      </c>
      <c r="L9" s="335"/>
      <c r="M9" s="97" t="s">
        <v>44</v>
      </c>
      <c r="N9" s="216"/>
      <c r="O9" s="216"/>
      <c r="P9" s="336" t="s">
        <v>22</v>
      </c>
      <c r="Q9" s="336"/>
      <c r="R9" s="347" t="s">
        <v>22</v>
      </c>
      <c r="S9" s="347"/>
      <c r="T9" s="50" t="s">
        <v>498</v>
      </c>
      <c r="U9" s="336"/>
      <c r="V9" s="96" t="s">
        <v>520</v>
      </c>
      <c r="W9" s="96"/>
      <c r="X9" s="72" t="s">
        <v>531</v>
      </c>
      <c r="Y9" s="72" t="s">
        <v>531</v>
      </c>
      <c r="Z9" s="72" t="s">
        <v>531</v>
      </c>
      <c r="AA9" s="71"/>
      <c r="AB9" s="96" t="s">
        <v>422</v>
      </c>
      <c r="AC9" s="50" t="s">
        <v>420</v>
      </c>
      <c r="AD9" s="72" t="s">
        <v>1</v>
      </c>
      <c r="AE9" s="96" t="s">
        <v>74</v>
      </c>
      <c r="AF9" s="45"/>
      <c r="AG9" s="4"/>
      <c r="AH9" s="4"/>
      <c r="AI9" s="4"/>
      <c r="AJ9" s="4"/>
      <c r="AK9" s="4"/>
    </row>
    <row r="10" spans="1:48" ht="15.6">
      <c r="A10" s="45"/>
      <c r="B10" s="50" t="s">
        <v>95</v>
      </c>
      <c r="C10" s="50" t="s">
        <v>0</v>
      </c>
      <c r="D10" s="46"/>
      <c r="E10" s="51" t="s">
        <v>497</v>
      </c>
      <c r="F10" s="51" t="s">
        <v>8</v>
      </c>
      <c r="G10" s="97" t="s">
        <v>410</v>
      </c>
      <c r="H10" s="216" t="s">
        <v>499</v>
      </c>
      <c r="I10" s="97" t="s">
        <v>410</v>
      </c>
      <c r="J10" s="97"/>
      <c r="K10" s="341" t="s">
        <v>653</v>
      </c>
      <c r="L10" s="341"/>
      <c r="M10" s="97"/>
      <c r="N10" s="216" t="s">
        <v>499</v>
      </c>
      <c r="O10" s="216"/>
      <c r="P10" s="336" t="s">
        <v>653</v>
      </c>
      <c r="Q10" s="336"/>
      <c r="R10" s="347" t="s">
        <v>654</v>
      </c>
      <c r="S10" s="347"/>
      <c r="T10" s="51" t="s">
        <v>421</v>
      </c>
      <c r="U10" s="336" t="s">
        <v>499</v>
      </c>
      <c r="V10" s="97" t="s">
        <v>501</v>
      </c>
      <c r="W10" s="97"/>
      <c r="X10" s="73" t="s">
        <v>488</v>
      </c>
      <c r="Y10" s="73" t="s">
        <v>77</v>
      </c>
      <c r="Z10" s="73" t="s">
        <v>486</v>
      </c>
      <c r="AA10" s="71"/>
      <c r="AB10" s="97" t="s">
        <v>44</v>
      </c>
      <c r="AC10" s="51" t="s">
        <v>515</v>
      </c>
      <c r="AD10" s="73" t="s">
        <v>507</v>
      </c>
      <c r="AE10" s="97" t="s">
        <v>539</v>
      </c>
      <c r="AF10" s="45"/>
      <c r="AG10" s="4"/>
      <c r="AH10" s="57"/>
      <c r="AI10" s="57"/>
      <c r="AJ10" s="1"/>
      <c r="AK10" s="5"/>
    </row>
    <row r="11" spans="1:48" ht="15.6">
      <c r="A11" s="45"/>
      <c r="B11" s="65">
        <f>+'Ark1'!C1639</f>
        <v>2024</v>
      </c>
      <c r="C11" s="65">
        <f>+'Ark1'!L1639</f>
        <v>1</v>
      </c>
      <c r="D11" s="65" t="str">
        <f>VLOOKUP(C11,RNR!$I$8:$J$23,2)</f>
        <v>P-</v>
      </c>
      <c r="E11" s="65">
        <f>+'Ark1'!Q1639</f>
        <v>0</v>
      </c>
      <c r="F11" s="65">
        <f>+'Ark1'!R1639</f>
        <v>0</v>
      </c>
      <c r="G11" s="200">
        <f>+'Ark1'!AG1639</f>
        <v>0</v>
      </c>
      <c r="H11" s="217">
        <f t="shared" ref="H11:H25" si="0">+G11-G29</f>
        <v>-6.1062487278648485E-2</v>
      </c>
      <c r="I11" s="200">
        <f>+'Ark1'!AH1639</f>
        <v>0</v>
      </c>
      <c r="J11" s="97"/>
      <c r="K11" s="458">
        <f>+'Ark1'!AI1639</f>
        <v>0</v>
      </c>
      <c r="L11" s="341"/>
      <c r="M11" s="282">
        <f>+'Ark1'!U1639</f>
        <v>0</v>
      </c>
      <c r="N11" s="217">
        <f t="shared" ref="N11:N25" si="1">+M11-M29</f>
        <v>-18.433333333333337</v>
      </c>
      <c r="O11" s="216"/>
      <c r="P11" s="351" t="str">
        <f>+IF(K11=0,"",'Ark1'!AJ1639)</f>
        <v/>
      </c>
      <c r="Q11" s="336"/>
      <c r="R11" s="352" t="str">
        <f>+IF(K11=0,"",'Ark1'!AK1639)</f>
        <v/>
      </c>
      <c r="S11" s="343"/>
      <c r="T11" s="66">
        <f>+'Ark1'!T1639</f>
        <v>0</v>
      </c>
      <c r="U11" s="353">
        <f t="shared" ref="U11:U25" si="2">+T11-T29</f>
        <v>-2.3333333333333339</v>
      </c>
      <c r="V11" s="141">
        <f>+'Ark1'!W1639</f>
        <v>0</v>
      </c>
      <c r="W11" s="97"/>
      <c r="X11" s="142">
        <f>+'Ark1'!X1639</f>
        <v>0</v>
      </c>
      <c r="Y11" s="142">
        <f>+'Ark1'!Y1639</f>
        <v>0</v>
      </c>
      <c r="Z11" s="142">
        <f>+'Ark1'!Z1639</f>
        <v>0</v>
      </c>
      <c r="AA11" s="71"/>
      <c r="AB11" s="141">
        <f>+'Ark1'!AA1639</f>
        <v>0</v>
      </c>
      <c r="AC11" s="66">
        <f>+'Ark1'!AC1639</f>
        <v>0</v>
      </c>
      <c r="AD11" s="142">
        <f>+'Ark1'!AE1639</f>
        <v>0</v>
      </c>
      <c r="AE11" s="141" t="e">
        <f t="shared" ref="AE11" si="3">+F11/E11</f>
        <v>#DIV/0!</v>
      </c>
      <c r="AF11" s="45"/>
      <c r="AG11" s="4"/>
      <c r="AH11" s="57"/>
      <c r="AI11" s="57"/>
      <c r="AJ11" s="1"/>
      <c r="AK11" s="5"/>
    </row>
    <row r="12" spans="1:48" ht="15.6">
      <c r="A12" s="45"/>
      <c r="B12" s="65">
        <f>+'Ark1'!C1640</f>
        <v>2024</v>
      </c>
      <c r="C12" s="65">
        <f>+'Ark1'!L1640</f>
        <v>2</v>
      </c>
      <c r="D12" s="65" t="str">
        <f>VLOOKUP(C12,RNR!$I$8:$J$23,2)</f>
        <v>P</v>
      </c>
      <c r="E12" s="65">
        <f>+'Ark1'!Q1640</f>
        <v>9</v>
      </c>
      <c r="F12" s="65">
        <f>+'Ark1'!R1640</f>
        <v>9</v>
      </c>
      <c r="G12" s="200">
        <f>+'Ark1'!AG1640</f>
        <v>0.20224719101123595</v>
      </c>
      <c r="H12" s="217">
        <f t="shared" si="0"/>
        <v>-0.10306524538200651</v>
      </c>
      <c r="I12" s="200">
        <f>+'Ark1'!AH1640</f>
        <v>0.12296470833196119</v>
      </c>
      <c r="J12" s="97"/>
      <c r="K12" s="458">
        <f>+'Ark1'!AI1640</f>
        <v>7</v>
      </c>
      <c r="L12" s="341"/>
      <c r="M12" s="282">
        <f>+'Ark1'!U1640</f>
        <v>25.722222222222221</v>
      </c>
      <c r="N12" s="217">
        <f t="shared" si="1"/>
        <v>1.2022222222222254</v>
      </c>
      <c r="O12" s="216"/>
      <c r="P12" s="351">
        <f>+IF(K12=0,"",'Ark1'!AJ1640)</f>
        <v>110.5857142857143</v>
      </c>
      <c r="Q12" s="336"/>
      <c r="R12" s="352">
        <f>+IF(K12=0,"",'Ark1'!AK1640)</f>
        <v>15.312194433022491</v>
      </c>
      <c r="S12" s="343"/>
      <c r="T12" s="66">
        <f>+'Ark1'!T1640</f>
        <v>3.8888888888888888</v>
      </c>
      <c r="U12" s="353">
        <f t="shared" si="2"/>
        <v>-0.51111111111111152</v>
      </c>
      <c r="V12" s="141">
        <f>+'Ark1'!W1640</f>
        <v>0</v>
      </c>
      <c r="W12" s="97"/>
      <c r="X12" s="142">
        <f>+'Ark1'!X1640</f>
        <v>100</v>
      </c>
      <c r="Y12" s="142">
        <f>+'Ark1'!Y1640</f>
        <v>44.44444444444445</v>
      </c>
      <c r="Z12" s="142">
        <f>+'Ark1'!Z1640</f>
        <v>11.111111111111112</v>
      </c>
      <c r="AA12" s="71"/>
      <c r="AB12" s="141">
        <f>+'Ark1'!AA1640</f>
        <v>11.983208416389044</v>
      </c>
      <c r="AC12" s="66">
        <f>+'Ark1'!AC1640</f>
        <v>1.2862041003100264</v>
      </c>
      <c r="AD12" s="142">
        <f>+'Ark1'!AE1640</f>
        <v>79.74746130153585</v>
      </c>
      <c r="AE12" s="141">
        <f t="shared" ref="AE12:AE29" si="4">+F12/E12</f>
        <v>1</v>
      </c>
      <c r="AF12" s="45"/>
      <c r="AG12" s="4"/>
      <c r="AH12" s="57"/>
      <c r="AI12" s="57"/>
      <c r="AJ12" s="1"/>
      <c r="AK12" s="5"/>
    </row>
    <row r="13" spans="1:48" ht="15.6">
      <c r="A13" s="45"/>
      <c r="B13" s="65">
        <f>+'Ark1'!C1641</f>
        <v>2024</v>
      </c>
      <c r="C13" s="65">
        <f>+'Ark1'!L1641</f>
        <v>3</v>
      </c>
      <c r="D13" s="65" t="str">
        <f>VLOOKUP(C13,RNR!$I$8:$J$23,2)</f>
        <v>P+</v>
      </c>
      <c r="E13" s="65">
        <f>+'Ark1'!Q1641</f>
        <v>13</v>
      </c>
      <c r="F13" s="65">
        <f>+'Ark1'!R1641</f>
        <v>13</v>
      </c>
      <c r="G13" s="200">
        <f>+'Ark1'!AG1641</f>
        <v>0.29213483146067404</v>
      </c>
      <c r="H13" s="217">
        <f t="shared" si="0"/>
        <v>-0.50167750316175619</v>
      </c>
      <c r="I13" s="200">
        <f>+'Ark1'!AH1641</f>
        <v>0.14203353351173401</v>
      </c>
      <c r="J13" s="97"/>
      <c r="K13" s="458">
        <f>+'Ark1'!AI1641</f>
        <v>12</v>
      </c>
      <c r="L13" s="341"/>
      <c r="M13" s="282">
        <f>+'Ark1'!U1641</f>
        <v>20.569230769230764</v>
      </c>
      <c r="N13" s="217">
        <f t="shared" si="1"/>
        <v>-4.6512820512820525</v>
      </c>
      <c r="O13" s="216"/>
      <c r="P13" s="351">
        <f>+IF(K13=0,"",'Ark1'!AJ1641)</f>
        <v>105.8666666666667</v>
      </c>
      <c r="Q13" s="336"/>
      <c r="R13" s="352">
        <f>+IF(K13=0,"",'Ark1'!AK1641)</f>
        <v>15.781089030256277</v>
      </c>
      <c r="S13" s="343"/>
      <c r="T13" s="66">
        <f>+'Ark1'!T1641</f>
        <v>4.3076923076923057</v>
      </c>
      <c r="U13" s="353">
        <f t="shared" si="2"/>
        <v>-2.5641025641026438E-2</v>
      </c>
      <c r="V13" s="141">
        <f>+'Ark1'!W1641</f>
        <v>0</v>
      </c>
      <c r="W13" s="97"/>
      <c r="X13" s="142">
        <f>+'Ark1'!X1641</f>
        <v>61.538461538461519</v>
      </c>
      <c r="Y13" s="142">
        <f>+'Ark1'!Y1641</f>
        <v>30.769230769230759</v>
      </c>
      <c r="Z13" s="142">
        <f>+'Ark1'!Z1641</f>
        <v>7.6923076923076898</v>
      </c>
      <c r="AA13" s="71"/>
      <c r="AB13" s="141">
        <f>+'Ark1'!AA1641</f>
        <v>7.8521319608983244</v>
      </c>
      <c r="AC13" s="66">
        <f>+'Ark1'!AC1641</f>
        <v>1.3234346564680961</v>
      </c>
      <c r="AD13" s="142">
        <f>+'Ark1'!AE1641</f>
        <v>58.199143166436009</v>
      </c>
      <c r="AE13" s="141">
        <f t="shared" si="4"/>
        <v>1</v>
      </c>
      <c r="AF13" s="45"/>
      <c r="AG13" s="4"/>
      <c r="AH13" s="57"/>
      <c r="AI13" s="57"/>
      <c r="AJ13" s="1"/>
      <c r="AK13" s="5"/>
    </row>
    <row r="14" spans="1:48" ht="15.6">
      <c r="A14" s="45"/>
      <c r="B14" s="65">
        <f>+'Ark1'!C1642</f>
        <v>2024</v>
      </c>
      <c r="C14" s="65">
        <f>+'Ark1'!L1642</f>
        <v>4</v>
      </c>
      <c r="D14" s="65" t="str">
        <f>VLOOKUP(C14,RNR!$I$8:$J$23,2)</f>
        <v>O-</v>
      </c>
      <c r="E14" s="65">
        <f>+'Ark1'!Q1642</f>
        <v>63</v>
      </c>
      <c r="F14" s="65">
        <f>+'Ark1'!R1642</f>
        <v>70</v>
      </c>
      <c r="G14" s="200">
        <f>+'Ark1'!AG1642</f>
        <v>1.5730337078651691</v>
      </c>
      <c r="H14" s="217">
        <f t="shared" si="0"/>
        <v>-9.6007611084556244E-2</v>
      </c>
      <c r="I14" s="200">
        <f>+'Ark1'!AH1642</f>
        <v>0.81602886138398256</v>
      </c>
      <c r="J14" s="97"/>
      <c r="K14" s="458">
        <f>+'Ark1'!AI1642</f>
        <v>55</v>
      </c>
      <c r="L14" s="341"/>
      <c r="M14" s="282">
        <f>+'Ark1'!U1642</f>
        <v>21.947142857142872</v>
      </c>
      <c r="N14" s="217">
        <f t="shared" si="1"/>
        <v>-4.7540766550522413</v>
      </c>
      <c r="O14" s="216"/>
      <c r="P14" s="351">
        <f>+IF(K14=0,"",'Ark1'!AJ1642)</f>
        <v>110.08363636363639</v>
      </c>
      <c r="Q14" s="336"/>
      <c r="R14" s="352">
        <f>+IF(K14=0,"",'Ark1'!AK1642)</f>
        <v>16.198440614315473</v>
      </c>
      <c r="S14" s="343"/>
      <c r="T14" s="66">
        <f>+'Ark1'!T1642</f>
        <v>4.5999999999999996</v>
      </c>
      <c r="U14" s="353">
        <f t="shared" si="2"/>
        <v>0.1243902439024378</v>
      </c>
      <c r="V14" s="141">
        <f>+'Ark1'!W1642</f>
        <v>0</v>
      </c>
      <c r="W14" s="97"/>
      <c r="X14" s="142">
        <f>+'Ark1'!X1642</f>
        <v>81.428571428571445</v>
      </c>
      <c r="Y14" s="142">
        <f>+'Ark1'!Y1642</f>
        <v>44.285714285714278</v>
      </c>
      <c r="Z14" s="142">
        <f>+'Ark1'!Z1642</f>
        <v>1.4285714285714288</v>
      </c>
      <c r="AA14" s="71"/>
      <c r="AB14" s="141">
        <f>+'Ark1'!AA1642</f>
        <v>6.2325349446861997</v>
      </c>
      <c r="AC14" s="66">
        <f>+'Ark1'!AC1642</f>
        <v>1.1513966674062801</v>
      </c>
      <c r="AD14" s="142">
        <f>+'Ark1'!AE1642</f>
        <v>18.258971710506305</v>
      </c>
      <c r="AE14" s="141">
        <f t="shared" si="4"/>
        <v>1.1111111111111112</v>
      </c>
      <c r="AF14" s="45"/>
      <c r="AG14" s="4"/>
      <c r="AH14" s="57"/>
      <c r="AI14" s="57"/>
      <c r="AJ14" s="1"/>
      <c r="AK14" s="5"/>
    </row>
    <row r="15" spans="1:48" ht="15.6">
      <c r="A15" s="45"/>
      <c r="B15" s="65">
        <f>+'Ark1'!C1643</f>
        <v>2024</v>
      </c>
      <c r="C15" s="65">
        <f>+'Ark1'!L1643</f>
        <v>5</v>
      </c>
      <c r="D15" s="65" t="str">
        <f>VLOOKUP(C15,RNR!$I$8:$J$23,2)</f>
        <v>O</v>
      </c>
      <c r="E15" s="65">
        <f>+'Ark1'!Q1643</f>
        <v>158</v>
      </c>
      <c r="F15" s="65">
        <f>+'Ark1'!R1643</f>
        <v>186</v>
      </c>
      <c r="G15" s="200">
        <f>+'Ark1'!AG1643</f>
        <v>4.179775280898876</v>
      </c>
      <c r="H15" s="217">
        <f t="shared" si="0"/>
        <v>8.8588633229426783E-2</v>
      </c>
      <c r="I15" s="200">
        <f>+'Ark1'!AH1643</f>
        <v>2.5151196130568874</v>
      </c>
      <c r="J15" s="97"/>
      <c r="K15" s="458">
        <f>+'Ark1'!AI1643</f>
        <v>157</v>
      </c>
      <c r="L15" s="341"/>
      <c r="M15" s="282">
        <f>+'Ark1'!U1643</f>
        <v>25.457526881720433</v>
      </c>
      <c r="N15" s="217">
        <f t="shared" si="1"/>
        <v>-1.733020381961186</v>
      </c>
      <c r="O15" s="216"/>
      <c r="P15" s="351">
        <f>+IF(K15=0,"",'Ark1'!AJ1643)</f>
        <v>111.52229299363061</v>
      </c>
      <c r="Q15" s="336"/>
      <c r="R15" s="352">
        <f>+IF(K15=0,"",'Ark1'!AK1643)</f>
        <v>18.136503929602551</v>
      </c>
      <c r="S15" s="343"/>
      <c r="T15" s="66">
        <f>+'Ark1'!T1643</f>
        <v>5.3010752688172049</v>
      </c>
      <c r="U15" s="353">
        <f t="shared" si="2"/>
        <v>2.7443428021182825E-2</v>
      </c>
      <c r="V15" s="141">
        <f>+'Ark1'!W1643</f>
        <v>1.0752688172043012</v>
      </c>
      <c r="W15" s="97"/>
      <c r="X15" s="142">
        <f>+'Ark1'!X1643</f>
        <v>94.623655913978496</v>
      </c>
      <c r="Y15" s="142">
        <f>+'Ark1'!Y1643</f>
        <v>55.913978494623663</v>
      </c>
      <c r="Z15" s="142">
        <f>+'Ark1'!Z1643</f>
        <v>12.90322580645161</v>
      </c>
      <c r="AA15" s="71"/>
      <c r="AB15" s="141">
        <f>+'Ark1'!AA1643</f>
        <v>7.4369444176208974</v>
      </c>
      <c r="AC15" s="66">
        <f>+'Ark1'!AC1643</f>
        <v>1.3057766299171676</v>
      </c>
      <c r="AD15" s="142">
        <f>+'Ark1'!AE1643</f>
        <v>2.6230398353152391</v>
      </c>
      <c r="AE15" s="141">
        <f t="shared" si="4"/>
        <v>1.1772151898734178</v>
      </c>
      <c r="AF15" s="45"/>
      <c r="AG15" s="4"/>
      <c r="AH15" s="57"/>
      <c r="AI15" s="57"/>
      <c r="AJ15" s="1"/>
      <c r="AK15" s="5"/>
      <c r="AM15" s="2"/>
      <c r="AN15" s="2"/>
      <c r="AO15" s="2"/>
    </row>
    <row r="16" spans="1:48" ht="15.6">
      <c r="A16" s="45"/>
      <c r="B16" s="65">
        <f>+'Ark1'!C1644</f>
        <v>2024</v>
      </c>
      <c r="C16" s="65">
        <f>+'Ark1'!L1644</f>
        <v>6</v>
      </c>
      <c r="D16" s="65" t="str">
        <f>VLOOKUP(C16,RNR!$I$8:$J$23,2)</f>
        <v>O+</v>
      </c>
      <c r="E16" s="65">
        <f>+'Ark1'!Q1644</f>
        <v>410</v>
      </c>
      <c r="F16" s="65">
        <f>+'Ark1'!R1644</f>
        <v>477</v>
      </c>
      <c r="G16" s="200">
        <f>+'Ark1'!AG1644</f>
        <v>10.719101123595506</v>
      </c>
      <c r="H16" s="217">
        <f t="shared" si="0"/>
        <v>-0.71993815993797483</v>
      </c>
      <c r="I16" s="200">
        <f>+'Ark1'!AH1644</f>
        <v>7.4375323346722189</v>
      </c>
      <c r="J16" s="97"/>
      <c r="K16" s="458">
        <f>+'Ark1'!AI1644</f>
        <v>405</v>
      </c>
      <c r="L16" s="341"/>
      <c r="M16" s="282">
        <f>+'Ark1'!U1644</f>
        <v>29.354926624737928</v>
      </c>
      <c r="N16" s="217">
        <f t="shared" si="1"/>
        <v>-1.0418705282870206</v>
      </c>
      <c r="O16" s="216"/>
      <c r="P16" s="351">
        <f>+IF(K16=0,"",'Ark1'!AJ1644)</f>
        <v>113.358024691358</v>
      </c>
      <c r="Q16" s="336"/>
      <c r="R16" s="352">
        <f>+IF(K16=0,"",'Ark1'!AK1644)</f>
        <v>20.153644995533725</v>
      </c>
      <c r="S16" s="343"/>
      <c r="T16" s="66">
        <f>+'Ark1'!T1644</f>
        <v>6.0670859538784079</v>
      </c>
      <c r="U16" s="353">
        <f t="shared" si="2"/>
        <v>-5.2131127972123714E-2</v>
      </c>
      <c r="V16" s="141">
        <f>+'Ark1'!W1644</f>
        <v>5.8700209643605872</v>
      </c>
      <c r="W16" s="97"/>
      <c r="X16" s="142">
        <f>+'Ark1'!X1644</f>
        <v>97.484276729559767</v>
      </c>
      <c r="Y16" s="142">
        <f>+'Ark1'!Y1644</f>
        <v>75.890985324947579</v>
      </c>
      <c r="Z16" s="142">
        <f>+'Ark1'!Z1644</f>
        <v>24.109014675052407</v>
      </c>
      <c r="AA16" s="71"/>
      <c r="AB16" s="141">
        <f>+'Ark1'!AA1644</f>
        <v>7.8127752342202257</v>
      </c>
      <c r="AC16" s="66">
        <f>+'Ark1'!AC1644</f>
        <v>1.5512578580937011</v>
      </c>
      <c r="AD16" s="142">
        <f>+'Ark1'!AE1644</f>
        <v>2.6905492542402323</v>
      </c>
      <c r="AE16" s="141">
        <f t="shared" si="4"/>
        <v>1.1634146341463414</v>
      </c>
      <c r="AF16" s="45"/>
      <c r="AG16" s="4"/>
      <c r="AH16" s="57"/>
      <c r="AI16" s="57"/>
      <c r="AJ16" s="13"/>
      <c r="AK16" s="5"/>
      <c r="AM16" s="2"/>
      <c r="AN16" s="2"/>
      <c r="AO16" s="4"/>
      <c r="AP16" s="4"/>
      <c r="AQ16" s="4"/>
    </row>
    <row r="17" spans="1:43" ht="15.6">
      <c r="A17" s="45"/>
      <c r="B17" s="65">
        <f>+'Ark1'!C1645</f>
        <v>2024</v>
      </c>
      <c r="C17" s="65">
        <f>+'Ark1'!L1645</f>
        <v>7</v>
      </c>
      <c r="D17" s="65" t="str">
        <f>VLOOKUP(C17,RNR!$I$8:$J$23,2)</f>
        <v>R-</v>
      </c>
      <c r="E17" s="65">
        <f>+'Ark1'!Q1645</f>
        <v>570</v>
      </c>
      <c r="F17" s="65">
        <f>+'Ark1'!R1645</f>
        <v>670</v>
      </c>
      <c r="G17" s="200">
        <f>+'Ark1'!AG1645</f>
        <v>15.056179775280899</v>
      </c>
      <c r="H17" s="217">
        <f t="shared" si="0"/>
        <v>-1.7156500639212133</v>
      </c>
      <c r="I17" s="200">
        <f>+'Ark1'!AH1645</f>
        <v>12.156137027834122</v>
      </c>
      <c r="J17" s="97"/>
      <c r="K17" s="458">
        <f>+'Ark1'!AI1645</f>
        <v>559</v>
      </c>
      <c r="L17" s="341"/>
      <c r="M17" s="282">
        <f>+'Ark1'!U1645</f>
        <v>34.157910447761225</v>
      </c>
      <c r="N17" s="217">
        <f t="shared" si="1"/>
        <v>-0.90895848427758352</v>
      </c>
      <c r="O17" s="216"/>
      <c r="P17" s="351">
        <f>+IF(K17=0,"",'Ark1'!AJ1645)</f>
        <v>115.0355992844365</v>
      </c>
      <c r="Q17" s="336"/>
      <c r="R17" s="352">
        <f>+IF(K17=0,"",'Ark1'!AK1645)</f>
        <v>22.195403829782496</v>
      </c>
      <c r="S17" s="343"/>
      <c r="T17" s="66">
        <f>+'Ark1'!T1645</f>
        <v>6.7477611940298514</v>
      </c>
      <c r="U17" s="353">
        <f t="shared" si="2"/>
        <v>2.6155629618900278E-3</v>
      </c>
      <c r="V17" s="141">
        <f>+'Ark1'!W1645</f>
        <v>13.283582089552239</v>
      </c>
      <c r="W17" s="97"/>
      <c r="X17" s="142">
        <f>+'Ark1'!X1645</f>
        <v>99.850746268656735</v>
      </c>
      <c r="Y17" s="142">
        <f>+'Ark1'!Y1645</f>
        <v>92.238805970149244</v>
      </c>
      <c r="Z17" s="142">
        <f>+'Ark1'!Z1645</f>
        <v>46.71641791044776</v>
      </c>
      <c r="AA17" s="71"/>
      <c r="AB17" s="141">
        <f>+'Ark1'!AA1645</f>
        <v>7.455937539236464</v>
      </c>
      <c r="AC17" s="66">
        <f>+'Ark1'!AC1645</f>
        <v>1.642882269648966</v>
      </c>
      <c r="AD17" s="142">
        <f>+'Ark1'!AE1645</f>
        <v>-0.41809683886506555</v>
      </c>
      <c r="AE17" s="141">
        <f t="shared" si="4"/>
        <v>1.1754385964912282</v>
      </c>
      <c r="AF17" s="45"/>
      <c r="AG17" s="4"/>
      <c r="AH17" s="57"/>
      <c r="AI17" s="57"/>
      <c r="AJ17" s="1"/>
      <c r="AK17" s="5"/>
    </row>
    <row r="18" spans="1:43" ht="15.6">
      <c r="A18" s="45"/>
      <c r="B18" s="65">
        <f>+'Ark1'!C1646</f>
        <v>2024</v>
      </c>
      <c r="C18" s="65">
        <f>+'Ark1'!L1646</f>
        <v>8</v>
      </c>
      <c r="D18" s="65" t="str">
        <f>VLOOKUP(C18,RNR!$I$8:$J$23,2)</f>
        <v>R</v>
      </c>
      <c r="E18" s="65">
        <f>+'Ark1'!Q1646</f>
        <v>798</v>
      </c>
      <c r="F18" s="65">
        <f>+'Ark1'!R1646</f>
        <v>914</v>
      </c>
      <c r="G18" s="200">
        <f>+'Ark1'!AG1646</f>
        <v>20.539325842696631</v>
      </c>
      <c r="H18" s="217">
        <f t="shared" si="0"/>
        <v>-3.193627546271415</v>
      </c>
      <c r="I18" s="200">
        <f>+'Ark1'!AH1646</f>
        <v>19.520687285077347</v>
      </c>
      <c r="J18" s="97"/>
      <c r="K18" s="458">
        <f>+'Ark1'!AI1646</f>
        <v>790</v>
      </c>
      <c r="L18" s="341"/>
      <c r="M18" s="282">
        <f>+'Ark1'!U1646</f>
        <v>40.2086433260394</v>
      </c>
      <c r="N18" s="217">
        <f t="shared" si="1"/>
        <v>-1.0484750273053223</v>
      </c>
      <c r="O18" s="216"/>
      <c r="P18" s="351">
        <f>+IF(K18=0,"",'Ark1'!AJ1646)</f>
        <v>117.67215189873399</v>
      </c>
      <c r="Q18" s="336"/>
      <c r="R18" s="352">
        <f>+IF(K18=0,"",'Ark1'!AK1646)</f>
        <v>24.550878262516463</v>
      </c>
      <c r="S18" s="343"/>
      <c r="T18" s="66">
        <f>+'Ark1'!T1646</f>
        <v>7.1105032822757117</v>
      </c>
      <c r="U18" s="353">
        <f t="shared" si="2"/>
        <v>-0.2780044364206864</v>
      </c>
      <c r="V18" s="141">
        <f>+'Ark1'!W1646</f>
        <v>23.194748358862153</v>
      </c>
      <c r="W18" s="97"/>
      <c r="X18" s="142">
        <f>+'Ark1'!X1646</f>
        <v>99.890590809627994</v>
      </c>
      <c r="Y18" s="142">
        <f>+'Ark1'!Y1646</f>
        <v>99.124726477024069</v>
      </c>
      <c r="Z18" s="142">
        <f>+'Ark1'!Z1646</f>
        <v>73.960612691466068</v>
      </c>
      <c r="AA18" s="71"/>
      <c r="AB18" s="141">
        <f>+'Ark1'!AA1646</f>
        <v>7.91262609820149</v>
      </c>
      <c r="AC18" s="66">
        <f>+'Ark1'!AC1646</f>
        <v>1.7732016712258785</v>
      </c>
      <c r="AD18" s="142">
        <f>+'Ark1'!AE1646</f>
        <v>-3.799874859783936E-2</v>
      </c>
      <c r="AE18" s="141">
        <f t="shared" si="4"/>
        <v>1.1453634085213034</v>
      </c>
      <c r="AF18" s="45"/>
      <c r="AG18" s="4"/>
      <c r="AH18" s="57"/>
      <c r="AI18" s="57"/>
      <c r="AJ18" s="1"/>
      <c r="AK18" s="5"/>
    </row>
    <row r="19" spans="1:43" ht="15.6">
      <c r="A19" s="45"/>
      <c r="B19" s="65">
        <f>+'Ark1'!C1647</f>
        <v>2024</v>
      </c>
      <c r="C19" s="65">
        <f>+'Ark1'!L1647</f>
        <v>9</v>
      </c>
      <c r="D19" s="65" t="str">
        <f>VLOOKUP(C19,RNR!$I$8:$J$23,2)</f>
        <v>R+</v>
      </c>
      <c r="E19" s="65">
        <f>+'Ark1'!Q1647</f>
        <v>974</v>
      </c>
      <c r="F19" s="65">
        <f>+'Ark1'!R1647</f>
        <v>1107</v>
      </c>
      <c r="G19" s="200">
        <f>+'Ark1'!AG1647</f>
        <v>24.876404494382022</v>
      </c>
      <c r="H19" s="217">
        <f t="shared" si="0"/>
        <v>1.8762009527577668</v>
      </c>
      <c r="I19" s="200">
        <f>+'Ark1'!AH1647</f>
        <v>27.498520705344681</v>
      </c>
      <c r="J19" s="97"/>
      <c r="K19" s="458">
        <f>+'Ark1'!AI1647</f>
        <v>970</v>
      </c>
      <c r="L19" s="341"/>
      <c r="M19" s="282">
        <f>+'Ark1'!U1647</f>
        <v>46.766214995483281</v>
      </c>
      <c r="N19" s="217">
        <f t="shared" si="1"/>
        <v>-1.9121920841626405</v>
      </c>
      <c r="O19" s="216"/>
      <c r="P19" s="351">
        <f>+IF(K19=0,"",'Ark1'!AJ1647)</f>
        <v>119.23412371134012</v>
      </c>
      <c r="Q19" s="336"/>
      <c r="R19" s="352">
        <f>+IF(K19=0,"",'Ark1'!AK1647)</f>
        <v>27.40776696747978</v>
      </c>
      <c r="S19" s="343"/>
      <c r="T19" s="66">
        <f>+'Ark1'!T1647</f>
        <v>7.5600722673893443</v>
      </c>
      <c r="U19" s="353">
        <f t="shared" si="2"/>
        <v>-0.14612242287614485</v>
      </c>
      <c r="V19" s="141">
        <f>+'Ark1'!W1647</f>
        <v>27.551942186088525</v>
      </c>
      <c r="W19" s="97"/>
      <c r="X19" s="142">
        <f>+'Ark1'!X1647</f>
        <v>100</v>
      </c>
      <c r="Y19" s="142">
        <f>+'Ark1'!Y1647</f>
        <v>100</v>
      </c>
      <c r="Z19" s="142">
        <f>+'Ark1'!Z1647</f>
        <v>91.869918699187025</v>
      </c>
      <c r="AA19" s="71"/>
      <c r="AB19" s="141">
        <f>+'Ark1'!AA1647</f>
        <v>8.0226078723769145</v>
      </c>
      <c r="AC19" s="66">
        <f>+'Ark1'!AC1647</f>
        <v>1.8357966191646633</v>
      </c>
      <c r="AD19" s="142">
        <f>+'Ark1'!AE1647</f>
        <v>9.8918702400143363</v>
      </c>
      <c r="AE19" s="141">
        <f t="shared" si="4"/>
        <v>1.1365503080082136</v>
      </c>
      <c r="AF19" s="45"/>
      <c r="AG19" s="4"/>
      <c r="AH19" s="57"/>
      <c r="AI19" s="57"/>
      <c r="AJ19" s="1"/>
      <c r="AK19" s="5"/>
      <c r="AM19" s="2"/>
      <c r="AN19" s="2"/>
      <c r="AO19" s="2"/>
    </row>
    <row r="20" spans="1:43" ht="15.6">
      <c r="A20" s="45"/>
      <c r="B20" s="65">
        <f>+'Ark1'!C1648</f>
        <v>2024</v>
      </c>
      <c r="C20" s="65">
        <f>+'Ark1'!L1648</f>
        <v>10</v>
      </c>
      <c r="D20" s="65" t="str">
        <f>VLOOKUP(C20,RNR!$I$8:$J$23,2)</f>
        <v>U-</v>
      </c>
      <c r="E20" s="65">
        <f>+'Ark1'!Q1648</f>
        <v>528</v>
      </c>
      <c r="F20" s="65">
        <f>+'Ark1'!R1648</f>
        <v>581</v>
      </c>
      <c r="G20" s="200">
        <f>+'Ark1'!AG1648</f>
        <v>13.056179775280897</v>
      </c>
      <c r="H20" s="217">
        <f t="shared" si="0"/>
        <v>3.0622860240087562</v>
      </c>
      <c r="I20" s="200">
        <f>+'Ark1'!AH1648</f>
        <v>16.427872567131299</v>
      </c>
      <c r="J20" s="97"/>
      <c r="K20" s="458">
        <f>+'Ark1'!AI1648</f>
        <v>524</v>
      </c>
      <c r="L20" s="341"/>
      <c r="M20" s="282">
        <f>+'Ark1'!U1648</f>
        <v>53.23235800344235</v>
      </c>
      <c r="N20" s="217">
        <f t="shared" si="1"/>
        <v>-0.72690879900162031</v>
      </c>
      <c r="O20" s="216"/>
      <c r="P20" s="351">
        <f>+IF(K20=0,"",'Ark1'!AJ1648)</f>
        <v>121.05496183206115</v>
      </c>
      <c r="Q20" s="336"/>
      <c r="R20" s="352">
        <f>+IF(K20=0,"",'Ark1'!AK1648)</f>
        <v>29.970073288530759</v>
      </c>
      <c r="S20" s="343"/>
      <c r="T20" s="66">
        <f>+'Ark1'!T1648</f>
        <v>8.1376936316695332</v>
      </c>
      <c r="U20" s="353">
        <f t="shared" si="2"/>
        <v>0.1275103322805311</v>
      </c>
      <c r="V20" s="141">
        <f>+'Ark1'!W1648</f>
        <v>36.488812392426851</v>
      </c>
      <c r="W20" s="97"/>
      <c r="X20" s="142">
        <f>+'Ark1'!X1648</f>
        <v>100</v>
      </c>
      <c r="Y20" s="142">
        <f>+'Ark1'!Y1648</f>
        <v>100</v>
      </c>
      <c r="Z20" s="142">
        <f>+'Ark1'!Z1648</f>
        <v>98.623063683304622</v>
      </c>
      <c r="AA20" s="71"/>
      <c r="AB20" s="141">
        <f>+'Ark1'!AA1648</f>
        <v>7.4450981539826717</v>
      </c>
      <c r="AC20" s="66">
        <f>+'Ark1'!AC1648</f>
        <v>1.6630977615023157</v>
      </c>
      <c r="AD20" s="142">
        <f>+'Ark1'!AE1648</f>
        <v>12.829084109123611</v>
      </c>
      <c r="AE20" s="141">
        <f t="shared" si="4"/>
        <v>1.1003787878787878</v>
      </c>
      <c r="AF20" s="45"/>
      <c r="AG20" s="4"/>
      <c r="AH20" s="57"/>
      <c r="AI20" s="57"/>
      <c r="AJ20" s="1"/>
      <c r="AK20" s="5"/>
      <c r="AM20" s="2"/>
      <c r="AN20" s="2"/>
      <c r="AO20" s="2"/>
    </row>
    <row r="21" spans="1:43" ht="15.6">
      <c r="A21" s="45"/>
      <c r="B21" s="65">
        <f>+'Ark1'!C1649</f>
        <v>2024</v>
      </c>
      <c r="C21" s="65">
        <f>+'Ark1'!L1649</f>
        <v>11</v>
      </c>
      <c r="D21" s="65" t="str">
        <f>VLOOKUP(C21,RNR!$I$8:$J$23,2)</f>
        <v>U</v>
      </c>
      <c r="E21" s="65">
        <f>+'Ark1'!Q1649</f>
        <v>290</v>
      </c>
      <c r="F21" s="65">
        <f>+'Ark1'!R1649</f>
        <v>312</v>
      </c>
      <c r="G21" s="200">
        <f>+'Ark1'!AG1649</f>
        <v>7.0112359550561809</v>
      </c>
      <c r="H21" s="217">
        <f t="shared" si="0"/>
        <v>1.7802162115186295</v>
      </c>
      <c r="I21" s="200">
        <f>+'Ark1'!AH1649</f>
        <v>9.8030227540482731</v>
      </c>
      <c r="J21" s="97"/>
      <c r="K21" s="458">
        <f>+'Ark1'!AI1649</f>
        <v>266</v>
      </c>
      <c r="L21" s="341"/>
      <c r="M21" s="282">
        <f>+'Ark1'!U1649</f>
        <v>59.1528846153846</v>
      </c>
      <c r="N21" s="217">
        <f t="shared" si="1"/>
        <v>0.58868228075424156</v>
      </c>
      <c r="O21" s="216"/>
      <c r="P21" s="351">
        <f>+IF(K21=0,"",'Ark1'!AJ1649)</f>
        <v>122.06992481203002</v>
      </c>
      <c r="Q21" s="336"/>
      <c r="R21" s="352">
        <f>+IF(K21=0,"",'Ark1'!AK1649)</f>
        <v>32.669064105698631</v>
      </c>
      <c r="S21" s="343"/>
      <c r="T21" s="66">
        <f>+'Ark1'!T1649</f>
        <v>8.9198717948717956</v>
      </c>
      <c r="U21" s="353">
        <f t="shared" si="2"/>
        <v>0.48796518008580314</v>
      </c>
      <c r="V21" s="141">
        <f>+'Ark1'!W1649</f>
        <v>57.051282051282037</v>
      </c>
      <c r="W21" s="97"/>
      <c r="X21" s="142">
        <f>+'Ark1'!X1649</f>
        <v>100</v>
      </c>
      <c r="Y21" s="142">
        <f>+'Ark1'!Y1649</f>
        <v>100</v>
      </c>
      <c r="Z21" s="142">
        <f>+'Ark1'!Z1649</f>
        <v>99.679487179487182</v>
      </c>
      <c r="AA21" s="71"/>
      <c r="AB21" s="141">
        <f>+'Ark1'!AA1649</f>
        <v>7.6763784788654483</v>
      </c>
      <c r="AC21" s="66">
        <f>+'Ark1'!AC1649</f>
        <v>2.4670890111002546</v>
      </c>
      <c r="AD21" s="142">
        <f>+'Ark1'!AE1649</f>
        <v>19.485028927902601</v>
      </c>
      <c r="AE21" s="141">
        <f t="shared" si="4"/>
        <v>1.0758620689655172</v>
      </c>
      <c r="AF21" s="45"/>
      <c r="AG21" s="4"/>
      <c r="AH21" s="57"/>
      <c r="AI21" s="57"/>
      <c r="AJ21" s="1"/>
      <c r="AK21" s="5"/>
      <c r="AM21" s="2"/>
      <c r="AN21" s="2"/>
      <c r="AO21" s="2"/>
    </row>
    <row r="22" spans="1:43" ht="15.6">
      <c r="A22" s="45"/>
      <c r="B22" s="65">
        <f>+'Ark1'!C1650</f>
        <v>2024</v>
      </c>
      <c r="C22" s="65">
        <f>+'Ark1'!L1650</f>
        <v>12</v>
      </c>
      <c r="D22" s="65" t="str">
        <f>VLOOKUP(C22,RNR!$I$8:$J$23,2)</f>
        <v>U+</v>
      </c>
      <c r="E22" s="65">
        <f>+'Ark1'!Q1650</f>
        <v>70</v>
      </c>
      <c r="F22" s="65">
        <f>+'Ark1'!R1650</f>
        <v>75</v>
      </c>
      <c r="G22" s="200">
        <f>+'Ark1'!AG1650</f>
        <v>1.6853932584269657</v>
      </c>
      <c r="H22" s="217">
        <f t="shared" si="0"/>
        <v>-0.2075438472111375</v>
      </c>
      <c r="I22" s="200">
        <f>+'Ark1'!AH1650</f>
        <v>2.4990784286438195</v>
      </c>
      <c r="J22" s="97"/>
      <c r="K22" s="458">
        <f>+'Ark1'!AI1650</f>
        <v>59</v>
      </c>
      <c r="L22" s="341"/>
      <c r="M22" s="282">
        <f>+'Ark1'!U1650</f>
        <v>62.732000000000014</v>
      </c>
      <c r="N22" s="217">
        <f t="shared" si="1"/>
        <v>2.2129677419355147</v>
      </c>
      <c r="O22" s="216"/>
      <c r="P22" s="351">
        <f>+IF(K22=0,"",'Ark1'!AJ1650)</f>
        <v>121.05932203389824</v>
      </c>
      <c r="Q22" s="336"/>
      <c r="R22" s="352">
        <f>+IF(K22=0,"",'Ark1'!AK1650)</f>
        <v>35.592349854736057</v>
      </c>
      <c r="S22" s="343"/>
      <c r="T22" s="66">
        <f>+'Ark1'!T1650</f>
        <v>9.0399999999999991</v>
      </c>
      <c r="U22" s="353">
        <f t="shared" si="2"/>
        <v>7.2258064516127263E-2</v>
      </c>
      <c r="V22" s="141">
        <f>+'Ark1'!W1650</f>
        <v>58.66666666666665</v>
      </c>
      <c r="W22" s="97"/>
      <c r="X22" s="142">
        <f>+'Ark1'!X1650</f>
        <v>100</v>
      </c>
      <c r="Y22" s="142">
        <f>+'Ark1'!Y1650</f>
        <v>100</v>
      </c>
      <c r="Z22" s="142">
        <f>+'Ark1'!Z1650</f>
        <v>100</v>
      </c>
      <c r="AA22" s="71"/>
      <c r="AB22" s="141">
        <f>+'Ark1'!AA1650</f>
        <v>7.1668339825430003</v>
      </c>
      <c r="AC22" s="66">
        <f>+'Ark1'!AC1650</f>
        <v>2.2887551201471976</v>
      </c>
      <c r="AD22" s="142">
        <f>+'Ark1'!AE1650</f>
        <v>22.48384173708288</v>
      </c>
      <c r="AE22" s="141">
        <f t="shared" si="4"/>
        <v>1.0714285714285714</v>
      </c>
      <c r="AF22" s="45"/>
      <c r="AG22" s="4"/>
      <c r="AH22" s="57"/>
      <c r="AI22" s="57"/>
      <c r="AJ22" s="1"/>
      <c r="AK22" s="5"/>
      <c r="AM22" s="2"/>
      <c r="AN22" s="2"/>
      <c r="AO22" s="2"/>
    </row>
    <row r="23" spans="1:43" ht="15.6">
      <c r="A23" s="45"/>
      <c r="B23" s="65">
        <f>+'Ark1'!C1651</f>
        <v>2024</v>
      </c>
      <c r="C23" s="65">
        <f>+'Ark1'!L1651</f>
        <v>13</v>
      </c>
      <c r="D23" s="65" t="str">
        <f>VLOOKUP(C23,RNR!$I$8:$J$23,2)</f>
        <v>E-</v>
      </c>
      <c r="E23" s="65">
        <f>+'Ark1'!Q1651</f>
        <v>17</v>
      </c>
      <c r="F23" s="65">
        <f>+'Ark1'!R1651</f>
        <v>17</v>
      </c>
      <c r="G23" s="200">
        <f>+'Ark1'!AG1651</f>
        <v>0.3820224719101124</v>
      </c>
      <c r="H23" s="217">
        <f t="shared" si="0"/>
        <v>3.6001710664437636E-2</v>
      </c>
      <c r="I23" s="200">
        <f>+'Ark1'!AH1651</f>
        <v>0.59049618251680869</v>
      </c>
      <c r="J23" s="97"/>
      <c r="K23" s="458">
        <f>+'Ark1'!AI1651</f>
        <v>15</v>
      </c>
      <c r="L23" s="341"/>
      <c r="M23" s="282">
        <f>+'Ark1'!U1651</f>
        <v>65.39411764705882</v>
      </c>
      <c r="N23" s="217">
        <f t="shared" si="1"/>
        <v>0.86470588235296475</v>
      </c>
      <c r="O23" s="216"/>
      <c r="P23" s="351">
        <f>+IF(K23=0,"",'Ark1'!AJ1651)</f>
        <v>120.99333333333335</v>
      </c>
      <c r="Q23" s="336"/>
      <c r="R23" s="352">
        <f>+IF(K23=0,"",'Ark1'!AK1651)</f>
        <v>36.873804757133534</v>
      </c>
      <c r="S23" s="343"/>
      <c r="T23" s="66">
        <f>+'Ark1'!T1651</f>
        <v>10.882352941176469</v>
      </c>
      <c r="U23" s="353">
        <f t="shared" si="2"/>
        <v>1.235294117647058</v>
      </c>
      <c r="V23" s="141">
        <f>+'Ark1'!W1651</f>
        <v>70.588235294117652</v>
      </c>
      <c r="W23" s="97"/>
      <c r="X23" s="142">
        <f>+'Ark1'!X1651</f>
        <v>100</v>
      </c>
      <c r="Y23" s="142">
        <f>+'Ark1'!Y1651</f>
        <v>100</v>
      </c>
      <c r="Z23" s="142">
        <f>+'Ark1'!Z1651</f>
        <v>100</v>
      </c>
      <c r="AA23" s="71"/>
      <c r="AB23" s="141">
        <f>+'Ark1'!AA1651</f>
        <v>7.7965656532963452</v>
      </c>
      <c r="AC23" s="66">
        <f>+'Ark1'!AC1651</f>
        <v>2.762827897839383</v>
      </c>
      <c r="AD23" s="142">
        <f>+'Ark1'!AE1651</f>
        <v>31.974750631957889</v>
      </c>
      <c r="AE23" s="141">
        <f t="shared" si="4"/>
        <v>1</v>
      </c>
      <c r="AF23" s="45"/>
      <c r="AG23" s="4"/>
      <c r="AH23" s="57"/>
      <c r="AI23" s="57"/>
      <c r="AJ23" s="13"/>
      <c r="AK23" s="5"/>
      <c r="AM23" s="2"/>
      <c r="AN23" s="2"/>
      <c r="AO23" s="4"/>
      <c r="AP23" s="4"/>
      <c r="AQ23" s="4"/>
    </row>
    <row r="24" spans="1:43" ht="15.6">
      <c r="A24" s="45"/>
      <c r="B24" s="65">
        <f>+'Ark1'!C1652</f>
        <v>2024</v>
      </c>
      <c r="C24" s="65">
        <f>+'Ark1'!L1652</f>
        <v>14</v>
      </c>
      <c r="D24" s="65" t="str">
        <f>VLOOKUP(C24,RNR!$I$8:$J$23,2)</f>
        <v>E</v>
      </c>
      <c r="E24" s="65">
        <f>+'Ark1'!Q1652</f>
        <v>7</v>
      </c>
      <c r="F24" s="65">
        <f>+'Ark1'!R1652</f>
        <v>7</v>
      </c>
      <c r="G24" s="200">
        <f>+'Ark1'!AG1652</f>
        <v>0.15730337078651679</v>
      </c>
      <c r="H24" s="217">
        <f t="shared" si="0"/>
        <v>7.5886721081652175E-2</v>
      </c>
      <c r="I24" s="200">
        <f>+'Ark1'!AH1652</f>
        <v>0.24938198946805956</v>
      </c>
      <c r="J24" s="97"/>
      <c r="K24" s="458">
        <f>+'Ark1'!AI1652</f>
        <v>7</v>
      </c>
      <c r="L24" s="341"/>
      <c r="M24" s="282">
        <f>+'Ark1'!U1652</f>
        <v>67.071428571428598</v>
      </c>
      <c r="N24" s="217">
        <f t="shared" si="1"/>
        <v>2.9464285714285978</v>
      </c>
      <c r="O24" s="216"/>
      <c r="P24" s="351">
        <f>+IF(K24=0,"",'Ark1'!AJ1652)</f>
        <v>118.67142857142852</v>
      </c>
      <c r="Q24" s="336"/>
      <c r="R24" s="352">
        <f>+IF(K24=0,"",'Ark1'!AK1652)</f>
        <v>39.969640557298952</v>
      </c>
      <c r="S24" s="343"/>
      <c r="T24" s="66">
        <f>+'Ark1'!T1652</f>
        <v>10.571428571428569</v>
      </c>
      <c r="U24" s="353">
        <f t="shared" si="2"/>
        <v>1.0714285714285694</v>
      </c>
      <c r="V24" s="141">
        <f>+'Ark1'!W1652</f>
        <v>85.714285714285694</v>
      </c>
      <c r="W24" s="97"/>
      <c r="X24" s="142">
        <f>+'Ark1'!X1652</f>
        <v>100</v>
      </c>
      <c r="Y24" s="142">
        <f>+'Ark1'!Y1652</f>
        <v>100</v>
      </c>
      <c r="Z24" s="142">
        <f>+'Ark1'!Z1652</f>
        <v>100</v>
      </c>
      <c r="AA24" s="71"/>
      <c r="AB24" s="141">
        <f>+'Ark1'!AA1652</f>
        <v>8.9568352647116818</v>
      </c>
      <c r="AC24" s="66">
        <f>+'Ark1'!AC1652</f>
        <v>2.9207211857515554</v>
      </c>
      <c r="AD24" s="142">
        <f>+'Ark1'!AE1652</f>
        <v>47.407654465651682</v>
      </c>
      <c r="AE24" s="141">
        <f t="shared" ref="AE24:AE27" si="5">+F24/E24</f>
        <v>1</v>
      </c>
      <c r="AF24" s="45"/>
      <c r="AG24" s="4"/>
      <c r="AH24" s="57"/>
      <c r="AI24" s="57"/>
      <c r="AJ24" s="13"/>
      <c r="AK24" s="5"/>
      <c r="AM24" s="1"/>
      <c r="AN24" s="1"/>
      <c r="AO24" s="11"/>
      <c r="AP24" s="11"/>
      <c r="AQ24" s="11"/>
    </row>
    <row r="25" spans="1:43" s="523" customFormat="1" ht="15.6">
      <c r="A25" s="45"/>
      <c r="B25" s="65">
        <f>+'Ark1'!C1653</f>
        <v>2024</v>
      </c>
      <c r="C25" s="65">
        <f>+'Ark1'!L1653</f>
        <v>15</v>
      </c>
      <c r="D25" s="65" t="str">
        <f>VLOOKUP(C25,RNR!$I$8:$J$23,2)</f>
        <v>E+</v>
      </c>
      <c r="E25" s="65">
        <f>+'Ark1'!Q1653</f>
        <v>1</v>
      </c>
      <c r="F25" s="65">
        <f>+'Ark1'!R1653</f>
        <v>1</v>
      </c>
      <c r="G25" s="200">
        <f>+'Ark1'!AG1653</f>
        <v>2.2471910112359553E-2</v>
      </c>
      <c r="H25" s="217">
        <f t="shared" si="0"/>
        <v>2.1177476861433987E-3</v>
      </c>
      <c r="I25" s="200">
        <f>+'Ark1'!AH1653</f>
        <v>2.9692126115579399E-2</v>
      </c>
      <c r="J25" s="97"/>
      <c r="K25" s="458">
        <f>+'Ark1'!AI1653</f>
        <v>1</v>
      </c>
      <c r="L25" s="341"/>
      <c r="M25" s="282">
        <f>+'Ark1'!U1653</f>
        <v>55.9</v>
      </c>
      <c r="N25" s="217">
        <f t="shared" si="1"/>
        <v>-39.700000000000024</v>
      </c>
      <c r="O25" s="216"/>
      <c r="P25" s="351">
        <f>+IF(K25=0,"",'Ark1'!AJ1653)</f>
        <v>107.8</v>
      </c>
      <c r="Q25" s="336"/>
      <c r="R25" s="352">
        <f>+IF(K25=0,"",'Ark1'!AK1653)</f>
        <v>44.622667182039578</v>
      </c>
      <c r="S25" s="343"/>
      <c r="T25" s="66">
        <f>+'Ark1'!T1653</f>
        <v>10</v>
      </c>
      <c r="U25" s="353">
        <f t="shared" si="2"/>
        <v>-5</v>
      </c>
      <c r="V25" s="141">
        <f>+'Ark1'!W1653</f>
        <v>100</v>
      </c>
      <c r="W25" s="97"/>
      <c r="X25" s="142">
        <f>+'Ark1'!X1653</f>
        <v>100</v>
      </c>
      <c r="Y25" s="142">
        <f>+'Ark1'!Y1653</f>
        <v>100</v>
      </c>
      <c r="Z25" s="142">
        <f>+'Ark1'!Z1653</f>
        <v>100</v>
      </c>
      <c r="AA25" s="71"/>
      <c r="AB25" s="141">
        <f>+'Ark1'!AA1653</f>
        <v>0</v>
      </c>
      <c r="AC25" s="66">
        <f>+'Ark1'!AC1653</f>
        <v>0</v>
      </c>
      <c r="AD25" s="142">
        <f>+'Ark1'!AE1653</f>
        <v>0</v>
      </c>
      <c r="AE25" s="141">
        <f t="shared" si="5"/>
        <v>1</v>
      </c>
      <c r="AF25" s="45"/>
      <c r="AG25" s="4"/>
      <c r="AH25" s="57"/>
      <c r="AI25" s="57"/>
      <c r="AJ25" s="13"/>
      <c r="AK25" s="5"/>
      <c r="AM25" s="1"/>
      <c r="AN25" s="1"/>
      <c r="AO25" s="524"/>
      <c r="AP25" s="524"/>
      <c r="AQ25" s="524"/>
    </row>
    <row r="26" spans="1:43" s="523" customFormat="1" ht="10.050000000000001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"/>
      <c r="AH26" s="57"/>
      <c r="AI26" s="57"/>
      <c r="AJ26" s="13"/>
      <c r="AK26" s="5"/>
      <c r="AM26" s="1"/>
      <c r="AN26" s="1"/>
      <c r="AO26" s="524"/>
      <c r="AP26" s="524"/>
      <c r="AQ26" s="524"/>
    </row>
    <row r="27" spans="1:43" ht="15.6">
      <c r="A27" s="45"/>
      <c r="B27" s="65">
        <f>+'Ark1'!C1654</f>
        <v>2024</v>
      </c>
      <c r="C27" s="65">
        <f>+'Ark1'!L1654</f>
        <v>99</v>
      </c>
      <c r="D27" s="65" t="str">
        <f>VLOOKUP(C27,RNR!$I$8:$J$23,2)</f>
        <v>Kasserte</v>
      </c>
      <c r="E27" s="65">
        <f>+'Ark1'!Q1654</f>
        <v>10</v>
      </c>
      <c r="F27" s="65">
        <f>+'Ark1'!R1654</f>
        <v>10</v>
      </c>
      <c r="G27" s="200">
        <f>+'Ark1'!AG1654</f>
        <v>0.22471910112359553</v>
      </c>
      <c r="H27" s="217">
        <f>+G27-G45</f>
        <v>-0.24342663467937634</v>
      </c>
      <c r="I27" s="200">
        <f>+'Ark1'!AH1654</f>
        <v>0.16960099944015203</v>
      </c>
      <c r="J27" s="97"/>
      <c r="K27" s="458">
        <f>+'Ark1'!AI1654</f>
        <v>8</v>
      </c>
      <c r="L27" s="341"/>
      <c r="M27" s="282">
        <f>+'Ark1'!U1654</f>
        <v>31.930000000000007</v>
      </c>
      <c r="N27" s="217">
        <f>+M27-M45</f>
        <v>-4.5526086956521681</v>
      </c>
      <c r="O27" s="216"/>
      <c r="P27" s="351">
        <f>+IF(K27=0,"",'Ark1'!AJ1654)</f>
        <v>113.5125</v>
      </c>
      <c r="Q27" s="336"/>
      <c r="R27" s="352">
        <f>+IF(K27=0,"",'Ark1'!AK1654)</f>
        <v>21.450198428762636</v>
      </c>
      <c r="S27" s="343"/>
      <c r="T27" s="66">
        <f>+'Ark1'!T1654</f>
        <v>4.5999999999999996</v>
      </c>
      <c r="U27" s="353">
        <f>+T27-T45</f>
        <v>-0.83478260869565268</v>
      </c>
      <c r="V27" s="141">
        <f>+'Ark1'!W1654</f>
        <v>0</v>
      </c>
      <c r="W27" s="97"/>
      <c r="X27" s="142">
        <f>+'Ark1'!X1654</f>
        <v>100</v>
      </c>
      <c r="Y27" s="142">
        <f>+'Ark1'!Y1654</f>
        <v>90</v>
      </c>
      <c r="Z27" s="142">
        <f>+'Ark1'!Z1654</f>
        <v>30</v>
      </c>
      <c r="AA27" s="71"/>
      <c r="AB27" s="141">
        <f>+'Ark1'!AA1654</f>
        <v>6.7619597750947502</v>
      </c>
      <c r="AC27" s="66">
        <f>+'Ark1'!AC1654</f>
        <v>1.624807680927193</v>
      </c>
      <c r="AD27" s="142">
        <f>+'Ark1'!AE1654</f>
        <v>9.4840355360340443</v>
      </c>
      <c r="AE27" s="141">
        <f t="shared" si="5"/>
        <v>1</v>
      </c>
      <c r="AF27" s="45"/>
      <c r="AG27" s="4"/>
      <c r="AH27" s="57"/>
      <c r="AI27" s="57"/>
      <c r="AJ27" s="13"/>
      <c r="AK27" s="5"/>
      <c r="AM27" s="1"/>
      <c r="AN27" s="1"/>
      <c r="AO27" s="11"/>
      <c r="AP27" s="11"/>
      <c r="AQ27" s="11"/>
    </row>
    <row r="28" spans="1:43" ht="15.6">
      <c r="A28" s="45"/>
      <c r="B28" s="45"/>
      <c r="C28" s="45"/>
      <c r="D28" s="45"/>
      <c r="E28" s="45"/>
      <c r="F28" s="45"/>
      <c r="G28" s="45"/>
      <c r="H28" s="45"/>
      <c r="I28" s="45"/>
      <c r="J28" s="97"/>
      <c r="K28" s="45"/>
      <c r="L28" s="45"/>
      <c r="M28" s="45"/>
      <c r="N28" s="45"/>
      <c r="O28" s="45"/>
      <c r="P28" s="45"/>
      <c r="Q28" s="45"/>
      <c r="R28" s="45"/>
      <c r="S28" s="343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"/>
      <c r="AH28" s="57"/>
      <c r="AI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>
        <f>+'Ark1'!C1655</f>
        <v>2023</v>
      </c>
      <c r="C29">
        <f>+'Ark1'!L1655</f>
        <v>1</v>
      </c>
      <c r="D29" s="65" t="str">
        <f>VLOOKUP(C29,RNR!$I$8:$J$23,2)</f>
        <v>P-</v>
      </c>
      <c r="E29" s="2">
        <f>+'Ark1'!Q1655</f>
        <v>3</v>
      </c>
      <c r="F29" s="2">
        <f>+'Ark1'!R1655</f>
        <v>3</v>
      </c>
      <c r="G29" s="151">
        <f>+'Ark1'!AG1655</f>
        <v>6.1062487278648485E-2</v>
      </c>
      <c r="H29" s="151">
        <f t="shared" ref="H29:H43" si="6">+G29-G47</f>
        <v>-1.8809717194194976E-2</v>
      </c>
      <c r="I29" s="151">
        <f>+'Ark1'!AH1655</f>
        <v>2.6615345734544341E-2</v>
      </c>
      <c r="J29" s="97"/>
      <c r="K29" s="342">
        <f>+'Ark1'!AI1655</f>
        <v>0</v>
      </c>
      <c r="L29" s="341"/>
      <c r="M29" s="56">
        <f>+'Ark1'!U1655</f>
        <v>18.433333333333337</v>
      </c>
      <c r="N29" s="50"/>
      <c r="O29" s="50"/>
      <c r="P29" s="351" t="str">
        <f>+IF(K29=0,"",'Ark1'!AJ1655)</f>
        <v/>
      </c>
      <c r="Q29" s="336"/>
      <c r="R29" s="352" t="str">
        <f>+IF(K29=0,"",'Ark1'!AK1655)</f>
        <v/>
      </c>
      <c r="S29" s="346"/>
      <c r="T29" s="5">
        <f>+'Ark1'!T1655</f>
        <v>2.3333333333333339</v>
      </c>
      <c r="U29" s="530">
        <f t="shared" ref="U29:U43" si="7">+T29-T47</f>
        <v>-0.91666666666666607</v>
      </c>
      <c r="V29" s="56">
        <f>+'Ark1'!W1655</f>
        <v>0</v>
      </c>
      <c r="W29" s="97"/>
      <c r="X29" s="18">
        <f>+'Ark1'!X1655</f>
        <v>66.666666666666686</v>
      </c>
      <c r="Y29" s="18">
        <f>+'Ark1'!Y1655</f>
        <v>33.333333333333343</v>
      </c>
      <c r="Z29" s="18">
        <f>+'Ark1'!Z1655</f>
        <v>0</v>
      </c>
      <c r="AA29" s="72"/>
      <c r="AB29" s="56">
        <f>+'Ark1'!AA1655</f>
        <v>4.7751672454713292</v>
      </c>
      <c r="AC29" s="5">
        <f>+'Ark1'!AC1655</f>
        <v>0.4714045207910309</v>
      </c>
      <c r="AD29" s="18">
        <f>+'Ark1'!AE1655</f>
        <v>79.469601739430885</v>
      </c>
      <c r="AE29" s="56">
        <f t="shared" si="4"/>
        <v>1</v>
      </c>
      <c r="AF29" s="45"/>
      <c r="AG29" s="4"/>
      <c r="AH29" s="57"/>
      <c r="AI29" s="57"/>
      <c r="AJ29" s="13"/>
      <c r="AK29" s="5"/>
      <c r="AM29" s="1"/>
      <c r="AN29" s="1"/>
      <c r="AO29" s="11"/>
      <c r="AP29" s="11"/>
      <c r="AQ29" s="11"/>
    </row>
    <row r="30" spans="1:43" ht="15.6">
      <c r="A30" s="45"/>
      <c r="B30">
        <f>+'Ark1'!C1656</f>
        <v>2023</v>
      </c>
      <c r="C30">
        <f>+'Ark1'!L1656</f>
        <v>2</v>
      </c>
      <c r="D30" s="65" t="str">
        <f>VLOOKUP(C30,RNR!$I$8:$J$23,2)</f>
        <v>P</v>
      </c>
      <c r="E30" s="2">
        <f>+'Ark1'!Q1656</f>
        <v>15</v>
      </c>
      <c r="F30" s="2">
        <f>+'Ark1'!R1656</f>
        <v>15</v>
      </c>
      <c r="G30" s="151">
        <f>+'Ark1'!AG1656</f>
        <v>0.30531243639324246</v>
      </c>
      <c r="H30" s="151">
        <f t="shared" si="6"/>
        <v>-0.13398468820739656</v>
      </c>
      <c r="I30" s="151">
        <f>+'Ark1'!AH1656</f>
        <v>0.17701852009340699</v>
      </c>
      <c r="J30" s="97"/>
      <c r="K30" s="342">
        <f>+'Ark1'!AI1656</f>
        <v>5</v>
      </c>
      <c r="L30" s="341"/>
      <c r="M30" s="56">
        <f>+'Ark1'!U1656</f>
        <v>24.519999999999996</v>
      </c>
      <c r="N30" s="50"/>
      <c r="O30" s="50"/>
      <c r="P30" s="351">
        <f>+IF(K30=0,"",'Ark1'!AJ1656)</f>
        <v>117.44</v>
      </c>
      <c r="Q30" s="336"/>
      <c r="R30" s="352">
        <f>+IF(K30=0,"",'Ark1'!AK1656)</f>
        <v>13.489118952262704</v>
      </c>
      <c r="S30" s="346"/>
      <c r="T30" s="5">
        <f>+'Ark1'!T1656</f>
        <v>4.4000000000000004</v>
      </c>
      <c r="U30" s="530">
        <f t="shared" si="7"/>
        <v>0.99090909090909074</v>
      </c>
      <c r="V30" s="56">
        <f>+'Ark1'!W1656</f>
        <v>6.6666666666666687</v>
      </c>
      <c r="W30" s="97"/>
      <c r="X30" s="18">
        <f>+'Ark1'!X1656</f>
        <v>86.666666666666686</v>
      </c>
      <c r="Y30" s="18">
        <f>+'Ark1'!Y1656</f>
        <v>53.33333333333335</v>
      </c>
      <c r="Z30" s="18">
        <f>+'Ark1'!Z1656</f>
        <v>13.333333333333337</v>
      </c>
      <c r="AA30" s="72"/>
      <c r="AB30" s="56">
        <f>+'Ark1'!AA1656</f>
        <v>8.2087920345606857</v>
      </c>
      <c r="AC30" s="5">
        <f>+'Ark1'!AC1656</f>
        <v>2.2744962812309302</v>
      </c>
      <c r="AD30" s="18">
        <f>+'Ark1'!AE1656</f>
        <v>40.555160174627595</v>
      </c>
      <c r="AE30" s="56">
        <f t="shared" ref="AE30:AE99" si="8">+F30/E30</f>
        <v>1</v>
      </c>
      <c r="AF30" s="45"/>
      <c r="AG30" s="4"/>
      <c r="AH30" s="57"/>
      <c r="AI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>
        <f>+'Ark1'!C1657</f>
        <v>2023</v>
      </c>
      <c r="C31">
        <f>+'Ark1'!L1657</f>
        <v>3</v>
      </c>
      <c r="D31" s="65" t="str">
        <f>VLOOKUP(C31,RNR!$I$8:$J$23,2)</f>
        <v>P+</v>
      </c>
      <c r="E31" s="2">
        <f>+'Ark1'!Q1657</f>
        <v>37</v>
      </c>
      <c r="F31" s="2">
        <f>+'Ark1'!R1657</f>
        <v>39</v>
      </c>
      <c r="G31" s="151">
        <f>+'Ark1'!AG1657</f>
        <v>0.79381233462243028</v>
      </c>
      <c r="H31" s="151">
        <f t="shared" si="6"/>
        <v>0.15483469883968259</v>
      </c>
      <c r="I31" s="151">
        <f>+'Ark1'!AH1657</f>
        <v>0.47339699935800739</v>
      </c>
      <c r="J31" s="97"/>
      <c r="K31" s="342">
        <f>+'Ark1'!AI1657</f>
        <v>8</v>
      </c>
      <c r="L31" s="341"/>
      <c r="M31" s="56">
        <f>+'Ark1'!U1657</f>
        <v>25.220512820512816</v>
      </c>
      <c r="N31" s="50"/>
      <c r="O31" s="50"/>
      <c r="P31" s="351">
        <f>+IF(K31=0,"",'Ark1'!AJ1657)</f>
        <v>108.35</v>
      </c>
      <c r="Q31" s="336"/>
      <c r="R31" s="352">
        <f>+IF(K31=0,"",'Ark1'!AK1657)</f>
        <v>16.122050701839477</v>
      </c>
      <c r="S31" s="346"/>
      <c r="T31" s="5">
        <f>+'Ark1'!T1657</f>
        <v>4.3333333333333321</v>
      </c>
      <c r="U31" s="530">
        <f t="shared" si="7"/>
        <v>0.17708333333333215</v>
      </c>
      <c r="V31" s="56">
        <f>+'Ark1'!W1657</f>
        <v>0</v>
      </c>
      <c r="W31" s="97"/>
      <c r="X31" s="18">
        <f>+'Ark1'!X1657</f>
        <v>89.743589743589737</v>
      </c>
      <c r="Y31" s="18">
        <f>+'Ark1'!Y1657</f>
        <v>56.410256410256402</v>
      </c>
      <c r="Z31" s="18">
        <f>+'Ark1'!Z1657</f>
        <v>7.6923076923076898</v>
      </c>
      <c r="AA31" s="72"/>
      <c r="AB31" s="56">
        <f>+'Ark1'!AA1657</f>
        <v>8.9901136437065521</v>
      </c>
      <c r="AC31" s="5">
        <f>+'Ark1'!AC1657</f>
        <v>1.1620788916538123</v>
      </c>
      <c r="AD31" s="18">
        <f>+'Ark1'!AE1657</f>
        <v>63.673742154042898</v>
      </c>
      <c r="AE31" s="56">
        <f t="shared" si="8"/>
        <v>1.0540540540540539</v>
      </c>
      <c r="AF31" s="45"/>
      <c r="AG31" s="4"/>
      <c r="AH31" s="57"/>
      <c r="AI31" s="57"/>
      <c r="AJ31" s="5"/>
      <c r="AK31" s="5"/>
      <c r="AM31" s="1"/>
      <c r="AN31" s="1"/>
      <c r="AO31" s="11"/>
      <c r="AP31" s="11"/>
      <c r="AQ31" s="11"/>
    </row>
    <row r="32" spans="1:43" ht="15.6">
      <c r="A32" s="45"/>
      <c r="B32">
        <f>+'Ark1'!C1658</f>
        <v>2023</v>
      </c>
      <c r="C32">
        <f>+'Ark1'!L1658</f>
        <v>4</v>
      </c>
      <c r="D32" s="65" t="str">
        <f>VLOOKUP(C32,RNR!$I$8:$J$23,2)</f>
        <v>O-</v>
      </c>
      <c r="E32" s="2">
        <f>+'Ark1'!Q1658</f>
        <v>78</v>
      </c>
      <c r="F32" s="2">
        <f>+'Ark1'!R1658</f>
        <v>82</v>
      </c>
      <c r="G32" s="151">
        <f>+'Ark1'!AG1658</f>
        <v>1.6690413189497253</v>
      </c>
      <c r="H32" s="151">
        <f t="shared" si="6"/>
        <v>0.17143748508391088</v>
      </c>
      <c r="I32" s="151">
        <f>+'Ark1'!AH1658</f>
        <v>1.0537848008279356</v>
      </c>
      <c r="J32" s="97"/>
      <c r="K32" s="342">
        <f>+'Ark1'!AI1658</f>
        <v>19</v>
      </c>
      <c r="L32" s="341"/>
      <c r="M32" s="56">
        <f>+'Ark1'!U1658</f>
        <v>26.701219512195113</v>
      </c>
      <c r="N32" s="50"/>
      <c r="O32" s="50"/>
      <c r="P32" s="351">
        <f>+IF(K32=0,"",'Ark1'!AJ1658)</f>
        <v>115.13157894736844</v>
      </c>
      <c r="Q32" s="336"/>
      <c r="R32" s="352">
        <f>+IF(K32=0,"",'Ark1'!AK1658)</f>
        <v>17.250779904352243</v>
      </c>
      <c r="S32" s="346"/>
      <c r="T32" s="5">
        <f>+'Ark1'!T1658</f>
        <v>4.4756097560975618</v>
      </c>
      <c r="U32" s="530">
        <f t="shared" si="7"/>
        <v>0.22227642276422976</v>
      </c>
      <c r="V32" s="56">
        <f>+'Ark1'!W1658</f>
        <v>0</v>
      </c>
      <c r="W32" s="97"/>
      <c r="X32" s="18">
        <f>+'Ark1'!X1658</f>
        <v>91.463414634146375</v>
      </c>
      <c r="Y32" s="18">
        <f>+'Ark1'!Y1658</f>
        <v>63.414634146341456</v>
      </c>
      <c r="Z32" s="18">
        <f>+'Ark1'!Z1658</f>
        <v>13.414634146341459</v>
      </c>
      <c r="AA32" s="72"/>
      <c r="AB32" s="56">
        <f>+'Ark1'!AA1658</f>
        <v>7.7047418706455213</v>
      </c>
      <c r="AC32" s="5">
        <f>+'Ark1'!AC1658</f>
        <v>0.95285974905451376</v>
      </c>
      <c r="AD32" s="18">
        <f>+'Ark1'!AE1658</f>
        <v>19.443728136620106</v>
      </c>
      <c r="AE32" s="56">
        <f t="shared" si="8"/>
        <v>1.0512820512820513</v>
      </c>
      <c r="AF32" s="45"/>
      <c r="AG32" s="4"/>
      <c r="AH32" s="57"/>
      <c r="AI32" s="57"/>
      <c r="AJ32" s="5"/>
      <c r="AK32" s="5"/>
      <c r="AM32" s="1"/>
      <c r="AN32" s="1"/>
      <c r="AO32" s="11"/>
      <c r="AP32" s="11"/>
      <c r="AQ32" s="11"/>
    </row>
    <row r="33" spans="1:43" ht="15.6">
      <c r="A33" s="45"/>
      <c r="B33">
        <f>+'Ark1'!C1659</f>
        <v>2023</v>
      </c>
      <c r="C33">
        <f>+'Ark1'!L1659</f>
        <v>5</v>
      </c>
      <c r="D33" s="65" t="str">
        <f>VLOOKUP(C33,RNR!$I$8:$J$23,2)</f>
        <v>O</v>
      </c>
      <c r="E33" s="2">
        <f>+'Ark1'!Q1659</f>
        <v>181</v>
      </c>
      <c r="F33" s="2">
        <f>+'Ark1'!R1659</f>
        <v>201</v>
      </c>
      <c r="G33" s="151">
        <f>+'Ark1'!AG1659</f>
        <v>4.0911866476694492</v>
      </c>
      <c r="H33" s="151">
        <f t="shared" si="6"/>
        <v>0.23735278185475162</v>
      </c>
      <c r="I33" s="151">
        <f>+'Ark1'!AH1659</f>
        <v>2.6303951002351762</v>
      </c>
      <c r="J33" s="97"/>
      <c r="K33" s="342">
        <f>+'Ark1'!AI1659</f>
        <v>59</v>
      </c>
      <c r="L33" s="341"/>
      <c r="M33" s="56">
        <f>+'Ark1'!U1659</f>
        <v>27.190547263681619</v>
      </c>
      <c r="N33" s="50"/>
      <c r="O33" s="50"/>
      <c r="P33" s="351">
        <f>+IF(K33=0,"",'Ark1'!AJ1659)</f>
        <v>110.89152542372877</v>
      </c>
      <c r="Q33" s="336"/>
      <c r="R33" s="352">
        <f>+IF(K33=0,"",'Ark1'!AK1659)</f>
        <v>17.990856597598874</v>
      </c>
      <c r="S33" s="346"/>
      <c r="T33" s="5">
        <f>+'Ark1'!T1659</f>
        <v>5.2736318407960221</v>
      </c>
      <c r="U33" s="530">
        <f t="shared" si="7"/>
        <v>0.25808779934524573</v>
      </c>
      <c r="V33" s="56">
        <f>+'Ark1'!W1659</f>
        <v>0.99502487562189035</v>
      </c>
      <c r="W33" s="97"/>
      <c r="X33" s="18">
        <f>+'Ark1'!X1659</f>
        <v>93.532338308457724</v>
      </c>
      <c r="Y33" s="18">
        <f>+'Ark1'!Y1659</f>
        <v>66.169154228855717</v>
      </c>
      <c r="Z33" s="18">
        <f>+'Ark1'!Z1659</f>
        <v>16.915422885572138</v>
      </c>
      <c r="AA33" s="72"/>
      <c r="AB33" s="56">
        <f>+'Ark1'!AA1659</f>
        <v>7.6706690957906893</v>
      </c>
      <c r="AC33" s="5">
        <f>+'Ark1'!AC1659</f>
        <v>1.4035318789060549</v>
      </c>
      <c r="AD33" s="18">
        <f>+'Ark1'!AE1659</f>
        <v>25.084426375761034</v>
      </c>
      <c r="AE33" s="56">
        <f t="shared" si="8"/>
        <v>1.1104972375690607</v>
      </c>
      <c r="AF33" s="45"/>
      <c r="AG33" s="4"/>
      <c r="AH33" s="57"/>
      <c r="AI33" s="57"/>
      <c r="AJ33" s="5"/>
      <c r="AK33" s="5"/>
      <c r="AM33" s="1"/>
      <c r="AN33" s="1"/>
      <c r="AO33" s="11"/>
      <c r="AP33" s="11"/>
      <c r="AQ33" s="11"/>
    </row>
    <row r="34" spans="1:43" ht="15.6">
      <c r="A34" s="45"/>
      <c r="B34">
        <f>+'Ark1'!C1660</f>
        <v>2023</v>
      </c>
      <c r="C34">
        <f>+'Ark1'!L1660</f>
        <v>6</v>
      </c>
      <c r="D34" s="65" t="str">
        <f>VLOOKUP(C34,RNR!$I$8:$J$23,2)</f>
        <v>O+</v>
      </c>
      <c r="E34" s="2">
        <f>+'Ark1'!Q1660</f>
        <v>460</v>
      </c>
      <c r="F34" s="2">
        <f>+'Ark1'!R1660</f>
        <v>562</v>
      </c>
      <c r="G34" s="151">
        <f>+'Ark1'!AG1660</f>
        <v>11.43903928353348</v>
      </c>
      <c r="H34" s="151">
        <f t="shared" si="6"/>
        <v>1.2753012643641508</v>
      </c>
      <c r="I34" s="151">
        <f>+'Ark1'!AH1660</f>
        <v>8.2218797682318563</v>
      </c>
      <c r="J34" s="97"/>
      <c r="K34" s="342">
        <f>+'Ark1'!AI1660</f>
        <v>127</v>
      </c>
      <c r="L34" s="341"/>
      <c r="M34" s="56">
        <f>+'Ark1'!U1660</f>
        <v>30.396797153024949</v>
      </c>
      <c r="N34" s="50"/>
      <c r="O34" s="50"/>
      <c r="P34" s="351">
        <f>+IF(K34=0,"",'Ark1'!AJ1660)</f>
        <v>113.44645669291339</v>
      </c>
      <c r="Q34" s="336"/>
      <c r="R34" s="352">
        <f>+IF(K34=0,"",'Ark1'!AK1660)</f>
        <v>20.134652925314352</v>
      </c>
      <c r="S34" s="346"/>
      <c r="T34" s="5">
        <f>+'Ark1'!T1660</f>
        <v>6.1192170818505316</v>
      </c>
      <c r="U34" s="530">
        <f t="shared" si="7"/>
        <v>0.15458053961084506</v>
      </c>
      <c r="V34" s="56">
        <f>+'Ark1'!W1660</f>
        <v>6.2277580071174388</v>
      </c>
      <c r="W34" s="97"/>
      <c r="X34" s="18">
        <f>+'Ark1'!X1660</f>
        <v>97.864768683274022</v>
      </c>
      <c r="Y34" s="18">
        <f>+'Ark1'!Y1660</f>
        <v>80.960854092526702</v>
      </c>
      <c r="Z34" s="18">
        <f>+'Ark1'!Z1660</f>
        <v>29.003558718861203</v>
      </c>
      <c r="AA34" s="72"/>
      <c r="AB34" s="56">
        <f>+'Ark1'!AA1660</f>
        <v>7.9135828808594528</v>
      </c>
      <c r="AC34" s="5">
        <f>+'Ark1'!AC1660</f>
        <v>1.590123238535168</v>
      </c>
      <c r="AD34" s="18">
        <f>+'Ark1'!AE1660</f>
        <v>8.0347455199973243</v>
      </c>
      <c r="AE34" s="56">
        <f t="shared" si="8"/>
        <v>1.2217391304347827</v>
      </c>
      <c r="AF34" s="45"/>
      <c r="AG34" s="4"/>
      <c r="AH34" s="57"/>
      <c r="AI34" s="57"/>
      <c r="AJ34" s="5"/>
      <c r="AK34" s="5"/>
      <c r="AM34" s="1"/>
      <c r="AN34" s="1"/>
      <c r="AO34" s="11"/>
      <c r="AP34" s="11"/>
      <c r="AQ34" s="11"/>
    </row>
    <row r="35" spans="1:43" ht="15.6">
      <c r="A35" s="45"/>
      <c r="B35">
        <f>+'Ark1'!C1661</f>
        <v>2023</v>
      </c>
      <c r="C35">
        <f>+'Ark1'!L1661</f>
        <v>7</v>
      </c>
      <c r="D35" s="65" t="str">
        <f>VLOOKUP(C35,RNR!$I$8:$J$23,2)</f>
        <v>R-</v>
      </c>
      <c r="E35" s="2">
        <f>+'Ark1'!Q1661</f>
        <v>721</v>
      </c>
      <c r="F35" s="2">
        <f>+'Ark1'!R1661</f>
        <v>824</v>
      </c>
      <c r="G35" s="151">
        <f>+'Ark1'!AG1661</f>
        <v>16.771829839202113</v>
      </c>
      <c r="H35" s="151">
        <f t="shared" si="6"/>
        <v>0.75745284239699728</v>
      </c>
      <c r="I35" s="151">
        <f>+'Ark1'!AH1661</f>
        <v>13.906927242933669</v>
      </c>
      <c r="J35" s="97"/>
      <c r="K35" s="342">
        <f>+'Ark1'!AI1661</f>
        <v>173</v>
      </c>
      <c r="L35" s="341"/>
      <c r="M35" s="56">
        <f>+'Ark1'!U1661</f>
        <v>35.066868932038808</v>
      </c>
      <c r="N35" s="50"/>
      <c r="O35" s="50"/>
      <c r="P35" s="351">
        <f>+IF(K35=0,"",'Ark1'!AJ1661)</f>
        <v>115.86647398843937</v>
      </c>
      <c r="Q35" s="336"/>
      <c r="R35" s="352">
        <f>+IF(K35=0,"",'Ark1'!AK1661)</f>
        <v>22.718847312552807</v>
      </c>
      <c r="S35" s="346"/>
      <c r="T35" s="5">
        <f>+'Ark1'!T1661</f>
        <v>6.7451456310679614</v>
      </c>
      <c r="U35" s="530">
        <f t="shared" si="7"/>
        <v>-7.9043895116577723E-2</v>
      </c>
      <c r="V35" s="56">
        <f>+'Ark1'!W1661</f>
        <v>14.320388349514561</v>
      </c>
      <c r="W35" s="97"/>
      <c r="X35" s="18">
        <f>+'Ark1'!X1661</f>
        <v>99.878640776699044</v>
      </c>
      <c r="Y35" s="18">
        <f>+'Ark1'!Y1661</f>
        <v>92.475728155339823</v>
      </c>
      <c r="Z35" s="18">
        <f>+'Ark1'!Z1661</f>
        <v>49.393203883495154</v>
      </c>
      <c r="AA35" s="72"/>
      <c r="AB35" s="56">
        <f>+'Ark1'!AA1661</f>
        <v>8.339757796202969</v>
      </c>
      <c r="AC35" s="5">
        <f>+'Ark1'!AC1661</f>
        <v>1.7068112345663975</v>
      </c>
      <c r="AD35" s="18">
        <f>+'Ark1'!AE1661</f>
        <v>11.971402548518002</v>
      </c>
      <c r="AE35" s="56">
        <f t="shared" si="8"/>
        <v>1.1428571428571428</v>
      </c>
      <c r="AF35" s="45"/>
      <c r="AG35" s="4"/>
      <c r="AH35" s="57"/>
      <c r="AI35" s="57"/>
      <c r="AJ35" s="5"/>
      <c r="AK35" s="5"/>
      <c r="AM35" s="1"/>
      <c r="AN35" s="1"/>
      <c r="AO35" s="11"/>
      <c r="AP35" s="11"/>
      <c r="AQ35" s="11"/>
    </row>
    <row r="36" spans="1:43" ht="15.6">
      <c r="A36" s="45"/>
      <c r="B36">
        <f>+'Ark1'!C1662</f>
        <v>2023</v>
      </c>
      <c r="C36">
        <f>+'Ark1'!L1662</f>
        <v>8</v>
      </c>
      <c r="D36" s="65" t="str">
        <f>VLOOKUP(C36,RNR!$I$8:$J$23,2)</f>
        <v>R</v>
      </c>
      <c r="E36" s="2">
        <f>+'Ark1'!Q1662</f>
        <v>980</v>
      </c>
      <c r="F36" s="2">
        <f>+'Ark1'!R1662</f>
        <v>1166</v>
      </c>
      <c r="G36" s="151">
        <f>+'Ark1'!AG1662</f>
        <v>23.732953388968046</v>
      </c>
      <c r="H36" s="151">
        <f t="shared" si="6"/>
        <v>-0.24867600400319745</v>
      </c>
      <c r="I36" s="151">
        <f>+'Ark1'!AH1662</f>
        <v>23.152848080232221</v>
      </c>
      <c r="J36" s="97"/>
      <c r="K36" s="342">
        <f>+'Ark1'!AI1662</f>
        <v>226</v>
      </c>
      <c r="L36" s="341"/>
      <c r="M36" s="56">
        <f>+'Ark1'!U1662</f>
        <v>41.257118353344723</v>
      </c>
      <c r="N36" s="50"/>
      <c r="O36" s="50"/>
      <c r="P36" s="351">
        <f>+IF(K36=0,"",'Ark1'!AJ1662)</f>
        <v>118.84380530973452</v>
      </c>
      <c r="Q36" s="336"/>
      <c r="R36" s="352">
        <f>+IF(K36=0,"",'Ark1'!AK1662)</f>
        <v>24.837441070616901</v>
      </c>
      <c r="S36" s="346"/>
      <c r="T36" s="5">
        <f>+'Ark1'!T1662</f>
        <v>7.3885077186963981</v>
      </c>
      <c r="U36" s="530">
        <f t="shared" si="7"/>
        <v>0.10041446307608481</v>
      </c>
      <c r="V36" s="56">
        <f>+'Ark1'!W1662</f>
        <v>24.785591766723844</v>
      </c>
      <c r="W36" s="97"/>
      <c r="X36" s="18">
        <f>+'Ark1'!X1662</f>
        <v>99.914236706689522</v>
      </c>
      <c r="Y36" s="18">
        <f>+'Ark1'!Y1662</f>
        <v>98.027444253859358</v>
      </c>
      <c r="Z36" s="18">
        <f>+'Ark1'!Z1662</f>
        <v>77.8730703259005</v>
      </c>
      <c r="AA36" s="72"/>
      <c r="AB36" s="56">
        <f>+'Ark1'!AA1662</f>
        <v>8.8618807035242497</v>
      </c>
      <c r="AC36" s="5">
        <f>+'Ark1'!AC1662</f>
        <v>1.8069348978502435</v>
      </c>
      <c r="AD36" s="18">
        <f>+'Ark1'!AE1662</f>
        <v>14.683891179825119</v>
      </c>
      <c r="AE36" s="56">
        <f t="shared" si="8"/>
        <v>1.189795918367347</v>
      </c>
      <c r="AF36" s="45"/>
      <c r="AG36" s="4"/>
      <c r="AH36" s="57"/>
      <c r="AI36" s="57"/>
      <c r="AJ36" s="5"/>
      <c r="AK36" s="5"/>
      <c r="AM36" s="13"/>
      <c r="AN36" s="13"/>
      <c r="AO36" s="11"/>
      <c r="AP36" s="11"/>
      <c r="AQ36" s="11"/>
    </row>
    <row r="37" spans="1:43" ht="16.5" customHeight="1">
      <c r="A37" s="45"/>
      <c r="B37">
        <f>+'Ark1'!C1663</f>
        <v>2023</v>
      </c>
      <c r="C37">
        <f>+'Ark1'!L1663</f>
        <v>9</v>
      </c>
      <c r="D37" s="65" t="str">
        <f>VLOOKUP(C37,RNR!$I$8:$J$23,2)</f>
        <v>R+</v>
      </c>
      <c r="E37" s="2">
        <f>+'Ark1'!Q1663</f>
        <v>981</v>
      </c>
      <c r="F37" s="2">
        <f>+'Ark1'!R1663</f>
        <v>1130</v>
      </c>
      <c r="G37" s="151">
        <f>+'Ark1'!AG1663</f>
        <v>23.000203541624256</v>
      </c>
      <c r="H37" s="151">
        <f t="shared" si="6"/>
        <v>-1.6204034871297388</v>
      </c>
      <c r="I37" s="151">
        <f>+'Ark1'!AH1663</f>
        <v>26.474135202202245</v>
      </c>
      <c r="J37" s="97"/>
      <c r="K37" s="342">
        <f>+'Ark1'!AI1663</f>
        <v>212</v>
      </c>
      <c r="L37" s="341"/>
      <c r="M37" s="56">
        <f>+'Ark1'!U1663</f>
        <v>48.678407079645922</v>
      </c>
      <c r="N37" s="50"/>
      <c r="O37" s="50"/>
      <c r="P37" s="351">
        <f>+IF(K37=0,"",'Ark1'!AJ1663)</f>
        <v>121.15943396226422</v>
      </c>
      <c r="Q37" s="336"/>
      <c r="R37" s="352">
        <f>+IF(K37=0,"",'Ark1'!AK1663)</f>
        <v>27.451226031430888</v>
      </c>
      <c r="S37" s="346"/>
      <c r="T37" s="5">
        <f>+'Ark1'!T1663</f>
        <v>7.7061946902654892</v>
      </c>
      <c r="U37" s="530">
        <f t="shared" si="7"/>
        <v>0.12387514444229542</v>
      </c>
      <c r="V37" s="56">
        <f>+'Ark1'!W1663</f>
        <v>28.849557522123902</v>
      </c>
      <c r="W37" s="97"/>
      <c r="X37" s="18">
        <f>+'Ark1'!X1663</f>
        <v>100</v>
      </c>
      <c r="Y37" s="18">
        <f>+'Ark1'!Y1663</f>
        <v>99.557522123893818</v>
      </c>
      <c r="Z37" s="18">
        <f>+'Ark1'!Z1663</f>
        <v>95.398230088495609</v>
      </c>
      <c r="AA37" s="72"/>
      <c r="AB37" s="56">
        <f>+'Ark1'!AA1663</f>
        <v>8.0023090214639385</v>
      </c>
      <c r="AC37" s="5">
        <f>+'Ark1'!AC1663</f>
        <v>2.1048735352186463</v>
      </c>
      <c r="AD37" s="18">
        <f>+'Ark1'!AE1663</f>
        <v>26.853800144683081</v>
      </c>
      <c r="AE37" s="56">
        <f t="shared" si="8"/>
        <v>1.1518858307849134</v>
      </c>
      <c r="AF37" s="45"/>
      <c r="AG37" s="4"/>
      <c r="AH37" s="57"/>
      <c r="AI37" s="57"/>
      <c r="AJ37" s="5"/>
      <c r="AK37" s="5"/>
      <c r="AM37" s="13"/>
      <c r="AN37" s="13"/>
      <c r="AO37" s="11"/>
      <c r="AP37" s="11"/>
      <c r="AQ37" s="11"/>
    </row>
    <row r="38" spans="1:43" ht="16.5" customHeight="1">
      <c r="A38" s="45"/>
      <c r="B38">
        <f>+'Ark1'!C1664</f>
        <v>2023</v>
      </c>
      <c r="C38">
        <f>+'Ark1'!L1664</f>
        <v>10</v>
      </c>
      <c r="D38" s="65" t="str">
        <f>VLOOKUP(C38,RNR!$I$8:$J$23,2)</f>
        <v>U-</v>
      </c>
      <c r="E38" s="2">
        <f>+'Ark1'!Q1664</f>
        <v>447</v>
      </c>
      <c r="F38" s="2">
        <f>+'Ark1'!R1664</f>
        <v>491</v>
      </c>
      <c r="G38" s="151">
        <f>+'Ark1'!AG1664</f>
        <v>9.9938937512721413</v>
      </c>
      <c r="H38" s="151">
        <f t="shared" si="6"/>
        <v>0.44916531676734728</v>
      </c>
      <c r="I38" s="151">
        <f>+'Ark1'!AH1664</f>
        <v>12.751301444683858</v>
      </c>
      <c r="J38" s="97"/>
      <c r="K38" s="342">
        <f>+'Ark1'!AI1664</f>
        <v>101</v>
      </c>
      <c r="L38" s="341"/>
      <c r="M38" s="56">
        <f>+'Ark1'!U1664</f>
        <v>53.95926680244397</v>
      </c>
      <c r="N38" s="50"/>
      <c r="O38" s="50"/>
      <c r="P38" s="351">
        <f>+IF(K38=0,"",'Ark1'!AJ1664)</f>
        <v>122.34752475247522</v>
      </c>
      <c r="Q38" s="336"/>
      <c r="R38" s="352">
        <f>+IF(K38=0,"",'Ark1'!AK1664)</f>
        <v>29.607611532749345</v>
      </c>
      <c r="S38" s="346"/>
      <c r="T38" s="5">
        <f>+'Ark1'!T1664</f>
        <v>8.0101832993890021</v>
      </c>
      <c r="U38" s="530">
        <f t="shared" si="7"/>
        <v>0.1670870650793761</v>
      </c>
      <c r="V38" s="56">
        <f>+'Ark1'!W1664</f>
        <v>36.65987780040733</v>
      </c>
      <c r="W38" s="97"/>
      <c r="X38" s="18">
        <f>+'Ark1'!X1664</f>
        <v>100</v>
      </c>
      <c r="Y38" s="18">
        <f>+'Ark1'!Y1664</f>
        <v>99.796334012219987</v>
      </c>
      <c r="Z38" s="18">
        <f>+'Ark1'!Z1664</f>
        <v>98.981670061099777</v>
      </c>
      <c r="AA38" s="72"/>
      <c r="AB38" s="56">
        <f>+'Ark1'!AA1664</f>
        <v>7.6760910229869053</v>
      </c>
      <c r="AC38" s="5">
        <f>+'Ark1'!AC1664</f>
        <v>1.8721613045109275</v>
      </c>
      <c r="AD38" s="18">
        <f>+'Ark1'!AE1664</f>
        <v>32.366362439529205</v>
      </c>
      <c r="AE38" s="56">
        <f t="shared" si="8"/>
        <v>1.0984340044742729</v>
      </c>
      <c r="AF38" s="45"/>
      <c r="AG38" s="4"/>
      <c r="AH38" s="57"/>
      <c r="AI38" s="56"/>
      <c r="AJ38" s="5"/>
      <c r="AK38" s="5"/>
      <c r="AM38" s="13"/>
      <c r="AN38" s="13"/>
      <c r="AO38" s="11"/>
      <c r="AP38" s="11"/>
      <c r="AQ38" s="11"/>
    </row>
    <row r="39" spans="1:43" ht="15.6">
      <c r="A39" s="45"/>
      <c r="B39">
        <f>+'Ark1'!C1665</f>
        <v>2023</v>
      </c>
      <c r="C39">
        <f>+'Ark1'!L1665</f>
        <v>11</v>
      </c>
      <c r="D39" s="65" t="str">
        <f>VLOOKUP(C39,RNR!$I$8:$J$23,2)</f>
        <v>U</v>
      </c>
      <c r="E39" s="2">
        <f>+'Ark1'!Q1665</f>
        <v>235</v>
      </c>
      <c r="F39" s="2">
        <f>+'Ark1'!R1665</f>
        <v>257</v>
      </c>
      <c r="G39" s="151">
        <f>+'Ark1'!AG1665</f>
        <v>5.2310197435375514</v>
      </c>
      <c r="H39" s="151">
        <f t="shared" si="6"/>
        <v>-0.85923584751676074</v>
      </c>
      <c r="I39" s="151">
        <f>+'Ark1'!AH1665</f>
        <v>7.243898167280781</v>
      </c>
      <c r="J39" s="97"/>
      <c r="K39" s="342">
        <f>+'Ark1'!AI1665</f>
        <v>54</v>
      </c>
      <c r="L39" s="341"/>
      <c r="M39" s="56">
        <f>+'Ark1'!U1665</f>
        <v>58.564202334630359</v>
      </c>
      <c r="N39" s="50"/>
      <c r="O39" s="50"/>
      <c r="P39" s="351">
        <f>+IF(K39=0,"",'Ark1'!AJ1665)</f>
        <v>121.08148148148148</v>
      </c>
      <c r="Q39" s="336"/>
      <c r="R39" s="352">
        <f>+IF(K39=0,"",'Ark1'!AK1665)</f>
        <v>32.897467426920421</v>
      </c>
      <c r="S39" s="346"/>
      <c r="T39" s="5">
        <f>+'Ark1'!T1665</f>
        <v>8.4319066147859925</v>
      </c>
      <c r="U39" s="530">
        <f t="shared" si="7"/>
        <v>-9.5962237673022699E-2</v>
      </c>
      <c r="V39" s="56">
        <f>+'Ark1'!W1665</f>
        <v>43.579766536964989</v>
      </c>
      <c r="W39" s="97"/>
      <c r="X39" s="18">
        <f>+'Ark1'!X1665</f>
        <v>100</v>
      </c>
      <c r="Y39" s="18">
        <f>+'Ark1'!Y1665</f>
        <v>100</v>
      </c>
      <c r="Z39" s="18">
        <f>+'Ark1'!Z1665</f>
        <v>99.610894941634228</v>
      </c>
      <c r="AA39" s="72"/>
      <c r="AB39" s="56">
        <f>+'Ark1'!AA1665</f>
        <v>8.4455709069010361</v>
      </c>
      <c r="AC39" s="5">
        <f>+'Ark1'!AC1665</f>
        <v>1.8388991438679057</v>
      </c>
      <c r="AD39" s="18">
        <f>+'Ark1'!AE1665</f>
        <v>50.711474836998278</v>
      </c>
      <c r="AE39" s="56">
        <f t="shared" si="8"/>
        <v>1.0936170212765957</v>
      </c>
      <c r="AF39" s="45"/>
      <c r="AH39" s="57"/>
      <c r="AM39" s="13"/>
      <c r="AN39" s="13"/>
      <c r="AO39" s="11"/>
      <c r="AP39" s="11"/>
      <c r="AQ39" s="11"/>
    </row>
    <row r="40" spans="1:43" ht="17.25" customHeight="1">
      <c r="A40" s="45"/>
      <c r="B40">
        <f>+'Ark1'!C1666</f>
        <v>2023</v>
      </c>
      <c r="C40">
        <f>+'Ark1'!L1666</f>
        <v>12</v>
      </c>
      <c r="D40" s="65" t="str">
        <f>VLOOKUP(C40,RNR!$I$8:$J$23,2)</f>
        <v>U+</v>
      </c>
      <c r="E40" s="2">
        <f>+'Ark1'!Q1666</f>
        <v>89</v>
      </c>
      <c r="F40" s="2">
        <f>+'Ark1'!R1666</f>
        <v>93</v>
      </c>
      <c r="G40" s="151">
        <f>+'Ark1'!AG1666</f>
        <v>1.8929371056381032</v>
      </c>
      <c r="H40" s="151">
        <f t="shared" si="6"/>
        <v>-4.3963852828350358E-2</v>
      </c>
      <c r="I40" s="151">
        <f>+'Ark1'!AH1666</f>
        <v>2.7088309572760196</v>
      </c>
      <c r="J40" s="97"/>
      <c r="K40" s="342">
        <f>+'Ark1'!AI1666</f>
        <v>24</v>
      </c>
      <c r="L40" s="341"/>
      <c r="M40" s="56">
        <f>+'Ark1'!U1666</f>
        <v>60.519032258064499</v>
      </c>
      <c r="N40" s="50"/>
      <c r="O40" s="50"/>
      <c r="P40" s="351">
        <f>+IF(K40=0,"",'Ark1'!AJ1666)</f>
        <v>122.4083333333333</v>
      </c>
      <c r="Q40" s="336"/>
      <c r="R40" s="352">
        <f>+IF(K40=0,"",'Ark1'!AK1666)</f>
        <v>34.639061563361366</v>
      </c>
      <c r="S40" s="346"/>
      <c r="T40" s="5">
        <f>+'Ark1'!T1666</f>
        <v>8.9677419354838719</v>
      </c>
      <c r="U40" s="530">
        <f t="shared" si="7"/>
        <v>0.20485533754572849</v>
      </c>
      <c r="V40" s="56">
        <f>+'Ark1'!W1666</f>
        <v>55.913978494623663</v>
      </c>
      <c r="W40" s="97"/>
      <c r="X40" s="18">
        <f>+'Ark1'!X1666</f>
        <v>100</v>
      </c>
      <c r="Y40" s="18">
        <f>+'Ark1'!Y1666</f>
        <v>100</v>
      </c>
      <c r="Z40" s="18">
        <f>+'Ark1'!Z1666</f>
        <v>100</v>
      </c>
      <c r="AA40" s="72"/>
      <c r="AB40" s="56">
        <f>+'Ark1'!AA1666</f>
        <v>8.7339476182857432</v>
      </c>
      <c r="AC40" s="5">
        <f>+'Ark1'!AC1666</f>
        <v>2.0343904157044812</v>
      </c>
      <c r="AD40" s="18">
        <f>+'Ark1'!AE1666</f>
        <v>44.361882778376568</v>
      </c>
      <c r="AE40" s="56">
        <f t="shared" si="8"/>
        <v>1.0449438202247192</v>
      </c>
      <c r="AF40" s="45"/>
      <c r="AG40" s="2"/>
      <c r="AH40" s="57"/>
      <c r="AI40" s="56"/>
      <c r="AK40" s="5"/>
      <c r="AM40" s="13"/>
      <c r="AN40" s="13"/>
      <c r="AO40" s="11"/>
      <c r="AP40" s="11"/>
      <c r="AQ40" s="11"/>
    </row>
    <row r="41" spans="1:43" ht="15.6">
      <c r="A41" s="45"/>
      <c r="B41">
        <f>+'Ark1'!C1667</f>
        <v>2023</v>
      </c>
      <c r="C41">
        <f>+'Ark1'!L1667</f>
        <v>13</v>
      </c>
      <c r="D41" s="65" t="str">
        <f>VLOOKUP(C41,RNR!$I$8:$J$23,2)</f>
        <v>E-</v>
      </c>
      <c r="E41" s="2">
        <f>+'Ark1'!Q1667</f>
        <v>17</v>
      </c>
      <c r="F41" s="2">
        <f>+'Ark1'!R1667</f>
        <v>17</v>
      </c>
      <c r="G41" s="151">
        <f>+'Ark1'!AG1667</f>
        <v>0.34602076124567477</v>
      </c>
      <c r="H41" s="151">
        <f t="shared" si="6"/>
        <v>-0.15318051670959681</v>
      </c>
      <c r="I41" s="151">
        <f>+'Ark1'!AH1667</f>
        <v>0.52797530326935138</v>
      </c>
      <c r="J41" s="97"/>
      <c r="K41" s="342">
        <f>+'Ark1'!AI1667</f>
        <v>7</v>
      </c>
      <c r="L41" s="341"/>
      <c r="M41" s="56">
        <f>+'Ark1'!U1667</f>
        <v>64.529411764705856</v>
      </c>
      <c r="N41" s="50"/>
      <c r="O41" s="50"/>
      <c r="P41" s="351">
        <f>+IF(K41=0,"",'Ark1'!AJ1667)</f>
        <v>120.5857142857143</v>
      </c>
      <c r="Q41" s="336"/>
      <c r="R41" s="352">
        <f>+IF(K41=0,"",'Ark1'!AK1667)</f>
        <v>36.711804533269195</v>
      </c>
      <c r="S41" s="346"/>
      <c r="T41" s="5">
        <f>+'Ark1'!T1667</f>
        <v>9.6470588235294112</v>
      </c>
      <c r="U41" s="530">
        <f t="shared" si="7"/>
        <v>0.68705882352941039</v>
      </c>
      <c r="V41" s="56">
        <f>+'Ark1'!W1667</f>
        <v>64.705882352941188</v>
      </c>
      <c r="W41" s="97"/>
      <c r="X41" s="18">
        <f>+'Ark1'!X1667</f>
        <v>100</v>
      </c>
      <c r="Y41" s="18">
        <f>+'Ark1'!Y1667</f>
        <v>100</v>
      </c>
      <c r="Z41" s="18">
        <f>+'Ark1'!Z1667</f>
        <v>100</v>
      </c>
      <c r="AA41" s="72"/>
      <c r="AB41" s="56">
        <f>+'Ark1'!AA1667</f>
        <v>5.9707881739923243</v>
      </c>
      <c r="AC41" s="5">
        <f>+'Ark1'!AC1667</f>
        <v>2.2213185398234372</v>
      </c>
      <c r="AD41" s="18">
        <f>+'Ark1'!AE1667</f>
        <v>-5.7761341144665357</v>
      </c>
      <c r="AE41" s="56">
        <f t="shared" si="8"/>
        <v>1</v>
      </c>
      <c r="AF41" s="45"/>
      <c r="AG41" s="2"/>
      <c r="AH41" s="57"/>
      <c r="AI41" s="56"/>
      <c r="AM41" s="13"/>
      <c r="AN41" s="13"/>
      <c r="AO41" s="11"/>
      <c r="AP41" s="11"/>
      <c r="AQ41" s="11"/>
    </row>
    <row r="42" spans="1:43" ht="15.6">
      <c r="A42" s="45"/>
      <c r="B42">
        <f>+'Ark1'!C1668</f>
        <v>2023</v>
      </c>
      <c r="C42">
        <f>+'Ark1'!L1668</f>
        <v>14</v>
      </c>
      <c r="D42" s="65" t="str">
        <f>VLOOKUP(C42,RNR!$I$8:$J$23,2)</f>
        <v>E</v>
      </c>
      <c r="E42" s="2">
        <f>+'Ark1'!Q1668</f>
        <v>4</v>
      </c>
      <c r="F42" s="2">
        <f>+'Ark1'!R1668</f>
        <v>4</v>
      </c>
      <c r="G42" s="151">
        <f>+'Ark1'!AG1668</f>
        <v>8.1416649704864619E-2</v>
      </c>
      <c r="H42" s="151">
        <f t="shared" si="6"/>
        <v>-3.8391657004400545E-2</v>
      </c>
      <c r="I42" s="151">
        <f>+'Ark1'!AH1668</f>
        <v>0.1234509255137545</v>
      </c>
      <c r="J42" s="97"/>
      <c r="K42" s="342">
        <f>+'Ark1'!AI1668</f>
        <v>3</v>
      </c>
      <c r="L42" s="341"/>
      <c r="M42" s="56">
        <f>+'Ark1'!U1668</f>
        <v>64.125</v>
      </c>
      <c r="N42" s="50"/>
      <c r="O42" s="50"/>
      <c r="P42" s="351">
        <f>+IF(K42=0,"",'Ark1'!AJ1668)</f>
        <v>122.26666666666669</v>
      </c>
      <c r="Q42" s="336"/>
      <c r="R42" s="352">
        <f>+IF(K42=0,"",'Ark1'!AK1668)</f>
        <v>36.208547010757087</v>
      </c>
      <c r="S42" s="346"/>
      <c r="T42" s="5">
        <f>+'Ark1'!T1668</f>
        <v>9.5</v>
      </c>
      <c r="U42" s="530">
        <f t="shared" si="7"/>
        <v>1</v>
      </c>
      <c r="V42" s="56">
        <f>+'Ark1'!W1668</f>
        <v>50</v>
      </c>
      <c r="W42" s="97"/>
      <c r="X42" s="18">
        <f>+'Ark1'!X1668</f>
        <v>100</v>
      </c>
      <c r="Y42" s="18">
        <f>+'Ark1'!Y1668</f>
        <v>100</v>
      </c>
      <c r="Z42" s="18">
        <f>+'Ark1'!Z1668</f>
        <v>100</v>
      </c>
      <c r="AA42" s="72"/>
      <c r="AB42" s="56">
        <f>+'Ark1'!AA1668</f>
        <v>6.7673388418195817</v>
      </c>
      <c r="AC42" s="5">
        <f>+'Ark1'!AC1668</f>
        <v>3.5</v>
      </c>
      <c r="AD42" s="18">
        <f>+'Ark1'!AE1668</f>
        <v>97.896679253889516</v>
      </c>
      <c r="AE42" s="56">
        <f t="shared" si="8"/>
        <v>1</v>
      </c>
      <c r="AF42" s="45"/>
      <c r="AG42" s="14"/>
      <c r="AH42" s="57"/>
      <c r="AI42" s="13"/>
      <c r="AM42" s="13"/>
      <c r="AN42" s="13"/>
      <c r="AO42" s="11"/>
      <c r="AP42" s="11"/>
      <c r="AQ42" s="11"/>
    </row>
    <row r="43" spans="1:43" s="523" customFormat="1" ht="15.6">
      <c r="A43" s="45"/>
      <c r="B43" s="523">
        <f>+'Ark1'!C1669</f>
        <v>2023</v>
      </c>
      <c r="C43" s="523">
        <f>+'Ark1'!L1669</f>
        <v>15</v>
      </c>
      <c r="D43" s="65" t="str">
        <f>VLOOKUP(C43,RNR!$I$8:$J$23,2)</f>
        <v>E+</v>
      </c>
      <c r="E43" s="2">
        <f>+'Ark1'!Q1669</f>
        <v>1</v>
      </c>
      <c r="F43" s="2">
        <f>+'Ark1'!R1669</f>
        <v>1</v>
      </c>
      <c r="G43" s="151">
        <f>+'Ark1'!AG1669</f>
        <v>2.0354162426216155E-2</v>
      </c>
      <c r="H43" s="151">
        <f t="shared" si="6"/>
        <v>3.8611130800528942E-4</v>
      </c>
      <c r="I43" s="151">
        <f>+'Ark1'!AH1669</f>
        <v>4.6011339099863283E-2</v>
      </c>
      <c r="J43" s="97"/>
      <c r="K43" s="342">
        <f>+'Ark1'!AI1669</f>
        <v>1</v>
      </c>
      <c r="L43" s="341"/>
      <c r="M43" s="56">
        <f>+'Ark1'!U1669</f>
        <v>95.600000000000023</v>
      </c>
      <c r="N43" s="50"/>
      <c r="O43" s="50"/>
      <c r="P43" s="351">
        <f>+IF(K43=0,"",'Ark1'!AJ1669)</f>
        <v>129.19999999999999</v>
      </c>
      <c r="Q43" s="336"/>
      <c r="R43" s="352">
        <f>+IF(K43=0,"",'Ark1'!AK1669)</f>
        <v>44.327205312961659</v>
      </c>
      <c r="S43" s="346"/>
      <c r="T43" s="5">
        <f>+'Ark1'!T1669</f>
        <v>15</v>
      </c>
      <c r="U43" s="530">
        <f t="shared" si="7"/>
        <v>2</v>
      </c>
      <c r="V43" s="56">
        <f>+'Ark1'!W1669</f>
        <v>100</v>
      </c>
      <c r="W43" s="97"/>
      <c r="X43" s="18">
        <f>+'Ark1'!X1669</f>
        <v>100</v>
      </c>
      <c r="Y43" s="18">
        <f>+'Ark1'!Y1669</f>
        <v>100</v>
      </c>
      <c r="Z43" s="18">
        <f>+'Ark1'!Z1669</f>
        <v>100</v>
      </c>
      <c r="AA43" s="72"/>
      <c r="AB43" s="56">
        <f>+'Ark1'!AA1669</f>
        <v>0</v>
      </c>
      <c r="AC43" s="5">
        <f>+'Ark1'!AC1669</f>
        <v>0</v>
      </c>
      <c r="AD43" s="18">
        <f>+'Ark1'!AE1669</f>
        <v>0</v>
      </c>
      <c r="AE43" s="56">
        <f t="shared" ref="AE43:AE45" si="9">+F43/E43</f>
        <v>1</v>
      </c>
      <c r="AF43" s="45"/>
      <c r="AG43" s="14"/>
      <c r="AH43" s="57"/>
      <c r="AI43" s="13"/>
      <c r="AM43" s="13"/>
      <c r="AN43" s="13"/>
      <c r="AO43" s="524"/>
      <c r="AP43" s="524"/>
      <c r="AQ43" s="524"/>
    </row>
    <row r="44" spans="1:43" s="528" customFormat="1" ht="10.050000000000001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14"/>
      <c r="AH44" s="57"/>
      <c r="AI44" s="13"/>
      <c r="AM44" s="13"/>
      <c r="AN44" s="13"/>
      <c r="AO44" s="529"/>
      <c r="AP44" s="529"/>
      <c r="AQ44" s="529"/>
    </row>
    <row r="45" spans="1:43" ht="15" customHeight="1">
      <c r="A45" s="45"/>
      <c r="B45" s="523">
        <f>+'Ark1'!C1670</f>
        <v>2023</v>
      </c>
      <c r="C45" s="523">
        <f>+'Ark1'!L1670</f>
        <v>99</v>
      </c>
      <c r="D45" s="65" t="str">
        <f>VLOOKUP(C45,RNR!$I$8:$J$23,2)</f>
        <v>Kasserte</v>
      </c>
      <c r="E45" s="2">
        <f>+'Ark1'!Q1670</f>
        <v>21</v>
      </c>
      <c r="F45" s="2">
        <f>+'Ark1'!R1670</f>
        <v>23</v>
      </c>
      <c r="G45" s="151">
        <f>+'Ark1'!AG1670</f>
        <v>0.46814573580297186</v>
      </c>
      <c r="H45" s="151">
        <f>+G45-G65</f>
        <v>0.38855958379342148</v>
      </c>
      <c r="I45" s="151">
        <f>+'Ark1'!AH1670</f>
        <v>0.40385057153446952</v>
      </c>
      <c r="J45" s="97"/>
      <c r="K45" s="342">
        <f>+'Ark1'!AI1670</f>
        <v>0</v>
      </c>
      <c r="L45" s="341"/>
      <c r="M45" s="56">
        <f>+'Ark1'!U1670</f>
        <v>36.482608695652175</v>
      </c>
      <c r="N45" s="50"/>
      <c r="O45" s="50"/>
      <c r="P45" s="351" t="str">
        <f>+IF(K45=0,"",'Ark1'!AJ1670)</f>
        <v/>
      </c>
      <c r="Q45" s="336"/>
      <c r="R45" s="352" t="str">
        <f>+IF(K45=0,"",'Ark1'!AK1670)</f>
        <v/>
      </c>
      <c r="S45" s="346"/>
      <c r="T45" s="5">
        <f>+'Ark1'!T1670</f>
        <v>5.4347826086956523</v>
      </c>
      <c r="U45" s="530">
        <f>+T45-T65</f>
        <v>2.1847826086956523</v>
      </c>
      <c r="V45" s="56">
        <f>+'Ark1'!W1670</f>
        <v>4.3478260869565215</v>
      </c>
      <c r="W45" s="97"/>
      <c r="X45" s="18">
        <f>+'Ark1'!X1670</f>
        <v>91.304347826086953</v>
      </c>
      <c r="Y45" s="18">
        <f>+'Ark1'!Y1670</f>
        <v>86.956521739130437</v>
      </c>
      <c r="Z45" s="18">
        <f>+'Ark1'!Z1670</f>
        <v>60.869565217391298</v>
      </c>
      <c r="AA45" s="72"/>
      <c r="AB45" s="56">
        <f>+'Ark1'!AA1670</f>
        <v>11.169626990537799</v>
      </c>
      <c r="AC45" s="5">
        <f>+'Ark1'!AC1670</f>
        <v>1.9743152243030837</v>
      </c>
      <c r="AD45" s="18">
        <f>+'Ark1'!AE1670</f>
        <v>55.751472333356176</v>
      </c>
      <c r="AE45" s="56">
        <f t="shared" si="9"/>
        <v>1.0952380952380953</v>
      </c>
      <c r="AF45" s="45"/>
      <c r="AG45" s="2"/>
      <c r="AH45" s="57"/>
      <c r="AI45" s="5"/>
      <c r="AM45" s="55"/>
      <c r="AN45" s="55"/>
      <c r="AO45" s="11"/>
      <c r="AP45" s="11"/>
      <c r="AQ45" s="11"/>
    </row>
    <row r="46" spans="1:43" s="528" customFormat="1" ht="1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2"/>
      <c r="AH46" s="57"/>
      <c r="AI46" s="5"/>
      <c r="AM46" s="55"/>
      <c r="AN46" s="55"/>
      <c r="AO46" s="529"/>
      <c r="AP46" s="529"/>
      <c r="AQ46" s="529"/>
    </row>
    <row r="47" spans="1:43" ht="15.6">
      <c r="A47" s="45"/>
      <c r="B47" s="52">
        <f>+'Ark1'!C1671</f>
        <v>2022</v>
      </c>
      <c r="C47" s="52">
        <f>+'Ark1'!L1671</f>
        <v>1</v>
      </c>
      <c r="D47" s="65" t="str">
        <f>VLOOKUP(C47,RNR!$I$8:$J$23,2)</f>
        <v>P-</v>
      </c>
      <c r="E47" s="65">
        <f>+'Ark1'!Q1671</f>
        <v>4</v>
      </c>
      <c r="F47" s="65">
        <f>+'Ark1'!R1671</f>
        <v>4</v>
      </c>
      <c r="G47" s="200">
        <f>+'Ark1'!AG1671</f>
        <v>7.9872204472843461E-2</v>
      </c>
      <c r="H47" s="200">
        <f t="shared" ref="H47:H61" si="10">+G47-G65</f>
        <v>2.8605246329310718E-4</v>
      </c>
      <c r="I47" s="200">
        <f>+'Ark1'!AH1671</f>
        <v>3.1101605473038633E-2</v>
      </c>
      <c r="J47" s="97"/>
      <c r="K47" s="342">
        <f>+'Ark1'!AI1671</f>
        <v>0</v>
      </c>
      <c r="L47" s="341"/>
      <c r="M47" s="141">
        <f>+'Ark1'!U1671</f>
        <v>16.952500000000001</v>
      </c>
      <c r="N47" s="45"/>
      <c r="O47" s="45"/>
      <c r="P47" s="351" t="str">
        <f>+IF(K47=0,"",'Ark1'!AJ1671)</f>
        <v/>
      </c>
      <c r="Q47" s="336"/>
      <c r="R47" s="352" t="str">
        <f>+IF(K47=0,"",'Ark1'!AK1671)</f>
        <v/>
      </c>
      <c r="S47" s="346"/>
      <c r="T47" s="66">
        <f>+'Ark1'!T1671</f>
        <v>3.25</v>
      </c>
      <c r="U47" s="531">
        <f t="shared" ref="U47:U61" si="11">+T47-T65</f>
        <v>0</v>
      </c>
      <c r="V47" s="141">
        <f>+'Ark1'!W1671</f>
        <v>0</v>
      </c>
      <c r="W47" s="97"/>
      <c r="X47" s="142">
        <f>+'Ark1'!X1671</f>
        <v>50</v>
      </c>
      <c r="Y47" s="142">
        <f>+'Ark1'!Y1671</f>
        <v>25</v>
      </c>
      <c r="Z47" s="142">
        <f>+'Ark1'!Z1671</f>
        <v>0</v>
      </c>
      <c r="AA47" s="72"/>
      <c r="AB47" s="141">
        <f>+'Ark1'!AA1671</f>
        <v>5.4016912860695747</v>
      </c>
      <c r="AC47" s="66">
        <f>+'Ark1'!AC1671</f>
        <v>1.299038105676658</v>
      </c>
      <c r="AD47" s="142">
        <f>+'Ark1'!AE1671</f>
        <v>23.291639506568757</v>
      </c>
      <c r="AE47" s="141">
        <f t="shared" si="8"/>
        <v>1</v>
      </c>
      <c r="AF47" s="45"/>
      <c r="AG47" s="4"/>
      <c r="AH47" s="57"/>
      <c r="AI47" s="4"/>
      <c r="AJ47" s="4"/>
      <c r="AK47" s="4"/>
    </row>
    <row r="48" spans="1:43" ht="15.6">
      <c r="A48" s="45"/>
      <c r="B48" s="52">
        <f>+'Ark1'!C1672</f>
        <v>2022</v>
      </c>
      <c r="C48" s="52">
        <f>+'Ark1'!L1672</f>
        <v>2</v>
      </c>
      <c r="D48" s="65" t="str">
        <f>VLOOKUP(C48,RNR!$I$8:$J$23,2)</f>
        <v>P</v>
      </c>
      <c r="E48" s="65">
        <f>+'Ark1'!Q1672</f>
        <v>21</v>
      </c>
      <c r="F48" s="65">
        <f>+'Ark1'!R1672</f>
        <v>22</v>
      </c>
      <c r="G48" s="200">
        <f>+'Ark1'!AG1672</f>
        <v>0.43929712460063902</v>
      </c>
      <c r="H48" s="200">
        <f t="shared" si="10"/>
        <v>0.16074559256721277</v>
      </c>
      <c r="I48" s="200">
        <f>+'Ark1'!AH1672</f>
        <v>0.25017964490965422</v>
      </c>
      <c r="J48" s="97"/>
      <c r="K48" s="342">
        <f>+'Ark1'!AI1672</f>
        <v>0</v>
      </c>
      <c r="L48" s="341"/>
      <c r="M48" s="141">
        <f>+'Ark1'!U1672</f>
        <v>24.793636363636367</v>
      </c>
      <c r="N48" s="45"/>
      <c r="O48" s="45"/>
      <c r="P48" s="351" t="str">
        <f>+IF(K48=0,"",'Ark1'!AJ1672)</f>
        <v/>
      </c>
      <c r="Q48" s="336"/>
      <c r="R48" s="352" t="str">
        <f>+IF(K48=0,"",'Ark1'!AK1672)</f>
        <v/>
      </c>
      <c r="S48" s="346"/>
      <c r="T48" s="66">
        <f>+'Ark1'!T1672</f>
        <v>3.4090909090909096</v>
      </c>
      <c r="U48" s="531">
        <f t="shared" si="11"/>
        <v>0.19480519480519431</v>
      </c>
      <c r="V48" s="141">
        <f>+'Ark1'!W1672</f>
        <v>0</v>
      </c>
      <c r="W48" s="97"/>
      <c r="X48" s="142">
        <f>+'Ark1'!X1672</f>
        <v>81.818181818181813</v>
      </c>
      <c r="Y48" s="142">
        <f>+'Ark1'!Y1672</f>
        <v>63.636363636363633</v>
      </c>
      <c r="Z48" s="142">
        <f>+'Ark1'!Z1672</f>
        <v>0</v>
      </c>
      <c r="AA48" s="72"/>
      <c r="AB48" s="141">
        <f>+'Ark1'!AA1672</f>
        <v>6.8870455107954918</v>
      </c>
      <c r="AC48" s="66">
        <f>+'Ark1'!AC1672</f>
        <v>1.267032714978759</v>
      </c>
      <c r="AD48" s="142">
        <f>+'Ark1'!AE1672</f>
        <v>46.306821836116079</v>
      </c>
      <c r="AE48" s="141">
        <f t="shared" si="8"/>
        <v>1.0476190476190477</v>
      </c>
      <c r="AF48" s="45"/>
      <c r="AG48" s="4"/>
      <c r="AH48" s="57"/>
      <c r="AI48" s="16"/>
      <c r="AJ48" s="1"/>
      <c r="AK48" s="18"/>
      <c r="AM48" s="1"/>
      <c r="AN48" s="5"/>
    </row>
    <row r="49" spans="1:43" ht="15.6">
      <c r="A49" s="45"/>
      <c r="B49" s="52">
        <f>+'Ark1'!C1673</f>
        <v>2022</v>
      </c>
      <c r="C49" s="52">
        <f>+'Ark1'!L1673</f>
        <v>3</v>
      </c>
      <c r="D49" s="65" t="str">
        <f>VLOOKUP(C49,RNR!$I$8:$J$23,2)</f>
        <v>P+</v>
      </c>
      <c r="E49" s="65">
        <f>+'Ark1'!Q1673</f>
        <v>31</v>
      </c>
      <c r="F49" s="65">
        <f>+'Ark1'!R1673</f>
        <v>32</v>
      </c>
      <c r="G49" s="200">
        <f>+'Ark1'!AG1673</f>
        <v>0.63897763578274769</v>
      </c>
      <c r="H49" s="200">
        <f t="shared" si="10"/>
        <v>-0.11709080830798047</v>
      </c>
      <c r="I49" s="200">
        <f>+'Ark1'!AH1673</f>
        <v>0.40412364816832819</v>
      </c>
      <c r="J49" s="97"/>
      <c r="K49" s="342">
        <f>+'Ark1'!AI1673</f>
        <v>2</v>
      </c>
      <c r="L49" s="341"/>
      <c r="M49" s="141">
        <f>+'Ark1'!U1673</f>
        <v>27.534375000000004</v>
      </c>
      <c r="N49" s="45"/>
      <c r="O49" s="45"/>
      <c r="P49" s="351">
        <f>+IF(K49=0,"",'Ark1'!AJ1673)</f>
        <v>105.5</v>
      </c>
      <c r="Q49" s="336"/>
      <c r="R49" s="352">
        <f>+IF(K49=0,"",'Ark1'!AK1673)</f>
        <v>15.758300963449242</v>
      </c>
      <c r="S49" s="346"/>
      <c r="T49" s="66">
        <f>+'Ark1'!T1673</f>
        <v>4.15625</v>
      </c>
      <c r="U49" s="531">
        <f t="shared" si="11"/>
        <v>0.55098684210526239</v>
      </c>
      <c r="V49" s="141">
        <f>+'Ark1'!W1673</f>
        <v>0</v>
      </c>
      <c r="W49" s="97"/>
      <c r="X49" s="142">
        <f>+'Ark1'!X1673</f>
        <v>93.75</v>
      </c>
      <c r="Y49" s="142">
        <f>+'Ark1'!Y1673</f>
        <v>68.75</v>
      </c>
      <c r="Z49" s="142">
        <f>+'Ark1'!Z1673</f>
        <v>15.625</v>
      </c>
      <c r="AA49" s="72"/>
      <c r="AB49" s="141">
        <f>+'Ark1'!AA1673</f>
        <v>6.9212358621401551</v>
      </c>
      <c r="AC49" s="66">
        <f>+'Ark1'!AC1673</f>
        <v>1.0340870067358936</v>
      </c>
      <c r="AD49" s="142">
        <f>+'Ark1'!AE1673</f>
        <v>49.438308894558403</v>
      </c>
      <c r="AE49" s="141">
        <f t="shared" si="8"/>
        <v>1.032258064516129</v>
      </c>
      <c r="AF49" s="45"/>
      <c r="AG49" s="4"/>
      <c r="AH49" s="57"/>
      <c r="AI49" s="16"/>
      <c r="AJ49" s="1"/>
      <c r="AK49" s="18"/>
    </row>
    <row r="50" spans="1:43" ht="15.6">
      <c r="A50" s="45"/>
      <c r="B50" s="52">
        <f>+'Ark1'!C1674</f>
        <v>2022</v>
      </c>
      <c r="C50" s="52">
        <f>+'Ark1'!L1674</f>
        <v>4</v>
      </c>
      <c r="D50" s="65" t="str">
        <f>VLOOKUP(C50,RNR!$I$8:$J$23,2)</f>
        <v>O-</v>
      </c>
      <c r="E50" s="65">
        <f>+'Ark1'!Q1674</f>
        <v>73</v>
      </c>
      <c r="F50" s="65">
        <f>+'Ark1'!R1674</f>
        <v>75</v>
      </c>
      <c r="G50" s="200">
        <f>+'Ark1'!AG1674</f>
        <v>1.4976038338658144</v>
      </c>
      <c r="H50" s="200">
        <f t="shared" si="10"/>
        <v>0.50277693374643506</v>
      </c>
      <c r="I50" s="200">
        <f>+'Ark1'!AH1674</f>
        <v>0.92406763867630748</v>
      </c>
      <c r="J50" s="97"/>
      <c r="K50" s="342">
        <f>+'Ark1'!AI1674</f>
        <v>3</v>
      </c>
      <c r="L50" s="341"/>
      <c r="M50" s="141">
        <f>+'Ark1'!U1674</f>
        <v>26.862933333333345</v>
      </c>
      <c r="N50" s="45"/>
      <c r="O50" s="45"/>
      <c r="P50" s="351">
        <f>+IF(K50=0,"",'Ark1'!AJ1674)</f>
        <v>106.1</v>
      </c>
      <c r="Q50" s="336"/>
      <c r="R50" s="352">
        <f>+IF(K50=0,"",'Ark1'!AK1674)</f>
        <v>15.214243238295975</v>
      </c>
      <c r="S50" s="346"/>
      <c r="T50" s="66">
        <f>+'Ark1'!T1674</f>
        <v>4.2533333333333321</v>
      </c>
      <c r="U50" s="531">
        <f t="shared" si="11"/>
        <v>-0.14666666666666828</v>
      </c>
      <c r="V50" s="141">
        <f>+'Ark1'!W1674</f>
        <v>0</v>
      </c>
      <c r="W50" s="97"/>
      <c r="X50" s="142">
        <f>+'Ark1'!X1674</f>
        <v>89.333333333333314</v>
      </c>
      <c r="Y50" s="142">
        <f>+'Ark1'!Y1674</f>
        <v>68</v>
      </c>
      <c r="Z50" s="142">
        <f>+'Ark1'!Z1674</f>
        <v>20</v>
      </c>
      <c r="AA50" s="72"/>
      <c r="AB50" s="141">
        <f>+'Ark1'!AA1674</f>
        <v>7.9152859326467375</v>
      </c>
      <c r="AC50" s="66">
        <f>+'Ark1'!AC1674</f>
        <v>1.4430831191892204</v>
      </c>
      <c r="AD50" s="142">
        <f>+'Ark1'!AE1674</f>
        <v>19.253868732002243</v>
      </c>
      <c r="AE50" s="141">
        <f t="shared" si="8"/>
        <v>1.0273972602739727</v>
      </c>
      <c r="AF50" s="45"/>
      <c r="AG50" s="4"/>
      <c r="AH50" s="57"/>
      <c r="AI50" s="16"/>
      <c r="AJ50" s="1"/>
      <c r="AK50" s="18"/>
    </row>
    <row r="51" spans="1:43" ht="15.6">
      <c r="A51" s="45"/>
      <c r="B51" s="52">
        <f>+'Ark1'!C1675</f>
        <v>2022</v>
      </c>
      <c r="C51" s="52">
        <f>+'Ark1'!L1675</f>
        <v>5</v>
      </c>
      <c r="D51" s="65" t="str">
        <f>VLOOKUP(C51,RNR!$I$8:$J$23,2)</f>
        <v>O</v>
      </c>
      <c r="E51" s="65">
        <f>+'Ark1'!Q1675</f>
        <v>178</v>
      </c>
      <c r="F51" s="65">
        <f>+'Ark1'!R1675</f>
        <v>193</v>
      </c>
      <c r="G51" s="200">
        <f>+'Ark1'!AG1675</f>
        <v>3.8538338658146976</v>
      </c>
      <c r="H51" s="200">
        <f t="shared" si="10"/>
        <v>0.9091462414613356</v>
      </c>
      <c r="I51" s="200">
        <f>+'Ark1'!AH1675</f>
        <v>2.6490578039000887</v>
      </c>
      <c r="J51" s="97"/>
      <c r="K51" s="342">
        <f>+'Ark1'!AI1675</f>
        <v>14</v>
      </c>
      <c r="L51" s="341"/>
      <c r="M51" s="141">
        <f>+'Ark1'!U1675</f>
        <v>29.925751295336791</v>
      </c>
      <c r="N51" s="45"/>
      <c r="O51" s="45"/>
      <c r="P51" s="351">
        <f>+IF(K51=0,"",'Ark1'!AJ1675)</f>
        <v>113.99999999999999</v>
      </c>
      <c r="Q51" s="336"/>
      <c r="R51" s="352">
        <f>+IF(K51=0,"",'Ark1'!AK1675)</f>
        <v>18.049513953955877</v>
      </c>
      <c r="S51" s="346"/>
      <c r="T51" s="66">
        <f>+'Ark1'!T1675</f>
        <v>5.0155440414507764</v>
      </c>
      <c r="U51" s="531">
        <f t="shared" si="11"/>
        <v>-0.16013163422489907</v>
      </c>
      <c r="V51" s="141">
        <f>+'Ark1'!W1675</f>
        <v>1.5544041450777204</v>
      </c>
      <c r="W51" s="97"/>
      <c r="X51" s="142">
        <f>+'Ark1'!X1675</f>
        <v>97.92746113989638</v>
      </c>
      <c r="Y51" s="142">
        <f>+'Ark1'!Y1675</f>
        <v>81.347150259067362</v>
      </c>
      <c r="Z51" s="142">
        <f>+'Ark1'!Z1675</f>
        <v>23.834196891191713</v>
      </c>
      <c r="AA51" s="72"/>
      <c r="AB51" s="141">
        <f>+'Ark1'!AA1675</f>
        <v>7.5667641546662896</v>
      </c>
      <c r="AC51" s="66">
        <f>+'Ark1'!AC1675</f>
        <v>1.511533154131798</v>
      </c>
      <c r="AD51" s="142">
        <f>+'Ark1'!AE1675</f>
        <v>10.898815318382711</v>
      </c>
      <c r="AE51" s="141">
        <f t="shared" si="8"/>
        <v>1.0842696629213484</v>
      </c>
      <c r="AF51" s="45"/>
      <c r="AG51" s="4"/>
      <c r="AH51" s="57"/>
      <c r="AI51" s="16"/>
      <c r="AJ51" s="1"/>
      <c r="AK51" s="18"/>
    </row>
    <row r="52" spans="1:43" ht="15.6">
      <c r="A52" s="45"/>
      <c r="B52" s="52">
        <f>+'Ark1'!C1676</f>
        <v>2022</v>
      </c>
      <c r="C52" s="52">
        <f>+'Ark1'!L1676</f>
        <v>6</v>
      </c>
      <c r="D52" s="65" t="str">
        <f>VLOOKUP(C52,RNR!$I$8:$J$23,2)</f>
        <v>O+</v>
      </c>
      <c r="E52" s="65">
        <f>+'Ark1'!Q1676</f>
        <v>453</v>
      </c>
      <c r="F52" s="65">
        <f>+'Ark1'!R1676</f>
        <v>509</v>
      </c>
      <c r="G52" s="200">
        <f>+'Ark1'!AG1676</f>
        <v>10.16373801916933</v>
      </c>
      <c r="H52" s="200">
        <f t="shared" si="10"/>
        <v>0.65319285402806671</v>
      </c>
      <c r="I52" s="200">
        <f>+'Ark1'!AH1676</f>
        <v>7.4117267775558142</v>
      </c>
      <c r="J52" s="97"/>
      <c r="K52" s="342">
        <f>+'Ark1'!AI1676</f>
        <v>25</v>
      </c>
      <c r="L52" s="341"/>
      <c r="M52" s="141">
        <f>+'Ark1'!U1676</f>
        <v>31.747721021610968</v>
      </c>
      <c r="N52" s="45"/>
      <c r="O52" s="45"/>
      <c r="P52" s="351">
        <f>+IF(K52=0,"",'Ark1'!AJ1676)</f>
        <v>116.85600000000002</v>
      </c>
      <c r="Q52" s="336"/>
      <c r="R52" s="352">
        <f>+IF(K52=0,"",'Ark1'!AK1676)</f>
        <v>18.777159899481831</v>
      </c>
      <c r="S52" s="346"/>
      <c r="T52" s="66">
        <f>+'Ark1'!T1676</f>
        <v>5.9646365422396865</v>
      </c>
      <c r="U52" s="531">
        <f t="shared" si="11"/>
        <v>-1.8906544130343761E-3</v>
      </c>
      <c r="V52" s="141">
        <f>+'Ark1'!W1676</f>
        <v>6.0903732809430249</v>
      </c>
      <c r="W52" s="97"/>
      <c r="X52" s="142">
        <f>+'Ark1'!X1676</f>
        <v>98.231827111984245</v>
      </c>
      <c r="Y52" s="142">
        <f>+'Ark1'!Y1676</f>
        <v>85.265225933202387</v>
      </c>
      <c r="Z52" s="142">
        <f>+'Ark1'!Z1676</f>
        <v>34.77406679764244</v>
      </c>
      <c r="AA52" s="72"/>
      <c r="AB52" s="141">
        <f>+'Ark1'!AA1676</f>
        <v>7.9310193970632561</v>
      </c>
      <c r="AC52" s="66">
        <f>+'Ark1'!AC1676</f>
        <v>1.7299871433708742</v>
      </c>
      <c r="AD52" s="142">
        <f>+'Ark1'!AE1676</f>
        <v>6.0620442824271246</v>
      </c>
      <c r="AE52" s="141">
        <f t="shared" si="8"/>
        <v>1.1236203090507726</v>
      </c>
      <c r="AF52" s="45"/>
      <c r="AG52" s="4"/>
      <c r="AH52" s="57"/>
      <c r="AI52" s="16"/>
      <c r="AJ52" s="13"/>
      <c r="AK52" s="18"/>
    </row>
    <row r="53" spans="1:43" ht="15.6">
      <c r="A53" s="45"/>
      <c r="B53" s="52">
        <f>+'Ark1'!C1677</f>
        <v>2022</v>
      </c>
      <c r="C53" s="52">
        <f>+'Ark1'!L1677</f>
        <v>7</v>
      </c>
      <c r="D53" s="65" t="str">
        <f>VLOOKUP(C53,RNR!$I$8:$J$23,2)</f>
        <v>R-</v>
      </c>
      <c r="E53" s="65">
        <f>+'Ark1'!Q1677</f>
        <v>677</v>
      </c>
      <c r="F53" s="65">
        <f>+'Ark1'!R1677</f>
        <v>802</v>
      </c>
      <c r="G53" s="200">
        <f>+'Ark1'!AG1677</f>
        <v>16.014376996805115</v>
      </c>
      <c r="H53" s="200">
        <f t="shared" si="10"/>
        <v>1.4700077170597936</v>
      </c>
      <c r="I53" s="200">
        <f>+'Ark1'!AH1677</f>
        <v>13.022413291030984</v>
      </c>
      <c r="J53" s="97"/>
      <c r="K53" s="342">
        <f>+'Ark1'!AI1677</f>
        <v>48</v>
      </c>
      <c r="L53" s="341"/>
      <c r="M53" s="141">
        <f>+'Ark1'!U1677</f>
        <v>35.402019950124682</v>
      </c>
      <c r="N53" s="45"/>
      <c r="O53" s="45"/>
      <c r="P53" s="351">
        <f>+IF(K53=0,"",'Ark1'!AJ1677)</f>
        <v>117.0708333333333</v>
      </c>
      <c r="Q53" s="336"/>
      <c r="R53" s="352">
        <f>+IF(K53=0,"",'Ark1'!AK1677)</f>
        <v>20.708391394700552</v>
      </c>
      <c r="S53" s="346"/>
      <c r="T53" s="66">
        <f>+'Ark1'!T1677</f>
        <v>6.8241895261845391</v>
      </c>
      <c r="U53" s="531">
        <f t="shared" si="11"/>
        <v>7.8635490616822956E-2</v>
      </c>
      <c r="V53" s="141">
        <f>+'Ark1'!W1677</f>
        <v>15.46134663341646</v>
      </c>
      <c r="W53" s="97"/>
      <c r="X53" s="142">
        <f>+'Ark1'!X1677</f>
        <v>99.625935162094748</v>
      </c>
      <c r="Y53" s="142">
        <f>+'Ark1'!Y1677</f>
        <v>93.765586034912715</v>
      </c>
      <c r="Z53" s="142">
        <f>+'Ark1'!Z1677</f>
        <v>51.745635910224443</v>
      </c>
      <c r="AA53" s="72"/>
      <c r="AB53" s="141">
        <f>+'Ark1'!AA1677</f>
        <v>8.4091822755392762</v>
      </c>
      <c r="AC53" s="66">
        <f>+'Ark1'!AC1677</f>
        <v>1.7783018613875685</v>
      </c>
      <c r="AD53" s="142">
        <f>+'Ark1'!AE1677</f>
        <v>10.331429260660022</v>
      </c>
      <c r="AE53" s="141">
        <f t="shared" si="8"/>
        <v>1.1846381093057607</v>
      </c>
      <c r="AF53" s="45"/>
      <c r="AG53" s="4"/>
      <c r="AH53" s="57"/>
      <c r="AI53" s="16"/>
      <c r="AJ53" s="13"/>
      <c r="AK53" s="18"/>
    </row>
    <row r="54" spans="1:43" ht="15.6">
      <c r="A54" s="45"/>
      <c r="B54" s="52">
        <f>+'Ark1'!C1678</f>
        <v>2022</v>
      </c>
      <c r="C54" s="52">
        <f>+'Ark1'!L1678</f>
        <v>8</v>
      </c>
      <c r="D54" s="65" t="str">
        <f>VLOOKUP(C54,RNR!$I$8:$J$23,2)</f>
        <v>R</v>
      </c>
      <c r="E54" s="65">
        <f>+'Ark1'!Q1678</f>
        <v>1023</v>
      </c>
      <c r="F54" s="65">
        <f>+'Ark1'!R1678</f>
        <v>1201</v>
      </c>
      <c r="G54" s="200">
        <f>+'Ark1'!AG1678</f>
        <v>23.981629392971243</v>
      </c>
      <c r="H54" s="200">
        <f t="shared" si="10"/>
        <v>1.0409210762183534</v>
      </c>
      <c r="I54" s="200">
        <f>+'Ark1'!AH1678</f>
        <v>22.971867792904671</v>
      </c>
      <c r="J54" s="97"/>
      <c r="K54" s="342">
        <f>+'Ark1'!AI1678</f>
        <v>67</v>
      </c>
      <c r="L54" s="341"/>
      <c r="M54" s="141">
        <f>+'Ark1'!U1678</f>
        <v>41.702706078268122</v>
      </c>
      <c r="N54" s="45"/>
      <c r="O54" s="45"/>
      <c r="P54" s="351">
        <f>+IF(K54=0,"",'Ark1'!AJ1678)</f>
        <v>117.0865671641791</v>
      </c>
      <c r="Q54" s="336"/>
      <c r="R54" s="352">
        <f>+IF(K54=0,"",'Ark1'!AK1678)</f>
        <v>23.533379629001502</v>
      </c>
      <c r="S54" s="346"/>
      <c r="T54" s="66">
        <f>+'Ark1'!T1678</f>
        <v>7.2880932556203133</v>
      </c>
      <c r="U54" s="531">
        <f t="shared" si="11"/>
        <v>-0.12994664030336356</v>
      </c>
      <c r="V54" s="141">
        <f>+'Ark1'!W1678</f>
        <v>23.1473771856786</v>
      </c>
      <c r="W54" s="97"/>
      <c r="X54" s="142">
        <f>+'Ark1'!X1678</f>
        <v>100</v>
      </c>
      <c r="Y54" s="142">
        <f>+'Ark1'!Y1678</f>
        <v>99.00083263946712</v>
      </c>
      <c r="Z54" s="142">
        <f>+'Ark1'!Z1678</f>
        <v>78.184845961698571</v>
      </c>
      <c r="AA54" s="72"/>
      <c r="AB54" s="141">
        <f>+'Ark1'!AA1678</f>
        <v>8.4218480246862111</v>
      </c>
      <c r="AC54" s="66">
        <f>+'Ark1'!AC1678</f>
        <v>1.826878541928008</v>
      </c>
      <c r="AD54" s="142">
        <f>+'Ark1'!AE1678</f>
        <v>13.544345678550981</v>
      </c>
      <c r="AE54" s="141">
        <f t="shared" si="8"/>
        <v>1.173998044965787</v>
      </c>
      <c r="AF54" s="45"/>
      <c r="AG54" s="4"/>
      <c r="AH54" s="57"/>
      <c r="AI54" s="16"/>
      <c r="AJ54" s="13"/>
      <c r="AK54" s="18"/>
    </row>
    <row r="55" spans="1:43" ht="15.6">
      <c r="A55" s="45"/>
      <c r="B55" s="52">
        <f>+'Ark1'!C1679</f>
        <v>2022</v>
      </c>
      <c r="C55" s="52">
        <f>+'Ark1'!L1679</f>
        <v>9</v>
      </c>
      <c r="D55" s="65" t="str">
        <f>VLOOKUP(C55,RNR!$I$8:$J$23,2)</f>
        <v>R+</v>
      </c>
      <c r="E55" s="65">
        <f>+'Ark1'!Q1679</f>
        <v>1047</v>
      </c>
      <c r="F55" s="65">
        <f>+'Ark1'!R1679</f>
        <v>1233</v>
      </c>
      <c r="G55" s="200">
        <f>+'Ark1'!AG1679</f>
        <v>24.620607028753994</v>
      </c>
      <c r="H55" s="200">
        <f t="shared" si="10"/>
        <v>-0.46892739225674873</v>
      </c>
      <c r="I55" s="200">
        <f>+'Ark1'!AH1679</f>
        <v>28.110558433201955</v>
      </c>
      <c r="J55" s="97"/>
      <c r="K55" s="342">
        <f>+'Ark1'!AI1679</f>
        <v>76</v>
      </c>
      <c r="L55" s="341"/>
      <c r="M55" s="141">
        <f>+'Ark1'!U1679</f>
        <v>49.706974858069799</v>
      </c>
      <c r="N55" s="45"/>
      <c r="O55" s="45"/>
      <c r="P55" s="351">
        <f>+IF(K55=0,"",'Ark1'!AJ1679)</f>
        <v>119.54868421052628</v>
      </c>
      <c r="Q55" s="336"/>
      <c r="R55" s="352">
        <f>+IF(K55=0,"",'Ark1'!AK1679)</f>
        <v>27.142482948068004</v>
      </c>
      <c r="S55" s="346"/>
      <c r="T55" s="66">
        <f>+'Ark1'!T1679</f>
        <v>7.5823195458231938</v>
      </c>
      <c r="U55" s="531">
        <f t="shared" si="11"/>
        <v>-0.15994849541391964</v>
      </c>
      <c r="V55" s="141">
        <f>+'Ark1'!W1679</f>
        <v>26.034063260340631</v>
      </c>
      <c r="W55" s="97"/>
      <c r="X55" s="142">
        <f>+'Ark1'!X1679</f>
        <v>100</v>
      </c>
      <c r="Y55" s="142">
        <f>+'Ark1'!Y1679</f>
        <v>99.918896999188973</v>
      </c>
      <c r="Z55" s="142">
        <f>+'Ark1'!Z1679</f>
        <v>96.431467964314692</v>
      </c>
      <c r="AA55" s="72"/>
      <c r="AB55" s="141">
        <f>+'Ark1'!AA1679</f>
        <v>8.2792100414324352</v>
      </c>
      <c r="AC55" s="66">
        <f>+'Ark1'!AC1679</f>
        <v>1.9352651155321676</v>
      </c>
      <c r="AD55" s="142">
        <f>+'Ark1'!AE1679</f>
        <v>30.705172337949492</v>
      </c>
      <c r="AE55" s="141">
        <f t="shared" si="8"/>
        <v>1.177650429799427</v>
      </c>
      <c r="AF55" s="45"/>
      <c r="AG55" s="4"/>
      <c r="AH55" s="57"/>
      <c r="AI55" s="16"/>
      <c r="AJ55" s="13"/>
      <c r="AK55" s="18"/>
    </row>
    <row r="56" spans="1:43" ht="15.6">
      <c r="A56" s="45"/>
      <c r="B56" s="52">
        <f>+'Ark1'!C1680</f>
        <v>2022</v>
      </c>
      <c r="C56" s="52">
        <f>+'Ark1'!L1680</f>
        <v>10</v>
      </c>
      <c r="D56" s="65" t="str">
        <f>VLOOKUP(C56,RNR!$I$8:$J$23,2)</f>
        <v>U-</v>
      </c>
      <c r="E56" s="65">
        <f>+'Ark1'!Q1680</f>
        <v>431</v>
      </c>
      <c r="F56" s="65">
        <f>+'Ark1'!R1680</f>
        <v>478</v>
      </c>
      <c r="G56" s="200">
        <f>+'Ark1'!AG1680</f>
        <v>9.544728434504794</v>
      </c>
      <c r="H56" s="200">
        <f t="shared" si="10"/>
        <v>-2.0748497588895578</v>
      </c>
      <c r="I56" s="200">
        <f>+'Ark1'!AH1680</f>
        <v>11.978209337333992</v>
      </c>
      <c r="J56" s="97"/>
      <c r="K56" s="342">
        <f>+'Ark1'!AI1680</f>
        <v>41</v>
      </c>
      <c r="L56" s="341"/>
      <c r="M56" s="141">
        <f>+'Ark1'!U1680</f>
        <v>54.635502092050224</v>
      </c>
      <c r="N56" s="45"/>
      <c r="O56" s="45"/>
      <c r="P56" s="351">
        <f>+IF(K56=0,"",'Ark1'!AJ1680)</f>
        <v>121.8146341463414</v>
      </c>
      <c r="Q56" s="336"/>
      <c r="R56" s="352">
        <f>+IF(K56=0,"",'Ark1'!AK1680)</f>
        <v>28.119126256818632</v>
      </c>
      <c r="S56" s="346"/>
      <c r="T56" s="66">
        <f>+'Ark1'!T1680</f>
        <v>7.843096234309626</v>
      </c>
      <c r="U56" s="531">
        <f t="shared" si="11"/>
        <v>-0.10382157390955182</v>
      </c>
      <c r="V56" s="141">
        <f>+'Ark1'!W1680</f>
        <v>33.472803347280326</v>
      </c>
      <c r="W56" s="97"/>
      <c r="X56" s="142">
        <f>+'Ark1'!X1680</f>
        <v>100</v>
      </c>
      <c r="Y56" s="142">
        <f>+'Ark1'!Y1680</f>
        <v>100</v>
      </c>
      <c r="Z56" s="142">
        <f>+'Ark1'!Z1680</f>
        <v>99.581589958159029</v>
      </c>
      <c r="AA56" s="72"/>
      <c r="AB56" s="141">
        <f>+'Ark1'!AA1680</f>
        <v>8.3173981877756447</v>
      </c>
      <c r="AC56" s="66">
        <f>+'Ark1'!AC1680</f>
        <v>1.8002976378591451</v>
      </c>
      <c r="AD56" s="142">
        <f>+'Ark1'!AE1680</f>
        <v>42.96799687959259</v>
      </c>
      <c r="AE56" s="141">
        <f t="shared" si="8"/>
        <v>1.1090487238979119</v>
      </c>
      <c r="AF56" s="45"/>
      <c r="AG56" s="4"/>
      <c r="AH56" s="57"/>
      <c r="AI56" s="16"/>
      <c r="AJ56" s="5"/>
      <c r="AK56" s="18"/>
    </row>
    <row r="57" spans="1:43" ht="15.6">
      <c r="A57" s="45"/>
      <c r="B57" s="52">
        <f>+'Ark1'!C1681</f>
        <v>2022</v>
      </c>
      <c r="C57" s="52">
        <f>+'Ark1'!L1681</f>
        <v>11</v>
      </c>
      <c r="D57" s="65" t="str">
        <f>VLOOKUP(C57,RNR!$I$8:$J$23,2)</f>
        <v>U</v>
      </c>
      <c r="E57" s="65">
        <f>+'Ark1'!Q1681</f>
        <v>287</v>
      </c>
      <c r="F57" s="65">
        <f>+'Ark1'!R1681</f>
        <v>305</v>
      </c>
      <c r="G57" s="200">
        <f>+'Ark1'!AG1681</f>
        <v>6.0902555910543121</v>
      </c>
      <c r="H57" s="200">
        <f t="shared" si="10"/>
        <v>-1.2117738558219324</v>
      </c>
      <c r="I57" s="200">
        <f>+'Ark1'!AH1681</f>
        <v>8.1552803494864552</v>
      </c>
      <c r="J57" s="97"/>
      <c r="K57" s="342">
        <f>+'Ark1'!AI1681</f>
        <v>42</v>
      </c>
      <c r="L57" s="341"/>
      <c r="M57" s="141">
        <f>+'Ark1'!U1681</f>
        <v>58.297508196721296</v>
      </c>
      <c r="N57" s="45"/>
      <c r="O57" s="45"/>
      <c r="P57" s="351">
        <f>+IF(K57=0,"",'Ark1'!AJ1681)</f>
        <v>123.70714285714288</v>
      </c>
      <c r="Q57" s="336"/>
      <c r="R57" s="352">
        <f>+IF(K57=0,"",'Ark1'!AK1681)</f>
        <v>30.510372127218901</v>
      </c>
      <c r="S57" s="346"/>
      <c r="T57" s="66">
        <f>+'Ark1'!T1681</f>
        <v>8.5278688524590152</v>
      </c>
      <c r="U57" s="531">
        <f t="shared" si="11"/>
        <v>0.24176531022468417</v>
      </c>
      <c r="V57" s="141">
        <f>+'Ark1'!W1681</f>
        <v>43.934426229508205</v>
      </c>
      <c r="W57" s="97"/>
      <c r="X57" s="142">
        <f>+'Ark1'!X1681</f>
        <v>100</v>
      </c>
      <c r="Y57" s="142">
        <f>+'Ark1'!Y1681</f>
        <v>100</v>
      </c>
      <c r="Z57" s="142">
        <f>+'Ark1'!Z1681</f>
        <v>99.01639344262297</v>
      </c>
      <c r="AA57" s="72"/>
      <c r="AB57" s="141">
        <f>+'Ark1'!AA1681</f>
        <v>8.25251061773535</v>
      </c>
      <c r="AC57" s="66">
        <f>+'Ark1'!AC1681</f>
        <v>1.8904532501485023</v>
      </c>
      <c r="AD57" s="142">
        <f>+'Ark1'!AE1681</f>
        <v>31.725847366810601</v>
      </c>
      <c r="AE57" s="141">
        <f t="shared" si="8"/>
        <v>1.0627177700348431</v>
      </c>
      <c r="AF57" s="45"/>
      <c r="AG57" s="4"/>
      <c r="AH57" s="57"/>
      <c r="AI57" s="16"/>
      <c r="AJ57" s="5"/>
      <c r="AK57" s="18"/>
    </row>
    <row r="58" spans="1:43" ht="15.6">
      <c r="A58" s="45"/>
      <c r="B58" s="52">
        <f>+'Ark1'!C1682</f>
        <v>2022</v>
      </c>
      <c r="C58" s="52">
        <f>+'Ark1'!L1682</f>
        <v>12</v>
      </c>
      <c r="D58" s="65" t="str">
        <f>VLOOKUP(C58,RNR!$I$8:$J$23,2)</f>
        <v>U+</v>
      </c>
      <c r="E58" s="65">
        <f>+'Ark1'!Q1682</f>
        <v>93</v>
      </c>
      <c r="F58" s="65">
        <f>+'Ark1'!R1682</f>
        <v>97</v>
      </c>
      <c r="G58" s="200">
        <f>+'Ark1'!AG1682</f>
        <v>1.9369009584664536</v>
      </c>
      <c r="H58" s="200">
        <f t="shared" si="10"/>
        <v>-0.98789012788452113</v>
      </c>
      <c r="I58" s="200">
        <f>+'Ark1'!AH1682</f>
        <v>2.7862103342732296</v>
      </c>
      <c r="J58" s="97"/>
      <c r="K58" s="342">
        <f>+'Ark1'!AI1682</f>
        <v>20</v>
      </c>
      <c r="L58" s="341"/>
      <c r="M58" s="141">
        <f>+'Ark1'!U1682</f>
        <v>62.625773195876249</v>
      </c>
      <c r="N58" s="45"/>
      <c r="O58" s="45"/>
      <c r="P58" s="351">
        <f>+IF(K58=0,"",'Ark1'!AJ1682)</f>
        <v>123.79500000000002</v>
      </c>
      <c r="Q58" s="336"/>
      <c r="R58" s="352">
        <f>+IF(K58=0,"",'Ark1'!AK1682)</f>
        <v>31.674914691203007</v>
      </c>
      <c r="S58" s="346"/>
      <c r="T58" s="66">
        <f>+'Ark1'!T1682</f>
        <v>8.7628865979381434</v>
      </c>
      <c r="U58" s="531">
        <f t="shared" si="11"/>
        <v>0.45676414895855189</v>
      </c>
      <c r="V58" s="141">
        <f>+'Ark1'!W1682</f>
        <v>54.639175257731956</v>
      </c>
      <c r="W58" s="97"/>
      <c r="X58" s="142">
        <f>+'Ark1'!X1682</f>
        <v>100</v>
      </c>
      <c r="Y58" s="142">
        <f>+'Ark1'!Y1682</f>
        <v>100</v>
      </c>
      <c r="Z58" s="142">
        <f>+'Ark1'!Z1682</f>
        <v>100</v>
      </c>
      <c r="AA58" s="72"/>
      <c r="AB58" s="141">
        <f>+'Ark1'!AA1682</f>
        <v>8.2496725127196395</v>
      </c>
      <c r="AC58" s="66">
        <f>+'Ark1'!AC1682</f>
        <v>2.009119394092167</v>
      </c>
      <c r="AD58" s="142">
        <f>+'Ark1'!AE1682</f>
        <v>57.884749541375506</v>
      </c>
      <c r="AE58" s="141">
        <f t="shared" si="8"/>
        <v>1.043010752688172</v>
      </c>
      <c r="AF58" s="45"/>
      <c r="AG58" s="4"/>
      <c r="AH58" s="57"/>
      <c r="AI58" s="16"/>
      <c r="AJ58" s="5"/>
      <c r="AK58" s="18"/>
    </row>
    <row r="59" spans="1:43" ht="15.6">
      <c r="A59" s="45"/>
      <c r="B59" s="52">
        <f>+'Ark1'!C1683</f>
        <v>2022</v>
      </c>
      <c r="C59" s="52">
        <f>+'Ark1'!L1683</f>
        <v>13</v>
      </c>
      <c r="D59" s="65" t="str">
        <f>VLOOKUP(C59,RNR!$I$8:$J$23,2)</f>
        <v>E-</v>
      </c>
      <c r="E59" s="65">
        <f>+'Ark1'!Q1683</f>
        <v>23</v>
      </c>
      <c r="F59" s="65">
        <f>+'Ark1'!R1683</f>
        <v>25</v>
      </c>
      <c r="G59" s="200">
        <f>+'Ark1'!AG1683</f>
        <v>0.49920127795527158</v>
      </c>
      <c r="H59" s="200">
        <f t="shared" si="10"/>
        <v>-0.13748793812113125</v>
      </c>
      <c r="I59" s="200">
        <f>+'Ark1'!AH1683</f>
        <v>0.73545825654059027</v>
      </c>
      <c r="J59" s="97"/>
      <c r="K59" s="342">
        <f>+'Ark1'!AI1683</f>
        <v>5</v>
      </c>
      <c r="L59" s="341"/>
      <c r="M59" s="141">
        <f>+'Ark1'!U1683</f>
        <v>64.14</v>
      </c>
      <c r="N59" s="45"/>
      <c r="O59" s="45"/>
      <c r="P59" s="351">
        <f>+IF(K59=0,"",'Ark1'!AJ1683)</f>
        <v>121.63999999999999</v>
      </c>
      <c r="Q59" s="336"/>
      <c r="R59" s="352">
        <f>+IF(K59=0,"",'Ark1'!AK1683)</f>
        <v>35.993544720499635</v>
      </c>
      <c r="S59" s="346"/>
      <c r="T59" s="66">
        <f>+'Ark1'!T1683</f>
        <v>8.9600000000000009</v>
      </c>
      <c r="U59" s="531">
        <f t="shared" si="11"/>
        <v>8.5000000000000853E-2</v>
      </c>
      <c r="V59" s="141">
        <f>+'Ark1'!W1683</f>
        <v>68</v>
      </c>
      <c r="W59" s="97"/>
      <c r="X59" s="142">
        <f>+'Ark1'!X1683</f>
        <v>100</v>
      </c>
      <c r="Y59" s="142">
        <f>+'Ark1'!Y1683</f>
        <v>100</v>
      </c>
      <c r="Z59" s="142">
        <f>+'Ark1'!Z1683</f>
        <v>100</v>
      </c>
      <c r="AA59" s="72"/>
      <c r="AB59" s="141">
        <f>+'Ark1'!AA1683</f>
        <v>7.7959989738327122</v>
      </c>
      <c r="AC59" s="66">
        <f>+'Ark1'!AC1683</f>
        <v>2.068429355815661</v>
      </c>
      <c r="AD59" s="142">
        <f>+'Ark1'!AE1683</f>
        <v>25.361116326107204</v>
      </c>
      <c r="AE59" s="141">
        <f t="shared" si="8"/>
        <v>1.0869565217391304</v>
      </c>
      <c r="AF59" s="45"/>
      <c r="AG59" s="4"/>
      <c r="AH59" s="57"/>
      <c r="AI59" s="16"/>
      <c r="AJ59" s="5"/>
      <c r="AK59" s="18"/>
    </row>
    <row r="60" spans="1:43" ht="15.6">
      <c r="A60" s="45"/>
      <c r="B60" s="52">
        <f>+'Ark1'!C1684</f>
        <v>2022</v>
      </c>
      <c r="C60" s="52">
        <f>+'Ark1'!L1684</f>
        <v>14</v>
      </c>
      <c r="D60" s="65" t="str">
        <f>VLOOKUP(C60,RNR!$I$8:$J$23,2)</f>
        <v>E</v>
      </c>
      <c r="E60" s="65">
        <f>+'Ark1'!Q1684</f>
        <v>5</v>
      </c>
      <c r="F60" s="65">
        <f>+'Ark1'!R1684</f>
        <v>6</v>
      </c>
      <c r="G60" s="200">
        <f>+'Ark1'!AG1684</f>
        <v>0.11980830670926516</v>
      </c>
      <c r="H60" s="200">
        <f t="shared" si="10"/>
        <v>-0.23832937733371135</v>
      </c>
      <c r="I60" s="200">
        <f>+'Ark1'!AH1684</f>
        <v>0.17447353962459661</v>
      </c>
      <c r="J60" s="97"/>
      <c r="K60" s="342">
        <f>+'Ark1'!AI1684</f>
        <v>0</v>
      </c>
      <c r="L60" s="341"/>
      <c r="M60" s="141">
        <f>+'Ark1'!U1684</f>
        <v>63.4</v>
      </c>
      <c r="N60" s="45"/>
      <c r="O60" s="45"/>
      <c r="P60" s="351" t="str">
        <f>+IF(K60=0,"",'Ark1'!AJ1684)</f>
        <v/>
      </c>
      <c r="Q60" s="336"/>
      <c r="R60" s="352" t="str">
        <f>+IF(K60=0,"",'Ark1'!AK1684)</f>
        <v/>
      </c>
      <c r="S60" s="346"/>
      <c r="T60" s="66">
        <f>+'Ark1'!T1684</f>
        <v>8.5</v>
      </c>
      <c r="U60" s="531">
        <f t="shared" si="11"/>
        <v>-0.72222222222222321</v>
      </c>
      <c r="V60" s="141">
        <f>+'Ark1'!W1684</f>
        <v>66.666666666666686</v>
      </c>
      <c r="W60" s="97"/>
      <c r="X60" s="142">
        <f>+'Ark1'!X1684</f>
        <v>100</v>
      </c>
      <c r="Y60" s="142">
        <f>+'Ark1'!Y1684</f>
        <v>100</v>
      </c>
      <c r="Z60" s="142">
        <f>+'Ark1'!Z1684</f>
        <v>100</v>
      </c>
      <c r="AA60" s="72"/>
      <c r="AB60" s="141">
        <f>+'Ark1'!AA1684</f>
        <v>12.571874694465135</v>
      </c>
      <c r="AC60" s="66">
        <f>+'Ark1'!AC1684</f>
        <v>2.629955639676584</v>
      </c>
      <c r="AD60" s="142">
        <f>+'Ark1'!AE1684</f>
        <v>21.574664544173963</v>
      </c>
      <c r="AE60" s="141">
        <f t="shared" si="8"/>
        <v>1.2</v>
      </c>
      <c r="AF60" s="45"/>
      <c r="AG60" s="4"/>
      <c r="AH60" s="57"/>
      <c r="AI60" s="16"/>
      <c r="AJ60" s="5"/>
      <c r="AK60" s="18"/>
    </row>
    <row r="61" spans="1:43" ht="15.6">
      <c r="A61" s="45"/>
      <c r="B61" s="52">
        <f>+'Ark1'!C1685</f>
        <v>2022</v>
      </c>
      <c r="C61" s="52">
        <f>+'Ark1'!L1685</f>
        <v>15</v>
      </c>
      <c r="D61" s="65" t="str">
        <f>VLOOKUP(C61,RNR!$I$8:$J$23,2)</f>
        <v>E+</v>
      </c>
      <c r="E61" s="65">
        <f>+'Ark1'!Q1685</f>
        <v>1</v>
      </c>
      <c r="F61" s="65">
        <f>+'Ark1'!R1685</f>
        <v>1</v>
      </c>
      <c r="G61" s="200">
        <f>+'Ark1'!AG1685</f>
        <v>1.9968051118210865E-2</v>
      </c>
      <c r="H61" s="200">
        <f t="shared" si="10"/>
        <v>7.1513115823276796E-5</v>
      </c>
      <c r="I61" s="200">
        <f>+'Ark1'!AH1685</f>
        <v>3.3436175180423473E-2</v>
      </c>
      <c r="J61" s="97"/>
      <c r="K61" s="342">
        <f>+'Ark1'!AI1685</f>
        <v>0</v>
      </c>
      <c r="L61" s="341"/>
      <c r="M61" s="141">
        <f>+'Ark1'!U1685</f>
        <v>72.900000000000006</v>
      </c>
      <c r="N61" s="45"/>
      <c r="O61" s="45"/>
      <c r="P61" s="351" t="str">
        <f>+IF(K61=0,"",'Ark1'!AJ1685)</f>
        <v/>
      </c>
      <c r="Q61" s="336"/>
      <c r="R61" s="352" t="str">
        <f>+IF(K61=0,"",'Ark1'!AK1685)</f>
        <v/>
      </c>
      <c r="S61" s="346"/>
      <c r="T61" s="66">
        <f>+'Ark1'!T1685</f>
        <v>13</v>
      </c>
      <c r="U61" s="531">
        <f t="shared" si="11"/>
        <v>7</v>
      </c>
      <c r="V61" s="141">
        <f>+'Ark1'!W1685</f>
        <v>100</v>
      </c>
      <c r="W61" s="97"/>
      <c r="X61" s="142">
        <f>+'Ark1'!X1685</f>
        <v>100</v>
      </c>
      <c r="Y61" s="142">
        <f>+'Ark1'!Y1685</f>
        <v>100</v>
      </c>
      <c r="Z61" s="142">
        <f>+'Ark1'!Z1685</f>
        <v>100</v>
      </c>
      <c r="AA61" s="72"/>
      <c r="AB61" s="141">
        <f>+'Ark1'!AA1685</f>
        <v>0</v>
      </c>
      <c r="AC61" s="66">
        <f>+'Ark1'!AC1685</f>
        <v>0</v>
      </c>
      <c r="AD61" s="142">
        <f>+'Ark1'!AE1685</f>
        <v>0</v>
      </c>
      <c r="AE61" s="141">
        <f t="shared" si="8"/>
        <v>1</v>
      </c>
      <c r="AF61" s="45"/>
      <c r="AG61" s="4"/>
      <c r="AH61" s="57"/>
      <c r="AI61" s="16"/>
      <c r="AJ61" s="5"/>
      <c r="AK61" s="18"/>
    </row>
    <row r="62" spans="1:43" s="528" customFormat="1" ht="10.050000000000001" customHeight="1">
      <c r="A62" s="45"/>
      <c r="B62" s="45"/>
      <c r="C62" s="45"/>
      <c r="D62" s="45"/>
      <c r="E62" s="50"/>
      <c r="F62" s="50"/>
      <c r="G62" s="50"/>
      <c r="H62" s="50"/>
      <c r="I62" s="50"/>
      <c r="J62" s="97"/>
      <c r="K62" s="50"/>
      <c r="L62" s="341"/>
      <c r="M62" s="50"/>
      <c r="N62" s="50"/>
      <c r="O62" s="50"/>
      <c r="P62" s="50"/>
      <c r="Q62" s="336"/>
      <c r="R62" s="50"/>
      <c r="S62" s="346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45"/>
      <c r="AG62" s="4"/>
      <c r="AH62" s="57"/>
      <c r="AI62" s="16"/>
      <c r="AJ62" s="5"/>
      <c r="AK62" s="18"/>
    </row>
    <row r="63" spans="1:43" s="528" customFormat="1" ht="15.6">
      <c r="A63" s="45"/>
      <c r="B63" s="52">
        <f>+'Ark1'!C1686</f>
        <v>2022</v>
      </c>
      <c r="C63" s="52">
        <f>+'Ark1'!L1686</f>
        <v>99</v>
      </c>
      <c r="D63" s="65" t="str">
        <f>VLOOKUP(C63,RNR!$I$8:$J$23,2)</f>
        <v>Kasserte</v>
      </c>
      <c r="E63" s="65">
        <f>+'Ark1'!Q1686</f>
        <v>23</v>
      </c>
      <c r="F63" s="65">
        <f>+'Ark1'!R1686</f>
        <v>24</v>
      </c>
      <c r="G63" s="200">
        <f>+'Ark1'!AG1686</f>
        <v>0.47923322683706066</v>
      </c>
      <c r="H63" s="200">
        <f>+G63-G80</f>
        <v>0.47923322683706066</v>
      </c>
      <c r="I63" s="200">
        <f>+'Ark1'!AH1686</f>
        <v>0.35078171163220662</v>
      </c>
      <c r="J63" s="97"/>
      <c r="K63" s="531"/>
      <c r="L63" s="341"/>
      <c r="M63" s="141">
        <f>+'Ark1'!U1686</f>
        <v>31.866666666666664</v>
      </c>
      <c r="N63" s="200">
        <f>+M63-M80</f>
        <v>31.866666666666664</v>
      </c>
      <c r="O63" s="200"/>
      <c r="P63" s="531"/>
      <c r="Q63" s="336"/>
      <c r="R63" s="353"/>
      <c r="S63" s="346"/>
      <c r="T63" s="66">
        <f>+'Ark1'!T1686</f>
        <v>4.041666666666667</v>
      </c>
      <c r="U63" s="531">
        <f>+T63-T80</f>
        <v>4.041666666666667</v>
      </c>
      <c r="V63" s="141">
        <f>+'Ark1'!W1686</f>
        <v>4.1666666666666679</v>
      </c>
      <c r="W63" s="97"/>
      <c r="X63" s="142">
        <f>+'Ark1'!X1686</f>
        <v>87.5</v>
      </c>
      <c r="Y63" s="142">
        <f>+'Ark1'!Y1686</f>
        <v>75</v>
      </c>
      <c r="Z63" s="142">
        <f>+'Ark1'!Z1686</f>
        <v>33.333333333333343</v>
      </c>
      <c r="AA63" s="72"/>
      <c r="AB63" s="141">
        <f>+'Ark1'!AA1686</f>
        <v>11.724392900653278</v>
      </c>
      <c r="AC63" s="66">
        <f>+'Ark1'!AC1686</f>
        <v>2.150177641240111</v>
      </c>
      <c r="AD63" s="142">
        <f>+'Ark1'!AE1686</f>
        <v>18.88064830842271</v>
      </c>
      <c r="AE63" s="141">
        <f t="shared" ref="AE63" si="12">+F63/E63</f>
        <v>1.0434782608695652</v>
      </c>
      <c r="AF63" s="45"/>
      <c r="AG63" s="4"/>
      <c r="AH63" s="57"/>
      <c r="AI63" s="16"/>
      <c r="AJ63" s="5"/>
      <c r="AK63" s="18"/>
    </row>
    <row r="64" spans="1:43" s="528" customFormat="1" ht="18.600000000000001" customHeight="1">
      <c r="A64" s="45"/>
      <c r="B64" s="45"/>
      <c r="C64" s="45"/>
      <c r="D64" s="45"/>
      <c r="E64" s="45"/>
      <c r="F64" s="45"/>
      <c r="G64" s="45"/>
      <c r="H64" s="45"/>
      <c r="I64" s="45"/>
      <c r="J64" s="97"/>
      <c r="K64" s="337"/>
      <c r="L64" s="341"/>
      <c r="M64" s="45"/>
      <c r="N64" s="45"/>
      <c r="O64" s="45"/>
      <c r="P64" s="337"/>
      <c r="Q64" s="337"/>
      <c r="R64" s="343"/>
      <c r="S64" s="346"/>
      <c r="T64" s="45"/>
      <c r="U64" s="337"/>
      <c r="V64" s="45"/>
      <c r="W64" s="97"/>
      <c r="X64" s="45"/>
      <c r="Y64" s="45"/>
      <c r="Z64" s="45"/>
      <c r="AA64" s="71"/>
      <c r="AB64" s="45"/>
      <c r="AC64" s="45"/>
      <c r="AD64" s="45"/>
      <c r="AE64" s="45"/>
      <c r="AF64" s="45"/>
      <c r="AG64" s="2"/>
      <c r="AH64" s="57"/>
      <c r="AI64" s="5"/>
      <c r="AM64" s="55"/>
      <c r="AN64" s="55"/>
      <c r="AO64" s="529"/>
      <c r="AP64" s="529"/>
      <c r="AQ64" s="529"/>
    </row>
    <row r="65" spans="1:37" ht="15.6">
      <c r="A65" s="45"/>
      <c r="B65">
        <f>+'Ark1'!C1687</f>
        <v>2021</v>
      </c>
      <c r="C65">
        <f>+'Ark1'!L1687</f>
        <v>1</v>
      </c>
      <c r="D65" s="3" t="str">
        <f t="shared" ref="D65:D79" si="13">+D47</f>
        <v>P-</v>
      </c>
      <c r="E65">
        <f>+'Ark1'!Q1687</f>
        <v>4</v>
      </c>
      <c r="F65">
        <f>+'Ark1'!R1687</f>
        <v>4</v>
      </c>
      <c r="G65" s="201">
        <f>+'Ark1'!AG1687</f>
        <v>7.9586152009550354E-2</v>
      </c>
      <c r="H65" s="201">
        <f t="shared" ref="H65:H84" si="14">+G65-G80</f>
        <v>7.9586152009550354E-2</v>
      </c>
      <c r="I65" s="201">
        <f>+'Ark1'!AH1687</f>
        <v>4.0368588851640803E-2</v>
      </c>
      <c r="J65" s="201"/>
      <c r="K65" s="338"/>
      <c r="L65" s="338"/>
      <c r="M65" s="93">
        <f>+'Ark1'!U1687</f>
        <v>22.502500000000001</v>
      </c>
      <c r="N65" s="201">
        <f t="shared" ref="N65:N84" si="15">+M65-M80</f>
        <v>22.502500000000001</v>
      </c>
      <c r="O65" s="201"/>
      <c r="P65" s="338"/>
      <c r="Q65" s="338"/>
      <c r="R65" s="348"/>
      <c r="S65" s="348"/>
      <c r="T65" s="1">
        <f>+'Ark1'!T1687</f>
        <v>3.25</v>
      </c>
      <c r="U65" s="338">
        <f t="shared" ref="U65:U84" si="16">+T65-T80</f>
        <v>3.25</v>
      </c>
      <c r="V65" s="93">
        <f>+'Ark1'!W1687</f>
        <v>0</v>
      </c>
      <c r="W65" s="97"/>
      <c r="X65" s="11">
        <f>+'Ark1'!X1687</f>
        <v>100</v>
      </c>
      <c r="Y65" s="11">
        <f>+'Ark1'!Y1687</f>
        <v>25</v>
      </c>
      <c r="Z65" s="11">
        <f>+'Ark1'!Z1687</f>
        <v>0</v>
      </c>
      <c r="AA65" s="71"/>
      <c r="AB65" s="93">
        <f>+'Ark1'!AA1687</f>
        <v>3.1973455787574601</v>
      </c>
      <c r="AC65" s="1">
        <f>+'Ark1'!AC1687</f>
        <v>2.2776083947860744</v>
      </c>
      <c r="AD65" s="11">
        <f>+'Ark1'!AE1687</f>
        <v>-31.248707777919847</v>
      </c>
      <c r="AE65" s="93">
        <f t="shared" si="8"/>
        <v>1</v>
      </c>
      <c r="AF65" s="45"/>
      <c r="AG65" s="4"/>
      <c r="AH65" s="57"/>
      <c r="AI65" s="16"/>
      <c r="AJ65" s="5"/>
      <c r="AK65" s="18"/>
    </row>
    <row r="66" spans="1:37" ht="15.6">
      <c r="A66" s="45"/>
      <c r="B66">
        <f>+'Ark1'!C1688</f>
        <v>2021</v>
      </c>
      <c r="C66">
        <f>+'Ark1'!L1688</f>
        <v>2</v>
      </c>
      <c r="D66" s="3" t="str">
        <f t="shared" si="13"/>
        <v>P</v>
      </c>
      <c r="E66">
        <f>+'Ark1'!Q1688</f>
        <v>14</v>
      </c>
      <c r="F66">
        <f>+'Ark1'!R1688</f>
        <v>14</v>
      </c>
      <c r="G66" s="201">
        <f>+'Ark1'!AG1688</f>
        <v>0.27855153203342625</v>
      </c>
      <c r="H66" s="201">
        <f t="shared" si="14"/>
        <v>-2.1268575901812525E-2</v>
      </c>
      <c r="I66" s="201">
        <f>+'Ark1'!AH1688</f>
        <v>0.16300370645626988</v>
      </c>
      <c r="J66" s="201"/>
      <c r="K66" s="338"/>
      <c r="L66" s="338"/>
      <c r="M66" s="93">
        <f>+'Ark1'!U1688</f>
        <v>25.960714285714278</v>
      </c>
      <c r="N66" s="201">
        <f t="shared" si="15"/>
        <v>1.6520476190476074</v>
      </c>
      <c r="O66" s="201"/>
      <c r="P66" s="338"/>
      <c r="Q66" s="338"/>
      <c r="R66" s="348"/>
      <c r="S66" s="348"/>
      <c r="T66" s="1">
        <f>+'Ark1'!T1688</f>
        <v>3.2142857142857153</v>
      </c>
      <c r="U66" s="338">
        <f t="shared" si="16"/>
        <v>-0.11904761904761907</v>
      </c>
      <c r="V66" s="93">
        <f>+'Ark1'!W1688</f>
        <v>0</v>
      </c>
      <c r="W66" s="97"/>
      <c r="X66" s="11">
        <f>+'Ark1'!X1688</f>
        <v>85.714285714285694</v>
      </c>
      <c r="Y66" s="11">
        <f>+'Ark1'!Y1688</f>
        <v>50</v>
      </c>
      <c r="Z66" s="11">
        <f>+'Ark1'!Z1688</f>
        <v>14.285714285714288</v>
      </c>
      <c r="AA66" s="71"/>
      <c r="AB66" s="93">
        <f>+'Ark1'!AA1688</f>
        <v>7.6929768196023343</v>
      </c>
      <c r="AC66" s="1">
        <f>+'Ark1'!AC1688</f>
        <v>1.0126747770541298</v>
      </c>
      <c r="AD66" s="11">
        <f>+'Ark1'!AE1688</f>
        <v>22.681387830247697</v>
      </c>
      <c r="AE66" s="93">
        <f t="shared" si="8"/>
        <v>1</v>
      </c>
      <c r="AF66" s="45"/>
      <c r="AG66" s="4"/>
      <c r="AH66" s="57"/>
      <c r="AI66" s="16"/>
      <c r="AJ66" s="5"/>
      <c r="AK66" s="18"/>
    </row>
    <row r="67" spans="1:37" ht="15.6">
      <c r="A67" s="45"/>
      <c r="B67">
        <f>+'Ark1'!C1689</f>
        <v>2021</v>
      </c>
      <c r="C67">
        <f>+'Ark1'!L1689</f>
        <v>3</v>
      </c>
      <c r="D67" s="3" t="str">
        <f t="shared" si="13"/>
        <v>P+</v>
      </c>
      <c r="E67">
        <f>+'Ark1'!Q1689</f>
        <v>38</v>
      </c>
      <c r="F67">
        <f>+'Ark1'!R1689</f>
        <v>38</v>
      </c>
      <c r="G67" s="201">
        <f>+'Ark1'!AG1689</f>
        <v>0.75606844409072815</v>
      </c>
      <c r="H67" s="201">
        <f t="shared" si="14"/>
        <v>5.6488192241837543E-2</v>
      </c>
      <c r="I67" s="201">
        <f>+'Ark1'!AH1689</f>
        <v>0.42502055990483761</v>
      </c>
      <c r="J67" s="201"/>
      <c r="K67" s="338"/>
      <c r="L67" s="338"/>
      <c r="M67" s="93">
        <f>+'Ark1'!U1689</f>
        <v>24.938684210526318</v>
      </c>
      <c r="N67" s="201">
        <f t="shared" si="15"/>
        <v>0.13782706766916775</v>
      </c>
      <c r="O67" s="201"/>
      <c r="P67" s="338"/>
      <c r="Q67" s="338"/>
      <c r="R67" s="348"/>
      <c r="S67" s="348"/>
      <c r="T67" s="1">
        <f>+'Ark1'!T1689</f>
        <v>3.6052631578947376</v>
      </c>
      <c r="U67" s="338">
        <f t="shared" si="16"/>
        <v>-0.56616541353383409</v>
      </c>
      <c r="V67" s="93">
        <f>+'Ark1'!W1689</f>
        <v>0</v>
      </c>
      <c r="W67" s="97"/>
      <c r="X67" s="11">
        <f>+'Ark1'!X1689</f>
        <v>89.473684210526301</v>
      </c>
      <c r="Y67" s="11">
        <f>+'Ark1'!Y1689</f>
        <v>55.263157894736842</v>
      </c>
      <c r="Z67" s="11">
        <f>+'Ark1'!Z1689</f>
        <v>10.526315789473689</v>
      </c>
      <c r="AA67" s="71"/>
      <c r="AB67" s="93">
        <f>+'Ark1'!AA1689</f>
        <v>7.0534840853568381</v>
      </c>
      <c r="AC67" s="1">
        <f>+'Ark1'!AC1689</f>
        <v>1.1593889879953001</v>
      </c>
      <c r="AD67" s="11">
        <f>+'Ark1'!AE1689</f>
        <v>6.5776388467185907</v>
      </c>
      <c r="AE67" s="93">
        <f t="shared" si="8"/>
        <v>1</v>
      </c>
      <c r="AF67" s="45"/>
      <c r="AG67" s="4"/>
      <c r="AH67" s="57"/>
      <c r="AI67" s="18"/>
      <c r="AJ67" s="5"/>
      <c r="AK67" s="18"/>
    </row>
    <row r="68" spans="1:37" ht="15.6">
      <c r="A68" s="45"/>
      <c r="B68">
        <f>+'Ark1'!C1690</f>
        <v>2021</v>
      </c>
      <c r="C68">
        <f>+'Ark1'!L1690</f>
        <v>4</v>
      </c>
      <c r="D68" s="3" t="str">
        <f t="shared" si="13"/>
        <v>O-</v>
      </c>
      <c r="E68">
        <f>+'Ark1'!Q1690</f>
        <v>46</v>
      </c>
      <c r="F68">
        <f>+'Ark1'!R1690</f>
        <v>50</v>
      </c>
      <c r="G68" s="201">
        <f>+'Ark1'!AG1690</f>
        <v>0.99482690011937935</v>
      </c>
      <c r="H68" s="201">
        <f t="shared" si="14"/>
        <v>-0.82408175468773714</v>
      </c>
      <c r="I68" s="201">
        <f>+'Ark1'!AH1690</f>
        <v>0.6464400945793749</v>
      </c>
      <c r="J68" s="201"/>
      <c r="K68" s="338"/>
      <c r="L68" s="338"/>
      <c r="M68" s="93">
        <f>+'Ark1'!U1690</f>
        <v>28.827400000000008</v>
      </c>
      <c r="N68" s="201">
        <f t="shared" si="15"/>
        <v>2.9509164835164832</v>
      </c>
      <c r="O68" s="201"/>
      <c r="P68" s="338"/>
      <c r="Q68" s="338"/>
      <c r="R68" s="348"/>
      <c r="S68" s="348"/>
      <c r="T68" s="1">
        <f>+'Ark1'!T1690</f>
        <v>4.4000000000000004</v>
      </c>
      <c r="U68" s="338">
        <f t="shared" si="16"/>
        <v>-0.17142857142856904</v>
      </c>
      <c r="V68" s="93">
        <f>+'Ark1'!W1690</f>
        <v>0</v>
      </c>
      <c r="W68" s="97"/>
      <c r="X68" s="11">
        <f>+'Ark1'!X1690</f>
        <v>94</v>
      </c>
      <c r="Y68" s="11">
        <f>+'Ark1'!Y1690</f>
        <v>70</v>
      </c>
      <c r="Z68" s="11">
        <f>+'Ark1'!Z1690</f>
        <v>22</v>
      </c>
      <c r="AA68" s="71"/>
      <c r="AB68" s="93">
        <f>+'Ark1'!AA1690</f>
        <v>9.0284890895431271</v>
      </c>
      <c r="AC68" s="1">
        <f>+'Ark1'!AC1690</f>
        <v>1.4832396974191309</v>
      </c>
      <c r="AD68" s="11">
        <f>+'Ark1'!AE1690</f>
        <v>38.553361292214007</v>
      </c>
      <c r="AE68" s="93">
        <f t="shared" si="8"/>
        <v>1.0869565217391304</v>
      </c>
      <c r="AF68" s="45"/>
      <c r="AG68" s="13"/>
      <c r="AH68" s="57"/>
    </row>
    <row r="69" spans="1:37" ht="15.6">
      <c r="A69" s="45"/>
      <c r="B69">
        <f>+'Ark1'!C1691</f>
        <v>2021</v>
      </c>
      <c r="C69">
        <f>+'Ark1'!L1691</f>
        <v>5</v>
      </c>
      <c r="D69" s="3" t="str">
        <f t="shared" si="13"/>
        <v>O</v>
      </c>
      <c r="E69">
        <f>+'Ark1'!Q1691</f>
        <v>126</v>
      </c>
      <c r="F69">
        <f>+'Ark1'!R1691</f>
        <v>148</v>
      </c>
      <c r="G69" s="201">
        <f>+'Ark1'!AG1691</f>
        <v>2.944687624353362</v>
      </c>
      <c r="H69" s="201">
        <f t="shared" si="14"/>
        <v>-0.99294979319610777</v>
      </c>
      <c r="I69" s="201">
        <f>+'Ark1'!AH1691</f>
        <v>1.8660639199671321</v>
      </c>
      <c r="J69" s="201"/>
      <c r="K69" s="338"/>
      <c r="L69" s="338"/>
      <c r="M69" s="93">
        <f>+'Ark1'!U1691</f>
        <v>28.113310810810816</v>
      </c>
      <c r="N69" s="201">
        <f t="shared" si="15"/>
        <v>-0.25323741253942345</v>
      </c>
      <c r="O69" s="201"/>
      <c r="P69" s="338"/>
      <c r="Q69" s="338"/>
      <c r="R69" s="348"/>
      <c r="S69" s="348"/>
      <c r="T69" s="1">
        <f>+'Ark1'!T1691</f>
        <v>5.1756756756756754</v>
      </c>
      <c r="U69" s="338">
        <f t="shared" si="16"/>
        <v>-0.21011112635478124</v>
      </c>
      <c r="V69" s="93">
        <f>+'Ark1'!W1691</f>
        <v>0.67567567567567588</v>
      </c>
      <c r="W69" s="97"/>
      <c r="X69" s="11">
        <f>+'Ark1'!X1691</f>
        <v>95.270270270270274</v>
      </c>
      <c r="Y69" s="11">
        <f>+'Ark1'!Y1691</f>
        <v>68.243243243243242</v>
      </c>
      <c r="Z69" s="11">
        <f>+'Ark1'!Z1691</f>
        <v>20.270270270270274</v>
      </c>
      <c r="AA69" s="71"/>
      <c r="AB69" s="93">
        <f>+'Ark1'!AA1691</f>
        <v>7.8598853568176077</v>
      </c>
      <c r="AC69" s="1">
        <f>+'Ark1'!AC1691</f>
        <v>1.5713491200162668</v>
      </c>
      <c r="AD69" s="11">
        <f>+'Ark1'!AE1691</f>
        <v>8.7819131984370813</v>
      </c>
      <c r="AE69" s="93">
        <f t="shared" si="8"/>
        <v>1.1746031746031746</v>
      </c>
      <c r="AF69" s="45"/>
      <c r="AG69" s="5"/>
      <c r="AH69" s="57"/>
      <c r="AI69" s="18"/>
      <c r="AK69" s="18"/>
    </row>
    <row r="70" spans="1:37" ht="15.6">
      <c r="A70" s="45"/>
      <c r="B70">
        <f>+'Ark1'!C1692</f>
        <v>2021</v>
      </c>
      <c r="C70">
        <f>+'Ark1'!L1692</f>
        <v>6</v>
      </c>
      <c r="D70" s="3" t="str">
        <f t="shared" si="13"/>
        <v>O+</v>
      </c>
      <c r="E70">
        <f>+'Ark1'!Q1692</f>
        <v>397</v>
      </c>
      <c r="F70">
        <f>+'Ark1'!R1692</f>
        <v>478</v>
      </c>
      <c r="G70" s="201">
        <f>+'Ark1'!AG1692</f>
        <v>9.5105451651412629</v>
      </c>
      <c r="H70" s="201">
        <f t="shared" si="14"/>
        <v>-0.64336249026549375</v>
      </c>
      <c r="I70" s="201">
        <f>+'Ark1'!AH1692</f>
        <v>6.6308176614841168</v>
      </c>
      <c r="J70" s="201"/>
      <c r="K70" s="338"/>
      <c r="L70" s="338"/>
      <c r="M70" s="93">
        <f>+'Ark1'!U1692</f>
        <v>30.930460251046025</v>
      </c>
      <c r="N70" s="201">
        <f t="shared" si="15"/>
        <v>8.551930616411596E-2</v>
      </c>
      <c r="O70" s="201"/>
      <c r="P70" s="338"/>
      <c r="Q70" s="338"/>
      <c r="R70" s="348"/>
      <c r="S70" s="348"/>
      <c r="T70" s="1">
        <f>+'Ark1'!T1692</f>
        <v>5.9665271966527209</v>
      </c>
      <c r="U70" s="338">
        <f t="shared" si="16"/>
        <v>-0.25000823641814218</v>
      </c>
      <c r="V70" s="93">
        <f>+'Ark1'!W1692</f>
        <v>6.2761506276150607</v>
      </c>
      <c r="W70" s="97"/>
      <c r="X70" s="11">
        <f>+'Ark1'!X1692</f>
        <v>97.489539748953987</v>
      </c>
      <c r="Y70" s="11">
        <f>+'Ark1'!Y1692</f>
        <v>81.380753138075335</v>
      </c>
      <c r="Z70" s="11">
        <f>+'Ark1'!Z1692</f>
        <v>32.00836820083682</v>
      </c>
      <c r="AA70" s="71"/>
      <c r="AB70" s="93">
        <f>+'Ark1'!AA1692</f>
        <v>8.3889132727042686</v>
      </c>
      <c r="AC70" s="1">
        <f>+'Ark1'!AC1692</f>
        <v>1.7024867580672205</v>
      </c>
      <c r="AD70" s="11">
        <f>+'Ark1'!AE1692</f>
        <v>10.878113956566239</v>
      </c>
      <c r="AE70" s="93">
        <f t="shared" si="8"/>
        <v>1.2040302267002518</v>
      </c>
      <c r="AF70" s="45"/>
      <c r="AG70" s="13"/>
      <c r="AH70" s="57"/>
    </row>
    <row r="71" spans="1:37" ht="15.6">
      <c r="A71" s="45"/>
      <c r="B71">
        <f>+'Ark1'!C1693</f>
        <v>2021</v>
      </c>
      <c r="C71">
        <f>+'Ark1'!L1693</f>
        <v>7</v>
      </c>
      <c r="D71" s="3" t="str">
        <f t="shared" si="13"/>
        <v>R-</v>
      </c>
      <c r="E71">
        <f>+'Ark1'!Q1693</f>
        <v>648</v>
      </c>
      <c r="F71">
        <f>+'Ark1'!R1693</f>
        <v>731</v>
      </c>
      <c r="G71" s="201">
        <f>+'Ark1'!AG1693</f>
        <v>14.544369279745322</v>
      </c>
      <c r="H71" s="201">
        <f t="shared" si="14"/>
        <v>-0.98631231130005403</v>
      </c>
      <c r="I71" s="201">
        <f>+'Ark1'!AH1693</f>
        <v>11.697113684018769</v>
      </c>
      <c r="J71" s="201"/>
      <c r="K71" s="338"/>
      <c r="L71" s="338"/>
      <c r="M71" s="93">
        <f>+'Ark1'!U1693</f>
        <v>35.678659370725043</v>
      </c>
      <c r="N71" s="201">
        <f t="shared" si="15"/>
        <v>0.90678034884601288</v>
      </c>
      <c r="O71" s="201"/>
      <c r="P71" s="338"/>
      <c r="Q71" s="338"/>
      <c r="R71" s="348"/>
      <c r="S71" s="348"/>
      <c r="T71" s="1">
        <f>+'Ark1'!T1693</f>
        <v>6.7455540355677162</v>
      </c>
      <c r="U71" s="338">
        <f t="shared" si="16"/>
        <v>-0.15019886018517781</v>
      </c>
      <c r="V71" s="93">
        <f>+'Ark1'!W1693</f>
        <v>12.995896032831736</v>
      </c>
      <c r="W71" s="97"/>
      <c r="X71" s="11">
        <f>+'Ark1'!X1693</f>
        <v>99.726402188782487</v>
      </c>
      <c r="Y71" s="11">
        <f>+'Ark1'!Y1693</f>
        <v>92.202462380300972</v>
      </c>
      <c r="Z71" s="11">
        <f>+'Ark1'!Z1693</f>
        <v>54.309165526675791</v>
      </c>
      <c r="AA71" s="71"/>
      <c r="AB71" s="93">
        <f>+'Ark1'!AA1693</f>
        <v>8.5097607501547738</v>
      </c>
      <c r="AC71" s="1">
        <f>+'Ark1'!AC1693</f>
        <v>1.8000885563470621</v>
      </c>
      <c r="AD71" s="11">
        <f>+'Ark1'!AE1693</f>
        <v>10.619870799581658</v>
      </c>
      <c r="AE71" s="93">
        <f t="shared" si="8"/>
        <v>1.1280864197530864</v>
      </c>
      <c r="AF71" s="45"/>
      <c r="AG71" s="13"/>
      <c r="AH71" s="57"/>
    </row>
    <row r="72" spans="1:37" ht="15.6">
      <c r="A72" s="45"/>
      <c r="B72">
        <f>+'Ark1'!C1694</f>
        <v>2021</v>
      </c>
      <c r="C72">
        <f>+'Ark1'!L1694</f>
        <v>8</v>
      </c>
      <c r="D72" s="3" t="str">
        <f t="shared" si="13"/>
        <v>R</v>
      </c>
      <c r="E72">
        <f>+'Ark1'!Q1694</f>
        <v>998</v>
      </c>
      <c r="F72">
        <f>+'Ark1'!R1694</f>
        <v>1153</v>
      </c>
      <c r="G72" s="201">
        <f>+'Ark1'!AG1694</f>
        <v>22.94070831675289</v>
      </c>
      <c r="H72" s="201">
        <f t="shared" si="14"/>
        <v>-0.9049842676964488</v>
      </c>
      <c r="I72" s="201">
        <f>+'Ark1'!AH1694</f>
        <v>21.679640960398391</v>
      </c>
      <c r="J72" s="201"/>
      <c r="K72" s="338"/>
      <c r="L72" s="338"/>
      <c r="M72" s="93">
        <f>+'Ark1'!U1694</f>
        <v>41.924700780572422</v>
      </c>
      <c r="N72" s="201">
        <f t="shared" si="15"/>
        <v>1.2530327168674589</v>
      </c>
      <c r="O72" s="201"/>
      <c r="P72" s="338"/>
      <c r="Q72" s="338"/>
      <c r="R72" s="348"/>
      <c r="S72" s="348"/>
      <c r="T72" s="1">
        <f>+'Ark1'!T1694</f>
        <v>7.4180398959236769</v>
      </c>
      <c r="U72" s="338">
        <f t="shared" si="16"/>
        <v>1.3178202713285181E-2</v>
      </c>
      <c r="V72" s="93">
        <f>+'Ark1'!W1694</f>
        <v>27.580225498699043</v>
      </c>
      <c r="W72" s="97"/>
      <c r="X72" s="11">
        <f>+'Ark1'!X1694</f>
        <v>100</v>
      </c>
      <c r="Y72" s="11">
        <f>+'Ark1'!Y1694</f>
        <v>97.745013009540315</v>
      </c>
      <c r="Z72" s="11">
        <f>+'Ark1'!Z1694</f>
        <v>77.536860364267099</v>
      </c>
      <c r="AA72" s="71"/>
      <c r="AB72" s="93">
        <f>+'Ark1'!AA1694</f>
        <v>9.2026041283001891</v>
      </c>
      <c r="AC72" s="1">
        <f>+'Ark1'!AC1694</f>
        <v>1.8816926857334448</v>
      </c>
      <c r="AD72" s="11">
        <f>+'Ark1'!AE1694</f>
        <v>13.452061438274596</v>
      </c>
      <c r="AE72" s="93">
        <f t="shared" si="8"/>
        <v>1.1553106212424851</v>
      </c>
      <c r="AF72" s="45"/>
      <c r="AG72" s="2"/>
      <c r="AH72" s="57"/>
      <c r="AI72" s="5"/>
    </row>
    <row r="73" spans="1:37" ht="15.6">
      <c r="A73" s="45"/>
      <c r="B73">
        <f>+'Ark1'!C1695</f>
        <v>2021</v>
      </c>
      <c r="C73">
        <f>+'Ark1'!L1695</f>
        <v>9</v>
      </c>
      <c r="D73" s="3" t="str">
        <f t="shared" si="13"/>
        <v>R+</v>
      </c>
      <c r="E73">
        <f>+'Ark1'!Q1695</f>
        <v>1099</v>
      </c>
      <c r="F73">
        <f>+'Ark1'!R1695</f>
        <v>1261</v>
      </c>
      <c r="G73" s="201">
        <f>+'Ark1'!AG1695</f>
        <v>25.089534421010743</v>
      </c>
      <c r="H73" s="201">
        <f t="shared" si="14"/>
        <v>2.4231342611066822</v>
      </c>
      <c r="I73" s="201">
        <f>+'Ark1'!AH1695</f>
        <v>27.837010107037074</v>
      </c>
      <c r="J73" s="201"/>
      <c r="K73" s="338"/>
      <c r="L73" s="338"/>
      <c r="M73" s="93">
        <f>+'Ark1'!U1695</f>
        <v>49.221482950039643</v>
      </c>
      <c r="N73" s="201">
        <f t="shared" si="15"/>
        <v>0.13683568372572807</v>
      </c>
      <c r="O73" s="201"/>
      <c r="P73" s="338"/>
      <c r="Q73" s="338"/>
      <c r="R73" s="348"/>
      <c r="S73" s="348"/>
      <c r="T73" s="1">
        <f>+'Ark1'!T1695</f>
        <v>7.7422680412371134</v>
      </c>
      <c r="U73" s="338">
        <f t="shared" si="16"/>
        <v>3.2391498027238619E-2</v>
      </c>
      <c r="V73" s="93">
        <f>+'Ark1'!W1695</f>
        <v>30.214115781126093</v>
      </c>
      <c r="W73" s="97"/>
      <c r="X73" s="11">
        <f>+'Ark1'!X1695</f>
        <v>100</v>
      </c>
      <c r="Y73" s="11">
        <f>+'Ark1'!Y1695</f>
        <v>99.84139571768435</v>
      </c>
      <c r="Z73" s="11">
        <f>+'Ark1'!Z1695</f>
        <v>95.955590800951597</v>
      </c>
      <c r="AA73" s="71"/>
      <c r="AB73" s="93">
        <f>+'Ark1'!AA1695</f>
        <v>8.1613541236456655</v>
      </c>
      <c r="AC73" s="1">
        <f>+'Ark1'!AC1695</f>
        <v>1.9259151533636265</v>
      </c>
      <c r="AD73" s="11">
        <f>+'Ark1'!AE1695</f>
        <v>29.36007630734834</v>
      </c>
      <c r="AE73" s="93">
        <f t="shared" si="8"/>
        <v>1.1474067333939946</v>
      </c>
      <c r="AF73" s="45"/>
      <c r="AG73" s="4"/>
      <c r="AH73" s="57"/>
      <c r="AI73" s="4"/>
      <c r="AJ73" s="4"/>
      <c r="AK73" s="4"/>
    </row>
    <row r="74" spans="1:37" ht="15.6">
      <c r="A74" s="45"/>
      <c r="B74">
        <f>+'Ark1'!C1696</f>
        <v>2021</v>
      </c>
      <c r="C74">
        <f>+'Ark1'!L1696</f>
        <v>10</v>
      </c>
      <c r="D74" s="3" t="str">
        <f t="shared" si="13"/>
        <v>U-</v>
      </c>
      <c r="E74">
        <f>+'Ark1'!Q1696</f>
        <v>528</v>
      </c>
      <c r="F74">
        <f>+'Ark1'!R1696</f>
        <v>584</v>
      </c>
      <c r="G74" s="201">
        <f>+'Ark1'!AG1696</f>
        <v>11.619578193394352</v>
      </c>
      <c r="H74" s="201">
        <f t="shared" si="14"/>
        <v>1.7455026387271495</v>
      </c>
      <c r="I74" s="201">
        <f>+'Ark1'!AH1696</f>
        <v>14.20703439591238</v>
      </c>
      <c r="J74" s="201"/>
      <c r="K74" s="338"/>
      <c r="L74" s="338"/>
      <c r="M74" s="93">
        <f>+'Ark1'!U1696</f>
        <v>54.242260273972569</v>
      </c>
      <c r="N74" s="201">
        <f t="shared" si="15"/>
        <v>0.294264322555577</v>
      </c>
      <c r="O74" s="201"/>
      <c r="P74" s="338"/>
      <c r="Q74" s="338"/>
      <c r="R74" s="348"/>
      <c r="S74" s="348"/>
      <c r="T74" s="1">
        <f>+'Ark1'!T1696</f>
        <v>7.9469178082191778</v>
      </c>
      <c r="U74" s="338">
        <f t="shared" si="16"/>
        <v>-8.1422272752478264E-2</v>
      </c>
      <c r="V74" s="93">
        <f>+'Ark1'!W1696</f>
        <v>34.760273972602739</v>
      </c>
      <c r="W74" s="97"/>
      <c r="X74" s="11">
        <f>+'Ark1'!X1696</f>
        <v>100</v>
      </c>
      <c r="Y74" s="11">
        <f>+'Ark1'!Y1696</f>
        <v>100</v>
      </c>
      <c r="Z74" s="11">
        <f>+'Ark1'!Z1696</f>
        <v>98.801369863013676</v>
      </c>
      <c r="AA74" s="71"/>
      <c r="AB74" s="93">
        <f>+'Ark1'!AA1696</f>
        <v>8.2562556416290231</v>
      </c>
      <c r="AC74" s="1">
        <f>+'Ark1'!AC1696</f>
        <v>1.7891197288620506</v>
      </c>
      <c r="AD74" s="11">
        <f>+'Ark1'!AE1696</f>
        <v>43.805407549047509</v>
      </c>
      <c r="AE74" s="93">
        <f t="shared" si="8"/>
        <v>1.106060606060606</v>
      </c>
      <c r="AF74" s="45"/>
      <c r="AG74" s="4"/>
      <c r="AH74" s="57"/>
      <c r="AI74" s="13"/>
      <c r="AJ74" s="1"/>
      <c r="AK74" s="5"/>
    </row>
    <row r="75" spans="1:37" ht="15.6">
      <c r="A75" s="45"/>
      <c r="B75">
        <f>+'Ark1'!C1697</f>
        <v>2021</v>
      </c>
      <c r="C75">
        <f>+'Ark1'!L1697</f>
        <v>11</v>
      </c>
      <c r="D75" s="3" t="str">
        <f t="shared" si="13"/>
        <v>U</v>
      </c>
      <c r="E75">
        <f>+'Ark1'!Q1697</f>
        <v>347</v>
      </c>
      <c r="F75">
        <f>+'Ark1'!R1697</f>
        <v>367</v>
      </c>
      <c r="G75" s="201">
        <f>+'Ark1'!AG1697</f>
        <v>7.3020294468762446</v>
      </c>
      <c r="H75" s="201">
        <f t="shared" si="14"/>
        <v>6.6370842039146893E-2</v>
      </c>
      <c r="I75" s="201">
        <f>+'Ark1'!AH1697</f>
        <v>9.375859278893488</v>
      </c>
      <c r="J75" s="201"/>
      <c r="K75" s="338"/>
      <c r="L75" s="338"/>
      <c r="M75" s="93">
        <f>+'Ark1'!U1697</f>
        <v>56.962915531335149</v>
      </c>
      <c r="N75" s="201">
        <f t="shared" si="15"/>
        <v>-6.1642479714571152E-2</v>
      </c>
      <c r="O75" s="201"/>
      <c r="P75" s="338"/>
      <c r="Q75" s="338"/>
      <c r="R75" s="348"/>
      <c r="S75" s="348"/>
      <c r="T75" s="1">
        <f>+'Ark1'!T1697</f>
        <v>8.286103542234331</v>
      </c>
      <c r="U75" s="338">
        <f t="shared" si="16"/>
        <v>-3.7100877655172226E-2</v>
      </c>
      <c r="V75" s="93">
        <f>+'Ark1'!W1697</f>
        <v>38.41961852861035</v>
      </c>
      <c r="W75" s="97"/>
      <c r="X75" s="11">
        <f>+'Ark1'!X1697</f>
        <v>100</v>
      </c>
      <c r="Y75" s="11">
        <f>+'Ark1'!Y1697</f>
        <v>100</v>
      </c>
      <c r="Z75" s="11">
        <f>+'Ark1'!Z1697</f>
        <v>100</v>
      </c>
      <c r="AA75" s="71"/>
      <c r="AB75" s="93">
        <f>+'Ark1'!AA1697</f>
        <v>7.684177093431626</v>
      </c>
      <c r="AC75" s="1">
        <f>+'Ark1'!AC1697</f>
        <v>1.9285317423825536</v>
      </c>
      <c r="AD75" s="11">
        <f>+'Ark1'!AE1697</f>
        <v>40.065059065203457</v>
      </c>
      <c r="AE75" s="93">
        <f t="shared" si="8"/>
        <v>1.0576368876080691</v>
      </c>
      <c r="AF75" s="45"/>
      <c r="AG75" s="4"/>
      <c r="AH75" s="57"/>
      <c r="AI75" s="13"/>
      <c r="AJ75" s="1"/>
      <c r="AK75" s="5"/>
    </row>
    <row r="76" spans="1:37" ht="15.6">
      <c r="A76" s="45"/>
      <c r="B76">
        <f>+'Ark1'!C1698</f>
        <v>2021</v>
      </c>
      <c r="C76">
        <f>+'Ark1'!L1698</f>
        <v>12</v>
      </c>
      <c r="D76" s="3" t="str">
        <f t="shared" si="13"/>
        <v>U+</v>
      </c>
      <c r="E76">
        <f>+'Ark1'!Q1698</f>
        <v>143</v>
      </c>
      <c r="F76">
        <f>+'Ark1'!R1698</f>
        <v>147</v>
      </c>
      <c r="G76" s="201">
        <f>+'Ark1'!AG1698</f>
        <v>2.9247910863509747</v>
      </c>
      <c r="H76" s="201">
        <f t="shared" si="14"/>
        <v>4.6518050172681846E-2</v>
      </c>
      <c r="I76" s="201">
        <f>+'Ark1'!AH1698</f>
        <v>3.9283153247388598</v>
      </c>
      <c r="J76" s="201"/>
      <c r="K76" s="338"/>
      <c r="L76" s="338"/>
      <c r="M76" s="93">
        <f>+'Ark1'!U1698</f>
        <v>59.584897959183699</v>
      </c>
      <c r="N76" s="201">
        <f t="shared" si="15"/>
        <v>0.9912174036281769</v>
      </c>
      <c r="O76" s="201"/>
      <c r="P76" s="338"/>
      <c r="Q76" s="338"/>
      <c r="R76" s="348"/>
      <c r="S76" s="348"/>
      <c r="T76" s="1">
        <f>+'Ark1'!T1698</f>
        <v>8.3061224489795915</v>
      </c>
      <c r="U76" s="338">
        <f t="shared" si="16"/>
        <v>0.25751133786848079</v>
      </c>
      <c r="V76" s="93">
        <f>+'Ark1'!W1698</f>
        <v>41.49659863945579</v>
      </c>
      <c r="W76" s="97"/>
      <c r="X76" s="11">
        <f>+'Ark1'!X1698</f>
        <v>100</v>
      </c>
      <c r="Y76" s="11">
        <f>+'Ark1'!Y1698</f>
        <v>100</v>
      </c>
      <c r="Z76" s="11">
        <f>+'Ark1'!Z1698</f>
        <v>100</v>
      </c>
      <c r="AA76" s="71"/>
      <c r="AB76" s="93">
        <f>+'Ark1'!AA1698</f>
        <v>8.0794145379043112</v>
      </c>
      <c r="AC76" s="1">
        <f>+'Ark1'!AC1698</f>
        <v>1.7942168810650425</v>
      </c>
      <c r="AD76" s="11">
        <f>+'Ark1'!AE1698</f>
        <v>43.459111046870589</v>
      </c>
      <c r="AE76" s="93">
        <f t="shared" si="8"/>
        <v>1.0279720279720279</v>
      </c>
      <c r="AF76" s="45"/>
      <c r="AG76" s="4"/>
      <c r="AH76" s="57"/>
      <c r="AI76" s="13"/>
      <c r="AJ76" s="1"/>
      <c r="AK76" s="5"/>
    </row>
    <row r="77" spans="1:37" ht="15.6">
      <c r="A77" s="45"/>
      <c r="B77">
        <f>+'Ark1'!C1699</f>
        <v>2021</v>
      </c>
      <c r="C77">
        <f>+'Ark1'!L1699</f>
        <v>13</v>
      </c>
      <c r="D77" s="3" t="str">
        <f t="shared" si="13"/>
        <v>E-</v>
      </c>
      <c r="E77">
        <f>+'Ark1'!Q1699</f>
        <v>31</v>
      </c>
      <c r="F77">
        <f>+'Ark1'!R1699</f>
        <v>32</v>
      </c>
      <c r="G77" s="201">
        <f>+'Ark1'!AG1699</f>
        <v>0.63668921607640283</v>
      </c>
      <c r="H77" s="201">
        <f t="shared" si="14"/>
        <v>-2.9270141854399467E-3</v>
      </c>
      <c r="I77" s="201">
        <f>+'Ark1'!AH1699</f>
        <v>0.92820844956139681</v>
      </c>
      <c r="J77" s="201"/>
      <c r="K77" s="338"/>
      <c r="L77" s="338"/>
      <c r="M77" s="93">
        <f>+'Ark1'!U1699</f>
        <v>64.675937499999989</v>
      </c>
      <c r="N77" s="201">
        <f t="shared" si="15"/>
        <v>4.9418749999999889</v>
      </c>
      <c r="O77" s="201"/>
      <c r="P77" s="338"/>
      <c r="Q77" s="338"/>
      <c r="R77" s="348"/>
      <c r="S77" s="348"/>
      <c r="T77" s="1">
        <f>+'Ark1'!T1699</f>
        <v>8.875</v>
      </c>
      <c r="U77" s="338">
        <f t="shared" si="16"/>
        <v>0.8125</v>
      </c>
      <c r="V77" s="93">
        <f>+'Ark1'!W1699</f>
        <v>59.375</v>
      </c>
      <c r="W77" s="97"/>
      <c r="X77" s="11">
        <f>+'Ark1'!X1699</f>
        <v>100</v>
      </c>
      <c r="Y77" s="11">
        <f>+'Ark1'!Y1699</f>
        <v>100</v>
      </c>
      <c r="Z77" s="11">
        <f>+'Ark1'!Z1699</f>
        <v>100</v>
      </c>
      <c r="AA77" s="71"/>
      <c r="AB77" s="93">
        <f>+'Ark1'!AA1699</f>
        <v>6.0813356157257834</v>
      </c>
      <c r="AC77" s="1">
        <f>+'Ark1'!AC1699</f>
        <v>1.5360257159305637</v>
      </c>
      <c r="AD77" s="11">
        <f>+'Ark1'!AE1699</f>
        <v>36.560165439341439</v>
      </c>
      <c r="AE77" s="93">
        <f t="shared" si="8"/>
        <v>1.032258064516129</v>
      </c>
      <c r="AF77" s="45"/>
      <c r="AG77" s="4"/>
      <c r="AH77" s="57"/>
      <c r="AI77" s="13"/>
      <c r="AJ77" s="1"/>
      <c r="AK77" s="5"/>
    </row>
    <row r="78" spans="1:37" ht="15.6">
      <c r="A78" s="45"/>
      <c r="B78">
        <f>+'Ark1'!C1700</f>
        <v>2021</v>
      </c>
      <c r="C78">
        <f>+'Ark1'!L1700</f>
        <v>14</v>
      </c>
      <c r="D78" s="3" t="str">
        <f t="shared" si="13"/>
        <v>E</v>
      </c>
      <c r="E78">
        <f>+'Ark1'!Q1700</f>
        <v>16</v>
      </c>
      <c r="F78">
        <f>+'Ark1'!R1700</f>
        <v>18</v>
      </c>
      <c r="G78" s="201">
        <f>+'Ark1'!AG1700</f>
        <v>0.35813768404297652</v>
      </c>
      <c r="H78" s="201">
        <f t="shared" si="14"/>
        <v>-6.1610467066357699E-2</v>
      </c>
      <c r="I78" s="201">
        <f>+'Ark1'!AH1700</f>
        <v>0.54644475439093076</v>
      </c>
      <c r="J78" s="201"/>
      <c r="K78" s="338"/>
      <c r="L78" s="338"/>
      <c r="M78" s="93">
        <f>+'Ark1'!U1700</f>
        <v>67.689444444444433</v>
      </c>
      <c r="N78" s="201">
        <f t="shared" si="15"/>
        <v>3.4865873015872779</v>
      </c>
      <c r="O78" s="201"/>
      <c r="P78" s="338"/>
      <c r="Q78" s="338"/>
      <c r="R78" s="348"/>
      <c r="S78" s="348"/>
      <c r="T78" s="1">
        <f>+'Ark1'!T1700</f>
        <v>9.2222222222222232</v>
      </c>
      <c r="U78" s="338">
        <f t="shared" si="16"/>
        <v>-0.58730158730158877</v>
      </c>
      <c r="V78" s="93">
        <f>+'Ark1'!W1700</f>
        <v>77.777777777777771</v>
      </c>
      <c r="W78" s="97"/>
      <c r="X78" s="11">
        <f>+'Ark1'!X1700</f>
        <v>100</v>
      </c>
      <c r="Y78" s="11">
        <f>+'Ark1'!Y1700</f>
        <v>100</v>
      </c>
      <c r="Z78" s="11">
        <f>+'Ark1'!Z1700</f>
        <v>100</v>
      </c>
      <c r="AA78" s="71"/>
      <c r="AB78" s="93">
        <f>+'Ark1'!AA1700</f>
        <v>8.4812292559132345</v>
      </c>
      <c r="AC78" s="1">
        <f>+'Ark1'!AC1700</f>
        <v>1.4358719981466801</v>
      </c>
      <c r="AD78" s="11">
        <f>+'Ark1'!AE1700</f>
        <v>64.831250202284437</v>
      </c>
      <c r="AE78" s="93">
        <f t="shared" si="8"/>
        <v>1.125</v>
      </c>
      <c r="AF78" s="45"/>
      <c r="AG78" s="4"/>
      <c r="AH78" s="57"/>
      <c r="AI78" s="13"/>
      <c r="AJ78" s="13"/>
      <c r="AK78" s="5"/>
    </row>
    <row r="79" spans="1:37" ht="15.6">
      <c r="A79" s="45"/>
      <c r="B79">
        <f>+'Ark1'!C1701</f>
        <v>2021</v>
      </c>
      <c r="C79">
        <f>+'Ark1'!L1701</f>
        <v>15</v>
      </c>
      <c r="D79" s="3" t="str">
        <f t="shared" si="13"/>
        <v>E+</v>
      </c>
      <c r="E79">
        <f>+'Ark1'!Q1701</f>
        <v>1</v>
      </c>
      <c r="F79">
        <f>+'Ark1'!R1701</f>
        <v>1</v>
      </c>
      <c r="G79" s="201">
        <f>+'Ark1'!AG1701</f>
        <v>1.9896538002387588E-2</v>
      </c>
      <c r="H79" s="201">
        <f t="shared" si="14"/>
        <v>1.9896538002387588E-2</v>
      </c>
      <c r="I79" s="201">
        <f>+'Ark1'!AH1701</f>
        <v>2.865851380535326E-2</v>
      </c>
      <c r="J79" s="201"/>
      <c r="K79" s="338"/>
      <c r="L79" s="338"/>
      <c r="M79" s="93">
        <f>+'Ark1'!U1701</f>
        <v>63.9</v>
      </c>
      <c r="N79" s="201">
        <f t="shared" si="15"/>
        <v>63.9</v>
      </c>
      <c r="O79" s="201"/>
      <c r="P79" s="338"/>
      <c r="Q79" s="338"/>
      <c r="R79" s="348"/>
      <c r="S79" s="348"/>
      <c r="T79" s="1">
        <f>+'Ark1'!T1701</f>
        <v>6</v>
      </c>
      <c r="U79" s="338">
        <f t="shared" si="16"/>
        <v>6</v>
      </c>
      <c r="V79" s="93">
        <f>+'Ark1'!W1701</f>
        <v>0</v>
      </c>
      <c r="W79" s="97"/>
      <c r="X79" s="11">
        <f>+'Ark1'!X1701</f>
        <v>100</v>
      </c>
      <c r="Y79" s="11">
        <f>+'Ark1'!Y1701</f>
        <v>100</v>
      </c>
      <c r="Z79" s="11">
        <f>+'Ark1'!Z1701</f>
        <v>100</v>
      </c>
      <c r="AA79" s="71"/>
      <c r="AB79" s="93">
        <f>+'Ark1'!AA1701</f>
        <v>0</v>
      </c>
      <c r="AC79" s="1">
        <f>+'Ark1'!AC1701</f>
        <v>0</v>
      </c>
      <c r="AD79" s="11">
        <f>+'Ark1'!AE1701</f>
        <v>0</v>
      </c>
      <c r="AE79" s="93">
        <f t="shared" si="8"/>
        <v>1</v>
      </c>
      <c r="AF79" s="45"/>
      <c r="AG79" s="4"/>
      <c r="AH79" s="57"/>
      <c r="AI79" s="13"/>
      <c r="AJ79" s="13"/>
      <c r="AK79" s="5"/>
    </row>
    <row r="80" spans="1:37" ht="15.6">
      <c r="A80" s="45"/>
      <c r="B80" s="52">
        <f>+'Ark1'!C1702</f>
        <v>2020</v>
      </c>
      <c r="C80" s="52">
        <f>+'Ark1'!L1702</f>
        <v>1</v>
      </c>
      <c r="D80" s="65" t="s">
        <v>28</v>
      </c>
      <c r="E80" s="52">
        <f>+'Ark1'!Q1702</f>
        <v>0</v>
      </c>
      <c r="F80" s="52">
        <f>+'Ark1'!R1702</f>
        <v>0</v>
      </c>
      <c r="G80" s="183">
        <f>+'Ark1'!AG1702</f>
        <v>0</v>
      </c>
      <c r="H80" s="183">
        <f t="shared" si="14"/>
        <v>-0.13250047321597577</v>
      </c>
      <c r="I80" s="183">
        <f>+'Ark1'!AH1702</f>
        <v>0</v>
      </c>
      <c r="J80" s="183"/>
      <c r="K80" s="339"/>
      <c r="L80" s="339"/>
      <c r="M80" s="161">
        <f>+'Ark1'!U1702</f>
        <v>0</v>
      </c>
      <c r="N80" s="183">
        <f t="shared" si="15"/>
        <v>-19.860000000000003</v>
      </c>
      <c r="O80" s="183"/>
      <c r="P80" s="339"/>
      <c r="Q80" s="339"/>
      <c r="R80" s="349"/>
      <c r="S80" s="349"/>
      <c r="T80" s="54">
        <f>+'Ark1'!T1702</f>
        <v>0</v>
      </c>
      <c r="U80" s="339">
        <f t="shared" si="16"/>
        <v>-3.2857142857142847</v>
      </c>
      <c r="V80" s="161">
        <f>+'Ark1'!W1702</f>
        <v>0</v>
      </c>
      <c r="W80" s="97"/>
      <c r="X80" s="74">
        <f>+'Ark1'!X1702</f>
        <v>0</v>
      </c>
      <c r="Y80" s="74">
        <f>+'Ark1'!Y1702</f>
        <v>0</v>
      </c>
      <c r="Z80" s="74">
        <f>+'Ark1'!Z1702</f>
        <v>0</v>
      </c>
      <c r="AA80" s="71"/>
      <c r="AB80" s="161">
        <f>+'Ark1'!AA1702</f>
        <v>0</v>
      </c>
      <c r="AC80" s="54">
        <f>+'Ark1'!AC1702</f>
        <v>0</v>
      </c>
      <c r="AD80" s="74">
        <f>+'Ark1'!AE1702</f>
        <v>0</v>
      </c>
      <c r="AE80" s="161" t="e">
        <f t="shared" si="8"/>
        <v>#DIV/0!</v>
      </c>
      <c r="AF80" s="45"/>
      <c r="AG80" s="4"/>
      <c r="AH80" s="57"/>
      <c r="AI80" s="13"/>
      <c r="AJ80" s="13"/>
      <c r="AK80" s="5"/>
    </row>
    <row r="81" spans="1:37" ht="15.6">
      <c r="A81" s="45"/>
      <c r="B81" s="52">
        <f>+'Ark1'!C1703</f>
        <v>2020</v>
      </c>
      <c r="C81" s="52">
        <f>+'Ark1'!L1703</f>
        <v>2</v>
      </c>
      <c r="D81" s="65" t="s">
        <v>29</v>
      </c>
      <c r="E81" s="52">
        <f>+'Ark1'!Q1703</f>
        <v>13</v>
      </c>
      <c r="F81" s="52">
        <f>+'Ark1'!R1703</f>
        <v>15</v>
      </c>
      <c r="G81" s="183">
        <f>+'Ark1'!AG1703</f>
        <v>0.29982010793523878</v>
      </c>
      <c r="H81" s="183">
        <f t="shared" si="14"/>
        <v>-2.1966755589273801E-2</v>
      </c>
      <c r="I81" s="183">
        <f>+'Ark1'!AH1703</f>
        <v>0.16956668812350503</v>
      </c>
      <c r="J81" s="183"/>
      <c r="K81" s="339"/>
      <c r="L81" s="339"/>
      <c r="M81" s="161">
        <f>+'Ark1'!U1703</f>
        <v>24.308666666666671</v>
      </c>
      <c r="N81" s="183">
        <f t="shared" si="15"/>
        <v>-0.53603921568626944</v>
      </c>
      <c r="O81" s="183"/>
      <c r="P81" s="339"/>
      <c r="Q81" s="339"/>
      <c r="R81" s="349"/>
      <c r="S81" s="349"/>
      <c r="T81" s="54">
        <f>+'Ark1'!T1703</f>
        <v>3.3333333333333344</v>
      </c>
      <c r="U81" s="339">
        <f t="shared" si="16"/>
        <v>-1.0196078431372526</v>
      </c>
      <c r="V81" s="161">
        <f>+'Ark1'!W1703</f>
        <v>0</v>
      </c>
      <c r="W81" s="97"/>
      <c r="X81" s="74">
        <f>+'Ark1'!X1703</f>
        <v>86.666666666666686</v>
      </c>
      <c r="Y81" s="74">
        <f>+'Ark1'!Y1703</f>
        <v>46.666666666666657</v>
      </c>
      <c r="Z81" s="74">
        <f>+'Ark1'!Z1703</f>
        <v>6.6666666666666687</v>
      </c>
      <c r="AA81" s="71"/>
      <c r="AB81" s="161">
        <f>+'Ark1'!AA1703</f>
        <v>8.3559566511294996</v>
      </c>
      <c r="AC81" s="54">
        <f>+'Ark1'!AC1703</f>
        <v>1.1925695879998877</v>
      </c>
      <c r="AD81" s="74">
        <f>+'Ark1'!AE1703</f>
        <v>47.811498869606794</v>
      </c>
      <c r="AE81" s="161">
        <f t="shared" si="8"/>
        <v>1.1538461538461537</v>
      </c>
      <c r="AF81" s="45"/>
      <c r="AG81" s="4"/>
      <c r="AH81" s="57"/>
      <c r="AI81" s="13"/>
      <c r="AJ81" s="13"/>
      <c r="AK81" s="5"/>
    </row>
    <row r="82" spans="1:37" ht="15.6">
      <c r="A82" s="45"/>
      <c r="B82" s="52">
        <f>+'Ark1'!C1704</f>
        <v>2020</v>
      </c>
      <c r="C82" s="52">
        <f>+'Ark1'!L1704</f>
        <v>3</v>
      </c>
      <c r="D82" s="65" t="s">
        <v>30</v>
      </c>
      <c r="E82" s="52">
        <f>+'Ark1'!Q1704</f>
        <v>35</v>
      </c>
      <c r="F82" s="52">
        <f>+'Ark1'!R1704</f>
        <v>35</v>
      </c>
      <c r="G82" s="183">
        <f>+'Ark1'!AG1704</f>
        <v>0.69958025184889061</v>
      </c>
      <c r="H82" s="183">
        <f t="shared" si="14"/>
        <v>-9.5422587446963969E-2</v>
      </c>
      <c r="I82" s="183">
        <f>+'Ark1'!AH1704</f>
        <v>0.40366665466869456</v>
      </c>
      <c r="J82" s="183"/>
      <c r="K82" s="339"/>
      <c r="L82" s="339"/>
      <c r="M82" s="161">
        <f>+'Ark1'!U1704</f>
        <v>24.800857142857151</v>
      </c>
      <c r="N82" s="183">
        <f t="shared" si="15"/>
        <v>-1.8393809523809281</v>
      </c>
      <c r="O82" s="183"/>
      <c r="P82" s="339"/>
      <c r="Q82" s="339"/>
      <c r="R82" s="349"/>
      <c r="S82" s="349"/>
      <c r="T82" s="54">
        <f>+'Ark1'!T1704</f>
        <v>4.1714285714285717</v>
      </c>
      <c r="U82" s="339">
        <f t="shared" si="16"/>
        <v>-0.30476190476190546</v>
      </c>
      <c r="V82" s="161">
        <f>+'Ark1'!W1704</f>
        <v>0</v>
      </c>
      <c r="W82" s="97"/>
      <c r="X82" s="74">
        <f>+'Ark1'!X1704</f>
        <v>85.714285714285694</v>
      </c>
      <c r="Y82" s="74">
        <f>+'Ark1'!Y1704</f>
        <v>60</v>
      </c>
      <c r="Z82" s="74">
        <f>+'Ark1'!Z1704</f>
        <v>11.428571428571431</v>
      </c>
      <c r="AA82" s="71"/>
      <c r="AB82" s="161">
        <f>+'Ark1'!AA1704</f>
        <v>7.59772348288939</v>
      </c>
      <c r="AC82" s="54">
        <f>+'Ark1'!AC1704</f>
        <v>1.0819483559292273</v>
      </c>
      <c r="AD82" s="74">
        <f>+'Ark1'!AE1704</f>
        <v>55.456437893589566</v>
      </c>
      <c r="AE82" s="161">
        <f t="shared" si="8"/>
        <v>1</v>
      </c>
      <c r="AF82" s="45"/>
      <c r="AG82" s="4"/>
      <c r="AH82" s="57"/>
      <c r="AI82" s="13"/>
      <c r="AJ82" s="5"/>
      <c r="AK82" s="5"/>
    </row>
    <row r="83" spans="1:37" ht="15.6">
      <c r="A83" s="45"/>
      <c r="B83" s="52">
        <f>+'Ark1'!C1705</f>
        <v>2020</v>
      </c>
      <c r="C83" s="52">
        <f>+'Ark1'!L1705</f>
        <v>4</v>
      </c>
      <c r="D83" s="65" t="s">
        <v>31</v>
      </c>
      <c r="E83" s="52">
        <f>+'Ark1'!Q1705</f>
        <v>79</v>
      </c>
      <c r="F83" s="52">
        <f>+'Ark1'!R1705</f>
        <v>91</v>
      </c>
      <c r="G83" s="183">
        <f>+'Ark1'!AG1705</f>
        <v>1.8189086548071165</v>
      </c>
      <c r="H83" s="183">
        <f t="shared" si="14"/>
        <v>0.11533114203028516</v>
      </c>
      <c r="I83" s="183">
        <f>+'Ark1'!AH1705</f>
        <v>1.0950521200277126</v>
      </c>
      <c r="J83" s="183"/>
      <c r="K83" s="339"/>
      <c r="L83" s="339"/>
      <c r="M83" s="161">
        <f>+'Ark1'!U1705</f>
        <v>25.876483516483525</v>
      </c>
      <c r="N83" s="183">
        <f t="shared" si="15"/>
        <v>-1.5354053724053642</v>
      </c>
      <c r="O83" s="183"/>
      <c r="P83" s="339"/>
      <c r="Q83" s="339"/>
      <c r="R83" s="349"/>
      <c r="S83" s="349"/>
      <c r="T83" s="54">
        <f>+'Ark1'!T1705</f>
        <v>4.5714285714285694</v>
      </c>
      <c r="U83" s="339">
        <f t="shared" si="16"/>
        <v>1.5873015873013152E-2</v>
      </c>
      <c r="V83" s="161">
        <f>+'Ark1'!W1705</f>
        <v>0</v>
      </c>
      <c r="W83" s="97"/>
      <c r="X83" s="74">
        <f>+'Ark1'!X1705</f>
        <v>86.813186813186817</v>
      </c>
      <c r="Y83" s="74">
        <f>+'Ark1'!Y1705</f>
        <v>54.945054945054927</v>
      </c>
      <c r="Z83" s="74">
        <f>+'Ark1'!Z1705</f>
        <v>18.68131868131869</v>
      </c>
      <c r="AA83" s="71"/>
      <c r="AB83" s="161">
        <f>+'Ark1'!AA1705</f>
        <v>9.0142835829290497</v>
      </c>
      <c r="AC83" s="54">
        <f>+'Ark1'!AC1705</f>
        <v>1.5128958996374202</v>
      </c>
      <c r="AD83" s="74">
        <f>+'Ark1'!AE1705</f>
        <v>13.265843226836399</v>
      </c>
      <c r="AE83" s="161">
        <f t="shared" si="8"/>
        <v>1.1518987341772151</v>
      </c>
      <c r="AF83" s="45"/>
      <c r="AG83" s="4"/>
      <c r="AH83" s="57"/>
      <c r="AI83" s="13"/>
      <c r="AJ83" s="5"/>
      <c r="AK83" s="5"/>
    </row>
    <row r="84" spans="1:37" ht="15.6">
      <c r="A84" s="45"/>
      <c r="B84" s="52">
        <f>+'Ark1'!C1706</f>
        <v>2020</v>
      </c>
      <c r="C84" s="52">
        <f>+'Ark1'!L1706</f>
        <v>5</v>
      </c>
      <c r="D84" s="65" t="s">
        <v>407</v>
      </c>
      <c r="E84" s="52">
        <f>+'Ark1'!Q1706</f>
        <v>169</v>
      </c>
      <c r="F84" s="52">
        <f>+'Ark1'!R1706</f>
        <v>197</v>
      </c>
      <c r="G84" s="183">
        <f>+'Ark1'!AG1706</f>
        <v>3.9376374175494697</v>
      </c>
      <c r="H84" s="183">
        <f t="shared" si="14"/>
        <v>-0.18880589117663105</v>
      </c>
      <c r="I84" s="183">
        <f>+'Ark1'!AH1706</f>
        <v>2.5987281963597391</v>
      </c>
      <c r="J84" s="183"/>
      <c r="K84" s="339"/>
      <c r="L84" s="339"/>
      <c r="M84" s="161">
        <f>+'Ark1'!U1706</f>
        <v>28.36654822335024</v>
      </c>
      <c r="N84" s="183">
        <f t="shared" si="15"/>
        <v>-0.21459856564058555</v>
      </c>
      <c r="O84" s="183"/>
      <c r="P84" s="339"/>
      <c r="Q84" s="339"/>
      <c r="R84" s="349"/>
      <c r="S84" s="349"/>
      <c r="T84" s="54">
        <f>+'Ark1'!T1706</f>
        <v>5.3857868020304567</v>
      </c>
      <c r="U84" s="339">
        <f t="shared" si="16"/>
        <v>-0.10962604200623982</v>
      </c>
      <c r="V84" s="161">
        <f>+'Ark1'!W1706</f>
        <v>3.5532994923857877</v>
      </c>
      <c r="W84" s="97"/>
      <c r="X84" s="74">
        <f>+'Ark1'!X1706</f>
        <v>91.370558375634531</v>
      </c>
      <c r="Y84" s="74">
        <f>+'Ark1'!Y1706</f>
        <v>72.081218274111691</v>
      </c>
      <c r="Z84" s="74">
        <f>+'Ark1'!Z1706</f>
        <v>23.350253807106608</v>
      </c>
      <c r="AA84" s="71"/>
      <c r="AB84" s="161">
        <f>+'Ark1'!AA1706</f>
        <v>8.5765114406342278</v>
      </c>
      <c r="AC84" s="54">
        <f>+'Ark1'!AC1706</f>
        <v>1.6257449726103868</v>
      </c>
      <c r="AD84" s="74">
        <f>+'Ark1'!AE1706</f>
        <v>16.973201147748796</v>
      </c>
      <c r="AE84" s="161">
        <f t="shared" si="8"/>
        <v>1.165680473372781</v>
      </c>
      <c r="AF84" s="45"/>
      <c r="AG84" s="4"/>
      <c r="AH84" s="57"/>
      <c r="AI84" s="13"/>
      <c r="AJ84" s="5"/>
      <c r="AK84" s="5"/>
    </row>
    <row r="85" spans="1:37" ht="15.6">
      <c r="A85" s="45"/>
      <c r="B85" s="52">
        <f>+'Ark1'!C1707</f>
        <v>2020</v>
      </c>
      <c r="C85" s="52">
        <f>+'Ark1'!L1707</f>
        <v>6</v>
      </c>
      <c r="D85" s="65" t="s">
        <v>32</v>
      </c>
      <c r="E85" s="52">
        <f>+'Ark1'!Q1707</f>
        <v>423</v>
      </c>
      <c r="F85" s="52">
        <f>+'Ark1'!R1707</f>
        <v>508</v>
      </c>
      <c r="G85" s="183">
        <f>+'Ark1'!AG1707</f>
        <v>10.153907655406757</v>
      </c>
      <c r="H85" s="183">
        <f t="shared" ref="H85:H148" si="17">+G85-G100</f>
        <v>-0.2379151725319133</v>
      </c>
      <c r="I85" s="183">
        <f>+'Ark1'!AH1707</f>
        <v>7.2867823178166082</v>
      </c>
      <c r="J85" s="183"/>
      <c r="K85" s="339"/>
      <c r="L85" s="339"/>
      <c r="M85" s="161">
        <f>+'Ark1'!U1707</f>
        <v>30.844940944881909</v>
      </c>
      <c r="N85" s="183">
        <f t="shared" ref="N85:N148" si="18">+M85-M100</f>
        <v>-0.80260003872463059</v>
      </c>
      <c r="O85" s="183"/>
      <c r="P85" s="339"/>
      <c r="Q85" s="339"/>
      <c r="R85" s="349"/>
      <c r="S85" s="349"/>
      <c r="T85" s="54">
        <f>+'Ark1'!T1707</f>
        <v>6.2165354330708631</v>
      </c>
      <c r="U85" s="339">
        <f t="shared" ref="U85:U148" si="19">+T85-T100</f>
        <v>7.0636662220460167E-3</v>
      </c>
      <c r="V85" s="161">
        <f>+'Ark1'!W1707</f>
        <v>6.8897637795275601</v>
      </c>
      <c r="W85" s="97"/>
      <c r="X85" s="74">
        <f>+'Ark1'!X1707</f>
        <v>95.275590551181111</v>
      </c>
      <c r="Y85" s="74">
        <f>+'Ark1'!Y1707</f>
        <v>77.362204724409452</v>
      </c>
      <c r="Z85" s="74">
        <f>+'Ark1'!Z1707</f>
        <v>35.433070866141719</v>
      </c>
      <c r="AA85" s="71"/>
      <c r="AB85" s="161">
        <f>+'Ark1'!AA1707</f>
        <v>9.1853283922610558</v>
      </c>
      <c r="AC85" s="54">
        <f>+'Ark1'!AC1707</f>
        <v>1.6814065999205283</v>
      </c>
      <c r="AD85" s="74">
        <f>+'Ark1'!AE1707</f>
        <v>20.145410830662872</v>
      </c>
      <c r="AE85" s="161">
        <f t="shared" si="8"/>
        <v>1.2009456264775413</v>
      </c>
      <c r="AF85" s="45"/>
      <c r="AG85" s="4"/>
      <c r="AH85" s="57"/>
      <c r="AI85" s="13"/>
      <c r="AJ85" s="5"/>
      <c r="AK85" s="5"/>
    </row>
    <row r="86" spans="1:37" ht="15.6">
      <c r="A86" s="45"/>
      <c r="B86" s="52">
        <f>+'Ark1'!C1708</f>
        <v>2020</v>
      </c>
      <c r="C86" s="52">
        <f>+'Ark1'!L1708</f>
        <v>7</v>
      </c>
      <c r="D86" s="65" t="s">
        <v>33</v>
      </c>
      <c r="E86" s="52">
        <f>+'Ark1'!Q1708</f>
        <v>643</v>
      </c>
      <c r="F86" s="52">
        <f>+'Ark1'!R1708</f>
        <v>777</v>
      </c>
      <c r="G86" s="183">
        <f>+'Ark1'!AG1708</f>
        <v>15.530681591045376</v>
      </c>
      <c r="H86" s="183">
        <f t="shared" si="17"/>
        <v>0.40669900539328019</v>
      </c>
      <c r="I86" s="183">
        <f>+'Ark1'!AH1708</f>
        <v>12.564271694728438</v>
      </c>
      <c r="J86" s="183"/>
      <c r="K86" s="339"/>
      <c r="L86" s="339"/>
      <c r="M86" s="161">
        <f>+'Ark1'!U1708</f>
        <v>34.77187902187903</v>
      </c>
      <c r="N86" s="183">
        <f t="shared" si="18"/>
        <v>-2.2769570231772818</v>
      </c>
      <c r="O86" s="183"/>
      <c r="P86" s="339"/>
      <c r="Q86" s="339"/>
      <c r="R86" s="349"/>
      <c r="S86" s="349"/>
      <c r="T86" s="54">
        <f>+'Ark1'!T1708</f>
        <v>6.895752895752894</v>
      </c>
      <c r="U86" s="339">
        <f t="shared" si="19"/>
        <v>-9.5486153058116585E-2</v>
      </c>
      <c r="V86" s="161">
        <f>+'Ark1'!W1708</f>
        <v>15.315315315315312</v>
      </c>
      <c r="W86" s="97"/>
      <c r="X86" s="74">
        <f>+'Ark1'!X1708</f>
        <v>99.485199485199445</v>
      </c>
      <c r="Y86" s="74">
        <f>+'Ark1'!Y1708</f>
        <v>89.189189189189179</v>
      </c>
      <c r="Z86" s="74">
        <f>+'Ark1'!Z1708</f>
        <v>50.707850707850703</v>
      </c>
      <c r="AA86" s="71"/>
      <c r="AB86" s="161">
        <f>+'Ark1'!AA1708</f>
        <v>8.8292558076340448</v>
      </c>
      <c r="AC86" s="54">
        <f>+'Ark1'!AC1708</f>
        <v>1.81533436246946</v>
      </c>
      <c r="AD86" s="74">
        <f>+'Ark1'!AE1708</f>
        <v>1.2391579317672239</v>
      </c>
      <c r="AE86" s="161">
        <f t="shared" si="8"/>
        <v>1.208398133748056</v>
      </c>
      <c r="AF86" s="45"/>
      <c r="AG86" s="4"/>
      <c r="AH86" s="57"/>
      <c r="AI86" s="13"/>
      <c r="AJ86" s="5"/>
      <c r="AK86" s="5"/>
    </row>
    <row r="87" spans="1:37" ht="15.6">
      <c r="A87" s="45"/>
      <c r="B87" s="52">
        <f>+'Ark1'!C1709</f>
        <v>2020</v>
      </c>
      <c r="C87" s="52">
        <f>+'Ark1'!L1709</f>
        <v>8</v>
      </c>
      <c r="D87" s="65" t="s">
        <v>34</v>
      </c>
      <c r="E87" s="52">
        <f>+'Ark1'!Q1709</f>
        <v>1010</v>
      </c>
      <c r="F87" s="52">
        <f>+'Ark1'!R1709</f>
        <v>1193</v>
      </c>
      <c r="G87" s="183">
        <f>+'Ark1'!AG1709</f>
        <v>23.845692584449338</v>
      </c>
      <c r="H87" s="183">
        <f t="shared" si="17"/>
        <v>1.6802562793196749</v>
      </c>
      <c r="I87" s="183">
        <f>+'Ark1'!AH1709</f>
        <v>22.564232631563577</v>
      </c>
      <c r="J87" s="183"/>
      <c r="K87" s="339"/>
      <c r="L87" s="339"/>
      <c r="M87" s="161">
        <f>+'Ark1'!U1709</f>
        <v>40.671668063704963</v>
      </c>
      <c r="N87" s="183">
        <f t="shared" si="18"/>
        <v>-1.0192883837757947</v>
      </c>
      <c r="O87" s="183"/>
      <c r="P87" s="339"/>
      <c r="Q87" s="339"/>
      <c r="R87" s="349"/>
      <c r="S87" s="349"/>
      <c r="T87" s="54">
        <f>+'Ark1'!T1709</f>
        <v>7.4048616932103917</v>
      </c>
      <c r="U87" s="339">
        <f t="shared" si="19"/>
        <v>-0.13655589859148876</v>
      </c>
      <c r="V87" s="161">
        <f>+'Ark1'!W1709</f>
        <v>23.470243084660527</v>
      </c>
      <c r="W87" s="97"/>
      <c r="X87" s="74">
        <f>+'Ark1'!X1709</f>
        <v>100</v>
      </c>
      <c r="Y87" s="74">
        <f>+'Ark1'!Y1709</f>
        <v>97.40150880134118</v>
      </c>
      <c r="Z87" s="74">
        <f>+'Ark1'!Z1709</f>
        <v>73.344509639564137</v>
      </c>
      <c r="AA87" s="71"/>
      <c r="AB87" s="161">
        <f>+'Ark1'!AA1709</f>
        <v>8.9600857481409513</v>
      </c>
      <c r="AC87" s="54">
        <f>+'Ark1'!AC1709</f>
        <v>1.8314226173027224</v>
      </c>
      <c r="AD87" s="74">
        <f>+'Ark1'!AE1709</f>
        <v>7.3724309254087501</v>
      </c>
      <c r="AE87" s="161">
        <f t="shared" si="8"/>
        <v>1.1811881188118811</v>
      </c>
      <c r="AF87" s="45"/>
      <c r="AG87" s="4"/>
      <c r="AH87" s="57"/>
      <c r="AI87" s="13"/>
      <c r="AJ87" s="5"/>
      <c r="AK87" s="5"/>
    </row>
    <row r="88" spans="1:37" ht="15.6">
      <c r="A88" s="45"/>
      <c r="B88" s="52">
        <f>+'Ark1'!C1710</f>
        <v>2020</v>
      </c>
      <c r="C88" s="52">
        <f>+'Ark1'!L1710</f>
        <v>9</v>
      </c>
      <c r="D88" s="65" t="s">
        <v>35</v>
      </c>
      <c r="E88" s="52">
        <f>+'Ark1'!Q1710</f>
        <v>950</v>
      </c>
      <c r="F88" s="52">
        <f>+'Ark1'!R1710</f>
        <v>1134</v>
      </c>
      <c r="G88" s="183">
        <f>+'Ark1'!AG1710</f>
        <v>22.666400159904061</v>
      </c>
      <c r="H88" s="183">
        <f t="shared" si="17"/>
        <v>-0.61582584804597218</v>
      </c>
      <c r="I88" s="183">
        <f>+'Ark1'!AH1710</f>
        <v>25.884922520537675</v>
      </c>
      <c r="J88" s="183"/>
      <c r="K88" s="339"/>
      <c r="L88" s="339"/>
      <c r="M88" s="161">
        <f>+'Ark1'!U1710</f>
        <v>49.084647266313915</v>
      </c>
      <c r="N88" s="183">
        <f t="shared" si="18"/>
        <v>6.8996859809900002E-2</v>
      </c>
      <c r="O88" s="183"/>
      <c r="P88" s="339"/>
      <c r="Q88" s="339"/>
      <c r="R88" s="349"/>
      <c r="S88" s="349"/>
      <c r="T88" s="54">
        <f>+'Ark1'!T1710</f>
        <v>7.7098765432098748</v>
      </c>
      <c r="U88" s="339">
        <f t="shared" si="19"/>
        <v>-0.10150557061126264</v>
      </c>
      <c r="V88" s="161">
        <f>+'Ark1'!W1710</f>
        <v>30.423280423280435</v>
      </c>
      <c r="W88" s="97"/>
      <c r="X88" s="74">
        <f>+'Ark1'!X1710</f>
        <v>100</v>
      </c>
      <c r="Y88" s="74">
        <f>+'Ark1'!Y1710</f>
        <v>99.911816578483212</v>
      </c>
      <c r="Z88" s="74">
        <f>+'Ark1'!Z1710</f>
        <v>95.061728395061735</v>
      </c>
      <c r="AA88" s="71"/>
      <c r="AB88" s="161">
        <f>+'Ark1'!AA1710</f>
        <v>8.4198310992429253</v>
      </c>
      <c r="AC88" s="54">
        <f>+'Ark1'!AC1710</f>
        <v>1.9064425680260355</v>
      </c>
      <c r="AD88" s="74">
        <f>+'Ark1'!AE1710</f>
        <v>32.565715990787126</v>
      </c>
      <c r="AE88" s="161">
        <f t="shared" si="8"/>
        <v>1.1936842105263157</v>
      </c>
      <c r="AF88" s="45"/>
      <c r="AG88" s="4"/>
      <c r="AH88" s="57"/>
      <c r="AI88" s="13"/>
      <c r="AJ88" s="5"/>
      <c r="AK88" s="5"/>
    </row>
    <row r="89" spans="1:37" ht="15.6">
      <c r="A89" s="45"/>
      <c r="B89" s="52">
        <f>+'Ark1'!C1711</f>
        <v>2020</v>
      </c>
      <c r="C89" s="52">
        <f>+'Ark1'!L1711</f>
        <v>10</v>
      </c>
      <c r="D89" s="65" t="s">
        <v>36</v>
      </c>
      <c r="E89" s="52">
        <f>+'Ark1'!Q1711</f>
        <v>441</v>
      </c>
      <c r="F89" s="52">
        <f>+'Ark1'!R1711</f>
        <v>494</v>
      </c>
      <c r="G89" s="183">
        <f>+'Ark1'!AG1711</f>
        <v>9.8740755546672023</v>
      </c>
      <c r="H89" s="183">
        <f t="shared" si="17"/>
        <v>-0.83953413679598299</v>
      </c>
      <c r="I89" s="183">
        <f>+'Ark1'!AH1711</f>
        <v>12.393398250732872</v>
      </c>
      <c r="J89" s="183"/>
      <c r="K89" s="339"/>
      <c r="L89" s="339"/>
      <c r="M89" s="161">
        <f>+'Ark1'!U1711</f>
        <v>53.947995951416992</v>
      </c>
      <c r="N89" s="183">
        <f t="shared" si="18"/>
        <v>-0.1304492782649973</v>
      </c>
      <c r="O89" s="183"/>
      <c r="P89" s="339"/>
      <c r="Q89" s="339"/>
      <c r="R89" s="349"/>
      <c r="S89" s="349"/>
      <c r="T89" s="54">
        <f>+'Ark1'!T1711</f>
        <v>8.0283400809716561</v>
      </c>
      <c r="U89" s="339">
        <f t="shared" si="19"/>
        <v>-0.15893907097180637</v>
      </c>
      <c r="V89" s="161">
        <f>+'Ark1'!W1711</f>
        <v>35.020242914979747</v>
      </c>
      <c r="W89" s="97"/>
      <c r="X89" s="74">
        <f>+'Ark1'!X1711</f>
        <v>100</v>
      </c>
      <c r="Y89" s="74">
        <f>+'Ark1'!Y1711</f>
        <v>99.797570850202476</v>
      </c>
      <c r="Z89" s="74">
        <f>+'Ark1'!Z1711</f>
        <v>98.785425101214585</v>
      </c>
      <c r="AA89" s="71"/>
      <c r="AB89" s="161">
        <f>+'Ark1'!AA1711</f>
        <v>8.1036237852843023</v>
      </c>
      <c r="AC89" s="54">
        <f>+'Ark1'!AC1711</f>
        <v>1.9318360080704913</v>
      </c>
      <c r="AD89" s="74">
        <f>+'Ark1'!AE1711</f>
        <v>33.870249263817385</v>
      </c>
      <c r="AE89" s="161">
        <f t="shared" si="8"/>
        <v>1.1201814058956916</v>
      </c>
      <c r="AF89" s="45"/>
      <c r="AG89" s="4"/>
      <c r="AH89" s="57"/>
      <c r="AI89" s="13"/>
      <c r="AJ89" s="5"/>
      <c r="AK89" s="5"/>
    </row>
    <row r="90" spans="1:37" ht="15.6">
      <c r="A90" s="45"/>
      <c r="B90" s="52">
        <f>+'Ark1'!C1712</f>
        <v>2020</v>
      </c>
      <c r="C90" s="52">
        <f>+'Ark1'!L1712</f>
        <v>11</v>
      </c>
      <c r="D90" s="65" t="s">
        <v>37</v>
      </c>
      <c r="E90" s="52">
        <f>+'Ark1'!Q1712</f>
        <v>315</v>
      </c>
      <c r="F90" s="52">
        <f>+'Ark1'!R1712</f>
        <v>362</v>
      </c>
      <c r="G90" s="183">
        <f>+'Ark1'!AG1712</f>
        <v>7.2356586048370977</v>
      </c>
      <c r="H90" s="183">
        <f t="shared" si="17"/>
        <v>-0.24115381235010691</v>
      </c>
      <c r="I90" s="183">
        <f>+'Ark1'!AH1712</f>
        <v>9.5997216098451048</v>
      </c>
      <c r="J90" s="183"/>
      <c r="K90" s="339"/>
      <c r="L90" s="339"/>
      <c r="M90" s="161">
        <f>+'Ark1'!U1712</f>
        <v>57.02455801104972</v>
      </c>
      <c r="N90" s="183">
        <f t="shared" si="18"/>
        <v>0.6691656059864286</v>
      </c>
      <c r="O90" s="183"/>
      <c r="P90" s="339"/>
      <c r="Q90" s="339"/>
      <c r="R90" s="349"/>
      <c r="S90" s="349"/>
      <c r="T90" s="54">
        <f>+'Ark1'!T1712</f>
        <v>8.3232044198895032</v>
      </c>
      <c r="U90" s="339">
        <f t="shared" si="19"/>
        <v>-0.11477026365480292</v>
      </c>
      <c r="V90" s="161">
        <f>+'Ark1'!W1712</f>
        <v>44.19889502762431</v>
      </c>
      <c r="W90" s="97"/>
      <c r="X90" s="74">
        <f>+'Ark1'!X1712</f>
        <v>100</v>
      </c>
      <c r="Y90" s="74">
        <f>+'Ark1'!Y1712</f>
        <v>100</v>
      </c>
      <c r="Z90" s="74">
        <f>+'Ark1'!Z1712</f>
        <v>99.447513812154682</v>
      </c>
      <c r="AA90" s="71"/>
      <c r="AB90" s="161">
        <f>+'Ark1'!AA1712</f>
        <v>8.0861222052637007</v>
      </c>
      <c r="AC90" s="54">
        <f>+'Ark1'!AC1712</f>
        <v>2.0132057685442377</v>
      </c>
      <c r="AD90" s="74">
        <f>+'Ark1'!AE1712</f>
        <v>46.945238682174221</v>
      </c>
      <c r="AE90" s="161">
        <f t="shared" si="8"/>
        <v>1.1492063492063491</v>
      </c>
      <c r="AF90" s="45"/>
      <c r="AG90" s="4"/>
      <c r="AH90" s="57"/>
      <c r="AI90" s="5"/>
      <c r="AJ90" s="5"/>
      <c r="AK90" s="5"/>
    </row>
    <row r="91" spans="1:37" ht="15.6">
      <c r="A91" s="45"/>
      <c r="B91" s="52">
        <f>+'Ark1'!C1713</f>
        <v>2020</v>
      </c>
      <c r="C91" s="52">
        <f>+'Ark1'!L1713</f>
        <v>12</v>
      </c>
      <c r="D91" s="65" t="s">
        <v>38</v>
      </c>
      <c r="E91" s="52">
        <f>+'Ark1'!Q1713</f>
        <v>129</v>
      </c>
      <c r="F91" s="52">
        <f>+'Ark1'!R1713</f>
        <v>144</v>
      </c>
      <c r="G91" s="183">
        <f>+'Ark1'!AG1713</f>
        <v>2.8782730361782929</v>
      </c>
      <c r="H91" s="183">
        <f t="shared" si="17"/>
        <v>-1.7808735542320431E-2</v>
      </c>
      <c r="I91" s="183">
        <f>+'Ark1'!AH1713</f>
        <v>3.9237507483618792</v>
      </c>
      <c r="J91" s="183"/>
      <c r="K91" s="339"/>
      <c r="L91" s="339"/>
      <c r="M91" s="161">
        <f>+'Ark1'!U1713</f>
        <v>58.593680555555522</v>
      </c>
      <c r="N91" s="183">
        <f t="shared" si="18"/>
        <v>-0.78945669934644513</v>
      </c>
      <c r="O91" s="183"/>
      <c r="P91" s="339"/>
      <c r="Q91" s="339"/>
      <c r="R91" s="349"/>
      <c r="S91" s="349"/>
      <c r="T91" s="54">
        <f>+'Ark1'!T1713</f>
        <v>8.0486111111111107</v>
      </c>
      <c r="U91" s="339">
        <f t="shared" si="19"/>
        <v>-0.78145424836601407</v>
      </c>
      <c r="V91" s="161">
        <f>+'Ark1'!W1713</f>
        <v>36.80555555555555</v>
      </c>
      <c r="W91" s="97"/>
      <c r="X91" s="74">
        <f>+'Ark1'!X1713</f>
        <v>100</v>
      </c>
      <c r="Y91" s="74">
        <f>+'Ark1'!Y1713</f>
        <v>100</v>
      </c>
      <c r="Z91" s="74">
        <f>+'Ark1'!Z1713</f>
        <v>100</v>
      </c>
      <c r="AA91" s="71"/>
      <c r="AB91" s="161">
        <f>+'Ark1'!AA1713</f>
        <v>7.3314248223476701</v>
      </c>
      <c r="AC91" s="54">
        <f>+'Ark1'!AC1713</f>
        <v>2.0457607288919557</v>
      </c>
      <c r="AD91" s="74">
        <f>+'Ark1'!AE1713</f>
        <v>35.392073469955861</v>
      </c>
      <c r="AE91" s="161">
        <f t="shared" si="8"/>
        <v>1.1162790697674418</v>
      </c>
      <c r="AF91" s="45"/>
      <c r="AG91" s="13"/>
      <c r="AH91" s="57"/>
    </row>
    <row r="92" spans="1:37" ht="15.6">
      <c r="A92" s="45"/>
      <c r="B92" s="52">
        <f>+'Ark1'!C1714</f>
        <v>2020</v>
      </c>
      <c r="C92" s="52">
        <f>+'Ark1'!L1714</f>
        <v>13</v>
      </c>
      <c r="D92" s="65" t="s">
        <v>39</v>
      </c>
      <c r="E92" s="52">
        <f>+'Ark1'!Q1714</f>
        <v>32</v>
      </c>
      <c r="F92" s="52">
        <f>+'Ark1'!R1714</f>
        <v>32</v>
      </c>
      <c r="G92" s="183">
        <f>+'Ark1'!AG1714</f>
        <v>0.63961623026184278</v>
      </c>
      <c r="H92" s="183">
        <f t="shared" si="17"/>
        <v>3.3899781274524865E-2</v>
      </c>
      <c r="I92" s="183">
        <f>+'Ark1'!AH1714</f>
        <v>0.88891486899377115</v>
      </c>
      <c r="J92" s="183"/>
      <c r="K92" s="339"/>
      <c r="L92" s="339"/>
      <c r="M92" s="161">
        <f>+'Ark1'!U1714</f>
        <v>59.7340625</v>
      </c>
      <c r="N92" s="183">
        <f t="shared" si="18"/>
        <v>-3.8203125</v>
      </c>
      <c r="O92" s="183"/>
      <c r="P92" s="339"/>
      <c r="Q92" s="339"/>
      <c r="R92" s="349"/>
      <c r="S92" s="349"/>
      <c r="T92" s="54">
        <f>+'Ark1'!T1714</f>
        <v>8.0625</v>
      </c>
      <c r="U92" s="339">
        <f t="shared" si="19"/>
        <v>-1</v>
      </c>
      <c r="V92" s="161">
        <f>+'Ark1'!W1714</f>
        <v>40.625</v>
      </c>
      <c r="W92" s="97"/>
      <c r="X92" s="74">
        <f>+'Ark1'!X1714</f>
        <v>100</v>
      </c>
      <c r="Y92" s="74">
        <f>+'Ark1'!Y1714</f>
        <v>100</v>
      </c>
      <c r="Z92" s="74">
        <f>+'Ark1'!Z1714</f>
        <v>100</v>
      </c>
      <c r="AA92" s="71"/>
      <c r="AB92" s="161">
        <f>+'Ark1'!AA1714</f>
        <v>7.7595307764769617</v>
      </c>
      <c r="AC92" s="54">
        <f>+'Ark1'!AC1714</f>
        <v>2.5241025632885838</v>
      </c>
      <c r="AD92" s="74">
        <f>+'Ark1'!AE1714</f>
        <v>59.603273210497051</v>
      </c>
      <c r="AE92" s="161">
        <f t="shared" si="8"/>
        <v>1</v>
      </c>
      <c r="AF92" s="45"/>
      <c r="AG92" s="5"/>
      <c r="AH92" s="57"/>
      <c r="AI92" s="5"/>
      <c r="AK92" s="5"/>
    </row>
    <row r="93" spans="1:37" ht="15.6">
      <c r="A93" s="45"/>
      <c r="B93" s="52">
        <f>+'Ark1'!C1715</f>
        <v>2020</v>
      </c>
      <c r="C93" s="52">
        <f>+'Ark1'!L1715</f>
        <v>14</v>
      </c>
      <c r="D93" s="65" t="s">
        <v>408</v>
      </c>
      <c r="E93" s="52">
        <f>+'Ark1'!Q1715</f>
        <v>20</v>
      </c>
      <c r="F93" s="52">
        <f>+'Ark1'!R1715</f>
        <v>21</v>
      </c>
      <c r="G93" s="183">
        <f>+'Ark1'!AG1715</f>
        <v>0.41974815110933422</v>
      </c>
      <c r="H93" s="183">
        <f t="shared" si="17"/>
        <v>0.17367584370823638</v>
      </c>
      <c r="I93" s="183">
        <f>+'Ark1'!AH1715</f>
        <v>0.6269916982403998</v>
      </c>
      <c r="J93" s="183"/>
      <c r="K93" s="339"/>
      <c r="L93" s="339"/>
      <c r="M93" s="161">
        <f>+'Ark1'!U1715</f>
        <v>64.202857142857155</v>
      </c>
      <c r="N93" s="183">
        <f t="shared" si="18"/>
        <v>1.3028571428571709</v>
      </c>
      <c r="O93" s="183"/>
      <c r="P93" s="339"/>
      <c r="Q93" s="339"/>
      <c r="R93" s="349"/>
      <c r="S93" s="349"/>
      <c r="T93" s="54">
        <f>+'Ark1'!T1715</f>
        <v>9.809523809523812</v>
      </c>
      <c r="U93" s="339">
        <f t="shared" si="19"/>
        <v>0.96336996336996883</v>
      </c>
      <c r="V93" s="161">
        <f>+'Ark1'!W1715</f>
        <v>76.190476190476218</v>
      </c>
      <c r="W93" s="97"/>
      <c r="X93" s="74">
        <f>+'Ark1'!X1715</f>
        <v>100</v>
      </c>
      <c r="Y93" s="74">
        <f>+'Ark1'!Y1715</f>
        <v>100</v>
      </c>
      <c r="Z93" s="74">
        <f>+'Ark1'!Z1715</f>
        <v>100</v>
      </c>
      <c r="AA93" s="71"/>
      <c r="AB93" s="161">
        <f>+'Ark1'!AA1715</f>
        <v>7.4952982995101634</v>
      </c>
      <c r="AC93" s="54">
        <f>+'Ark1'!AC1715</f>
        <v>1.8418171053155856</v>
      </c>
      <c r="AD93" s="74">
        <f>+'Ark1'!AE1715</f>
        <v>70.75486620419791</v>
      </c>
      <c r="AE93" s="161">
        <f t="shared" si="8"/>
        <v>1.05</v>
      </c>
      <c r="AF93" s="45"/>
      <c r="AG93" s="13"/>
      <c r="AH93" s="57"/>
    </row>
    <row r="94" spans="1:37" ht="15.6">
      <c r="A94" s="45"/>
      <c r="B94" s="52">
        <f>+'Ark1'!C1716</f>
        <v>2020</v>
      </c>
      <c r="C94" s="52">
        <f>+'Ark1'!L1716</f>
        <v>15</v>
      </c>
      <c r="D94" s="65" t="s">
        <v>40</v>
      </c>
      <c r="E94" s="52">
        <f>+'Ark1'!Q1716</f>
        <v>0</v>
      </c>
      <c r="F94" s="52">
        <f>+'Ark1'!R1716</f>
        <v>0</v>
      </c>
      <c r="G94" s="183">
        <f>+'Ark1'!AG1716</f>
        <v>0</v>
      </c>
      <c r="H94" s="183">
        <f t="shared" si="17"/>
        <v>-1.8928639030853685E-2</v>
      </c>
      <c r="I94" s="183">
        <f>+'Ark1'!AH1716</f>
        <v>0</v>
      </c>
      <c r="J94" s="183"/>
      <c r="K94" s="339"/>
      <c r="L94" s="339"/>
      <c r="M94" s="161">
        <f>+'Ark1'!U1716</f>
        <v>0</v>
      </c>
      <c r="N94" s="183">
        <f t="shared" si="18"/>
        <v>-59.8</v>
      </c>
      <c r="O94" s="183"/>
      <c r="P94" s="339"/>
      <c r="Q94" s="339"/>
      <c r="R94" s="349"/>
      <c r="S94" s="349"/>
      <c r="T94" s="54">
        <f>+'Ark1'!T1716</f>
        <v>0</v>
      </c>
      <c r="U94" s="339">
        <f t="shared" si="19"/>
        <v>-8</v>
      </c>
      <c r="V94" s="161">
        <f>+'Ark1'!W1716</f>
        <v>0</v>
      </c>
      <c r="W94" s="97"/>
      <c r="X94" s="74">
        <f>+'Ark1'!X1716</f>
        <v>0</v>
      </c>
      <c r="Y94" s="74">
        <f>+'Ark1'!Y1716</f>
        <v>0</v>
      </c>
      <c r="Z94" s="74">
        <f>+'Ark1'!Z1716</f>
        <v>0</v>
      </c>
      <c r="AA94" s="71"/>
      <c r="AB94" s="161">
        <f>+'Ark1'!AA1716</f>
        <v>0</v>
      </c>
      <c r="AC94" s="54">
        <f>+'Ark1'!AC1716</f>
        <v>0</v>
      </c>
      <c r="AD94" s="74">
        <f>+'Ark1'!AE1716</f>
        <v>0</v>
      </c>
      <c r="AE94" s="161" t="e">
        <f t="shared" si="8"/>
        <v>#DIV/0!</v>
      </c>
      <c r="AF94" s="45"/>
      <c r="AG94" s="13"/>
      <c r="AH94" s="57"/>
    </row>
    <row r="95" spans="1:37" ht="15.6">
      <c r="A95" s="45"/>
      <c r="B95">
        <f>+'Ark1'!C1717</f>
        <v>2019</v>
      </c>
      <c r="C95">
        <f>+'Ark1'!L1717</f>
        <v>1</v>
      </c>
      <c r="D95" s="3" t="str">
        <f t="shared" ref="D95" si="20">+D80</f>
        <v>P-</v>
      </c>
      <c r="E95">
        <f>+'Ark1'!Q1717</f>
        <v>7</v>
      </c>
      <c r="F95">
        <f>+'Ark1'!R1717</f>
        <v>7</v>
      </c>
      <c r="G95" s="201">
        <f>+'Ark1'!AG1717</f>
        <v>0.13250047321597577</v>
      </c>
      <c r="H95" s="201">
        <f t="shared" si="17"/>
        <v>9.6786187501690074E-2</v>
      </c>
      <c r="I95" s="201">
        <f>+'Ark1'!AH1717</f>
        <v>6.0096083703962605E-2</v>
      </c>
      <c r="J95" s="201"/>
      <c r="K95" s="338"/>
      <c r="L95" s="338"/>
      <c r="M95" s="93">
        <f>+'Ark1'!U1717</f>
        <v>19.860000000000003</v>
      </c>
      <c r="N95" s="201">
        <f t="shared" si="18"/>
        <v>7.1600000000000037</v>
      </c>
      <c r="O95" s="201"/>
      <c r="P95" s="338"/>
      <c r="Q95" s="338"/>
      <c r="R95" s="348"/>
      <c r="S95" s="348"/>
      <c r="T95" s="1">
        <f>+'Ark1'!T1717</f>
        <v>3.2857142857142847</v>
      </c>
      <c r="U95" s="338">
        <f t="shared" si="19"/>
        <v>1.2857142857142847</v>
      </c>
      <c r="V95" s="93">
        <f>+'Ark1'!W1717</f>
        <v>0</v>
      </c>
      <c r="W95" s="97"/>
      <c r="X95" s="11">
        <f>+'Ark1'!X1717</f>
        <v>42.857142857142847</v>
      </c>
      <c r="Y95" s="11">
        <f>+'Ark1'!Y1717</f>
        <v>28.571428571428577</v>
      </c>
      <c r="Z95" s="11">
        <f>+'Ark1'!Z1717</f>
        <v>14.285714285714288</v>
      </c>
      <c r="AA95" s="71"/>
      <c r="AB95" s="93">
        <f>+'Ark1'!AA1717</f>
        <v>8.9904965697912669</v>
      </c>
      <c r="AC95" s="1">
        <f>+'Ark1'!AC1717</f>
        <v>1.1605769149479961</v>
      </c>
      <c r="AD95" s="11">
        <f>+'Ark1'!AE1717</f>
        <v>37.322455084085568</v>
      </c>
      <c r="AE95" s="93">
        <f t="shared" si="8"/>
        <v>1</v>
      </c>
      <c r="AF95" s="45"/>
      <c r="AG95" s="2"/>
      <c r="AH95" s="57"/>
      <c r="AI95" s="5"/>
      <c r="AK95" s="2"/>
    </row>
    <row r="96" spans="1:37" ht="15.6">
      <c r="A96" s="45"/>
      <c r="B96">
        <f>+'Ark1'!C1718</f>
        <v>2019</v>
      </c>
      <c r="C96">
        <f>+'Ark1'!L1718</f>
        <v>2</v>
      </c>
      <c r="D96" s="3" t="str">
        <f t="shared" ref="D96:D128" si="21">+D81</f>
        <v>P</v>
      </c>
      <c r="E96">
        <f>+'Ark1'!Q1718</f>
        <v>16</v>
      </c>
      <c r="F96">
        <f>+'Ark1'!R1718</f>
        <v>17</v>
      </c>
      <c r="G96" s="201">
        <f>+'Ark1'!AG1718</f>
        <v>0.32178686352451258</v>
      </c>
      <c r="H96" s="201">
        <f t="shared" si="17"/>
        <v>-7.1070279332630215E-2</v>
      </c>
      <c r="I96" s="201">
        <f>+'Ark1'!AH1718</f>
        <v>0.18257935486408899</v>
      </c>
      <c r="J96" s="201"/>
      <c r="K96" s="338"/>
      <c r="L96" s="338"/>
      <c r="M96" s="93">
        <f>+'Ark1'!U1718</f>
        <v>24.84470588235294</v>
      </c>
      <c r="N96" s="201">
        <f t="shared" si="18"/>
        <v>2.1756149732620393</v>
      </c>
      <c r="O96" s="201"/>
      <c r="P96" s="338"/>
      <c r="Q96" s="338"/>
      <c r="R96" s="348"/>
      <c r="S96" s="348"/>
      <c r="T96" s="1">
        <f>+'Ark1'!T1718</f>
        <v>4.352941176470587</v>
      </c>
      <c r="U96" s="338">
        <f t="shared" si="19"/>
        <v>0.62566844919785991</v>
      </c>
      <c r="V96" s="93">
        <f>+'Ark1'!W1718</f>
        <v>0</v>
      </c>
      <c r="W96" s="97"/>
      <c r="X96" s="11">
        <f>+'Ark1'!X1718</f>
        <v>82.352941176470608</v>
      </c>
      <c r="Y96" s="11">
        <f>+'Ark1'!Y1718</f>
        <v>47.058823529411761</v>
      </c>
      <c r="Z96" s="11">
        <f>+'Ark1'!Z1718</f>
        <v>17.647058823529413</v>
      </c>
      <c r="AA96" s="71"/>
      <c r="AB96" s="93">
        <f>+'Ark1'!AA1718</f>
        <v>8.6216813684673639</v>
      </c>
      <c r="AC96" s="1">
        <f>+'Ark1'!AC1718</f>
        <v>1.2806788857104272</v>
      </c>
      <c r="AD96" s="11">
        <f>+'Ark1'!AE1718</f>
        <v>51.98080733074211</v>
      </c>
      <c r="AE96" s="93">
        <f t="shared" si="8"/>
        <v>1.0625</v>
      </c>
      <c r="AF96" s="45"/>
      <c r="AG96" s="4"/>
      <c r="AH96" s="57"/>
      <c r="AI96" s="4"/>
      <c r="AJ96" s="4"/>
      <c r="AK96" s="4"/>
    </row>
    <row r="97" spans="1:37" ht="15.6">
      <c r="A97" s="45"/>
      <c r="B97">
        <f>+'Ark1'!C1719</f>
        <v>2019</v>
      </c>
      <c r="C97">
        <f>+'Ark1'!L1719</f>
        <v>3</v>
      </c>
      <c r="D97" s="3" t="str">
        <f t="shared" si="21"/>
        <v>P+</v>
      </c>
      <c r="E97">
        <f>+'Ark1'!Q1719</f>
        <v>39</v>
      </c>
      <c r="F97">
        <f>+'Ark1'!R1719</f>
        <v>42</v>
      </c>
      <c r="G97" s="201">
        <f>+'Ark1'!AG1719</f>
        <v>0.79500283929585458</v>
      </c>
      <c r="H97" s="201">
        <f t="shared" si="17"/>
        <v>-2.6425732132716595E-2</v>
      </c>
      <c r="I97" s="201">
        <f>+'Ark1'!AH1719</f>
        <v>0.48367793911326945</v>
      </c>
      <c r="J97" s="201"/>
      <c r="K97" s="338"/>
      <c r="L97" s="338"/>
      <c r="M97" s="93">
        <f>+'Ark1'!U1719</f>
        <v>26.640238095238079</v>
      </c>
      <c r="N97" s="201">
        <f t="shared" si="18"/>
        <v>2.9615424430641681</v>
      </c>
      <c r="O97" s="201"/>
      <c r="P97" s="338"/>
      <c r="Q97" s="338"/>
      <c r="R97" s="348"/>
      <c r="S97" s="348"/>
      <c r="T97" s="1">
        <f>+'Ark1'!T1719</f>
        <v>4.4761904761904772</v>
      </c>
      <c r="U97" s="338">
        <f t="shared" si="19"/>
        <v>0.51966873706004257</v>
      </c>
      <c r="V97" s="93">
        <f>+'Ark1'!W1719</f>
        <v>0</v>
      </c>
      <c r="W97" s="97"/>
      <c r="X97" s="11">
        <f>+'Ark1'!X1719</f>
        <v>90.476190476190439</v>
      </c>
      <c r="Y97" s="11">
        <f>+'Ark1'!Y1719</f>
        <v>69.047619047619051</v>
      </c>
      <c r="Z97" s="11">
        <f>+'Ark1'!Z1719</f>
        <v>11.90476190476191</v>
      </c>
      <c r="AA97" s="71"/>
      <c r="AB97" s="93">
        <f>+'Ark1'!AA1719</f>
        <v>7.0356190671181915</v>
      </c>
      <c r="AC97" s="1">
        <f>+'Ark1'!AC1719</f>
        <v>1.3669238185149823</v>
      </c>
      <c r="AD97" s="11">
        <f>+'Ark1'!AE1719</f>
        <v>25.50383863571788</v>
      </c>
      <c r="AE97" s="93">
        <f t="shared" si="8"/>
        <v>1.0769230769230769</v>
      </c>
      <c r="AF97" s="45"/>
      <c r="AG97" s="4"/>
      <c r="AH97" s="57"/>
      <c r="AI97" s="13"/>
      <c r="AJ97" s="1"/>
      <c r="AK97" s="5"/>
    </row>
    <row r="98" spans="1:37" ht="15.6">
      <c r="A98" s="45"/>
      <c r="B98">
        <f>+'Ark1'!C1720</f>
        <v>2019</v>
      </c>
      <c r="C98">
        <f>+'Ark1'!L1720</f>
        <v>4</v>
      </c>
      <c r="D98" s="3" t="str">
        <f t="shared" si="21"/>
        <v>O-</v>
      </c>
      <c r="E98">
        <f>+'Ark1'!Q1720</f>
        <v>83</v>
      </c>
      <c r="F98">
        <f>+'Ark1'!R1720</f>
        <v>90</v>
      </c>
      <c r="G98" s="201">
        <f>+'Ark1'!AG1720</f>
        <v>1.7035775127768313</v>
      </c>
      <c r="H98" s="201">
        <f t="shared" si="17"/>
        <v>0.15000608420540251</v>
      </c>
      <c r="I98" s="201">
        <f>+'Ark1'!AH1720</f>
        <v>1.0664742139514818</v>
      </c>
      <c r="J98" s="201"/>
      <c r="K98" s="338"/>
      <c r="L98" s="338"/>
      <c r="M98" s="93">
        <f>+'Ark1'!U1720</f>
        <v>27.411888888888889</v>
      </c>
      <c r="N98" s="201">
        <f t="shared" si="18"/>
        <v>0.84016475095784671</v>
      </c>
      <c r="O98" s="201"/>
      <c r="P98" s="338"/>
      <c r="Q98" s="338"/>
      <c r="R98" s="348"/>
      <c r="S98" s="348"/>
      <c r="T98" s="1">
        <f>+'Ark1'!T1720</f>
        <v>4.5555555555555562</v>
      </c>
      <c r="U98" s="338">
        <f t="shared" si="19"/>
        <v>-7.6628352490422103E-3</v>
      </c>
      <c r="V98" s="93">
        <f>+'Ark1'!W1720</f>
        <v>0</v>
      </c>
      <c r="W98" s="97"/>
      <c r="X98" s="11">
        <f>+'Ark1'!X1720</f>
        <v>90</v>
      </c>
      <c r="Y98" s="11">
        <f>+'Ark1'!Y1720</f>
        <v>65.555555555555557</v>
      </c>
      <c r="Z98" s="11">
        <f>+'Ark1'!Z1720</f>
        <v>20</v>
      </c>
      <c r="AA98" s="71"/>
      <c r="AB98" s="93">
        <f>+'Ark1'!AA1720</f>
        <v>8.1746195146854781</v>
      </c>
      <c r="AC98" s="1">
        <f>+'Ark1'!AC1720</f>
        <v>1.4765659191449081</v>
      </c>
      <c r="AD98" s="11">
        <f>+'Ark1'!AE1720</f>
        <v>13.802911401035088</v>
      </c>
      <c r="AE98" s="93">
        <f t="shared" si="8"/>
        <v>1.0843373493975903</v>
      </c>
      <c r="AF98" s="45"/>
      <c r="AG98" s="4"/>
      <c r="AH98" s="57"/>
      <c r="AI98" s="13"/>
      <c r="AJ98" s="1"/>
      <c r="AK98" s="5"/>
    </row>
    <row r="99" spans="1:37" ht="15.6">
      <c r="A99" s="45"/>
      <c r="B99">
        <f>+'Ark1'!C1721</f>
        <v>2019</v>
      </c>
      <c r="C99">
        <f>+'Ark1'!L1721</f>
        <v>5</v>
      </c>
      <c r="D99" s="3" t="str">
        <f t="shared" si="21"/>
        <v>O</v>
      </c>
      <c r="E99">
        <f>+'Ark1'!Q1721</f>
        <v>201</v>
      </c>
      <c r="F99">
        <f>+'Ark1'!R1721</f>
        <v>218</v>
      </c>
      <c r="G99" s="201">
        <f>+'Ark1'!AG1721</f>
        <v>4.1264433087261008</v>
      </c>
      <c r="H99" s="201">
        <f t="shared" si="17"/>
        <v>-0.14141383413104336</v>
      </c>
      <c r="I99" s="201">
        <f>+'Ark1'!AH1721</f>
        <v>2.6934258939249225</v>
      </c>
      <c r="J99" s="201"/>
      <c r="K99" s="338"/>
      <c r="L99" s="338"/>
      <c r="M99" s="93">
        <f>+'Ark1'!U1721</f>
        <v>28.581146788990825</v>
      </c>
      <c r="N99" s="201">
        <f t="shared" si="18"/>
        <v>0.16353172622932632</v>
      </c>
      <c r="O99" s="201"/>
      <c r="P99" s="338"/>
      <c r="Q99" s="338"/>
      <c r="R99" s="348"/>
      <c r="S99" s="348"/>
      <c r="T99" s="1">
        <f>+'Ark1'!T1721</f>
        <v>5.4954128440366965</v>
      </c>
      <c r="U99" s="338">
        <f t="shared" si="19"/>
        <v>0.1230279067982023</v>
      </c>
      <c r="V99" s="93">
        <f>+'Ark1'!W1721</f>
        <v>2.7522935779816518</v>
      </c>
      <c r="W99" s="97"/>
      <c r="X99" s="11">
        <f>+'Ark1'!X1721</f>
        <v>94.495412844036707</v>
      </c>
      <c r="Y99" s="11">
        <f>+'Ark1'!Y1721</f>
        <v>66.055045871559614</v>
      </c>
      <c r="Z99" s="11">
        <f>+'Ark1'!Z1721</f>
        <v>24.77064220183486</v>
      </c>
      <c r="AA99" s="71"/>
      <c r="AB99" s="93">
        <f>+'Ark1'!AA1721</f>
        <v>8.8182594168911805</v>
      </c>
      <c r="AC99" s="1">
        <f>+'Ark1'!AC1721</f>
        <v>1.5451840139281963</v>
      </c>
      <c r="AD99" s="11">
        <f>+'Ark1'!AE1721</f>
        <v>10.477135255920738</v>
      </c>
      <c r="AE99" s="93">
        <f t="shared" si="8"/>
        <v>1.0845771144278606</v>
      </c>
      <c r="AF99" s="45"/>
      <c r="AG99" s="4"/>
      <c r="AH99" s="57"/>
      <c r="AI99" s="13"/>
      <c r="AJ99" s="1"/>
      <c r="AK99" s="5"/>
    </row>
    <row r="100" spans="1:37" ht="15.6">
      <c r="A100" s="45"/>
      <c r="B100">
        <f>+'Ark1'!C1722</f>
        <v>2019</v>
      </c>
      <c r="C100">
        <f>+'Ark1'!L1722</f>
        <v>6</v>
      </c>
      <c r="D100" s="3" t="str">
        <f t="shared" si="21"/>
        <v>O+</v>
      </c>
      <c r="E100">
        <f>+'Ark1'!Q1722</f>
        <v>483</v>
      </c>
      <c r="F100">
        <f>+'Ark1'!R1722</f>
        <v>549</v>
      </c>
      <c r="G100" s="201">
        <f>+'Ark1'!AG1722</f>
        <v>10.39182282793867</v>
      </c>
      <c r="H100" s="201">
        <f t="shared" si="17"/>
        <v>0.74896568508153116</v>
      </c>
      <c r="I100" s="201">
        <f>+'Ark1'!AH1722</f>
        <v>7.5107136118148317</v>
      </c>
      <c r="J100" s="201"/>
      <c r="K100" s="338"/>
      <c r="L100" s="338"/>
      <c r="M100" s="93">
        <f>+'Ark1'!U1722</f>
        <v>31.64754098360654</v>
      </c>
      <c r="N100" s="201">
        <f t="shared" si="18"/>
        <v>1.3741150576805978</v>
      </c>
      <c r="O100" s="201"/>
      <c r="P100" s="338"/>
      <c r="Q100" s="338"/>
      <c r="R100" s="348"/>
      <c r="S100" s="348"/>
      <c r="T100" s="1">
        <f>+'Ark1'!T1722</f>
        <v>6.2094717668488171</v>
      </c>
      <c r="U100" s="338">
        <f t="shared" si="19"/>
        <v>-2.7565270188221191E-2</v>
      </c>
      <c r="V100" s="93">
        <f>+'Ark1'!W1722</f>
        <v>8.5610200364298716</v>
      </c>
      <c r="W100" s="97"/>
      <c r="X100" s="11">
        <f>+'Ark1'!X1722</f>
        <v>97.996357012750479</v>
      </c>
      <c r="Y100" s="11">
        <f>+'Ark1'!Y1722</f>
        <v>83.788706739526418</v>
      </c>
      <c r="Z100" s="11">
        <f>+'Ark1'!Z1722</f>
        <v>34.426229508196712</v>
      </c>
      <c r="AA100" s="71"/>
      <c r="AB100" s="93">
        <f>+'Ark1'!AA1722</f>
        <v>8.2831534631356938</v>
      </c>
      <c r="AC100" s="1">
        <f>+'Ark1'!AC1722</f>
        <v>1.6534507421362796</v>
      </c>
      <c r="AD100" s="11">
        <f>+'Ark1'!AE1722</f>
        <v>6.77235923993676</v>
      </c>
      <c r="AE100" s="93">
        <f t="shared" ref="AE100:AE163" si="22">+F100/E100</f>
        <v>1.1366459627329193</v>
      </c>
      <c r="AF100" s="45"/>
      <c r="AG100" s="4"/>
      <c r="AH100" s="57"/>
      <c r="AI100" s="13"/>
      <c r="AJ100" s="1"/>
      <c r="AK100" s="5"/>
    </row>
    <row r="101" spans="1:37" ht="15.6">
      <c r="A101" s="45"/>
      <c r="B101">
        <f>+'Ark1'!C1723</f>
        <v>2019</v>
      </c>
      <c r="C101">
        <f>+'Ark1'!L1723</f>
        <v>7</v>
      </c>
      <c r="D101" s="3" t="str">
        <f t="shared" si="21"/>
        <v>R-</v>
      </c>
      <c r="E101">
        <f>+'Ark1'!Q1723</f>
        <v>686</v>
      </c>
      <c r="F101">
        <f>+'Ark1'!R1723</f>
        <v>799</v>
      </c>
      <c r="G101" s="201">
        <f>+'Ark1'!AG1723</f>
        <v>15.123982585652096</v>
      </c>
      <c r="H101" s="201">
        <f t="shared" si="17"/>
        <v>0.35612544279495495</v>
      </c>
      <c r="I101" s="201">
        <f>+'Ark1'!AH1723</f>
        <v>12.796471527308123</v>
      </c>
      <c r="J101" s="201"/>
      <c r="K101" s="338"/>
      <c r="L101" s="338"/>
      <c r="M101" s="93">
        <f>+'Ark1'!U1723</f>
        <v>37.048836045056312</v>
      </c>
      <c r="N101" s="201">
        <f t="shared" si="18"/>
        <v>1.9156921514650591</v>
      </c>
      <c r="O101" s="201"/>
      <c r="P101" s="338"/>
      <c r="Q101" s="338"/>
      <c r="R101" s="348"/>
      <c r="S101" s="348"/>
      <c r="T101" s="1">
        <f>+'Ark1'!T1723</f>
        <v>6.9912390488110105</v>
      </c>
      <c r="U101" s="338">
        <f t="shared" si="19"/>
        <v>0.22824025800085579</v>
      </c>
      <c r="V101" s="93">
        <f>+'Ark1'!W1723</f>
        <v>18.773466833541928</v>
      </c>
      <c r="W101" s="97"/>
      <c r="X101" s="11">
        <f>+'Ark1'!X1723</f>
        <v>99.749687108886107</v>
      </c>
      <c r="Y101" s="11">
        <f>+'Ark1'!Y1723</f>
        <v>93.867334167709629</v>
      </c>
      <c r="Z101" s="11">
        <f>+'Ark1'!Z1723</f>
        <v>60.200250312891114</v>
      </c>
      <c r="AA101" s="71"/>
      <c r="AB101" s="93">
        <f>+'Ark1'!AA1723</f>
        <v>8.8178512488991103</v>
      </c>
      <c r="AC101" s="1">
        <f>+'Ark1'!AC1723</f>
        <v>1.8014521584060672</v>
      </c>
      <c r="AD101" s="11">
        <f>+'Ark1'!AE1723</f>
        <v>12.398548839526519</v>
      </c>
      <c r="AE101" s="93">
        <f t="shared" si="22"/>
        <v>1.1647230320699709</v>
      </c>
      <c r="AF101" s="45"/>
      <c r="AG101" s="4"/>
      <c r="AH101" s="57"/>
      <c r="AI101" s="13"/>
      <c r="AJ101" s="13"/>
      <c r="AK101" s="5"/>
    </row>
    <row r="102" spans="1:37" ht="15.6">
      <c r="A102" s="45"/>
      <c r="B102">
        <f>+'Ark1'!C1724</f>
        <v>2019</v>
      </c>
      <c r="C102">
        <f>+'Ark1'!L1724</f>
        <v>8</v>
      </c>
      <c r="D102" s="3" t="str">
        <f t="shared" si="21"/>
        <v>R</v>
      </c>
      <c r="E102">
        <f>+'Ark1'!Q1724</f>
        <v>982</v>
      </c>
      <c r="F102">
        <f>+'Ark1'!R1724</f>
        <v>1171</v>
      </c>
      <c r="G102" s="201">
        <f>+'Ark1'!AG1724</f>
        <v>22.165436305129663</v>
      </c>
      <c r="H102" s="201">
        <f t="shared" si="17"/>
        <v>1.5761505908439446</v>
      </c>
      <c r="I102" s="201">
        <f>+'Ark1'!AH1724</f>
        <v>21.104139095070217</v>
      </c>
      <c r="J102" s="201"/>
      <c r="K102" s="338"/>
      <c r="L102" s="338"/>
      <c r="M102" s="93">
        <f>+'Ark1'!U1724</f>
        <v>41.690956447480758</v>
      </c>
      <c r="N102" s="201">
        <f t="shared" si="18"/>
        <v>2.0165852419300165</v>
      </c>
      <c r="O102" s="201"/>
      <c r="P102" s="338"/>
      <c r="Q102" s="338"/>
      <c r="R102" s="348"/>
      <c r="S102" s="348"/>
      <c r="T102" s="1">
        <f>+'Ark1'!T1724</f>
        <v>7.5414175918018804</v>
      </c>
      <c r="U102" s="338">
        <f t="shared" si="19"/>
        <v>0.18929270021472</v>
      </c>
      <c r="V102" s="93">
        <f>+'Ark1'!W1724</f>
        <v>26.729291204099059</v>
      </c>
      <c r="W102" s="97"/>
      <c r="X102" s="11">
        <f>+'Ark1'!X1724</f>
        <v>99.829205807002566</v>
      </c>
      <c r="Y102" s="11">
        <f>+'Ark1'!Y1724</f>
        <v>97.608881298035854</v>
      </c>
      <c r="Z102" s="11">
        <f>+'Ark1'!Z1724</f>
        <v>77.369769427839486</v>
      </c>
      <c r="AA102" s="71"/>
      <c r="AB102" s="93">
        <f>+'Ark1'!AA1724</f>
        <v>9.2857212281297272</v>
      </c>
      <c r="AC102" s="1">
        <f>+'Ark1'!AC1724</f>
        <v>1.9137556011957535</v>
      </c>
      <c r="AD102" s="11">
        <f>+'Ark1'!AE1724</f>
        <v>18.723214127717437</v>
      </c>
      <c r="AE102" s="93">
        <f t="shared" si="22"/>
        <v>1.1924643584521384</v>
      </c>
      <c r="AF102" s="45"/>
      <c r="AG102" s="4"/>
      <c r="AH102" s="57"/>
      <c r="AI102" s="13"/>
      <c r="AJ102" s="13"/>
      <c r="AK102" s="5"/>
    </row>
    <row r="103" spans="1:37" ht="15.6">
      <c r="A103" s="45"/>
      <c r="B103">
        <f>+'Ark1'!C1725</f>
        <v>2019</v>
      </c>
      <c r="C103">
        <f>+'Ark1'!L1725</f>
        <v>9</v>
      </c>
      <c r="D103" s="3" t="str">
        <f t="shared" si="21"/>
        <v>R+</v>
      </c>
      <c r="E103">
        <f>+'Ark1'!Q1725</f>
        <v>1009</v>
      </c>
      <c r="F103">
        <f>+'Ark1'!R1725</f>
        <v>1230</v>
      </c>
      <c r="G103" s="201">
        <f>+'Ark1'!AG1725</f>
        <v>23.282226007950033</v>
      </c>
      <c r="H103" s="201">
        <f t="shared" si="17"/>
        <v>-0.16420256347854334</v>
      </c>
      <c r="I103" s="201">
        <f>+'Ark1'!AH1725</f>
        <v>26.06206167780984</v>
      </c>
      <c r="J103" s="201"/>
      <c r="K103" s="338"/>
      <c r="L103" s="338"/>
      <c r="M103" s="93">
        <f>+'Ark1'!U1725</f>
        <v>49.015650406504015</v>
      </c>
      <c r="N103" s="201">
        <f t="shared" si="18"/>
        <v>2.3277448467172519</v>
      </c>
      <c r="O103" s="201"/>
      <c r="P103" s="338"/>
      <c r="Q103" s="338"/>
      <c r="R103" s="348"/>
      <c r="S103" s="348"/>
      <c r="T103" s="1">
        <f>+'Ark1'!T1725</f>
        <v>7.8113821138211375</v>
      </c>
      <c r="U103" s="338">
        <f t="shared" si="19"/>
        <v>0.10308051443042743</v>
      </c>
      <c r="V103" s="93">
        <f>+'Ark1'!W1725</f>
        <v>32.357723577235774</v>
      </c>
      <c r="W103" s="97"/>
      <c r="X103" s="11">
        <f>+'Ark1'!X1725</f>
        <v>100</v>
      </c>
      <c r="Y103" s="11">
        <f>+'Ark1'!Y1725</f>
        <v>99.83739837398376</v>
      </c>
      <c r="Z103" s="11">
        <f>+'Ark1'!Z1725</f>
        <v>93.902439024390233</v>
      </c>
      <c r="AA103" s="71"/>
      <c r="AB103" s="93">
        <f>+'Ark1'!AA1725</f>
        <v>8.8860003453719703</v>
      </c>
      <c r="AC103" s="1">
        <f>+'Ark1'!AC1725</f>
        <v>1.9431431771319765</v>
      </c>
      <c r="AD103" s="11">
        <f>+'Ark1'!AE1725</f>
        <v>34.630975028795902</v>
      </c>
      <c r="AE103" s="93">
        <f t="shared" si="22"/>
        <v>1.2190287413280476</v>
      </c>
      <c r="AF103" s="45"/>
      <c r="AG103" s="4"/>
      <c r="AH103" s="57"/>
      <c r="AI103" s="13"/>
      <c r="AJ103" s="13"/>
      <c r="AK103" s="5"/>
    </row>
    <row r="104" spans="1:37" ht="15.6">
      <c r="A104" s="45"/>
      <c r="B104">
        <f>+'Ark1'!C1726</f>
        <v>2019</v>
      </c>
      <c r="C104">
        <f>+'Ark1'!L1726</f>
        <v>10</v>
      </c>
      <c r="D104" s="3" t="str">
        <f t="shared" si="21"/>
        <v>U-</v>
      </c>
      <c r="E104">
        <f>+'Ark1'!Q1726</f>
        <v>498</v>
      </c>
      <c r="F104">
        <f>+'Ark1'!R1726</f>
        <v>566</v>
      </c>
      <c r="G104" s="201">
        <f>+'Ark1'!AG1726</f>
        <v>10.713609691463185</v>
      </c>
      <c r="H104" s="201">
        <f t="shared" si="17"/>
        <v>-0.25067602282252643</v>
      </c>
      <c r="I104" s="201">
        <f>+'Ark1'!AH1726</f>
        <v>13.231513224315711</v>
      </c>
      <c r="J104" s="201"/>
      <c r="K104" s="338"/>
      <c r="L104" s="338"/>
      <c r="M104" s="93">
        <f>+'Ark1'!U1726</f>
        <v>54.078445229681989</v>
      </c>
      <c r="N104" s="201">
        <f t="shared" si="18"/>
        <v>3.2006765000403234</v>
      </c>
      <c r="O104" s="201"/>
      <c r="P104" s="338"/>
      <c r="Q104" s="338"/>
      <c r="R104" s="348"/>
      <c r="S104" s="348"/>
      <c r="T104" s="1">
        <f>+'Ark1'!T1726</f>
        <v>8.1872791519434625</v>
      </c>
      <c r="U104" s="338">
        <f t="shared" si="19"/>
        <v>0.25405439624313608</v>
      </c>
      <c r="V104" s="93">
        <f>+'Ark1'!W1726</f>
        <v>41.519434628975247</v>
      </c>
      <c r="W104" s="97"/>
      <c r="X104" s="11">
        <f>+'Ark1'!X1726</f>
        <v>100</v>
      </c>
      <c r="Y104" s="11">
        <f>+'Ark1'!Y1726</f>
        <v>100</v>
      </c>
      <c r="Z104" s="11">
        <f>+'Ark1'!Z1726</f>
        <v>97.87985865724383</v>
      </c>
      <c r="AA104" s="71"/>
      <c r="AB104" s="93">
        <f>+'Ark1'!AA1726</f>
        <v>8.997424428464992</v>
      </c>
      <c r="AC104" s="1">
        <f>+'Ark1'!AC1726</f>
        <v>1.9427078520455123</v>
      </c>
      <c r="AD104" s="11">
        <f>+'Ark1'!AE1726</f>
        <v>39.058618483911303</v>
      </c>
      <c r="AE104" s="93">
        <f t="shared" si="22"/>
        <v>1.1365461847389557</v>
      </c>
      <c r="AF104" s="45"/>
      <c r="AG104" s="4"/>
      <c r="AH104" s="57"/>
      <c r="AI104" s="13"/>
      <c r="AJ104" s="13"/>
      <c r="AK104" s="5"/>
    </row>
    <row r="105" spans="1:37" ht="15.6">
      <c r="A105" s="45"/>
      <c r="B105">
        <f>+'Ark1'!C1727</f>
        <v>2019</v>
      </c>
      <c r="C105">
        <f>+'Ark1'!L1727</f>
        <v>11</v>
      </c>
      <c r="D105" s="3" t="str">
        <f t="shared" si="21"/>
        <v>U</v>
      </c>
      <c r="E105">
        <f>+'Ark1'!Q1727</f>
        <v>358</v>
      </c>
      <c r="F105">
        <f>+'Ark1'!R1727</f>
        <v>395</v>
      </c>
      <c r="G105" s="201">
        <f>+'Ark1'!AG1727</f>
        <v>7.4768124171872046</v>
      </c>
      <c r="H105" s="201">
        <f t="shared" si="17"/>
        <v>-1.1303304399556566</v>
      </c>
      <c r="I105" s="201">
        <f>+'Ark1'!AH1727</f>
        <v>9.622800027060963</v>
      </c>
      <c r="J105" s="201"/>
      <c r="K105" s="338"/>
      <c r="L105" s="338"/>
      <c r="M105" s="93">
        <f>+'Ark1'!U1727</f>
        <v>56.355392405063292</v>
      </c>
      <c r="N105" s="201">
        <f t="shared" si="18"/>
        <v>2.0651434424076811</v>
      </c>
      <c r="O105" s="201"/>
      <c r="P105" s="338"/>
      <c r="Q105" s="338"/>
      <c r="R105" s="348"/>
      <c r="S105" s="348"/>
      <c r="T105" s="1">
        <f>+'Ark1'!T1727</f>
        <v>8.4379746835443061</v>
      </c>
      <c r="U105" s="338">
        <f t="shared" si="19"/>
        <v>7.0754766531855751E-2</v>
      </c>
      <c r="V105" s="93">
        <f>+'Ark1'!W1727</f>
        <v>40.759493670886073</v>
      </c>
      <c r="W105" s="97"/>
      <c r="X105" s="11">
        <f>+'Ark1'!X1727</f>
        <v>100</v>
      </c>
      <c r="Y105" s="11">
        <f>+'Ark1'!Y1727</f>
        <v>100</v>
      </c>
      <c r="Z105" s="11">
        <f>+'Ark1'!Z1727</f>
        <v>99.240506329113899</v>
      </c>
      <c r="AA105" s="71"/>
      <c r="AB105" s="93">
        <f>+'Ark1'!AA1727</f>
        <v>8.2470045830500656</v>
      </c>
      <c r="AC105" s="1">
        <f>+'Ark1'!AC1727</f>
        <v>2.0643019966895082</v>
      </c>
      <c r="AD105" s="11">
        <f>+'Ark1'!AE1727</f>
        <v>50.680133645556403</v>
      </c>
      <c r="AE105" s="93">
        <f t="shared" si="22"/>
        <v>1.1033519553072626</v>
      </c>
      <c r="AF105" s="45"/>
      <c r="AG105" s="4"/>
      <c r="AH105" s="57"/>
      <c r="AI105" s="13"/>
      <c r="AJ105" s="5"/>
      <c r="AK105" s="5"/>
    </row>
    <row r="106" spans="1:37" ht="15.6">
      <c r="A106" s="45"/>
      <c r="B106">
        <f>+'Ark1'!C1728</f>
        <v>2019</v>
      </c>
      <c r="C106">
        <f>+'Ark1'!L1728</f>
        <v>12</v>
      </c>
      <c r="D106" s="3" t="str">
        <f t="shared" si="21"/>
        <v>U+</v>
      </c>
      <c r="E106">
        <f>+'Ark1'!Q1728</f>
        <v>145</v>
      </c>
      <c r="F106">
        <f>+'Ark1'!R1728</f>
        <v>153</v>
      </c>
      <c r="G106" s="201">
        <f>+'Ark1'!AG1728</f>
        <v>2.8960817717206133</v>
      </c>
      <c r="H106" s="201">
        <f t="shared" si="17"/>
        <v>-0.47891822827938668</v>
      </c>
      <c r="I106" s="201">
        <f>+'Ark1'!AH1728</f>
        <v>3.9275656741648448</v>
      </c>
      <c r="J106" s="201"/>
      <c r="K106" s="338"/>
      <c r="L106" s="338"/>
      <c r="M106" s="93">
        <f>+'Ark1'!U1728</f>
        <v>59.383137254901968</v>
      </c>
      <c r="N106" s="201">
        <f t="shared" si="18"/>
        <v>2.0443541861188663</v>
      </c>
      <c r="O106" s="201"/>
      <c r="P106" s="338"/>
      <c r="Q106" s="338"/>
      <c r="R106" s="348"/>
      <c r="S106" s="348"/>
      <c r="T106" s="1">
        <f>+'Ark1'!T1728</f>
        <v>8.8300653594771248</v>
      </c>
      <c r="U106" s="338">
        <f t="shared" si="19"/>
        <v>5.2287581699347996E-2</v>
      </c>
      <c r="V106" s="93">
        <f>+'Ark1'!W1728</f>
        <v>50.980392156862735</v>
      </c>
      <c r="W106" s="97"/>
      <c r="X106" s="11">
        <f>+'Ark1'!X1728</f>
        <v>100</v>
      </c>
      <c r="Y106" s="11">
        <f>+'Ark1'!Y1728</f>
        <v>100</v>
      </c>
      <c r="Z106" s="11">
        <f>+'Ark1'!Z1728</f>
        <v>99.346405228758158</v>
      </c>
      <c r="AA106" s="71"/>
      <c r="AB106" s="93">
        <f>+'Ark1'!AA1728</f>
        <v>7.96501529119708</v>
      </c>
      <c r="AC106" s="1">
        <f>+'Ark1'!AC1728</f>
        <v>2.141378365193241</v>
      </c>
      <c r="AD106" s="11">
        <f>+'Ark1'!AE1728</f>
        <v>36.984867363143927</v>
      </c>
      <c r="AE106" s="93">
        <f t="shared" si="22"/>
        <v>1.0551724137931036</v>
      </c>
      <c r="AF106" s="45"/>
      <c r="AG106" s="4"/>
      <c r="AH106" s="57"/>
      <c r="AI106" s="13"/>
      <c r="AJ106" s="5"/>
      <c r="AK106" s="5"/>
    </row>
    <row r="107" spans="1:37" ht="15.6">
      <c r="A107" s="45"/>
      <c r="B107">
        <f>+'Ark1'!C1729</f>
        <v>2019</v>
      </c>
      <c r="C107">
        <f>+'Ark1'!L1729</f>
        <v>13</v>
      </c>
      <c r="D107" s="3" t="str">
        <f t="shared" si="21"/>
        <v>E-</v>
      </c>
      <c r="E107">
        <f>+'Ark1'!Q1729</f>
        <v>33</v>
      </c>
      <c r="F107">
        <f>+'Ark1'!R1729</f>
        <v>32</v>
      </c>
      <c r="G107" s="201">
        <f>+'Ark1'!AG1729</f>
        <v>0.60571644898731791</v>
      </c>
      <c r="H107" s="201">
        <f t="shared" si="17"/>
        <v>-0.44785497958411091</v>
      </c>
      <c r="I107" s="201">
        <f>+'Ark1'!AH1729</f>
        <v>0.87915270660406364</v>
      </c>
      <c r="J107" s="201"/>
      <c r="K107" s="338"/>
      <c r="L107" s="338"/>
      <c r="M107" s="93">
        <f>+'Ark1'!U1729</f>
        <v>63.554375</v>
      </c>
      <c r="N107" s="201">
        <f t="shared" si="18"/>
        <v>4.9065783898305142</v>
      </c>
      <c r="O107" s="201"/>
      <c r="P107" s="338"/>
      <c r="Q107" s="338"/>
      <c r="R107" s="348"/>
      <c r="S107" s="348"/>
      <c r="T107" s="1">
        <f>+'Ark1'!T1729</f>
        <v>9.0625</v>
      </c>
      <c r="U107" s="338">
        <f t="shared" si="19"/>
        <v>0.92690677966101731</v>
      </c>
      <c r="V107" s="93">
        <f>+'Ark1'!W1729</f>
        <v>62.5</v>
      </c>
      <c r="W107" s="97"/>
      <c r="X107" s="11">
        <f>+'Ark1'!X1729</f>
        <v>100</v>
      </c>
      <c r="Y107" s="11">
        <f>+'Ark1'!Y1729</f>
        <v>100</v>
      </c>
      <c r="Z107" s="11">
        <f>+'Ark1'!Z1729</f>
        <v>100</v>
      </c>
      <c r="AA107" s="71"/>
      <c r="AB107" s="93">
        <f>+'Ark1'!AA1729</f>
        <v>8.9526214518080565</v>
      </c>
      <c r="AC107" s="1">
        <f>+'Ark1'!AC1729</f>
        <v>1.4347800354061251</v>
      </c>
      <c r="AD107" s="11">
        <f>+'Ark1'!AE1729</f>
        <v>24.199815273386712</v>
      </c>
      <c r="AE107" s="93">
        <f t="shared" si="22"/>
        <v>0.96969696969696972</v>
      </c>
      <c r="AF107" s="45"/>
      <c r="AG107" s="4"/>
      <c r="AH107" s="57"/>
      <c r="AI107" s="13"/>
      <c r="AJ107" s="5"/>
      <c r="AK107" s="5"/>
    </row>
    <row r="108" spans="1:37" ht="15.6">
      <c r="A108" s="45"/>
      <c r="B108">
        <f>+'Ark1'!C1730</f>
        <v>2019</v>
      </c>
      <c r="C108">
        <f>+'Ark1'!L1730</f>
        <v>14</v>
      </c>
      <c r="D108" s="3" t="str">
        <f t="shared" si="21"/>
        <v>E</v>
      </c>
      <c r="E108">
        <f>+'Ark1'!Q1730</f>
        <v>12</v>
      </c>
      <c r="F108">
        <f>+'Ark1'!R1730</f>
        <v>13</v>
      </c>
      <c r="G108" s="201">
        <f>+'Ark1'!AG1730</f>
        <v>0.24607230740109784</v>
      </c>
      <c r="H108" s="201">
        <f t="shared" si="17"/>
        <v>-0.23607054974175914</v>
      </c>
      <c r="I108" s="201">
        <f>+'Ark1'!AH1730</f>
        <v>0.35347840342922049</v>
      </c>
      <c r="J108" s="201"/>
      <c r="K108" s="338"/>
      <c r="L108" s="338"/>
      <c r="M108" s="93">
        <f>+'Ark1'!U1730</f>
        <v>62.899999999999984</v>
      </c>
      <c r="N108" s="201">
        <f t="shared" si="18"/>
        <v>1.4370370370370154</v>
      </c>
      <c r="O108" s="201"/>
      <c r="P108" s="338"/>
      <c r="Q108" s="338"/>
      <c r="R108" s="348"/>
      <c r="S108" s="348"/>
      <c r="T108" s="1">
        <f>+'Ark1'!T1730</f>
        <v>8.8461538461538431</v>
      </c>
      <c r="U108" s="338">
        <f t="shared" si="19"/>
        <v>0.3276353276353241</v>
      </c>
      <c r="V108" s="93">
        <f>+'Ark1'!W1730</f>
        <v>53.84615384615384</v>
      </c>
      <c r="W108" s="97"/>
      <c r="X108" s="11">
        <f>+'Ark1'!X1730</f>
        <v>100</v>
      </c>
      <c r="Y108" s="11">
        <f>+'Ark1'!Y1730</f>
        <v>100</v>
      </c>
      <c r="Z108" s="11">
        <f>+'Ark1'!Z1730</f>
        <v>100</v>
      </c>
      <c r="AA108" s="71"/>
      <c r="AB108" s="93">
        <f>+'Ark1'!AA1730</f>
        <v>7.358302479826194</v>
      </c>
      <c r="AC108" s="1">
        <f>+'Ark1'!AC1730</f>
        <v>3.0595664309771271</v>
      </c>
      <c r="AD108" s="11">
        <f>+'Ark1'!AE1730</f>
        <v>63.723256242441394</v>
      </c>
      <c r="AE108" s="93">
        <f t="shared" si="22"/>
        <v>1.0833333333333333</v>
      </c>
      <c r="AF108" s="45"/>
      <c r="AG108" s="4"/>
      <c r="AH108" s="57"/>
      <c r="AI108" s="13"/>
      <c r="AJ108" s="5"/>
      <c r="AK108" s="5"/>
    </row>
    <row r="109" spans="1:37" ht="15.6">
      <c r="A109" s="45"/>
      <c r="B109">
        <f>+'Ark1'!C1731</f>
        <v>2019</v>
      </c>
      <c r="C109">
        <f>+'Ark1'!L1731</f>
        <v>15</v>
      </c>
      <c r="D109" s="3" t="str">
        <f t="shared" si="21"/>
        <v>E+</v>
      </c>
      <c r="E109">
        <f>+'Ark1'!Q1731</f>
        <v>1</v>
      </c>
      <c r="F109">
        <f>+'Ark1'!R1731</f>
        <v>1</v>
      </c>
      <c r="G109" s="201">
        <f>+'Ark1'!AG1731</f>
        <v>1.8928639030853685E-2</v>
      </c>
      <c r="H109" s="201">
        <f t="shared" si="17"/>
        <v>1.8928639030853685E-2</v>
      </c>
      <c r="I109" s="201">
        <f>+'Ark1'!AH1731</f>
        <v>2.5850566864458097E-2</v>
      </c>
      <c r="J109" s="201"/>
      <c r="K109" s="338"/>
      <c r="L109" s="338"/>
      <c r="M109" s="93">
        <f>+'Ark1'!U1731</f>
        <v>59.8</v>
      </c>
      <c r="N109" s="201">
        <f t="shared" si="18"/>
        <v>59.8</v>
      </c>
      <c r="O109" s="201"/>
      <c r="P109" s="338"/>
      <c r="Q109" s="338"/>
      <c r="R109" s="348"/>
      <c r="S109" s="348"/>
      <c r="T109" s="1">
        <f>+'Ark1'!T1731</f>
        <v>8</v>
      </c>
      <c r="U109" s="338">
        <f t="shared" si="19"/>
        <v>8</v>
      </c>
      <c r="V109" s="93">
        <f>+'Ark1'!W1731</f>
        <v>0</v>
      </c>
      <c r="W109" s="97"/>
      <c r="X109" s="11">
        <f>+'Ark1'!X1731</f>
        <v>100</v>
      </c>
      <c r="Y109" s="11">
        <f>+'Ark1'!Y1731</f>
        <v>100</v>
      </c>
      <c r="Z109" s="11">
        <f>+'Ark1'!Z1731</f>
        <v>100</v>
      </c>
      <c r="AA109" s="71"/>
      <c r="AB109" s="93">
        <f>+'Ark1'!AA1731</f>
        <v>0</v>
      </c>
      <c r="AC109" s="1">
        <f>+'Ark1'!AC1731</f>
        <v>0</v>
      </c>
      <c r="AD109" s="11">
        <f>+'Ark1'!AE1731</f>
        <v>0</v>
      </c>
      <c r="AE109" s="93">
        <f t="shared" si="22"/>
        <v>1</v>
      </c>
      <c r="AF109" s="45"/>
      <c r="AG109" s="4"/>
      <c r="AH109" s="57"/>
      <c r="AI109" s="13"/>
      <c r="AJ109" s="5"/>
      <c r="AK109" s="5"/>
    </row>
    <row r="110" spans="1:37" ht="15.6">
      <c r="A110" s="45"/>
      <c r="B110" s="52">
        <f>+'Ark1'!C1732</f>
        <v>2018</v>
      </c>
      <c r="C110" s="52">
        <f>+'Ark1'!L1732</f>
        <v>1</v>
      </c>
      <c r="D110" s="65" t="s">
        <v>28</v>
      </c>
      <c r="E110" s="52">
        <f>+'Ark1'!Q1732</f>
        <v>2</v>
      </c>
      <c r="F110" s="52">
        <f>+'Ark1'!R1732</f>
        <v>2</v>
      </c>
      <c r="G110" s="183">
        <f>+'Ark1'!AG1732</f>
        <v>3.5714285714285705E-2</v>
      </c>
      <c r="H110" s="183">
        <f t="shared" si="17"/>
        <v>-9.2408712363869355E-2</v>
      </c>
      <c r="I110" s="183">
        <f>+'Ark1'!AH1732</f>
        <v>1.0738640019732045E-2</v>
      </c>
      <c r="J110" s="183"/>
      <c r="K110" s="339"/>
      <c r="L110" s="339"/>
      <c r="M110" s="161">
        <f>+'Ark1'!U1732</f>
        <v>12.7</v>
      </c>
      <c r="N110" s="183">
        <f t="shared" si="18"/>
        <v>-8.1125000000000007</v>
      </c>
      <c r="O110" s="183"/>
      <c r="P110" s="339"/>
      <c r="Q110" s="339"/>
      <c r="R110" s="349"/>
      <c r="S110" s="349"/>
      <c r="T110" s="54">
        <f>+'Ark1'!T1732</f>
        <v>2</v>
      </c>
      <c r="U110" s="339">
        <f t="shared" si="19"/>
        <v>-0.25</v>
      </c>
      <c r="V110" s="161">
        <f>+'Ark1'!W1732</f>
        <v>0</v>
      </c>
      <c r="W110" s="97"/>
      <c r="X110" s="74">
        <f>+'Ark1'!X1732</f>
        <v>0</v>
      </c>
      <c r="Y110" s="74">
        <f>+'Ark1'!Y1732</f>
        <v>0</v>
      </c>
      <c r="Z110" s="74">
        <f>+'Ark1'!Z1732</f>
        <v>0</v>
      </c>
      <c r="AA110" s="71"/>
      <c r="AB110" s="161">
        <f>+'Ark1'!AA1732</f>
        <v>1.8000000000000027</v>
      </c>
      <c r="AC110" s="54">
        <f>+'Ark1'!AC1732</f>
        <v>0</v>
      </c>
      <c r="AD110" s="74">
        <f>+'Ark1'!AE1732</f>
        <v>0</v>
      </c>
      <c r="AE110" s="161">
        <f t="shared" si="22"/>
        <v>1</v>
      </c>
      <c r="AF110" s="45"/>
      <c r="AG110" s="4"/>
      <c r="AH110" s="57"/>
      <c r="AI110" s="13"/>
      <c r="AJ110" s="5"/>
      <c r="AK110" s="5"/>
    </row>
    <row r="111" spans="1:37" ht="15.6">
      <c r="A111" s="45"/>
      <c r="B111" s="52">
        <f>+'Ark1'!C1733</f>
        <v>2018</v>
      </c>
      <c r="C111" s="52">
        <f>+'Ark1'!L1733</f>
        <v>2</v>
      </c>
      <c r="D111" s="65" t="s">
        <v>29</v>
      </c>
      <c r="E111" s="52">
        <f>+'Ark1'!Q1733</f>
        <v>21</v>
      </c>
      <c r="F111" s="52">
        <f>+'Ark1'!R1733</f>
        <v>22</v>
      </c>
      <c r="G111" s="183">
        <f>+'Ark1'!AG1733</f>
        <v>0.39285714285714279</v>
      </c>
      <c r="H111" s="183">
        <f t="shared" si="17"/>
        <v>-8.7604099935938484E-2</v>
      </c>
      <c r="I111" s="183">
        <f>+'Ark1'!AH1733</f>
        <v>0.21084939175751033</v>
      </c>
      <c r="J111" s="183"/>
      <c r="K111" s="339"/>
      <c r="L111" s="339"/>
      <c r="M111" s="161">
        <f>+'Ark1'!U1733</f>
        <v>22.669090909090901</v>
      </c>
      <c r="N111" s="183">
        <f t="shared" si="18"/>
        <v>0.24575757575756185</v>
      </c>
      <c r="O111" s="183"/>
      <c r="P111" s="339"/>
      <c r="Q111" s="339"/>
      <c r="R111" s="349"/>
      <c r="S111" s="349"/>
      <c r="T111" s="54">
        <f>+'Ark1'!T1733</f>
        <v>3.7272727272727271</v>
      </c>
      <c r="U111" s="339">
        <f t="shared" si="19"/>
        <v>0.19393939393939474</v>
      </c>
      <c r="V111" s="161">
        <f>+'Ark1'!W1733</f>
        <v>0</v>
      </c>
      <c r="W111" s="97"/>
      <c r="X111" s="74">
        <f>+'Ark1'!X1733</f>
        <v>81.818181818181813</v>
      </c>
      <c r="Y111" s="74">
        <f>+'Ark1'!Y1733</f>
        <v>45.454545454545446</v>
      </c>
      <c r="Z111" s="74">
        <f>+'Ark1'!Z1733</f>
        <v>4.5454545454545459</v>
      </c>
      <c r="AA111" s="71"/>
      <c r="AB111" s="161">
        <f>+'Ark1'!AA1733</f>
        <v>7.4342340249140868</v>
      </c>
      <c r="AC111" s="54">
        <f>+'Ark1'!AC1733</f>
        <v>1.451701765697393</v>
      </c>
      <c r="AD111" s="74">
        <f>+'Ark1'!AE1733</f>
        <v>64.555570383581525</v>
      </c>
      <c r="AE111" s="161">
        <f t="shared" si="22"/>
        <v>1.0476190476190477</v>
      </c>
      <c r="AF111" s="45"/>
      <c r="AG111" s="4"/>
      <c r="AH111" s="57"/>
      <c r="AI111" s="13"/>
      <c r="AJ111" s="5"/>
      <c r="AK111" s="5"/>
    </row>
    <row r="112" spans="1:37" ht="15.6">
      <c r="A112" s="45"/>
      <c r="B112" s="52">
        <f>+'Ark1'!C1734</f>
        <v>2018</v>
      </c>
      <c r="C112" s="52">
        <f>+'Ark1'!L1734</f>
        <v>3</v>
      </c>
      <c r="D112" s="65" t="s">
        <v>30</v>
      </c>
      <c r="E112" s="52">
        <f>+'Ark1'!Q1734</f>
        <v>46</v>
      </c>
      <c r="F112" s="52">
        <f>+'Ark1'!R1734</f>
        <v>46</v>
      </c>
      <c r="G112" s="183">
        <f>+'Ark1'!AG1734</f>
        <v>0.82142857142857117</v>
      </c>
      <c r="H112" s="183">
        <f t="shared" si="17"/>
        <v>6.8705957719410016E-2</v>
      </c>
      <c r="I112" s="183">
        <f>+'Ark1'!AH1734</f>
        <v>0.46050163316112336</v>
      </c>
      <c r="J112" s="183"/>
      <c r="K112" s="339"/>
      <c r="L112" s="339"/>
      <c r="M112" s="161">
        <f>+'Ark1'!U1734</f>
        <v>23.678695652173911</v>
      </c>
      <c r="N112" s="183">
        <f t="shared" si="18"/>
        <v>-2.5361979648473749</v>
      </c>
      <c r="O112" s="183"/>
      <c r="P112" s="339"/>
      <c r="Q112" s="339"/>
      <c r="R112" s="349"/>
      <c r="S112" s="349"/>
      <c r="T112" s="54">
        <f>+'Ark1'!T1734</f>
        <v>3.9565217391304346</v>
      </c>
      <c r="U112" s="339">
        <f t="shared" si="19"/>
        <v>-0.27752081406105411</v>
      </c>
      <c r="V112" s="161">
        <f>+'Ark1'!W1734</f>
        <v>0</v>
      </c>
      <c r="W112" s="97"/>
      <c r="X112" s="74">
        <f>+'Ark1'!X1734</f>
        <v>78.260869565217391</v>
      </c>
      <c r="Y112" s="74">
        <f>+'Ark1'!Y1734</f>
        <v>45.652173913043477</v>
      </c>
      <c r="Z112" s="74">
        <f>+'Ark1'!Z1734</f>
        <v>13.043478260869565</v>
      </c>
      <c r="AA112" s="71"/>
      <c r="AB112" s="161">
        <f>+'Ark1'!AA1734</f>
        <v>8.8033386968649729</v>
      </c>
      <c r="AC112" s="54">
        <f>+'Ark1'!AC1734</f>
        <v>1.122042426135996</v>
      </c>
      <c r="AD112" s="74">
        <f>+'Ark1'!AE1734</f>
        <v>35.674796488241888</v>
      </c>
      <c r="AE112" s="161">
        <f t="shared" si="22"/>
        <v>1</v>
      </c>
      <c r="AF112" s="45"/>
      <c r="AG112" s="4"/>
      <c r="AH112" s="57"/>
      <c r="AI112" s="13"/>
      <c r="AJ112" s="5"/>
      <c r="AK112" s="5"/>
    </row>
    <row r="113" spans="1:37" ht="15.6">
      <c r="A113" s="45"/>
      <c r="B113" s="52">
        <f>+'Ark1'!C1735</f>
        <v>2018</v>
      </c>
      <c r="C113" s="52">
        <f>+'Ark1'!L1735</f>
        <v>4</v>
      </c>
      <c r="D113" s="65" t="s">
        <v>31</v>
      </c>
      <c r="E113" s="52">
        <f>+'Ark1'!Q1735</f>
        <v>80</v>
      </c>
      <c r="F113" s="52">
        <f>+'Ark1'!R1735</f>
        <v>87</v>
      </c>
      <c r="G113" s="183">
        <f>+'Ark1'!AG1735</f>
        <v>1.5535714285714288</v>
      </c>
      <c r="H113" s="183">
        <f t="shared" si="17"/>
        <v>-0.3202274183215883</v>
      </c>
      <c r="I113" s="183">
        <f>+'Ark1'!AH1735</f>
        <v>0.97735998737068319</v>
      </c>
      <c r="J113" s="183"/>
      <c r="K113" s="339"/>
      <c r="L113" s="339"/>
      <c r="M113" s="161">
        <f>+'Ark1'!U1735</f>
        <v>26.571724137931042</v>
      </c>
      <c r="N113" s="183">
        <f t="shared" si="18"/>
        <v>0.48625405246096065</v>
      </c>
      <c r="O113" s="183"/>
      <c r="P113" s="339"/>
      <c r="Q113" s="339"/>
      <c r="R113" s="349"/>
      <c r="S113" s="349"/>
      <c r="T113" s="54">
        <f>+'Ark1'!T1735</f>
        <v>4.5632183908045985</v>
      </c>
      <c r="U113" s="339">
        <f t="shared" si="19"/>
        <v>-0.12054229295608554</v>
      </c>
      <c r="V113" s="161">
        <f>+'Ark1'!W1735</f>
        <v>0</v>
      </c>
      <c r="W113" s="97"/>
      <c r="X113" s="74">
        <f>+'Ark1'!X1735</f>
        <v>94.252873563218387</v>
      </c>
      <c r="Y113" s="74">
        <f>+'Ark1'!Y1735</f>
        <v>65.517241379310363</v>
      </c>
      <c r="Z113" s="74">
        <f>+'Ark1'!Z1735</f>
        <v>14.942528735632186</v>
      </c>
      <c r="AA113" s="71"/>
      <c r="AB113" s="161">
        <f>+'Ark1'!AA1735</f>
        <v>7.4776187442807904</v>
      </c>
      <c r="AC113" s="54">
        <f>+'Ark1'!AC1735</f>
        <v>1.3191877457842363</v>
      </c>
      <c r="AD113" s="74">
        <f>+'Ark1'!AE1735</f>
        <v>31.461792264943007</v>
      </c>
      <c r="AE113" s="161">
        <f t="shared" si="22"/>
        <v>1.0874999999999999</v>
      </c>
      <c r="AF113" s="45"/>
      <c r="AG113" s="4"/>
      <c r="AH113" s="57"/>
      <c r="AI113" s="5"/>
      <c r="AJ113" s="5"/>
      <c r="AK113" s="5"/>
    </row>
    <row r="114" spans="1:37" ht="15.6">
      <c r="A114" s="45"/>
      <c r="B114" s="52">
        <f>+'Ark1'!C1736</f>
        <v>2018</v>
      </c>
      <c r="C114" s="52">
        <f>+'Ark1'!L1736</f>
        <v>5</v>
      </c>
      <c r="D114" s="65" t="s">
        <v>407</v>
      </c>
      <c r="E114" s="52">
        <f>+'Ark1'!Q1736</f>
        <v>212</v>
      </c>
      <c r="F114" s="52">
        <f>+'Ark1'!R1736</f>
        <v>239</v>
      </c>
      <c r="G114" s="183">
        <f>+'Ark1'!AG1736</f>
        <v>4.2678571428571441</v>
      </c>
      <c r="H114" s="183">
        <f t="shared" si="17"/>
        <v>-0.82503203074951958</v>
      </c>
      <c r="I114" s="183">
        <f>+'Ark1'!AH1736</f>
        <v>2.8714489241108767</v>
      </c>
      <c r="J114" s="183"/>
      <c r="K114" s="339"/>
      <c r="L114" s="339"/>
      <c r="M114" s="161">
        <f>+'Ark1'!U1736</f>
        <v>28.417615062761499</v>
      </c>
      <c r="N114" s="183">
        <f t="shared" si="18"/>
        <v>1.0682439935790953</v>
      </c>
      <c r="O114" s="183"/>
      <c r="P114" s="339"/>
      <c r="Q114" s="339"/>
      <c r="R114" s="349"/>
      <c r="S114" s="349"/>
      <c r="T114" s="54">
        <f>+'Ark1'!T1736</f>
        <v>5.3723849372384942</v>
      </c>
      <c r="U114" s="339">
        <f t="shared" si="19"/>
        <v>-0.11189179232125301</v>
      </c>
      <c r="V114" s="161">
        <f>+'Ark1'!W1736</f>
        <v>2.5104602510460245</v>
      </c>
      <c r="W114" s="97"/>
      <c r="X114" s="74">
        <f>+'Ark1'!X1736</f>
        <v>94.142259414225933</v>
      </c>
      <c r="Y114" s="74">
        <f>+'Ark1'!Y1736</f>
        <v>69.874476987447693</v>
      </c>
      <c r="Z114" s="74">
        <f>+'Ark1'!Z1736</f>
        <v>23.012552301255234</v>
      </c>
      <c r="AA114" s="71"/>
      <c r="AB114" s="161">
        <f>+'Ark1'!AA1736</f>
        <v>8.2340363977784872</v>
      </c>
      <c r="AC114" s="54">
        <f>+'Ark1'!AC1736</f>
        <v>1.3473323101281944</v>
      </c>
      <c r="AD114" s="74">
        <f>+'Ark1'!AE1736</f>
        <v>14.40308248045984</v>
      </c>
      <c r="AE114" s="161">
        <f t="shared" si="22"/>
        <v>1.1273584905660377</v>
      </c>
      <c r="AF114" s="45"/>
      <c r="AG114" s="13"/>
      <c r="AH114" s="57"/>
    </row>
    <row r="115" spans="1:37" ht="15.6">
      <c r="A115" s="45"/>
      <c r="B115" s="52">
        <f>+'Ark1'!C1737</f>
        <v>2018</v>
      </c>
      <c r="C115" s="52">
        <f>+'Ark1'!L1737</f>
        <v>6</v>
      </c>
      <c r="D115" s="65" t="s">
        <v>32</v>
      </c>
      <c r="E115" s="52">
        <f>+'Ark1'!Q1737</f>
        <v>474</v>
      </c>
      <c r="F115" s="52">
        <f>+'Ark1'!R1737</f>
        <v>540</v>
      </c>
      <c r="G115" s="183">
        <f>+'Ark1'!AG1737</f>
        <v>9.6428571428571388</v>
      </c>
      <c r="H115" s="183">
        <f t="shared" si="17"/>
        <v>0.89846252402305815</v>
      </c>
      <c r="I115" s="183">
        <f>+'Ark1'!AH1737</f>
        <v>6.9114775007312064</v>
      </c>
      <c r="J115" s="183"/>
      <c r="K115" s="339"/>
      <c r="L115" s="339"/>
      <c r="M115" s="161">
        <f>+'Ark1'!U1737</f>
        <v>30.273425925925942</v>
      </c>
      <c r="N115" s="183">
        <f t="shared" si="18"/>
        <v>-0.17400997151000297</v>
      </c>
      <c r="O115" s="183"/>
      <c r="P115" s="339"/>
      <c r="Q115" s="339"/>
      <c r="R115" s="349"/>
      <c r="S115" s="349"/>
      <c r="T115" s="54">
        <f>+'Ark1'!T1737</f>
        <v>6.2370370370370383</v>
      </c>
      <c r="U115" s="339">
        <f t="shared" si="19"/>
        <v>0.10516890516890598</v>
      </c>
      <c r="V115" s="161">
        <f>+'Ark1'!W1737</f>
        <v>10.555555555555555</v>
      </c>
      <c r="W115" s="97"/>
      <c r="X115" s="74">
        <f>+'Ark1'!X1737</f>
        <v>96.111111111111114</v>
      </c>
      <c r="Y115" s="74">
        <f>+'Ark1'!Y1737</f>
        <v>77.407407407407391</v>
      </c>
      <c r="Z115" s="74">
        <f>+'Ark1'!Z1737</f>
        <v>28.703703703703699</v>
      </c>
      <c r="AA115" s="71"/>
      <c r="AB115" s="161">
        <f>+'Ark1'!AA1737</f>
        <v>8.6801114903699492</v>
      </c>
      <c r="AC115" s="54">
        <f>+'Ark1'!AC1737</f>
        <v>1.8356849863194455</v>
      </c>
      <c r="AD115" s="74">
        <f>+'Ark1'!AE1737</f>
        <v>21.431311896574798</v>
      </c>
      <c r="AE115" s="161">
        <f t="shared" si="22"/>
        <v>1.139240506329114</v>
      </c>
      <c r="AF115" s="45"/>
      <c r="AG115" s="5"/>
      <c r="AH115" s="57"/>
      <c r="AI115" s="5"/>
      <c r="AK115" s="5"/>
    </row>
    <row r="116" spans="1:37" ht="15.6">
      <c r="A116" s="45"/>
      <c r="B116" s="52">
        <f>+'Ark1'!C1738</f>
        <v>2018</v>
      </c>
      <c r="C116" s="52">
        <f>+'Ark1'!L1738</f>
        <v>7</v>
      </c>
      <c r="D116" s="65" t="s">
        <v>33</v>
      </c>
      <c r="E116" s="52">
        <f>+'Ark1'!Q1738</f>
        <v>723</v>
      </c>
      <c r="F116" s="52">
        <f>+'Ark1'!R1738</f>
        <v>827</v>
      </c>
      <c r="G116" s="183">
        <f>+'Ark1'!AG1738</f>
        <v>14.767857142857141</v>
      </c>
      <c r="H116" s="183">
        <f t="shared" si="17"/>
        <v>-0.12644138372838398</v>
      </c>
      <c r="I116" s="183">
        <f>+'Ark1'!AH1738</f>
        <v>12.28395145762663</v>
      </c>
      <c r="J116" s="183"/>
      <c r="K116" s="339"/>
      <c r="L116" s="339"/>
      <c r="M116" s="161">
        <f>+'Ark1'!U1738</f>
        <v>35.133143893591253</v>
      </c>
      <c r="N116" s="183">
        <f t="shared" si="18"/>
        <v>1.1822836785374875</v>
      </c>
      <c r="O116" s="183"/>
      <c r="P116" s="339"/>
      <c r="Q116" s="339"/>
      <c r="R116" s="349"/>
      <c r="S116" s="349"/>
      <c r="T116" s="54">
        <f>+'Ark1'!T1738</f>
        <v>6.7629987908101548</v>
      </c>
      <c r="U116" s="339">
        <f t="shared" si="19"/>
        <v>0.13396653274564052</v>
      </c>
      <c r="V116" s="161">
        <f>+'Ark1'!W1738</f>
        <v>12.454655380894803</v>
      </c>
      <c r="W116" s="97"/>
      <c r="X116" s="74">
        <f>+'Ark1'!X1738</f>
        <v>99.516324062877885</v>
      </c>
      <c r="Y116" s="74">
        <f>+'Ark1'!Y1738</f>
        <v>90.931076178960083</v>
      </c>
      <c r="Z116" s="74">
        <f>+'Ark1'!Z1738</f>
        <v>50.90689238210399</v>
      </c>
      <c r="AA116" s="71"/>
      <c r="AB116" s="161">
        <f>+'Ark1'!AA1738</f>
        <v>8.729452725814836</v>
      </c>
      <c r="AC116" s="54">
        <f>+'Ark1'!AC1738</f>
        <v>1.6969806614024412</v>
      </c>
      <c r="AD116" s="74">
        <f>+'Ark1'!AE1738</f>
        <v>11.485454827415271</v>
      </c>
      <c r="AE116" s="161">
        <f t="shared" si="22"/>
        <v>1.1438450899031811</v>
      </c>
      <c r="AF116" s="45"/>
      <c r="AG116" s="13"/>
      <c r="AH116" s="57"/>
    </row>
    <row r="117" spans="1:37" ht="15.6">
      <c r="A117" s="45"/>
      <c r="B117" s="52">
        <f>+'Ark1'!C1739</f>
        <v>2018</v>
      </c>
      <c r="C117" s="52">
        <f>+'Ark1'!L1739</f>
        <v>8</v>
      </c>
      <c r="D117" s="65" t="s">
        <v>34</v>
      </c>
      <c r="E117" s="52">
        <f>+'Ark1'!Q1739</f>
        <v>970</v>
      </c>
      <c r="F117" s="52">
        <f>+'Ark1'!R1739</f>
        <v>1153</v>
      </c>
      <c r="G117" s="183">
        <f>+'Ark1'!AG1739</f>
        <v>20.589285714285719</v>
      </c>
      <c r="H117" s="183">
        <f t="shared" si="17"/>
        <v>0.1536675208199938</v>
      </c>
      <c r="I117" s="183">
        <f>+'Ark1'!AH1739</f>
        <v>19.339931311599745</v>
      </c>
      <c r="J117" s="183"/>
      <c r="K117" s="339"/>
      <c r="L117" s="339"/>
      <c r="M117" s="161">
        <f>+'Ark1'!U1739</f>
        <v>39.674371205550742</v>
      </c>
      <c r="N117" s="183">
        <f t="shared" si="18"/>
        <v>1.2919260644848904</v>
      </c>
      <c r="O117" s="183"/>
      <c r="P117" s="339"/>
      <c r="Q117" s="339"/>
      <c r="R117" s="349"/>
      <c r="S117" s="349"/>
      <c r="T117" s="54">
        <f>+'Ark1'!T1739</f>
        <v>7.3521248915871604</v>
      </c>
      <c r="U117" s="339">
        <f t="shared" si="19"/>
        <v>0.14130984456521656</v>
      </c>
      <c r="V117" s="161">
        <f>+'Ark1'!W1739</f>
        <v>22.289679098005216</v>
      </c>
      <c r="W117" s="97"/>
      <c r="X117" s="74">
        <f>+'Ark1'!X1739</f>
        <v>99.739809193408519</v>
      </c>
      <c r="Y117" s="74">
        <f>+'Ark1'!Y1739</f>
        <v>96.617519514310473</v>
      </c>
      <c r="Z117" s="74">
        <f>+'Ark1'!Z1739</f>
        <v>70.598438855160467</v>
      </c>
      <c r="AA117" s="71"/>
      <c r="AB117" s="161">
        <f>+'Ark1'!AA1739</f>
        <v>8.7774806758954753</v>
      </c>
      <c r="AC117" s="54">
        <f>+'Ark1'!AC1739</f>
        <v>1.8337297699090871</v>
      </c>
      <c r="AD117" s="74">
        <f>+'Ark1'!AE1739</f>
        <v>10.275463741092349</v>
      </c>
      <c r="AE117" s="161">
        <f t="shared" si="22"/>
        <v>1.188659793814433</v>
      </c>
      <c r="AF117" s="45"/>
      <c r="AG117" s="13"/>
      <c r="AH117" s="57"/>
    </row>
    <row r="118" spans="1:37" ht="15.6">
      <c r="A118" s="45"/>
      <c r="B118" s="52">
        <f>+'Ark1'!C1740</f>
        <v>2018</v>
      </c>
      <c r="C118" s="52">
        <f>+'Ark1'!L1740</f>
        <v>9</v>
      </c>
      <c r="D118" s="65" t="s">
        <v>35</v>
      </c>
      <c r="E118" s="52">
        <f>+'Ark1'!Q1740</f>
        <v>1094</v>
      </c>
      <c r="F118" s="52">
        <f>+'Ark1'!R1740</f>
        <v>1313</v>
      </c>
      <c r="G118" s="183">
        <f>+'Ark1'!AG1740</f>
        <v>23.446428571428577</v>
      </c>
      <c r="H118" s="183">
        <f t="shared" si="17"/>
        <v>1.5534112748238407</v>
      </c>
      <c r="I118" s="183">
        <f>+'Ark1'!AH1740</f>
        <v>25.91699741537002</v>
      </c>
      <c r="J118" s="183"/>
      <c r="K118" s="339"/>
      <c r="L118" s="339"/>
      <c r="M118" s="161">
        <f>+'Ark1'!U1740</f>
        <v>46.687905559786763</v>
      </c>
      <c r="N118" s="183">
        <f t="shared" si="18"/>
        <v>0.44657417719717074</v>
      </c>
      <c r="O118" s="183"/>
      <c r="P118" s="339"/>
      <c r="Q118" s="339"/>
      <c r="R118" s="349"/>
      <c r="S118" s="349"/>
      <c r="T118" s="54">
        <f>+'Ark1'!T1740</f>
        <v>7.70830159939071</v>
      </c>
      <c r="U118" s="339">
        <f t="shared" si="19"/>
        <v>0.19037914145362222</v>
      </c>
      <c r="V118" s="161">
        <f>+'Ark1'!W1740</f>
        <v>29.855293221629847</v>
      </c>
      <c r="W118" s="97"/>
      <c r="X118" s="74">
        <f>+'Ark1'!X1740</f>
        <v>100</v>
      </c>
      <c r="Y118" s="74">
        <f>+'Ark1'!Y1740</f>
        <v>99.543031226199517</v>
      </c>
      <c r="Z118" s="74">
        <f>+'Ark1'!Z1740</f>
        <v>90.479817212490474</v>
      </c>
      <c r="AA118" s="71"/>
      <c r="AB118" s="161">
        <f>+'Ark1'!AA1740</f>
        <v>8.6994978600037314</v>
      </c>
      <c r="AC118" s="54">
        <f>+'Ark1'!AC1740</f>
        <v>1.9446412224512912</v>
      </c>
      <c r="AD118" s="74">
        <f>+'Ark1'!AE1740</f>
        <v>30.295252567262569</v>
      </c>
      <c r="AE118" s="161">
        <f t="shared" si="22"/>
        <v>1.20018281535649</v>
      </c>
      <c r="AF118" s="45"/>
      <c r="AG118" s="13"/>
      <c r="AH118" s="57"/>
    </row>
    <row r="119" spans="1:37" ht="15.6">
      <c r="A119" s="45"/>
      <c r="B119" s="52">
        <f>+'Ark1'!C1741</f>
        <v>2018</v>
      </c>
      <c r="C119" s="52">
        <f>+'Ark1'!L1741</f>
        <v>10</v>
      </c>
      <c r="D119" s="65" t="s">
        <v>36</v>
      </c>
      <c r="E119" s="52">
        <f>+'Ark1'!Q1741</f>
        <v>527</v>
      </c>
      <c r="F119" s="52">
        <f>+'Ark1'!R1741</f>
        <v>614</v>
      </c>
      <c r="G119" s="183">
        <f>+'Ark1'!AG1741</f>
        <v>10.964285714285712</v>
      </c>
      <c r="H119" s="183">
        <f t="shared" si="17"/>
        <v>-0.35858424087123808</v>
      </c>
      <c r="I119" s="183">
        <f>+'Ark1'!AH1741</f>
        <v>13.207237741905823</v>
      </c>
      <c r="J119" s="183"/>
      <c r="K119" s="339"/>
      <c r="L119" s="339"/>
      <c r="M119" s="161">
        <f>+'Ark1'!U1741</f>
        <v>50.877768729641666</v>
      </c>
      <c r="N119" s="183">
        <f t="shared" si="18"/>
        <v>0.62175741422436914</v>
      </c>
      <c r="O119" s="183"/>
      <c r="P119" s="339"/>
      <c r="Q119" s="339"/>
      <c r="R119" s="349"/>
      <c r="S119" s="349"/>
      <c r="T119" s="54">
        <f>+'Ark1'!T1741</f>
        <v>7.9332247557003264</v>
      </c>
      <c r="U119" s="339">
        <f t="shared" si="19"/>
        <v>0.15387539219254887</v>
      </c>
      <c r="V119" s="161">
        <f>+'Ark1'!W1741</f>
        <v>33.061889250814325</v>
      </c>
      <c r="W119" s="97"/>
      <c r="X119" s="74">
        <f>+'Ark1'!X1741</f>
        <v>100</v>
      </c>
      <c r="Y119" s="74">
        <f>+'Ark1'!Y1741</f>
        <v>100</v>
      </c>
      <c r="Z119" s="74">
        <f>+'Ark1'!Z1741</f>
        <v>96.09120521172639</v>
      </c>
      <c r="AA119" s="71"/>
      <c r="AB119" s="161">
        <f>+'Ark1'!AA1741</f>
        <v>8.5762579293241252</v>
      </c>
      <c r="AC119" s="54">
        <f>+'Ark1'!AC1741</f>
        <v>1.8600296900469679</v>
      </c>
      <c r="AD119" s="74">
        <f>+'Ark1'!AE1741</f>
        <v>43.846044546069677</v>
      </c>
      <c r="AE119" s="161">
        <f t="shared" si="22"/>
        <v>1.1650853889943074</v>
      </c>
      <c r="AF119" s="45"/>
      <c r="AG119" s="13"/>
      <c r="AH119" s="57"/>
    </row>
    <row r="120" spans="1:37" ht="15.6">
      <c r="A120" s="45"/>
      <c r="B120" s="52">
        <f>+'Ark1'!C1742</f>
        <v>2018</v>
      </c>
      <c r="C120" s="52">
        <f>+'Ark1'!L1742</f>
        <v>11</v>
      </c>
      <c r="D120" s="65" t="s">
        <v>37</v>
      </c>
      <c r="E120" s="52">
        <f>+'Ark1'!Q1742</f>
        <v>432</v>
      </c>
      <c r="F120" s="52">
        <f>+'Ark1'!R1742</f>
        <v>482</v>
      </c>
      <c r="G120" s="183">
        <f>+'Ark1'!AG1742</f>
        <v>8.6071428571428612</v>
      </c>
      <c r="H120" s="183">
        <f t="shared" si="17"/>
        <v>-0.36146700832798828</v>
      </c>
      <c r="I120" s="183">
        <f>+'Ark1'!AH1742</f>
        <v>11.063293628832527</v>
      </c>
      <c r="J120" s="183"/>
      <c r="K120" s="339"/>
      <c r="L120" s="339"/>
      <c r="M120" s="161">
        <f>+'Ark1'!U1742</f>
        <v>54.29024896265561</v>
      </c>
      <c r="N120" s="183">
        <f t="shared" si="18"/>
        <v>0.81846324836988771</v>
      </c>
      <c r="O120" s="183"/>
      <c r="P120" s="339"/>
      <c r="Q120" s="339"/>
      <c r="R120" s="349"/>
      <c r="S120" s="349"/>
      <c r="T120" s="54">
        <f>+'Ark1'!T1742</f>
        <v>8.3672199170124504</v>
      </c>
      <c r="U120" s="339">
        <f t="shared" si="19"/>
        <v>0.23329134558388098</v>
      </c>
      <c r="V120" s="161">
        <f>+'Ark1'!W1742</f>
        <v>41.078838174273848</v>
      </c>
      <c r="W120" s="97"/>
      <c r="X120" s="74">
        <f>+'Ark1'!X1742</f>
        <v>100</v>
      </c>
      <c r="Y120" s="74">
        <f>+'Ark1'!Y1742</f>
        <v>100</v>
      </c>
      <c r="Z120" s="74">
        <f>+'Ark1'!Z1742</f>
        <v>98.340248962655622</v>
      </c>
      <c r="AA120" s="71"/>
      <c r="AB120" s="161">
        <f>+'Ark1'!AA1742</f>
        <v>8.0785433973887688</v>
      </c>
      <c r="AC120" s="54">
        <f>+'Ark1'!AC1742</f>
        <v>1.9173817700321001</v>
      </c>
      <c r="AD120" s="74">
        <f>+'Ark1'!AE1742</f>
        <v>46.40865628399812</v>
      </c>
      <c r="AE120" s="161">
        <f t="shared" si="22"/>
        <v>1.1157407407407407</v>
      </c>
      <c r="AF120" s="45"/>
      <c r="AG120" s="13"/>
      <c r="AH120" s="57"/>
    </row>
    <row r="121" spans="1:37" ht="15.6">
      <c r="A121" s="45"/>
      <c r="B121" s="52">
        <f>+'Ark1'!C1743</f>
        <v>2018</v>
      </c>
      <c r="C121" s="52">
        <f>+'Ark1'!L1743</f>
        <v>12</v>
      </c>
      <c r="D121" s="65" t="s">
        <v>38</v>
      </c>
      <c r="E121" s="52">
        <f>+'Ark1'!Q1743</f>
        <v>177</v>
      </c>
      <c r="F121" s="52">
        <f>+'Ark1'!R1743</f>
        <v>189</v>
      </c>
      <c r="G121" s="183">
        <f>+'Ark1'!AG1743</f>
        <v>3.375</v>
      </c>
      <c r="H121" s="183">
        <f t="shared" si="17"/>
        <v>-0.18041319666880096</v>
      </c>
      <c r="I121" s="183">
        <f>+'Ark1'!AH1743</f>
        <v>4.581691498151053</v>
      </c>
      <c r="J121" s="183"/>
      <c r="K121" s="339"/>
      <c r="L121" s="339"/>
      <c r="M121" s="161">
        <f>+'Ark1'!U1743</f>
        <v>57.338783068783101</v>
      </c>
      <c r="N121" s="183">
        <f t="shared" si="18"/>
        <v>-0.38644215644213631</v>
      </c>
      <c r="O121" s="183"/>
      <c r="P121" s="339"/>
      <c r="Q121" s="339"/>
      <c r="R121" s="349"/>
      <c r="S121" s="349"/>
      <c r="T121" s="54">
        <f>+'Ark1'!T1743</f>
        <v>8.7777777777777768</v>
      </c>
      <c r="U121" s="339">
        <f t="shared" si="19"/>
        <v>0.22822822822822708</v>
      </c>
      <c r="V121" s="161">
        <f>+'Ark1'!W1743</f>
        <v>49.735449735449741</v>
      </c>
      <c r="W121" s="97"/>
      <c r="X121" s="74">
        <f>+'Ark1'!X1743</f>
        <v>100</v>
      </c>
      <c r="Y121" s="74">
        <f>+'Ark1'!Y1743</f>
        <v>100</v>
      </c>
      <c r="Z121" s="74">
        <f>+'Ark1'!Z1743</f>
        <v>98.94179894179895</v>
      </c>
      <c r="AA121" s="71"/>
      <c r="AB121" s="161">
        <f>+'Ark1'!AA1743</f>
        <v>7.9561691547882916</v>
      </c>
      <c r="AC121" s="54">
        <f>+'Ark1'!AC1743</f>
        <v>2.0913865513651526</v>
      </c>
      <c r="AD121" s="74">
        <f>+'Ark1'!AE1743</f>
        <v>48.40066241518511</v>
      </c>
      <c r="AE121" s="161">
        <f t="shared" si="22"/>
        <v>1.0677966101694916</v>
      </c>
      <c r="AF121" s="45"/>
      <c r="AG121" s="13"/>
      <c r="AH121" s="57"/>
    </row>
    <row r="122" spans="1:37" ht="15.6">
      <c r="A122" s="45"/>
      <c r="B122" s="52">
        <f>+'Ark1'!C1744</f>
        <v>2018</v>
      </c>
      <c r="C122" s="52">
        <f>+'Ark1'!L1744</f>
        <v>13</v>
      </c>
      <c r="D122" s="65" t="s">
        <v>39</v>
      </c>
      <c r="E122" s="52">
        <f>+'Ark1'!Q1744</f>
        <v>57</v>
      </c>
      <c r="F122" s="52">
        <f>+'Ark1'!R1744</f>
        <v>59</v>
      </c>
      <c r="G122" s="183">
        <f>+'Ark1'!AG1744</f>
        <v>1.0535714285714288</v>
      </c>
      <c r="H122" s="183">
        <f t="shared" si="17"/>
        <v>-0.14758167841127445</v>
      </c>
      <c r="I122" s="183">
        <f>+'Ark1'!AH1744</f>
        <v>1.4629156287038267</v>
      </c>
      <c r="J122" s="183"/>
      <c r="K122" s="339"/>
      <c r="L122" s="339"/>
      <c r="M122" s="161">
        <f>+'Ark1'!U1744</f>
        <v>58.647796610169486</v>
      </c>
      <c r="N122" s="183">
        <f t="shared" si="18"/>
        <v>-1.2655367231638763</v>
      </c>
      <c r="O122" s="183"/>
      <c r="P122" s="339"/>
      <c r="Q122" s="339"/>
      <c r="R122" s="349"/>
      <c r="S122" s="349"/>
      <c r="T122" s="54">
        <f>+'Ark1'!T1744</f>
        <v>8.1355932203389827</v>
      </c>
      <c r="U122" s="339">
        <f t="shared" si="19"/>
        <v>-0.2910734463276814</v>
      </c>
      <c r="V122" s="161">
        <f>+'Ark1'!W1744</f>
        <v>44.067796610169495</v>
      </c>
      <c r="W122" s="97"/>
      <c r="X122" s="74">
        <f>+'Ark1'!X1744</f>
        <v>100</v>
      </c>
      <c r="Y122" s="74">
        <f>+'Ark1'!Y1744</f>
        <v>100</v>
      </c>
      <c r="Z122" s="74">
        <f>+'Ark1'!Z1744</f>
        <v>98.305084745762727</v>
      </c>
      <c r="AA122" s="71"/>
      <c r="AB122" s="161">
        <f>+'Ark1'!AA1744</f>
        <v>8.66525265757722</v>
      </c>
      <c r="AC122" s="54">
        <f>+'Ark1'!AC1744</f>
        <v>2.094849431251578</v>
      </c>
      <c r="AD122" s="74">
        <f>+'Ark1'!AE1744</f>
        <v>56.338223415450223</v>
      </c>
      <c r="AE122" s="161">
        <f t="shared" si="22"/>
        <v>1.0350877192982457</v>
      </c>
      <c r="AF122" s="45"/>
      <c r="AG122" s="13"/>
      <c r="AH122" s="57"/>
    </row>
    <row r="123" spans="1:37" ht="15.6">
      <c r="A123" s="45"/>
      <c r="B123" s="52">
        <f>+'Ark1'!C1745</f>
        <v>2018</v>
      </c>
      <c r="C123" s="52">
        <f>+'Ark1'!L1745</f>
        <v>14</v>
      </c>
      <c r="D123" s="65" t="s">
        <v>408</v>
      </c>
      <c r="E123" s="52">
        <f>+'Ark1'!Q1745</f>
        <v>27</v>
      </c>
      <c r="F123" s="52">
        <f>+'Ark1'!R1745</f>
        <v>27</v>
      </c>
      <c r="G123" s="183">
        <f>+'Ark1'!AG1745</f>
        <v>0.48214285714285698</v>
      </c>
      <c r="H123" s="183">
        <f t="shared" si="17"/>
        <v>-0.12644138372837932</v>
      </c>
      <c r="I123" s="183">
        <f>+'Ark1'!AH1745</f>
        <v>0.70160524065926444</v>
      </c>
      <c r="J123" s="183"/>
      <c r="K123" s="339"/>
      <c r="L123" s="339"/>
      <c r="M123" s="161">
        <f>+'Ark1'!U1745</f>
        <v>61.462962962962969</v>
      </c>
      <c r="N123" s="183">
        <f t="shared" si="18"/>
        <v>-1.8475633528264837</v>
      </c>
      <c r="O123" s="183"/>
      <c r="P123" s="339"/>
      <c r="Q123" s="339"/>
      <c r="R123" s="349"/>
      <c r="S123" s="349"/>
      <c r="T123" s="54">
        <f>+'Ark1'!T1745</f>
        <v>8.518518518518519</v>
      </c>
      <c r="U123" s="339">
        <f t="shared" si="19"/>
        <v>-0.79727095516569157</v>
      </c>
      <c r="V123" s="161">
        <f>+'Ark1'!W1745</f>
        <v>51.851851851851855</v>
      </c>
      <c r="W123" s="97"/>
      <c r="X123" s="74">
        <f>+'Ark1'!X1745</f>
        <v>100</v>
      </c>
      <c r="Y123" s="74">
        <f>+'Ark1'!Y1745</f>
        <v>100</v>
      </c>
      <c r="Z123" s="74">
        <f>+'Ark1'!Z1745</f>
        <v>100</v>
      </c>
      <c r="AA123" s="71"/>
      <c r="AB123" s="161">
        <f>+'Ark1'!AA1745</f>
        <v>6.8788537023175245</v>
      </c>
      <c r="AC123" s="54">
        <f>+'Ark1'!AC1745</f>
        <v>1.8129241852622804</v>
      </c>
      <c r="AD123" s="74">
        <f>+'Ark1'!AE1745</f>
        <v>43.039221357887001</v>
      </c>
      <c r="AE123" s="161">
        <f t="shared" si="22"/>
        <v>1</v>
      </c>
      <c r="AF123" s="45"/>
      <c r="AG123" s="13"/>
      <c r="AH123" s="57"/>
    </row>
    <row r="124" spans="1:37" ht="15.6">
      <c r="A124" s="45"/>
      <c r="B124" s="52">
        <f>+'Ark1'!C1746</f>
        <v>2018</v>
      </c>
      <c r="C124" s="52">
        <f>+'Ark1'!L1746</f>
        <v>15</v>
      </c>
      <c r="D124" s="65" t="s">
        <v>40</v>
      </c>
      <c r="E124" s="52">
        <f>+'Ark1'!Q1746</f>
        <v>0</v>
      </c>
      <c r="F124" s="52">
        <f>+'Ark1'!R1746</f>
        <v>0</v>
      </c>
      <c r="G124" s="183">
        <f>+'Ark1'!AG1746</f>
        <v>0</v>
      </c>
      <c r="H124" s="183">
        <f t="shared" si="17"/>
        <v>-4.8046124279308128E-2</v>
      </c>
      <c r="I124" s="183">
        <f>+'Ark1'!AH1746</f>
        <v>0</v>
      </c>
      <c r="J124" s="183"/>
      <c r="K124" s="339"/>
      <c r="L124" s="339"/>
      <c r="M124" s="161">
        <f>+'Ark1'!U1746</f>
        <v>0</v>
      </c>
      <c r="N124" s="183">
        <f t="shared" si="18"/>
        <v>-58.033333333333353</v>
      </c>
      <c r="O124" s="183"/>
      <c r="P124" s="339"/>
      <c r="Q124" s="339"/>
      <c r="R124" s="349"/>
      <c r="S124" s="349"/>
      <c r="T124" s="54">
        <f>+'Ark1'!T1746</f>
        <v>0</v>
      </c>
      <c r="U124" s="339">
        <f t="shared" si="19"/>
        <v>-6.333333333333333</v>
      </c>
      <c r="V124" s="161">
        <f>+'Ark1'!W1746</f>
        <v>0</v>
      </c>
      <c r="W124" s="97"/>
      <c r="X124" s="74">
        <f>+'Ark1'!X1746</f>
        <v>0</v>
      </c>
      <c r="Y124" s="74">
        <f>+'Ark1'!Y1746</f>
        <v>0</v>
      </c>
      <c r="Z124" s="74">
        <f>+'Ark1'!Z1746</f>
        <v>0</v>
      </c>
      <c r="AA124" s="71"/>
      <c r="AB124" s="161">
        <f>+'Ark1'!AA1746</f>
        <v>0</v>
      </c>
      <c r="AC124" s="54">
        <f>+'Ark1'!AC1746</f>
        <v>0</v>
      </c>
      <c r="AD124" s="74">
        <f>+'Ark1'!AE1746</f>
        <v>0</v>
      </c>
      <c r="AE124" s="161" t="e">
        <f t="shared" si="22"/>
        <v>#DIV/0!</v>
      </c>
      <c r="AF124" s="45"/>
      <c r="AG124" s="13"/>
      <c r="AH124" s="57"/>
    </row>
    <row r="125" spans="1:37" ht="15.6">
      <c r="A125" s="45"/>
      <c r="B125">
        <f>+'Ark1'!C1747</f>
        <v>2017</v>
      </c>
      <c r="C125">
        <f>+'Ark1'!L1747</f>
        <v>1</v>
      </c>
      <c r="D125" s="3" t="str">
        <f t="shared" ref="D125" si="23">+D110</f>
        <v>P-</v>
      </c>
      <c r="E125">
        <f>+'Ark1'!Q1747</f>
        <v>8</v>
      </c>
      <c r="F125">
        <f>+'Ark1'!R1747</f>
        <v>8</v>
      </c>
      <c r="G125" s="201">
        <f>+'Ark1'!AG1747</f>
        <v>0.12812299807815505</v>
      </c>
      <c r="H125" s="201">
        <f t="shared" si="17"/>
        <v>3.671531983318245E-2</v>
      </c>
      <c r="I125" s="201">
        <f>+'Ark1'!AH1747</f>
        <v>6.4144423191387287E-2</v>
      </c>
      <c r="J125" s="201"/>
      <c r="K125" s="338"/>
      <c r="L125" s="338"/>
      <c r="M125" s="93">
        <f>+'Ark1'!U1747</f>
        <v>20.8125</v>
      </c>
      <c r="N125" s="201">
        <f t="shared" si="18"/>
        <v>-4.1541666666666721</v>
      </c>
      <c r="O125" s="201"/>
      <c r="P125" s="338"/>
      <c r="Q125" s="338"/>
      <c r="R125" s="348"/>
      <c r="S125" s="348"/>
      <c r="T125" s="1">
        <f>+'Ark1'!T1747</f>
        <v>2.25</v>
      </c>
      <c r="U125" s="338">
        <f t="shared" si="19"/>
        <v>-0.41666666666666607</v>
      </c>
      <c r="V125" s="93">
        <f>+'Ark1'!W1747</f>
        <v>0</v>
      </c>
      <c r="W125" s="97"/>
      <c r="X125" s="11">
        <f>+'Ark1'!X1747</f>
        <v>100</v>
      </c>
      <c r="Y125" s="11">
        <f>+'Ark1'!Y1747</f>
        <v>25</v>
      </c>
      <c r="Z125" s="11">
        <f>+'Ark1'!Z1747</f>
        <v>0</v>
      </c>
      <c r="AA125" s="71"/>
      <c r="AB125" s="93">
        <f>+'Ark1'!AA1747</f>
        <v>3.5097854279143603</v>
      </c>
      <c r="AC125" s="1">
        <f>+'Ark1'!AC1747</f>
        <v>0.4330127018922193</v>
      </c>
      <c r="AD125" s="11">
        <f>+'Ark1'!AE1747</f>
        <v>-1.0281082010701219</v>
      </c>
      <c r="AE125" s="93">
        <f t="shared" si="22"/>
        <v>1</v>
      </c>
      <c r="AF125" s="45"/>
      <c r="AG125" s="13"/>
      <c r="AH125" s="57"/>
    </row>
    <row r="126" spans="1:37" ht="15.6">
      <c r="A126" s="45"/>
      <c r="B126">
        <f>+'Ark1'!C1748</f>
        <v>2017</v>
      </c>
      <c r="C126">
        <f>+'Ark1'!L1748</f>
        <v>2</v>
      </c>
      <c r="D126" s="3" t="str">
        <f t="shared" si="21"/>
        <v>P</v>
      </c>
      <c r="E126">
        <f>+'Ark1'!Q1748</f>
        <v>25</v>
      </c>
      <c r="F126">
        <f>+'Ark1'!R1748</f>
        <v>30</v>
      </c>
      <c r="G126" s="201">
        <f>+'Ark1'!AG1748</f>
        <v>0.48046124279308128</v>
      </c>
      <c r="H126" s="201">
        <f t="shared" si="17"/>
        <v>8.4361303731533444E-2</v>
      </c>
      <c r="I126" s="201">
        <f>+'Ark1'!AH1748</f>
        <v>0.2591588797648422</v>
      </c>
      <c r="J126" s="201"/>
      <c r="K126" s="338"/>
      <c r="L126" s="338"/>
      <c r="M126" s="93">
        <f>+'Ark1'!U1748</f>
        <v>22.423333333333339</v>
      </c>
      <c r="N126" s="201">
        <f t="shared" si="18"/>
        <v>-3.8305128205128121</v>
      </c>
      <c r="O126" s="201"/>
      <c r="P126" s="338"/>
      <c r="Q126" s="338"/>
      <c r="R126" s="348"/>
      <c r="S126" s="348"/>
      <c r="T126" s="1">
        <f>+'Ark1'!T1748</f>
        <v>3.5333333333333323</v>
      </c>
      <c r="U126" s="338">
        <f t="shared" si="19"/>
        <v>0.57179487179487021</v>
      </c>
      <c r="V126" s="93">
        <f>+'Ark1'!W1748</f>
        <v>0</v>
      </c>
      <c r="W126" s="97"/>
      <c r="X126" s="11">
        <f>+'Ark1'!X1748</f>
        <v>73.333333333333314</v>
      </c>
      <c r="Y126" s="11">
        <f>+'Ark1'!Y1748</f>
        <v>40</v>
      </c>
      <c r="Z126" s="11">
        <f>+'Ark1'!Z1748</f>
        <v>10</v>
      </c>
      <c r="AA126" s="71"/>
      <c r="AB126" s="93">
        <f>+'Ark1'!AA1748</f>
        <v>7.7770467116737505</v>
      </c>
      <c r="AC126" s="1">
        <f>+'Ark1'!AC1748</f>
        <v>1.1469767022723512</v>
      </c>
      <c r="AD126" s="11">
        <f>+'Ark1'!AE1748</f>
        <v>41.040934767501206</v>
      </c>
      <c r="AE126" s="93">
        <f t="shared" si="22"/>
        <v>1.2</v>
      </c>
      <c r="AF126" s="45"/>
      <c r="AG126" s="13"/>
      <c r="AH126" s="57"/>
    </row>
    <row r="127" spans="1:37" ht="15.6">
      <c r="A127" s="45"/>
      <c r="B127">
        <f>+'Ark1'!C1749</f>
        <v>2017</v>
      </c>
      <c r="C127">
        <f>+'Ark1'!L1749</f>
        <v>3</v>
      </c>
      <c r="D127" s="3" t="str">
        <f t="shared" si="21"/>
        <v>P+</v>
      </c>
      <c r="E127">
        <f>+'Ark1'!Q1749</f>
        <v>45</v>
      </c>
      <c r="F127">
        <f>+'Ark1'!R1749</f>
        <v>47</v>
      </c>
      <c r="G127" s="201">
        <f>+'Ark1'!AG1749</f>
        <v>0.75272261370916116</v>
      </c>
      <c r="H127" s="201">
        <f t="shared" si="17"/>
        <v>0.1890419311984971</v>
      </c>
      <c r="I127" s="201">
        <f>+'Ark1'!AH1749</f>
        <v>0.47466873161626599</v>
      </c>
      <c r="J127" s="201"/>
      <c r="K127" s="338"/>
      <c r="L127" s="338"/>
      <c r="M127" s="93">
        <f>+'Ark1'!U1749</f>
        <v>26.214893617021286</v>
      </c>
      <c r="N127" s="201">
        <f t="shared" si="18"/>
        <v>5.163542265669939</v>
      </c>
      <c r="O127" s="201"/>
      <c r="P127" s="338"/>
      <c r="Q127" s="338"/>
      <c r="R127" s="348"/>
      <c r="S127" s="348"/>
      <c r="T127" s="1">
        <f>+'Ark1'!T1749</f>
        <v>4.2340425531914887</v>
      </c>
      <c r="U127" s="338">
        <f t="shared" si="19"/>
        <v>0.45025876940770404</v>
      </c>
      <c r="V127" s="93">
        <f>+'Ark1'!W1749</f>
        <v>0</v>
      </c>
      <c r="W127" s="97"/>
      <c r="X127" s="11">
        <f>+'Ark1'!X1749</f>
        <v>97.872340425531874</v>
      </c>
      <c r="Y127" s="11">
        <f>+'Ark1'!Y1749</f>
        <v>61.702127659574487</v>
      </c>
      <c r="Z127" s="11">
        <f>+'Ark1'!Z1749</f>
        <v>14.893617021276597</v>
      </c>
      <c r="AA127" s="71"/>
      <c r="AB127" s="93">
        <f>+'Ark1'!AA1749</f>
        <v>6.6396288900203713</v>
      </c>
      <c r="AC127" s="1">
        <f>+'Ark1'!AC1749</f>
        <v>1.4617501308355456</v>
      </c>
      <c r="AD127" s="11">
        <f>+'Ark1'!AE1749</f>
        <v>38.634939929546725</v>
      </c>
      <c r="AE127" s="93">
        <f t="shared" si="22"/>
        <v>1.0444444444444445</v>
      </c>
      <c r="AF127" s="45"/>
      <c r="AG127" s="13"/>
      <c r="AH127" s="57"/>
    </row>
    <row r="128" spans="1:37" ht="15.6">
      <c r="A128" s="45"/>
      <c r="B128">
        <f>+'Ark1'!C1750</f>
        <v>2017</v>
      </c>
      <c r="C128">
        <f>+'Ark1'!L1750</f>
        <v>4</v>
      </c>
      <c r="D128" s="3" t="str">
        <f t="shared" si="21"/>
        <v>O-</v>
      </c>
      <c r="E128">
        <f>+'Ark1'!Q1750</f>
        <v>106</v>
      </c>
      <c r="F128">
        <f>+'Ark1'!R1750</f>
        <v>117</v>
      </c>
      <c r="G128" s="201">
        <f>+'Ark1'!AG1750</f>
        <v>1.8737988468930171</v>
      </c>
      <c r="H128" s="201">
        <f t="shared" si="17"/>
        <v>0.54838751234091521</v>
      </c>
      <c r="I128" s="201">
        <f>+'Ark1'!AH1750</f>
        <v>1.17578846594663</v>
      </c>
      <c r="J128" s="201"/>
      <c r="K128" s="338"/>
      <c r="L128" s="338"/>
      <c r="M128" s="93">
        <f>+'Ark1'!U1750</f>
        <v>26.085470085470082</v>
      </c>
      <c r="N128" s="201">
        <f t="shared" si="18"/>
        <v>1.9854700854700873</v>
      </c>
      <c r="O128" s="201"/>
      <c r="P128" s="338"/>
      <c r="Q128" s="338"/>
      <c r="R128" s="348"/>
      <c r="S128" s="348"/>
      <c r="T128" s="1">
        <f>+'Ark1'!T1750</f>
        <v>4.683760683760684</v>
      </c>
      <c r="U128" s="338">
        <f t="shared" si="19"/>
        <v>0.60330091364574123</v>
      </c>
      <c r="V128" s="93">
        <f>+'Ark1'!W1750</f>
        <v>0.85470085470085477</v>
      </c>
      <c r="W128" s="97"/>
      <c r="X128" s="11">
        <f>+'Ark1'!X1750</f>
        <v>86.324786324786302</v>
      </c>
      <c r="Y128" s="11">
        <f>+'Ark1'!Y1750</f>
        <v>60.683760683760703</v>
      </c>
      <c r="Z128" s="11">
        <f>+'Ark1'!Z1750</f>
        <v>16.239316239316235</v>
      </c>
      <c r="AA128" s="71"/>
      <c r="AB128" s="93">
        <f>+'Ark1'!AA1750</f>
        <v>8.4398653628551976</v>
      </c>
      <c r="AC128" s="1">
        <f>+'Ark1'!AC1750</f>
        <v>1.4181339167989735</v>
      </c>
      <c r="AD128" s="11">
        <f>+'Ark1'!AE1750</f>
        <v>16.271741267355079</v>
      </c>
      <c r="AE128" s="93">
        <f t="shared" si="22"/>
        <v>1.1037735849056605</v>
      </c>
      <c r="AF128" s="45"/>
      <c r="AG128" s="13"/>
      <c r="AH128" s="57"/>
    </row>
    <row r="129" spans="1:34" ht="15.6">
      <c r="A129" s="45"/>
      <c r="B129">
        <f>+'Ark1'!C1751</f>
        <v>2017</v>
      </c>
      <c r="C129">
        <f>+'Ark1'!L1751</f>
        <v>5</v>
      </c>
      <c r="D129" s="3" t="str">
        <f t="shared" ref="D129:D192" si="24">+D114</f>
        <v>O</v>
      </c>
      <c r="E129">
        <f>+'Ark1'!Q1751</f>
        <v>273</v>
      </c>
      <c r="F129">
        <f>+'Ark1'!R1751</f>
        <v>318</v>
      </c>
      <c r="G129" s="201">
        <f>+'Ark1'!AG1751</f>
        <v>5.0928891736066637</v>
      </c>
      <c r="H129" s="201">
        <f t="shared" si="17"/>
        <v>1.6498666263793633</v>
      </c>
      <c r="I129" s="201">
        <f>+'Ark1'!AH1751</f>
        <v>3.3505733509778648</v>
      </c>
      <c r="J129" s="201"/>
      <c r="K129" s="338"/>
      <c r="L129" s="338"/>
      <c r="M129" s="93">
        <f>+'Ark1'!U1751</f>
        <v>27.349371069182403</v>
      </c>
      <c r="N129" s="201">
        <f t="shared" si="18"/>
        <v>1.1714949629877012</v>
      </c>
      <c r="O129" s="201"/>
      <c r="P129" s="338"/>
      <c r="Q129" s="338"/>
      <c r="R129" s="348"/>
      <c r="S129" s="348"/>
      <c r="T129" s="1">
        <f>+'Ark1'!T1751</f>
        <v>5.4842767295597472</v>
      </c>
      <c r="U129" s="338">
        <f t="shared" si="19"/>
        <v>0.53294929593142815</v>
      </c>
      <c r="V129" s="93">
        <f>+'Ark1'!W1751</f>
        <v>2.8301886792452819</v>
      </c>
      <c r="W129" s="97"/>
      <c r="X129" s="11">
        <f>+'Ark1'!X1751</f>
        <v>94.025157232704387</v>
      </c>
      <c r="Y129" s="11">
        <f>+'Ark1'!Y1751</f>
        <v>66.666666666666686</v>
      </c>
      <c r="Z129" s="11">
        <f>+'Ark1'!Z1751</f>
        <v>21.069182389937112</v>
      </c>
      <c r="AA129" s="71"/>
      <c r="AB129" s="93">
        <f>+'Ark1'!AA1751</f>
        <v>8.1749723278076072</v>
      </c>
      <c r="AC129" s="1">
        <f>+'Ark1'!AC1751</f>
        <v>1.6227755782944244</v>
      </c>
      <c r="AD129" s="11">
        <f>+'Ark1'!AE1751</f>
        <v>21.995195598858903</v>
      </c>
      <c r="AE129" s="93">
        <f t="shared" si="22"/>
        <v>1.1648351648351649</v>
      </c>
      <c r="AF129" s="45"/>
      <c r="AG129" s="13"/>
      <c r="AH129" s="57"/>
    </row>
    <row r="130" spans="1:34" ht="15.6">
      <c r="A130" s="45"/>
      <c r="B130">
        <f>+'Ark1'!C1752</f>
        <v>2017</v>
      </c>
      <c r="C130">
        <f>+'Ark1'!L1752</f>
        <v>6</v>
      </c>
      <c r="D130" s="3" t="str">
        <f t="shared" si="24"/>
        <v>O+</v>
      </c>
      <c r="E130">
        <f>+'Ark1'!Q1752</f>
        <v>480</v>
      </c>
      <c r="F130">
        <f>+'Ark1'!R1752</f>
        <v>546</v>
      </c>
      <c r="G130" s="201">
        <f>+'Ark1'!AG1752</f>
        <v>8.7443946188340806</v>
      </c>
      <c r="H130" s="201">
        <f t="shared" si="17"/>
        <v>1.0813842592972138</v>
      </c>
      <c r="I130" s="201">
        <f>+'Ark1'!AH1752</f>
        <v>6.4045413481116009</v>
      </c>
      <c r="J130" s="201"/>
      <c r="K130" s="338"/>
      <c r="L130" s="338"/>
      <c r="M130" s="93">
        <f>+'Ark1'!U1752</f>
        <v>30.447435897435945</v>
      </c>
      <c r="N130" s="201">
        <f t="shared" si="18"/>
        <v>1.3106565733802711</v>
      </c>
      <c r="O130" s="201"/>
      <c r="P130" s="338"/>
      <c r="Q130" s="338"/>
      <c r="R130" s="348"/>
      <c r="S130" s="348"/>
      <c r="T130" s="1">
        <f>+'Ark1'!T1752</f>
        <v>6.1318681318681323</v>
      </c>
      <c r="U130" s="338">
        <f t="shared" si="19"/>
        <v>0.47580451357787279</v>
      </c>
      <c r="V130" s="93">
        <f>+'Ark1'!W1752</f>
        <v>6.4102564102564097</v>
      </c>
      <c r="W130" s="97"/>
      <c r="X130" s="11">
        <f>+'Ark1'!X1752</f>
        <v>95.421245421245402</v>
      </c>
      <c r="Y130" s="11">
        <f>+'Ark1'!Y1752</f>
        <v>76.373626373626379</v>
      </c>
      <c r="Z130" s="11">
        <f>+'Ark1'!Z1752</f>
        <v>31.5018315018315</v>
      </c>
      <c r="AA130" s="71"/>
      <c r="AB130" s="93">
        <f>+'Ark1'!AA1752</f>
        <v>8.7856861411709311</v>
      </c>
      <c r="AC130" s="1">
        <f>+'Ark1'!AC1752</f>
        <v>1.6399910069135473</v>
      </c>
      <c r="AD130" s="11">
        <f>+'Ark1'!AE1752</f>
        <v>8.1769882047279179</v>
      </c>
      <c r="AE130" s="93">
        <f t="shared" si="22"/>
        <v>1.1375</v>
      </c>
      <c r="AF130" s="45"/>
      <c r="AG130" s="13"/>
      <c r="AH130" s="57"/>
    </row>
    <row r="131" spans="1:34" ht="15.6">
      <c r="A131" s="45"/>
      <c r="B131">
        <f>+'Ark1'!C1753</f>
        <v>2017</v>
      </c>
      <c r="C131">
        <f>+'Ark1'!L1753</f>
        <v>7</v>
      </c>
      <c r="D131" s="3" t="str">
        <f t="shared" si="24"/>
        <v>R-</v>
      </c>
      <c r="E131">
        <f>+'Ark1'!Q1753</f>
        <v>811</v>
      </c>
      <c r="F131">
        <f>+'Ark1'!R1753</f>
        <v>930</v>
      </c>
      <c r="G131" s="201">
        <f>+'Ark1'!AG1753</f>
        <v>14.894298526585525</v>
      </c>
      <c r="H131" s="201">
        <f t="shared" si="17"/>
        <v>3.2093503242698631</v>
      </c>
      <c r="I131" s="201">
        <f>+'Ark1'!AH1753</f>
        <v>12.164055622653578</v>
      </c>
      <c r="J131" s="201"/>
      <c r="K131" s="338"/>
      <c r="L131" s="338"/>
      <c r="M131" s="93">
        <f>+'Ark1'!U1753</f>
        <v>33.950860215053766</v>
      </c>
      <c r="N131" s="201">
        <f t="shared" si="18"/>
        <v>0.50953035846963957</v>
      </c>
      <c r="O131" s="201"/>
      <c r="P131" s="338"/>
      <c r="Q131" s="338"/>
      <c r="R131" s="348"/>
      <c r="S131" s="348"/>
      <c r="T131" s="1">
        <f>+'Ark1'!T1753</f>
        <v>6.6290322580645142</v>
      </c>
      <c r="U131" s="338">
        <f t="shared" si="19"/>
        <v>5.7976195483029791E-2</v>
      </c>
      <c r="V131" s="93">
        <f>+'Ark1'!W1753</f>
        <v>12.580645161290322</v>
      </c>
      <c r="W131" s="97"/>
      <c r="X131" s="11">
        <f>+'Ark1'!X1753</f>
        <v>98.27956989247312</v>
      </c>
      <c r="Y131" s="11">
        <f>+'Ark1'!Y1753</f>
        <v>85.80645161290326</v>
      </c>
      <c r="Z131" s="11">
        <f>+'Ark1'!Z1753</f>
        <v>47.311827956989248</v>
      </c>
      <c r="AA131" s="71"/>
      <c r="AB131" s="93">
        <f>+'Ark1'!AA1753</f>
        <v>9.3452088990860602</v>
      </c>
      <c r="AC131" s="1">
        <f>+'Ark1'!AC1753</f>
        <v>1.734847187045671</v>
      </c>
      <c r="AD131" s="11">
        <f>+'Ark1'!AE1753</f>
        <v>11.466300394849718</v>
      </c>
      <c r="AE131" s="93">
        <f t="shared" si="22"/>
        <v>1.1467324290998766</v>
      </c>
      <c r="AF131" s="45"/>
      <c r="AG131" s="13"/>
      <c r="AH131" s="57"/>
    </row>
    <row r="132" spans="1:34" ht="15.6">
      <c r="A132" s="45"/>
      <c r="B132">
        <f>+'Ark1'!C1754</f>
        <v>2017</v>
      </c>
      <c r="C132">
        <f>+'Ark1'!L1754</f>
        <v>8</v>
      </c>
      <c r="D132" s="3" t="str">
        <f t="shared" si="24"/>
        <v>R</v>
      </c>
      <c r="E132">
        <f>+'Ark1'!Q1754</f>
        <v>1107</v>
      </c>
      <c r="F132">
        <f>+'Ark1'!R1754</f>
        <v>1276</v>
      </c>
      <c r="G132" s="201">
        <f>+'Ark1'!AG1754</f>
        <v>20.435618193465725</v>
      </c>
      <c r="H132" s="201">
        <f t="shared" si="17"/>
        <v>0.24975591436761135</v>
      </c>
      <c r="I132" s="201">
        <f>+'Ark1'!AH1754</f>
        <v>18.868091713041352</v>
      </c>
      <c r="J132" s="201"/>
      <c r="K132" s="338"/>
      <c r="L132" s="338"/>
      <c r="M132" s="93">
        <f>+'Ark1'!U1754</f>
        <v>38.382445141065851</v>
      </c>
      <c r="N132" s="201">
        <f t="shared" si="18"/>
        <v>0.25059608446202475</v>
      </c>
      <c r="O132" s="201"/>
      <c r="P132" s="338"/>
      <c r="Q132" s="338"/>
      <c r="R132" s="348"/>
      <c r="S132" s="348"/>
      <c r="T132" s="1">
        <f>+'Ark1'!T1754</f>
        <v>7.2108150470219439</v>
      </c>
      <c r="U132" s="338">
        <f t="shared" si="19"/>
        <v>-7.446797184597731E-2</v>
      </c>
      <c r="V132" s="93">
        <f>+'Ark1'!W1754</f>
        <v>21.551724137931032</v>
      </c>
      <c r="W132" s="97"/>
      <c r="X132" s="11">
        <f>+'Ark1'!X1754</f>
        <v>99.843260188087783</v>
      </c>
      <c r="Y132" s="11">
        <f>+'Ark1'!Y1754</f>
        <v>95.297805642633278</v>
      </c>
      <c r="Z132" s="11">
        <f>+'Ark1'!Z1754</f>
        <v>64.733542319749219</v>
      </c>
      <c r="AA132" s="71"/>
      <c r="AB132" s="93">
        <f>+'Ark1'!AA1754</f>
        <v>9.0360531256877117</v>
      </c>
      <c r="AC132" s="1">
        <f>+'Ark1'!AC1754</f>
        <v>1.8323740430119595</v>
      </c>
      <c r="AD132" s="11">
        <f>+'Ark1'!AE1754</f>
        <v>14.25986831182756</v>
      </c>
      <c r="AE132" s="93">
        <f t="shared" si="22"/>
        <v>1.1526648599819331</v>
      </c>
      <c r="AF132" s="45"/>
      <c r="AG132" s="13"/>
      <c r="AH132" s="57"/>
    </row>
    <row r="133" spans="1:34" ht="15.6">
      <c r="A133" s="45"/>
      <c r="B133">
        <f>+'Ark1'!C1755</f>
        <v>2017</v>
      </c>
      <c r="C133">
        <f>+'Ark1'!L1755</f>
        <v>9</v>
      </c>
      <c r="D133" s="3" t="str">
        <f t="shared" si="24"/>
        <v>R+</v>
      </c>
      <c r="E133">
        <f>+'Ark1'!Q1755</f>
        <v>1173</v>
      </c>
      <c r="F133">
        <f>+'Ark1'!R1755</f>
        <v>1367</v>
      </c>
      <c r="G133" s="201">
        <f>+'Ark1'!AG1755</f>
        <v>21.893017296604736</v>
      </c>
      <c r="H133" s="201">
        <f t="shared" si="17"/>
        <v>-2.6651789252112259</v>
      </c>
      <c r="I133" s="201">
        <f>+'Ark1'!AH1755</f>
        <v>24.35249768367359</v>
      </c>
      <c r="J133" s="201"/>
      <c r="K133" s="338"/>
      <c r="L133" s="338"/>
      <c r="M133" s="93">
        <f>+'Ark1'!U1755</f>
        <v>46.241331382589593</v>
      </c>
      <c r="N133" s="201">
        <f t="shared" si="18"/>
        <v>0.68376314437615804</v>
      </c>
      <c r="O133" s="201"/>
      <c r="P133" s="338"/>
      <c r="Q133" s="338"/>
      <c r="R133" s="348"/>
      <c r="S133" s="348"/>
      <c r="T133" s="1">
        <f>+'Ark1'!T1755</f>
        <v>7.5179224579370878</v>
      </c>
      <c r="U133" s="338">
        <f t="shared" si="19"/>
        <v>-0.16073759169070279</v>
      </c>
      <c r="V133" s="93">
        <f>+'Ark1'!W1755</f>
        <v>27.57863935625458</v>
      </c>
      <c r="W133" s="97"/>
      <c r="X133" s="11">
        <f>+'Ark1'!X1755</f>
        <v>100</v>
      </c>
      <c r="Y133" s="11">
        <f>+'Ark1'!Y1755</f>
        <v>99.195318215069506</v>
      </c>
      <c r="Z133" s="11">
        <f>+'Ark1'!Z1755</f>
        <v>90.124359912216505</v>
      </c>
      <c r="AA133" s="71"/>
      <c r="AB133" s="93">
        <f>+'Ark1'!AA1755</f>
        <v>8.8392551818781726</v>
      </c>
      <c r="AC133" s="1">
        <f>+'Ark1'!AC1755</f>
        <v>1.8588271584809777</v>
      </c>
      <c r="AD133" s="11">
        <f>+'Ark1'!AE1755</f>
        <v>32.184833539855958</v>
      </c>
      <c r="AE133" s="93">
        <f t="shared" si="22"/>
        <v>1.1653878942881502</v>
      </c>
      <c r="AF133" s="45"/>
      <c r="AG133" s="13"/>
      <c r="AH133" s="57"/>
    </row>
    <row r="134" spans="1:34" ht="15.6">
      <c r="A134" s="45"/>
      <c r="B134">
        <f>+'Ark1'!C1756</f>
        <v>2017</v>
      </c>
      <c r="C134">
        <f>+'Ark1'!L1756</f>
        <v>10</v>
      </c>
      <c r="D134" s="3" t="str">
        <f t="shared" si="24"/>
        <v>U-</v>
      </c>
      <c r="E134">
        <f>+'Ark1'!Q1756</f>
        <v>606</v>
      </c>
      <c r="F134">
        <f>+'Ark1'!R1756</f>
        <v>707</v>
      </c>
      <c r="G134" s="201">
        <f>+'Ark1'!AG1756</f>
        <v>11.32286995515695</v>
      </c>
      <c r="H134" s="201">
        <f t="shared" si="17"/>
        <v>-1.8246010990782722</v>
      </c>
      <c r="I134" s="201">
        <f>+'Ark1'!AH1756</f>
        <v>13.688381383862961</v>
      </c>
      <c r="J134" s="201"/>
      <c r="K134" s="338"/>
      <c r="L134" s="338"/>
      <c r="M134" s="93">
        <f>+'Ark1'!U1756</f>
        <v>50.256011315417297</v>
      </c>
      <c r="N134" s="201">
        <f t="shared" si="18"/>
        <v>0.35902406165129719</v>
      </c>
      <c r="O134" s="201"/>
      <c r="P134" s="338"/>
      <c r="Q134" s="338"/>
      <c r="R134" s="348"/>
      <c r="S134" s="348"/>
      <c r="T134" s="1">
        <f>+'Ark1'!T1756</f>
        <v>7.7793493635077775</v>
      </c>
      <c r="U134" s="338">
        <f t="shared" si="19"/>
        <v>-0.15112572339836472</v>
      </c>
      <c r="V134" s="93">
        <f>+'Ark1'!W1756</f>
        <v>28.854314002828858</v>
      </c>
      <c r="W134" s="97"/>
      <c r="X134" s="11">
        <f>+'Ark1'!X1756</f>
        <v>100</v>
      </c>
      <c r="Y134" s="11">
        <f>+'Ark1'!Y1756</f>
        <v>99.858557284299863</v>
      </c>
      <c r="Z134" s="11">
        <f>+'Ark1'!Z1756</f>
        <v>95.615275813295611</v>
      </c>
      <c r="AA134" s="71"/>
      <c r="AB134" s="93">
        <f>+'Ark1'!AA1756</f>
        <v>8.6167119908412548</v>
      </c>
      <c r="AC134" s="1">
        <f>+'Ark1'!AC1756</f>
        <v>1.9116180564237424</v>
      </c>
      <c r="AD134" s="11">
        <f>+'Ark1'!AE1756</f>
        <v>35.922025450816726</v>
      </c>
      <c r="AE134" s="93">
        <f t="shared" si="22"/>
        <v>1.1666666666666667</v>
      </c>
      <c r="AF134" s="45"/>
      <c r="AG134" s="13"/>
      <c r="AH134" s="57"/>
    </row>
    <row r="135" spans="1:34" ht="15.6">
      <c r="A135" s="45"/>
      <c r="B135">
        <f>+'Ark1'!C1757</f>
        <v>2017</v>
      </c>
      <c r="C135">
        <f>+'Ark1'!L1757</f>
        <v>11</v>
      </c>
      <c r="D135" s="3" t="str">
        <f t="shared" si="24"/>
        <v>U</v>
      </c>
      <c r="E135">
        <f>+'Ark1'!Q1757</f>
        <v>498</v>
      </c>
      <c r="F135">
        <f>+'Ark1'!R1757</f>
        <v>560</v>
      </c>
      <c r="G135" s="201">
        <f>+'Ark1'!AG1757</f>
        <v>8.9686098654708495</v>
      </c>
      <c r="H135" s="201">
        <f t="shared" si="17"/>
        <v>-0.70536941545541509</v>
      </c>
      <c r="I135" s="201">
        <f>+'Ark1'!AH1757</f>
        <v>11.536056678243479</v>
      </c>
      <c r="J135" s="201"/>
      <c r="K135" s="338"/>
      <c r="L135" s="338"/>
      <c r="M135" s="93">
        <f>+'Ark1'!U1757</f>
        <v>53.471785714285723</v>
      </c>
      <c r="N135" s="201">
        <f t="shared" si="18"/>
        <v>-0.43435601799767198</v>
      </c>
      <c r="O135" s="201"/>
      <c r="P135" s="338"/>
      <c r="Q135" s="338"/>
      <c r="R135" s="348"/>
      <c r="S135" s="348"/>
      <c r="T135" s="1">
        <f>+'Ark1'!T1757</f>
        <v>8.1339285714285694</v>
      </c>
      <c r="U135" s="338">
        <f t="shared" si="19"/>
        <v>-5.189820022497571E-2</v>
      </c>
      <c r="V135" s="93">
        <f>+'Ark1'!W1757</f>
        <v>36.071428571428562</v>
      </c>
      <c r="W135" s="97"/>
      <c r="X135" s="11">
        <f>+'Ark1'!X1757</f>
        <v>100</v>
      </c>
      <c r="Y135" s="11">
        <f>+'Ark1'!Y1757</f>
        <v>100</v>
      </c>
      <c r="Z135" s="11">
        <f>+'Ark1'!Z1757</f>
        <v>98.214285714285694</v>
      </c>
      <c r="AA135" s="71"/>
      <c r="AB135" s="93">
        <f>+'Ark1'!AA1757</f>
        <v>8.6339771309020445</v>
      </c>
      <c r="AC135" s="1">
        <f>+'Ark1'!AC1757</f>
        <v>2.0619665358336849</v>
      </c>
      <c r="AD135" s="11">
        <f>+'Ark1'!AE1757</f>
        <v>40.244244558158087</v>
      </c>
      <c r="AE135" s="93">
        <f t="shared" si="22"/>
        <v>1.1244979919678715</v>
      </c>
      <c r="AF135" s="45"/>
      <c r="AG135" s="13"/>
      <c r="AH135" s="57"/>
    </row>
    <row r="136" spans="1:34" ht="15.6">
      <c r="A136" s="45"/>
      <c r="B136">
        <f>+'Ark1'!C1758</f>
        <v>2017</v>
      </c>
      <c r="C136">
        <f>+'Ark1'!L1758</f>
        <v>12</v>
      </c>
      <c r="D136" s="3" t="str">
        <f t="shared" si="24"/>
        <v>U+</v>
      </c>
      <c r="E136">
        <f>+'Ark1'!Q1758</f>
        <v>200</v>
      </c>
      <c r="F136">
        <f>+'Ark1'!R1758</f>
        <v>222</v>
      </c>
      <c r="G136" s="201">
        <f>+'Ark1'!AG1758</f>
        <v>3.555413196668801</v>
      </c>
      <c r="H136" s="201">
        <f t="shared" si="17"/>
        <v>-1.3501322024780595</v>
      </c>
      <c r="I136" s="201">
        <f>+'Ark1'!AH1758</f>
        <v>4.9370017008866558</v>
      </c>
      <c r="J136" s="201"/>
      <c r="K136" s="338"/>
      <c r="L136" s="338"/>
      <c r="M136" s="93">
        <f>+'Ark1'!U1758</f>
        <v>57.725225225225238</v>
      </c>
      <c r="N136" s="201">
        <f t="shared" si="18"/>
        <v>0.18516311342402503</v>
      </c>
      <c r="O136" s="201"/>
      <c r="P136" s="338"/>
      <c r="Q136" s="338"/>
      <c r="R136" s="348"/>
      <c r="S136" s="348"/>
      <c r="T136" s="1">
        <f>+'Ark1'!T1758</f>
        <v>8.5495495495495497</v>
      </c>
      <c r="U136" s="338">
        <f t="shared" si="19"/>
        <v>0.18308992222035947</v>
      </c>
      <c r="V136" s="93">
        <f>+'Ark1'!W1758</f>
        <v>42.792792792792802</v>
      </c>
      <c r="W136" s="97"/>
      <c r="X136" s="11">
        <f>+'Ark1'!X1758</f>
        <v>100</v>
      </c>
      <c r="Y136" s="11">
        <f>+'Ark1'!Y1758</f>
        <v>100</v>
      </c>
      <c r="Z136" s="11">
        <f>+'Ark1'!Z1758</f>
        <v>99.549549549549567</v>
      </c>
      <c r="AA136" s="71"/>
      <c r="AB136" s="93">
        <f>+'Ark1'!AA1758</f>
        <v>7.9609007194278592</v>
      </c>
      <c r="AC136" s="1">
        <f>+'Ark1'!AC1758</f>
        <v>2.2168020905814054</v>
      </c>
      <c r="AD136" s="11">
        <f>+'Ark1'!AE1758</f>
        <v>38.215913641495973</v>
      </c>
      <c r="AE136" s="93">
        <f t="shared" si="22"/>
        <v>1.1100000000000001</v>
      </c>
      <c r="AF136" s="45"/>
      <c r="AG136" s="13"/>
      <c r="AH136" s="57"/>
    </row>
    <row r="137" spans="1:34" ht="15.6">
      <c r="A137" s="45"/>
      <c r="B137">
        <f>+'Ark1'!C1759</f>
        <v>2017</v>
      </c>
      <c r="C137">
        <f>+'Ark1'!L1759</f>
        <v>13</v>
      </c>
      <c r="D137" s="3" t="str">
        <f t="shared" si="24"/>
        <v>E-</v>
      </c>
      <c r="E137">
        <f>+'Ark1'!Q1759</f>
        <v>75</v>
      </c>
      <c r="F137">
        <f>+'Ark1'!R1759</f>
        <v>75</v>
      </c>
      <c r="G137" s="201">
        <f>+'Ark1'!AG1759</f>
        <v>1.2011531069827033</v>
      </c>
      <c r="H137" s="201">
        <f t="shared" si="17"/>
        <v>-0.18519667973271403</v>
      </c>
      <c r="I137" s="201">
        <f>+'Ark1'!AH1759</f>
        <v>1.7311289225855802</v>
      </c>
      <c r="J137" s="201"/>
      <c r="K137" s="338"/>
      <c r="L137" s="338"/>
      <c r="M137" s="93">
        <f>+'Ark1'!U1759</f>
        <v>59.913333333333362</v>
      </c>
      <c r="N137" s="201">
        <f t="shared" si="18"/>
        <v>-2.9108424908424837</v>
      </c>
      <c r="O137" s="201"/>
      <c r="P137" s="338"/>
      <c r="Q137" s="338"/>
      <c r="R137" s="348"/>
      <c r="S137" s="348"/>
      <c r="T137" s="1">
        <f>+'Ark1'!T1759</f>
        <v>8.4266666666666641</v>
      </c>
      <c r="U137" s="338">
        <f t="shared" si="19"/>
        <v>-0.46344322344322464</v>
      </c>
      <c r="V137" s="93">
        <f>+'Ark1'!W1759</f>
        <v>42.666666666666657</v>
      </c>
      <c r="W137" s="97"/>
      <c r="X137" s="11">
        <f>+'Ark1'!X1759</f>
        <v>100</v>
      </c>
      <c r="Y137" s="11">
        <f>+'Ark1'!Y1759</f>
        <v>100</v>
      </c>
      <c r="Z137" s="11">
        <f>+'Ark1'!Z1759</f>
        <v>100</v>
      </c>
      <c r="AA137" s="71"/>
      <c r="AB137" s="93">
        <f>+'Ark1'!AA1759</f>
        <v>7.6963425657181519</v>
      </c>
      <c r="AC137" s="1">
        <f>+'Ark1'!AC1759</f>
        <v>1.9539589441837248</v>
      </c>
      <c r="AD137" s="11">
        <f>+'Ark1'!AE1759</f>
        <v>48.823955194304176</v>
      </c>
      <c r="AE137" s="93">
        <f t="shared" si="22"/>
        <v>1</v>
      </c>
      <c r="AF137" s="45"/>
      <c r="AG137" s="13"/>
      <c r="AH137" s="57"/>
    </row>
    <row r="138" spans="1:34" ht="15.6">
      <c r="A138" s="45"/>
      <c r="B138">
        <f>+'Ark1'!C1760</f>
        <v>2017</v>
      </c>
      <c r="C138">
        <f>+'Ark1'!L1760</f>
        <v>14</v>
      </c>
      <c r="D138" s="3" t="str">
        <f t="shared" si="24"/>
        <v>E</v>
      </c>
      <c r="E138">
        <f>+'Ark1'!Q1760</f>
        <v>40</v>
      </c>
      <c r="F138">
        <f>+'Ark1'!R1760</f>
        <v>38</v>
      </c>
      <c r="G138" s="201">
        <f>+'Ark1'!AG1760</f>
        <v>0.6085842408712363</v>
      </c>
      <c r="H138" s="201">
        <f t="shared" si="17"/>
        <v>-0.22931947637434591</v>
      </c>
      <c r="I138" s="201">
        <f>+'Ark1'!AH1760</f>
        <v>0.92683875864167842</v>
      </c>
      <c r="J138" s="201"/>
      <c r="K138" s="338"/>
      <c r="L138" s="338"/>
      <c r="M138" s="93">
        <f>+'Ark1'!U1760</f>
        <v>63.310526315789453</v>
      </c>
      <c r="N138" s="201">
        <f t="shared" si="18"/>
        <v>2.2250717703348784</v>
      </c>
      <c r="O138" s="201"/>
      <c r="P138" s="338"/>
      <c r="Q138" s="338"/>
      <c r="R138" s="348"/>
      <c r="S138" s="348"/>
      <c r="T138" s="1">
        <f>+'Ark1'!T1760</f>
        <v>9.3157894736842106</v>
      </c>
      <c r="U138" s="338">
        <f t="shared" si="19"/>
        <v>1.0248803827751214</v>
      </c>
      <c r="V138" s="93">
        <f>+'Ark1'!W1760</f>
        <v>55.263157894736842</v>
      </c>
      <c r="W138" s="97"/>
      <c r="X138" s="11">
        <f>+'Ark1'!X1760</f>
        <v>100</v>
      </c>
      <c r="Y138" s="11">
        <f>+'Ark1'!Y1760</f>
        <v>100</v>
      </c>
      <c r="Z138" s="11">
        <f>+'Ark1'!Z1760</f>
        <v>100</v>
      </c>
      <c r="AA138" s="71"/>
      <c r="AB138" s="93">
        <f>+'Ark1'!AA1760</f>
        <v>7.3448796870835187</v>
      </c>
      <c r="AC138" s="1">
        <f>+'Ark1'!AC1760</f>
        <v>2.2953644723533198</v>
      </c>
      <c r="AD138" s="11">
        <f>+'Ark1'!AE1760</f>
        <v>34.133166861412235</v>
      </c>
      <c r="AE138" s="93">
        <f t="shared" si="22"/>
        <v>0.95</v>
      </c>
      <c r="AF138" s="45"/>
      <c r="AG138" s="13"/>
      <c r="AH138" s="57"/>
    </row>
    <row r="139" spans="1:34" ht="15.6">
      <c r="A139" s="45"/>
      <c r="B139">
        <f>+'Ark1'!C1761</f>
        <v>2017</v>
      </c>
      <c r="C139">
        <f>+'Ark1'!L1761</f>
        <v>15</v>
      </c>
      <c r="D139" s="3" t="str">
        <f t="shared" si="24"/>
        <v>E+</v>
      </c>
      <c r="E139">
        <f>+'Ark1'!Q1761</f>
        <v>3</v>
      </c>
      <c r="F139">
        <f>+'Ark1'!R1761</f>
        <v>3</v>
      </c>
      <c r="G139" s="201">
        <f>+'Ark1'!AG1761</f>
        <v>4.8046124279308128E-2</v>
      </c>
      <c r="H139" s="201">
        <f t="shared" si="17"/>
        <v>-8.9065393088150785E-2</v>
      </c>
      <c r="I139" s="201">
        <f>+'Ark1'!AH1761</f>
        <v>6.7072336802525695E-2</v>
      </c>
      <c r="J139" s="201"/>
      <c r="K139" s="338"/>
      <c r="L139" s="338"/>
      <c r="M139" s="93">
        <f>+'Ark1'!U1761</f>
        <v>58.033333333333353</v>
      </c>
      <c r="N139" s="201">
        <f t="shared" si="18"/>
        <v>-7.8999999999999986</v>
      </c>
      <c r="O139" s="201"/>
      <c r="P139" s="338"/>
      <c r="Q139" s="338"/>
      <c r="R139" s="348"/>
      <c r="S139" s="348"/>
      <c r="T139" s="1">
        <f>+'Ark1'!T1761</f>
        <v>6.333333333333333</v>
      </c>
      <c r="U139" s="338">
        <f t="shared" si="19"/>
        <v>-3.0000000000000027</v>
      </c>
      <c r="V139" s="93">
        <f>+'Ark1'!W1761</f>
        <v>0</v>
      </c>
      <c r="W139" s="97"/>
      <c r="X139" s="11">
        <f>+'Ark1'!X1761</f>
        <v>100</v>
      </c>
      <c r="Y139" s="11">
        <f>+'Ark1'!Y1761</f>
        <v>100</v>
      </c>
      <c r="Z139" s="11">
        <f>+'Ark1'!Z1761</f>
        <v>100</v>
      </c>
      <c r="AA139" s="71"/>
      <c r="AB139" s="93">
        <f>+'Ark1'!AA1761</f>
        <v>6.2887907334310258</v>
      </c>
      <c r="AC139" s="1">
        <f>+'Ark1'!AC1761</f>
        <v>1.6996731711975963</v>
      </c>
      <c r="AD139" s="11">
        <f>+'Ark1'!AE1761</f>
        <v>63.513513513513857</v>
      </c>
      <c r="AE139" s="93">
        <f t="shared" si="22"/>
        <v>1</v>
      </c>
      <c r="AF139" s="45"/>
      <c r="AG139" s="13"/>
      <c r="AH139" s="57"/>
    </row>
    <row r="140" spans="1:34" ht="15.6">
      <c r="A140" s="45"/>
      <c r="B140" s="52">
        <f>+'Ark1'!C1762</f>
        <v>2016</v>
      </c>
      <c r="C140" s="52">
        <f>+'Ark1'!L1762</f>
        <v>1</v>
      </c>
      <c r="D140" s="65" t="s">
        <v>28</v>
      </c>
      <c r="E140" s="52">
        <f>+'Ark1'!Q1762</f>
        <v>6</v>
      </c>
      <c r="F140" s="52">
        <f>+'Ark1'!R1762</f>
        <v>6</v>
      </c>
      <c r="G140" s="183">
        <f>+'Ark1'!AG1762</f>
        <v>9.1407678244972604E-2</v>
      </c>
      <c r="H140" s="183">
        <f t="shared" si="17"/>
        <v>-6.8413322234490384E-2</v>
      </c>
      <c r="I140" s="183">
        <f>+'Ark1'!AH1762</f>
        <v>5.3618247384857667E-2</v>
      </c>
      <c r="J140" s="183"/>
      <c r="K140" s="339"/>
      <c r="L140" s="339"/>
      <c r="M140" s="161">
        <f>+'Ark1'!U1762</f>
        <v>24.966666666666672</v>
      </c>
      <c r="N140" s="183">
        <f t="shared" si="18"/>
        <v>2.8266666666666715</v>
      </c>
      <c r="O140" s="183"/>
      <c r="P140" s="339"/>
      <c r="Q140" s="339"/>
      <c r="R140" s="349"/>
      <c r="S140" s="349"/>
      <c r="T140" s="54">
        <f>+'Ark1'!T1762</f>
        <v>2.6666666666666661</v>
      </c>
      <c r="U140" s="339">
        <f t="shared" si="19"/>
        <v>-0.23333333333333384</v>
      </c>
      <c r="V140" s="161">
        <f>+'Ark1'!W1762</f>
        <v>0</v>
      </c>
      <c r="W140" s="97"/>
      <c r="X140" s="74">
        <f>+'Ark1'!X1762</f>
        <v>83.333333333333314</v>
      </c>
      <c r="Y140" s="74">
        <f>+'Ark1'!Y1762</f>
        <v>50</v>
      </c>
      <c r="Z140" s="74">
        <f>+'Ark1'!Z1762</f>
        <v>16.666666666666671</v>
      </c>
      <c r="AA140" s="71"/>
      <c r="AB140" s="161">
        <f>+'Ark1'!AA1762</f>
        <v>9.2832585275262485</v>
      </c>
      <c r="AC140" s="54">
        <f>+'Ark1'!AC1762</f>
        <v>0.7453559924999299</v>
      </c>
      <c r="AD140" s="74">
        <f>+'Ark1'!AE1762</f>
        <v>33.561362526008757</v>
      </c>
      <c r="AE140" s="161">
        <f t="shared" si="22"/>
        <v>1</v>
      </c>
      <c r="AF140" s="45"/>
      <c r="AG140" s="13"/>
      <c r="AH140" s="57"/>
    </row>
    <row r="141" spans="1:34" ht="15.6">
      <c r="A141" s="45"/>
      <c r="B141" s="52">
        <f>+'Ark1'!C1763</f>
        <v>2016</v>
      </c>
      <c r="C141" s="52">
        <f>+'Ark1'!L1763</f>
        <v>2</v>
      </c>
      <c r="D141" s="65" t="s">
        <v>29</v>
      </c>
      <c r="E141" s="52">
        <f>+'Ark1'!Q1763</f>
        <v>27</v>
      </c>
      <c r="F141" s="52">
        <f>+'Ark1'!R1763</f>
        <v>26</v>
      </c>
      <c r="G141" s="183">
        <f>+'Ark1'!AG1763</f>
        <v>0.39609993906154783</v>
      </c>
      <c r="H141" s="183">
        <f t="shared" si="17"/>
        <v>-0.14729146256862635</v>
      </c>
      <c r="I141" s="183">
        <f>+'Ark1'!AH1763</f>
        <v>0.24432453714889063</v>
      </c>
      <c r="J141" s="183"/>
      <c r="K141" s="339"/>
      <c r="L141" s="339"/>
      <c r="M141" s="161">
        <f>+'Ark1'!U1763</f>
        <v>26.253846153846151</v>
      </c>
      <c r="N141" s="183">
        <f t="shared" si="18"/>
        <v>1.2744343891402643</v>
      </c>
      <c r="O141" s="183"/>
      <c r="P141" s="339"/>
      <c r="Q141" s="339"/>
      <c r="R141" s="349"/>
      <c r="S141" s="349"/>
      <c r="T141" s="54">
        <f>+'Ark1'!T1763</f>
        <v>2.9615384615384621</v>
      </c>
      <c r="U141" s="339">
        <f t="shared" si="19"/>
        <v>-0.62669683257918507</v>
      </c>
      <c r="V141" s="161">
        <f>+'Ark1'!W1763</f>
        <v>0</v>
      </c>
      <c r="W141" s="97"/>
      <c r="X141" s="74">
        <f>+'Ark1'!X1763</f>
        <v>88.461538461538439</v>
      </c>
      <c r="Y141" s="74">
        <f>+'Ark1'!Y1763</f>
        <v>61.538461538461519</v>
      </c>
      <c r="Z141" s="74">
        <f>+'Ark1'!Z1763</f>
        <v>23.07692307692308</v>
      </c>
      <c r="AA141" s="71"/>
      <c r="AB141" s="161">
        <f>+'Ark1'!AA1763</f>
        <v>9.0891833757423033</v>
      </c>
      <c r="AC141" s="54">
        <f>+'Ark1'!AC1763</f>
        <v>1.1596010332062563</v>
      </c>
      <c r="AD141" s="74">
        <f>+'Ark1'!AE1763</f>
        <v>19.652143118430619</v>
      </c>
      <c r="AE141" s="161">
        <f t="shared" si="22"/>
        <v>0.96296296296296291</v>
      </c>
      <c r="AF141" s="45"/>
      <c r="AG141" s="13"/>
      <c r="AH141" s="57"/>
    </row>
    <row r="142" spans="1:34" ht="15.6">
      <c r="A142" s="45"/>
      <c r="B142" s="52">
        <f>+'Ark1'!C1764</f>
        <v>2016</v>
      </c>
      <c r="C142" s="52">
        <f>+'Ark1'!L1764</f>
        <v>3</v>
      </c>
      <c r="D142" s="65" t="s">
        <v>30</v>
      </c>
      <c r="E142" s="52">
        <f>+'Ark1'!Q1764</f>
        <v>35</v>
      </c>
      <c r="F142" s="52">
        <f>+'Ark1'!R1764</f>
        <v>37</v>
      </c>
      <c r="G142" s="183">
        <f>+'Ark1'!AG1764</f>
        <v>0.56368068251066406</v>
      </c>
      <c r="H142" s="183">
        <f t="shared" si="17"/>
        <v>-0.28337062003048974</v>
      </c>
      <c r="I142" s="183">
        <f>+'Ark1'!AH1764</f>
        <v>0.27879341046772765</v>
      </c>
      <c r="J142" s="183"/>
      <c r="K142" s="339"/>
      <c r="L142" s="339"/>
      <c r="M142" s="161">
        <f>+'Ark1'!U1764</f>
        <v>21.051351351351347</v>
      </c>
      <c r="N142" s="183">
        <f t="shared" si="18"/>
        <v>-3.5826109127995984</v>
      </c>
      <c r="O142" s="183"/>
      <c r="P142" s="339"/>
      <c r="Q142" s="339"/>
      <c r="R142" s="349"/>
      <c r="S142" s="349"/>
      <c r="T142" s="54">
        <f>+'Ark1'!T1764</f>
        <v>3.7837837837837847</v>
      </c>
      <c r="U142" s="339">
        <f t="shared" si="19"/>
        <v>-0.17848036715961291</v>
      </c>
      <c r="V142" s="161">
        <f>+'Ark1'!W1764</f>
        <v>2.7027027027027031</v>
      </c>
      <c r="W142" s="97"/>
      <c r="X142" s="74">
        <f>+'Ark1'!X1764</f>
        <v>64.864864864864884</v>
      </c>
      <c r="Y142" s="74">
        <f>+'Ark1'!Y1764</f>
        <v>32.432432432432442</v>
      </c>
      <c r="Z142" s="74">
        <f>+'Ark1'!Z1764</f>
        <v>2.7027027027027031</v>
      </c>
      <c r="AA142" s="71"/>
      <c r="AB142" s="161">
        <f>+'Ark1'!AA1764</f>
        <v>7.4732178250293311</v>
      </c>
      <c r="AC142" s="54">
        <f>+'Ark1'!AC1764</f>
        <v>1.5091636333312133</v>
      </c>
      <c r="AD142" s="74">
        <f>+'Ark1'!AE1764</f>
        <v>34.941699827867097</v>
      </c>
      <c r="AE142" s="161">
        <f t="shared" si="22"/>
        <v>1.0571428571428572</v>
      </c>
      <c r="AF142" s="45"/>
      <c r="AG142" s="13"/>
      <c r="AH142" s="57"/>
    </row>
    <row r="143" spans="1:34" ht="15.6">
      <c r="A143" s="45"/>
      <c r="B143" s="52">
        <f>+'Ark1'!C1765</f>
        <v>2016</v>
      </c>
      <c r="C143" s="52">
        <f>+'Ark1'!L1765</f>
        <v>4</v>
      </c>
      <c r="D143" s="65" t="s">
        <v>31</v>
      </c>
      <c r="E143" s="52">
        <f>+'Ark1'!Q1765</f>
        <v>75</v>
      </c>
      <c r="F143" s="52">
        <f>+'Ark1'!R1765</f>
        <v>87</v>
      </c>
      <c r="G143" s="183">
        <f>+'Ark1'!AG1765</f>
        <v>1.3254113345521019</v>
      </c>
      <c r="H143" s="183">
        <f t="shared" si="17"/>
        <v>-0.43261967072199137</v>
      </c>
      <c r="I143" s="183">
        <f>+'Ark1'!AH1765</f>
        <v>0.75047649727524013</v>
      </c>
      <c r="J143" s="183"/>
      <c r="K143" s="339"/>
      <c r="L143" s="339"/>
      <c r="M143" s="161">
        <f>+'Ark1'!U1765</f>
        <v>24.099999999999994</v>
      </c>
      <c r="N143" s="183">
        <f t="shared" si="18"/>
        <v>-1.3272727272727245</v>
      </c>
      <c r="O143" s="183"/>
      <c r="P143" s="339"/>
      <c r="Q143" s="339"/>
      <c r="R143" s="349"/>
      <c r="S143" s="349"/>
      <c r="T143" s="54">
        <f>+'Ark1'!T1765</f>
        <v>4.0804597701149428</v>
      </c>
      <c r="U143" s="339">
        <f t="shared" si="19"/>
        <v>-0.32863113897596641</v>
      </c>
      <c r="V143" s="161">
        <f>+'Ark1'!W1765</f>
        <v>0</v>
      </c>
      <c r="W143" s="97"/>
      <c r="X143" s="74">
        <f>+'Ark1'!X1765</f>
        <v>86.206896551724128</v>
      </c>
      <c r="Y143" s="74">
        <f>+'Ark1'!Y1765</f>
        <v>50.574712643678147</v>
      </c>
      <c r="Z143" s="74">
        <f>+'Ark1'!Z1765</f>
        <v>6.8965517241379306</v>
      </c>
      <c r="AA143" s="71"/>
      <c r="AB143" s="161">
        <f>+'Ark1'!AA1765</f>
        <v>7.3727675366462897</v>
      </c>
      <c r="AC143" s="54">
        <f>+'Ark1'!AC1765</f>
        <v>1.2705179575926755</v>
      </c>
      <c r="AD143" s="74">
        <f>+'Ark1'!AE1765</f>
        <v>20.504342551242335</v>
      </c>
      <c r="AE143" s="161">
        <f t="shared" si="22"/>
        <v>1.1599999999999999</v>
      </c>
      <c r="AF143" s="45"/>
      <c r="AG143" s="13"/>
      <c r="AH143" s="57"/>
    </row>
    <row r="144" spans="1:34" ht="15.6">
      <c r="A144" s="45"/>
      <c r="B144" s="52">
        <f>+'Ark1'!C1766</f>
        <v>2016</v>
      </c>
      <c r="C144" s="52">
        <f>+'Ark1'!L1766</f>
        <v>5</v>
      </c>
      <c r="D144" s="65" t="s">
        <v>407</v>
      </c>
      <c r="E144" s="52">
        <f>+'Ark1'!Q1766</f>
        <v>200</v>
      </c>
      <c r="F144" s="52">
        <f>+'Ark1'!R1766</f>
        <v>226</v>
      </c>
      <c r="G144" s="183">
        <f>+'Ark1'!AG1766</f>
        <v>3.4430225472273004</v>
      </c>
      <c r="H144" s="183">
        <f t="shared" si="17"/>
        <v>-0.60044876490311472</v>
      </c>
      <c r="I144" s="183">
        <f>+'Ark1'!AH1766</f>
        <v>2.1175986326988978</v>
      </c>
      <c r="J144" s="183"/>
      <c r="K144" s="339"/>
      <c r="L144" s="339"/>
      <c r="M144" s="161">
        <f>+'Ark1'!U1766</f>
        <v>26.177876106194702</v>
      </c>
      <c r="N144" s="183">
        <f t="shared" si="18"/>
        <v>-1.0221238938052934</v>
      </c>
      <c r="O144" s="183"/>
      <c r="P144" s="339"/>
      <c r="Q144" s="339"/>
      <c r="R144" s="349"/>
      <c r="S144" s="349"/>
      <c r="T144" s="54">
        <f>+'Ark1'!T1766</f>
        <v>4.9513274336283191</v>
      </c>
      <c r="U144" s="339">
        <f t="shared" si="19"/>
        <v>-0.16329707230053181</v>
      </c>
      <c r="V144" s="161">
        <f>+'Ark1'!W1766</f>
        <v>1.3274336283185839</v>
      </c>
      <c r="W144" s="97"/>
      <c r="X144" s="74">
        <f>+'Ark1'!X1766</f>
        <v>92.477876106194685</v>
      </c>
      <c r="Y144" s="74">
        <f>+'Ark1'!Y1766</f>
        <v>61.504424778761049</v>
      </c>
      <c r="Z144" s="74">
        <f>+'Ark1'!Z1766</f>
        <v>12.389380530973453</v>
      </c>
      <c r="AA144" s="71"/>
      <c r="AB144" s="161">
        <f>+'Ark1'!AA1766</f>
        <v>7.4618407953699188</v>
      </c>
      <c r="AC144" s="54">
        <f>+'Ark1'!AC1766</f>
        <v>1.5663279329923796</v>
      </c>
      <c r="AD144" s="74">
        <f>+'Ark1'!AE1766</f>
        <v>8.137926224946666</v>
      </c>
      <c r="AE144" s="161">
        <f t="shared" si="22"/>
        <v>1.1299999999999999</v>
      </c>
      <c r="AF144" s="45"/>
      <c r="AG144" s="13"/>
      <c r="AH144" s="57"/>
    </row>
    <row r="145" spans="1:34" ht="15.6">
      <c r="A145" s="45"/>
      <c r="B145" s="52">
        <f>+'Ark1'!C1767</f>
        <v>2016</v>
      </c>
      <c r="C145" s="52">
        <f>+'Ark1'!L1767</f>
        <v>6</v>
      </c>
      <c r="D145" s="65" t="s">
        <v>32</v>
      </c>
      <c r="E145" s="52">
        <f>+'Ark1'!Q1767</f>
        <v>454</v>
      </c>
      <c r="F145" s="52">
        <f>+'Ark1'!R1767</f>
        <v>503</v>
      </c>
      <c r="G145" s="183">
        <f>+'Ark1'!AG1767</f>
        <v>7.6630103595368668</v>
      </c>
      <c r="H145" s="183">
        <f t="shared" si="17"/>
        <v>0.45508323791308758</v>
      </c>
      <c r="I145" s="183">
        <f>+'Ark1'!AH1767</f>
        <v>5.2457831109679347</v>
      </c>
      <c r="J145" s="183"/>
      <c r="K145" s="339"/>
      <c r="L145" s="339"/>
      <c r="M145" s="161">
        <f>+'Ark1'!U1767</f>
        <v>29.136779324055674</v>
      </c>
      <c r="N145" s="183">
        <f t="shared" si="18"/>
        <v>-1.4738636914653824</v>
      </c>
      <c r="O145" s="183"/>
      <c r="P145" s="339"/>
      <c r="Q145" s="339"/>
      <c r="R145" s="349"/>
      <c r="S145" s="349"/>
      <c r="T145" s="54">
        <f>+'Ark1'!T1767</f>
        <v>5.6560636182902595</v>
      </c>
      <c r="U145" s="339">
        <f t="shared" si="19"/>
        <v>-0.15103172539044873</v>
      </c>
      <c r="V145" s="161">
        <f>+'Ark1'!W1767</f>
        <v>4.1749502982107352</v>
      </c>
      <c r="W145" s="97"/>
      <c r="X145" s="74">
        <f>+'Ark1'!X1767</f>
        <v>95.427435387673938</v>
      </c>
      <c r="Y145" s="74">
        <f>+'Ark1'!Y1767</f>
        <v>73.558648111332019</v>
      </c>
      <c r="Z145" s="74">
        <f>+'Ark1'!Z1767</f>
        <v>24.85089463220676</v>
      </c>
      <c r="AA145" s="71"/>
      <c r="AB145" s="161">
        <f>+'Ark1'!AA1767</f>
        <v>8.2542777128976947</v>
      </c>
      <c r="AC145" s="54">
        <f>+'Ark1'!AC1767</f>
        <v>1.7334844108650511</v>
      </c>
      <c r="AD145" s="74">
        <f>+'Ark1'!AE1767</f>
        <v>13.303163169502502</v>
      </c>
      <c r="AE145" s="161">
        <f t="shared" si="22"/>
        <v>1.1079295154185023</v>
      </c>
      <c r="AF145" s="45"/>
      <c r="AG145" s="13"/>
      <c r="AH145" s="57"/>
    </row>
    <row r="146" spans="1:34" ht="15.6">
      <c r="A146" s="45"/>
      <c r="B146" s="52">
        <f>+'Ark1'!C1768</f>
        <v>2016</v>
      </c>
      <c r="C146" s="52">
        <f>+'Ark1'!L1768</f>
        <v>7</v>
      </c>
      <c r="D146" s="65" t="s">
        <v>33</v>
      </c>
      <c r="E146" s="52">
        <f>+'Ark1'!Q1768</f>
        <v>673</v>
      </c>
      <c r="F146" s="52">
        <f>+'Ark1'!R1768</f>
        <v>767</v>
      </c>
      <c r="G146" s="183">
        <f>+'Ark1'!AG1768</f>
        <v>11.684948202315661</v>
      </c>
      <c r="H146" s="183">
        <f t="shared" si="17"/>
        <v>0.92899487004780212</v>
      </c>
      <c r="I146" s="183">
        <f>+'Ark1'!AH1768</f>
        <v>9.1807826188111328</v>
      </c>
      <c r="J146" s="183"/>
      <c r="K146" s="339"/>
      <c r="L146" s="339"/>
      <c r="M146" s="161">
        <f>+'Ark1'!U1768</f>
        <v>33.441329856584126</v>
      </c>
      <c r="N146" s="183">
        <f t="shared" si="18"/>
        <v>-0.19656018799243213</v>
      </c>
      <c r="O146" s="183"/>
      <c r="P146" s="339"/>
      <c r="Q146" s="339"/>
      <c r="R146" s="349"/>
      <c r="S146" s="349"/>
      <c r="T146" s="54">
        <f>+'Ark1'!T1768</f>
        <v>6.5710560625814844</v>
      </c>
      <c r="U146" s="339">
        <f t="shared" si="19"/>
        <v>0.10448845485488611</v>
      </c>
      <c r="V146" s="161">
        <f>+'Ark1'!W1768</f>
        <v>11.342894393741853</v>
      </c>
      <c r="W146" s="97"/>
      <c r="X146" s="74">
        <f>+'Ark1'!X1768</f>
        <v>97.783572359843518</v>
      </c>
      <c r="Y146" s="74">
        <f>+'Ark1'!Y1768</f>
        <v>85.00651890482402</v>
      </c>
      <c r="Z146" s="74">
        <f>+'Ark1'!Z1768</f>
        <v>44.980443285528033</v>
      </c>
      <c r="AA146" s="71"/>
      <c r="AB146" s="161">
        <f>+'Ark1'!AA1768</f>
        <v>9.1019719229393274</v>
      </c>
      <c r="AC146" s="54">
        <f>+'Ark1'!AC1768</f>
        <v>1.7451282326397477</v>
      </c>
      <c r="AD146" s="74">
        <f>+'Ark1'!AE1768</f>
        <v>12.452464124179748</v>
      </c>
      <c r="AE146" s="161">
        <f t="shared" si="22"/>
        <v>1.1396731054977711</v>
      </c>
      <c r="AF146" s="45"/>
      <c r="AG146" s="13"/>
      <c r="AH146" s="57"/>
    </row>
    <row r="147" spans="1:34" ht="15.6">
      <c r="A147" s="45"/>
      <c r="B147" s="52">
        <f>+'Ark1'!C1769</f>
        <v>2016</v>
      </c>
      <c r="C147" s="52">
        <f>+'Ark1'!L1769</f>
        <v>8</v>
      </c>
      <c r="D147" s="65" t="s">
        <v>34</v>
      </c>
      <c r="E147" s="52">
        <f>+'Ark1'!Q1769</f>
        <v>1147</v>
      </c>
      <c r="F147" s="52">
        <f>+'Ark1'!R1769</f>
        <v>1325</v>
      </c>
      <c r="G147" s="183">
        <f>+'Ark1'!AG1769</f>
        <v>20.185862279098114</v>
      </c>
      <c r="H147" s="183">
        <f t="shared" si="17"/>
        <v>1.119216921898186</v>
      </c>
      <c r="I147" s="183">
        <f>+'Ark1'!AH1769</f>
        <v>18.084418315391996</v>
      </c>
      <c r="J147" s="183"/>
      <c r="K147" s="339"/>
      <c r="L147" s="339"/>
      <c r="M147" s="161">
        <f>+'Ark1'!U1769</f>
        <v>38.131849056603826</v>
      </c>
      <c r="N147" s="183">
        <f t="shared" si="18"/>
        <v>0.42480798367849815</v>
      </c>
      <c r="O147" s="183"/>
      <c r="P147" s="339"/>
      <c r="Q147" s="339"/>
      <c r="R147" s="349"/>
      <c r="S147" s="349"/>
      <c r="T147" s="54">
        <f>+'Ark1'!T1769</f>
        <v>7.2852830188679212</v>
      </c>
      <c r="U147" s="339">
        <f t="shared" si="19"/>
        <v>0.24169542456783599</v>
      </c>
      <c r="V147" s="161">
        <f>+'Ark1'!W1769</f>
        <v>22.037735849056599</v>
      </c>
      <c r="W147" s="97"/>
      <c r="X147" s="74">
        <f>+'Ark1'!X1769</f>
        <v>99.849056603773604</v>
      </c>
      <c r="Y147" s="74">
        <f>+'Ark1'!Y1769</f>
        <v>93.962264150943369</v>
      </c>
      <c r="Z147" s="74">
        <f>+'Ark1'!Z1769</f>
        <v>62.037735849056624</v>
      </c>
      <c r="AA147" s="71"/>
      <c r="AB147" s="161">
        <f>+'Ark1'!AA1769</f>
        <v>9.4252385373870489</v>
      </c>
      <c r="AC147" s="54">
        <f>+'Ark1'!AC1769</f>
        <v>1.8539428699890781</v>
      </c>
      <c r="AD147" s="74">
        <f>+'Ark1'!AE1769</f>
        <v>13.094544457071004</v>
      </c>
      <c r="AE147" s="161">
        <f t="shared" si="22"/>
        <v>1.1551874455100262</v>
      </c>
      <c r="AF147" s="45"/>
      <c r="AG147" s="13"/>
      <c r="AH147" s="57"/>
    </row>
    <row r="148" spans="1:34" ht="15.6">
      <c r="A148" s="45"/>
      <c r="B148" s="52">
        <f>+'Ark1'!C1770</f>
        <v>2016</v>
      </c>
      <c r="C148" s="52">
        <f>+'Ark1'!L1770</f>
        <v>9</v>
      </c>
      <c r="D148" s="65" t="s">
        <v>35</v>
      </c>
      <c r="E148" s="52">
        <f>+'Ark1'!Q1770</f>
        <v>1379</v>
      </c>
      <c r="F148" s="52">
        <f>+'Ark1'!R1770</f>
        <v>1612</v>
      </c>
      <c r="G148" s="183">
        <f>+'Ark1'!AG1770</f>
        <v>24.558196221815962</v>
      </c>
      <c r="H148" s="183">
        <f t="shared" si="17"/>
        <v>1.2882585520061554</v>
      </c>
      <c r="I148" s="183">
        <f>+'Ark1'!AH1770</f>
        <v>26.286113124479876</v>
      </c>
      <c r="J148" s="183"/>
      <c r="K148" s="339"/>
      <c r="L148" s="339"/>
      <c r="M148" s="161">
        <f>+'Ark1'!U1770</f>
        <v>45.557568238213435</v>
      </c>
      <c r="N148" s="183">
        <f t="shared" si="18"/>
        <v>0.93146933711462054</v>
      </c>
      <c r="O148" s="183"/>
      <c r="P148" s="339"/>
      <c r="Q148" s="339"/>
      <c r="R148" s="349"/>
      <c r="S148" s="349"/>
      <c r="T148" s="54">
        <f>+'Ark1'!T1770</f>
        <v>7.6786600496277906</v>
      </c>
      <c r="U148" s="339">
        <f t="shared" si="19"/>
        <v>9.7040056717458967E-3</v>
      </c>
      <c r="V148" s="161">
        <f>+'Ark1'!W1770</f>
        <v>31.203473945409431</v>
      </c>
      <c r="W148" s="97"/>
      <c r="X148" s="74">
        <f>+'Ark1'!X1770</f>
        <v>100</v>
      </c>
      <c r="Y148" s="74">
        <f>+'Ark1'!Y1770</f>
        <v>99.503722084367226</v>
      </c>
      <c r="Z148" s="74">
        <f>+'Ark1'!Z1770</f>
        <v>88.399503722084347</v>
      </c>
      <c r="AA148" s="71"/>
      <c r="AB148" s="161">
        <f>+'Ark1'!AA1770</f>
        <v>8.7006451968160139</v>
      </c>
      <c r="AC148" s="54">
        <f>+'Ark1'!AC1770</f>
        <v>1.9633025781743381</v>
      </c>
      <c r="AD148" s="74">
        <f>+'Ark1'!AE1770</f>
        <v>25.68337246975964</v>
      </c>
      <c r="AE148" s="161">
        <f t="shared" si="22"/>
        <v>1.1689630166787528</v>
      </c>
      <c r="AF148" s="45"/>
      <c r="AG148" s="13"/>
      <c r="AH148" s="57"/>
    </row>
    <row r="149" spans="1:34" ht="15.6">
      <c r="A149" s="45"/>
      <c r="B149" s="52">
        <f>+'Ark1'!C1771</f>
        <v>2016</v>
      </c>
      <c r="C149" s="52">
        <f>+'Ark1'!L1771</f>
        <v>10</v>
      </c>
      <c r="D149" s="65" t="s">
        <v>36</v>
      </c>
      <c r="E149" s="52">
        <f>+'Ark1'!Q1771</f>
        <v>747</v>
      </c>
      <c r="F149" s="52">
        <f>+'Ark1'!R1771</f>
        <v>863</v>
      </c>
      <c r="G149" s="183">
        <f>+'Ark1'!AG1771</f>
        <v>13.147471054235222</v>
      </c>
      <c r="H149" s="183">
        <f t="shared" ref="H149:H212" si="25">+G149-G164</f>
        <v>-1.2524010889643904</v>
      </c>
      <c r="I149" s="183">
        <f>+'Ark1'!AH1771</f>
        <v>15.412955356903185</v>
      </c>
      <c r="J149" s="183"/>
      <c r="K149" s="339"/>
      <c r="L149" s="339"/>
      <c r="M149" s="161">
        <f>+'Ark1'!U1771</f>
        <v>49.896987253766</v>
      </c>
      <c r="N149" s="183">
        <f t="shared" ref="N149:N212" si="26">+M149-M164</f>
        <v>0.21507826375496819</v>
      </c>
      <c r="O149" s="183"/>
      <c r="P149" s="339"/>
      <c r="Q149" s="339"/>
      <c r="R149" s="349"/>
      <c r="S149" s="349"/>
      <c r="T149" s="54">
        <f>+'Ark1'!T1771</f>
        <v>7.9304750869061422</v>
      </c>
      <c r="U149" s="339">
        <f t="shared" ref="U149:U212" si="27">+T149-T164</f>
        <v>7.9198727305697325E-2</v>
      </c>
      <c r="V149" s="161">
        <f>+'Ark1'!W1771</f>
        <v>36.037079953650057</v>
      </c>
      <c r="W149" s="97"/>
      <c r="X149" s="74">
        <f>+'Ark1'!X1771</f>
        <v>100</v>
      </c>
      <c r="Y149" s="74">
        <f>+'Ark1'!Y1771</f>
        <v>100</v>
      </c>
      <c r="Z149" s="74">
        <f>+'Ark1'!Z1771</f>
        <v>95.712630359212014</v>
      </c>
      <c r="AA149" s="71"/>
      <c r="AB149" s="161">
        <f>+'Ark1'!AA1771</f>
        <v>8.327813772697862</v>
      </c>
      <c r="AC149" s="54">
        <f>+'Ark1'!AC1771</f>
        <v>1.923155390824888</v>
      </c>
      <c r="AD149" s="74">
        <f>+'Ark1'!AE1771</f>
        <v>35.75883851108788</v>
      </c>
      <c r="AE149" s="161">
        <f t="shared" si="22"/>
        <v>1.1552878179384203</v>
      </c>
      <c r="AF149" s="45"/>
      <c r="AG149" s="13"/>
      <c r="AH149" s="57"/>
    </row>
    <row r="150" spans="1:34" ht="15.6">
      <c r="A150" s="45"/>
      <c r="B150" s="52">
        <f>+'Ark1'!C1772</f>
        <v>2016</v>
      </c>
      <c r="C150" s="52">
        <f>+'Ark1'!L1772</f>
        <v>11</v>
      </c>
      <c r="D150" s="65" t="s">
        <v>37</v>
      </c>
      <c r="E150" s="52">
        <f>+'Ark1'!Q1772</f>
        <v>577</v>
      </c>
      <c r="F150" s="52">
        <f>+'Ark1'!R1772</f>
        <v>635</v>
      </c>
      <c r="G150" s="183">
        <f>+'Ark1'!AG1772</f>
        <v>9.6739792809262646</v>
      </c>
      <c r="H150" s="183">
        <f t="shared" si="25"/>
        <v>-1.1299203514854366</v>
      </c>
      <c r="I150" s="183">
        <f>+'Ark1'!AH1772</f>
        <v>12.252163252888041</v>
      </c>
      <c r="J150" s="183"/>
      <c r="K150" s="339"/>
      <c r="L150" s="339"/>
      <c r="M150" s="161">
        <f>+'Ark1'!U1772</f>
        <v>53.906141732283395</v>
      </c>
      <c r="N150" s="183">
        <f t="shared" si="26"/>
        <v>0.91768019382179489</v>
      </c>
      <c r="O150" s="183"/>
      <c r="P150" s="339"/>
      <c r="Q150" s="339"/>
      <c r="R150" s="349"/>
      <c r="S150" s="349"/>
      <c r="T150" s="54">
        <f>+'Ark1'!T1772</f>
        <v>8.1858267716535451</v>
      </c>
      <c r="U150" s="339">
        <f t="shared" si="27"/>
        <v>0.10742440478963999</v>
      </c>
      <c r="V150" s="161">
        <f>+'Ark1'!W1772</f>
        <v>37.637795275590555</v>
      </c>
      <c r="W150" s="97"/>
      <c r="X150" s="74">
        <f>+'Ark1'!X1772</f>
        <v>100</v>
      </c>
      <c r="Y150" s="74">
        <f>+'Ark1'!Y1772</f>
        <v>99.842519685039377</v>
      </c>
      <c r="Z150" s="74">
        <f>+'Ark1'!Z1772</f>
        <v>98.267716535433038</v>
      </c>
      <c r="AA150" s="71"/>
      <c r="AB150" s="161">
        <f>+'Ark1'!AA1772</f>
        <v>8.2099484540230083</v>
      </c>
      <c r="AC150" s="54">
        <f>+'Ark1'!AC1772</f>
        <v>2.0336044726284177</v>
      </c>
      <c r="AD150" s="74">
        <f>+'Ark1'!AE1772</f>
        <v>41.189843694195929</v>
      </c>
      <c r="AE150" s="161">
        <f t="shared" si="22"/>
        <v>1.1005199306759099</v>
      </c>
      <c r="AF150" s="45"/>
      <c r="AG150" s="13"/>
      <c r="AH150" s="57"/>
    </row>
    <row r="151" spans="1:34" ht="15.6">
      <c r="A151" s="45"/>
      <c r="B151" s="52">
        <f>+'Ark1'!C1773</f>
        <v>2016</v>
      </c>
      <c r="C151" s="52">
        <f>+'Ark1'!L1773</f>
        <v>12</v>
      </c>
      <c r="D151" s="65" t="s">
        <v>38</v>
      </c>
      <c r="E151" s="52">
        <f>+'Ark1'!Q1773</f>
        <v>303</v>
      </c>
      <c r="F151" s="52">
        <f>+'Ark1'!R1773</f>
        <v>322</v>
      </c>
      <c r="G151" s="183">
        <f>+'Ark1'!AG1773</f>
        <v>4.9055453991468605</v>
      </c>
      <c r="H151" s="183">
        <f t="shared" si="25"/>
        <v>9.4933284715023269E-2</v>
      </c>
      <c r="I151" s="183">
        <f>+'Ark1'!AH1773</f>
        <v>6.6317324814546286</v>
      </c>
      <c r="J151" s="183"/>
      <c r="K151" s="339"/>
      <c r="L151" s="339"/>
      <c r="M151" s="161">
        <f>+'Ark1'!U1773</f>
        <v>57.540062111801213</v>
      </c>
      <c r="N151" s="183">
        <f t="shared" si="26"/>
        <v>1.799198324425781</v>
      </c>
      <c r="O151" s="183"/>
      <c r="P151" s="339"/>
      <c r="Q151" s="339"/>
      <c r="R151" s="349"/>
      <c r="S151" s="349"/>
      <c r="T151" s="54">
        <f>+'Ark1'!T1773</f>
        <v>8.3664596273291902</v>
      </c>
      <c r="U151" s="339">
        <f t="shared" si="27"/>
        <v>0.13390148779430611</v>
      </c>
      <c r="V151" s="161">
        <f>+'Ark1'!W1773</f>
        <v>46.894409937888192</v>
      </c>
      <c r="W151" s="97"/>
      <c r="X151" s="74">
        <f>+'Ark1'!X1773</f>
        <v>100</v>
      </c>
      <c r="Y151" s="74">
        <f>+'Ark1'!Y1773</f>
        <v>100</v>
      </c>
      <c r="Z151" s="74">
        <f>+'Ark1'!Z1773</f>
        <v>99.689440993788821</v>
      </c>
      <c r="AA151" s="71"/>
      <c r="AB151" s="161">
        <f>+'Ark1'!AA1773</f>
        <v>7.5744243572675183</v>
      </c>
      <c r="AC151" s="54">
        <f>+'Ark1'!AC1773</f>
        <v>2.0916558301317418</v>
      </c>
      <c r="AD151" s="74">
        <f>+'Ark1'!AE1773</f>
        <v>34.375799217284474</v>
      </c>
      <c r="AE151" s="161">
        <f t="shared" si="22"/>
        <v>1.0627062706270627</v>
      </c>
      <c r="AF151" s="45"/>
      <c r="AG151" s="13"/>
      <c r="AH151" s="57"/>
    </row>
    <row r="152" spans="1:34" ht="15.6">
      <c r="A152" s="45"/>
      <c r="B152" s="52">
        <f>+'Ark1'!C1774</f>
        <v>2016</v>
      </c>
      <c r="C152" s="52">
        <f>+'Ark1'!L1774</f>
        <v>13</v>
      </c>
      <c r="D152" s="65" t="s">
        <v>39</v>
      </c>
      <c r="E152" s="52">
        <f>+'Ark1'!Q1774</f>
        <v>91</v>
      </c>
      <c r="F152" s="52">
        <f>+'Ark1'!R1774</f>
        <v>91</v>
      </c>
      <c r="G152" s="183">
        <f>+'Ark1'!AG1774</f>
        <v>1.3863497867154173</v>
      </c>
      <c r="H152" s="183">
        <f t="shared" si="25"/>
        <v>-6.8021317647695589E-2</v>
      </c>
      <c r="I152" s="183">
        <f>+'Ark1'!AH1774</f>
        <v>2.0462985333727057</v>
      </c>
      <c r="J152" s="183"/>
      <c r="K152" s="339"/>
      <c r="L152" s="339"/>
      <c r="M152" s="161">
        <f>+'Ark1'!U1774</f>
        <v>62.824175824175846</v>
      </c>
      <c r="N152" s="183">
        <f t="shared" si="26"/>
        <v>2.8175824175824147</v>
      </c>
      <c r="O152" s="183"/>
      <c r="P152" s="339"/>
      <c r="Q152" s="339"/>
      <c r="R152" s="349"/>
      <c r="S152" s="349"/>
      <c r="T152" s="54">
        <f>+'Ark1'!T1774</f>
        <v>8.8901098901098887</v>
      </c>
      <c r="U152" s="339">
        <f t="shared" si="27"/>
        <v>-4.3956043956042024E-2</v>
      </c>
      <c r="V152" s="161">
        <f>+'Ark1'!W1774</f>
        <v>60.439560439560424</v>
      </c>
      <c r="W152" s="97"/>
      <c r="X152" s="74">
        <f>+'Ark1'!X1774</f>
        <v>100</v>
      </c>
      <c r="Y152" s="74">
        <f>+'Ark1'!Y1774</f>
        <v>100</v>
      </c>
      <c r="Z152" s="74">
        <f>+'Ark1'!Z1774</f>
        <v>100</v>
      </c>
      <c r="AA152" s="71"/>
      <c r="AB152" s="161">
        <f>+'Ark1'!AA1774</f>
        <v>8.7227924334593414</v>
      </c>
      <c r="AC152" s="54">
        <f>+'Ark1'!AC1774</f>
        <v>2.1301114321083965</v>
      </c>
      <c r="AD152" s="74">
        <f>+'Ark1'!AE1774</f>
        <v>43.354028776901195</v>
      </c>
      <c r="AE152" s="161">
        <f t="shared" si="22"/>
        <v>1</v>
      </c>
      <c r="AF152" s="45"/>
      <c r="AG152" s="13"/>
      <c r="AH152" s="57"/>
    </row>
    <row r="153" spans="1:34" ht="15.6">
      <c r="A153" s="45"/>
      <c r="B153" s="52">
        <f>+'Ark1'!C1775</f>
        <v>2016</v>
      </c>
      <c r="C153" s="52">
        <f>+'Ark1'!L1775</f>
        <v>14</v>
      </c>
      <c r="D153" s="65" t="s">
        <v>408</v>
      </c>
      <c r="E153" s="52">
        <f>+'Ark1'!Q1775</f>
        <v>57</v>
      </c>
      <c r="F153" s="52">
        <f>+'Ark1'!R1775</f>
        <v>55</v>
      </c>
      <c r="G153" s="183">
        <f>+'Ark1'!AG1775</f>
        <v>0.83790371724558221</v>
      </c>
      <c r="H153" s="183">
        <f t="shared" si="25"/>
        <v>8.6745014992106184E-2</v>
      </c>
      <c r="I153" s="183">
        <f>+'Ark1'!AH1775</f>
        <v>1.2025448981235398</v>
      </c>
      <c r="J153" s="183"/>
      <c r="K153" s="339"/>
      <c r="L153" s="339"/>
      <c r="M153" s="161">
        <f>+'Ark1'!U1775</f>
        <v>61.085454545454574</v>
      </c>
      <c r="N153" s="183">
        <f t="shared" si="26"/>
        <v>1.3811992263056325</v>
      </c>
      <c r="O153" s="183"/>
      <c r="P153" s="339"/>
      <c r="Q153" s="339"/>
      <c r="R153" s="349"/>
      <c r="S153" s="349"/>
      <c r="T153" s="54">
        <f>+'Ark1'!T1775</f>
        <v>8.2909090909090892</v>
      </c>
      <c r="U153" s="339">
        <f t="shared" si="27"/>
        <v>-0.94313346228239681</v>
      </c>
      <c r="V153" s="161">
        <f>+'Ark1'!W1775</f>
        <v>36.363636363636367</v>
      </c>
      <c r="W153" s="97"/>
      <c r="X153" s="74">
        <f>+'Ark1'!X1775</f>
        <v>100</v>
      </c>
      <c r="Y153" s="74">
        <f>+'Ark1'!Y1775</f>
        <v>100</v>
      </c>
      <c r="Z153" s="74">
        <f>+'Ark1'!Z1775</f>
        <v>100</v>
      </c>
      <c r="AA153" s="71"/>
      <c r="AB153" s="161">
        <f>+'Ark1'!AA1775</f>
        <v>7.4725781891784306</v>
      </c>
      <c r="AC153" s="54">
        <f>+'Ark1'!AC1775</f>
        <v>2.0860813831655944</v>
      </c>
      <c r="AD153" s="74">
        <f>+'Ark1'!AE1775</f>
        <v>32.603802745198394</v>
      </c>
      <c r="AE153" s="161">
        <f t="shared" si="22"/>
        <v>0.96491228070175439</v>
      </c>
      <c r="AF153" s="45"/>
      <c r="AG153" s="13"/>
      <c r="AH153" s="57"/>
    </row>
    <row r="154" spans="1:34" ht="15.6">
      <c r="A154" s="45"/>
      <c r="B154" s="52">
        <f>+'Ark1'!C1776</f>
        <v>2016</v>
      </c>
      <c r="C154" s="52">
        <f>+'Ark1'!L1776</f>
        <v>15</v>
      </c>
      <c r="D154" s="65" t="s">
        <v>40</v>
      </c>
      <c r="E154" s="52">
        <f>+'Ark1'!Q1776</f>
        <v>9</v>
      </c>
      <c r="F154" s="52">
        <f>+'Ark1'!R1776</f>
        <v>9</v>
      </c>
      <c r="G154" s="183">
        <f>+'Ark1'!AG1776</f>
        <v>0.13711151736745891</v>
      </c>
      <c r="H154" s="183">
        <f t="shared" si="25"/>
        <v>9.2547169838885224E-3</v>
      </c>
      <c r="I154" s="183">
        <f>+'Ark1'!AH1776</f>
        <v>0.21239698263133872</v>
      </c>
      <c r="J154" s="183"/>
      <c r="K154" s="339"/>
      <c r="L154" s="339"/>
      <c r="M154" s="161">
        <f>+'Ark1'!U1776</f>
        <v>65.933333333333351</v>
      </c>
      <c r="N154" s="183">
        <f t="shared" si="26"/>
        <v>3.3833333333333684</v>
      </c>
      <c r="O154" s="183"/>
      <c r="P154" s="339"/>
      <c r="Q154" s="339"/>
      <c r="R154" s="349"/>
      <c r="S154" s="349"/>
      <c r="T154" s="54">
        <f>+'Ark1'!T1776</f>
        <v>9.3333333333333357</v>
      </c>
      <c r="U154" s="339">
        <f t="shared" si="27"/>
        <v>1.0833333333333357</v>
      </c>
      <c r="V154" s="161">
        <f>+'Ark1'!W1776</f>
        <v>66.666666666666686</v>
      </c>
      <c r="W154" s="97"/>
      <c r="X154" s="74">
        <f>+'Ark1'!X1776</f>
        <v>100</v>
      </c>
      <c r="Y154" s="74">
        <f>+'Ark1'!Y1776</f>
        <v>100</v>
      </c>
      <c r="Z154" s="74">
        <f>+'Ark1'!Z1776</f>
        <v>100</v>
      </c>
      <c r="AA154" s="71"/>
      <c r="AB154" s="161">
        <f>+'Ark1'!AA1776</f>
        <v>5.0462307165293661</v>
      </c>
      <c r="AC154" s="54">
        <f>+'Ark1'!AC1776</f>
        <v>2.2607766610417523</v>
      </c>
      <c r="AD154" s="74">
        <f>+'Ark1'!AE1776</f>
        <v>79.278811620031547</v>
      </c>
      <c r="AE154" s="161">
        <f t="shared" si="22"/>
        <v>1</v>
      </c>
      <c r="AF154" s="45"/>
      <c r="AG154" s="13"/>
      <c r="AH154" s="57"/>
    </row>
    <row r="155" spans="1:34" ht="15.6">
      <c r="A155" s="45"/>
      <c r="B155">
        <f>+'Ark1'!C1777</f>
        <v>2015</v>
      </c>
      <c r="C155">
        <f>+'Ark1'!L1777</f>
        <v>1</v>
      </c>
      <c r="D155" s="3" t="str">
        <f t="shared" ref="D155" si="28">+D140</f>
        <v>P-</v>
      </c>
      <c r="E155">
        <f>+'Ark1'!Q1777</f>
        <v>10</v>
      </c>
      <c r="F155">
        <f>+'Ark1'!R1777</f>
        <v>10</v>
      </c>
      <c r="G155" s="201">
        <f>+'Ark1'!AG1777</f>
        <v>0.15982100047946299</v>
      </c>
      <c r="H155" s="201">
        <f t="shared" si="25"/>
        <v>5.5030581317786362E-2</v>
      </c>
      <c r="I155" s="201">
        <f>+'Ark1'!AH1777</f>
        <v>8.3677454028423151E-2</v>
      </c>
      <c r="J155" s="201"/>
      <c r="K155" s="338"/>
      <c r="L155" s="338"/>
      <c r="M155" s="93">
        <f>+'Ark1'!U1777</f>
        <v>22.14</v>
      </c>
      <c r="N155" s="201">
        <f t="shared" si="26"/>
        <v>9.5685714285714241</v>
      </c>
      <c r="O155" s="201"/>
      <c r="P155" s="338"/>
      <c r="Q155" s="338"/>
      <c r="R155" s="348"/>
      <c r="S155" s="348"/>
      <c r="T155" s="1">
        <f>+'Ark1'!T1777</f>
        <v>2.9</v>
      </c>
      <c r="U155" s="338">
        <f t="shared" si="27"/>
        <v>0.75714285714285756</v>
      </c>
      <c r="V155" s="93">
        <f>+'Ark1'!W1777</f>
        <v>0</v>
      </c>
      <c r="W155" s="97"/>
      <c r="X155" s="11">
        <f>+'Ark1'!X1777</f>
        <v>80</v>
      </c>
      <c r="Y155" s="11">
        <f>+'Ark1'!Y1777</f>
        <v>50</v>
      </c>
      <c r="Z155" s="11">
        <f>+'Ark1'!Z1777</f>
        <v>0</v>
      </c>
      <c r="AA155" s="71"/>
      <c r="AB155" s="93">
        <f>+'Ark1'!AA1777</f>
        <v>8.0022746766154</v>
      </c>
      <c r="AC155" s="1">
        <f>+'Ark1'!AC1777</f>
        <v>1.1357816691600549</v>
      </c>
      <c r="AD155" s="11">
        <f>+'Ark1'!AE1777</f>
        <v>10.276342411879796</v>
      </c>
      <c r="AE155" s="93">
        <f t="shared" si="22"/>
        <v>1</v>
      </c>
      <c r="AF155" s="45"/>
      <c r="AG155" s="13"/>
      <c r="AH155" s="57"/>
    </row>
    <row r="156" spans="1:34" ht="15.6">
      <c r="A156" s="45"/>
      <c r="B156">
        <f>+'Ark1'!C1778</f>
        <v>2015</v>
      </c>
      <c r="C156">
        <f>+'Ark1'!L1778</f>
        <v>2</v>
      </c>
      <c r="D156" s="3" t="str">
        <f t="shared" si="24"/>
        <v>P</v>
      </c>
      <c r="E156">
        <f>+'Ark1'!Q1778</f>
        <v>30</v>
      </c>
      <c r="F156">
        <f>+'Ark1'!R1778</f>
        <v>34</v>
      </c>
      <c r="G156" s="201">
        <f>+'Ark1'!AG1778</f>
        <v>0.54339140163017419</v>
      </c>
      <c r="H156" s="201">
        <f t="shared" si="25"/>
        <v>0.13919978486370715</v>
      </c>
      <c r="I156" s="201">
        <f>+'Ark1'!AH1778</f>
        <v>0.32099034194372106</v>
      </c>
      <c r="J156" s="201"/>
      <c r="K156" s="338"/>
      <c r="L156" s="338"/>
      <c r="M156" s="93">
        <f>+'Ark1'!U1778</f>
        <v>24.979411764705887</v>
      </c>
      <c r="N156" s="201">
        <f t="shared" si="26"/>
        <v>1.1127450980392162</v>
      </c>
      <c r="O156" s="201"/>
      <c r="P156" s="338"/>
      <c r="Q156" s="338"/>
      <c r="R156" s="348"/>
      <c r="S156" s="348"/>
      <c r="T156" s="1">
        <f>+'Ark1'!T1778</f>
        <v>3.5882352941176472</v>
      </c>
      <c r="U156" s="338">
        <f t="shared" si="27"/>
        <v>-0.11546840958605697</v>
      </c>
      <c r="V156" s="93">
        <f>+'Ark1'!W1778</f>
        <v>0</v>
      </c>
      <c r="W156" s="97"/>
      <c r="X156" s="11">
        <f>+'Ark1'!X1778</f>
        <v>85.294117647058812</v>
      </c>
      <c r="Y156" s="11">
        <f>+'Ark1'!Y1778</f>
        <v>58.82352941176471</v>
      </c>
      <c r="Z156" s="11">
        <f>+'Ark1'!Z1778</f>
        <v>20.588235294117652</v>
      </c>
      <c r="AA156" s="71"/>
      <c r="AB156" s="93">
        <f>+'Ark1'!AA1778</f>
        <v>8.2843502145616892</v>
      </c>
      <c r="AC156" s="1">
        <f>+'Ark1'!AC1778</f>
        <v>1.4166581857402696</v>
      </c>
      <c r="AD156" s="11">
        <f>+'Ark1'!AE1778</f>
        <v>29.775358829369651</v>
      </c>
      <c r="AE156" s="93">
        <f t="shared" si="22"/>
        <v>1.1333333333333333</v>
      </c>
      <c r="AF156" s="45"/>
      <c r="AG156" s="13"/>
      <c r="AH156" s="57"/>
    </row>
    <row r="157" spans="1:34" ht="15.6">
      <c r="A157" s="45"/>
      <c r="B157">
        <f>+'Ark1'!C1779</f>
        <v>2015</v>
      </c>
      <c r="C157">
        <f>+'Ark1'!L1779</f>
        <v>3</v>
      </c>
      <c r="D157" s="3" t="str">
        <f t="shared" si="24"/>
        <v>P+</v>
      </c>
      <c r="E157">
        <f>+'Ark1'!Q1779</f>
        <v>45</v>
      </c>
      <c r="F157">
        <f>+'Ark1'!R1779</f>
        <v>53</v>
      </c>
      <c r="G157" s="201">
        <f>+'Ark1'!AG1779</f>
        <v>0.84705130254115379</v>
      </c>
      <c r="H157" s="201">
        <f t="shared" si="25"/>
        <v>-8.1092410033696494E-2</v>
      </c>
      <c r="I157" s="201">
        <f>+'Ark1'!AH1779</f>
        <v>0.49344753378278816</v>
      </c>
      <c r="J157" s="201"/>
      <c r="K157" s="338"/>
      <c r="L157" s="338"/>
      <c r="M157" s="93">
        <f>+'Ark1'!U1779</f>
        <v>24.633962264150945</v>
      </c>
      <c r="N157" s="201">
        <f t="shared" si="26"/>
        <v>3.4113816189896582</v>
      </c>
      <c r="O157" s="201"/>
      <c r="P157" s="338"/>
      <c r="Q157" s="338"/>
      <c r="R157" s="348"/>
      <c r="S157" s="348"/>
      <c r="T157" s="1">
        <f>+'Ark1'!T1779</f>
        <v>3.9622641509433976</v>
      </c>
      <c r="U157" s="338">
        <f t="shared" si="27"/>
        <v>0.30097382836275255</v>
      </c>
      <c r="V157" s="93">
        <f>+'Ark1'!W1779</f>
        <v>0</v>
      </c>
      <c r="W157" s="97"/>
      <c r="X157" s="11">
        <f>+'Ark1'!X1779</f>
        <v>88.679245283018886</v>
      </c>
      <c r="Y157" s="11">
        <f>+'Ark1'!Y1779</f>
        <v>45.283018867924511</v>
      </c>
      <c r="Z157" s="11">
        <f>+'Ark1'!Z1779</f>
        <v>13.207547169811324</v>
      </c>
      <c r="AA157" s="71"/>
      <c r="AB157" s="93">
        <f>+'Ark1'!AA1779</f>
        <v>7.8752045411286593</v>
      </c>
      <c r="AC157" s="1">
        <f>+'Ark1'!AC1779</f>
        <v>1.3169757257822752</v>
      </c>
      <c r="AD157" s="11">
        <f>+'Ark1'!AE1779</f>
        <v>42.563843754628543</v>
      </c>
      <c r="AE157" s="93">
        <f t="shared" si="22"/>
        <v>1.1777777777777778</v>
      </c>
      <c r="AF157" s="45"/>
      <c r="AG157" s="13"/>
      <c r="AH157" s="57"/>
    </row>
    <row r="158" spans="1:34" ht="15.6">
      <c r="A158" s="45"/>
      <c r="B158">
        <f>+'Ark1'!C1780</f>
        <v>2015</v>
      </c>
      <c r="C158">
        <f>+'Ark1'!L1780</f>
        <v>4</v>
      </c>
      <c r="D158" s="3" t="str">
        <f t="shared" si="24"/>
        <v>O-</v>
      </c>
      <c r="E158">
        <f>+'Ark1'!Q1780</f>
        <v>105</v>
      </c>
      <c r="F158">
        <f>+'Ark1'!R1780</f>
        <v>110</v>
      </c>
      <c r="G158" s="201">
        <f>+'Ark1'!AG1780</f>
        <v>1.7580310052740933</v>
      </c>
      <c r="H158" s="201">
        <f t="shared" si="25"/>
        <v>-0.50244803664207427</v>
      </c>
      <c r="I158" s="201">
        <f>+'Ark1'!AH1780</f>
        <v>1.0571176102868094</v>
      </c>
      <c r="J158" s="201"/>
      <c r="K158" s="338"/>
      <c r="L158" s="338"/>
      <c r="M158" s="93">
        <f>+'Ark1'!U1780</f>
        <v>25.427272727272719</v>
      </c>
      <c r="N158" s="201">
        <f t="shared" si="26"/>
        <v>0.76104756170982313</v>
      </c>
      <c r="O158" s="201"/>
      <c r="P158" s="338"/>
      <c r="Q158" s="338"/>
      <c r="R158" s="348"/>
      <c r="S158" s="348"/>
      <c r="T158" s="1">
        <f>+'Ark1'!T1780</f>
        <v>4.4090909090909092</v>
      </c>
      <c r="U158" s="338">
        <f t="shared" si="27"/>
        <v>-6.7730282962070731E-2</v>
      </c>
      <c r="V158" s="93">
        <f>+'Ark1'!W1780</f>
        <v>0</v>
      </c>
      <c r="W158" s="97"/>
      <c r="X158" s="11">
        <f>+'Ark1'!X1780</f>
        <v>89.090909090909108</v>
      </c>
      <c r="Y158" s="11">
        <f>+'Ark1'!Y1780</f>
        <v>59.090909090909101</v>
      </c>
      <c r="Z158" s="11">
        <f>+'Ark1'!Z1780</f>
        <v>13.636363636363638</v>
      </c>
      <c r="AA158" s="71"/>
      <c r="AB158" s="93">
        <f>+'Ark1'!AA1780</f>
        <v>7.884137228302845</v>
      </c>
      <c r="AC158" s="1">
        <f>+'Ark1'!AC1780</f>
        <v>1.4096772973431289</v>
      </c>
      <c r="AD158" s="11">
        <f>+'Ark1'!AE1780</f>
        <v>18.770010332835437</v>
      </c>
      <c r="AE158" s="93">
        <f t="shared" si="22"/>
        <v>1.0476190476190477</v>
      </c>
      <c r="AF158" s="45"/>
      <c r="AG158" s="13"/>
      <c r="AH158" s="57"/>
    </row>
    <row r="159" spans="1:34" ht="15.6">
      <c r="A159" s="45"/>
      <c r="B159">
        <f>+'Ark1'!C1781</f>
        <v>2015</v>
      </c>
      <c r="C159">
        <f>+'Ark1'!L1781</f>
        <v>5</v>
      </c>
      <c r="D159" s="3" t="str">
        <f t="shared" si="24"/>
        <v>O</v>
      </c>
      <c r="E159">
        <f>+'Ark1'!Q1781</f>
        <v>229</v>
      </c>
      <c r="F159">
        <f>+'Ark1'!R1781</f>
        <v>253</v>
      </c>
      <c r="G159" s="201">
        <f>+'Ark1'!AG1781</f>
        <v>4.0434713121304151</v>
      </c>
      <c r="H159" s="201">
        <f t="shared" si="25"/>
        <v>-0.76191790942647142</v>
      </c>
      <c r="I159" s="201">
        <f>+'Ark1'!AH1781</f>
        <v>2.6008797093134457</v>
      </c>
      <c r="J159" s="201"/>
      <c r="K159" s="338"/>
      <c r="L159" s="338"/>
      <c r="M159" s="93">
        <f>+'Ark1'!U1781</f>
        <v>27.199999999999996</v>
      </c>
      <c r="N159" s="201">
        <f t="shared" si="26"/>
        <v>0.49532710280373848</v>
      </c>
      <c r="O159" s="201"/>
      <c r="P159" s="338"/>
      <c r="Q159" s="338"/>
      <c r="R159" s="348"/>
      <c r="S159" s="348"/>
      <c r="T159" s="1">
        <f>+'Ark1'!T1781</f>
        <v>5.1146245059288509</v>
      </c>
      <c r="U159" s="338">
        <f t="shared" si="27"/>
        <v>-0.27478359375962125</v>
      </c>
      <c r="V159" s="93">
        <f>+'Ark1'!W1781</f>
        <v>0.79051383399209485</v>
      </c>
      <c r="W159" s="97"/>
      <c r="X159" s="11">
        <f>+'Ark1'!X1781</f>
        <v>91.699604743083015</v>
      </c>
      <c r="Y159" s="11">
        <f>+'Ark1'!Y1781</f>
        <v>67.193675889328063</v>
      </c>
      <c r="Z159" s="11">
        <f>+'Ark1'!Z1781</f>
        <v>17.391304347826086</v>
      </c>
      <c r="AA159" s="71"/>
      <c r="AB159" s="93">
        <f>+'Ark1'!AA1781</f>
        <v>8.2934995259752444</v>
      </c>
      <c r="AC159" s="1">
        <f>+'Ark1'!AC1781</f>
        <v>2.426529825366166</v>
      </c>
      <c r="AD159" s="11">
        <f>+'Ark1'!AE1781</f>
        <v>14.43588321439352</v>
      </c>
      <c r="AE159" s="93">
        <f t="shared" si="22"/>
        <v>1.1048034934497817</v>
      </c>
      <c r="AF159" s="45"/>
      <c r="AG159" s="13"/>
      <c r="AH159" s="57"/>
    </row>
    <row r="160" spans="1:34" ht="15.6">
      <c r="A160" s="45"/>
      <c r="B160">
        <f>+'Ark1'!C1782</f>
        <v>2015</v>
      </c>
      <c r="C160">
        <f>+'Ark1'!L1782</f>
        <v>6</v>
      </c>
      <c r="D160" s="3" t="str">
        <f t="shared" si="24"/>
        <v>O+</v>
      </c>
      <c r="E160">
        <f>+'Ark1'!Q1782</f>
        <v>413</v>
      </c>
      <c r="F160">
        <f>+'Ark1'!R1782</f>
        <v>451</v>
      </c>
      <c r="G160" s="201">
        <f>+'Ark1'!AG1782</f>
        <v>7.2079271216237792</v>
      </c>
      <c r="H160" s="201">
        <f t="shared" si="25"/>
        <v>-0.8309950340648431</v>
      </c>
      <c r="I160" s="201">
        <f>+'Ark1'!AH1782</f>
        <v>5.2177087797831687</v>
      </c>
      <c r="J160" s="201"/>
      <c r="K160" s="338"/>
      <c r="L160" s="338"/>
      <c r="M160" s="93">
        <f>+'Ark1'!U1782</f>
        <v>30.610643015521056</v>
      </c>
      <c r="N160" s="201">
        <f t="shared" si="26"/>
        <v>1.5346653618898003</v>
      </c>
      <c r="O160" s="201"/>
      <c r="P160" s="338"/>
      <c r="Q160" s="338"/>
      <c r="R160" s="348"/>
      <c r="S160" s="348"/>
      <c r="T160" s="1">
        <f>+'Ark1'!T1782</f>
        <v>5.8070953436807082</v>
      </c>
      <c r="U160" s="338">
        <f t="shared" si="27"/>
        <v>-6.0688641421714706E-2</v>
      </c>
      <c r="V160" s="93">
        <f>+'Ark1'!W1782</f>
        <v>5.5432372505543217</v>
      </c>
      <c r="W160" s="97"/>
      <c r="X160" s="11">
        <f>+'Ark1'!X1782</f>
        <v>98.004434589800454</v>
      </c>
      <c r="Y160" s="11">
        <f>+'Ark1'!Y1782</f>
        <v>78.492239467849245</v>
      </c>
      <c r="Z160" s="11">
        <f>+'Ark1'!Z1782</f>
        <v>32.150776053215083</v>
      </c>
      <c r="AA160" s="71"/>
      <c r="AB160" s="93">
        <f>+'Ark1'!AA1782</f>
        <v>8.4099862656167002</v>
      </c>
      <c r="AC160" s="1">
        <f>+'Ark1'!AC1782</f>
        <v>1.6874502833443161</v>
      </c>
      <c r="AD160" s="11">
        <f>+'Ark1'!AE1782</f>
        <v>10.37329727572949</v>
      </c>
      <c r="AE160" s="93">
        <f t="shared" si="22"/>
        <v>1.0920096852300243</v>
      </c>
      <c r="AF160" s="45"/>
      <c r="AG160" s="13"/>
      <c r="AH160" s="57"/>
    </row>
    <row r="161" spans="1:34" ht="15.6">
      <c r="A161" s="45"/>
      <c r="B161">
        <f>+'Ark1'!C1783</f>
        <v>2015</v>
      </c>
      <c r="C161">
        <f>+'Ark1'!L1783</f>
        <v>7</v>
      </c>
      <c r="D161" s="3" t="str">
        <f t="shared" si="24"/>
        <v>R-</v>
      </c>
      <c r="E161">
        <f>+'Ark1'!Q1783</f>
        <v>599</v>
      </c>
      <c r="F161">
        <f>+'Ark1'!R1783</f>
        <v>673</v>
      </c>
      <c r="G161" s="201">
        <f>+'Ark1'!AG1783</f>
        <v>10.755953332267859</v>
      </c>
      <c r="H161" s="201">
        <f t="shared" si="25"/>
        <v>-5.242990126507685E-2</v>
      </c>
      <c r="I161" s="201">
        <f>+'Ark1'!AH1783</f>
        <v>8.5560763664483002</v>
      </c>
      <c r="J161" s="201"/>
      <c r="K161" s="338"/>
      <c r="L161" s="338"/>
      <c r="M161" s="93">
        <f>+'Ark1'!U1783</f>
        <v>33.637890044576558</v>
      </c>
      <c r="N161" s="201">
        <f t="shared" si="26"/>
        <v>1.3208540334962606</v>
      </c>
      <c r="O161" s="201"/>
      <c r="P161" s="338"/>
      <c r="Q161" s="338"/>
      <c r="R161" s="348"/>
      <c r="S161" s="348"/>
      <c r="T161" s="1">
        <f>+'Ark1'!T1783</f>
        <v>6.4665676077265983</v>
      </c>
      <c r="U161" s="338">
        <f t="shared" si="27"/>
        <v>3.7204726840172953E-2</v>
      </c>
      <c r="V161" s="93">
        <f>+'Ark1'!W1783</f>
        <v>12.332838038632987</v>
      </c>
      <c r="W161" s="97"/>
      <c r="X161" s="11">
        <f>+'Ark1'!X1783</f>
        <v>98.662704309063898</v>
      </c>
      <c r="Y161" s="11">
        <f>+'Ark1'!Y1783</f>
        <v>89.895988112927213</v>
      </c>
      <c r="Z161" s="11">
        <f>+'Ark1'!Z1783</f>
        <v>43.387815750371473</v>
      </c>
      <c r="AA161" s="71"/>
      <c r="AB161" s="93">
        <f>+'Ark1'!AA1783</f>
        <v>8.6686009027117059</v>
      </c>
      <c r="AC161" s="1">
        <f>+'Ark1'!AC1783</f>
        <v>1.7704432211643462</v>
      </c>
      <c r="AD161" s="11">
        <f>+'Ark1'!AE1783</f>
        <v>12.516592571426584</v>
      </c>
      <c r="AE161" s="93">
        <f t="shared" si="22"/>
        <v>1.1235392320534223</v>
      </c>
      <c r="AF161" s="45"/>
      <c r="AG161" s="13"/>
      <c r="AH161" s="57"/>
    </row>
    <row r="162" spans="1:34" ht="15.6">
      <c r="A162" s="45"/>
      <c r="B162">
        <f>+'Ark1'!C1784</f>
        <v>2015</v>
      </c>
      <c r="C162">
        <f>+'Ark1'!L1784</f>
        <v>8</v>
      </c>
      <c r="D162" s="3" t="str">
        <f t="shared" si="24"/>
        <v>R</v>
      </c>
      <c r="E162">
        <f>+'Ark1'!Q1784</f>
        <v>1029</v>
      </c>
      <c r="F162">
        <f>+'Ark1'!R1784</f>
        <v>1193</v>
      </c>
      <c r="G162" s="201">
        <f>+'Ark1'!AG1784</f>
        <v>19.066645357199928</v>
      </c>
      <c r="H162" s="201">
        <f t="shared" si="25"/>
        <v>0.21933996797837096</v>
      </c>
      <c r="I162" s="201">
        <f>+'Ark1'!AH1784</f>
        <v>17.001754429727171</v>
      </c>
      <c r="J162" s="201"/>
      <c r="K162" s="338"/>
      <c r="L162" s="338"/>
      <c r="M162" s="93">
        <f>+'Ark1'!U1784</f>
        <v>37.707041072925328</v>
      </c>
      <c r="N162" s="201">
        <f t="shared" si="26"/>
        <v>1.128327808429674</v>
      </c>
      <c r="O162" s="201"/>
      <c r="P162" s="338"/>
      <c r="Q162" s="338"/>
      <c r="R162" s="348"/>
      <c r="S162" s="348"/>
      <c r="T162" s="1">
        <f>+'Ark1'!T1784</f>
        <v>7.0435875943000852</v>
      </c>
      <c r="U162" s="338">
        <f t="shared" si="27"/>
        <v>-5.3314709115323211E-2</v>
      </c>
      <c r="V162" s="93">
        <f>+'Ark1'!W1784</f>
        <v>21.542330259849123</v>
      </c>
      <c r="W162" s="97"/>
      <c r="X162" s="11">
        <f>+'Ark1'!X1784</f>
        <v>99.832355406538113</v>
      </c>
      <c r="Y162" s="11">
        <f>+'Ark1'!Y1784</f>
        <v>94.383906119027685</v>
      </c>
      <c r="Z162" s="11">
        <f>+'Ark1'!Z1784</f>
        <v>62.782900251466899</v>
      </c>
      <c r="AA162" s="71"/>
      <c r="AB162" s="93">
        <f>+'Ark1'!AA1784</f>
        <v>8.8829956535629098</v>
      </c>
      <c r="AC162" s="1">
        <f>+'Ark1'!AC1784</f>
        <v>2.263033119028</v>
      </c>
      <c r="AD162" s="11">
        <f>+'Ark1'!AE1784</f>
        <v>15.032478531701541</v>
      </c>
      <c r="AE162" s="93">
        <f t="shared" si="22"/>
        <v>1.1593780369290574</v>
      </c>
      <c r="AF162" s="45"/>
      <c r="AG162" s="13"/>
      <c r="AH162" s="57"/>
    </row>
    <row r="163" spans="1:34" ht="15.6">
      <c r="A163" s="45"/>
      <c r="B163">
        <f>+'Ark1'!C1785</f>
        <v>2015</v>
      </c>
      <c r="C163">
        <f>+'Ark1'!L1785</f>
        <v>9</v>
      </c>
      <c r="D163" s="3" t="str">
        <f t="shared" si="24"/>
        <v>R+</v>
      </c>
      <c r="E163">
        <f>+'Ark1'!Q1785</f>
        <v>1243</v>
      </c>
      <c r="F163">
        <f>+'Ark1'!R1785</f>
        <v>1456</v>
      </c>
      <c r="G163" s="201">
        <f>+'Ark1'!AG1785</f>
        <v>23.269937669809806</v>
      </c>
      <c r="H163" s="201">
        <f t="shared" si="25"/>
        <v>0.94957838837268582</v>
      </c>
      <c r="I163" s="201">
        <f>+'Ark1'!AH1785</f>
        <v>24.557329638523953</v>
      </c>
      <c r="J163" s="201"/>
      <c r="K163" s="338"/>
      <c r="L163" s="338"/>
      <c r="M163" s="93">
        <f>+'Ark1'!U1785</f>
        <v>44.626098901098814</v>
      </c>
      <c r="N163" s="201">
        <f t="shared" si="26"/>
        <v>1.4205992364441684</v>
      </c>
      <c r="O163" s="201"/>
      <c r="P163" s="338"/>
      <c r="Q163" s="338"/>
      <c r="R163" s="348"/>
      <c r="S163" s="348"/>
      <c r="T163" s="1">
        <f>+'Ark1'!T1785</f>
        <v>7.6689560439560447</v>
      </c>
      <c r="U163" s="338">
        <f t="shared" si="27"/>
        <v>7.7406748181394924E-2</v>
      </c>
      <c r="V163" s="93">
        <f>+'Ark1'!W1785</f>
        <v>30.425824175824179</v>
      </c>
      <c r="W163" s="97"/>
      <c r="X163" s="11">
        <f>+'Ark1'!X1785</f>
        <v>100</v>
      </c>
      <c r="Y163" s="11">
        <f>+'Ark1'!Y1785</f>
        <v>98.969780219780219</v>
      </c>
      <c r="Z163" s="11">
        <f>+'Ark1'!Z1785</f>
        <v>86.195054945054949</v>
      </c>
      <c r="AA163" s="71"/>
      <c r="AB163" s="93">
        <f>+'Ark1'!AA1785</f>
        <v>8.800662134873944</v>
      </c>
      <c r="AC163" s="1">
        <f>+'Ark1'!AC1785</f>
        <v>2.0395197151284288</v>
      </c>
      <c r="AD163" s="11">
        <f>+'Ark1'!AE1785</f>
        <v>33.206186424231163</v>
      </c>
      <c r="AE163" s="93">
        <f t="shared" si="22"/>
        <v>1.17135961383749</v>
      </c>
      <c r="AF163" s="45"/>
      <c r="AG163" s="13"/>
      <c r="AH163" s="57"/>
    </row>
    <row r="164" spans="1:34" ht="15.6">
      <c r="A164" s="45"/>
      <c r="B164">
        <f>+'Ark1'!C1786</f>
        <v>2015</v>
      </c>
      <c r="C164">
        <f>+'Ark1'!L1786</f>
        <v>10</v>
      </c>
      <c r="D164" s="3" t="str">
        <f t="shared" si="24"/>
        <v>U-</v>
      </c>
      <c r="E164">
        <f>+'Ark1'!Q1786</f>
        <v>794</v>
      </c>
      <c r="F164">
        <f>+'Ark1'!R1786</f>
        <v>901</v>
      </c>
      <c r="G164" s="201">
        <f>+'Ark1'!AG1786</f>
        <v>14.399872143199612</v>
      </c>
      <c r="H164" s="201">
        <f t="shared" si="25"/>
        <v>0.71723741266069041</v>
      </c>
      <c r="I164" s="201">
        <f>+'Ark1'!AH1786</f>
        <v>16.918190359782805</v>
      </c>
      <c r="J164" s="201"/>
      <c r="K164" s="338"/>
      <c r="L164" s="338"/>
      <c r="M164" s="93">
        <f>+'Ark1'!U1786</f>
        <v>49.681908990011031</v>
      </c>
      <c r="N164" s="201">
        <f t="shared" si="26"/>
        <v>1.9162634757877868</v>
      </c>
      <c r="O164" s="201"/>
      <c r="P164" s="338"/>
      <c r="Q164" s="338"/>
      <c r="R164" s="348"/>
      <c r="S164" s="348"/>
      <c r="T164" s="1">
        <f>+'Ark1'!T1786</f>
        <v>7.8512763596004449</v>
      </c>
      <c r="U164" s="338">
        <f t="shared" si="27"/>
        <v>-4.5879001449884882E-2</v>
      </c>
      <c r="V164" s="93">
        <f>+'Ark1'!W1786</f>
        <v>34.184239733629298</v>
      </c>
      <c r="W164" s="97"/>
      <c r="X164" s="11">
        <f>+'Ark1'!X1786</f>
        <v>100</v>
      </c>
      <c r="Y164" s="11">
        <f>+'Ark1'!Y1786</f>
        <v>99.7780244173141</v>
      </c>
      <c r="Z164" s="11">
        <f>+'Ark1'!Z1786</f>
        <v>94.561598224195322</v>
      </c>
      <c r="AA164" s="71"/>
      <c r="AB164" s="93">
        <f>+'Ark1'!AA1786</f>
        <v>8.7719191205349318</v>
      </c>
      <c r="AC164" s="1">
        <f>+'Ark1'!AC1786</f>
        <v>2.1222543225899901</v>
      </c>
      <c r="AD164" s="11">
        <f>+'Ark1'!AE1786</f>
        <v>46.752911511519187</v>
      </c>
      <c r="AE164" s="93">
        <f t="shared" ref="AE164:AE227" si="29">+F164/E164</f>
        <v>1.1347607052896724</v>
      </c>
      <c r="AF164" s="45"/>
      <c r="AG164" s="13"/>
      <c r="AH164" s="57"/>
    </row>
    <row r="165" spans="1:34" ht="15.6">
      <c r="A165" s="45"/>
      <c r="B165">
        <f>+'Ark1'!C1787</f>
        <v>2015</v>
      </c>
      <c r="C165">
        <f>+'Ark1'!L1787</f>
        <v>11</v>
      </c>
      <c r="D165" s="3" t="str">
        <f t="shared" si="24"/>
        <v>U</v>
      </c>
      <c r="E165">
        <f>+'Ark1'!Q1787</f>
        <v>576</v>
      </c>
      <c r="F165">
        <f>+'Ark1'!R1787</f>
        <v>676</v>
      </c>
      <c r="G165" s="201">
        <f>+'Ark1'!AG1787</f>
        <v>10.803899632411701</v>
      </c>
      <c r="H165" s="201">
        <f t="shared" si="25"/>
        <v>0.81886969229193873</v>
      </c>
      <c r="I165" s="201">
        <f>+'Ark1'!AH1787</f>
        <v>13.538135224882236</v>
      </c>
      <c r="J165" s="201"/>
      <c r="K165" s="338"/>
      <c r="L165" s="338"/>
      <c r="M165" s="93">
        <f>+'Ark1'!U1787</f>
        <v>52.9884615384616</v>
      </c>
      <c r="N165" s="201">
        <f t="shared" si="26"/>
        <v>1.4764675354631152</v>
      </c>
      <c r="O165" s="201"/>
      <c r="P165" s="338"/>
      <c r="Q165" s="338"/>
      <c r="R165" s="348"/>
      <c r="S165" s="348"/>
      <c r="T165" s="1">
        <f>+'Ark1'!T1787</f>
        <v>8.0784023668639051</v>
      </c>
      <c r="U165" s="338">
        <f t="shared" si="27"/>
        <v>-0.18846419985273677</v>
      </c>
      <c r="V165" s="93">
        <f>+'Ark1'!W1787</f>
        <v>39.940828402366868</v>
      </c>
      <c r="W165" s="97"/>
      <c r="X165" s="11">
        <f>+'Ark1'!X1787</f>
        <v>100</v>
      </c>
      <c r="Y165" s="11">
        <f>+'Ark1'!Y1787</f>
        <v>100</v>
      </c>
      <c r="Z165" s="11">
        <f>+'Ark1'!Z1787</f>
        <v>97.633136094674555</v>
      </c>
      <c r="AA165" s="71"/>
      <c r="AB165" s="93">
        <f>+'Ark1'!AA1787</f>
        <v>8.848503868454376</v>
      </c>
      <c r="AC165" s="1">
        <f>+'Ark1'!AC1787</f>
        <v>2.683734888271744</v>
      </c>
      <c r="AD165" s="11">
        <f>+'Ark1'!AE1787</f>
        <v>33.624320643719734</v>
      </c>
      <c r="AE165" s="93">
        <f t="shared" si="29"/>
        <v>1.1736111111111112</v>
      </c>
      <c r="AF165" s="45"/>
      <c r="AG165" s="13"/>
      <c r="AH165" s="57"/>
    </row>
    <row r="166" spans="1:34" ht="15.6">
      <c r="A166" s="45"/>
      <c r="B166">
        <f>+'Ark1'!C1788</f>
        <v>2015</v>
      </c>
      <c r="C166">
        <f>+'Ark1'!L1788</f>
        <v>12</v>
      </c>
      <c r="D166" s="3" t="str">
        <f t="shared" si="24"/>
        <v>U+</v>
      </c>
      <c r="E166">
        <f>+'Ark1'!Q1788</f>
        <v>278</v>
      </c>
      <c r="F166">
        <f>+'Ark1'!R1788</f>
        <v>301</v>
      </c>
      <c r="G166" s="201">
        <f>+'Ark1'!AG1788</f>
        <v>4.8106121144318372</v>
      </c>
      <c r="H166" s="201">
        <f t="shared" si="25"/>
        <v>-0.33908848437055639</v>
      </c>
      <c r="I166" s="201">
        <f>+'Ark1'!AH1788</f>
        <v>6.3411938739335341</v>
      </c>
      <c r="J166" s="201"/>
      <c r="K166" s="338"/>
      <c r="L166" s="338"/>
      <c r="M166" s="93">
        <f>+'Ark1'!U1788</f>
        <v>55.740863787375432</v>
      </c>
      <c r="N166" s="201">
        <f t="shared" si="26"/>
        <v>1.7024916943521546</v>
      </c>
      <c r="O166" s="201"/>
      <c r="P166" s="338"/>
      <c r="Q166" s="338"/>
      <c r="R166" s="348"/>
      <c r="S166" s="348"/>
      <c r="T166" s="1">
        <f>+'Ark1'!T1788</f>
        <v>8.2325581395348841</v>
      </c>
      <c r="U166" s="338">
        <f t="shared" si="27"/>
        <v>-6.1046511627907307E-2</v>
      </c>
      <c r="V166" s="93">
        <f>+'Ark1'!W1788</f>
        <v>40.863787375415278</v>
      </c>
      <c r="W166" s="97"/>
      <c r="X166" s="11">
        <f>+'Ark1'!X1788</f>
        <v>100</v>
      </c>
      <c r="Y166" s="11">
        <f>+'Ark1'!Y1788</f>
        <v>100</v>
      </c>
      <c r="Z166" s="11">
        <f>+'Ark1'!Z1788</f>
        <v>99.003322259136226</v>
      </c>
      <c r="AA166" s="71"/>
      <c r="AB166" s="93">
        <f>+'Ark1'!AA1788</f>
        <v>8.6429790943841702</v>
      </c>
      <c r="AC166" s="1">
        <f>+'Ark1'!AC1788</f>
        <v>1.9027178761937444</v>
      </c>
      <c r="AD166" s="11">
        <f>+'Ark1'!AE1788</f>
        <v>42.061486329432441</v>
      </c>
      <c r="AE166" s="93">
        <f t="shared" si="29"/>
        <v>1.0827338129496402</v>
      </c>
      <c r="AF166" s="45"/>
      <c r="AG166" s="13"/>
      <c r="AH166" s="57"/>
    </row>
    <row r="167" spans="1:34" ht="15.6">
      <c r="A167" s="45"/>
      <c r="B167">
        <f>+'Ark1'!C1789</f>
        <v>2015</v>
      </c>
      <c r="C167">
        <f>+'Ark1'!L1789</f>
        <v>13</v>
      </c>
      <c r="D167" s="3" t="str">
        <f t="shared" si="24"/>
        <v>E-</v>
      </c>
      <c r="E167">
        <f>+'Ark1'!Q1789</f>
        <v>90</v>
      </c>
      <c r="F167">
        <f>+'Ark1'!R1789</f>
        <v>91</v>
      </c>
      <c r="G167" s="201">
        <f>+'Ark1'!AG1789</f>
        <v>1.4543711043631129</v>
      </c>
      <c r="H167" s="201">
        <f t="shared" si="25"/>
        <v>-0.13245524294227651</v>
      </c>
      <c r="I167" s="201">
        <f>+'Ark1'!AH1789</f>
        <v>2.0638170978663402</v>
      </c>
      <c r="J167" s="201"/>
      <c r="K167" s="338"/>
      <c r="L167" s="338"/>
      <c r="M167" s="93">
        <f>+'Ark1'!U1789</f>
        <v>60.006593406593431</v>
      </c>
      <c r="N167" s="201">
        <f t="shared" si="26"/>
        <v>3.8311217084802465</v>
      </c>
      <c r="O167" s="201"/>
      <c r="P167" s="338"/>
      <c r="Q167" s="338"/>
      <c r="R167" s="348"/>
      <c r="S167" s="348"/>
      <c r="T167" s="1">
        <f>+'Ark1'!T1789</f>
        <v>8.9340659340659307</v>
      </c>
      <c r="U167" s="338">
        <f t="shared" si="27"/>
        <v>0.89633008500932831</v>
      </c>
      <c r="V167" s="93">
        <f>+'Ark1'!W1789</f>
        <v>50.549450549450555</v>
      </c>
      <c r="W167" s="97"/>
      <c r="X167" s="11">
        <f>+'Ark1'!X1789</f>
        <v>100</v>
      </c>
      <c r="Y167" s="11">
        <f>+'Ark1'!Y1789</f>
        <v>100</v>
      </c>
      <c r="Z167" s="11">
        <f>+'Ark1'!Z1789</f>
        <v>100</v>
      </c>
      <c r="AA167" s="71"/>
      <c r="AB167" s="93">
        <f>+'Ark1'!AA1789</f>
        <v>8.0695711475275189</v>
      </c>
      <c r="AC167" s="1">
        <f>+'Ark1'!AC1789</f>
        <v>2.0316300920240198</v>
      </c>
      <c r="AD167" s="11">
        <f>+'Ark1'!AE1789</f>
        <v>34.797467736938238</v>
      </c>
      <c r="AE167" s="93">
        <f t="shared" si="29"/>
        <v>1.0111111111111111</v>
      </c>
      <c r="AF167" s="45"/>
      <c r="AG167" s="13"/>
      <c r="AH167" s="57"/>
    </row>
    <row r="168" spans="1:34" ht="15.6">
      <c r="A168" s="45"/>
      <c r="B168">
        <f>+'Ark1'!C1790</f>
        <v>2015</v>
      </c>
      <c r="C168">
        <f>+'Ark1'!L1790</f>
        <v>14</v>
      </c>
      <c r="D168" s="3" t="str">
        <f t="shared" si="24"/>
        <v>E</v>
      </c>
      <c r="E168">
        <f>+'Ark1'!Q1790</f>
        <v>47</v>
      </c>
      <c r="F168">
        <f>+'Ark1'!R1790</f>
        <v>47</v>
      </c>
      <c r="G168" s="201">
        <f>+'Ark1'!AG1790</f>
        <v>0.75115870225347603</v>
      </c>
      <c r="H168" s="201">
        <f t="shared" si="25"/>
        <v>-0.16201495044113456</v>
      </c>
      <c r="I168" s="201">
        <f>+'Ark1'!AH1790</f>
        <v>1.0605569275029731</v>
      </c>
      <c r="J168" s="201"/>
      <c r="K168" s="338"/>
      <c r="L168" s="338"/>
      <c r="M168" s="93">
        <f>+'Ark1'!U1790</f>
        <v>59.704255319148942</v>
      </c>
      <c r="N168" s="201">
        <f t="shared" si="26"/>
        <v>0.91081269619813554</v>
      </c>
      <c r="O168" s="201"/>
      <c r="P168" s="338"/>
      <c r="Q168" s="338"/>
      <c r="R168" s="348"/>
      <c r="S168" s="348"/>
      <c r="T168" s="1">
        <f>+'Ark1'!T1790</f>
        <v>9.234042553191486</v>
      </c>
      <c r="U168" s="338">
        <f t="shared" si="27"/>
        <v>0.49633763515869944</v>
      </c>
      <c r="V168" s="93">
        <f>+'Ark1'!W1790</f>
        <v>59.574468085106389</v>
      </c>
      <c r="W168" s="97"/>
      <c r="X168" s="11">
        <f>+'Ark1'!X1790</f>
        <v>100</v>
      </c>
      <c r="Y168" s="11">
        <f>+'Ark1'!Y1790</f>
        <v>100</v>
      </c>
      <c r="Z168" s="11">
        <f>+'Ark1'!Z1790</f>
        <v>100</v>
      </c>
      <c r="AA168" s="71"/>
      <c r="AB168" s="93">
        <f>+'Ark1'!AA1790</f>
        <v>8.7841965797581185</v>
      </c>
      <c r="AC168" s="1">
        <f>+'Ark1'!AC1790</f>
        <v>2.3719348952122168</v>
      </c>
      <c r="AD168" s="11">
        <f>+'Ark1'!AE1790</f>
        <v>47.142561224715237</v>
      </c>
      <c r="AE168" s="93">
        <f t="shared" si="29"/>
        <v>1</v>
      </c>
      <c r="AF168" s="45"/>
      <c r="AG168" s="13"/>
      <c r="AH168" s="57"/>
    </row>
    <row r="169" spans="1:34" ht="15.6">
      <c r="A169" s="45"/>
      <c r="B169">
        <f>+'Ark1'!C1791</f>
        <v>2015</v>
      </c>
      <c r="C169">
        <f>+'Ark1'!L1791</f>
        <v>15</v>
      </c>
      <c r="D169" s="3" t="str">
        <f t="shared" si="24"/>
        <v>E+</v>
      </c>
      <c r="E169">
        <f>+'Ark1'!Q1791</f>
        <v>8</v>
      </c>
      <c r="F169">
        <f>+'Ark1'!R1791</f>
        <v>8</v>
      </c>
      <c r="G169" s="201">
        <f>+'Ark1'!AG1791</f>
        <v>0.12785680038357039</v>
      </c>
      <c r="H169" s="201">
        <f t="shared" si="25"/>
        <v>-3.6813858299064334E-2</v>
      </c>
      <c r="I169" s="201">
        <f>+'Ark1'!AH1791</f>
        <v>0.18912465219432223</v>
      </c>
      <c r="J169" s="201"/>
      <c r="K169" s="338"/>
      <c r="L169" s="338"/>
      <c r="M169" s="93">
        <f>+'Ark1'!U1791</f>
        <v>62.549999999999983</v>
      </c>
      <c r="N169" s="201">
        <f t="shared" si="26"/>
        <v>-0.47727272727273373</v>
      </c>
      <c r="O169" s="201"/>
      <c r="P169" s="338"/>
      <c r="Q169" s="338"/>
      <c r="R169" s="348"/>
      <c r="S169" s="348"/>
      <c r="T169" s="1">
        <f>+'Ark1'!T1791</f>
        <v>8.25</v>
      </c>
      <c r="U169" s="338">
        <f t="shared" si="27"/>
        <v>6.8181818181818343E-2</v>
      </c>
      <c r="V169" s="93">
        <f>+'Ark1'!W1791</f>
        <v>50</v>
      </c>
      <c r="W169" s="97"/>
      <c r="X169" s="11">
        <f>+'Ark1'!X1791</f>
        <v>100</v>
      </c>
      <c r="Y169" s="11">
        <f>+'Ark1'!Y1791</f>
        <v>100</v>
      </c>
      <c r="Z169" s="11">
        <f>+'Ark1'!Z1791</f>
        <v>100</v>
      </c>
      <c r="AA169" s="71"/>
      <c r="AB169" s="93">
        <f>+'Ark1'!AA1791</f>
        <v>7.6434612578334864</v>
      </c>
      <c r="AC169" s="1">
        <f>+'Ark1'!AC1791</f>
        <v>1.7139136501002612</v>
      </c>
      <c r="AD169" s="11">
        <f>+'Ark1'!AE1791</f>
        <v>77.574958574070948</v>
      </c>
      <c r="AE169" s="93">
        <f t="shared" si="29"/>
        <v>1</v>
      </c>
      <c r="AF169" s="45"/>
      <c r="AG169" s="13"/>
      <c r="AH169" s="57"/>
    </row>
    <row r="170" spans="1:34" ht="15.6">
      <c r="A170" s="45"/>
      <c r="B170" s="52">
        <f>+'Ark1'!C1792</f>
        <v>2014</v>
      </c>
      <c r="C170" s="52">
        <f>+'Ark1'!L1792</f>
        <v>1</v>
      </c>
      <c r="D170" s="65" t="s">
        <v>28</v>
      </c>
      <c r="E170" s="52">
        <f>+'Ark1'!Q1792</f>
        <v>5</v>
      </c>
      <c r="F170" s="52">
        <f>+'Ark1'!R1792</f>
        <v>7</v>
      </c>
      <c r="G170" s="183">
        <f>+'Ark1'!AG1792</f>
        <v>0.10479041916167663</v>
      </c>
      <c r="H170" s="183">
        <f t="shared" si="25"/>
        <v>-1.2770198031563609E-2</v>
      </c>
      <c r="I170" s="183">
        <f>+'Ark1'!AH1792</f>
        <v>3.2519904583643594E-2</v>
      </c>
      <c r="J170" s="183"/>
      <c r="K170" s="339"/>
      <c r="L170" s="339"/>
      <c r="M170" s="161">
        <f>+'Ark1'!U1792</f>
        <v>12.571428571428577</v>
      </c>
      <c r="N170" s="183">
        <f t="shared" si="26"/>
        <v>-3.5535714285714235</v>
      </c>
      <c r="O170" s="183"/>
      <c r="P170" s="339"/>
      <c r="Q170" s="339"/>
      <c r="R170" s="349"/>
      <c r="S170" s="349"/>
      <c r="T170" s="54">
        <f>+'Ark1'!T1792</f>
        <v>2.1428571428571423</v>
      </c>
      <c r="U170" s="339">
        <f t="shared" si="27"/>
        <v>0.14285714285714235</v>
      </c>
      <c r="V170" s="161">
        <f>+'Ark1'!W1792</f>
        <v>0</v>
      </c>
      <c r="W170" s="97"/>
      <c r="X170" s="74">
        <f>+'Ark1'!X1792</f>
        <v>28.571428571428577</v>
      </c>
      <c r="Y170" s="74">
        <f>+'Ark1'!Y1792</f>
        <v>0</v>
      </c>
      <c r="Z170" s="74">
        <f>+'Ark1'!Z1792</f>
        <v>0</v>
      </c>
      <c r="AA170" s="71"/>
      <c r="AB170" s="161">
        <f>+'Ark1'!AA1792</f>
        <v>5.720567975226202</v>
      </c>
      <c r="AC170" s="54">
        <f>+'Ark1'!AC1792</f>
        <v>0.63887656499994006</v>
      </c>
      <c r="AD170" s="74">
        <f>+'Ark1'!AE1792</f>
        <v>56.398711932482819</v>
      </c>
      <c r="AE170" s="161">
        <f t="shared" si="29"/>
        <v>1.4</v>
      </c>
      <c r="AF170" s="45"/>
      <c r="AG170" s="13"/>
      <c r="AH170" s="57"/>
    </row>
    <row r="171" spans="1:34" ht="15.6">
      <c r="A171" s="45"/>
      <c r="B171" s="52">
        <f>+'Ark1'!C1793</f>
        <v>2014</v>
      </c>
      <c r="C171" s="52">
        <f>+'Ark1'!L1793</f>
        <v>2</v>
      </c>
      <c r="D171" s="65" t="s">
        <v>29</v>
      </c>
      <c r="E171" s="52">
        <f>+'Ark1'!Q1793</f>
        <v>25</v>
      </c>
      <c r="F171" s="52">
        <f>+'Ark1'!R1793</f>
        <v>27</v>
      </c>
      <c r="G171" s="183">
        <f>+'Ark1'!AG1793</f>
        <v>0.40419161676646703</v>
      </c>
      <c r="H171" s="183">
        <f t="shared" si="25"/>
        <v>-7.2705434098739308E-3</v>
      </c>
      <c r="I171" s="183">
        <f>+'Ark1'!AH1793</f>
        <v>0.23813439220113561</v>
      </c>
      <c r="J171" s="183"/>
      <c r="K171" s="339"/>
      <c r="L171" s="339"/>
      <c r="M171" s="161">
        <f>+'Ark1'!U1793</f>
        <v>23.866666666666671</v>
      </c>
      <c r="N171" s="183">
        <f t="shared" si="26"/>
        <v>0.8845238095238237</v>
      </c>
      <c r="O171" s="183"/>
      <c r="P171" s="339"/>
      <c r="Q171" s="339"/>
      <c r="R171" s="349"/>
      <c r="S171" s="349"/>
      <c r="T171" s="54">
        <f>+'Ark1'!T1793</f>
        <v>3.7037037037037042</v>
      </c>
      <c r="U171" s="339">
        <f t="shared" si="27"/>
        <v>-8.2010582010580535E-2</v>
      </c>
      <c r="V171" s="161">
        <f>+'Ark1'!W1793</f>
        <v>0</v>
      </c>
      <c r="W171" s="97"/>
      <c r="X171" s="74">
        <f>+'Ark1'!X1793</f>
        <v>74.074074074074076</v>
      </c>
      <c r="Y171" s="74">
        <f>+'Ark1'!Y1793</f>
        <v>51.851851851851855</v>
      </c>
      <c r="Z171" s="74">
        <f>+'Ark1'!Z1793</f>
        <v>11.111111111111112</v>
      </c>
      <c r="AA171" s="71"/>
      <c r="AB171" s="161">
        <f>+'Ark1'!AA1793</f>
        <v>8.8071519758617747</v>
      </c>
      <c r="AC171" s="54">
        <f>+'Ark1'!AC1793</f>
        <v>1.2417077492029782</v>
      </c>
      <c r="AD171" s="74">
        <f>+'Ark1'!AE1793</f>
        <v>19.688225715297701</v>
      </c>
      <c r="AE171" s="161">
        <f t="shared" si="29"/>
        <v>1.08</v>
      </c>
      <c r="AF171" s="45"/>
      <c r="AH171" s="57"/>
    </row>
    <row r="172" spans="1:34" ht="15.6">
      <c r="A172" s="45"/>
      <c r="B172" s="52">
        <f>+'Ark1'!C1794</f>
        <v>2014</v>
      </c>
      <c r="C172" s="52">
        <f>+'Ark1'!L1794</f>
        <v>3</v>
      </c>
      <c r="D172" s="65" t="s">
        <v>30</v>
      </c>
      <c r="E172" s="52">
        <f>+'Ark1'!Q1794</f>
        <v>57</v>
      </c>
      <c r="F172" s="52">
        <f>+'Ark1'!R1794</f>
        <v>62</v>
      </c>
      <c r="G172" s="183">
        <f>+'Ark1'!AG1794</f>
        <v>0.92814371257485029</v>
      </c>
      <c r="H172" s="183">
        <f t="shared" si="25"/>
        <v>-0.11520676501515725</v>
      </c>
      <c r="I172" s="183">
        <f>+'Ark1'!AH1794</f>
        <v>0.48624648239952512</v>
      </c>
      <c r="J172" s="183"/>
      <c r="K172" s="339"/>
      <c r="L172" s="339"/>
      <c r="M172" s="161">
        <f>+'Ark1'!U1794</f>
        <v>21.222580645161287</v>
      </c>
      <c r="N172" s="183">
        <f t="shared" si="26"/>
        <v>-0.82953203089504157</v>
      </c>
      <c r="O172" s="183"/>
      <c r="P172" s="339"/>
      <c r="Q172" s="339"/>
      <c r="R172" s="349"/>
      <c r="S172" s="349"/>
      <c r="T172" s="54">
        <f>+'Ark1'!T1794</f>
        <v>3.661290322580645</v>
      </c>
      <c r="U172" s="339">
        <f t="shared" si="27"/>
        <v>-0.32462517037710237</v>
      </c>
      <c r="V172" s="161">
        <f>+'Ark1'!W1794</f>
        <v>0</v>
      </c>
      <c r="W172" s="97"/>
      <c r="X172" s="74">
        <f>+'Ark1'!X1794</f>
        <v>72.580645161290306</v>
      </c>
      <c r="Y172" s="74">
        <f>+'Ark1'!Y1794</f>
        <v>41.935483870967744</v>
      </c>
      <c r="Z172" s="74">
        <f>+'Ark1'!Z1794</f>
        <v>3.2258064516129026</v>
      </c>
      <c r="AA172" s="71"/>
      <c r="AB172" s="161">
        <f>+'Ark1'!AA1794</f>
        <v>7.4895070546008498</v>
      </c>
      <c r="AC172" s="54">
        <f>+'Ark1'!AC1794</f>
        <v>1.2040730390863903</v>
      </c>
      <c r="AD172" s="74">
        <f>+'Ark1'!AE1794</f>
        <v>47.588826850340091</v>
      </c>
      <c r="AE172" s="161">
        <f t="shared" si="29"/>
        <v>1.0877192982456141</v>
      </c>
      <c r="AF172" s="45"/>
      <c r="AH172" s="57"/>
    </row>
    <row r="173" spans="1:34" ht="15.6">
      <c r="A173" s="45"/>
      <c r="B173" s="52">
        <f>+'Ark1'!C1795</f>
        <v>2014</v>
      </c>
      <c r="C173" s="52">
        <f>+'Ark1'!L1795</f>
        <v>4</v>
      </c>
      <c r="D173" s="65" t="s">
        <v>31</v>
      </c>
      <c r="E173" s="52">
        <f>+'Ark1'!Q1795</f>
        <v>139</v>
      </c>
      <c r="F173" s="52">
        <f>+'Ark1'!R1795</f>
        <v>151</v>
      </c>
      <c r="G173" s="183">
        <f>+'Ark1'!AG1795</f>
        <v>2.2604790419161676</v>
      </c>
      <c r="H173" s="183">
        <f t="shared" si="25"/>
        <v>8.5607623841222669E-2</v>
      </c>
      <c r="I173" s="183">
        <f>+'Ark1'!AH1795</f>
        <v>1.3764049615027143</v>
      </c>
      <c r="J173" s="183"/>
      <c r="K173" s="339"/>
      <c r="L173" s="339"/>
      <c r="M173" s="161">
        <f>+'Ark1'!U1795</f>
        <v>24.666225165562896</v>
      </c>
      <c r="N173" s="183">
        <f t="shared" si="26"/>
        <v>0.68919813853587186</v>
      </c>
      <c r="O173" s="183"/>
      <c r="P173" s="339"/>
      <c r="Q173" s="339"/>
      <c r="R173" s="349"/>
      <c r="S173" s="349"/>
      <c r="T173" s="54">
        <f>+'Ark1'!T1795</f>
        <v>4.4768211920529799</v>
      </c>
      <c r="U173" s="339">
        <f t="shared" si="27"/>
        <v>3.7632002863789538E-2</v>
      </c>
      <c r="V173" s="161">
        <f>+'Ark1'!W1795</f>
        <v>0</v>
      </c>
      <c r="W173" s="97"/>
      <c r="X173" s="74">
        <f>+'Ark1'!X1795</f>
        <v>82.78145695364239</v>
      </c>
      <c r="Y173" s="74">
        <f>+'Ark1'!Y1795</f>
        <v>56.953642384105954</v>
      </c>
      <c r="Z173" s="74">
        <f>+'Ark1'!Z1795</f>
        <v>13.245033112582778</v>
      </c>
      <c r="AA173" s="71"/>
      <c r="AB173" s="161">
        <f>+'Ark1'!AA1795</f>
        <v>9.0369871863500393</v>
      </c>
      <c r="AC173" s="54">
        <f>+'Ark1'!AC1795</f>
        <v>1.4640705167311776</v>
      </c>
      <c r="AD173" s="74">
        <f>+'Ark1'!AE1795</f>
        <v>30.499395141393951</v>
      </c>
      <c r="AE173" s="161">
        <f t="shared" si="29"/>
        <v>1.0863309352517985</v>
      </c>
      <c r="AF173" s="45"/>
      <c r="AH173" s="57"/>
    </row>
    <row r="174" spans="1:34" ht="15.6">
      <c r="A174" s="45"/>
      <c r="B174" s="52">
        <f>+'Ark1'!C1796</f>
        <v>2014</v>
      </c>
      <c r="C174" s="52">
        <f>+'Ark1'!L1796</f>
        <v>5</v>
      </c>
      <c r="D174" s="65" t="s">
        <v>407</v>
      </c>
      <c r="E174" s="52">
        <f>+'Ark1'!Q1796</f>
        <v>273</v>
      </c>
      <c r="F174" s="52">
        <f>+'Ark1'!R1796</f>
        <v>321</v>
      </c>
      <c r="G174" s="183">
        <f>+'Ark1'!AG1796</f>
        <v>4.8053892215568865</v>
      </c>
      <c r="H174" s="183">
        <f t="shared" si="25"/>
        <v>-5.868131481342953E-2</v>
      </c>
      <c r="I174" s="183">
        <f>+'Ark1'!AH1796</f>
        <v>3.1678082508171528</v>
      </c>
      <c r="J174" s="183"/>
      <c r="K174" s="339"/>
      <c r="L174" s="339"/>
      <c r="M174" s="161">
        <f>+'Ark1'!U1796</f>
        <v>26.704672897196257</v>
      </c>
      <c r="N174" s="183">
        <f t="shared" si="26"/>
        <v>0.45573029900894468</v>
      </c>
      <c r="O174" s="183"/>
      <c r="P174" s="339"/>
      <c r="Q174" s="339"/>
      <c r="R174" s="349"/>
      <c r="S174" s="349"/>
      <c r="T174" s="54">
        <f>+'Ark1'!T1796</f>
        <v>5.3894080996884721</v>
      </c>
      <c r="U174" s="339">
        <f t="shared" si="27"/>
        <v>2.0828039265512466E-2</v>
      </c>
      <c r="V174" s="161">
        <f>+'Ark1'!W1796</f>
        <v>1.8691588785046724</v>
      </c>
      <c r="W174" s="97"/>
      <c r="X174" s="74">
        <f>+'Ark1'!X1796</f>
        <v>89.096573208722788</v>
      </c>
      <c r="Y174" s="74">
        <f>+'Ark1'!Y1796</f>
        <v>62.616822429906541</v>
      </c>
      <c r="Z174" s="74">
        <f>+'Ark1'!Z1796</f>
        <v>16.822429906542059</v>
      </c>
      <c r="AA174" s="71"/>
      <c r="AB174" s="161">
        <f>+'Ark1'!AA1796</f>
        <v>8.6760534459900889</v>
      </c>
      <c r="AC174" s="54">
        <f>+'Ark1'!AC1796</f>
        <v>1.5571401091218311</v>
      </c>
      <c r="AD174" s="74">
        <f>+'Ark1'!AE1796</f>
        <v>24.316338747115658</v>
      </c>
      <c r="AE174" s="161">
        <f t="shared" si="29"/>
        <v>1.1758241758241759</v>
      </c>
      <c r="AF174" s="45"/>
      <c r="AH174" s="57"/>
    </row>
    <row r="175" spans="1:34" ht="15.6">
      <c r="A175" s="45"/>
      <c r="B175" s="52">
        <f>+'Ark1'!C1797</f>
        <v>2014</v>
      </c>
      <c r="C175" s="52">
        <f>+'Ark1'!L1797</f>
        <v>6</v>
      </c>
      <c r="D175" s="65" t="s">
        <v>32</v>
      </c>
      <c r="E175" s="52">
        <f>+'Ark1'!Q1797</f>
        <v>465</v>
      </c>
      <c r="F175" s="52">
        <f>+'Ark1'!R1797</f>
        <v>537</v>
      </c>
      <c r="G175" s="183">
        <f>+'Ark1'!AG1797</f>
        <v>8.0389221556886223</v>
      </c>
      <c r="H175" s="183">
        <f t="shared" si="25"/>
        <v>0.66199342681279472</v>
      </c>
      <c r="I175" s="183">
        <f>+'Ark1'!AH1797</f>
        <v>5.7699918885010666</v>
      </c>
      <c r="J175" s="183"/>
      <c r="K175" s="339"/>
      <c r="L175" s="339"/>
      <c r="M175" s="161">
        <f>+'Ark1'!U1797</f>
        <v>29.075977653631256</v>
      </c>
      <c r="N175" s="183">
        <f t="shared" si="26"/>
        <v>0.50028044247587999</v>
      </c>
      <c r="O175" s="183"/>
      <c r="P175" s="339"/>
      <c r="Q175" s="339"/>
      <c r="R175" s="349"/>
      <c r="S175" s="349"/>
      <c r="T175" s="54">
        <f>+'Ark1'!T1797</f>
        <v>5.8677839851024229</v>
      </c>
      <c r="U175" s="339">
        <f t="shared" si="27"/>
        <v>-8.83913137023562E-2</v>
      </c>
      <c r="V175" s="161">
        <f>+'Ark1'!W1797</f>
        <v>5.2141527001862196</v>
      </c>
      <c r="W175" s="97"/>
      <c r="X175" s="74">
        <f>+'Ark1'!X1797</f>
        <v>93.668528864059596</v>
      </c>
      <c r="Y175" s="74">
        <f>+'Ark1'!Y1797</f>
        <v>73.370577281191814</v>
      </c>
      <c r="Z175" s="74">
        <f>+'Ark1'!Z1797</f>
        <v>25.325884543761639</v>
      </c>
      <c r="AA175" s="71"/>
      <c r="AB175" s="161">
        <f>+'Ark1'!AA1797</f>
        <v>8.6378772773161625</v>
      </c>
      <c r="AC175" s="54">
        <f>+'Ark1'!AC1797</f>
        <v>1.7172650850500544</v>
      </c>
      <c r="AD175" s="74">
        <f>+'Ark1'!AE1797</f>
        <v>17.260393482372379</v>
      </c>
      <c r="AE175" s="161">
        <f t="shared" si="29"/>
        <v>1.1548387096774193</v>
      </c>
      <c r="AF175" s="45"/>
      <c r="AH175" s="57"/>
    </row>
    <row r="176" spans="1:34" ht="15.6">
      <c r="A176" s="45"/>
      <c r="B176" s="52">
        <f>+'Ark1'!C1798</f>
        <v>2014</v>
      </c>
      <c r="C176" s="52">
        <f>+'Ark1'!L1798</f>
        <v>7</v>
      </c>
      <c r="D176" s="65" t="s">
        <v>33</v>
      </c>
      <c r="E176" s="52">
        <f>+'Ark1'!Q1798</f>
        <v>638</v>
      </c>
      <c r="F176" s="52">
        <f>+'Ark1'!R1798</f>
        <v>722</v>
      </c>
      <c r="G176" s="183">
        <f>+'Ark1'!AG1798</f>
        <v>10.808383233532936</v>
      </c>
      <c r="H176" s="183">
        <f t="shared" si="25"/>
        <v>-0.24231478263165229</v>
      </c>
      <c r="I176" s="183">
        <f>+'Ark1'!AH1798</f>
        <v>8.622541837042009</v>
      </c>
      <c r="J176" s="183"/>
      <c r="K176" s="339"/>
      <c r="L176" s="339"/>
      <c r="M176" s="161">
        <f>+'Ark1'!U1798</f>
        <v>32.317036011080297</v>
      </c>
      <c r="N176" s="183">
        <f t="shared" si="26"/>
        <v>0.96198281959092213</v>
      </c>
      <c r="O176" s="183"/>
      <c r="P176" s="339"/>
      <c r="Q176" s="339"/>
      <c r="R176" s="349"/>
      <c r="S176" s="349"/>
      <c r="T176" s="54">
        <f>+'Ark1'!T1798</f>
        <v>6.4293628808864254</v>
      </c>
      <c r="U176" s="339">
        <f t="shared" si="27"/>
        <v>1.5799051099189221E-2</v>
      </c>
      <c r="V176" s="161">
        <f>+'Ark1'!W1798</f>
        <v>8.8642659279778382</v>
      </c>
      <c r="W176" s="97"/>
      <c r="X176" s="74">
        <f>+'Ark1'!X1798</f>
        <v>98.337950138504141</v>
      </c>
      <c r="Y176" s="74">
        <f>+'Ark1'!Y1798</f>
        <v>84.072022160664801</v>
      </c>
      <c r="Z176" s="74">
        <f>+'Ark1'!Z1798</f>
        <v>38.504155124653749</v>
      </c>
      <c r="AA176" s="71"/>
      <c r="AB176" s="161">
        <f>+'Ark1'!AA1798</f>
        <v>8.4332954144380388</v>
      </c>
      <c r="AC176" s="54">
        <f>+'Ark1'!AC1798</f>
        <v>1.6870442882877541</v>
      </c>
      <c r="AD176" s="74">
        <f>+'Ark1'!AE1798</f>
        <v>16.266509074225869</v>
      </c>
      <c r="AE176" s="161">
        <f t="shared" si="29"/>
        <v>1.1316614420062696</v>
      </c>
      <c r="AF176" s="45"/>
      <c r="AH176" s="57"/>
    </row>
    <row r="177" spans="1:34" ht="15.6">
      <c r="A177" s="45"/>
      <c r="B177" s="52">
        <f>+'Ark1'!C1799</f>
        <v>2014</v>
      </c>
      <c r="C177" s="52">
        <f>+'Ark1'!L1799</f>
        <v>8</v>
      </c>
      <c r="D177" s="65" t="s">
        <v>34</v>
      </c>
      <c r="E177" s="52">
        <f>+'Ark1'!Q1799</f>
        <v>1072</v>
      </c>
      <c r="F177" s="52">
        <f>+'Ark1'!R1799</f>
        <v>1259</v>
      </c>
      <c r="G177" s="183">
        <f>+'Ark1'!AG1799</f>
        <v>18.847305389221557</v>
      </c>
      <c r="H177" s="183">
        <f t="shared" si="25"/>
        <v>0.61071464712016166</v>
      </c>
      <c r="I177" s="183">
        <f>+'Ark1'!AH1799</f>
        <v>17.01847906623529</v>
      </c>
      <c r="J177" s="183"/>
      <c r="K177" s="339"/>
      <c r="L177" s="339"/>
      <c r="M177" s="161">
        <f>+'Ark1'!U1799</f>
        <v>36.578713264495654</v>
      </c>
      <c r="N177" s="183">
        <f t="shared" si="26"/>
        <v>7.6457019531908088E-2</v>
      </c>
      <c r="O177" s="183"/>
      <c r="P177" s="339"/>
      <c r="Q177" s="339"/>
      <c r="R177" s="349"/>
      <c r="S177" s="349"/>
      <c r="T177" s="54">
        <f>+'Ark1'!T1799</f>
        <v>7.0969023034154084</v>
      </c>
      <c r="U177" s="339">
        <f t="shared" si="27"/>
        <v>-0.13194540004953836</v>
      </c>
      <c r="V177" s="161">
        <f>+'Ark1'!W1799</f>
        <v>21.604447974583003</v>
      </c>
      <c r="W177" s="97"/>
      <c r="X177" s="74">
        <f>+'Ark1'!X1799</f>
        <v>99.602859412231908</v>
      </c>
      <c r="Y177" s="74">
        <f>+'Ark1'!Y1799</f>
        <v>92.692613185067515</v>
      </c>
      <c r="Z177" s="74">
        <f>+'Ark1'!Z1799</f>
        <v>55.043685464654487</v>
      </c>
      <c r="AA177" s="71"/>
      <c r="AB177" s="161">
        <f>+'Ark1'!AA1799</f>
        <v>9.4350995578209904</v>
      </c>
      <c r="AC177" s="54">
        <f>+'Ark1'!AC1799</f>
        <v>1.8952257895759119</v>
      </c>
      <c r="AD177" s="74">
        <f>+'Ark1'!AE1799</f>
        <v>26.45093802568033</v>
      </c>
      <c r="AE177" s="161">
        <f t="shared" si="29"/>
        <v>1.1744402985074627</v>
      </c>
      <c r="AF177" s="45"/>
      <c r="AH177" s="57"/>
    </row>
    <row r="178" spans="1:34" ht="15.6">
      <c r="A178" s="45"/>
      <c r="B178" s="52">
        <f>+'Ark1'!C1800</f>
        <v>2014</v>
      </c>
      <c r="C178" s="52">
        <f>+'Ark1'!L1800</f>
        <v>9</v>
      </c>
      <c r="D178" s="65" t="s">
        <v>35</v>
      </c>
      <c r="E178" s="52">
        <f>+'Ark1'!Q1800</f>
        <v>1288</v>
      </c>
      <c r="F178" s="52">
        <f>+'Ark1'!R1800</f>
        <v>1491</v>
      </c>
      <c r="G178" s="183">
        <f>+'Ark1'!AG1800</f>
        <v>22.320359281437121</v>
      </c>
      <c r="H178" s="183">
        <f t="shared" si="25"/>
        <v>-0.86847245992952082</v>
      </c>
      <c r="I178" s="183">
        <f>+'Ark1'!AH1800</f>
        <v>23.805826606086043</v>
      </c>
      <c r="J178" s="183"/>
      <c r="K178" s="339"/>
      <c r="L178" s="339"/>
      <c r="M178" s="161">
        <f>+'Ark1'!U1800</f>
        <v>43.205499664654646</v>
      </c>
      <c r="N178" s="183">
        <f t="shared" si="26"/>
        <v>0.24789510191698838</v>
      </c>
      <c r="O178" s="183"/>
      <c r="P178" s="339"/>
      <c r="Q178" s="339"/>
      <c r="R178" s="349"/>
      <c r="S178" s="349"/>
      <c r="T178" s="54">
        <f>+'Ark1'!T1800</f>
        <v>7.5915492957746498</v>
      </c>
      <c r="U178" s="339">
        <f t="shared" si="27"/>
        <v>-4.7233974187326666E-2</v>
      </c>
      <c r="V178" s="161">
        <f>+'Ark1'!W1800</f>
        <v>29.376257545271628</v>
      </c>
      <c r="W178" s="97"/>
      <c r="X178" s="74">
        <f>+'Ark1'!X1800</f>
        <v>99.865861837692833</v>
      </c>
      <c r="Y178" s="74">
        <f>+'Ark1'!Y1800</f>
        <v>98.725687458081836</v>
      </c>
      <c r="Z178" s="74">
        <f>+'Ark1'!Z1800</f>
        <v>81.354795439302478</v>
      </c>
      <c r="AA178" s="71"/>
      <c r="AB178" s="161">
        <f>+'Ark1'!AA1800</f>
        <v>8.9291155532077404</v>
      </c>
      <c r="AC178" s="54">
        <f>+'Ark1'!AC1800</f>
        <v>1.9614414417106776</v>
      </c>
      <c r="AD178" s="74">
        <f>+'Ark1'!AE1800</f>
        <v>34.934520383876844</v>
      </c>
      <c r="AE178" s="161">
        <f t="shared" si="29"/>
        <v>1.1576086956521738</v>
      </c>
      <c r="AF178" s="45"/>
      <c r="AH178" s="57"/>
    </row>
    <row r="179" spans="1:34" ht="15.6">
      <c r="A179" s="45"/>
      <c r="B179" s="52">
        <f>+'Ark1'!C1801</f>
        <v>2014</v>
      </c>
      <c r="C179" s="52">
        <f>+'Ark1'!L1801</f>
        <v>10</v>
      </c>
      <c r="D179" s="65" t="s">
        <v>36</v>
      </c>
      <c r="E179" s="52">
        <f>+'Ark1'!Q1801</f>
        <v>822</v>
      </c>
      <c r="F179" s="52">
        <f>+'Ark1'!R1801</f>
        <v>914</v>
      </c>
      <c r="G179" s="183">
        <f>+'Ark1'!AG1801</f>
        <v>13.682634730538922</v>
      </c>
      <c r="H179" s="183">
        <f t="shared" si="25"/>
        <v>0.45706529629939219</v>
      </c>
      <c r="I179" s="183">
        <f>+'Ark1'!AH1801</f>
        <v>16.133494208315867</v>
      </c>
      <c r="J179" s="183"/>
      <c r="K179" s="339"/>
      <c r="L179" s="339"/>
      <c r="M179" s="161">
        <f>+'Ark1'!U1801</f>
        <v>47.765645514223245</v>
      </c>
      <c r="N179" s="183">
        <f t="shared" si="26"/>
        <v>-0.14868781911010842</v>
      </c>
      <c r="O179" s="183"/>
      <c r="P179" s="339"/>
      <c r="Q179" s="339"/>
      <c r="R179" s="349"/>
      <c r="S179" s="349"/>
      <c r="T179" s="54">
        <f>+'Ark1'!T1801</f>
        <v>7.8971553610503298</v>
      </c>
      <c r="U179" s="339">
        <f t="shared" si="27"/>
        <v>-0.1117335278385605</v>
      </c>
      <c r="V179" s="161">
        <f>+'Ark1'!W1801</f>
        <v>34.245076586433257</v>
      </c>
      <c r="W179" s="97"/>
      <c r="X179" s="74">
        <f>+'Ark1'!X1801</f>
        <v>100</v>
      </c>
      <c r="Y179" s="74">
        <f>+'Ark1'!Y1801</f>
        <v>100</v>
      </c>
      <c r="Z179" s="74">
        <f>+'Ark1'!Z1801</f>
        <v>90.481400437636736</v>
      </c>
      <c r="AA179" s="71"/>
      <c r="AB179" s="161">
        <f>+'Ark1'!AA1801</f>
        <v>9.0112706762350427</v>
      </c>
      <c r="AC179" s="54">
        <f>+'Ark1'!AC1801</f>
        <v>1.9731048863940204</v>
      </c>
      <c r="AD179" s="74">
        <f>+'Ark1'!AE1801</f>
        <v>38.397252178444823</v>
      </c>
      <c r="AE179" s="161">
        <f t="shared" si="29"/>
        <v>1.1119221411192215</v>
      </c>
      <c r="AF179" s="45"/>
      <c r="AH179" s="57"/>
    </row>
    <row r="180" spans="1:34" ht="15.6">
      <c r="A180" s="45"/>
      <c r="B180" s="52">
        <f>+'Ark1'!C1802</f>
        <v>2014</v>
      </c>
      <c r="C180" s="52">
        <f>+'Ark1'!L1802</f>
        <v>11</v>
      </c>
      <c r="D180" s="65" t="s">
        <v>37</v>
      </c>
      <c r="E180" s="52">
        <f>+'Ark1'!Q1802</f>
        <v>583</v>
      </c>
      <c r="F180" s="52">
        <f>+'Ark1'!R1802</f>
        <v>667</v>
      </c>
      <c r="G180" s="183">
        <f>+'Ark1'!AG1802</f>
        <v>9.9850299401197624</v>
      </c>
      <c r="H180" s="183">
        <f t="shared" si="25"/>
        <v>-0.61012068442101786</v>
      </c>
      <c r="I180" s="183">
        <f>+'Ark1'!AH1802</f>
        <v>12.696990245876348</v>
      </c>
      <c r="J180" s="183"/>
      <c r="K180" s="339"/>
      <c r="L180" s="339"/>
      <c r="M180" s="161">
        <f>+'Ark1'!U1802</f>
        <v>51.511994002998485</v>
      </c>
      <c r="N180" s="183">
        <f t="shared" si="26"/>
        <v>0.11615489065451357</v>
      </c>
      <c r="O180" s="183"/>
      <c r="P180" s="339"/>
      <c r="Q180" s="339"/>
      <c r="R180" s="349"/>
      <c r="S180" s="349"/>
      <c r="T180" s="54">
        <f>+'Ark1'!T1802</f>
        <v>8.2668665667166419</v>
      </c>
      <c r="U180" s="339">
        <f t="shared" si="27"/>
        <v>-7.155229597406354E-2</v>
      </c>
      <c r="V180" s="161">
        <f>+'Ark1'!W1802</f>
        <v>42.578710644677663</v>
      </c>
      <c r="W180" s="97"/>
      <c r="X180" s="74">
        <f>+'Ark1'!X1802</f>
        <v>100</v>
      </c>
      <c r="Y180" s="74">
        <f>+'Ark1'!Y1802</f>
        <v>100</v>
      </c>
      <c r="Z180" s="74">
        <f>+'Ark1'!Z1802</f>
        <v>95.202398800599681</v>
      </c>
      <c r="AA180" s="71"/>
      <c r="AB180" s="161">
        <f>+'Ark1'!AA1802</f>
        <v>8.7848226798953117</v>
      </c>
      <c r="AC180" s="54">
        <f>+'Ark1'!AC1802</f>
        <v>2.0166093498869899</v>
      </c>
      <c r="AD180" s="74">
        <f>+'Ark1'!AE1802</f>
        <v>36.908965498459352</v>
      </c>
      <c r="AE180" s="161">
        <f t="shared" si="29"/>
        <v>1.1440823327615781</v>
      </c>
      <c r="AF180" s="45"/>
      <c r="AH180" s="57"/>
    </row>
    <row r="181" spans="1:34" ht="15.6">
      <c r="A181" s="45"/>
      <c r="B181" s="52">
        <f>+'Ark1'!C1803</f>
        <v>2014</v>
      </c>
      <c r="C181" s="52">
        <f>+'Ark1'!L1803</f>
        <v>12</v>
      </c>
      <c r="D181" s="65" t="s">
        <v>38</v>
      </c>
      <c r="E181" s="52">
        <f>+'Ark1'!Q1803</f>
        <v>319</v>
      </c>
      <c r="F181" s="52">
        <f>+'Ark1'!R1803</f>
        <v>344</v>
      </c>
      <c r="G181" s="183">
        <f>+'Ark1'!AG1803</f>
        <v>5.1497005988023936</v>
      </c>
      <c r="H181" s="183">
        <f t="shared" si="25"/>
        <v>0.535446373967714</v>
      </c>
      <c r="I181" s="183">
        <f>+'Ark1'!AH1803</f>
        <v>6.8695342077984947</v>
      </c>
      <c r="J181" s="183"/>
      <c r="K181" s="339"/>
      <c r="L181" s="339"/>
      <c r="M181" s="161">
        <f>+'Ark1'!U1803</f>
        <v>54.038372093023277</v>
      </c>
      <c r="N181" s="183">
        <f t="shared" si="26"/>
        <v>-0.3109909643015385</v>
      </c>
      <c r="O181" s="183"/>
      <c r="P181" s="339"/>
      <c r="Q181" s="339"/>
      <c r="R181" s="349"/>
      <c r="S181" s="349"/>
      <c r="T181" s="54">
        <f>+'Ark1'!T1803</f>
        <v>8.2936046511627914</v>
      </c>
      <c r="U181" s="339">
        <f t="shared" si="27"/>
        <v>-9.4930380684340676E-2</v>
      </c>
      <c r="V181" s="161">
        <f>+'Ark1'!W1803</f>
        <v>41.569767441860449</v>
      </c>
      <c r="W181" s="97"/>
      <c r="X181" s="74">
        <f>+'Ark1'!X1803</f>
        <v>100</v>
      </c>
      <c r="Y181" s="74">
        <f>+'Ark1'!Y1803</f>
        <v>100</v>
      </c>
      <c r="Z181" s="74">
        <f>+'Ark1'!Z1803</f>
        <v>97.965116279069818</v>
      </c>
      <c r="AA181" s="71"/>
      <c r="AB181" s="161">
        <f>+'Ark1'!AA1803</f>
        <v>8.8594932476823871</v>
      </c>
      <c r="AC181" s="54">
        <f>+'Ark1'!AC1803</f>
        <v>2.2832465730767506</v>
      </c>
      <c r="AD181" s="74">
        <f>+'Ark1'!AE1803</f>
        <v>51.73222765001637</v>
      </c>
      <c r="AE181" s="161">
        <f t="shared" si="29"/>
        <v>1.0783699059561129</v>
      </c>
      <c r="AF181" s="45"/>
      <c r="AH181" s="57"/>
    </row>
    <row r="182" spans="1:34" ht="15.6">
      <c r="A182" s="45"/>
      <c r="B182" s="52">
        <f>+'Ark1'!C1804</f>
        <v>2014</v>
      </c>
      <c r="C182" s="52">
        <f>+'Ark1'!L1804</f>
        <v>13</v>
      </c>
      <c r="D182" s="65" t="s">
        <v>39</v>
      </c>
      <c r="E182" s="52">
        <f>+'Ark1'!Q1804</f>
        <v>106</v>
      </c>
      <c r="F182" s="52">
        <f>+'Ark1'!R1804</f>
        <v>106</v>
      </c>
      <c r="G182" s="183">
        <f>+'Ark1'!AG1804</f>
        <v>1.5868263473053894</v>
      </c>
      <c r="H182" s="183">
        <f t="shared" si="25"/>
        <v>-0.39700906783054024</v>
      </c>
      <c r="I182" s="183">
        <f>+'Ark1'!AH1804</f>
        <v>2.2004889072018639</v>
      </c>
      <c r="J182" s="183"/>
      <c r="K182" s="339"/>
      <c r="L182" s="339"/>
      <c r="M182" s="161">
        <f>+'Ark1'!U1804</f>
        <v>56.175471698113185</v>
      </c>
      <c r="N182" s="183">
        <f t="shared" si="26"/>
        <v>-0.18526904262755295</v>
      </c>
      <c r="O182" s="183"/>
      <c r="P182" s="339"/>
      <c r="Q182" s="339"/>
      <c r="R182" s="349"/>
      <c r="S182" s="349"/>
      <c r="T182" s="54">
        <f>+'Ark1'!T1804</f>
        <v>8.0377358490566024</v>
      </c>
      <c r="U182" s="339">
        <f t="shared" si="27"/>
        <v>8.9587700908455581E-2</v>
      </c>
      <c r="V182" s="161">
        <f>+'Ark1'!W1804</f>
        <v>34.905660377358494</v>
      </c>
      <c r="W182" s="97"/>
      <c r="X182" s="74">
        <f>+'Ark1'!X1804</f>
        <v>100</v>
      </c>
      <c r="Y182" s="74">
        <f>+'Ark1'!Y1804</f>
        <v>100</v>
      </c>
      <c r="Z182" s="74">
        <f>+'Ark1'!Z1804</f>
        <v>98.113207547169822</v>
      </c>
      <c r="AA182" s="71"/>
      <c r="AB182" s="161">
        <f>+'Ark1'!AA1804</f>
        <v>10.11134997724883</v>
      </c>
      <c r="AC182" s="54">
        <f>+'Ark1'!AC1804</f>
        <v>1.9422051671634373</v>
      </c>
      <c r="AD182" s="74">
        <f>+'Ark1'!AE1804</f>
        <v>48.475609808168947</v>
      </c>
      <c r="AE182" s="161">
        <f t="shared" si="29"/>
        <v>1</v>
      </c>
      <c r="AF182" s="45"/>
      <c r="AH182" s="57"/>
    </row>
    <row r="183" spans="1:34" ht="15.6">
      <c r="A183" s="45"/>
      <c r="B183" s="52">
        <f>+'Ark1'!C1805</f>
        <v>2014</v>
      </c>
      <c r="C183" s="52">
        <f>+'Ark1'!L1805</f>
        <v>14</v>
      </c>
      <c r="D183" s="65" t="s">
        <v>408</v>
      </c>
      <c r="E183" s="52">
        <f>+'Ark1'!Q1805</f>
        <v>53</v>
      </c>
      <c r="F183" s="52">
        <f>+'Ark1'!R1805</f>
        <v>61</v>
      </c>
      <c r="G183" s="183">
        <f>+'Ark1'!AG1805</f>
        <v>0.91317365269461059</v>
      </c>
      <c r="H183" s="183">
        <f t="shared" si="25"/>
        <v>-7.1396516298776636E-2</v>
      </c>
      <c r="I183" s="183">
        <f>+'Ark1'!AH1805</f>
        <v>1.3253339295315836</v>
      </c>
      <c r="J183" s="183"/>
      <c r="K183" s="339"/>
      <c r="L183" s="339"/>
      <c r="M183" s="161">
        <f>+'Ark1'!U1805</f>
        <v>58.793442622950806</v>
      </c>
      <c r="N183" s="183">
        <f t="shared" si="26"/>
        <v>0.20687545877171232</v>
      </c>
      <c r="O183" s="183"/>
      <c r="P183" s="339"/>
      <c r="Q183" s="339"/>
      <c r="R183" s="349"/>
      <c r="S183" s="349"/>
      <c r="T183" s="54">
        <f>+'Ark1'!T1805</f>
        <v>8.7377049180327866</v>
      </c>
      <c r="U183" s="339">
        <f t="shared" si="27"/>
        <v>0.61830193295815938</v>
      </c>
      <c r="V183" s="161">
        <f>+'Ark1'!W1805</f>
        <v>47.540983606557376</v>
      </c>
      <c r="W183" s="97"/>
      <c r="X183" s="74">
        <f>+'Ark1'!X1805</f>
        <v>100</v>
      </c>
      <c r="Y183" s="74">
        <f>+'Ark1'!Y1805</f>
        <v>100</v>
      </c>
      <c r="Z183" s="74">
        <f>+'Ark1'!Z1805</f>
        <v>100</v>
      </c>
      <c r="AA183" s="71"/>
      <c r="AB183" s="161">
        <f>+'Ark1'!AA1805</f>
        <v>8.9396495484994514</v>
      </c>
      <c r="AC183" s="54">
        <f>+'Ark1'!AC1805</f>
        <v>2.5018133708242183</v>
      </c>
      <c r="AD183" s="74">
        <f>+'Ark1'!AE1805</f>
        <v>45.305408416837373</v>
      </c>
      <c r="AE183" s="161">
        <f t="shared" si="29"/>
        <v>1.1509433962264151</v>
      </c>
      <c r="AF183" s="45"/>
      <c r="AH183" s="57"/>
    </row>
    <row r="184" spans="1:34" ht="15.6">
      <c r="A184" s="45"/>
      <c r="B184" s="52">
        <f>+'Ark1'!C1806</f>
        <v>2014</v>
      </c>
      <c r="C184" s="52">
        <f>+'Ark1'!L1806</f>
        <v>15</v>
      </c>
      <c r="D184" s="65" t="s">
        <v>40</v>
      </c>
      <c r="E184" s="52">
        <f>+'Ark1'!Q1806</f>
        <v>10</v>
      </c>
      <c r="F184" s="52">
        <f>+'Ark1'!R1806</f>
        <v>11</v>
      </c>
      <c r="G184" s="183">
        <f>+'Ark1'!AG1806</f>
        <v>0.16467065868263472</v>
      </c>
      <c r="H184" s="183">
        <f t="shared" si="25"/>
        <v>3.2414964340239411E-2</v>
      </c>
      <c r="I184" s="183">
        <f>+'Ark1'!AH1806</f>
        <v>0.2562051119072738</v>
      </c>
      <c r="J184" s="183"/>
      <c r="K184" s="339"/>
      <c r="L184" s="339"/>
      <c r="M184" s="161">
        <f>+'Ark1'!U1806</f>
        <v>63.027272727272717</v>
      </c>
      <c r="N184" s="183">
        <f t="shared" si="26"/>
        <v>-0.91717171717172619</v>
      </c>
      <c r="O184" s="183"/>
      <c r="P184" s="339"/>
      <c r="Q184" s="339"/>
      <c r="R184" s="349"/>
      <c r="S184" s="349"/>
      <c r="T184" s="54">
        <f>+'Ark1'!T1806</f>
        <v>8.1818181818181817</v>
      </c>
      <c r="U184" s="339">
        <f t="shared" si="27"/>
        <v>-0.15151515151515405</v>
      </c>
      <c r="V184" s="161">
        <f>+'Ark1'!W1806</f>
        <v>27.272727272727277</v>
      </c>
      <c r="W184" s="97"/>
      <c r="X184" s="74">
        <f>+'Ark1'!X1806</f>
        <v>100</v>
      </c>
      <c r="Y184" s="74">
        <f>+'Ark1'!Y1806</f>
        <v>100</v>
      </c>
      <c r="Z184" s="74">
        <f>+'Ark1'!Z1806</f>
        <v>100</v>
      </c>
      <c r="AA184" s="71"/>
      <c r="AB184" s="161">
        <f>+'Ark1'!AA1806</f>
        <v>3.2059861365013602</v>
      </c>
      <c r="AC184" s="54">
        <f>+'Ark1'!AC1806</f>
        <v>1.5850541612875173</v>
      </c>
      <c r="AD184" s="74">
        <f>+'Ark1'!AE1806</f>
        <v>40.690796252629148</v>
      </c>
      <c r="AE184" s="161">
        <f t="shared" si="29"/>
        <v>1.1000000000000001</v>
      </c>
      <c r="AF184" s="45"/>
      <c r="AH184" s="57"/>
    </row>
    <row r="185" spans="1:34" ht="15.6">
      <c r="A185" s="45"/>
      <c r="B185">
        <f>+'Ark1'!C1807</f>
        <v>2013</v>
      </c>
      <c r="C185">
        <f>+'Ark1'!L1807</f>
        <v>1</v>
      </c>
      <c r="D185" s="3" t="str">
        <f t="shared" ref="D185" si="30">+D170</f>
        <v>P-</v>
      </c>
      <c r="E185">
        <f>+'Ark1'!Q1807</f>
        <v>8</v>
      </c>
      <c r="F185">
        <f>+'Ark1'!R1807</f>
        <v>8</v>
      </c>
      <c r="G185" s="201">
        <f>+'Ark1'!AG1807</f>
        <v>0.11756061719324024</v>
      </c>
      <c r="H185" s="201">
        <f t="shared" si="25"/>
        <v>1.2059486823986318E-2</v>
      </c>
      <c r="I185" s="201">
        <f>+'Ark1'!AH1807</f>
        <v>4.6919310788058922E-2</v>
      </c>
      <c r="J185" s="201"/>
      <c r="K185" s="338"/>
      <c r="L185" s="338"/>
      <c r="M185" s="93">
        <f>+'Ark1'!U1807</f>
        <v>16.125</v>
      </c>
      <c r="N185" s="201">
        <f t="shared" si="26"/>
        <v>-8.4035714285714249</v>
      </c>
      <c r="O185" s="201"/>
      <c r="P185" s="338"/>
      <c r="Q185" s="338"/>
      <c r="R185" s="348"/>
      <c r="S185" s="348"/>
      <c r="T185" s="1">
        <f>+'Ark1'!T1807</f>
        <v>2</v>
      </c>
      <c r="U185" s="338">
        <f t="shared" si="27"/>
        <v>0</v>
      </c>
      <c r="V185" s="93">
        <f>+'Ark1'!W1807</f>
        <v>0</v>
      </c>
      <c r="W185" s="97"/>
      <c r="X185" s="11">
        <f>+'Ark1'!X1807</f>
        <v>50</v>
      </c>
      <c r="Y185" s="11">
        <f>+'Ark1'!Y1807</f>
        <v>12.5</v>
      </c>
      <c r="Z185" s="11">
        <f>+'Ark1'!Z1807</f>
        <v>0</v>
      </c>
      <c r="AA185" s="71"/>
      <c r="AB185" s="93">
        <f>+'Ark1'!AA1807</f>
        <v>6.8912535144195699</v>
      </c>
      <c r="AC185" s="1">
        <f>+'Ark1'!AC1807</f>
        <v>1</v>
      </c>
      <c r="AD185" s="11">
        <f>+'Ark1'!AE1807</f>
        <v>45.710116358494197</v>
      </c>
      <c r="AE185" s="93">
        <f t="shared" si="29"/>
        <v>1</v>
      </c>
      <c r="AF185" s="45"/>
      <c r="AH185" s="57"/>
    </row>
    <row r="186" spans="1:34" ht="15.6">
      <c r="A186" s="45"/>
      <c r="B186">
        <f>+'Ark1'!C1808</f>
        <v>2013</v>
      </c>
      <c r="C186">
        <f>+'Ark1'!L1808</f>
        <v>2</v>
      </c>
      <c r="D186" s="3" t="str">
        <f t="shared" si="24"/>
        <v>P</v>
      </c>
      <c r="E186">
        <f>+'Ark1'!Q1808</f>
        <v>24</v>
      </c>
      <c r="F186">
        <f>+'Ark1'!R1808</f>
        <v>28</v>
      </c>
      <c r="G186" s="201">
        <f>+'Ark1'!AG1808</f>
        <v>0.41146216017634096</v>
      </c>
      <c r="H186" s="201">
        <f t="shared" si="25"/>
        <v>-0.13111508172267938</v>
      </c>
      <c r="I186" s="201">
        <f>+'Ark1'!AH1808</f>
        <v>0.23405098055903809</v>
      </c>
      <c r="J186" s="201"/>
      <c r="K186" s="338"/>
      <c r="L186" s="338"/>
      <c r="M186" s="93">
        <f>+'Ark1'!U1808</f>
        <v>22.982142857142847</v>
      </c>
      <c r="N186" s="201">
        <f t="shared" si="26"/>
        <v>-2.0650793650793737</v>
      </c>
      <c r="O186" s="201"/>
      <c r="P186" s="338"/>
      <c r="Q186" s="338"/>
      <c r="R186" s="348"/>
      <c r="S186" s="348"/>
      <c r="T186" s="1">
        <f>+'Ark1'!T1808</f>
        <v>3.7857142857142847</v>
      </c>
      <c r="U186" s="338">
        <f t="shared" si="27"/>
        <v>0.89682539682539586</v>
      </c>
      <c r="V186" s="93">
        <f>+'Ark1'!W1808</f>
        <v>0</v>
      </c>
      <c r="W186" s="97"/>
      <c r="X186" s="11">
        <f>+'Ark1'!X1808</f>
        <v>67.85714285714289</v>
      </c>
      <c r="Y186" s="11">
        <f>+'Ark1'!Y1808</f>
        <v>46.428571428571438</v>
      </c>
      <c r="Z186" s="11">
        <f>+'Ark1'!Z1808</f>
        <v>10.714285714285712</v>
      </c>
      <c r="AA186" s="71"/>
      <c r="AB186" s="93">
        <f>+'Ark1'!AA1808</f>
        <v>9.8481344706000318</v>
      </c>
      <c r="AC186" s="1">
        <f>+'Ark1'!AC1808</f>
        <v>1.2058530725810097</v>
      </c>
      <c r="AD186" s="11">
        <f>+'Ark1'!AE1808</f>
        <v>53.950907110275509</v>
      </c>
      <c r="AE186" s="93">
        <f t="shared" si="29"/>
        <v>1.1666666666666667</v>
      </c>
      <c r="AF186" s="45"/>
      <c r="AH186" s="57"/>
    </row>
    <row r="187" spans="1:34" ht="15.6">
      <c r="A187" s="45"/>
      <c r="B187">
        <f>+'Ark1'!C1809</f>
        <v>2013</v>
      </c>
      <c r="C187">
        <f>+'Ark1'!L1809</f>
        <v>3</v>
      </c>
      <c r="D187" s="3" t="str">
        <f t="shared" si="24"/>
        <v>P+</v>
      </c>
      <c r="E187">
        <f>+'Ark1'!Q1809</f>
        <v>62</v>
      </c>
      <c r="F187">
        <f>+'Ark1'!R1809</f>
        <v>71</v>
      </c>
      <c r="G187" s="201">
        <f>+'Ark1'!AG1809</f>
        <v>1.0433504775900075</v>
      </c>
      <c r="H187" s="201">
        <f t="shared" si="25"/>
        <v>-0.35830739731579531</v>
      </c>
      <c r="I187" s="201">
        <f>+'Ark1'!AH1809</f>
        <v>0.56946949535553359</v>
      </c>
      <c r="J187" s="201"/>
      <c r="K187" s="338"/>
      <c r="L187" s="338"/>
      <c r="M187" s="93">
        <f>+'Ark1'!U1809</f>
        <v>22.052112676056328</v>
      </c>
      <c r="N187" s="201">
        <f t="shared" si="26"/>
        <v>-4.767242162653357</v>
      </c>
      <c r="O187" s="201"/>
      <c r="P187" s="338"/>
      <c r="Q187" s="338"/>
      <c r="R187" s="348"/>
      <c r="S187" s="348"/>
      <c r="T187" s="1">
        <f>+'Ark1'!T1809</f>
        <v>3.9859154929577474</v>
      </c>
      <c r="U187" s="338">
        <f t="shared" si="27"/>
        <v>8.2689686506134397E-2</v>
      </c>
      <c r="V187" s="93">
        <f>+'Ark1'!W1809</f>
        <v>0</v>
      </c>
      <c r="W187" s="97"/>
      <c r="X187" s="11">
        <f>+'Ark1'!X1809</f>
        <v>73.239436619718305</v>
      </c>
      <c r="Y187" s="11">
        <f>+'Ark1'!Y1809</f>
        <v>40.845070422535208</v>
      </c>
      <c r="Z187" s="11">
        <f>+'Ark1'!Z1809</f>
        <v>2.8169014084507031</v>
      </c>
      <c r="AA187" s="71"/>
      <c r="AB187" s="93">
        <f>+'Ark1'!AA1809</f>
        <v>7.4958741544543459</v>
      </c>
      <c r="AC187" s="1">
        <f>+'Ark1'!AC1809</f>
        <v>1.3685909042811488</v>
      </c>
      <c r="AD187" s="11">
        <f>+'Ark1'!AE1809</f>
        <v>24.980597268776076</v>
      </c>
      <c r="AE187" s="93">
        <f t="shared" si="29"/>
        <v>1.1451612903225807</v>
      </c>
      <c r="AF187" s="45"/>
      <c r="AH187" s="57"/>
    </row>
    <row r="188" spans="1:34" ht="15.6">
      <c r="A188" s="45"/>
      <c r="B188">
        <f>+'Ark1'!C1810</f>
        <v>2013</v>
      </c>
      <c r="C188">
        <f>+'Ark1'!L1810</f>
        <v>4</v>
      </c>
      <c r="D188" s="3" t="str">
        <f t="shared" si="24"/>
        <v>O-</v>
      </c>
      <c r="E188">
        <f>+'Ark1'!Q1810</f>
        <v>135</v>
      </c>
      <c r="F188">
        <f>+'Ark1'!R1810</f>
        <v>148</v>
      </c>
      <c r="G188" s="201">
        <f>+'Ark1'!AG1810</f>
        <v>2.1748714180749449</v>
      </c>
      <c r="H188" s="201">
        <f t="shared" si="25"/>
        <v>-0.96001931289717257</v>
      </c>
      <c r="I188" s="201">
        <f>+'Ark1'!AH1810</f>
        <v>1.290681133817875</v>
      </c>
      <c r="J188" s="201"/>
      <c r="K188" s="338"/>
      <c r="L188" s="338"/>
      <c r="M188" s="93">
        <f>+'Ark1'!U1810</f>
        <v>23.977027027027024</v>
      </c>
      <c r="N188" s="201">
        <f t="shared" si="26"/>
        <v>-3.2821075883576185</v>
      </c>
      <c r="O188" s="201"/>
      <c r="P188" s="338"/>
      <c r="Q188" s="338"/>
      <c r="R188" s="348"/>
      <c r="S188" s="348"/>
      <c r="T188" s="1">
        <f>+'Ark1'!T1810</f>
        <v>4.4391891891891904</v>
      </c>
      <c r="U188" s="338">
        <f t="shared" si="27"/>
        <v>0.21322765072765115</v>
      </c>
      <c r="V188" s="93">
        <f>+'Ark1'!W1810</f>
        <v>0.67567567567567588</v>
      </c>
      <c r="W188" s="97"/>
      <c r="X188" s="11">
        <f>+'Ark1'!X1810</f>
        <v>81.081081081081095</v>
      </c>
      <c r="Y188" s="11">
        <f>+'Ark1'!Y1810</f>
        <v>52.02702702702701</v>
      </c>
      <c r="Z188" s="11">
        <f>+'Ark1'!Z1810</f>
        <v>10.135135135135137</v>
      </c>
      <c r="AA188" s="71"/>
      <c r="AB188" s="93">
        <f>+'Ark1'!AA1810</f>
        <v>8.0902769019744376</v>
      </c>
      <c r="AC188" s="1">
        <f>+'Ark1'!AC1810</f>
        <v>1.4200606731963243</v>
      </c>
      <c r="AD188" s="11">
        <f>+'Ark1'!AE1810</f>
        <v>46.143715574100163</v>
      </c>
      <c r="AE188" s="93">
        <f t="shared" si="29"/>
        <v>1.0962962962962963</v>
      </c>
      <c r="AF188" s="45"/>
      <c r="AH188" s="57"/>
    </row>
    <row r="189" spans="1:34" ht="15.6">
      <c r="A189" s="45"/>
      <c r="B189">
        <f>+'Ark1'!C1811</f>
        <v>2013</v>
      </c>
      <c r="C189">
        <f>+'Ark1'!L1811</f>
        <v>5</v>
      </c>
      <c r="D189" s="3" t="str">
        <f t="shared" si="24"/>
        <v>O</v>
      </c>
      <c r="E189">
        <f>+'Ark1'!Q1811</f>
        <v>287</v>
      </c>
      <c r="F189">
        <f>+'Ark1'!R1811</f>
        <v>331</v>
      </c>
      <c r="G189" s="201">
        <f>+'Ark1'!AG1811</f>
        <v>4.8640705363703161</v>
      </c>
      <c r="H189" s="201">
        <f t="shared" si="25"/>
        <v>-0.96863481404415186</v>
      </c>
      <c r="I189" s="201">
        <f>+'Ark1'!AH1811</f>
        <v>3.1601065104726445</v>
      </c>
      <c r="J189" s="201"/>
      <c r="K189" s="338"/>
      <c r="L189" s="338"/>
      <c r="M189" s="93">
        <f>+'Ark1'!U1811</f>
        <v>26.248942598187313</v>
      </c>
      <c r="N189" s="201">
        <f t="shared" si="26"/>
        <v>-1.7200496498746887</v>
      </c>
      <c r="O189" s="201"/>
      <c r="P189" s="338"/>
      <c r="Q189" s="338"/>
      <c r="R189" s="348"/>
      <c r="S189" s="348"/>
      <c r="T189" s="1">
        <f>+'Ark1'!T1811</f>
        <v>5.3685800604229597</v>
      </c>
      <c r="U189" s="338">
        <f t="shared" si="27"/>
        <v>0.3143164945314858</v>
      </c>
      <c r="V189" s="93">
        <f>+'Ark1'!W1811</f>
        <v>1.8126888217522656</v>
      </c>
      <c r="W189" s="97"/>
      <c r="X189" s="11">
        <f>+'Ark1'!X1811</f>
        <v>88.821752265861022</v>
      </c>
      <c r="Y189" s="11">
        <f>+'Ark1'!Y1811</f>
        <v>58.610271903323266</v>
      </c>
      <c r="Z189" s="11">
        <f>+'Ark1'!Z1811</f>
        <v>16.918429003021149</v>
      </c>
      <c r="AA189" s="71"/>
      <c r="AB189" s="93">
        <f>+'Ark1'!AA1811</f>
        <v>8.7409248803588877</v>
      </c>
      <c r="AC189" s="1">
        <f>+'Ark1'!AC1811</f>
        <v>1.5262390168783162</v>
      </c>
      <c r="AD189" s="11">
        <f>+'Ark1'!AE1811</f>
        <v>21.684229944471557</v>
      </c>
      <c r="AE189" s="93">
        <f t="shared" si="29"/>
        <v>1.1533101045296168</v>
      </c>
      <c r="AF189" s="45"/>
      <c r="AH189" s="57"/>
    </row>
    <row r="190" spans="1:34" ht="15.6">
      <c r="A190" s="45"/>
      <c r="B190">
        <f>+'Ark1'!C1812</f>
        <v>2013</v>
      </c>
      <c r="C190">
        <f>+'Ark1'!L1812</f>
        <v>6</v>
      </c>
      <c r="D190" s="3" t="str">
        <f t="shared" si="24"/>
        <v>O+</v>
      </c>
      <c r="E190">
        <f>+'Ark1'!Q1812</f>
        <v>423</v>
      </c>
      <c r="F190">
        <f>+'Ark1'!R1812</f>
        <v>502</v>
      </c>
      <c r="G190" s="201">
        <f>+'Ark1'!AG1812</f>
        <v>7.3769287288758276</v>
      </c>
      <c r="H190" s="201">
        <f t="shared" si="25"/>
        <v>-1.0028753404534863</v>
      </c>
      <c r="I190" s="201">
        <f>+'Ark1'!AH1812</f>
        <v>5.2175001027496517</v>
      </c>
      <c r="J190" s="201"/>
      <c r="K190" s="338"/>
      <c r="L190" s="338"/>
      <c r="M190" s="93">
        <f>+'Ark1'!U1812</f>
        <v>28.575697211155376</v>
      </c>
      <c r="N190" s="201">
        <f t="shared" si="26"/>
        <v>-2.2314970334489246</v>
      </c>
      <c r="O190" s="201"/>
      <c r="P190" s="338"/>
      <c r="Q190" s="338"/>
      <c r="R190" s="348"/>
      <c r="S190" s="348"/>
      <c r="T190" s="1">
        <f>+'Ark1'!T1812</f>
        <v>5.9561752988047791</v>
      </c>
      <c r="U190" s="338">
        <f t="shared" si="27"/>
        <v>0.29250623405657805</v>
      </c>
      <c r="V190" s="93">
        <f>+'Ark1'!W1812</f>
        <v>6.7729083665338639</v>
      </c>
      <c r="W190" s="97"/>
      <c r="X190" s="11">
        <f>+'Ark1'!X1812</f>
        <v>94.422310756972124</v>
      </c>
      <c r="Y190" s="11">
        <f>+'Ark1'!Y1812</f>
        <v>70.119521912350606</v>
      </c>
      <c r="Z190" s="11">
        <f>+'Ark1'!Z1812</f>
        <v>23.306772908366529</v>
      </c>
      <c r="AA190" s="71"/>
      <c r="AB190" s="93">
        <f>+'Ark1'!AA1812</f>
        <v>8.6323656124889467</v>
      </c>
      <c r="AC190" s="1">
        <f>+'Ark1'!AC1812</f>
        <v>1.6895718690675563</v>
      </c>
      <c r="AD190" s="11">
        <f>+'Ark1'!AE1812</f>
        <v>18.351894376032796</v>
      </c>
      <c r="AE190" s="93">
        <f t="shared" si="29"/>
        <v>1.1867612293144207</v>
      </c>
      <c r="AF190" s="45"/>
      <c r="AH190" s="57"/>
    </row>
    <row r="191" spans="1:34" ht="15.6">
      <c r="A191" s="45"/>
      <c r="B191">
        <f>+'Ark1'!C1813</f>
        <v>2013</v>
      </c>
      <c r="C191">
        <f>+'Ark1'!L1813</f>
        <v>7</v>
      </c>
      <c r="D191" s="3" t="str">
        <f t="shared" si="24"/>
        <v>R-</v>
      </c>
      <c r="E191">
        <f>+'Ark1'!Q1813</f>
        <v>648</v>
      </c>
      <c r="F191">
        <f>+'Ark1'!R1813</f>
        <v>752</v>
      </c>
      <c r="G191" s="201">
        <f>+'Ark1'!AG1813</f>
        <v>11.050698016164588</v>
      </c>
      <c r="H191" s="201">
        <f t="shared" si="25"/>
        <v>0.18408158813142883</v>
      </c>
      <c r="I191" s="201">
        <f>+'Ark1'!AH1813</f>
        <v>8.5760498377646623</v>
      </c>
      <c r="J191" s="201"/>
      <c r="K191" s="338"/>
      <c r="L191" s="338"/>
      <c r="M191" s="93">
        <f>+'Ark1'!U1813</f>
        <v>31.355053191489375</v>
      </c>
      <c r="N191" s="201">
        <f t="shared" si="26"/>
        <v>-2.3545168501194951</v>
      </c>
      <c r="O191" s="201"/>
      <c r="P191" s="338"/>
      <c r="Q191" s="338"/>
      <c r="R191" s="348"/>
      <c r="S191" s="348"/>
      <c r="T191" s="1">
        <f>+'Ark1'!T1813</f>
        <v>6.4135638297872362</v>
      </c>
      <c r="U191" s="338">
        <f t="shared" si="27"/>
        <v>0.22216299760970504</v>
      </c>
      <c r="V191" s="93">
        <f>+'Ark1'!W1813</f>
        <v>9.8404255319148923</v>
      </c>
      <c r="W191" s="97"/>
      <c r="X191" s="11">
        <f>+'Ark1'!X1813</f>
        <v>96.143617021276583</v>
      </c>
      <c r="Y191" s="11">
        <f>+'Ark1'!Y1813</f>
        <v>81.781914893617014</v>
      </c>
      <c r="Z191" s="11">
        <f>+'Ark1'!Z1813</f>
        <v>34.441489361702118</v>
      </c>
      <c r="AA191" s="71"/>
      <c r="AB191" s="93">
        <f>+'Ark1'!AA1813</f>
        <v>8.6643007475490403</v>
      </c>
      <c r="AC191" s="1">
        <f>+'Ark1'!AC1813</f>
        <v>1.6807663719237083</v>
      </c>
      <c r="AD191" s="11">
        <f>+'Ark1'!AE1813</f>
        <v>19.002418333502224</v>
      </c>
      <c r="AE191" s="93">
        <f t="shared" si="29"/>
        <v>1.1604938271604939</v>
      </c>
      <c r="AF191" s="45"/>
      <c r="AH191" s="57"/>
    </row>
    <row r="192" spans="1:34" ht="15.6">
      <c r="A192" s="45"/>
      <c r="B192">
        <f>+'Ark1'!C1814</f>
        <v>2013</v>
      </c>
      <c r="C192">
        <f>+'Ark1'!L1814</f>
        <v>8</v>
      </c>
      <c r="D192" s="3" t="str">
        <f t="shared" si="24"/>
        <v>R</v>
      </c>
      <c r="E192">
        <f>+'Ark1'!Q1814</f>
        <v>1063</v>
      </c>
      <c r="F192">
        <f>+'Ark1'!R1814</f>
        <v>1241</v>
      </c>
      <c r="G192" s="201">
        <f>+'Ark1'!AG1814</f>
        <v>18.236590742101395</v>
      </c>
      <c r="H192" s="201">
        <f t="shared" si="25"/>
        <v>-2.0497694689008696</v>
      </c>
      <c r="I192" s="201">
        <f>+'Ark1'!AH1814</f>
        <v>16.476061513035013</v>
      </c>
      <c r="J192" s="201"/>
      <c r="K192" s="338"/>
      <c r="L192" s="338"/>
      <c r="M192" s="93">
        <f>+'Ark1'!U1814</f>
        <v>36.502256244963746</v>
      </c>
      <c r="N192" s="201">
        <f t="shared" si="26"/>
        <v>-1.2194376629114458</v>
      </c>
      <c r="O192" s="201"/>
      <c r="P192" s="338"/>
      <c r="Q192" s="338"/>
      <c r="R192" s="348"/>
      <c r="S192" s="348"/>
      <c r="T192" s="1">
        <f>+'Ark1'!T1814</f>
        <v>7.2288477034649468</v>
      </c>
      <c r="U192" s="338">
        <f t="shared" si="27"/>
        <v>0.39006612842779909</v>
      </c>
      <c r="V192" s="93">
        <f>+'Ark1'!W1814</f>
        <v>21.514907332796135</v>
      </c>
      <c r="W192" s="97"/>
      <c r="X192" s="11">
        <f>+'Ark1'!X1814</f>
        <v>99.677679290894432</v>
      </c>
      <c r="Y192" s="11">
        <f>+'Ark1'!Y1814</f>
        <v>91.941982272360974</v>
      </c>
      <c r="Z192" s="11">
        <f>+'Ark1'!Z1814</f>
        <v>58.904109589041106</v>
      </c>
      <c r="AA192" s="71"/>
      <c r="AB192" s="93">
        <f>+'Ark1'!AA1814</f>
        <v>9.1227679014725691</v>
      </c>
      <c r="AC192" s="1">
        <f>+'Ark1'!AC1814</f>
        <v>1.828903770730278</v>
      </c>
      <c r="AD192" s="11">
        <f>+'Ark1'!AE1814</f>
        <v>19.069942956814263</v>
      </c>
      <c r="AE192" s="93">
        <f t="shared" si="29"/>
        <v>1.1674506114769521</v>
      </c>
      <c r="AF192" s="45"/>
      <c r="AH192" s="57"/>
    </row>
    <row r="193" spans="1:34" ht="15.6">
      <c r="A193" s="45"/>
      <c r="B193">
        <f>+'Ark1'!C1815</f>
        <v>2013</v>
      </c>
      <c r="C193">
        <f>+'Ark1'!L1815</f>
        <v>9</v>
      </c>
      <c r="D193" s="3" t="str">
        <f t="shared" ref="D193:D256" si="31">+D178</f>
        <v>R+</v>
      </c>
      <c r="E193">
        <f>+'Ark1'!Q1815</f>
        <v>1344</v>
      </c>
      <c r="F193">
        <f>+'Ark1'!R1815</f>
        <v>1578</v>
      </c>
      <c r="G193" s="201">
        <f>+'Ark1'!AG1815</f>
        <v>23.188831741366641</v>
      </c>
      <c r="H193" s="201">
        <f t="shared" si="25"/>
        <v>3.2189749214721424</v>
      </c>
      <c r="I193" s="201">
        <f>+'Ark1'!AH1815</f>
        <v>24.655224901714956</v>
      </c>
      <c r="J193" s="201"/>
      <c r="K193" s="338"/>
      <c r="L193" s="338"/>
      <c r="M193" s="93">
        <f>+'Ark1'!U1815</f>
        <v>42.957604562737657</v>
      </c>
      <c r="N193" s="201">
        <f t="shared" si="26"/>
        <v>-0.50277279575296774</v>
      </c>
      <c r="O193" s="201"/>
      <c r="P193" s="338"/>
      <c r="Q193" s="338"/>
      <c r="R193" s="348"/>
      <c r="S193" s="348"/>
      <c r="T193" s="1">
        <f>+'Ark1'!T1815</f>
        <v>7.6387832699619764</v>
      </c>
      <c r="U193" s="338">
        <f t="shared" si="27"/>
        <v>0.36029270392424007</v>
      </c>
      <c r="V193" s="93">
        <f>+'Ark1'!W1815</f>
        <v>27.186311787072235</v>
      </c>
      <c r="W193" s="97"/>
      <c r="X193" s="11">
        <f>+'Ark1'!X1815</f>
        <v>99.4296577946768</v>
      </c>
      <c r="Y193" s="11">
        <f>+'Ark1'!Y1815</f>
        <v>97.972116603295291</v>
      </c>
      <c r="Z193" s="11">
        <f>+'Ark1'!Z1815</f>
        <v>81.242078580481618</v>
      </c>
      <c r="AA193" s="71"/>
      <c r="AB193" s="93">
        <f>+'Ark1'!AA1815</f>
        <v>9.1052845331258485</v>
      </c>
      <c r="AC193" s="1">
        <f>+'Ark1'!AC1815</f>
        <v>1.8604867482338647</v>
      </c>
      <c r="AD193" s="11">
        <f>+'Ark1'!AE1815</f>
        <v>33.868117992262924</v>
      </c>
      <c r="AE193" s="93">
        <f t="shared" si="29"/>
        <v>1.1741071428571428</v>
      </c>
      <c r="AF193" s="45"/>
      <c r="AH193" s="57"/>
    </row>
    <row r="194" spans="1:34" ht="15.6">
      <c r="A194" s="45"/>
      <c r="B194">
        <f>+'Ark1'!C1816</f>
        <v>2013</v>
      </c>
      <c r="C194">
        <f>+'Ark1'!L1816</f>
        <v>10</v>
      </c>
      <c r="D194" s="3" t="str">
        <f t="shared" si="31"/>
        <v>U-</v>
      </c>
      <c r="E194">
        <f>+'Ark1'!Q1816</f>
        <v>786</v>
      </c>
      <c r="F194">
        <f>+'Ark1'!R1816</f>
        <v>900</v>
      </c>
      <c r="G194" s="201">
        <f>+'Ark1'!AG1816</f>
        <v>13.22556943423953</v>
      </c>
      <c r="H194" s="201">
        <f t="shared" si="25"/>
        <v>1.7711609941491027</v>
      </c>
      <c r="I194" s="201">
        <f>+'Ark1'!AH1816</f>
        <v>15.684470908390598</v>
      </c>
      <c r="J194" s="201"/>
      <c r="K194" s="338"/>
      <c r="L194" s="338"/>
      <c r="M194" s="93">
        <f>+'Ark1'!U1816</f>
        <v>47.914333333333353</v>
      </c>
      <c r="N194" s="201">
        <f t="shared" si="26"/>
        <v>-0.30171929824556543</v>
      </c>
      <c r="O194" s="201"/>
      <c r="P194" s="338"/>
      <c r="Q194" s="338"/>
      <c r="R194" s="348"/>
      <c r="S194" s="348"/>
      <c r="T194" s="1">
        <f>+'Ark1'!T1816</f>
        <v>8.0088888888888903</v>
      </c>
      <c r="U194" s="338">
        <f t="shared" si="27"/>
        <v>0.51546783625731241</v>
      </c>
      <c r="V194" s="93">
        <f>+'Ark1'!W1816</f>
        <v>33.333333333333343</v>
      </c>
      <c r="W194" s="97"/>
      <c r="X194" s="11">
        <f>+'Ark1'!X1816</f>
        <v>100</v>
      </c>
      <c r="Y194" s="11">
        <f>+'Ark1'!Y1816</f>
        <v>99.888888888888886</v>
      </c>
      <c r="Z194" s="11">
        <f>+'Ark1'!Z1816</f>
        <v>92</v>
      </c>
      <c r="AA194" s="71"/>
      <c r="AB194" s="93">
        <f>+'Ark1'!AA1816</f>
        <v>8.7708991747330014</v>
      </c>
      <c r="AC194" s="1">
        <f>+'Ark1'!AC1816</f>
        <v>1.9464865467151873</v>
      </c>
      <c r="AD194" s="11">
        <f>+'Ark1'!AE1816</f>
        <v>40.188139021196911</v>
      </c>
      <c r="AE194" s="93">
        <f t="shared" si="29"/>
        <v>1.1450381679389312</v>
      </c>
      <c r="AF194" s="45"/>
      <c r="AH194" s="57"/>
    </row>
    <row r="195" spans="1:34" ht="15.6">
      <c r="A195" s="45"/>
      <c r="B195">
        <f>+'Ark1'!C1817</f>
        <v>2013</v>
      </c>
      <c r="C195">
        <f>+'Ark1'!L1817</f>
        <v>11</v>
      </c>
      <c r="D195" s="3" t="str">
        <f t="shared" si="31"/>
        <v>U</v>
      </c>
      <c r="E195">
        <f>+'Ark1'!Q1817</f>
        <v>624</v>
      </c>
      <c r="F195">
        <f>+'Ark1'!R1817</f>
        <v>721</v>
      </c>
      <c r="G195" s="201">
        <f>+'Ark1'!AG1817</f>
        <v>10.59515062454078</v>
      </c>
      <c r="H195" s="201">
        <f t="shared" si="25"/>
        <v>0.37661256877589899</v>
      </c>
      <c r="I195" s="201">
        <f>+'Ark1'!AH1817</f>
        <v>13.477990296795555</v>
      </c>
      <c r="J195" s="201"/>
      <c r="K195" s="338"/>
      <c r="L195" s="338"/>
      <c r="M195" s="93">
        <f>+'Ark1'!U1817</f>
        <v>51.395839112343971</v>
      </c>
      <c r="N195" s="201">
        <f t="shared" si="26"/>
        <v>1.2349246580667099</v>
      </c>
      <c r="O195" s="201"/>
      <c r="P195" s="338"/>
      <c r="Q195" s="338"/>
      <c r="R195" s="348"/>
      <c r="S195" s="348"/>
      <c r="T195" s="1">
        <f>+'Ark1'!T1817</f>
        <v>8.3384188626907054</v>
      </c>
      <c r="U195" s="338">
        <f t="shared" si="27"/>
        <v>0.66585249100929111</v>
      </c>
      <c r="V195" s="93">
        <f>+'Ark1'!W1817</f>
        <v>41.747572815533971</v>
      </c>
      <c r="W195" s="97"/>
      <c r="X195" s="11">
        <f>+'Ark1'!X1817</f>
        <v>100</v>
      </c>
      <c r="Y195" s="11">
        <f>+'Ark1'!Y1817</f>
        <v>99.861303744798875</v>
      </c>
      <c r="Z195" s="11">
        <f>+'Ark1'!Z1817</f>
        <v>95.977808599167844</v>
      </c>
      <c r="AA195" s="71"/>
      <c r="AB195" s="93">
        <f>+'Ark1'!AA1817</f>
        <v>8.8256189558975144</v>
      </c>
      <c r="AC195" s="1">
        <f>+'Ark1'!AC1817</f>
        <v>2.0959725588402129</v>
      </c>
      <c r="AD195" s="11">
        <f>+'Ark1'!AE1817</f>
        <v>42.292216586370998</v>
      </c>
      <c r="AE195" s="93">
        <f t="shared" si="29"/>
        <v>1.1554487179487178</v>
      </c>
      <c r="AF195" s="45"/>
      <c r="AH195" s="57"/>
    </row>
    <row r="196" spans="1:34" ht="15.6">
      <c r="A196" s="45"/>
      <c r="B196">
        <f>+'Ark1'!C1818</f>
        <v>2013</v>
      </c>
      <c r="C196">
        <f>+'Ark1'!L1818</f>
        <v>12</v>
      </c>
      <c r="D196" s="3" t="str">
        <f t="shared" si="31"/>
        <v>U+</v>
      </c>
      <c r="E196">
        <f>+'Ark1'!Q1818</f>
        <v>283</v>
      </c>
      <c r="F196">
        <f>+'Ark1'!R1818</f>
        <v>314</v>
      </c>
      <c r="G196" s="201">
        <f>+'Ark1'!AG1818</f>
        <v>4.6142542248346796</v>
      </c>
      <c r="H196" s="201">
        <f t="shared" si="25"/>
        <v>6.2634028904008154E-2</v>
      </c>
      <c r="I196" s="201">
        <f>+'Ark1'!AH1818</f>
        <v>6.2070611016726893</v>
      </c>
      <c r="J196" s="201"/>
      <c r="K196" s="338"/>
      <c r="L196" s="338"/>
      <c r="M196" s="93">
        <f>+'Ark1'!U1818</f>
        <v>54.349363057324815</v>
      </c>
      <c r="N196" s="201">
        <f t="shared" si="26"/>
        <v>1.0397604083181733</v>
      </c>
      <c r="O196" s="201"/>
      <c r="P196" s="338"/>
      <c r="Q196" s="338"/>
      <c r="R196" s="348"/>
      <c r="S196" s="348"/>
      <c r="T196" s="1">
        <f>+'Ark1'!T1818</f>
        <v>8.3885350318471321</v>
      </c>
      <c r="U196" s="338">
        <f t="shared" si="27"/>
        <v>0.45807145568819152</v>
      </c>
      <c r="V196" s="93">
        <f>+'Ark1'!W1818</f>
        <v>42.038216560509554</v>
      </c>
      <c r="W196" s="97"/>
      <c r="X196" s="11">
        <f>+'Ark1'!X1818</f>
        <v>100</v>
      </c>
      <c r="Y196" s="11">
        <f>+'Ark1'!Y1818</f>
        <v>100</v>
      </c>
      <c r="Z196" s="11">
        <f>+'Ark1'!Z1818</f>
        <v>98.726114649681563</v>
      </c>
      <c r="AA196" s="71"/>
      <c r="AB196" s="93">
        <f>+'Ark1'!AA1818</f>
        <v>8.46361731564234</v>
      </c>
      <c r="AC196" s="1">
        <f>+'Ark1'!AC1818</f>
        <v>2.0320667572935722</v>
      </c>
      <c r="AD196" s="11">
        <f>+'Ark1'!AE1818</f>
        <v>48.533285171491606</v>
      </c>
      <c r="AE196" s="93">
        <f t="shared" si="29"/>
        <v>1.1095406360424027</v>
      </c>
      <c r="AF196" s="45"/>
      <c r="AH196" s="57"/>
    </row>
    <row r="197" spans="1:34" ht="15.6">
      <c r="A197" s="45"/>
      <c r="B197">
        <f>+'Ark1'!C1819</f>
        <v>2013</v>
      </c>
      <c r="C197">
        <f>+'Ark1'!L1819</f>
        <v>13</v>
      </c>
      <c r="D197" s="3" t="str">
        <f t="shared" si="31"/>
        <v>E-</v>
      </c>
      <c r="E197">
        <f>+'Ark1'!Q1819</f>
        <v>132</v>
      </c>
      <c r="F197">
        <f>+'Ark1'!R1819</f>
        <v>135</v>
      </c>
      <c r="G197" s="201">
        <f>+'Ark1'!AG1819</f>
        <v>1.9838354151359296</v>
      </c>
      <c r="H197" s="201">
        <f t="shared" si="25"/>
        <v>-0.15633037235464986</v>
      </c>
      <c r="I197" s="201">
        <f>+'Ark1'!AH1819</f>
        <v>2.7674027906442169</v>
      </c>
      <c r="J197" s="201"/>
      <c r="K197" s="338"/>
      <c r="L197" s="338"/>
      <c r="M197" s="93">
        <f>+'Ark1'!U1819</f>
        <v>56.360740740740738</v>
      </c>
      <c r="N197" s="201">
        <f t="shared" si="26"/>
        <v>0.89031820552948915</v>
      </c>
      <c r="O197" s="201"/>
      <c r="P197" s="338"/>
      <c r="Q197" s="338"/>
      <c r="R197" s="348"/>
      <c r="S197" s="348"/>
      <c r="T197" s="1">
        <f>+'Ark1'!T1819</f>
        <v>7.9481481481481469</v>
      </c>
      <c r="U197" s="338">
        <f t="shared" si="27"/>
        <v>0.15237350026082019</v>
      </c>
      <c r="V197" s="93">
        <f>+'Ark1'!W1819</f>
        <v>37.037037037037038</v>
      </c>
      <c r="W197" s="97"/>
      <c r="X197" s="11">
        <f>+'Ark1'!X1819</f>
        <v>100</v>
      </c>
      <c r="Y197" s="11">
        <f>+'Ark1'!Y1819</f>
        <v>100</v>
      </c>
      <c r="Z197" s="11">
        <f>+'Ark1'!Z1819</f>
        <v>97.037037037037038</v>
      </c>
      <c r="AA197" s="71"/>
      <c r="AB197" s="93">
        <f>+'Ark1'!AA1819</f>
        <v>9.3303097983284609</v>
      </c>
      <c r="AC197" s="1">
        <f>+'Ark1'!AC1819</f>
        <v>1.7943058846478122</v>
      </c>
      <c r="AD197" s="11">
        <f>+'Ark1'!AE1819</f>
        <v>46.702731963279113</v>
      </c>
      <c r="AE197" s="93">
        <f t="shared" si="29"/>
        <v>1.0227272727272727</v>
      </c>
      <c r="AF197" s="45"/>
      <c r="AH197" s="57"/>
    </row>
    <row r="198" spans="1:34" ht="15.6">
      <c r="A198" s="45"/>
      <c r="B198">
        <f>+'Ark1'!C1820</f>
        <v>2013</v>
      </c>
      <c r="C198">
        <f>+'Ark1'!L1820</f>
        <v>14</v>
      </c>
      <c r="D198" s="3" t="str">
        <f t="shared" si="31"/>
        <v>E</v>
      </c>
      <c r="E198">
        <f>+'Ark1'!Q1820</f>
        <v>63</v>
      </c>
      <c r="F198">
        <f>+'Ark1'!R1820</f>
        <v>67</v>
      </c>
      <c r="G198" s="201">
        <f>+'Ark1'!AG1820</f>
        <v>0.98457016899338723</v>
      </c>
      <c r="H198" s="201">
        <f t="shared" si="25"/>
        <v>-2.5226364540900326E-2</v>
      </c>
      <c r="I198" s="201">
        <f>+'Ark1'!AH1820</f>
        <v>1.4276927956307577</v>
      </c>
      <c r="J198" s="201"/>
      <c r="K198" s="338"/>
      <c r="L198" s="338"/>
      <c r="M198" s="93">
        <f>+'Ark1'!U1820</f>
        <v>58.586567164179094</v>
      </c>
      <c r="N198" s="201">
        <f t="shared" si="26"/>
        <v>1.5611940298507321</v>
      </c>
      <c r="O198" s="201"/>
      <c r="P198" s="338"/>
      <c r="Q198" s="338"/>
      <c r="R198" s="348"/>
      <c r="S198" s="348"/>
      <c r="T198" s="1">
        <f>+'Ark1'!T1820</f>
        <v>8.1194029850746272</v>
      </c>
      <c r="U198" s="338">
        <f t="shared" si="27"/>
        <v>-0.25373134328358304</v>
      </c>
      <c r="V198" s="93">
        <f>+'Ark1'!W1820</f>
        <v>40.298507462686565</v>
      </c>
      <c r="W198" s="97"/>
      <c r="X198" s="11">
        <f>+'Ark1'!X1820</f>
        <v>100</v>
      </c>
      <c r="Y198" s="11">
        <f>+'Ark1'!Y1820</f>
        <v>100</v>
      </c>
      <c r="Z198" s="11">
        <f>+'Ark1'!Z1820</f>
        <v>100</v>
      </c>
      <c r="AA198" s="71"/>
      <c r="AB198" s="93">
        <f>+'Ark1'!AA1820</f>
        <v>9.2265984017071556</v>
      </c>
      <c r="AC198" s="1">
        <f>+'Ark1'!AC1820</f>
        <v>1.9814240925702784</v>
      </c>
      <c r="AD198" s="11">
        <f>+'Ark1'!AE1820</f>
        <v>46.266332192652733</v>
      </c>
      <c r="AE198" s="93">
        <f t="shared" si="29"/>
        <v>1.0634920634920635</v>
      </c>
      <c r="AF198" s="45"/>
      <c r="AH198" s="57"/>
    </row>
    <row r="199" spans="1:34" ht="15.6">
      <c r="A199" s="45"/>
      <c r="B199">
        <f>+'Ark1'!C1821</f>
        <v>2013</v>
      </c>
      <c r="C199">
        <f>+'Ark1'!L1821</f>
        <v>15</v>
      </c>
      <c r="D199" s="3" t="str">
        <f t="shared" si="31"/>
        <v>E+</v>
      </c>
      <c r="E199">
        <f>+'Ark1'!Q1821</f>
        <v>9</v>
      </c>
      <c r="F199">
        <f>+'Ark1'!R1821</f>
        <v>9</v>
      </c>
      <c r="G199" s="201">
        <f>+'Ark1'!AG1821</f>
        <v>0.13225569434239531</v>
      </c>
      <c r="H199" s="201">
        <f t="shared" si="25"/>
        <v>2.6754563973141396E-2</v>
      </c>
      <c r="I199" s="201">
        <f>+'Ark1'!AH1821</f>
        <v>0.20931832060874345</v>
      </c>
      <c r="J199" s="201"/>
      <c r="K199" s="338"/>
      <c r="L199" s="338"/>
      <c r="M199" s="93">
        <f>+'Ark1'!U1821</f>
        <v>63.944444444444443</v>
      </c>
      <c r="N199" s="201">
        <f t="shared" si="26"/>
        <v>3.6587301587301368</v>
      </c>
      <c r="O199" s="201"/>
      <c r="P199" s="338"/>
      <c r="Q199" s="338"/>
      <c r="R199" s="348"/>
      <c r="S199" s="348"/>
      <c r="T199" s="1">
        <f>+'Ark1'!T1821</f>
        <v>8.3333333333333357</v>
      </c>
      <c r="U199" s="338">
        <f t="shared" si="27"/>
        <v>0.9047619047619051</v>
      </c>
      <c r="V199" s="93">
        <f>+'Ark1'!W1821</f>
        <v>33.333333333333343</v>
      </c>
      <c r="W199" s="97"/>
      <c r="X199" s="11">
        <f>+'Ark1'!X1821</f>
        <v>100</v>
      </c>
      <c r="Y199" s="11">
        <f>+'Ark1'!Y1821</f>
        <v>100</v>
      </c>
      <c r="Z199" s="11">
        <f>+'Ark1'!Z1821</f>
        <v>100</v>
      </c>
      <c r="AA199" s="71"/>
      <c r="AB199" s="93">
        <f>+'Ark1'!AA1821</f>
        <v>5.699924192694918</v>
      </c>
      <c r="AC199" s="1">
        <f>+'Ark1'!AC1821</f>
        <v>1.3333333333333279</v>
      </c>
      <c r="AD199" s="11">
        <f>+'Ark1'!AE1821</f>
        <v>21.150378755922777</v>
      </c>
      <c r="AE199" s="93">
        <f t="shared" si="29"/>
        <v>1</v>
      </c>
      <c r="AF199" s="45"/>
      <c r="AH199" s="57"/>
    </row>
    <row r="200" spans="1:34" ht="15.6">
      <c r="A200" s="45"/>
      <c r="B200" s="52">
        <f>+'Ark1'!C1822</f>
        <v>2012</v>
      </c>
      <c r="C200" s="52">
        <f>+'Ark1'!L1822</f>
        <v>1</v>
      </c>
      <c r="D200" s="65" t="s">
        <v>28</v>
      </c>
      <c r="E200" s="52">
        <f>+'Ark1'!Q1822</f>
        <v>7</v>
      </c>
      <c r="F200" s="52">
        <f>+'Ark1'!R1822</f>
        <v>7</v>
      </c>
      <c r="G200" s="183">
        <f>+'Ark1'!AG1822</f>
        <v>0.10550113036925392</v>
      </c>
      <c r="H200" s="183">
        <f t="shared" si="25"/>
        <v>-4.298699058107007E-2</v>
      </c>
      <c r="I200" s="183">
        <f>+'Ark1'!AH1822</f>
        <v>6.3894173089575401E-2</v>
      </c>
      <c r="J200" s="183"/>
      <c r="K200" s="339"/>
      <c r="L200" s="339"/>
      <c r="M200" s="161">
        <f>+'Ark1'!U1822</f>
        <v>24.528571428571425</v>
      </c>
      <c r="N200" s="183">
        <f t="shared" si="26"/>
        <v>0.32857142857142563</v>
      </c>
      <c r="O200" s="183"/>
      <c r="P200" s="339"/>
      <c r="Q200" s="339"/>
      <c r="R200" s="349"/>
      <c r="S200" s="349"/>
      <c r="T200" s="54">
        <f>+'Ark1'!T1822</f>
        <v>2</v>
      </c>
      <c r="U200" s="339">
        <f t="shared" si="27"/>
        <v>-0.8181818181818179</v>
      </c>
      <c r="V200" s="161">
        <f>+'Ark1'!W1822</f>
        <v>0</v>
      </c>
      <c r="W200" s="97"/>
      <c r="X200" s="74">
        <f>+'Ark1'!X1822</f>
        <v>71.428571428571445</v>
      </c>
      <c r="Y200" s="74">
        <f>+'Ark1'!Y1822</f>
        <v>57.142857142857153</v>
      </c>
      <c r="Z200" s="74">
        <f>+'Ark1'!Z1822</f>
        <v>14.285714285714288</v>
      </c>
      <c r="AA200" s="71"/>
      <c r="AB200" s="161">
        <f>+'Ark1'!AA1822</f>
        <v>8.631456471322009</v>
      </c>
      <c r="AC200" s="54">
        <f>+'Ark1'!AC1822</f>
        <v>0.53452248382484879</v>
      </c>
      <c r="AD200" s="74">
        <f>+'Ark1'!AE1822</f>
        <v>17.029997607034165</v>
      </c>
      <c r="AE200" s="161">
        <f t="shared" si="29"/>
        <v>1</v>
      </c>
      <c r="AF200" s="45"/>
      <c r="AH200" s="57"/>
    </row>
    <row r="201" spans="1:34" ht="15.6">
      <c r="A201" s="45"/>
      <c r="B201" s="52">
        <f>+'Ark1'!C1823</f>
        <v>2012</v>
      </c>
      <c r="C201" s="52">
        <f>+'Ark1'!L1823</f>
        <v>2</v>
      </c>
      <c r="D201" s="65" t="s">
        <v>29</v>
      </c>
      <c r="E201" s="52">
        <f>+'Ark1'!Q1823</f>
        <v>35</v>
      </c>
      <c r="F201" s="52">
        <f>+'Ark1'!R1823</f>
        <v>36</v>
      </c>
      <c r="G201" s="183">
        <f>+'Ark1'!AG1823</f>
        <v>0.54257724189902035</v>
      </c>
      <c r="H201" s="183">
        <f t="shared" si="25"/>
        <v>-0.11886984233424125</v>
      </c>
      <c r="I201" s="183">
        <f>+'Ark1'!AH1823</f>
        <v>0.33554674359272058</v>
      </c>
      <c r="J201" s="183"/>
      <c r="K201" s="339"/>
      <c r="L201" s="339"/>
      <c r="M201" s="161">
        <f>+'Ark1'!U1823</f>
        <v>25.047222222222221</v>
      </c>
      <c r="N201" s="183">
        <f t="shared" si="26"/>
        <v>2.6370181405895643</v>
      </c>
      <c r="O201" s="183"/>
      <c r="P201" s="339"/>
      <c r="Q201" s="339"/>
      <c r="R201" s="349"/>
      <c r="S201" s="349"/>
      <c r="T201" s="54">
        <f>+'Ark1'!T1823</f>
        <v>2.8888888888888888</v>
      </c>
      <c r="U201" s="339">
        <f t="shared" si="27"/>
        <v>-0.15192743764172345</v>
      </c>
      <c r="V201" s="161">
        <f>+'Ark1'!W1823</f>
        <v>0</v>
      </c>
      <c r="W201" s="97"/>
      <c r="X201" s="74">
        <f>+'Ark1'!X1823</f>
        <v>83.333333333333314</v>
      </c>
      <c r="Y201" s="74">
        <f>+'Ark1'!Y1823</f>
        <v>55.555555555555557</v>
      </c>
      <c r="Z201" s="74">
        <f>+'Ark1'!Z1823</f>
        <v>16.666666666666671</v>
      </c>
      <c r="AA201" s="71"/>
      <c r="AB201" s="161">
        <f>+'Ark1'!AA1823</f>
        <v>8.3678779372573917</v>
      </c>
      <c r="AC201" s="54">
        <f>+'Ark1'!AC1823</f>
        <v>1.196703290474334</v>
      </c>
      <c r="AD201" s="74">
        <f>+'Ark1'!AE1823</f>
        <v>16.474068887105339</v>
      </c>
      <c r="AE201" s="161">
        <f t="shared" si="29"/>
        <v>1.0285714285714285</v>
      </c>
      <c r="AF201" s="45"/>
      <c r="AH201" s="57"/>
    </row>
    <row r="202" spans="1:34" ht="15.6">
      <c r="A202" s="45"/>
      <c r="B202" s="52">
        <f>+'Ark1'!C1824</f>
        <v>2012</v>
      </c>
      <c r="C202" s="52">
        <f>+'Ark1'!L1824</f>
        <v>3</v>
      </c>
      <c r="D202" s="65" t="s">
        <v>30</v>
      </c>
      <c r="E202" s="52">
        <f>+'Ark1'!Q1824</f>
        <v>92</v>
      </c>
      <c r="F202" s="52">
        <f>+'Ark1'!R1824</f>
        <v>93</v>
      </c>
      <c r="G202" s="183">
        <f>+'Ark1'!AG1824</f>
        <v>1.4016578749058028</v>
      </c>
      <c r="H202" s="183">
        <f t="shared" si="25"/>
        <v>0.18675506713042478</v>
      </c>
      <c r="I202" s="183">
        <f>+'Ark1'!AH1824</f>
        <v>0.9281586867793763</v>
      </c>
      <c r="J202" s="183"/>
      <c r="K202" s="339"/>
      <c r="L202" s="339"/>
      <c r="M202" s="161">
        <f>+'Ark1'!U1824</f>
        <v>26.819354838709685</v>
      </c>
      <c r="N202" s="183">
        <f t="shared" si="26"/>
        <v>2.347132616487464</v>
      </c>
      <c r="O202" s="183"/>
      <c r="P202" s="339"/>
      <c r="Q202" s="339"/>
      <c r="R202" s="349"/>
      <c r="S202" s="349"/>
      <c r="T202" s="54">
        <f>+'Ark1'!T1824</f>
        <v>3.903225806451613</v>
      </c>
      <c r="U202" s="339">
        <f t="shared" si="27"/>
        <v>0.2698924731182788</v>
      </c>
      <c r="V202" s="161">
        <f>+'Ark1'!W1824</f>
        <v>0</v>
      </c>
      <c r="W202" s="97"/>
      <c r="X202" s="74">
        <f>+'Ark1'!X1824</f>
        <v>92.473118279569889</v>
      </c>
      <c r="Y202" s="74">
        <f>+'Ark1'!Y1824</f>
        <v>74.193548387096783</v>
      </c>
      <c r="Z202" s="74">
        <f>+'Ark1'!Z1824</f>
        <v>11.827956989247312</v>
      </c>
      <c r="AA202" s="71"/>
      <c r="AB202" s="161">
        <f>+'Ark1'!AA1824</f>
        <v>7.1885102179560985</v>
      </c>
      <c r="AC202" s="54">
        <f>+'Ark1'!AC1824</f>
        <v>1.4815315827655764</v>
      </c>
      <c r="AD202" s="74">
        <f>+'Ark1'!AE1824</f>
        <v>33.103543041145898</v>
      </c>
      <c r="AE202" s="161">
        <f t="shared" si="29"/>
        <v>1.0108695652173914</v>
      </c>
      <c r="AF202" s="45"/>
      <c r="AH202" s="57"/>
    </row>
    <row r="203" spans="1:34" ht="15.6">
      <c r="A203" s="45"/>
      <c r="B203" s="52">
        <f>+'Ark1'!C1825</f>
        <v>2012</v>
      </c>
      <c r="C203" s="52">
        <f>+'Ark1'!L1825</f>
        <v>4</v>
      </c>
      <c r="D203" s="65" t="s">
        <v>31</v>
      </c>
      <c r="E203" s="52">
        <f>+'Ark1'!Q1825</f>
        <v>194</v>
      </c>
      <c r="F203" s="52">
        <f>+'Ark1'!R1825</f>
        <v>208</v>
      </c>
      <c r="G203" s="183">
        <f>+'Ark1'!AG1825</f>
        <v>3.1348907309721175</v>
      </c>
      <c r="H203" s="183">
        <f t="shared" si="25"/>
        <v>-0.25333821071254725</v>
      </c>
      <c r="I203" s="183">
        <f>+'Ark1'!AH1825</f>
        <v>2.1099217938298414</v>
      </c>
      <c r="J203" s="183"/>
      <c r="K203" s="339"/>
      <c r="L203" s="339"/>
      <c r="M203" s="161">
        <f>+'Ark1'!U1825</f>
        <v>27.259134615384642</v>
      </c>
      <c r="N203" s="183">
        <f t="shared" si="26"/>
        <v>1.2989752528348433</v>
      </c>
      <c r="O203" s="183"/>
      <c r="P203" s="339"/>
      <c r="Q203" s="339"/>
      <c r="R203" s="349"/>
      <c r="S203" s="349"/>
      <c r="T203" s="54">
        <f>+'Ark1'!T1825</f>
        <v>4.2259615384615392</v>
      </c>
      <c r="U203" s="339">
        <f t="shared" si="27"/>
        <v>-0.2521261109408508</v>
      </c>
      <c r="V203" s="161">
        <f>+'Ark1'!W1825</f>
        <v>-0.48076923076923056</v>
      </c>
      <c r="W203" s="97"/>
      <c r="X203" s="74">
        <f>+'Ark1'!X1825</f>
        <v>90.384615384615358</v>
      </c>
      <c r="Y203" s="74">
        <f>+'Ark1'!Y1825</f>
        <v>67.788461538461519</v>
      </c>
      <c r="Z203" s="74">
        <f>+'Ark1'!Z1825</f>
        <v>18.269230769230777</v>
      </c>
      <c r="AA203" s="71"/>
      <c r="AB203" s="161">
        <f>+'Ark1'!AA1825</f>
        <v>8.193812934461878</v>
      </c>
      <c r="AC203" s="54">
        <f>+'Ark1'!AC1825</f>
        <v>1.2904602035639263</v>
      </c>
      <c r="AD203" s="74">
        <f>+'Ark1'!AE1825</f>
        <v>28.886770544663285</v>
      </c>
      <c r="AE203" s="161">
        <f t="shared" si="29"/>
        <v>1.0721649484536082</v>
      </c>
      <c r="AF203" s="45"/>
      <c r="AH203" s="57"/>
    </row>
    <row r="204" spans="1:34" ht="15.6">
      <c r="A204" s="45"/>
      <c r="B204" s="52">
        <f>+'Ark1'!C1826</f>
        <v>2012</v>
      </c>
      <c r="C204" s="52">
        <f>+'Ark1'!L1826</f>
        <v>5</v>
      </c>
      <c r="D204" s="65" t="s">
        <v>407</v>
      </c>
      <c r="E204" s="52">
        <f>+'Ark1'!Q1826</f>
        <v>347</v>
      </c>
      <c r="F204" s="52">
        <f>+'Ark1'!R1826</f>
        <v>387</v>
      </c>
      <c r="G204" s="183">
        <f>+'Ark1'!AG1826</f>
        <v>5.8327053504144679</v>
      </c>
      <c r="H204" s="183">
        <f t="shared" si="25"/>
        <v>-0.53878493036306985</v>
      </c>
      <c r="I204" s="183">
        <f>+'Ark1'!AH1826</f>
        <v>4.0279005796247151</v>
      </c>
      <c r="J204" s="183"/>
      <c r="K204" s="339"/>
      <c r="L204" s="339"/>
      <c r="M204" s="161">
        <f>+'Ark1'!U1826</f>
        <v>27.968992248062001</v>
      </c>
      <c r="N204" s="183">
        <f t="shared" si="26"/>
        <v>-0.27973656549733761</v>
      </c>
      <c r="O204" s="183"/>
      <c r="P204" s="339"/>
      <c r="Q204" s="339"/>
      <c r="R204" s="349"/>
      <c r="S204" s="349"/>
      <c r="T204" s="54">
        <f>+'Ark1'!T1826</f>
        <v>5.0542635658914739</v>
      </c>
      <c r="U204" s="339">
        <f t="shared" si="27"/>
        <v>5.4263565891473853E-2</v>
      </c>
      <c r="V204" s="161">
        <f>+'Ark1'!W1826</f>
        <v>1.2919896640826876</v>
      </c>
      <c r="W204" s="97"/>
      <c r="X204" s="74">
        <f>+'Ark1'!X1826</f>
        <v>91.989664082687355</v>
      </c>
      <c r="Y204" s="74">
        <f>+'Ark1'!Y1826</f>
        <v>66.408268733850136</v>
      </c>
      <c r="Z204" s="74">
        <f>+'Ark1'!Z1826</f>
        <v>21.188630490956076</v>
      </c>
      <c r="AA204" s="71"/>
      <c r="AB204" s="161">
        <f>+'Ark1'!AA1826</f>
        <v>8.3953364541414306</v>
      </c>
      <c r="AC204" s="54">
        <f>+'Ark1'!AC1826</f>
        <v>1.6009206533382463</v>
      </c>
      <c r="AD204" s="74">
        <f>+'Ark1'!AE1826</f>
        <v>12.165054913898897</v>
      </c>
      <c r="AE204" s="161">
        <f t="shared" si="29"/>
        <v>1.1152737752161384</v>
      </c>
      <c r="AF204" s="45"/>
      <c r="AH204" s="57"/>
    </row>
    <row r="205" spans="1:34" ht="15.6">
      <c r="A205" s="45"/>
      <c r="B205" s="52">
        <f>+'Ark1'!C1827</f>
        <v>2012</v>
      </c>
      <c r="C205" s="52">
        <f>+'Ark1'!L1827</f>
        <v>6</v>
      </c>
      <c r="D205" s="65" t="s">
        <v>32</v>
      </c>
      <c r="E205" s="52">
        <f>+'Ark1'!Q1827</f>
        <v>485</v>
      </c>
      <c r="F205" s="52">
        <f>+'Ark1'!R1827</f>
        <v>556</v>
      </c>
      <c r="G205" s="183">
        <f>+'Ark1'!AG1827</f>
        <v>8.3798040693293139</v>
      </c>
      <c r="H205" s="183">
        <f t="shared" si="25"/>
        <v>-0.25950478596226034</v>
      </c>
      <c r="I205" s="183">
        <f>+'Ark1'!AH1827</f>
        <v>6.3740856844305069</v>
      </c>
      <c r="J205" s="183"/>
      <c r="K205" s="339"/>
      <c r="L205" s="339"/>
      <c r="M205" s="161">
        <f>+'Ark1'!U1827</f>
        <v>30.8071942446043</v>
      </c>
      <c r="N205" s="183">
        <f t="shared" si="26"/>
        <v>-0.21624325539570677</v>
      </c>
      <c r="O205" s="183"/>
      <c r="P205" s="339"/>
      <c r="Q205" s="339"/>
      <c r="R205" s="349"/>
      <c r="S205" s="349"/>
      <c r="T205" s="54">
        <f>+'Ark1'!T1827</f>
        <v>5.6636690647482011</v>
      </c>
      <c r="U205" s="339">
        <f t="shared" si="27"/>
        <v>7.1481564748201443E-2</v>
      </c>
      <c r="V205" s="161">
        <f>+'Ark1'!W1827</f>
        <v>5.0359712230215825</v>
      </c>
      <c r="W205" s="97"/>
      <c r="X205" s="74">
        <f>+'Ark1'!X1827</f>
        <v>96.942446043165447</v>
      </c>
      <c r="Y205" s="74">
        <f>+'Ark1'!Y1827</f>
        <v>79.136690647482013</v>
      </c>
      <c r="Z205" s="74">
        <f>+'Ark1'!Z1827</f>
        <v>31.654676258992808</v>
      </c>
      <c r="AA205" s="71"/>
      <c r="AB205" s="161">
        <f>+'Ark1'!AA1827</f>
        <v>8.66729684352517</v>
      </c>
      <c r="AC205" s="54">
        <f>+'Ark1'!AC1827</f>
        <v>1.6868653163539269</v>
      </c>
      <c r="AD205" s="74">
        <f>+'Ark1'!AE1827</f>
        <v>7.5980174470149411</v>
      </c>
      <c r="AE205" s="161">
        <f t="shared" si="29"/>
        <v>1.1463917525773195</v>
      </c>
      <c r="AF205" s="45"/>
      <c r="AH205" s="57"/>
    </row>
    <row r="206" spans="1:34" ht="15.6">
      <c r="A206" s="45"/>
      <c r="B206" s="52">
        <f>+'Ark1'!C1828</f>
        <v>2012</v>
      </c>
      <c r="C206" s="52">
        <f>+'Ark1'!L1828</f>
        <v>7</v>
      </c>
      <c r="D206" s="65" t="s">
        <v>33</v>
      </c>
      <c r="E206" s="52">
        <f>+'Ark1'!Q1828</f>
        <v>633</v>
      </c>
      <c r="F206" s="52">
        <f>+'Ark1'!R1828</f>
        <v>721</v>
      </c>
      <c r="G206" s="183">
        <f>+'Ark1'!AG1828</f>
        <v>10.86661642803316</v>
      </c>
      <c r="H206" s="183">
        <f t="shared" si="25"/>
        <v>-0.47247644453703685</v>
      </c>
      <c r="I206" s="183">
        <f>+'Ark1'!AH1828</f>
        <v>9.0443932397955358</v>
      </c>
      <c r="J206" s="183"/>
      <c r="K206" s="339"/>
      <c r="L206" s="339"/>
      <c r="M206" s="161">
        <f>+'Ark1'!U1828</f>
        <v>33.70957004160887</v>
      </c>
      <c r="N206" s="183">
        <f t="shared" si="26"/>
        <v>-0.29495376791500405</v>
      </c>
      <c r="O206" s="183"/>
      <c r="P206" s="339"/>
      <c r="Q206" s="339"/>
      <c r="R206" s="349"/>
      <c r="S206" s="349"/>
      <c r="T206" s="54">
        <f>+'Ark1'!T1828</f>
        <v>6.1914008321775311</v>
      </c>
      <c r="U206" s="339">
        <f t="shared" si="27"/>
        <v>0.18901987979657608</v>
      </c>
      <c r="V206" s="161">
        <f>+'Ark1'!W1828</f>
        <v>8.3217753120665723</v>
      </c>
      <c r="W206" s="97"/>
      <c r="X206" s="74">
        <f>+'Ark1'!X1828</f>
        <v>97.919556171983359</v>
      </c>
      <c r="Y206" s="74">
        <f>+'Ark1'!Y1828</f>
        <v>84.882108183079055</v>
      </c>
      <c r="Z206" s="74">
        <f>+'Ark1'!Z1828</f>
        <v>43.828016643550633</v>
      </c>
      <c r="AA206" s="71"/>
      <c r="AB206" s="161">
        <f>+'Ark1'!AA1828</f>
        <v>9.1119972405890373</v>
      </c>
      <c r="AC206" s="54">
        <f>+'Ark1'!AC1828</f>
        <v>1.7202339473995147</v>
      </c>
      <c r="AD206" s="74">
        <f>+'Ark1'!AE1828</f>
        <v>7.5598708625055684</v>
      </c>
      <c r="AE206" s="161">
        <f t="shared" si="29"/>
        <v>1.1390205371248026</v>
      </c>
      <c r="AF206" s="45"/>
      <c r="AH206" s="57"/>
    </row>
    <row r="207" spans="1:34" ht="15.6">
      <c r="A207" s="45"/>
      <c r="B207" s="52">
        <f>+'Ark1'!C1829</f>
        <v>2012</v>
      </c>
      <c r="C207" s="52">
        <f>+'Ark1'!L1829</f>
        <v>8</v>
      </c>
      <c r="D207" s="65" t="s">
        <v>34</v>
      </c>
      <c r="E207" s="52">
        <f>+'Ark1'!Q1829</f>
        <v>1134</v>
      </c>
      <c r="F207" s="52">
        <f>+'Ark1'!R1829</f>
        <v>1346</v>
      </c>
      <c r="G207" s="183">
        <f>+'Ark1'!AG1829</f>
        <v>20.286360211002265</v>
      </c>
      <c r="H207" s="183">
        <f t="shared" si="25"/>
        <v>0.1864682023629527</v>
      </c>
      <c r="I207" s="183">
        <f>+'Ark1'!AH1829</f>
        <v>18.894143319430679</v>
      </c>
      <c r="J207" s="183"/>
      <c r="K207" s="339"/>
      <c r="L207" s="339"/>
      <c r="M207" s="161">
        <f>+'Ark1'!U1829</f>
        <v>37.721693907875192</v>
      </c>
      <c r="N207" s="183">
        <f t="shared" si="26"/>
        <v>-0.30940078655059722</v>
      </c>
      <c r="O207" s="183"/>
      <c r="P207" s="339"/>
      <c r="Q207" s="339"/>
      <c r="R207" s="349"/>
      <c r="S207" s="349"/>
      <c r="T207" s="54">
        <f>+'Ark1'!T1829</f>
        <v>6.8387815750371477</v>
      </c>
      <c r="U207" s="339">
        <f t="shared" si="27"/>
        <v>0.1671899027738819</v>
      </c>
      <c r="V207" s="161">
        <f>+'Ark1'!W1829</f>
        <v>17.161961367013369</v>
      </c>
      <c r="W207" s="97"/>
      <c r="X207" s="74">
        <f>+'Ark1'!X1829</f>
        <v>99.77711738484399</v>
      </c>
      <c r="Y207" s="74">
        <f>+'Ark1'!Y1829</f>
        <v>94.799405646359602</v>
      </c>
      <c r="Z207" s="74">
        <f>+'Ark1'!Z1829</f>
        <v>63.298662704309081</v>
      </c>
      <c r="AA207" s="71"/>
      <c r="AB207" s="161">
        <f>+'Ark1'!AA1829</f>
        <v>8.8982654593832127</v>
      </c>
      <c r="AC207" s="54">
        <f>+'Ark1'!AC1829</f>
        <v>1.8785596427026177</v>
      </c>
      <c r="AD207" s="74">
        <f>+'Ark1'!AE1829</f>
        <v>17.075424428742675</v>
      </c>
      <c r="AE207" s="161">
        <f t="shared" si="29"/>
        <v>1.1869488536155204</v>
      </c>
      <c r="AF207" s="45"/>
      <c r="AH207" s="57"/>
    </row>
    <row r="208" spans="1:34" ht="15.6">
      <c r="A208" s="45"/>
      <c r="B208" s="52">
        <f>+'Ark1'!C1830</f>
        <v>2012</v>
      </c>
      <c r="C208" s="52">
        <f>+'Ark1'!L1830</f>
        <v>9</v>
      </c>
      <c r="D208" s="65" t="s">
        <v>35</v>
      </c>
      <c r="E208" s="52">
        <f>+'Ark1'!Q1830</f>
        <v>1138</v>
      </c>
      <c r="F208" s="52">
        <f>+'Ark1'!R1830</f>
        <v>1325</v>
      </c>
      <c r="G208" s="183">
        <f>+'Ark1'!AG1830</f>
        <v>19.969856819894499</v>
      </c>
      <c r="H208" s="183">
        <f t="shared" si="25"/>
        <v>0.12644429289665737</v>
      </c>
      <c r="I208" s="183">
        <f>+'Ark1'!AH1830</f>
        <v>21.428922290991284</v>
      </c>
      <c r="J208" s="183"/>
      <c r="K208" s="339"/>
      <c r="L208" s="339"/>
      <c r="M208" s="161">
        <f>+'Ark1'!U1830</f>
        <v>43.460377358490625</v>
      </c>
      <c r="N208" s="183">
        <f t="shared" si="26"/>
        <v>-1.3286022333461105</v>
      </c>
      <c r="O208" s="183"/>
      <c r="P208" s="339"/>
      <c r="Q208" s="339"/>
      <c r="R208" s="349"/>
      <c r="S208" s="349"/>
      <c r="T208" s="54">
        <f>+'Ark1'!T1830</f>
        <v>7.2784905660377364</v>
      </c>
      <c r="U208" s="339">
        <f t="shared" si="27"/>
        <v>-0.16300603260171798</v>
      </c>
      <c r="V208" s="161">
        <f>+'Ark1'!W1830</f>
        <v>25.207547169811324</v>
      </c>
      <c r="W208" s="97"/>
      <c r="X208" s="74">
        <f>+'Ark1'!X1830</f>
        <v>100</v>
      </c>
      <c r="Y208" s="74">
        <f>+'Ark1'!Y1830</f>
        <v>99.169811320754704</v>
      </c>
      <c r="Z208" s="74">
        <f>+'Ark1'!Z1830</f>
        <v>83.245283018867951</v>
      </c>
      <c r="AA208" s="71"/>
      <c r="AB208" s="161">
        <f>+'Ark1'!AA1830</f>
        <v>8.5603328189270407</v>
      </c>
      <c r="AC208" s="54">
        <f>+'Ark1'!AC1830</f>
        <v>1.9936194411988712</v>
      </c>
      <c r="AD208" s="74">
        <f>+'Ark1'!AE1830</f>
        <v>33.60051788260526</v>
      </c>
      <c r="AE208" s="161">
        <f t="shared" si="29"/>
        <v>1.1643233743409491</v>
      </c>
      <c r="AF208" s="45"/>
      <c r="AH208" s="57"/>
    </row>
    <row r="209" spans="1:34" ht="15.6">
      <c r="A209" s="45"/>
      <c r="B209" s="52">
        <f>+'Ark1'!C1831</f>
        <v>2012</v>
      </c>
      <c r="C209" s="52">
        <f>+'Ark1'!L1831</f>
        <v>10</v>
      </c>
      <c r="D209" s="65" t="s">
        <v>36</v>
      </c>
      <c r="E209" s="52">
        <f>+'Ark1'!Q1831</f>
        <v>674</v>
      </c>
      <c r="F209" s="52">
        <f>+'Ark1'!R1831</f>
        <v>760</v>
      </c>
      <c r="G209" s="183">
        <f>+'Ark1'!AG1831</f>
        <v>11.454408440090427</v>
      </c>
      <c r="H209" s="183">
        <f t="shared" si="25"/>
        <v>0.76326373166710049</v>
      </c>
      <c r="I209" s="183">
        <f>+'Ark1'!AH1831</f>
        <v>13.636289211001852</v>
      </c>
      <c r="J209" s="183"/>
      <c r="K209" s="339"/>
      <c r="L209" s="339"/>
      <c r="M209" s="161">
        <f>+'Ark1'!U1831</f>
        <v>48.216052631578918</v>
      </c>
      <c r="N209" s="183">
        <f t="shared" si="26"/>
        <v>-8.318979266348947E-2</v>
      </c>
      <c r="O209" s="183"/>
      <c r="P209" s="339"/>
      <c r="Q209" s="339"/>
      <c r="R209" s="349"/>
      <c r="S209" s="349"/>
      <c r="T209" s="54">
        <f>+'Ark1'!T1831</f>
        <v>7.4934210526315779</v>
      </c>
      <c r="U209" s="339">
        <f t="shared" si="27"/>
        <v>-0.15051834130781572</v>
      </c>
      <c r="V209" s="161">
        <f>+'Ark1'!W1831</f>
        <v>26.973684210526311</v>
      </c>
      <c r="W209" s="97"/>
      <c r="X209" s="74">
        <f>+'Ark1'!X1831</f>
        <v>100</v>
      </c>
      <c r="Y209" s="74">
        <f>+'Ark1'!Y1831</f>
        <v>99.736842105263179</v>
      </c>
      <c r="Z209" s="74">
        <f>+'Ark1'!Z1831</f>
        <v>94.605263157894726</v>
      </c>
      <c r="AA209" s="71"/>
      <c r="AB209" s="161">
        <f>+'Ark1'!AA1831</f>
        <v>8.2579948628662301</v>
      </c>
      <c r="AC209" s="54">
        <f>+'Ark1'!AC1831</f>
        <v>1.99998917933361</v>
      </c>
      <c r="AD209" s="74">
        <f>+'Ark1'!AE1831</f>
        <v>38.225366847758998</v>
      </c>
      <c r="AE209" s="161">
        <f t="shared" si="29"/>
        <v>1.1275964391691395</v>
      </c>
      <c r="AF209" s="45"/>
      <c r="AH209" s="57"/>
    </row>
    <row r="210" spans="1:34" ht="15.6">
      <c r="A210" s="45"/>
      <c r="B210" s="52">
        <f>+'Ark1'!C1832</f>
        <v>2012</v>
      </c>
      <c r="C210" s="52">
        <f>+'Ark1'!L1832</f>
        <v>11</v>
      </c>
      <c r="D210" s="65" t="s">
        <v>37</v>
      </c>
      <c r="E210" s="52">
        <f>+'Ark1'!Q1832</f>
        <v>597</v>
      </c>
      <c r="F210" s="52">
        <f>+'Ark1'!R1832</f>
        <v>678</v>
      </c>
      <c r="G210" s="183">
        <f>+'Ark1'!AG1832</f>
        <v>10.218538055764881</v>
      </c>
      <c r="H210" s="183">
        <f t="shared" si="25"/>
        <v>1.0122745568447957</v>
      </c>
      <c r="I210" s="183">
        <f>+'Ark1'!AH1832</f>
        <v>12.655697856847276</v>
      </c>
      <c r="J210" s="183"/>
      <c r="K210" s="339"/>
      <c r="L210" s="339"/>
      <c r="M210" s="161">
        <f>+'Ark1'!U1832</f>
        <v>50.160914454277261</v>
      </c>
      <c r="N210" s="183">
        <f t="shared" si="26"/>
        <v>-2.3367395046670296</v>
      </c>
      <c r="O210" s="183"/>
      <c r="P210" s="339"/>
      <c r="Q210" s="339"/>
      <c r="R210" s="349"/>
      <c r="S210" s="349"/>
      <c r="T210" s="54">
        <f>+'Ark1'!T1832</f>
        <v>7.6725663716814143</v>
      </c>
      <c r="U210" s="339">
        <f t="shared" si="27"/>
        <v>-0.13828406820128336</v>
      </c>
      <c r="V210" s="161">
        <f>+'Ark1'!W1832</f>
        <v>29.9410029498525</v>
      </c>
      <c r="W210" s="97"/>
      <c r="X210" s="74">
        <f>+'Ark1'!X1832</f>
        <v>100</v>
      </c>
      <c r="Y210" s="74">
        <f>+'Ark1'!Y1832</f>
        <v>100</v>
      </c>
      <c r="Z210" s="74">
        <f>+'Ark1'!Z1832</f>
        <v>95.722713864306797</v>
      </c>
      <c r="AA210" s="71"/>
      <c r="AB210" s="161">
        <f>+'Ark1'!AA1832</f>
        <v>8.5240380414747623</v>
      </c>
      <c r="AC210" s="54">
        <f>+'Ark1'!AC1832</f>
        <v>2.1095756310073188</v>
      </c>
      <c r="AD210" s="74">
        <f>+'Ark1'!AE1832</f>
        <v>42.986226231377351</v>
      </c>
      <c r="AE210" s="161">
        <f t="shared" si="29"/>
        <v>1.135678391959799</v>
      </c>
      <c r="AF210" s="45"/>
      <c r="AH210" s="57"/>
    </row>
    <row r="211" spans="1:34" ht="15.6">
      <c r="A211" s="45"/>
      <c r="B211" s="52">
        <f>+'Ark1'!C1833</f>
        <v>2012</v>
      </c>
      <c r="C211" s="52">
        <f>+'Ark1'!L1833</f>
        <v>12</v>
      </c>
      <c r="D211" s="65" t="s">
        <v>38</v>
      </c>
      <c r="E211" s="52">
        <f>+'Ark1'!Q1833</f>
        <v>271</v>
      </c>
      <c r="F211" s="52">
        <f>+'Ark1'!R1833</f>
        <v>302</v>
      </c>
      <c r="G211" s="183">
        <f>+'Ark1'!AG1833</f>
        <v>4.5516201959306715</v>
      </c>
      <c r="H211" s="183">
        <f t="shared" si="25"/>
        <v>-0.19999967447969613</v>
      </c>
      <c r="I211" s="183">
        <f>+'Ark1'!AH1833</f>
        <v>5.9910555600210795</v>
      </c>
      <c r="J211" s="183"/>
      <c r="K211" s="339"/>
      <c r="L211" s="339"/>
      <c r="M211" s="161">
        <f>+'Ark1'!U1833</f>
        <v>53.309602649006642</v>
      </c>
      <c r="N211" s="183">
        <f t="shared" si="26"/>
        <v>-2.1139768964479373</v>
      </c>
      <c r="O211" s="183"/>
      <c r="P211" s="339"/>
      <c r="Q211" s="339"/>
      <c r="R211" s="349"/>
      <c r="S211" s="349"/>
      <c r="T211" s="54">
        <f>+'Ark1'!T1833</f>
        <v>7.9304635761589406</v>
      </c>
      <c r="U211" s="339">
        <f t="shared" si="27"/>
        <v>-0.3649909692956026</v>
      </c>
      <c r="V211" s="161">
        <f>+'Ark1'!W1833</f>
        <v>37.41721854304636</v>
      </c>
      <c r="W211" s="97"/>
      <c r="X211" s="74">
        <f>+'Ark1'!X1833</f>
        <v>100</v>
      </c>
      <c r="Y211" s="74">
        <f>+'Ark1'!Y1833</f>
        <v>100</v>
      </c>
      <c r="Z211" s="74">
        <f>+'Ark1'!Z1833</f>
        <v>98.013245033112582</v>
      </c>
      <c r="AA211" s="71"/>
      <c r="AB211" s="161">
        <f>+'Ark1'!AA1833</f>
        <v>8.2612079501581022</v>
      </c>
      <c r="AC211" s="54">
        <f>+'Ark1'!AC1833</f>
        <v>2.059977926245891</v>
      </c>
      <c r="AD211" s="74">
        <f>+'Ark1'!AE1833</f>
        <v>36.659899262608469</v>
      </c>
      <c r="AE211" s="161">
        <f t="shared" si="29"/>
        <v>1.1143911439114391</v>
      </c>
      <c r="AF211" s="45"/>
      <c r="AH211" s="57"/>
    </row>
    <row r="212" spans="1:34" ht="15.6">
      <c r="A212" s="45"/>
      <c r="B212" s="52">
        <f>+'Ark1'!C1834</f>
        <v>2012</v>
      </c>
      <c r="C212" s="52">
        <f>+'Ark1'!L1834</f>
        <v>13</v>
      </c>
      <c r="D212" s="65" t="s">
        <v>39</v>
      </c>
      <c r="E212" s="52">
        <f>+'Ark1'!Q1834</f>
        <v>130</v>
      </c>
      <c r="F212" s="52">
        <f>+'Ark1'!R1834</f>
        <v>142</v>
      </c>
      <c r="G212" s="183">
        <f>+'Ark1'!AG1834</f>
        <v>2.1401657874905795</v>
      </c>
      <c r="H212" s="183">
        <f t="shared" si="25"/>
        <v>-6.0158186591494189E-2</v>
      </c>
      <c r="I212" s="183">
        <f>+'Ark1'!AH1834</f>
        <v>2.9311684484098262</v>
      </c>
      <c r="J212" s="183"/>
      <c r="K212" s="339"/>
      <c r="L212" s="339"/>
      <c r="M212" s="161">
        <f>+'Ark1'!U1834</f>
        <v>55.470422535211249</v>
      </c>
      <c r="N212" s="183">
        <f t="shared" si="26"/>
        <v>-0.6866326795126696</v>
      </c>
      <c r="O212" s="183"/>
      <c r="P212" s="339"/>
      <c r="Q212" s="339"/>
      <c r="R212" s="349"/>
      <c r="S212" s="349"/>
      <c r="T212" s="54">
        <f>+'Ark1'!T1834</f>
        <v>7.7957746478873267</v>
      </c>
      <c r="U212" s="339">
        <f t="shared" si="27"/>
        <v>-0.51097381837034117</v>
      </c>
      <c r="V212" s="161">
        <f>+'Ark1'!W1834</f>
        <v>33.802816901408441</v>
      </c>
      <c r="W212" s="97"/>
      <c r="X212" s="74">
        <f>+'Ark1'!X1834</f>
        <v>100</v>
      </c>
      <c r="Y212" s="74">
        <f>+'Ark1'!Y1834</f>
        <v>100</v>
      </c>
      <c r="Z212" s="74">
        <f>+'Ark1'!Z1834</f>
        <v>98.591549295774627</v>
      </c>
      <c r="AA212" s="71"/>
      <c r="AB212" s="161">
        <f>+'Ark1'!AA1834</f>
        <v>8.029635151520699</v>
      </c>
      <c r="AC212" s="54">
        <f>+'Ark1'!AC1834</f>
        <v>2.1932634774715938</v>
      </c>
      <c r="AD212" s="74">
        <f>+'Ark1'!AE1834</f>
        <v>42.976333385816112</v>
      </c>
      <c r="AE212" s="161">
        <f t="shared" si="29"/>
        <v>1.0923076923076922</v>
      </c>
      <c r="AF212" s="45"/>
      <c r="AH212" s="57"/>
    </row>
    <row r="213" spans="1:34" ht="15.6">
      <c r="A213" s="45"/>
      <c r="B213" s="52">
        <f>+'Ark1'!C1835</f>
        <v>2012</v>
      </c>
      <c r="C213" s="52">
        <f>+'Ark1'!L1835</f>
        <v>14</v>
      </c>
      <c r="D213" s="65" t="s">
        <v>408</v>
      </c>
      <c r="E213" s="52">
        <f>+'Ark1'!Q1835</f>
        <v>63</v>
      </c>
      <c r="F213" s="52">
        <f>+'Ark1'!R1835</f>
        <v>67</v>
      </c>
      <c r="G213" s="183">
        <f>+'Ark1'!AG1835</f>
        <v>1.0097965335342876</v>
      </c>
      <c r="H213" s="183">
        <f t="shared" ref="H213:H276" si="32">+G213-G228</f>
        <v>-0.17810843406830434</v>
      </c>
      <c r="I213" s="183">
        <f>+'Ark1'!AH1835</f>
        <v>1.4217848987963924</v>
      </c>
      <c r="J213" s="183"/>
      <c r="K213" s="339"/>
      <c r="L213" s="339"/>
      <c r="M213" s="161">
        <f>+'Ark1'!U1835</f>
        <v>57.025373134328362</v>
      </c>
      <c r="N213" s="183">
        <f t="shared" ref="N213:N276" si="33">+M213-M228</f>
        <v>-0.72235413839893425</v>
      </c>
      <c r="O213" s="183"/>
      <c r="P213" s="339"/>
      <c r="Q213" s="339"/>
      <c r="R213" s="349"/>
      <c r="S213" s="349"/>
      <c r="T213" s="54">
        <f>+'Ark1'!T1835</f>
        <v>8.3731343283582103</v>
      </c>
      <c r="U213" s="339">
        <f t="shared" ref="U213:U276" si="34">+T213-T228</f>
        <v>-0.49050203527815128</v>
      </c>
      <c r="V213" s="161">
        <f>+'Ark1'!W1835</f>
        <v>40.298507462686565</v>
      </c>
      <c r="W213" s="97"/>
      <c r="X213" s="74">
        <f>+'Ark1'!X1835</f>
        <v>100</v>
      </c>
      <c r="Y213" s="74">
        <f>+'Ark1'!Y1835</f>
        <v>100</v>
      </c>
      <c r="Z213" s="74">
        <f>+'Ark1'!Z1835</f>
        <v>100</v>
      </c>
      <c r="AA213" s="71"/>
      <c r="AB213" s="161">
        <f>+'Ark1'!AA1835</f>
        <v>9.1328559441497976</v>
      </c>
      <c r="AC213" s="54">
        <f>+'Ark1'!AC1835</f>
        <v>2.4727519318128639</v>
      </c>
      <c r="AD213" s="74">
        <f>+'Ark1'!AE1835</f>
        <v>55.956429058330301</v>
      </c>
      <c r="AE213" s="161">
        <f t="shared" si="29"/>
        <v>1.0634920634920635</v>
      </c>
      <c r="AF213" s="45"/>
      <c r="AH213" s="57"/>
    </row>
    <row r="214" spans="1:34" ht="15.6">
      <c r="A214" s="45"/>
      <c r="B214" s="52">
        <f>+'Ark1'!C1836</f>
        <v>2012</v>
      </c>
      <c r="C214" s="52">
        <f>+'Ark1'!L1836</f>
        <v>15</v>
      </c>
      <c r="D214" s="65" t="s">
        <v>40</v>
      </c>
      <c r="E214" s="52">
        <f>+'Ark1'!Q1836</f>
        <v>7</v>
      </c>
      <c r="F214" s="52">
        <f>+'Ark1'!R1836</f>
        <v>7</v>
      </c>
      <c r="G214" s="183">
        <f>+'Ark1'!AG1836</f>
        <v>0.10550113036925392</v>
      </c>
      <c r="H214" s="183">
        <f t="shared" si="32"/>
        <v>-0.15097835127221482</v>
      </c>
      <c r="I214" s="183">
        <f>+'Ark1'!AH1836</f>
        <v>0.15703751335935251</v>
      </c>
      <c r="J214" s="183"/>
      <c r="K214" s="339"/>
      <c r="L214" s="339"/>
      <c r="M214" s="161">
        <f>+'Ark1'!U1836</f>
        <v>60.285714285714306</v>
      </c>
      <c r="N214" s="183">
        <f t="shared" si="33"/>
        <v>-1.724812030075185</v>
      </c>
      <c r="O214" s="183"/>
      <c r="P214" s="339"/>
      <c r="Q214" s="339"/>
      <c r="R214" s="349"/>
      <c r="S214" s="349"/>
      <c r="T214" s="54">
        <f>+'Ark1'!T1836</f>
        <v>7.4285714285714306</v>
      </c>
      <c r="U214" s="339">
        <f t="shared" si="34"/>
        <v>-0.78195488721804196</v>
      </c>
      <c r="V214" s="161">
        <f>+'Ark1'!W1836</f>
        <v>28.571428571428577</v>
      </c>
      <c r="W214" s="97"/>
      <c r="X214" s="74">
        <f>+'Ark1'!X1836</f>
        <v>100</v>
      </c>
      <c r="Y214" s="74">
        <f>+'Ark1'!Y1836</f>
        <v>100</v>
      </c>
      <c r="Z214" s="74">
        <f>+'Ark1'!Z1836</f>
        <v>100</v>
      </c>
      <c r="AA214" s="71"/>
      <c r="AB214" s="161">
        <f>+'Ark1'!AA1836</f>
        <v>6.9223093940490301</v>
      </c>
      <c r="AC214" s="54">
        <f>+'Ark1'!AC1836</f>
        <v>1.6781914463529619</v>
      </c>
      <c r="AD214" s="74">
        <f>+'Ark1'!AE1836</f>
        <v>21.081070301866088</v>
      </c>
      <c r="AE214" s="161">
        <f t="shared" si="29"/>
        <v>1</v>
      </c>
      <c r="AF214" s="45"/>
      <c r="AH214" s="57"/>
    </row>
    <row r="215" spans="1:34" ht="15.6">
      <c r="A215" s="45"/>
      <c r="B215">
        <f>+'Ark1'!C1837</f>
        <v>2011</v>
      </c>
      <c r="C215">
        <f>+'Ark1'!L1837</f>
        <v>1</v>
      </c>
      <c r="D215" s="3" t="str">
        <f t="shared" ref="D215" si="35">+D200</f>
        <v>P-</v>
      </c>
      <c r="E215">
        <f>+'Ark1'!Q1837</f>
        <v>13</v>
      </c>
      <c r="F215">
        <f>+'Ark1'!R1837</f>
        <v>11</v>
      </c>
      <c r="G215" s="201">
        <f>+'Ark1'!AG1837</f>
        <v>0.14848812095032399</v>
      </c>
      <c r="H215" s="201">
        <f t="shared" si="32"/>
        <v>-0.18276933234237513</v>
      </c>
      <c r="I215" s="201">
        <f>+'Ark1'!AH1837</f>
        <v>8.777303778461111E-2</v>
      </c>
      <c r="J215" s="201"/>
      <c r="K215" s="338"/>
      <c r="L215" s="338"/>
      <c r="M215" s="93">
        <f>+'Ark1'!U1837</f>
        <v>24.2</v>
      </c>
      <c r="N215" s="201">
        <f t="shared" si="33"/>
        <v>6.695999999999998</v>
      </c>
      <c r="O215" s="201"/>
      <c r="P215" s="338"/>
      <c r="Q215" s="338"/>
      <c r="R215" s="348"/>
      <c r="S215" s="348"/>
      <c r="T215" s="1">
        <f>+'Ark1'!T1837</f>
        <v>2.8181818181818179</v>
      </c>
      <c r="U215" s="338">
        <f t="shared" si="34"/>
        <v>0.73818181818181783</v>
      </c>
      <c r="V215" s="93">
        <f>+'Ark1'!W1837</f>
        <v>0</v>
      </c>
      <c r="W215" s="97"/>
      <c r="X215" s="11">
        <f>+'Ark1'!X1837</f>
        <v>100</v>
      </c>
      <c r="Y215" s="11">
        <f>+'Ark1'!Y1837</f>
        <v>63.636363636363633</v>
      </c>
      <c r="Z215" s="11">
        <f>+'Ark1'!Z1837</f>
        <v>0</v>
      </c>
      <c r="AA215" s="71"/>
      <c r="AB215" s="93">
        <f>+'Ark1'!AA1837</f>
        <v>4.6191301817943744</v>
      </c>
      <c r="AC215" s="1">
        <f>+'Ark1'!AC1837</f>
        <v>1.7999081702930297</v>
      </c>
      <c r="AD215" s="11">
        <f>+'Ark1'!AE1837</f>
        <v>38.161214793016576</v>
      </c>
      <c r="AE215" s="93">
        <f t="shared" si="29"/>
        <v>0.84615384615384615</v>
      </c>
      <c r="AF215" s="45"/>
      <c r="AH215" s="57"/>
    </row>
    <row r="216" spans="1:34" ht="15.6">
      <c r="A216" s="45"/>
      <c r="B216">
        <f>+'Ark1'!C1838</f>
        <v>2011</v>
      </c>
      <c r="C216">
        <f>+'Ark1'!L1838</f>
        <v>2</v>
      </c>
      <c r="D216" s="3" t="str">
        <f t="shared" si="31"/>
        <v>P</v>
      </c>
      <c r="E216">
        <f>+'Ark1'!Q1838</f>
        <v>43</v>
      </c>
      <c r="F216">
        <f>+'Ark1'!R1838</f>
        <v>49</v>
      </c>
      <c r="G216" s="201">
        <f>+'Ark1'!AG1838</f>
        <v>0.6614470842332616</v>
      </c>
      <c r="H216" s="201">
        <f t="shared" si="32"/>
        <v>-2.756841861555237E-2</v>
      </c>
      <c r="I216" s="201">
        <f>+'Ark1'!AH1838</f>
        <v>0.36207202400932192</v>
      </c>
      <c r="J216" s="201"/>
      <c r="K216" s="338"/>
      <c r="L216" s="338"/>
      <c r="M216" s="93">
        <f>+'Ark1'!U1838</f>
        <v>22.410204081632656</v>
      </c>
      <c r="N216" s="201">
        <f t="shared" si="33"/>
        <v>0.11597331240189135</v>
      </c>
      <c r="O216" s="201"/>
      <c r="P216" s="338"/>
      <c r="Q216" s="338"/>
      <c r="R216" s="348"/>
      <c r="S216" s="348"/>
      <c r="T216" s="1">
        <f>+'Ark1'!T1838</f>
        <v>3.0408163265306123</v>
      </c>
      <c r="U216" s="338">
        <f t="shared" si="34"/>
        <v>0.19466248037676515</v>
      </c>
      <c r="V216" s="93">
        <f>+'Ark1'!W1838</f>
        <v>0</v>
      </c>
      <c r="W216" s="97"/>
      <c r="X216" s="11">
        <f>+'Ark1'!X1838</f>
        <v>77.551020408163268</v>
      </c>
      <c r="Y216" s="11">
        <f>+'Ark1'!Y1838</f>
        <v>46.938775510204081</v>
      </c>
      <c r="Z216" s="11">
        <f>+'Ark1'!Z1838</f>
        <v>6.1224489795918364</v>
      </c>
      <c r="AA216" s="71"/>
      <c r="AB216" s="93">
        <f>+'Ark1'!AA1838</f>
        <v>7.2936160203446381</v>
      </c>
      <c r="AC216" s="1">
        <f>+'Ark1'!AC1838</f>
        <v>1.1421280473169979</v>
      </c>
      <c r="AD216" s="11">
        <f>+'Ark1'!AE1838</f>
        <v>3.7188299641061255</v>
      </c>
      <c r="AE216" s="93">
        <f t="shared" si="29"/>
        <v>1.1395348837209303</v>
      </c>
      <c r="AF216" s="45"/>
      <c r="AH216" s="57"/>
    </row>
    <row r="217" spans="1:34" ht="15.6">
      <c r="A217" s="45"/>
      <c r="B217">
        <f>+'Ark1'!C1839</f>
        <v>2011</v>
      </c>
      <c r="C217">
        <f>+'Ark1'!L1839</f>
        <v>3</v>
      </c>
      <c r="D217" s="3" t="str">
        <f t="shared" si="31"/>
        <v>P+</v>
      </c>
      <c r="E217">
        <f>+'Ark1'!Q1839</f>
        <v>77</v>
      </c>
      <c r="F217">
        <f>+'Ark1'!R1839</f>
        <v>90</v>
      </c>
      <c r="G217" s="201">
        <f>+'Ark1'!AG1839</f>
        <v>1.2149028077753781</v>
      </c>
      <c r="H217" s="201">
        <f t="shared" si="32"/>
        <v>-0.26913058297591408</v>
      </c>
      <c r="I217" s="201">
        <f>+'Ark1'!AH1839</f>
        <v>0.72622132126448491</v>
      </c>
      <c r="J217" s="201"/>
      <c r="K217" s="338"/>
      <c r="L217" s="338"/>
      <c r="M217" s="93">
        <f>+'Ark1'!U1839</f>
        <v>24.472222222222221</v>
      </c>
      <c r="N217" s="201">
        <f t="shared" si="33"/>
        <v>1.5516865079364841</v>
      </c>
      <c r="O217" s="201"/>
      <c r="P217" s="338"/>
      <c r="Q217" s="338"/>
      <c r="R217" s="348"/>
      <c r="S217" s="348"/>
      <c r="T217" s="1">
        <f>+'Ark1'!T1839</f>
        <v>3.6333333333333342</v>
      </c>
      <c r="U217" s="338">
        <f t="shared" si="34"/>
        <v>2.6190476190478318E-2</v>
      </c>
      <c r="V217" s="93">
        <f>+'Ark1'!W1839</f>
        <v>0</v>
      </c>
      <c r="W217" s="97"/>
      <c r="X217" s="11">
        <f>+'Ark1'!X1839</f>
        <v>75.555555555555557</v>
      </c>
      <c r="Y217" s="11">
        <f>+'Ark1'!Y1839</f>
        <v>60</v>
      </c>
      <c r="Z217" s="11">
        <f>+'Ark1'!Z1839</f>
        <v>10</v>
      </c>
      <c r="AA217" s="71"/>
      <c r="AB217" s="93">
        <f>+'Ark1'!AA1839</f>
        <v>8.0551298738102801</v>
      </c>
      <c r="AC217" s="1">
        <f>+'Ark1'!AC1839</f>
        <v>1.2688577540449522</v>
      </c>
      <c r="AD217" s="11">
        <f>+'Ark1'!AE1839</f>
        <v>9.771273635171152</v>
      </c>
      <c r="AE217" s="93">
        <f t="shared" si="29"/>
        <v>1.1688311688311688</v>
      </c>
      <c r="AF217" s="45"/>
      <c r="AH217" s="57"/>
    </row>
    <row r="218" spans="1:34" ht="15.6">
      <c r="A218" s="45"/>
      <c r="B218">
        <f>+'Ark1'!C1840</f>
        <v>2011</v>
      </c>
      <c r="C218">
        <f>+'Ark1'!L1840</f>
        <v>4</v>
      </c>
      <c r="D218" s="3" t="str">
        <f t="shared" si="31"/>
        <v>O-</v>
      </c>
      <c r="E218">
        <f>+'Ark1'!Q1840</f>
        <v>206</v>
      </c>
      <c r="F218">
        <f>+'Ark1'!R1840</f>
        <v>251</v>
      </c>
      <c r="G218" s="201">
        <f>+'Ark1'!AG1840</f>
        <v>3.3882289416846647</v>
      </c>
      <c r="H218" s="201">
        <f t="shared" si="32"/>
        <v>0.63216693028940885</v>
      </c>
      <c r="I218" s="201">
        <f>+'Ark1'!AH1840</f>
        <v>2.1484940428419463</v>
      </c>
      <c r="J218" s="201"/>
      <c r="K218" s="338"/>
      <c r="L218" s="338"/>
      <c r="M218" s="93">
        <f>+'Ark1'!U1840</f>
        <v>25.960159362549799</v>
      </c>
      <c r="N218" s="201">
        <f t="shared" si="33"/>
        <v>1.8491016702421099</v>
      </c>
      <c r="O218" s="201"/>
      <c r="P218" s="338"/>
      <c r="Q218" s="338"/>
      <c r="R218" s="348"/>
      <c r="S218" s="348"/>
      <c r="T218" s="1">
        <f>+'Ark1'!T1840</f>
        <v>4.47808764940239</v>
      </c>
      <c r="U218" s="338">
        <f t="shared" si="34"/>
        <v>4.5395341710084303E-2</v>
      </c>
      <c r="V218" s="93">
        <f>+'Ark1'!W1840</f>
        <v>1.5936254980079676</v>
      </c>
      <c r="W218" s="97"/>
      <c r="X218" s="11">
        <f>+'Ark1'!X1840</f>
        <v>85.6573705179283</v>
      </c>
      <c r="Y218" s="11">
        <f>+'Ark1'!Y1840</f>
        <v>61.354581673306789</v>
      </c>
      <c r="Z218" s="11">
        <f>+'Ark1'!Z1840</f>
        <v>15.537848605577697</v>
      </c>
      <c r="AA218" s="71"/>
      <c r="AB218" s="93">
        <f>+'Ark1'!AA1840</f>
        <v>8.8599689713794536</v>
      </c>
      <c r="AC218" s="1">
        <f>+'Ark1'!AC1840</f>
        <v>1.3809020120267699</v>
      </c>
      <c r="AD218" s="11">
        <f>+'Ark1'!AE1840</f>
        <v>3.9330493167836575</v>
      </c>
      <c r="AE218" s="93">
        <f t="shared" si="29"/>
        <v>1.2184466019417475</v>
      </c>
      <c r="AF218" s="45"/>
      <c r="AH218" s="57"/>
    </row>
    <row r="219" spans="1:34" ht="15.6">
      <c r="A219" s="45"/>
      <c r="B219">
        <f>+'Ark1'!C1841</f>
        <v>2011</v>
      </c>
      <c r="C219">
        <f>+'Ark1'!L1841</f>
        <v>5</v>
      </c>
      <c r="D219" s="3" t="str">
        <f t="shared" si="31"/>
        <v>O</v>
      </c>
      <c r="E219">
        <f>+'Ark1'!Q1841</f>
        <v>413</v>
      </c>
      <c r="F219">
        <f>+'Ark1'!R1841</f>
        <v>472</v>
      </c>
      <c r="G219" s="201">
        <f>+'Ark1'!AG1841</f>
        <v>6.3714902807775378</v>
      </c>
      <c r="H219" s="201">
        <f t="shared" si="32"/>
        <v>-0.29340967947156482</v>
      </c>
      <c r="I219" s="201">
        <f>+'Ark1'!AH1841</f>
        <v>4.3963674755722568</v>
      </c>
      <c r="J219" s="201"/>
      <c r="K219" s="338"/>
      <c r="L219" s="338"/>
      <c r="M219" s="93">
        <f>+'Ark1'!U1841</f>
        <v>28.248728813559339</v>
      </c>
      <c r="N219" s="201">
        <f t="shared" si="33"/>
        <v>0.62626360481180399</v>
      </c>
      <c r="O219" s="201"/>
      <c r="P219" s="338"/>
      <c r="Q219" s="338"/>
      <c r="R219" s="348"/>
      <c r="S219" s="348"/>
      <c r="T219" s="1">
        <f>+'Ark1'!T1841</f>
        <v>5</v>
      </c>
      <c r="U219" s="338">
        <f t="shared" si="34"/>
        <v>-7.5546719681907959E-2</v>
      </c>
      <c r="V219" s="93">
        <f>+'Ark1'!W1841</f>
        <v>1.4830508474576267</v>
      </c>
      <c r="W219" s="97"/>
      <c r="X219" s="11">
        <f>+'Ark1'!X1841</f>
        <v>91.525423728813564</v>
      </c>
      <c r="Y219" s="11">
        <f>+'Ark1'!Y1841</f>
        <v>69.279661016949149</v>
      </c>
      <c r="Z219" s="11">
        <f>+'Ark1'!Z1841</f>
        <v>22.881355932203391</v>
      </c>
      <c r="AA219" s="71"/>
      <c r="AB219" s="93">
        <f>+'Ark1'!AA1841</f>
        <v>8.773819786063628</v>
      </c>
      <c r="AC219" s="1">
        <f>+'Ark1'!AC1841</f>
        <v>1.5112571935593044</v>
      </c>
      <c r="AD219" s="11">
        <f>+'Ark1'!AE1841</f>
        <v>10.331576856716763</v>
      </c>
      <c r="AE219" s="93">
        <f t="shared" si="29"/>
        <v>1.1428571428571428</v>
      </c>
      <c r="AF219" s="45"/>
      <c r="AH219" s="57"/>
    </row>
    <row r="220" spans="1:34" ht="15.6">
      <c r="A220" s="45"/>
      <c r="B220">
        <f>+'Ark1'!C1842</f>
        <v>2011</v>
      </c>
      <c r="C220">
        <f>+'Ark1'!L1842</f>
        <v>6</v>
      </c>
      <c r="D220" s="3" t="str">
        <f t="shared" si="31"/>
        <v>O+</v>
      </c>
      <c r="E220">
        <f>+'Ark1'!Q1842</f>
        <v>561</v>
      </c>
      <c r="F220">
        <f>+'Ark1'!R1842</f>
        <v>640</v>
      </c>
      <c r="G220" s="201">
        <f>+'Ark1'!AG1842</f>
        <v>8.6393088552915742</v>
      </c>
      <c r="H220" s="201">
        <f t="shared" si="32"/>
        <v>0.66262938000338067</v>
      </c>
      <c r="I220" s="201">
        <f>+'Ark1'!AH1842</f>
        <v>6.5467079835216175</v>
      </c>
      <c r="J220" s="201"/>
      <c r="K220" s="338"/>
      <c r="L220" s="338"/>
      <c r="M220" s="93">
        <f>+'Ark1'!U1842</f>
        <v>31.023437500000007</v>
      </c>
      <c r="N220" s="201">
        <f t="shared" si="33"/>
        <v>0.34652720099664691</v>
      </c>
      <c r="O220" s="201"/>
      <c r="P220" s="338"/>
      <c r="Q220" s="338"/>
      <c r="R220" s="348"/>
      <c r="S220" s="348"/>
      <c r="T220" s="1">
        <f>+'Ark1'!T1842</f>
        <v>5.5921874999999996</v>
      </c>
      <c r="U220" s="338">
        <f t="shared" si="34"/>
        <v>-0.26661648671096216</v>
      </c>
      <c r="V220" s="93">
        <f>+'Ark1'!W1842</f>
        <v>6.09375</v>
      </c>
      <c r="W220" s="97"/>
      <c r="X220" s="11">
        <f>+'Ark1'!X1842</f>
        <v>98.125</v>
      </c>
      <c r="Y220" s="11">
        <f>+'Ark1'!Y1842</f>
        <v>77.34375</v>
      </c>
      <c r="Z220" s="11">
        <f>+'Ark1'!Z1842</f>
        <v>33.75</v>
      </c>
      <c r="AA220" s="71"/>
      <c r="AB220" s="93">
        <f>+'Ark1'!AA1842</f>
        <v>8.8275959741932439</v>
      </c>
      <c r="AC220" s="1">
        <f>+'Ark1'!AC1842</f>
        <v>1.8373558351184327</v>
      </c>
      <c r="AD220" s="11">
        <f>+'Ark1'!AE1842</f>
        <v>16.3867567510942</v>
      </c>
      <c r="AE220" s="93">
        <f t="shared" si="29"/>
        <v>1.1408199643493762</v>
      </c>
      <c r="AF220" s="45"/>
      <c r="AH220" s="57"/>
    </row>
    <row r="221" spans="1:34" ht="15.6">
      <c r="A221" s="45"/>
      <c r="B221">
        <f>+'Ark1'!C1843</f>
        <v>2011</v>
      </c>
      <c r="C221">
        <f>+'Ark1'!L1843</f>
        <v>7</v>
      </c>
      <c r="D221" s="3" t="str">
        <f t="shared" si="31"/>
        <v>R-</v>
      </c>
      <c r="E221">
        <f>+'Ark1'!Q1843</f>
        <v>751</v>
      </c>
      <c r="F221">
        <f>+'Ark1'!R1843</f>
        <v>840</v>
      </c>
      <c r="G221" s="201">
        <f>+'Ark1'!AG1843</f>
        <v>11.339092872570196</v>
      </c>
      <c r="H221" s="201">
        <f t="shared" si="32"/>
        <v>-5.6163520698653713E-2</v>
      </c>
      <c r="I221" s="201">
        <f>+'Ark1'!AH1843</f>
        <v>9.418225006281288</v>
      </c>
      <c r="J221" s="201"/>
      <c r="K221" s="338"/>
      <c r="L221" s="338"/>
      <c r="M221" s="93">
        <f>+'Ark1'!U1843</f>
        <v>34.004523809523874</v>
      </c>
      <c r="N221" s="201">
        <f t="shared" si="33"/>
        <v>-0.62815060908073406</v>
      </c>
      <c r="O221" s="201"/>
      <c r="P221" s="338"/>
      <c r="Q221" s="338"/>
      <c r="R221" s="348"/>
      <c r="S221" s="348"/>
      <c r="T221" s="1">
        <f>+'Ark1'!T1843</f>
        <v>6.002380952380955</v>
      </c>
      <c r="U221" s="338">
        <f t="shared" si="34"/>
        <v>-0.469712070874861</v>
      </c>
      <c r="V221" s="93">
        <f>+'Ark1'!W1843</f>
        <v>8.6904761904761898</v>
      </c>
      <c r="W221" s="97"/>
      <c r="X221" s="11">
        <f>+'Ark1'!X1843</f>
        <v>99.404761904761884</v>
      </c>
      <c r="Y221" s="11">
        <f>+'Ark1'!Y1843</f>
        <v>87.38095238095238</v>
      </c>
      <c r="Z221" s="11">
        <f>+'Ark1'!Z1843</f>
        <v>46.30952380952381</v>
      </c>
      <c r="AA221" s="71"/>
      <c r="AB221" s="93">
        <f>+'Ark1'!AA1843</f>
        <v>8.9675315662832258</v>
      </c>
      <c r="AC221" s="1">
        <f>+'Ark1'!AC1843</f>
        <v>1.8302989731368371</v>
      </c>
      <c r="AD221" s="11">
        <f>+'Ark1'!AE1843</f>
        <v>24.237010453199275</v>
      </c>
      <c r="AE221" s="93">
        <f t="shared" si="29"/>
        <v>1.118508655126498</v>
      </c>
      <c r="AF221" s="45"/>
      <c r="AH221" s="57"/>
    </row>
    <row r="222" spans="1:34" ht="15.6">
      <c r="A222" s="45"/>
      <c r="B222">
        <f>+'Ark1'!C1844</f>
        <v>2011</v>
      </c>
      <c r="C222">
        <f>+'Ark1'!L1844</f>
        <v>8</v>
      </c>
      <c r="D222" s="3" t="str">
        <f t="shared" si="31"/>
        <v>R</v>
      </c>
      <c r="E222">
        <f>+'Ark1'!Q1844</f>
        <v>1236</v>
      </c>
      <c r="F222">
        <f>+'Ark1'!R1844</f>
        <v>1489</v>
      </c>
      <c r="G222" s="201">
        <f>+'Ark1'!AG1844</f>
        <v>20.099892008639312</v>
      </c>
      <c r="H222" s="201">
        <f t="shared" si="32"/>
        <v>0.17144361855053702</v>
      </c>
      <c r="I222" s="201">
        <f>+'Ark1'!AH1844</f>
        <v>18.671817864681795</v>
      </c>
      <c r="J222" s="201"/>
      <c r="K222" s="338"/>
      <c r="L222" s="338"/>
      <c r="M222" s="93">
        <f>+'Ark1'!U1844</f>
        <v>38.031094694425789</v>
      </c>
      <c r="N222" s="201">
        <f t="shared" si="33"/>
        <v>-1.3089983906805571</v>
      </c>
      <c r="O222" s="201"/>
      <c r="P222" s="338"/>
      <c r="Q222" s="338"/>
      <c r="R222" s="348"/>
      <c r="S222" s="348"/>
      <c r="T222" s="1">
        <f>+'Ark1'!T1844</f>
        <v>6.6715916722632658</v>
      </c>
      <c r="U222" s="338">
        <f t="shared" si="34"/>
        <v>-0.443434923481413</v>
      </c>
      <c r="V222" s="93">
        <f>+'Ark1'!W1844</f>
        <v>15.177971793149769</v>
      </c>
      <c r="W222" s="97"/>
      <c r="X222" s="11">
        <f>+'Ark1'!X1844</f>
        <v>99.731363331094727</v>
      </c>
      <c r="Y222" s="11">
        <f>+'Ark1'!Y1844</f>
        <v>94.224311618535964</v>
      </c>
      <c r="Z222" s="11">
        <f>+'Ark1'!Z1844</f>
        <v>62.995298858294163</v>
      </c>
      <c r="AA222" s="71"/>
      <c r="AB222" s="93">
        <f>+'Ark1'!AA1844</f>
        <v>9.2379175373509934</v>
      </c>
      <c r="AC222" s="1">
        <f>+'Ark1'!AC1844</f>
        <v>1.9275682505343152</v>
      </c>
      <c r="AD222" s="11">
        <f>+'Ark1'!AE1844</f>
        <v>29.251137245211943</v>
      </c>
      <c r="AE222" s="93">
        <f t="shared" si="29"/>
        <v>1.2046925566343043</v>
      </c>
      <c r="AF222" s="45"/>
      <c r="AH222" s="57"/>
    </row>
    <row r="223" spans="1:34" ht="15.6">
      <c r="A223" s="45"/>
      <c r="B223">
        <f>+'Ark1'!C1845</f>
        <v>2011</v>
      </c>
      <c r="C223">
        <f>+'Ark1'!L1845</f>
        <v>9</v>
      </c>
      <c r="D223" s="3" t="str">
        <f t="shared" si="31"/>
        <v>R+</v>
      </c>
      <c r="E223">
        <f>+'Ark1'!Q1845</f>
        <v>1274</v>
      </c>
      <c r="F223">
        <f>+'Ark1'!R1845</f>
        <v>1470</v>
      </c>
      <c r="G223" s="201">
        <f>+'Ark1'!AG1845</f>
        <v>19.843412526997842</v>
      </c>
      <c r="H223" s="201">
        <f t="shared" si="32"/>
        <v>0.61722993788959357</v>
      </c>
      <c r="I223" s="201">
        <f>+'Ark1'!AH1845</f>
        <v>21.709088103423127</v>
      </c>
      <c r="J223" s="201"/>
      <c r="K223" s="338"/>
      <c r="L223" s="338"/>
      <c r="M223" s="93">
        <f>+'Ark1'!U1845</f>
        <v>44.788979591836735</v>
      </c>
      <c r="N223" s="201">
        <f t="shared" si="33"/>
        <v>-0.97476954668847782</v>
      </c>
      <c r="O223" s="201"/>
      <c r="P223" s="338"/>
      <c r="Q223" s="338"/>
      <c r="R223" s="348"/>
      <c r="S223" s="348"/>
      <c r="T223" s="1">
        <f>+'Ark1'!T1845</f>
        <v>7.4414965986394543</v>
      </c>
      <c r="U223" s="338">
        <f t="shared" si="34"/>
        <v>-0.30488520701182065</v>
      </c>
      <c r="V223" s="93">
        <f>+'Ark1'!W1845</f>
        <v>26.73469387755102</v>
      </c>
      <c r="W223" s="97"/>
      <c r="X223" s="11">
        <f>+'Ark1'!X1845</f>
        <v>99.863945578231323</v>
      </c>
      <c r="Y223" s="11">
        <f>+'Ark1'!Y1845</f>
        <v>98.911564625850374</v>
      </c>
      <c r="Z223" s="11">
        <f>+'Ark1'!Z1845</f>
        <v>85.646258503401356</v>
      </c>
      <c r="AA223" s="71"/>
      <c r="AB223" s="93">
        <f>+'Ark1'!AA1845</f>
        <v>9.2816922230481111</v>
      </c>
      <c r="AC223" s="1">
        <f>+'Ark1'!AC1845</f>
        <v>2.0564265795790786</v>
      </c>
      <c r="AD223" s="11">
        <f>+'Ark1'!AE1845</f>
        <v>36.808855108138239</v>
      </c>
      <c r="AE223" s="93">
        <f t="shared" si="29"/>
        <v>1.1538461538461537</v>
      </c>
      <c r="AF223" s="45"/>
      <c r="AH223" s="57"/>
    </row>
    <row r="224" spans="1:34" ht="15.6">
      <c r="A224" s="45"/>
      <c r="B224">
        <f>+'Ark1'!C1846</f>
        <v>2011</v>
      </c>
      <c r="C224">
        <f>+'Ark1'!L1846</f>
        <v>10</v>
      </c>
      <c r="D224" s="3" t="str">
        <f t="shared" si="31"/>
        <v>U-</v>
      </c>
      <c r="E224">
        <f>+'Ark1'!Q1846</f>
        <v>700</v>
      </c>
      <c r="F224">
        <f>+'Ark1'!R1846</f>
        <v>792</v>
      </c>
      <c r="G224" s="201">
        <f>+'Ark1'!AG1846</f>
        <v>10.691144708423327</v>
      </c>
      <c r="H224" s="201">
        <f t="shared" si="32"/>
        <v>0.52816604140331869</v>
      </c>
      <c r="I224" s="201">
        <f>+'Ark1'!AH1846</f>
        <v>12.613005313203338</v>
      </c>
      <c r="J224" s="201"/>
      <c r="K224" s="338"/>
      <c r="L224" s="338"/>
      <c r="M224" s="93">
        <f>+'Ark1'!U1846</f>
        <v>48.299242424242408</v>
      </c>
      <c r="N224" s="201">
        <f t="shared" si="33"/>
        <v>-0.41496878827393147</v>
      </c>
      <c r="O224" s="201"/>
      <c r="P224" s="338"/>
      <c r="Q224" s="338"/>
      <c r="R224" s="348"/>
      <c r="S224" s="348"/>
      <c r="T224" s="1">
        <f>+'Ark1'!T1846</f>
        <v>7.6439393939393936</v>
      </c>
      <c r="U224" s="338">
        <f t="shared" si="34"/>
        <v>-0.30782071036308523</v>
      </c>
      <c r="V224" s="93">
        <f>+'Ark1'!W1846</f>
        <v>30.429292929292941</v>
      </c>
      <c r="W224" s="97"/>
      <c r="X224" s="11">
        <f>+'Ark1'!X1846</f>
        <v>100</v>
      </c>
      <c r="Y224" s="11">
        <f>+'Ark1'!Y1846</f>
        <v>99.747474747474755</v>
      </c>
      <c r="Z224" s="11">
        <f>+'Ark1'!Z1846</f>
        <v>91.919191919191903</v>
      </c>
      <c r="AA224" s="71"/>
      <c r="AB224" s="93">
        <f>+'Ark1'!AA1846</f>
        <v>9.0549542459239518</v>
      </c>
      <c r="AC224" s="1">
        <f>+'Ark1'!AC1846</f>
        <v>2.1525152391824705</v>
      </c>
      <c r="AD224" s="11">
        <f>+'Ark1'!AE1846</f>
        <v>42.568280500174531</v>
      </c>
      <c r="AE224" s="93">
        <f t="shared" si="29"/>
        <v>1.1314285714285715</v>
      </c>
      <c r="AF224" s="45"/>
      <c r="AH224" s="57"/>
    </row>
    <row r="225" spans="1:34" ht="15.6">
      <c r="A225" s="45"/>
      <c r="B225">
        <f>+'Ark1'!C1847</f>
        <v>2011</v>
      </c>
      <c r="C225">
        <f>+'Ark1'!L1847</f>
        <v>11</v>
      </c>
      <c r="D225" s="3" t="str">
        <f t="shared" si="31"/>
        <v>U</v>
      </c>
      <c r="E225">
        <f>+'Ark1'!Q1847</f>
        <v>597</v>
      </c>
      <c r="F225">
        <f>+'Ark1'!R1847</f>
        <v>682</v>
      </c>
      <c r="G225" s="201">
        <f>+'Ark1'!AG1847</f>
        <v>9.2062634989200856</v>
      </c>
      <c r="H225" s="201">
        <f t="shared" si="32"/>
        <v>-1.0097163606267543</v>
      </c>
      <c r="I225" s="201">
        <f>+'Ark1'!AH1847</f>
        <v>11.805308719074176</v>
      </c>
      <c r="J225" s="201"/>
      <c r="K225" s="338"/>
      <c r="L225" s="338"/>
      <c r="M225" s="93">
        <f>+'Ark1'!U1847</f>
        <v>52.497653958944291</v>
      </c>
      <c r="N225" s="201">
        <f t="shared" si="33"/>
        <v>0.47301063858110837</v>
      </c>
      <c r="O225" s="201"/>
      <c r="P225" s="338"/>
      <c r="Q225" s="338"/>
      <c r="R225" s="348"/>
      <c r="S225" s="348"/>
      <c r="T225" s="1">
        <f>+'Ark1'!T1847</f>
        <v>7.8108504398826977</v>
      </c>
      <c r="U225" s="338">
        <f t="shared" si="34"/>
        <v>-0.46671116841820748</v>
      </c>
      <c r="V225" s="93">
        <f>+'Ark1'!W1847</f>
        <v>32.697947214076244</v>
      </c>
      <c r="W225" s="97"/>
      <c r="X225" s="11">
        <f>+'Ark1'!X1847</f>
        <v>100</v>
      </c>
      <c r="Y225" s="11">
        <f>+'Ark1'!Y1847</f>
        <v>100</v>
      </c>
      <c r="Z225" s="11">
        <f>+'Ark1'!Z1847</f>
        <v>95.747800586510323</v>
      </c>
      <c r="AA225" s="71"/>
      <c r="AB225" s="93">
        <f>+'Ark1'!AA1847</f>
        <v>9.0563887015891051</v>
      </c>
      <c r="AC225" s="1">
        <f>+'Ark1'!AC1847</f>
        <v>2.1121765770379586</v>
      </c>
      <c r="AD225" s="11">
        <f>+'Ark1'!AE1847</f>
        <v>36.885504626562557</v>
      </c>
      <c r="AE225" s="93">
        <f t="shared" si="29"/>
        <v>1.1423785594639866</v>
      </c>
      <c r="AF225" s="45"/>
      <c r="AH225" s="57"/>
    </row>
    <row r="226" spans="1:34" ht="15.6">
      <c r="A226" s="45"/>
      <c r="B226">
        <f>+'Ark1'!C1848</f>
        <v>2011</v>
      </c>
      <c r="C226">
        <f>+'Ark1'!L1848</f>
        <v>12</v>
      </c>
      <c r="D226" s="3" t="str">
        <f t="shared" si="31"/>
        <v>U+</v>
      </c>
      <c r="E226">
        <f>+'Ark1'!Q1848</f>
        <v>308</v>
      </c>
      <c r="F226">
        <f>+'Ark1'!R1848</f>
        <v>352</v>
      </c>
      <c r="G226" s="201">
        <f>+'Ark1'!AG1848</f>
        <v>4.7516198704103676</v>
      </c>
      <c r="H226" s="201">
        <f t="shared" si="32"/>
        <v>-0.27024312150695184</v>
      </c>
      <c r="I226" s="201">
        <f>+'Ark1'!AH1848</f>
        <v>6.4326557905475505</v>
      </c>
      <c r="J226" s="201"/>
      <c r="K226" s="338"/>
      <c r="L226" s="338"/>
      <c r="M226" s="93">
        <f>+'Ark1'!U1848</f>
        <v>55.423579545454579</v>
      </c>
      <c r="N226" s="201">
        <f t="shared" si="33"/>
        <v>1.2655320520509505</v>
      </c>
      <c r="O226" s="201"/>
      <c r="P226" s="338"/>
      <c r="Q226" s="338"/>
      <c r="R226" s="348"/>
      <c r="S226" s="348"/>
      <c r="T226" s="1">
        <f>+'Ark1'!T1848</f>
        <v>8.2954545454545432</v>
      </c>
      <c r="U226" s="338">
        <f t="shared" si="34"/>
        <v>-0.14517869992804222</v>
      </c>
      <c r="V226" s="93">
        <f>+'Ark1'!W1848</f>
        <v>39.488636363636367</v>
      </c>
      <c r="W226" s="97"/>
      <c r="X226" s="11">
        <f>+'Ark1'!X1848</f>
        <v>100</v>
      </c>
      <c r="Y226" s="11">
        <f>+'Ark1'!Y1848</f>
        <v>100</v>
      </c>
      <c r="Z226" s="11">
        <f>+'Ark1'!Z1848</f>
        <v>98.295454545454561</v>
      </c>
      <c r="AA226" s="71"/>
      <c r="AB226" s="93">
        <f>+'Ark1'!AA1848</f>
        <v>8.7725641351336705</v>
      </c>
      <c r="AC226" s="1">
        <f>+'Ark1'!AC1848</f>
        <v>2.3167330588817743</v>
      </c>
      <c r="AD226" s="11">
        <f>+'Ark1'!AE1848</f>
        <v>42.009693887998345</v>
      </c>
      <c r="AE226" s="93">
        <f t="shared" si="29"/>
        <v>1.1428571428571428</v>
      </c>
      <c r="AF226" s="45"/>
      <c r="AH226" s="57"/>
    </row>
    <row r="227" spans="1:34" ht="15.6">
      <c r="A227" s="45"/>
      <c r="B227">
        <f>+'Ark1'!C1849</f>
        <v>2011</v>
      </c>
      <c r="C227">
        <f>+'Ark1'!L1849</f>
        <v>13</v>
      </c>
      <c r="D227" s="3" t="str">
        <f t="shared" si="31"/>
        <v>E-</v>
      </c>
      <c r="E227">
        <f>+'Ark1'!Q1849</f>
        <v>146</v>
      </c>
      <c r="F227">
        <f>+'Ark1'!R1849</f>
        <v>163</v>
      </c>
      <c r="G227" s="201">
        <f>+'Ark1'!AG1849</f>
        <v>2.2003239740820737</v>
      </c>
      <c r="H227" s="201">
        <f t="shared" si="32"/>
        <v>-0.15822909336194391</v>
      </c>
      <c r="I227" s="201">
        <f>+'Ark1'!AH1849</f>
        <v>3.0181791084343224</v>
      </c>
      <c r="J227" s="201"/>
      <c r="K227" s="338"/>
      <c r="L227" s="338"/>
      <c r="M227" s="93">
        <f>+'Ark1'!U1849</f>
        <v>56.157055214723918</v>
      </c>
      <c r="N227" s="201">
        <f t="shared" si="33"/>
        <v>-0.42047287516376031</v>
      </c>
      <c r="O227" s="201"/>
      <c r="P227" s="338"/>
      <c r="Q227" s="338"/>
      <c r="R227" s="348"/>
      <c r="S227" s="348"/>
      <c r="T227" s="1">
        <f>+'Ark1'!T1849</f>
        <v>8.3067484662576678</v>
      </c>
      <c r="U227" s="338">
        <f t="shared" si="34"/>
        <v>-0.17077962362997212</v>
      </c>
      <c r="V227" s="93">
        <f>+'Ark1'!W1849</f>
        <v>38.650306748466257</v>
      </c>
      <c r="W227" s="97"/>
      <c r="X227" s="11">
        <f>+'Ark1'!X1849</f>
        <v>100</v>
      </c>
      <c r="Y227" s="11">
        <f>+'Ark1'!Y1849</f>
        <v>100</v>
      </c>
      <c r="Z227" s="11">
        <f>+'Ark1'!Z1849</f>
        <v>100</v>
      </c>
      <c r="AA227" s="71"/>
      <c r="AB227" s="93">
        <f>+'Ark1'!AA1849</f>
        <v>8.502254982914609</v>
      </c>
      <c r="AC227" s="1">
        <f>+'Ark1'!AC1849</f>
        <v>2.2925092431618066</v>
      </c>
      <c r="AD227" s="11">
        <f>+'Ark1'!AE1849</f>
        <v>48.765865612527193</v>
      </c>
      <c r="AE227" s="93">
        <f t="shared" si="29"/>
        <v>1.1164383561643836</v>
      </c>
      <c r="AF227" s="45"/>
      <c r="AH227" s="57"/>
    </row>
    <row r="228" spans="1:34" ht="15.6">
      <c r="A228" s="45"/>
      <c r="B228">
        <f>+'Ark1'!C1850</f>
        <v>2011</v>
      </c>
      <c r="C228">
        <f>+'Ark1'!L1850</f>
        <v>14</v>
      </c>
      <c r="D228" s="3" t="str">
        <f t="shared" si="31"/>
        <v>E</v>
      </c>
      <c r="E228">
        <f>+'Ark1'!Q1850</f>
        <v>77</v>
      </c>
      <c r="F228">
        <f>+'Ark1'!R1850</f>
        <v>88</v>
      </c>
      <c r="G228" s="201">
        <f>+'Ark1'!AG1850</f>
        <v>1.1879049676025919</v>
      </c>
      <c r="H228" s="201">
        <f t="shared" si="32"/>
        <v>-0.309378721280408</v>
      </c>
      <c r="I228" s="201">
        <f>+'Ark1'!AH1850</f>
        <v>1.6756011397965327</v>
      </c>
      <c r="J228" s="201"/>
      <c r="K228" s="338"/>
      <c r="L228" s="338"/>
      <c r="M228" s="93">
        <f>+'Ark1'!U1850</f>
        <v>57.747727272727296</v>
      </c>
      <c r="N228" s="201">
        <f t="shared" si="33"/>
        <v>-0.29563555913111372</v>
      </c>
      <c r="O228" s="201"/>
      <c r="P228" s="338"/>
      <c r="Q228" s="338"/>
      <c r="R228" s="348"/>
      <c r="S228" s="348"/>
      <c r="T228" s="1">
        <f>+'Ark1'!T1850</f>
        <v>8.8636363636363615</v>
      </c>
      <c r="U228" s="338">
        <f t="shared" si="34"/>
        <v>0.23531777956556077</v>
      </c>
      <c r="V228" s="93">
        <f>+'Ark1'!W1850</f>
        <v>54.545454545454554</v>
      </c>
      <c r="W228" s="97"/>
      <c r="X228" s="11">
        <f>+'Ark1'!X1850</f>
        <v>98.863636363636346</v>
      </c>
      <c r="Y228" s="11">
        <f>+'Ark1'!Y1850</f>
        <v>98.863636363636346</v>
      </c>
      <c r="Z228" s="11">
        <f>+'Ark1'!Z1850</f>
        <v>97.727272727272734</v>
      </c>
      <c r="AA228" s="71"/>
      <c r="AB228" s="93">
        <f>+'Ark1'!AA1850</f>
        <v>9.9390412157941217</v>
      </c>
      <c r="AC228" s="1">
        <f>+'Ark1'!AC1850</f>
        <v>2.4363805969558898</v>
      </c>
      <c r="AD228" s="11">
        <f>+'Ark1'!AE1850</f>
        <v>37.423426031809456</v>
      </c>
      <c r="AE228" s="93">
        <f t="shared" ref="AE228:AE291" si="36">+F228/E228</f>
        <v>1.1428571428571428</v>
      </c>
      <c r="AF228" s="45"/>
      <c r="AH228" s="57"/>
    </row>
    <row r="229" spans="1:34" ht="15.6">
      <c r="A229" s="45"/>
      <c r="B229">
        <f>+'Ark1'!C1851</f>
        <v>2011</v>
      </c>
      <c r="C229">
        <f>+'Ark1'!L1851</f>
        <v>15</v>
      </c>
      <c r="D229" s="3" t="str">
        <f t="shared" si="31"/>
        <v>E+</v>
      </c>
      <c r="E229">
        <f>+'Ark1'!Q1851</f>
        <v>18</v>
      </c>
      <c r="F229">
        <f>+'Ark1'!R1851</f>
        <v>19</v>
      </c>
      <c r="G229" s="201">
        <f>+'Ark1'!AG1851</f>
        <v>0.25647948164146872</v>
      </c>
      <c r="H229" s="201">
        <f t="shared" si="32"/>
        <v>-3.5027077256106376E-2</v>
      </c>
      <c r="I229" s="201">
        <f>+'Ark1'!AH1851</f>
        <v>0.38848306956359441</v>
      </c>
      <c r="J229" s="201"/>
      <c r="K229" s="338"/>
      <c r="L229" s="338"/>
      <c r="M229" s="93">
        <f>+'Ark1'!U1851</f>
        <v>62.010526315789491</v>
      </c>
      <c r="N229" s="201">
        <f t="shared" si="33"/>
        <v>-0.13038277511959251</v>
      </c>
      <c r="O229" s="201"/>
      <c r="P229" s="338"/>
      <c r="Q229" s="338"/>
      <c r="R229" s="348"/>
      <c r="S229" s="348"/>
      <c r="T229" s="1">
        <f>+'Ark1'!T1851</f>
        <v>8.2105263157894726</v>
      </c>
      <c r="U229" s="338">
        <f t="shared" si="34"/>
        <v>-0.88038277511961915</v>
      </c>
      <c r="V229" s="93">
        <f>+'Ark1'!W1851</f>
        <v>31.578947368421055</v>
      </c>
      <c r="W229" s="97"/>
      <c r="X229" s="11">
        <f>+'Ark1'!X1851</f>
        <v>100</v>
      </c>
      <c r="Y229" s="11">
        <f>+'Ark1'!Y1851</f>
        <v>100</v>
      </c>
      <c r="Z229" s="11">
        <f>+'Ark1'!Z1851</f>
        <v>100</v>
      </c>
      <c r="AA229" s="71"/>
      <c r="AB229" s="93">
        <f>+'Ark1'!AA1851</f>
        <v>8.3175714279971551</v>
      </c>
      <c r="AC229" s="1">
        <f>+'Ark1'!AC1851</f>
        <v>2.1662226976059649</v>
      </c>
      <c r="AD229" s="11">
        <f>+'Ark1'!AE1851</f>
        <v>55.401010132757115</v>
      </c>
      <c r="AE229" s="93">
        <f t="shared" si="36"/>
        <v>1.0555555555555556</v>
      </c>
      <c r="AF229" s="45"/>
      <c r="AH229" s="57"/>
    </row>
    <row r="230" spans="1:34" ht="15.6">
      <c r="A230" s="45"/>
      <c r="B230" s="52">
        <f>+'Ark1'!C1852</f>
        <v>2010</v>
      </c>
      <c r="C230" s="52">
        <f>+'Ark1'!L1852</f>
        <v>1</v>
      </c>
      <c r="D230" s="65" t="s">
        <v>28</v>
      </c>
      <c r="E230" s="52">
        <f>+'Ark1'!Q1852</f>
        <v>16</v>
      </c>
      <c r="F230" s="52">
        <f>+'Ark1'!R1852</f>
        <v>25</v>
      </c>
      <c r="G230" s="183">
        <f>+'Ark1'!AG1852</f>
        <v>0.33125745329269912</v>
      </c>
      <c r="H230" s="183">
        <f t="shared" si="32"/>
        <v>8.0840091022248373E-2</v>
      </c>
      <c r="I230" s="183">
        <f>+'Ark1'!AH1852</f>
        <v>0.13985611694732702</v>
      </c>
      <c r="J230" s="183"/>
      <c r="K230" s="339"/>
      <c r="L230" s="339"/>
      <c r="M230" s="161">
        <f>+'Ark1'!U1852</f>
        <v>17.504000000000001</v>
      </c>
      <c r="N230" s="183">
        <f t="shared" si="33"/>
        <v>1.9984444444444449</v>
      </c>
      <c r="O230" s="183"/>
      <c r="P230" s="339"/>
      <c r="Q230" s="339"/>
      <c r="R230" s="349"/>
      <c r="S230" s="349"/>
      <c r="T230" s="54">
        <f>+'Ark1'!T1852</f>
        <v>2.08</v>
      </c>
      <c r="U230" s="339">
        <f t="shared" si="34"/>
        <v>-3.1111111111111089E-2</v>
      </c>
      <c r="V230" s="161">
        <f>+'Ark1'!W1852</f>
        <v>0</v>
      </c>
      <c r="W230" s="97"/>
      <c r="X230" s="74">
        <f>+'Ark1'!X1852</f>
        <v>52</v>
      </c>
      <c r="Y230" s="74">
        <f>+'Ark1'!Y1852</f>
        <v>24</v>
      </c>
      <c r="Z230" s="74">
        <f>+'Ark1'!Z1852</f>
        <v>0</v>
      </c>
      <c r="AA230" s="71"/>
      <c r="AB230" s="161">
        <f>+'Ark1'!AA1852</f>
        <v>6.7232420750706199</v>
      </c>
      <c r="AC230" s="54">
        <f>+'Ark1'!AC1852</f>
        <v>0.79598994968529568</v>
      </c>
      <c r="AD230" s="74">
        <f>+'Ark1'!AE1852</f>
        <v>34.22656147322094</v>
      </c>
      <c r="AE230" s="161">
        <f t="shared" si="36"/>
        <v>1.5625</v>
      </c>
      <c r="AF230" s="45"/>
      <c r="AH230" s="57"/>
    </row>
    <row r="231" spans="1:34" ht="15.6">
      <c r="A231" s="45"/>
      <c r="B231" s="52">
        <f>+'Ark1'!C1853</f>
        <v>2010</v>
      </c>
      <c r="C231" s="52">
        <f>+'Ark1'!L1853</f>
        <v>2</v>
      </c>
      <c r="D231" s="65" t="s">
        <v>29</v>
      </c>
      <c r="E231" s="52">
        <f>+'Ark1'!Q1853</f>
        <v>46</v>
      </c>
      <c r="F231" s="52">
        <f>+'Ark1'!R1853</f>
        <v>52</v>
      </c>
      <c r="G231" s="183">
        <f>+'Ark1'!AG1853</f>
        <v>0.68901550284881397</v>
      </c>
      <c r="H231" s="183">
        <f t="shared" si="32"/>
        <v>0.17426870262622074</v>
      </c>
      <c r="I231" s="183">
        <f>+'Ark1'!AH1853</f>
        <v>0.37051004656543912</v>
      </c>
      <c r="J231" s="183"/>
      <c r="K231" s="339"/>
      <c r="L231" s="339"/>
      <c r="M231" s="161">
        <f>+'Ark1'!U1853</f>
        <v>22.294230769230765</v>
      </c>
      <c r="N231" s="183">
        <f t="shared" si="33"/>
        <v>-1.5544178794178904</v>
      </c>
      <c r="O231" s="183"/>
      <c r="P231" s="339"/>
      <c r="Q231" s="339"/>
      <c r="R231" s="349"/>
      <c r="S231" s="349"/>
      <c r="T231" s="54">
        <f>+'Ark1'!T1853</f>
        <v>2.8461538461538471</v>
      </c>
      <c r="U231" s="339">
        <f t="shared" si="34"/>
        <v>-0.64033264033264015</v>
      </c>
      <c r="V231" s="161">
        <f>+'Ark1'!W1853</f>
        <v>0</v>
      </c>
      <c r="W231" s="97"/>
      <c r="X231" s="74">
        <f>+'Ark1'!X1853</f>
        <v>67.307692307692307</v>
      </c>
      <c r="Y231" s="74">
        <f>+'Ark1'!Y1853</f>
        <v>42.307692307692314</v>
      </c>
      <c r="Z231" s="74">
        <f>+'Ark1'!Z1853</f>
        <v>7.6923076923076898</v>
      </c>
      <c r="AA231" s="71"/>
      <c r="AB231" s="161">
        <f>+'Ark1'!AA1853</f>
        <v>8.4426438955309315</v>
      </c>
      <c r="AC231" s="54">
        <f>+'Ark1'!AC1853</f>
        <v>1.1991120975476839</v>
      </c>
      <c r="AD231" s="74">
        <f>+'Ark1'!AE1853</f>
        <v>56.674805876425985</v>
      </c>
      <c r="AE231" s="161">
        <f t="shared" si="36"/>
        <v>1.1304347826086956</v>
      </c>
      <c r="AF231" s="45"/>
      <c r="AH231" s="57"/>
    </row>
    <row r="232" spans="1:34" ht="15.6">
      <c r="A232" s="45"/>
      <c r="B232" s="52">
        <f>+'Ark1'!C1854</f>
        <v>2010</v>
      </c>
      <c r="C232" s="52">
        <f>+'Ark1'!L1854</f>
        <v>3</v>
      </c>
      <c r="D232" s="65" t="s">
        <v>30</v>
      </c>
      <c r="E232" s="52">
        <f>+'Ark1'!Q1854</f>
        <v>85</v>
      </c>
      <c r="F232" s="52">
        <f>+'Ark1'!R1854</f>
        <v>112</v>
      </c>
      <c r="G232" s="183">
        <f>+'Ark1'!AG1854</f>
        <v>1.4840333907512921</v>
      </c>
      <c r="H232" s="183">
        <f t="shared" si="32"/>
        <v>0.44062771462441397</v>
      </c>
      <c r="I232" s="183">
        <f>+'Ark1'!AH1854</f>
        <v>0.82044021438638781</v>
      </c>
      <c r="J232" s="183"/>
      <c r="K232" s="339"/>
      <c r="L232" s="339"/>
      <c r="M232" s="161">
        <f>+'Ark1'!U1854</f>
        <v>22.920535714285737</v>
      </c>
      <c r="N232" s="183">
        <f t="shared" si="33"/>
        <v>0.51653571428573386</v>
      </c>
      <c r="O232" s="183"/>
      <c r="P232" s="339"/>
      <c r="Q232" s="339"/>
      <c r="R232" s="349"/>
      <c r="S232" s="349"/>
      <c r="T232" s="54">
        <f>+'Ark1'!T1854</f>
        <v>3.6071428571428559</v>
      </c>
      <c r="U232" s="339">
        <f t="shared" si="34"/>
        <v>-0.16619047619047844</v>
      </c>
      <c r="V232" s="161">
        <f>+'Ark1'!W1854</f>
        <v>0.89285714285714302</v>
      </c>
      <c r="W232" s="97"/>
      <c r="X232" s="74">
        <f>+'Ark1'!X1854</f>
        <v>70.535714285714306</v>
      </c>
      <c r="Y232" s="74">
        <f>+'Ark1'!Y1854</f>
        <v>46.428571428571438</v>
      </c>
      <c r="Z232" s="74">
        <f>+'Ark1'!Z1854</f>
        <v>8.9285714285714306</v>
      </c>
      <c r="AA232" s="71"/>
      <c r="AB232" s="161">
        <f>+'Ark1'!AA1854</f>
        <v>8.5662141412067072</v>
      </c>
      <c r="AC232" s="54">
        <f>+'Ark1'!AC1854</f>
        <v>1.4537951740748294</v>
      </c>
      <c r="AD232" s="74">
        <f>+'Ark1'!AE1854</f>
        <v>34.091303796946185</v>
      </c>
      <c r="AE232" s="161">
        <f t="shared" si="36"/>
        <v>1.3176470588235294</v>
      </c>
      <c r="AF232" s="45"/>
      <c r="AH232" s="57"/>
    </row>
    <row r="233" spans="1:34" ht="15.6">
      <c r="A233" s="45"/>
      <c r="B233" s="52">
        <f>+'Ark1'!C1855</f>
        <v>2010</v>
      </c>
      <c r="C233" s="52">
        <f>+'Ark1'!L1855</f>
        <v>4</v>
      </c>
      <c r="D233" s="65" t="s">
        <v>31</v>
      </c>
      <c r="E233" s="52">
        <f>+'Ark1'!Q1855</f>
        <v>170</v>
      </c>
      <c r="F233" s="52">
        <f>+'Ark1'!R1855</f>
        <v>208</v>
      </c>
      <c r="G233" s="183">
        <f>+'Ark1'!AG1855</f>
        <v>2.7560620113952559</v>
      </c>
      <c r="H233" s="183">
        <f t="shared" si="32"/>
        <v>-5.4177276306469846E-2</v>
      </c>
      <c r="I233" s="183">
        <f>+'Ark1'!AH1855</f>
        <v>1.602816298223354</v>
      </c>
      <c r="J233" s="183"/>
      <c r="K233" s="339"/>
      <c r="L233" s="339"/>
      <c r="M233" s="161">
        <f>+'Ark1'!U1855</f>
        <v>24.111057692307689</v>
      </c>
      <c r="N233" s="183">
        <f t="shared" si="33"/>
        <v>-2.4874571591774668</v>
      </c>
      <c r="O233" s="183"/>
      <c r="P233" s="339"/>
      <c r="Q233" s="339"/>
      <c r="R233" s="349"/>
      <c r="S233" s="349"/>
      <c r="T233" s="54">
        <f>+'Ark1'!T1855</f>
        <v>4.4326923076923057</v>
      </c>
      <c r="U233" s="339">
        <f t="shared" si="34"/>
        <v>-0.40394135567403033</v>
      </c>
      <c r="V233" s="161">
        <f>+'Ark1'!W1855</f>
        <v>2.4038461538461529</v>
      </c>
      <c r="W233" s="97"/>
      <c r="X233" s="74">
        <f>+'Ark1'!X1855</f>
        <v>78.846153846153825</v>
      </c>
      <c r="Y233" s="74">
        <f>+'Ark1'!Y1855</f>
        <v>50</v>
      </c>
      <c r="Z233" s="74">
        <f>+'Ark1'!Z1855</f>
        <v>11.53846153846154</v>
      </c>
      <c r="AA233" s="71"/>
      <c r="AB233" s="161">
        <f>+'Ark1'!AA1855</f>
        <v>8.7469567694965349</v>
      </c>
      <c r="AC233" s="54">
        <f>+'Ark1'!AC1855</f>
        <v>1.6098520182644305</v>
      </c>
      <c r="AD233" s="74">
        <f>+'Ark1'!AE1855</f>
        <v>24.343677547295002</v>
      </c>
      <c r="AE233" s="161">
        <f t="shared" si="36"/>
        <v>1.223529411764706</v>
      </c>
      <c r="AF233" s="45"/>
      <c r="AH233" s="57"/>
    </row>
    <row r="234" spans="1:34" ht="15.6">
      <c r="A234" s="45"/>
      <c r="B234" s="52">
        <f>+'Ark1'!C1856</f>
        <v>2010</v>
      </c>
      <c r="C234" s="52">
        <f>+'Ark1'!L1856</f>
        <v>5</v>
      </c>
      <c r="D234" s="65" t="s">
        <v>407</v>
      </c>
      <c r="E234" s="52">
        <f>+'Ark1'!Q1856</f>
        <v>424</v>
      </c>
      <c r="F234" s="52">
        <f>+'Ark1'!R1856</f>
        <v>503</v>
      </c>
      <c r="G234" s="183">
        <f>+'Ark1'!AG1856</f>
        <v>6.6648999602491026</v>
      </c>
      <c r="H234" s="183">
        <f t="shared" si="32"/>
        <v>0.93312477939211824</v>
      </c>
      <c r="I234" s="183">
        <f>+'Ark1'!AH1856</f>
        <v>4.4405275924996763</v>
      </c>
      <c r="J234" s="183"/>
      <c r="K234" s="339"/>
      <c r="L234" s="339"/>
      <c r="M234" s="161">
        <f>+'Ark1'!U1856</f>
        <v>27.622465208747535</v>
      </c>
      <c r="N234" s="183">
        <f t="shared" si="33"/>
        <v>-1.226806635912677</v>
      </c>
      <c r="O234" s="183"/>
      <c r="P234" s="339"/>
      <c r="Q234" s="339"/>
      <c r="R234" s="349"/>
      <c r="S234" s="349"/>
      <c r="T234" s="54">
        <f>+'Ark1'!T1856</f>
        <v>5.075546719681908</v>
      </c>
      <c r="U234" s="339">
        <f t="shared" si="34"/>
        <v>-0.31037561041517847</v>
      </c>
      <c r="V234" s="161">
        <f>+'Ark1'!W1856</f>
        <v>1.391650099403579</v>
      </c>
      <c r="W234" s="97"/>
      <c r="X234" s="74">
        <f>+'Ark1'!X1856</f>
        <v>94.03578528827039</v>
      </c>
      <c r="Y234" s="74">
        <f>+'Ark1'!Y1856</f>
        <v>66.600397614314119</v>
      </c>
      <c r="Z234" s="74">
        <f>+'Ark1'!Z1856</f>
        <v>21.073558648111341</v>
      </c>
      <c r="AA234" s="71"/>
      <c r="AB234" s="161">
        <f>+'Ark1'!AA1856</f>
        <v>8.3820783141825785</v>
      </c>
      <c r="AC234" s="54">
        <f>+'Ark1'!AC1856</f>
        <v>1.6546393747705044</v>
      </c>
      <c r="AD234" s="74">
        <f>+'Ark1'!AE1856</f>
        <v>19.611440436358595</v>
      </c>
      <c r="AE234" s="161">
        <f t="shared" si="36"/>
        <v>1.1863207547169812</v>
      </c>
      <c r="AF234" s="45"/>
      <c r="AH234" s="57"/>
    </row>
    <row r="235" spans="1:34" ht="15.6">
      <c r="A235" s="45"/>
      <c r="B235" s="52">
        <f>+'Ark1'!C1857</f>
        <v>2010</v>
      </c>
      <c r="C235" s="52">
        <f>+'Ark1'!L1857</f>
        <v>6</v>
      </c>
      <c r="D235" s="65" t="s">
        <v>32</v>
      </c>
      <c r="E235" s="52">
        <f>+'Ark1'!Q1857</f>
        <v>541</v>
      </c>
      <c r="F235" s="52">
        <f>+'Ark1'!R1857</f>
        <v>602</v>
      </c>
      <c r="G235" s="183">
        <f>+'Ark1'!AG1857</f>
        <v>7.9766794752881935</v>
      </c>
      <c r="H235" s="183">
        <f t="shared" si="32"/>
        <v>-9.2324420092994686E-2</v>
      </c>
      <c r="I235" s="183">
        <f>+'Ark1'!AH1857</f>
        <v>5.9021774216745069</v>
      </c>
      <c r="J235" s="183"/>
      <c r="K235" s="339"/>
      <c r="L235" s="339"/>
      <c r="M235" s="161">
        <f>+'Ark1'!U1857</f>
        <v>30.67691029900336</v>
      </c>
      <c r="N235" s="183">
        <f t="shared" si="33"/>
        <v>-1.1661931492725195</v>
      </c>
      <c r="O235" s="183"/>
      <c r="P235" s="339"/>
      <c r="Q235" s="339"/>
      <c r="R235" s="349"/>
      <c r="S235" s="349"/>
      <c r="T235" s="54">
        <f>+'Ark1'!T1857</f>
        <v>5.8588039867109618</v>
      </c>
      <c r="U235" s="339">
        <f t="shared" si="34"/>
        <v>-0.21705808225455314</v>
      </c>
      <c r="V235" s="161">
        <f>+'Ark1'!W1857</f>
        <v>5.1495016611295688</v>
      </c>
      <c r="W235" s="97"/>
      <c r="X235" s="74">
        <f>+'Ark1'!X1857</f>
        <v>94.186046511627907</v>
      </c>
      <c r="Y235" s="74">
        <f>+'Ark1'!Y1857</f>
        <v>75.415282392026555</v>
      </c>
      <c r="Z235" s="74">
        <f>+'Ark1'!Z1857</f>
        <v>34.21926910299004</v>
      </c>
      <c r="AA235" s="71"/>
      <c r="AB235" s="161">
        <f>+'Ark1'!AA1857</f>
        <v>9.3692815607907267</v>
      </c>
      <c r="AC235" s="54">
        <f>+'Ark1'!AC1857</f>
        <v>1.7229149076070285</v>
      </c>
      <c r="AD235" s="74">
        <f>+'Ark1'!AE1857</f>
        <v>18.09918734567778</v>
      </c>
      <c r="AE235" s="161">
        <f t="shared" si="36"/>
        <v>1.1127541589648799</v>
      </c>
      <c r="AF235" s="45"/>
      <c r="AH235" s="57"/>
    </row>
    <row r="236" spans="1:34" ht="15.6">
      <c r="A236" s="45"/>
      <c r="B236" s="52">
        <f>+'Ark1'!C1858</f>
        <v>2010</v>
      </c>
      <c r="C236" s="52">
        <f>+'Ark1'!L1858</f>
        <v>7</v>
      </c>
      <c r="D236" s="65" t="s">
        <v>33</v>
      </c>
      <c r="E236" s="52">
        <f>+'Ark1'!Q1858</f>
        <v>765</v>
      </c>
      <c r="F236" s="52">
        <f>+'Ark1'!R1858</f>
        <v>860</v>
      </c>
      <c r="G236" s="183">
        <f>+'Ark1'!AG1858</f>
        <v>11.39525639326885</v>
      </c>
      <c r="H236" s="183">
        <f t="shared" si="32"/>
        <v>0.19603546950702544</v>
      </c>
      <c r="I236" s="183">
        <f>+'Ark1'!AH1858</f>
        <v>9.5189409798237623</v>
      </c>
      <c r="J236" s="183"/>
      <c r="K236" s="339"/>
      <c r="L236" s="339"/>
      <c r="M236" s="161">
        <f>+'Ark1'!U1858</f>
        <v>34.632674418604608</v>
      </c>
      <c r="N236" s="183">
        <f t="shared" si="33"/>
        <v>-1.2645926621406787</v>
      </c>
      <c r="O236" s="183"/>
      <c r="P236" s="339"/>
      <c r="Q236" s="339"/>
      <c r="R236" s="349"/>
      <c r="S236" s="349"/>
      <c r="T236" s="54">
        <f>+'Ark1'!T1858</f>
        <v>6.472093023255816</v>
      </c>
      <c r="U236" s="339">
        <f t="shared" si="34"/>
        <v>-0.24095045500505474</v>
      </c>
      <c r="V236" s="161">
        <f>+'Ark1'!W1858</f>
        <v>12.558139534883727</v>
      </c>
      <c r="W236" s="97"/>
      <c r="X236" s="74">
        <f>+'Ark1'!X1858</f>
        <v>98.604651162790645</v>
      </c>
      <c r="Y236" s="74">
        <f>+'Ark1'!Y1858</f>
        <v>88.255813953488385</v>
      </c>
      <c r="Z236" s="74">
        <f>+'Ark1'!Z1858</f>
        <v>50.697674418604677</v>
      </c>
      <c r="AA236" s="71"/>
      <c r="AB236" s="161">
        <f>+'Ark1'!AA1858</f>
        <v>9.1351131819746794</v>
      </c>
      <c r="AC236" s="54">
        <f>+'Ark1'!AC1858</f>
        <v>1.8653293968595821</v>
      </c>
      <c r="AD236" s="74">
        <f>+'Ark1'!AE1858</f>
        <v>23.376154319920776</v>
      </c>
      <c r="AE236" s="161">
        <f t="shared" si="36"/>
        <v>1.1241830065359477</v>
      </c>
      <c r="AF236" s="45"/>
      <c r="AH236" s="57"/>
    </row>
    <row r="237" spans="1:34" ht="15.6">
      <c r="A237" s="45"/>
      <c r="B237" s="52">
        <f>+'Ark1'!C1859</f>
        <v>2010</v>
      </c>
      <c r="C237" s="52">
        <f>+'Ark1'!L1859</f>
        <v>8</v>
      </c>
      <c r="D237" s="65" t="s">
        <v>34</v>
      </c>
      <c r="E237" s="52">
        <f>+'Ark1'!Q1859</f>
        <v>1324</v>
      </c>
      <c r="F237" s="52">
        <f>+'Ark1'!R1859</f>
        <v>1504</v>
      </c>
      <c r="G237" s="183">
        <f>+'Ark1'!AG1859</f>
        <v>19.928448390088775</v>
      </c>
      <c r="H237" s="183">
        <f t="shared" si="32"/>
        <v>1.0358496143514344</v>
      </c>
      <c r="I237" s="183">
        <f>+'Ark1'!AH1859</f>
        <v>18.909819011610981</v>
      </c>
      <c r="J237" s="183"/>
      <c r="K237" s="339"/>
      <c r="L237" s="339"/>
      <c r="M237" s="161">
        <f>+'Ark1'!U1859</f>
        <v>39.340093085106346</v>
      </c>
      <c r="N237" s="183">
        <f t="shared" si="33"/>
        <v>-1.1108642050261679</v>
      </c>
      <c r="O237" s="183"/>
      <c r="P237" s="339"/>
      <c r="Q237" s="339"/>
      <c r="R237" s="349"/>
      <c r="S237" s="349"/>
      <c r="T237" s="54">
        <f>+'Ark1'!T1859</f>
        <v>7.1150265957446788</v>
      </c>
      <c r="U237" s="339">
        <f t="shared" si="34"/>
        <v>-0.3916007974806508</v>
      </c>
      <c r="V237" s="161">
        <f>+'Ark1'!W1859</f>
        <v>20.412234042553187</v>
      </c>
      <c r="W237" s="97"/>
      <c r="X237" s="74">
        <f>+'Ark1'!X1859</f>
        <v>99.667553191489361</v>
      </c>
      <c r="Y237" s="74">
        <f>+'Ark1'!Y1859</f>
        <v>95.212765957446777</v>
      </c>
      <c r="Z237" s="74">
        <f>+'Ark1'!Z1859</f>
        <v>68.683510638297861</v>
      </c>
      <c r="AA237" s="71"/>
      <c r="AB237" s="161">
        <f>+'Ark1'!AA1859</f>
        <v>9.388381669045998</v>
      </c>
      <c r="AC237" s="54">
        <f>+'Ark1'!AC1859</f>
        <v>1.9263535582046103</v>
      </c>
      <c r="AD237" s="74">
        <f>+'Ark1'!AE1859</f>
        <v>29.906462213815399</v>
      </c>
      <c r="AE237" s="161">
        <f t="shared" si="36"/>
        <v>1.13595166163142</v>
      </c>
      <c r="AF237" s="45"/>
      <c r="AH237" s="57"/>
    </row>
    <row r="238" spans="1:34" ht="15.6">
      <c r="A238" s="45"/>
      <c r="B238" s="52">
        <f>+'Ark1'!C1860</f>
        <v>2010</v>
      </c>
      <c r="C238" s="52">
        <f>+'Ark1'!L1860</f>
        <v>9</v>
      </c>
      <c r="D238" s="65" t="s">
        <v>35</v>
      </c>
      <c r="E238" s="52">
        <f>+'Ark1'!Q1860</f>
        <v>1275</v>
      </c>
      <c r="F238" s="52">
        <f>+'Ark1'!R1860</f>
        <v>1451</v>
      </c>
      <c r="G238" s="183">
        <f>+'Ark1'!AG1860</f>
        <v>19.226182589108248</v>
      </c>
      <c r="H238" s="183">
        <f t="shared" si="32"/>
        <v>0.72312193245827316</v>
      </c>
      <c r="I238" s="183">
        <f>+'Ark1'!AH1860</f>
        <v>21.222334791765899</v>
      </c>
      <c r="J238" s="183"/>
      <c r="K238" s="339"/>
      <c r="L238" s="339"/>
      <c r="M238" s="161">
        <f>+'Ark1'!U1860</f>
        <v>45.763749138525213</v>
      </c>
      <c r="N238" s="183">
        <f t="shared" si="33"/>
        <v>0.45998974002897342</v>
      </c>
      <c r="O238" s="183"/>
      <c r="P238" s="339"/>
      <c r="Q238" s="339"/>
      <c r="R238" s="349"/>
      <c r="S238" s="349"/>
      <c r="T238" s="54">
        <f>+'Ark1'!T1860</f>
        <v>7.746381805651275</v>
      </c>
      <c r="U238" s="339">
        <f t="shared" si="34"/>
        <v>-0.26640014923594357</v>
      </c>
      <c r="V238" s="161">
        <f>+'Ark1'!W1860</f>
        <v>30.668504479669192</v>
      </c>
      <c r="W238" s="97"/>
      <c r="X238" s="74">
        <f>+'Ark1'!X1860</f>
        <v>100</v>
      </c>
      <c r="Y238" s="74">
        <f>+'Ark1'!Y1860</f>
        <v>99.310820124052384</v>
      </c>
      <c r="Z238" s="74">
        <f>+'Ark1'!Z1860</f>
        <v>86.285320468642269</v>
      </c>
      <c r="AA238" s="71"/>
      <c r="AB238" s="161">
        <f>+'Ark1'!AA1860</f>
        <v>9.238184220639555</v>
      </c>
      <c r="AC238" s="54">
        <f>+'Ark1'!AC1860</f>
        <v>2.0798446146964058</v>
      </c>
      <c r="AD238" s="74">
        <f>+'Ark1'!AE1860</f>
        <v>42.954720619205027</v>
      </c>
      <c r="AE238" s="161">
        <f t="shared" si="36"/>
        <v>1.1380392156862744</v>
      </c>
      <c r="AF238" s="45"/>
      <c r="AH238" s="57"/>
    </row>
    <row r="239" spans="1:34" ht="15.6">
      <c r="A239" s="45"/>
      <c r="B239" s="52">
        <f>+'Ark1'!C1861</f>
        <v>2010</v>
      </c>
      <c r="C239" s="52">
        <f>+'Ark1'!L1861</f>
        <v>10</v>
      </c>
      <c r="D239" s="65" t="s">
        <v>36</v>
      </c>
      <c r="E239" s="52">
        <f>+'Ark1'!Q1861</f>
        <v>705</v>
      </c>
      <c r="F239" s="52">
        <f>+'Ark1'!R1861</f>
        <v>767</v>
      </c>
      <c r="G239" s="183">
        <f>+'Ark1'!AG1861</f>
        <v>10.162978667020008</v>
      </c>
      <c r="H239" s="183">
        <f t="shared" si="32"/>
        <v>0.45234984119919552</v>
      </c>
      <c r="I239" s="183">
        <f>+'Ark1'!AH1861</f>
        <v>11.941398497249864</v>
      </c>
      <c r="J239" s="183"/>
      <c r="K239" s="339"/>
      <c r="L239" s="339"/>
      <c r="M239" s="161">
        <f>+'Ark1'!U1861</f>
        <v>48.714211212516339</v>
      </c>
      <c r="N239" s="183">
        <f t="shared" si="33"/>
        <v>-1.0628661513804758</v>
      </c>
      <c r="O239" s="183"/>
      <c r="P239" s="339"/>
      <c r="Q239" s="339"/>
      <c r="R239" s="349"/>
      <c r="S239" s="349"/>
      <c r="T239" s="54">
        <f>+'Ark1'!T1861</f>
        <v>7.9517601043024788</v>
      </c>
      <c r="U239" s="339">
        <f t="shared" si="34"/>
        <v>-0.67144906475196198</v>
      </c>
      <c r="V239" s="161">
        <f>+'Ark1'!W1861</f>
        <v>34.810951760104302</v>
      </c>
      <c r="W239" s="97"/>
      <c r="X239" s="74">
        <f>+'Ark1'!X1861</f>
        <v>100</v>
      </c>
      <c r="Y239" s="74">
        <f>+'Ark1'!Y1861</f>
        <v>99.869621903520226</v>
      </c>
      <c r="Z239" s="74">
        <f>+'Ark1'!Z1861</f>
        <v>94.002607561929594</v>
      </c>
      <c r="AA239" s="71"/>
      <c r="AB239" s="161">
        <f>+'Ark1'!AA1861</f>
        <v>8.7856656319736697</v>
      </c>
      <c r="AC239" s="54">
        <f>+'Ark1'!AC1861</f>
        <v>2.1830254008437624</v>
      </c>
      <c r="AD239" s="74">
        <f>+'Ark1'!AE1861</f>
        <v>47.856315515639345</v>
      </c>
      <c r="AE239" s="161">
        <f t="shared" si="36"/>
        <v>1.0879432624113474</v>
      </c>
      <c r="AF239" s="45"/>
      <c r="AH239" s="57"/>
    </row>
    <row r="240" spans="1:34" ht="15.6">
      <c r="A240" s="45"/>
      <c r="B240" s="52">
        <f>+'Ark1'!C1862</f>
        <v>2010</v>
      </c>
      <c r="C240" s="52">
        <f>+'Ark1'!L1862</f>
        <v>11</v>
      </c>
      <c r="D240" s="65" t="s">
        <v>37</v>
      </c>
      <c r="E240" s="52">
        <f>+'Ark1'!Q1862</f>
        <v>686</v>
      </c>
      <c r="F240" s="52">
        <f>+'Ark1'!R1862</f>
        <v>771</v>
      </c>
      <c r="G240" s="183">
        <f>+'Ark1'!AG1862</f>
        <v>10.21597985954684</v>
      </c>
      <c r="H240" s="183">
        <f t="shared" si="32"/>
        <v>-1.2475705021671288</v>
      </c>
      <c r="I240" s="183">
        <f>+'Ark1'!AH1862</f>
        <v>12.819398324666897</v>
      </c>
      <c r="J240" s="183"/>
      <c r="K240" s="339"/>
      <c r="L240" s="339"/>
      <c r="M240" s="161">
        <f>+'Ark1'!U1862</f>
        <v>52.024643320363182</v>
      </c>
      <c r="N240" s="183">
        <f t="shared" si="33"/>
        <v>0.24697341745057599</v>
      </c>
      <c r="O240" s="183"/>
      <c r="P240" s="339"/>
      <c r="Q240" s="339"/>
      <c r="R240" s="349"/>
      <c r="S240" s="349"/>
      <c r="T240" s="54">
        <f>+'Ark1'!T1862</f>
        <v>8.2775616083009051</v>
      </c>
      <c r="U240" s="339">
        <f t="shared" si="34"/>
        <v>-0.6447684887864753</v>
      </c>
      <c r="V240" s="161">
        <f>+'Ark1'!W1862</f>
        <v>42.282749675745777</v>
      </c>
      <c r="W240" s="97"/>
      <c r="X240" s="74">
        <f>+'Ark1'!X1862</f>
        <v>100</v>
      </c>
      <c r="Y240" s="74">
        <f>+'Ark1'!Y1862</f>
        <v>99.870298313878095</v>
      </c>
      <c r="Z240" s="74">
        <f>+'Ark1'!Z1862</f>
        <v>97.405966277561618</v>
      </c>
      <c r="AA240" s="71"/>
      <c r="AB240" s="161">
        <f>+'Ark1'!AA1862</f>
        <v>8.5689446049796043</v>
      </c>
      <c r="AC240" s="54">
        <f>+'Ark1'!AC1862</f>
        <v>2.1712070004817829</v>
      </c>
      <c r="AD240" s="74">
        <f>+'Ark1'!AE1862</f>
        <v>41.829694082528142</v>
      </c>
      <c r="AE240" s="161">
        <f t="shared" si="36"/>
        <v>1.1239067055393586</v>
      </c>
      <c r="AF240" s="45"/>
      <c r="AH240" s="57"/>
    </row>
    <row r="241" spans="1:34" ht="15.6">
      <c r="A241" s="45"/>
      <c r="B241" s="52">
        <f>+'Ark1'!C1863</f>
        <v>2010</v>
      </c>
      <c r="C241" s="52">
        <f>+'Ark1'!L1863</f>
        <v>12</v>
      </c>
      <c r="D241" s="65" t="s">
        <v>38</v>
      </c>
      <c r="E241" s="52">
        <f>+'Ark1'!Q1863</f>
        <v>364</v>
      </c>
      <c r="F241" s="52">
        <f>+'Ark1'!R1863</f>
        <v>379</v>
      </c>
      <c r="G241" s="183">
        <f>+'Ark1'!AG1863</f>
        <v>5.0218629919173194</v>
      </c>
      <c r="H241" s="183">
        <f t="shared" si="32"/>
        <v>-1.6559333352947014</v>
      </c>
      <c r="I241" s="183">
        <f>+'Ark1'!AH1863</f>
        <v>6.5600380960903513</v>
      </c>
      <c r="J241" s="183"/>
      <c r="K241" s="339"/>
      <c r="L241" s="339"/>
      <c r="M241" s="161">
        <f>+'Ark1'!U1863</f>
        <v>54.158047493403629</v>
      </c>
      <c r="N241" s="183">
        <f t="shared" si="33"/>
        <v>-0.2073691732630536</v>
      </c>
      <c r="O241" s="183"/>
      <c r="P241" s="339"/>
      <c r="Q241" s="339"/>
      <c r="R241" s="349"/>
      <c r="S241" s="349"/>
      <c r="T241" s="54">
        <f>+'Ark1'!T1863</f>
        <v>8.4406332453825854</v>
      </c>
      <c r="U241" s="339">
        <f t="shared" si="34"/>
        <v>-0.38020008795074567</v>
      </c>
      <c r="V241" s="161">
        <f>+'Ark1'!W1863</f>
        <v>44.327176781002642</v>
      </c>
      <c r="W241" s="97"/>
      <c r="X241" s="74">
        <f>+'Ark1'!X1863</f>
        <v>100</v>
      </c>
      <c r="Y241" s="74">
        <f>+'Ark1'!Y1863</f>
        <v>100</v>
      </c>
      <c r="Z241" s="74">
        <f>+'Ark1'!Z1863</f>
        <v>98.680738786279676</v>
      </c>
      <c r="AA241" s="71"/>
      <c r="AB241" s="161">
        <f>+'Ark1'!AA1863</f>
        <v>8.4967855096941047</v>
      </c>
      <c r="AC241" s="54">
        <f>+'Ark1'!AC1863</f>
        <v>2.3991061704189436</v>
      </c>
      <c r="AD241" s="74">
        <f>+'Ark1'!AE1863</f>
        <v>43.677121669462991</v>
      </c>
      <c r="AE241" s="161">
        <f t="shared" si="36"/>
        <v>1.0412087912087913</v>
      </c>
      <c r="AF241" s="45"/>
      <c r="AH241" s="57"/>
    </row>
    <row r="242" spans="1:34" ht="15.6">
      <c r="A242" s="45"/>
      <c r="B242" s="52">
        <f>+'Ark1'!C1864</f>
        <v>2010</v>
      </c>
      <c r="C242" s="52">
        <f>+'Ark1'!L1864</f>
        <v>13</v>
      </c>
      <c r="D242" s="65" t="s">
        <v>39</v>
      </c>
      <c r="E242" s="52">
        <f>+'Ark1'!Q1864</f>
        <v>174</v>
      </c>
      <c r="F242" s="52">
        <f>+'Ark1'!R1864</f>
        <v>178</v>
      </c>
      <c r="G242" s="183">
        <f>+'Ark1'!AG1864</f>
        <v>2.3585530674440176</v>
      </c>
      <c r="H242" s="183">
        <f t="shared" si="32"/>
        <v>-0.21518093366894853</v>
      </c>
      <c r="I242" s="183">
        <f>+'Ark1'!AH1864</f>
        <v>3.2186082782293002</v>
      </c>
      <c r="J242" s="183"/>
      <c r="K242" s="339"/>
      <c r="L242" s="339"/>
      <c r="M242" s="161">
        <f>+'Ark1'!U1864</f>
        <v>56.577528089887679</v>
      </c>
      <c r="N242" s="183">
        <f t="shared" si="33"/>
        <v>0.75428484664447382</v>
      </c>
      <c r="O242" s="183"/>
      <c r="P242" s="339"/>
      <c r="Q242" s="339"/>
      <c r="R242" s="349"/>
      <c r="S242" s="349"/>
      <c r="T242" s="54">
        <f>+'Ark1'!T1864</f>
        <v>8.47752808988764</v>
      </c>
      <c r="U242" s="339">
        <f t="shared" si="34"/>
        <v>-0.25760704524749478</v>
      </c>
      <c r="V242" s="161">
        <f>+'Ark1'!W1864</f>
        <v>45.50561797752809</v>
      </c>
      <c r="W242" s="97"/>
      <c r="X242" s="74">
        <f>+'Ark1'!X1864</f>
        <v>100</v>
      </c>
      <c r="Y242" s="74">
        <f>+'Ark1'!Y1864</f>
        <v>100</v>
      </c>
      <c r="Z242" s="74">
        <f>+'Ark1'!Z1864</f>
        <v>100</v>
      </c>
      <c r="AA242" s="71"/>
      <c r="AB242" s="161">
        <f>+'Ark1'!AA1864</f>
        <v>8.4169872750607286</v>
      </c>
      <c r="AC242" s="54">
        <f>+'Ark1'!AC1864</f>
        <v>2.3131404213236904</v>
      </c>
      <c r="AD242" s="74">
        <f>+'Ark1'!AE1864</f>
        <v>49.431820818550946</v>
      </c>
      <c r="AE242" s="161">
        <f t="shared" si="36"/>
        <v>1.0229885057471264</v>
      </c>
      <c r="AF242" s="45"/>
      <c r="AH242" s="57"/>
    </row>
    <row r="243" spans="1:34" ht="15.6">
      <c r="A243" s="45"/>
      <c r="B243" s="52">
        <f>+'Ark1'!C1865</f>
        <v>2010</v>
      </c>
      <c r="C243" s="52">
        <f>+'Ark1'!L1865</f>
        <v>14</v>
      </c>
      <c r="D243" s="65" t="s">
        <v>408</v>
      </c>
      <c r="E243" s="52">
        <f>+'Ark1'!Q1865</f>
        <v>112</v>
      </c>
      <c r="F243" s="52">
        <f>+'Ark1'!R1865</f>
        <v>113</v>
      </c>
      <c r="G243" s="183">
        <f>+'Ark1'!AG1865</f>
        <v>1.4972836888829999</v>
      </c>
      <c r="H243" s="183">
        <f t="shared" si="32"/>
        <v>-0.56170351200737301</v>
      </c>
      <c r="I243" s="183">
        <f>+'Ark1'!AH1865</f>
        <v>2.0962118040352453</v>
      </c>
      <c r="J243" s="183"/>
      <c r="K243" s="339"/>
      <c r="L243" s="339"/>
      <c r="M243" s="161">
        <f>+'Ark1'!U1865</f>
        <v>58.04336283185841</v>
      </c>
      <c r="N243" s="183">
        <f t="shared" si="33"/>
        <v>0.12714661564220364</v>
      </c>
      <c r="O243" s="183"/>
      <c r="P243" s="339"/>
      <c r="Q243" s="339"/>
      <c r="R243" s="349"/>
      <c r="S243" s="349"/>
      <c r="T243" s="54">
        <f>+'Ark1'!T1865</f>
        <v>8.6283185840708008</v>
      </c>
      <c r="U243" s="339">
        <f t="shared" si="34"/>
        <v>-0.44600574025352024</v>
      </c>
      <c r="V243" s="161">
        <f>+'Ark1'!W1865</f>
        <v>51.327433628318602</v>
      </c>
      <c r="W243" s="97"/>
      <c r="X243" s="74">
        <f>+'Ark1'!X1865</f>
        <v>100</v>
      </c>
      <c r="Y243" s="74">
        <f>+'Ark1'!Y1865</f>
        <v>100</v>
      </c>
      <c r="Z243" s="74">
        <f>+'Ark1'!Z1865</f>
        <v>100</v>
      </c>
      <c r="AA243" s="71"/>
      <c r="AB243" s="161">
        <f>+'Ark1'!AA1865</f>
        <v>8.8247527590143449</v>
      </c>
      <c r="AC243" s="54">
        <f>+'Ark1'!AC1865</f>
        <v>2.4610045084354404</v>
      </c>
      <c r="AD243" s="74">
        <f>+'Ark1'!AE1865</f>
        <v>49.338578268697717</v>
      </c>
      <c r="AE243" s="161">
        <f t="shared" si="36"/>
        <v>1.0089285714285714</v>
      </c>
      <c r="AF243" s="45"/>
      <c r="AH243" s="57"/>
    </row>
    <row r="244" spans="1:34" ht="15.6">
      <c r="A244" s="45"/>
      <c r="B244" s="52">
        <f>+'Ark1'!C1866</f>
        <v>2010</v>
      </c>
      <c r="C244" s="52">
        <f>+'Ark1'!L1866</f>
        <v>15</v>
      </c>
      <c r="D244" s="65" t="s">
        <v>40</v>
      </c>
      <c r="E244" s="52">
        <f>+'Ark1'!Q1866</f>
        <v>23</v>
      </c>
      <c r="F244" s="52">
        <f>+'Ark1'!R1866</f>
        <v>22</v>
      </c>
      <c r="G244" s="183">
        <f>+'Ark1'!AG1866</f>
        <v>0.2915065588975751</v>
      </c>
      <c r="H244" s="183">
        <f t="shared" si="32"/>
        <v>-0.2093281656433264</v>
      </c>
      <c r="I244" s="183">
        <f>+'Ark1'!AH1866</f>
        <v>0.43692252623101185</v>
      </c>
      <c r="J244" s="183"/>
      <c r="K244" s="339"/>
      <c r="L244" s="339"/>
      <c r="M244" s="161">
        <f>+'Ark1'!U1866</f>
        <v>62.140909090909084</v>
      </c>
      <c r="N244" s="183">
        <f t="shared" si="33"/>
        <v>-0.76742424242422658</v>
      </c>
      <c r="O244" s="183"/>
      <c r="P244" s="339"/>
      <c r="Q244" s="339"/>
      <c r="R244" s="349"/>
      <c r="S244" s="349"/>
      <c r="T244" s="54">
        <f>+'Ark1'!T1866</f>
        <v>9.0909090909090917</v>
      </c>
      <c r="U244" s="339">
        <f t="shared" si="34"/>
        <v>-2.0202020202020776E-2</v>
      </c>
      <c r="V244" s="161">
        <f>+'Ark1'!W1866</f>
        <v>59.090909090909101</v>
      </c>
      <c r="W244" s="97"/>
      <c r="X244" s="74">
        <f>+'Ark1'!X1866</f>
        <v>100</v>
      </c>
      <c r="Y244" s="74">
        <f>+'Ark1'!Y1866</f>
        <v>100</v>
      </c>
      <c r="Z244" s="74">
        <f>+'Ark1'!Z1866</f>
        <v>100</v>
      </c>
      <c r="AA244" s="71"/>
      <c r="AB244" s="161">
        <f>+'Ark1'!AA1866</f>
        <v>8.3021168763213495</v>
      </c>
      <c r="AC244" s="54">
        <f>+'Ark1'!AC1866</f>
        <v>2.1513017393089453</v>
      </c>
      <c r="AD244" s="74">
        <f>+'Ark1'!AE1866</f>
        <v>52.96599935603961</v>
      </c>
      <c r="AE244" s="161">
        <f t="shared" si="36"/>
        <v>0.95652173913043481</v>
      </c>
      <c r="AF244" s="45"/>
      <c r="AH244" s="57"/>
    </row>
    <row r="245" spans="1:34" ht="15.6">
      <c r="A245" s="45"/>
      <c r="B245">
        <f>+'Ark1'!C1867</f>
        <v>2009</v>
      </c>
      <c r="C245">
        <f>+'Ark1'!L1867</f>
        <v>1</v>
      </c>
      <c r="D245" s="3" t="str">
        <f t="shared" ref="D245" si="37">+D230</f>
        <v>P-</v>
      </c>
      <c r="E245">
        <f>+'Ark1'!Q1867</f>
        <v>8</v>
      </c>
      <c r="F245">
        <f>+'Ark1'!R1867</f>
        <v>18</v>
      </c>
      <c r="G245" s="201">
        <f>+'Ark1'!AG1867</f>
        <v>0.25041736227045075</v>
      </c>
      <c r="H245" s="201">
        <f t="shared" si="32"/>
        <v>8.085951695937732E-2</v>
      </c>
      <c r="I245" s="201">
        <f>+'Ark1'!AH1867</f>
        <v>9.0816945771773211E-2</v>
      </c>
      <c r="J245" s="201"/>
      <c r="K245" s="338"/>
      <c r="L245" s="338"/>
      <c r="M245" s="93">
        <f>+'Ark1'!U1867</f>
        <v>15.505555555555556</v>
      </c>
      <c r="N245" s="201">
        <f t="shared" si="33"/>
        <v>-6.0482905982906061</v>
      </c>
      <c r="O245" s="201"/>
      <c r="P245" s="338"/>
      <c r="Q245" s="338"/>
      <c r="R245" s="348"/>
      <c r="S245" s="348"/>
      <c r="T245" s="1">
        <f>+'Ark1'!T1867</f>
        <v>2.1111111111111112</v>
      </c>
      <c r="U245" s="338">
        <f t="shared" si="34"/>
        <v>0.11111111111111116</v>
      </c>
      <c r="V245" s="93">
        <f>+'Ark1'!W1867</f>
        <v>0</v>
      </c>
      <c r="W245" s="97"/>
      <c r="X245" s="11">
        <f>+'Ark1'!X1867</f>
        <v>33.333333333333343</v>
      </c>
      <c r="Y245" s="11">
        <f>+'Ark1'!Y1867</f>
        <v>22.222222222222225</v>
      </c>
      <c r="Z245" s="11">
        <f>+'Ark1'!Z1867</f>
        <v>0</v>
      </c>
      <c r="AA245" s="71"/>
      <c r="AB245" s="93">
        <f>+'Ark1'!AA1867</f>
        <v>8.4053866473445442</v>
      </c>
      <c r="AC245" s="1">
        <f>+'Ark1'!AC1867</f>
        <v>0.93623886368626175</v>
      </c>
      <c r="AD245" s="11">
        <f>+'Ark1'!AE1867</f>
        <v>38.255455762737085</v>
      </c>
      <c r="AE245" s="93">
        <f t="shared" si="36"/>
        <v>2.25</v>
      </c>
      <c r="AF245" s="45"/>
      <c r="AH245" s="57"/>
    </row>
    <row r="246" spans="1:34" ht="15.6">
      <c r="A246" s="45"/>
      <c r="B246">
        <f>+'Ark1'!C1868</f>
        <v>2009</v>
      </c>
      <c r="C246">
        <f>+'Ark1'!L1868</f>
        <v>2</v>
      </c>
      <c r="D246" s="3" t="str">
        <f t="shared" si="31"/>
        <v>P</v>
      </c>
      <c r="E246">
        <f>+'Ark1'!Q1868</f>
        <v>29</v>
      </c>
      <c r="F246">
        <f>+'Ark1'!R1868</f>
        <v>37</v>
      </c>
      <c r="G246" s="201">
        <f>+'Ark1'!AG1868</f>
        <v>0.51474680022259323</v>
      </c>
      <c r="H246" s="201">
        <f t="shared" si="32"/>
        <v>-0.29391369279944968</v>
      </c>
      <c r="I246" s="201">
        <f>+'Ark1'!AH1868</f>
        <v>0.28712602274816446</v>
      </c>
      <c r="J246" s="201"/>
      <c r="K246" s="338"/>
      <c r="L246" s="338"/>
      <c r="M246" s="93">
        <f>+'Ark1'!U1868</f>
        <v>23.848648648648656</v>
      </c>
      <c r="N246" s="201">
        <f t="shared" si="33"/>
        <v>1.061551874455116</v>
      </c>
      <c r="O246" s="201"/>
      <c r="P246" s="338"/>
      <c r="Q246" s="338"/>
      <c r="R246" s="348"/>
      <c r="S246" s="348"/>
      <c r="T246" s="1">
        <f>+'Ark1'!T1868</f>
        <v>3.4864864864864873</v>
      </c>
      <c r="U246" s="338">
        <f t="shared" si="34"/>
        <v>0.5671316477768098</v>
      </c>
      <c r="V246" s="93">
        <f>+'Ark1'!W1868</f>
        <v>0</v>
      </c>
      <c r="W246" s="97"/>
      <c r="X246" s="11">
        <f>+'Ark1'!X1868</f>
        <v>89.189189189189179</v>
      </c>
      <c r="Y246" s="11">
        <f>+'Ark1'!Y1868</f>
        <v>43.243243243243249</v>
      </c>
      <c r="Z246" s="11">
        <f>+'Ark1'!Z1868</f>
        <v>10.810810810810812</v>
      </c>
      <c r="AA246" s="71"/>
      <c r="AB246" s="93">
        <f>+'Ark1'!AA1868</f>
        <v>8.7584899852941511</v>
      </c>
      <c r="AC246" s="1">
        <f>+'Ark1'!AC1868</f>
        <v>1.1536457281304344</v>
      </c>
      <c r="AD246" s="11">
        <f>+'Ark1'!AE1868</f>
        <v>33.602401357289175</v>
      </c>
      <c r="AE246" s="93">
        <f t="shared" si="36"/>
        <v>1.2758620689655173</v>
      </c>
      <c r="AF246" s="45"/>
      <c r="AH246" s="57"/>
    </row>
    <row r="247" spans="1:34" ht="15.6">
      <c r="A247" s="45"/>
      <c r="B247">
        <f>+'Ark1'!C1869</f>
        <v>2009</v>
      </c>
      <c r="C247">
        <f>+'Ark1'!L1869</f>
        <v>3</v>
      </c>
      <c r="D247" s="3" t="str">
        <f t="shared" si="31"/>
        <v>P+</v>
      </c>
      <c r="E247">
        <f>+'Ark1'!Q1869</f>
        <v>63</v>
      </c>
      <c r="F247">
        <f>+'Ark1'!R1869</f>
        <v>75</v>
      </c>
      <c r="G247" s="201">
        <f>+'Ark1'!AG1869</f>
        <v>1.0434056761268782</v>
      </c>
      <c r="H247" s="201">
        <f t="shared" si="32"/>
        <v>-0.44348619813945822</v>
      </c>
      <c r="I247" s="201">
        <f>+'Ark1'!AH1869</f>
        <v>0.54675640981838303</v>
      </c>
      <c r="J247" s="201"/>
      <c r="K247" s="338"/>
      <c r="L247" s="338"/>
      <c r="M247" s="93">
        <f>+'Ark1'!U1869</f>
        <v>22.404000000000003</v>
      </c>
      <c r="N247" s="201">
        <f t="shared" si="33"/>
        <v>-2.541614035087715</v>
      </c>
      <c r="O247" s="201"/>
      <c r="P247" s="338"/>
      <c r="Q247" s="338"/>
      <c r="R247" s="348"/>
      <c r="S247" s="348"/>
      <c r="T247" s="1">
        <f>+'Ark1'!T1869</f>
        <v>3.7733333333333343</v>
      </c>
      <c r="U247" s="338">
        <f t="shared" si="34"/>
        <v>0.15929824561403683</v>
      </c>
      <c r="V247" s="93">
        <f>+'Ark1'!W1869</f>
        <v>0</v>
      </c>
      <c r="W247" s="97"/>
      <c r="X247" s="11">
        <f>+'Ark1'!X1869</f>
        <v>81.333333333333314</v>
      </c>
      <c r="Y247" s="11">
        <f>+'Ark1'!Y1869</f>
        <v>41.333333333333343</v>
      </c>
      <c r="Z247" s="11">
        <f>+'Ark1'!Z1869</f>
        <v>5.3333333333333321</v>
      </c>
      <c r="AA247" s="71"/>
      <c r="AB247" s="93">
        <f>+'Ark1'!AA1869</f>
        <v>7.2325457021254271</v>
      </c>
      <c r="AC247" s="1">
        <f>+'Ark1'!AC1869</f>
        <v>1.1952498576541319</v>
      </c>
      <c r="AD247" s="11">
        <f>+'Ark1'!AE1869</f>
        <v>18.781143124101504</v>
      </c>
      <c r="AE247" s="93">
        <f t="shared" si="36"/>
        <v>1.1904761904761905</v>
      </c>
      <c r="AF247" s="45"/>
      <c r="AH247" s="57"/>
    </row>
    <row r="248" spans="1:34" ht="15.6">
      <c r="A248" s="45"/>
      <c r="B248">
        <f>+'Ark1'!C1870</f>
        <v>2009</v>
      </c>
      <c r="C248">
        <f>+'Ark1'!L1870</f>
        <v>4</v>
      </c>
      <c r="D248" s="3" t="str">
        <f t="shared" si="31"/>
        <v>O-</v>
      </c>
      <c r="E248">
        <f>+'Ark1'!Q1870</f>
        <v>169</v>
      </c>
      <c r="F248">
        <f>+'Ark1'!R1870</f>
        <v>202</v>
      </c>
      <c r="G248" s="201">
        <f>+'Ark1'!AG1870</f>
        <v>2.8102392877017257</v>
      </c>
      <c r="H248" s="201">
        <f t="shared" si="32"/>
        <v>-0.94611913149743909</v>
      </c>
      <c r="I248" s="201">
        <f>+'Ark1'!AH1870</f>
        <v>1.7482994193377306</v>
      </c>
      <c r="J248" s="201"/>
      <c r="K248" s="338"/>
      <c r="L248" s="338"/>
      <c r="M248" s="93">
        <f>+'Ark1'!U1870</f>
        <v>26.598514851485156</v>
      </c>
      <c r="N248" s="201">
        <f t="shared" si="33"/>
        <v>-0.64488792629262548</v>
      </c>
      <c r="O248" s="201"/>
      <c r="P248" s="338"/>
      <c r="Q248" s="338"/>
      <c r="R248" s="348"/>
      <c r="S248" s="348"/>
      <c r="T248" s="1">
        <f>+'Ark1'!T1870</f>
        <v>4.836633663366336</v>
      </c>
      <c r="U248" s="338">
        <f t="shared" si="34"/>
        <v>0.2845503300330039</v>
      </c>
      <c r="V248" s="93">
        <f>+'Ark1'!W1870</f>
        <v>0.99009900990099009</v>
      </c>
      <c r="W248" s="97"/>
      <c r="X248" s="11">
        <f>+'Ark1'!X1870</f>
        <v>88.613861386138609</v>
      </c>
      <c r="Y248" s="11">
        <f>+'Ark1'!Y1870</f>
        <v>65.346534653465355</v>
      </c>
      <c r="Z248" s="11">
        <f>+'Ark1'!Z1870</f>
        <v>17.326732673267333</v>
      </c>
      <c r="AA248" s="71"/>
      <c r="AB248" s="93">
        <f>+'Ark1'!AA1870</f>
        <v>8.5130329770065245</v>
      </c>
      <c r="AC248" s="1">
        <f>+'Ark1'!AC1870</f>
        <v>1.4752226059427764</v>
      </c>
      <c r="AD248" s="11">
        <f>+'Ark1'!AE1870</f>
        <v>5.0910163988776249</v>
      </c>
      <c r="AE248" s="93">
        <f t="shared" si="36"/>
        <v>1.1952662721893492</v>
      </c>
      <c r="AF248" s="45"/>
      <c r="AH248" s="57"/>
    </row>
    <row r="249" spans="1:34" ht="15.6">
      <c r="A249" s="45"/>
      <c r="B249">
        <f>+'Ark1'!C1871</f>
        <v>2009</v>
      </c>
      <c r="C249">
        <f>+'Ark1'!L1871</f>
        <v>5</v>
      </c>
      <c r="D249" s="3" t="str">
        <f t="shared" si="31"/>
        <v>O</v>
      </c>
      <c r="E249">
        <f>+'Ark1'!Q1871</f>
        <v>362</v>
      </c>
      <c r="F249">
        <f>+'Ark1'!R1871</f>
        <v>412</v>
      </c>
      <c r="G249" s="201">
        <f>+'Ark1'!AG1871</f>
        <v>5.7317751808569843</v>
      </c>
      <c r="H249" s="201">
        <f t="shared" si="32"/>
        <v>-2.8113316405855633</v>
      </c>
      <c r="I249" s="201">
        <f>+'Ark1'!AH1871</f>
        <v>3.8675784154379071</v>
      </c>
      <c r="J249" s="201"/>
      <c r="K249" s="338"/>
      <c r="L249" s="338"/>
      <c r="M249" s="93">
        <f>+'Ark1'!U1871</f>
        <v>28.849271844660212</v>
      </c>
      <c r="N249" s="201">
        <f t="shared" si="33"/>
        <v>-1.0046212851107867</v>
      </c>
      <c r="O249" s="201"/>
      <c r="P249" s="338"/>
      <c r="Q249" s="338"/>
      <c r="R249" s="348"/>
      <c r="S249" s="348"/>
      <c r="T249" s="1">
        <f>+'Ark1'!T1871</f>
        <v>5.3859223300970864</v>
      </c>
      <c r="U249" s="338">
        <f t="shared" si="34"/>
        <v>-0.12094789891054436</v>
      </c>
      <c r="V249" s="93">
        <f>+'Ark1'!W1871</f>
        <v>4.8543689320388363</v>
      </c>
      <c r="W249" s="97"/>
      <c r="X249" s="11">
        <f>+'Ark1'!X1871</f>
        <v>97.08737864077672</v>
      </c>
      <c r="Y249" s="11">
        <f>+'Ark1'!Y1871</f>
        <v>73.058252427184485</v>
      </c>
      <c r="Z249" s="11">
        <f>+'Ark1'!Z1871</f>
        <v>21.844660194174764</v>
      </c>
      <c r="AA249" s="71"/>
      <c r="AB249" s="93">
        <f>+'Ark1'!AA1871</f>
        <v>8.2245768595310143</v>
      </c>
      <c r="AC249" s="1">
        <f>+'Ark1'!AC1871</f>
        <v>1.8072389158110111</v>
      </c>
      <c r="AD249" s="11">
        <f>+'Ark1'!AE1871</f>
        <v>14.99974622347513</v>
      </c>
      <c r="AE249" s="93">
        <f t="shared" si="36"/>
        <v>1.1381215469613259</v>
      </c>
      <c r="AF249" s="45"/>
      <c r="AH249" s="57"/>
    </row>
    <row r="250" spans="1:34" ht="15.6">
      <c r="A250" s="45"/>
      <c r="B250">
        <f>+'Ark1'!C1872</f>
        <v>2009</v>
      </c>
      <c r="C250">
        <f>+'Ark1'!L1872</f>
        <v>6</v>
      </c>
      <c r="D250" s="3" t="str">
        <f t="shared" si="31"/>
        <v>O+</v>
      </c>
      <c r="E250">
        <f>+'Ark1'!Q1872</f>
        <v>532</v>
      </c>
      <c r="F250">
        <f>+'Ark1'!R1872</f>
        <v>580</v>
      </c>
      <c r="G250" s="201">
        <f>+'Ark1'!AG1872</f>
        <v>8.0690038953811882</v>
      </c>
      <c r="H250" s="201">
        <f t="shared" si="32"/>
        <v>-1.9218660667943723</v>
      </c>
      <c r="I250" s="201">
        <f>+'Ark1'!AH1872</f>
        <v>6.0096674004259443</v>
      </c>
      <c r="J250" s="201"/>
      <c r="K250" s="338"/>
      <c r="L250" s="338"/>
      <c r="M250" s="93">
        <f>+'Ark1'!U1872</f>
        <v>31.84310344827588</v>
      </c>
      <c r="N250" s="201">
        <f t="shared" si="33"/>
        <v>-1.1790897632123638</v>
      </c>
      <c r="O250" s="201"/>
      <c r="P250" s="338"/>
      <c r="Q250" s="338"/>
      <c r="R250" s="348"/>
      <c r="S250" s="348"/>
      <c r="T250" s="1">
        <f>+'Ark1'!T1872</f>
        <v>6.075862068965515</v>
      </c>
      <c r="U250" s="338">
        <f t="shared" si="34"/>
        <v>-0.28445124696138002</v>
      </c>
      <c r="V250" s="93">
        <f>+'Ark1'!W1872</f>
        <v>9.1379310344827545</v>
      </c>
      <c r="W250" s="97"/>
      <c r="X250" s="11">
        <f>+'Ark1'!X1872</f>
        <v>99.310344827586178</v>
      </c>
      <c r="Y250" s="11">
        <f>+'Ark1'!Y1872</f>
        <v>83.965517241379303</v>
      </c>
      <c r="Z250" s="11">
        <f>+'Ark1'!Z1872</f>
        <v>35</v>
      </c>
      <c r="AA250" s="71"/>
      <c r="AB250" s="93">
        <f>+'Ark1'!AA1872</f>
        <v>8.2862684931772019</v>
      </c>
      <c r="AC250" s="1">
        <f>+'Ark1'!AC1872</f>
        <v>1.8572607141393396</v>
      </c>
      <c r="AD250" s="11">
        <f>+'Ark1'!AE1872</f>
        <v>27.322279716528421</v>
      </c>
      <c r="AE250" s="93">
        <f t="shared" si="36"/>
        <v>1.0902255639097744</v>
      </c>
      <c r="AF250" s="45"/>
      <c r="AH250" s="57"/>
    </row>
    <row r="251" spans="1:34" ht="15.6">
      <c r="A251" s="45"/>
      <c r="B251">
        <f>+'Ark1'!C1873</f>
        <v>2009</v>
      </c>
      <c r="C251">
        <f>+'Ark1'!L1873</f>
        <v>7</v>
      </c>
      <c r="D251" s="3" t="str">
        <f t="shared" si="31"/>
        <v>R-</v>
      </c>
      <c r="E251">
        <f>+'Ark1'!Q1873</f>
        <v>697</v>
      </c>
      <c r="F251">
        <f>+'Ark1'!R1873</f>
        <v>805</v>
      </c>
      <c r="G251" s="201">
        <f>+'Ark1'!AG1873</f>
        <v>11.199220923761825</v>
      </c>
      <c r="H251" s="201">
        <f t="shared" si="32"/>
        <v>-1.1132872280576596</v>
      </c>
      <c r="I251" s="201">
        <f>+'Ark1'!AH1873</f>
        <v>9.4029542352227118</v>
      </c>
      <c r="J251" s="201"/>
      <c r="K251" s="338"/>
      <c r="L251" s="338"/>
      <c r="M251" s="93">
        <f>+'Ark1'!U1873</f>
        <v>35.897267080745287</v>
      </c>
      <c r="N251" s="201">
        <f t="shared" si="33"/>
        <v>-1.3761439362038743</v>
      </c>
      <c r="O251" s="201"/>
      <c r="P251" s="338"/>
      <c r="Q251" s="338"/>
      <c r="R251" s="348"/>
      <c r="S251" s="348"/>
      <c r="T251" s="1">
        <f>+'Ark1'!T1873</f>
        <v>6.7130434782608708</v>
      </c>
      <c r="U251" s="338">
        <f t="shared" si="34"/>
        <v>-0.17784635224760148</v>
      </c>
      <c r="V251" s="93">
        <f>+'Ark1'!W1873</f>
        <v>14.534161490683228</v>
      </c>
      <c r="W251" s="97"/>
      <c r="X251" s="11">
        <f>+'Ark1'!X1873</f>
        <v>99.75155279503106</v>
      </c>
      <c r="Y251" s="11">
        <f>+'Ark1'!Y1873</f>
        <v>93.540372670807486</v>
      </c>
      <c r="Z251" s="11">
        <f>+'Ark1'!Z1873</f>
        <v>53.416149068322966</v>
      </c>
      <c r="AA251" s="71"/>
      <c r="AB251" s="93">
        <f>+'Ark1'!AA1873</f>
        <v>8.3764038584274889</v>
      </c>
      <c r="AC251" s="1">
        <f>+'Ark1'!AC1873</f>
        <v>1.8639146154697681</v>
      </c>
      <c r="AD251" s="11">
        <f>+'Ark1'!AE1873</f>
        <v>30.692634411872191</v>
      </c>
      <c r="AE251" s="93">
        <f t="shared" si="36"/>
        <v>1.1549497847919656</v>
      </c>
      <c r="AF251" s="45"/>
      <c r="AH251" s="57"/>
    </row>
    <row r="252" spans="1:34" ht="15.6">
      <c r="A252" s="45"/>
      <c r="B252">
        <f>+'Ark1'!C1874</f>
        <v>2009</v>
      </c>
      <c r="C252">
        <f>+'Ark1'!L1874</f>
        <v>8</v>
      </c>
      <c r="D252" s="3" t="str">
        <f t="shared" si="31"/>
        <v>R</v>
      </c>
      <c r="E252">
        <f>+'Ark1'!Q1874</f>
        <v>1165</v>
      </c>
      <c r="F252">
        <f>+'Ark1'!R1874</f>
        <v>1358</v>
      </c>
      <c r="G252" s="201">
        <f>+'Ark1'!AG1874</f>
        <v>18.892598775737341</v>
      </c>
      <c r="H252" s="201">
        <f t="shared" si="32"/>
        <v>-1.5586859510136719</v>
      </c>
      <c r="I252" s="201">
        <f>+'Ark1'!AH1874</f>
        <v>17.874571092487827</v>
      </c>
      <c r="J252" s="201"/>
      <c r="K252" s="338"/>
      <c r="L252" s="338"/>
      <c r="M252" s="93">
        <f>+'Ark1'!U1874</f>
        <v>40.450957290132514</v>
      </c>
      <c r="N252" s="201">
        <f t="shared" si="33"/>
        <v>-1.0682391384389405</v>
      </c>
      <c r="O252" s="201"/>
      <c r="P252" s="338"/>
      <c r="Q252" s="338"/>
      <c r="R252" s="348"/>
      <c r="S252" s="348"/>
      <c r="T252" s="1">
        <f>+'Ark1'!T1874</f>
        <v>7.5066273932253296</v>
      </c>
      <c r="U252" s="338">
        <f t="shared" si="34"/>
        <v>-0.17066852514201791</v>
      </c>
      <c r="V252" s="93">
        <f>+'Ark1'!W1874</f>
        <v>26.435935198821792</v>
      </c>
      <c r="W252" s="97"/>
      <c r="X252" s="11">
        <f>+'Ark1'!X1874</f>
        <v>99.926362297496325</v>
      </c>
      <c r="Y252" s="11">
        <f>+'Ark1'!Y1874</f>
        <v>98.30633284241533</v>
      </c>
      <c r="Z252" s="11">
        <f>+'Ark1'!Z1874</f>
        <v>73.343151693667181</v>
      </c>
      <c r="AA252" s="71"/>
      <c r="AB252" s="93">
        <f>+'Ark1'!AA1874</f>
        <v>8.8545659720510592</v>
      </c>
      <c r="AC252" s="1">
        <f>+'Ark1'!AC1874</f>
        <v>2.0439645616314945</v>
      </c>
      <c r="AD252" s="11">
        <f>+'Ark1'!AE1874</f>
        <v>39.982423681604146</v>
      </c>
      <c r="AE252" s="93">
        <f t="shared" si="36"/>
        <v>1.1656652360515021</v>
      </c>
      <c r="AF252" s="45"/>
      <c r="AH252" s="57"/>
    </row>
    <row r="253" spans="1:34" ht="15.6">
      <c r="A253" s="45"/>
      <c r="B253">
        <f>+'Ark1'!C1875</f>
        <v>2009</v>
      </c>
      <c r="C253">
        <f>+'Ark1'!L1875</f>
        <v>9</v>
      </c>
      <c r="D253" s="3" t="str">
        <f t="shared" si="31"/>
        <v>R+</v>
      </c>
      <c r="E253">
        <f>+'Ark1'!Q1875</f>
        <v>1133</v>
      </c>
      <c r="F253">
        <f>+'Ark1'!R1875</f>
        <v>1330</v>
      </c>
      <c r="G253" s="201">
        <f>+'Ark1'!AG1875</f>
        <v>18.503060656649975</v>
      </c>
      <c r="H253" s="201">
        <f t="shared" si="32"/>
        <v>0.92121638900943736</v>
      </c>
      <c r="I253" s="201">
        <f>+'Ark1'!AH1875</f>
        <v>19.606177895135875</v>
      </c>
      <c r="J253" s="201"/>
      <c r="K253" s="338"/>
      <c r="L253" s="338"/>
      <c r="M253" s="93">
        <f>+'Ark1'!U1875</f>
        <v>45.30375939849624</v>
      </c>
      <c r="N253" s="201">
        <f t="shared" si="33"/>
        <v>-0.75402991901113836</v>
      </c>
      <c r="O253" s="201"/>
      <c r="P253" s="338"/>
      <c r="Q253" s="338"/>
      <c r="R253" s="348"/>
      <c r="S253" s="348"/>
      <c r="T253" s="1">
        <f>+'Ark1'!T1875</f>
        <v>8.0127819548872186</v>
      </c>
      <c r="U253" s="338">
        <f t="shared" si="34"/>
        <v>-0.18232190267954707</v>
      </c>
      <c r="V253" s="93">
        <f>+'Ark1'!W1875</f>
        <v>37.218045112781965</v>
      </c>
      <c r="W253" s="97"/>
      <c r="X253" s="11">
        <f>+'Ark1'!X1875</f>
        <v>100</v>
      </c>
      <c r="Y253" s="11">
        <f>+'Ark1'!Y1875</f>
        <v>99.548872180451113</v>
      </c>
      <c r="Z253" s="11">
        <f>+'Ark1'!Z1875</f>
        <v>88.721804511278208</v>
      </c>
      <c r="AA253" s="71"/>
      <c r="AB253" s="93">
        <f>+'Ark1'!AA1875</f>
        <v>8.755671038852908</v>
      </c>
      <c r="AC253" s="1">
        <f>+'Ark1'!AC1875</f>
        <v>2.0995493083804861</v>
      </c>
      <c r="AD253" s="11">
        <f>+'Ark1'!AE1875</f>
        <v>43.956342787537686</v>
      </c>
      <c r="AE253" s="93">
        <f t="shared" si="36"/>
        <v>1.1738746690203001</v>
      </c>
      <c r="AF253" s="45"/>
      <c r="AH253" s="57"/>
    </row>
    <row r="254" spans="1:34" ht="15.6">
      <c r="A254" s="45"/>
      <c r="B254">
        <f>+'Ark1'!C1876</f>
        <v>2009</v>
      </c>
      <c r="C254">
        <f>+'Ark1'!L1876</f>
        <v>10</v>
      </c>
      <c r="D254" s="3" t="str">
        <f t="shared" si="31"/>
        <v>U-</v>
      </c>
      <c r="E254">
        <f>+'Ark1'!Q1876</f>
        <v>644</v>
      </c>
      <c r="F254">
        <f>+'Ark1'!R1876</f>
        <v>698</v>
      </c>
      <c r="G254" s="201">
        <f>+'Ark1'!AG1876</f>
        <v>9.7106288258208124</v>
      </c>
      <c r="H254" s="201">
        <f t="shared" si="32"/>
        <v>2.5761564115779532</v>
      </c>
      <c r="I254" s="201">
        <f>+'Ark1'!AH1876</f>
        <v>11.305554606495148</v>
      </c>
      <c r="J254" s="201"/>
      <c r="K254" s="338"/>
      <c r="L254" s="338"/>
      <c r="M254" s="93">
        <f>+'Ark1'!U1876</f>
        <v>49.777077363896815</v>
      </c>
      <c r="N254" s="201">
        <f t="shared" si="33"/>
        <v>1.2719585339150186</v>
      </c>
      <c r="O254" s="201"/>
      <c r="P254" s="338"/>
      <c r="Q254" s="338"/>
      <c r="R254" s="348"/>
      <c r="S254" s="348"/>
      <c r="T254" s="1">
        <f>+'Ark1'!T1876</f>
        <v>8.6232091690544408</v>
      </c>
      <c r="U254" s="338">
        <f t="shared" si="34"/>
        <v>7.4763099584606252E-2</v>
      </c>
      <c r="V254" s="93">
        <f>+'Ark1'!W1876</f>
        <v>50.716332378223512</v>
      </c>
      <c r="W254" s="97"/>
      <c r="X254" s="11">
        <f>+'Ark1'!X1876</f>
        <v>100</v>
      </c>
      <c r="Y254" s="11">
        <f>+'Ark1'!Y1876</f>
        <v>100</v>
      </c>
      <c r="Z254" s="11">
        <f>+'Ark1'!Z1876</f>
        <v>94.126074498567363</v>
      </c>
      <c r="AA254" s="71"/>
      <c r="AB254" s="93">
        <f>+'Ark1'!AA1876</f>
        <v>9.1004229598662256</v>
      </c>
      <c r="AC254" s="1">
        <f>+'Ark1'!AC1876</f>
        <v>2.213498576383623</v>
      </c>
      <c r="AD254" s="11">
        <f>+'Ark1'!AE1876</f>
        <v>53.339137019643886</v>
      </c>
      <c r="AE254" s="93">
        <f t="shared" si="36"/>
        <v>1.0838509316770186</v>
      </c>
      <c r="AF254" s="45"/>
      <c r="AH254" s="57"/>
    </row>
    <row r="255" spans="1:34" ht="15.6">
      <c r="A255" s="45"/>
      <c r="B255">
        <f>+'Ark1'!C1877</f>
        <v>2009</v>
      </c>
      <c r="C255">
        <f>+'Ark1'!L1877</f>
        <v>11</v>
      </c>
      <c r="D255" s="3" t="str">
        <f t="shared" si="31"/>
        <v>U</v>
      </c>
      <c r="E255">
        <f>+'Ark1'!Q1877</f>
        <v>733</v>
      </c>
      <c r="F255">
        <f>+'Ark1'!R1877</f>
        <v>824</v>
      </c>
      <c r="G255" s="201">
        <f>+'Ark1'!AG1877</f>
        <v>11.463550361713969</v>
      </c>
      <c r="H255" s="201">
        <f t="shared" si="32"/>
        <v>2.0856972248938312</v>
      </c>
      <c r="I255" s="201">
        <f>+'Ark1'!AH1877</f>
        <v>13.882790497898783</v>
      </c>
      <c r="J255" s="201"/>
      <c r="K255" s="338"/>
      <c r="L255" s="338"/>
      <c r="M255" s="93">
        <f>+'Ark1'!U1877</f>
        <v>51.777669902912606</v>
      </c>
      <c r="N255" s="201">
        <f t="shared" si="33"/>
        <v>0.11271858163306803</v>
      </c>
      <c r="O255" s="201"/>
      <c r="P255" s="338"/>
      <c r="Q255" s="338"/>
      <c r="R255" s="348"/>
      <c r="S255" s="348"/>
      <c r="T255" s="1">
        <f>+'Ark1'!T1877</f>
        <v>8.9223300970873805</v>
      </c>
      <c r="U255" s="338">
        <f t="shared" si="34"/>
        <v>-5.5416773566307143E-2</v>
      </c>
      <c r="V255" s="93">
        <f>+'Ark1'!W1877</f>
        <v>55.825242718446624</v>
      </c>
      <c r="W255" s="97"/>
      <c r="X255" s="11">
        <f>+'Ark1'!X1877</f>
        <v>100</v>
      </c>
      <c r="Y255" s="11">
        <f>+'Ark1'!Y1877</f>
        <v>99.878640776699044</v>
      </c>
      <c r="Z255" s="11">
        <f>+'Ark1'!Z1877</f>
        <v>96.480582524271838</v>
      </c>
      <c r="AA255" s="71"/>
      <c r="AB255" s="93">
        <f>+'Ark1'!AA1877</f>
        <v>8.9003265134699934</v>
      </c>
      <c r="AC255" s="1">
        <f>+'Ark1'!AC1877</f>
        <v>2.2531071119736406</v>
      </c>
      <c r="AD255" s="11">
        <f>+'Ark1'!AE1877</f>
        <v>54.57682741779832</v>
      </c>
      <c r="AE255" s="93">
        <f t="shared" si="36"/>
        <v>1.1241473396998636</v>
      </c>
      <c r="AF255" s="45"/>
      <c r="AH255" s="57"/>
    </row>
    <row r="256" spans="1:34" ht="15.6">
      <c r="A256" s="45"/>
      <c r="B256">
        <f>+'Ark1'!C1878</f>
        <v>2009</v>
      </c>
      <c r="C256">
        <f>+'Ark1'!L1878</f>
        <v>12</v>
      </c>
      <c r="D256" s="3" t="str">
        <f t="shared" si="31"/>
        <v>U+</v>
      </c>
      <c r="E256">
        <f>+'Ark1'!Q1878</f>
        <v>438</v>
      </c>
      <c r="F256">
        <f>+'Ark1'!R1878</f>
        <v>480</v>
      </c>
      <c r="G256" s="201">
        <f>+'Ark1'!AG1878</f>
        <v>6.6777963272120209</v>
      </c>
      <c r="H256" s="201">
        <f t="shared" si="32"/>
        <v>2.1258203261685891</v>
      </c>
      <c r="I256" s="201">
        <f>+'Ark1'!AH1878</f>
        <v>8.4912380031986103</v>
      </c>
      <c r="J256" s="201"/>
      <c r="K256" s="338"/>
      <c r="L256" s="338"/>
      <c r="M256" s="93">
        <f>+'Ark1'!U1878</f>
        <v>54.365416666666682</v>
      </c>
      <c r="N256" s="201">
        <f t="shared" si="33"/>
        <v>-0.80478390639922281</v>
      </c>
      <c r="O256" s="201"/>
      <c r="P256" s="338"/>
      <c r="Q256" s="338"/>
      <c r="R256" s="348"/>
      <c r="S256" s="348"/>
      <c r="T256" s="1">
        <f>+'Ark1'!T1878</f>
        <v>8.8208333333333311</v>
      </c>
      <c r="U256" s="338">
        <f t="shared" si="34"/>
        <v>-0.45996895893028089</v>
      </c>
      <c r="V256" s="93">
        <f>+'Ark1'!W1878</f>
        <v>50.625</v>
      </c>
      <c r="W256" s="97"/>
      <c r="X256" s="11">
        <f>+'Ark1'!X1878</f>
        <v>100</v>
      </c>
      <c r="Y256" s="11">
        <f>+'Ark1'!Y1878</f>
        <v>100</v>
      </c>
      <c r="Z256" s="11">
        <f>+'Ark1'!Z1878</f>
        <v>98.75</v>
      </c>
      <c r="AA256" s="71"/>
      <c r="AB256" s="93">
        <f>+'Ark1'!AA1878</f>
        <v>8.4823893445806018</v>
      </c>
      <c r="AC256" s="1">
        <f>+'Ark1'!AC1878</f>
        <v>2.2101054210653026</v>
      </c>
      <c r="AD256" s="11">
        <f>+'Ark1'!AE1878</f>
        <v>52.204265788341914</v>
      </c>
      <c r="AE256" s="93">
        <f t="shared" si="36"/>
        <v>1.095890410958904</v>
      </c>
      <c r="AF256" s="45"/>
      <c r="AH256" s="57"/>
    </row>
    <row r="257" spans="1:34" ht="15.6">
      <c r="A257" s="45"/>
      <c r="B257">
        <f>+'Ark1'!C1879</f>
        <v>2009</v>
      </c>
      <c r="C257">
        <f>+'Ark1'!L1879</f>
        <v>13</v>
      </c>
      <c r="D257" s="3" t="str">
        <f t="shared" ref="D257:D319" si="38">+D242</f>
        <v>E-</v>
      </c>
      <c r="E257">
        <f>+'Ark1'!Q1879</f>
        <v>164</v>
      </c>
      <c r="F257">
        <f>+'Ark1'!R1879</f>
        <v>185</v>
      </c>
      <c r="G257" s="201">
        <f>+'Ark1'!AG1879</f>
        <v>2.5737340011129661</v>
      </c>
      <c r="H257" s="201">
        <f t="shared" si="32"/>
        <v>0.69555479151338373</v>
      </c>
      <c r="I257" s="201">
        <f>+'Ark1'!AH1879</f>
        <v>3.3604222288385279</v>
      </c>
      <c r="J257" s="201"/>
      <c r="K257" s="338"/>
      <c r="L257" s="338"/>
      <c r="M257" s="93">
        <f>+'Ark1'!U1879</f>
        <v>55.823243243243205</v>
      </c>
      <c r="N257" s="201">
        <f t="shared" si="33"/>
        <v>0.10588213213209485</v>
      </c>
      <c r="O257" s="201"/>
      <c r="P257" s="338"/>
      <c r="Q257" s="338"/>
      <c r="R257" s="348"/>
      <c r="S257" s="348"/>
      <c r="T257" s="1">
        <f>+'Ark1'!T1879</f>
        <v>8.7351351351351347</v>
      </c>
      <c r="U257" s="338">
        <f t="shared" si="34"/>
        <v>-0.11903153153152957</v>
      </c>
      <c r="V257" s="93">
        <f>+'Ark1'!W1879</f>
        <v>49.72972972972974</v>
      </c>
      <c r="W257" s="97"/>
      <c r="X257" s="11">
        <f>+'Ark1'!X1879</f>
        <v>100</v>
      </c>
      <c r="Y257" s="11">
        <f>+'Ark1'!Y1879</f>
        <v>100</v>
      </c>
      <c r="Z257" s="11">
        <f>+'Ark1'!Z1879</f>
        <v>98.918918918918948</v>
      </c>
      <c r="AA257" s="71"/>
      <c r="AB257" s="93">
        <f>+'Ark1'!AA1879</f>
        <v>7.4594580101841901</v>
      </c>
      <c r="AC257" s="1">
        <f>+'Ark1'!AC1879</f>
        <v>2.3226518181219031</v>
      </c>
      <c r="AD257" s="11">
        <f>+'Ark1'!AE1879</f>
        <v>42.793389476128098</v>
      </c>
      <c r="AE257" s="93">
        <f t="shared" si="36"/>
        <v>1.1280487804878048</v>
      </c>
      <c r="AF257" s="45"/>
      <c r="AH257" s="57"/>
    </row>
    <row r="258" spans="1:34" ht="15.6">
      <c r="A258" s="45"/>
      <c r="B258">
        <f>+'Ark1'!C1880</f>
        <v>2009</v>
      </c>
      <c r="C258">
        <f>+'Ark1'!L1880</f>
        <v>14</v>
      </c>
      <c r="D258" s="3" t="str">
        <f t="shared" si="38"/>
        <v>E</v>
      </c>
      <c r="E258">
        <f>+'Ark1'!Q1880</f>
        <v>133</v>
      </c>
      <c r="F258">
        <f>+'Ark1'!R1880</f>
        <v>148</v>
      </c>
      <c r="G258" s="201">
        <f>+'Ark1'!AG1880</f>
        <v>2.0589872008903729</v>
      </c>
      <c r="H258" s="201">
        <f t="shared" si="32"/>
        <v>0.7416531719351096</v>
      </c>
      <c r="I258" s="201">
        <f>+'Ark1'!AH1880</f>
        <v>2.7891312517998266</v>
      </c>
      <c r="J258" s="201"/>
      <c r="K258" s="338"/>
      <c r="L258" s="338"/>
      <c r="M258" s="93">
        <f>+'Ark1'!U1880</f>
        <v>57.916216216216206</v>
      </c>
      <c r="N258" s="201">
        <f t="shared" si="33"/>
        <v>-0.93922932833824291</v>
      </c>
      <c r="O258" s="201"/>
      <c r="P258" s="338"/>
      <c r="Q258" s="338"/>
      <c r="R258" s="348"/>
      <c r="S258" s="348"/>
      <c r="T258" s="1">
        <f>+'Ark1'!T1880</f>
        <v>9.074324324324321</v>
      </c>
      <c r="U258" s="338">
        <f t="shared" si="34"/>
        <v>-0.4405271608241943</v>
      </c>
      <c r="V258" s="93">
        <f>+'Ark1'!W1880</f>
        <v>55.405405405405411</v>
      </c>
      <c r="W258" s="97"/>
      <c r="X258" s="11">
        <f>+'Ark1'!X1880</f>
        <v>100</v>
      </c>
      <c r="Y258" s="11">
        <f>+'Ark1'!Y1880</f>
        <v>100</v>
      </c>
      <c r="Z258" s="11">
        <f>+'Ark1'!Z1880</f>
        <v>99.324324324324323</v>
      </c>
      <c r="AA258" s="71"/>
      <c r="AB258" s="93">
        <f>+'Ark1'!AA1880</f>
        <v>8.2027274143622453</v>
      </c>
      <c r="AC258" s="1">
        <f>+'Ark1'!AC1880</f>
        <v>2.3826263507411647</v>
      </c>
      <c r="AD258" s="11">
        <f>+'Ark1'!AE1880</f>
        <v>45.801686699199486</v>
      </c>
      <c r="AE258" s="93">
        <f t="shared" si="36"/>
        <v>1.112781954887218</v>
      </c>
      <c r="AF258" s="45"/>
      <c r="AH258" s="57"/>
    </row>
    <row r="259" spans="1:34" ht="15.6">
      <c r="A259" s="45"/>
      <c r="B259">
        <f>+'Ark1'!C1881</f>
        <v>2009</v>
      </c>
      <c r="C259">
        <f>+'Ark1'!L1881</f>
        <v>15</v>
      </c>
      <c r="D259" s="3" t="str">
        <f t="shared" si="38"/>
        <v>E+</v>
      </c>
      <c r="E259">
        <f>+'Ark1'!Q1881</f>
        <v>33</v>
      </c>
      <c r="F259">
        <f>+'Ark1'!R1881</f>
        <v>36</v>
      </c>
      <c r="G259" s="201">
        <f>+'Ark1'!AG1881</f>
        <v>0.5008347245409015</v>
      </c>
      <c r="H259" s="201">
        <f t="shared" si="32"/>
        <v>-0.13826792317006764</v>
      </c>
      <c r="I259" s="201">
        <f>+'Ark1'!AH1881</f>
        <v>0.73691557538278318</v>
      </c>
      <c r="J259" s="201"/>
      <c r="K259" s="338"/>
      <c r="L259" s="338"/>
      <c r="M259" s="93">
        <f>+'Ark1'!U1881</f>
        <v>62.90833333333331</v>
      </c>
      <c r="N259" s="201">
        <f t="shared" si="33"/>
        <v>4.4654761904761173</v>
      </c>
      <c r="O259" s="201"/>
      <c r="P259" s="338"/>
      <c r="Q259" s="338"/>
      <c r="R259" s="348"/>
      <c r="S259" s="348"/>
      <c r="T259" s="1">
        <f>+'Ark1'!T1881</f>
        <v>9.1111111111111125</v>
      </c>
      <c r="U259" s="338">
        <f t="shared" si="34"/>
        <v>0.51927437641723451</v>
      </c>
      <c r="V259" s="93">
        <f>+'Ark1'!W1881</f>
        <v>55.555555555555557</v>
      </c>
      <c r="W259" s="97"/>
      <c r="X259" s="11">
        <f>+'Ark1'!X1881</f>
        <v>100</v>
      </c>
      <c r="Y259" s="11">
        <f>+'Ark1'!Y1881</f>
        <v>100</v>
      </c>
      <c r="Z259" s="11">
        <f>+'Ark1'!Z1881</f>
        <v>100</v>
      </c>
      <c r="AA259" s="71"/>
      <c r="AB259" s="93">
        <f>+'Ark1'!AA1881</f>
        <v>6.7425009784535614</v>
      </c>
      <c r="AC259" s="1">
        <f>+'Ark1'!AC1881</f>
        <v>2.4355900240869977</v>
      </c>
      <c r="AD259" s="11">
        <f>+'Ark1'!AE1881</f>
        <v>60.262547239582894</v>
      </c>
      <c r="AE259" s="93">
        <f t="shared" si="36"/>
        <v>1.0909090909090908</v>
      </c>
      <c r="AF259" s="45"/>
      <c r="AH259" s="57"/>
    </row>
    <row r="260" spans="1:34" ht="15.6">
      <c r="A260" s="45"/>
      <c r="B260" s="52">
        <f>+'Ark1'!C1882</f>
        <v>2008</v>
      </c>
      <c r="C260" s="52">
        <f>+'Ark1'!L1882</f>
        <v>1</v>
      </c>
      <c r="D260" s="65" t="s">
        <v>28</v>
      </c>
      <c r="E260" s="52">
        <f>+'Ark1'!Q1882</f>
        <v>12</v>
      </c>
      <c r="F260" s="52">
        <f>+'Ark1'!R1882</f>
        <v>13</v>
      </c>
      <c r="G260" s="183">
        <f>+'Ark1'!AG1882</f>
        <v>0.16955784531107343</v>
      </c>
      <c r="H260" s="183">
        <f t="shared" si="32"/>
        <v>-7.2166991545234704E-3</v>
      </c>
      <c r="I260" s="183">
        <f>+'Ark1'!AH1882</f>
        <v>8.7734816663352852E-2</v>
      </c>
      <c r="J260" s="183"/>
      <c r="K260" s="339"/>
      <c r="L260" s="339"/>
      <c r="M260" s="161">
        <f>+'Ark1'!U1882</f>
        <v>21.553846153846163</v>
      </c>
      <c r="N260" s="183">
        <f t="shared" si="33"/>
        <v>0.8846153846153868</v>
      </c>
      <c r="O260" s="183"/>
      <c r="P260" s="339"/>
      <c r="Q260" s="339"/>
      <c r="R260" s="349"/>
      <c r="S260" s="349"/>
      <c r="T260" s="54">
        <f>+'Ark1'!T1882</f>
        <v>2</v>
      </c>
      <c r="U260" s="339">
        <f t="shared" si="34"/>
        <v>0.2307692307692315</v>
      </c>
      <c r="V260" s="161">
        <f>+'Ark1'!W1882</f>
        <v>0</v>
      </c>
      <c r="W260" s="97"/>
      <c r="X260" s="74">
        <f>+'Ark1'!X1882</f>
        <v>76.923076923076891</v>
      </c>
      <c r="Y260" s="74">
        <f>+'Ark1'!Y1882</f>
        <v>46.15384615384616</v>
      </c>
      <c r="Z260" s="74">
        <f>+'Ark1'!Z1882</f>
        <v>0</v>
      </c>
      <c r="AA260" s="71"/>
      <c r="AB260" s="161">
        <f>+'Ark1'!AA1882</f>
        <v>6.8579673356127282</v>
      </c>
      <c r="AC260" s="54">
        <f>+'Ark1'!AC1882</f>
        <v>0.87705801930702898</v>
      </c>
      <c r="AD260" s="74">
        <f>+'Ark1'!AE1882</f>
        <v>57.677901825720554</v>
      </c>
      <c r="AE260" s="161">
        <f t="shared" si="36"/>
        <v>1.0833333333333333</v>
      </c>
      <c r="AF260" s="45"/>
      <c r="AH260" s="57"/>
    </row>
    <row r="261" spans="1:34" ht="15.6">
      <c r="A261" s="45"/>
      <c r="B261" s="52">
        <f>+'Ark1'!C1883</f>
        <v>2008</v>
      </c>
      <c r="C261" s="52">
        <f>+'Ark1'!L1883</f>
        <v>2</v>
      </c>
      <c r="D261" s="65" t="s">
        <v>29</v>
      </c>
      <c r="E261" s="52">
        <f>+'Ark1'!Q1883</f>
        <v>52</v>
      </c>
      <c r="F261" s="52">
        <f>+'Ark1'!R1883</f>
        <v>62</v>
      </c>
      <c r="G261" s="183">
        <f>+'Ark1'!AG1883</f>
        <v>0.8086604930220429</v>
      </c>
      <c r="H261" s="183">
        <f t="shared" si="32"/>
        <v>0.1967486083334381</v>
      </c>
      <c r="I261" s="183">
        <f>+'Ark1'!AH1883</f>
        <v>0.44236884004991023</v>
      </c>
      <c r="J261" s="183"/>
      <c r="K261" s="339"/>
      <c r="L261" s="339"/>
      <c r="M261" s="161">
        <f>+'Ark1'!U1883</f>
        <v>22.78709677419354</v>
      </c>
      <c r="N261" s="183">
        <f t="shared" si="33"/>
        <v>-2.0506810035842413</v>
      </c>
      <c r="O261" s="183"/>
      <c r="P261" s="339"/>
      <c r="Q261" s="339"/>
      <c r="R261" s="349"/>
      <c r="S261" s="349"/>
      <c r="T261" s="54">
        <f>+'Ark1'!T1883</f>
        <v>2.9193548387096775</v>
      </c>
      <c r="U261" s="339">
        <f t="shared" si="34"/>
        <v>-0.28064516129032269</v>
      </c>
      <c r="V261" s="161">
        <f>+'Ark1'!W1883</f>
        <v>0</v>
      </c>
      <c r="W261" s="97"/>
      <c r="X261" s="74">
        <f>+'Ark1'!X1883</f>
        <v>72.580645161290306</v>
      </c>
      <c r="Y261" s="74">
        <f>+'Ark1'!Y1883</f>
        <v>50</v>
      </c>
      <c r="Z261" s="74">
        <f>+'Ark1'!Z1883</f>
        <v>4.8387096774193559</v>
      </c>
      <c r="AA261" s="71"/>
      <c r="AB261" s="161">
        <f>+'Ark1'!AA1883</f>
        <v>7.4955144408219825</v>
      </c>
      <c r="AC261" s="54">
        <f>+'Ark1'!AC1883</f>
        <v>1.0518553055277651</v>
      </c>
      <c r="AD261" s="74">
        <f>+'Ark1'!AE1883</f>
        <v>67.946351204607979</v>
      </c>
      <c r="AE261" s="161">
        <f t="shared" si="36"/>
        <v>1.1923076923076923</v>
      </c>
      <c r="AF261" s="45"/>
      <c r="AH261" s="57"/>
    </row>
    <row r="262" spans="1:34" ht="15.6">
      <c r="A262" s="45"/>
      <c r="B262" s="52">
        <f>+'Ark1'!C1884</f>
        <v>2008</v>
      </c>
      <c r="C262" s="52">
        <f>+'Ark1'!L1884</f>
        <v>3</v>
      </c>
      <c r="D262" s="65" t="s">
        <v>30</v>
      </c>
      <c r="E262" s="52">
        <f>+'Ark1'!Q1884</f>
        <v>107</v>
      </c>
      <c r="F262" s="52">
        <f>+'Ark1'!R1884</f>
        <v>114</v>
      </c>
      <c r="G262" s="183">
        <f>+'Ark1'!AG1884</f>
        <v>1.4868918742663364</v>
      </c>
      <c r="H262" s="183">
        <f t="shared" si="32"/>
        <v>1.8303351013685187E-2</v>
      </c>
      <c r="I262" s="183">
        <f>+'Ark1'!AH1884</f>
        <v>0.89043637268823261</v>
      </c>
      <c r="J262" s="183"/>
      <c r="K262" s="339"/>
      <c r="L262" s="339"/>
      <c r="M262" s="161">
        <f>+'Ark1'!U1884</f>
        <v>24.945614035087718</v>
      </c>
      <c r="N262" s="183">
        <f t="shared" si="33"/>
        <v>-0.85531189083818404</v>
      </c>
      <c r="O262" s="183"/>
      <c r="P262" s="339"/>
      <c r="Q262" s="339"/>
      <c r="R262" s="349"/>
      <c r="S262" s="349"/>
      <c r="T262" s="54">
        <f>+'Ark1'!T1884</f>
        <v>3.6140350877192975</v>
      </c>
      <c r="U262" s="339">
        <f t="shared" si="34"/>
        <v>-5.2631578947368141E-2</v>
      </c>
      <c r="V262" s="161">
        <f>+'Ark1'!W1884</f>
        <v>-0.87719298245614019</v>
      </c>
      <c r="W262" s="97"/>
      <c r="X262" s="74">
        <f>+'Ark1'!X1884</f>
        <v>91.228070175438589</v>
      </c>
      <c r="Y262" s="74">
        <f>+'Ark1'!Y1884</f>
        <v>52.631578947368411</v>
      </c>
      <c r="Z262" s="74">
        <f>+'Ark1'!Z1884</f>
        <v>10.526315789473689</v>
      </c>
      <c r="AA262" s="71"/>
      <c r="AB262" s="161">
        <f>+'Ark1'!AA1884</f>
        <v>7.627617645028522</v>
      </c>
      <c r="AC262" s="54">
        <f>+'Ark1'!AC1884</f>
        <v>1.0801946862359397</v>
      </c>
      <c r="AD262" s="74">
        <f>+'Ark1'!AE1884</f>
        <v>46.557606350666198</v>
      </c>
      <c r="AE262" s="161">
        <f t="shared" si="36"/>
        <v>1.0654205607476634</v>
      </c>
      <c r="AF262" s="45"/>
      <c r="AH262" s="57"/>
    </row>
    <row r="263" spans="1:34" ht="15.6">
      <c r="A263" s="45"/>
      <c r="B263" s="52">
        <f>+'Ark1'!C1885</f>
        <v>2008</v>
      </c>
      <c r="C263" s="52">
        <f>+'Ark1'!L1885</f>
        <v>4</v>
      </c>
      <c r="D263" s="65" t="s">
        <v>31</v>
      </c>
      <c r="E263" s="52">
        <f>+'Ark1'!Q1885</f>
        <v>263</v>
      </c>
      <c r="F263" s="52">
        <f>+'Ark1'!R1885</f>
        <v>288</v>
      </c>
      <c r="G263" s="183">
        <f>+'Ark1'!AG1885</f>
        <v>3.7563584191991648</v>
      </c>
      <c r="H263" s="183">
        <f t="shared" si="32"/>
        <v>9.8485152949505661E-2</v>
      </c>
      <c r="I263" s="183">
        <f>+'Ark1'!AH1885</f>
        <v>2.4567314240625726</v>
      </c>
      <c r="J263" s="183"/>
      <c r="K263" s="339"/>
      <c r="L263" s="339"/>
      <c r="M263" s="161">
        <f>+'Ark1'!U1885</f>
        <v>27.243402777777781</v>
      </c>
      <c r="N263" s="183">
        <f t="shared" si="33"/>
        <v>-1.7320619062370923</v>
      </c>
      <c r="O263" s="183"/>
      <c r="P263" s="339"/>
      <c r="Q263" s="339"/>
      <c r="R263" s="349"/>
      <c r="S263" s="349"/>
      <c r="T263" s="54">
        <f>+'Ark1'!T1885</f>
        <v>4.5520833333333321</v>
      </c>
      <c r="U263" s="339">
        <f t="shared" si="34"/>
        <v>-0.22486833952912022</v>
      </c>
      <c r="V263" s="161">
        <f>+'Ark1'!W1885</f>
        <v>0.34722222222222221</v>
      </c>
      <c r="W263" s="97"/>
      <c r="X263" s="74">
        <f>+'Ark1'!X1885</f>
        <v>93.055555555555557</v>
      </c>
      <c r="Y263" s="74">
        <f>+'Ark1'!Y1885</f>
        <v>67.708333333333314</v>
      </c>
      <c r="Z263" s="74">
        <f>+'Ark1'!Z1885</f>
        <v>18.75</v>
      </c>
      <c r="AA263" s="71"/>
      <c r="AB263" s="161">
        <f>+'Ark1'!AA1885</f>
        <v>7.6995462224870428</v>
      </c>
      <c r="AC263" s="54">
        <f>+'Ark1'!AC1885</f>
        <v>1.4615663567822637</v>
      </c>
      <c r="AD263" s="74">
        <f>+'Ark1'!AE1885</f>
        <v>6.7818702088813421</v>
      </c>
      <c r="AE263" s="161">
        <f t="shared" si="36"/>
        <v>1.0950570342205324</v>
      </c>
      <c r="AF263" s="45"/>
      <c r="AH263" s="57"/>
    </row>
    <row r="264" spans="1:34" ht="15.6">
      <c r="A264" s="45"/>
      <c r="B264" s="52">
        <f>+'Ark1'!C1886</f>
        <v>2008</v>
      </c>
      <c r="C264" s="52">
        <f>+'Ark1'!L1886</f>
        <v>5</v>
      </c>
      <c r="D264" s="65" t="s">
        <v>407</v>
      </c>
      <c r="E264" s="52">
        <f>+'Ark1'!Q1886</f>
        <v>553</v>
      </c>
      <c r="F264" s="52">
        <f>+'Ark1'!R1886</f>
        <v>655</v>
      </c>
      <c r="G264" s="183">
        <f>+'Ark1'!AG1886</f>
        <v>8.5431068214425476</v>
      </c>
      <c r="H264" s="183">
        <f t="shared" si="32"/>
        <v>1.1457720376514136</v>
      </c>
      <c r="I264" s="183">
        <f>+'Ark1'!AH1886</f>
        <v>6.1227442022848013</v>
      </c>
      <c r="J264" s="183"/>
      <c r="K264" s="339"/>
      <c r="L264" s="339"/>
      <c r="M264" s="161">
        <f>+'Ark1'!U1886</f>
        <v>29.853893129770999</v>
      </c>
      <c r="N264" s="183">
        <f t="shared" si="33"/>
        <v>-0.66871716434664563</v>
      </c>
      <c r="O264" s="183"/>
      <c r="P264" s="339"/>
      <c r="Q264" s="339"/>
      <c r="R264" s="349"/>
      <c r="S264" s="349"/>
      <c r="T264" s="54">
        <f>+'Ark1'!T1886</f>
        <v>5.5068702290076308</v>
      </c>
      <c r="U264" s="339">
        <f t="shared" si="34"/>
        <v>-0.24129153569825057</v>
      </c>
      <c r="V264" s="161">
        <f>+'Ark1'!W1886</f>
        <v>4.5801526717557248</v>
      </c>
      <c r="W264" s="97"/>
      <c r="X264" s="74">
        <f>+'Ark1'!X1886</f>
        <v>97.557251908396964</v>
      </c>
      <c r="Y264" s="74">
        <f>+'Ark1'!Y1886</f>
        <v>75.419847328244259</v>
      </c>
      <c r="Z264" s="74">
        <f>+'Ark1'!Z1886</f>
        <v>27.938931297709928</v>
      </c>
      <c r="AA264" s="71"/>
      <c r="AB264" s="161">
        <f>+'Ark1'!AA1886</f>
        <v>8.4001406360926758</v>
      </c>
      <c r="AC264" s="54">
        <f>+'Ark1'!AC1886</f>
        <v>1.749032048104578</v>
      </c>
      <c r="AD264" s="74">
        <f>+'Ark1'!AE1886</f>
        <v>17.420233252140839</v>
      </c>
      <c r="AE264" s="161">
        <f t="shared" si="36"/>
        <v>1.1844484629294756</v>
      </c>
      <c r="AF264" s="45"/>
      <c r="AH264" s="57"/>
    </row>
    <row r="265" spans="1:34" ht="15.6">
      <c r="A265" s="45"/>
      <c r="B265" s="52">
        <f>+'Ark1'!C1887</f>
        <v>2008</v>
      </c>
      <c r="C265" s="52">
        <f>+'Ark1'!L1887</f>
        <v>6</v>
      </c>
      <c r="D265" s="65" t="s">
        <v>32</v>
      </c>
      <c r="E265" s="52">
        <f>+'Ark1'!Q1887</f>
        <v>691</v>
      </c>
      <c r="F265" s="52">
        <f>+'Ark1'!R1887</f>
        <v>766</v>
      </c>
      <c r="G265" s="183">
        <f>+'Ark1'!AG1887</f>
        <v>9.9908699621755606</v>
      </c>
      <c r="H265" s="183">
        <f t="shared" si="32"/>
        <v>-0.98274983657342574</v>
      </c>
      <c r="I265" s="183">
        <f>+'Ark1'!AH1887</f>
        <v>7.9202433529604193</v>
      </c>
      <c r="J265" s="183"/>
      <c r="K265" s="339"/>
      <c r="L265" s="339"/>
      <c r="M265" s="161">
        <f>+'Ark1'!U1887</f>
        <v>33.022193211488243</v>
      </c>
      <c r="N265" s="183">
        <f t="shared" si="33"/>
        <v>-1.6393929099491586</v>
      </c>
      <c r="O265" s="183"/>
      <c r="P265" s="339"/>
      <c r="Q265" s="339"/>
      <c r="R265" s="349"/>
      <c r="S265" s="349"/>
      <c r="T265" s="54">
        <f>+'Ark1'!T1887</f>
        <v>6.360313315926895</v>
      </c>
      <c r="U265" s="339">
        <f t="shared" si="34"/>
        <v>-0.2406780099714938</v>
      </c>
      <c r="V265" s="161">
        <f>+'Ark1'!W1887</f>
        <v>11.357702349869452</v>
      </c>
      <c r="W265" s="97"/>
      <c r="X265" s="74">
        <f>+'Ark1'!X1887</f>
        <v>99.477806788511742</v>
      </c>
      <c r="Y265" s="74">
        <f>+'Ark1'!Y1887</f>
        <v>87.597911227154</v>
      </c>
      <c r="Z265" s="74">
        <f>+'Ark1'!Z1887</f>
        <v>38.250652741514351</v>
      </c>
      <c r="AA265" s="71"/>
      <c r="AB265" s="161">
        <f>+'Ark1'!AA1887</f>
        <v>8.2595196058444316</v>
      </c>
      <c r="AC265" s="54">
        <f>+'Ark1'!AC1887</f>
        <v>1.9154973056474889</v>
      </c>
      <c r="AD265" s="74">
        <f>+'Ark1'!AE1887</f>
        <v>22.73855389217734</v>
      </c>
      <c r="AE265" s="161">
        <f t="shared" si="36"/>
        <v>1.1085383502170767</v>
      </c>
      <c r="AF265" s="45"/>
      <c r="AH265" s="57"/>
    </row>
    <row r="266" spans="1:34" ht="15.6">
      <c r="A266" s="45"/>
      <c r="B266" s="52">
        <f>+'Ark1'!C1888</f>
        <v>2008</v>
      </c>
      <c r="C266" s="52">
        <f>+'Ark1'!L1888</f>
        <v>7</v>
      </c>
      <c r="D266" s="65" t="s">
        <v>33</v>
      </c>
      <c r="E266" s="52">
        <f>+'Ark1'!Q1888</f>
        <v>849</v>
      </c>
      <c r="F266" s="52">
        <f>+'Ark1'!R1888</f>
        <v>944</v>
      </c>
      <c r="G266" s="183">
        <f>+'Ark1'!AG1888</f>
        <v>12.312508151819484</v>
      </c>
      <c r="H266" s="183">
        <f t="shared" si="32"/>
        <v>0.35982933756873692</v>
      </c>
      <c r="I266" s="183">
        <f>+'Ark1'!AH1888</f>
        <v>11.017294905775875</v>
      </c>
      <c r="J266" s="183"/>
      <c r="K266" s="339"/>
      <c r="L266" s="339"/>
      <c r="M266" s="161">
        <f>+'Ark1'!U1888</f>
        <v>37.273411016949161</v>
      </c>
      <c r="N266" s="183">
        <f t="shared" si="33"/>
        <v>-0.81782902855703554</v>
      </c>
      <c r="O266" s="183"/>
      <c r="P266" s="339"/>
      <c r="Q266" s="339"/>
      <c r="R266" s="349"/>
      <c r="S266" s="349"/>
      <c r="T266" s="54">
        <f>+'Ark1'!T1888</f>
        <v>6.8908898305084723</v>
      </c>
      <c r="U266" s="339">
        <f t="shared" si="34"/>
        <v>-0.30137410578276658</v>
      </c>
      <c r="V266" s="161">
        <f>+'Ark1'!W1888</f>
        <v>16.101694915254235</v>
      </c>
      <c r="W266" s="97"/>
      <c r="X266" s="74">
        <f>+'Ark1'!X1888</f>
        <v>99.788135593220318</v>
      </c>
      <c r="Y266" s="74">
        <f>+'Ark1'!Y1888</f>
        <v>95.02118644067798</v>
      </c>
      <c r="Z266" s="74">
        <f>+'Ark1'!Z1888</f>
        <v>59.427966101694928</v>
      </c>
      <c r="AA266" s="71"/>
      <c r="AB266" s="161">
        <f>+'Ark1'!AA1888</f>
        <v>8.634711593166676</v>
      </c>
      <c r="AC266" s="54">
        <f>+'Ark1'!AC1888</f>
        <v>1.9336892958661744</v>
      </c>
      <c r="AD266" s="74">
        <f>+'Ark1'!AE1888</f>
        <v>31.276588083883698</v>
      </c>
      <c r="AE266" s="161">
        <f t="shared" si="36"/>
        <v>1.1118963486454652</v>
      </c>
      <c r="AF266" s="45"/>
      <c r="AH266" s="57"/>
    </row>
    <row r="267" spans="1:34" ht="15.6">
      <c r="A267" s="45"/>
      <c r="B267" s="52">
        <f>+'Ark1'!C1889</f>
        <v>2008</v>
      </c>
      <c r="C267" s="52">
        <f>+'Ark1'!L1889</f>
        <v>8</v>
      </c>
      <c r="D267" s="65" t="s">
        <v>34</v>
      </c>
      <c r="E267" s="52">
        <f>+'Ark1'!Q1889</f>
        <v>1375</v>
      </c>
      <c r="F267" s="52">
        <f>+'Ark1'!R1889</f>
        <v>1568</v>
      </c>
      <c r="G267" s="183">
        <f>+'Ark1'!AG1889</f>
        <v>20.451284726751012</v>
      </c>
      <c r="H267" s="183">
        <f t="shared" si="32"/>
        <v>-0.19054285007792515</v>
      </c>
      <c r="I267" s="183">
        <f>+'Ark1'!AH1889</f>
        <v>20.384442569233642</v>
      </c>
      <c r="J267" s="183"/>
      <c r="K267" s="339"/>
      <c r="L267" s="339"/>
      <c r="M267" s="161">
        <f>+'Ark1'!U1889</f>
        <v>41.519196428571455</v>
      </c>
      <c r="N267" s="183">
        <f t="shared" si="33"/>
        <v>-0.78982860436661895</v>
      </c>
      <c r="O267" s="183"/>
      <c r="P267" s="339"/>
      <c r="Q267" s="339"/>
      <c r="R267" s="349"/>
      <c r="S267" s="349"/>
      <c r="T267" s="54">
        <f>+'Ark1'!T1889</f>
        <v>7.6772959183673475</v>
      </c>
      <c r="U267" s="339">
        <f t="shared" si="34"/>
        <v>-0.32665665080261341</v>
      </c>
      <c r="V267" s="161">
        <f>+'Ark1'!W1889</f>
        <v>29.97448979591837</v>
      </c>
      <c r="W267" s="97"/>
      <c r="X267" s="74">
        <f>+'Ark1'!X1889</f>
        <v>100</v>
      </c>
      <c r="Y267" s="74">
        <f>+'Ark1'!Y1889</f>
        <v>98.660714285714306</v>
      </c>
      <c r="Z267" s="74">
        <f>+'Ark1'!Z1889</f>
        <v>77.104591836734684</v>
      </c>
      <c r="AA267" s="71"/>
      <c r="AB267" s="161">
        <f>+'Ark1'!AA1889</f>
        <v>8.6401350564121771</v>
      </c>
      <c r="AC267" s="54">
        <f>+'Ark1'!AC1889</f>
        <v>2.0336317252799194</v>
      </c>
      <c r="AD267" s="74">
        <f>+'Ark1'!AE1889</f>
        <v>41.769347110183205</v>
      </c>
      <c r="AE267" s="161">
        <f t="shared" si="36"/>
        <v>1.1403636363636365</v>
      </c>
      <c r="AF267" s="45"/>
      <c r="AH267" s="57"/>
    </row>
    <row r="268" spans="1:34" ht="15.6">
      <c r="A268" s="45"/>
      <c r="B268" s="52">
        <f>+'Ark1'!C1890</f>
        <v>2008</v>
      </c>
      <c r="C268" s="52">
        <f>+'Ark1'!L1890</f>
        <v>9</v>
      </c>
      <c r="D268" s="65" t="s">
        <v>35</v>
      </c>
      <c r="E268" s="52">
        <f>+'Ark1'!Q1890</f>
        <v>1200</v>
      </c>
      <c r="F268" s="52">
        <f>+'Ark1'!R1890</f>
        <v>1348</v>
      </c>
      <c r="G268" s="183">
        <f>+'Ark1'!AG1890</f>
        <v>17.581844267640538</v>
      </c>
      <c r="H268" s="183">
        <f t="shared" si="32"/>
        <v>-0.23159059773884394</v>
      </c>
      <c r="I268" s="183">
        <f>+'Ark1'!AH1890</f>
        <v>19.440025174444163</v>
      </c>
      <c r="J268" s="183"/>
      <c r="K268" s="339"/>
      <c r="L268" s="339"/>
      <c r="M268" s="161">
        <f>+'Ark1'!U1890</f>
        <v>46.057789317507378</v>
      </c>
      <c r="N268" s="183">
        <f t="shared" si="33"/>
        <v>-0.6313709878361351</v>
      </c>
      <c r="O268" s="183"/>
      <c r="P268" s="339"/>
      <c r="Q268" s="339"/>
      <c r="R268" s="349"/>
      <c r="S268" s="349"/>
      <c r="T268" s="54">
        <f>+'Ark1'!T1890</f>
        <v>8.1951038575667656</v>
      </c>
      <c r="U268" s="339">
        <f t="shared" si="34"/>
        <v>-0.52016331800575344</v>
      </c>
      <c r="V268" s="161">
        <f>+'Ark1'!W1890</f>
        <v>39.465875370919882</v>
      </c>
      <c r="W268" s="97"/>
      <c r="X268" s="74">
        <f>+'Ark1'!X1890</f>
        <v>100</v>
      </c>
      <c r="Y268" s="74">
        <f>+'Ark1'!Y1890</f>
        <v>99.703264094955486</v>
      </c>
      <c r="Z268" s="74">
        <f>+'Ark1'!Z1890</f>
        <v>87.462908011869445</v>
      </c>
      <c r="AA268" s="71"/>
      <c r="AB268" s="161">
        <f>+'Ark1'!AA1890</f>
        <v>8.9119667578322268</v>
      </c>
      <c r="AC268" s="54">
        <f>+'Ark1'!AC1890</f>
        <v>2.1580172247526974</v>
      </c>
      <c r="AD268" s="74">
        <f>+'Ark1'!AE1890</f>
        <v>43.521357816895005</v>
      </c>
      <c r="AE268" s="161">
        <f t="shared" si="36"/>
        <v>1.1233333333333333</v>
      </c>
      <c r="AF268" s="45"/>
      <c r="AH268" s="57"/>
    </row>
    <row r="269" spans="1:34" ht="15.6">
      <c r="A269" s="45"/>
      <c r="B269" s="52">
        <f>+'Ark1'!C1891</f>
        <v>2008</v>
      </c>
      <c r="C269" s="52">
        <f>+'Ark1'!L1891</f>
        <v>10</v>
      </c>
      <c r="D269" s="65" t="s">
        <v>36</v>
      </c>
      <c r="E269" s="52">
        <f>+'Ark1'!Q1891</f>
        <v>508</v>
      </c>
      <c r="F269" s="52">
        <f>+'Ark1'!R1891</f>
        <v>547</v>
      </c>
      <c r="G269" s="183">
        <f>+'Ark1'!AG1891</f>
        <v>7.1344724142428593</v>
      </c>
      <c r="H269" s="183">
        <f t="shared" si="32"/>
        <v>-0.61641145847946888</v>
      </c>
      <c r="I269" s="183">
        <f>+'Ark1'!AH1891</f>
        <v>8.307660514479231</v>
      </c>
      <c r="J269" s="183"/>
      <c r="K269" s="339"/>
      <c r="L269" s="339"/>
      <c r="M269" s="161">
        <f>+'Ark1'!U1891</f>
        <v>48.505118829981797</v>
      </c>
      <c r="N269" s="183">
        <f t="shared" si="33"/>
        <v>-1.5906706437024027</v>
      </c>
      <c r="O269" s="183"/>
      <c r="P269" s="339"/>
      <c r="Q269" s="339"/>
      <c r="R269" s="349"/>
      <c r="S269" s="349"/>
      <c r="T269" s="54">
        <f>+'Ark1'!T1891</f>
        <v>8.5484460694698345</v>
      </c>
      <c r="U269" s="339">
        <f t="shared" si="34"/>
        <v>-0.67611533403893986</v>
      </c>
      <c r="V269" s="161">
        <f>+'Ark1'!W1891</f>
        <v>45.703839122486279</v>
      </c>
      <c r="W269" s="97"/>
      <c r="X269" s="74">
        <f>+'Ark1'!X1891</f>
        <v>100</v>
      </c>
      <c r="Y269" s="74">
        <f>+'Ark1'!Y1891</f>
        <v>100</v>
      </c>
      <c r="Z269" s="74">
        <f>+'Ark1'!Z1891</f>
        <v>92.687385740402178</v>
      </c>
      <c r="AA269" s="71"/>
      <c r="AB269" s="161">
        <f>+'Ark1'!AA1891</f>
        <v>8.8646047256488192</v>
      </c>
      <c r="AC269" s="54">
        <f>+'Ark1'!AC1891</f>
        <v>2.1983316672242013</v>
      </c>
      <c r="AD269" s="74">
        <f>+'Ark1'!AE1891</f>
        <v>40.633553151404726</v>
      </c>
      <c r="AE269" s="161">
        <f t="shared" si="36"/>
        <v>1.0767716535433072</v>
      </c>
      <c r="AF269" s="45"/>
      <c r="AH269" s="57"/>
    </row>
    <row r="270" spans="1:34" ht="15.6">
      <c r="A270" s="45"/>
      <c r="B270" s="52">
        <f>+'Ark1'!C1892</f>
        <v>2008</v>
      </c>
      <c r="C270" s="52">
        <f>+'Ark1'!L1892</f>
        <v>11</v>
      </c>
      <c r="D270" s="65" t="s">
        <v>37</v>
      </c>
      <c r="E270" s="52">
        <f>+'Ark1'!Q1892</f>
        <v>644</v>
      </c>
      <c r="F270" s="52">
        <f>+'Ark1'!R1892</f>
        <v>719</v>
      </c>
      <c r="G270" s="183">
        <f>+'Ark1'!AG1892</f>
        <v>9.3778531368201374</v>
      </c>
      <c r="H270" s="183">
        <f t="shared" si="32"/>
        <v>-0.22236443184997157</v>
      </c>
      <c r="I270" s="183">
        <f>+'Ark1'!AH1892</f>
        <v>11.631313376428389</v>
      </c>
      <c r="J270" s="183"/>
      <c r="K270" s="339"/>
      <c r="L270" s="339"/>
      <c r="M270" s="161">
        <f>+'Ark1'!U1892</f>
        <v>51.664951321279538</v>
      </c>
      <c r="N270" s="183">
        <f t="shared" si="33"/>
        <v>-0.63179088835225627</v>
      </c>
      <c r="O270" s="183"/>
      <c r="P270" s="339"/>
      <c r="Q270" s="339"/>
      <c r="R270" s="349"/>
      <c r="S270" s="349"/>
      <c r="T270" s="54">
        <f>+'Ark1'!T1892</f>
        <v>8.9777468706536876</v>
      </c>
      <c r="U270" s="339">
        <f t="shared" si="34"/>
        <v>-0.60440610385056281</v>
      </c>
      <c r="V270" s="161">
        <f>+'Ark1'!W1892</f>
        <v>52.294853963838655</v>
      </c>
      <c r="W270" s="97"/>
      <c r="X270" s="74">
        <f>+'Ark1'!X1892</f>
        <v>100</v>
      </c>
      <c r="Y270" s="74">
        <f>+'Ark1'!Y1892</f>
        <v>100</v>
      </c>
      <c r="Z270" s="74">
        <f>+'Ark1'!Z1892</f>
        <v>96.105702364394972</v>
      </c>
      <c r="AA270" s="71"/>
      <c r="AB270" s="161">
        <f>+'Ark1'!AA1892</f>
        <v>9.1306965775168152</v>
      </c>
      <c r="AC270" s="54">
        <f>+'Ark1'!AC1892</f>
        <v>2.4719972582844543</v>
      </c>
      <c r="AD270" s="74">
        <f>+'Ark1'!AE1892</f>
        <v>46.055382877666197</v>
      </c>
      <c r="AE270" s="161">
        <f t="shared" si="36"/>
        <v>1.1164596273291925</v>
      </c>
      <c r="AF270" s="45"/>
      <c r="AH270" s="57"/>
    </row>
    <row r="271" spans="1:34" ht="15.6">
      <c r="A271" s="45"/>
      <c r="B271" s="52">
        <f>+'Ark1'!C1893</f>
        <v>2008</v>
      </c>
      <c r="C271" s="52">
        <f>+'Ark1'!L1893</f>
        <v>12</v>
      </c>
      <c r="D271" s="65" t="s">
        <v>38</v>
      </c>
      <c r="E271" s="52">
        <f>+'Ark1'!Q1893</f>
        <v>310</v>
      </c>
      <c r="F271" s="52">
        <f>+'Ark1'!R1893</f>
        <v>349</v>
      </c>
      <c r="G271" s="183">
        <f>+'Ark1'!AG1893</f>
        <v>4.5519760010434318</v>
      </c>
      <c r="H271" s="183">
        <f t="shared" si="32"/>
        <v>-4.4162155062089425E-2</v>
      </c>
      <c r="I271" s="183">
        <f>+'Ark1'!AH1893</f>
        <v>6.0288410205669525</v>
      </c>
      <c r="J271" s="183"/>
      <c r="K271" s="339"/>
      <c r="L271" s="339"/>
      <c r="M271" s="161">
        <f>+'Ark1'!U1893</f>
        <v>55.170200573065905</v>
      </c>
      <c r="N271" s="183">
        <f t="shared" si="33"/>
        <v>0.48647276241501203</v>
      </c>
      <c r="O271" s="183"/>
      <c r="P271" s="339"/>
      <c r="Q271" s="339"/>
      <c r="R271" s="349"/>
      <c r="S271" s="349"/>
      <c r="T271" s="54">
        <f>+'Ark1'!T1893</f>
        <v>9.280802292263612</v>
      </c>
      <c r="U271" s="339">
        <f t="shared" si="34"/>
        <v>-0.45588409826892828</v>
      </c>
      <c r="V271" s="161">
        <f>+'Ark1'!W1893</f>
        <v>59.025787965616018</v>
      </c>
      <c r="W271" s="97"/>
      <c r="X271" s="74">
        <f>+'Ark1'!X1893</f>
        <v>100</v>
      </c>
      <c r="Y271" s="74">
        <f>+'Ark1'!Y1893</f>
        <v>100</v>
      </c>
      <c r="Z271" s="74">
        <f>+'Ark1'!Z1893</f>
        <v>98.280802292263616</v>
      </c>
      <c r="AA271" s="71"/>
      <c r="AB271" s="161">
        <f>+'Ark1'!AA1893</f>
        <v>8.6384543889004348</v>
      </c>
      <c r="AC271" s="54">
        <f>+'Ark1'!AC1893</f>
        <v>2.5235176790882545</v>
      </c>
      <c r="AD271" s="74">
        <f>+'Ark1'!AE1893</f>
        <v>51.435916135021003</v>
      </c>
      <c r="AE271" s="161">
        <f t="shared" si="36"/>
        <v>1.1258064516129032</v>
      </c>
      <c r="AF271" s="45"/>
      <c r="AH271" s="57"/>
    </row>
    <row r="272" spans="1:34" ht="15.6">
      <c r="A272" s="45"/>
      <c r="B272" s="52">
        <f>+'Ark1'!C1894</f>
        <v>2008</v>
      </c>
      <c r="C272" s="52">
        <f>+'Ark1'!L1894</f>
        <v>13</v>
      </c>
      <c r="D272" s="65" t="s">
        <v>39</v>
      </c>
      <c r="E272" s="52">
        <f>+'Ark1'!Q1894</f>
        <v>126</v>
      </c>
      <c r="F272" s="52">
        <f>+'Ark1'!R1894</f>
        <v>144</v>
      </c>
      <c r="G272" s="183">
        <f>+'Ark1'!AG1894</f>
        <v>1.8781792095995824</v>
      </c>
      <c r="H272" s="183">
        <f t="shared" si="32"/>
        <v>6.9639639297705891E-2</v>
      </c>
      <c r="I272" s="183">
        <f>+'Ark1'!AH1894</f>
        <v>2.5122153980552442</v>
      </c>
      <c r="J272" s="183"/>
      <c r="K272" s="339"/>
      <c r="L272" s="339"/>
      <c r="M272" s="161">
        <f>+'Ark1'!U1894</f>
        <v>55.71736111111111</v>
      </c>
      <c r="N272" s="183">
        <f t="shared" si="33"/>
        <v>-1.1991802422723907</v>
      </c>
      <c r="O272" s="183"/>
      <c r="P272" s="339"/>
      <c r="Q272" s="339"/>
      <c r="R272" s="349"/>
      <c r="S272" s="349"/>
      <c r="T272" s="54">
        <f>+'Ark1'!T1894</f>
        <v>8.8541666666666643</v>
      </c>
      <c r="U272" s="339">
        <f t="shared" si="34"/>
        <v>-0.76237468671679132</v>
      </c>
      <c r="V272" s="161">
        <f>+'Ark1'!W1894</f>
        <v>51.388888888888886</v>
      </c>
      <c r="W272" s="97"/>
      <c r="X272" s="74">
        <f>+'Ark1'!X1894</f>
        <v>100</v>
      </c>
      <c r="Y272" s="74">
        <f>+'Ark1'!Y1894</f>
        <v>100</v>
      </c>
      <c r="Z272" s="74">
        <f>+'Ark1'!Z1894</f>
        <v>98.611111111111114</v>
      </c>
      <c r="AA272" s="71"/>
      <c r="AB272" s="161">
        <f>+'Ark1'!AA1894</f>
        <v>8.7591644853095776</v>
      </c>
      <c r="AC272" s="54">
        <f>+'Ark1'!AC1894</f>
        <v>2.4064980030926471</v>
      </c>
      <c r="AD272" s="74">
        <f>+'Ark1'!AE1894</f>
        <v>46.299715782280039</v>
      </c>
      <c r="AE272" s="161">
        <f t="shared" si="36"/>
        <v>1.1428571428571428</v>
      </c>
      <c r="AF272" s="45"/>
      <c r="AH272" s="57"/>
    </row>
    <row r="273" spans="1:34" ht="15.6">
      <c r="A273" s="45"/>
      <c r="B273" s="52">
        <f>+'Ark1'!C1895</f>
        <v>2008</v>
      </c>
      <c r="C273" s="52">
        <f>+'Ark1'!L1895</f>
        <v>14</v>
      </c>
      <c r="D273" s="65" t="s">
        <v>408</v>
      </c>
      <c r="E273" s="52">
        <f>+'Ark1'!Q1895</f>
        <v>85</v>
      </c>
      <c r="F273" s="52">
        <f>+'Ark1'!R1895</f>
        <v>101</v>
      </c>
      <c r="G273" s="183">
        <f>+'Ark1'!AG1895</f>
        <v>1.3173340289552633</v>
      </c>
      <c r="H273" s="183">
        <f t="shared" si="32"/>
        <v>0.17509851086986772</v>
      </c>
      <c r="I273" s="183">
        <f>+'Ark1'!AH1895</f>
        <v>1.861280671569002</v>
      </c>
      <c r="J273" s="183"/>
      <c r="K273" s="339"/>
      <c r="L273" s="339"/>
      <c r="M273" s="161">
        <f>+'Ark1'!U1895</f>
        <v>58.855445544554449</v>
      </c>
      <c r="N273" s="183">
        <f t="shared" si="33"/>
        <v>-0.56598302687407198</v>
      </c>
      <c r="O273" s="183"/>
      <c r="P273" s="339"/>
      <c r="Q273" s="339"/>
      <c r="R273" s="349"/>
      <c r="S273" s="349"/>
      <c r="T273" s="54">
        <f>+'Ark1'!T1895</f>
        <v>9.5148514851485153</v>
      </c>
      <c r="U273" s="339">
        <f t="shared" si="34"/>
        <v>-0.23514851485148469</v>
      </c>
      <c r="V273" s="161">
        <f>+'Ark1'!W1895</f>
        <v>58.415841584158414</v>
      </c>
      <c r="W273" s="97"/>
      <c r="X273" s="74">
        <f>+'Ark1'!X1895</f>
        <v>100</v>
      </c>
      <c r="Y273" s="74">
        <f>+'Ark1'!Y1895</f>
        <v>100</v>
      </c>
      <c r="Z273" s="74">
        <f>+'Ark1'!Z1895</f>
        <v>100</v>
      </c>
      <c r="AA273" s="71"/>
      <c r="AB273" s="161">
        <f>+'Ark1'!AA1895</f>
        <v>8.38318065359441</v>
      </c>
      <c r="AC273" s="54">
        <f>+'Ark1'!AC1895</f>
        <v>2.7453429924619903</v>
      </c>
      <c r="AD273" s="74">
        <f>+'Ark1'!AE1895</f>
        <v>39.46322305747001</v>
      </c>
      <c r="AE273" s="161">
        <f t="shared" si="36"/>
        <v>1.1882352941176471</v>
      </c>
      <c r="AF273" s="45"/>
      <c r="AH273" s="57"/>
    </row>
    <row r="274" spans="1:34" ht="15.6">
      <c r="A274" s="45"/>
      <c r="B274" s="52">
        <f>+'Ark1'!C1896</f>
        <v>2008</v>
      </c>
      <c r="C274" s="52">
        <f>+'Ark1'!L1896</f>
        <v>15</v>
      </c>
      <c r="D274" s="65" t="s">
        <v>40</v>
      </c>
      <c r="E274" s="52">
        <f>+'Ark1'!Q1896</f>
        <v>31</v>
      </c>
      <c r="F274" s="52">
        <f>+'Ark1'!R1896</f>
        <v>49</v>
      </c>
      <c r="G274" s="183">
        <f>+'Ark1'!AG1896</f>
        <v>0.63910264771096914</v>
      </c>
      <c r="H274" s="183">
        <f t="shared" si="32"/>
        <v>0.23116139125189922</v>
      </c>
      <c r="I274" s="183">
        <f>+'Ark1'!AH1896</f>
        <v>0.89666736073819986</v>
      </c>
      <c r="J274" s="183"/>
      <c r="K274" s="339"/>
      <c r="L274" s="339"/>
      <c r="M274" s="161">
        <f>+'Ark1'!U1896</f>
        <v>58.442857142857193</v>
      </c>
      <c r="N274" s="183">
        <f t="shared" si="33"/>
        <v>-4.4738095238094573</v>
      </c>
      <c r="O274" s="183"/>
      <c r="P274" s="339"/>
      <c r="Q274" s="339"/>
      <c r="R274" s="349"/>
      <c r="S274" s="349"/>
      <c r="T274" s="54">
        <f>+'Ark1'!T1896</f>
        <v>8.591836734693878</v>
      </c>
      <c r="U274" s="339">
        <f t="shared" si="34"/>
        <v>-0.37482993197279058</v>
      </c>
      <c r="V274" s="161">
        <f>+'Ark1'!W1896</f>
        <v>44.89795918367345</v>
      </c>
      <c r="W274" s="97"/>
      <c r="X274" s="74">
        <f>+'Ark1'!X1896</f>
        <v>100</v>
      </c>
      <c r="Y274" s="74">
        <f>+'Ark1'!Y1896</f>
        <v>97.959183673469383</v>
      </c>
      <c r="Z274" s="74">
        <f>+'Ark1'!Z1896</f>
        <v>97.959183673469383</v>
      </c>
      <c r="AA274" s="71"/>
      <c r="AB274" s="161">
        <f>+'Ark1'!AA1896</f>
        <v>9.9778325731163395</v>
      </c>
      <c r="AC274" s="54">
        <f>+'Ark1'!AC1896</f>
        <v>2.2489758879927972</v>
      </c>
      <c r="AD274" s="74">
        <f>+'Ark1'!AE1896</f>
        <v>48.279256548034198</v>
      </c>
      <c r="AE274" s="161">
        <f t="shared" si="36"/>
        <v>1.5806451612903225</v>
      </c>
      <c r="AF274" s="45"/>
      <c r="AH274" s="57"/>
    </row>
    <row r="275" spans="1:34" ht="15.6">
      <c r="A275" s="45"/>
      <c r="B275">
        <f>+'Ark1'!C1897</f>
        <v>2007</v>
      </c>
      <c r="C275">
        <f>+'Ark1'!L1897</f>
        <v>1</v>
      </c>
      <c r="D275" s="3" t="str">
        <f t="shared" ref="D275" si="39">+D260</f>
        <v>P-</v>
      </c>
      <c r="E275">
        <f>+'Ark1'!Q1897</f>
        <v>12</v>
      </c>
      <c r="F275">
        <f>+'Ark1'!R1897</f>
        <v>13</v>
      </c>
      <c r="G275" s="201">
        <f>+'Ark1'!AG1897</f>
        <v>0.1767745444655969</v>
      </c>
      <c r="H275" s="201">
        <f t="shared" si="32"/>
        <v>-0.17824003649040662</v>
      </c>
      <c r="I275" s="201">
        <f>+'Ark1'!AH1897</f>
        <v>8.5621894732548734E-2</v>
      </c>
      <c r="J275" s="201"/>
      <c r="K275" s="338"/>
      <c r="L275" s="338"/>
      <c r="M275" s="93">
        <f>+'Ark1'!U1897</f>
        <v>20.669230769230776</v>
      </c>
      <c r="N275" s="201">
        <f t="shared" si="33"/>
        <v>-1.016483516483504</v>
      </c>
      <c r="O275" s="201"/>
      <c r="P275" s="338"/>
      <c r="Q275" s="338"/>
      <c r="R275" s="348"/>
      <c r="S275" s="348"/>
      <c r="T275" s="1">
        <f>+'Ark1'!T1897</f>
        <v>1.7692307692307685</v>
      </c>
      <c r="U275" s="338">
        <f t="shared" si="34"/>
        <v>-1.6483516483517535E-2</v>
      </c>
      <c r="V275" s="93">
        <f>+'Ark1'!W1897</f>
        <v>0</v>
      </c>
      <c r="W275" s="97"/>
      <c r="X275" s="11">
        <f>+'Ark1'!X1897</f>
        <v>84.615384615384627</v>
      </c>
      <c r="Y275" s="11">
        <f>+'Ark1'!Y1897</f>
        <v>38.461538461538446</v>
      </c>
      <c r="Z275" s="11">
        <f>+'Ark1'!Z1897</f>
        <v>0</v>
      </c>
      <c r="AA275" s="71"/>
      <c r="AB275" s="93">
        <f>+'Ark1'!AA1897</f>
        <v>5.5456683880144162</v>
      </c>
      <c r="AC275" s="1">
        <f>+'Ark1'!AC1897</f>
        <v>0.42132504423474371</v>
      </c>
      <c r="AD275" s="11">
        <f>+'Ark1'!AE1897</f>
        <v>14.18176062608832</v>
      </c>
      <c r="AE275" s="93">
        <f t="shared" si="36"/>
        <v>1.0833333333333333</v>
      </c>
      <c r="AF275" s="45"/>
      <c r="AH275" s="57"/>
    </row>
    <row r="276" spans="1:34" ht="15.6">
      <c r="A276" s="45"/>
      <c r="B276">
        <f>+'Ark1'!C1898</f>
        <v>2007</v>
      </c>
      <c r="C276">
        <f>+'Ark1'!L1898</f>
        <v>2</v>
      </c>
      <c r="D276" s="3" t="str">
        <f t="shared" si="38"/>
        <v>P</v>
      </c>
      <c r="E276">
        <f>+'Ark1'!Q1898</f>
        <v>46</v>
      </c>
      <c r="F276">
        <f>+'Ark1'!R1898</f>
        <v>45</v>
      </c>
      <c r="G276" s="201">
        <f>+'Ark1'!AG1898</f>
        <v>0.6119118846886048</v>
      </c>
      <c r="H276" s="201">
        <f t="shared" si="32"/>
        <v>-0.40241548947140526</v>
      </c>
      <c r="I276" s="201">
        <f>+'Ark1'!AH1898</f>
        <v>0.35615776606836502</v>
      </c>
      <c r="J276" s="201"/>
      <c r="K276" s="338"/>
      <c r="L276" s="338"/>
      <c r="M276" s="93">
        <f>+'Ark1'!U1898</f>
        <v>24.837777777777781</v>
      </c>
      <c r="N276" s="201">
        <f t="shared" si="33"/>
        <v>-0.143472222222222</v>
      </c>
      <c r="O276" s="201"/>
      <c r="P276" s="338"/>
      <c r="Q276" s="338"/>
      <c r="R276" s="348"/>
      <c r="S276" s="348"/>
      <c r="T276" s="1">
        <f>+'Ark1'!T1898</f>
        <v>3.2</v>
      </c>
      <c r="U276" s="338">
        <f t="shared" si="34"/>
        <v>-1.2499999999999734E-2</v>
      </c>
      <c r="V276" s="93">
        <f>+'Ark1'!W1898</f>
        <v>0</v>
      </c>
      <c r="W276" s="97"/>
      <c r="X276" s="11">
        <f>+'Ark1'!X1898</f>
        <v>93.333333333333314</v>
      </c>
      <c r="Y276" s="11">
        <f>+'Ark1'!Y1898</f>
        <v>57.777777777777779</v>
      </c>
      <c r="Z276" s="11">
        <f>+'Ark1'!Z1898</f>
        <v>8.8888888888888893</v>
      </c>
      <c r="AA276" s="71"/>
      <c r="AB276" s="93">
        <f>+'Ark1'!AA1898</f>
        <v>6.7325507429333555</v>
      </c>
      <c r="AC276" s="1">
        <f>+'Ark1'!AC1898</f>
        <v>0.97979589711327042</v>
      </c>
      <c r="AD276" s="11">
        <f>+'Ark1'!AE1898</f>
        <v>39.232774325148874</v>
      </c>
      <c r="AE276" s="93">
        <f t="shared" si="36"/>
        <v>0.97826086956521741</v>
      </c>
      <c r="AF276" s="45"/>
      <c r="AH276" s="57"/>
    </row>
    <row r="277" spans="1:34" ht="15.6">
      <c r="A277" s="45"/>
      <c r="B277">
        <f>+'Ark1'!C1899</f>
        <v>2007</v>
      </c>
      <c r="C277">
        <f>+'Ark1'!L1899</f>
        <v>3</v>
      </c>
      <c r="D277" s="3" t="str">
        <f t="shared" si="38"/>
        <v>P+</v>
      </c>
      <c r="E277">
        <f>+'Ark1'!Q1899</f>
        <v>100</v>
      </c>
      <c r="F277">
        <f>+'Ark1'!R1899</f>
        <v>108</v>
      </c>
      <c r="G277" s="201">
        <f>+'Ark1'!AG1899</f>
        <v>1.4685885232526512</v>
      </c>
      <c r="H277" s="201">
        <f t="shared" ref="H277:H319" si="40">+G277-G292</f>
        <v>-0.4839916720053683</v>
      </c>
      <c r="I277" s="201">
        <f>+'Ark1'!AH1899</f>
        <v>0.88792485921937803</v>
      </c>
      <c r="J277" s="201"/>
      <c r="K277" s="338"/>
      <c r="L277" s="338"/>
      <c r="M277" s="93">
        <f>+'Ark1'!U1899</f>
        <v>25.800925925925903</v>
      </c>
      <c r="N277" s="201">
        <f t="shared" ref="N277:N319" si="41">+M277-M292</f>
        <v>-0.11660654160656847</v>
      </c>
      <c r="O277" s="201"/>
      <c r="P277" s="338"/>
      <c r="Q277" s="338"/>
      <c r="R277" s="348"/>
      <c r="S277" s="348"/>
      <c r="T277" s="1">
        <f>+'Ark1'!T1899</f>
        <v>3.6666666666666656</v>
      </c>
      <c r="U277" s="338">
        <f t="shared" ref="U277:U319" si="42">+T277-T292</f>
        <v>-0.18398268398268547</v>
      </c>
      <c r="V277" s="93">
        <f>+'Ark1'!W1899</f>
        <v>0</v>
      </c>
      <c r="W277" s="97"/>
      <c r="X277" s="11">
        <f>+'Ark1'!X1899</f>
        <v>88.8888888888889</v>
      </c>
      <c r="Y277" s="11">
        <f>+'Ark1'!Y1899</f>
        <v>60.185185185185176</v>
      </c>
      <c r="Z277" s="11">
        <f>+'Ark1'!Z1899</f>
        <v>12.037037037037036</v>
      </c>
      <c r="AA277" s="71"/>
      <c r="AB277" s="93">
        <f>+'Ark1'!AA1899</f>
        <v>7.5848227520291118</v>
      </c>
      <c r="AC277" s="1">
        <f>+'Ark1'!AC1899</f>
        <v>1.2171612389003701</v>
      </c>
      <c r="AD277" s="11">
        <f>+'Ark1'!AE1899</f>
        <v>18.146851231581497</v>
      </c>
      <c r="AE277" s="93">
        <f t="shared" si="36"/>
        <v>1.08</v>
      </c>
      <c r="AF277" s="45"/>
      <c r="AH277" s="57"/>
    </row>
    <row r="278" spans="1:34" ht="15.6">
      <c r="A278" s="45"/>
      <c r="B278">
        <f>+'Ark1'!C1900</f>
        <v>2007</v>
      </c>
      <c r="C278">
        <f>+'Ark1'!L1900</f>
        <v>4</v>
      </c>
      <c r="D278" s="3" t="str">
        <f t="shared" si="38"/>
        <v>O-</v>
      </c>
      <c r="E278">
        <f>+'Ark1'!Q1900</f>
        <v>242</v>
      </c>
      <c r="F278">
        <f>+'Ark1'!R1900</f>
        <v>269</v>
      </c>
      <c r="G278" s="201">
        <f>+'Ark1'!AG1900</f>
        <v>3.6578732662496591</v>
      </c>
      <c r="H278" s="201">
        <f t="shared" si="40"/>
        <v>-0.20924984773537947</v>
      </c>
      <c r="I278" s="201">
        <f>+'Ark1'!AH1900</f>
        <v>2.4837041172436818</v>
      </c>
      <c r="J278" s="201"/>
      <c r="K278" s="338"/>
      <c r="L278" s="338"/>
      <c r="M278" s="93">
        <f>+'Ark1'!U1900</f>
        <v>28.975464684014874</v>
      </c>
      <c r="N278" s="201">
        <f t="shared" si="41"/>
        <v>0.52464501188374513</v>
      </c>
      <c r="O278" s="201"/>
      <c r="P278" s="338"/>
      <c r="Q278" s="338"/>
      <c r="R278" s="348"/>
      <c r="S278" s="348"/>
      <c r="T278" s="1">
        <f>+'Ark1'!T1900</f>
        <v>4.7769516728624524</v>
      </c>
      <c r="U278" s="338">
        <f t="shared" si="42"/>
        <v>9.8263148272287992E-2</v>
      </c>
      <c r="V278" s="93">
        <f>+'Ark1'!W1900</f>
        <v>1.1152416356877326</v>
      </c>
      <c r="W278" s="97"/>
      <c r="X278" s="11">
        <f>+'Ark1'!X1900</f>
        <v>96.282527881040878</v>
      </c>
      <c r="Y278" s="11">
        <f>+'Ark1'!Y1900</f>
        <v>76.951672862453506</v>
      </c>
      <c r="Z278" s="11">
        <f>+'Ark1'!Z1900</f>
        <v>22.676579925650557</v>
      </c>
      <c r="AA278" s="71"/>
      <c r="AB278" s="93">
        <f>+'Ark1'!AA1900</f>
        <v>7.5253914833301314</v>
      </c>
      <c r="AC278" s="1">
        <f>+'Ark1'!AC1900</f>
        <v>1.641262888008185</v>
      </c>
      <c r="AD278" s="11">
        <f>+'Ark1'!AE1900</f>
        <v>7.1040135398303601</v>
      </c>
      <c r="AE278" s="93">
        <f t="shared" si="36"/>
        <v>1.1115702479338843</v>
      </c>
      <c r="AF278" s="45"/>
      <c r="AH278" s="57"/>
    </row>
    <row r="279" spans="1:34" ht="15.6">
      <c r="A279" s="45"/>
      <c r="B279">
        <f>+'Ark1'!C1901</f>
        <v>2007</v>
      </c>
      <c r="C279">
        <f>+'Ark1'!L1901</f>
        <v>5</v>
      </c>
      <c r="D279" s="3" t="str">
        <f t="shared" si="38"/>
        <v>O</v>
      </c>
      <c r="E279">
        <f>+'Ark1'!Q1901</f>
        <v>462</v>
      </c>
      <c r="F279">
        <f>+'Ark1'!R1901</f>
        <v>544</v>
      </c>
      <c r="G279" s="201">
        <f>+'Ark1'!AG1901</f>
        <v>7.3973347837911341</v>
      </c>
      <c r="H279" s="201">
        <f t="shared" si="40"/>
        <v>-2.2260961785519644</v>
      </c>
      <c r="I279" s="201">
        <f>+'Ark1'!AH1901</f>
        <v>5.2909997272335616</v>
      </c>
      <c r="J279" s="201"/>
      <c r="K279" s="338"/>
      <c r="L279" s="338"/>
      <c r="M279" s="93">
        <f>+'Ark1'!U1901</f>
        <v>30.522610294117644</v>
      </c>
      <c r="N279" s="201">
        <f t="shared" si="41"/>
        <v>-1.0763356874370444</v>
      </c>
      <c r="O279" s="201"/>
      <c r="P279" s="338"/>
      <c r="Q279" s="338"/>
      <c r="R279" s="348"/>
      <c r="S279" s="348"/>
      <c r="T279" s="1">
        <f>+'Ark1'!T1901</f>
        <v>5.7481617647058814</v>
      </c>
      <c r="U279" s="338">
        <f t="shared" si="42"/>
        <v>-2.6541792606369796E-2</v>
      </c>
      <c r="V279" s="93">
        <f>+'Ark1'!W1901</f>
        <v>6.0661764705882355</v>
      </c>
      <c r="W279" s="97"/>
      <c r="X279" s="11">
        <f>+'Ark1'!X1901</f>
        <v>97.977941176470594</v>
      </c>
      <c r="Y279" s="11">
        <f>+'Ark1'!Y1901</f>
        <v>80.69852941176471</v>
      </c>
      <c r="Z279" s="11">
        <f>+'Ark1'!Z1901</f>
        <v>26.102941176470591</v>
      </c>
      <c r="AA279" s="71"/>
      <c r="AB279" s="93">
        <f>+'Ark1'!AA1901</f>
        <v>8.1066276322967923</v>
      </c>
      <c r="AC279" s="1">
        <f>+'Ark1'!AC1901</f>
        <v>1.8253213666308843</v>
      </c>
      <c r="AD279" s="11">
        <f>+'Ark1'!AE1901</f>
        <v>10.30845828550785</v>
      </c>
      <c r="AE279" s="93">
        <f t="shared" si="36"/>
        <v>1.1774891774891776</v>
      </c>
      <c r="AF279" s="45"/>
      <c r="AH279" s="57"/>
    </row>
    <row r="280" spans="1:34" ht="15.6">
      <c r="A280" s="45"/>
      <c r="B280">
        <f>+'Ark1'!C1902</f>
        <v>2007</v>
      </c>
      <c r="C280">
        <f>+'Ark1'!L1902</f>
        <v>6</v>
      </c>
      <c r="D280" s="3" t="str">
        <f t="shared" si="38"/>
        <v>O+</v>
      </c>
      <c r="E280">
        <f>+'Ark1'!Q1902</f>
        <v>716</v>
      </c>
      <c r="F280">
        <f>+'Ark1'!R1902</f>
        <v>807</v>
      </c>
      <c r="G280" s="201">
        <f>+'Ark1'!AG1902</f>
        <v>10.973619798748986</v>
      </c>
      <c r="H280" s="201">
        <f t="shared" si="40"/>
        <v>-0.77989864933013386</v>
      </c>
      <c r="I280" s="201">
        <f>+'Ark1'!AH1902</f>
        <v>8.9133125317059108</v>
      </c>
      <c r="J280" s="201"/>
      <c r="K280" s="338"/>
      <c r="L280" s="338"/>
      <c r="M280" s="93">
        <f>+'Ark1'!U1902</f>
        <v>34.661586121437402</v>
      </c>
      <c r="N280" s="201">
        <f t="shared" si="41"/>
        <v>-0.59742142980319102</v>
      </c>
      <c r="O280" s="201"/>
      <c r="P280" s="338"/>
      <c r="Q280" s="338"/>
      <c r="R280" s="348"/>
      <c r="S280" s="348"/>
      <c r="T280" s="1">
        <f>+'Ark1'!T1902</f>
        <v>6.6009913258983888</v>
      </c>
      <c r="U280" s="338">
        <f t="shared" si="42"/>
        <v>-6.7832838071404389E-2</v>
      </c>
      <c r="V280" s="93">
        <f>+'Ark1'!W1902</f>
        <v>14.374225526641879</v>
      </c>
      <c r="W280" s="97"/>
      <c r="X280" s="11">
        <f>+'Ark1'!X1902</f>
        <v>99.752168525402723</v>
      </c>
      <c r="Y280" s="11">
        <f>+'Ark1'!Y1902</f>
        <v>89.962825278810399</v>
      </c>
      <c r="Z280" s="11">
        <f>+'Ark1'!Z1902</f>
        <v>48.451053283767038</v>
      </c>
      <c r="AA280" s="71"/>
      <c r="AB280" s="93">
        <f>+'Ark1'!AA1902</f>
        <v>8.3813025200619027</v>
      </c>
      <c r="AC280" s="1">
        <f>+'Ark1'!AC1902</f>
        <v>1.8869929813586379</v>
      </c>
      <c r="AD280" s="11">
        <f>+'Ark1'!AE1902</f>
        <v>22.602943509151078</v>
      </c>
      <c r="AE280" s="93">
        <f t="shared" si="36"/>
        <v>1.1270949720670391</v>
      </c>
      <c r="AF280" s="45"/>
      <c r="AH280" s="57"/>
    </row>
    <row r="281" spans="1:34" ht="15.6">
      <c r="A281" s="45"/>
      <c r="B281">
        <f>+'Ark1'!C1903</f>
        <v>2007</v>
      </c>
      <c r="C281">
        <f>+'Ark1'!L1903</f>
        <v>7</v>
      </c>
      <c r="D281" s="3" t="str">
        <f t="shared" si="38"/>
        <v>R-</v>
      </c>
      <c r="E281">
        <f>+'Ark1'!Q1903</f>
        <v>782</v>
      </c>
      <c r="F281">
        <f>+'Ark1'!R1903</f>
        <v>879</v>
      </c>
      <c r="G281" s="201">
        <f>+'Ark1'!AG1903</f>
        <v>11.952678814250747</v>
      </c>
      <c r="H281" s="201">
        <f t="shared" si="40"/>
        <v>-0.82784610016537741</v>
      </c>
      <c r="I281" s="201">
        <f>+'Ark1'!AH1903</f>
        <v>10.66918274586579</v>
      </c>
      <c r="J281" s="201"/>
      <c r="K281" s="338"/>
      <c r="L281" s="338"/>
      <c r="M281" s="93">
        <f>+'Ark1'!U1903</f>
        <v>38.091240045506197</v>
      </c>
      <c r="N281" s="201">
        <f t="shared" si="41"/>
        <v>-0.62046630370016231</v>
      </c>
      <c r="O281" s="201"/>
      <c r="P281" s="338"/>
      <c r="Q281" s="338"/>
      <c r="R281" s="348"/>
      <c r="S281" s="348"/>
      <c r="T281" s="1">
        <f>+'Ark1'!T1903</f>
        <v>7.1922639362912388</v>
      </c>
      <c r="U281" s="338">
        <f t="shared" si="42"/>
        <v>-0.14404558751828311</v>
      </c>
      <c r="V281" s="93">
        <f>+'Ark1'!W1903</f>
        <v>23.777019340159278</v>
      </c>
      <c r="W281" s="97"/>
      <c r="X281" s="11">
        <f>+'Ark1'!X1903</f>
        <v>100</v>
      </c>
      <c r="Y281" s="11">
        <f>+'Ark1'!Y1903</f>
        <v>96.473265073947687</v>
      </c>
      <c r="Z281" s="11">
        <f>+'Ark1'!Z1903</f>
        <v>65.187713310580222</v>
      </c>
      <c r="AA281" s="71"/>
      <c r="AB281" s="93">
        <f>+'Ark1'!AA1903</f>
        <v>8.2810818672638113</v>
      </c>
      <c r="AC281" s="1">
        <f>+'Ark1'!AC1903</f>
        <v>2.1301528289819975</v>
      </c>
      <c r="AD281" s="11">
        <f>+'Ark1'!AE1903</f>
        <v>32.463767851927607</v>
      </c>
      <c r="AE281" s="93">
        <f t="shared" si="36"/>
        <v>1.1240409207161126</v>
      </c>
      <c r="AF281" s="45"/>
      <c r="AH281" s="57"/>
    </row>
    <row r="282" spans="1:34" ht="15.6">
      <c r="A282" s="45"/>
      <c r="B282">
        <f>+'Ark1'!C1904</f>
        <v>2007</v>
      </c>
      <c r="C282">
        <f>+'Ark1'!L1904</f>
        <v>8</v>
      </c>
      <c r="D282" s="3" t="str">
        <f t="shared" si="38"/>
        <v>R</v>
      </c>
      <c r="E282">
        <f>+'Ark1'!Q1904</f>
        <v>1295</v>
      </c>
      <c r="F282">
        <f>+'Ark1'!R1904</f>
        <v>1518</v>
      </c>
      <c r="G282" s="201">
        <f>+'Ark1'!AG1904</f>
        <v>20.641827576828938</v>
      </c>
      <c r="H282" s="201">
        <f t="shared" si="40"/>
        <v>-0.86191275536328504</v>
      </c>
      <c r="I282" s="201">
        <f>+'Ark1'!AH1904</f>
        <v>20.465481024888025</v>
      </c>
      <c r="J282" s="201"/>
      <c r="K282" s="338"/>
      <c r="L282" s="338"/>
      <c r="M282" s="93">
        <f>+'Ark1'!U1904</f>
        <v>42.309025032938074</v>
      </c>
      <c r="N282" s="201">
        <f t="shared" si="41"/>
        <v>-0.68183581611852162</v>
      </c>
      <c r="O282" s="201"/>
      <c r="P282" s="338"/>
      <c r="Q282" s="338"/>
      <c r="R282" s="348"/>
      <c r="S282" s="348"/>
      <c r="T282" s="1">
        <f>+'Ark1'!T1904</f>
        <v>8.0039525691699609</v>
      </c>
      <c r="U282" s="338">
        <f t="shared" si="42"/>
        <v>-0.13048139309418971</v>
      </c>
      <c r="V282" s="93">
        <f>+'Ark1'!W1904</f>
        <v>36.758893280632407</v>
      </c>
      <c r="W282" s="97"/>
      <c r="X282" s="11">
        <f>+'Ark1'!X1904</f>
        <v>99.934123847167356</v>
      </c>
      <c r="Y282" s="11">
        <f>+'Ark1'!Y1904</f>
        <v>98.945981554677189</v>
      </c>
      <c r="Z282" s="11">
        <f>+'Ark1'!Z1904</f>
        <v>80.171277997364939</v>
      </c>
      <c r="AA282" s="71"/>
      <c r="AB282" s="93">
        <f>+'Ark1'!AA1904</f>
        <v>8.2822303853587602</v>
      </c>
      <c r="AC282" s="1">
        <f>+'Ark1'!AC1904</f>
        <v>2.2422427079570735</v>
      </c>
      <c r="AD282" s="11">
        <f>+'Ark1'!AE1904</f>
        <v>38.890665688556062</v>
      </c>
      <c r="AE282" s="93">
        <f t="shared" si="36"/>
        <v>1.1722007722007721</v>
      </c>
      <c r="AF282" s="45"/>
      <c r="AH282" s="57"/>
    </row>
    <row r="283" spans="1:34" ht="15.6">
      <c r="A283" s="45"/>
      <c r="B283">
        <f>+'Ark1'!C1905</f>
        <v>2007</v>
      </c>
      <c r="C283">
        <f>+'Ark1'!L1905</f>
        <v>9</v>
      </c>
      <c r="D283" s="3" t="str">
        <f t="shared" si="38"/>
        <v>R+</v>
      </c>
      <c r="E283">
        <f>+'Ark1'!Q1905</f>
        <v>1139</v>
      </c>
      <c r="F283">
        <f>+'Ark1'!R1905</f>
        <v>1310</v>
      </c>
      <c r="G283" s="201">
        <f>+'Ark1'!AG1905</f>
        <v>17.813434865379381</v>
      </c>
      <c r="H283" s="201">
        <f t="shared" si="40"/>
        <v>1.1911450213322183</v>
      </c>
      <c r="I283" s="201">
        <f>+'Ark1'!AH1905</f>
        <v>19.48967183903212</v>
      </c>
      <c r="J283" s="201"/>
      <c r="K283" s="338"/>
      <c r="L283" s="338"/>
      <c r="M283" s="93">
        <f>+'Ark1'!U1905</f>
        <v>46.689160305343513</v>
      </c>
      <c r="N283" s="201">
        <f t="shared" si="41"/>
        <v>-1.5589708922155978</v>
      </c>
      <c r="O283" s="201"/>
      <c r="P283" s="338"/>
      <c r="Q283" s="338"/>
      <c r="R283" s="348"/>
      <c r="S283" s="348"/>
      <c r="T283" s="1">
        <f>+'Ark1'!T1905</f>
        <v>8.7152671755725191</v>
      </c>
      <c r="U283" s="338">
        <f t="shared" si="42"/>
        <v>-0.17794411351977502</v>
      </c>
      <c r="V283" s="93">
        <f>+'Ark1'!W1905</f>
        <v>50.07633587786259</v>
      </c>
      <c r="W283" s="97"/>
      <c r="X283" s="11">
        <f>+'Ark1'!X1905</f>
        <v>100</v>
      </c>
      <c r="Y283" s="11">
        <f>+'Ark1'!Y1905</f>
        <v>99.923664122137424</v>
      </c>
      <c r="Z283" s="11">
        <f>+'Ark1'!Z1905</f>
        <v>91.832061068702259</v>
      </c>
      <c r="AA283" s="71"/>
      <c r="AB283" s="93">
        <f>+'Ark1'!AA1905</f>
        <v>8.6051611566289186</v>
      </c>
      <c r="AC283" s="1">
        <f>+'Ark1'!AC1905</f>
        <v>2.4049558654737844</v>
      </c>
      <c r="AD283" s="11">
        <f>+'Ark1'!AE1905</f>
        <v>42.037438452361528</v>
      </c>
      <c r="AE283" s="93">
        <f t="shared" si="36"/>
        <v>1.1501316944688322</v>
      </c>
      <c r="AF283" s="45"/>
      <c r="AH283" s="57"/>
    </row>
    <row r="284" spans="1:34" ht="15.6">
      <c r="A284" s="45"/>
      <c r="B284">
        <f>+'Ark1'!C1906</f>
        <v>2007</v>
      </c>
      <c r="C284">
        <f>+'Ark1'!L1906</f>
        <v>10</v>
      </c>
      <c r="D284" s="3" t="str">
        <f t="shared" si="38"/>
        <v>U-</v>
      </c>
      <c r="E284">
        <f>+'Ark1'!Q1906</f>
        <v>505</v>
      </c>
      <c r="F284">
        <f>+'Ark1'!R1906</f>
        <v>570</v>
      </c>
      <c r="G284" s="201">
        <f>+'Ark1'!AG1906</f>
        <v>7.7508838727223281</v>
      </c>
      <c r="H284" s="201">
        <f t="shared" si="40"/>
        <v>0.99292774238126214</v>
      </c>
      <c r="I284" s="201">
        <f>+'Ark1'!AH1906</f>
        <v>9.0989912740231969</v>
      </c>
      <c r="J284" s="201"/>
      <c r="K284" s="338"/>
      <c r="L284" s="338"/>
      <c r="M284" s="93">
        <f>+'Ark1'!U1906</f>
        <v>50.095789473684199</v>
      </c>
      <c r="N284" s="201">
        <f t="shared" si="41"/>
        <v>-0.80289720549028942</v>
      </c>
      <c r="O284" s="201"/>
      <c r="P284" s="338"/>
      <c r="Q284" s="338"/>
      <c r="R284" s="348"/>
      <c r="S284" s="348"/>
      <c r="T284" s="1">
        <f>+'Ark1'!T1906</f>
        <v>9.2245614035087744</v>
      </c>
      <c r="U284" s="338">
        <f t="shared" si="42"/>
        <v>-9.0635594615051218E-2</v>
      </c>
      <c r="V284" s="93">
        <f>+'Ark1'!W1906</f>
        <v>58.070175438596493</v>
      </c>
      <c r="W284" s="97"/>
      <c r="X284" s="11">
        <f>+'Ark1'!X1906</f>
        <v>100</v>
      </c>
      <c r="Y284" s="11">
        <f>+'Ark1'!Y1906</f>
        <v>100</v>
      </c>
      <c r="Z284" s="11">
        <f>+'Ark1'!Z1906</f>
        <v>96.84210526315789</v>
      </c>
      <c r="AA284" s="71"/>
      <c r="AB284" s="93">
        <f>+'Ark1'!AA1906</f>
        <v>8.1561073763546617</v>
      </c>
      <c r="AC284" s="1">
        <f>+'Ark1'!AC1906</f>
        <v>2.4036726797741745</v>
      </c>
      <c r="AD284" s="11">
        <f>+'Ark1'!AE1906</f>
        <v>43.966908422318738</v>
      </c>
      <c r="AE284" s="93">
        <f t="shared" si="36"/>
        <v>1.1287128712871286</v>
      </c>
      <c r="AF284" s="45"/>
      <c r="AH284" s="57"/>
    </row>
    <row r="285" spans="1:34" ht="15.6">
      <c r="A285" s="45"/>
      <c r="B285">
        <f>+'Ark1'!C1907</f>
        <v>2007</v>
      </c>
      <c r="C285">
        <f>+'Ark1'!L1907</f>
        <v>11</v>
      </c>
      <c r="D285" s="3" t="str">
        <f t="shared" si="38"/>
        <v>U</v>
      </c>
      <c r="E285">
        <f>+'Ark1'!Q1907</f>
        <v>627</v>
      </c>
      <c r="F285">
        <f>+'Ark1'!R1907</f>
        <v>706</v>
      </c>
      <c r="G285" s="201">
        <f>+'Ark1'!AG1907</f>
        <v>9.600217568670109</v>
      </c>
      <c r="H285" s="201">
        <f t="shared" si="40"/>
        <v>1.7645386032840289</v>
      </c>
      <c r="I285" s="201">
        <f>+'Ark1'!AH1907</f>
        <v>11.765123879299589</v>
      </c>
      <c r="J285" s="201"/>
      <c r="K285" s="338"/>
      <c r="L285" s="338"/>
      <c r="M285" s="93">
        <f>+'Ark1'!U1907</f>
        <v>52.296742209631795</v>
      </c>
      <c r="N285" s="201">
        <f t="shared" si="41"/>
        <v>-0.94775617224526343</v>
      </c>
      <c r="O285" s="201"/>
      <c r="P285" s="338"/>
      <c r="Q285" s="338"/>
      <c r="R285" s="348"/>
      <c r="S285" s="348"/>
      <c r="T285" s="1">
        <f>+'Ark1'!T1907</f>
        <v>9.5821529745042504</v>
      </c>
      <c r="U285" s="338">
        <f t="shared" si="42"/>
        <v>-0.14923861125626736</v>
      </c>
      <c r="V285" s="93">
        <f>+'Ark1'!W1907</f>
        <v>62.181303116147312</v>
      </c>
      <c r="W285" s="97"/>
      <c r="X285" s="11">
        <f>+'Ark1'!X1907</f>
        <v>100</v>
      </c>
      <c r="Y285" s="11">
        <f>+'Ark1'!Y1907</f>
        <v>100</v>
      </c>
      <c r="Z285" s="11">
        <f>+'Ark1'!Z1907</f>
        <v>98.300283286118983</v>
      </c>
      <c r="AA285" s="71"/>
      <c r="AB285" s="93">
        <f>+'Ark1'!AA1907</f>
        <v>8.6898154796010711</v>
      </c>
      <c r="AC285" s="1">
        <f>+'Ark1'!AC1907</f>
        <v>2.6950103742117082</v>
      </c>
      <c r="AD285" s="11">
        <f>+'Ark1'!AE1907</f>
        <v>49.948478745297535</v>
      </c>
      <c r="AE285" s="93">
        <f t="shared" si="36"/>
        <v>1.1259968102073366</v>
      </c>
      <c r="AF285" s="45"/>
      <c r="AH285" s="57"/>
    </row>
    <row r="286" spans="1:34" ht="15.6">
      <c r="A286" s="45"/>
      <c r="B286">
        <f>+'Ark1'!C1908</f>
        <v>2007</v>
      </c>
      <c r="C286">
        <f>+'Ark1'!L1908</f>
        <v>12</v>
      </c>
      <c r="D286" s="3" t="str">
        <f t="shared" si="38"/>
        <v>U+</v>
      </c>
      <c r="E286">
        <f>+'Ark1'!Q1908</f>
        <v>305</v>
      </c>
      <c r="F286">
        <f>+'Ark1'!R1908</f>
        <v>338</v>
      </c>
      <c r="G286" s="201">
        <f>+'Ark1'!AG1908</f>
        <v>4.5961381561055212</v>
      </c>
      <c r="H286" s="201">
        <f t="shared" si="40"/>
        <v>1.2488578213774884</v>
      </c>
      <c r="I286" s="201">
        <f>+'Ark1'!AH1908</f>
        <v>5.8896838203616317</v>
      </c>
      <c r="J286" s="201"/>
      <c r="K286" s="338"/>
      <c r="L286" s="338"/>
      <c r="M286" s="93">
        <f>+'Ark1'!U1908</f>
        <v>54.683727810650893</v>
      </c>
      <c r="N286" s="201">
        <f t="shared" si="41"/>
        <v>-1.2454388560157525</v>
      </c>
      <c r="O286" s="201"/>
      <c r="P286" s="338"/>
      <c r="Q286" s="338"/>
      <c r="R286" s="348"/>
      <c r="S286" s="348"/>
      <c r="T286" s="1">
        <f>+'Ark1'!T1908</f>
        <v>9.7366863905325403</v>
      </c>
      <c r="U286" s="338">
        <f t="shared" si="42"/>
        <v>-0.28225300340685244</v>
      </c>
      <c r="V286" s="93">
        <f>+'Ark1'!W1908</f>
        <v>63.905325443786992</v>
      </c>
      <c r="W286" s="97"/>
      <c r="X286" s="11">
        <f>+'Ark1'!X1908</f>
        <v>100</v>
      </c>
      <c r="Y286" s="11">
        <f>+'Ark1'!Y1908</f>
        <v>100</v>
      </c>
      <c r="Z286" s="11">
        <f>+'Ark1'!Z1908</f>
        <v>98.520710059171606</v>
      </c>
      <c r="AA286" s="71"/>
      <c r="AB286" s="93">
        <f>+'Ark1'!AA1908</f>
        <v>8.5504144511746478</v>
      </c>
      <c r="AC286" s="1">
        <f>+'Ark1'!AC1908</f>
        <v>2.6174002915611689</v>
      </c>
      <c r="AD286" s="11">
        <f>+'Ark1'!AE1908</f>
        <v>52.04584717673692</v>
      </c>
      <c r="AE286" s="93">
        <f t="shared" si="36"/>
        <v>1.1081967213114754</v>
      </c>
      <c r="AF286" s="45"/>
      <c r="AH286" s="57"/>
    </row>
    <row r="287" spans="1:34" ht="15.6">
      <c r="A287" s="45"/>
      <c r="B287">
        <f>+'Ark1'!C1909</f>
        <v>2007</v>
      </c>
      <c r="C287">
        <f>+'Ark1'!L1909</f>
        <v>13</v>
      </c>
      <c r="D287" s="3" t="str">
        <f t="shared" si="38"/>
        <v>E-</v>
      </c>
      <c r="E287">
        <f>+'Ark1'!Q1909</f>
        <v>119</v>
      </c>
      <c r="F287">
        <f>+'Ark1'!R1909</f>
        <v>133</v>
      </c>
      <c r="G287" s="201">
        <f>+'Ark1'!AG1909</f>
        <v>1.8085395703018765</v>
      </c>
      <c r="H287" s="201">
        <f t="shared" si="40"/>
        <v>0.37580215430086206</v>
      </c>
      <c r="I287" s="201">
        <f>+'Ark1'!AH1909</f>
        <v>2.4121666577444003</v>
      </c>
      <c r="J287" s="201"/>
      <c r="K287" s="338"/>
      <c r="L287" s="338"/>
      <c r="M287" s="93">
        <f>+'Ark1'!U1909</f>
        <v>56.916541353383501</v>
      </c>
      <c r="N287" s="201">
        <f t="shared" si="41"/>
        <v>-1.2356710359970222</v>
      </c>
      <c r="O287" s="201"/>
      <c r="P287" s="338"/>
      <c r="Q287" s="338"/>
      <c r="R287" s="348"/>
      <c r="S287" s="348"/>
      <c r="T287" s="1">
        <f>+'Ark1'!T1909</f>
        <v>9.6165413533834556</v>
      </c>
      <c r="U287" s="338">
        <f t="shared" si="42"/>
        <v>0.24485993745425461</v>
      </c>
      <c r="V287" s="93">
        <f>+'Ark1'!W1909</f>
        <v>65.413533834586445</v>
      </c>
      <c r="W287" s="97"/>
      <c r="X287" s="11">
        <f>+'Ark1'!X1909</f>
        <v>100</v>
      </c>
      <c r="Y287" s="11">
        <f>+'Ark1'!Y1909</f>
        <v>100</v>
      </c>
      <c r="Z287" s="11">
        <f>+'Ark1'!Z1909</f>
        <v>99.248120300751879</v>
      </c>
      <c r="AA287" s="71"/>
      <c r="AB287" s="93">
        <f>+'Ark1'!AA1909</f>
        <v>7.896550883601531</v>
      </c>
      <c r="AC287" s="1">
        <f>+'Ark1'!AC1909</f>
        <v>2.5331540104721406</v>
      </c>
      <c r="AD287" s="11">
        <f>+'Ark1'!AE1909</f>
        <v>53.681075306266131</v>
      </c>
      <c r="AE287" s="93">
        <f t="shared" si="36"/>
        <v>1.1176470588235294</v>
      </c>
      <c r="AF287" s="45"/>
      <c r="AH287" s="57"/>
    </row>
    <row r="288" spans="1:34" ht="15.6">
      <c r="A288" s="45"/>
      <c r="B288">
        <f>+'Ark1'!C1910</f>
        <v>2007</v>
      </c>
      <c r="C288">
        <f>+'Ark1'!L1910</f>
        <v>14</v>
      </c>
      <c r="D288" s="3" t="str">
        <f t="shared" si="38"/>
        <v>E</v>
      </c>
      <c r="E288">
        <f>+'Ark1'!Q1910</f>
        <v>81</v>
      </c>
      <c r="F288">
        <f>+'Ark1'!R1910</f>
        <v>84</v>
      </c>
      <c r="G288" s="201">
        <f>+'Ark1'!AG1910</f>
        <v>1.1422355180853956</v>
      </c>
      <c r="H288" s="201">
        <f t="shared" si="40"/>
        <v>0.16594542045638583</v>
      </c>
      <c r="I288" s="201">
        <f>+'Ark1'!AH1910</f>
        <v>1.590521493740392</v>
      </c>
      <c r="J288" s="201"/>
      <c r="K288" s="338"/>
      <c r="L288" s="338"/>
      <c r="M288" s="93">
        <f>+'Ark1'!U1910</f>
        <v>59.421428571428521</v>
      </c>
      <c r="N288" s="201">
        <f t="shared" si="41"/>
        <v>-0.23701298701303131</v>
      </c>
      <c r="O288" s="201"/>
      <c r="P288" s="338"/>
      <c r="Q288" s="338"/>
      <c r="R288" s="348"/>
      <c r="S288" s="348"/>
      <c r="T288" s="1">
        <f>+'Ark1'!T1910</f>
        <v>9.75</v>
      </c>
      <c r="U288" s="338">
        <f t="shared" si="42"/>
        <v>6.168831168831268E-2</v>
      </c>
      <c r="V288" s="93">
        <f>+'Ark1'!W1910</f>
        <v>57.142857142857153</v>
      </c>
      <c r="W288" s="97"/>
      <c r="X288" s="11">
        <f>+'Ark1'!X1910</f>
        <v>100</v>
      </c>
      <c r="Y288" s="11">
        <f>+'Ark1'!Y1910</f>
        <v>100</v>
      </c>
      <c r="Z288" s="11">
        <f>+'Ark1'!Z1910</f>
        <v>100</v>
      </c>
      <c r="AA288" s="71"/>
      <c r="AB288" s="93">
        <f>+'Ark1'!AA1910</f>
        <v>8.9783744343280816</v>
      </c>
      <c r="AC288" s="1">
        <f>+'Ark1'!AC1910</f>
        <v>2.9755951785595207</v>
      </c>
      <c r="AD288" s="11">
        <f>+'Ark1'!AE1910</f>
        <v>64.351912575855337</v>
      </c>
      <c r="AE288" s="93">
        <f t="shared" si="36"/>
        <v>1.037037037037037</v>
      </c>
      <c r="AF288" s="45"/>
      <c r="AH288" s="57"/>
    </row>
    <row r="289" spans="1:34" ht="15.6">
      <c r="A289" s="45"/>
      <c r="B289">
        <f>+'Ark1'!C1911</f>
        <v>2007</v>
      </c>
      <c r="C289">
        <f>+'Ark1'!L1911</f>
        <v>15</v>
      </c>
      <c r="D289" s="3" t="str">
        <f t="shared" si="38"/>
        <v>E+</v>
      </c>
      <c r="E289">
        <f>+'Ark1'!Q1911</f>
        <v>27</v>
      </c>
      <c r="F289">
        <f>+'Ark1'!R1911</f>
        <v>30</v>
      </c>
      <c r="G289" s="201">
        <f>+'Ark1'!AG1911</f>
        <v>0.40794125645906992</v>
      </c>
      <c r="H289" s="201">
        <f t="shared" si="40"/>
        <v>0.23043396598106816</v>
      </c>
      <c r="I289" s="201">
        <f>+'Ark1'!AH1911</f>
        <v>0.60145636884140541</v>
      </c>
      <c r="J289" s="201"/>
      <c r="K289" s="338"/>
      <c r="L289" s="338"/>
      <c r="M289" s="93">
        <f>+'Ark1'!U1911</f>
        <v>62.91666666666665</v>
      </c>
      <c r="N289" s="201">
        <f t="shared" si="41"/>
        <v>2.4738095238095354</v>
      </c>
      <c r="O289" s="201"/>
      <c r="P289" s="338"/>
      <c r="Q289" s="338"/>
      <c r="R289" s="348"/>
      <c r="S289" s="348"/>
      <c r="T289" s="1">
        <f>+'Ark1'!T1911</f>
        <v>8.9666666666666686</v>
      </c>
      <c r="U289" s="338">
        <f t="shared" si="42"/>
        <v>-1.8904761904761909</v>
      </c>
      <c r="V289" s="93">
        <f>+'Ark1'!W1911</f>
        <v>53.33333333333335</v>
      </c>
      <c r="W289" s="97"/>
      <c r="X289" s="11">
        <f>+'Ark1'!X1911</f>
        <v>100</v>
      </c>
      <c r="Y289" s="11">
        <f>+'Ark1'!Y1911</f>
        <v>100</v>
      </c>
      <c r="Z289" s="11">
        <f>+'Ark1'!Z1911</f>
        <v>100</v>
      </c>
      <c r="AA289" s="71"/>
      <c r="AB289" s="93">
        <f>+'Ark1'!AA1911</f>
        <v>11.306844043420069</v>
      </c>
      <c r="AC289" s="1">
        <f>+'Ark1'!AC1911</f>
        <v>3.3214789209360074</v>
      </c>
      <c r="AD289" s="11">
        <f>+'Ark1'!AE1911</f>
        <v>25.173151595524505</v>
      </c>
      <c r="AE289" s="93">
        <f t="shared" si="36"/>
        <v>1.1111111111111112</v>
      </c>
      <c r="AF289" s="45"/>
      <c r="AH289" s="57"/>
    </row>
    <row r="290" spans="1:34" ht="15.6">
      <c r="A290" s="45"/>
      <c r="B290" s="52">
        <f>+'Ark1'!C1912</f>
        <v>2006</v>
      </c>
      <c r="C290" s="52">
        <f>+'Ark1'!L1912</f>
        <v>1</v>
      </c>
      <c r="D290" s="65" t="s">
        <v>28</v>
      </c>
      <c r="E290" s="52">
        <f>+'Ark1'!Q1912</f>
        <v>27</v>
      </c>
      <c r="F290" s="52">
        <f>+'Ark1'!R1912</f>
        <v>28</v>
      </c>
      <c r="G290" s="183">
        <f>+'Ark1'!AG1912</f>
        <v>0.35501458095600352</v>
      </c>
      <c r="H290" s="183">
        <f t="shared" si="40"/>
        <v>0.10918717766967928</v>
      </c>
      <c r="I290" s="183">
        <f>+'Ark1'!AH1912</f>
        <v>0.18182858104532865</v>
      </c>
      <c r="J290" s="183"/>
      <c r="K290" s="339"/>
      <c r="L290" s="339"/>
      <c r="M290" s="161">
        <f>+'Ark1'!U1912</f>
        <v>21.68571428571428</v>
      </c>
      <c r="N290" s="183">
        <f t="shared" si="41"/>
        <v>3.2541353383458542</v>
      </c>
      <c r="O290" s="183"/>
      <c r="P290" s="339"/>
      <c r="Q290" s="339"/>
      <c r="R290" s="349"/>
      <c r="S290" s="349"/>
      <c r="T290" s="54">
        <f>+'Ark1'!T1912</f>
        <v>1.785714285714286</v>
      </c>
      <c r="U290" s="339">
        <f t="shared" si="42"/>
        <v>-0.26691729323308211</v>
      </c>
      <c r="V290" s="161">
        <f>+'Ark1'!W1912</f>
        <v>-3.5714285714285721</v>
      </c>
      <c r="W290" s="97"/>
      <c r="X290" s="74">
        <f>+'Ark1'!X1912</f>
        <v>85.714285714285694</v>
      </c>
      <c r="Y290" s="74">
        <f>+'Ark1'!Y1912</f>
        <v>42.857142857142847</v>
      </c>
      <c r="Z290" s="74">
        <f>+'Ark1'!Z1912</f>
        <v>3.5714285714285721</v>
      </c>
      <c r="AA290" s="71"/>
      <c r="AB290" s="161">
        <f>+'Ark1'!AA1912</f>
        <v>3.0709135780874059</v>
      </c>
      <c r="AC290" s="54">
        <f>+'Ark1'!AC1912</f>
        <v>0</v>
      </c>
      <c r="AD290" s="74">
        <f>+'Ark1'!AE1912</f>
        <v>0</v>
      </c>
      <c r="AE290" s="161">
        <f t="shared" si="36"/>
        <v>1.037037037037037</v>
      </c>
      <c r="AF290" s="45"/>
      <c r="AH290" s="57"/>
    </row>
    <row r="291" spans="1:34" ht="15.6">
      <c r="A291" s="45"/>
      <c r="B291" s="52">
        <f>+'Ark1'!C1913</f>
        <v>2006</v>
      </c>
      <c r="C291" s="52">
        <f>+'Ark1'!L1913</f>
        <v>2</v>
      </c>
      <c r="D291" s="65" t="s">
        <v>29</v>
      </c>
      <c r="E291" s="52">
        <f>+'Ark1'!Q1913</f>
        <v>70</v>
      </c>
      <c r="F291" s="52">
        <f>+'Ark1'!R1913</f>
        <v>80</v>
      </c>
      <c r="G291" s="183">
        <f>+'Ark1'!AG1913</f>
        <v>1.0143273741600101</v>
      </c>
      <c r="H291" s="183">
        <f t="shared" si="40"/>
        <v>5.1411922477315741E-3</v>
      </c>
      <c r="I291" s="183">
        <f>+'Ark1'!AH1913</f>
        <v>0.59845918843723522</v>
      </c>
      <c r="J291" s="183"/>
      <c r="K291" s="339"/>
      <c r="L291" s="339"/>
      <c r="M291" s="161">
        <f>+'Ark1'!U1913</f>
        <v>24.981250000000003</v>
      </c>
      <c r="N291" s="183">
        <f t="shared" si="41"/>
        <v>1.0376602564102591</v>
      </c>
      <c r="O291" s="183"/>
      <c r="P291" s="339"/>
      <c r="Q291" s="339"/>
      <c r="R291" s="349"/>
      <c r="S291" s="349"/>
      <c r="T291" s="54">
        <f>+'Ark1'!T1913</f>
        <v>3.2124999999999999</v>
      </c>
      <c r="U291" s="339">
        <f t="shared" si="42"/>
        <v>0.25096153846153779</v>
      </c>
      <c r="V291" s="161">
        <f>+'Ark1'!W1913</f>
        <v>1.25</v>
      </c>
      <c r="W291" s="97"/>
      <c r="X291" s="74">
        <f>+'Ark1'!X1913</f>
        <v>93.75</v>
      </c>
      <c r="Y291" s="74">
        <f>+'Ark1'!Y1913</f>
        <v>55</v>
      </c>
      <c r="Z291" s="74">
        <f>+'Ark1'!Z1913</f>
        <v>3.75</v>
      </c>
      <c r="AA291" s="71"/>
      <c r="AB291" s="161">
        <f>+'Ark1'!AA1913</f>
        <v>7.4594083838800289</v>
      </c>
      <c r="AC291" s="54">
        <f>+'Ark1'!AC1913</f>
        <v>1.6710307447800004</v>
      </c>
      <c r="AD291" s="74">
        <f>+'Ark1'!AE1913</f>
        <v>56.570722205779312</v>
      </c>
      <c r="AE291" s="161">
        <f t="shared" si="36"/>
        <v>1.1428571428571428</v>
      </c>
      <c r="AF291" s="45"/>
      <c r="AH291" s="57"/>
    </row>
    <row r="292" spans="1:34" ht="15.6">
      <c r="A292" s="45"/>
      <c r="B292" s="52">
        <f>+'Ark1'!C1914</f>
        <v>2006</v>
      </c>
      <c r="C292" s="52">
        <f>+'Ark1'!L1914</f>
        <v>3</v>
      </c>
      <c r="D292" s="65" t="s">
        <v>30</v>
      </c>
      <c r="E292" s="52">
        <f>+'Ark1'!Q1914</f>
        <v>133</v>
      </c>
      <c r="F292" s="52">
        <f>+'Ark1'!R1914</f>
        <v>154</v>
      </c>
      <c r="G292" s="183">
        <f>+'Ark1'!AG1914</f>
        <v>1.9525801952580195</v>
      </c>
      <c r="H292" s="183">
        <f t="shared" si="40"/>
        <v>7.6528959651860795E-2</v>
      </c>
      <c r="I292" s="183">
        <f>+'Ark1'!AH1914</f>
        <v>1.1952114880207843</v>
      </c>
      <c r="J292" s="183"/>
      <c r="K292" s="339"/>
      <c r="L292" s="339"/>
      <c r="M292" s="161">
        <f>+'Ark1'!U1914</f>
        <v>25.917532467532471</v>
      </c>
      <c r="N292" s="183">
        <f t="shared" si="41"/>
        <v>-0.27488132557096279</v>
      </c>
      <c r="O292" s="183"/>
      <c r="P292" s="339"/>
      <c r="Q292" s="339"/>
      <c r="R292" s="349"/>
      <c r="S292" s="349"/>
      <c r="T292" s="54">
        <f>+'Ark1'!T1914</f>
        <v>3.8506493506493511</v>
      </c>
      <c r="U292" s="339">
        <f t="shared" si="42"/>
        <v>-0.12176444245409623</v>
      </c>
      <c r="V292" s="161">
        <f>+'Ark1'!W1914</f>
        <v>0.64935064935064923</v>
      </c>
      <c r="W292" s="97"/>
      <c r="X292" s="74">
        <f>+'Ark1'!X1914</f>
        <v>90.909090909090892</v>
      </c>
      <c r="Y292" s="74">
        <f>+'Ark1'!Y1914</f>
        <v>61.688311688311678</v>
      </c>
      <c r="Z292" s="74">
        <f>+'Ark1'!Z1914</f>
        <v>11.688311688311691</v>
      </c>
      <c r="AA292" s="71"/>
      <c r="AB292" s="161">
        <f>+'Ark1'!AA1914</f>
        <v>7.2759980180066544</v>
      </c>
      <c r="AC292" s="54">
        <f>+'Ark1'!AC1914</f>
        <v>1.6817680381633755</v>
      </c>
      <c r="AD292" s="74">
        <f>+'Ark1'!AE1914</f>
        <v>40.808326569234126</v>
      </c>
      <c r="AE292" s="161">
        <f t="shared" ref="AE292:AE319" si="43">+F292/E292</f>
        <v>1.1578947368421053</v>
      </c>
      <c r="AF292" s="45"/>
      <c r="AH292" s="57"/>
    </row>
    <row r="293" spans="1:34" ht="15.6">
      <c r="A293" s="45"/>
      <c r="B293" s="52">
        <f>+'Ark1'!C1915</f>
        <v>2006</v>
      </c>
      <c r="C293" s="52">
        <f>+'Ark1'!L1915</f>
        <v>4</v>
      </c>
      <c r="D293" s="65" t="s">
        <v>31</v>
      </c>
      <c r="E293" s="52">
        <f>+'Ark1'!Q1915</f>
        <v>278</v>
      </c>
      <c r="F293" s="52">
        <f>+'Ark1'!R1915</f>
        <v>305</v>
      </c>
      <c r="G293" s="183">
        <f>+'Ark1'!AG1915</f>
        <v>3.8671231139850386</v>
      </c>
      <c r="H293" s="183">
        <f t="shared" si="40"/>
        <v>-0.37663416379992576</v>
      </c>
      <c r="I293" s="183">
        <f>+'Ark1'!AH1915</f>
        <v>2.5985136890988767</v>
      </c>
      <c r="J293" s="183"/>
      <c r="K293" s="339"/>
      <c r="L293" s="339"/>
      <c r="M293" s="161">
        <f>+'Ark1'!U1915</f>
        <v>28.450819672131129</v>
      </c>
      <c r="N293" s="183">
        <f t="shared" si="41"/>
        <v>-0.72326569372254212</v>
      </c>
      <c r="O293" s="183"/>
      <c r="P293" s="339"/>
      <c r="Q293" s="339"/>
      <c r="R293" s="349"/>
      <c r="S293" s="349"/>
      <c r="T293" s="54">
        <f>+'Ark1'!T1915</f>
        <v>4.6786885245901644</v>
      </c>
      <c r="U293" s="339">
        <f t="shared" si="42"/>
        <v>-0.17497001199520223</v>
      </c>
      <c r="V293" s="161">
        <f>+'Ark1'!W1915</f>
        <v>1.3114754098360657</v>
      </c>
      <c r="W293" s="97"/>
      <c r="X293" s="74">
        <f>+'Ark1'!X1915</f>
        <v>95.081967213114751</v>
      </c>
      <c r="Y293" s="74">
        <f>+'Ark1'!Y1915</f>
        <v>78.360655737704946</v>
      </c>
      <c r="Z293" s="74">
        <f>+'Ark1'!Z1915</f>
        <v>16.721311475409838</v>
      </c>
      <c r="AA293" s="71"/>
      <c r="AB293" s="161">
        <f>+'Ark1'!AA1915</f>
        <v>7.0411582260451988</v>
      </c>
      <c r="AC293" s="54">
        <f>+'Ark1'!AC1915</f>
        <v>1.5914850013557911</v>
      </c>
      <c r="AD293" s="74">
        <f>+'Ark1'!AE1915</f>
        <v>18.9560698434695</v>
      </c>
      <c r="AE293" s="161">
        <f t="shared" si="43"/>
        <v>1.0971223021582734</v>
      </c>
      <c r="AF293" s="45"/>
      <c r="AH293" s="57"/>
    </row>
    <row r="294" spans="1:34" ht="15.6">
      <c r="A294" s="45"/>
      <c r="B294" s="52">
        <f>+'Ark1'!C1916</f>
        <v>2006</v>
      </c>
      <c r="C294" s="52">
        <f>+'Ark1'!L1916</f>
        <v>5</v>
      </c>
      <c r="D294" s="65" t="s">
        <v>407</v>
      </c>
      <c r="E294" s="52">
        <f>+'Ark1'!Q1916</f>
        <v>637</v>
      </c>
      <c r="F294" s="52">
        <f>+'Ark1'!R1916</f>
        <v>759</v>
      </c>
      <c r="G294" s="183">
        <f>+'Ark1'!AG1916</f>
        <v>9.6234309623430985</v>
      </c>
      <c r="H294" s="183">
        <f t="shared" si="40"/>
        <v>-1.0894685071872434</v>
      </c>
      <c r="I294" s="183">
        <f>+'Ark1'!AH1916</f>
        <v>7.1819893879425987</v>
      </c>
      <c r="J294" s="183"/>
      <c r="K294" s="339"/>
      <c r="L294" s="339"/>
      <c r="M294" s="161">
        <f>+'Ark1'!U1916</f>
        <v>31.598945981554689</v>
      </c>
      <c r="N294" s="183">
        <f t="shared" si="41"/>
        <v>-1.260111989459805</v>
      </c>
      <c r="O294" s="183"/>
      <c r="P294" s="339"/>
      <c r="Q294" s="339"/>
      <c r="R294" s="349"/>
      <c r="S294" s="349"/>
      <c r="T294" s="54">
        <f>+'Ark1'!T1916</f>
        <v>5.7747035573122512</v>
      </c>
      <c r="U294" s="339">
        <f t="shared" si="42"/>
        <v>-0.45959595959596022</v>
      </c>
      <c r="V294" s="161">
        <f>+'Ark1'!W1916</f>
        <v>7.64163372859025</v>
      </c>
      <c r="W294" s="97"/>
      <c r="X294" s="74">
        <f>+'Ark1'!X1916</f>
        <v>97.891963109354379</v>
      </c>
      <c r="Y294" s="74">
        <f>+'Ark1'!Y1916</f>
        <v>83.926218708827378</v>
      </c>
      <c r="Z294" s="74">
        <f>+'Ark1'!Z1916</f>
        <v>35.704874835309617</v>
      </c>
      <c r="AA294" s="71"/>
      <c r="AB294" s="161">
        <f>+'Ark1'!AA1916</f>
        <v>7.903647292407066</v>
      </c>
      <c r="AC294" s="54">
        <f>+'Ark1'!AC1916</f>
        <v>1.9709598887689797</v>
      </c>
      <c r="AD294" s="74">
        <f>+'Ark1'!AE1916</f>
        <v>24.667929645263435</v>
      </c>
      <c r="AE294" s="161">
        <f t="shared" si="43"/>
        <v>1.1915227629513343</v>
      </c>
      <c r="AF294" s="45"/>
      <c r="AH294" s="57"/>
    </row>
    <row r="295" spans="1:34" ht="15.6">
      <c r="A295" s="45"/>
      <c r="B295" s="52">
        <f>+'Ark1'!C1917</f>
        <v>2006</v>
      </c>
      <c r="C295" s="52">
        <f>+'Ark1'!L1917</f>
        <v>6</v>
      </c>
      <c r="D295" s="65" t="s">
        <v>32</v>
      </c>
      <c r="E295" s="52">
        <f>+'Ark1'!Q1917</f>
        <v>807</v>
      </c>
      <c r="F295" s="52">
        <f>+'Ark1'!R1917</f>
        <v>927</v>
      </c>
      <c r="G295" s="183">
        <f>+'Ark1'!AG1917</f>
        <v>11.75351844807912</v>
      </c>
      <c r="H295" s="183">
        <f t="shared" si="40"/>
        <v>-1.6376058888338072</v>
      </c>
      <c r="I295" s="183">
        <f>+'Ark1'!AH1917</f>
        <v>9.7876899774780561</v>
      </c>
      <c r="J295" s="183"/>
      <c r="K295" s="339"/>
      <c r="L295" s="339"/>
      <c r="M295" s="161">
        <f>+'Ark1'!U1917</f>
        <v>35.259007551240593</v>
      </c>
      <c r="N295" s="183">
        <f t="shared" si="41"/>
        <v>-1.0928765067304624</v>
      </c>
      <c r="O295" s="183"/>
      <c r="P295" s="339"/>
      <c r="Q295" s="339"/>
      <c r="R295" s="349"/>
      <c r="S295" s="349"/>
      <c r="T295" s="54">
        <f>+'Ark1'!T1917</f>
        <v>6.6688241639697932</v>
      </c>
      <c r="U295" s="339">
        <f t="shared" si="42"/>
        <v>-0.46547535293842213</v>
      </c>
      <c r="V295" s="161">
        <f>+'Ark1'!W1917</f>
        <v>16.181229773462785</v>
      </c>
      <c r="W295" s="97"/>
      <c r="X295" s="74">
        <f>+'Ark1'!X1917</f>
        <v>99.892125134843596</v>
      </c>
      <c r="Y295" s="74">
        <f>+'Ark1'!Y1917</f>
        <v>93.203883495145632</v>
      </c>
      <c r="Z295" s="74">
        <f>+'Ark1'!Z1917</f>
        <v>50.269687162891032</v>
      </c>
      <c r="AA295" s="71"/>
      <c r="AB295" s="161">
        <f>+'Ark1'!AA1917</f>
        <v>8.002235548415527</v>
      </c>
      <c r="AC295" s="54">
        <f>+'Ark1'!AC1917</f>
        <v>1.966090370924928</v>
      </c>
      <c r="AD295" s="74">
        <f>+'Ark1'!AE1917</f>
        <v>28.36289744673968</v>
      </c>
      <c r="AE295" s="161">
        <f t="shared" si="43"/>
        <v>1.1486988847583643</v>
      </c>
      <c r="AF295" s="45"/>
      <c r="AH295" s="57"/>
    </row>
    <row r="296" spans="1:34" ht="15.6">
      <c r="A296" s="45"/>
      <c r="B296" s="52">
        <f>+'Ark1'!C1918</f>
        <v>2006</v>
      </c>
      <c r="C296" s="52">
        <f>+'Ark1'!L1918</f>
        <v>7</v>
      </c>
      <c r="D296" s="65" t="s">
        <v>33</v>
      </c>
      <c r="E296" s="52">
        <f>+'Ark1'!Q1918</f>
        <v>892</v>
      </c>
      <c r="F296" s="52">
        <f>+'Ark1'!R1918</f>
        <v>1008</v>
      </c>
      <c r="G296" s="183">
        <f>+'Ark1'!AG1918</f>
        <v>12.780524914416125</v>
      </c>
      <c r="H296" s="183">
        <f t="shared" si="40"/>
        <v>-0.18363603784161064</v>
      </c>
      <c r="I296" s="183">
        <f>+'Ark1'!AH1918</f>
        <v>11.685121528989113</v>
      </c>
      <c r="J296" s="183"/>
      <c r="K296" s="339"/>
      <c r="L296" s="339"/>
      <c r="M296" s="161">
        <f>+'Ark1'!U1918</f>
        <v>38.711706349206359</v>
      </c>
      <c r="N296" s="183">
        <f t="shared" si="41"/>
        <v>-1.1020661058834378</v>
      </c>
      <c r="O296" s="183"/>
      <c r="P296" s="339"/>
      <c r="Q296" s="339"/>
      <c r="R296" s="349"/>
      <c r="S296" s="349"/>
      <c r="T296" s="54">
        <f>+'Ark1'!T1918</f>
        <v>7.3363095238095219</v>
      </c>
      <c r="U296" s="339">
        <f t="shared" si="42"/>
        <v>-0.23055674365554868</v>
      </c>
      <c r="V296" s="161">
        <f>+'Ark1'!W1918</f>
        <v>24.107142857142861</v>
      </c>
      <c r="W296" s="97"/>
      <c r="X296" s="74">
        <f>+'Ark1'!X1918</f>
        <v>99.900793650793617</v>
      </c>
      <c r="Y296" s="74">
        <f>+'Ark1'!Y1918</f>
        <v>98.115079365079382</v>
      </c>
      <c r="Z296" s="74">
        <f>+'Ark1'!Z1918</f>
        <v>68.353174603174608</v>
      </c>
      <c r="AA296" s="71"/>
      <c r="AB296" s="161">
        <f>+'Ark1'!AA1918</f>
        <v>7.7575450896871647</v>
      </c>
      <c r="AC296" s="54">
        <f>+'Ark1'!AC1918</f>
        <v>2.0771315002364155</v>
      </c>
      <c r="AD296" s="74">
        <f>+'Ark1'!AE1918</f>
        <v>33.491655760193908</v>
      </c>
      <c r="AE296" s="161">
        <f t="shared" si="43"/>
        <v>1.1300448430493273</v>
      </c>
      <c r="AF296" s="45"/>
      <c r="AH296" s="57"/>
    </row>
    <row r="297" spans="1:34" ht="15.6">
      <c r="A297" s="45"/>
      <c r="B297" s="52">
        <f>+'Ark1'!C1919</f>
        <v>2006</v>
      </c>
      <c r="C297" s="52">
        <f>+'Ark1'!L1919</f>
        <v>8</v>
      </c>
      <c r="D297" s="65" t="s">
        <v>34</v>
      </c>
      <c r="E297" s="52">
        <f>+'Ark1'!Q1919</f>
        <v>1455</v>
      </c>
      <c r="F297" s="52">
        <f>+'Ark1'!R1919</f>
        <v>1696</v>
      </c>
      <c r="G297" s="183">
        <f>+'Ark1'!AG1919</f>
        <v>21.503740332192223</v>
      </c>
      <c r="H297" s="183">
        <f t="shared" si="40"/>
        <v>-0.25845400083922243</v>
      </c>
      <c r="I297" s="183">
        <f>+'Ark1'!AH1919</f>
        <v>21.833953253405003</v>
      </c>
      <c r="J297" s="183"/>
      <c r="K297" s="339"/>
      <c r="L297" s="339"/>
      <c r="M297" s="161">
        <f>+'Ark1'!U1919</f>
        <v>42.990860849056595</v>
      </c>
      <c r="N297" s="183">
        <f t="shared" si="41"/>
        <v>-0.9935624565319543</v>
      </c>
      <c r="O297" s="183"/>
      <c r="P297" s="339"/>
      <c r="Q297" s="339"/>
      <c r="R297" s="349"/>
      <c r="S297" s="349"/>
      <c r="T297" s="54">
        <f>+'Ark1'!T1919</f>
        <v>8.1344339622641506</v>
      </c>
      <c r="U297" s="339">
        <f t="shared" si="42"/>
        <v>-0.31384189980481203</v>
      </c>
      <c r="V297" s="161">
        <f>+'Ark1'!W1919</f>
        <v>37.912735849056624</v>
      </c>
      <c r="W297" s="97"/>
      <c r="X297" s="74">
        <f>+'Ark1'!X1919</f>
        <v>100</v>
      </c>
      <c r="Y297" s="74">
        <f>+'Ark1'!Y1919</f>
        <v>99.646226415094361</v>
      </c>
      <c r="Z297" s="74">
        <f>+'Ark1'!Z1919</f>
        <v>83.903301886792477</v>
      </c>
      <c r="AA297" s="71"/>
      <c r="AB297" s="161">
        <f>+'Ark1'!AA1919</f>
        <v>8.1360508427335869</v>
      </c>
      <c r="AC297" s="54">
        <f>+'Ark1'!AC1919</f>
        <v>2.1192832448858998</v>
      </c>
      <c r="AD297" s="74">
        <f>+'Ark1'!AE1919</f>
        <v>41.794270393878129</v>
      </c>
      <c r="AE297" s="161">
        <f t="shared" si="43"/>
        <v>1.1656357388316152</v>
      </c>
      <c r="AF297" s="45"/>
      <c r="AH297" s="57"/>
    </row>
    <row r="298" spans="1:34" ht="15.6">
      <c r="A298" s="45"/>
      <c r="B298" s="52">
        <f>+'Ark1'!C1920</f>
        <v>2006</v>
      </c>
      <c r="C298" s="52">
        <f>+'Ark1'!L1920</f>
        <v>9</v>
      </c>
      <c r="D298" s="65" t="s">
        <v>35</v>
      </c>
      <c r="E298" s="52">
        <f>+'Ark1'!Q1920</f>
        <v>1142</v>
      </c>
      <c r="F298" s="52">
        <f>+'Ark1'!R1920</f>
        <v>1311</v>
      </c>
      <c r="G298" s="183">
        <f>+'Ark1'!AG1920</f>
        <v>16.622289844047163</v>
      </c>
      <c r="H298" s="183">
        <f t="shared" si="40"/>
        <v>0.92815088687288672</v>
      </c>
      <c r="I298" s="183">
        <f>+'Ark1'!AH1920</f>
        <v>18.941465391031755</v>
      </c>
      <c r="J298" s="183"/>
      <c r="K298" s="339"/>
      <c r="L298" s="339"/>
      <c r="M298" s="161">
        <f>+'Ark1'!U1920</f>
        <v>48.248131197559111</v>
      </c>
      <c r="N298" s="183">
        <f t="shared" si="41"/>
        <v>-0.36448215775826753</v>
      </c>
      <c r="O298" s="183"/>
      <c r="P298" s="339"/>
      <c r="Q298" s="339"/>
      <c r="R298" s="349"/>
      <c r="S298" s="349"/>
      <c r="T298" s="54">
        <f>+'Ark1'!T1920</f>
        <v>8.8932112890922941</v>
      </c>
      <c r="U298" s="339">
        <f t="shared" si="42"/>
        <v>-0.27826439103960787</v>
      </c>
      <c r="V298" s="161">
        <f>+'Ark1'!W1920</f>
        <v>54.157131960335619</v>
      </c>
      <c r="W298" s="97"/>
      <c r="X298" s="74">
        <f>+'Ark1'!X1920</f>
        <v>100</v>
      </c>
      <c r="Y298" s="74">
        <f>+'Ark1'!Y1920</f>
        <v>99.771167048054906</v>
      </c>
      <c r="Z298" s="74">
        <f>+'Ark1'!Z1920</f>
        <v>94.202898550724626</v>
      </c>
      <c r="AA298" s="71"/>
      <c r="AB298" s="161">
        <f>+'Ark1'!AA1920</f>
        <v>8.113227746770594</v>
      </c>
      <c r="AC298" s="54">
        <f>+'Ark1'!AC1920</f>
        <v>2.2719477190715578</v>
      </c>
      <c r="AD298" s="74">
        <f>+'Ark1'!AE1920</f>
        <v>36.689746470042408</v>
      </c>
      <c r="AE298" s="161">
        <f t="shared" si="43"/>
        <v>1.1479859894921192</v>
      </c>
      <c r="AF298" s="45"/>
      <c r="AH298" s="57"/>
    </row>
    <row r="299" spans="1:34" ht="15.6">
      <c r="A299" s="45"/>
      <c r="B299" s="52">
        <f>+'Ark1'!C1921</f>
        <v>2006</v>
      </c>
      <c r="C299" s="52">
        <f>+'Ark1'!L1921</f>
        <v>10</v>
      </c>
      <c r="D299" s="65" t="s">
        <v>36</v>
      </c>
      <c r="E299" s="52">
        <f>+'Ark1'!Q1921</f>
        <v>486</v>
      </c>
      <c r="F299" s="52">
        <f>+'Ark1'!R1921</f>
        <v>533</v>
      </c>
      <c r="G299" s="183">
        <f>+'Ark1'!AG1921</f>
        <v>6.757956130341066</v>
      </c>
      <c r="H299" s="183">
        <f t="shared" si="40"/>
        <v>0.74165389201786791</v>
      </c>
      <c r="I299" s="183">
        <f>+'Ark1'!AH1921</f>
        <v>8.1238925809926261</v>
      </c>
      <c r="J299" s="183"/>
      <c r="K299" s="339"/>
      <c r="L299" s="339"/>
      <c r="M299" s="161">
        <f>+'Ark1'!U1921</f>
        <v>50.898686679174489</v>
      </c>
      <c r="N299" s="183">
        <f t="shared" si="41"/>
        <v>-0.62819504125560144</v>
      </c>
      <c r="O299" s="183"/>
      <c r="P299" s="339"/>
      <c r="Q299" s="339"/>
      <c r="R299" s="349"/>
      <c r="S299" s="349"/>
      <c r="T299" s="54">
        <f>+'Ark1'!T1921</f>
        <v>9.3151969981238256</v>
      </c>
      <c r="U299" s="339">
        <f t="shared" si="42"/>
        <v>-0.42673848574714235</v>
      </c>
      <c r="V299" s="161">
        <f>+'Ark1'!W1921</f>
        <v>59.287054409005613</v>
      </c>
      <c r="W299" s="97"/>
      <c r="X299" s="74">
        <f>+'Ark1'!X1921</f>
        <v>100</v>
      </c>
      <c r="Y299" s="74">
        <f>+'Ark1'!Y1921</f>
        <v>100</v>
      </c>
      <c r="Z299" s="74">
        <f>+'Ark1'!Z1921</f>
        <v>96.810506566604147</v>
      </c>
      <c r="AA299" s="71"/>
      <c r="AB299" s="161">
        <f>+'Ark1'!AA1921</f>
        <v>8.2662369732139549</v>
      </c>
      <c r="AC299" s="54">
        <f>+'Ark1'!AC1921</f>
        <v>2.4112956916171129</v>
      </c>
      <c r="AD299" s="74">
        <f>+'Ark1'!AE1921</f>
        <v>39.540146123221163</v>
      </c>
      <c r="AE299" s="161">
        <f t="shared" si="43"/>
        <v>1.0967078189300412</v>
      </c>
      <c r="AF299" s="45"/>
      <c r="AH299" s="57"/>
    </row>
    <row r="300" spans="1:34" ht="15.6">
      <c r="A300" s="45"/>
      <c r="B300" s="52">
        <f>+'Ark1'!C1922</f>
        <v>2006</v>
      </c>
      <c r="C300" s="52">
        <f>+'Ark1'!L1922</f>
        <v>11</v>
      </c>
      <c r="D300" s="65" t="s">
        <v>37</v>
      </c>
      <c r="E300" s="52">
        <f>+'Ark1'!Q1922</f>
        <v>548</v>
      </c>
      <c r="F300" s="52">
        <f>+'Ark1'!R1922</f>
        <v>618</v>
      </c>
      <c r="G300" s="183">
        <f>+'Ark1'!AG1922</f>
        <v>7.8356789653860801</v>
      </c>
      <c r="H300" s="183">
        <f t="shared" si="40"/>
        <v>0.81019054515060329</v>
      </c>
      <c r="I300" s="183">
        <f>+'Ark1'!AH1922</f>
        <v>9.8535698981466489</v>
      </c>
      <c r="J300" s="183"/>
      <c r="K300" s="339"/>
      <c r="L300" s="339"/>
      <c r="M300" s="161">
        <f>+'Ark1'!U1922</f>
        <v>53.244498381877058</v>
      </c>
      <c r="N300" s="183">
        <f t="shared" si="41"/>
        <v>-0.38349425164041406</v>
      </c>
      <c r="O300" s="183"/>
      <c r="P300" s="339"/>
      <c r="Q300" s="339"/>
      <c r="R300" s="349"/>
      <c r="S300" s="349"/>
      <c r="T300" s="54">
        <f>+'Ark1'!T1922</f>
        <v>9.7313915857605178</v>
      </c>
      <c r="U300" s="339">
        <f t="shared" si="42"/>
        <v>-0.23730086359491409</v>
      </c>
      <c r="V300" s="161">
        <f>+'Ark1'!W1922</f>
        <v>64.886731391585755</v>
      </c>
      <c r="W300" s="97"/>
      <c r="X300" s="74">
        <f>+'Ark1'!X1922</f>
        <v>100</v>
      </c>
      <c r="Y300" s="74">
        <f>+'Ark1'!Y1922</f>
        <v>100</v>
      </c>
      <c r="Z300" s="74">
        <f>+'Ark1'!Z1922</f>
        <v>98.058252427184442</v>
      </c>
      <c r="AA300" s="71"/>
      <c r="AB300" s="161">
        <f>+'Ark1'!AA1922</f>
        <v>8.54725171054368</v>
      </c>
      <c r="AC300" s="54">
        <f>+'Ark1'!AC1922</f>
        <v>2.7167855921026809</v>
      </c>
      <c r="AD300" s="74">
        <f>+'Ark1'!AE1922</f>
        <v>44.896956590827514</v>
      </c>
      <c r="AE300" s="161">
        <f t="shared" si="43"/>
        <v>1.1277372262773722</v>
      </c>
      <c r="AF300" s="45"/>
      <c r="AH300" s="57"/>
    </row>
    <row r="301" spans="1:34" ht="15.6">
      <c r="A301" s="45"/>
      <c r="B301" s="52">
        <f>+'Ark1'!C1923</f>
        <v>2006</v>
      </c>
      <c r="C301" s="52">
        <f>+'Ark1'!L1923</f>
        <v>12</v>
      </c>
      <c r="D301" s="65" t="s">
        <v>38</v>
      </c>
      <c r="E301" s="52">
        <f>+'Ark1'!Q1923</f>
        <v>234</v>
      </c>
      <c r="F301" s="52">
        <f>+'Ark1'!R1923</f>
        <v>264</v>
      </c>
      <c r="G301" s="183">
        <f>+'Ark1'!AG1923</f>
        <v>3.3472803347280329</v>
      </c>
      <c r="H301" s="183">
        <f t="shared" si="40"/>
        <v>4.8017816937892199E-2</v>
      </c>
      <c r="I301" s="183">
        <f>+'Ark1'!AH1923</f>
        <v>4.4215308756729108</v>
      </c>
      <c r="J301" s="183"/>
      <c r="K301" s="339"/>
      <c r="L301" s="339"/>
      <c r="M301" s="161">
        <f>+'Ark1'!U1923</f>
        <v>55.929166666666646</v>
      </c>
      <c r="N301" s="183">
        <f t="shared" si="41"/>
        <v>-1.2237745098039028</v>
      </c>
      <c r="O301" s="183"/>
      <c r="P301" s="339"/>
      <c r="Q301" s="339"/>
      <c r="R301" s="349"/>
      <c r="S301" s="349"/>
      <c r="T301" s="54">
        <f>+'Ark1'!T1923</f>
        <v>10.018939393939393</v>
      </c>
      <c r="U301" s="339">
        <f t="shared" si="42"/>
        <v>-0.49086452762924004</v>
      </c>
      <c r="V301" s="161">
        <f>+'Ark1'!W1923</f>
        <v>68.560606060606062</v>
      </c>
      <c r="W301" s="97"/>
      <c r="X301" s="74">
        <f>+'Ark1'!X1923</f>
        <v>100</v>
      </c>
      <c r="Y301" s="74">
        <f>+'Ark1'!Y1923</f>
        <v>100</v>
      </c>
      <c r="Z301" s="74">
        <f>+'Ark1'!Z1923</f>
        <v>99.242424242424235</v>
      </c>
      <c r="AA301" s="71"/>
      <c r="AB301" s="161">
        <f>+'Ark1'!AA1923</f>
        <v>8.3287439066842417</v>
      </c>
      <c r="AC301" s="54">
        <f>+'Ark1'!AC1923</f>
        <v>2.7926481560697218</v>
      </c>
      <c r="AD301" s="74">
        <f>+'Ark1'!AE1923</f>
        <v>44.445562918104237</v>
      </c>
      <c r="AE301" s="161">
        <f t="shared" si="43"/>
        <v>1.1282051282051282</v>
      </c>
      <c r="AF301" s="45"/>
      <c r="AH301" s="57"/>
    </row>
    <row r="302" spans="1:34" ht="15.6">
      <c r="A302" s="45"/>
      <c r="B302" s="52">
        <f>+'Ark1'!C1924</f>
        <v>2006</v>
      </c>
      <c r="C302" s="52">
        <f>+'Ark1'!L1924</f>
        <v>13</v>
      </c>
      <c r="D302" s="65" t="s">
        <v>39</v>
      </c>
      <c r="E302" s="52">
        <f>+'Ark1'!Q1924</f>
        <v>100</v>
      </c>
      <c r="F302" s="52">
        <f>+'Ark1'!R1924</f>
        <v>113</v>
      </c>
      <c r="G302" s="183">
        <f>+'Ark1'!AG1924</f>
        <v>1.4327374160010145</v>
      </c>
      <c r="H302" s="183">
        <f t="shared" si="40"/>
        <v>0.34592152778779162</v>
      </c>
      <c r="I302" s="183">
        <f>+'Ark1'!AH1924</f>
        <v>1.9677733395340304</v>
      </c>
      <c r="J302" s="183"/>
      <c r="K302" s="339"/>
      <c r="L302" s="339"/>
      <c r="M302" s="161">
        <f>+'Ark1'!U1924</f>
        <v>58.152212389380523</v>
      </c>
      <c r="N302" s="183">
        <f t="shared" si="41"/>
        <v>-1.326380109565406E-2</v>
      </c>
      <c r="O302" s="183"/>
      <c r="P302" s="339"/>
      <c r="Q302" s="339"/>
      <c r="R302" s="349"/>
      <c r="S302" s="349"/>
      <c r="T302" s="54">
        <f>+'Ark1'!T1924</f>
        <v>9.371681415929201</v>
      </c>
      <c r="U302" s="339">
        <f t="shared" si="42"/>
        <v>-0.81879477454698701</v>
      </c>
      <c r="V302" s="161">
        <f>+'Ark1'!W1924</f>
        <v>58.407079646017685</v>
      </c>
      <c r="W302" s="97"/>
      <c r="X302" s="74">
        <f>+'Ark1'!X1924</f>
        <v>100</v>
      </c>
      <c r="Y302" s="74">
        <f>+'Ark1'!Y1924</f>
        <v>100</v>
      </c>
      <c r="Z302" s="74">
        <f>+'Ark1'!Z1924</f>
        <v>99.115044247787623</v>
      </c>
      <c r="AA302" s="71"/>
      <c r="AB302" s="161">
        <f>+'Ark1'!AA1924</f>
        <v>9.2755659355058437</v>
      </c>
      <c r="AC302" s="54">
        <f>+'Ark1'!AC1924</f>
        <v>2.6746753678311994</v>
      </c>
      <c r="AD302" s="74">
        <f>+'Ark1'!AE1924</f>
        <v>35.806371707138283</v>
      </c>
      <c r="AE302" s="161">
        <f t="shared" si="43"/>
        <v>1.1299999999999999</v>
      </c>
      <c r="AF302" s="45"/>
      <c r="AH302" s="57"/>
    </row>
    <row r="303" spans="1:34" ht="15.6">
      <c r="A303" s="45"/>
      <c r="B303" s="52">
        <f>+'Ark1'!C1925</f>
        <v>2006</v>
      </c>
      <c r="C303" s="52">
        <f>+'Ark1'!L1925</f>
        <v>14</v>
      </c>
      <c r="D303" s="65" t="s">
        <v>408</v>
      </c>
      <c r="E303" s="52">
        <f>+'Ark1'!Q1925</f>
        <v>68</v>
      </c>
      <c r="F303" s="52">
        <f>+'Ark1'!R1925</f>
        <v>77</v>
      </c>
      <c r="G303" s="183">
        <f>+'Ark1'!AG1925</f>
        <v>0.97629009762900976</v>
      </c>
      <c r="H303" s="183">
        <f t="shared" si="40"/>
        <v>0.36819073160494464</v>
      </c>
      <c r="I303" s="183">
        <f>+'Ark1'!AH1925</f>
        <v>1.3756026889787984</v>
      </c>
      <c r="J303" s="183"/>
      <c r="K303" s="339"/>
      <c r="L303" s="339"/>
      <c r="M303" s="161">
        <f>+'Ark1'!U1925</f>
        <v>59.658441558441552</v>
      </c>
      <c r="N303" s="183">
        <f t="shared" si="41"/>
        <v>-2.8947499309201561</v>
      </c>
      <c r="O303" s="183"/>
      <c r="P303" s="339"/>
      <c r="Q303" s="339"/>
      <c r="R303" s="349"/>
      <c r="S303" s="349"/>
      <c r="T303" s="54">
        <f>+'Ark1'!T1925</f>
        <v>9.6883116883116873</v>
      </c>
      <c r="U303" s="339">
        <f t="shared" si="42"/>
        <v>-1.5457308648797969</v>
      </c>
      <c r="V303" s="161">
        <f>+'Ark1'!W1925</f>
        <v>59.740259740259752</v>
      </c>
      <c r="W303" s="97"/>
      <c r="X303" s="74">
        <f>+'Ark1'!X1925</f>
        <v>100</v>
      </c>
      <c r="Y303" s="74">
        <f>+'Ark1'!Y1925</f>
        <v>100</v>
      </c>
      <c r="Z303" s="74">
        <f>+'Ark1'!Z1925</f>
        <v>100</v>
      </c>
      <c r="AA303" s="71"/>
      <c r="AB303" s="161">
        <f>+'Ark1'!AA1925</f>
        <v>9.2150124641324229</v>
      </c>
      <c r="AC303" s="54">
        <f>+'Ark1'!AC1925</f>
        <v>2.7076598429138592</v>
      </c>
      <c r="AD303" s="74">
        <f>+'Ark1'!AE1925</f>
        <v>35.591803082867685</v>
      </c>
      <c r="AE303" s="161">
        <f t="shared" si="43"/>
        <v>1.1323529411764706</v>
      </c>
      <c r="AF303" s="45"/>
      <c r="AH303" s="57"/>
    </row>
    <row r="304" spans="1:34" ht="15.6">
      <c r="A304" s="45"/>
      <c r="B304" s="52">
        <f>+'Ark1'!C1926</f>
        <v>2006</v>
      </c>
      <c r="C304" s="52">
        <f>+'Ark1'!L1926</f>
        <v>15</v>
      </c>
      <c r="D304" s="65" t="s">
        <v>40</v>
      </c>
      <c r="E304" s="52">
        <f>+'Ark1'!Q1926</f>
        <v>12</v>
      </c>
      <c r="F304" s="52">
        <f>+'Ark1'!R1926</f>
        <v>14</v>
      </c>
      <c r="G304" s="183">
        <f>+'Ark1'!AG1926</f>
        <v>0.17750729047800176</v>
      </c>
      <c r="H304" s="183">
        <f t="shared" si="40"/>
        <v>0.112815868560548</v>
      </c>
      <c r="I304" s="183">
        <f>+'Ark1'!AH1926</f>
        <v>0.25339813122621391</v>
      </c>
      <c r="J304" s="183"/>
      <c r="K304" s="339"/>
      <c r="L304" s="339"/>
      <c r="M304" s="161">
        <f>+'Ark1'!U1926</f>
        <v>60.442857142857115</v>
      </c>
      <c r="N304" s="183">
        <f t="shared" si="41"/>
        <v>-5.2971428571428802</v>
      </c>
      <c r="O304" s="183"/>
      <c r="P304" s="339"/>
      <c r="Q304" s="339"/>
      <c r="R304" s="349"/>
      <c r="S304" s="349"/>
      <c r="T304" s="54">
        <f>+'Ark1'!T1926</f>
        <v>10.857142857142859</v>
      </c>
      <c r="U304" s="339">
        <f t="shared" si="42"/>
        <v>-0.94285714285714128</v>
      </c>
      <c r="V304" s="161">
        <f>+'Ark1'!W1926</f>
        <v>78.571428571428555</v>
      </c>
      <c r="W304" s="97"/>
      <c r="X304" s="74">
        <f>+'Ark1'!X1926</f>
        <v>100</v>
      </c>
      <c r="Y304" s="74">
        <f>+'Ark1'!Y1926</f>
        <v>100</v>
      </c>
      <c r="Z304" s="74">
        <f>+'Ark1'!Z1926</f>
        <v>100</v>
      </c>
      <c r="AA304" s="71"/>
      <c r="AB304" s="161">
        <f>+'Ark1'!AA1926</f>
        <v>6.0943433122990571</v>
      </c>
      <c r="AC304" s="54">
        <f>+'Ark1'!AC1926</f>
        <v>2.9726645780978278</v>
      </c>
      <c r="AD304" s="74">
        <f>+'Ark1'!AE1926</f>
        <v>10.048377688283928</v>
      </c>
      <c r="AE304" s="161">
        <f t="shared" si="43"/>
        <v>1.1666666666666667</v>
      </c>
      <c r="AF304" s="45"/>
      <c r="AH304" s="57"/>
    </row>
    <row r="305" spans="1:34" ht="15.6">
      <c r="A305" s="45"/>
      <c r="B305">
        <f>+'Ark1'!C1927</f>
        <v>2005</v>
      </c>
      <c r="C305">
        <f>+'Ark1'!L1927</f>
        <v>1</v>
      </c>
      <c r="D305" s="3" t="str">
        <f t="shared" ref="D305" si="44">+D290</f>
        <v>P-</v>
      </c>
      <c r="E305">
        <f>+'Ark1'!Q1927</f>
        <v>11</v>
      </c>
      <c r="F305">
        <f>+'Ark1'!R1927</f>
        <v>19</v>
      </c>
      <c r="G305" s="201">
        <f>+'Ark1'!AG1927</f>
        <v>0.24582740328632424</v>
      </c>
      <c r="H305" s="201">
        <f t="shared" si="40"/>
        <v>0.24582740328632424</v>
      </c>
      <c r="I305" s="201">
        <f>+'Ark1'!AH1927</f>
        <v>0.10642203173090482</v>
      </c>
      <c r="J305" s="201"/>
      <c r="K305" s="338"/>
      <c r="L305" s="338"/>
      <c r="M305" s="93">
        <f>+'Ark1'!U1927</f>
        <v>18.431578947368426</v>
      </c>
      <c r="N305" s="201">
        <f t="shared" si="41"/>
        <v>18.431578947368426</v>
      </c>
      <c r="O305" s="201"/>
      <c r="P305" s="338"/>
      <c r="Q305" s="338"/>
      <c r="R305" s="348"/>
      <c r="S305" s="348"/>
      <c r="T305" s="1">
        <f>+'Ark1'!T1927</f>
        <v>2.0526315789473681</v>
      </c>
      <c r="U305" s="338">
        <f t="shared" si="42"/>
        <v>2.0526315789473681</v>
      </c>
      <c r="V305" s="93">
        <f>+'Ark1'!W1927</f>
        <v>0</v>
      </c>
      <c r="W305" s="97"/>
      <c r="X305" s="11">
        <f>+'Ark1'!X1927</f>
        <v>52.631578947368411</v>
      </c>
      <c r="Y305" s="11">
        <f>+'Ark1'!Y1927</f>
        <v>21.052631578947377</v>
      </c>
      <c r="Z305" s="11">
        <f>+'Ark1'!Z1927</f>
        <v>0</v>
      </c>
      <c r="AA305" s="71"/>
      <c r="AB305" s="93">
        <f>+'Ark1'!AA1927</f>
        <v>6.1438075483478212</v>
      </c>
      <c r="AC305" s="1">
        <f>+'Ark1'!AC1927</f>
        <v>0.75906342641347146</v>
      </c>
      <c r="AD305" s="11">
        <f>+'Ark1'!AE1927</f>
        <v>21.745873496882435</v>
      </c>
      <c r="AE305" s="93">
        <f t="shared" si="43"/>
        <v>1.7272727272727273</v>
      </c>
      <c r="AF305" s="45"/>
      <c r="AH305" s="57"/>
    </row>
    <row r="306" spans="1:34" ht="15.6">
      <c r="A306" s="45"/>
      <c r="B306">
        <f>+'Ark1'!C1928</f>
        <v>2005</v>
      </c>
      <c r="C306">
        <f>+'Ark1'!L1928</f>
        <v>2</v>
      </c>
      <c r="D306" s="3" t="str">
        <f t="shared" si="38"/>
        <v>P</v>
      </c>
      <c r="E306">
        <f>+'Ark1'!Q1928</f>
        <v>71</v>
      </c>
      <c r="F306">
        <f>+'Ark1'!R1928</f>
        <v>78</v>
      </c>
      <c r="G306" s="201">
        <f>+'Ark1'!AG1928</f>
        <v>1.0091861819122785</v>
      </c>
      <c r="H306" s="201">
        <f t="shared" si="40"/>
        <v>1.0091861819122785</v>
      </c>
      <c r="I306" s="201">
        <f>+'Ark1'!AH1928</f>
        <v>0.56754365065858892</v>
      </c>
      <c r="J306" s="201"/>
      <c r="K306" s="338"/>
      <c r="L306" s="338"/>
      <c r="M306" s="93">
        <f>+'Ark1'!U1928</f>
        <v>23.943589743589744</v>
      </c>
      <c r="N306" s="201">
        <f t="shared" si="41"/>
        <v>23.943589743589744</v>
      </c>
      <c r="O306" s="201"/>
      <c r="P306" s="338"/>
      <c r="Q306" s="338"/>
      <c r="R306" s="348"/>
      <c r="S306" s="348"/>
      <c r="T306" s="1">
        <f>+'Ark1'!T1928</f>
        <v>2.9615384615384621</v>
      </c>
      <c r="U306" s="338">
        <f t="shared" si="42"/>
        <v>2.9615384615384621</v>
      </c>
      <c r="V306" s="93">
        <f>+'Ark1'!W1928</f>
        <v>0</v>
      </c>
      <c r="W306" s="97"/>
      <c r="X306" s="11">
        <f>+'Ark1'!X1928</f>
        <v>87.179487179487182</v>
      </c>
      <c r="Y306" s="11">
        <f>+'Ark1'!Y1928</f>
        <v>51.282051282051277</v>
      </c>
      <c r="Z306" s="11">
        <f>+'Ark1'!Z1928</f>
        <v>2.5641025641025639</v>
      </c>
      <c r="AA306" s="71"/>
      <c r="AB306" s="93">
        <f>+'Ark1'!AA1928</f>
        <v>6.1463474611952016</v>
      </c>
      <c r="AC306" s="1">
        <f>+'Ark1'!AC1928</f>
        <v>0.99282435366919675</v>
      </c>
      <c r="AD306" s="11">
        <f>+'Ark1'!AE1928</f>
        <v>36.310893074978786</v>
      </c>
      <c r="AE306" s="93">
        <f t="shared" si="43"/>
        <v>1.0985915492957747</v>
      </c>
      <c r="AF306" s="45"/>
      <c r="AH306" s="57"/>
    </row>
    <row r="307" spans="1:34" ht="15.6">
      <c r="A307" s="45"/>
      <c r="B307">
        <f>+'Ark1'!C1929</f>
        <v>2005</v>
      </c>
      <c r="C307">
        <f>+'Ark1'!L1929</f>
        <v>3</v>
      </c>
      <c r="D307" s="3" t="str">
        <f t="shared" si="38"/>
        <v>P+</v>
      </c>
      <c r="E307">
        <f>+'Ark1'!Q1929</f>
        <v>135</v>
      </c>
      <c r="F307">
        <f>+'Ark1'!R1929</f>
        <v>145</v>
      </c>
      <c r="G307" s="201">
        <f>+'Ark1'!AG1929</f>
        <v>1.8760512356061587</v>
      </c>
      <c r="H307" s="201">
        <f t="shared" si="40"/>
        <v>1.8760512356061587</v>
      </c>
      <c r="I307" s="201">
        <f>+'Ark1'!AH1929</f>
        <v>1.1541411602250236</v>
      </c>
      <c r="J307" s="201"/>
      <c r="K307" s="338"/>
      <c r="L307" s="338"/>
      <c r="M307" s="93">
        <f>+'Ark1'!U1929</f>
        <v>26.192413793103434</v>
      </c>
      <c r="N307" s="201">
        <f t="shared" si="41"/>
        <v>26.192413793103434</v>
      </c>
      <c r="O307" s="201"/>
      <c r="P307" s="338"/>
      <c r="Q307" s="338"/>
      <c r="R307" s="348"/>
      <c r="S307" s="348"/>
      <c r="T307" s="1">
        <f>+'Ark1'!T1929</f>
        <v>3.9724137931034473</v>
      </c>
      <c r="U307" s="338">
        <f t="shared" si="42"/>
        <v>3.9724137931034473</v>
      </c>
      <c r="V307" s="93">
        <f>+'Ark1'!W1929</f>
        <v>0</v>
      </c>
      <c r="W307" s="97"/>
      <c r="X307" s="11">
        <f>+'Ark1'!X1929</f>
        <v>93.793103448275872</v>
      </c>
      <c r="Y307" s="11">
        <f>+'Ark1'!Y1929</f>
        <v>64.827586206896555</v>
      </c>
      <c r="Z307" s="11">
        <f>+'Ark1'!Z1929</f>
        <v>8.9655172413793096</v>
      </c>
      <c r="AA307" s="71"/>
      <c r="AB307" s="93">
        <f>+'Ark1'!AA1929</f>
        <v>6.8238535251149912</v>
      </c>
      <c r="AC307" s="1">
        <f>+'Ark1'!AC1929</f>
        <v>1.3793793086207753</v>
      </c>
      <c r="AD307" s="11">
        <f>+'Ark1'!AE1929</f>
        <v>13.303375922582598</v>
      </c>
      <c r="AE307" s="93">
        <f t="shared" si="43"/>
        <v>1.0740740740740742</v>
      </c>
      <c r="AF307" s="45"/>
      <c r="AH307" s="57"/>
    </row>
    <row r="308" spans="1:34" ht="15.6">
      <c r="A308" s="45"/>
      <c r="B308">
        <f>+'Ark1'!C1930</f>
        <v>2005</v>
      </c>
      <c r="C308">
        <f>+'Ark1'!L1930</f>
        <v>4</v>
      </c>
      <c r="D308" s="3" t="str">
        <f t="shared" si="38"/>
        <v>O-</v>
      </c>
      <c r="E308">
        <f>+'Ark1'!Q1930</f>
        <v>313</v>
      </c>
      <c r="F308">
        <f>+'Ark1'!R1930</f>
        <v>328</v>
      </c>
      <c r="G308" s="201">
        <f>+'Ark1'!AG1930</f>
        <v>4.2437572777849644</v>
      </c>
      <c r="H308" s="201">
        <f t="shared" si="40"/>
        <v>4.2437572777849644</v>
      </c>
      <c r="I308" s="201">
        <f>+'Ark1'!AH1930</f>
        <v>2.9079470697778458</v>
      </c>
      <c r="J308" s="201"/>
      <c r="K308" s="338"/>
      <c r="L308" s="338"/>
      <c r="M308" s="93">
        <f>+'Ark1'!U1930</f>
        <v>29.174085365853671</v>
      </c>
      <c r="N308" s="201">
        <f t="shared" si="41"/>
        <v>29.174085365853671</v>
      </c>
      <c r="O308" s="201"/>
      <c r="P308" s="338"/>
      <c r="Q308" s="338"/>
      <c r="R308" s="348"/>
      <c r="S308" s="348"/>
      <c r="T308" s="1">
        <f>+'Ark1'!T1930</f>
        <v>4.8536585365853666</v>
      </c>
      <c r="U308" s="338">
        <f t="shared" si="42"/>
        <v>4.8536585365853666</v>
      </c>
      <c r="V308" s="93">
        <f>+'Ark1'!W1930</f>
        <v>1.2195121951219512</v>
      </c>
      <c r="W308" s="97"/>
      <c r="X308" s="11">
        <f>+'Ark1'!X1930</f>
        <v>95.426829268292636</v>
      </c>
      <c r="Y308" s="11">
        <f>+'Ark1'!Y1930</f>
        <v>81.097560975609738</v>
      </c>
      <c r="Z308" s="11">
        <f>+'Ark1'!Z1930</f>
        <v>21.646341463414629</v>
      </c>
      <c r="AA308" s="71"/>
      <c r="AB308" s="93">
        <f>+'Ark1'!AA1930</f>
        <v>7.0851979260461588</v>
      </c>
      <c r="AC308" s="1">
        <f>+'Ark1'!AC1930</f>
        <v>1.6182793573807612</v>
      </c>
      <c r="AD308" s="11">
        <f>+'Ark1'!AE1930</f>
        <v>20.720531171120872</v>
      </c>
      <c r="AE308" s="93">
        <f t="shared" si="43"/>
        <v>1.0479233226837061</v>
      </c>
      <c r="AF308" s="45"/>
      <c r="AH308" s="57"/>
    </row>
    <row r="309" spans="1:34" ht="15.6">
      <c r="A309" s="45"/>
      <c r="B309">
        <f>+'Ark1'!C1931</f>
        <v>2005</v>
      </c>
      <c r="C309">
        <f>+'Ark1'!L1931</f>
        <v>5</v>
      </c>
      <c r="D309" s="3" t="str">
        <f t="shared" si="38"/>
        <v>O</v>
      </c>
      <c r="E309">
        <f>+'Ark1'!Q1931</f>
        <v>735</v>
      </c>
      <c r="F309">
        <f>+'Ark1'!R1931</f>
        <v>828</v>
      </c>
      <c r="G309" s="201">
        <f>+'Ark1'!AG1931</f>
        <v>10.712899469530342</v>
      </c>
      <c r="H309" s="201">
        <f t="shared" si="40"/>
        <v>10.712899469530342</v>
      </c>
      <c r="I309" s="201">
        <f>+'Ark1'!AH1931</f>
        <v>8.26800726416975</v>
      </c>
      <c r="J309" s="201"/>
      <c r="K309" s="338"/>
      <c r="L309" s="338"/>
      <c r="M309" s="93">
        <f>+'Ark1'!U1931</f>
        <v>32.859057971014494</v>
      </c>
      <c r="N309" s="201">
        <f t="shared" si="41"/>
        <v>32.859057971014494</v>
      </c>
      <c r="O309" s="201"/>
      <c r="P309" s="338"/>
      <c r="Q309" s="338"/>
      <c r="R309" s="348"/>
      <c r="S309" s="348"/>
      <c r="T309" s="1">
        <f>+'Ark1'!T1931</f>
        <v>6.2342995169082114</v>
      </c>
      <c r="U309" s="338">
        <f t="shared" si="42"/>
        <v>6.2342995169082114</v>
      </c>
      <c r="V309" s="93">
        <f>+'Ark1'!W1931</f>
        <v>7.9710144927536239</v>
      </c>
      <c r="W309" s="97"/>
      <c r="X309" s="11">
        <f>+'Ark1'!X1931</f>
        <v>99.154589371980677</v>
      </c>
      <c r="Y309" s="11">
        <f>+'Ark1'!Y1931</f>
        <v>90.458937198067645</v>
      </c>
      <c r="Z309" s="11">
        <f>+'Ark1'!Z1931</f>
        <v>38.526570048309182</v>
      </c>
      <c r="AA309" s="71"/>
      <c r="AB309" s="93">
        <f>+'Ark1'!AA1931</f>
        <v>7.5979531048244686</v>
      </c>
      <c r="AC309" s="1">
        <f>+'Ark1'!AC1931</f>
        <v>1.7667575495217347</v>
      </c>
      <c r="AD309" s="11">
        <f>+'Ark1'!AE1931</f>
        <v>31.618423683134964</v>
      </c>
      <c r="AE309" s="93">
        <f t="shared" si="43"/>
        <v>1.1265306122448979</v>
      </c>
      <c r="AF309" s="45"/>
      <c r="AH309" s="57"/>
    </row>
    <row r="310" spans="1:34" ht="15.6">
      <c r="A310" s="45"/>
      <c r="B310">
        <f>+'Ark1'!C1932</f>
        <v>2005</v>
      </c>
      <c r="C310">
        <f>+'Ark1'!L1932</f>
        <v>6</v>
      </c>
      <c r="D310" s="3" t="str">
        <f t="shared" si="38"/>
        <v>O+</v>
      </c>
      <c r="E310">
        <f>+'Ark1'!Q1932</f>
        <v>887</v>
      </c>
      <c r="F310">
        <f>+'Ark1'!R1932</f>
        <v>1035</v>
      </c>
      <c r="G310" s="201">
        <f>+'Ark1'!AG1932</f>
        <v>13.391124336912927</v>
      </c>
      <c r="H310" s="201">
        <f t="shared" si="40"/>
        <v>13.391124336912927</v>
      </c>
      <c r="I310" s="201">
        <f>+'Ark1'!AH1932</f>
        <v>11.43359167975418</v>
      </c>
      <c r="J310" s="201"/>
      <c r="K310" s="338"/>
      <c r="L310" s="338"/>
      <c r="M310" s="93">
        <f>+'Ark1'!U1932</f>
        <v>36.351884057971056</v>
      </c>
      <c r="N310" s="201">
        <f t="shared" si="41"/>
        <v>36.351884057971056</v>
      </c>
      <c r="O310" s="201"/>
      <c r="P310" s="338"/>
      <c r="Q310" s="338"/>
      <c r="R310" s="348"/>
      <c r="S310" s="348"/>
      <c r="T310" s="1">
        <f>+'Ark1'!T1932</f>
        <v>7.1342995169082153</v>
      </c>
      <c r="U310" s="338">
        <f t="shared" si="42"/>
        <v>7.1342995169082153</v>
      </c>
      <c r="V310" s="93">
        <f>+'Ark1'!W1932</f>
        <v>20</v>
      </c>
      <c r="W310" s="97"/>
      <c r="X310" s="11">
        <f>+'Ark1'!X1932</f>
        <v>99.903381642512059</v>
      </c>
      <c r="Y310" s="11">
        <f>+'Ark1'!Y1932</f>
        <v>94.685990338164245</v>
      </c>
      <c r="Z310" s="11">
        <f>+'Ark1'!Z1932</f>
        <v>57.19806763285024</v>
      </c>
      <c r="AA310" s="71"/>
      <c r="AB310" s="93">
        <f>+'Ark1'!AA1932</f>
        <v>8.2402091705827747</v>
      </c>
      <c r="AC310" s="1">
        <f>+'Ark1'!AC1932</f>
        <v>1.9106445701842751</v>
      </c>
      <c r="AD310" s="11">
        <f>+'Ark1'!AE1932</f>
        <v>34.586281556122742</v>
      </c>
      <c r="AE310" s="93">
        <f t="shared" si="43"/>
        <v>1.1668545659526495</v>
      </c>
      <c r="AF310" s="45"/>
      <c r="AH310" s="57"/>
    </row>
    <row r="311" spans="1:34" ht="15.6">
      <c r="A311" s="45"/>
      <c r="B311">
        <f>+'Ark1'!C1933</f>
        <v>2005</v>
      </c>
      <c r="C311">
        <f>+'Ark1'!L1933</f>
        <v>7</v>
      </c>
      <c r="D311" s="3" t="str">
        <f t="shared" si="38"/>
        <v>R-</v>
      </c>
      <c r="E311">
        <f>+'Ark1'!Q1933</f>
        <v>861</v>
      </c>
      <c r="F311">
        <f>+'Ark1'!R1933</f>
        <v>1002</v>
      </c>
      <c r="G311" s="201">
        <f>+'Ark1'!AG1933</f>
        <v>12.964160952257735</v>
      </c>
      <c r="H311" s="201">
        <f t="shared" si="40"/>
        <v>12.964160952257735</v>
      </c>
      <c r="I311" s="201">
        <f>+'Ark1'!AH1933</f>
        <v>12.12317727199793</v>
      </c>
      <c r="J311" s="201"/>
      <c r="K311" s="338"/>
      <c r="L311" s="338"/>
      <c r="M311" s="93">
        <f>+'Ark1'!U1933</f>
        <v>39.813772455089797</v>
      </c>
      <c r="N311" s="201">
        <f t="shared" si="41"/>
        <v>39.813772455089797</v>
      </c>
      <c r="O311" s="201"/>
      <c r="P311" s="338"/>
      <c r="Q311" s="338"/>
      <c r="R311" s="348"/>
      <c r="S311" s="348"/>
      <c r="T311" s="1">
        <f>+'Ark1'!T1933</f>
        <v>7.5668662674650706</v>
      </c>
      <c r="U311" s="338">
        <f t="shared" si="42"/>
        <v>7.5668662674650706</v>
      </c>
      <c r="V311" s="93">
        <f>+'Ark1'!W1933</f>
        <v>26.247504990019955</v>
      </c>
      <c r="W311" s="97"/>
      <c r="X311" s="11">
        <f>+'Ark1'!X1933</f>
        <v>99.900199600798416</v>
      </c>
      <c r="Y311" s="11">
        <f>+'Ark1'!Y1933</f>
        <v>98.602794411177626</v>
      </c>
      <c r="Z311" s="11">
        <f>+'Ark1'!Z1933</f>
        <v>72.355289421157678</v>
      </c>
      <c r="AA311" s="71"/>
      <c r="AB311" s="93">
        <f>+'Ark1'!AA1933</f>
        <v>7.9748788426540802</v>
      </c>
      <c r="AC311" s="1">
        <f>+'Ark1'!AC1933</f>
        <v>1.95814995788492</v>
      </c>
      <c r="AD311" s="11">
        <f>+'Ark1'!AE1933</f>
        <v>38.586210605429841</v>
      </c>
      <c r="AE311" s="93">
        <f t="shared" si="43"/>
        <v>1.1637630662020906</v>
      </c>
      <c r="AF311" s="45"/>
      <c r="AH311" s="57"/>
    </row>
    <row r="312" spans="1:34" ht="15.6">
      <c r="A312" s="45"/>
      <c r="B312">
        <f>+'Ark1'!C1934</f>
        <v>2005</v>
      </c>
      <c r="C312">
        <f>+'Ark1'!L1934</f>
        <v>8</v>
      </c>
      <c r="D312" s="3" t="str">
        <f t="shared" si="38"/>
        <v>R</v>
      </c>
      <c r="E312">
        <f>+'Ark1'!Q1934</f>
        <v>1417</v>
      </c>
      <c r="F312">
        <f>+'Ark1'!R1934</f>
        <v>1682</v>
      </c>
      <c r="G312" s="201">
        <f>+'Ark1'!AG1934</f>
        <v>21.762194333031445</v>
      </c>
      <c r="H312" s="201">
        <f t="shared" si="40"/>
        <v>21.762194333031445</v>
      </c>
      <c r="I312" s="201">
        <f>+'Ark1'!AH1934</f>
        <v>22.482277176212012</v>
      </c>
      <c r="J312" s="201"/>
      <c r="K312" s="338"/>
      <c r="L312" s="338"/>
      <c r="M312" s="93">
        <f>+'Ark1'!U1934</f>
        <v>43.98442330558855</v>
      </c>
      <c r="N312" s="201">
        <f t="shared" si="41"/>
        <v>43.98442330558855</v>
      </c>
      <c r="O312" s="201"/>
      <c r="P312" s="338"/>
      <c r="Q312" s="338"/>
      <c r="R312" s="348"/>
      <c r="S312" s="348"/>
      <c r="T312" s="1">
        <f>+'Ark1'!T1934</f>
        <v>8.4482758620689626</v>
      </c>
      <c r="U312" s="338">
        <f t="shared" si="42"/>
        <v>8.4482758620689626</v>
      </c>
      <c r="V312" s="93">
        <f>+'Ark1'!W1934</f>
        <v>44.470868014268738</v>
      </c>
      <c r="W312" s="97"/>
      <c r="X312" s="11">
        <f>+'Ark1'!X1934</f>
        <v>100</v>
      </c>
      <c r="Y312" s="11">
        <f>+'Ark1'!Y1934</f>
        <v>99.82164090368606</v>
      </c>
      <c r="Z312" s="11">
        <f>+'Ark1'!Z1934</f>
        <v>86.266349583828756</v>
      </c>
      <c r="AA312" s="71"/>
      <c r="AB312" s="93">
        <f>+'Ark1'!AA1934</f>
        <v>8.1645324972164506</v>
      </c>
      <c r="AC312" s="1">
        <f>+'Ark1'!AC1934</f>
        <v>2.0548368159226986</v>
      </c>
      <c r="AD312" s="11">
        <f>+'Ark1'!AE1934</f>
        <v>38.445794990216683</v>
      </c>
      <c r="AE312" s="93">
        <f t="shared" si="43"/>
        <v>1.1870148200423429</v>
      </c>
      <c r="AF312" s="45"/>
      <c r="AH312" s="57"/>
    </row>
    <row r="313" spans="1:34" ht="15.6">
      <c r="A313" s="45"/>
      <c r="B313">
        <f>+'Ark1'!C1935</f>
        <v>2005</v>
      </c>
      <c r="C313">
        <f>+'Ark1'!L1935</f>
        <v>9</v>
      </c>
      <c r="D313" s="3" t="str">
        <f t="shared" si="38"/>
        <v>R+</v>
      </c>
      <c r="E313">
        <f>+'Ark1'!Q1935</f>
        <v>1017</v>
      </c>
      <c r="F313">
        <f>+'Ark1'!R1935</f>
        <v>1213</v>
      </c>
      <c r="G313" s="201">
        <f>+'Ark1'!AG1935</f>
        <v>15.694138957174276</v>
      </c>
      <c r="H313" s="201">
        <f t="shared" si="40"/>
        <v>15.694138957174276</v>
      </c>
      <c r="I313" s="201">
        <f>+'Ark1'!AH1935</f>
        <v>17.919470551911576</v>
      </c>
      <c r="J313" s="201"/>
      <c r="K313" s="338"/>
      <c r="L313" s="338"/>
      <c r="M313" s="93">
        <f>+'Ark1'!U1935</f>
        <v>48.612613355317379</v>
      </c>
      <c r="N313" s="201">
        <f t="shared" si="41"/>
        <v>48.612613355317379</v>
      </c>
      <c r="O313" s="201"/>
      <c r="P313" s="338"/>
      <c r="Q313" s="338"/>
      <c r="R313" s="348"/>
      <c r="S313" s="348"/>
      <c r="T313" s="1">
        <f>+'Ark1'!T1935</f>
        <v>9.171475680131902</v>
      </c>
      <c r="U313" s="338">
        <f t="shared" si="42"/>
        <v>9.171475680131902</v>
      </c>
      <c r="V313" s="93">
        <f>+'Ark1'!W1935</f>
        <v>57.955482275350384</v>
      </c>
      <c r="W313" s="97"/>
      <c r="X313" s="11">
        <f>+'Ark1'!X1935</f>
        <v>99.917559769167354</v>
      </c>
      <c r="Y313" s="11">
        <f>+'Ark1'!Y1935</f>
        <v>99.835119538334723</v>
      </c>
      <c r="Z313" s="11">
        <f>+'Ark1'!Z1935</f>
        <v>94.888705688375936</v>
      </c>
      <c r="AA313" s="71"/>
      <c r="AB313" s="93">
        <f>+'Ark1'!AA1935</f>
        <v>8.1570324312100642</v>
      </c>
      <c r="AC313" s="1">
        <f>+'Ark1'!AC1935</f>
        <v>2.167041790656238</v>
      </c>
      <c r="AD313" s="11">
        <f>+'Ark1'!AE1935</f>
        <v>36.457264683127853</v>
      </c>
      <c r="AE313" s="93">
        <f t="shared" si="43"/>
        <v>1.1927236971484758</v>
      </c>
      <c r="AF313" s="45"/>
      <c r="AH313" s="57"/>
    </row>
    <row r="314" spans="1:34" ht="15.6">
      <c r="A314" s="45"/>
      <c r="B314">
        <f>+'Ark1'!C1936</f>
        <v>2005</v>
      </c>
      <c r="C314">
        <f>+'Ark1'!L1936</f>
        <v>10</v>
      </c>
      <c r="D314" s="3" t="str">
        <f t="shared" si="38"/>
        <v>U-</v>
      </c>
      <c r="E314">
        <f>+'Ark1'!Q1936</f>
        <v>408</v>
      </c>
      <c r="F314">
        <f>+'Ark1'!R1936</f>
        <v>465</v>
      </c>
      <c r="G314" s="201">
        <f>+'Ark1'!AG1936</f>
        <v>6.0163022383231981</v>
      </c>
      <c r="H314" s="201">
        <f t="shared" si="40"/>
        <v>6.0163022383231981</v>
      </c>
      <c r="I314" s="201">
        <f>+'Ark1'!AH1936</f>
        <v>7.2811875507495101</v>
      </c>
      <c r="J314" s="201"/>
      <c r="K314" s="338"/>
      <c r="L314" s="338"/>
      <c r="M314" s="93">
        <f>+'Ark1'!U1936</f>
        <v>51.52688172043009</v>
      </c>
      <c r="N314" s="201">
        <f t="shared" si="41"/>
        <v>51.52688172043009</v>
      </c>
      <c r="O314" s="201"/>
      <c r="P314" s="338"/>
      <c r="Q314" s="338"/>
      <c r="R314" s="348"/>
      <c r="S314" s="348"/>
      <c r="T314" s="1">
        <f>+'Ark1'!T1936</f>
        <v>9.741935483870968</v>
      </c>
      <c r="U314" s="338">
        <f t="shared" si="42"/>
        <v>9.741935483870968</v>
      </c>
      <c r="V314" s="93">
        <f>+'Ark1'!W1936</f>
        <v>66.451612903225808</v>
      </c>
      <c r="W314" s="97"/>
      <c r="X314" s="11">
        <f>+'Ark1'!X1936</f>
        <v>100</v>
      </c>
      <c r="Y314" s="11">
        <f>+'Ark1'!Y1936</f>
        <v>100</v>
      </c>
      <c r="Z314" s="11">
        <f>+'Ark1'!Z1936</f>
        <v>97.204301075268816</v>
      </c>
      <c r="AA314" s="71"/>
      <c r="AB314" s="93">
        <f>+'Ark1'!AA1936</f>
        <v>8.3998276964528493</v>
      </c>
      <c r="AC314" s="1">
        <f>+'Ark1'!AC1936</f>
        <v>2.4225784974862687</v>
      </c>
      <c r="AD314" s="11">
        <f>+'Ark1'!AE1936</f>
        <v>37.022602381987909</v>
      </c>
      <c r="AE314" s="93">
        <f t="shared" si="43"/>
        <v>1.1397058823529411</v>
      </c>
      <c r="AF314" s="45"/>
      <c r="AH314" s="57"/>
    </row>
    <row r="315" spans="1:34" ht="15.6">
      <c r="A315" s="45"/>
      <c r="B315">
        <f>+'Ark1'!C1937</f>
        <v>2005</v>
      </c>
      <c r="C315">
        <f>+'Ark1'!L1937</f>
        <v>11</v>
      </c>
      <c r="D315" s="3" t="str">
        <f t="shared" si="38"/>
        <v>U</v>
      </c>
      <c r="E315">
        <f>+'Ark1'!Q1937</f>
        <v>468</v>
      </c>
      <c r="F315">
        <f>+'Ark1'!R1937</f>
        <v>543</v>
      </c>
      <c r="G315" s="201">
        <f>+'Ark1'!AG1937</f>
        <v>7.0254884202354768</v>
      </c>
      <c r="H315" s="201">
        <f t="shared" si="40"/>
        <v>7.0254884202354768</v>
      </c>
      <c r="I315" s="201">
        <f>+'Ark1'!AH1937</f>
        <v>8.8492563221129252</v>
      </c>
      <c r="J315" s="201"/>
      <c r="K315" s="338"/>
      <c r="L315" s="338"/>
      <c r="M315" s="93">
        <f>+'Ark1'!U1937</f>
        <v>53.627992633517472</v>
      </c>
      <c r="N315" s="201">
        <f t="shared" si="41"/>
        <v>53.627992633517472</v>
      </c>
      <c r="O315" s="201"/>
      <c r="P315" s="338"/>
      <c r="Q315" s="338"/>
      <c r="R315" s="348"/>
      <c r="S315" s="348"/>
      <c r="T315" s="1">
        <f>+'Ark1'!T1937</f>
        <v>9.9686924493554319</v>
      </c>
      <c r="U315" s="338">
        <f t="shared" si="42"/>
        <v>9.9686924493554319</v>
      </c>
      <c r="V315" s="93">
        <f>+'Ark1'!W1937</f>
        <v>68.324125230202583</v>
      </c>
      <c r="W315" s="97"/>
      <c r="X315" s="11">
        <f>+'Ark1'!X1937</f>
        <v>100</v>
      </c>
      <c r="Y315" s="11">
        <f>+'Ark1'!Y1937</f>
        <v>100</v>
      </c>
      <c r="Z315" s="11">
        <f>+'Ark1'!Z1937</f>
        <v>98.526703499079218</v>
      </c>
      <c r="AA315" s="71"/>
      <c r="AB315" s="93">
        <f>+'Ark1'!AA1937</f>
        <v>8.1850371627364762</v>
      </c>
      <c r="AC315" s="1">
        <f>+'Ark1'!AC1937</f>
        <v>2.5871433693035946</v>
      </c>
      <c r="AD315" s="11">
        <f>+'Ark1'!AE1937</f>
        <v>46.875492085529267</v>
      </c>
      <c r="AE315" s="93">
        <f t="shared" si="43"/>
        <v>1.1602564102564104</v>
      </c>
      <c r="AF315" s="45"/>
      <c r="AH315" s="57"/>
    </row>
    <row r="316" spans="1:34" ht="15.6">
      <c r="A316" s="45"/>
      <c r="B316">
        <f>+'Ark1'!C1938</f>
        <v>2005</v>
      </c>
      <c r="C316">
        <f>+'Ark1'!L1938</f>
        <v>12</v>
      </c>
      <c r="D316" s="3" t="str">
        <f t="shared" si="38"/>
        <v>U+</v>
      </c>
      <c r="E316">
        <f>+'Ark1'!Q1938</f>
        <v>218</v>
      </c>
      <c r="F316">
        <f>+'Ark1'!R1938</f>
        <v>255</v>
      </c>
      <c r="G316" s="201">
        <f>+'Ark1'!AG1938</f>
        <v>3.2992625177901407</v>
      </c>
      <c r="H316" s="201">
        <f t="shared" si="40"/>
        <v>3.2992625177901407</v>
      </c>
      <c r="I316" s="201">
        <f>+'Ark1'!AH1938</f>
        <v>4.428882611211324</v>
      </c>
      <c r="J316" s="201"/>
      <c r="K316" s="338"/>
      <c r="L316" s="338"/>
      <c r="M316" s="93">
        <f>+'Ark1'!U1938</f>
        <v>57.152941176470549</v>
      </c>
      <c r="N316" s="201">
        <f t="shared" si="41"/>
        <v>57.152941176470549</v>
      </c>
      <c r="O316" s="201"/>
      <c r="P316" s="338"/>
      <c r="Q316" s="338"/>
      <c r="R316" s="348"/>
      <c r="S316" s="348"/>
      <c r="T316" s="1">
        <f>+'Ark1'!T1938</f>
        <v>10.509803921568633</v>
      </c>
      <c r="U316" s="338">
        <f t="shared" si="42"/>
        <v>10.509803921568633</v>
      </c>
      <c r="V316" s="93">
        <f>+'Ark1'!W1938</f>
        <v>74.509803921568619</v>
      </c>
      <c r="W316" s="97"/>
      <c r="X316" s="11">
        <f>+'Ark1'!X1938</f>
        <v>100</v>
      </c>
      <c r="Y316" s="11">
        <f>+'Ark1'!Y1938</f>
        <v>100</v>
      </c>
      <c r="Z316" s="11">
        <f>+'Ark1'!Z1938</f>
        <v>100</v>
      </c>
      <c r="AA316" s="71"/>
      <c r="AB316" s="93">
        <f>+'Ark1'!AA1938</f>
        <v>7.6792552983815439</v>
      </c>
      <c r="AC316" s="1">
        <f>+'Ark1'!AC1938</f>
        <v>2.6314280698973014</v>
      </c>
      <c r="AD316" s="11">
        <f>+'Ark1'!AE1938</f>
        <v>44.645200684759409</v>
      </c>
      <c r="AE316" s="93">
        <f t="shared" si="43"/>
        <v>1.1697247706422018</v>
      </c>
      <c r="AF316" s="45"/>
      <c r="AH316" s="57"/>
    </row>
    <row r="317" spans="1:34" ht="15.6">
      <c r="A317" s="45"/>
      <c r="B317">
        <f>+'Ark1'!C1939</f>
        <v>2005</v>
      </c>
      <c r="C317">
        <f>+'Ark1'!L1939</f>
        <v>13</v>
      </c>
      <c r="D317" s="3" t="str">
        <f t="shared" si="38"/>
        <v>E-</v>
      </c>
      <c r="E317">
        <f>+'Ark1'!Q1939</f>
        <v>77</v>
      </c>
      <c r="F317">
        <f>+'Ark1'!R1939</f>
        <v>84</v>
      </c>
      <c r="G317" s="201">
        <f>+'Ark1'!AG1939</f>
        <v>1.0868158882132228</v>
      </c>
      <c r="H317" s="201">
        <f t="shared" si="40"/>
        <v>1.0868158882132228</v>
      </c>
      <c r="I317" s="201">
        <f>+'Ark1'!AH1939</f>
        <v>1.4847727151171557</v>
      </c>
      <c r="J317" s="201"/>
      <c r="K317" s="338"/>
      <c r="L317" s="338"/>
      <c r="M317" s="93">
        <f>+'Ark1'!U1939</f>
        <v>58.165476190476177</v>
      </c>
      <c r="N317" s="201">
        <f t="shared" si="41"/>
        <v>58.165476190476177</v>
      </c>
      <c r="O317" s="201"/>
      <c r="P317" s="338"/>
      <c r="Q317" s="338"/>
      <c r="R317" s="348"/>
      <c r="S317" s="348"/>
      <c r="T317" s="1">
        <f>+'Ark1'!T1939</f>
        <v>10.190476190476188</v>
      </c>
      <c r="U317" s="338">
        <f t="shared" si="42"/>
        <v>10.190476190476188</v>
      </c>
      <c r="V317" s="93">
        <f>+'Ark1'!W1939</f>
        <v>63.095238095238123</v>
      </c>
      <c r="W317" s="97"/>
      <c r="X317" s="11">
        <f>+'Ark1'!X1939</f>
        <v>100</v>
      </c>
      <c r="Y317" s="11">
        <f>+'Ark1'!Y1939</f>
        <v>100</v>
      </c>
      <c r="Z317" s="11">
        <f>+'Ark1'!Z1939</f>
        <v>98.809523809523824</v>
      </c>
      <c r="AA317" s="71"/>
      <c r="AB317" s="93">
        <f>+'Ark1'!AA1939</f>
        <v>8.7490610931308979</v>
      </c>
      <c r="AC317" s="1">
        <f>+'Ark1'!AC1939</f>
        <v>3.3183335981303519</v>
      </c>
      <c r="AD317" s="11">
        <f>+'Ark1'!AE1939</f>
        <v>60.431550930445717</v>
      </c>
      <c r="AE317" s="93">
        <f t="shared" si="43"/>
        <v>1.0909090909090908</v>
      </c>
      <c r="AF317" s="45"/>
      <c r="AH317" s="57"/>
    </row>
    <row r="318" spans="1:34" ht="15.6">
      <c r="A318" s="45"/>
      <c r="B318">
        <f>+'Ark1'!C1940</f>
        <v>2005</v>
      </c>
      <c r="C318">
        <f>+'Ark1'!L1940</f>
        <v>14</v>
      </c>
      <c r="D318" s="3" t="str">
        <f t="shared" si="38"/>
        <v>E</v>
      </c>
      <c r="E318">
        <f>+'Ark1'!Q1940</f>
        <v>43</v>
      </c>
      <c r="F318">
        <f>+'Ark1'!R1940</f>
        <v>47</v>
      </c>
      <c r="G318" s="201">
        <f>+'Ark1'!AG1940</f>
        <v>0.60809936602406511</v>
      </c>
      <c r="H318" s="201">
        <f t="shared" si="40"/>
        <v>0.60809936602406511</v>
      </c>
      <c r="I318" s="201">
        <f>+'Ark1'!AH1940</f>
        <v>0.89343453252101745</v>
      </c>
      <c r="J318" s="201"/>
      <c r="K318" s="338"/>
      <c r="L318" s="338"/>
      <c r="M318" s="93">
        <f>+'Ark1'!U1940</f>
        <v>62.553191489361708</v>
      </c>
      <c r="N318" s="201">
        <f t="shared" si="41"/>
        <v>62.553191489361708</v>
      </c>
      <c r="O318" s="201"/>
      <c r="P318" s="338"/>
      <c r="Q318" s="338"/>
      <c r="R318" s="348"/>
      <c r="S318" s="348"/>
      <c r="T318" s="1">
        <f>+'Ark1'!T1940</f>
        <v>11.234042553191484</v>
      </c>
      <c r="U318" s="338">
        <f t="shared" si="42"/>
        <v>11.234042553191484</v>
      </c>
      <c r="V318" s="93">
        <f>+'Ark1'!W1940</f>
        <v>78.723404255319139</v>
      </c>
      <c r="W318" s="97"/>
      <c r="X318" s="11">
        <f>+'Ark1'!X1940</f>
        <v>100</v>
      </c>
      <c r="Y318" s="11">
        <f>+'Ark1'!Y1940</f>
        <v>100</v>
      </c>
      <c r="Z318" s="11">
        <f>+'Ark1'!Z1940</f>
        <v>100</v>
      </c>
      <c r="AA318" s="71"/>
      <c r="AB318" s="93">
        <f>+'Ark1'!AA1940</f>
        <v>6.0164968623980979</v>
      </c>
      <c r="AC318" s="1">
        <f>+'Ark1'!AC1940</f>
        <v>3.2302609469550996</v>
      </c>
      <c r="AD318" s="11">
        <f>+'Ark1'!AE1940</f>
        <v>38.460719297699939</v>
      </c>
      <c r="AE318" s="93">
        <f t="shared" si="43"/>
        <v>1.0930232558139534</v>
      </c>
      <c r="AF318" s="45"/>
      <c r="AH318" s="57"/>
    </row>
    <row r="319" spans="1:34" ht="15.6">
      <c r="A319" s="45"/>
      <c r="B319">
        <f>+'Ark1'!C1941</f>
        <v>2005</v>
      </c>
      <c r="C319">
        <f>+'Ark1'!L1941</f>
        <v>15</v>
      </c>
      <c r="D319" s="3" t="str">
        <f t="shared" si="38"/>
        <v>E+</v>
      </c>
      <c r="E319">
        <f>+'Ark1'!Q1941</f>
        <v>5</v>
      </c>
      <c r="F319">
        <f>+'Ark1'!R1941</f>
        <v>5</v>
      </c>
      <c r="G319" s="201">
        <f>+'Ark1'!AG1941</f>
        <v>6.4691421917453765E-2</v>
      </c>
      <c r="H319" s="201">
        <f t="shared" si="40"/>
        <v>6.4691421917453765E-2</v>
      </c>
      <c r="I319" s="201">
        <f>+'Ark1'!AH1941</f>
        <v>9.9888411850223902E-2</v>
      </c>
      <c r="J319" s="201"/>
      <c r="K319" s="338"/>
      <c r="L319" s="338"/>
      <c r="M319" s="93">
        <f>+'Ark1'!U1941</f>
        <v>65.739999999999995</v>
      </c>
      <c r="N319" s="201">
        <f t="shared" si="41"/>
        <v>65.739999999999995</v>
      </c>
      <c r="O319" s="201"/>
      <c r="P319" s="338"/>
      <c r="Q319" s="338"/>
      <c r="R319" s="348"/>
      <c r="S319" s="348"/>
      <c r="T319" s="1">
        <f>+'Ark1'!T1941</f>
        <v>11.8</v>
      </c>
      <c r="U319" s="338">
        <f t="shared" si="42"/>
        <v>11.8</v>
      </c>
      <c r="V319" s="93">
        <f>+'Ark1'!W1941</f>
        <v>100</v>
      </c>
      <c r="W319" s="97"/>
      <c r="X319" s="11">
        <f>+'Ark1'!X1941</f>
        <v>100</v>
      </c>
      <c r="Y319" s="11">
        <f>+'Ark1'!Y1941</f>
        <v>100</v>
      </c>
      <c r="Z319" s="11">
        <f>+'Ark1'!Z1941</f>
        <v>100</v>
      </c>
      <c r="AA319" s="71"/>
      <c r="AB319" s="93">
        <f>+'Ark1'!AA1941</f>
        <v>6.5542657864935761</v>
      </c>
      <c r="AC319" s="1">
        <f>+'Ark1'!AC1941</f>
        <v>1.3266499161421563</v>
      </c>
      <c r="AD319" s="11">
        <f>+'Ark1'!AE1941</f>
        <v>-2.8981453189675603</v>
      </c>
      <c r="AE319" s="93">
        <f t="shared" si="43"/>
        <v>1</v>
      </c>
      <c r="AF319" s="45"/>
      <c r="AH319" s="57"/>
    </row>
    <row r="320" spans="1:34">
      <c r="A320" s="45"/>
      <c r="B320" s="45"/>
      <c r="C320" s="45"/>
      <c r="D320" s="45"/>
      <c r="E320" s="45"/>
      <c r="F320" s="45"/>
      <c r="G320" s="90"/>
      <c r="H320" s="90"/>
      <c r="I320" s="90"/>
      <c r="J320" s="90"/>
      <c r="K320" s="332"/>
      <c r="L320" s="332"/>
      <c r="M320" s="90"/>
      <c r="N320" s="90"/>
      <c r="O320" s="90"/>
      <c r="P320" s="332"/>
      <c r="Q320" s="332"/>
      <c r="R320" s="343"/>
      <c r="S320" s="343"/>
      <c r="T320" s="45"/>
      <c r="U320" s="332"/>
      <c r="V320" s="90"/>
      <c r="W320" s="90"/>
      <c r="X320" s="71"/>
      <c r="Y320" s="71"/>
      <c r="Z320" s="71"/>
      <c r="AA320" s="71"/>
      <c r="AB320" s="90"/>
      <c r="AC320" s="45"/>
      <c r="AD320" s="71"/>
      <c r="AE320" s="90"/>
      <c r="AF320" s="45"/>
      <c r="AH320" s="57"/>
    </row>
    <row r="321" spans="1:34">
      <c r="A321" s="45"/>
      <c r="B321" s="45"/>
      <c r="C321" s="45"/>
      <c r="D321" s="45"/>
      <c r="E321" s="45"/>
      <c r="F321" s="45"/>
      <c r="G321" s="90"/>
      <c r="H321" s="90"/>
      <c r="I321" s="90"/>
      <c r="J321" s="90"/>
      <c r="K321" s="332"/>
      <c r="L321" s="332"/>
      <c r="M321" s="90"/>
      <c r="N321" s="90"/>
      <c r="O321" s="90"/>
      <c r="P321" s="332"/>
      <c r="Q321" s="332"/>
      <c r="R321" s="343"/>
      <c r="S321" s="343"/>
      <c r="T321" s="45"/>
      <c r="U321" s="332"/>
      <c r="V321" s="90"/>
      <c r="W321" s="90"/>
      <c r="X321" s="71"/>
      <c r="Y321" s="71"/>
      <c r="Z321" s="71"/>
      <c r="AA321" s="71"/>
      <c r="AB321" s="90"/>
      <c r="AC321" s="45"/>
      <c r="AD321" s="71"/>
      <c r="AE321" s="90"/>
      <c r="AF321" s="45"/>
      <c r="AH321" s="57"/>
    </row>
    <row r="322" spans="1:34">
      <c r="A322" s="34"/>
      <c r="B322" s="34"/>
      <c r="C322" s="34"/>
      <c r="D322" s="34"/>
      <c r="E322" s="34"/>
      <c r="F322" s="34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294"/>
      <c r="S322" s="294"/>
      <c r="T322" s="34"/>
      <c r="U322" s="165"/>
      <c r="AH322" s="57"/>
    </row>
    <row r="323" spans="1:34">
      <c r="A323" s="34"/>
      <c r="B323" s="34"/>
      <c r="C323" s="34"/>
      <c r="D323" s="34"/>
      <c r="E323" s="34"/>
      <c r="F323" s="34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294"/>
      <c r="S323" s="294"/>
      <c r="T323" s="34"/>
      <c r="U323" s="165"/>
      <c r="AH323" s="57"/>
    </row>
    <row r="324" spans="1:34">
      <c r="A324" s="34"/>
      <c r="B324" s="34"/>
      <c r="C324" s="34"/>
      <c r="D324" s="34"/>
      <c r="E324" s="34"/>
      <c r="F324" s="34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294"/>
      <c r="S324" s="294"/>
      <c r="T324" s="34"/>
      <c r="U324" s="165"/>
      <c r="AH324" s="57"/>
    </row>
    <row r="325" spans="1:34">
      <c r="A325" s="34"/>
      <c r="B325" s="34"/>
      <c r="C325" s="34"/>
      <c r="D325" s="34"/>
      <c r="E325" s="34"/>
      <c r="F325" s="34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294"/>
      <c r="S325" s="294"/>
      <c r="T325" s="34"/>
      <c r="U325" s="165"/>
      <c r="AH325" s="57"/>
    </row>
    <row r="326" spans="1:34">
      <c r="A326" s="34"/>
      <c r="B326" s="34"/>
      <c r="C326" s="34"/>
      <c r="D326" s="34"/>
      <c r="E326" s="34"/>
      <c r="F326" s="34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294"/>
      <c r="S326" s="294"/>
      <c r="T326" s="34"/>
      <c r="U326" s="165"/>
      <c r="AH326" s="57"/>
    </row>
    <row r="327" spans="1:34">
      <c r="A327" s="34"/>
      <c r="B327" s="34"/>
      <c r="C327" s="34"/>
      <c r="D327" s="34"/>
      <c r="E327" s="34"/>
      <c r="F327" s="34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294"/>
      <c r="S327" s="294"/>
      <c r="T327" s="34"/>
      <c r="U327" s="165"/>
      <c r="AH327" s="57"/>
    </row>
    <row r="328" spans="1:34">
      <c r="A328" s="34"/>
      <c r="B328" s="34"/>
      <c r="C328" s="34"/>
      <c r="D328" s="34"/>
      <c r="E328" s="34"/>
      <c r="F328" s="34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294"/>
      <c r="S328" s="294"/>
      <c r="T328" s="34"/>
      <c r="U328" s="165"/>
      <c r="AH328" s="57"/>
    </row>
    <row r="329" spans="1:34">
      <c r="A329" s="34"/>
      <c r="B329" s="34"/>
      <c r="C329" s="34"/>
      <c r="D329" s="34"/>
      <c r="E329" s="34"/>
      <c r="F329" s="34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294"/>
      <c r="S329" s="294"/>
      <c r="T329" s="34"/>
      <c r="U329" s="165"/>
      <c r="AH329" s="57"/>
    </row>
    <row r="330" spans="1:34">
      <c r="A330" s="34"/>
      <c r="B330" s="34"/>
      <c r="C330" s="34"/>
      <c r="D330" s="34"/>
      <c r="E330" s="34"/>
      <c r="F330" s="34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294"/>
      <c r="S330" s="294"/>
      <c r="T330" s="34"/>
      <c r="U330" s="165"/>
      <c r="AH330" s="57"/>
    </row>
    <row r="331" spans="1:34">
      <c r="A331" s="34"/>
      <c r="B331" s="34"/>
      <c r="C331" s="34"/>
      <c r="D331" s="34"/>
      <c r="E331" s="34"/>
      <c r="F331" s="34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294"/>
      <c r="S331" s="294"/>
      <c r="T331" s="34"/>
      <c r="U331" s="165"/>
      <c r="AH331" s="57"/>
    </row>
    <row r="332" spans="1:34">
      <c r="A332" s="34"/>
      <c r="B332" s="34"/>
      <c r="C332" s="34"/>
      <c r="D332" s="34"/>
      <c r="E332" s="34"/>
      <c r="F332" s="34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294"/>
      <c r="S332" s="294"/>
      <c r="T332" s="34"/>
      <c r="U332" s="165"/>
      <c r="AH332" s="57"/>
    </row>
    <row r="333" spans="1:34">
      <c r="A333" s="34"/>
      <c r="B333" s="34"/>
      <c r="C333" s="34"/>
      <c r="D333" s="34"/>
      <c r="E333" s="34"/>
      <c r="F333" s="34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294"/>
      <c r="S333" s="294"/>
      <c r="T333" s="34"/>
      <c r="U333" s="165"/>
      <c r="AH333" s="57"/>
    </row>
    <row r="349" spans="25:42">
      <c r="Y349" s="16"/>
      <c r="AC349" s="59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59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59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59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59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59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5"/>
      <c r="W355" s="165"/>
      <c r="X355" s="77"/>
      <c r="Y355" s="77"/>
      <c r="Z355" s="77"/>
      <c r="AA355" s="77"/>
      <c r="AB355" s="165"/>
    </row>
    <row r="356" spans="22:42">
      <c r="V356" s="165"/>
      <c r="W356" s="165"/>
      <c r="X356" s="77"/>
      <c r="Y356" s="77"/>
      <c r="Z356" s="77"/>
      <c r="AA356" s="77"/>
      <c r="AB356" s="165"/>
    </row>
  </sheetData>
  <mergeCells count="1">
    <mergeCell ref="U5:V5"/>
  </mergeCells>
  <conditionalFormatting sqref="AI40:AI41 AI115">
    <cfRule type="cellIs" dxfId="70" priority="9" stopIfTrue="1" operator="lessThan">
      <formula>0</formula>
    </cfRule>
  </conditionalFormatting>
  <conditionalFormatting sqref="AI92">
    <cfRule type="cellIs" dxfId="69" priority="10" stopIfTrue="1" operator="greaterThan">
      <formula>0</formula>
    </cfRule>
  </conditionalFormatting>
  <conditionalFormatting sqref="AI69">
    <cfRule type="cellIs" dxfId="68" priority="11" stopIfTrue="1" operator="greaterThan">
      <formula>0</formula>
    </cfRule>
    <cfRule type="cellIs" dxfId="67" priority="12" stopIfTrue="1" operator="lessThan">
      <formula>0</formula>
    </cfRule>
  </conditionalFormatting>
  <conditionalFormatting sqref="AI92">
    <cfRule type="cellIs" dxfId="66" priority="8" operator="lessThan">
      <formula>0</formula>
    </cfRule>
  </conditionalFormatting>
  <conditionalFormatting sqref="H11:H25 N11:N25 U11:U25 U27 N27 H27">
    <cfRule type="cellIs" dxfId="65" priority="6" operator="lessThan">
      <formula>0</formula>
    </cfRule>
    <cfRule type="cellIs" dxfId="64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W347"/>
  <sheetViews>
    <sheetView zoomScale="95" zoomScaleNormal="95" workbookViewId="0">
      <selection activeCell="A5" sqref="A5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style="93" customWidth="1"/>
    <col min="30" max="30" width="7.453125" customWidth="1"/>
    <col min="31" max="31" width="7.1796875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45"/>
      <c r="Y1" s="45"/>
      <c r="Z1" s="45"/>
      <c r="AA1" s="45"/>
      <c r="AB1" s="45"/>
      <c r="AC1" s="90"/>
      <c r="AD1" s="45"/>
      <c r="AE1" s="45"/>
      <c r="AF1" s="2"/>
      <c r="AG1" s="5"/>
    </row>
    <row r="2" spans="24:49" s="187" customFormat="1" ht="31.8">
      <c r="X2" s="186"/>
      <c r="Y2" s="143" t="s">
        <v>27</v>
      </c>
      <c r="Z2" s="186"/>
      <c r="AA2" s="186"/>
      <c r="AB2" s="186"/>
      <c r="AC2" s="176" t="str">
        <f>+År!B2</f>
        <v>VÆR :</v>
      </c>
      <c r="AD2" s="186"/>
      <c r="AE2" s="186"/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5"/>
      <c r="Y3" s="45"/>
      <c r="Z3" s="45"/>
      <c r="AA3" s="45"/>
      <c r="AB3" s="45"/>
      <c r="AC3" s="90"/>
      <c r="AD3" s="45"/>
      <c r="AE3" s="45"/>
      <c r="AF3" s="2"/>
      <c r="AG3" s="5"/>
    </row>
    <row r="4" spans="24:49" ht="15.6">
      <c r="X4" s="45"/>
      <c r="Y4" s="45"/>
      <c r="Z4" s="45"/>
      <c r="AA4" s="45"/>
      <c r="AB4" s="45"/>
      <c r="AC4" s="90"/>
      <c r="AD4" s="45"/>
      <c r="AE4" s="45"/>
      <c r="AF4" s="2"/>
      <c r="AG4" s="5"/>
    </row>
    <row r="5" spans="24:49" s="191" customFormat="1" ht="19.8">
      <c r="X5" s="189"/>
      <c r="Y5" s="185" t="s">
        <v>5</v>
      </c>
      <c r="Z5" s="185"/>
      <c r="AA5" s="188">
        <f>+År!S2</f>
        <v>45</v>
      </c>
      <c r="AB5" s="189"/>
      <c r="AC5" s="211"/>
      <c r="AD5" s="211"/>
      <c r="AE5" s="211"/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88"/>
      <c r="AV5" s="190"/>
      <c r="AW5" s="190"/>
    </row>
    <row r="6" spans="24:49" ht="15.6">
      <c r="X6" s="50"/>
      <c r="Y6" s="50"/>
      <c r="Z6" s="50"/>
      <c r="AA6" s="50"/>
      <c r="AB6" s="50"/>
      <c r="AC6" s="96"/>
      <c r="AD6" s="50"/>
      <c r="AE6" s="45"/>
      <c r="AF6" s="2"/>
      <c r="AG6" s="5"/>
    </row>
    <row r="7" spans="24:49" ht="15.6">
      <c r="X7" s="50"/>
      <c r="Y7" s="50"/>
      <c r="Z7" s="50"/>
      <c r="AA7" s="50"/>
      <c r="AB7" s="50"/>
      <c r="AC7" s="96"/>
      <c r="AD7" s="50"/>
      <c r="AE7" s="45"/>
      <c r="AF7" s="2"/>
      <c r="AG7" s="5"/>
    </row>
    <row r="8" spans="24:49" ht="15.75" customHeight="1">
      <c r="X8" s="45"/>
      <c r="Y8" s="45"/>
      <c r="Z8" s="45"/>
      <c r="AA8" s="50" t="s">
        <v>2</v>
      </c>
      <c r="AB8" s="45"/>
      <c r="AC8" s="90"/>
      <c r="AD8" s="50" t="s">
        <v>22</v>
      </c>
      <c r="AE8" s="45"/>
      <c r="AF8" s="2"/>
      <c r="AG8" s="5"/>
    </row>
    <row r="9" spans="24:49" ht="15.6">
      <c r="X9" s="45"/>
      <c r="Y9" s="45"/>
      <c r="Z9" s="45"/>
      <c r="AA9" s="50" t="s">
        <v>496</v>
      </c>
      <c r="AB9" s="50" t="s">
        <v>2</v>
      </c>
      <c r="AC9" s="96" t="s">
        <v>22</v>
      </c>
      <c r="AD9" s="50" t="s">
        <v>498</v>
      </c>
      <c r="AE9" s="50" t="s">
        <v>45</v>
      </c>
      <c r="AF9" s="4"/>
      <c r="AG9" s="4"/>
      <c r="AH9" s="4"/>
      <c r="AI9" s="4"/>
    </row>
    <row r="10" spans="24:49" ht="15.6">
      <c r="X10" s="50" t="s">
        <v>95</v>
      </c>
      <c r="Y10" s="50" t="s">
        <v>0</v>
      </c>
      <c r="Z10" s="46"/>
      <c r="AA10" s="51" t="s">
        <v>497</v>
      </c>
      <c r="AB10" s="51" t="s">
        <v>8</v>
      </c>
      <c r="AC10" s="97" t="s">
        <v>44</v>
      </c>
      <c r="AD10" s="51" t="s">
        <v>421</v>
      </c>
      <c r="AE10" s="51" t="s">
        <v>4</v>
      </c>
      <c r="AF10" s="4"/>
      <c r="AG10" s="57"/>
      <c r="AH10" s="1"/>
      <c r="AI10" s="5"/>
    </row>
    <row r="11" spans="24:49" ht="15.6">
      <c r="X11" s="65">
        <f>+'Ark1'!C1639</f>
        <v>2024</v>
      </c>
      <c r="Y11" s="65">
        <f>+'Ark1'!L1639</f>
        <v>1</v>
      </c>
      <c r="Z11" s="65" t="s">
        <v>28</v>
      </c>
      <c r="AA11" s="65">
        <f>+'Ark1'!Q1639</f>
        <v>0</v>
      </c>
      <c r="AB11" s="65">
        <f>+'Ark1'!R1639</f>
        <v>0</v>
      </c>
      <c r="AC11" s="282">
        <f>+'Ark1'!U1639</f>
        <v>0</v>
      </c>
      <c r="AD11" s="66">
        <f>+'Ark1'!T1639</f>
        <v>0</v>
      </c>
      <c r="AE11" s="66">
        <f>+'Ark1'!W1639</f>
        <v>0</v>
      </c>
      <c r="AF11" s="4"/>
      <c r="AG11" s="57"/>
      <c r="AH11" s="1"/>
      <c r="AI11" s="5"/>
    </row>
    <row r="12" spans="24:49" ht="15.6">
      <c r="X12" s="65">
        <f>+'Ark1'!C1640</f>
        <v>2024</v>
      </c>
      <c r="Y12" s="65">
        <f>+'Ark1'!L1640</f>
        <v>2</v>
      </c>
      <c r="Z12" s="65" t="s">
        <v>29</v>
      </c>
      <c r="AA12" s="65">
        <f>+'Ark1'!Q1640</f>
        <v>9</v>
      </c>
      <c r="AB12" s="65">
        <f>+'Ark1'!R1640</f>
        <v>9</v>
      </c>
      <c r="AC12" s="282">
        <f>+'Ark1'!U1640</f>
        <v>25.722222222222221</v>
      </c>
      <c r="AD12" s="66">
        <f>+'Ark1'!T1640</f>
        <v>3.8888888888888888</v>
      </c>
      <c r="AE12" s="66">
        <f>+'Ark1'!W1640</f>
        <v>0</v>
      </c>
      <c r="AF12" s="4"/>
      <c r="AG12" s="57"/>
      <c r="AH12" s="1"/>
      <c r="AI12" s="5"/>
    </row>
    <row r="13" spans="24:49" ht="15.6">
      <c r="X13" s="65">
        <f>+'Ark1'!C1641</f>
        <v>2024</v>
      </c>
      <c r="Y13" s="65">
        <f>+'Ark1'!L1641</f>
        <v>3</v>
      </c>
      <c r="Z13" s="65" t="s">
        <v>30</v>
      </c>
      <c r="AA13" s="65">
        <f>+'Ark1'!Q1641</f>
        <v>13</v>
      </c>
      <c r="AB13" s="65">
        <f>+'Ark1'!R1641</f>
        <v>13</v>
      </c>
      <c r="AC13" s="282">
        <f>+'Ark1'!U1641</f>
        <v>20.569230769230764</v>
      </c>
      <c r="AD13" s="66">
        <f>+'Ark1'!T1641</f>
        <v>4.3076923076923057</v>
      </c>
      <c r="AE13" s="66">
        <f>+'Ark1'!W1641</f>
        <v>0</v>
      </c>
      <c r="AF13" s="4"/>
      <c r="AG13" s="57"/>
      <c r="AH13" s="1"/>
      <c r="AI13" s="5"/>
    </row>
    <row r="14" spans="24:49" ht="15.6">
      <c r="X14" s="65">
        <f>+'Ark1'!C1642</f>
        <v>2024</v>
      </c>
      <c r="Y14" s="65">
        <f>+'Ark1'!L1642</f>
        <v>4</v>
      </c>
      <c r="Z14" s="65" t="s">
        <v>31</v>
      </c>
      <c r="AA14" s="65">
        <f>+'Ark1'!Q1642</f>
        <v>63</v>
      </c>
      <c r="AB14" s="65">
        <f>+'Ark1'!R1642</f>
        <v>70</v>
      </c>
      <c r="AC14" s="282">
        <f>+'Ark1'!U1642</f>
        <v>21.947142857142872</v>
      </c>
      <c r="AD14" s="66">
        <f>+'Ark1'!T1642</f>
        <v>4.5999999999999996</v>
      </c>
      <c r="AE14" s="66">
        <f>+'Ark1'!W1642</f>
        <v>0</v>
      </c>
      <c r="AF14" s="4"/>
      <c r="AG14" s="57"/>
      <c r="AH14" s="1"/>
      <c r="AI14" s="5"/>
    </row>
    <row r="15" spans="24:49" ht="15.6">
      <c r="X15" s="65">
        <f>+'Ark1'!C1643</f>
        <v>2024</v>
      </c>
      <c r="Y15" s="65">
        <f>+'Ark1'!L1643</f>
        <v>5</v>
      </c>
      <c r="Z15" s="65" t="s">
        <v>407</v>
      </c>
      <c r="AA15" s="65">
        <f>+'Ark1'!Q1643</f>
        <v>158</v>
      </c>
      <c r="AB15" s="65">
        <f>+'Ark1'!R1643</f>
        <v>186</v>
      </c>
      <c r="AC15" s="282">
        <f>+'Ark1'!U1643</f>
        <v>25.457526881720433</v>
      </c>
      <c r="AD15" s="66">
        <f>+'Ark1'!T1643</f>
        <v>5.3010752688172049</v>
      </c>
      <c r="AE15" s="66">
        <f>+'Ark1'!W1643</f>
        <v>1.0752688172043012</v>
      </c>
      <c r="AF15" s="4"/>
      <c r="AG15" s="57"/>
      <c r="AH15" s="1"/>
      <c r="AI15" s="5"/>
      <c r="AK15" s="2"/>
      <c r="AL15" s="2"/>
      <c r="AM15" s="2"/>
    </row>
    <row r="16" spans="24:49" ht="15.6">
      <c r="X16" s="65">
        <f>+'Ark1'!C1644</f>
        <v>2024</v>
      </c>
      <c r="Y16" s="65">
        <f>+'Ark1'!L1644</f>
        <v>6</v>
      </c>
      <c r="Z16" s="65" t="s">
        <v>32</v>
      </c>
      <c r="AA16" s="65">
        <f>+'Ark1'!Q1644</f>
        <v>410</v>
      </c>
      <c r="AB16" s="65">
        <f>+'Ark1'!R1644</f>
        <v>477</v>
      </c>
      <c r="AC16" s="282">
        <f>+'Ark1'!U1644</f>
        <v>29.354926624737928</v>
      </c>
      <c r="AD16" s="66">
        <f>+'Ark1'!T1644</f>
        <v>6.0670859538784079</v>
      </c>
      <c r="AE16" s="66">
        <f>+'Ark1'!W1644</f>
        <v>5.8700209643605872</v>
      </c>
      <c r="AF16" s="4"/>
      <c r="AG16" s="57"/>
      <c r="AH16" s="13"/>
      <c r="AI16" s="5"/>
      <c r="AK16" s="2"/>
      <c r="AL16" s="2"/>
      <c r="AM16" s="4"/>
      <c r="AN16" s="4"/>
      <c r="AO16" s="4"/>
    </row>
    <row r="17" spans="24:41" ht="15.6">
      <c r="X17" s="65">
        <f>+'Ark1'!C1645</f>
        <v>2024</v>
      </c>
      <c r="Y17" s="65">
        <f>+'Ark1'!L1645</f>
        <v>7</v>
      </c>
      <c r="Z17" s="65" t="s">
        <v>33</v>
      </c>
      <c r="AA17" s="65">
        <f>+'Ark1'!Q1645</f>
        <v>570</v>
      </c>
      <c r="AB17" s="65">
        <f>+'Ark1'!R1645</f>
        <v>670</v>
      </c>
      <c r="AC17" s="282">
        <f>+'Ark1'!U1645</f>
        <v>34.157910447761225</v>
      </c>
      <c r="AD17" s="66">
        <f>+'Ark1'!T1645</f>
        <v>6.7477611940298514</v>
      </c>
      <c r="AE17" s="66">
        <f>+'Ark1'!W1645</f>
        <v>13.283582089552239</v>
      </c>
      <c r="AF17" s="4"/>
      <c r="AG17" s="57"/>
      <c r="AH17" s="1"/>
      <c r="AI17" s="5"/>
    </row>
    <row r="18" spans="24:41" ht="15.6">
      <c r="X18" s="65">
        <f>+'Ark1'!C1646</f>
        <v>2024</v>
      </c>
      <c r="Y18" s="65">
        <f>+'Ark1'!L1646</f>
        <v>8</v>
      </c>
      <c r="Z18" s="65" t="s">
        <v>34</v>
      </c>
      <c r="AA18" s="65">
        <f>+'Ark1'!Q1646</f>
        <v>798</v>
      </c>
      <c r="AB18" s="65">
        <f>+'Ark1'!R1646</f>
        <v>914</v>
      </c>
      <c r="AC18" s="282">
        <f>+'Ark1'!U1646</f>
        <v>40.2086433260394</v>
      </c>
      <c r="AD18" s="66">
        <f>+'Ark1'!T1646</f>
        <v>7.1105032822757117</v>
      </c>
      <c r="AE18" s="66">
        <f>+'Ark1'!W1646</f>
        <v>23.194748358862153</v>
      </c>
      <c r="AF18" s="4"/>
      <c r="AG18" s="57"/>
      <c r="AH18" s="1"/>
      <c r="AI18" s="5"/>
    </row>
    <row r="19" spans="24:41" ht="15.6">
      <c r="X19" s="65">
        <f>+'Ark1'!C1647</f>
        <v>2024</v>
      </c>
      <c r="Y19" s="65">
        <f>+'Ark1'!L1647</f>
        <v>9</v>
      </c>
      <c r="Z19" s="65" t="s">
        <v>35</v>
      </c>
      <c r="AA19" s="65">
        <f>+'Ark1'!Q1647</f>
        <v>974</v>
      </c>
      <c r="AB19" s="65">
        <f>+'Ark1'!R1647</f>
        <v>1107</v>
      </c>
      <c r="AC19" s="282">
        <f>+'Ark1'!U1647</f>
        <v>46.766214995483281</v>
      </c>
      <c r="AD19" s="66">
        <f>+'Ark1'!T1647</f>
        <v>7.5600722673893443</v>
      </c>
      <c r="AE19" s="66">
        <f>+'Ark1'!W1647</f>
        <v>27.551942186088525</v>
      </c>
      <c r="AF19" s="4"/>
      <c r="AG19" s="57"/>
      <c r="AH19" s="1"/>
      <c r="AI19" s="5"/>
      <c r="AK19" s="2"/>
      <c r="AL19" s="2"/>
      <c r="AM19" s="2"/>
    </row>
    <row r="20" spans="24:41" ht="15.6">
      <c r="X20" s="65">
        <f>+'Ark1'!C1648</f>
        <v>2024</v>
      </c>
      <c r="Y20" s="65">
        <f>+'Ark1'!L1648</f>
        <v>10</v>
      </c>
      <c r="Z20" s="65" t="s">
        <v>36</v>
      </c>
      <c r="AA20" s="65">
        <f>+'Ark1'!Q1648</f>
        <v>528</v>
      </c>
      <c r="AB20" s="65">
        <f>+'Ark1'!R1648</f>
        <v>581</v>
      </c>
      <c r="AC20" s="282">
        <f>+'Ark1'!U1648</f>
        <v>53.23235800344235</v>
      </c>
      <c r="AD20" s="66">
        <f>+'Ark1'!T1648</f>
        <v>8.1376936316695332</v>
      </c>
      <c r="AE20" s="66">
        <f>+'Ark1'!W1648</f>
        <v>36.488812392426851</v>
      </c>
      <c r="AF20" s="4"/>
      <c r="AG20" s="57"/>
      <c r="AH20" s="1"/>
      <c r="AI20" s="5"/>
      <c r="AK20" s="2"/>
      <c r="AL20" s="2"/>
      <c r="AM20" s="2"/>
    </row>
    <row r="21" spans="24:41" ht="15.6">
      <c r="X21" s="65">
        <f>+'Ark1'!C1649</f>
        <v>2024</v>
      </c>
      <c r="Y21" s="65">
        <f>+'Ark1'!L1649</f>
        <v>11</v>
      </c>
      <c r="Z21" s="65" t="s">
        <v>37</v>
      </c>
      <c r="AA21" s="65">
        <f>+'Ark1'!Q1649</f>
        <v>290</v>
      </c>
      <c r="AB21" s="65">
        <f>+'Ark1'!R1649</f>
        <v>312</v>
      </c>
      <c r="AC21" s="282">
        <f>+'Ark1'!U1649</f>
        <v>59.1528846153846</v>
      </c>
      <c r="AD21" s="66">
        <f>+'Ark1'!T1649</f>
        <v>8.9198717948717956</v>
      </c>
      <c r="AE21" s="66">
        <f>+'Ark1'!W1649</f>
        <v>57.051282051282037</v>
      </c>
      <c r="AF21" s="4"/>
      <c r="AG21" s="57"/>
      <c r="AH21" s="1"/>
      <c r="AI21" s="5"/>
      <c r="AK21" s="2"/>
      <c r="AL21" s="2"/>
      <c r="AM21" s="2"/>
    </row>
    <row r="22" spans="24:41" ht="15.6">
      <c r="X22" s="65">
        <f>+'Ark1'!C1650</f>
        <v>2024</v>
      </c>
      <c r="Y22" s="65">
        <f>+'Ark1'!L1650</f>
        <v>12</v>
      </c>
      <c r="Z22" s="65" t="s">
        <v>38</v>
      </c>
      <c r="AA22" s="65">
        <f>+'Ark1'!Q1650</f>
        <v>70</v>
      </c>
      <c r="AB22" s="65">
        <f>+'Ark1'!R1650</f>
        <v>75</v>
      </c>
      <c r="AC22" s="282">
        <f>+'Ark1'!U1650</f>
        <v>62.732000000000014</v>
      </c>
      <c r="AD22" s="66">
        <f>+'Ark1'!T1650</f>
        <v>9.0399999999999991</v>
      </c>
      <c r="AE22" s="66">
        <f>+'Ark1'!W1650</f>
        <v>58.66666666666665</v>
      </c>
      <c r="AF22" s="4"/>
      <c r="AG22" s="57"/>
      <c r="AH22" s="1"/>
      <c r="AI22" s="5"/>
      <c r="AK22" s="2"/>
      <c r="AL22" s="2"/>
      <c r="AM22" s="2"/>
    </row>
    <row r="23" spans="24:41" ht="15.6">
      <c r="X23" s="65">
        <f>+'Ark1'!C1651</f>
        <v>2024</v>
      </c>
      <c r="Y23" s="65">
        <f>+'Ark1'!L1651</f>
        <v>13</v>
      </c>
      <c r="Z23" s="65" t="s">
        <v>39</v>
      </c>
      <c r="AA23" s="65">
        <f>+'Ark1'!Q1651</f>
        <v>17</v>
      </c>
      <c r="AB23" s="65">
        <f>+'Ark1'!R1651</f>
        <v>17</v>
      </c>
      <c r="AC23" s="282">
        <f>+'Ark1'!U1651</f>
        <v>65.39411764705882</v>
      </c>
      <c r="AD23" s="66">
        <f>+'Ark1'!T1651</f>
        <v>10.882352941176469</v>
      </c>
      <c r="AE23" s="66">
        <f>+'Ark1'!W1651</f>
        <v>70.588235294117652</v>
      </c>
      <c r="AF23" s="4"/>
      <c r="AG23" s="57"/>
      <c r="AH23" s="13"/>
      <c r="AI23" s="5"/>
      <c r="AK23" s="2"/>
      <c r="AL23" s="2"/>
      <c r="AM23" s="4"/>
      <c r="AN23" s="4"/>
      <c r="AO23" s="4"/>
    </row>
    <row r="24" spans="24:41" ht="15.6">
      <c r="X24" s="65">
        <f>+'Ark1'!C1652</f>
        <v>2024</v>
      </c>
      <c r="Y24" s="65">
        <f>+'Ark1'!L1652</f>
        <v>14</v>
      </c>
      <c r="Z24" s="65" t="s">
        <v>408</v>
      </c>
      <c r="AA24" s="65">
        <f>+'Ark1'!Q1652</f>
        <v>7</v>
      </c>
      <c r="AB24" s="65">
        <f>+'Ark1'!R1652</f>
        <v>7</v>
      </c>
      <c r="AC24" s="282">
        <f>+'Ark1'!U1652</f>
        <v>67.071428571428598</v>
      </c>
      <c r="AD24" s="66">
        <f>+'Ark1'!T1652</f>
        <v>10.571428571428569</v>
      </c>
      <c r="AE24" s="66">
        <f>+'Ark1'!W1652</f>
        <v>85.714285714285694</v>
      </c>
      <c r="AF24" s="4"/>
      <c r="AG24" s="57"/>
      <c r="AH24" s="13"/>
      <c r="AI24" s="5"/>
      <c r="AK24" s="1"/>
      <c r="AL24" s="1"/>
      <c r="AM24" s="11"/>
      <c r="AN24" s="11"/>
      <c r="AO24" s="11"/>
    </row>
    <row r="25" spans="24:41" ht="15.6">
      <c r="X25" s="65">
        <f>+'Ark1'!C1653</f>
        <v>2024</v>
      </c>
      <c r="Y25" s="65">
        <f>+'Ark1'!L1653</f>
        <v>15</v>
      </c>
      <c r="Z25" s="65" t="s">
        <v>40</v>
      </c>
      <c r="AA25" s="65">
        <f>+'Ark1'!Q1653</f>
        <v>1</v>
      </c>
      <c r="AB25" s="65">
        <f>+'Ark1'!R1653</f>
        <v>1</v>
      </c>
      <c r="AC25" s="282">
        <f>+'Ark1'!U1653</f>
        <v>55.9</v>
      </c>
      <c r="AD25" s="66">
        <f>+'Ark1'!T1653</f>
        <v>10</v>
      </c>
      <c r="AE25" s="66">
        <f>+'Ark1'!W1653</f>
        <v>100</v>
      </c>
      <c r="AF25" s="4"/>
      <c r="AG25" s="57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+'Ark1'!C1655</f>
        <v>2023</v>
      </c>
      <c r="Y26">
        <f>+'Ark1'!L1655</f>
        <v>1</v>
      </c>
      <c r="Z26" s="3" t="s">
        <v>28</v>
      </c>
      <c r="AA26">
        <f>+'Ark1'!Q1655</f>
        <v>3</v>
      </c>
      <c r="AB26">
        <f>+'Ark1'!R1655</f>
        <v>3</v>
      </c>
      <c r="AC26" s="93">
        <f>+'Ark1'!U1655</f>
        <v>18.433333333333337</v>
      </c>
      <c r="AD26" s="1">
        <f>+'Ark1'!T1655</f>
        <v>2.3333333333333339</v>
      </c>
      <c r="AE26" s="1">
        <f>+'Ark1'!W1655</f>
        <v>0</v>
      </c>
      <c r="AF26" s="4"/>
      <c r="AG26" s="57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+'Ark1'!C1656</f>
        <v>2023</v>
      </c>
      <c r="Y27">
        <f>+'Ark1'!L1656</f>
        <v>2</v>
      </c>
      <c r="Z27" s="3" t="s">
        <v>29</v>
      </c>
      <c r="AA27">
        <f>+'Ark1'!Q1656</f>
        <v>15</v>
      </c>
      <c r="AB27">
        <f>+'Ark1'!R1656</f>
        <v>15</v>
      </c>
      <c r="AC27" s="93">
        <f>+'Ark1'!U1656</f>
        <v>24.519999999999996</v>
      </c>
      <c r="AD27" s="1">
        <f>+'Ark1'!T1656</f>
        <v>4.4000000000000004</v>
      </c>
      <c r="AE27" s="1">
        <f>+'Ark1'!W1656</f>
        <v>6.6666666666666687</v>
      </c>
      <c r="AF27" s="4"/>
      <c r="AG27" s="57"/>
      <c r="AH27" s="5"/>
      <c r="AI27" s="5"/>
      <c r="AK27" s="1"/>
      <c r="AL27" s="1"/>
      <c r="AM27" s="11"/>
      <c r="AN27" s="11"/>
      <c r="AO27" s="11"/>
    </row>
    <row r="28" spans="24:41" ht="15.6">
      <c r="X28">
        <f>+'Ark1'!C1657</f>
        <v>2023</v>
      </c>
      <c r="Y28">
        <f>+'Ark1'!L1657</f>
        <v>3</v>
      </c>
      <c r="Z28" s="3" t="s">
        <v>30</v>
      </c>
      <c r="AA28">
        <f>+'Ark1'!Q1657</f>
        <v>37</v>
      </c>
      <c r="AB28">
        <f>+'Ark1'!R1657</f>
        <v>39</v>
      </c>
      <c r="AC28" s="93">
        <f>+'Ark1'!U1657</f>
        <v>25.220512820512816</v>
      </c>
      <c r="AD28" s="1">
        <f>+'Ark1'!T1657</f>
        <v>4.3333333333333321</v>
      </c>
      <c r="AE28" s="1">
        <f>+'Ark1'!W1657</f>
        <v>0</v>
      </c>
      <c r="AF28" s="4"/>
      <c r="AG28" s="57"/>
      <c r="AH28" s="5"/>
      <c r="AI28" s="5"/>
      <c r="AK28" s="1"/>
      <c r="AL28" s="1"/>
      <c r="AM28" s="11"/>
      <c r="AN28" s="11"/>
      <c r="AO28" s="11"/>
    </row>
    <row r="29" spans="24:41" ht="15.6">
      <c r="X29">
        <f>+'Ark1'!C1658</f>
        <v>2023</v>
      </c>
      <c r="Y29">
        <f>+'Ark1'!L1658</f>
        <v>4</v>
      </c>
      <c r="Z29" s="3" t="s">
        <v>31</v>
      </c>
      <c r="AA29">
        <f>+'Ark1'!Q1658</f>
        <v>78</v>
      </c>
      <c r="AB29">
        <f>+'Ark1'!R1658</f>
        <v>82</v>
      </c>
      <c r="AC29" s="93">
        <f>+'Ark1'!U1658</f>
        <v>26.701219512195113</v>
      </c>
      <c r="AD29" s="1">
        <f>+'Ark1'!T1658</f>
        <v>4.4756097560975618</v>
      </c>
      <c r="AE29" s="1">
        <f>+'Ark1'!W1658</f>
        <v>0</v>
      </c>
      <c r="AF29" s="4"/>
      <c r="AG29" s="57"/>
      <c r="AH29" s="5"/>
      <c r="AI29" s="5"/>
      <c r="AK29" s="1"/>
      <c r="AL29" s="1"/>
      <c r="AM29" s="11"/>
      <c r="AN29" s="11"/>
      <c r="AO29" s="11"/>
    </row>
    <row r="30" spans="24:41" ht="15.6">
      <c r="X30">
        <f>+'Ark1'!C1659</f>
        <v>2023</v>
      </c>
      <c r="Y30">
        <f>+'Ark1'!L1659</f>
        <v>5</v>
      </c>
      <c r="Z30" s="3" t="s">
        <v>407</v>
      </c>
      <c r="AA30">
        <f>+'Ark1'!Q1659</f>
        <v>181</v>
      </c>
      <c r="AB30">
        <f>+'Ark1'!R1659</f>
        <v>201</v>
      </c>
      <c r="AC30" s="93">
        <f>+'Ark1'!U1659</f>
        <v>27.190547263681619</v>
      </c>
      <c r="AD30" s="1">
        <f>+'Ark1'!T1659</f>
        <v>5.2736318407960221</v>
      </c>
      <c r="AE30" s="1">
        <f>+'Ark1'!W1659</f>
        <v>0.99502487562189035</v>
      </c>
      <c r="AF30" s="4"/>
      <c r="AG30" s="57"/>
      <c r="AH30" s="5"/>
      <c r="AI30" s="5"/>
      <c r="AK30" s="1"/>
      <c r="AL30" s="1"/>
      <c r="AM30" s="11"/>
      <c r="AN30" s="11"/>
      <c r="AO30" s="11"/>
    </row>
    <row r="31" spans="24:41" ht="15.6">
      <c r="X31">
        <f>+'Ark1'!C1660</f>
        <v>2023</v>
      </c>
      <c r="Y31">
        <f>+'Ark1'!L1660</f>
        <v>6</v>
      </c>
      <c r="Z31" s="3" t="s">
        <v>32</v>
      </c>
      <c r="AA31">
        <f>+'Ark1'!Q1660</f>
        <v>460</v>
      </c>
      <c r="AB31">
        <f>+'Ark1'!R1660</f>
        <v>562</v>
      </c>
      <c r="AC31" s="93">
        <f>+'Ark1'!U1660</f>
        <v>30.396797153024949</v>
      </c>
      <c r="AD31" s="1">
        <f>+'Ark1'!T1660</f>
        <v>6.1192170818505316</v>
      </c>
      <c r="AE31" s="1">
        <f>+'Ark1'!W1660</f>
        <v>6.2277580071174388</v>
      </c>
      <c r="AF31" s="4"/>
      <c r="AG31" s="57"/>
      <c r="AH31" s="5"/>
      <c r="AI31" s="5"/>
      <c r="AK31" s="1"/>
      <c r="AL31" s="1"/>
      <c r="AM31" s="11"/>
      <c r="AN31" s="11"/>
      <c r="AO31" s="11"/>
    </row>
    <row r="32" spans="24:41" ht="15.6">
      <c r="X32">
        <f>+'Ark1'!C1661</f>
        <v>2023</v>
      </c>
      <c r="Y32">
        <f>+'Ark1'!L1661</f>
        <v>7</v>
      </c>
      <c r="Z32" s="3" t="s">
        <v>33</v>
      </c>
      <c r="AA32">
        <f>+'Ark1'!Q1661</f>
        <v>721</v>
      </c>
      <c r="AB32">
        <f>+'Ark1'!R1661</f>
        <v>824</v>
      </c>
      <c r="AC32" s="93">
        <f>+'Ark1'!U1661</f>
        <v>35.066868932038808</v>
      </c>
      <c r="AD32" s="1">
        <f>+'Ark1'!T1661</f>
        <v>6.7451456310679614</v>
      </c>
      <c r="AE32" s="1">
        <f>+'Ark1'!W1661</f>
        <v>14.320388349514561</v>
      </c>
      <c r="AF32" s="4"/>
      <c r="AG32" s="57"/>
      <c r="AH32" s="5"/>
      <c r="AI32" s="5"/>
      <c r="AK32" s="1"/>
      <c r="AL32" s="1"/>
      <c r="AM32" s="11"/>
      <c r="AN32" s="11"/>
      <c r="AO32" s="11"/>
    </row>
    <row r="33" spans="24:41" ht="15.6">
      <c r="X33">
        <f>+'Ark1'!C1662</f>
        <v>2023</v>
      </c>
      <c r="Y33">
        <f>+'Ark1'!L1662</f>
        <v>8</v>
      </c>
      <c r="Z33" s="3" t="s">
        <v>34</v>
      </c>
      <c r="AA33">
        <f>+'Ark1'!Q1662</f>
        <v>980</v>
      </c>
      <c r="AB33">
        <f>+'Ark1'!R1662</f>
        <v>1166</v>
      </c>
      <c r="AC33" s="93">
        <f>+'Ark1'!U1662</f>
        <v>41.257118353344723</v>
      </c>
      <c r="AD33" s="1">
        <f>+'Ark1'!T1662</f>
        <v>7.3885077186963981</v>
      </c>
      <c r="AE33" s="1">
        <f>+'Ark1'!W1662</f>
        <v>24.785591766723844</v>
      </c>
      <c r="AF33" s="4"/>
      <c r="AG33" s="57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+'Ark1'!C1663</f>
        <v>2023</v>
      </c>
      <c r="Y34">
        <f>+'Ark1'!L1663</f>
        <v>9</v>
      </c>
      <c r="Z34" s="3" t="s">
        <v>35</v>
      </c>
      <c r="AA34">
        <f>+'Ark1'!Q1663</f>
        <v>981</v>
      </c>
      <c r="AB34">
        <f>+'Ark1'!R1663</f>
        <v>1130</v>
      </c>
      <c r="AC34" s="93">
        <f>+'Ark1'!U1663</f>
        <v>48.678407079645922</v>
      </c>
      <c r="AD34" s="1">
        <f>+'Ark1'!T1663</f>
        <v>7.7061946902654892</v>
      </c>
      <c r="AE34" s="1">
        <f>+'Ark1'!W1663</f>
        <v>28.849557522123902</v>
      </c>
      <c r="AF34" s="4"/>
      <c r="AG34" s="57"/>
      <c r="AH34" s="5"/>
      <c r="AI34" s="5"/>
      <c r="AK34" s="13"/>
      <c r="AL34" s="13"/>
      <c r="AM34" s="11"/>
      <c r="AN34" s="11"/>
      <c r="AO34" s="11"/>
    </row>
    <row r="35" spans="24:41" ht="16.5" customHeight="1">
      <c r="X35">
        <f>+'Ark1'!C1664</f>
        <v>2023</v>
      </c>
      <c r="Y35">
        <f>+'Ark1'!L1664</f>
        <v>10</v>
      </c>
      <c r="Z35" s="3" t="s">
        <v>36</v>
      </c>
      <c r="AA35">
        <f>+'Ark1'!Q1664</f>
        <v>447</v>
      </c>
      <c r="AB35">
        <f>+'Ark1'!R1664</f>
        <v>491</v>
      </c>
      <c r="AC35" s="93">
        <f>+'Ark1'!U1664</f>
        <v>53.95926680244397</v>
      </c>
      <c r="AD35" s="1">
        <f>+'Ark1'!T1664</f>
        <v>8.0101832993890021</v>
      </c>
      <c r="AE35" s="1">
        <f>+'Ark1'!W1664</f>
        <v>36.65987780040733</v>
      </c>
      <c r="AF35" s="4"/>
      <c r="AG35" s="56"/>
      <c r="AH35" s="5"/>
      <c r="AI35" s="5"/>
      <c r="AK35" s="13"/>
      <c r="AL35" s="13"/>
      <c r="AM35" s="11"/>
      <c r="AN35" s="11"/>
      <c r="AO35" s="11"/>
    </row>
    <row r="36" spans="24:41">
      <c r="X36">
        <f>+'Ark1'!C1665</f>
        <v>2023</v>
      </c>
      <c r="Y36">
        <f>+'Ark1'!L1665</f>
        <v>11</v>
      </c>
      <c r="Z36" s="3" t="s">
        <v>37</v>
      </c>
      <c r="AA36">
        <f>+'Ark1'!Q1665</f>
        <v>235</v>
      </c>
      <c r="AB36">
        <f>+'Ark1'!R1665</f>
        <v>257</v>
      </c>
      <c r="AC36" s="93">
        <f>+'Ark1'!U1665</f>
        <v>58.564202334630359</v>
      </c>
      <c r="AD36" s="1">
        <f>+'Ark1'!T1665</f>
        <v>8.4319066147859925</v>
      </c>
      <c r="AE36" s="1">
        <f>+'Ark1'!W1665</f>
        <v>43.579766536964989</v>
      </c>
      <c r="AK36" s="13"/>
      <c r="AL36" s="13"/>
      <c r="AM36" s="11"/>
      <c r="AN36" s="11"/>
      <c r="AO36" s="11"/>
    </row>
    <row r="37" spans="24:41" ht="17.25" customHeight="1">
      <c r="X37">
        <f>+'Ark1'!C1666</f>
        <v>2023</v>
      </c>
      <c r="Y37">
        <f>+'Ark1'!L1666</f>
        <v>12</v>
      </c>
      <c r="Z37" s="3" t="s">
        <v>38</v>
      </c>
      <c r="AA37">
        <f>+'Ark1'!Q1666</f>
        <v>89</v>
      </c>
      <c r="AB37">
        <f>+'Ark1'!R1666</f>
        <v>93</v>
      </c>
      <c r="AC37" s="93">
        <f>+'Ark1'!U1666</f>
        <v>60.519032258064499</v>
      </c>
      <c r="AD37" s="1">
        <f>+'Ark1'!T1666</f>
        <v>8.9677419354838719</v>
      </c>
      <c r="AE37" s="1">
        <f>+'Ark1'!W1666</f>
        <v>55.913978494623663</v>
      </c>
      <c r="AF37" s="2"/>
      <c r="AG37" s="56"/>
      <c r="AI37" s="5"/>
      <c r="AK37" s="13"/>
      <c r="AL37" s="13"/>
      <c r="AM37" s="11"/>
      <c r="AN37" s="11"/>
      <c r="AO37" s="11"/>
    </row>
    <row r="38" spans="24:41" ht="15.6">
      <c r="X38">
        <f>+'Ark1'!C1667</f>
        <v>2023</v>
      </c>
      <c r="Y38">
        <f>+'Ark1'!L1667</f>
        <v>13</v>
      </c>
      <c r="Z38" s="3" t="s">
        <v>39</v>
      </c>
      <c r="AA38">
        <f>+'Ark1'!Q1667</f>
        <v>17</v>
      </c>
      <c r="AB38">
        <f>+'Ark1'!R1667</f>
        <v>17</v>
      </c>
      <c r="AC38" s="93">
        <f>+'Ark1'!U1667</f>
        <v>64.529411764705856</v>
      </c>
      <c r="AD38" s="1">
        <f>+'Ark1'!T1667</f>
        <v>9.6470588235294112</v>
      </c>
      <c r="AE38" s="1">
        <f>+'Ark1'!W1667</f>
        <v>64.705882352941188</v>
      </c>
      <c r="AF38" s="2"/>
      <c r="AG38" s="56"/>
      <c r="AK38" s="13"/>
      <c r="AL38" s="13"/>
      <c r="AM38" s="11"/>
      <c r="AN38" s="11"/>
      <c r="AO38" s="11"/>
    </row>
    <row r="39" spans="24:41">
      <c r="X39">
        <f>+'Ark1'!C1668</f>
        <v>2023</v>
      </c>
      <c r="Y39">
        <f>+'Ark1'!L1668</f>
        <v>14</v>
      </c>
      <c r="Z39" s="3" t="s">
        <v>408</v>
      </c>
      <c r="AA39">
        <f>+'Ark1'!Q1668</f>
        <v>4</v>
      </c>
      <c r="AB39">
        <f>+'Ark1'!R1668</f>
        <v>4</v>
      </c>
      <c r="AC39" s="93">
        <f>+'Ark1'!U1668</f>
        <v>64.125</v>
      </c>
      <c r="AD39" s="1">
        <f>+'Ark1'!T1668</f>
        <v>9.5</v>
      </c>
      <c r="AE39" s="1">
        <f>+'Ark1'!W1668</f>
        <v>50</v>
      </c>
      <c r="AF39" s="14"/>
      <c r="AG39" s="13"/>
      <c r="AK39" s="13"/>
      <c r="AL39" s="13"/>
      <c r="AM39" s="11"/>
      <c r="AN39" s="11"/>
      <c r="AO39" s="11"/>
    </row>
    <row r="40" spans="24:41" ht="21">
      <c r="X40">
        <f>+'Ark1'!C1669</f>
        <v>2023</v>
      </c>
      <c r="Y40">
        <f>+'Ark1'!L1669</f>
        <v>15</v>
      </c>
      <c r="Z40" s="3" t="s">
        <v>40</v>
      </c>
      <c r="AA40">
        <f>+'Ark1'!Q1669</f>
        <v>1</v>
      </c>
      <c r="AB40">
        <f>+'Ark1'!R1669</f>
        <v>1</v>
      </c>
      <c r="AC40" s="93">
        <f>+'Ark1'!U1669</f>
        <v>95.600000000000023</v>
      </c>
      <c r="AD40" s="1">
        <f>+'Ark1'!T1669</f>
        <v>15</v>
      </c>
      <c r="AE40" s="1">
        <f>+'Ark1'!W1669</f>
        <v>100</v>
      </c>
      <c r="AF40" s="2"/>
      <c r="AG40" s="5"/>
      <c r="AK40" s="55"/>
      <c r="AL40" s="55"/>
      <c r="AM40" s="11"/>
      <c r="AN40" s="11"/>
      <c r="AO40" s="11"/>
    </row>
    <row r="41" spans="24:41">
      <c r="X41" s="52">
        <f>+'Ark1'!C1671</f>
        <v>2022</v>
      </c>
      <c r="Y41" s="52">
        <f>+'Ark1'!L1671</f>
        <v>1</v>
      </c>
      <c r="Z41" s="53" t="s">
        <v>28</v>
      </c>
      <c r="AA41" s="52">
        <f>+'Ark1'!Q1671</f>
        <v>4</v>
      </c>
      <c r="AB41" s="52">
        <f>+'Ark1'!R1671</f>
        <v>4</v>
      </c>
      <c r="AC41" s="161">
        <f>+'Ark1'!U1671</f>
        <v>16.952500000000001</v>
      </c>
      <c r="AD41" s="54">
        <f>+'Ark1'!T1671</f>
        <v>3.25</v>
      </c>
      <c r="AE41" s="54">
        <f>+'Ark1'!W1671</f>
        <v>0</v>
      </c>
      <c r="AF41" s="4"/>
      <c r="AG41" s="4"/>
      <c r="AH41" s="4"/>
      <c r="AI41" s="4"/>
    </row>
    <row r="42" spans="24:41" ht="15.6">
      <c r="X42" s="52">
        <f>+'Ark1'!C1672</f>
        <v>2022</v>
      </c>
      <c r="Y42" s="52">
        <f>+'Ark1'!L1672</f>
        <v>2</v>
      </c>
      <c r="Z42" s="53" t="s">
        <v>29</v>
      </c>
      <c r="AA42" s="52">
        <f>+'Ark1'!Q1672</f>
        <v>21</v>
      </c>
      <c r="AB42" s="52">
        <f>+'Ark1'!R1672</f>
        <v>22</v>
      </c>
      <c r="AC42" s="161">
        <f>+'Ark1'!U1672</f>
        <v>24.793636363636367</v>
      </c>
      <c r="AD42" s="54">
        <f>+'Ark1'!T1672</f>
        <v>3.4090909090909096</v>
      </c>
      <c r="AE42" s="54">
        <f>+'Ark1'!W1672</f>
        <v>0</v>
      </c>
      <c r="AF42" s="4"/>
      <c r="AG42" s="16"/>
      <c r="AH42" s="1"/>
      <c r="AI42" s="18"/>
      <c r="AK42" s="1"/>
      <c r="AL42" s="5"/>
    </row>
    <row r="43" spans="24:41" ht="15.6">
      <c r="X43" s="52">
        <f>+'Ark1'!C1673</f>
        <v>2022</v>
      </c>
      <c r="Y43" s="52">
        <f>+'Ark1'!L1673</f>
        <v>3</v>
      </c>
      <c r="Z43" s="53" t="s">
        <v>30</v>
      </c>
      <c r="AA43" s="52">
        <f>+'Ark1'!Q1673</f>
        <v>31</v>
      </c>
      <c r="AB43" s="52">
        <f>+'Ark1'!R1673</f>
        <v>32</v>
      </c>
      <c r="AC43" s="161">
        <f>+'Ark1'!U1673</f>
        <v>27.534375000000004</v>
      </c>
      <c r="AD43" s="54">
        <f>+'Ark1'!T1673</f>
        <v>4.15625</v>
      </c>
      <c r="AE43" s="54">
        <f>+'Ark1'!W1673</f>
        <v>0</v>
      </c>
      <c r="AF43" s="4"/>
      <c r="AG43" s="16"/>
      <c r="AH43" s="1"/>
      <c r="AI43" s="18"/>
    </row>
    <row r="44" spans="24:41" ht="15.6">
      <c r="X44" s="52">
        <f>+'Ark1'!C1674</f>
        <v>2022</v>
      </c>
      <c r="Y44" s="52">
        <f>+'Ark1'!L1674</f>
        <v>4</v>
      </c>
      <c r="Z44" s="53" t="s">
        <v>31</v>
      </c>
      <c r="AA44" s="52">
        <f>+'Ark1'!Q1674</f>
        <v>73</v>
      </c>
      <c r="AB44" s="52">
        <f>+'Ark1'!R1674</f>
        <v>75</v>
      </c>
      <c r="AC44" s="161">
        <f>+'Ark1'!U1674</f>
        <v>26.862933333333345</v>
      </c>
      <c r="AD44" s="54">
        <f>+'Ark1'!T1674</f>
        <v>4.2533333333333321</v>
      </c>
      <c r="AE44" s="54">
        <f>+'Ark1'!W1674</f>
        <v>0</v>
      </c>
      <c r="AF44" s="4"/>
      <c r="AG44" s="16"/>
      <c r="AH44" s="1"/>
      <c r="AI44" s="18"/>
    </row>
    <row r="45" spans="24:41" ht="15.6">
      <c r="X45" s="52">
        <f>+'Ark1'!C1675</f>
        <v>2022</v>
      </c>
      <c r="Y45" s="52">
        <f>+'Ark1'!L1675</f>
        <v>5</v>
      </c>
      <c r="Z45" s="53" t="s">
        <v>407</v>
      </c>
      <c r="AA45" s="52">
        <f>+'Ark1'!Q1675</f>
        <v>178</v>
      </c>
      <c r="AB45" s="52">
        <f>+'Ark1'!R1675</f>
        <v>193</v>
      </c>
      <c r="AC45" s="161">
        <f>+'Ark1'!U1675</f>
        <v>29.925751295336791</v>
      </c>
      <c r="AD45" s="54">
        <f>+'Ark1'!T1675</f>
        <v>5.0155440414507764</v>
      </c>
      <c r="AE45" s="54">
        <f>+'Ark1'!W1675</f>
        <v>1.5544041450777204</v>
      </c>
      <c r="AF45" s="4"/>
      <c r="AG45" s="16"/>
      <c r="AH45" s="1"/>
      <c r="AI45" s="18"/>
    </row>
    <row r="46" spans="24:41" ht="15.6">
      <c r="X46" s="52">
        <f>+'Ark1'!C1676</f>
        <v>2022</v>
      </c>
      <c r="Y46" s="52">
        <f>+'Ark1'!L1676</f>
        <v>6</v>
      </c>
      <c r="Z46" s="53" t="s">
        <v>32</v>
      </c>
      <c r="AA46" s="52">
        <f>+'Ark1'!Q1676</f>
        <v>453</v>
      </c>
      <c r="AB46" s="52">
        <f>+'Ark1'!R1676</f>
        <v>509</v>
      </c>
      <c r="AC46" s="161">
        <f>+'Ark1'!U1676</f>
        <v>31.747721021610968</v>
      </c>
      <c r="AD46" s="54">
        <f>+'Ark1'!T1676</f>
        <v>5.9646365422396865</v>
      </c>
      <c r="AE46" s="54">
        <f>+'Ark1'!W1676</f>
        <v>6.0903732809430249</v>
      </c>
      <c r="AF46" s="4"/>
      <c r="AG46" s="16"/>
      <c r="AH46" s="13"/>
      <c r="AI46" s="18"/>
    </row>
    <row r="47" spans="24:41" ht="15.6">
      <c r="X47" s="52">
        <f>+'Ark1'!C1677</f>
        <v>2022</v>
      </c>
      <c r="Y47" s="52">
        <f>+'Ark1'!L1677</f>
        <v>7</v>
      </c>
      <c r="Z47" s="53" t="s">
        <v>33</v>
      </c>
      <c r="AA47" s="52">
        <f>+'Ark1'!Q1677</f>
        <v>677</v>
      </c>
      <c r="AB47" s="52">
        <f>+'Ark1'!R1677</f>
        <v>802</v>
      </c>
      <c r="AC47" s="161">
        <f>+'Ark1'!U1677</f>
        <v>35.402019950124682</v>
      </c>
      <c r="AD47" s="54">
        <f>+'Ark1'!T1677</f>
        <v>6.8241895261845391</v>
      </c>
      <c r="AE47" s="54">
        <f>+'Ark1'!W1677</f>
        <v>15.46134663341646</v>
      </c>
      <c r="AF47" s="4"/>
      <c r="AG47" s="16"/>
      <c r="AH47" s="13"/>
      <c r="AI47" s="18"/>
    </row>
    <row r="48" spans="24:41" ht="15.6">
      <c r="X48" s="52">
        <f>+'Ark1'!C1678</f>
        <v>2022</v>
      </c>
      <c r="Y48" s="52">
        <f>+'Ark1'!L1678</f>
        <v>8</v>
      </c>
      <c r="Z48" s="53" t="s">
        <v>34</v>
      </c>
      <c r="AA48" s="52">
        <f>+'Ark1'!Q1678</f>
        <v>1023</v>
      </c>
      <c r="AB48" s="52">
        <f>+'Ark1'!R1678</f>
        <v>1201</v>
      </c>
      <c r="AC48" s="161">
        <f>+'Ark1'!U1678</f>
        <v>41.702706078268122</v>
      </c>
      <c r="AD48" s="54">
        <f>+'Ark1'!T1678</f>
        <v>7.2880932556203133</v>
      </c>
      <c r="AE48" s="54">
        <f>+'Ark1'!W1678</f>
        <v>23.1473771856786</v>
      </c>
      <c r="AF48" s="4"/>
      <c r="AG48" s="16"/>
      <c r="AH48" s="13"/>
      <c r="AI48" s="18"/>
    </row>
    <row r="49" spans="24:35" ht="15.6">
      <c r="X49" s="52">
        <f>+'Ark1'!C1679</f>
        <v>2022</v>
      </c>
      <c r="Y49" s="52">
        <f>+'Ark1'!L1679</f>
        <v>9</v>
      </c>
      <c r="Z49" s="53" t="s">
        <v>35</v>
      </c>
      <c r="AA49" s="52">
        <f>+'Ark1'!Q1679</f>
        <v>1047</v>
      </c>
      <c r="AB49" s="52">
        <f>+'Ark1'!R1679</f>
        <v>1233</v>
      </c>
      <c r="AC49" s="161">
        <f>+'Ark1'!U1679</f>
        <v>49.706974858069799</v>
      </c>
      <c r="AD49" s="54">
        <f>+'Ark1'!T1679</f>
        <v>7.5823195458231938</v>
      </c>
      <c r="AE49" s="54">
        <f>+'Ark1'!W1679</f>
        <v>26.034063260340631</v>
      </c>
      <c r="AF49" s="4"/>
      <c r="AG49" s="16"/>
      <c r="AH49" s="13"/>
      <c r="AI49" s="18"/>
    </row>
    <row r="50" spans="24:35" ht="15.6">
      <c r="X50" s="52">
        <f>+'Ark1'!C1680</f>
        <v>2022</v>
      </c>
      <c r="Y50" s="52">
        <f>+'Ark1'!L1680</f>
        <v>10</v>
      </c>
      <c r="Z50" s="53" t="s">
        <v>36</v>
      </c>
      <c r="AA50" s="52">
        <f>+'Ark1'!Q1680</f>
        <v>431</v>
      </c>
      <c r="AB50" s="52">
        <f>+'Ark1'!R1680</f>
        <v>478</v>
      </c>
      <c r="AC50" s="161">
        <f>+'Ark1'!U1680</f>
        <v>54.635502092050224</v>
      </c>
      <c r="AD50" s="54">
        <f>+'Ark1'!T1680</f>
        <v>7.843096234309626</v>
      </c>
      <c r="AE50" s="54">
        <f>+'Ark1'!W1680</f>
        <v>33.472803347280326</v>
      </c>
      <c r="AF50" s="4"/>
      <c r="AG50" s="16"/>
      <c r="AH50" s="5"/>
      <c r="AI50" s="18"/>
    </row>
    <row r="51" spans="24:35" ht="15.6">
      <c r="X51" s="52">
        <f>+'Ark1'!C1681</f>
        <v>2022</v>
      </c>
      <c r="Y51" s="52">
        <f>+'Ark1'!L1681</f>
        <v>11</v>
      </c>
      <c r="Z51" s="53" t="s">
        <v>37</v>
      </c>
      <c r="AA51" s="52">
        <f>+'Ark1'!Q1681</f>
        <v>287</v>
      </c>
      <c r="AB51" s="52">
        <f>+'Ark1'!R1681</f>
        <v>305</v>
      </c>
      <c r="AC51" s="161">
        <f>+'Ark1'!U1681</f>
        <v>58.297508196721296</v>
      </c>
      <c r="AD51" s="54">
        <f>+'Ark1'!T1681</f>
        <v>8.5278688524590152</v>
      </c>
      <c r="AE51" s="54">
        <f>+'Ark1'!W1681</f>
        <v>43.934426229508205</v>
      </c>
      <c r="AF51" s="4"/>
      <c r="AG51" s="16"/>
      <c r="AH51" s="5"/>
      <c r="AI51" s="18"/>
    </row>
    <row r="52" spans="24:35" ht="15.6">
      <c r="X52" s="52">
        <f>+'Ark1'!C1682</f>
        <v>2022</v>
      </c>
      <c r="Y52" s="52">
        <f>+'Ark1'!L1682</f>
        <v>12</v>
      </c>
      <c r="Z52" s="53" t="s">
        <v>38</v>
      </c>
      <c r="AA52" s="52">
        <f>+'Ark1'!Q1682</f>
        <v>93</v>
      </c>
      <c r="AB52" s="52">
        <f>+'Ark1'!R1682</f>
        <v>97</v>
      </c>
      <c r="AC52" s="161">
        <f>+'Ark1'!U1682</f>
        <v>62.625773195876249</v>
      </c>
      <c r="AD52" s="54">
        <f>+'Ark1'!T1682</f>
        <v>8.7628865979381434</v>
      </c>
      <c r="AE52" s="54">
        <f>+'Ark1'!W1682</f>
        <v>54.639175257731956</v>
      </c>
      <c r="AF52" s="4"/>
      <c r="AG52" s="16"/>
      <c r="AH52" s="5"/>
      <c r="AI52" s="18"/>
    </row>
    <row r="53" spans="24:35" ht="15.6">
      <c r="X53" s="52">
        <f>+'Ark1'!C1683</f>
        <v>2022</v>
      </c>
      <c r="Y53" s="52">
        <f>+'Ark1'!L1683</f>
        <v>13</v>
      </c>
      <c r="Z53" s="53" t="s">
        <v>39</v>
      </c>
      <c r="AA53" s="52">
        <f>+'Ark1'!Q1683</f>
        <v>23</v>
      </c>
      <c r="AB53" s="52">
        <f>+'Ark1'!R1683</f>
        <v>25</v>
      </c>
      <c r="AC53" s="161">
        <f>+'Ark1'!U1683</f>
        <v>64.14</v>
      </c>
      <c r="AD53" s="54">
        <f>+'Ark1'!T1683</f>
        <v>8.9600000000000009</v>
      </c>
      <c r="AE53" s="54">
        <f>+'Ark1'!W1683</f>
        <v>68</v>
      </c>
      <c r="AF53" s="4"/>
      <c r="AG53" s="16"/>
      <c r="AH53" s="5"/>
      <c r="AI53" s="18"/>
    </row>
    <row r="54" spans="24:35" ht="15.6">
      <c r="X54" s="52">
        <f>+'Ark1'!C1684</f>
        <v>2022</v>
      </c>
      <c r="Y54" s="52">
        <f>+'Ark1'!L1684</f>
        <v>14</v>
      </c>
      <c r="Z54" s="53" t="s">
        <v>408</v>
      </c>
      <c r="AA54" s="52">
        <f>+'Ark1'!Q1684</f>
        <v>5</v>
      </c>
      <c r="AB54" s="52">
        <f>+'Ark1'!R1684</f>
        <v>6</v>
      </c>
      <c r="AC54" s="161">
        <f>+'Ark1'!U1684</f>
        <v>63.4</v>
      </c>
      <c r="AD54" s="54">
        <f>+'Ark1'!T1684</f>
        <v>8.5</v>
      </c>
      <c r="AE54" s="54">
        <f>+'Ark1'!W1684</f>
        <v>66.666666666666686</v>
      </c>
      <c r="AF54" s="4"/>
      <c r="AG54" s="16"/>
      <c r="AH54" s="5"/>
      <c r="AI54" s="18"/>
    </row>
    <row r="55" spans="24:35" ht="15.6">
      <c r="X55" s="52">
        <f>+'Ark1'!C1685</f>
        <v>2022</v>
      </c>
      <c r="Y55" s="52">
        <f>+'Ark1'!L1685</f>
        <v>15</v>
      </c>
      <c r="Z55" s="53" t="s">
        <v>40</v>
      </c>
      <c r="AA55" s="52">
        <f>+'Ark1'!Q1685</f>
        <v>1</v>
      </c>
      <c r="AB55" s="52">
        <f>+'Ark1'!R1685</f>
        <v>1</v>
      </c>
      <c r="AC55" s="161">
        <f>+'Ark1'!U1685</f>
        <v>72.900000000000006</v>
      </c>
      <c r="AD55" s="54">
        <f>+'Ark1'!T1685</f>
        <v>13</v>
      </c>
      <c r="AE55" s="54">
        <f>+'Ark1'!W1685</f>
        <v>100</v>
      </c>
      <c r="AF55" s="4"/>
      <c r="AG55" s="16"/>
      <c r="AH55" s="5"/>
      <c r="AI55" s="18"/>
    </row>
    <row r="56" spans="24:35" ht="15.6">
      <c r="X56">
        <f>+'Ark1'!C1687</f>
        <v>2021</v>
      </c>
      <c r="Y56">
        <f>+'Ark1'!L1687</f>
        <v>1</v>
      </c>
      <c r="Z56" s="3" t="s">
        <v>28</v>
      </c>
      <c r="AA56">
        <f>+'Ark1'!Q1687</f>
        <v>4</v>
      </c>
      <c r="AB56">
        <f>+'Ark1'!R1687</f>
        <v>4</v>
      </c>
      <c r="AC56" s="93">
        <f>+'Ark1'!U1687</f>
        <v>22.502500000000001</v>
      </c>
      <c r="AD56" s="1">
        <f>+'Ark1'!T1687</f>
        <v>3.25</v>
      </c>
      <c r="AE56" s="1">
        <f>+'Ark1'!W1687</f>
        <v>0</v>
      </c>
      <c r="AF56" s="4"/>
      <c r="AG56" s="16"/>
      <c r="AH56" s="5"/>
      <c r="AI56" s="18"/>
    </row>
    <row r="57" spans="24:35" ht="15.6">
      <c r="X57">
        <f>+'Ark1'!C1688</f>
        <v>2021</v>
      </c>
      <c r="Y57">
        <f>+'Ark1'!L1688</f>
        <v>2</v>
      </c>
      <c r="Z57" s="3" t="s">
        <v>29</v>
      </c>
      <c r="AA57">
        <f>+'Ark1'!Q1688</f>
        <v>14</v>
      </c>
      <c r="AB57">
        <f>+'Ark1'!R1688</f>
        <v>14</v>
      </c>
      <c r="AC57" s="93">
        <f>+'Ark1'!U1688</f>
        <v>25.960714285714278</v>
      </c>
      <c r="AD57" s="1">
        <f>+'Ark1'!T1688</f>
        <v>3.2142857142857153</v>
      </c>
      <c r="AE57" s="1">
        <f>+'Ark1'!W1688</f>
        <v>0</v>
      </c>
      <c r="AF57" s="4"/>
      <c r="AG57" s="16"/>
      <c r="AH57" s="5"/>
      <c r="AI57" s="18"/>
    </row>
    <row r="58" spans="24:35" ht="15.6">
      <c r="X58">
        <f>+'Ark1'!C1689</f>
        <v>2021</v>
      </c>
      <c r="Y58">
        <f>+'Ark1'!L1689</f>
        <v>3</v>
      </c>
      <c r="Z58" s="3" t="s">
        <v>30</v>
      </c>
      <c r="AA58">
        <f>+'Ark1'!Q1689</f>
        <v>38</v>
      </c>
      <c r="AB58">
        <f>+'Ark1'!R1689</f>
        <v>38</v>
      </c>
      <c r="AC58" s="93">
        <f>+'Ark1'!U1689</f>
        <v>24.938684210526318</v>
      </c>
      <c r="AD58" s="1">
        <f>+'Ark1'!T1689</f>
        <v>3.6052631578947376</v>
      </c>
      <c r="AE58" s="1">
        <f>+'Ark1'!W1689</f>
        <v>0</v>
      </c>
      <c r="AF58" s="4"/>
      <c r="AG58" s="18"/>
      <c r="AH58" s="5"/>
      <c r="AI58" s="18"/>
    </row>
    <row r="59" spans="24:35">
      <c r="X59">
        <f>+'Ark1'!C1690</f>
        <v>2021</v>
      </c>
      <c r="Y59">
        <f>+'Ark1'!L1690</f>
        <v>4</v>
      </c>
      <c r="Z59" s="3" t="s">
        <v>31</v>
      </c>
      <c r="AA59">
        <f>+'Ark1'!Q1690</f>
        <v>46</v>
      </c>
      <c r="AB59">
        <f>+'Ark1'!R1690</f>
        <v>50</v>
      </c>
      <c r="AC59" s="93">
        <f>+'Ark1'!U1690</f>
        <v>28.827400000000008</v>
      </c>
      <c r="AD59" s="1">
        <f>+'Ark1'!T1690</f>
        <v>4.4000000000000004</v>
      </c>
      <c r="AE59" s="1">
        <f>+'Ark1'!W1690</f>
        <v>0</v>
      </c>
      <c r="AF59" s="13"/>
    </row>
    <row r="60" spans="24:35" ht="15.6">
      <c r="X60">
        <f>+'Ark1'!C1691</f>
        <v>2021</v>
      </c>
      <c r="Y60">
        <f>+'Ark1'!L1691</f>
        <v>5</v>
      </c>
      <c r="Z60" s="3" t="s">
        <v>407</v>
      </c>
      <c r="AA60">
        <f>+'Ark1'!Q1691</f>
        <v>126</v>
      </c>
      <c r="AB60">
        <f>+'Ark1'!R1691</f>
        <v>148</v>
      </c>
      <c r="AC60" s="93">
        <f>+'Ark1'!U1691</f>
        <v>28.113310810810816</v>
      </c>
      <c r="AD60" s="1">
        <f>+'Ark1'!T1691</f>
        <v>5.1756756756756754</v>
      </c>
      <c r="AE60" s="1">
        <f>+'Ark1'!W1691</f>
        <v>0.67567567567567588</v>
      </c>
      <c r="AF60" s="5"/>
      <c r="AG60" s="18"/>
      <c r="AI60" s="18"/>
    </row>
    <row r="61" spans="24:35">
      <c r="X61">
        <f>+'Ark1'!C1692</f>
        <v>2021</v>
      </c>
      <c r="Y61">
        <f>+'Ark1'!L1692</f>
        <v>6</v>
      </c>
      <c r="Z61" s="3" t="s">
        <v>32</v>
      </c>
      <c r="AA61">
        <f>+'Ark1'!Q1692</f>
        <v>397</v>
      </c>
      <c r="AB61">
        <f>+'Ark1'!R1692</f>
        <v>478</v>
      </c>
      <c r="AC61" s="93">
        <f>+'Ark1'!U1692</f>
        <v>30.930460251046025</v>
      </c>
      <c r="AD61" s="1">
        <f>+'Ark1'!T1692</f>
        <v>5.9665271966527209</v>
      </c>
      <c r="AE61" s="1">
        <f>+'Ark1'!W1692</f>
        <v>6.2761506276150607</v>
      </c>
      <c r="AF61" s="13"/>
    </row>
    <row r="62" spans="24:35">
      <c r="X62">
        <f>+'Ark1'!C1693</f>
        <v>2021</v>
      </c>
      <c r="Y62">
        <f>+'Ark1'!L1693</f>
        <v>7</v>
      </c>
      <c r="Z62" s="3" t="s">
        <v>33</v>
      </c>
      <c r="AA62">
        <f>+'Ark1'!Q1693</f>
        <v>648</v>
      </c>
      <c r="AB62">
        <f>+'Ark1'!R1693</f>
        <v>731</v>
      </c>
      <c r="AC62" s="93">
        <f>+'Ark1'!U1693</f>
        <v>35.678659370725043</v>
      </c>
      <c r="AD62" s="1">
        <f>+'Ark1'!T1693</f>
        <v>6.7455540355677162</v>
      </c>
      <c r="AE62" s="1">
        <f>+'Ark1'!W1693</f>
        <v>12.995896032831736</v>
      </c>
      <c r="AF62" s="13"/>
    </row>
    <row r="63" spans="24:35" ht="15.6">
      <c r="X63">
        <f>+'Ark1'!C1694</f>
        <v>2021</v>
      </c>
      <c r="Y63">
        <f>+'Ark1'!L1694</f>
        <v>8</v>
      </c>
      <c r="Z63" s="3" t="s">
        <v>34</v>
      </c>
      <c r="AA63">
        <f>+'Ark1'!Q1694</f>
        <v>998</v>
      </c>
      <c r="AB63">
        <f>+'Ark1'!R1694</f>
        <v>1153</v>
      </c>
      <c r="AC63" s="93">
        <f>+'Ark1'!U1694</f>
        <v>41.924700780572422</v>
      </c>
      <c r="AD63" s="1">
        <f>+'Ark1'!T1694</f>
        <v>7.4180398959236769</v>
      </c>
      <c r="AE63" s="1">
        <f>+'Ark1'!W1694</f>
        <v>27.580225498699043</v>
      </c>
      <c r="AF63" s="2"/>
      <c r="AG63" s="5"/>
    </row>
    <row r="64" spans="24:35">
      <c r="X64">
        <f>+'Ark1'!C1695</f>
        <v>2021</v>
      </c>
      <c r="Y64">
        <f>+'Ark1'!L1695</f>
        <v>9</v>
      </c>
      <c r="Z64" s="3" t="s">
        <v>35</v>
      </c>
      <c r="AA64">
        <f>+'Ark1'!Q1695</f>
        <v>1099</v>
      </c>
      <c r="AB64">
        <f>+'Ark1'!R1695</f>
        <v>1261</v>
      </c>
      <c r="AC64" s="93">
        <f>+'Ark1'!U1695</f>
        <v>49.221482950039643</v>
      </c>
      <c r="AD64" s="1">
        <f>+'Ark1'!T1695</f>
        <v>7.7422680412371134</v>
      </c>
      <c r="AE64" s="1">
        <f>+'Ark1'!W1695</f>
        <v>30.214115781126093</v>
      </c>
      <c r="AF64" s="4"/>
      <c r="AG64" s="4"/>
      <c r="AH64" s="4"/>
      <c r="AI64" s="4"/>
    </row>
    <row r="65" spans="24:35" ht="15.6">
      <c r="X65">
        <f>+'Ark1'!C1696</f>
        <v>2021</v>
      </c>
      <c r="Y65">
        <f>+'Ark1'!L1696</f>
        <v>10</v>
      </c>
      <c r="Z65" s="3" t="s">
        <v>36</v>
      </c>
      <c r="AA65">
        <f>+'Ark1'!Q1696</f>
        <v>528</v>
      </c>
      <c r="AB65">
        <f>+'Ark1'!R1696</f>
        <v>584</v>
      </c>
      <c r="AC65" s="93">
        <f>+'Ark1'!U1696</f>
        <v>54.242260273972569</v>
      </c>
      <c r="AD65" s="1">
        <f>+'Ark1'!T1696</f>
        <v>7.9469178082191778</v>
      </c>
      <c r="AE65" s="1">
        <f>+'Ark1'!W1696</f>
        <v>34.760273972602739</v>
      </c>
      <c r="AF65" s="4"/>
      <c r="AG65" s="13"/>
      <c r="AH65" s="1"/>
      <c r="AI65" s="5"/>
    </row>
    <row r="66" spans="24:35" ht="15.6">
      <c r="X66">
        <f>+'Ark1'!C1697</f>
        <v>2021</v>
      </c>
      <c r="Y66">
        <f>+'Ark1'!L1697</f>
        <v>11</v>
      </c>
      <c r="Z66" s="3" t="s">
        <v>37</v>
      </c>
      <c r="AA66">
        <f>+'Ark1'!Q1697</f>
        <v>347</v>
      </c>
      <c r="AB66">
        <f>+'Ark1'!R1697</f>
        <v>367</v>
      </c>
      <c r="AC66" s="93">
        <f>+'Ark1'!U1697</f>
        <v>56.962915531335149</v>
      </c>
      <c r="AD66" s="1">
        <f>+'Ark1'!T1697</f>
        <v>8.286103542234331</v>
      </c>
      <c r="AE66" s="1">
        <f>+'Ark1'!W1697</f>
        <v>38.41961852861035</v>
      </c>
      <c r="AF66" s="4"/>
      <c r="AG66" s="13"/>
      <c r="AH66" s="1"/>
      <c r="AI66" s="5"/>
    </row>
    <row r="67" spans="24:35" ht="15.6">
      <c r="X67">
        <f>+'Ark1'!C1698</f>
        <v>2021</v>
      </c>
      <c r="Y67">
        <f>+'Ark1'!L1698</f>
        <v>12</v>
      </c>
      <c r="Z67" s="3" t="s">
        <v>38</v>
      </c>
      <c r="AA67">
        <f>+'Ark1'!Q1698</f>
        <v>143</v>
      </c>
      <c r="AB67">
        <f>+'Ark1'!R1698</f>
        <v>147</v>
      </c>
      <c r="AC67" s="93">
        <f>+'Ark1'!U1698</f>
        <v>59.584897959183699</v>
      </c>
      <c r="AD67" s="1">
        <f>+'Ark1'!T1698</f>
        <v>8.3061224489795915</v>
      </c>
      <c r="AE67" s="1">
        <f>+'Ark1'!W1698</f>
        <v>41.49659863945579</v>
      </c>
      <c r="AF67" s="4"/>
      <c r="AG67" s="13"/>
      <c r="AH67" s="1"/>
      <c r="AI67" s="5"/>
    </row>
    <row r="68" spans="24:35" ht="15.6">
      <c r="X68">
        <f>+'Ark1'!C1699</f>
        <v>2021</v>
      </c>
      <c r="Y68">
        <f>+'Ark1'!L1699</f>
        <v>13</v>
      </c>
      <c r="Z68" s="3" t="s">
        <v>39</v>
      </c>
      <c r="AA68">
        <f>+'Ark1'!Q1699</f>
        <v>31</v>
      </c>
      <c r="AB68">
        <f>+'Ark1'!R1699</f>
        <v>32</v>
      </c>
      <c r="AC68" s="93">
        <f>+'Ark1'!U1699</f>
        <v>64.675937499999989</v>
      </c>
      <c r="AD68" s="1">
        <f>+'Ark1'!T1699</f>
        <v>8.875</v>
      </c>
      <c r="AE68" s="1">
        <f>+'Ark1'!W1699</f>
        <v>59.375</v>
      </c>
      <c r="AF68" s="4"/>
      <c r="AG68" s="13"/>
      <c r="AH68" s="1"/>
      <c r="AI68" s="5"/>
    </row>
    <row r="69" spans="24:35" ht="15.6">
      <c r="X69">
        <f>+'Ark1'!C1700</f>
        <v>2021</v>
      </c>
      <c r="Y69">
        <f>+'Ark1'!L1700</f>
        <v>14</v>
      </c>
      <c r="Z69" s="3" t="s">
        <v>408</v>
      </c>
      <c r="AA69">
        <f>+'Ark1'!Q1700</f>
        <v>16</v>
      </c>
      <c r="AB69">
        <f>+'Ark1'!R1700</f>
        <v>18</v>
      </c>
      <c r="AC69" s="93">
        <f>+'Ark1'!U1700</f>
        <v>67.689444444444433</v>
      </c>
      <c r="AD69" s="1">
        <f>+'Ark1'!T1700</f>
        <v>9.2222222222222232</v>
      </c>
      <c r="AE69" s="1">
        <f>+'Ark1'!W1700</f>
        <v>77.777777777777771</v>
      </c>
      <c r="AF69" s="4"/>
      <c r="AG69" s="13"/>
      <c r="AH69" s="13"/>
      <c r="AI69" s="5"/>
    </row>
    <row r="70" spans="24:35" ht="15.6">
      <c r="X70">
        <f>+'Ark1'!C1701</f>
        <v>2021</v>
      </c>
      <c r="Y70">
        <f>+'Ark1'!L1701</f>
        <v>15</v>
      </c>
      <c r="Z70" s="3" t="s">
        <v>40</v>
      </c>
      <c r="AA70">
        <f>+'Ark1'!Q1701</f>
        <v>1</v>
      </c>
      <c r="AB70">
        <f>+'Ark1'!R1701</f>
        <v>1</v>
      </c>
      <c r="AC70" s="93">
        <f>+'Ark1'!U1701</f>
        <v>63.9</v>
      </c>
      <c r="AD70" s="1">
        <f>+'Ark1'!T1701</f>
        <v>6</v>
      </c>
      <c r="AE70" s="1">
        <f>+'Ark1'!W1701</f>
        <v>0</v>
      </c>
      <c r="AF70" s="4"/>
      <c r="AG70" s="13"/>
      <c r="AH70" s="13"/>
      <c r="AI70" s="5"/>
    </row>
    <row r="71" spans="24:35" ht="15.6">
      <c r="X71" s="52">
        <f>+'Ark1'!C1702</f>
        <v>2020</v>
      </c>
      <c r="Y71" s="52">
        <f>+'Ark1'!L1702</f>
        <v>1</v>
      </c>
      <c r="Z71" s="53" t="s">
        <v>28</v>
      </c>
      <c r="AA71" s="52">
        <f>+'Ark1'!Q1702</f>
        <v>0</v>
      </c>
      <c r="AB71" s="52">
        <f>+'Ark1'!R1702</f>
        <v>0</v>
      </c>
      <c r="AC71" s="161">
        <f>+'Ark1'!U1702</f>
        <v>0</v>
      </c>
      <c r="AD71" s="54">
        <f>+'Ark1'!T1702</f>
        <v>0</v>
      </c>
      <c r="AE71" s="54">
        <f>+'Ark1'!W1702</f>
        <v>0</v>
      </c>
      <c r="AF71" s="4"/>
      <c r="AG71" s="13"/>
      <c r="AH71" s="13"/>
      <c r="AI71" s="5"/>
    </row>
    <row r="72" spans="24:35" ht="15.6">
      <c r="X72" s="52">
        <f>+'Ark1'!C1703</f>
        <v>2020</v>
      </c>
      <c r="Y72" s="52">
        <f>+'Ark1'!L1703</f>
        <v>2</v>
      </c>
      <c r="Z72" s="53" t="s">
        <v>29</v>
      </c>
      <c r="AA72" s="52">
        <f>+'Ark1'!Q1703</f>
        <v>13</v>
      </c>
      <c r="AB72" s="52">
        <f>+'Ark1'!R1703</f>
        <v>15</v>
      </c>
      <c r="AC72" s="161">
        <f>+'Ark1'!U1703</f>
        <v>24.308666666666671</v>
      </c>
      <c r="AD72" s="54">
        <f>+'Ark1'!T1703</f>
        <v>3.3333333333333344</v>
      </c>
      <c r="AE72" s="54">
        <f>+'Ark1'!W1703</f>
        <v>0</v>
      </c>
      <c r="AF72" s="4"/>
      <c r="AG72" s="13"/>
      <c r="AH72" s="13"/>
      <c r="AI72" s="5"/>
    </row>
    <row r="73" spans="24:35" ht="15.6">
      <c r="X73" s="52">
        <f>+'Ark1'!C1704</f>
        <v>2020</v>
      </c>
      <c r="Y73" s="52">
        <f>+'Ark1'!L1704</f>
        <v>3</v>
      </c>
      <c r="Z73" s="53" t="s">
        <v>30</v>
      </c>
      <c r="AA73" s="52">
        <f>+'Ark1'!Q1704</f>
        <v>35</v>
      </c>
      <c r="AB73" s="52">
        <f>+'Ark1'!R1704</f>
        <v>35</v>
      </c>
      <c r="AC73" s="161">
        <f>+'Ark1'!U1704</f>
        <v>24.800857142857151</v>
      </c>
      <c r="AD73" s="54">
        <f>+'Ark1'!T1704</f>
        <v>4.1714285714285717</v>
      </c>
      <c r="AE73" s="54">
        <f>+'Ark1'!W1704</f>
        <v>0</v>
      </c>
      <c r="AF73" s="4"/>
      <c r="AG73" s="13"/>
      <c r="AH73" s="5"/>
      <c r="AI73" s="5"/>
    </row>
    <row r="74" spans="24:35" ht="15.6">
      <c r="X74" s="52">
        <f>+'Ark1'!C1705</f>
        <v>2020</v>
      </c>
      <c r="Y74" s="52">
        <f>+'Ark1'!L1705</f>
        <v>4</v>
      </c>
      <c r="Z74" s="53" t="s">
        <v>31</v>
      </c>
      <c r="AA74" s="52">
        <f>+'Ark1'!Q1705</f>
        <v>79</v>
      </c>
      <c r="AB74" s="52">
        <f>+'Ark1'!R1705</f>
        <v>91</v>
      </c>
      <c r="AC74" s="161">
        <f>+'Ark1'!U1705</f>
        <v>25.876483516483525</v>
      </c>
      <c r="AD74" s="54">
        <f>+'Ark1'!T1705</f>
        <v>4.5714285714285694</v>
      </c>
      <c r="AE74" s="54">
        <f>+'Ark1'!W1705</f>
        <v>0</v>
      </c>
      <c r="AF74" s="4"/>
      <c r="AG74" s="13"/>
      <c r="AH74" s="5"/>
      <c r="AI74" s="5"/>
    </row>
    <row r="75" spans="24:35" ht="15.6">
      <c r="X75" s="52">
        <f>+'Ark1'!C1706</f>
        <v>2020</v>
      </c>
      <c r="Y75" s="52">
        <f>+'Ark1'!L1706</f>
        <v>5</v>
      </c>
      <c r="Z75" s="53" t="s">
        <v>407</v>
      </c>
      <c r="AA75" s="52">
        <f>+'Ark1'!Q1706</f>
        <v>169</v>
      </c>
      <c r="AB75" s="52">
        <f>+'Ark1'!R1706</f>
        <v>197</v>
      </c>
      <c r="AC75" s="161">
        <f>+'Ark1'!U1706</f>
        <v>28.36654822335024</v>
      </c>
      <c r="AD75" s="54">
        <f>+'Ark1'!T1706</f>
        <v>5.3857868020304567</v>
      </c>
      <c r="AE75" s="54">
        <f>+'Ark1'!W1706</f>
        <v>3.5532994923857877</v>
      </c>
      <c r="AF75" s="4"/>
      <c r="AG75" s="13"/>
      <c r="AH75" s="5"/>
      <c r="AI75" s="5"/>
    </row>
    <row r="76" spans="24:35" ht="15.6">
      <c r="X76" s="52">
        <f>+'Ark1'!C1707</f>
        <v>2020</v>
      </c>
      <c r="Y76" s="52">
        <f>+'Ark1'!L1707</f>
        <v>6</v>
      </c>
      <c r="Z76" s="53" t="s">
        <v>32</v>
      </c>
      <c r="AA76" s="52">
        <f>+'Ark1'!Q1707</f>
        <v>423</v>
      </c>
      <c r="AB76" s="52">
        <f>+'Ark1'!R1707</f>
        <v>508</v>
      </c>
      <c r="AC76" s="161">
        <f>+'Ark1'!U1707</f>
        <v>30.844940944881909</v>
      </c>
      <c r="AD76" s="54">
        <f>+'Ark1'!T1707</f>
        <v>6.2165354330708631</v>
      </c>
      <c r="AE76" s="54">
        <f>+'Ark1'!W1707</f>
        <v>6.8897637795275601</v>
      </c>
      <c r="AF76" s="4"/>
      <c r="AG76" s="13"/>
      <c r="AH76" s="5"/>
      <c r="AI76" s="5"/>
    </row>
    <row r="77" spans="24:35" ht="15.6">
      <c r="X77" s="52">
        <f>+'Ark1'!C1708</f>
        <v>2020</v>
      </c>
      <c r="Y77" s="52">
        <f>+'Ark1'!L1708</f>
        <v>7</v>
      </c>
      <c r="Z77" s="53" t="s">
        <v>33</v>
      </c>
      <c r="AA77" s="52">
        <f>+'Ark1'!Q1708</f>
        <v>643</v>
      </c>
      <c r="AB77" s="52">
        <f>+'Ark1'!R1708</f>
        <v>777</v>
      </c>
      <c r="AC77" s="161">
        <f>+'Ark1'!U1708</f>
        <v>34.77187902187903</v>
      </c>
      <c r="AD77" s="54">
        <f>+'Ark1'!T1708</f>
        <v>6.895752895752894</v>
      </c>
      <c r="AE77" s="54">
        <f>+'Ark1'!W1708</f>
        <v>15.315315315315312</v>
      </c>
      <c r="AF77" s="4"/>
      <c r="AG77" s="13"/>
      <c r="AH77" s="5"/>
      <c r="AI77" s="5"/>
    </row>
    <row r="78" spans="24:35" ht="15.6">
      <c r="X78" s="52">
        <f>+'Ark1'!C1709</f>
        <v>2020</v>
      </c>
      <c r="Y78" s="52">
        <f>+'Ark1'!L1709</f>
        <v>8</v>
      </c>
      <c r="Z78" s="53" t="s">
        <v>34</v>
      </c>
      <c r="AA78" s="52">
        <f>+'Ark1'!Q1709</f>
        <v>1010</v>
      </c>
      <c r="AB78" s="52">
        <f>+'Ark1'!R1709</f>
        <v>1193</v>
      </c>
      <c r="AC78" s="161">
        <f>+'Ark1'!U1709</f>
        <v>40.671668063704963</v>
      </c>
      <c r="AD78" s="54">
        <f>+'Ark1'!T1709</f>
        <v>7.4048616932103917</v>
      </c>
      <c r="AE78" s="54">
        <f>+'Ark1'!W1709</f>
        <v>23.470243084660527</v>
      </c>
      <c r="AF78" s="4"/>
      <c r="AG78" s="13"/>
      <c r="AH78" s="5"/>
      <c r="AI78" s="5"/>
    </row>
    <row r="79" spans="24:35" ht="15.6">
      <c r="X79" s="52">
        <f>+'Ark1'!C1710</f>
        <v>2020</v>
      </c>
      <c r="Y79" s="52">
        <f>+'Ark1'!L1710</f>
        <v>9</v>
      </c>
      <c r="Z79" s="53" t="s">
        <v>35</v>
      </c>
      <c r="AA79" s="52">
        <f>+'Ark1'!Q1710</f>
        <v>950</v>
      </c>
      <c r="AB79" s="52">
        <f>+'Ark1'!R1710</f>
        <v>1134</v>
      </c>
      <c r="AC79" s="161">
        <f>+'Ark1'!U1710</f>
        <v>49.084647266313915</v>
      </c>
      <c r="AD79" s="54">
        <f>+'Ark1'!T1710</f>
        <v>7.7098765432098748</v>
      </c>
      <c r="AE79" s="54">
        <f>+'Ark1'!W1710</f>
        <v>30.423280423280435</v>
      </c>
      <c r="AF79" s="4"/>
      <c r="AG79" s="13"/>
      <c r="AH79" s="5"/>
      <c r="AI79" s="5"/>
    </row>
    <row r="80" spans="24:35" ht="15.6">
      <c r="X80" s="52">
        <f>+'Ark1'!C1711</f>
        <v>2020</v>
      </c>
      <c r="Y80" s="52">
        <f>+'Ark1'!L1711</f>
        <v>10</v>
      </c>
      <c r="Z80" s="53" t="s">
        <v>36</v>
      </c>
      <c r="AA80" s="52">
        <f>+'Ark1'!Q1711</f>
        <v>441</v>
      </c>
      <c r="AB80" s="52">
        <f>+'Ark1'!R1711</f>
        <v>494</v>
      </c>
      <c r="AC80" s="161">
        <f>+'Ark1'!U1711</f>
        <v>53.947995951416992</v>
      </c>
      <c r="AD80" s="54">
        <f>+'Ark1'!T1711</f>
        <v>8.0283400809716561</v>
      </c>
      <c r="AE80" s="54">
        <f>+'Ark1'!W1711</f>
        <v>35.020242914979747</v>
      </c>
      <c r="AF80" s="4"/>
      <c r="AG80" s="13"/>
      <c r="AH80" s="5"/>
      <c r="AI80" s="5"/>
    </row>
    <row r="81" spans="24:35" ht="15.6">
      <c r="X81" s="52">
        <f>+'Ark1'!C1712</f>
        <v>2020</v>
      </c>
      <c r="Y81" s="52">
        <f>+'Ark1'!L1712</f>
        <v>11</v>
      </c>
      <c r="Z81" s="53" t="s">
        <v>37</v>
      </c>
      <c r="AA81" s="52">
        <f>+'Ark1'!Q1712</f>
        <v>315</v>
      </c>
      <c r="AB81" s="52">
        <f>+'Ark1'!R1712</f>
        <v>362</v>
      </c>
      <c r="AC81" s="161">
        <f>+'Ark1'!U1712</f>
        <v>57.02455801104972</v>
      </c>
      <c r="AD81" s="54">
        <f>+'Ark1'!T1712</f>
        <v>8.3232044198895032</v>
      </c>
      <c r="AE81" s="54">
        <f>+'Ark1'!W1712</f>
        <v>44.19889502762431</v>
      </c>
      <c r="AF81" s="4"/>
      <c r="AG81" s="5"/>
      <c r="AH81" s="5"/>
      <c r="AI81" s="5"/>
    </row>
    <row r="82" spans="24:35">
      <c r="X82" s="52">
        <f>+'Ark1'!C1713</f>
        <v>2020</v>
      </c>
      <c r="Y82" s="52">
        <f>+'Ark1'!L1713</f>
        <v>12</v>
      </c>
      <c r="Z82" s="53" t="s">
        <v>38</v>
      </c>
      <c r="AA82" s="52">
        <f>+'Ark1'!Q1713</f>
        <v>129</v>
      </c>
      <c r="AB82" s="52">
        <f>+'Ark1'!R1713</f>
        <v>144</v>
      </c>
      <c r="AC82" s="161">
        <f>+'Ark1'!U1713</f>
        <v>58.593680555555522</v>
      </c>
      <c r="AD82" s="54">
        <f>+'Ark1'!T1713</f>
        <v>8.0486111111111107</v>
      </c>
      <c r="AE82" s="54">
        <f>+'Ark1'!W1713</f>
        <v>36.80555555555555</v>
      </c>
      <c r="AF82" s="13"/>
    </row>
    <row r="83" spans="24:35" ht="15.6">
      <c r="X83" s="52">
        <f>+'Ark1'!C1714</f>
        <v>2020</v>
      </c>
      <c r="Y83" s="52">
        <f>+'Ark1'!L1714</f>
        <v>13</v>
      </c>
      <c r="Z83" s="53" t="s">
        <v>39</v>
      </c>
      <c r="AA83" s="52">
        <f>+'Ark1'!Q1714</f>
        <v>32</v>
      </c>
      <c r="AB83" s="52">
        <f>+'Ark1'!R1714</f>
        <v>32</v>
      </c>
      <c r="AC83" s="161">
        <f>+'Ark1'!U1714</f>
        <v>59.7340625</v>
      </c>
      <c r="AD83" s="54">
        <f>+'Ark1'!T1714</f>
        <v>8.0625</v>
      </c>
      <c r="AE83" s="54">
        <f>+'Ark1'!W1714</f>
        <v>40.625</v>
      </c>
      <c r="AF83" s="5"/>
      <c r="AG83" s="5"/>
      <c r="AI83" s="5"/>
    </row>
    <row r="84" spans="24:35">
      <c r="X84" s="52">
        <f>+'Ark1'!C1715</f>
        <v>2020</v>
      </c>
      <c r="Y84" s="52">
        <f>+'Ark1'!L1715</f>
        <v>14</v>
      </c>
      <c r="Z84" s="53" t="s">
        <v>408</v>
      </c>
      <c r="AA84" s="52">
        <f>+'Ark1'!Q1715</f>
        <v>20</v>
      </c>
      <c r="AB84" s="52">
        <f>+'Ark1'!R1715</f>
        <v>21</v>
      </c>
      <c r="AC84" s="161">
        <f>+'Ark1'!U1715</f>
        <v>64.202857142857155</v>
      </c>
      <c r="AD84" s="54">
        <f>+'Ark1'!T1715</f>
        <v>9.809523809523812</v>
      </c>
      <c r="AE84" s="54">
        <f>+'Ark1'!W1715</f>
        <v>76.190476190476218</v>
      </c>
      <c r="AF84" s="13"/>
    </row>
    <row r="85" spans="24:35">
      <c r="X85" s="52">
        <f>+'Ark1'!C1716</f>
        <v>2020</v>
      </c>
      <c r="Y85" s="52">
        <f>+'Ark1'!L1716</f>
        <v>15</v>
      </c>
      <c r="Z85" s="53" t="s">
        <v>40</v>
      </c>
      <c r="AA85" s="52">
        <f>+'Ark1'!Q1716</f>
        <v>0</v>
      </c>
      <c r="AB85" s="52">
        <f>+'Ark1'!R1716</f>
        <v>0</v>
      </c>
      <c r="AC85" s="161">
        <f>+'Ark1'!U1716</f>
        <v>0</v>
      </c>
      <c r="AD85" s="54">
        <f>+'Ark1'!T1716</f>
        <v>0</v>
      </c>
      <c r="AE85" s="54">
        <f>+'Ark1'!W1716</f>
        <v>0</v>
      </c>
      <c r="AF85" s="13"/>
    </row>
    <row r="86" spans="24:35" ht="15.6">
      <c r="X86">
        <f>+'Ark1'!C1717</f>
        <v>2019</v>
      </c>
      <c r="Y86">
        <f>+'Ark1'!L1717</f>
        <v>1</v>
      </c>
      <c r="Z86" s="3" t="s">
        <v>28</v>
      </c>
      <c r="AA86">
        <f>+'Ark1'!Q1717</f>
        <v>7</v>
      </c>
      <c r="AB86">
        <f>+'Ark1'!R1717</f>
        <v>7</v>
      </c>
      <c r="AC86" s="93">
        <f>+'Ark1'!U1717</f>
        <v>19.860000000000003</v>
      </c>
      <c r="AD86" s="1">
        <f>+'Ark1'!T1717</f>
        <v>3.2857142857142847</v>
      </c>
      <c r="AE86" s="1">
        <f>+'Ark1'!W1717</f>
        <v>0</v>
      </c>
      <c r="AF86" s="2"/>
      <c r="AG86" s="5"/>
      <c r="AI86" s="2"/>
    </row>
    <row r="87" spans="24:35">
      <c r="X87">
        <f>+'Ark1'!C1718</f>
        <v>2019</v>
      </c>
      <c r="Y87">
        <f>+'Ark1'!L1718</f>
        <v>2</v>
      </c>
      <c r="Z87" s="3" t="s">
        <v>29</v>
      </c>
      <c r="AA87">
        <f>+'Ark1'!Q1718</f>
        <v>16</v>
      </c>
      <c r="AB87">
        <f>+'Ark1'!R1718</f>
        <v>17</v>
      </c>
      <c r="AC87" s="93">
        <f>+'Ark1'!U1718</f>
        <v>24.84470588235294</v>
      </c>
      <c r="AD87" s="1">
        <f>+'Ark1'!T1718</f>
        <v>4.352941176470587</v>
      </c>
      <c r="AE87" s="1">
        <f>+'Ark1'!W1718</f>
        <v>0</v>
      </c>
      <c r="AF87" s="4"/>
      <c r="AG87" s="4"/>
      <c r="AH87" s="4"/>
      <c r="AI87" s="4"/>
    </row>
    <row r="88" spans="24:35" ht="15.6">
      <c r="X88">
        <f>+'Ark1'!C1719</f>
        <v>2019</v>
      </c>
      <c r="Y88">
        <f>+'Ark1'!L1719</f>
        <v>3</v>
      </c>
      <c r="Z88" s="3" t="s">
        <v>30</v>
      </c>
      <c r="AA88">
        <f>+'Ark1'!Q1719</f>
        <v>39</v>
      </c>
      <c r="AB88">
        <f>+'Ark1'!R1719</f>
        <v>42</v>
      </c>
      <c r="AC88" s="93">
        <f>+'Ark1'!U1719</f>
        <v>26.640238095238079</v>
      </c>
      <c r="AD88" s="1">
        <f>+'Ark1'!T1719</f>
        <v>4.4761904761904772</v>
      </c>
      <c r="AE88" s="1">
        <f>+'Ark1'!W1719</f>
        <v>0</v>
      </c>
      <c r="AF88" s="4"/>
      <c r="AG88" s="13"/>
      <c r="AH88" s="1"/>
      <c r="AI88" s="5"/>
    </row>
    <row r="89" spans="24:35" ht="15.6">
      <c r="X89">
        <f>+'Ark1'!C1720</f>
        <v>2019</v>
      </c>
      <c r="Y89">
        <f>+'Ark1'!L1720</f>
        <v>4</v>
      </c>
      <c r="Z89" s="3" t="s">
        <v>31</v>
      </c>
      <c r="AA89">
        <f>+'Ark1'!Q1720</f>
        <v>83</v>
      </c>
      <c r="AB89">
        <f>+'Ark1'!R1720</f>
        <v>90</v>
      </c>
      <c r="AC89" s="93">
        <f>+'Ark1'!U1720</f>
        <v>27.411888888888889</v>
      </c>
      <c r="AD89" s="1">
        <f>+'Ark1'!T1720</f>
        <v>4.5555555555555562</v>
      </c>
      <c r="AE89" s="1">
        <f>+'Ark1'!W1720</f>
        <v>0</v>
      </c>
      <c r="AF89" s="4"/>
      <c r="AG89" s="13"/>
      <c r="AH89" s="1"/>
      <c r="AI89" s="5"/>
    </row>
    <row r="90" spans="24:35" ht="15.6">
      <c r="X90">
        <f>+'Ark1'!C1721</f>
        <v>2019</v>
      </c>
      <c r="Y90">
        <f>+'Ark1'!L1721</f>
        <v>5</v>
      </c>
      <c r="Z90" s="3" t="s">
        <v>407</v>
      </c>
      <c r="AA90">
        <f>+'Ark1'!Q1721</f>
        <v>201</v>
      </c>
      <c r="AB90">
        <f>+'Ark1'!R1721</f>
        <v>218</v>
      </c>
      <c r="AC90" s="93">
        <f>+'Ark1'!U1721</f>
        <v>28.581146788990825</v>
      </c>
      <c r="AD90" s="1">
        <f>+'Ark1'!T1721</f>
        <v>5.4954128440366965</v>
      </c>
      <c r="AE90" s="1">
        <f>+'Ark1'!W1721</f>
        <v>2.7522935779816518</v>
      </c>
      <c r="AF90" s="4"/>
      <c r="AG90" s="13"/>
      <c r="AH90" s="1"/>
      <c r="AI90" s="5"/>
    </row>
    <row r="91" spans="24:35" ht="15.6">
      <c r="X91">
        <f>+'Ark1'!C1722</f>
        <v>2019</v>
      </c>
      <c r="Y91">
        <f>+'Ark1'!L1722</f>
        <v>6</v>
      </c>
      <c r="Z91" s="3" t="s">
        <v>32</v>
      </c>
      <c r="AA91">
        <f>+'Ark1'!Q1722</f>
        <v>483</v>
      </c>
      <c r="AB91">
        <f>+'Ark1'!R1722</f>
        <v>549</v>
      </c>
      <c r="AC91" s="93">
        <f>+'Ark1'!U1722</f>
        <v>31.64754098360654</v>
      </c>
      <c r="AD91" s="1">
        <f>+'Ark1'!T1722</f>
        <v>6.2094717668488171</v>
      </c>
      <c r="AE91" s="1">
        <f>+'Ark1'!W1722</f>
        <v>8.5610200364298716</v>
      </c>
      <c r="AF91" s="4"/>
      <c r="AG91" s="13"/>
      <c r="AH91" s="1"/>
      <c r="AI91" s="5"/>
    </row>
    <row r="92" spans="24:35" ht="15.6">
      <c r="X92">
        <f>+'Ark1'!C1723</f>
        <v>2019</v>
      </c>
      <c r="Y92">
        <f>+'Ark1'!L1723</f>
        <v>7</v>
      </c>
      <c r="Z92" s="3" t="s">
        <v>33</v>
      </c>
      <c r="AA92">
        <f>+'Ark1'!Q1723</f>
        <v>686</v>
      </c>
      <c r="AB92">
        <f>+'Ark1'!R1723</f>
        <v>799</v>
      </c>
      <c r="AC92" s="93">
        <f>+'Ark1'!U1723</f>
        <v>37.048836045056312</v>
      </c>
      <c r="AD92" s="1">
        <f>+'Ark1'!T1723</f>
        <v>6.9912390488110105</v>
      </c>
      <c r="AE92" s="1">
        <f>+'Ark1'!W1723</f>
        <v>18.773466833541928</v>
      </c>
      <c r="AF92" s="4"/>
      <c r="AG92" s="13"/>
      <c r="AH92" s="13"/>
      <c r="AI92" s="5"/>
    </row>
    <row r="93" spans="24:35" ht="15.6">
      <c r="X93">
        <f>+'Ark1'!C1724</f>
        <v>2019</v>
      </c>
      <c r="Y93">
        <f>+'Ark1'!L1724</f>
        <v>8</v>
      </c>
      <c r="Z93" s="3" t="s">
        <v>34</v>
      </c>
      <c r="AA93">
        <f>+'Ark1'!Q1724</f>
        <v>982</v>
      </c>
      <c r="AB93">
        <f>+'Ark1'!R1724</f>
        <v>1171</v>
      </c>
      <c r="AC93" s="93">
        <f>+'Ark1'!U1724</f>
        <v>41.690956447480758</v>
      </c>
      <c r="AD93" s="1">
        <f>+'Ark1'!T1724</f>
        <v>7.5414175918018804</v>
      </c>
      <c r="AE93" s="1">
        <f>+'Ark1'!W1724</f>
        <v>26.729291204099059</v>
      </c>
      <c r="AF93" s="4"/>
      <c r="AG93" s="13"/>
      <c r="AH93" s="13"/>
      <c r="AI93" s="5"/>
    </row>
    <row r="94" spans="24:35" ht="15.6">
      <c r="X94">
        <f>+'Ark1'!C1725</f>
        <v>2019</v>
      </c>
      <c r="Y94">
        <f>+'Ark1'!L1725</f>
        <v>9</v>
      </c>
      <c r="Z94" s="3" t="s">
        <v>35</v>
      </c>
      <c r="AA94">
        <f>+'Ark1'!Q1725</f>
        <v>1009</v>
      </c>
      <c r="AB94">
        <f>+'Ark1'!R1725</f>
        <v>1230</v>
      </c>
      <c r="AC94" s="93">
        <f>+'Ark1'!U1725</f>
        <v>49.015650406504015</v>
      </c>
      <c r="AD94" s="1">
        <f>+'Ark1'!T1725</f>
        <v>7.8113821138211375</v>
      </c>
      <c r="AE94" s="1">
        <f>+'Ark1'!W1725</f>
        <v>32.357723577235774</v>
      </c>
      <c r="AF94" s="4"/>
      <c r="AG94" s="13"/>
      <c r="AH94" s="13"/>
      <c r="AI94" s="5"/>
    </row>
    <row r="95" spans="24:35" ht="15.6">
      <c r="X95">
        <f>+'Ark1'!C1726</f>
        <v>2019</v>
      </c>
      <c r="Y95">
        <f>+'Ark1'!L1726</f>
        <v>10</v>
      </c>
      <c r="Z95" s="3" t="s">
        <v>36</v>
      </c>
      <c r="AA95">
        <f>+'Ark1'!Q1726</f>
        <v>498</v>
      </c>
      <c r="AB95">
        <f>+'Ark1'!R1726</f>
        <v>566</v>
      </c>
      <c r="AC95" s="93">
        <f>+'Ark1'!U1726</f>
        <v>54.078445229681989</v>
      </c>
      <c r="AD95" s="1">
        <f>+'Ark1'!T1726</f>
        <v>8.1872791519434625</v>
      </c>
      <c r="AE95" s="1">
        <f>+'Ark1'!W1726</f>
        <v>41.519434628975247</v>
      </c>
      <c r="AF95" s="4"/>
      <c r="AG95" s="13"/>
      <c r="AH95" s="13"/>
      <c r="AI95" s="5"/>
    </row>
    <row r="96" spans="24:35" ht="15.6">
      <c r="X96">
        <f>+'Ark1'!C1727</f>
        <v>2019</v>
      </c>
      <c r="Y96">
        <f>+'Ark1'!L1727</f>
        <v>11</v>
      </c>
      <c r="Z96" s="3" t="s">
        <v>37</v>
      </c>
      <c r="AA96">
        <f>+'Ark1'!Q1727</f>
        <v>358</v>
      </c>
      <c r="AB96">
        <f>+'Ark1'!R1727</f>
        <v>395</v>
      </c>
      <c r="AC96" s="93">
        <f>+'Ark1'!U1727</f>
        <v>56.355392405063292</v>
      </c>
      <c r="AD96" s="1">
        <f>+'Ark1'!T1727</f>
        <v>8.4379746835443061</v>
      </c>
      <c r="AE96" s="1">
        <f>+'Ark1'!W1727</f>
        <v>40.759493670886073</v>
      </c>
      <c r="AF96" s="4"/>
      <c r="AG96" s="13"/>
      <c r="AH96" s="5"/>
      <c r="AI96" s="5"/>
    </row>
    <row r="97" spans="24:35" ht="15.6">
      <c r="X97">
        <f>+'Ark1'!C1728</f>
        <v>2019</v>
      </c>
      <c r="Y97">
        <f>+'Ark1'!L1728</f>
        <v>12</v>
      </c>
      <c r="Z97" s="3" t="s">
        <v>38</v>
      </c>
      <c r="AA97">
        <f>+'Ark1'!Q1728</f>
        <v>145</v>
      </c>
      <c r="AB97">
        <f>+'Ark1'!R1728</f>
        <v>153</v>
      </c>
      <c r="AC97" s="93">
        <f>+'Ark1'!U1728</f>
        <v>59.383137254901968</v>
      </c>
      <c r="AD97" s="1">
        <f>+'Ark1'!T1728</f>
        <v>8.8300653594771248</v>
      </c>
      <c r="AE97" s="1">
        <f>+'Ark1'!W1728</f>
        <v>50.980392156862735</v>
      </c>
      <c r="AF97" s="4"/>
      <c r="AG97" s="13"/>
      <c r="AH97" s="5"/>
      <c r="AI97" s="5"/>
    </row>
    <row r="98" spans="24:35" ht="15.6">
      <c r="X98">
        <f>+'Ark1'!C1729</f>
        <v>2019</v>
      </c>
      <c r="Y98">
        <f>+'Ark1'!L1729</f>
        <v>13</v>
      </c>
      <c r="Z98" s="3" t="s">
        <v>39</v>
      </c>
      <c r="AA98">
        <f>+'Ark1'!Q1729</f>
        <v>33</v>
      </c>
      <c r="AB98">
        <f>+'Ark1'!R1729</f>
        <v>32</v>
      </c>
      <c r="AC98" s="93">
        <f>+'Ark1'!U1729</f>
        <v>63.554375</v>
      </c>
      <c r="AD98" s="1">
        <f>+'Ark1'!T1729</f>
        <v>9.0625</v>
      </c>
      <c r="AE98" s="1">
        <f>+'Ark1'!W1729</f>
        <v>62.5</v>
      </c>
      <c r="AF98" s="4"/>
      <c r="AG98" s="13"/>
      <c r="AH98" s="5"/>
      <c r="AI98" s="5"/>
    </row>
    <row r="99" spans="24:35" ht="15.6">
      <c r="X99">
        <f>+'Ark1'!C1730</f>
        <v>2019</v>
      </c>
      <c r="Y99">
        <f>+'Ark1'!L1730</f>
        <v>14</v>
      </c>
      <c r="Z99" s="3" t="s">
        <v>408</v>
      </c>
      <c r="AA99">
        <f>+'Ark1'!Q1730</f>
        <v>12</v>
      </c>
      <c r="AB99">
        <f>+'Ark1'!R1730</f>
        <v>13</v>
      </c>
      <c r="AC99" s="93">
        <f>+'Ark1'!U1730</f>
        <v>62.899999999999984</v>
      </c>
      <c r="AD99" s="1">
        <f>+'Ark1'!T1730</f>
        <v>8.8461538461538431</v>
      </c>
      <c r="AE99" s="1">
        <f>+'Ark1'!W1730</f>
        <v>53.84615384615384</v>
      </c>
      <c r="AF99" s="4"/>
      <c r="AG99" s="13"/>
      <c r="AH99" s="5"/>
      <c r="AI99" s="5"/>
    </row>
    <row r="100" spans="24:35" ht="15.6">
      <c r="X100">
        <f>+'Ark1'!C1731</f>
        <v>2019</v>
      </c>
      <c r="Y100">
        <f>+'Ark1'!L1731</f>
        <v>15</v>
      </c>
      <c r="Z100" s="3" t="s">
        <v>40</v>
      </c>
      <c r="AA100">
        <f>+'Ark1'!Q1731</f>
        <v>1</v>
      </c>
      <c r="AB100">
        <f>+'Ark1'!R1731</f>
        <v>1</v>
      </c>
      <c r="AC100" s="93">
        <f>+'Ark1'!U1731</f>
        <v>59.8</v>
      </c>
      <c r="AD100" s="1">
        <f>+'Ark1'!T1731</f>
        <v>8</v>
      </c>
      <c r="AE100" s="1">
        <f>+'Ark1'!W1731</f>
        <v>0</v>
      </c>
      <c r="AF100" s="4"/>
      <c r="AG100" s="13"/>
      <c r="AH100" s="5"/>
      <c r="AI100" s="5"/>
    </row>
    <row r="101" spans="24:35" ht="15.6">
      <c r="X101" s="52">
        <f>+'Ark1'!C1732</f>
        <v>2018</v>
      </c>
      <c r="Y101" s="52">
        <f>+'Ark1'!L1732</f>
        <v>1</v>
      </c>
      <c r="Z101" s="53" t="s">
        <v>28</v>
      </c>
      <c r="AA101" s="52">
        <f>+'Ark1'!Q1732</f>
        <v>2</v>
      </c>
      <c r="AB101" s="52">
        <f>+'Ark1'!R1732</f>
        <v>2</v>
      </c>
      <c r="AC101" s="161">
        <f>+'Ark1'!U1732</f>
        <v>12.7</v>
      </c>
      <c r="AD101" s="54">
        <f>+'Ark1'!T1732</f>
        <v>2</v>
      </c>
      <c r="AE101" s="54">
        <f>+'Ark1'!W1732</f>
        <v>0</v>
      </c>
      <c r="AF101" s="4"/>
      <c r="AG101" s="13"/>
      <c r="AH101" s="5"/>
      <c r="AI101" s="5"/>
    </row>
    <row r="102" spans="24:35" ht="15.6">
      <c r="X102" s="52">
        <f>+'Ark1'!C1733</f>
        <v>2018</v>
      </c>
      <c r="Y102" s="52">
        <f>+'Ark1'!L1733</f>
        <v>2</v>
      </c>
      <c r="Z102" s="53" t="s">
        <v>29</v>
      </c>
      <c r="AA102" s="52">
        <f>+'Ark1'!Q1733</f>
        <v>21</v>
      </c>
      <c r="AB102" s="52">
        <f>+'Ark1'!R1733</f>
        <v>22</v>
      </c>
      <c r="AC102" s="161">
        <f>+'Ark1'!U1733</f>
        <v>22.669090909090901</v>
      </c>
      <c r="AD102" s="54">
        <f>+'Ark1'!T1733</f>
        <v>3.7272727272727271</v>
      </c>
      <c r="AE102" s="54">
        <f>+'Ark1'!W1733</f>
        <v>0</v>
      </c>
      <c r="AF102" s="4"/>
      <c r="AG102" s="13"/>
      <c r="AH102" s="5"/>
      <c r="AI102" s="5"/>
    </row>
    <row r="103" spans="24:35" ht="15.6">
      <c r="X103" s="52">
        <f>+'Ark1'!C1734</f>
        <v>2018</v>
      </c>
      <c r="Y103" s="52">
        <f>+'Ark1'!L1734</f>
        <v>3</v>
      </c>
      <c r="Z103" s="53" t="s">
        <v>30</v>
      </c>
      <c r="AA103" s="52">
        <f>+'Ark1'!Q1734</f>
        <v>46</v>
      </c>
      <c r="AB103" s="52">
        <f>+'Ark1'!R1734</f>
        <v>46</v>
      </c>
      <c r="AC103" s="161">
        <f>+'Ark1'!U1734</f>
        <v>23.678695652173911</v>
      </c>
      <c r="AD103" s="54">
        <f>+'Ark1'!T1734</f>
        <v>3.9565217391304346</v>
      </c>
      <c r="AE103" s="54">
        <f>+'Ark1'!W1734</f>
        <v>0</v>
      </c>
      <c r="AF103" s="4"/>
      <c r="AG103" s="13"/>
      <c r="AH103" s="5"/>
      <c r="AI103" s="5"/>
    </row>
    <row r="104" spans="24:35" ht="15.6">
      <c r="X104" s="52">
        <f>+'Ark1'!C1735</f>
        <v>2018</v>
      </c>
      <c r="Y104" s="52">
        <f>+'Ark1'!L1735</f>
        <v>4</v>
      </c>
      <c r="Z104" s="53" t="s">
        <v>31</v>
      </c>
      <c r="AA104" s="52">
        <f>+'Ark1'!Q1735</f>
        <v>80</v>
      </c>
      <c r="AB104" s="52">
        <f>+'Ark1'!R1735</f>
        <v>87</v>
      </c>
      <c r="AC104" s="161">
        <f>+'Ark1'!U1735</f>
        <v>26.571724137931042</v>
      </c>
      <c r="AD104" s="54">
        <f>+'Ark1'!T1735</f>
        <v>4.5632183908045985</v>
      </c>
      <c r="AE104" s="54">
        <f>+'Ark1'!W1735</f>
        <v>0</v>
      </c>
      <c r="AF104" s="4"/>
      <c r="AG104" s="5"/>
      <c r="AH104" s="5"/>
      <c r="AI104" s="5"/>
    </row>
    <row r="105" spans="24:35">
      <c r="X105" s="52">
        <f>+'Ark1'!C1736</f>
        <v>2018</v>
      </c>
      <c r="Y105" s="52">
        <f>+'Ark1'!L1736</f>
        <v>5</v>
      </c>
      <c r="Z105" s="53" t="s">
        <v>407</v>
      </c>
      <c r="AA105" s="52">
        <f>+'Ark1'!Q1736</f>
        <v>212</v>
      </c>
      <c r="AB105" s="52">
        <f>+'Ark1'!R1736</f>
        <v>239</v>
      </c>
      <c r="AC105" s="161">
        <f>+'Ark1'!U1736</f>
        <v>28.417615062761499</v>
      </c>
      <c r="AD105" s="54">
        <f>+'Ark1'!T1736</f>
        <v>5.3723849372384942</v>
      </c>
      <c r="AE105" s="54">
        <f>+'Ark1'!W1736</f>
        <v>2.5104602510460245</v>
      </c>
      <c r="AF105" s="13"/>
    </row>
    <row r="106" spans="24:35" ht="15.6">
      <c r="X106" s="52">
        <f>+'Ark1'!C1737</f>
        <v>2018</v>
      </c>
      <c r="Y106" s="52">
        <f>+'Ark1'!L1737</f>
        <v>6</v>
      </c>
      <c r="Z106" s="53" t="s">
        <v>32</v>
      </c>
      <c r="AA106" s="52">
        <f>+'Ark1'!Q1737</f>
        <v>474</v>
      </c>
      <c r="AB106" s="52">
        <f>+'Ark1'!R1737</f>
        <v>540</v>
      </c>
      <c r="AC106" s="161">
        <f>+'Ark1'!U1737</f>
        <v>30.273425925925942</v>
      </c>
      <c r="AD106" s="54">
        <f>+'Ark1'!T1737</f>
        <v>6.2370370370370383</v>
      </c>
      <c r="AE106" s="54">
        <f>+'Ark1'!W1737</f>
        <v>10.555555555555555</v>
      </c>
      <c r="AF106" s="5"/>
      <c r="AG106" s="5"/>
      <c r="AI106" s="5"/>
    </row>
    <row r="107" spans="24:35">
      <c r="X107" s="52">
        <f>+'Ark1'!C1738</f>
        <v>2018</v>
      </c>
      <c r="Y107" s="52">
        <f>+'Ark1'!L1738</f>
        <v>7</v>
      </c>
      <c r="Z107" s="53" t="s">
        <v>33</v>
      </c>
      <c r="AA107" s="52">
        <f>+'Ark1'!Q1738</f>
        <v>723</v>
      </c>
      <c r="AB107" s="52">
        <f>+'Ark1'!R1738</f>
        <v>827</v>
      </c>
      <c r="AC107" s="161">
        <f>+'Ark1'!U1738</f>
        <v>35.133143893591253</v>
      </c>
      <c r="AD107" s="54">
        <f>+'Ark1'!T1738</f>
        <v>6.7629987908101548</v>
      </c>
      <c r="AE107" s="54">
        <f>+'Ark1'!W1738</f>
        <v>12.454655380894803</v>
      </c>
      <c r="AF107" s="13"/>
    </row>
    <row r="108" spans="24:35">
      <c r="X108" s="52">
        <f>+'Ark1'!C1739</f>
        <v>2018</v>
      </c>
      <c r="Y108" s="52">
        <f>+'Ark1'!L1739</f>
        <v>8</v>
      </c>
      <c r="Z108" s="53" t="s">
        <v>34</v>
      </c>
      <c r="AA108" s="52">
        <f>+'Ark1'!Q1739</f>
        <v>970</v>
      </c>
      <c r="AB108" s="52">
        <f>+'Ark1'!R1739</f>
        <v>1153</v>
      </c>
      <c r="AC108" s="161">
        <f>+'Ark1'!U1739</f>
        <v>39.674371205550742</v>
      </c>
      <c r="AD108" s="54">
        <f>+'Ark1'!T1739</f>
        <v>7.3521248915871604</v>
      </c>
      <c r="AE108" s="54">
        <f>+'Ark1'!W1739</f>
        <v>22.289679098005216</v>
      </c>
      <c r="AF108" s="13"/>
    </row>
    <row r="109" spans="24:35">
      <c r="X109" s="52">
        <f>+'Ark1'!C1740</f>
        <v>2018</v>
      </c>
      <c r="Y109" s="52">
        <f>+'Ark1'!L1740</f>
        <v>9</v>
      </c>
      <c r="Z109" s="53" t="s">
        <v>35</v>
      </c>
      <c r="AA109" s="52">
        <f>+'Ark1'!Q1740</f>
        <v>1094</v>
      </c>
      <c r="AB109" s="52">
        <f>+'Ark1'!R1740</f>
        <v>1313</v>
      </c>
      <c r="AC109" s="161">
        <f>+'Ark1'!U1740</f>
        <v>46.687905559786763</v>
      </c>
      <c r="AD109" s="54">
        <f>+'Ark1'!T1740</f>
        <v>7.70830159939071</v>
      </c>
      <c r="AE109" s="54">
        <f>+'Ark1'!W1740</f>
        <v>29.855293221629847</v>
      </c>
      <c r="AF109" s="13"/>
    </row>
    <row r="110" spans="24:35">
      <c r="X110" s="52">
        <f>+'Ark1'!C1741</f>
        <v>2018</v>
      </c>
      <c r="Y110" s="52">
        <f>+'Ark1'!L1741</f>
        <v>10</v>
      </c>
      <c r="Z110" s="53" t="s">
        <v>36</v>
      </c>
      <c r="AA110" s="52">
        <f>+'Ark1'!Q1741</f>
        <v>527</v>
      </c>
      <c r="AB110" s="52">
        <f>+'Ark1'!R1741</f>
        <v>614</v>
      </c>
      <c r="AC110" s="161">
        <f>+'Ark1'!U1741</f>
        <v>50.877768729641666</v>
      </c>
      <c r="AD110" s="54">
        <f>+'Ark1'!T1741</f>
        <v>7.9332247557003264</v>
      </c>
      <c r="AE110" s="54">
        <f>+'Ark1'!W1741</f>
        <v>33.061889250814325</v>
      </c>
      <c r="AF110" s="13"/>
    </row>
    <row r="111" spans="24:35">
      <c r="X111" s="52">
        <f>+'Ark1'!C1742</f>
        <v>2018</v>
      </c>
      <c r="Y111" s="52">
        <f>+'Ark1'!L1742</f>
        <v>11</v>
      </c>
      <c r="Z111" s="53" t="s">
        <v>37</v>
      </c>
      <c r="AA111" s="52">
        <f>+'Ark1'!Q1742</f>
        <v>432</v>
      </c>
      <c r="AB111" s="52">
        <f>+'Ark1'!R1742</f>
        <v>482</v>
      </c>
      <c r="AC111" s="161">
        <f>+'Ark1'!U1742</f>
        <v>54.29024896265561</v>
      </c>
      <c r="AD111" s="54">
        <f>+'Ark1'!T1742</f>
        <v>8.3672199170124504</v>
      </c>
      <c r="AE111" s="54">
        <f>+'Ark1'!W1742</f>
        <v>41.078838174273848</v>
      </c>
      <c r="AF111" s="13"/>
    </row>
    <row r="112" spans="24:35">
      <c r="X112" s="52">
        <f>+'Ark1'!C1743</f>
        <v>2018</v>
      </c>
      <c r="Y112" s="52">
        <f>+'Ark1'!L1743</f>
        <v>12</v>
      </c>
      <c r="Z112" s="53" t="s">
        <v>38</v>
      </c>
      <c r="AA112" s="52">
        <f>+'Ark1'!Q1743</f>
        <v>177</v>
      </c>
      <c r="AB112" s="52">
        <f>+'Ark1'!R1743</f>
        <v>189</v>
      </c>
      <c r="AC112" s="161">
        <f>+'Ark1'!U1743</f>
        <v>57.338783068783101</v>
      </c>
      <c r="AD112" s="54">
        <f>+'Ark1'!T1743</f>
        <v>8.7777777777777768</v>
      </c>
      <c r="AE112" s="54">
        <f>+'Ark1'!W1743</f>
        <v>49.735449735449741</v>
      </c>
      <c r="AF112" s="13"/>
    </row>
    <row r="113" spans="24:32">
      <c r="X113" s="52">
        <f>+'Ark1'!C1744</f>
        <v>2018</v>
      </c>
      <c r="Y113" s="52">
        <f>+'Ark1'!L1744</f>
        <v>13</v>
      </c>
      <c r="Z113" s="53" t="s">
        <v>39</v>
      </c>
      <c r="AA113" s="52">
        <f>+'Ark1'!Q1744</f>
        <v>57</v>
      </c>
      <c r="AB113" s="52">
        <f>+'Ark1'!R1744</f>
        <v>59</v>
      </c>
      <c r="AC113" s="161">
        <f>+'Ark1'!U1744</f>
        <v>58.647796610169486</v>
      </c>
      <c r="AD113" s="54">
        <f>+'Ark1'!T1744</f>
        <v>8.1355932203389827</v>
      </c>
      <c r="AE113" s="54">
        <f>+'Ark1'!W1744</f>
        <v>44.067796610169495</v>
      </c>
      <c r="AF113" s="13"/>
    </row>
    <row r="114" spans="24:32">
      <c r="X114" s="52">
        <f>+'Ark1'!C1745</f>
        <v>2018</v>
      </c>
      <c r="Y114" s="52">
        <f>+'Ark1'!L1745</f>
        <v>14</v>
      </c>
      <c r="Z114" s="53" t="s">
        <v>408</v>
      </c>
      <c r="AA114" s="52">
        <f>+'Ark1'!Q1745</f>
        <v>27</v>
      </c>
      <c r="AB114" s="52">
        <f>+'Ark1'!R1745</f>
        <v>27</v>
      </c>
      <c r="AC114" s="161">
        <f>+'Ark1'!U1745</f>
        <v>61.462962962962969</v>
      </c>
      <c r="AD114" s="54">
        <f>+'Ark1'!T1745</f>
        <v>8.518518518518519</v>
      </c>
      <c r="AE114" s="54">
        <f>+'Ark1'!W1745</f>
        <v>51.851851851851855</v>
      </c>
      <c r="AF114" s="13"/>
    </row>
    <row r="115" spans="24:32">
      <c r="X115" s="52">
        <f>+'Ark1'!C1746</f>
        <v>2018</v>
      </c>
      <c r="Y115" s="52">
        <f>+'Ark1'!L1746</f>
        <v>15</v>
      </c>
      <c r="Z115" s="53" t="s">
        <v>40</v>
      </c>
      <c r="AA115" s="52">
        <f>+'Ark1'!Q1746</f>
        <v>0</v>
      </c>
      <c r="AB115" s="52">
        <f>+'Ark1'!R1746</f>
        <v>0</v>
      </c>
      <c r="AC115" s="161">
        <f>+'Ark1'!U1746</f>
        <v>0</v>
      </c>
      <c r="AD115" s="54">
        <f>+'Ark1'!T1746</f>
        <v>0</v>
      </c>
      <c r="AE115" s="54">
        <f>+'Ark1'!W1746</f>
        <v>0</v>
      </c>
      <c r="AF115" s="13"/>
    </row>
    <row r="116" spans="24:32">
      <c r="X116">
        <f>+'Ark1'!C1747</f>
        <v>2017</v>
      </c>
      <c r="Y116">
        <f>+'Ark1'!L1747</f>
        <v>1</v>
      </c>
      <c r="Z116" s="3" t="s">
        <v>28</v>
      </c>
      <c r="AA116">
        <f>+'Ark1'!Q1747</f>
        <v>8</v>
      </c>
      <c r="AB116">
        <f>+'Ark1'!R1747</f>
        <v>8</v>
      </c>
      <c r="AC116" s="93">
        <f>+'Ark1'!U1747</f>
        <v>20.8125</v>
      </c>
      <c r="AD116" s="1">
        <f>+'Ark1'!T1747</f>
        <v>2.25</v>
      </c>
      <c r="AE116" s="1">
        <f>+'Ark1'!W1747</f>
        <v>0</v>
      </c>
      <c r="AF116" s="13"/>
    </row>
    <row r="117" spans="24:32">
      <c r="X117">
        <f>+'Ark1'!C1748</f>
        <v>2017</v>
      </c>
      <c r="Y117">
        <f>+'Ark1'!L1748</f>
        <v>2</v>
      </c>
      <c r="Z117" s="3" t="s">
        <v>29</v>
      </c>
      <c r="AA117">
        <f>+'Ark1'!Q1748</f>
        <v>25</v>
      </c>
      <c r="AB117">
        <f>+'Ark1'!R1748</f>
        <v>30</v>
      </c>
      <c r="AC117" s="93">
        <f>+'Ark1'!U1748</f>
        <v>22.423333333333339</v>
      </c>
      <c r="AD117" s="1">
        <f>+'Ark1'!T1748</f>
        <v>3.5333333333333323</v>
      </c>
      <c r="AE117" s="1">
        <f>+'Ark1'!W1748</f>
        <v>0</v>
      </c>
      <c r="AF117" s="13"/>
    </row>
    <row r="118" spans="24:32">
      <c r="X118">
        <f>+'Ark1'!C1749</f>
        <v>2017</v>
      </c>
      <c r="Y118">
        <f>+'Ark1'!L1749</f>
        <v>3</v>
      </c>
      <c r="Z118" s="3" t="s">
        <v>30</v>
      </c>
      <c r="AA118">
        <f>+'Ark1'!Q1749</f>
        <v>45</v>
      </c>
      <c r="AB118">
        <f>+'Ark1'!R1749</f>
        <v>47</v>
      </c>
      <c r="AC118" s="93">
        <f>+'Ark1'!U1749</f>
        <v>26.214893617021286</v>
      </c>
      <c r="AD118" s="1">
        <f>+'Ark1'!T1749</f>
        <v>4.2340425531914887</v>
      </c>
      <c r="AE118" s="1">
        <f>+'Ark1'!W1749</f>
        <v>0</v>
      </c>
      <c r="AF118" s="13"/>
    </row>
    <row r="119" spans="24:32">
      <c r="X119">
        <f>+'Ark1'!C1750</f>
        <v>2017</v>
      </c>
      <c r="Y119">
        <f>+'Ark1'!L1750</f>
        <v>4</v>
      </c>
      <c r="Z119" s="3" t="s">
        <v>31</v>
      </c>
      <c r="AA119">
        <f>+'Ark1'!Q1750</f>
        <v>106</v>
      </c>
      <c r="AB119">
        <f>+'Ark1'!R1750</f>
        <v>117</v>
      </c>
      <c r="AC119" s="93">
        <f>+'Ark1'!U1750</f>
        <v>26.085470085470082</v>
      </c>
      <c r="AD119" s="1">
        <f>+'Ark1'!T1750</f>
        <v>4.683760683760684</v>
      </c>
      <c r="AE119" s="1">
        <f>+'Ark1'!W1750</f>
        <v>0.85470085470085477</v>
      </c>
      <c r="AF119" s="13"/>
    </row>
    <row r="120" spans="24:32">
      <c r="X120">
        <f>+'Ark1'!C1751</f>
        <v>2017</v>
      </c>
      <c r="Y120">
        <f>+'Ark1'!L1751</f>
        <v>5</v>
      </c>
      <c r="Z120" s="3" t="s">
        <v>407</v>
      </c>
      <c r="AA120">
        <f>+'Ark1'!Q1751</f>
        <v>273</v>
      </c>
      <c r="AB120">
        <f>+'Ark1'!R1751</f>
        <v>318</v>
      </c>
      <c r="AC120" s="93">
        <f>+'Ark1'!U1751</f>
        <v>27.349371069182403</v>
      </c>
      <c r="AD120" s="1">
        <f>+'Ark1'!T1751</f>
        <v>5.4842767295597472</v>
      </c>
      <c r="AE120" s="1">
        <f>+'Ark1'!W1751</f>
        <v>2.8301886792452819</v>
      </c>
      <c r="AF120" s="13"/>
    </row>
    <row r="121" spans="24:32">
      <c r="X121">
        <f>+'Ark1'!C1752</f>
        <v>2017</v>
      </c>
      <c r="Y121">
        <f>+'Ark1'!L1752</f>
        <v>6</v>
      </c>
      <c r="Z121" s="3" t="s">
        <v>32</v>
      </c>
      <c r="AA121">
        <f>+'Ark1'!Q1752</f>
        <v>480</v>
      </c>
      <c r="AB121">
        <f>+'Ark1'!R1752</f>
        <v>546</v>
      </c>
      <c r="AC121" s="93">
        <f>+'Ark1'!U1752</f>
        <v>30.447435897435945</v>
      </c>
      <c r="AD121" s="1">
        <f>+'Ark1'!T1752</f>
        <v>6.1318681318681323</v>
      </c>
      <c r="AE121" s="1">
        <f>+'Ark1'!W1752</f>
        <v>6.4102564102564097</v>
      </c>
      <c r="AF121" s="13"/>
    </row>
    <row r="122" spans="24:32">
      <c r="X122">
        <f>+'Ark1'!C1753</f>
        <v>2017</v>
      </c>
      <c r="Y122">
        <f>+'Ark1'!L1753</f>
        <v>7</v>
      </c>
      <c r="Z122" s="3" t="s">
        <v>33</v>
      </c>
      <c r="AA122">
        <f>+'Ark1'!Q1753</f>
        <v>811</v>
      </c>
      <c r="AB122">
        <f>+'Ark1'!R1753</f>
        <v>930</v>
      </c>
      <c r="AC122" s="93">
        <f>+'Ark1'!U1753</f>
        <v>33.950860215053766</v>
      </c>
      <c r="AD122" s="1">
        <f>+'Ark1'!T1753</f>
        <v>6.6290322580645142</v>
      </c>
      <c r="AE122" s="1">
        <f>+'Ark1'!W1753</f>
        <v>12.580645161290322</v>
      </c>
      <c r="AF122" s="13"/>
    </row>
    <row r="123" spans="24:32">
      <c r="X123">
        <f>+'Ark1'!C1754</f>
        <v>2017</v>
      </c>
      <c r="Y123">
        <f>+'Ark1'!L1754</f>
        <v>8</v>
      </c>
      <c r="Z123" s="3" t="s">
        <v>34</v>
      </c>
      <c r="AA123">
        <f>+'Ark1'!Q1754</f>
        <v>1107</v>
      </c>
      <c r="AB123">
        <f>+'Ark1'!R1754</f>
        <v>1276</v>
      </c>
      <c r="AC123" s="93">
        <f>+'Ark1'!U1754</f>
        <v>38.382445141065851</v>
      </c>
      <c r="AD123" s="1">
        <f>+'Ark1'!T1754</f>
        <v>7.2108150470219439</v>
      </c>
      <c r="AE123" s="1">
        <f>+'Ark1'!W1754</f>
        <v>21.551724137931032</v>
      </c>
      <c r="AF123" s="13"/>
    </row>
    <row r="124" spans="24:32">
      <c r="X124">
        <f>+'Ark1'!C1755</f>
        <v>2017</v>
      </c>
      <c r="Y124">
        <f>+'Ark1'!L1755</f>
        <v>9</v>
      </c>
      <c r="Z124" s="3" t="s">
        <v>35</v>
      </c>
      <c r="AA124">
        <f>+'Ark1'!Q1755</f>
        <v>1173</v>
      </c>
      <c r="AB124">
        <f>+'Ark1'!R1755</f>
        <v>1367</v>
      </c>
      <c r="AC124" s="93">
        <f>+'Ark1'!U1755</f>
        <v>46.241331382589593</v>
      </c>
      <c r="AD124" s="1">
        <f>+'Ark1'!T1755</f>
        <v>7.5179224579370878</v>
      </c>
      <c r="AE124" s="1">
        <f>+'Ark1'!W1755</f>
        <v>27.57863935625458</v>
      </c>
      <c r="AF124" s="13"/>
    </row>
    <row r="125" spans="24:32">
      <c r="X125">
        <f>+'Ark1'!C1756</f>
        <v>2017</v>
      </c>
      <c r="Y125">
        <f>+'Ark1'!L1756</f>
        <v>10</v>
      </c>
      <c r="Z125" s="3" t="s">
        <v>36</v>
      </c>
      <c r="AA125">
        <f>+'Ark1'!Q1756</f>
        <v>606</v>
      </c>
      <c r="AB125">
        <f>+'Ark1'!R1756</f>
        <v>707</v>
      </c>
      <c r="AC125" s="93">
        <f>+'Ark1'!U1756</f>
        <v>50.256011315417297</v>
      </c>
      <c r="AD125" s="1">
        <f>+'Ark1'!T1756</f>
        <v>7.7793493635077775</v>
      </c>
      <c r="AE125" s="1">
        <f>+'Ark1'!W1756</f>
        <v>28.854314002828858</v>
      </c>
      <c r="AF125" s="13"/>
    </row>
    <row r="126" spans="24:32">
      <c r="X126">
        <f>+'Ark1'!C1757</f>
        <v>2017</v>
      </c>
      <c r="Y126">
        <f>+'Ark1'!L1757</f>
        <v>11</v>
      </c>
      <c r="Z126" s="3" t="s">
        <v>37</v>
      </c>
      <c r="AA126">
        <f>+'Ark1'!Q1757</f>
        <v>498</v>
      </c>
      <c r="AB126">
        <f>+'Ark1'!R1757</f>
        <v>560</v>
      </c>
      <c r="AC126" s="93">
        <f>+'Ark1'!U1757</f>
        <v>53.471785714285723</v>
      </c>
      <c r="AD126" s="1">
        <f>+'Ark1'!T1757</f>
        <v>8.1339285714285694</v>
      </c>
      <c r="AE126" s="1">
        <f>+'Ark1'!W1757</f>
        <v>36.071428571428562</v>
      </c>
      <c r="AF126" s="13"/>
    </row>
    <row r="127" spans="24:32">
      <c r="X127">
        <f>+'Ark1'!C1758</f>
        <v>2017</v>
      </c>
      <c r="Y127">
        <f>+'Ark1'!L1758</f>
        <v>12</v>
      </c>
      <c r="Z127" s="3" t="s">
        <v>38</v>
      </c>
      <c r="AA127">
        <f>+'Ark1'!Q1758</f>
        <v>200</v>
      </c>
      <c r="AB127">
        <f>+'Ark1'!R1758</f>
        <v>222</v>
      </c>
      <c r="AC127" s="93">
        <f>+'Ark1'!U1758</f>
        <v>57.725225225225238</v>
      </c>
      <c r="AD127" s="1">
        <f>+'Ark1'!T1758</f>
        <v>8.5495495495495497</v>
      </c>
      <c r="AE127" s="1">
        <f>+'Ark1'!W1758</f>
        <v>42.792792792792802</v>
      </c>
      <c r="AF127" s="13"/>
    </row>
    <row r="128" spans="24:32">
      <c r="X128">
        <f>+'Ark1'!C1759</f>
        <v>2017</v>
      </c>
      <c r="Y128">
        <f>+'Ark1'!L1759</f>
        <v>13</v>
      </c>
      <c r="Z128" s="3" t="s">
        <v>39</v>
      </c>
      <c r="AA128">
        <f>+'Ark1'!Q1759</f>
        <v>75</v>
      </c>
      <c r="AB128">
        <f>+'Ark1'!R1759</f>
        <v>75</v>
      </c>
      <c r="AC128" s="93">
        <f>+'Ark1'!U1759</f>
        <v>59.913333333333362</v>
      </c>
      <c r="AD128" s="1">
        <f>+'Ark1'!T1759</f>
        <v>8.4266666666666641</v>
      </c>
      <c r="AE128" s="1">
        <f>+'Ark1'!W1759</f>
        <v>42.666666666666657</v>
      </c>
      <c r="AF128" s="13"/>
    </row>
    <row r="129" spans="24:32">
      <c r="X129">
        <f>+'Ark1'!C1760</f>
        <v>2017</v>
      </c>
      <c r="Y129">
        <f>+'Ark1'!L1760</f>
        <v>14</v>
      </c>
      <c r="Z129" s="3" t="s">
        <v>408</v>
      </c>
      <c r="AA129">
        <f>+'Ark1'!Q1760</f>
        <v>40</v>
      </c>
      <c r="AB129">
        <f>+'Ark1'!R1760</f>
        <v>38</v>
      </c>
      <c r="AC129" s="93">
        <f>+'Ark1'!U1760</f>
        <v>63.310526315789453</v>
      </c>
      <c r="AD129" s="1">
        <f>+'Ark1'!T1760</f>
        <v>9.3157894736842106</v>
      </c>
      <c r="AE129" s="1">
        <f>+'Ark1'!W1760</f>
        <v>55.263157894736842</v>
      </c>
      <c r="AF129" s="13"/>
    </row>
    <row r="130" spans="24:32">
      <c r="X130">
        <f>+'Ark1'!C1761</f>
        <v>2017</v>
      </c>
      <c r="Y130">
        <f>+'Ark1'!L1761</f>
        <v>15</v>
      </c>
      <c r="Z130" s="3" t="s">
        <v>40</v>
      </c>
      <c r="AA130">
        <f>+'Ark1'!Q1761</f>
        <v>3</v>
      </c>
      <c r="AB130">
        <f>+'Ark1'!R1761</f>
        <v>3</v>
      </c>
      <c r="AC130" s="93">
        <f>+'Ark1'!U1761</f>
        <v>58.033333333333353</v>
      </c>
      <c r="AD130" s="1">
        <f>+'Ark1'!T1761</f>
        <v>6.333333333333333</v>
      </c>
      <c r="AE130" s="1">
        <f>+'Ark1'!W1761</f>
        <v>0</v>
      </c>
      <c r="AF130" s="13"/>
    </row>
    <row r="131" spans="24:32">
      <c r="X131" s="52">
        <f>+'Ark1'!C1762</f>
        <v>2016</v>
      </c>
      <c r="Y131" s="52">
        <f>+'Ark1'!L1762</f>
        <v>1</v>
      </c>
      <c r="Z131" s="53" t="s">
        <v>28</v>
      </c>
      <c r="AA131" s="52">
        <f>+'Ark1'!Q1762</f>
        <v>6</v>
      </c>
      <c r="AB131" s="52">
        <f>+'Ark1'!R1762</f>
        <v>6</v>
      </c>
      <c r="AC131" s="161">
        <f>+'Ark1'!U1762</f>
        <v>24.966666666666672</v>
      </c>
      <c r="AD131" s="54">
        <f>+'Ark1'!T1762</f>
        <v>2.6666666666666661</v>
      </c>
      <c r="AE131" s="54">
        <f>+'Ark1'!W1762</f>
        <v>0</v>
      </c>
      <c r="AF131" s="13"/>
    </row>
    <row r="132" spans="24:32">
      <c r="X132" s="52">
        <f>+'Ark1'!C1763</f>
        <v>2016</v>
      </c>
      <c r="Y132" s="52">
        <f>+'Ark1'!L1763</f>
        <v>2</v>
      </c>
      <c r="Z132" s="53" t="s">
        <v>29</v>
      </c>
      <c r="AA132" s="52">
        <f>+'Ark1'!Q1763</f>
        <v>27</v>
      </c>
      <c r="AB132" s="52">
        <f>+'Ark1'!R1763</f>
        <v>26</v>
      </c>
      <c r="AC132" s="161">
        <f>+'Ark1'!U1763</f>
        <v>26.253846153846151</v>
      </c>
      <c r="AD132" s="54">
        <f>+'Ark1'!T1763</f>
        <v>2.9615384615384621</v>
      </c>
      <c r="AE132" s="54">
        <f>+'Ark1'!W1763</f>
        <v>0</v>
      </c>
      <c r="AF132" s="13"/>
    </row>
    <row r="133" spans="24:32">
      <c r="X133" s="52">
        <f>+'Ark1'!C1764</f>
        <v>2016</v>
      </c>
      <c r="Y133" s="52">
        <f>+'Ark1'!L1764</f>
        <v>3</v>
      </c>
      <c r="Z133" s="53" t="s">
        <v>30</v>
      </c>
      <c r="AA133" s="52">
        <f>+'Ark1'!Q1764</f>
        <v>35</v>
      </c>
      <c r="AB133" s="52">
        <f>+'Ark1'!R1764</f>
        <v>37</v>
      </c>
      <c r="AC133" s="161">
        <f>+'Ark1'!U1764</f>
        <v>21.051351351351347</v>
      </c>
      <c r="AD133" s="54">
        <f>+'Ark1'!T1764</f>
        <v>3.7837837837837847</v>
      </c>
      <c r="AE133" s="54">
        <f>+'Ark1'!W1764</f>
        <v>2.7027027027027031</v>
      </c>
      <c r="AF133" s="13"/>
    </row>
    <row r="134" spans="24:32">
      <c r="X134" s="52">
        <f>+'Ark1'!C1765</f>
        <v>2016</v>
      </c>
      <c r="Y134" s="52">
        <f>+'Ark1'!L1765</f>
        <v>4</v>
      </c>
      <c r="Z134" s="53" t="s">
        <v>31</v>
      </c>
      <c r="AA134" s="52">
        <f>+'Ark1'!Q1765</f>
        <v>75</v>
      </c>
      <c r="AB134" s="52">
        <f>+'Ark1'!R1765</f>
        <v>87</v>
      </c>
      <c r="AC134" s="161">
        <f>+'Ark1'!U1765</f>
        <v>24.099999999999994</v>
      </c>
      <c r="AD134" s="54">
        <f>+'Ark1'!T1765</f>
        <v>4.0804597701149428</v>
      </c>
      <c r="AE134" s="54">
        <f>+'Ark1'!W1765</f>
        <v>0</v>
      </c>
      <c r="AF134" s="13"/>
    </row>
    <row r="135" spans="24:32">
      <c r="X135" s="52">
        <f>+'Ark1'!C1766</f>
        <v>2016</v>
      </c>
      <c r="Y135" s="52">
        <f>+'Ark1'!L1766</f>
        <v>5</v>
      </c>
      <c r="Z135" s="53" t="s">
        <v>407</v>
      </c>
      <c r="AA135" s="52">
        <f>+'Ark1'!Q1766</f>
        <v>200</v>
      </c>
      <c r="AB135" s="52">
        <f>+'Ark1'!R1766</f>
        <v>226</v>
      </c>
      <c r="AC135" s="161">
        <f>+'Ark1'!U1766</f>
        <v>26.177876106194702</v>
      </c>
      <c r="AD135" s="54">
        <f>+'Ark1'!T1766</f>
        <v>4.9513274336283191</v>
      </c>
      <c r="AE135" s="54">
        <f>+'Ark1'!W1766</f>
        <v>1.3274336283185839</v>
      </c>
      <c r="AF135" s="13"/>
    </row>
    <row r="136" spans="24:32">
      <c r="X136" s="52">
        <f>+'Ark1'!C1767</f>
        <v>2016</v>
      </c>
      <c r="Y136" s="52">
        <f>+'Ark1'!L1767</f>
        <v>6</v>
      </c>
      <c r="Z136" s="53" t="s">
        <v>32</v>
      </c>
      <c r="AA136" s="52">
        <f>+'Ark1'!Q1767</f>
        <v>454</v>
      </c>
      <c r="AB136" s="52">
        <f>+'Ark1'!R1767</f>
        <v>503</v>
      </c>
      <c r="AC136" s="161">
        <f>+'Ark1'!U1767</f>
        <v>29.136779324055674</v>
      </c>
      <c r="AD136" s="54">
        <f>+'Ark1'!T1767</f>
        <v>5.6560636182902595</v>
      </c>
      <c r="AE136" s="54">
        <f>+'Ark1'!W1767</f>
        <v>4.1749502982107352</v>
      </c>
      <c r="AF136" s="13"/>
    </row>
    <row r="137" spans="24:32">
      <c r="X137" s="52">
        <f>+'Ark1'!C1768</f>
        <v>2016</v>
      </c>
      <c r="Y137" s="52">
        <f>+'Ark1'!L1768</f>
        <v>7</v>
      </c>
      <c r="Z137" s="53" t="s">
        <v>33</v>
      </c>
      <c r="AA137" s="52">
        <f>+'Ark1'!Q1768</f>
        <v>673</v>
      </c>
      <c r="AB137" s="52">
        <f>+'Ark1'!R1768</f>
        <v>767</v>
      </c>
      <c r="AC137" s="161">
        <f>+'Ark1'!U1768</f>
        <v>33.441329856584126</v>
      </c>
      <c r="AD137" s="54">
        <f>+'Ark1'!T1768</f>
        <v>6.5710560625814844</v>
      </c>
      <c r="AE137" s="54">
        <f>+'Ark1'!W1768</f>
        <v>11.342894393741853</v>
      </c>
      <c r="AF137" s="13"/>
    </row>
    <row r="138" spans="24:32">
      <c r="X138" s="52">
        <f>+'Ark1'!C1769</f>
        <v>2016</v>
      </c>
      <c r="Y138" s="52">
        <f>+'Ark1'!L1769</f>
        <v>8</v>
      </c>
      <c r="Z138" s="53" t="s">
        <v>34</v>
      </c>
      <c r="AA138" s="52">
        <f>+'Ark1'!Q1769</f>
        <v>1147</v>
      </c>
      <c r="AB138" s="52">
        <f>+'Ark1'!R1769</f>
        <v>1325</v>
      </c>
      <c r="AC138" s="161">
        <f>+'Ark1'!U1769</f>
        <v>38.131849056603826</v>
      </c>
      <c r="AD138" s="54">
        <f>+'Ark1'!T1769</f>
        <v>7.2852830188679212</v>
      </c>
      <c r="AE138" s="54">
        <f>+'Ark1'!W1769</f>
        <v>22.037735849056599</v>
      </c>
      <c r="AF138" s="13"/>
    </row>
    <row r="139" spans="24:32">
      <c r="X139" s="52">
        <f>+'Ark1'!C1770</f>
        <v>2016</v>
      </c>
      <c r="Y139" s="52">
        <f>+'Ark1'!L1770</f>
        <v>9</v>
      </c>
      <c r="Z139" s="53" t="s">
        <v>35</v>
      </c>
      <c r="AA139" s="52">
        <f>+'Ark1'!Q1770</f>
        <v>1379</v>
      </c>
      <c r="AB139" s="52">
        <f>+'Ark1'!R1770</f>
        <v>1612</v>
      </c>
      <c r="AC139" s="161">
        <f>+'Ark1'!U1770</f>
        <v>45.557568238213435</v>
      </c>
      <c r="AD139" s="54">
        <f>+'Ark1'!T1770</f>
        <v>7.6786600496277906</v>
      </c>
      <c r="AE139" s="54">
        <f>+'Ark1'!W1770</f>
        <v>31.203473945409431</v>
      </c>
      <c r="AF139" s="13"/>
    </row>
    <row r="140" spans="24:32">
      <c r="X140" s="52">
        <f>+'Ark1'!C1771</f>
        <v>2016</v>
      </c>
      <c r="Y140" s="52">
        <f>+'Ark1'!L1771</f>
        <v>10</v>
      </c>
      <c r="Z140" s="53" t="s">
        <v>36</v>
      </c>
      <c r="AA140" s="52">
        <f>+'Ark1'!Q1771</f>
        <v>747</v>
      </c>
      <c r="AB140" s="52">
        <f>+'Ark1'!R1771</f>
        <v>863</v>
      </c>
      <c r="AC140" s="161">
        <f>+'Ark1'!U1771</f>
        <v>49.896987253766</v>
      </c>
      <c r="AD140" s="54">
        <f>+'Ark1'!T1771</f>
        <v>7.9304750869061422</v>
      </c>
      <c r="AE140" s="54">
        <f>+'Ark1'!W1771</f>
        <v>36.037079953650057</v>
      </c>
      <c r="AF140" s="13"/>
    </row>
    <row r="141" spans="24:32">
      <c r="X141" s="52">
        <f>+'Ark1'!C1772</f>
        <v>2016</v>
      </c>
      <c r="Y141" s="52">
        <f>+'Ark1'!L1772</f>
        <v>11</v>
      </c>
      <c r="Z141" s="53" t="s">
        <v>37</v>
      </c>
      <c r="AA141" s="52">
        <f>+'Ark1'!Q1772</f>
        <v>577</v>
      </c>
      <c r="AB141" s="52">
        <f>+'Ark1'!R1772</f>
        <v>635</v>
      </c>
      <c r="AC141" s="161">
        <f>+'Ark1'!U1772</f>
        <v>53.906141732283395</v>
      </c>
      <c r="AD141" s="54">
        <f>+'Ark1'!T1772</f>
        <v>8.1858267716535451</v>
      </c>
      <c r="AE141" s="54">
        <f>+'Ark1'!W1772</f>
        <v>37.637795275590555</v>
      </c>
      <c r="AF141" s="13"/>
    </row>
    <row r="142" spans="24:32">
      <c r="X142" s="52">
        <f>+'Ark1'!C1773</f>
        <v>2016</v>
      </c>
      <c r="Y142" s="52">
        <f>+'Ark1'!L1773</f>
        <v>12</v>
      </c>
      <c r="Z142" s="53" t="s">
        <v>38</v>
      </c>
      <c r="AA142" s="52">
        <f>+'Ark1'!Q1773</f>
        <v>303</v>
      </c>
      <c r="AB142" s="52">
        <f>+'Ark1'!R1773</f>
        <v>322</v>
      </c>
      <c r="AC142" s="161">
        <f>+'Ark1'!U1773</f>
        <v>57.540062111801213</v>
      </c>
      <c r="AD142" s="54">
        <f>+'Ark1'!T1773</f>
        <v>8.3664596273291902</v>
      </c>
      <c r="AE142" s="54">
        <f>+'Ark1'!W1773</f>
        <v>46.894409937888192</v>
      </c>
      <c r="AF142" s="13"/>
    </row>
    <row r="143" spans="24:32">
      <c r="X143" s="52">
        <f>+'Ark1'!C1774</f>
        <v>2016</v>
      </c>
      <c r="Y143" s="52">
        <f>+'Ark1'!L1774</f>
        <v>13</v>
      </c>
      <c r="Z143" s="53" t="s">
        <v>39</v>
      </c>
      <c r="AA143" s="52">
        <f>+'Ark1'!Q1774</f>
        <v>91</v>
      </c>
      <c r="AB143" s="52">
        <f>+'Ark1'!R1774</f>
        <v>91</v>
      </c>
      <c r="AC143" s="161">
        <f>+'Ark1'!U1774</f>
        <v>62.824175824175846</v>
      </c>
      <c r="AD143" s="54">
        <f>+'Ark1'!T1774</f>
        <v>8.8901098901098887</v>
      </c>
      <c r="AE143" s="54">
        <f>+'Ark1'!W1774</f>
        <v>60.439560439560424</v>
      </c>
      <c r="AF143" s="13"/>
    </row>
    <row r="144" spans="24:32">
      <c r="X144" s="52">
        <f>+'Ark1'!C1775</f>
        <v>2016</v>
      </c>
      <c r="Y144" s="52">
        <f>+'Ark1'!L1775</f>
        <v>14</v>
      </c>
      <c r="Z144" s="53" t="s">
        <v>408</v>
      </c>
      <c r="AA144" s="52">
        <f>+'Ark1'!Q1775</f>
        <v>57</v>
      </c>
      <c r="AB144" s="52">
        <f>+'Ark1'!R1775</f>
        <v>55</v>
      </c>
      <c r="AC144" s="161">
        <f>+'Ark1'!U1775</f>
        <v>61.085454545454574</v>
      </c>
      <c r="AD144" s="54">
        <f>+'Ark1'!T1775</f>
        <v>8.2909090909090892</v>
      </c>
      <c r="AE144" s="54">
        <f>+'Ark1'!W1775</f>
        <v>36.363636363636367</v>
      </c>
      <c r="AF144" s="13"/>
    </row>
    <row r="145" spans="24:32">
      <c r="X145" s="52">
        <f>+'Ark1'!C1776</f>
        <v>2016</v>
      </c>
      <c r="Y145" s="52">
        <f>+'Ark1'!L1776</f>
        <v>15</v>
      </c>
      <c r="Z145" s="53" t="s">
        <v>40</v>
      </c>
      <c r="AA145" s="52">
        <f>+'Ark1'!Q1776</f>
        <v>9</v>
      </c>
      <c r="AB145" s="52">
        <f>+'Ark1'!R1776</f>
        <v>9</v>
      </c>
      <c r="AC145" s="161">
        <f>+'Ark1'!U1776</f>
        <v>65.933333333333351</v>
      </c>
      <c r="AD145" s="54">
        <f>+'Ark1'!T1776</f>
        <v>9.3333333333333357</v>
      </c>
      <c r="AE145" s="54">
        <f>+'Ark1'!W1776</f>
        <v>66.666666666666686</v>
      </c>
      <c r="AF145" s="13"/>
    </row>
    <row r="146" spans="24:32">
      <c r="X146">
        <f>+'Ark1'!C1777</f>
        <v>2015</v>
      </c>
      <c r="Y146">
        <f>+'Ark1'!L1777</f>
        <v>1</v>
      </c>
      <c r="Z146" s="3" t="s">
        <v>28</v>
      </c>
      <c r="AA146">
        <f>+'Ark1'!Q1777</f>
        <v>10</v>
      </c>
      <c r="AB146">
        <f>+'Ark1'!R1777</f>
        <v>10</v>
      </c>
      <c r="AC146" s="93">
        <f>+'Ark1'!U1777</f>
        <v>22.14</v>
      </c>
      <c r="AD146" s="1">
        <f>+'Ark1'!T1777</f>
        <v>2.9</v>
      </c>
      <c r="AE146" s="1">
        <f>+'Ark1'!W1777</f>
        <v>0</v>
      </c>
      <c r="AF146" s="13"/>
    </row>
    <row r="147" spans="24:32">
      <c r="X147">
        <f>+'Ark1'!C1778</f>
        <v>2015</v>
      </c>
      <c r="Y147">
        <f>+'Ark1'!L1778</f>
        <v>2</v>
      </c>
      <c r="Z147" s="3" t="s">
        <v>29</v>
      </c>
      <c r="AA147">
        <f>+'Ark1'!Q1778</f>
        <v>30</v>
      </c>
      <c r="AB147">
        <f>+'Ark1'!R1778</f>
        <v>34</v>
      </c>
      <c r="AC147" s="93">
        <f>+'Ark1'!U1778</f>
        <v>24.979411764705887</v>
      </c>
      <c r="AD147" s="1">
        <f>+'Ark1'!T1778</f>
        <v>3.5882352941176472</v>
      </c>
      <c r="AE147" s="1">
        <f>+'Ark1'!W1778</f>
        <v>0</v>
      </c>
      <c r="AF147" s="13"/>
    </row>
    <row r="148" spans="24:32">
      <c r="X148">
        <f>+'Ark1'!C1779</f>
        <v>2015</v>
      </c>
      <c r="Y148">
        <f>+'Ark1'!L1779</f>
        <v>3</v>
      </c>
      <c r="Z148" s="3" t="s">
        <v>30</v>
      </c>
      <c r="AA148">
        <f>+'Ark1'!Q1779</f>
        <v>45</v>
      </c>
      <c r="AB148">
        <f>+'Ark1'!R1779</f>
        <v>53</v>
      </c>
      <c r="AC148" s="93">
        <f>+'Ark1'!U1779</f>
        <v>24.633962264150945</v>
      </c>
      <c r="AD148" s="1">
        <f>+'Ark1'!T1779</f>
        <v>3.9622641509433976</v>
      </c>
      <c r="AE148" s="1">
        <f>+'Ark1'!W1779</f>
        <v>0</v>
      </c>
      <c r="AF148" s="13"/>
    </row>
    <row r="149" spans="24:32">
      <c r="X149">
        <f>+'Ark1'!C1780</f>
        <v>2015</v>
      </c>
      <c r="Y149">
        <f>+'Ark1'!L1780</f>
        <v>4</v>
      </c>
      <c r="Z149" s="3" t="s">
        <v>31</v>
      </c>
      <c r="AA149">
        <f>+'Ark1'!Q1780</f>
        <v>105</v>
      </c>
      <c r="AB149">
        <f>+'Ark1'!R1780</f>
        <v>110</v>
      </c>
      <c r="AC149" s="93">
        <f>+'Ark1'!U1780</f>
        <v>25.427272727272719</v>
      </c>
      <c r="AD149" s="1">
        <f>+'Ark1'!T1780</f>
        <v>4.4090909090909092</v>
      </c>
      <c r="AE149" s="1">
        <f>+'Ark1'!W1780</f>
        <v>0</v>
      </c>
      <c r="AF149" s="13"/>
    </row>
    <row r="150" spans="24:32">
      <c r="X150">
        <f>+'Ark1'!C1781</f>
        <v>2015</v>
      </c>
      <c r="Y150">
        <f>+'Ark1'!L1781</f>
        <v>5</v>
      </c>
      <c r="Z150" s="3" t="s">
        <v>407</v>
      </c>
      <c r="AA150">
        <f>+'Ark1'!Q1781</f>
        <v>229</v>
      </c>
      <c r="AB150">
        <f>+'Ark1'!R1781</f>
        <v>253</v>
      </c>
      <c r="AC150" s="93">
        <f>+'Ark1'!U1781</f>
        <v>27.199999999999996</v>
      </c>
      <c r="AD150" s="1">
        <f>+'Ark1'!T1781</f>
        <v>5.1146245059288509</v>
      </c>
      <c r="AE150" s="1">
        <f>+'Ark1'!W1781</f>
        <v>0.79051383399209485</v>
      </c>
      <c r="AF150" s="13"/>
    </row>
    <row r="151" spans="24:32">
      <c r="X151">
        <f>+'Ark1'!C1782</f>
        <v>2015</v>
      </c>
      <c r="Y151">
        <f>+'Ark1'!L1782</f>
        <v>6</v>
      </c>
      <c r="Z151" s="3" t="s">
        <v>32</v>
      </c>
      <c r="AA151">
        <f>+'Ark1'!Q1782</f>
        <v>413</v>
      </c>
      <c r="AB151">
        <f>+'Ark1'!R1782</f>
        <v>451</v>
      </c>
      <c r="AC151" s="93">
        <f>+'Ark1'!U1782</f>
        <v>30.610643015521056</v>
      </c>
      <c r="AD151" s="1">
        <f>+'Ark1'!T1782</f>
        <v>5.8070953436807082</v>
      </c>
      <c r="AE151" s="1">
        <f>+'Ark1'!W1782</f>
        <v>5.5432372505543217</v>
      </c>
      <c r="AF151" s="13"/>
    </row>
    <row r="152" spans="24:32">
      <c r="X152">
        <f>+'Ark1'!C1783</f>
        <v>2015</v>
      </c>
      <c r="Y152">
        <f>+'Ark1'!L1783</f>
        <v>7</v>
      </c>
      <c r="Z152" s="3" t="s">
        <v>33</v>
      </c>
      <c r="AA152">
        <f>+'Ark1'!Q1783</f>
        <v>599</v>
      </c>
      <c r="AB152">
        <f>+'Ark1'!R1783</f>
        <v>673</v>
      </c>
      <c r="AC152" s="93">
        <f>+'Ark1'!U1783</f>
        <v>33.637890044576558</v>
      </c>
      <c r="AD152" s="1">
        <f>+'Ark1'!T1783</f>
        <v>6.4665676077265983</v>
      </c>
      <c r="AE152" s="1">
        <f>+'Ark1'!W1783</f>
        <v>12.332838038632987</v>
      </c>
      <c r="AF152" s="13"/>
    </row>
    <row r="153" spans="24:32">
      <c r="X153">
        <f>+'Ark1'!C1784</f>
        <v>2015</v>
      </c>
      <c r="Y153">
        <f>+'Ark1'!L1784</f>
        <v>8</v>
      </c>
      <c r="Z153" s="3" t="s">
        <v>34</v>
      </c>
      <c r="AA153">
        <f>+'Ark1'!Q1784</f>
        <v>1029</v>
      </c>
      <c r="AB153">
        <f>+'Ark1'!R1784</f>
        <v>1193</v>
      </c>
      <c r="AC153" s="93">
        <f>+'Ark1'!U1784</f>
        <v>37.707041072925328</v>
      </c>
      <c r="AD153" s="1">
        <f>+'Ark1'!T1784</f>
        <v>7.0435875943000852</v>
      </c>
      <c r="AE153" s="1">
        <f>+'Ark1'!W1784</f>
        <v>21.542330259849123</v>
      </c>
      <c r="AF153" s="13"/>
    </row>
    <row r="154" spans="24:32">
      <c r="X154">
        <f>+'Ark1'!C1785</f>
        <v>2015</v>
      </c>
      <c r="Y154">
        <f>+'Ark1'!L1785</f>
        <v>9</v>
      </c>
      <c r="Z154" s="3" t="s">
        <v>35</v>
      </c>
      <c r="AA154">
        <f>+'Ark1'!Q1785</f>
        <v>1243</v>
      </c>
      <c r="AB154">
        <f>+'Ark1'!R1785</f>
        <v>1456</v>
      </c>
      <c r="AC154" s="93">
        <f>+'Ark1'!U1785</f>
        <v>44.626098901098814</v>
      </c>
      <c r="AD154" s="1">
        <f>+'Ark1'!T1785</f>
        <v>7.6689560439560447</v>
      </c>
      <c r="AE154" s="1">
        <f>+'Ark1'!W1785</f>
        <v>30.425824175824179</v>
      </c>
      <c r="AF154" s="13"/>
    </row>
    <row r="155" spans="24:32">
      <c r="X155">
        <f>+'Ark1'!C1786</f>
        <v>2015</v>
      </c>
      <c r="Y155">
        <f>+'Ark1'!L1786</f>
        <v>10</v>
      </c>
      <c r="Z155" s="3" t="s">
        <v>36</v>
      </c>
      <c r="AA155">
        <f>+'Ark1'!Q1786</f>
        <v>794</v>
      </c>
      <c r="AB155">
        <f>+'Ark1'!R1786</f>
        <v>901</v>
      </c>
      <c r="AC155" s="93">
        <f>+'Ark1'!U1786</f>
        <v>49.681908990011031</v>
      </c>
      <c r="AD155" s="1">
        <f>+'Ark1'!T1786</f>
        <v>7.8512763596004449</v>
      </c>
      <c r="AE155" s="1">
        <f>+'Ark1'!W1786</f>
        <v>34.184239733629298</v>
      </c>
      <c r="AF155" s="13"/>
    </row>
    <row r="156" spans="24:32">
      <c r="X156">
        <f>+'Ark1'!C1787</f>
        <v>2015</v>
      </c>
      <c r="Y156">
        <f>+'Ark1'!L1787</f>
        <v>11</v>
      </c>
      <c r="Z156" s="3" t="s">
        <v>37</v>
      </c>
      <c r="AA156">
        <f>+'Ark1'!Q1787</f>
        <v>576</v>
      </c>
      <c r="AB156">
        <f>+'Ark1'!R1787</f>
        <v>676</v>
      </c>
      <c r="AC156" s="93">
        <f>+'Ark1'!U1787</f>
        <v>52.9884615384616</v>
      </c>
      <c r="AD156" s="1">
        <f>+'Ark1'!T1787</f>
        <v>8.0784023668639051</v>
      </c>
      <c r="AE156" s="1">
        <f>+'Ark1'!W1787</f>
        <v>39.940828402366868</v>
      </c>
      <c r="AF156" s="13"/>
    </row>
    <row r="157" spans="24:32">
      <c r="X157">
        <f>+'Ark1'!C1788</f>
        <v>2015</v>
      </c>
      <c r="Y157">
        <f>+'Ark1'!L1788</f>
        <v>12</v>
      </c>
      <c r="Z157" s="3" t="s">
        <v>38</v>
      </c>
      <c r="AA157">
        <f>+'Ark1'!Q1788</f>
        <v>278</v>
      </c>
      <c r="AB157">
        <f>+'Ark1'!R1788</f>
        <v>301</v>
      </c>
      <c r="AC157" s="93">
        <f>+'Ark1'!U1788</f>
        <v>55.740863787375432</v>
      </c>
      <c r="AD157" s="1">
        <f>+'Ark1'!T1788</f>
        <v>8.2325581395348841</v>
      </c>
      <c r="AE157" s="1">
        <f>+'Ark1'!W1788</f>
        <v>40.863787375415278</v>
      </c>
      <c r="AF157" s="13"/>
    </row>
    <row r="158" spans="24:32">
      <c r="X158">
        <f>+'Ark1'!C1789</f>
        <v>2015</v>
      </c>
      <c r="Y158">
        <f>+'Ark1'!L1789</f>
        <v>13</v>
      </c>
      <c r="Z158" s="3" t="s">
        <v>39</v>
      </c>
      <c r="AA158">
        <f>+'Ark1'!Q1789</f>
        <v>90</v>
      </c>
      <c r="AB158">
        <f>+'Ark1'!R1789</f>
        <v>91</v>
      </c>
      <c r="AC158" s="93">
        <f>+'Ark1'!U1789</f>
        <v>60.006593406593431</v>
      </c>
      <c r="AD158" s="1">
        <f>+'Ark1'!T1789</f>
        <v>8.9340659340659307</v>
      </c>
      <c r="AE158" s="1">
        <f>+'Ark1'!W1789</f>
        <v>50.549450549450555</v>
      </c>
      <c r="AF158" s="13"/>
    </row>
    <row r="159" spans="24:32">
      <c r="X159">
        <f>+'Ark1'!C1790</f>
        <v>2015</v>
      </c>
      <c r="Y159">
        <f>+'Ark1'!L1790</f>
        <v>14</v>
      </c>
      <c r="Z159" s="3" t="s">
        <v>408</v>
      </c>
      <c r="AA159">
        <f>+'Ark1'!Q1790</f>
        <v>47</v>
      </c>
      <c r="AB159">
        <f>+'Ark1'!R1790</f>
        <v>47</v>
      </c>
      <c r="AC159" s="93">
        <f>+'Ark1'!U1790</f>
        <v>59.704255319148942</v>
      </c>
      <c r="AD159" s="1">
        <f>+'Ark1'!T1790</f>
        <v>9.234042553191486</v>
      </c>
      <c r="AE159" s="1">
        <f>+'Ark1'!W1790</f>
        <v>59.574468085106389</v>
      </c>
      <c r="AF159" s="13"/>
    </row>
    <row r="160" spans="24:32">
      <c r="X160">
        <f>+'Ark1'!C1791</f>
        <v>2015</v>
      </c>
      <c r="Y160">
        <f>+'Ark1'!L1791</f>
        <v>15</v>
      </c>
      <c r="Z160" s="3" t="s">
        <v>40</v>
      </c>
      <c r="AA160">
        <f>+'Ark1'!Q1791</f>
        <v>8</v>
      </c>
      <c r="AB160">
        <f>+'Ark1'!R1791</f>
        <v>8</v>
      </c>
      <c r="AC160" s="93">
        <f>+'Ark1'!U1791</f>
        <v>62.549999999999983</v>
      </c>
      <c r="AD160" s="1">
        <f>+'Ark1'!T1791</f>
        <v>8.25</v>
      </c>
      <c r="AE160" s="1">
        <f>+'Ark1'!W1791</f>
        <v>50</v>
      </c>
      <c r="AF160" s="13"/>
    </row>
    <row r="161" spans="24:32">
      <c r="X161" s="52">
        <f>+'Ark1'!C1792</f>
        <v>2014</v>
      </c>
      <c r="Y161" s="52">
        <f>+'Ark1'!L1792</f>
        <v>1</v>
      </c>
      <c r="Z161" s="53" t="s">
        <v>28</v>
      </c>
      <c r="AA161" s="52">
        <f>+'Ark1'!Q1792</f>
        <v>5</v>
      </c>
      <c r="AB161" s="52">
        <f>+'Ark1'!R1792</f>
        <v>7</v>
      </c>
      <c r="AC161" s="161">
        <f>+'Ark1'!U1792</f>
        <v>12.571428571428577</v>
      </c>
      <c r="AD161" s="54">
        <f>+'Ark1'!T1792</f>
        <v>2.1428571428571423</v>
      </c>
      <c r="AE161" s="54">
        <f>+'Ark1'!W1792</f>
        <v>0</v>
      </c>
      <c r="AF161" s="13"/>
    </row>
    <row r="162" spans="24:32">
      <c r="X162" s="52">
        <f>+'Ark1'!C1793</f>
        <v>2014</v>
      </c>
      <c r="Y162" s="52">
        <f>+'Ark1'!L1793</f>
        <v>2</v>
      </c>
      <c r="Z162" s="53" t="s">
        <v>29</v>
      </c>
      <c r="AA162" s="52">
        <f>+'Ark1'!Q1793</f>
        <v>25</v>
      </c>
      <c r="AB162" s="52">
        <f>+'Ark1'!R1793</f>
        <v>27</v>
      </c>
      <c r="AC162" s="161">
        <f>+'Ark1'!U1793</f>
        <v>23.866666666666671</v>
      </c>
      <c r="AD162" s="54">
        <f>+'Ark1'!T1793</f>
        <v>3.7037037037037042</v>
      </c>
      <c r="AE162" s="54">
        <f>+'Ark1'!W1793</f>
        <v>0</v>
      </c>
    </row>
    <row r="163" spans="24:32">
      <c r="X163" s="52">
        <f>+'Ark1'!C1794</f>
        <v>2014</v>
      </c>
      <c r="Y163" s="52">
        <f>+'Ark1'!L1794</f>
        <v>3</v>
      </c>
      <c r="Z163" s="53" t="s">
        <v>30</v>
      </c>
      <c r="AA163" s="52">
        <f>+'Ark1'!Q1794</f>
        <v>57</v>
      </c>
      <c r="AB163" s="52">
        <f>+'Ark1'!R1794</f>
        <v>62</v>
      </c>
      <c r="AC163" s="161">
        <f>+'Ark1'!U1794</f>
        <v>21.222580645161287</v>
      </c>
      <c r="AD163" s="54">
        <f>+'Ark1'!T1794</f>
        <v>3.661290322580645</v>
      </c>
      <c r="AE163" s="54">
        <f>+'Ark1'!W1794</f>
        <v>0</v>
      </c>
    </row>
    <row r="164" spans="24:32">
      <c r="X164" s="52">
        <f>+'Ark1'!C1795</f>
        <v>2014</v>
      </c>
      <c r="Y164" s="52">
        <f>+'Ark1'!L1795</f>
        <v>4</v>
      </c>
      <c r="Z164" s="53" t="s">
        <v>31</v>
      </c>
      <c r="AA164" s="52">
        <f>+'Ark1'!Q1795</f>
        <v>139</v>
      </c>
      <c r="AB164" s="52">
        <f>+'Ark1'!R1795</f>
        <v>151</v>
      </c>
      <c r="AC164" s="161">
        <f>+'Ark1'!U1795</f>
        <v>24.666225165562896</v>
      </c>
      <c r="AD164" s="54">
        <f>+'Ark1'!T1795</f>
        <v>4.4768211920529799</v>
      </c>
      <c r="AE164" s="54">
        <f>+'Ark1'!W1795</f>
        <v>0</v>
      </c>
    </row>
    <row r="165" spans="24:32">
      <c r="X165" s="52">
        <f>+'Ark1'!C1796</f>
        <v>2014</v>
      </c>
      <c r="Y165" s="52">
        <f>+'Ark1'!L1796</f>
        <v>5</v>
      </c>
      <c r="Z165" s="53" t="s">
        <v>407</v>
      </c>
      <c r="AA165" s="52">
        <f>+'Ark1'!Q1796</f>
        <v>273</v>
      </c>
      <c r="AB165" s="52">
        <f>+'Ark1'!R1796</f>
        <v>321</v>
      </c>
      <c r="AC165" s="161">
        <f>+'Ark1'!U1796</f>
        <v>26.704672897196257</v>
      </c>
      <c r="AD165" s="54">
        <f>+'Ark1'!T1796</f>
        <v>5.3894080996884721</v>
      </c>
      <c r="AE165" s="54">
        <f>+'Ark1'!W1796</f>
        <v>1.8691588785046724</v>
      </c>
    </row>
    <row r="166" spans="24:32">
      <c r="X166" s="52">
        <f>+'Ark1'!C1797</f>
        <v>2014</v>
      </c>
      <c r="Y166" s="52">
        <f>+'Ark1'!L1797</f>
        <v>6</v>
      </c>
      <c r="Z166" s="53" t="s">
        <v>32</v>
      </c>
      <c r="AA166" s="52">
        <f>+'Ark1'!Q1797</f>
        <v>465</v>
      </c>
      <c r="AB166" s="52">
        <f>+'Ark1'!R1797</f>
        <v>537</v>
      </c>
      <c r="AC166" s="161">
        <f>+'Ark1'!U1797</f>
        <v>29.075977653631256</v>
      </c>
      <c r="AD166" s="54">
        <f>+'Ark1'!T1797</f>
        <v>5.8677839851024229</v>
      </c>
      <c r="AE166" s="54">
        <f>+'Ark1'!W1797</f>
        <v>5.2141527001862196</v>
      </c>
    </row>
    <row r="167" spans="24:32">
      <c r="X167" s="52">
        <f>+'Ark1'!C1798</f>
        <v>2014</v>
      </c>
      <c r="Y167" s="52">
        <f>+'Ark1'!L1798</f>
        <v>7</v>
      </c>
      <c r="Z167" s="53" t="s">
        <v>33</v>
      </c>
      <c r="AA167" s="52">
        <f>+'Ark1'!Q1798</f>
        <v>638</v>
      </c>
      <c r="AB167" s="52">
        <f>+'Ark1'!R1798</f>
        <v>722</v>
      </c>
      <c r="AC167" s="161">
        <f>+'Ark1'!U1798</f>
        <v>32.317036011080297</v>
      </c>
      <c r="AD167" s="54">
        <f>+'Ark1'!T1798</f>
        <v>6.4293628808864254</v>
      </c>
      <c r="AE167" s="54">
        <f>+'Ark1'!W1798</f>
        <v>8.8642659279778382</v>
      </c>
    </row>
    <row r="168" spans="24:32">
      <c r="X168" s="52">
        <f>+'Ark1'!C1799</f>
        <v>2014</v>
      </c>
      <c r="Y168" s="52">
        <f>+'Ark1'!L1799</f>
        <v>8</v>
      </c>
      <c r="Z168" s="53" t="s">
        <v>34</v>
      </c>
      <c r="AA168" s="52">
        <f>+'Ark1'!Q1799</f>
        <v>1072</v>
      </c>
      <c r="AB168" s="52">
        <f>+'Ark1'!R1799</f>
        <v>1259</v>
      </c>
      <c r="AC168" s="161">
        <f>+'Ark1'!U1799</f>
        <v>36.578713264495654</v>
      </c>
      <c r="AD168" s="54">
        <f>+'Ark1'!T1799</f>
        <v>7.0969023034154084</v>
      </c>
      <c r="AE168" s="54">
        <f>+'Ark1'!W1799</f>
        <v>21.604447974583003</v>
      </c>
    </row>
    <row r="169" spans="24:32">
      <c r="X169" s="52">
        <f>+'Ark1'!C1800</f>
        <v>2014</v>
      </c>
      <c r="Y169" s="52">
        <f>+'Ark1'!L1800</f>
        <v>9</v>
      </c>
      <c r="Z169" s="53" t="s">
        <v>35</v>
      </c>
      <c r="AA169" s="52">
        <f>+'Ark1'!Q1800</f>
        <v>1288</v>
      </c>
      <c r="AB169" s="52">
        <f>+'Ark1'!R1800</f>
        <v>1491</v>
      </c>
      <c r="AC169" s="161">
        <f>+'Ark1'!U1800</f>
        <v>43.205499664654646</v>
      </c>
      <c r="AD169" s="54">
        <f>+'Ark1'!T1800</f>
        <v>7.5915492957746498</v>
      </c>
      <c r="AE169" s="54">
        <f>+'Ark1'!W1800</f>
        <v>29.376257545271628</v>
      </c>
    </row>
    <row r="170" spans="24:32">
      <c r="X170" s="52">
        <f>+'Ark1'!C1801</f>
        <v>2014</v>
      </c>
      <c r="Y170" s="52">
        <f>+'Ark1'!L1801</f>
        <v>10</v>
      </c>
      <c r="Z170" s="53" t="s">
        <v>36</v>
      </c>
      <c r="AA170" s="52">
        <f>+'Ark1'!Q1801</f>
        <v>822</v>
      </c>
      <c r="AB170" s="52">
        <f>+'Ark1'!R1801</f>
        <v>914</v>
      </c>
      <c r="AC170" s="161">
        <f>+'Ark1'!U1801</f>
        <v>47.765645514223245</v>
      </c>
      <c r="AD170" s="54">
        <f>+'Ark1'!T1801</f>
        <v>7.8971553610503298</v>
      </c>
      <c r="AE170" s="54">
        <f>+'Ark1'!W1801</f>
        <v>34.245076586433257</v>
      </c>
    </row>
    <row r="171" spans="24:32">
      <c r="X171" s="52">
        <f>+'Ark1'!C1802</f>
        <v>2014</v>
      </c>
      <c r="Y171" s="52">
        <f>+'Ark1'!L1802</f>
        <v>11</v>
      </c>
      <c r="Z171" s="53" t="s">
        <v>37</v>
      </c>
      <c r="AA171" s="52">
        <f>+'Ark1'!Q1802</f>
        <v>583</v>
      </c>
      <c r="AB171" s="52">
        <f>+'Ark1'!R1802</f>
        <v>667</v>
      </c>
      <c r="AC171" s="161">
        <f>+'Ark1'!U1802</f>
        <v>51.511994002998485</v>
      </c>
      <c r="AD171" s="54">
        <f>+'Ark1'!T1802</f>
        <v>8.2668665667166419</v>
      </c>
      <c r="AE171" s="54">
        <f>+'Ark1'!W1802</f>
        <v>42.578710644677663</v>
      </c>
    </row>
    <row r="172" spans="24:32">
      <c r="X172" s="52">
        <f>+'Ark1'!C1803</f>
        <v>2014</v>
      </c>
      <c r="Y172" s="52">
        <f>+'Ark1'!L1803</f>
        <v>12</v>
      </c>
      <c r="Z172" s="53" t="s">
        <v>38</v>
      </c>
      <c r="AA172" s="52">
        <f>+'Ark1'!Q1803</f>
        <v>319</v>
      </c>
      <c r="AB172" s="52">
        <f>+'Ark1'!R1803</f>
        <v>344</v>
      </c>
      <c r="AC172" s="161">
        <f>+'Ark1'!U1803</f>
        <v>54.038372093023277</v>
      </c>
      <c r="AD172" s="54">
        <f>+'Ark1'!T1803</f>
        <v>8.2936046511627914</v>
      </c>
      <c r="AE172" s="54">
        <f>+'Ark1'!W1803</f>
        <v>41.569767441860449</v>
      </c>
    </row>
    <row r="173" spans="24:32">
      <c r="X173" s="52">
        <f>+'Ark1'!C1804</f>
        <v>2014</v>
      </c>
      <c r="Y173" s="52">
        <f>+'Ark1'!L1804</f>
        <v>13</v>
      </c>
      <c r="Z173" s="53" t="s">
        <v>39</v>
      </c>
      <c r="AA173" s="52">
        <f>+'Ark1'!Q1804</f>
        <v>106</v>
      </c>
      <c r="AB173" s="52">
        <f>+'Ark1'!R1804</f>
        <v>106</v>
      </c>
      <c r="AC173" s="161">
        <f>+'Ark1'!U1804</f>
        <v>56.175471698113185</v>
      </c>
      <c r="AD173" s="54">
        <f>+'Ark1'!T1804</f>
        <v>8.0377358490566024</v>
      </c>
      <c r="AE173" s="54">
        <f>+'Ark1'!W1804</f>
        <v>34.905660377358494</v>
      </c>
    </row>
    <row r="174" spans="24:32">
      <c r="X174" s="52">
        <f>+'Ark1'!C1805</f>
        <v>2014</v>
      </c>
      <c r="Y174" s="52">
        <f>+'Ark1'!L1805</f>
        <v>14</v>
      </c>
      <c r="Z174" s="53" t="s">
        <v>408</v>
      </c>
      <c r="AA174" s="52">
        <f>+'Ark1'!Q1805</f>
        <v>53</v>
      </c>
      <c r="AB174" s="52">
        <f>+'Ark1'!R1805</f>
        <v>61</v>
      </c>
      <c r="AC174" s="161">
        <f>+'Ark1'!U1805</f>
        <v>58.793442622950806</v>
      </c>
      <c r="AD174" s="54">
        <f>+'Ark1'!T1805</f>
        <v>8.7377049180327866</v>
      </c>
      <c r="AE174" s="54">
        <f>+'Ark1'!W1805</f>
        <v>47.540983606557376</v>
      </c>
    </row>
    <row r="175" spans="24:32">
      <c r="X175" s="52">
        <f>+'Ark1'!C1806</f>
        <v>2014</v>
      </c>
      <c r="Y175" s="52">
        <f>+'Ark1'!L1806</f>
        <v>15</v>
      </c>
      <c r="Z175" s="53" t="s">
        <v>40</v>
      </c>
      <c r="AA175" s="52">
        <f>+'Ark1'!Q1806</f>
        <v>10</v>
      </c>
      <c r="AB175" s="52">
        <f>+'Ark1'!R1806</f>
        <v>11</v>
      </c>
      <c r="AC175" s="161">
        <f>+'Ark1'!U1806</f>
        <v>63.027272727272717</v>
      </c>
      <c r="AD175" s="54">
        <f>+'Ark1'!T1806</f>
        <v>8.1818181818181817</v>
      </c>
      <c r="AE175" s="54">
        <f>+'Ark1'!W1806</f>
        <v>27.272727272727277</v>
      </c>
    </row>
    <row r="176" spans="24:32">
      <c r="X176">
        <f>+'Ark1'!C1807</f>
        <v>2013</v>
      </c>
      <c r="Y176">
        <f>+'Ark1'!L1807</f>
        <v>1</v>
      </c>
      <c r="Z176" s="3" t="s">
        <v>28</v>
      </c>
      <c r="AA176">
        <f>+'Ark1'!Q1807</f>
        <v>8</v>
      </c>
      <c r="AB176">
        <f>+'Ark1'!R1807</f>
        <v>8</v>
      </c>
      <c r="AC176" s="93">
        <f>+'Ark1'!U1807</f>
        <v>16.125</v>
      </c>
      <c r="AD176" s="1">
        <f>+'Ark1'!T1807</f>
        <v>2</v>
      </c>
      <c r="AE176" s="1">
        <f>+'Ark1'!W1807</f>
        <v>0</v>
      </c>
    </row>
    <row r="177" spans="24:31">
      <c r="X177">
        <f>+'Ark1'!C1808</f>
        <v>2013</v>
      </c>
      <c r="Y177">
        <f>+'Ark1'!L1808</f>
        <v>2</v>
      </c>
      <c r="Z177" s="3" t="s">
        <v>29</v>
      </c>
      <c r="AA177">
        <f>+'Ark1'!Q1808</f>
        <v>24</v>
      </c>
      <c r="AB177">
        <f>+'Ark1'!R1808</f>
        <v>28</v>
      </c>
      <c r="AC177" s="93">
        <f>+'Ark1'!U1808</f>
        <v>22.982142857142847</v>
      </c>
      <c r="AD177" s="1">
        <f>+'Ark1'!T1808</f>
        <v>3.7857142857142847</v>
      </c>
      <c r="AE177" s="1">
        <f>+'Ark1'!W1808</f>
        <v>0</v>
      </c>
    </row>
    <row r="178" spans="24:31">
      <c r="X178">
        <f>+'Ark1'!C1809</f>
        <v>2013</v>
      </c>
      <c r="Y178">
        <f>+'Ark1'!L1809</f>
        <v>3</v>
      </c>
      <c r="Z178" s="3" t="s">
        <v>30</v>
      </c>
      <c r="AA178">
        <f>+'Ark1'!Q1809</f>
        <v>62</v>
      </c>
      <c r="AB178">
        <f>+'Ark1'!R1809</f>
        <v>71</v>
      </c>
      <c r="AC178" s="93">
        <f>+'Ark1'!U1809</f>
        <v>22.052112676056328</v>
      </c>
      <c r="AD178" s="1">
        <f>+'Ark1'!T1809</f>
        <v>3.9859154929577474</v>
      </c>
      <c r="AE178" s="1">
        <f>+'Ark1'!W1809</f>
        <v>0</v>
      </c>
    </row>
    <row r="179" spans="24:31">
      <c r="X179">
        <f>+'Ark1'!C1810</f>
        <v>2013</v>
      </c>
      <c r="Y179">
        <f>+'Ark1'!L1810</f>
        <v>4</v>
      </c>
      <c r="Z179" s="3" t="s">
        <v>31</v>
      </c>
      <c r="AA179">
        <f>+'Ark1'!Q1810</f>
        <v>135</v>
      </c>
      <c r="AB179">
        <f>+'Ark1'!R1810</f>
        <v>148</v>
      </c>
      <c r="AC179" s="93">
        <f>+'Ark1'!U1810</f>
        <v>23.977027027027024</v>
      </c>
      <c r="AD179" s="1">
        <f>+'Ark1'!T1810</f>
        <v>4.4391891891891904</v>
      </c>
      <c r="AE179" s="1">
        <f>+'Ark1'!W1810</f>
        <v>0.67567567567567588</v>
      </c>
    </row>
    <row r="180" spans="24:31">
      <c r="X180">
        <f>+'Ark1'!C1811</f>
        <v>2013</v>
      </c>
      <c r="Y180">
        <f>+'Ark1'!L1811</f>
        <v>5</v>
      </c>
      <c r="Z180" s="3" t="s">
        <v>407</v>
      </c>
      <c r="AA180">
        <f>+'Ark1'!Q1811</f>
        <v>287</v>
      </c>
      <c r="AB180">
        <f>+'Ark1'!R1811</f>
        <v>331</v>
      </c>
      <c r="AC180" s="93">
        <f>+'Ark1'!U1811</f>
        <v>26.248942598187313</v>
      </c>
      <c r="AD180" s="1">
        <f>+'Ark1'!T1811</f>
        <v>5.3685800604229597</v>
      </c>
      <c r="AE180" s="1">
        <f>+'Ark1'!W1811</f>
        <v>1.8126888217522656</v>
      </c>
    </row>
    <row r="181" spans="24:31">
      <c r="X181">
        <f>+'Ark1'!C1812</f>
        <v>2013</v>
      </c>
      <c r="Y181">
        <f>+'Ark1'!L1812</f>
        <v>6</v>
      </c>
      <c r="Z181" s="3" t="s">
        <v>32</v>
      </c>
      <c r="AA181">
        <f>+'Ark1'!Q1812</f>
        <v>423</v>
      </c>
      <c r="AB181">
        <f>+'Ark1'!R1812</f>
        <v>502</v>
      </c>
      <c r="AC181" s="93">
        <f>+'Ark1'!U1812</f>
        <v>28.575697211155376</v>
      </c>
      <c r="AD181" s="1">
        <f>+'Ark1'!T1812</f>
        <v>5.9561752988047791</v>
      </c>
      <c r="AE181" s="1">
        <f>+'Ark1'!W1812</f>
        <v>6.7729083665338639</v>
      </c>
    </row>
    <row r="182" spans="24:31">
      <c r="X182">
        <f>+'Ark1'!C1813</f>
        <v>2013</v>
      </c>
      <c r="Y182">
        <f>+'Ark1'!L1813</f>
        <v>7</v>
      </c>
      <c r="Z182" s="3" t="s">
        <v>33</v>
      </c>
      <c r="AA182">
        <f>+'Ark1'!Q1813</f>
        <v>648</v>
      </c>
      <c r="AB182">
        <f>+'Ark1'!R1813</f>
        <v>752</v>
      </c>
      <c r="AC182" s="93">
        <f>+'Ark1'!U1813</f>
        <v>31.355053191489375</v>
      </c>
      <c r="AD182" s="1">
        <f>+'Ark1'!T1813</f>
        <v>6.4135638297872362</v>
      </c>
      <c r="AE182" s="1">
        <f>+'Ark1'!W1813</f>
        <v>9.8404255319148923</v>
      </c>
    </row>
    <row r="183" spans="24:31">
      <c r="X183">
        <f>+'Ark1'!C1814</f>
        <v>2013</v>
      </c>
      <c r="Y183">
        <f>+'Ark1'!L1814</f>
        <v>8</v>
      </c>
      <c r="Z183" s="3" t="s">
        <v>34</v>
      </c>
      <c r="AA183">
        <f>+'Ark1'!Q1814</f>
        <v>1063</v>
      </c>
      <c r="AB183">
        <f>+'Ark1'!R1814</f>
        <v>1241</v>
      </c>
      <c r="AC183" s="93">
        <f>+'Ark1'!U1814</f>
        <v>36.502256244963746</v>
      </c>
      <c r="AD183" s="1">
        <f>+'Ark1'!T1814</f>
        <v>7.2288477034649468</v>
      </c>
      <c r="AE183" s="1">
        <f>+'Ark1'!W1814</f>
        <v>21.514907332796135</v>
      </c>
    </row>
    <row r="184" spans="24:31">
      <c r="X184">
        <f>+'Ark1'!C1815</f>
        <v>2013</v>
      </c>
      <c r="Y184">
        <f>+'Ark1'!L1815</f>
        <v>9</v>
      </c>
      <c r="Z184" s="3" t="s">
        <v>35</v>
      </c>
      <c r="AA184">
        <f>+'Ark1'!Q1815</f>
        <v>1344</v>
      </c>
      <c r="AB184">
        <f>+'Ark1'!R1815</f>
        <v>1578</v>
      </c>
      <c r="AC184" s="93">
        <f>+'Ark1'!U1815</f>
        <v>42.957604562737657</v>
      </c>
      <c r="AD184" s="1">
        <f>+'Ark1'!T1815</f>
        <v>7.6387832699619764</v>
      </c>
      <c r="AE184" s="1">
        <f>+'Ark1'!W1815</f>
        <v>27.186311787072235</v>
      </c>
    </row>
    <row r="185" spans="24:31">
      <c r="X185">
        <f>+'Ark1'!C1816</f>
        <v>2013</v>
      </c>
      <c r="Y185">
        <f>+'Ark1'!L1816</f>
        <v>10</v>
      </c>
      <c r="Z185" s="3" t="s">
        <v>36</v>
      </c>
      <c r="AA185">
        <f>+'Ark1'!Q1816</f>
        <v>786</v>
      </c>
      <c r="AB185">
        <f>+'Ark1'!R1816</f>
        <v>900</v>
      </c>
      <c r="AC185" s="93">
        <f>+'Ark1'!U1816</f>
        <v>47.914333333333353</v>
      </c>
      <c r="AD185" s="1">
        <f>+'Ark1'!T1816</f>
        <v>8.0088888888888903</v>
      </c>
      <c r="AE185" s="1">
        <f>+'Ark1'!W1816</f>
        <v>33.333333333333343</v>
      </c>
    </row>
    <row r="186" spans="24:31">
      <c r="X186">
        <f>+'Ark1'!C1817</f>
        <v>2013</v>
      </c>
      <c r="Y186">
        <f>+'Ark1'!L1817</f>
        <v>11</v>
      </c>
      <c r="Z186" s="3" t="s">
        <v>37</v>
      </c>
      <c r="AA186">
        <f>+'Ark1'!Q1817</f>
        <v>624</v>
      </c>
      <c r="AB186">
        <f>+'Ark1'!R1817</f>
        <v>721</v>
      </c>
      <c r="AC186" s="93">
        <f>+'Ark1'!U1817</f>
        <v>51.395839112343971</v>
      </c>
      <c r="AD186" s="1">
        <f>+'Ark1'!T1817</f>
        <v>8.3384188626907054</v>
      </c>
      <c r="AE186" s="1">
        <f>+'Ark1'!W1817</f>
        <v>41.747572815533971</v>
      </c>
    </row>
    <row r="187" spans="24:31">
      <c r="X187">
        <f>+'Ark1'!C1818</f>
        <v>2013</v>
      </c>
      <c r="Y187">
        <f>+'Ark1'!L1818</f>
        <v>12</v>
      </c>
      <c r="Z187" s="3" t="s">
        <v>38</v>
      </c>
      <c r="AA187">
        <f>+'Ark1'!Q1818</f>
        <v>283</v>
      </c>
      <c r="AB187">
        <f>+'Ark1'!R1818</f>
        <v>314</v>
      </c>
      <c r="AC187" s="93">
        <f>+'Ark1'!U1818</f>
        <v>54.349363057324815</v>
      </c>
      <c r="AD187" s="1">
        <f>+'Ark1'!T1818</f>
        <v>8.3885350318471321</v>
      </c>
      <c r="AE187" s="1">
        <f>+'Ark1'!W1818</f>
        <v>42.038216560509554</v>
      </c>
    </row>
    <row r="188" spans="24:31">
      <c r="X188">
        <f>+'Ark1'!C1819</f>
        <v>2013</v>
      </c>
      <c r="Y188">
        <f>+'Ark1'!L1819</f>
        <v>13</v>
      </c>
      <c r="Z188" s="3" t="s">
        <v>39</v>
      </c>
      <c r="AA188">
        <f>+'Ark1'!Q1819</f>
        <v>132</v>
      </c>
      <c r="AB188">
        <f>+'Ark1'!R1819</f>
        <v>135</v>
      </c>
      <c r="AC188" s="93">
        <f>+'Ark1'!U1819</f>
        <v>56.360740740740738</v>
      </c>
      <c r="AD188" s="1">
        <f>+'Ark1'!T1819</f>
        <v>7.9481481481481469</v>
      </c>
      <c r="AE188" s="1">
        <f>+'Ark1'!W1819</f>
        <v>37.037037037037038</v>
      </c>
    </row>
    <row r="189" spans="24:31">
      <c r="X189">
        <f>+'Ark1'!C1820</f>
        <v>2013</v>
      </c>
      <c r="Y189">
        <f>+'Ark1'!L1820</f>
        <v>14</v>
      </c>
      <c r="Z189" s="3" t="s">
        <v>408</v>
      </c>
      <c r="AA189">
        <f>+'Ark1'!Q1820</f>
        <v>63</v>
      </c>
      <c r="AB189">
        <f>+'Ark1'!R1820</f>
        <v>67</v>
      </c>
      <c r="AC189" s="93">
        <f>+'Ark1'!U1820</f>
        <v>58.586567164179094</v>
      </c>
      <c r="AD189" s="1">
        <f>+'Ark1'!T1820</f>
        <v>8.1194029850746272</v>
      </c>
      <c r="AE189" s="1">
        <f>+'Ark1'!W1820</f>
        <v>40.298507462686565</v>
      </c>
    </row>
    <row r="190" spans="24:31">
      <c r="X190">
        <f>+'Ark1'!C1821</f>
        <v>2013</v>
      </c>
      <c r="Y190">
        <f>+'Ark1'!L1821</f>
        <v>15</v>
      </c>
      <c r="Z190" s="3" t="s">
        <v>40</v>
      </c>
      <c r="AA190">
        <f>+'Ark1'!Q1821</f>
        <v>9</v>
      </c>
      <c r="AB190">
        <f>+'Ark1'!R1821</f>
        <v>9</v>
      </c>
      <c r="AC190" s="93">
        <f>+'Ark1'!U1821</f>
        <v>63.944444444444443</v>
      </c>
      <c r="AD190" s="1">
        <f>+'Ark1'!T1821</f>
        <v>8.3333333333333357</v>
      </c>
      <c r="AE190" s="1">
        <f>+'Ark1'!W1821</f>
        <v>33.333333333333343</v>
      </c>
    </row>
    <row r="191" spans="24:31">
      <c r="X191" s="52">
        <f>+'Ark1'!C1822</f>
        <v>2012</v>
      </c>
      <c r="Y191" s="52">
        <f>+'Ark1'!L1822</f>
        <v>1</v>
      </c>
      <c r="Z191" s="53" t="s">
        <v>28</v>
      </c>
      <c r="AA191" s="52">
        <f>+'Ark1'!Q1822</f>
        <v>7</v>
      </c>
      <c r="AB191" s="52">
        <f>+'Ark1'!R1822</f>
        <v>7</v>
      </c>
      <c r="AC191" s="161">
        <f>+'Ark1'!U1822</f>
        <v>24.528571428571425</v>
      </c>
      <c r="AD191" s="54">
        <f>+'Ark1'!T1822</f>
        <v>2</v>
      </c>
      <c r="AE191" s="54">
        <f>+'Ark1'!W1822</f>
        <v>0</v>
      </c>
    </row>
    <row r="192" spans="24:31">
      <c r="X192" s="52">
        <f>+'Ark1'!C1823</f>
        <v>2012</v>
      </c>
      <c r="Y192" s="52">
        <f>+'Ark1'!L1823</f>
        <v>2</v>
      </c>
      <c r="Z192" s="53" t="s">
        <v>29</v>
      </c>
      <c r="AA192" s="52">
        <f>+'Ark1'!Q1823</f>
        <v>35</v>
      </c>
      <c r="AB192" s="52">
        <f>+'Ark1'!R1823</f>
        <v>36</v>
      </c>
      <c r="AC192" s="161">
        <f>+'Ark1'!U1823</f>
        <v>25.047222222222221</v>
      </c>
      <c r="AD192" s="54">
        <f>+'Ark1'!T1823</f>
        <v>2.8888888888888888</v>
      </c>
      <c r="AE192" s="54">
        <f>+'Ark1'!W1823</f>
        <v>0</v>
      </c>
    </row>
    <row r="193" spans="24:31">
      <c r="X193" s="52">
        <f>+'Ark1'!C1824</f>
        <v>2012</v>
      </c>
      <c r="Y193" s="52">
        <f>+'Ark1'!L1824</f>
        <v>3</v>
      </c>
      <c r="Z193" s="53" t="s">
        <v>30</v>
      </c>
      <c r="AA193" s="52">
        <f>+'Ark1'!Q1824</f>
        <v>92</v>
      </c>
      <c r="AB193" s="52">
        <f>+'Ark1'!R1824</f>
        <v>93</v>
      </c>
      <c r="AC193" s="161">
        <f>+'Ark1'!U1824</f>
        <v>26.819354838709685</v>
      </c>
      <c r="AD193" s="54">
        <f>+'Ark1'!T1824</f>
        <v>3.903225806451613</v>
      </c>
      <c r="AE193" s="54">
        <f>+'Ark1'!W1824</f>
        <v>0</v>
      </c>
    </row>
    <row r="194" spans="24:31">
      <c r="X194" s="52">
        <f>+'Ark1'!C1825</f>
        <v>2012</v>
      </c>
      <c r="Y194" s="52">
        <f>+'Ark1'!L1825</f>
        <v>4</v>
      </c>
      <c r="Z194" s="53" t="s">
        <v>31</v>
      </c>
      <c r="AA194" s="52">
        <f>+'Ark1'!Q1825</f>
        <v>194</v>
      </c>
      <c r="AB194" s="52">
        <f>+'Ark1'!R1825</f>
        <v>208</v>
      </c>
      <c r="AC194" s="161">
        <f>+'Ark1'!U1825</f>
        <v>27.259134615384642</v>
      </c>
      <c r="AD194" s="54">
        <f>+'Ark1'!T1825</f>
        <v>4.2259615384615392</v>
      </c>
      <c r="AE194" s="54">
        <f>+'Ark1'!W1825</f>
        <v>-0.48076923076923056</v>
      </c>
    </row>
    <row r="195" spans="24:31">
      <c r="X195" s="52">
        <f>+'Ark1'!C1826</f>
        <v>2012</v>
      </c>
      <c r="Y195" s="52">
        <f>+'Ark1'!L1826</f>
        <v>5</v>
      </c>
      <c r="Z195" s="53" t="s">
        <v>407</v>
      </c>
      <c r="AA195" s="52">
        <f>+'Ark1'!Q1826</f>
        <v>347</v>
      </c>
      <c r="AB195" s="52">
        <f>+'Ark1'!R1826</f>
        <v>387</v>
      </c>
      <c r="AC195" s="161">
        <f>+'Ark1'!U1826</f>
        <v>27.968992248062001</v>
      </c>
      <c r="AD195" s="54">
        <f>+'Ark1'!T1826</f>
        <v>5.0542635658914739</v>
      </c>
      <c r="AE195" s="54">
        <f>+'Ark1'!W1826</f>
        <v>1.2919896640826876</v>
      </c>
    </row>
    <row r="196" spans="24:31">
      <c r="X196" s="52">
        <f>+'Ark1'!C1827</f>
        <v>2012</v>
      </c>
      <c r="Y196" s="52">
        <f>+'Ark1'!L1827</f>
        <v>6</v>
      </c>
      <c r="Z196" s="53" t="s">
        <v>32</v>
      </c>
      <c r="AA196" s="52">
        <f>+'Ark1'!Q1827</f>
        <v>485</v>
      </c>
      <c r="AB196" s="52">
        <f>+'Ark1'!R1827</f>
        <v>556</v>
      </c>
      <c r="AC196" s="161">
        <f>+'Ark1'!U1827</f>
        <v>30.8071942446043</v>
      </c>
      <c r="AD196" s="54">
        <f>+'Ark1'!T1827</f>
        <v>5.6636690647482011</v>
      </c>
      <c r="AE196" s="54">
        <f>+'Ark1'!W1827</f>
        <v>5.0359712230215825</v>
      </c>
    </row>
    <row r="197" spans="24:31">
      <c r="X197" s="52">
        <f>+'Ark1'!C1828</f>
        <v>2012</v>
      </c>
      <c r="Y197" s="52">
        <f>+'Ark1'!L1828</f>
        <v>7</v>
      </c>
      <c r="Z197" s="53" t="s">
        <v>33</v>
      </c>
      <c r="AA197" s="52">
        <f>+'Ark1'!Q1828</f>
        <v>633</v>
      </c>
      <c r="AB197" s="52">
        <f>+'Ark1'!R1828</f>
        <v>721</v>
      </c>
      <c r="AC197" s="161">
        <f>+'Ark1'!U1828</f>
        <v>33.70957004160887</v>
      </c>
      <c r="AD197" s="54">
        <f>+'Ark1'!T1828</f>
        <v>6.1914008321775311</v>
      </c>
      <c r="AE197" s="54">
        <f>+'Ark1'!W1828</f>
        <v>8.3217753120665723</v>
      </c>
    </row>
    <row r="198" spans="24:31">
      <c r="X198" s="52">
        <f>+'Ark1'!C1829</f>
        <v>2012</v>
      </c>
      <c r="Y198" s="52">
        <f>+'Ark1'!L1829</f>
        <v>8</v>
      </c>
      <c r="Z198" s="53" t="s">
        <v>34</v>
      </c>
      <c r="AA198" s="52">
        <f>+'Ark1'!Q1829</f>
        <v>1134</v>
      </c>
      <c r="AB198" s="52">
        <f>+'Ark1'!R1829</f>
        <v>1346</v>
      </c>
      <c r="AC198" s="161">
        <f>+'Ark1'!U1829</f>
        <v>37.721693907875192</v>
      </c>
      <c r="AD198" s="54">
        <f>+'Ark1'!T1829</f>
        <v>6.8387815750371477</v>
      </c>
      <c r="AE198" s="54">
        <f>+'Ark1'!W1829</f>
        <v>17.161961367013369</v>
      </c>
    </row>
    <row r="199" spans="24:31">
      <c r="X199" s="52">
        <f>+'Ark1'!C1830</f>
        <v>2012</v>
      </c>
      <c r="Y199" s="52">
        <f>+'Ark1'!L1830</f>
        <v>9</v>
      </c>
      <c r="Z199" s="53" t="s">
        <v>35</v>
      </c>
      <c r="AA199" s="52">
        <f>+'Ark1'!Q1830</f>
        <v>1138</v>
      </c>
      <c r="AB199" s="52">
        <f>+'Ark1'!R1830</f>
        <v>1325</v>
      </c>
      <c r="AC199" s="161">
        <f>+'Ark1'!U1830</f>
        <v>43.460377358490625</v>
      </c>
      <c r="AD199" s="54">
        <f>+'Ark1'!T1830</f>
        <v>7.2784905660377364</v>
      </c>
      <c r="AE199" s="54">
        <f>+'Ark1'!W1830</f>
        <v>25.207547169811324</v>
      </c>
    </row>
    <row r="200" spans="24:31">
      <c r="X200" s="52">
        <f>+'Ark1'!C1831</f>
        <v>2012</v>
      </c>
      <c r="Y200" s="52">
        <f>+'Ark1'!L1831</f>
        <v>10</v>
      </c>
      <c r="Z200" s="53" t="s">
        <v>36</v>
      </c>
      <c r="AA200" s="52">
        <f>+'Ark1'!Q1831</f>
        <v>674</v>
      </c>
      <c r="AB200" s="52">
        <f>+'Ark1'!R1831</f>
        <v>760</v>
      </c>
      <c r="AC200" s="161">
        <f>+'Ark1'!U1831</f>
        <v>48.216052631578918</v>
      </c>
      <c r="AD200" s="54">
        <f>+'Ark1'!T1831</f>
        <v>7.4934210526315779</v>
      </c>
      <c r="AE200" s="54">
        <f>+'Ark1'!W1831</f>
        <v>26.973684210526311</v>
      </c>
    </row>
    <row r="201" spans="24:31">
      <c r="X201" s="52">
        <f>+'Ark1'!C1832</f>
        <v>2012</v>
      </c>
      <c r="Y201" s="52">
        <f>+'Ark1'!L1832</f>
        <v>11</v>
      </c>
      <c r="Z201" s="53" t="s">
        <v>37</v>
      </c>
      <c r="AA201" s="52">
        <f>+'Ark1'!Q1832</f>
        <v>597</v>
      </c>
      <c r="AB201" s="52">
        <f>+'Ark1'!R1832</f>
        <v>678</v>
      </c>
      <c r="AC201" s="161">
        <f>+'Ark1'!U1832</f>
        <v>50.160914454277261</v>
      </c>
      <c r="AD201" s="54">
        <f>+'Ark1'!T1832</f>
        <v>7.6725663716814143</v>
      </c>
      <c r="AE201" s="54">
        <f>+'Ark1'!W1832</f>
        <v>29.9410029498525</v>
      </c>
    </row>
    <row r="202" spans="24:31">
      <c r="X202" s="52">
        <f>+'Ark1'!C1833</f>
        <v>2012</v>
      </c>
      <c r="Y202" s="52">
        <f>+'Ark1'!L1833</f>
        <v>12</v>
      </c>
      <c r="Z202" s="53" t="s">
        <v>38</v>
      </c>
      <c r="AA202" s="52">
        <f>+'Ark1'!Q1833</f>
        <v>271</v>
      </c>
      <c r="AB202" s="52">
        <f>+'Ark1'!R1833</f>
        <v>302</v>
      </c>
      <c r="AC202" s="161">
        <f>+'Ark1'!U1833</f>
        <v>53.309602649006642</v>
      </c>
      <c r="AD202" s="54">
        <f>+'Ark1'!T1833</f>
        <v>7.9304635761589406</v>
      </c>
      <c r="AE202" s="54">
        <f>+'Ark1'!W1833</f>
        <v>37.41721854304636</v>
      </c>
    </row>
    <row r="203" spans="24:31">
      <c r="X203" s="52">
        <f>+'Ark1'!C1834</f>
        <v>2012</v>
      </c>
      <c r="Y203" s="52">
        <f>+'Ark1'!L1834</f>
        <v>13</v>
      </c>
      <c r="Z203" s="53" t="s">
        <v>39</v>
      </c>
      <c r="AA203" s="52">
        <f>+'Ark1'!Q1834</f>
        <v>130</v>
      </c>
      <c r="AB203" s="52">
        <f>+'Ark1'!R1834</f>
        <v>142</v>
      </c>
      <c r="AC203" s="161">
        <f>+'Ark1'!U1834</f>
        <v>55.470422535211249</v>
      </c>
      <c r="AD203" s="54">
        <f>+'Ark1'!T1834</f>
        <v>7.7957746478873267</v>
      </c>
      <c r="AE203" s="54">
        <f>+'Ark1'!W1834</f>
        <v>33.802816901408441</v>
      </c>
    </row>
    <row r="204" spans="24:31">
      <c r="X204" s="52">
        <f>+'Ark1'!C1835</f>
        <v>2012</v>
      </c>
      <c r="Y204" s="52">
        <f>+'Ark1'!L1835</f>
        <v>14</v>
      </c>
      <c r="Z204" s="53" t="s">
        <v>408</v>
      </c>
      <c r="AA204" s="52">
        <f>+'Ark1'!Q1835</f>
        <v>63</v>
      </c>
      <c r="AB204" s="52">
        <f>+'Ark1'!R1835</f>
        <v>67</v>
      </c>
      <c r="AC204" s="161">
        <f>+'Ark1'!U1835</f>
        <v>57.025373134328362</v>
      </c>
      <c r="AD204" s="54">
        <f>+'Ark1'!T1835</f>
        <v>8.3731343283582103</v>
      </c>
      <c r="AE204" s="54">
        <f>+'Ark1'!W1835</f>
        <v>40.298507462686565</v>
      </c>
    </row>
    <row r="205" spans="24:31">
      <c r="X205" s="52">
        <f>+'Ark1'!C1836</f>
        <v>2012</v>
      </c>
      <c r="Y205" s="52">
        <f>+'Ark1'!L1836</f>
        <v>15</v>
      </c>
      <c r="Z205" s="53" t="s">
        <v>40</v>
      </c>
      <c r="AA205" s="52">
        <f>+'Ark1'!Q1836</f>
        <v>7</v>
      </c>
      <c r="AB205" s="52">
        <f>+'Ark1'!R1836</f>
        <v>7</v>
      </c>
      <c r="AC205" s="161">
        <f>+'Ark1'!U1836</f>
        <v>60.285714285714306</v>
      </c>
      <c r="AD205" s="54">
        <f>+'Ark1'!T1836</f>
        <v>7.4285714285714306</v>
      </c>
      <c r="AE205" s="54">
        <f>+'Ark1'!W1836</f>
        <v>28.571428571428577</v>
      </c>
    </row>
    <row r="206" spans="24:31">
      <c r="X206">
        <f>+'Ark1'!C1837</f>
        <v>2011</v>
      </c>
      <c r="Y206">
        <f>+'Ark1'!L1837</f>
        <v>1</v>
      </c>
      <c r="Z206" s="3" t="s">
        <v>28</v>
      </c>
      <c r="AA206">
        <f>+'Ark1'!Q1837</f>
        <v>13</v>
      </c>
      <c r="AB206">
        <f>+'Ark1'!R1837</f>
        <v>11</v>
      </c>
      <c r="AC206" s="93">
        <f>+'Ark1'!U1837</f>
        <v>24.2</v>
      </c>
      <c r="AD206" s="1">
        <f>+'Ark1'!T1837</f>
        <v>2.8181818181818179</v>
      </c>
      <c r="AE206" s="1">
        <f>+'Ark1'!W1837</f>
        <v>0</v>
      </c>
    </row>
    <row r="207" spans="24:31">
      <c r="X207">
        <f>+'Ark1'!C1838</f>
        <v>2011</v>
      </c>
      <c r="Y207">
        <f>+'Ark1'!L1838</f>
        <v>2</v>
      </c>
      <c r="Z207" s="3" t="s">
        <v>29</v>
      </c>
      <c r="AA207">
        <f>+'Ark1'!Q1838</f>
        <v>43</v>
      </c>
      <c r="AB207">
        <f>+'Ark1'!R1838</f>
        <v>49</v>
      </c>
      <c r="AC207" s="93">
        <f>+'Ark1'!U1838</f>
        <v>22.410204081632656</v>
      </c>
      <c r="AD207" s="1">
        <f>+'Ark1'!T1838</f>
        <v>3.0408163265306123</v>
      </c>
      <c r="AE207" s="1">
        <f>+'Ark1'!W1838</f>
        <v>0</v>
      </c>
    </row>
    <row r="208" spans="24:31">
      <c r="X208">
        <f>+'Ark1'!C1839</f>
        <v>2011</v>
      </c>
      <c r="Y208">
        <f>+'Ark1'!L1839</f>
        <v>3</v>
      </c>
      <c r="Z208" s="3" t="s">
        <v>30</v>
      </c>
      <c r="AA208">
        <f>+'Ark1'!Q1839</f>
        <v>77</v>
      </c>
      <c r="AB208">
        <f>+'Ark1'!R1839</f>
        <v>90</v>
      </c>
      <c r="AC208" s="93">
        <f>+'Ark1'!U1839</f>
        <v>24.472222222222221</v>
      </c>
      <c r="AD208" s="1">
        <f>+'Ark1'!T1839</f>
        <v>3.6333333333333342</v>
      </c>
      <c r="AE208" s="1">
        <f>+'Ark1'!W1839</f>
        <v>0</v>
      </c>
    </row>
    <row r="209" spans="24:31">
      <c r="X209">
        <f>+'Ark1'!C1840</f>
        <v>2011</v>
      </c>
      <c r="Y209">
        <f>+'Ark1'!L1840</f>
        <v>4</v>
      </c>
      <c r="Z209" s="3" t="s">
        <v>31</v>
      </c>
      <c r="AA209">
        <f>+'Ark1'!Q1840</f>
        <v>206</v>
      </c>
      <c r="AB209">
        <f>+'Ark1'!R1840</f>
        <v>251</v>
      </c>
      <c r="AC209" s="93">
        <f>+'Ark1'!U1840</f>
        <v>25.960159362549799</v>
      </c>
      <c r="AD209" s="1">
        <f>+'Ark1'!T1840</f>
        <v>4.47808764940239</v>
      </c>
      <c r="AE209" s="1">
        <f>+'Ark1'!W1840</f>
        <v>1.5936254980079676</v>
      </c>
    </row>
    <row r="210" spans="24:31">
      <c r="X210">
        <f>+'Ark1'!C1841</f>
        <v>2011</v>
      </c>
      <c r="Y210">
        <f>+'Ark1'!L1841</f>
        <v>5</v>
      </c>
      <c r="Z210" s="3" t="s">
        <v>407</v>
      </c>
      <c r="AA210">
        <f>+'Ark1'!Q1841</f>
        <v>413</v>
      </c>
      <c r="AB210">
        <f>+'Ark1'!R1841</f>
        <v>472</v>
      </c>
      <c r="AC210" s="93">
        <f>+'Ark1'!U1841</f>
        <v>28.248728813559339</v>
      </c>
      <c r="AD210" s="1">
        <f>+'Ark1'!T1841</f>
        <v>5</v>
      </c>
      <c r="AE210" s="1">
        <f>+'Ark1'!W1841</f>
        <v>1.4830508474576267</v>
      </c>
    </row>
    <row r="211" spans="24:31">
      <c r="X211">
        <f>+'Ark1'!C1842</f>
        <v>2011</v>
      </c>
      <c r="Y211">
        <f>+'Ark1'!L1842</f>
        <v>6</v>
      </c>
      <c r="Z211" s="3" t="s">
        <v>32</v>
      </c>
      <c r="AA211">
        <f>+'Ark1'!Q1842</f>
        <v>561</v>
      </c>
      <c r="AB211">
        <f>+'Ark1'!R1842</f>
        <v>640</v>
      </c>
      <c r="AC211" s="93">
        <f>+'Ark1'!U1842</f>
        <v>31.023437500000007</v>
      </c>
      <c r="AD211" s="1">
        <f>+'Ark1'!T1842</f>
        <v>5.5921874999999996</v>
      </c>
      <c r="AE211" s="1">
        <f>+'Ark1'!W1842</f>
        <v>6.09375</v>
      </c>
    </row>
    <row r="212" spans="24:31">
      <c r="X212">
        <f>+'Ark1'!C1843</f>
        <v>2011</v>
      </c>
      <c r="Y212">
        <f>+'Ark1'!L1843</f>
        <v>7</v>
      </c>
      <c r="Z212" s="3" t="s">
        <v>33</v>
      </c>
      <c r="AA212">
        <f>+'Ark1'!Q1843</f>
        <v>751</v>
      </c>
      <c r="AB212">
        <f>+'Ark1'!R1843</f>
        <v>840</v>
      </c>
      <c r="AC212" s="93">
        <f>+'Ark1'!U1843</f>
        <v>34.004523809523874</v>
      </c>
      <c r="AD212" s="1">
        <f>+'Ark1'!T1843</f>
        <v>6.002380952380955</v>
      </c>
      <c r="AE212" s="1">
        <f>+'Ark1'!W1843</f>
        <v>8.6904761904761898</v>
      </c>
    </row>
    <row r="213" spans="24:31">
      <c r="X213">
        <f>+'Ark1'!C1844</f>
        <v>2011</v>
      </c>
      <c r="Y213">
        <f>+'Ark1'!L1844</f>
        <v>8</v>
      </c>
      <c r="Z213" s="3" t="s">
        <v>34</v>
      </c>
      <c r="AA213">
        <f>+'Ark1'!Q1844</f>
        <v>1236</v>
      </c>
      <c r="AB213">
        <f>+'Ark1'!R1844</f>
        <v>1489</v>
      </c>
      <c r="AC213" s="93">
        <f>+'Ark1'!U1844</f>
        <v>38.031094694425789</v>
      </c>
      <c r="AD213" s="1">
        <f>+'Ark1'!T1844</f>
        <v>6.6715916722632658</v>
      </c>
      <c r="AE213" s="1">
        <f>+'Ark1'!W1844</f>
        <v>15.177971793149769</v>
      </c>
    </row>
    <row r="214" spans="24:31">
      <c r="X214">
        <f>+'Ark1'!C1845</f>
        <v>2011</v>
      </c>
      <c r="Y214">
        <f>+'Ark1'!L1845</f>
        <v>9</v>
      </c>
      <c r="Z214" s="3" t="s">
        <v>35</v>
      </c>
      <c r="AA214">
        <f>+'Ark1'!Q1845</f>
        <v>1274</v>
      </c>
      <c r="AB214">
        <f>+'Ark1'!R1845</f>
        <v>1470</v>
      </c>
      <c r="AC214" s="93">
        <f>+'Ark1'!U1845</f>
        <v>44.788979591836735</v>
      </c>
      <c r="AD214" s="1">
        <f>+'Ark1'!T1845</f>
        <v>7.4414965986394543</v>
      </c>
      <c r="AE214" s="1">
        <f>+'Ark1'!W1845</f>
        <v>26.73469387755102</v>
      </c>
    </row>
    <row r="215" spans="24:31">
      <c r="X215">
        <f>+'Ark1'!C1846</f>
        <v>2011</v>
      </c>
      <c r="Y215">
        <f>+'Ark1'!L1846</f>
        <v>10</v>
      </c>
      <c r="Z215" s="3" t="s">
        <v>36</v>
      </c>
      <c r="AA215">
        <f>+'Ark1'!Q1846</f>
        <v>700</v>
      </c>
      <c r="AB215">
        <f>+'Ark1'!R1846</f>
        <v>792</v>
      </c>
      <c r="AC215" s="93">
        <f>+'Ark1'!U1846</f>
        <v>48.299242424242408</v>
      </c>
      <c r="AD215" s="1">
        <f>+'Ark1'!T1846</f>
        <v>7.6439393939393936</v>
      </c>
      <c r="AE215" s="1">
        <f>+'Ark1'!W1846</f>
        <v>30.429292929292941</v>
      </c>
    </row>
    <row r="216" spans="24:31">
      <c r="X216">
        <f>+'Ark1'!C1847</f>
        <v>2011</v>
      </c>
      <c r="Y216">
        <f>+'Ark1'!L1847</f>
        <v>11</v>
      </c>
      <c r="Z216" s="3" t="s">
        <v>37</v>
      </c>
      <c r="AA216">
        <f>+'Ark1'!Q1847</f>
        <v>597</v>
      </c>
      <c r="AB216">
        <f>+'Ark1'!R1847</f>
        <v>682</v>
      </c>
      <c r="AC216" s="93">
        <f>+'Ark1'!U1847</f>
        <v>52.497653958944291</v>
      </c>
      <c r="AD216" s="1">
        <f>+'Ark1'!T1847</f>
        <v>7.8108504398826977</v>
      </c>
      <c r="AE216" s="1">
        <f>+'Ark1'!W1847</f>
        <v>32.697947214076244</v>
      </c>
    </row>
    <row r="217" spans="24:31">
      <c r="X217">
        <f>+'Ark1'!C1848</f>
        <v>2011</v>
      </c>
      <c r="Y217">
        <f>+'Ark1'!L1848</f>
        <v>12</v>
      </c>
      <c r="Z217" s="3" t="s">
        <v>38</v>
      </c>
      <c r="AA217">
        <f>+'Ark1'!Q1848</f>
        <v>308</v>
      </c>
      <c r="AB217">
        <f>+'Ark1'!R1848</f>
        <v>352</v>
      </c>
      <c r="AC217" s="93">
        <f>+'Ark1'!U1848</f>
        <v>55.423579545454579</v>
      </c>
      <c r="AD217" s="1">
        <f>+'Ark1'!T1848</f>
        <v>8.2954545454545432</v>
      </c>
      <c r="AE217" s="1">
        <f>+'Ark1'!W1848</f>
        <v>39.488636363636367</v>
      </c>
    </row>
    <row r="218" spans="24:31">
      <c r="X218">
        <f>+'Ark1'!C1849</f>
        <v>2011</v>
      </c>
      <c r="Y218">
        <f>+'Ark1'!L1849</f>
        <v>13</v>
      </c>
      <c r="Z218" s="3" t="s">
        <v>39</v>
      </c>
      <c r="AA218">
        <f>+'Ark1'!Q1849</f>
        <v>146</v>
      </c>
      <c r="AB218">
        <f>+'Ark1'!R1849</f>
        <v>163</v>
      </c>
      <c r="AC218" s="93">
        <f>+'Ark1'!U1849</f>
        <v>56.157055214723918</v>
      </c>
      <c r="AD218" s="1">
        <f>+'Ark1'!T1849</f>
        <v>8.3067484662576678</v>
      </c>
      <c r="AE218" s="1">
        <f>+'Ark1'!W1849</f>
        <v>38.650306748466257</v>
      </c>
    </row>
    <row r="219" spans="24:31">
      <c r="X219">
        <f>+'Ark1'!C1850</f>
        <v>2011</v>
      </c>
      <c r="Y219">
        <f>+'Ark1'!L1850</f>
        <v>14</v>
      </c>
      <c r="Z219" s="3" t="s">
        <v>408</v>
      </c>
      <c r="AA219">
        <f>+'Ark1'!Q1850</f>
        <v>77</v>
      </c>
      <c r="AB219">
        <f>+'Ark1'!R1850</f>
        <v>88</v>
      </c>
      <c r="AC219" s="93">
        <f>+'Ark1'!U1850</f>
        <v>57.747727272727296</v>
      </c>
      <c r="AD219" s="1">
        <f>+'Ark1'!T1850</f>
        <v>8.8636363636363615</v>
      </c>
      <c r="AE219" s="1">
        <f>+'Ark1'!W1850</f>
        <v>54.545454545454554</v>
      </c>
    </row>
    <row r="220" spans="24:31">
      <c r="X220">
        <f>+'Ark1'!C1851</f>
        <v>2011</v>
      </c>
      <c r="Y220">
        <f>+'Ark1'!L1851</f>
        <v>15</v>
      </c>
      <c r="Z220" s="3" t="s">
        <v>40</v>
      </c>
      <c r="AA220">
        <f>+'Ark1'!Q1851</f>
        <v>18</v>
      </c>
      <c r="AB220">
        <f>+'Ark1'!R1851</f>
        <v>19</v>
      </c>
      <c r="AC220" s="93">
        <f>+'Ark1'!U1851</f>
        <v>62.010526315789491</v>
      </c>
      <c r="AD220" s="1">
        <f>+'Ark1'!T1851</f>
        <v>8.2105263157894726</v>
      </c>
      <c r="AE220" s="1">
        <f>+'Ark1'!W1851</f>
        <v>31.578947368421055</v>
      </c>
    </row>
    <row r="221" spans="24:31">
      <c r="X221" s="52">
        <f>+'Ark1'!C1852</f>
        <v>2010</v>
      </c>
      <c r="Y221" s="52">
        <f>+'Ark1'!L1852</f>
        <v>1</v>
      </c>
      <c r="Z221" s="53" t="s">
        <v>28</v>
      </c>
      <c r="AA221" s="52">
        <f>+'Ark1'!Q1852</f>
        <v>16</v>
      </c>
      <c r="AB221" s="52">
        <f>+'Ark1'!R1852</f>
        <v>25</v>
      </c>
      <c r="AC221" s="161">
        <f>+'Ark1'!U1852</f>
        <v>17.504000000000001</v>
      </c>
      <c r="AD221" s="54">
        <f>+'Ark1'!T1852</f>
        <v>2.08</v>
      </c>
      <c r="AE221" s="54">
        <f>+'Ark1'!W1852</f>
        <v>0</v>
      </c>
    </row>
    <row r="222" spans="24:31">
      <c r="X222" s="52">
        <f>+'Ark1'!C1853</f>
        <v>2010</v>
      </c>
      <c r="Y222" s="52">
        <f>+'Ark1'!L1853</f>
        <v>2</v>
      </c>
      <c r="Z222" s="53" t="s">
        <v>29</v>
      </c>
      <c r="AA222" s="52">
        <f>+'Ark1'!Q1853</f>
        <v>46</v>
      </c>
      <c r="AB222" s="52">
        <f>+'Ark1'!R1853</f>
        <v>52</v>
      </c>
      <c r="AC222" s="161">
        <f>+'Ark1'!U1853</f>
        <v>22.294230769230765</v>
      </c>
      <c r="AD222" s="54">
        <f>+'Ark1'!T1853</f>
        <v>2.8461538461538471</v>
      </c>
      <c r="AE222" s="54">
        <f>+'Ark1'!W1853</f>
        <v>0</v>
      </c>
    </row>
    <row r="223" spans="24:31">
      <c r="X223" s="52">
        <f>+'Ark1'!C1854</f>
        <v>2010</v>
      </c>
      <c r="Y223" s="52">
        <f>+'Ark1'!L1854</f>
        <v>3</v>
      </c>
      <c r="Z223" s="53" t="s">
        <v>30</v>
      </c>
      <c r="AA223" s="52">
        <f>+'Ark1'!Q1854</f>
        <v>85</v>
      </c>
      <c r="AB223" s="52">
        <f>+'Ark1'!R1854</f>
        <v>112</v>
      </c>
      <c r="AC223" s="161">
        <f>+'Ark1'!U1854</f>
        <v>22.920535714285737</v>
      </c>
      <c r="AD223" s="54">
        <f>+'Ark1'!T1854</f>
        <v>3.6071428571428559</v>
      </c>
      <c r="AE223" s="54">
        <f>+'Ark1'!W1854</f>
        <v>0.89285714285714302</v>
      </c>
    </row>
    <row r="224" spans="24:31">
      <c r="X224" s="52">
        <f>+'Ark1'!C1855</f>
        <v>2010</v>
      </c>
      <c r="Y224" s="52">
        <f>+'Ark1'!L1855</f>
        <v>4</v>
      </c>
      <c r="Z224" s="53" t="s">
        <v>31</v>
      </c>
      <c r="AA224" s="52">
        <f>+'Ark1'!Q1855</f>
        <v>170</v>
      </c>
      <c r="AB224" s="52">
        <f>+'Ark1'!R1855</f>
        <v>208</v>
      </c>
      <c r="AC224" s="161">
        <f>+'Ark1'!U1855</f>
        <v>24.111057692307689</v>
      </c>
      <c r="AD224" s="54">
        <f>+'Ark1'!T1855</f>
        <v>4.4326923076923057</v>
      </c>
      <c r="AE224" s="54">
        <f>+'Ark1'!W1855</f>
        <v>2.4038461538461529</v>
      </c>
    </row>
    <row r="225" spans="24:31">
      <c r="X225" s="52">
        <f>+'Ark1'!C1856</f>
        <v>2010</v>
      </c>
      <c r="Y225" s="52">
        <f>+'Ark1'!L1856</f>
        <v>5</v>
      </c>
      <c r="Z225" s="53" t="s">
        <v>407</v>
      </c>
      <c r="AA225" s="52">
        <f>+'Ark1'!Q1856</f>
        <v>424</v>
      </c>
      <c r="AB225" s="52">
        <f>+'Ark1'!R1856</f>
        <v>503</v>
      </c>
      <c r="AC225" s="161">
        <f>+'Ark1'!U1856</f>
        <v>27.622465208747535</v>
      </c>
      <c r="AD225" s="54">
        <f>+'Ark1'!T1856</f>
        <v>5.075546719681908</v>
      </c>
      <c r="AE225" s="54">
        <f>+'Ark1'!W1856</f>
        <v>1.391650099403579</v>
      </c>
    </row>
    <row r="226" spans="24:31">
      <c r="X226" s="52">
        <f>+'Ark1'!C1857</f>
        <v>2010</v>
      </c>
      <c r="Y226" s="52">
        <f>+'Ark1'!L1857</f>
        <v>6</v>
      </c>
      <c r="Z226" s="53" t="s">
        <v>32</v>
      </c>
      <c r="AA226" s="52">
        <f>+'Ark1'!Q1857</f>
        <v>541</v>
      </c>
      <c r="AB226" s="52">
        <f>+'Ark1'!R1857</f>
        <v>602</v>
      </c>
      <c r="AC226" s="161">
        <f>+'Ark1'!U1857</f>
        <v>30.67691029900336</v>
      </c>
      <c r="AD226" s="54">
        <f>+'Ark1'!T1857</f>
        <v>5.8588039867109618</v>
      </c>
      <c r="AE226" s="54">
        <f>+'Ark1'!W1857</f>
        <v>5.1495016611295688</v>
      </c>
    </row>
    <row r="227" spans="24:31">
      <c r="X227" s="52">
        <f>+'Ark1'!C1858</f>
        <v>2010</v>
      </c>
      <c r="Y227" s="52">
        <f>+'Ark1'!L1858</f>
        <v>7</v>
      </c>
      <c r="Z227" s="53" t="s">
        <v>33</v>
      </c>
      <c r="AA227" s="52">
        <f>+'Ark1'!Q1858</f>
        <v>765</v>
      </c>
      <c r="AB227" s="52">
        <f>+'Ark1'!R1858</f>
        <v>860</v>
      </c>
      <c r="AC227" s="161">
        <f>+'Ark1'!U1858</f>
        <v>34.632674418604608</v>
      </c>
      <c r="AD227" s="54">
        <f>+'Ark1'!T1858</f>
        <v>6.472093023255816</v>
      </c>
      <c r="AE227" s="54">
        <f>+'Ark1'!W1858</f>
        <v>12.558139534883727</v>
      </c>
    </row>
    <row r="228" spans="24:31">
      <c r="X228" s="52">
        <f>+'Ark1'!C1859</f>
        <v>2010</v>
      </c>
      <c r="Y228" s="52">
        <f>+'Ark1'!L1859</f>
        <v>8</v>
      </c>
      <c r="Z228" s="53" t="s">
        <v>34</v>
      </c>
      <c r="AA228" s="52">
        <f>+'Ark1'!Q1859</f>
        <v>1324</v>
      </c>
      <c r="AB228" s="52">
        <f>+'Ark1'!R1859</f>
        <v>1504</v>
      </c>
      <c r="AC228" s="161">
        <f>+'Ark1'!U1859</f>
        <v>39.340093085106346</v>
      </c>
      <c r="AD228" s="54">
        <f>+'Ark1'!T1859</f>
        <v>7.1150265957446788</v>
      </c>
      <c r="AE228" s="54">
        <f>+'Ark1'!W1859</f>
        <v>20.412234042553187</v>
      </c>
    </row>
    <row r="229" spans="24:31">
      <c r="X229" s="52">
        <f>+'Ark1'!C1860</f>
        <v>2010</v>
      </c>
      <c r="Y229" s="52">
        <f>+'Ark1'!L1860</f>
        <v>9</v>
      </c>
      <c r="Z229" s="53" t="s">
        <v>35</v>
      </c>
      <c r="AA229" s="52">
        <f>+'Ark1'!Q1860</f>
        <v>1275</v>
      </c>
      <c r="AB229" s="52">
        <f>+'Ark1'!R1860</f>
        <v>1451</v>
      </c>
      <c r="AC229" s="161">
        <f>+'Ark1'!U1860</f>
        <v>45.763749138525213</v>
      </c>
      <c r="AD229" s="54">
        <f>+'Ark1'!T1860</f>
        <v>7.746381805651275</v>
      </c>
      <c r="AE229" s="54">
        <f>+'Ark1'!W1860</f>
        <v>30.668504479669192</v>
      </c>
    </row>
    <row r="230" spans="24:31">
      <c r="X230" s="52">
        <f>+'Ark1'!C1861</f>
        <v>2010</v>
      </c>
      <c r="Y230" s="52">
        <f>+'Ark1'!L1861</f>
        <v>10</v>
      </c>
      <c r="Z230" s="53" t="s">
        <v>36</v>
      </c>
      <c r="AA230" s="52">
        <f>+'Ark1'!Q1861</f>
        <v>705</v>
      </c>
      <c r="AB230" s="52">
        <f>+'Ark1'!R1861</f>
        <v>767</v>
      </c>
      <c r="AC230" s="161">
        <f>+'Ark1'!U1861</f>
        <v>48.714211212516339</v>
      </c>
      <c r="AD230" s="54">
        <f>+'Ark1'!T1861</f>
        <v>7.9517601043024788</v>
      </c>
      <c r="AE230" s="54">
        <f>+'Ark1'!W1861</f>
        <v>34.810951760104302</v>
      </c>
    </row>
    <row r="231" spans="24:31">
      <c r="X231" s="52">
        <f>+'Ark1'!C1862</f>
        <v>2010</v>
      </c>
      <c r="Y231" s="52">
        <f>+'Ark1'!L1862</f>
        <v>11</v>
      </c>
      <c r="Z231" s="53" t="s">
        <v>37</v>
      </c>
      <c r="AA231" s="52">
        <f>+'Ark1'!Q1862</f>
        <v>686</v>
      </c>
      <c r="AB231" s="52">
        <f>+'Ark1'!R1862</f>
        <v>771</v>
      </c>
      <c r="AC231" s="161">
        <f>+'Ark1'!U1862</f>
        <v>52.024643320363182</v>
      </c>
      <c r="AD231" s="54">
        <f>+'Ark1'!T1862</f>
        <v>8.2775616083009051</v>
      </c>
      <c r="AE231" s="54">
        <f>+'Ark1'!W1862</f>
        <v>42.282749675745777</v>
      </c>
    </row>
    <row r="232" spans="24:31">
      <c r="X232" s="52">
        <f>+'Ark1'!C1863</f>
        <v>2010</v>
      </c>
      <c r="Y232" s="52">
        <f>+'Ark1'!L1863</f>
        <v>12</v>
      </c>
      <c r="Z232" s="53" t="s">
        <v>38</v>
      </c>
      <c r="AA232" s="52">
        <f>+'Ark1'!Q1863</f>
        <v>364</v>
      </c>
      <c r="AB232" s="52">
        <f>+'Ark1'!R1863</f>
        <v>379</v>
      </c>
      <c r="AC232" s="161">
        <f>+'Ark1'!U1863</f>
        <v>54.158047493403629</v>
      </c>
      <c r="AD232" s="54">
        <f>+'Ark1'!T1863</f>
        <v>8.4406332453825854</v>
      </c>
      <c r="AE232" s="54">
        <f>+'Ark1'!W1863</f>
        <v>44.327176781002642</v>
      </c>
    </row>
    <row r="233" spans="24:31">
      <c r="X233" s="52">
        <f>+'Ark1'!C1864</f>
        <v>2010</v>
      </c>
      <c r="Y233" s="52">
        <f>+'Ark1'!L1864</f>
        <v>13</v>
      </c>
      <c r="Z233" s="53" t="s">
        <v>39</v>
      </c>
      <c r="AA233" s="52">
        <f>+'Ark1'!Q1864</f>
        <v>174</v>
      </c>
      <c r="AB233" s="52">
        <f>+'Ark1'!R1864</f>
        <v>178</v>
      </c>
      <c r="AC233" s="161">
        <f>+'Ark1'!U1864</f>
        <v>56.577528089887679</v>
      </c>
      <c r="AD233" s="54">
        <f>+'Ark1'!T1864</f>
        <v>8.47752808988764</v>
      </c>
      <c r="AE233" s="54">
        <f>+'Ark1'!W1864</f>
        <v>45.50561797752809</v>
      </c>
    </row>
    <row r="234" spans="24:31">
      <c r="X234" s="52">
        <f>+'Ark1'!C1865</f>
        <v>2010</v>
      </c>
      <c r="Y234" s="52">
        <f>+'Ark1'!L1865</f>
        <v>14</v>
      </c>
      <c r="Z234" s="53" t="s">
        <v>408</v>
      </c>
      <c r="AA234" s="52">
        <f>+'Ark1'!Q1865</f>
        <v>112</v>
      </c>
      <c r="AB234" s="52">
        <f>+'Ark1'!R1865</f>
        <v>113</v>
      </c>
      <c r="AC234" s="161">
        <f>+'Ark1'!U1865</f>
        <v>58.04336283185841</v>
      </c>
      <c r="AD234" s="54">
        <f>+'Ark1'!T1865</f>
        <v>8.6283185840708008</v>
      </c>
      <c r="AE234" s="54">
        <f>+'Ark1'!W1865</f>
        <v>51.327433628318602</v>
      </c>
    </row>
    <row r="235" spans="24:31">
      <c r="X235" s="52">
        <f>+'Ark1'!C1866</f>
        <v>2010</v>
      </c>
      <c r="Y235" s="52">
        <f>+'Ark1'!L1866</f>
        <v>15</v>
      </c>
      <c r="Z235" s="53" t="s">
        <v>40</v>
      </c>
      <c r="AA235" s="52">
        <f>+'Ark1'!Q1866</f>
        <v>23</v>
      </c>
      <c r="AB235" s="52">
        <f>+'Ark1'!R1866</f>
        <v>22</v>
      </c>
      <c r="AC235" s="161">
        <f>+'Ark1'!U1866</f>
        <v>62.140909090909084</v>
      </c>
      <c r="AD235" s="54">
        <f>+'Ark1'!T1866</f>
        <v>9.0909090909090917</v>
      </c>
      <c r="AE235" s="54">
        <f>+'Ark1'!W1866</f>
        <v>59.090909090909101</v>
      </c>
    </row>
    <row r="236" spans="24:31">
      <c r="X236">
        <f>+'Ark1'!C1867</f>
        <v>2009</v>
      </c>
      <c r="Y236">
        <f>+'Ark1'!L1867</f>
        <v>1</v>
      </c>
      <c r="Z236" s="3" t="s">
        <v>28</v>
      </c>
      <c r="AA236">
        <f>+'Ark1'!Q1867</f>
        <v>8</v>
      </c>
      <c r="AB236">
        <f>+'Ark1'!R1867</f>
        <v>18</v>
      </c>
      <c r="AC236" s="93">
        <f>+'Ark1'!U1867</f>
        <v>15.505555555555556</v>
      </c>
      <c r="AD236" s="1">
        <f>+'Ark1'!T1867</f>
        <v>2.1111111111111112</v>
      </c>
      <c r="AE236" s="1">
        <f>+'Ark1'!W1867</f>
        <v>0</v>
      </c>
    </row>
    <row r="237" spans="24:31">
      <c r="X237">
        <f>+'Ark1'!C1868</f>
        <v>2009</v>
      </c>
      <c r="Y237">
        <f>+'Ark1'!L1868</f>
        <v>2</v>
      </c>
      <c r="Z237" s="3" t="s">
        <v>29</v>
      </c>
      <c r="AA237">
        <f>+'Ark1'!Q1868</f>
        <v>29</v>
      </c>
      <c r="AB237">
        <f>+'Ark1'!R1868</f>
        <v>37</v>
      </c>
      <c r="AC237" s="93">
        <f>+'Ark1'!U1868</f>
        <v>23.848648648648656</v>
      </c>
      <c r="AD237" s="1">
        <f>+'Ark1'!T1868</f>
        <v>3.4864864864864873</v>
      </c>
      <c r="AE237" s="1">
        <f>+'Ark1'!W1868</f>
        <v>0</v>
      </c>
    </row>
    <row r="238" spans="24:31">
      <c r="X238">
        <f>+'Ark1'!C1869</f>
        <v>2009</v>
      </c>
      <c r="Y238">
        <f>+'Ark1'!L1869</f>
        <v>3</v>
      </c>
      <c r="Z238" s="3" t="s">
        <v>30</v>
      </c>
      <c r="AA238">
        <f>+'Ark1'!Q1869</f>
        <v>63</v>
      </c>
      <c r="AB238">
        <f>+'Ark1'!R1869</f>
        <v>75</v>
      </c>
      <c r="AC238" s="93">
        <f>+'Ark1'!U1869</f>
        <v>22.404000000000003</v>
      </c>
      <c r="AD238" s="1">
        <f>+'Ark1'!T1869</f>
        <v>3.7733333333333343</v>
      </c>
      <c r="AE238" s="1">
        <f>+'Ark1'!W1869</f>
        <v>0</v>
      </c>
    </row>
    <row r="239" spans="24:31">
      <c r="X239">
        <f>+'Ark1'!C1870</f>
        <v>2009</v>
      </c>
      <c r="Y239">
        <f>+'Ark1'!L1870</f>
        <v>4</v>
      </c>
      <c r="Z239" s="3" t="s">
        <v>31</v>
      </c>
      <c r="AA239">
        <f>+'Ark1'!Q1870</f>
        <v>169</v>
      </c>
      <c r="AB239">
        <f>+'Ark1'!R1870</f>
        <v>202</v>
      </c>
      <c r="AC239" s="93">
        <f>+'Ark1'!U1870</f>
        <v>26.598514851485156</v>
      </c>
      <c r="AD239" s="1">
        <f>+'Ark1'!T1870</f>
        <v>4.836633663366336</v>
      </c>
      <c r="AE239" s="1">
        <f>+'Ark1'!W1870</f>
        <v>0.99009900990099009</v>
      </c>
    </row>
    <row r="240" spans="24:31">
      <c r="X240">
        <f>+'Ark1'!C1871</f>
        <v>2009</v>
      </c>
      <c r="Y240">
        <f>+'Ark1'!L1871</f>
        <v>5</v>
      </c>
      <c r="Z240" s="3" t="s">
        <v>407</v>
      </c>
      <c r="AA240">
        <f>+'Ark1'!Q1871</f>
        <v>362</v>
      </c>
      <c r="AB240">
        <f>+'Ark1'!R1871</f>
        <v>412</v>
      </c>
      <c r="AC240" s="93">
        <f>+'Ark1'!U1871</f>
        <v>28.849271844660212</v>
      </c>
      <c r="AD240" s="1">
        <f>+'Ark1'!T1871</f>
        <v>5.3859223300970864</v>
      </c>
      <c r="AE240" s="1">
        <f>+'Ark1'!W1871</f>
        <v>4.8543689320388363</v>
      </c>
    </row>
    <row r="241" spans="24:31">
      <c r="X241">
        <f>+'Ark1'!C1872</f>
        <v>2009</v>
      </c>
      <c r="Y241">
        <f>+'Ark1'!L1872</f>
        <v>6</v>
      </c>
      <c r="Z241" s="3" t="s">
        <v>32</v>
      </c>
      <c r="AA241">
        <f>+'Ark1'!Q1872</f>
        <v>532</v>
      </c>
      <c r="AB241">
        <f>+'Ark1'!R1872</f>
        <v>580</v>
      </c>
      <c r="AC241" s="93">
        <f>+'Ark1'!U1872</f>
        <v>31.84310344827588</v>
      </c>
      <c r="AD241" s="1">
        <f>+'Ark1'!T1872</f>
        <v>6.075862068965515</v>
      </c>
      <c r="AE241" s="1">
        <f>+'Ark1'!W1872</f>
        <v>9.1379310344827545</v>
      </c>
    </row>
    <row r="242" spans="24:31">
      <c r="X242">
        <f>+'Ark1'!C1873</f>
        <v>2009</v>
      </c>
      <c r="Y242">
        <f>+'Ark1'!L1873</f>
        <v>7</v>
      </c>
      <c r="Z242" s="3" t="s">
        <v>33</v>
      </c>
      <c r="AA242">
        <f>+'Ark1'!Q1873</f>
        <v>697</v>
      </c>
      <c r="AB242">
        <f>+'Ark1'!R1873</f>
        <v>805</v>
      </c>
      <c r="AC242" s="93">
        <f>+'Ark1'!U1873</f>
        <v>35.897267080745287</v>
      </c>
      <c r="AD242" s="1">
        <f>+'Ark1'!T1873</f>
        <v>6.7130434782608708</v>
      </c>
      <c r="AE242" s="1">
        <f>+'Ark1'!W1873</f>
        <v>14.534161490683228</v>
      </c>
    </row>
    <row r="243" spans="24:31">
      <c r="X243">
        <f>+'Ark1'!C1874</f>
        <v>2009</v>
      </c>
      <c r="Y243">
        <f>+'Ark1'!L1874</f>
        <v>8</v>
      </c>
      <c r="Z243" s="3" t="s">
        <v>34</v>
      </c>
      <c r="AA243">
        <f>+'Ark1'!Q1874</f>
        <v>1165</v>
      </c>
      <c r="AB243">
        <f>+'Ark1'!R1874</f>
        <v>1358</v>
      </c>
      <c r="AC243" s="93">
        <f>+'Ark1'!U1874</f>
        <v>40.450957290132514</v>
      </c>
      <c r="AD243" s="1">
        <f>+'Ark1'!T1874</f>
        <v>7.5066273932253296</v>
      </c>
      <c r="AE243" s="1">
        <f>+'Ark1'!W1874</f>
        <v>26.435935198821792</v>
      </c>
    </row>
    <row r="244" spans="24:31">
      <c r="X244">
        <f>+'Ark1'!C1875</f>
        <v>2009</v>
      </c>
      <c r="Y244">
        <f>+'Ark1'!L1875</f>
        <v>9</v>
      </c>
      <c r="Z244" s="3" t="s">
        <v>35</v>
      </c>
      <c r="AA244">
        <f>+'Ark1'!Q1875</f>
        <v>1133</v>
      </c>
      <c r="AB244">
        <f>+'Ark1'!R1875</f>
        <v>1330</v>
      </c>
      <c r="AC244" s="93">
        <f>+'Ark1'!U1875</f>
        <v>45.30375939849624</v>
      </c>
      <c r="AD244" s="1">
        <f>+'Ark1'!T1875</f>
        <v>8.0127819548872186</v>
      </c>
      <c r="AE244" s="1">
        <f>+'Ark1'!W1875</f>
        <v>37.218045112781965</v>
      </c>
    </row>
    <row r="245" spans="24:31">
      <c r="X245">
        <f>+'Ark1'!C1876</f>
        <v>2009</v>
      </c>
      <c r="Y245">
        <f>+'Ark1'!L1876</f>
        <v>10</v>
      </c>
      <c r="Z245" s="3" t="s">
        <v>36</v>
      </c>
      <c r="AA245">
        <f>+'Ark1'!Q1876</f>
        <v>644</v>
      </c>
      <c r="AB245">
        <f>+'Ark1'!R1876</f>
        <v>698</v>
      </c>
      <c r="AC245" s="93">
        <f>+'Ark1'!U1876</f>
        <v>49.777077363896815</v>
      </c>
      <c r="AD245" s="1">
        <f>+'Ark1'!T1876</f>
        <v>8.6232091690544408</v>
      </c>
      <c r="AE245" s="1">
        <f>+'Ark1'!W1876</f>
        <v>50.716332378223512</v>
      </c>
    </row>
    <row r="246" spans="24:31">
      <c r="X246">
        <f>+'Ark1'!C1877</f>
        <v>2009</v>
      </c>
      <c r="Y246">
        <f>+'Ark1'!L1877</f>
        <v>11</v>
      </c>
      <c r="Z246" s="3" t="s">
        <v>37</v>
      </c>
      <c r="AA246">
        <f>+'Ark1'!Q1877</f>
        <v>733</v>
      </c>
      <c r="AB246">
        <f>+'Ark1'!R1877</f>
        <v>824</v>
      </c>
      <c r="AC246" s="93">
        <f>+'Ark1'!U1877</f>
        <v>51.777669902912606</v>
      </c>
      <c r="AD246" s="1">
        <f>+'Ark1'!T1877</f>
        <v>8.9223300970873805</v>
      </c>
      <c r="AE246" s="1">
        <f>+'Ark1'!W1877</f>
        <v>55.825242718446624</v>
      </c>
    </row>
    <row r="247" spans="24:31">
      <c r="X247">
        <f>+'Ark1'!C1878</f>
        <v>2009</v>
      </c>
      <c r="Y247">
        <f>+'Ark1'!L1878</f>
        <v>12</v>
      </c>
      <c r="Z247" s="3" t="s">
        <v>38</v>
      </c>
      <c r="AA247">
        <f>+'Ark1'!Q1878</f>
        <v>438</v>
      </c>
      <c r="AB247">
        <f>+'Ark1'!R1878</f>
        <v>480</v>
      </c>
      <c r="AC247" s="93">
        <f>+'Ark1'!U1878</f>
        <v>54.365416666666682</v>
      </c>
      <c r="AD247" s="1">
        <f>+'Ark1'!T1878</f>
        <v>8.8208333333333311</v>
      </c>
      <c r="AE247" s="1">
        <f>+'Ark1'!W1878</f>
        <v>50.625</v>
      </c>
    </row>
    <row r="248" spans="24:31">
      <c r="X248">
        <f>+'Ark1'!C1879</f>
        <v>2009</v>
      </c>
      <c r="Y248">
        <f>+'Ark1'!L1879</f>
        <v>13</v>
      </c>
      <c r="Z248" s="3" t="s">
        <v>39</v>
      </c>
      <c r="AA248">
        <f>+'Ark1'!Q1879</f>
        <v>164</v>
      </c>
      <c r="AB248">
        <f>+'Ark1'!R1879</f>
        <v>185</v>
      </c>
      <c r="AC248" s="93">
        <f>+'Ark1'!U1879</f>
        <v>55.823243243243205</v>
      </c>
      <c r="AD248" s="1">
        <f>+'Ark1'!T1879</f>
        <v>8.7351351351351347</v>
      </c>
      <c r="AE248" s="1">
        <f>+'Ark1'!W1879</f>
        <v>49.72972972972974</v>
      </c>
    </row>
    <row r="249" spans="24:31">
      <c r="X249">
        <f>+'Ark1'!C1880</f>
        <v>2009</v>
      </c>
      <c r="Y249">
        <f>+'Ark1'!L1880</f>
        <v>14</v>
      </c>
      <c r="Z249" s="3" t="s">
        <v>408</v>
      </c>
      <c r="AA249">
        <f>+'Ark1'!Q1880</f>
        <v>133</v>
      </c>
      <c r="AB249">
        <f>+'Ark1'!R1880</f>
        <v>148</v>
      </c>
      <c r="AC249" s="93">
        <f>+'Ark1'!U1880</f>
        <v>57.916216216216206</v>
      </c>
      <c r="AD249" s="1">
        <f>+'Ark1'!T1880</f>
        <v>9.074324324324321</v>
      </c>
      <c r="AE249" s="1">
        <f>+'Ark1'!W1880</f>
        <v>55.405405405405411</v>
      </c>
    </row>
    <row r="250" spans="24:31">
      <c r="X250">
        <f>+'Ark1'!C1881</f>
        <v>2009</v>
      </c>
      <c r="Y250">
        <f>+'Ark1'!L1881</f>
        <v>15</v>
      </c>
      <c r="Z250" s="3" t="s">
        <v>40</v>
      </c>
      <c r="AA250">
        <f>+'Ark1'!Q1881</f>
        <v>33</v>
      </c>
      <c r="AB250">
        <f>+'Ark1'!R1881</f>
        <v>36</v>
      </c>
      <c r="AC250" s="93">
        <f>+'Ark1'!U1881</f>
        <v>62.90833333333331</v>
      </c>
      <c r="AD250" s="1">
        <f>+'Ark1'!T1881</f>
        <v>9.1111111111111125</v>
      </c>
      <c r="AE250" s="1">
        <f>+'Ark1'!W1881</f>
        <v>55.555555555555557</v>
      </c>
    </row>
    <row r="251" spans="24:31">
      <c r="X251" s="52">
        <f>+'Ark1'!C1882</f>
        <v>2008</v>
      </c>
      <c r="Y251" s="52">
        <f>+'Ark1'!L1882</f>
        <v>1</v>
      </c>
      <c r="Z251" s="53" t="s">
        <v>28</v>
      </c>
      <c r="AA251" s="52">
        <f>+'Ark1'!Q1882</f>
        <v>12</v>
      </c>
      <c r="AB251" s="52">
        <f>+'Ark1'!R1882</f>
        <v>13</v>
      </c>
      <c r="AC251" s="161">
        <f>+'Ark1'!U1882</f>
        <v>21.553846153846163</v>
      </c>
      <c r="AD251" s="54">
        <f>+'Ark1'!T1882</f>
        <v>2</v>
      </c>
      <c r="AE251" s="54">
        <f>+'Ark1'!W1882</f>
        <v>0</v>
      </c>
    </row>
    <row r="252" spans="24:31">
      <c r="X252" s="52">
        <f>+'Ark1'!C1883</f>
        <v>2008</v>
      </c>
      <c r="Y252" s="52">
        <f>+'Ark1'!L1883</f>
        <v>2</v>
      </c>
      <c r="Z252" s="53" t="s">
        <v>29</v>
      </c>
      <c r="AA252" s="52">
        <f>+'Ark1'!Q1883</f>
        <v>52</v>
      </c>
      <c r="AB252" s="52">
        <f>+'Ark1'!R1883</f>
        <v>62</v>
      </c>
      <c r="AC252" s="161">
        <f>+'Ark1'!U1883</f>
        <v>22.78709677419354</v>
      </c>
      <c r="AD252" s="54">
        <f>+'Ark1'!T1883</f>
        <v>2.9193548387096775</v>
      </c>
      <c r="AE252" s="54">
        <f>+'Ark1'!W1883</f>
        <v>0</v>
      </c>
    </row>
    <row r="253" spans="24:31">
      <c r="X253" s="52">
        <f>+'Ark1'!C1884</f>
        <v>2008</v>
      </c>
      <c r="Y253" s="52">
        <f>+'Ark1'!L1884</f>
        <v>3</v>
      </c>
      <c r="Z253" s="53" t="s">
        <v>30</v>
      </c>
      <c r="AA253" s="52">
        <f>+'Ark1'!Q1884</f>
        <v>107</v>
      </c>
      <c r="AB253" s="52">
        <f>+'Ark1'!R1884</f>
        <v>114</v>
      </c>
      <c r="AC253" s="161">
        <f>+'Ark1'!U1884</f>
        <v>24.945614035087718</v>
      </c>
      <c r="AD253" s="54">
        <f>+'Ark1'!T1884</f>
        <v>3.6140350877192975</v>
      </c>
      <c r="AE253" s="54">
        <f>+'Ark1'!W1884</f>
        <v>-0.87719298245614019</v>
      </c>
    </row>
    <row r="254" spans="24:31">
      <c r="X254" s="52">
        <f>+'Ark1'!C1885</f>
        <v>2008</v>
      </c>
      <c r="Y254" s="52">
        <f>+'Ark1'!L1885</f>
        <v>4</v>
      </c>
      <c r="Z254" s="53" t="s">
        <v>31</v>
      </c>
      <c r="AA254" s="52">
        <f>+'Ark1'!Q1885</f>
        <v>263</v>
      </c>
      <c r="AB254" s="52">
        <f>+'Ark1'!R1885</f>
        <v>288</v>
      </c>
      <c r="AC254" s="161">
        <f>+'Ark1'!U1885</f>
        <v>27.243402777777781</v>
      </c>
      <c r="AD254" s="54">
        <f>+'Ark1'!T1885</f>
        <v>4.5520833333333321</v>
      </c>
      <c r="AE254" s="54">
        <f>+'Ark1'!W1885</f>
        <v>0.34722222222222221</v>
      </c>
    </row>
    <row r="255" spans="24:31">
      <c r="X255" s="52">
        <f>+'Ark1'!C1886</f>
        <v>2008</v>
      </c>
      <c r="Y255" s="52">
        <f>+'Ark1'!L1886</f>
        <v>5</v>
      </c>
      <c r="Z255" s="53" t="s">
        <v>407</v>
      </c>
      <c r="AA255" s="52">
        <f>+'Ark1'!Q1886</f>
        <v>553</v>
      </c>
      <c r="AB255" s="52">
        <f>+'Ark1'!R1886</f>
        <v>655</v>
      </c>
      <c r="AC255" s="161">
        <f>+'Ark1'!U1886</f>
        <v>29.853893129770999</v>
      </c>
      <c r="AD255" s="54">
        <f>+'Ark1'!T1886</f>
        <v>5.5068702290076308</v>
      </c>
      <c r="AE255" s="54">
        <f>+'Ark1'!W1886</f>
        <v>4.5801526717557248</v>
      </c>
    </row>
    <row r="256" spans="24:31">
      <c r="X256" s="52">
        <f>+'Ark1'!C1887</f>
        <v>2008</v>
      </c>
      <c r="Y256" s="52">
        <f>+'Ark1'!L1887</f>
        <v>6</v>
      </c>
      <c r="Z256" s="53" t="s">
        <v>32</v>
      </c>
      <c r="AA256" s="52">
        <f>+'Ark1'!Q1887</f>
        <v>691</v>
      </c>
      <c r="AB256" s="52">
        <f>+'Ark1'!R1887</f>
        <v>766</v>
      </c>
      <c r="AC256" s="161">
        <f>+'Ark1'!U1887</f>
        <v>33.022193211488243</v>
      </c>
      <c r="AD256" s="54">
        <f>+'Ark1'!T1887</f>
        <v>6.360313315926895</v>
      </c>
      <c r="AE256" s="54">
        <f>+'Ark1'!W1887</f>
        <v>11.357702349869452</v>
      </c>
    </row>
    <row r="257" spans="24:31">
      <c r="X257" s="52">
        <f>+'Ark1'!C1888</f>
        <v>2008</v>
      </c>
      <c r="Y257" s="52">
        <f>+'Ark1'!L1888</f>
        <v>7</v>
      </c>
      <c r="Z257" s="53" t="s">
        <v>33</v>
      </c>
      <c r="AA257" s="52">
        <f>+'Ark1'!Q1888</f>
        <v>849</v>
      </c>
      <c r="AB257" s="52">
        <f>+'Ark1'!R1888</f>
        <v>944</v>
      </c>
      <c r="AC257" s="161">
        <f>+'Ark1'!U1888</f>
        <v>37.273411016949161</v>
      </c>
      <c r="AD257" s="54">
        <f>+'Ark1'!T1888</f>
        <v>6.8908898305084723</v>
      </c>
      <c r="AE257" s="54">
        <f>+'Ark1'!W1888</f>
        <v>16.101694915254235</v>
      </c>
    </row>
    <row r="258" spans="24:31">
      <c r="X258" s="52">
        <f>+'Ark1'!C1889</f>
        <v>2008</v>
      </c>
      <c r="Y258" s="52">
        <f>+'Ark1'!L1889</f>
        <v>8</v>
      </c>
      <c r="Z258" s="53" t="s">
        <v>34</v>
      </c>
      <c r="AA258" s="52">
        <f>+'Ark1'!Q1889</f>
        <v>1375</v>
      </c>
      <c r="AB258" s="52">
        <f>+'Ark1'!R1889</f>
        <v>1568</v>
      </c>
      <c r="AC258" s="161">
        <f>+'Ark1'!U1889</f>
        <v>41.519196428571455</v>
      </c>
      <c r="AD258" s="54">
        <f>+'Ark1'!T1889</f>
        <v>7.6772959183673475</v>
      </c>
      <c r="AE258" s="54">
        <f>+'Ark1'!W1889</f>
        <v>29.97448979591837</v>
      </c>
    </row>
    <row r="259" spans="24:31">
      <c r="X259" s="52">
        <f>+'Ark1'!C1890</f>
        <v>2008</v>
      </c>
      <c r="Y259" s="52">
        <f>+'Ark1'!L1890</f>
        <v>9</v>
      </c>
      <c r="Z259" s="53" t="s">
        <v>35</v>
      </c>
      <c r="AA259" s="52">
        <f>+'Ark1'!Q1890</f>
        <v>1200</v>
      </c>
      <c r="AB259" s="52">
        <f>+'Ark1'!R1890</f>
        <v>1348</v>
      </c>
      <c r="AC259" s="161">
        <f>+'Ark1'!U1890</f>
        <v>46.057789317507378</v>
      </c>
      <c r="AD259" s="54">
        <f>+'Ark1'!T1890</f>
        <v>8.1951038575667656</v>
      </c>
      <c r="AE259" s="54">
        <f>+'Ark1'!W1890</f>
        <v>39.465875370919882</v>
      </c>
    </row>
    <row r="260" spans="24:31">
      <c r="X260" s="52">
        <f>+'Ark1'!C1891</f>
        <v>2008</v>
      </c>
      <c r="Y260" s="52">
        <f>+'Ark1'!L1891</f>
        <v>10</v>
      </c>
      <c r="Z260" s="53" t="s">
        <v>36</v>
      </c>
      <c r="AA260" s="52">
        <f>+'Ark1'!Q1891</f>
        <v>508</v>
      </c>
      <c r="AB260" s="52">
        <f>+'Ark1'!R1891</f>
        <v>547</v>
      </c>
      <c r="AC260" s="161">
        <f>+'Ark1'!U1891</f>
        <v>48.505118829981797</v>
      </c>
      <c r="AD260" s="54">
        <f>+'Ark1'!T1891</f>
        <v>8.5484460694698345</v>
      </c>
      <c r="AE260" s="54">
        <f>+'Ark1'!W1891</f>
        <v>45.703839122486279</v>
      </c>
    </row>
    <row r="261" spans="24:31">
      <c r="X261" s="52">
        <f>+'Ark1'!C1892</f>
        <v>2008</v>
      </c>
      <c r="Y261" s="52">
        <f>+'Ark1'!L1892</f>
        <v>11</v>
      </c>
      <c r="Z261" s="53" t="s">
        <v>37</v>
      </c>
      <c r="AA261" s="52">
        <f>+'Ark1'!Q1892</f>
        <v>644</v>
      </c>
      <c r="AB261" s="52">
        <f>+'Ark1'!R1892</f>
        <v>719</v>
      </c>
      <c r="AC261" s="161">
        <f>+'Ark1'!U1892</f>
        <v>51.664951321279538</v>
      </c>
      <c r="AD261" s="54">
        <f>+'Ark1'!T1892</f>
        <v>8.9777468706536876</v>
      </c>
      <c r="AE261" s="54">
        <f>+'Ark1'!W1892</f>
        <v>52.294853963838655</v>
      </c>
    </row>
    <row r="262" spans="24:31">
      <c r="X262" s="52">
        <f>+'Ark1'!C1893</f>
        <v>2008</v>
      </c>
      <c r="Y262" s="52">
        <f>+'Ark1'!L1893</f>
        <v>12</v>
      </c>
      <c r="Z262" s="53" t="s">
        <v>38</v>
      </c>
      <c r="AA262" s="52">
        <f>+'Ark1'!Q1893</f>
        <v>310</v>
      </c>
      <c r="AB262" s="52">
        <f>+'Ark1'!R1893</f>
        <v>349</v>
      </c>
      <c r="AC262" s="161">
        <f>+'Ark1'!U1893</f>
        <v>55.170200573065905</v>
      </c>
      <c r="AD262" s="54">
        <f>+'Ark1'!T1893</f>
        <v>9.280802292263612</v>
      </c>
      <c r="AE262" s="54">
        <f>+'Ark1'!W1893</f>
        <v>59.025787965616018</v>
      </c>
    </row>
    <row r="263" spans="24:31">
      <c r="X263" s="52">
        <f>+'Ark1'!C1894</f>
        <v>2008</v>
      </c>
      <c r="Y263" s="52">
        <f>+'Ark1'!L1894</f>
        <v>13</v>
      </c>
      <c r="Z263" s="53" t="s">
        <v>39</v>
      </c>
      <c r="AA263" s="52">
        <f>+'Ark1'!Q1894</f>
        <v>126</v>
      </c>
      <c r="AB263" s="52">
        <f>+'Ark1'!R1894</f>
        <v>144</v>
      </c>
      <c r="AC263" s="161">
        <f>+'Ark1'!U1894</f>
        <v>55.71736111111111</v>
      </c>
      <c r="AD263" s="54">
        <f>+'Ark1'!T1894</f>
        <v>8.8541666666666643</v>
      </c>
      <c r="AE263" s="54">
        <f>+'Ark1'!W1894</f>
        <v>51.388888888888886</v>
      </c>
    </row>
    <row r="264" spans="24:31">
      <c r="X264" s="52">
        <f>+'Ark1'!C1895</f>
        <v>2008</v>
      </c>
      <c r="Y264" s="52">
        <f>+'Ark1'!L1895</f>
        <v>14</v>
      </c>
      <c r="Z264" s="53" t="s">
        <v>408</v>
      </c>
      <c r="AA264" s="52">
        <f>+'Ark1'!Q1895</f>
        <v>85</v>
      </c>
      <c r="AB264" s="52">
        <f>+'Ark1'!R1895</f>
        <v>101</v>
      </c>
      <c r="AC264" s="161">
        <f>+'Ark1'!U1895</f>
        <v>58.855445544554449</v>
      </c>
      <c r="AD264" s="54">
        <f>+'Ark1'!T1895</f>
        <v>9.5148514851485153</v>
      </c>
      <c r="AE264" s="54">
        <f>+'Ark1'!W1895</f>
        <v>58.415841584158414</v>
      </c>
    </row>
    <row r="265" spans="24:31">
      <c r="X265" s="52">
        <f>+'Ark1'!C1896</f>
        <v>2008</v>
      </c>
      <c r="Y265" s="52">
        <f>+'Ark1'!L1896</f>
        <v>15</v>
      </c>
      <c r="Z265" s="53" t="s">
        <v>40</v>
      </c>
      <c r="AA265" s="52">
        <f>+'Ark1'!Q1896</f>
        <v>31</v>
      </c>
      <c r="AB265" s="52">
        <f>+'Ark1'!R1896</f>
        <v>49</v>
      </c>
      <c r="AC265" s="161">
        <f>+'Ark1'!U1896</f>
        <v>58.442857142857193</v>
      </c>
      <c r="AD265" s="54">
        <f>+'Ark1'!T1896</f>
        <v>8.591836734693878</v>
      </c>
      <c r="AE265" s="54">
        <f>+'Ark1'!W1896</f>
        <v>44.89795918367345</v>
      </c>
    </row>
    <row r="266" spans="24:31">
      <c r="X266">
        <f>+'Ark1'!C1897</f>
        <v>2007</v>
      </c>
      <c r="Y266">
        <f>+'Ark1'!L1897</f>
        <v>1</v>
      </c>
      <c r="Z266" s="3" t="s">
        <v>28</v>
      </c>
      <c r="AA266">
        <f>+'Ark1'!Q1897</f>
        <v>12</v>
      </c>
      <c r="AB266">
        <f>+'Ark1'!R1897</f>
        <v>13</v>
      </c>
      <c r="AC266" s="93">
        <f>+'Ark1'!U1897</f>
        <v>20.669230769230776</v>
      </c>
      <c r="AD266" s="1">
        <f>+'Ark1'!T1897</f>
        <v>1.7692307692307685</v>
      </c>
      <c r="AE266" s="1">
        <f>+'Ark1'!W1897</f>
        <v>0</v>
      </c>
    </row>
    <row r="267" spans="24:31">
      <c r="X267">
        <f>+'Ark1'!C1898</f>
        <v>2007</v>
      </c>
      <c r="Y267">
        <f>+'Ark1'!L1898</f>
        <v>2</v>
      </c>
      <c r="Z267" s="3" t="s">
        <v>29</v>
      </c>
      <c r="AA267">
        <f>+'Ark1'!Q1898</f>
        <v>46</v>
      </c>
      <c r="AB267">
        <f>+'Ark1'!R1898</f>
        <v>45</v>
      </c>
      <c r="AC267" s="93">
        <f>+'Ark1'!U1898</f>
        <v>24.837777777777781</v>
      </c>
      <c r="AD267" s="1">
        <f>+'Ark1'!T1898</f>
        <v>3.2</v>
      </c>
      <c r="AE267" s="1">
        <f>+'Ark1'!W1898</f>
        <v>0</v>
      </c>
    </row>
    <row r="268" spans="24:31">
      <c r="X268">
        <f>+'Ark1'!C1899</f>
        <v>2007</v>
      </c>
      <c r="Y268">
        <f>+'Ark1'!L1899</f>
        <v>3</v>
      </c>
      <c r="Z268" s="3" t="s">
        <v>30</v>
      </c>
      <c r="AA268">
        <f>+'Ark1'!Q1899</f>
        <v>100</v>
      </c>
      <c r="AB268">
        <f>+'Ark1'!R1899</f>
        <v>108</v>
      </c>
      <c r="AC268" s="93">
        <f>+'Ark1'!U1899</f>
        <v>25.800925925925903</v>
      </c>
      <c r="AD268" s="1">
        <f>+'Ark1'!T1899</f>
        <v>3.6666666666666656</v>
      </c>
      <c r="AE268" s="1">
        <f>+'Ark1'!W1899</f>
        <v>0</v>
      </c>
    </row>
    <row r="269" spans="24:31">
      <c r="X269">
        <f>+'Ark1'!C1900</f>
        <v>2007</v>
      </c>
      <c r="Y269">
        <f>+'Ark1'!L1900</f>
        <v>4</v>
      </c>
      <c r="Z269" s="3" t="s">
        <v>31</v>
      </c>
      <c r="AA269">
        <f>+'Ark1'!Q1900</f>
        <v>242</v>
      </c>
      <c r="AB269">
        <f>+'Ark1'!R1900</f>
        <v>269</v>
      </c>
      <c r="AC269" s="93">
        <f>+'Ark1'!U1900</f>
        <v>28.975464684014874</v>
      </c>
      <c r="AD269" s="1">
        <f>+'Ark1'!T1900</f>
        <v>4.7769516728624524</v>
      </c>
      <c r="AE269" s="1">
        <f>+'Ark1'!W1900</f>
        <v>1.1152416356877326</v>
      </c>
    </row>
    <row r="270" spans="24:31">
      <c r="X270">
        <f>+'Ark1'!C1901</f>
        <v>2007</v>
      </c>
      <c r="Y270">
        <f>+'Ark1'!L1901</f>
        <v>5</v>
      </c>
      <c r="Z270" s="3" t="s">
        <v>407</v>
      </c>
      <c r="AA270">
        <f>+'Ark1'!Q1901</f>
        <v>462</v>
      </c>
      <c r="AB270">
        <f>+'Ark1'!R1901</f>
        <v>544</v>
      </c>
      <c r="AC270" s="93">
        <f>+'Ark1'!U1901</f>
        <v>30.522610294117644</v>
      </c>
      <c r="AD270" s="1">
        <f>+'Ark1'!T1901</f>
        <v>5.7481617647058814</v>
      </c>
      <c r="AE270" s="1">
        <f>+'Ark1'!W1901</f>
        <v>6.0661764705882355</v>
      </c>
    </row>
    <row r="271" spans="24:31">
      <c r="X271">
        <f>+'Ark1'!C1902</f>
        <v>2007</v>
      </c>
      <c r="Y271">
        <f>+'Ark1'!L1902</f>
        <v>6</v>
      </c>
      <c r="Z271" s="3" t="s">
        <v>32</v>
      </c>
      <c r="AA271">
        <f>+'Ark1'!Q1902</f>
        <v>716</v>
      </c>
      <c r="AB271">
        <f>+'Ark1'!R1902</f>
        <v>807</v>
      </c>
      <c r="AC271" s="93">
        <f>+'Ark1'!U1902</f>
        <v>34.661586121437402</v>
      </c>
      <c r="AD271" s="1">
        <f>+'Ark1'!T1902</f>
        <v>6.6009913258983888</v>
      </c>
      <c r="AE271" s="1">
        <f>+'Ark1'!W1902</f>
        <v>14.374225526641879</v>
      </c>
    </row>
    <row r="272" spans="24:31">
      <c r="X272">
        <f>+'Ark1'!C1903</f>
        <v>2007</v>
      </c>
      <c r="Y272">
        <f>+'Ark1'!L1903</f>
        <v>7</v>
      </c>
      <c r="Z272" s="3" t="s">
        <v>33</v>
      </c>
      <c r="AA272">
        <f>+'Ark1'!Q1903</f>
        <v>782</v>
      </c>
      <c r="AB272">
        <f>+'Ark1'!R1903</f>
        <v>879</v>
      </c>
      <c r="AC272" s="93">
        <f>+'Ark1'!U1903</f>
        <v>38.091240045506197</v>
      </c>
      <c r="AD272" s="1">
        <f>+'Ark1'!T1903</f>
        <v>7.1922639362912388</v>
      </c>
      <c r="AE272" s="1">
        <f>+'Ark1'!W1903</f>
        <v>23.777019340159278</v>
      </c>
    </row>
    <row r="273" spans="24:31">
      <c r="X273">
        <f>+'Ark1'!C1904</f>
        <v>2007</v>
      </c>
      <c r="Y273">
        <f>+'Ark1'!L1904</f>
        <v>8</v>
      </c>
      <c r="Z273" s="3" t="s">
        <v>34</v>
      </c>
      <c r="AA273">
        <f>+'Ark1'!Q1904</f>
        <v>1295</v>
      </c>
      <c r="AB273">
        <f>+'Ark1'!R1904</f>
        <v>1518</v>
      </c>
      <c r="AC273" s="93">
        <f>+'Ark1'!U1904</f>
        <v>42.309025032938074</v>
      </c>
      <c r="AD273" s="1">
        <f>+'Ark1'!T1904</f>
        <v>8.0039525691699609</v>
      </c>
      <c r="AE273" s="1">
        <f>+'Ark1'!W1904</f>
        <v>36.758893280632407</v>
      </c>
    </row>
    <row r="274" spans="24:31">
      <c r="X274">
        <f>+'Ark1'!C1905</f>
        <v>2007</v>
      </c>
      <c r="Y274">
        <f>+'Ark1'!L1905</f>
        <v>9</v>
      </c>
      <c r="Z274" s="3" t="s">
        <v>35</v>
      </c>
      <c r="AA274">
        <f>+'Ark1'!Q1905</f>
        <v>1139</v>
      </c>
      <c r="AB274">
        <f>+'Ark1'!R1905</f>
        <v>1310</v>
      </c>
      <c r="AC274" s="93">
        <f>+'Ark1'!U1905</f>
        <v>46.689160305343513</v>
      </c>
      <c r="AD274" s="1">
        <f>+'Ark1'!T1905</f>
        <v>8.7152671755725191</v>
      </c>
      <c r="AE274" s="1">
        <f>+'Ark1'!W1905</f>
        <v>50.07633587786259</v>
      </c>
    </row>
    <row r="275" spans="24:31">
      <c r="X275">
        <f>+'Ark1'!C1906</f>
        <v>2007</v>
      </c>
      <c r="Y275">
        <f>+'Ark1'!L1906</f>
        <v>10</v>
      </c>
      <c r="Z275" s="3" t="s">
        <v>36</v>
      </c>
      <c r="AA275">
        <f>+'Ark1'!Q1906</f>
        <v>505</v>
      </c>
      <c r="AB275">
        <f>+'Ark1'!R1906</f>
        <v>570</v>
      </c>
      <c r="AC275" s="93">
        <f>+'Ark1'!U1906</f>
        <v>50.095789473684199</v>
      </c>
      <c r="AD275" s="1">
        <f>+'Ark1'!T1906</f>
        <v>9.2245614035087744</v>
      </c>
      <c r="AE275" s="1">
        <f>+'Ark1'!W1906</f>
        <v>58.070175438596493</v>
      </c>
    </row>
    <row r="276" spans="24:31">
      <c r="X276">
        <f>+'Ark1'!C1907</f>
        <v>2007</v>
      </c>
      <c r="Y276">
        <f>+'Ark1'!L1907</f>
        <v>11</v>
      </c>
      <c r="Z276" s="3" t="s">
        <v>37</v>
      </c>
      <c r="AA276">
        <f>+'Ark1'!Q1907</f>
        <v>627</v>
      </c>
      <c r="AB276">
        <f>+'Ark1'!R1907</f>
        <v>706</v>
      </c>
      <c r="AC276" s="93">
        <f>+'Ark1'!U1907</f>
        <v>52.296742209631795</v>
      </c>
      <c r="AD276" s="1">
        <f>+'Ark1'!T1907</f>
        <v>9.5821529745042504</v>
      </c>
      <c r="AE276" s="1">
        <f>+'Ark1'!W1907</f>
        <v>62.181303116147312</v>
      </c>
    </row>
    <row r="277" spans="24:31">
      <c r="X277">
        <f>+'Ark1'!C1908</f>
        <v>2007</v>
      </c>
      <c r="Y277">
        <f>+'Ark1'!L1908</f>
        <v>12</v>
      </c>
      <c r="Z277" s="3" t="s">
        <v>38</v>
      </c>
      <c r="AA277">
        <f>+'Ark1'!Q1908</f>
        <v>305</v>
      </c>
      <c r="AB277">
        <f>+'Ark1'!R1908</f>
        <v>338</v>
      </c>
      <c r="AC277" s="93">
        <f>+'Ark1'!U1908</f>
        <v>54.683727810650893</v>
      </c>
      <c r="AD277" s="1">
        <f>+'Ark1'!T1908</f>
        <v>9.7366863905325403</v>
      </c>
      <c r="AE277" s="1">
        <f>+'Ark1'!W1908</f>
        <v>63.905325443786992</v>
      </c>
    </row>
    <row r="278" spans="24:31">
      <c r="X278">
        <f>+'Ark1'!C1909</f>
        <v>2007</v>
      </c>
      <c r="Y278">
        <f>+'Ark1'!L1909</f>
        <v>13</v>
      </c>
      <c r="Z278" s="3" t="s">
        <v>39</v>
      </c>
      <c r="AA278">
        <f>+'Ark1'!Q1909</f>
        <v>119</v>
      </c>
      <c r="AB278">
        <f>+'Ark1'!R1909</f>
        <v>133</v>
      </c>
      <c r="AC278" s="93">
        <f>+'Ark1'!U1909</f>
        <v>56.916541353383501</v>
      </c>
      <c r="AD278" s="1">
        <f>+'Ark1'!T1909</f>
        <v>9.6165413533834556</v>
      </c>
      <c r="AE278" s="1">
        <f>+'Ark1'!W1909</f>
        <v>65.413533834586445</v>
      </c>
    </row>
    <row r="279" spans="24:31">
      <c r="X279">
        <f>+'Ark1'!C1910</f>
        <v>2007</v>
      </c>
      <c r="Y279">
        <f>+'Ark1'!L1910</f>
        <v>14</v>
      </c>
      <c r="Z279" s="3" t="s">
        <v>408</v>
      </c>
      <c r="AA279">
        <f>+'Ark1'!Q1910</f>
        <v>81</v>
      </c>
      <c r="AB279">
        <f>+'Ark1'!R1910</f>
        <v>84</v>
      </c>
      <c r="AC279" s="93">
        <f>+'Ark1'!U1910</f>
        <v>59.421428571428521</v>
      </c>
      <c r="AD279" s="1">
        <f>+'Ark1'!T1910</f>
        <v>9.75</v>
      </c>
      <c r="AE279" s="1">
        <f>+'Ark1'!W1910</f>
        <v>57.142857142857153</v>
      </c>
    </row>
    <row r="280" spans="24:31">
      <c r="X280">
        <f>+'Ark1'!C1911</f>
        <v>2007</v>
      </c>
      <c r="Y280">
        <f>+'Ark1'!L1911</f>
        <v>15</v>
      </c>
      <c r="Z280" s="3" t="s">
        <v>40</v>
      </c>
      <c r="AA280">
        <f>+'Ark1'!Q1911</f>
        <v>27</v>
      </c>
      <c r="AB280">
        <f>+'Ark1'!R1911</f>
        <v>30</v>
      </c>
      <c r="AC280" s="93">
        <f>+'Ark1'!U1911</f>
        <v>62.91666666666665</v>
      </c>
      <c r="AD280" s="1">
        <f>+'Ark1'!T1911</f>
        <v>8.9666666666666686</v>
      </c>
      <c r="AE280" s="1">
        <f>+'Ark1'!W1911</f>
        <v>53.33333333333335</v>
      </c>
    </row>
    <row r="281" spans="24:31">
      <c r="X281" s="52">
        <f>+'Ark1'!C1912</f>
        <v>2006</v>
      </c>
      <c r="Y281" s="52">
        <f>+'Ark1'!L1912</f>
        <v>1</v>
      </c>
      <c r="Z281" s="53" t="s">
        <v>28</v>
      </c>
      <c r="AA281" s="52">
        <f>+'Ark1'!Q1912</f>
        <v>27</v>
      </c>
      <c r="AB281" s="52">
        <f>+'Ark1'!R1912</f>
        <v>28</v>
      </c>
      <c r="AC281" s="161">
        <f>+'Ark1'!U1912</f>
        <v>21.68571428571428</v>
      </c>
      <c r="AD281" s="54">
        <f>+'Ark1'!T1912</f>
        <v>1.785714285714286</v>
      </c>
      <c r="AE281" s="54">
        <f>+'Ark1'!W1912</f>
        <v>-3.5714285714285721</v>
      </c>
    </row>
    <row r="282" spans="24:31">
      <c r="X282" s="52">
        <f>+'Ark1'!C1913</f>
        <v>2006</v>
      </c>
      <c r="Y282" s="52">
        <f>+'Ark1'!L1913</f>
        <v>2</v>
      </c>
      <c r="Z282" s="53" t="s">
        <v>29</v>
      </c>
      <c r="AA282" s="52">
        <f>+'Ark1'!Q1913</f>
        <v>70</v>
      </c>
      <c r="AB282" s="52">
        <f>+'Ark1'!R1913</f>
        <v>80</v>
      </c>
      <c r="AC282" s="161">
        <f>+'Ark1'!U1913</f>
        <v>24.981250000000003</v>
      </c>
      <c r="AD282" s="54">
        <f>+'Ark1'!T1913</f>
        <v>3.2124999999999999</v>
      </c>
      <c r="AE282" s="54">
        <f>+'Ark1'!W1913</f>
        <v>1.25</v>
      </c>
    </row>
    <row r="283" spans="24:31">
      <c r="X283" s="52">
        <f>+'Ark1'!C1914</f>
        <v>2006</v>
      </c>
      <c r="Y283" s="52">
        <f>+'Ark1'!L1914</f>
        <v>3</v>
      </c>
      <c r="Z283" s="53" t="s">
        <v>30</v>
      </c>
      <c r="AA283" s="52">
        <f>+'Ark1'!Q1914</f>
        <v>133</v>
      </c>
      <c r="AB283" s="52">
        <f>+'Ark1'!R1914</f>
        <v>154</v>
      </c>
      <c r="AC283" s="161">
        <f>+'Ark1'!U1914</f>
        <v>25.917532467532471</v>
      </c>
      <c r="AD283" s="54">
        <f>+'Ark1'!T1914</f>
        <v>3.8506493506493511</v>
      </c>
      <c r="AE283" s="54">
        <f>+'Ark1'!W1914</f>
        <v>0.64935064935064923</v>
      </c>
    </row>
    <row r="284" spans="24:31">
      <c r="X284" s="52">
        <f>+'Ark1'!C1915</f>
        <v>2006</v>
      </c>
      <c r="Y284" s="52">
        <f>+'Ark1'!L1915</f>
        <v>4</v>
      </c>
      <c r="Z284" s="53" t="s">
        <v>31</v>
      </c>
      <c r="AA284" s="52">
        <f>+'Ark1'!Q1915</f>
        <v>278</v>
      </c>
      <c r="AB284" s="52">
        <f>+'Ark1'!R1915</f>
        <v>305</v>
      </c>
      <c r="AC284" s="161">
        <f>+'Ark1'!U1915</f>
        <v>28.450819672131129</v>
      </c>
      <c r="AD284" s="54">
        <f>+'Ark1'!T1915</f>
        <v>4.6786885245901644</v>
      </c>
      <c r="AE284" s="54">
        <f>+'Ark1'!W1915</f>
        <v>1.3114754098360657</v>
      </c>
    </row>
    <row r="285" spans="24:31">
      <c r="X285" s="52">
        <f>+'Ark1'!C1916</f>
        <v>2006</v>
      </c>
      <c r="Y285" s="52">
        <f>+'Ark1'!L1916</f>
        <v>5</v>
      </c>
      <c r="Z285" s="53" t="s">
        <v>407</v>
      </c>
      <c r="AA285" s="52">
        <f>+'Ark1'!Q1916</f>
        <v>637</v>
      </c>
      <c r="AB285" s="52">
        <f>+'Ark1'!R1916</f>
        <v>759</v>
      </c>
      <c r="AC285" s="161">
        <f>+'Ark1'!U1916</f>
        <v>31.598945981554689</v>
      </c>
      <c r="AD285" s="54">
        <f>+'Ark1'!T1916</f>
        <v>5.7747035573122512</v>
      </c>
      <c r="AE285" s="54">
        <f>+'Ark1'!W1916</f>
        <v>7.64163372859025</v>
      </c>
    </row>
    <row r="286" spans="24:31">
      <c r="X286" s="52">
        <f>+'Ark1'!C1917</f>
        <v>2006</v>
      </c>
      <c r="Y286" s="52">
        <f>+'Ark1'!L1917</f>
        <v>6</v>
      </c>
      <c r="Z286" s="53" t="s">
        <v>32</v>
      </c>
      <c r="AA286" s="52">
        <f>+'Ark1'!Q1917</f>
        <v>807</v>
      </c>
      <c r="AB286" s="52">
        <f>+'Ark1'!R1917</f>
        <v>927</v>
      </c>
      <c r="AC286" s="161">
        <f>+'Ark1'!U1917</f>
        <v>35.259007551240593</v>
      </c>
      <c r="AD286" s="54">
        <f>+'Ark1'!T1917</f>
        <v>6.6688241639697932</v>
      </c>
      <c r="AE286" s="54">
        <f>+'Ark1'!W1917</f>
        <v>16.181229773462785</v>
      </c>
    </row>
    <row r="287" spans="24:31">
      <c r="X287" s="52">
        <f>+'Ark1'!C1918</f>
        <v>2006</v>
      </c>
      <c r="Y287" s="52">
        <f>+'Ark1'!L1918</f>
        <v>7</v>
      </c>
      <c r="Z287" s="53" t="s">
        <v>33</v>
      </c>
      <c r="AA287" s="52">
        <f>+'Ark1'!Q1918</f>
        <v>892</v>
      </c>
      <c r="AB287" s="52">
        <f>+'Ark1'!R1918</f>
        <v>1008</v>
      </c>
      <c r="AC287" s="161">
        <f>+'Ark1'!U1918</f>
        <v>38.711706349206359</v>
      </c>
      <c r="AD287" s="54">
        <f>+'Ark1'!T1918</f>
        <v>7.3363095238095219</v>
      </c>
      <c r="AE287" s="54">
        <f>+'Ark1'!W1918</f>
        <v>24.107142857142861</v>
      </c>
    </row>
    <row r="288" spans="24:31">
      <c r="X288" s="52">
        <f>+'Ark1'!C1919</f>
        <v>2006</v>
      </c>
      <c r="Y288" s="52">
        <f>+'Ark1'!L1919</f>
        <v>8</v>
      </c>
      <c r="Z288" s="53" t="s">
        <v>34</v>
      </c>
      <c r="AA288" s="52">
        <f>+'Ark1'!Q1919</f>
        <v>1455</v>
      </c>
      <c r="AB288" s="52">
        <f>+'Ark1'!R1919</f>
        <v>1696</v>
      </c>
      <c r="AC288" s="161">
        <f>+'Ark1'!U1919</f>
        <v>42.990860849056595</v>
      </c>
      <c r="AD288" s="54">
        <f>+'Ark1'!T1919</f>
        <v>8.1344339622641506</v>
      </c>
      <c r="AE288" s="54">
        <f>+'Ark1'!W1919</f>
        <v>37.912735849056624</v>
      </c>
    </row>
    <row r="289" spans="24:31">
      <c r="X289" s="52">
        <f>+'Ark1'!C1920</f>
        <v>2006</v>
      </c>
      <c r="Y289" s="52">
        <f>+'Ark1'!L1920</f>
        <v>9</v>
      </c>
      <c r="Z289" s="53" t="s">
        <v>35</v>
      </c>
      <c r="AA289" s="52">
        <f>+'Ark1'!Q1920</f>
        <v>1142</v>
      </c>
      <c r="AB289" s="52">
        <f>+'Ark1'!R1920</f>
        <v>1311</v>
      </c>
      <c r="AC289" s="161">
        <f>+'Ark1'!U1920</f>
        <v>48.248131197559111</v>
      </c>
      <c r="AD289" s="54">
        <f>+'Ark1'!T1920</f>
        <v>8.8932112890922941</v>
      </c>
      <c r="AE289" s="54">
        <f>+'Ark1'!W1920</f>
        <v>54.157131960335619</v>
      </c>
    </row>
    <row r="290" spans="24:31">
      <c r="X290" s="52">
        <f>+'Ark1'!C1921</f>
        <v>2006</v>
      </c>
      <c r="Y290" s="52">
        <f>+'Ark1'!L1921</f>
        <v>10</v>
      </c>
      <c r="Z290" s="53" t="s">
        <v>36</v>
      </c>
      <c r="AA290" s="52">
        <f>+'Ark1'!Q1921</f>
        <v>486</v>
      </c>
      <c r="AB290" s="52">
        <f>+'Ark1'!R1921</f>
        <v>533</v>
      </c>
      <c r="AC290" s="161">
        <f>+'Ark1'!U1921</f>
        <v>50.898686679174489</v>
      </c>
      <c r="AD290" s="54">
        <f>+'Ark1'!T1921</f>
        <v>9.3151969981238256</v>
      </c>
      <c r="AE290" s="54">
        <f>+'Ark1'!W1921</f>
        <v>59.287054409005613</v>
      </c>
    </row>
    <row r="291" spans="24:31">
      <c r="X291" s="52">
        <f>+'Ark1'!C1922</f>
        <v>2006</v>
      </c>
      <c r="Y291" s="52">
        <f>+'Ark1'!L1922</f>
        <v>11</v>
      </c>
      <c r="Z291" s="53" t="s">
        <v>37</v>
      </c>
      <c r="AA291" s="52">
        <f>+'Ark1'!Q1922</f>
        <v>548</v>
      </c>
      <c r="AB291" s="52">
        <f>+'Ark1'!R1922</f>
        <v>618</v>
      </c>
      <c r="AC291" s="161">
        <f>+'Ark1'!U1922</f>
        <v>53.244498381877058</v>
      </c>
      <c r="AD291" s="54">
        <f>+'Ark1'!T1922</f>
        <v>9.7313915857605178</v>
      </c>
      <c r="AE291" s="54">
        <f>+'Ark1'!W1922</f>
        <v>64.886731391585755</v>
      </c>
    </row>
    <row r="292" spans="24:31">
      <c r="X292" s="52">
        <f>+'Ark1'!C1923</f>
        <v>2006</v>
      </c>
      <c r="Y292" s="52">
        <f>+'Ark1'!L1923</f>
        <v>12</v>
      </c>
      <c r="Z292" s="53" t="s">
        <v>38</v>
      </c>
      <c r="AA292" s="52">
        <f>+'Ark1'!Q1923</f>
        <v>234</v>
      </c>
      <c r="AB292" s="52">
        <f>+'Ark1'!R1923</f>
        <v>264</v>
      </c>
      <c r="AC292" s="161">
        <f>+'Ark1'!U1923</f>
        <v>55.929166666666646</v>
      </c>
      <c r="AD292" s="54">
        <f>+'Ark1'!T1923</f>
        <v>10.018939393939393</v>
      </c>
      <c r="AE292" s="54">
        <f>+'Ark1'!W1923</f>
        <v>68.560606060606062</v>
      </c>
    </row>
    <row r="293" spans="24:31">
      <c r="X293" s="52">
        <f>+'Ark1'!C1924</f>
        <v>2006</v>
      </c>
      <c r="Y293" s="52">
        <f>+'Ark1'!L1924</f>
        <v>13</v>
      </c>
      <c r="Z293" s="53" t="s">
        <v>39</v>
      </c>
      <c r="AA293" s="52">
        <f>+'Ark1'!Q1924</f>
        <v>100</v>
      </c>
      <c r="AB293" s="52">
        <f>+'Ark1'!R1924</f>
        <v>113</v>
      </c>
      <c r="AC293" s="161">
        <f>+'Ark1'!U1924</f>
        <v>58.152212389380523</v>
      </c>
      <c r="AD293" s="54">
        <f>+'Ark1'!T1924</f>
        <v>9.371681415929201</v>
      </c>
      <c r="AE293" s="54">
        <f>+'Ark1'!W1924</f>
        <v>58.407079646017685</v>
      </c>
    </row>
    <row r="294" spans="24:31">
      <c r="X294" s="52">
        <f>+'Ark1'!C1925</f>
        <v>2006</v>
      </c>
      <c r="Y294" s="52">
        <f>+'Ark1'!L1925</f>
        <v>14</v>
      </c>
      <c r="Z294" s="53" t="s">
        <v>408</v>
      </c>
      <c r="AA294" s="52">
        <f>+'Ark1'!Q1925</f>
        <v>68</v>
      </c>
      <c r="AB294" s="52">
        <f>+'Ark1'!R1925</f>
        <v>77</v>
      </c>
      <c r="AC294" s="161">
        <f>+'Ark1'!U1925</f>
        <v>59.658441558441552</v>
      </c>
      <c r="AD294" s="54">
        <f>+'Ark1'!T1925</f>
        <v>9.6883116883116873</v>
      </c>
      <c r="AE294" s="54">
        <f>+'Ark1'!W1925</f>
        <v>59.740259740259752</v>
      </c>
    </row>
    <row r="295" spans="24:31">
      <c r="X295" s="52">
        <f>+'Ark1'!C1926</f>
        <v>2006</v>
      </c>
      <c r="Y295" s="52">
        <f>+'Ark1'!L1926</f>
        <v>15</v>
      </c>
      <c r="Z295" s="53" t="s">
        <v>40</v>
      </c>
      <c r="AA295" s="52">
        <f>+'Ark1'!Q1926</f>
        <v>12</v>
      </c>
      <c r="AB295" s="52">
        <f>+'Ark1'!R1926</f>
        <v>14</v>
      </c>
      <c r="AC295" s="161">
        <f>+'Ark1'!U1926</f>
        <v>60.442857142857115</v>
      </c>
      <c r="AD295" s="54">
        <f>+'Ark1'!T1926</f>
        <v>10.857142857142859</v>
      </c>
      <c r="AE295" s="54">
        <f>+'Ark1'!W1926</f>
        <v>78.571428571428555</v>
      </c>
    </row>
    <row r="296" spans="24:31">
      <c r="X296">
        <f>+'Ark1'!C1927</f>
        <v>2005</v>
      </c>
      <c r="Y296">
        <f>+'Ark1'!L1927</f>
        <v>1</v>
      </c>
      <c r="Z296" s="3" t="s">
        <v>28</v>
      </c>
      <c r="AA296">
        <f>+'Ark1'!Q1927</f>
        <v>11</v>
      </c>
      <c r="AB296">
        <f>+'Ark1'!R1927</f>
        <v>19</v>
      </c>
      <c r="AC296" s="93">
        <f>+'Ark1'!U1927</f>
        <v>18.431578947368426</v>
      </c>
      <c r="AD296" s="1">
        <f>+'Ark1'!T1927</f>
        <v>2.0526315789473681</v>
      </c>
      <c r="AE296" s="1">
        <f>+'Ark1'!W1927</f>
        <v>0</v>
      </c>
    </row>
    <row r="297" spans="24:31">
      <c r="X297">
        <f>+'Ark1'!C1928</f>
        <v>2005</v>
      </c>
      <c r="Y297">
        <f>+'Ark1'!L1928</f>
        <v>2</v>
      </c>
      <c r="Z297" s="3" t="s">
        <v>29</v>
      </c>
      <c r="AA297">
        <f>+'Ark1'!Q1928</f>
        <v>71</v>
      </c>
      <c r="AB297">
        <f>+'Ark1'!R1928</f>
        <v>78</v>
      </c>
      <c r="AC297" s="93">
        <f>+'Ark1'!U1928</f>
        <v>23.943589743589744</v>
      </c>
      <c r="AD297" s="1">
        <f>+'Ark1'!T1928</f>
        <v>2.9615384615384621</v>
      </c>
      <c r="AE297" s="1">
        <f>+'Ark1'!W1928</f>
        <v>0</v>
      </c>
    </row>
    <row r="298" spans="24:31">
      <c r="X298">
        <f>+'Ark1'!C1929</f>
        <v>2005</v>
      </c>
      <c r="Y298">
        <f>+'Ark1'!L1929</f>
        <v>3</v>
      </c>
      <c r="Z298" s="3" t="s">
        <v>30</v>
      </c>
      <c r="AA298">
        <f>+'Ark1'!Q1929</f>
        <v>135</v>
      </c>
      <c r="AB298">
        <f>+'Ark1'!R1929</f>
        <v>145</v>
      </c>
      <c r="AC298" s="93">
        <f>+'Ark1'!U1929</f>
        <v>26.192413793103434</v>
      </c>
      <c r="AD298" s="1">
        <f>+'Ark1'!T1929</f>
        <v>3.9724137931034473</v>
      </c>
      <c r="AE298" s="1">
        <f>+'Ark1'!W1929</f>
        <v>0</v>
      </c>
    </row>
    <row r="299" spans="24:31">
      <c r="X299">
        <f>+'Ark1'!C1930</f>
        <v>2005</v>
      </c>
      <c r="Y299">
        <f>+'Ark1'!L1930</f>
        <v>4</v>
      </c>
      <c r="Z299" s="3" t="s">
        <v>31</v>
      </c>
      <c r="AA299">
        <f>+'Ark1'!Q1930</f>
        <v>313</v>
      </c>
      <c r="AB299">
        <f>+'Ark1'!R1930</f>
        <v>328</v>
      </c>
      <c r="AC299" s="93">
        <f>+'Ark1'!U1930</f>
        <v>29.174085365853671</v>
      </c>
      <c r="AD299" s="1">
        <f>+'Ark1'!T1930</f>
        <v>4.8536585365853666</v>
      </c>
      <c r="AE299" s="1">
        <f>+'Ark1'!W1930</f>
        <v>1.2195121951219512</v>
      </c>
    </row>
    <row r="300" spans="24:31">
      <c r="X300">
        <f>+'Ark1'!C1931</f>
        <v>2005</v>
      </c>
      <c r="Y300">
        <f>+'Ark1'!L1931</f>
        <v>5</v>
      </c>
      <c r="Z300" s="3" t="s">
        <v>407</v>
      </c>
      <c r="AA300">
        <f>+'Ark1'!Q1931</f>
        <v>735</v>
      </c>
      <c r="AB300">
        <f>+'Ark1'!R1931</f>
        <v>828</v>
      </c>
      <c r="AC300" s="93">
        <f>+'Ark1'!U1931</f>
        <v>32.859057971014494</v>
      </c>
      <c r="AD300" s="1">
        <f>+'Ark1'!T1931</f>
        <v>6.2342995169082114</v>
      </c>
      <c r="AE300" s="1">
        <f>+'Ark1'!W1931</f>
        <v>7.9710144927536239</v>
      </c>
    </row>
    <row r="301" spans="24:31">
      <c r="X301">
        <f>+'Ark1'!C1932</f>
        <v>2005</v>
      </c>
      <c r="Y301">
        <f>+'Ark1'!L1932</f>
        <v>6</v>
      </c>
      <c r="Z301" s="3" t="s">
        <v>32</v>
      </c>
      <c r="AA301">
        <f>+'Ark1'!Q1932</f>
        <v>887</v>
      </c>
      <c r="AB301">
        <f>+'Ark1'!R1932</f>
        <v>1035</v>
      </c>
      <c r="AC301" s="93">
        <f>+'Ark1'!U1932</f>
        <v>36.351884057971056</v>
      </c>
      <c r="AD301" s="1">
        <f>+'Ark1'!T1932</f>
        <v>7.1342995169082153</v>
      </c>
      <c r="AE301" s="1">
        <f>+'Ark1'!W1932</f>
        <v>20</v>
      </c>
    </row>
    <row r="302" spans="24:31">
      <c r="X302">
        <f>+'Ark1'!C1933</f>
        <v>2005</v>
      </c>
      <c r="Y302">
        <f>+'Ark1'!L1933</f>
        <v>7</v>
      </c>
      <c r="Z302" s="3" t="s">
        <v>33</v>
      </c>
      <c r="AA302">
        <f>+'Ark1'!Q1933</f>
        <v>861</v>
      </c>
      <c r="AB302">
        <f>+'Ark1'!R1933</f>
        <v>1002</v>
      </c>
      <c r="AC302" s="93">
        <f>+'Ark1'!U1933</f>
        <v>39.813772455089797</v>
      </c>
      <c r="AD302" s="1">
        <f>+'Ark1'!T1933</f>
        <v>7.5668662674650706</v>
      </c>
      <c r="AE302" s="1">
        <f>+'Ark1'!W1933</f>
        <v>26.247504990019955</v>
      </c>
    </row>
    <row r="303" spans="24:31">
      <c r="X303">
        <f>+'Ark1'!C1934</f>
        <v>2005</v>
      </c>
      <c r="Y303">
        <f>+'Ark1'!L1934</f>
        <v>8</v>
      </c>
      <c r="Z303" s="3" t="s">
        <v>34</v>
      </c>
      <c r="AA303">
        <f>+'Ark1'!Q1934</f>
        <v>1417</v>
      </c>
      <c r="AB303">
        <f>+'Ark1'!R1934</f>
        <v>1682</v>
      </c>
      <c r="AC303" s="93">
        <f>+'Ark1'!U1934</f>
        <v>43.98442330558855</v>
      </c>
      <c r="AD303" s="1">
        <f>+'Ark1'!T1934</f>
        <v>8.4482758620689626</v>
      </c>
      <c r="AE303" s="1">
        <f>+'Ark1'!W1934</f>
        <v>44.470868014268738</v>
      </c>
    </row>
    <row r="304" spans="24:31">
      <c r="X304">
        <f>+'Ark1'!C1935</f>
        <v>2005</v>
      </c>
      <c r="Y304">
        <f>+'Ark1'!L1935</f>
        <v>9</v>
      </c>
      <c r="Z304" s="3" t="s">
        <v>35</v>
      </c>
      <c r="AA304">
        <f>+'Ark1'!Q1935</f>
        <v>1017</v>
      </c>
      <c r="AB304">
        <f>+'Ark1'!R1935</f>
        <v>1213</v>
      </c>
      <c r="AC304" s="93">
        <f>+'Ark1'!U1935</f>
        <v>48.612613355317379</v>
      </c>
      <c r="AD304" s="1">
        <f>+'Ark1'!T1935</f>
        <v>9.171475680131902</v>
      </c>
      <c r="AE304" s="1">
        <f>+'Ark1'!W1935</f>
        <v>57.955482275350384</v>
      </c>
    </row>
    <row r="305" spans="24:31">
      <c r="X305">
        <f>+'Ark1'!C1936</f>
        <v>2005</v>
      </c>
      <c r="Y305">
        <f>+'Ark1'!L1936</f>
        <v>10</v>
      </c>
      <c r="Z305" s="3" t="s">
        <v>36</v>
      </c>
      <c r="AA305">
        <f>+'Ark1'!Q1936</f>
        <v>408</v>
      </c>
      <c r="AB305">
        <f>+'Ark1'!R1936</f>
        <v>465</v>
      </c>
      <c r="AC305" s="93">
        <f>+'Ark1'!U1936</f>
        <v>51.52688172043009</v>
      </c>
      <c r="AD305" s="1">
        <f>+'Ark1'!T1936</f>
        <v>9.741935483870968</v>
      </c>
      <c r="AE305" s="1">
        <f>+'Ark1'!W1936</f>
        <v>66.451612903225808</v>
      </c>
    </row>
    <row r="306" spans="24:31">
      <c r="X306">
        <f>+'Ark1'!C1937</f>
        <v>2005</v>
      </c>
      <c r="Y306">
        <f>+'Ark1'!L1937</f>
        <v>11</v>
      </c>
      <c r="Z306" s="3" t="s">
        <v>37</v>
      </c>
      <c r="AA306">
        <f>+'Ark1'!Q1937</f>
        <v>468</v>
      </c>
      <c r="AB306">
        <f>+'Ark1'!R1937</f>
        <v>543</v>
      </c>
      <c r="AC306" s="93">
        <f>+'Ark1'!U1937</f>
        <v>53.627992633517472</v>
      </c>
      <c r="AD306" s="1">
        <f>+'Ark1'!T1937</f>
        <v>9.9686924493554319</v>
      </c>
      <c r="AE306" s="1">
        <f>+'Ark1'!W1937</f>
        <v>68.324125230202583</v>
      </c>
    </row>
    <row r="307" spans="24:31">
      <c r="X307">
        <f>+'Ark1'!C1938</f>
        <v>2005</v>
      </c>
      <c r="Y307">
        <f>+'Ark1'!L1938</f>
        <v>12</v>
      </c>
      <c r="Z307" s="3" t="s">
        <v>38</v>
      </c>
      <c r="AA307">
        <f>+'Ark1'!Q1938</f>
        <v>218</v>
      </c>
      <c r="AB307">
        <f>+'Ark1'!R1938</f>
        <v>255</v>
      </c>
      <c r="AC307" s="93">
        <f>+'Ark1'!U1938</f>
        <v>57.152941176470549</v>
      </c>
      <c r="AD307" s="1">
        <f>+'Ark1'!T1938</f>
        <v>10.509803921568633</v>
      </c>
      <c r="AE307" s="1">
        <f>+'Ark1'!W1938</f>
        <v>74.509803921568619</v>
      </c>
    </row>
    <row r="308" spans="24:31">
      <c r="X308">
        <f>+'Ark1'!C1939</f>
        <v>2005</v>
      </c>
      <c r="Y308">
        <f>+'Ark1'!L1939</f>
        <v>13</v>
      </c>
      <c r="Z308" s="3" t="s">
        <v>39</v>
      </c>
      <c r="AA308">
        <f>+'Ark1'!Q1939</f>
        <v>77</v>
      </c>
      <c r="AB308">
        <f>+'Ark1'!R1939</f>
        <v>84</v>
      </c>
      <c r="AC308" s="93">
        <f>+'Ark1'!U1939</f>
        <v>58.165476190476177</v>
      </c>
      <c r="AD308" s="1">
        <f>+'Ark1'!T1939</f>
        <v>10.190476190476188</v>
      </c>
      <c r="AE308" s="1">
        <f>+'Ark1'!W1939</f>
        <v>63.095238095238123</v>
      </c>
    </row>
    <row r="309" spans="24:31">
      <c r="X309">
        <f>+'Ark1'!C1940</f>
        <v>2005</v>
      </c>
      <c r="Y309">
        <f>+'Ark1'!L1940</f>
        <v>14</v>
      </c>
      <c r="Z309" s="3" t="s">
        <v>408</v>
      </c>
      <c r="AA309">
        <f>+'Ark1'!Q1940</f>
        <v>43</v>
      </c>
      <c r="AB309">
        <f>+'Ark1'!R1940</f>
        <v>47</v>
      </c>
      <c r="AC309" s="93">
        <f>+'Ark1'!U1940</f>
        <v>62.553191489361708</v>
      </c>
      <c r="AD309" s="1">
        <f>+'Ark1'!T1940</f>
        <v>11.234042553191484</v>
      </c>
      <c r="AE309" s="1">
        <f>+'Ark1'!W1940</f>
        <v>78.723404255319139</v>
      </c>
    </row>
    <row r="310" spans="24:31">
      <c r="X310">
        <f>+'Ark1'!C1941</f>
        <v>2005</v>
      </c>
      <c r="Y310">
        <f>+'Ark1'!L1941</f>
        <v>15</v>
      </c>
      <c r="Z310" s="3" t="s">
        <v>40</v>
      </c>
      <c r="AA310">
        <f>+'Ark1'!Q1941</f>
        <v>5</v>
      </c>
      <c r="AB310">
        <f>+'Ark1'!R1941</f>
        <v>5</v>
      </c>
      <c r="AC310" s="93">
        <f>+'Ark1'!U1941</f>
        <v>65.739999999999995</v>
      </c>
      <c r="AD310" s="1">
        <f>+'Ark1'!T1941</f>
        <v>11.8</v>
      </c>
      <c r="AE310" s="1">
        <f>+'Ark1'!W1941</f>
        <v>100</v>
      </c>
    </row>
    <row r="311" spans="24:31">
      <c r="X311" s="45"/>
      <c r="Y311" s="45"/>
      <c r="Z311" s="45"/>
      <c r="AA311" s="45"/>
      <c r="AB311" s="45"/>
      <c r="AC311" s="90"/>
      <c r="AD311" s="45"/>
      <c r="AE311" s="45"/>
    </row>
    <row r="312" spans="24:31">
      <c r="X312" s="45"/>
      <c r="Y312" s="45"/>
      <c r="Z312" s="45"/>
      <c r="AA312" s="45"/>
      <c r="AB312" s="45"/>
      <c r="AC312" s="90"/>
      <c r="AD312" s="45"/>
      <c r="AE312" s="45"/>
    </row>
    <row r="313" spans="24:31">
      <c r="X313" s="34"/>
      <c r="Y313" s="34"/>
      <c r="Z313" s="34"/>
      <c r="AA313" s="34"/>
      <c r="AB313" s="34"/>
      <c r="AC313" s="165"/>
      <c r="AD313" s="34"/>
    </row>
    <row r="314" spans="24:31">
      <c r="X314" s="34"/>
      <c r="Y314" s="34"/>
      <c r="Z314" s="34"/>
      <c r="AA314" s="34"/>
      <c r="AB314" s="34"/>
      <c r="AC314" s="165"/>
      <c r="AD314" s="34"/>
    </row>
    <row r="315" spans="24:31">
      <c r="X315" s="34"/>
      <c r="Y315" s="34"/>
      <c r="Z315" s="34"/>
      <c r="AA315" s="34"/>
      <c r="AB315" s="34"/>
      <c r="AC315" s="165"/>
      <c r="AD315" s="34"/>
    </row>
    <row r="316" spans="24:31">
      <c r="X316" s="34"/>
      <c r="Y316" s="34"/>
      <c r="Z316" s="34"/>
      <c r="AA316" s="34"/>
      <c r="AB316" s="34"/>
      <c r="AC316" s="165"/>
      <c r="AD316" s="34"/>
    </row>
    <row r="317" spans="24:31">
      <c r="X317" s="34"/>
      <c r="Y317" s="34"/>
      <c r="Z317" s="34"/>
      <c r="AA317" s="34"/>
      <c r="AB317" s="34"/>
      <c r="AC317" s="165"/>
      <c r="AD317" s="34"/>
    </row>
    <row r="318" spans="24:31">
      <c r="X318" s="34"/>
      <c r="Y318" s="34"/>
      <c r="Z318" s="34"/>
      <c r="AA318" s="34"/>
      <c r="AB318" s="34"/>
      <c r="AC318" s="165"/>
      <c r="AD318" s="34"/>
    </row>
    <row r="319" spans="24:31">
      <c r="X319" s="34"/>
      <c r="Y319" s="34"/>
      <c r="Z319" s="34"/>
      <c r="AA319" s="34"/>
      <c r="AB319" s="34"/>
      <c r="AC319" s="165"/>
      <c r="AD319" s="34"/>
    </row>
    <row r="320" spans="24:31">
      <c r="X320" s="34"/>
      <c r="Y320" s="34"/>
      <c r="Z320" s="34"/>
      <c r="AA320" s="34"/>
      <c r="AB320" s="34"/>
      <c r="AC320" s="165"/>
      <c r="AD320" s="34"/>
    </row>
    <row r="321" spans="24:30">
      <c r="X321" s="34"/>
      <c r="Y321" s="34"/>
      <c r="Z321" s="34"/>
      <c r="AA321" s="34"/>
      <c r="AB321" s="34"/>
      <c r="AC321" s="165"/>
      <c r="AD321" s="34"/>
    </row>
    <row r="322" spans="24:30">
      <c r="X322" s="34"/>
      <c r="Y322" s="34"/>
      <c r="Z322" s="34"/>
      <c r="AA322" s="34"/>
      <c r="AB322" s="34"/>
      <c r="AC322" s="165"/>
      <c r="AD322" s="34"/>
    </row>
    <row r="323" spans="24:30">
      <c r="X323" s="34"/>
      <c r="Y323" s="34"/>
      <c r="Z323" s="34"/>
      <c r="AA323" s="34"/>
      <c r="AB323" s="34"/>
      <c r="AC323" s="165"/>
      <c r="AD323" s="34"/>
    </row>
    <row r="324" spans="24:30">
      <c r="X324" s="34"/>
      <c r="Y324" s="34"/>
      <c r="Z324" s="34"/>
      <c r="AA324" s="34"/>
      <c r="AB324" s="34"/>
      <c r="AC324" s="165"/>
      <c r="AD324" s="34"/>
    </row>
    <row r="340" spans="31:40"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31:40"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31:40"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31:40"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31:40"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31:40"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31:40">
      <c r="AE346" s="34"/>
    </row>
    <row r="347" spans="31:40">
      <c r="AE347" s="34"/>
    </row>
  </sheetData>
  <conditionalFormatting sqref="AG37:AG38 AG106">
    <cfRule type="cellIs" dxfId="63" priority="8" stopIfTrue="1" operator="lessThan">
      <formula>0</formula>
    </cfRule>
  </conditionalFormatting>
  <conditionalFormatting sqref="AG83">
    <cfRule type="cellIs" dxfId="62" priority="9" stopIfTrue="1" operator="greaterThan">
      <formula>0</formula>
    </cfRule>
  </conditionalFormatting>
  <conditionalFormatting sqref="AG60">
    <cfRule type="cellIs" dxfId="61" priority="10" stopIfTrue="1" operator="greaterThan">
      <formula>0</formula>
    </cfRule>
    <cfRule type="cellIs" dxfId="60" priority="11" stopIfTrue="1" operator="lessThan">
      <formula>0</formula>
    </cfRule>
  </conditionalFormatting>
  <conditionalFormatting sqref="AG83">
    <cfRule type="cellIs" dxfId="59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4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54296875" customWidth="1"/>
    <col min="3" max="3" width="6.6328125" customWidth="1"/>
    <col min="4" max="4" width="1.1796875" customWidth="1"/>
    <col min="5" max="5" width="4.90625" customWidth="1"/>
    <col min="6" max="6" width="1.6328125" style="521" customWidth="1"/>
    <col min="7" max="7" width="7" customWidth="1"/>
    <col min="8" max="8" width="5.54296875" customWidth="1"/>
    <col min="9" max="9" width="1.54296875" style="538" customWidth="1"/>
    <col min="10" max="10" width="5.54296875" style="509" customWidth="1"/>
    <col min="11" max="11" width="1.1796875" style="522" customWidth="1"/>
    <col min="12" max="12" width="5.453125" style="340" customWidth="1"/>
    <col min="13" max="13" width="1.1796875" style="340" customWidth="1"/>
    <col min="14" max="14" width="7.08984375" style="32" customWidth="1"/>
    <col min="15" max="15" width="1.7265625" style="32" customWidth="1"/>
    <col min="16" max="16" width="7.1796875" customWidth="1"/>
    <col min="17" max="17" width="4.81640625" customWidth="1"/>
    <col min="18" max="18" width="2" style="32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5.08984375" customWidth="1"/>
    <col min="24" max="24" width="1.36328125" customWidth="1"/>
    <col min="25" max="25" width="6.08984375" customWidth="1"/>
    <col min="26" max="26" width="6.26953125" customWidth="1"/>
    <col min="27" max="27" width="7.26953125" customWidth="1"/>
    <col min="28" max="28" width="7.54296875" style="329" customWidth="1"/>
    <col min="29" max="29" width="6.6328125" customWidth="1"/>
    <col min="30" max="30" width="6" style="11" customWidth="1"/>
    <col min="31" max="31" width="8.6328125" customWidth="1"/>
    <col min="32" max="32" width="10" customWidth="1"/>
    <col min="33" max="33" width="8.08984375" customWidth="1"/>
    <col min="34" max="34" width="4.90625" customWidth="1"/>
    <col min="35" max="35" width="1" customWidth="1"/>
    <col min="36" max="36" width="4.36328125" customWidth="1"/>
    <col min="37" max="37" width="7" customWidth="1"/>
    <col min="38" max="39" width="8.08984375" customWidth="1"/>
    <col min="40" max="40" width="8.453125" customWidth="1"/>
    <col min="41" max="41" width="11.08984375" customWidth="1"/>
    <col min="42" max="42" width="9.90625" customWidth="1"/>
    <col min="43" max="43" width="10.36328125" customWidth="1"/>
    <col min="44" max="44" width="9" customWidth="1"/>
    <col min="45" max="45" width="7.36328125" customWidth="1"/>
    <col min="46" max="46" width="1.6328125" customWidth="1"/>
    <col min="47" max="47" width="9" customWidth="1"/>
    <col min="48" max="48" width="7.6328125" customWidth="1"/>
    <col min="49" max="49" width="10.08984375" customWidth="1"/>
    <col min="50" max="50" width="10.6328125" customWidth="1"/>
    <col min="51" max="51" width="8.54296875" customWidth="1"/>
    <col min="52" max="52" width="8.36328125" customWidth="1"/>
    <col min="53" max="53" width="9" customWidth="1"/>
    <col min="54" max="54" width="8.90625" customWidth="1"/>
    <col min="55" max="55" width="9.08984375" customWidth="1"/>
    <col min="56" max="56" width="8.453125" customWidth="1"/>
    <col min="57" max="57" width="9.08984375" customWidth="1"/>
    <col min="58" max="58" width="10" customWidth="1"/>
    <col min="59" max="59" width="10.54296875" customWidth="1"/>
    <col min="60" max="60" width="8.08984375" customWidth="1"/>
    <col min="61" max="61" width="8.36328125" customWidth="1"/>
    <col min="62" max="62" width="7.54296875" customWidth="1"/>
    <col min="63" max="63" width="8.08984375" customWidth="1"/>
  </cols>
  <sheetData>
    <row r="1" spans="1:54" ht="16.5" customHeight="1">
      <c r="A1" s="24"/>
      <c r="B1" s="24"/>
      <c r="C1" s="24"/>
      <c r="D1" s="24"/>
      <c r="E1" s="24"/>
      <c r="F1" s="24"/>
      <c r="G1" s="24"/>
      <c r="H1" s="24"/>
      <c r="I1" s="24"/>
      <c r="J1" s="323"/>
      <c r="K1" s="323"/>
      <c r="L1" s="361"/>
      <c r="M1" s="361"/>
      <c r="N1" s="354"/>
      <c r="O1" s="354"/>
      <c r="P1" s="24"/>
      <c r="Q1" s="24"/>
      <c r="R1" s="354"/>
      <c r="S1" s="24"/>
      <c r="T1" s="24"/>
      <c r="U1" s="24"/>
      <c r="V1" s="24"/>
      <c r="W1" s="24"/>
      <c r="X1" s="24"/>
      <c r="Y1" s="24"/>
      <c r="Z1" s="24"/>
      <c r="AA1" s="24"/>
      <c r="AB1" s="323"/>
      <c r="AC1" s="24"/>
      <c r="AD1" s="274"/>
      <c r="AE1" s="24"/>
      <c r="AF1" s="24"/>
      <c r="AG1" s="24"/>
      <c r="AH1" s="24"/>
      <c r="AI1" s="24"/>
      <c r="AJ1" s="24"/>
    </row>
    <row r="2" spans="1:54" ht="24.6">
      <c r="A2" s="24"/>
      <c r="B2" s="122" t="s">
        <v>641</v>
      </c>
      <c r="C2" s="24"/>
      <c r="D2" s="24"/>
      <c r="E2" s="24"/>
      <c r="F2" s="24"/>
      <c r="G2" s="544">
        <v>2024</v>
      </c>
      <c r="H2" s="545"/>
      <c r="I2" s="24"/>
      <c r="J2" s="323"/>
      <c r="K2" s="323"/>
      <c r="L2" s="362"/>
      <c r="M2" s="362"/>
      <c r="N2" s="362"/>
      <c r="O2" s="362"/>
      <c r="P2" s="171" t="s">
        <v>96</v>
      </c>
      <c r="Q2" s="171"/>
      <c r="R2" s="520"/>
      <c r="S2" s="546">
        <v>45</v>
      </c>
      <c r="T2" s="547"/>
      <c r="U2" s="24"/>
      <c r="V2" s="24"/>
      <c r="W2" s="171" t="s">
        <v>561</v>
      </c>
      <c r="X2" s="172"/>
      <c r="Y2" s="172"/>
      <c r="Z2" s="324"/>
      <c r="AA2" s="172"/>
      <c r="AB2" s="548">
        <v>45612</v>
      </c>
      <c r="AC2" s="549"/>
      <c r="AD2" s="549"/>
      <c r="AE2" s="549"/>
      <c r="AF2" s="549"/>
      <c r="AG2" s="24"/>
      <c r="AH2" s="25"/>
      <c r="AI2" s="25"/>
      <c r="AJ2" s="25"/>
      <c r="AK2" s="528"/>
      <c r="AL2" s="528"/>
    </row>
    <row r="3" spans="1:54" ht="16.5" customHeight="1">
      <c r="A3" s="67"/>
      <c r="B3" s="24"/>
      <c r="C3" s="24"/>
      <c r="D3" s="24"/>
      <c r="E3" s="24"/>
      <c r="F3" s="24"/>
      <c r="G3" s="24"/>
      <c r="H3" s="24"/>
      <c r="I3" s="24"/>
      <c r="J3" s="323"/>
      <c r="K3" s="323"/>
      <c r="L3" s="361"/>
      <c r="M3" s="361"/>
      <c r="N3" s="354"/>
      <c r="O3" s="354"/>
      <c r="P3" s="24"/>
      <c r="Q3" s="24"/>
      <c r="R3" s="354"/>
      <c r="S3" s="12"/>
      <c r="T3" s="24"/>
      <c r="U3" s="12"/>
      <c r="V3" s="12"/>
      <c r="W3" s="12"/>
      <c r="X3" s="12"/>
      <c r="Y3" s="12"/>
      <c r="Z3" s="12"/>
      <c r="AA3" s="12"/>
      <c r="AB3" s="325"/>
      <c r="AC3" s="12"/>
      <c r="AD3" s="275"/>
      <c r="AE3" s="12"/>
      <c r="AF3" s="25"/>
      <c r="AG3" s="25"/>
      <c r="AH3" s="25"/>
      <c r="AI3" s="25"/>
      <c r="AJ3" s="25"/>
    </row>
    <row r="4" spans="1:54" ht="18" customHeight="1">
      <c r="A4" s="12"/>
      <c r="B4" s="12"/>
      <c r="C4" s="12"/>
      <c r="D4" s="12"/>
      <c r="E4" s="12"/>
      <c r="F4" s="12"/>
      <c r="G4" s="12"/>
      <c r="H4" s="12"/>
      <c r="I4" s="12"/>
      <c r="J4" s="325"/>
      <c r="K4" s="325"/>
      <c r="L4" s="361"/>
      <c r="M4" s="361"/>
      <c r="N4" s="354"/>
      <c r="O4" s="354"/>
      <c r="P4" s="24"/>
      <c r="Q4" s="12"/>
      <c r="R4" s="354"/>
      <c r="S4" s="6"/>
      <c r="T4" s="12"/>
      <c r="U4" s="6"/>
      <c r="V4" s="6"/>
      <c r="W4" s="6"/>
      <c r="X4" s="6"/>
      <c r="Y4" s="6"/>
      <c r="Z4" s="6"/>
      <c r="AA4" s="6"/>
      <c r="AB4" s="326"/>
      <c r="AC4" s="6"/>
      <c r="AD4" s="276" t="s">
        <v>2</v>
      </c>
      <c r="AE4" s="8" t="s">
        <v>83</v>
      </c>
      <c r="AF4" s="6"/>
      <c r="AG4" s="6"/>
      <c r="AH4" s="6"/>
      <c r="AI4" s="6"/>
      <c r="AJ4" s="6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4" ht="17.399999999999999">
      <c r="A5" s="12"/>
      <c r="B5" s="12"/>
      <c r="C5" s="12"/>
      <c r="D5" s="12"/>
      <c r="E5" s="12"/>
      <c r="F5" s="12"/>
      <c r="G5" s="7"/>
      <c r="H5" s="7"/>
      <c r="I5" s="7"/>
      <c r="J5" s="510"/>
      <c r="K5" s="510"/>
      <c r="L5" s="361"/>
      <c r="M5" s="361"/>
      <c r="N5" s="354"/>
      <c r="O5" s="354"/>
      <c r="P5" s="6"/>
      <c r="Q5" s="7"/>
      <c r="R5" s="354"/>
      <c r="S5" s="8" t="s">
        <v>22</v>
      </c>
      <c r="T5" s="7"/>
      <c r="U5" s="295" t="s">
        <v>410</v>
      </c>
      <c r="V5" s="6"/>
      <c r="W5" s="295" t="s">
        <v>410</v>
      </c>
      <c r="X5" s="6"/>
      <c r="Y5" s="8" t="s">
        <v>585</v>
      </c>
      <c r="Z5" s="8"/>
      <c r="AA5" s="8"/>
      <c r="AB5" s="327" t="s">
        <v>2</v>
      </c>
      <c r="AC5" s="8"/>
      <c r="AD5" s="276" t="s">
        <v>8</v>
      </c>
      <c r="AE5" s="8" t="s">
        <v>44</v>
      </c>
      <c r="AF5" s="8" t="s">
        <v>81</v>
      </c>
      <c r="AG5" s="8"/>
      <c r="AH5" s="8"/>
      <c r="AI5" s="8"/>
      <c r="AJ5" s="6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21"/>
    </row>
    <row r="6" spans="1:54">
      <c r="A6" s="6"/>
      <c r="B6" s="8" t="s">
        <v>2</v>
      </c>
      <c r="C6" s="114" t="s">
        <v>499</v>
      </c>
      <c r="D6" s="114"/>
      <c r="E6" s="114" t="s">
        <v>499</v>
      </c>
      <c r="F6" s="114"/>
      <c r="G6" s="8" t="s">
        <v>22</v>
      </c>
      <c r="H6" s="114"/>
      <c r="I6" s="114"/>
      <c r="J6" s="511" t="s">
        <v>2</v>
      </c>
      <c r="K6" s="511"/>
      <c r="L6" s="363" t="s">
        <v>22</v>
      </c>
      <c r="M6" s="363"/>
      <c r="N6" s="355" t="s">
        <v>22</v>
      </c>
      <c r="O6" s="355"/>
      <c r="P6" s="8" t="s">
        <v>22</v>
      </c>
      <c r="Q6" s="114"/>
      <c r="R6" s="355"/>
      <c r="S6" s="8" t="s">
        <v>498</v>
      </c>
      <c r="T6" s="114"/>
      <c r="U6" s="8" t="s">
        <v>520</v>
      </c>
      <c r="V6" s="8"/>
      <c r="W6" s="8" t="s">
        <v>577</v>
      </c>
      <c r="X6" s="8"/>
      <c r="Y6" s="8" t="s">
        <v>531</v>
      </c>
      <c r="Z6" s="8" t="s">
        <v>531</v>
      </c>
      <c r="AA6" s="8" t="s">
        <v>531</v>
      </c>
      <c r="AB6" s="327" t="s">
        <v>76</v>
      </c>
      <c r="AC6" s="8"/>
      <c r="AD6" s="276" t="s">
        <v>74</v>
      </c>
      <c r="AE6" s="8" t="s">
        <v>409</v>
      </c>
      <c r="AF6" s="8" t="s">
        <v>93</v>
      </c>
      <c r="AG6" s="108"/>
      <c r="AH6" s="108" t="s">
        <v>499</v>
      </c>
      <c r="AI6" s="108"/>
      <c r="AJ6" s="6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>
      <c r="A7" s="6"/>
      <c r="B7" s="8" t="s">
        <v>8</v>
      </c>
      <c r="C7" s="117" t="s">
        <v>2</v>
      </c>
      <c r="D7" s="117"/>
      <c r="E7" s="117" t="s">
        <v>502</v>
      </c>
      <c r="F7" s="117"/>
      <c r="G7" s="8" t="s">
        <v>1</v>
      </c>
      <c r="H7" s="114" t="s">
        <v>499</v>
      </c>
      <c r="I7" s="114"/>
      <c r="J7" s="511" t="s">
        <v>653</v>
      </c>
      <c r="K7" s="511"/>
      <c r="L7" s="363" t="s">
        <v>653</v>
      </c>
      <c r="M7" s="363"/>
      <c r="N7" s="355" t="s">
        <v>654</v>
      </c>
      <c r="O7" s="355"/>
      <c r="P7" s="8" t="s">
        <v>0</v>
      </c>
      <c r="Q7" s="114" t="s">
        <v>499</v>
      </c>
      <c r="R7" s="355"/>
      <c r="S7" s="8" t="s">
        <v>421</v>
      </c>
      <c r="T7" s="114" t="s">
        <v>499</v>
      </c>
      <c r="U7" s="8" t="s">
        <v>501</v>
      </c>
      <c r="V7" s="8"/>
      <c r="W7" s="8" t="s">
        <v>578</v>
      </c>
      <c r="X7" s="8"/>
      <c r="Y7" s="8" t="s">
        <v>488</v>
      </c>
      <c r="Z7" s="8" t="s">
        <v>77</v>
      </c>
      <c r="AA7" s="8" t="s">
        <v>486</v>
      </c>
      <c r="AB7" s="327" t="s">
        <v>75</v>
      </c>
      <c r="AC7" s="114" t="s">
        <v>499</v>
      </c>
      <c r="AD7" s="276" t="s">
        <v>539</v>
      </c>
      <c r="AE7" s="8" t="s">
        <v>43</v>
      </c>
      <c r="AF7" s="8" t="s">
        <v>0</v>
      </c>
      <c r="AG7" s="8" t="s">
        <v>562</v>
      </c>
      <c r="AH7" s="8" t="s">
        <v>566</v>
      </c>
      <c r="AI7" s="8"/>
      <c r="AJ7" s="6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1:54">
      <c r="A8" s="8">
        <v>1996</v>
      </c>
      <c r="B8" s="315">
        <f>+'Ark1'!R2</f>
        <v>15019</v>
      </c>
      <c r="C8" s="316"/>
      <c r="D8" s="219"/>
      <c r="E8" s="218"/>
      <c r="F8" s="117"/>
      <c r="G8" s="68">
        <f>+'Ark1'!U2</f>
        <v>35.915327252147407</v>
      </c>
      <c r="H8" s="252"/>
      <c r="I8" s="114"/>
      <c r="J8" s="512"/>
      <c r="K8" s="511"/>
      <c r="L8" s="252"/>
      <c r="M8" s="363"/>
      <c r="N8" s="252"/>
      <c r="O8" s="355"/>
      <c r="P8" s="10">
        <f>+'Ark1'!S2</f>
        <v>5.4068180304947075</v>
      </c>
      <c r="Q8" s="115"/>
      <c r="R8" s="355"/>
      <c r="S8" s="9">
        <f>+'Ark1'!T2</f>
        <v>7.264931087289435</v>
      </c>
      <c r="T8" s="115"/>
      <c r="U8" s="94">
        <f>+'Ark1'!W2</f>
        <v>33.417670950129846</v>
      </c>
      <c r="V8" s="8"/>
      <c r="W8" s="8"/>
      <c r="X8" s="8"/>
      <c r="Y8" s="123">
        <f>+'Ark1'!X2</f>
        <v>99.314202010786317</v>
      </c>
      <c r="Z8" s="84">
        <f>+'Ark1'!Y2</f>
        <v>89.187029762301108</v>
      </c>
      <c r="AA8" s="123">
        <f>+'Ark1'!Z2</f>
        <v>47.253478926692864</v>
      </c>
      <c r="AB8" s="328">
        <f>+'Ark1'!Q2</f>
        <v>9693</v>
      </c>
      <c r="AC8" s="84"/>
      <c r="AD8" s="123">
        <f t="shared" ref="AD8:AD36" si="0">+B8/AB8</f>
        <v>1.5494686887444549</v>
      </c>
      <c r="AE8" s="83">
        <f t="shared" ref="AE8:AE36" si="1">+G8/P8</f>
        <v>6.6425995936211049</v>
      </c>
      <c r="AF8" s="85">
        <f>+'Ark1'!AD2</f>
        <v>63.385629944967953</v>
      </c>
      <c r="AG8" s="84">
        <f t="shared" ref="AG8:AG36" si="2">+(G8*B8)/1000</f>
        <v>539.41230000000189</v>
      </c>
      <c r="AH8" s="8"/>
      <c r="AI8" s="109"/>
      <c r="AJ8" s="6"/>
      <c r="AK8" s="22"/>
      <c r="AL8" s="22"/>
      <c r="AM8" s="22"/>
      <c r="AN8" s="22"/>
      <c r="AO8" s="22"/>
      <c r="AP8" s="22"/>
      <c r="AQ8" s="22"/>
      <c r="AR8" s="22">
        <f>+B36</f>
        <v>4450</v>
      </c>
      <c r="AS8" s="93">
        <f>+G36</f>
        <v>42.306831460674175</v>
      </c>
      <c r="AT8" s="22"/>
      <c r="AU8" s="22"/>
      <c r="AV8" s="22"/>
      <c r="AW8" s="22"/>
      <c r="AX8" s="22"/>
      <c r="AY8" s="22"/>
      <c r="AZ8" s="22"/>
      <c r="BA8" s="22"/>
      <c r="BB8" s="22"/>
    </row>
    <row r="9" spans="1:54">
      <c r="A9" s="8">
        <v>1997</v>
      </c>
      <c r="B9" s="315">
        <f>+'Ark1'!R3</f>
        <v>13014</v>
      </c>
      <c r="C9" s="316">
        <f t="shared" ref="C9:C26" si="3">+B9-B8</f>
        <v>-2005</v>
      </c>
      <c r="D9" s="219"/>
      <c r="E9" s="218">
        <f t="shared" ref="E9:E26" si="4">100*B9/B8</f>
        <v>86.650243025501027</v>
      </c>
      <c r="F9" s="117"/>
      <c r="G9" s="68">
        <f>+'Ark1'!U3</f>
        <v>36.555248194252393</v>
      </c>
      <c r="H9" s="252">
        <f t="shared" ref="H9:T26" si="5">+G9-G8</f>
        <v>0.63992094210498607</v>
      </c>
      <c r="I9" s="114"/>
      <c r="J9" s="512"/>
      <c r="K9" s="511"/>
      <c r="L9" s="252"/>
      <c r="M9" s="363"/>
      <c r="N9" s="356"/>
      <c r="O9" s="355"/>
      <c r="P9" s="10">
        <f>+'Ark1'!S3</f>
        <v>5.6440756108805905</v>
      </c>
      <c r="Q9" s="116">
        <f t="shared" si="5"/>
        <v>0.23725758038588296</v>
      </c>
      <c r="R9" s="355"/>
      <c r="S9" s="9">
        <f>+'Ark1'!T3</f>
        <v>7.6692023974181645</v>
      </c>
      <c r="T9" s="116">
        <f t="shared" si="5"/>
        <v>0.40427131012872941</v>
      </c>
      <c r="U9" s="94">
        <f>+'Ark1'!W3</f>
        <v>35.26202551098816</v>
      </c>
      <c r="V9" s="8"/>
      <c r="W9" s="8"/>
      <c r="X9" s="8"/>
      <c r="Y9" s="123">
        <f>+'Ark1'!X3</f>
        <v>99.500537882280639</v>
      </c>
      <c r="Z9" s="84">
        <f>+'Ark1'!Y3</f>
        <v>90.079913938835119</v>
      </c>
      <c r="AA9" s="123">
        <f>+'Ark1'!Z3</f>
        <v>50.899031811894879</v>
      </c>
      <c r="AB9" s="328">
        <f>+'Ark1'!Q3</f>
        <v>8704</v>
      </c>
      <c r="AC9" s="84">
        <f t="shared" ref="AC9:AC26" si="6">+AB9-AB8</f>
        <v>-989</v>
      </c>
      <c r="AD9" s="123">
        <f t="shared" si="0"/>
        <v>1.4951746323529411</v>
      </c>
      <c r="AE9" s="83">
        <f t="shared" si="1"/>
        <v>6.476746718945714</v>
      </c>
      <c r="AF9" s="85">
        <f>+'Ark1'!AD3</f>
        <v>67.679668806324244</v>
      </c>
      <c r="AG9" s="84">
        <f t="shared" si="2"/>
        <v>475.73000000000064</v>
      </c>
      <c r="AH9" s="38">
        <f t="shared" ref="AH9:AH26" si="7">100*AG9/AG8</f>
        <v>88.194132762637963</v>
      </c>
      <c r="AI9" s="84"/>
      <c r="AJ9" s="6"/>
      <c r="AK9" s="22"/>
      <c r="AL9" s="22"/>
      <c r="AM9" s="22"/>
      <c r="AN9" s="22"/>
      <c r="AO9" s="22"/>
      <c r="AP9" s="22"/>
      <c r="AQ9" s="22"/>
      <c r="AR9" s="314">
        <f>+AR8</f>
        <v>4450</v>
      </c>
      <c r="AS9" s="93">
        <f>+AS8</f>
        <v>42.306831460674175</v>
      </c>
      <c r="AT9" s="22"/>
      <c r="AU9" s="22"/>
      <c r="AV9" s="22"/>
      <c r="AW9" s="22"/>
      <c r="AX9" s="22"/>
      <c r="AY9" s="22"/>
      <c r="AZ9" s="22"/>
      <c r="BA9" s="22"/>
      <c r="BB9" s="22"/>
    </row>
    <row r="10" spans="1:54">
      <c r="A10" s="8">
        <v>1998</v>
      </c>
      <c r="B10" s="315">
        <f>+'Ark1'!R4</f>
        <v>12972</v>
      </c>
      <c r="C10" s="316">
        <f t="shared" si="3"/>
        <v>-42</v>
      </c>
      <c r="D10" s="219"/>
      <c r="E10" s="218">
        <f t="shared" si="4"/>
        <v>99.677270631627479</v>
      </c>
      <c r="F10" s="117"/>
      <c r="G10" s="68">
        <f>+'Ark1'!U4</f>
        <v>37.141635831020622</v>
      </c>
      <c r="H10" s="252">
        <f t="shared" si="5"/>
        <v>0.58638763676822947</v>
      </c>
      <c r="I10" s="114"/>
      <c r="J10" s="512"/>
      <c r="K10" s="511"/>
      <c r="L10" s="252"/>
      <c r="M10" s="363"/>
      <c r="N10" s="356"/>
      <c r="O10" s="355"/>
      <c r="P10" s="10">
        <f>+'Ark1'!S4</f>
        <v>6.0040857230958995</v>
      </c>
      <c r="Q10" s="116">
        <f t="shared" si="5"/>
        <v>0.36001011221530899</v>
      </c>
      <c r="R10" s="355"/>
      <c r="S10" s="9">
        <f>+'Ark1'!T4</f>
        <v>8.1105457909343244</v>
      </c>
      <c r="T10" s="116">
        <f t="shared" si="5"/>
        <v>0.44134339351615992</v>
      </c>
      <c r="U10" s="94">
        <f>+'Ark1'!W4</f>
        <v>41.381436941103907</v>
      </c>
      <c r="V10" s="8"/>
      <c r="W10" s="8"/>
      <c r="X10" s="8"/>
      <c r="Y10" s="123">
        <f>+'Ark1'!X4</f>
        <v>99.259944495837189</v>
      </c>
      <c r="Z10" s="84">
        <f>+'Ark1'!Y4</f>
        <v>91.265803268578495</v>
      </c>
      <c r="AA10" s="123">
        <f>+'Ark1'!Z4</f>
        <v>53.122109158186881</v>
      </c>
      <c r="AB10" s="328">
        <f>+'Ark1'!Q4</f>
        <v>8590</v>
      </c>
      <c r="AC10" s="84">
        <f t="shared" si="6"/>
        <v>-114</v>
      </c>
      <c r="AD10" s="123">
        <f t="shared" si="0"/>
        <v>1.510128055878929</v>
      </c>
      <c r="AE10" s="83">
        <f t="shared" si="1"/>
        <v>6.1860602169865757</v>
      </c>
      <c r="AF10" s="85">
        <f>+'Ark1'!AD4</f>
        <v>69.693662169482991</v>
      </c>
      <c r="AG10" s="84">
        <f t="shared" si="2"/>
        <v>481.80129999999951</v>
      </c>
      <c r="AH10" s="38">
        <f t="shared" si="7"/>
        <v>101.27620709225798</v>
      </c>
      <c r="AI10" s="84"/>
      <c r="AJ10" s="6"/>
      <c r="AK10" s="22"/>
      <c r="AL10" s="22"/>
      <c r="AM10" s="22"/>
      <c r="AN10" s="22"/>
      <c r="AO10" s="22"/>
      <c r="AP10" s="22"/>
      <c r="AQ10" s="22"/>
      <c r="AR10" s="314">
        <f t="shared" ref="AR10:AS36" si="8">+AR9</f>
        <v>4450</v>
      </c>
      <c r="AS10" s="93">
        <f t="shared" si="8"/>
        <v>42.306831460674175</v>
      </c>
      <c r="AT10" s="22"/>
      <c r="AU10" s="22"/>
      <c r="AV10" s="22"/>
      <c r="AW10" s="22"/>
      <c r="AX10" s="22"/>
      <c r="AY10" s="22"/>
      <c r="AZ10" s="22"/>
      <c r="BA10" s="22"/>
      <c r="BB10" s="22"/>
    </row>
    <row r="11" spans="1:54">
      <c r="A11" s="8">
        <v>1999</v>
      </c>
      <c r="B11" s="315">
        <f>+'Ark1'!R5</f>
        <v>12882.5</v>
      </c>
      <c r="C11" s="316">
        <f t="shared" si="3"/>
        <v>-89.5</v>
      </c>
      <c r="D11" s="219"/>
      <c r="E11" s="218">
        <f t="shared" si="4"/>
        <v>99.310052420598211</v>
      </c>
      <c r="F11" s="117"/>
      <c r="G11" s="68">
        <f>+'Ark1'!U5</f>
        <v>36.801373956918162</v>
      </c>
      <c r="H11" s="252">
        <f t="shared" si="5"/>
        <v>-0.34026187410245967</v>
      </c>
      <c r="I11" s="114"/>
      <c r="J11" s="512"/>
      <c r="K11" s="511"/>
      <c r="L11" s="252"/>
      <c r="M11" s="363"/>
      <c r="N11" s="356"/>
      <c r="O11" s="355"/>
      <c r="P11" s="10">
        <f>+'Ark1'!S5</f>
        <v>5.8782068697845915</v>
      </c>
      <c r="Q11" s="116">
        <f t="shared" si="5"/>
        <v>-0.12587885331130799</v>
      </c>
      <c r="R11" s="355"/>
      <c r="S11" s="9">
        <f>+'Ark1'!T5</f>
        <v>7.9077042499514851</v>
      </c>
      <c r="T11" s="116">
        <f t="shared" si="5"/>
        <v>-0.20284154098283924</v>
      </c>
      <c r="U11" s="94">
        <f>+'Ark1'!W5</f>
        <v>37.290898505724826</v>
      </c>
      <c r="V11" s="8"/>
      <c r="W11" s="8"/>
      <c r="X11" s="8"/>
      <c r="Y11" s="123">
        <f>+'Ark1'!X5</f>
        <v>99.157772171550562</v>
      </c>
      <c r="Z11" s="84">
        <f>+'Ark1'!Y5</f>
        <v>90.456045022317113</v>
      </c>
      <c r="AA11" s="123">
        <f>+'Ark1'!Z5</f>
        <v>51.94643896759171</v>
      </c>
      <c r="AB11" s="328">
        <f>+'Ark1'!Q5</f>
        <v>8182</v>
      </c>
      <c r="AC11" s="84">
        <f t="shared" si="6"/>
        <v>-408</v>
      </c>
      <c r="AD11" s="123">
        <f t="shared" si="0"/>
        <v>1.5744927890491323</v>
      </c>
      <c r="AE11" s="83">
        <f t="shared" si="1"/>
        <v>6.2606462773683837</v>
      </c>
      <c r="AF11" s="85">
        <f>+'Ark1'!AD5</f>
        <v>69.922020734479247</v>
      </c>
      <c r="AG11" s="84">
        <f t="shared" si="2"/>
        <v>474.09369999999819</v>
      </c>
      <c r="AH11" s="38">
        <f t="shared" si="7"/>
        <v>98.40025338246258</v>
      </c>
      <c r="AI11" s="84"/>
      <c r="AJ11" s="6"/>
      <c r="AK11" s="22"/>
      <c r="AL11" s="22"/>
      <c r="AM11" s="22"/>
      <c r="AN11" s="22"/>
      <c r="AO11" s="22"/>
      <c r="AP11" s="22"/>
      <c r="AQ11" s="22"/>
      <c r="AR11" s="314">
        <f t="shared" si="8"/>
        <v>4450</v>
      </c>
      <c r="AS11" s="93">
        <f t="shared" si="8"/>
        <v>42.306831460674175</v>
      </c>
      <c r="AT11" s="22"/>
      <c r="AU11" s="22"/>
      <c r="AV11" s="22"/>
      <c r="AW11" s="22"/>
      <c r="AX11" s="22"/>
      <c r="AY11" s="22"/>
      <c r="AZ11" s="22"/>
      <c r="BA11" s="22"/>
      <c r="BB11" s="22"/>
    </row>
    <row r="12" spans="1:54">
      <c r="A12" s="8">
        <v>2000</v>
      </c>
      <c r="B12" s="315">
        <f>+'Ark1'!R6</f>
        <v>12017</v>
      </c>
      <c r="C12" s="316">
        <f t="shared" si="3"/>
        <v>-865.5</v>
      </c>
      <c r="D12" s="219"/>
      <c r="E12" s="218">
        <f t="shared" si="4"/>
        <v>93.281583543566853</v>
      </c>
      <c r="F12" s="117"/>
      <c r="G12" s="68">
        <f>+'Ark1'!U6</f>
        <v>37.271590247149845</v>
      </c>
      <c r="H12" s="252">
        <f t="shared" si="5"/>
        <v>0.47021629023168288</v>
      </c>
      <c r="I12" s="114"/>
      <c r="J12" s="512"/>
      <c r="K12" s="511"/>
      <c r="L12" s="252"/>
      <c r="M12" s="363"/>
      <c r="N12" s="356"/>
      <c r="O12" s="355"/>
      <c r="P12" s="10">
        <f>+'Ark1'!S6</f>
        <v>6.0966131313971879</v>
      </c>
      <c r="Q12" s="116">
        <f t="shared" si="5"/>
        <v>0.21840626161259635</v>
      </c>
      <c r="R12" s="355"/>
      <c r="S12" s="9">
        <f>+'Ark1'!T6</f>
        <v>8.0892069568111857</v>
      </c>
      <c r="T12" s="116">
        <f t="shared" si="5"/>
        <v>0.1815027068597006</v>
      </c>
      <c r="U12" s="94">
        <f>+'Ark1'!W6</f>
        <v>38.478821669301823</v>
      </c>
      <c r="V12" s="8"/>
      <c r="W12" s="8"/>
      <c r="X12" s="8"/>
      <c r="Y12" s="123">
        <f>+'Ark1'!X6</f>
        <v>99.20945327452776</v>
      </c>
      <c r="Z12" s="84">
        <f>+'Ark1'!Y6</f>
        <v>90.513439294332997</v>
      </c>
      <c r="AA12" s="123">
        <f>+'Ark1'!Z6</f>
        <v>54.389614712490655</v>
      </c>
      <c r="AB12" s="328">
        <f>+'Ark1'!Q6</f>
        <v>7802</v>
      </c>
      <c r="AC12" s="84">
        <f t="shared" si="6"/>
        <v>-380</v>
      </c>
      <c r="AD12" s="123">
        <f t="shared" si="0"/>
        <v>1.5402460907459625</v>
      </c>
      <c r="AE12" s="83">
        <f t="shared" si="1"/>
        <v>6.1134911210297105</v>
      </c>
      <c r="AF12" s="85">
        <f>+'Ark1'!AD6</f>
        <v>71.640723921290132</v>
      </c>
      <c r="AG12" s="84">
        <f t="shared" si="2"/>
        <v>447.89269999999965</v>
      </c>
      <c r="AH12" s="38">
        <f t="shared" si="7"/>
        <v>94.47345535281346</v>
      </c>
      <c r="AI12" s="84"/>
      <c r="AJ12" s="6"/>
      <c r="AK12" s="22"/>
      <c r="AL12" s="22"/>
      <c r="AM12" s="22"/>
      <c r="AN12" s="22"/>
      <c r="AO12" s="22"/>
      <c r="AP12" s="22"/>
      <c r="AQ12" s="22"/>
      <c r="AR12" s="314">
        <f t="shared" si="8"/>
        <v>4450</v>
      </c>
      <c r="AS12" s="93">
        <f t="shared" si="8"/>
        <v>42.306831460674175</v>
      </c>
      <c r="AT12" s="22"/>
      <c r="AU12" s="22"/>
      <c r="AV12" s="22"/>
      <c r="AW12" s="22"/>
      <c r="AX12" s="22"/>
      <c r="AY12" s="22"/>
      <c r="AZ12" s="22"/>
      <c r="BA12" s="22"/>
      <c r="BB12" s="22"/>
    </row>
    <row r="13" spans="1:54">
      <c r="A13" s="8">
        <v>2001</v>
      </c>
      <c r="B13" s="315">
        <f>+'Ark1'!R7</f>
        <v>10972</v>
      </c>
      <c r="C13" s="316">
        <f t="shared" si="3"/>
        <v>-1045</v>
      </c>
      <c r="D13" s="219"/>
      <c r="E13" s="218">
        <f t="shared" si="4"/>
        <v>91.303986019805279</v>
      </c>
      <c r="F13" s="117"/>
      <c r="G13" s="68">
        <f>+'Ark1'!U7</f>
        <v>38.90400109369287</v>
      </c>
      <c r="H13" s="252">
        <f t="shared" si="5"/>
        <v>1.6324108465430243</v>
      </c>
      <c r="I13" s="114"/>
      <c r="J13" s="512"/>
      <c r="K13" s="511"/>
      <c r="L13" s="252"/>
      <c r="M13" s="363"/>
      <c r="N13" s="356"/>
      <c r="O13" s="355"/>
      <c r="P13" s="10">
        <f>+'Ark1'!S7</f>
        <v>6.4536091870215122</v>
      </c>
      <c r="Q13" s="116">
        <f t="shared" si="5"/>
        <v>0.35699605562432435</v>
      </c>
      <c r="R13" s="355"/>
      <c r="S13" s="9">
        <f>+'Ark1'!T7</f>
        <v>8.3016769959897942</v>
      </c>
      <c r="T13" s="116">
        <f t="shared" si="5"/>
        <v>0.21247003917860852</v>
      </c>
      <c r="U13" s="94">
        <f>+'Ark1'!W7</f>
        <v>42.900109369303671</v>
      </c>
      <c r="V13" s="8"/>
      <c r="W13" s="8"/>
      <c r="X13" s="8"/>
      <c r="Y13" s="123">
        <f>+'Ark1'!X7</f>
        <v>99.54429456799123</v>
      </c>
      <c r="Z13" s="84">
        <f>+'Ark1'!Y7</f>
        <v>93.35581480131242</v>
      </c>
      <c r="AA13" s="123">
        <f>+'Ark1'!Z7</f>
        <v>60.91870215092964</v>
      </c>
      <c r="AB13" s="328">
        <f>+'Ark1'!Q7</f>
        <v>7293</v>
      </c>
      <c r="AC13" s="84">
        <f t="shared" si="6"/>
        <v>-509</v>
      </c>
      <c r="AD13" s="123">
        <f t="shared" si="0"/>
        <v>1.5044563279857397</v>
      </c>
      <c r="AE13" s="83">
        <f t="shared" si="1"/>
        <v>6.0282548828538456</v>
      </c>
      <c r="AF13" s="85">
        <f>+'Ark1'!AD7</f>
        <v>70.981844858668055</v>
      </c>
      <c r="AG13" s="84">
        <f t="shared" si="2"/>
        <v>426.85469999999816</v>
      </c>
      <c r="AH13" s="38">
        <f t="shared" si="7"/>
        <v>95.302892858043577</v>
      </c>
      <c r="AI13" s="84"/>
      <c r="AJ13" s="6"/>
      <c r="AK13" s="22"/>
      <c r="AL13" s="22"/>
      <c r="AM13" s="22"/>
      <c r="AN13" s="22"/>
      <c r="AO13" s="22"/>
      <c r="AP13" s="22"/>
      <c r="AQ13" s="22"/>
      <c r="AR13" s="314">
        <f t="shared" si="8"/>
        <v>4450</v>
      </c>
      <c r="AS13" s="93">
        <f t="shared" si="8"/>
        <v>42.306831460674175</v>
      </c>
      <c r="AT13" s="22"/>
      <c r="AU13" s="22"/>
      <c r="AV13" s="22"/>
      <c r="AW13" s="22"/>
      <c r="AX13" s="22"/>
      <c r="AY13" s="22"/>
      <c r="AZ13" s="22"/>
      <c r="BA13" s="22"/>
      <c r="BB13" s="22"/>
    </row>
    <row r="14" spans="1:54">
      <c r="A14" s="8">
        <f>1+A13</f>
        <v>2002</v>
      </c>
      <c r="B14" s="315">
        <f>+'Ark1'!R8</f>
        <v>9742.1</v>
      </c>
      <c r="C14" s="316">
        <f t="shared" si="3"/>
        <v>-1229.8999999999996</v>
      </c>
      <c r="D14" s="219"/>
      <c r="E14" s="218">
        <f t="shared" si="4"/>
        <v>88.790557783448776</v>
      </c>
      <c r="F14" s="117"/>
      <c r="G14" s="68">
        <f>+'Ark1'!U8</f>
        <v>40.403937549399046</v>
      </c>
      <c r="H14" s="252">
        <f t="shared" si="5"/>
        <v>1.4999364557061767</v>
      </c>
      <c r="I14" s="114"/>
      <c r="J14" s="512"/>
      <c r="K14" s="511"/>
      <c r="L14" s="252"/>
      <c r="M14" s="363"/>
      <c r="N14" s="356"/>
      <c r="O14" s="355"/>
      <c r="P14" s="10">
        <f>+'Ark1'!S8</f>
        <v>6.6689933381919699</v>
      </c>
      <c r="Q14" s="116">
        <f t="shared" si="5"/>
        <v>0.21538415117045773</v>
      </c>
      <c r="R14" s="355"/>
      <c r="S14" s="9">
        <f>+'Ark1'!T8</f>
        <v>8.3224356144979001</v>
      </c>
      <c r="T14" s="116">
        <f t="shared" si="5"/>
        <v>2.0758618508105897E-2</v>
      </c>
      <c r="U14" s="94">
        <f>+'Ark1'!W8</f>
        <v>43.296619825294329</v>
      </c>
      <c r="V14" s="8"/>
      <c r="W14" s="8"/>
      <c r="X14" s="8"/>
      <c r="Y14" s="123">
        <f>+'Ark1'!X8</f>
        <v>99.619178616520017</v>
      </c>
      <c r="Z14" s="84">
        <f>+'Ark1'!Y8</f>
        <v>95.297728415844631</v>
      </c>
      <c r="AA14" s="123">
        <f>+'Ark1'!Z8</f>
        <v>67.059463565350384</v>
      </c>
      <c r="AB14" s="328">
        <f>+'Ark1'!Q8</f>
        <v>6658</v>
      </c>
      <c r="AC14" s="84">
        <f t="shared" si="6"/>
        <v>-635</v>
      </c>
      <c r="AD14" s="123">
        <f t="shared" si="0"/>
        <v>1.4632171823370381</v>
      </c>
      <c r="AE14" s="83">
        <f t="shared" si="1"/>
        <v>6.0584762197937589</v>
      </c>
      <c r="AF14" s="85">
        <f>+'Ark1'!AD8</f>
        <v>68.198572474430321</v>
      </c>
      <c r="AG14" s="84">
        <f t="shared" si="2"/>
        <v>393.61920000000049</v>
      </c>
      <c r="AH14" s="38">
        <f t="shared" si="7"/>
        <v>92.213861063261618</v>
      </c>
      <c r="AI14" s="84"/>
      <c r="AJ14" s="6"/>
      <c r="AK14" s="22"/>
      <c r="AL14" s="22"/>
      <c r="AM14" s="22"/>
      <c r="AN14" s="22"/>
      <c r="AO14" s="22"/>
      <c r="AP14" s="22"/>
      <c r="AQ14" s="22"/>
      <c r="AR14" s="314">
        <f t="shared" si="8"/>
        <v>4450</v>
      </c>
      <c r="AS14" s="93">
        <f t="shared" si="8"/>
        <v>42.306831460674175</v>
      </c>
      <c r="AT14" s="22"/>
      <c r="AU14" s="22"/>
      <c r="AV14" s="22"/>
      <c r="AW14" s="22"/>
      <c r="AX14" s="22"/>
      <c r="AY14" s="22"/>
      <c r="AZ14" s="22"/>
      <c r="BA14" s="22"/>
      <c r="BB14" s="22"/>
    </row>
    <row r="15" spans="1:54">
      <c r="A15" s="8">
        <f t="shared" ref="A15:A36" si="9">1+A14</f>
        <v>2003</v>
      </c>
      <c r="B15" s="315">
        <f>+'Ark1'!R9</f>
        <v>7667</v>
      </c>
      <c r="C15" s="316">
        <f t="shared" si="3"/>
        <v>-2075.1000000000004</v>
      </c>
      <c r="D15" s="219"/>
      <c r="E15" s="218">
        <f t="shared" si="4"/>
        <v>78.699664343416714</v>
      </c>
      <c r="F15" s="117"/>
      <c r="G15" s="68">
        <f>+'Ark1'!U9</f>
        <v>40.291352549889304</v>
      </c>
      <c r="H15" s="252">
        <f t="shared" si="5"/>
        <v>-0.11258499950974254</v>
      </c>
      <c r="I15" s="114"/>
      <c r="J15" s="512"/>
      <c r="K15" s="511"/>
      <c r="L15" s="252"/>
      <c r="M15" s="363"/>
      <c r="N15" s="356"/>
      <c r="O15" s="355"/>
      <c r="P15" s="10">
        <f>+'Ark1'!S9</f>
        <v>7.0959958262684202</v>
      </c>
      <c r="Q15" s="116">
        <f t="shared" si="5"/>
        <v>0.42700248807645025</v>
      </c>
      <c r="R15" s="355"/>
      <c r="S15" s="9">
        <f>+'Ark1'!T9</f>
        <v>7.8890048258771373</v>
      </c>
      <c r="T15" s="116">
        <f t="shared" si="5"/>
        <v>-0.4334307886207629</v>
      </c>
      <c r="U15" s="94">
        <f>+'Ark1'!W9</f>
        <v>35.868005738880925</v>
      </c>
      <c r="V15" s="8"/>
      <c r="W15" s="8"/>
      <c r="X15" s="8"/>
      <c r="Y15" s="123">
        <f>+'Ark1'!X9</f>
        <v>99.152210773444637</v>
      </c>
      <c r="Z15" s="84">
        <f>+'Ark1'!Y9</f>
        <v>93.374201121690362</v>
      </c>
      <c r="AA15" s="123">
        <f>+'Ark1'!Z9</f>
        <v>66.962305986696236</v>
      </c>
      <c r="AB15" s="328">
        <f>+'Ark1'!Q9</f>
        <v>5376</v>
      </c>
      <c r="AC15" s="84">
        <f t="shared" si="6"/>
        <v>-1282</v>
      </c>
      <c r="AD15" s="123">
        <f t="shared" si="0"/>
        <v>1.4261532738095237</v>
      </c>
      <c r="AE15" s="83">
        <f t="shared" si="1"/>
        <v>5.6780406212664536</v>
      </c>
      <c r="AF15" s="85">
        <f>+'Ark1'!AD9</f>
        <v>71.375919461291602</v>
      </c>
      <c r="AG15" s="84">
        <f t="shared" si="2"/>
        <v>308.91380000000129</v>
      </c>
      <c r="AH15" s="38">
        <f t="shared" si="7"/>
        <v>78.480368843796469</v>
      </c>
      <c r="AI15" s="84"/>
      <c r="AJ15" s="6"/>
      <c r="AK15" s="22"/>
      <c r="AL15" s="22"/>
      <c r="AM15" s="22"/>
      <c r="AN15" s="22"/>
      <c r="AO15" s="22"/>
      <c r="AP15" s="22"/>
      <c r="AQ15" s="22"/>
      <c r="AR15" s="314">
        <f t="shared" si="8"/>
        <v>4450</v>
      </c>
      <c r="AS15" s="93">
        <f t="shared" si="8"/>
        <v>42.306831460674175</v>
      </c>
      <c r="AT15" s="22"/>
      <c r="AU15" s="22"/>
      <c r="AV15" s="22"/>
      <c r="AW15" s="22"/>
      <c r="AX15" s="22"/>
      <c r="AY15" s="22"/>
      <c r="AZ15" s="22"/>
      <c r="BA15" s="22"/>
      <c r="BB15" s="22"/>
    </row>
    <row r="16" spans="1:54">
      <c r="A16" s="8">
        <f t="shared" si="9"/>
        <v>2004</v>
      </c>
      <c r="B16" s="315">
        <f>+'Ark1'!R10</f>
        <v>8829</v>
      </c>
      <c r="C16" s="316">
        <f t="shared" si="3"/>
        <v>1162</v>
      </c>
      <c r="D16" s="219"/>
      <c r="E16" s="218">
        <f t="shared" si="4"/>
        <v>115.15586278857441</v>
      </c>
      <c r="F16" s="117"/>
      <c r="G16" s="68">
        <f>+'Ark1'!U10</f>
        <v>40.8395741307055</v>
      </c>
      <c r="H16" s="252">
        <f t="shared" si="5"/>
        <v>0.54822158081619676</v>
      </c>
      <c r="I16" s="114"/>
      <c r="J16" s="512"/>
      <c r="K16" s="511"/>
      <c r="L16" s="252"/>
      <c r="M16" s="363"/>
      <c r="N16" s="356"/>
      <c r="O16" s="355"/>
      <c r="P16" s="10">
        <f>+'Ark1'!S10</f>
        <v>7.2916525087778892</v>
      </c>
      <c r="Q16" s="116">
        <f t="shared" si="5"/>
        <v>0.19565668250946899</v>
      </c>
      <c r="R16" s="355"/>
      <c r="S16" s="9">
        <f>+'Ark1'!T10</f>
        <v>7.7323592705855715</v>
      </c>
      <c r="T16" s="116">
        <f t="shared" si="5"/>
        <v>-0.15664555529156576</v>
      </c>
      <c r="U16" s="94">
        <f>+'Ark1'!W10</f>
        <v>32.868954581492808</v>
      </c>
      <c r="V16" s="8"/>
      <c r="W16" s="8"/>
      <c r="X16" s="8"/>
      <c r="Y16" s="123">
        <f>+'Ark1'!X10</f>
        <v>99.546947559179984</v>
      </c>
      <c r="Z16" s="84">
        <f>+'Ark1'!Y10</f>
        <v>94.982444217918228</v>
      </c>
      <c r="AA16" s="123">
        <f>+'Ark1'!Z10</f>
        <v>67.753992524634725</v>
      </c>
      <c r="AB16" s="328">
        <f>+'Ark1'!Q10</f>
        <v>5711</v>
      </c>
      <c r="AC16" s="84">
        <f t="shared" si="6"/>
        <v>335</v>
      </c>
      <c r="AD16" s="123">
        <f t="shared" si="0"/>
        <v>1.5459639292593241</v>
      </c>
      <c r="AE16" s="83">
        <f t="shared" si="1"/>
        <v>5.6008667557239891</v>
      </c>
      <c r="AF16" s="85">
        <f>+'Ark1'!AD10</f>
        <v>69.763610566588767</v>
      </c>
      <c r="AG16" s="84">
        <f t="shared" si="2"/>
        <v>360.57259999999889</v>
      </c>
      <c r="AH16" s="38">
        <f t="shared" si="7"/>
        <v>116.72272329691887</v>
      </c>
      <c r="AI16" s="84"/>
      <c r="AJ16" s="6"/>
      <c r="AK16" s="22"/>
      <c r="AL16" s="22"/>
      <c r="AM16" s="22"/>
      <c r="AN16" s="22"/>
      <c r="AO16" s="22"/>
      <c r="AP16" s="22"/>
      <c r="AQ16" s="22"/>
      <c r="AR16" s="314">
        <f t="shared" si="8"/>
        <v>4450</v>
      </c>
      <c r="AS16" s="93">
        <f t="shared" si="8"/>
        <v>42.306831460674175</v>
      </c>
      <c r="AT16" s="22"/>
      <c r="AU16" s="22"/>
      <c r="AV16" s="22"/>
      <c r="AW16" s="22"/>
      <c r="AX16" s="22"/>
      <c r="AY16" s="22"/>
      <c r="AZ16" s="22"/>
      <c r="BA16" s="22"/>
      <c r="BB16" s="22"/>
    </row>
    <row r="17" spans="1:54">
      <c r="A17" s="8">
        <f t="shared" si="9"/>
        <v>2005</v>
      </c>
      <c r="B17" s="315">
        <f>+'Ark1'!R11</f>
        <v>7729</v>
      </c>
      <c r="C17" s="316">
        <f t="shared" si="3"/>
        <v>-1100</v>
      </c>
      <c r="D17" s="219"/>
      <c r="E17" s="218">
        <f t="shared" si="4"/>
        <v>87.541057877449319</v>
      </c>
      <c r="F17" s="117"/>
      <c r="G17" s="68">
        <f>+'Ark1'!U11</f>
        <v>42.575650148790153</v>
      </c>
      <c r="H17" s="252">
        <f t="shared" si="5"/>
        <v>1.7360760180846526</v>
      </c>
      <c r="I17" s="114"/>
      <c r="J17" s="512"/>
      <c r="K17" s="511"/>
      <c r="L17" s="252"/>
      <c r="M17" s="363"/>
      <c r="N17" s="356"/>
      <c r="O17" s="355"/>
      <c r="P17" s="10">
        <f>+'Ark1'!S11</f>
        <v>7.6551947211799698</v>
      </c>
      <c r="Q17" s="116">
        <f t="shared" si="5"/>
        <v>0.36354221240208062</v>
      </c>
      <c r="R17" s="355"/>
      <c r="S17" s="9">
        <f>+'Ark1'!T11</f>
        <v>8.0174666839177124</v>
      </c>
      <c r="T17" s="116">
        <f t="shared" si="5"/>
        <v>0.28510741333214096</v>
      </c>
      <c r="U17" s="94">
        <f>+'Ark1'!W11</f>
        <v>38.245568637598637</v>
      </c>
      <c r="V17" s="8"/>
      <c r="W17" s="8"/>
      <c r="X17" s="8"/>
      <c r="Y17" s="123">
        <f>+'Ark1'!X11</f>
        <v>99.314270927675025</v>
      </c>
      <c r="Z17" s="84">
        <f>+'Ark1'!Y11</f>
        <v>95.872687281666401</v>
      </c>
      <c r="AA17" s="123">
        <f>+'Ark1'!Z11</f>
        <v>73.761159270280757</v>
      </c>
      <c r="AB17" s="328">
        <f>+'Ark1'!Q11</f>
        <v>5012</v>
      </c>
      <c r="AC17" s="84">
        <f t="shared" si="6"/>
        <v>-699</v>
      </c>
      <c r="AD17" s="123">
        <f t="shared" si="0"/>
        <v>1.5420989624900239</v>
      </c>
      <c r="AE17" s="83">
        <f t="shared" si="1"/>
        <v>5.5616678215897233</v>
      </c>
      <c r="AF17" s="85">
        <f>+'Ark1'!AD11</f>
        <v>70.911289489024597</v>
      </c>
      <c r="AG17" s="84">
        <f t="shared" si="2"/>
        <v>329.0671999999991</v>
      </c>
      <c r="AH17" s="38">
        <f t="shared" si="7"/>
        <v>91.262397641972839</v>
      </c>
      <c r="AI17" s="84"/>
      <c r="AJ17" s="6"/>
      <c r="AK17" s="22"/>
      <c r="AL17" s="22"/>
      <c r="AM17" s="22"/>
      <c r="AN17" s="22"/>
      <c r="AO17" s="22"/>
      <c r="AP17" s="22"/>
      <c r="AQ17" s="22"/>
      <c r="AR17" s="314">
        <f t="shared" si="8"/>
        <v>4450</v>
      </c>
      <c r="AS17" s="93">
        <f t="shared" si="8"/>
        <v>42.306831460674175</v>
      </c>
      <c r="AT17" s="22"/>
      <c r="AU17" s="22"/>
      <c r="AV17" s="22"/>
      <c r="AW17" s="22"/>
      <c r="AX17" s="22"/>
      <c r="AY17" s="22"/>
      <c r="AZ17" s="22"/>
      <c r="BA17" s="22"/>
      <c r="BB17" s="22"/>
    </row>
    <row r="18" spans="1:54">
      <c r="A18" s="8">
        <f t="shared" si="9"/>
        <v>2006</v>
      </c>
      <c r="B18" s="315">
        <f>+'Ark1'!R12</f>
        <v>7887</v>
      </c>
      <c r="C18" s="316">
        <f t="shared" si="3"/>
        <v>158</v>
      </c>
      <c r="D18" s="219"/>
      <c r="E18" s="218">
        <f t="shared" si="4"/>
        <v>102.04424893259154</v>
      </c>
      <c r="F18" s="117"/>
      <c r="G18" s="68">
        <f>+'Ark1'!U12</f>
        <v>42.340674527704046</v>
      </c>
      <c r="H18" s="252">
        <f t="shared" si="5"/>
        <v>-0.23497562108610737</v>
      </c>
      <c r="I18" s="114"/>
      <c r="J18" s="512"/>
      <c r="K18" s="511"/>
      <c r="L18" s="252"/>
      <c r="M18" s="363"/>
      <c r="N18" s="356"/>
      <c r="O18" s="355"/>
      <c r="P18" s="10">
        <f>+'Ark1'!S12</f>
        <v>7.8233802459743886</v>
      </c>
      <c r="Q18" s="116">
        <f t="shared" si="5"/>
        <v>0.16818552479441884</v>
      </c>
      <c r="R18" s="355"/>
      <c r="S18" s="9">
        <f>+'Ark1'!T12</f>
        <v>7.7751996957017884</v>
      </c>
      <c r="T18" s="116">
        <f t="shared" si="5"/>
        <v>-0.24226698821592407</v>
      </c>
      <c r="U18" s="94">
        <f>+'Ark1'!W12</f>
        <v>35.881830860910348</v>
      </c>
      <c r="V18" s="8"/>
      <c r="W18" s="8"/>
      <c r="X18" s="8"/>
      <c r="Y18" s="123">
        <f>+'Ark1'!X12</f>
        <v>99.289970838087982</v>
      </c>
      <c r="Z18" s="84">
        <f>+'Ark1'!Y12</f>
        <v>95.055154050969918</v>
      </c>
      <c r="AA18" s="123">
        <f>+'Ark1'!Z12</f>
        <v>72.828705464688724</v>
      </c>
      <c r="AB18" s="328">
        <f>+'Ark1'!Q12</f>
        <v>5146</v>
      </c>
      <c r="AC18" s="84">
        <f t="shared" si="6"/>
        <v>134</v>
      </c>
      <c r="AD18" s="123">
        <f t="shared" si="0"/>
        <v>1.5326467158958414</v>
      </c>
      <c r="AE18" s="83">
        <f t="shared" si="1"/>
        <v>5.4120691052299206</v>
      </c>
      <c r="AF18" s="85">
        <f>+'Ark1'!AD12</f>
        <v>71.242497976218445</v>
      </c>
      <c r="AG18" s="84">
        <f t="shared" si="2"/>
        <v>333.94090000000182</v>
      </c>
      <c r="AH18" s="38">
        <f t="shared" si="7"/>
        <v>101.48106526569731</v>
      </c>
      <c r="AI18" s="84"/>
      <c r="AJ18" s="6"/>
      <c r="AK18" s="22"/>
      <c r="AL18" s="22"/>
      <c r="AM18" s="22"/>
      <c r="AN18" s="22"/>
      <c r="AO18" s="22"/>
      <c r="AP18" s="22"/>
      <c r="AQ18" s="22"/>
      <c r="AR18" s="314">
        <f t="shared" si="8"/>
        <v>4450</v>
      </c>
      <c r="AS18" s="93">
        <f t="shared" si="8"/>
        <v>42.306831460674175</v>
      </c>
      <c r="AT18" s="22"/>
      <c r="AU18" s="22"/>
      <c r="AV18" s="22"/>
      <c r="AW18" s="22"/>
      <c r="AX18" s="22"/>
      <c r="AY18" s="22"/>
      <c r="AZ18" s="22"/>
      <c r="BA18" s="22"/>
      <c r="BB18" s="22"/>
    </row>
    <row r="19" spans="1:54">
      <c r="A19" s="8">
        <f t="shared" si="9"/>
        <v>2007</v>
      </c>
      <c r="B19" s="315">
        <f>+'Ark1'!R13</f>
        <v>7354</v>
      </c>
      <c r="C19" s="316">
        <f t="shared" si="3"/>
        <v>-533</v>
      </c>
      <c r="D19" s="219"/>
      <c r="E19" s="218">
        <f t="shared" si="4"/>
        <v>93.242043869658929</v>
      </c>
      <c r="F19" s="117"/>
      <c r="G19" s="68">
        <f>+'Ark1'!U13</f>
        <v>42.673592602665089</v>
      </c>
      <c r="H19" s="252">
        <f t="shared" si="5"/>
        <v>0.33291807496104298</v>
      </c>
      <c r="I19" s="114"/>
      <c r="J19" s="512"/>
      <c r="K19" s="511"/>
      <c r="L19" s="252"/>
      <c r="M19" s="363"/>
      <c r="N19" s="356"/>
      <c r="O19" s="355"/>
      <c r="P19" s="10">
        <f>+'Ark1'!S13</f>
        <v>8.1627685613271694</v>
      </c>
      <c r="Q19" s="116">
        <f t="shared" si="5"/>
        <v>0.3393883153527808</v>
      </c>
      <c r="R19" s="355"/>
      <c r="S19" s="9">
        <f>+'Ark1'!T13</f>
        <v>7.8694587979331008</v>
      </c>
      <c r="T19" s="116">
        <f t="shared" si="5"/>
        <v>9.4259102231312397E-2</v>
      </c>
      <c r="U19" s="94">
        <f>+'Ark1'!W13</f>
        <v>36.877889583899929</v>
      </c>
      <c r="V19" s="8"/>
      <c r="W19" s="8"/>
      <c r="X19" s="8"/>
      <c r="Y19" s="123">
        <f>+'Ark1'!X13</f>
        <v>99.442480282839227</v>
      </c>
      <c r="Z19" s="84">
        <f>+'Ark1'!Y13</f>
        <v>95.023116671199361</v>
      </c>
      <c r="AA19" s="123">
        <f>+'Ark1'!Z13</f>
        <v>73.823769377209729</v>
      </c>
      <c r="AB19" s="328">
        <f>+'Ark1'!Q13</f>
        <v>4812</v>
      </c>
      <c r="AC19" s="84">
        <f t="shared" si="6"/>
        <v>-334</v>
      </c>
      <c r="AD19" s="123">
        <f t="shared" si="0"/>
        <v>1.5282626766417291</v>
      </c>
      <c r="AE19" s="83">
        <f t="shared" si="1"/>
        <v>5.2278332139465764</v>
      </c>
      <c r="AF19" s="85">
        <f>+'Ark1'!AD13</f>
        <v>69.105192358135596</v>
      </c>
      <c r="AG19" s="84">
        <f t="shared" si="2"/>
        <v>313.82159999999902</v>
      </c>
      <c r="AH19" s="38">
        <f t="shared" si="7"/>
        <v>93.975191418600502</v>
      </c>
      <c r="AI19" s="84"/>
      <c r="AJ19" s="6"/>
      <c r="AK19" s="22"/>
      <c r="AL19" s="22"/>
      <c r="AM19" s="22"/>
      <c r="AN19" s="22"/>
      <c r="AO19" s="22"/>
      <c r="AP19" s="22"/>
      <c r="AQ19" s="22"/>
      <c r="AR19" s="314">
        <f t="shared" si="8"/>
        <v>4450</v>
      </c>
      <c r="AS19" s="93">
        <f t="shared" si="8"/>
        <v>42.306831460674175</v>
      </c>
      <c r="AT19" s="22"/>
      <c r="AU19" s="22"/>
      <c r="AV19" s="22"/>
      <c r="AW19" s="22"/>
      <c r="AX19" s="22"/>
      <c r="AY19" s="22"/>
      <c r="AZ19" s="22"/>
      <c r="BA19" s="22"/>
      <c r="BB19" s="22"/>
    </row>
    <row r="20" spans="1:54">
      <c r="A20" s="8">
        <f t="shared" si="9"/>
        <v>2008</v>
      </c>
      <c r="B20" s="315">
        <f>+'Ark1'!R14</f>
        <v>7667</v>
      </c>
      <c r="C20" s="316">
        <f t="shared" si="3"/>
        <v>313</v>
      </c>
      <c r="D20" s="219"/>
      <c r="E20" s="218">
        <f t="shared" si="4"/>
        <v>104.2561871090563</v>
      </c>
      <c r="F20" s="117"/>
      <c r="G20" s="68">
        <f>+'Ark1'!U14</f>
        <v>41.65534107212725</v>
      </c>
      <c r="H20" s="252">
        <f t="shared" si="5"/>
        <v>-1.0182515305378388</v>
      </c>
      <c r="I20" s="114"/>
      <c r="J20" s="512"/>
      <c r="K20" s="511"/>
      <c r="L20" s="252"/>
      <c r="M20" s="363"/>
      <c r="N20" s="356"/>
      <c r="O20" s="355"/>
      <c r="P20" s="10">
        <f>+'Ark1'!S14</f>
        <v>8.1353854180253027</v>
      </c>
      <c r="Q20" s="116">
        <f t="shared" si="5"/>
        <v>-2.7383143301866752E-2</v>
      </c>
      <c r="R20" s="355"/>
      <c r="S20" s="9">
        <f>+'Ark1'!T14</f>
        <v>7.4378505282379024</v>
      </c>
      <c r="T20" s="116">
        <f t="shared" si="5"/>
        <v>-0.43160826969519839</v>
      </c>
      <c r="U20" s="94">
        <f>+'Ark1'!W14</f>
        <v>29.450893439415673</v>
      </c>
      <c r="V20" s="8"/>
      <c r="W20" s="8"/>
      <c r="X20" s="8"/>
      <c r="Y20" s="123">
        <f>+'Ark1'!X14</f>
        <v>99.060910395200182</v>
      </c>
      <c r="Z20" s="84">
        <f>+'Ark1'!Y14</f>
        <v>93.295943654623713</v>
      </c>
      <c r="AA20" s="123">
        <f>+'Ark1'!Z14</f>
        <v>69.466544932829009</v>
      </c>
      <c r="AB20" s="328">
        <f>+'Ark1'!Q14</f>
        <v>5036</v>
      </c>
      <c r="AC20" s="84">
        <f t="shared" si="6"/>
        <v>224</v>
      </c>
      <c r="AD20" s="123">
        <f t="shared" si="0"/>
        <v>1.522438443208896</v>
      </c>
      <c r="AE20" s="83">
        <f t="shared" si="1"/>
        <v>5.1202664571776646</v>
      </c>
      <c r="AF20" s="85">
        <f>+'Ark1'!AD14</f>
        <v>69.182748875034676</v>
      </c>
      <c r="AG20" s="84">
        <f t="shared" si="2"/>
        <v>319.37149999999963</v>
      </c>
      <c r="AH20" s="38">
        <f t="shared" si="7"/>
        <v>101.76848884844148</v>
      </c>
      <c r="AI20" s="84"/>
      <c r="AJ20" s="6"/>
      <c r="AK20" s="22"/>
      <c r="AL20" s="22"/>
      <c r="AM20" s="22"/>
      <c r="AN20" s="22"/>
      <c r="AO20" s="22"/>
      <c r="AP20" s="22"/>
      <c r="AQ20" s="22"/>
      <c r="AR20" s="314">
        <f t="shared" si="8"/>
        <v>4450</v>
      </c>
      <c r="AS20" s="93">
        <f t="shared" si="8"/>
        <v>42.306831460674175</v>
      </c>
      <c r="AT20" s="22"/>
      <c r="AU20" s="22"/>
      <c r="AV20" s="22"/>
      <c r="AW20" s="22"/>
      <c r="AX20" s="22"/>
      <c r="AY20" s="22"/>
      <c r="AZ20" s="22"/>
      <c r="BA20" s="22"/>
      <c r="BB20" s="22"/>
    </row>
    <row r="21" spans="1:54">
      <c r="A21" s="8">
        <f t="shared" si="9"/>
        <v>2009</v>
      </c>
      <c r="B21" s="315">
        <f>+'Ark1'!R15</f>
        <v>7188</v>
      </c>
      <c r="C21" s="316">
        <f t="shared" si="3"/>
        <v>-479</v>
      </c>
      <c r="D21" s="219"/>
      <c r="E21" s="218">
        <f t="shared" si="4"/>
        <v>93.752445545845831</v>
      </c>
      <c r="F21" s="117"/>
      <c r="G21" s="68">
        <f>+'Ark1'!U15</f>
        <v>42.754799666110301</v>
      </c>
      <c r="H21" s="252">
        <f t="shared" si="5"/>
        <v>1.0994585939830515</v>
      </c>
      <c r="I21" s="114"/>
      <c r="J21" s="512"/>
      <c r="K21" s="511"/>
      <c r="L21" s="252"/>
      <c r="M21" s="363"/>
      <c r="N21" s="356"/>
      <c r="O21" s="355"/>
      <c r="P21" s="10">
        <f>+'Ark1'!S15</f>
        <v>8.6192264885920995</v>
      </c>
      <c r="Q21" s="116">
        <f t="shared" si="5"/>
        <v>0.48384107056679682</v>
      </c>
      <c r="R21" s="355"/>
      <c r="S21" s="9">
        <f>+'Ark1'!T15</f>
        <v>7.5566221480244851</v>
      </c>
      <c r="T21" s="116">
        <f t="shared" si="5"/>
        <v>0.11877161978658268</v>
      </c>
      <c r="U21" s="94">
        <f>+'Ark1'!W15</f>
        <v>31.956037840845848</v>
      </c>
      <c r="V21" s="8"/>
      <c r="W21" s="8"/>
      <c r="X21" s="8"/>
      <c r="Y21" s="123">
        <f>+'Ark1'!X15</f>
        <v>98.998330550918212</v>
      </c>
      <c r="Z21" s="84">
        <f>+'Ark1'!Y15</f>
        <v>93.948247078464092</v>
      </c>
      <c r="AA21" s="123">
        <f>+'Ark1'!Z15</f>
        <v>72.81580411797438</v>
      </c>
      <c r="AB21" s="328">
        <f>+'Ark1'!Q15</f>
        <v>4658</v>
      </c>
      <c r="AC21" s="84">
        <f t="shared" si="6"/>
        <v>-378</v>
      </c>
      <c r="AD21" s="123">
        <f t="shared" si="0"/>
        <v>1.5431515671962215</v>
      </c>
      <c r="AE21" s="83">
        <f t="shared" si="1"/>
        <v>4.9603986764587331</v>
      </c>
      <c r="AF21" s="85">
        <f>+'Ark1'!AD15</f>
        <v>70.677189213025002</v>
      </c>
      <c r="AG21" s="84">
        <f t="shared" si="2"/>
        <v>307.32150000000087</v>
      </c>
      <c r="AH21" s="38">
        <f t="shared" si="7"/>
        <v>96.22696452250787</v>
      </c>
      <c r="AI21" s="84"/>
      <c r="AJ21" s="6"/>
      <c r="AK21" s="22"/>
      <c r="AL21" s="22"/>
      <c r="AM21" s="22"/>
      <c r="AN21" s="22"/>
      <c r="AO21" s="22"/>
      <c r="AP21" s="22"/>
      <c r="AQ21" s="22"/>
      <c r="AR21" s="314">
        <f t="shared" si="8"/>
        <v>4450</v>
      </c>
      <c r="AS21" s="93">
        <f t="shared" si="8"/>
        <v>42.306831460674175</v>
      </c>
      <c r="AT21" s="22"/>
      <c r="AU21" s="22"/>
      <c r="AV21" s="22"/>
      <c r="AW21" s="22"/>
      <c r="AX21" s="22"/>
      <c r="AY21" s="22"/>
      <c r="AZ21" s="22"/>
      <c r="BA21" s="22"/>
      <c r="BB21" s="22"/>
    </row>
    <row r="22" spans="1:54">
      <c r="A22" s="8">
        <f t="shared" si="9"/>
        <v>2010</v>
      </c>
      <c r="B22" s="315">
        <f>+'Ark1'!R16</f>
        <v>7547</v>
      </c>
      <c r="C22" s="316">
        <f t="shared" si="3"/>
        <v>359</v>
      </c>
      <c r="D22" s="219"/>
      <c r="E22" s="218">
        <f t="shared" si="4"/>
        <v>104.99443516972732</v>
      </c>
      <c r="F22" s="117"/>
      <c r="G22" s="68">
        <f>+'Ark1'!U16</f>
        <v>41.459255333245032</v>
      </c>
      <c r="H22" s="252">
        <f t="shared" si="5"/>
        <v>-1.2955443328652692</v>
      </c>
      <c r="I22" s="114"/>
      <c r="J22" s="512"/>
      <c r="K22" s="511"/>
      <c r="L22" s="252"/>
      <c r="M22" s="363"/>
      <c r="N22" s="356"/>
      <c r="O22" s="355"/>
      <c r="P22" s="10">
        <f>+'Ark1'!S16</f>
        <v>8.6385318669670088</v>
      </c>
      <c r="Q22" s="116">
        <f t="shared" si="5"/>
        <v>1.930537837490931E-2</v>
      </c>
      <c r="R22" s="355"/>
      <c r="S22" s="9">
        <f>+'Ark1'!T16</f>
        <v>7.0858619318934677</v>
      </c>
      <c r="T22" s="116">
        <f t="shared" si="5"/>
        <v>-0.47076021613101737</v>
      </c>
      <c r="U22" s="94">
        <f>+'Ark1'!W16</f>
        <v>24.075791705313367</v>
      </c>
      <c r="V22" s="8"/>
      <c r="W22" s="8"/>
      <c r="X22" s="8"/>
      <c r="Y22" s="123">
        <f>+'Ark1'!X16</f>
        <v>97.508943951238876</v>
      </c>
      <c r="Z22" s="84">
        <f>+'Ark1'!Y16</f>
        <v>90.539287133960499</v>
      </c>
      <c r="AA22" s="123">
        <f>+'Ark1'!Z16</f>
        <v>69.299059228832647</v>
      </c>
      <c r="AB22" s="328">
        <f>+'Ark1'!Q16</f>
        <v>4886</v>
      </c>
      <c r="AC22" s="84">
        <f t="shared" si="6"/>
        <v>228</v>
      </c>
      <c r="AD22" s="123">
        <f t="shared" si="0"/>
        <v>1.5446172738436348</v>
      </c>
      <c r="AE22" s="83">
        <f t="shared" si="1"/>
        <v>4.7993404402178106</v>
      </c>
      <c r="AF22" s="85">
        <f>+'Ark1'!AD16</f>
        <v>81.408645609541693</v>
      </c>
      <c r="AG22" s="84">
        <f t="shared" si="2"/>
        <v>312.89300000000026</v>
      </c>
      <c r="AH22" s="38">
        <f t="shared" si="7"/>
        <v>101.81292229798416</v>
      </c>
      <c r="AI22" s="84"/>
      <c r="AJ22" s="6"/>
      <c r="AK22" s="22"/>
      <c r="AL22" s="22"/>
      <c r="AM22" s="22"/>
      <c r="AN22" s="22"/>
      <c r="AO22" s="22"/>
      <c r="AP22" s="22"/>
      <c r="AQ22" s="22"/>
      <c r="AR22" s="314">
        <f t="shared" si="8"/>
        <v>4450</v>
      </c>
      <c r="AS22" s="93">
        <f t="shared" si="8"/>
        <v>42.306831460674175</v>
      </c>
      <c r="AT22" s="22"/>
      <c r="AU22" s="22"/>
      <c r="AV22" s="22"/>
      <c r="AW22" s="22"/>
      <c r="AX22" s="22"/>
      <c r="AY22" s="22"/>
      <c r="AZ22" s="22"/>
      <c r="BA22" s="22"/>
      <c r="BB22" s="22"/>
    </row>
    <row r="23" spans="1:54">
      <c r="A23" s="8">
        <f t="shared" si="9"/>
        <v>2011</v>
      </c>
      <c r="B23" s="315">
        <f>+'Ark1'!R17</f>
        <v>7408</v>
      </c>
      <c r="C23" s="316">
        <f t="shared" si="3"/>
        <v>-139</v>
      </c>
      <c r="D23" s="219"/>
      <c r="E23" s="218">
        <f t="shared" si="4"/>
        <v>98.158208559692596</v>
      </c>
      <c r="F23" s="117"/>
      <c r="G23" s="68">
        <f>+'Ark1'!U17</f>
        <v>40.939821814254927</v>
      </c>
      <c r="H23" s="252">
        <f t="shared" si="5"/>
        <v>-0.51943351899010537</v>
      </c>
      <c r="I23" s="114"/>
      <c r="J23" s="512"/>
      <c r="K23" s="511"/>
      <c r="L23" s="252"/>
      <c r="M23" s="363"/>
      <c r="N23" s="356"/>
      <c r="O23" s="355"/>
      <c r="P23" s="10">
        <f>+'Ark1'!S17</f>
        <v>8.3540766738660928</v>
      </c>
      <c r="Q23" s="116">
        <f t="shared" si="5"/>
        <v>-0.28445519310091605</v>
      </c>
      <c r="R23" s="355"/>
      <c r="S23" s="9">
        <f>+'Ark1'!T17</f>
        <v>6.7597192224622056</v>
      </c>
      <c r="T23" s="116">
        <f t="shared" si="5"/>
        <v>-0.32614270943126211</v>
      </c>
      <c r="U23" s="94">
        <f>+'Ark1'!W17</f>
        <v>19.735421166306701</v>
      </c>
      <c r="V23" s="8"/>
      <c r="W23" s="8"/>
      <c r="X23" s="8"/>
      <c r="Y23" s="123">
        <f>+'Ark1'!X17</f>
        <v>98.2046436285097</v>
      </c>
      <c r="Z23" s="84">
        <f>+'Ark1'!Y17</f>
        <v>91.036717062635006</v>
      </c>
      <c r="AA23" s="123">
        <f>+'Ark1'!Z17</f>
        <v>66.900647948164149</v>
      </c>
      <c r="AB23" s="328">
        <f>+'Ark1'!Q17</f>
        <v>4655</v>
      </c>
      <c r="AC23" s="84">
        <f t="shared" si="6"/>
        <v>-231</v>
      </c>
      <c r="AD23" s="123">
        <f t="shared" si="0"/>
        <v>1.59140708915145</v>
      </c>
      <c r="AE23" s="83">
        <f t="shared" si="1"/>
        <v>4.9005800895179989</v>
      </c>
      <c r="AF23" s="85">
        <f>+'Ark1'!AD17</f>
        <v>69.117373253819437</v>
      </c>
      <c r="AG23" s="84">
        <f t="shared" si="2"/>
        <v>303.2822000000005</v>
      </c>
      <c r="AH23" s="38">
        <f t="shared" si="7"/>
        <v>96.928406835563678</v>
      </c>
      <c r="AI23" s="84"/>
      <c r="AJ23" s="6"/>
      <c r="AK23" s="22"/>
      <c r="AL23" s="22"/>
      <c r="AM23" s="22"/>
      <c r="AN23" s="22"/>
      <c r="AO23" s="22"/>
      <c r="AP23" s="22"/>
      <c r="AQ23" s="22"/>
      <c r="AR23" s="314">
        <f t="shared" si="8"/>
        <v>4450</v>
      </c>
      <c r="AS23" s="93">
        <f t="shared" si="8"/>
        <v>42.306831460674175</v>
      </c>
      <c r="AT23" s="22"/>
      <c r="AU23" s="22"/>
      <c r="AV23" s="22"/>
      <c r="AW23" s="22"/>
      <c r="AX23" s="22"/>
      <c r="AY23" s="22"/>
      <c r="AZ23" s="22"/>
      <c r="BA23" s="22"/>
      <c r="BB23" s="22"/>
    </row>
    <row r="24" spans="1:54">
      <c r="A24" s="8">
        <f t="shared" si="9"/>
        <v>2012</v>
      </c>
      <c r="B24" s="315">
        <f>+'Ark1'!R18</f>
        <v>6635</v>
      </c>
      <c r="C24" s="316">
        <f t="shared" si="3"/>
        <v>-773</v>
      </c>
      <c r="D24" s="219"/>
      <c r="E24" s="218">
        <f t="shared" si="4"/>
        <v>89.56533477321814</v>
      </c>
      <c r="F24" s="117"/>
      <c r="G24" s="68">
        <f>+'Ark1'!U18</f>
        <v>40.50122079879425</v>
      </c>
      <c r="H24" s="252">
        <f t="shared" si="5"/>
        <v>-0.43860101546067654</v>
      </c>
      <c r="I24" s="114"/>
      <c r="J24" s="512"/>
      <c r="K24" s="511"/>
      <c r="L24" s="252"/>
      <c r="M24" s="363"/>
      <c r="N24" s="356"/>
      <c r="O24" s="355"/>
      <c r="P24" s="10">
        <f>+'Ark1'!S18</f>
        <v>8.4057272042200442</v>
      </c>
      <c r="Q24" s="116">
        <f>+P24-P23</f>
        <v>5.1650530353951396E-2</v>
      </c>
      <c r="R24" s="355"/>
      <c r="S24" s="9">
        <f>+'Ark1'!T18</f>
        <v>6.7505651846269776</v>
      </c>
      <c r="T24" s="116">
        <f t="shared" si="5"/>
        <v>-9.1540378352279461E-3</v>
      </c>
      <c r="U24" s="94">
        <f>+'Ark1'!W18</f>
        <v>18.914845516201968</v>
      </c>
      <c r="V24" s="8"/>
      <c r="W24" s="8"/>
      <c r="X24" s="8"/>
      <c r="Y24" s="123">
        <f>+'Ark1'!X18</f>
        <v>98.477769404672173</v>
      </c>
      <c r="Z24" s="84">
        <f>+'Ark1'!Y18</f>
        <v>91.740768651092665</v>
      </c>
      <c r="AA24" s="123">
        <f>+'Ark1'!Z18</f>
        <v>67.264506405425792</v>
      </c>
      <c r="AB24" s="328">
        <f>+'Ark1'!Q18</f>
        <v>4305</v>
      </c>
      <c r="AC24" s="84">
        <f t="shared" si="6"/>
        <v>-350</v>
      </c>
      <c r="AD24" s="123">
        <f t="shared" si="0"/>
        <v>1.5412311265969802</v>
      </c>
      <c r="AE24" s="83">
        <f t="shared" si="1"/>
        <v>4.8182887470415245</v>
      </c>
      <c r="AF24" s="85">
        <f>+'Ark1'!AD18</f>
        <v>67.499299450880315</v>
      </c>
      <c r="AG24" s="84">
        <f t="shared" si="2"/>
        <v>268.72559999999987</v>
      </c>
      <c r="AH24" s="38">
        <f t="shared" si="7"/>
        <v>88.605793548055047</v>
      </c>
      <c r="AI24" s="84"/>
      <c r="AJ24" s="6"/>
      <c r="AK24" s="22"/>
      <c r="AL24" s="22"/>
      <c r="AM24" s="22"/>
      <c r="AN24" s="22"/>
      <c r="AO24" s="22"/>
      <c r="AP24" s="22"/>
      <c r="AQ24" s="22"/>
      <c r="AR24" s="314">
        <f t="shared" si="8"/>
        <v>4450</v>
      </c>
      <c r="AS24" s="93">
        <f t="shared" si="8"/>
        <v>42.306831460674175</v>
      </c>
      <c r="AT24" s="22"/>
      <c r="AU24" s="22"/>
      <c r="AV24" s="22"/>
      <c r="AW24" s="22"/>
      <c r="AX24" s="22"/>
      <c r="AY24" s="22"/>
      <c r="AZ24" s="22"/>
      <c r="BA24" s="22"/>
      <c r="BB24" s="22"/>
    </row>
    <row r="25" spans="1:54">
      <c r="A25" s="8">
        <f t="shared" si="9"/>
        <v>2013</v>
      </c>
      <c r="B25" s="315">
        <f>+'Ark1'!R19</f>
        <v>6805</v>
      </c>
      <c r="C25" s="316">
        <f t="shared" si="3"/>
        <v>170</v>
      </c>
      <c r="D25" s="219"/>
      <c r="E25" s="218">
        <f t="shared" si="4"/>
        <v>102.56217030896759</v>
      </c>
      <c r="F25" s="117"/>
      <c r="G25" s="68">
        <f>+'Ark1'!U19</f>
        <v>40.402659808963968</v>
      </c>
      <c r="H25" s="252">
        <f t="shared" si="5"/>
        <v>-9.8560989830282608E-2</v>
      </c>
      <c r="I25" s="114"/>
      <c r="J25" s="512"/>
      <c r="K25" s="511"/>
      <c r="L25" s="252"/>
      <c r="M25" s="363"/>
      <c r="N25" s="356"/>
      <c r="O25" s="355"/>
      <c r="P25" s="10">
        <f>+'Ark1'!S19</f>
        <v>8.5903012490815591</v>
      </c>
      <c r="Q25" s="116">
        <f t="shared" si="5"/>
        <v>0.18457404486151496</v>
      </c>
      <c r="R25" s="355"/>
      <c r="S25" s="9">
        <f>+'Ark1'!T19</f>
        <v>7.2333578251285822</v>
      </c>
      <c r="T25" s="116">
        <f t="shared" si="5"/>
        <v>0.48279264050160453</v>
      </c>
      <c r="U25" s="94">
        <f>+'Ark1'!W19</f>
        <v>23.864805290227778</v>
      </c>
      <c r="V25" s="8"/>
      <c r="W25" s="8"/>
      <c r="X25" s="8"/>
      <c r="Y25" s="123">
        <f>+'Ark1'!X19</f>
        <v>97.54592211609112</v>
      </c>
      <c r="Z25" s="84">
        <f>+'Ark1'!Y19</f>
        <v>89.816311535635549</v>
      </c>
      <c r="AA25" s="123">
        <f>+'Ark1'!Z19</f>
        <v>66.157237325495956</v>
      </c>
      <c r="AB25" s="328">
        <f>+'Ark1'!Q19</f>
        <v>4286</v>
      </c>
      <c r="AC25" s="84">
        <f t="shared" si="6"/>
        <v>-19</v>
      </c>
      <c r="AD25" s="123">
        <f t="shared" si="0"/>
        <v>1.5877274848343443</v>
      </c>
      <c r="AE25" s="83">
        <f t="shared" si="1"/>
        <v>4.703287886822789</v>
      </c>
      <c r="AF25" s="85">
        <f>+'Ark1'!AD19</f>
        <v>70.351949283158859</v>
      </c>
      <c r="AG25" s="84">
        <f t="shared" si="2"/>
        <v>274.9400999999998</v>
      </c>
      <c r="AH25" s="38">
        <f t="shared" si="7"/>
        <v>102.31258205396134</v>
      </c>
      <c r="AI25" s="84"/>
      <c r="AJ25" s="6"/>
      <c r="AK25" s="22"/>
      <c r="AL25" s="22"/>
      <c r="AM25" s="22"/>
      <c r="AN25" s="22"/>
      <c r="AO25" s="22"/>
      <c r="AP25" s="22"/>
      <c r="AQ25" s="22"/>
      <c r="AR25" s="314">
        <f t="shared" si="8"/>
        <v>4450</v>
      </c>
      <c r="AS25" s="93">
        <f t="shared" si="8"/>
        <v>42.306831460674175</v>
      </c>
      <c r="AT25" s="22"/>
      <c r="AU25" s="22"/>
      <c r="AV25" s="22"/>
      <c r="AW25" s="22"/>
      <c r="AX25" s="22"/>
      <c r="AY25" s="22"/>
      <c r="AZ25" s="22"/>
      <c r="BA25" s="22"/>
      <c r="BB25" s="22"/>
    </row>
    <row r="26" spans="1:54">
      <c r="A26" s="8">
        <f t="shared" si="9"/>
        <v>2014</v>
      </c>
      <c r="B26" s="315">
        <f>+'Ark1'!R20</f>
        <v>6680</v>
      </c>
      <c r="C26" s="316">
        <f t="shared" si="3"/>
        <v>-125</v>
      </c>
      <c r="D26" s="219"/>
      <c r="E26" s="218">
        <f t="shared" si="4"/>
        <v>98.163115356355618</v>
      </c>
      <c r="F26" s="117"/>
      <c r="G26" s="68">
        <f>+'Ark1'!U20</f>
        <v>40.509505988023939</v>
      </c>
      <c r="H26" s="252">
        <f t="shared" si="5"/>
        <v>0.10684617905997129</v>
      </c>
      <c r="I26" s="114"/>
      <c r="J26" s="512"/>
      <c r="K26" s="511"/>
      <c r="L26" s="252"/>
      <c r="M26" s="363"/>
      <c r="N26" s="356"/>
      <c r="O26" s="355"/>
      <c r="P26" s="10">
        <f>+'Ark1'!S20</f>
        <v>8.5666167664670656</v>
      </c>
      <c r="Q26" s="116">
        <f t="shared" si="5"/>
        <v>-2.3684482614493518E-2</v>
      </c>
      <c r="R26" s="355"/>
      <c r="S26" s="9">
        <f>+'Ark1'!T20</f>
        <v>7.1639221556886223</v>
      </c>
      <c r="T26" s="116">
        <f t="shared" si="5"/>
        <v>-6.9435669439959824E-2</v>
      </c>
      <c r="U26" s="94">
        <f>+'Ark1'!W20</f>
        <v>24.206586826347312</v>
      </c>
      <c r="V26" s="8"/>
      <c r="W26" s="8"/>
      <c r="X26" s="8"/>
      <c r="Y26" s="123">
        <f>+'Ark1'!X20</f>
        <v>97.859281437125759</v>
      </c>
      <c r="Z26" s="84">
        <f>+'Ark1'!Y20</f>
        <v>90.868263473053887</v>
      </c>
      <c r="AA26" s="123">
        <f>+'Ark1'!Z20</f>
        <v>65.47904191616766</v>
      </c>
      <c r="AB26" s="328">
        <f>+'Ark1'!Q20</f>
        <v>4272</v>
      </c>
      <c r="AC26" s="84">
        <f t="shared" si="6"/>
        <v>-14</v>
      </c>
      <c r="AD26" s="123">
        <f t="shared" si="0"/>
        <v>1.5636704119850187</v>
      </c>
      <c r="AE26" s="83">
        <f t="shared" si="1"/>
        <v>4.7287636522498895</v>
      </c>
      <c r="AF26" s="85">
        <f>+'Ark1'!AD20</f>
        <v>69.408283558157748</v>
      </c>
      <c r="AG26" s="84">
        <f t="shared" si="2"/>
        <v>270.60349999999988</v>
      </c>
      <c r="AH26" s="38">
        <f t="shared" si="7"/>
        <v>98.42271098322874</v>
      </c>
      <c r="AI26" s="84"/>
      <c r="AJ26" s="6"/>
      <c r="AR26" s="314">
        <f t="shared" si="8"/>
        <v>4450</v>
      </c>
      <c r="AS26" s="93">
        <f t="shared" si="8"/>
        <v>42.306831460674175</v>
      </c>
    </row>
    <row r="27" spans="1:54">
      <c r="A27" s="8">
        <f t="shared" si="9"/>
        <v>2015</v>
      </c>
      <c r="B27" s="315">
        <f>+'Ark1'!R21</f>
        <v>6257</v>
      </c>
      <c r="C27" s="316">
        <f t="shared" ref="C27" si="10">+B27-B26</f>
        <v>-423</v>
      </c>
      <c r="D27" s="219"/>
      <c r="E27" s="218">
        <f t="shared" ref="E27" si="11">100*B27/B26</f>
        <v>93.667664670658681</v>
      </c>
      <c r="F27" s="117"/>
      <c r="G27" s="68">
        <f>+'Ark1'!U21</f>
        <v>42.286622982259914</v>
      </c>
      <c r="H27" s="252">
        <f t="shared" ref="H27" si="12">+G27-G26</f>
        <v>1.7771169942359748</v>
      </c>
      <c r="I27" s="114"/>
      <c r="J27" s="512"/>
      <c r="K27" s="511"/>
      <c r="L27" s="252"/>
      <c r="M27" s="363"/>
      <c r="N27" s="356"/>
      <c r="O27" s="355"/>
      <c r="P27" s="10">
        <f>+'Ark1'!S21</f>
        <v>8.6344893719034719</v>
      </c>
      <c r="Q27" s="116">
        <f t="shared" ref="Q27" si="13">+P27-P26</f>
        <v>6.7872605436406275E-2</v>
      </c>
      <c r="R27" s="355"/>
      <c r="S27" s="9">
        <f>+'Ark1'!T21</f>
        <v>7.1929039475787118</v>
      </c>
      <c r="T27" s="116">
        <f t="shared" ref="T27" si="14">+S27-S26</f>
        <v>2.8981791890089426E-2</v>
      </c>
      <c r="U27" s="94">
        <f>+'Ark1'!W21</f>
        <v>25.395556976186672</v>
      </c>
      <c r="V27" s="8"/>
      <c r="W27" s="8"/>
      <c r="X27" s="8"/>
      <c r="Y27" s="123">
        <f>+'Ark1'!X21</f>
        <v>98.945181396835551</v>
      </c>
      <c r="Z27" s="84">
        <f>+'Ark1'!Y21</f>
        <v>93.207607479622823</v>
      </c>
      <c r="AA27" s="123">
        <f>+'Ark1'!Z21</f>
        <v>71.439987214319984</v>
      </c>
      <c r="AB27" s="328">
        <f>+'Ark1'!Q21</f>
        <v>4068</v>
      </c>
      <c r="AC27" s="84">
        <f>+AB27-AB26</f>
        <v>-204</v>
      </c>
      <c r="AD27" s="123">
        <f t="shared" si="0"/>
        <v>1.5381022615535891</v>
      </c>
      <c r="AE27" s="83">
        <f t="shared" si="1"/>
        <v>4.8974086550919962</v>
      </c>
      <c r="AF27" s="85">
        <f>+'Ark1'!AD21</f>
        <v>69.862456181570579</v>
      </c>
      <c r="AG27" s="84">
        <f t="shared" si="2"/>
        <v>264.58740000000023</v>
      </c>
      <c r="AH27" s="38">
        <f t="shared" ref="AH27" si="15">100*AG27/AG26</f>
        <v>97.776784114026739</v>
      </c>
      <c r="AI27" s="84"/>
      <c r="AJ27" s="6"/>
      <c r="AR27" s="314">
        <f t="shared" si="8"/>
        <v>4450</v>
      </c>
      <c r="AS27" s="93">
        <f t="shared" si="8"/>
        <v>42.306831460674175</v>
      </c>
    </row>
    <row r="28" spans="1:54">
      <c r="A28" s="8">
        <f t="shared" si="9"/>
        <v>2016</v>
      </c>
      <c r="B28" s="315">
        <f>+'Ark1'!R22</f>
        <v>6564</v>
      </c>
      <c r="C28" s="316">
        <f t="shared" ref="C28:C31" si="16">+B28-B27</f>
        <v>307</v>
      </c>
      <c r="D28" s="219"/>
      <c r="E28" s="218">
        <f t="shared" ref="E28:E31" si="17">100*B28/B27</f>
        <v>104.90650471471952</v>
      </c>
      <c r="F28" s="117"/>
      <c r="G28" s="68">
        <f>+'Ark1'!U22</f>
        <v>42.562842778793431</v>
      </c>
      <c r="H28" s="252">
        <f t="shared" ref="H28:H31" si="18">+G28-G27</f>
        <v>0.27621979653351758</v>
      </c>
      <c r="I28" s="114"/>
      <c r="J28" s="512"/>
      <c r="K28" s="511"/>
      <c r="L28" s="252"/>
      <c r="M28" s="363"/>
      <c r="N28" s="356"/>
      <c r="O28" s="355"/>
      <c r="P28" s="10">
        <f>+'Ark1'!S22</f>
        <v>8.6393967093235862</v>
      </c>
      <c r="Q28" s="116">
        <f t="shared" ref="Q28:Q31" si="19">+P28-P27</f>
        <v>4.9073374201142883E-3</v>
      </c>
      <c r="R28" s="355"/>
      <c r="S28" s="9">
        <f>+'Ark1'!T22</f>
        <v>7.2681291895185858</v>
      </c>
      <c r="T28" s="116">
        <f t="shared" ref="T28:T31" si="20">+S28-S27</f>
        <v>7.522524193987401E-2</v>
      </c>
      <c r="U28" s="94">
        <f>+'Ark1'!W22</f>
        <v>25.731261425959779</v>
      </c>
      <c r="V28" s="8"/>
      <c r="W28" s="8"/>
      <c r="X28" s="8"/>
      <c r="Y28" s="123">
        <f>+'Ark1'!X22</f>
        <v>98.659354052407053</v>
      </c>
      <c r="Z28" s="84">
        <f>+'Ark1'!Y22</f>
        <v>92.306520414381467</v>
      </c>
      <c r="AA28" s="123">
        <f>+'Ark1'!Z22</f>
        <v>71.374162096282731</v>
      </c>
      <c r="AB28" s="328">
        <f>+'Ark1'!Q22</f>
        <v>4272</v>
      </c>
      <c r="AC28" s="84">
        <f t="shared" ref="AC28:AC31" si="21">+AB28-AB27</f>
        <v>204</v>
      </c>
      <c r="AD28" s="123">
        <f t="shared" si="0"/>
        <v>1.5365168539325842</v>
      </c>
      <c r="AE28" s="83">
        <f t="shared" si="1"/>
        <v>4.9265989525472147</v>
      </c>
      <c r="AF28" s="85">
        <f>+'Ark1'!AD22</f>
        <v>72.035676296278865</v>
      </c>
      <c r="AG28" s="84">
        <f t="shared" si="2"/>
        <v>279.38250000000005</v>
      </c>
      <c r="AH28" s="38">
        <f t="shared" ref="AH28:AH31" si="22">100*AG28/AG27</f>
        <v>105.59176287306191</v>
      </c>
      <c r="AI28" s="84"/>
      <c r="AJ28" s="6"/>
      <c r="AR28" s="314">
        <f t="shared" si="8"/>
        <v>4450</v>
      </c>
      <c r="AS28" s="93">
        <f t="shared" si="8"/>
        <v>42.306831460674175</v>
      </c>
    </row>
    <row r="29" spans="1:54">
      <c r="A29" s="8">
        <f t="shared" si="9"/>
        <v>2017</v>
      </c>
      <c r="B29" s="315">
        <f>+'Ark1'!R23</f>
        <v>6244</v>
      </c>
      <c r="C29" s="316">
        <f t="shared" si="16"/>
        <v>-320</v>
      </c>
      <c r="D29" s="219"/>
      <c r="E29" s="218">
        <f t="shared" si="17"/>
        <v>95.12492382693479</v>
      </c>
      <c r="F29" s="117"/>
      <c r="G29" s="68">
        <f>+'Ark1'!U23</f>
        <v>41.571188340807197</v>
      </c>
      <c r="H29" s="252">
        <f t="shared" si="18"/>
        <v>-0.99165443798623443</v>
      </c>
      <c r="I29" s="114"/>
      <c r="J29" s="512"/>
      <c r="K29" s="511"/>
      <c r="L29" s="252"/>
      <c r="M29" s="363"/>
      <c r="N29" s="356"/>
      <c r="O29" s="355"/>
      <c r="P29" s="10">
        <f>+'Ark1'!S23</f>
        <v>8.3295964125560538</v>
      </c>
      <c r="Q29" s="116">
        <f t="shared" si="19"/>
        <v>-0.3098002967675324</v>
      </c>
      <c r="R29" s="355"/>
      <c r="S29" s="9">
        <f>+'Ark1'!T23</f>
        <v>7.1370916079436251</v>
      </c>
      <c r="T29" s="116">
        <f t="shared" si="20"/>
        <v>-0.1310375815749607</v>
      </c>
      <c r="U29" s="94">
        <f>+'Ark1'!W23</f>
        <v>21.909032671364518</v>
      </c>
      <c r="V29" s="8"/>
      <c r="W29" s="8"/>
      <c r="X29" s="8"/>
      <c r="Y29" s="123">
        <f>+'Ark1'!X23</f>
        <v>98.606662395900017</v>
      </c>
      <c r="Z29" s="84">
        <f>+'Ark1'!Y23</f>
        <v>91.559897501601569</v>
      </c>
      <c r="AA29" s="123">
        <f>+'Ark1'!Z23</f>
        <v>69.330557335041647</v>
      </c>
      <c r="AB29" s="328">
        <f>+'Ark1'!Q23</f>
        <v>3993</v>
      </c>
      <c r="AC29" s="84">
        <f t="shared" si="21"/>
        <v>-279</v>
      </c>
      <c r="AD29" s="123">
        <f t="shared" si="0"/>
        <v>1.5637365389431506</v>
      </c>
      <c r="AE29" s="83">
        <f t="shared" si="1"/>
        <v>4.9907806191117121</v>
      </c>
      <c r="AF29" s="85">
        <f>+'Ark1'!AD23</f>
        <v>70.37825625327612</v>
      </c>
      <c r="AG29" s="84">
        <f t="shared" si="2"/>
        <v>259.57050000000015</v>
      </c>
      <c r="AH29" s="38">
        <f t="shared" si="22"/>
        <v>92.908646747738345</v>
      </c>
      <c r="AI29" s="84"/>
      <c r="AJ29" s="6"/>
      <c r="AR29" s="314">
        <f t="shared" si="8"/>
        <v>4450</v>
      </c>
      <c r="AS29" s="93">
        <f t="shared" si="8"/>
        <v>42.306831460674175</v>
      </c>
    </row>
    <row r="30" spans="1:54">
      <c r="A30" s="8">
        <f t="shared" si="9"/>
        <v>2018</v>
      </c>
      <c r="B30" s="315">
        <f>+'Ark1'!R24</f>
        <v>5600</v>
      </c>
      <c r="C30" s="316">
        <f t="shared" si="16"/>
        <v>-644</v>
      </c>
      <c r="D30" s="219"/>
      <c r="E30" s="218">
        <f t="shared" si="17"/>
        <v>89.686098654708516</v>
      </c>
      <c r="F30" s="117"/>
      <c r="G30" s="68">
        <f>+'Ark1'!U24</f>
        <v>42.237325000000041</v>
      </c>
      <c r="H30" s="252">
        <f t="shared" si="18"/>
        <v>0.66613665919284415</v>
      </c>
      <c r="I30" s="114"/>
      <c r="J30" s="512"/>
      <c r="K30" s="511"/>
      <c r="L30" s="252"/>
      <c r="M30" s="363"/>
      <c r="N30" s="356"/>
      <c r="O30" s="355"/>
      <c r="P30" s="10">
        <f>+'Ark1'!S24</f>
        <v>8.3307142857142882</v>
      </c>
      <c r="Q30" s="116">
        <f t="shared" si="19"/>
        <v>1.117873158234417E-3</v>
      </c>
      <c r="R30" s="355"/>
      <c r="S30" s="9">
        <f>+'Ark1'!T24</f>
        <v>7.2823214285714304</v>
      </c>
      <c r="T30" s="116">
        <f t="shared" si="20"/>
        <v>0.14522982062780532</v>
      </c>
      <c r="U30" s="94">
        <f>+'Ark1'!W24</f>
        <v>24.107142857142861</v>
      </c>
      <c r="V30" s="8"/>
      <c r="W30" s="8"/>
      <c r="X30" s="8"/>
      <c r="Y30" s="123">
        <f>+'Ark1'!X24</f>
        <v>98.875</v>
      </c>
      <c r="Z30" s="84">
        <f>+'Ark1'!Y24</f>
        <v>93.160714285714306</v>
      </c>
      <c r="AA30" s="123">
        <f>+'Ark1'!Z24</f>
        <v>71.23214285714289</v>
      </c>
      <c r="AB30" s="328">
        <f>+'Ark1'!Q24</f>
        <v>3539</v>
      </c>
      <c r="AC30" s="84">
        <f t="shared" si="21"/>
        <v>-454</v>
      </c>
      <c r="AD30" s="123">
        <f t="shared" si="0"/>
        <v>1.5823679005368749</v>
      </c>
      <c r="AE30" s="83">
        <f t="shared" si="1"/>
        <v>5.0700724513418534</v>
      </c>
      <c r="AF30" s="85">
        <f>+'Ark1'!AD24</f>
        <v>70.287500574418914</v>
      </c>
      <c r="AG30" s="84">
        <f t="shared" si="2"/>
        <v>236.52902000000023</v>
      </c>
      <c r="AH30" s="38">
        <f t="shared" si="22"/>
        <v>91.123228564108828</v>
      </c>
      <c r="AI30" s="84"/>
      <c r="AJ30" s="6"/>
      <c r="AR30" s="314">
        <f t="shared" si="8"/>
        <v>4450</v>
      </c>
      <c r="AS30" s="93">
        <f t="shared" si="8"/>
        <v>42.306831460674175</v>
      </c>
    </row>
    <row r="31" spans="1:54">
      <c r="A31" s="8">
        <f t="shared" si="9"/>
        <v>2019</v>
      </c>
      <c r="B31" s="315">
        <f>+'Ark1'!R25</f>
        <v>5283</v>
      </c>
      <c r="C31" s="316">
        <f t="shared" si="16"/>
        <v>-317</v>
      </c>
      <c r="D31" s="219"/>
      <c r="E31" s="218">
        <f t="shared" si="17"/>
        <v>94.339285714285708</v>
      </c>
      <c r="F31" s="117"/>
      <c r="G31" s="68">
        <f>+'Ark1'!U25</f>
        <v>43.787535491198192</v>
      </c>
      <c r="H31" s="252">
        <f t="shared" si="18"/>
        <v>1.5502104911981505</v>
      </c>
      <c r="I31" s="114"/>
      <c r="J31" s="512"/>
      <c r="K31" s="511"/>
      <c r="L31" s="252"/>
      <c r="M31" s="363"/>
      <c r="N31" s="356"/>
      <c r="O31" s="355"/>
      <c r="P31" s="10">
        <f>+'Ark1'!S25</f>
        <v>8.2142721938292631</v>
      </c>
      <c r="Q31" s="116">
        <f t="shared" si="19"/>
        <v>-0.11644209188502508</v>
      </c>
      <c r="R31" s="355"/>
      <c r="S31" s="9">
        <f>+'Ark1'!T25</f>
        <v>7.39314783267083</v>
      </c>
      <c r="T31" s="116">
        <f t="shared" si="20"/>
        <v>0.11082640409939959</v>
      </c>
      <c r="U31" s="94">
        <f>+'Ark1'!W25</f>
        <v>26.784024228657962</v>
      </c>
      <c r="V31" s="8"/>
      <c r="W31" s="8"/>
      <c r="X31" s="8"/>
      <c r="Y31" s="123">
        <f>+'Ark1'!X25</f>
        <v>99.110353965549905</v>
      </c>
      <c r="Z31" s="84">
        <f>+'Ark1'!Y25</f>
        <v>94.321408290743875</v>
      </c>
      <c r="AA31" s="123">
        <f>+'Ark1'!Z25</f>
        <v>74.88169600605714</v>
      </c>
      <c r="AB31" s="328">
        <f>+'Ark1'!Q25</f>
        <v>3333</v>
      </c>
      <c r="AC31" s="84">
        <f t="shared" si="21"/>
        <v>-206</v>
      </c>
      <c r="AD31" s="123">
        <f t="shared" si="0"/>
        <v>1.5850585058505851</v>
      </c>
      <c r="AE31" s="83">
        <f t="shared" si="1"/>
        <v>5.3306652686883602</v>
      </c>
      <c r="AF31" s="85">
        <f>+'Ark1'!AD25</f>
        <v>70.117625284121004</v>
      </c>
      <c r="AG31" s="84">
        <f t="shared" si="2"/>
        <v>231.32955000000004</v>
      </c>
      <c r="AH31" s="38">
        <f t="shared" si="22"/>
        <v>97.801762337661501</v>
      </c>
      <c r="AI31" s="84"/>
      <c r="AJ31" s="6"/>
      <c r="AR31" s="314">
        <f t="shared" si="8"/>
        <v>4450</v>
      </c>
      <c r="AS31" s="93">
        <f t="shared" si="8"/>
        <v>42.306831460674175</v>
      </c>
    </row>
    <row r="32" spans="1:54">
      <c r="A32" s="8">
        <f t="shared" si="9"/>
        <v>2020</v>
      </c>
      <c r="B32" s="315">
        <f>+'Ark1'!R26</f>
        <v>5003</v>
      </c>
      <c r="C32" s="316">
        <f t="shared" ref="C32" si="23">+B32-B31</f>
        <v>-280</v>
      </c>
      <c r="D32" s="219"/>
      <c r="E32" s="218">
        <f t="shared" ref="E32" si="24">100*B32/B31</f>
        <v>94.699981071360966</v>
      </c>
      <c r="F32" s="117"/>
      <c r="G32" s="68">
        <f>+'Ark1'!U26</f>
        <v>42.981479112532526</v>
      </c>
      <c r="H32" s="252">
        <f t="shared" ref="H32" si="25">+G32-G31</f>
        <v>-0.80605637866566582</v>
      </c>
      <c r="I32" s="114"/>
      <c r="J32" s="512"/>
      <c r="K32" s="511"/>
      <c r="L32" s="252"/>
      <c r="M32" s="363"/>
      <c r="N32" s="356"/>
      <c r="O32" s="355"/>
      <c r="P32" s="10">
        <f>+'Ark1'!S26</f>
        <v>8.2112732360583625</v>
      </c>
      <c r="Q32" s="116">
        <f t="shared" ref="Q32" si="26">+P32-P31</f>
        <v>-2.9989577709006454E-3</v>
      </c>
      <c r="R32" s="355"/>
      <c r="S32" s="9">
        <f>+'Ark1'!T26</f>
        <v>7.2692384569258444</v>
      </c>
      <c r="T32" s="116">
        <f t="shared" ref="T32" si="27">+S32-S31</f>
        <v>-0.12390937574498562</v>
      </c>
      <c r="U32" s="94">
        <f>+'Ark1'!W26</f>
        <v>24.00559664201479</v>
      </c>
      <c r="V32" s="8"/>
      <c r="W32" s="8"/>
      <c r="X32" s="8"/>
      <c r="Y32" s="123">
        <f>+'Ark1'!X26</f>
        <v>98.720767539476327</v>
      </c>
      <c r="Z32" s="84">
        <f>+'Ark1'!Y26</f>
        <v>93.004197481511099</v>
      </c>
      <c r="AA32" s="123">
        <f>+'Ark1'!Z26</f>
        <v>72.756346192284653</v>
      </c>
      <c r="AB32" s="328">
        <f>+'Ark1'!Q26</f>
        <v>3195</v>
      </c>
      <c r="AC32" s="84">
        <f t="shared" ref="AC32" si="28">+AB32-AB31</f>
        <v>-138</v>
      </c>
      <c r="AD32" s="123">
        <f t="shared" si="0"/>
        <v>1.5658841940532082</v>
      </c>
      <c r="AE32" s="83">
        <f t="shared" si="1"/>
        <v>5.234447554830707</v>
      </c>
      <c r="AF32" s="85">
        <f>+'Ark1'!AD26</f>
        <v>71.82697323320501</v>
      </c>
      <c r="AG32" s="84">
        <f t="shared" si="2"/>
        <v>215.03634000000022</v>
      </c>
      <c r="AH32" s="38">
        <f t="shared" ref="AH32" si="29">100*AG32/AG31</f>
        <v>92.956710459169699</v>
      </c>
      <c r="AI32" s="84"/>
      <c r="AJ32" s="6"/>
      <c r="AR32" s="314">
        <f t="shared" si="8"/>
        <v>4450</v>
      </c>
      <c r="AS32" s="93">
        <f t="shared" si="8"/>
        <v>42.306831460674175</v>
      </c>
    </row>
    <row r="33" spans="1:45">
      <c r="A33" s="8">
        <f t="shared" si="9"/>
        <v>2021</v>
      </c>
      <c r="B33" s="315">
        <f>+'Ark1'!R27</f>
        <v>5026</v>
      </c>
      <c r="C33" s="316">
        <f t="shared" ref="C33" si="30">+B33-B32</f>
        <v>23</v>
      </c>
      <c r="D33" s="219"/>
      <c r="E33" s="218">
        <f t="shared" ref="E33" si="31">100*B33/B32</f>
        <v>100.4597241655007</v>
      </c>
      <c r="F33" s="117"/>
      <c r="G33" s="68">
        <f>+'Ark1'!U27</f>
        <v>44.363388380421846</v>
      </c>
      <c r="H33" s="252">
        <f t="shared" ref="H33" si="32">+G33-G32</f>
        <v>1.3819092678893199</v>
      </c>
      <c r="I33" s="114"/>
      <c r="J33" s="512"/>
      <c r="K33" s="511"/>
      <c r="L33" s="252"/>
      <c r="M33" s="363"/>
      <c r="N33" s="356"/>
      <c r="O33" s="355"/>
      <c r="P33" s="10">
        <f>+'Ark1'!S27</f>
        <v>8.3501790688420225</v>
      </c>
      <c r="Q33" s="116">
        <f t="shared" ref="Q33" si="33">+P33-P32</f>
        <v>0.13890583278366009</v>
      </c>
      <c r="R33" s="355"/>
      <c r="S33" s="9">
        <f>+'Ark1'!T27</f>
        <v>7.2898925586947874</v>
      </c>
      <c r="T33" s="116">
        <f t="shared" ref="T33" si="34">+S33-S32</f>
        <v>2.0654101768943001E-2</v>
      </c>
      <c r="U33" s="94">
        <f>+'Ark1'!W27</f>
        <v>25.129327497015517</v>
      </c>
      <c r="V33" s="8"/>
      <c r="W33" s="8"/>
      <c r="X33" s="8"/>
      <c r="Y33" s="123">
        <f>+'Ark1'!X27</f>
        <v>99.403103859928351</v>
      </c>
      <c r="Z33" s="84">
        <f>+'Ark1'!Y27</f>
        <v>94.767210505372063</v>
      </c>
      <c r="AA33" s="123">
        <f>+'Ark1'!Z27</f>
        <v>76.462395543175489</v>
      </c>
      <c r="AB33" s="328">
        <f>+'Ark1'!Q27</f>
        <v>3312</v>
      </c>
      <c r="AC33" s="84">
        <f t="shared" ref="AC33" si="35">+AB33-AB32</f>
        <v>117</v>
      </c>
      <c r="AD33" s="123">
        <f t="shared" si="0"/>
        <v>1.517512077294686</v>
      </c>
      <c r="AE33" s="83">
        <f t="shared" si="1"/>
        <v>5.3128667079679799</v>
      </c>
      <c r="AF33" s="85">
        <f>+'Ark1'!AD27</f>
        <v>71.911881655852625</v>
      </c>
      <c r="AG33" s="84">
        <f t="shared" si="2"/>
        <v>222.97039000000018</v>
      </c>
      <c r="AH33" s="38">
        <f t="shared" ref="AH33" si="36">100*AG33/AG32</f>
        <v>103.6896321803096</v>
      </c>
      <c r="AI33" s="84"/>
      <c r="AJ33" s="6"/>
      <c r="AR33" s="314">
        <f t="shared" si="8"/>
        <v>4450</v>
      </c>
      <c r="AS33" s="93">
        <f t="shared" si="8"/>
        <v>42.306831460674175</v>
      </c>
    </row>
    <row r="34" spans="1:45">
      <c r="A34" s="8">
        <f t="shared" si="9"/>
        <v>2022</v>
      </c>
      <c r="B34" s="315">
        <f>+'Ark1'!R28</f>
        <v>5008</v>
      </c>
      <c r="C34" s="316">
        <f t="shared" ref="C34" si="37">+B34-B33</f>
        <v>-18</v>
      </c>
      <c r="D34" s="219"/>
      <c r="E34" s="218">
        <f t="shared" ref="E34" si="38">100*B34/B33</f>
        <v>99.641862315957027</v>
      </c>
      <c r="F34" s="117"/>
      <c r="G34" s="68">
        <f>+'Ark1'!U28</f>
        <v>43.535808706070227</v>
      </c>
      <c r="H34" s="252">
        <f t="shared" ref="H34" si="39">+G34-G33</f>
        <v>-0.82757967435161817</v>
      </c>
      <c r="I34" s="114"/>
      <c r="J34" s="513">
        <f>+'Ark1'!AI28</f>
        <v>343</v>
      </c>
      <c r="K34" s="511"/>
      <c r="L34" s="364">
        <f>+'Ark1'!AJ28</f>
        <v>119.15685131195336</v>
      </c>
      <c r="M34" s="363"/>
      <c r="N34" s="360">
        <f>+'Ark1'!AK28</f>
        <v>25.307974559549343</v>
      </c>
      <c r="O34" s="355"/>
      <c r="P34" s="10">
        <f>+'Ark1'!S28</f>
        <v>8.0880591054313111</v>
      </c>
      <c r="Q34" s="116">
        <f t="shared" ref="Q34" si="40">+P34-P33</f>
        <v>-0.26211996341071142</v>
      </c>
      <c r="R34" s="355"/>
      <c r="S34" s="9">
        <f>+'Ark1'!T28</f>
        <v>7.1303913738019151</v>
      </c>
      <c r="T34" s="116">
        <f t="shared" ref="T34" si="41">+S34-S33</f>
        <v>-0.15950118489287224</v>
      </c>
      <c r="U34" s="94">
        <f>+'Ark1'!W28</f>
        <v>22.503993610223649</v>
      </c>
      <c r="V34" s="8"/>
      <c r="W34" s="8"/>
      <c r="X34" s="8"/>
      <c r="Y34" s="123">
        <f>+'Ark1'!X28</f>
        <v>99.301118210862626</v>
      </c>
      <c r="Z34" s="84">
        <f>+'Ark1'!Y28</f>
        <v>95.507188498402556</v>
      </c>
      <c r="AA34" s="123">
        <f>+'Ark1'!Z28</f>
        <v>73.901757188498394</v>
      </c>
      <c r="AB34" s="328">
        <f>+'Ark1'!Q28</f>
        <v>3245</v>
      </c>
      <c r="AC34" s="84">
        <f t="shared" ref="AC34" si="42">+AB34-AB33</f>
        <v>-67</v>
      </c>
      <c r="AD34" s="123">
        <f t="shared" si="0"/>
        <v>1.5432973805855161</v>
      </c>
      <c r="AE34" s="83">
        <f t="shared" si="1"/>
        <v>5.382726330082698</v>
      </c>
      <c r="AF34" s="85">
        <f>+'Ark1'!AD28</f>
        <v>70.845671473785302</v>
      </c>
      <c r="AG34" s="84">
        <f t="shared" si="2"/>
        <v>218.02732999999969</v>
      </c>
      <c r="AH34" s="38">
        <f t="shared" ref="AH34" si="43">100*AG34/AG33</f>
        <v>97.783086803588375</v>
      </c>
      <c r="AI34" s="84"/>
      <c r="AJ34" s="6"/>
      <c r="AR34" s="314">
        <f t="shared" si="8"/>
        <v>4450</v>
      </c>
      <c r="AS34" s="93">
        <f t="shared" si="8"/>
        <v>42.306831460674175</v>
      </c>
    </row>
    <row r="35" spans="1:45" s="516" customFormat="1">
      <c r="A35" s="8">
        <f t="shared" si="9"/>
        <v>2023</v>
      </c>
      <c r="B35" s="315">
        <f>+'Ark1'!R29</f>
        <v>4913</v>
      </c>
      <c r="C35" s="316">
        <f t="shared" ref="C35:C36" si="44">+B35-B34</f>
        <v>-95</v>
      </c>
      <c r="D35" s="219"/>
      <c r="E35" s="218">
        <f t="shared" ref="E35:E36" si="45">100*B35/B34</f>
        <v>98.103035143769972</v>
      </c>
      <c r="F35" s="117"/>
      <c r="G35" s="68">
        <f>+'Ark1'!U29</f>
        <v>42.290834520659693</v>
      </c>
      <c r="H35" s="252">
        <f t="shared" ref="H35:H36" si="46">+G35-G34</f>
        <v>-1.2449741854105341</v>
      </c>
      <c r="I35" s="114"/>
      <c r="J35" s="513">
        <f>+'Ark1'!AI29</f>
        <v>1023</v>
      </c>
      <c r="K35" s="511"/>
      <c r="L35" s="364">
        <f>+'Ark1'!AJ29</f>
        <v>118.12717497556196</v>
      </c>
      <c r="M35" s="363"/>
      <c r="N35" s="360">
        <f>+'Ark1'!AK29</f>
        <v>25.009010943035126</v>
      </c>
      <c r="O35" s="355"/>
      <c r="P35" s="10">
        <f>+'Ark1'!S29</f>
        <v>7.9922654182780386</v>
      </c>
      <c r="Q35" s="116">
        <f t="shared" ref="Q35:Q36" si="47">+P35-P34</f>
        <v>-9.5793687153272522E-2</v>
      </c>
      <c r="R35" s="355"/>
      <c r="S35" s="9">
        <f>+'Ark1'!T29</f>
        <v>7.183594545084472</v>
      </c>
      <c r="T35" s="116">
        <f t="shared" ref="T35:T36" si="48">+S35-S34</f>
        <v>5.3203171282556916E-2</v>
      </c>
      <c r="U35" s="94">
        <f>+'Ark1'!W29</f>
        <v>23.000203541624256</v>
      </c>
      <c r="V35" s="8"/>
      <c r="W35" s="8"/>
      <c r="X35" s="8"/>
      <c r="Y35" s="123">
        <f>+'Ark1'!X29</f>
        <v>99.124771015672678</v>
      </c>
      <c r="Z35" s="84">
        <f>+'Ark1'!Y29</f>
        <v>93.384897211479782</v>
      </c>
      <c r="AA35" s="123">
        <f>+'Ark1'!Z29</f>
        <v>70.791776918379796</v>
      </c>
      <c r="AB35" s="328">
        <f>+'Ark1'!Q29</f>
        <v>3188</v>
      </c>
      <c r="AC35" s="84">
        <f t="shared" ref="AC35:AC36" si="49">+AB35-AB34</f>
        <v>-57</v>
      </c>
      <c r="AD35" s="123">
        <f t="shared" si="0"/>
        <v>1.5410915934755332</v>
      </c>
      <c r="AE35" s="83">
        <f t="shared" si="1"/>
        <v>5.2914702286966095</v>
      </c>
      <c r="AF35" s="85">
        <f>+'Ark1'!AD29</f>
        <v>70.70621595239038</v>
      </c>
      <c r="AG35" s="84">
        <f t="shared" si="2"/>
        <v>207.77487000000107</v>
      </c>
      <c r="AH35" s="38">
        <f t="shared" ref="AH35:AH36" si="50">100*AG35/AG34</f>
        <v>95.297626219612638</v>
      </c>
      <c r="AI35" s="84"/>
      <c r="AJ35" s="6"/>
      <c r="AR35" s="314">
        <f t="shared" si="8"/>
        <v>4450</v>
      </c>
      <c r="AS35" s="93">
        <f t="shared" si="8"/>
        <v>42.306831460674175</v>
      </c>
    </row>
    <row r="36" spans="1:45">
      <c r="A36" s="8">
        <f t="shared" si="9"/>
        <v>2024</v>
      </c>
      <c r="B36" s="315">
        <f>+'Ark1'!R30</f>
        <v>4450</v>
      </c>
      <c r="C36" s="316">
        <f t="shared" si="44"/>
        <v>-463</v>
      </c>
      <c r="D36" s="219"/>
      <c r="E36" s="218">
        <f t="shared" si="45"/>
        <v>90.576022796661917</v>
      </c>
      <c r="F36" s="117"/>
      <c r="G36" s="68">
        <f>+'Ark1'!U30</f>
        <v>42.306831460674175</v>
      </c>
      <c r="H36" s="252">
        <f t="shared" si="46"/>
        <v>1.5996940014481709E-2</v>
      </c>
      <c r="I36" s="114"/>
      <c r="J36" s="513">
        <f>+'Ark1'!AI30</f>
        <v>3836</v>
      </c>
      <c r="K36" s="511"/>
      <c r="L36" s="364">
        <f>+'Ark1'!AJ30</f>
        <v>117.6412408759127</v>
      </c>
      <c r="M36" s="363"/>
      <c r="N36" s="360">
        <f>+'Ark1'!AK30</f>
        <v>25.586645227429553</v>
      </c>
      <c r="O36" s="355"/>
      <c r="P36" s="10">
        <f>+'Ark1'!S30</f>
        <v>8.2179775280898912</v>
      </c>
      <c r="Q36" s="116">
        <f t="shared" si="47"/>
        <v>0.22571210981185263</v>
      </c>
      <c r="R36" s="355"/>
      <c r="S36" s="9">
        <f>+'Ark1'!T30</f>
        <v>7.2339325842696658</v>
      </c>
      <c r="T36" s="116">
        <f t="shared" si="48"/>
        <v>5.033803918519375E-2</v>
      </c>
      <c r="U36" s="94">
        <f>+'Ark1'!W30</f>
        <v>24.471910112359552</v>
      </c>
      <c r="V36" s="8"/>
      <c r="W36" s="8"/>
      <c r="X36" s="8"/>
      <c r="Y36" s="123">
        <f>+'Ark1'!X30</f>
        <v>99.056179775280896</v>
      </c>
      <c r="Z36" s="84">
        <f>+'Ark1'!Y30</f>
        <v>93.011235955056179</v>
      </c>
      <c r="AA36" s="123">
        <f>+'Ark1'!Z30</f>
        <v>70.471910112359552</v>
      </c>
      <c r="AB36" s="328">
        <f>+'Ark1'!Q30</f>
        <v>2956</v>
      </c>
      <c r="AC36" s="84">
        <f t="shared" si="49"/>
        <v>-232</v>
      </c>
      <c r="AD36" s="123">
        <f t="shared" si="0"/>
        <v>1.5054127198917455</v>
      </c>
      <c r="AE36" s="83">
        <f t="shared" si="1"/>
        <v>5.1480831282471975</v>
      </c>
      <c r="AF36" s="85">
        <f>+'Ark1'!AD30</f>
        <v>77.017135075135613</v>
      </c>
      <c r="AG36" s="84">
        <f t="shared" si="2"/>
        <v>188.26540000000008</v>
      </c>
      <c r="AH36" s="38">
        <f t="shared" si="50"/>
        <v>90.610284102210784</v>
      </c>
      <c r="AI36" s="84"/>
      <c r="AJ36" s="6"/>
      <c r="AR36" s="314">
        <f t="shared" si="8"/>
        <v>4450</v>
      </c>
      <c r="AS36" s="93">
        <f t="shared" si="8"/>
        <v>42.306831460674175</v>
      </c>
    </row>
    <row r="37" spans="1:45">
      <c r="A37" s="6"/>
      <c r="B37" s="6"/>
      <c r="C37" s="6"/>
      <c r="D37" s="6"/>
      <c r="E37" s="6"/>
      <c r="F37" s="117"/>
      <c r="G37" s="6"/>
      <c r="H37" s="6"/>
      <c r="I37" s="6"/>
      <c r="J37" s="326"/>
      <c r="K37" s="511"/>
      <c r="L37" s="365"/>
      <c r="M37" s="363"/>
      <c r="N37" s="357"/>
      <c r="O37" s="355"/>
      <c r="P37" s="6"/>
      <c r="Q37" s="6"/>
      <c r="R37" s="357"/>
      <c r="S37" s="6"/>
      <c r="T37" s="6"/>
      <c r="U37" s="6"/>
      <c r="V37" s="8"/>
      <c r="W37" s="8"/>
      <c r="X37" s="8"/>
      <c r="Y37" s="6"/>
      <c r="Z37" s="6"/>
      <c r="AA37" s="6"/>
      <c r="AB37" s="326"/>
      <c r="AC37" s="6"/>
      <c r="AD37" s="277"/>
      <c r="AE37" s="6"/>
      <c r="AF37" s="6"/>
      <c r="AG37" s="6"/>
      <c r="AH37" s="6"/>
      <c r="AI37" s="6"/>
      <c r="AJ37" s="6"/>
    </row>
    <row r="40" spans="1:45">
      <c r="B40" s="3" t="s">
        <v>95</v>
      </c>
    </row>
    <row r="41" spans="1:45" ht="15.6">
      <c r="B41" s="3">
        <v>2022</v>
      </c>
      <c r="C41" s="5">
        <f>100*J34/B34</f>
        <v>6.8490415335463259</v>
      </c>
      <c r="E41" s="3" t="s">
        <v>658</v>
      </c>
      <c r="F41" s="3"/>
    </row>
    <row r="42" spans="1:45" ht="15.6">
      <c r="B42" s="3">
        <v>2023</v>
      </c>
      <c r="C42" s="5">
        <f t="shared" ref="C42:C43" si="51">100*J35/B35</f>
        <v>20.822308162019134</v>
      </c>
      <c r="D42" s="516"/>
      <c r="E42" s="3" t="s">
        <v>658</v>
      </c>
      <c r="F42" s="3"/>
      <c r="G42" s="516"/>
      <c r="H42" s="516"/>
      <c r="J42" s="517"/>
      <c r="P42" s="516"/>
    </row>
    <row r="43" spans="1:45" ht="15.6">
      <c r="B43" s="3">
        <v>2024</v>
      </c>
      <c r="C43" s="5">
        <f t="shared" si="51"/>
        <v>86.202247191011239</v>
      </c>
      <c r="D43" s="516"/>
      <c r="E43" s="3" t="s">
        <v>658</v>
      </c>
      <c r="F43" s="3"/>
      <c r="G43" s="516"/>
      <c r="H43" s="516"/>
      <c r="J43" s="517"/>
      <c r="P43" s="516"/>
    </row>
    <row r="63" spans="30:49" ht="15.6">
      <c r="AD63"/>
      <c r="AU63" s="99" t="s">
        <v>565</v>
      </c>
      <c r="AV63" s="99" t="s">
        <v>0</v>
      </c>
      <c r="AW63" s="99" t="s">
        <v>563</v>
      </c>
    </row>
    <row r="64" spans="30:49" ht="15.6">
      <c r="AD64"/>
      <c r="AU64" s="261">
        <v>1</v>
      </c>
      <c r="AV64" s="99" t="s">
        <v>28</v>
      </c>
      <c r="AW64" s="99" t="s">
        <v>98</v>
      </c>
    </row>
    <row r="65" spans="30:49" ht="15.6">
      <c r="AD65"/>
      <c r="AU65" s="261">
        <v>2</v>
      </c>
      <c r="AV65" s="99" t="s">
        <v>29</v>
      </c>
      <c r="AW65" s="262" t="s">
        <v>99</v>
      </c>
    </row>
    <row r="66" spans="30:49" ht="15.6">
      <c r="AD66"/>
      <c r="AU66" s="261">
        <v>3</v>
      </c>
      <c r="AV66" s="99" t="s">
        <v>30</v>
      </c>
      <c r="AW66" s="99" t="s">
        <v>100</v>
      </c>
    </row>
    <row r="67" spans="30:49" ht="15.6">
      <c r="AD67"/>
      <c r="AU67" s="263">
        <v>4</v>
      </c>
      <c r="AV67" s="264" t="s">
        <v>31</v>
      </c>
      <c r="AW67" s="264" t="s">
        <v>101</v>
      </c>
    </row>
    <row r="68" spans="30:49" ht="15.6">
      <c r="AD68"/>
      <c r="AU68" s="263">
        <v>5</v>
      </c>
      <c r="AV68" s="264" t="s">
        <v>407</v>
      </c>
      <c r="AW68" s="264" t="s">
        <v>564</v>
      </c>
    </row>
    <row r="69" spans="30:49" ht="15.6">
      <c r="AD69"/>
      <c r="AU69" s="263">
        <v>6</v>
      </c>
      <c r="AV69" s="264" t="s">
        <v>32</v>
      </c>
      <c r="AW69" s="264" t="s">
        <v>103</v>
      </c>
    </row>
    <row r="70" spans="30:49" ht="15.6">
      <c r="AD70"/>
      <c r="AU70" s="261">
        <v>7</v>
      </c>
      <c r="AV70" s="99" t="s">
        <v>33</v>
      </c>
      <c r="AW70" s="99" t="s">
        <v>104</v>
      </c>
    </row>
    <row r="71" spans="30:49" ht="15.6">
      <c r="AD71"/>
      <c r="AU71" s="261">
        <v>8</v>
      </c>
      <c r="AV71" s="99" t="s">
        <v>34</v>
      </c>
      <c r="AW71" s="262" t="s">
        <v>105</v>
      </c>
    </row>
    <row r="72" spans="30:49" ht="15.6">
      <c r="AD72"/>
      <c r="AU72" s="261">
        <v>9</v>
      </c>
      <c r="AV72" s="99" t="s">
        <v>35</v>
      </c>
      <c r="AW72" s="99" t="s">
        <v>106</v>
      </c>
    </row>
    <row r="73" spans="30:49" ht="15.6">
      <c r="AD73"/>
      <c r="AU73" s="263">
        <v>10</v>
      </c>
      <c r="AV73" s="264" t="s">
        <v>36</v>
      </c>
      <c r="AW73" s="264" t="s">
        <v>107</v>
      </c>
    </row>
    <row r="74" spans="30:49" ht="15.6">
      <c r="AD74"/>
      <c r="AU74" s="263">
        <v>11</v>
      </c>
      <c r="AV74" s="264" t="s">
        <v>37</v>
      </c>
      <c r="AW74" s="265" t="s">
        <v>108</v>
      </c>
    </row>
    <row r="75" spans="30:49" ht="15.6">
      <c r="AD75"/>
      <c r="AU75" s="263">
        <v>12</v>
      </c>
      <c r="AV75" s="264" t="s">
        <v>38</v>
      </c>
      <c r="AW75" s="264" t="s">
        <v>109</v>
      </c>
    </row>
    <row r="76" spans="30:49" ht="15.6">
      <c r="AD76"/>
      <c r="AU76" s="261">
        <v>13</v>
      </c>
      <c r="AV76" s="99" t="s">
        <v>39</v>
      </c>
      <c r="AW76" s="99" t="s">
        <v>110</v>
      </c>
    </row>
    <row r="77" spans="30:49" ht="15.6">
      <c r="AD77"/>
      <c r="AU77" s="261">
        <v>14</v>
      </c>
      <c r="AV77" s="99" t="s">
        <v>408</v>
      </c>
      <c r="AW77" s="262" t="s">
        <v>111</v>
      </c>
    </row>
    <row r="78" spans="30:49" ht="15.6">
      <c r="AD78"/>
      <c r="AU78" s="261">
        <v>15</v>
      </c>
      <c r="AV78" s="99" t="s">
        <v>40</v>
      </c>
      <c r="AW78" s="99" t="s">
        <v>112</v>
      </c>
    </row>
    <row r="126" spans="1:38">
      <c r="A126" s="29"/>
      <c r="B126" s="29"/>
      <c r="C126" s="29"/>
      <c r="D126" s="29"/>
      <c r="E126" s="29"/>
      <c r="F126" s="29"/>
      <c r="G126" s="29"/>
      <c r="H126" s="29"/>
      <c r="I126" s="29"/>
      <c r="J126" s="330"/>
      <c r="K126" s="330"/>
      <c r="L126" s="366"/>
      <c r="M126" s="366"/>
      <c r="N126" s="358"/>
      <c r="O126" s="358"/>
      <c r="P126" s="29"/>
      <c r="Q126" s="29"/>
      <c r="R126" s="358"/>
      <c r="S126" s="29"/>
      <c r="T126" s="29"/>
    </row>
    <row r="127" spans="1:38">
      <c r="A127" s="36"/>
      <c r="B127" s="36"/>
      <c r="C127" s="36"/>
      <c r="D127" s="36"/>
      <c r="E127" s="36"/>
      <c r="F127" s="36"/>
      <c r="G127" s="36"/>
      <c r="H127" s="36"/>
      <c r="I127" s="36"/>
      <c r="J127" s="331"/>
      <c r="K127" s="331"/>
      <c r="L127" s="367"/>
      <c r="M127" s="367"/>
      <c r="N127" s="359"/>
      <c r="O127" s="359"/>
      <c r="P127" s="36"/>
      <c r="Q127" s="36"/>
      <c r="R127" s="359"/>
      <c r="S127" s="36"/>
      <c r="T127" s="36"/>
      <c r="U127" s="29"/>
      <c r="V127" s="29"/>
      <c r="W127" s="29"/>
      <c r="X127" s="29"/>
      <c r="Y127" s="29"/>
      <c r="Z127" s="29"/>
      <c r="AA127" s="29"/>
      <c r="AB127" s="330"/>
      <c r="AC127" s="29"/>
      <c r="AD127" s="278"/>
      <c r="AE127" s="29"/>
      <c r="AF127" s="29"/>
      <c r="AG127" s="29"/>
      <c r="AH127" s="29"/>
      <c r="AI127" s="29"/>
      <c r="AJ127" s="29"/>
      <c r="AK127" s="29"/>
      <c r="AL127" s="29"/>
    </row>
    <row r="128" spans="1:38">
      <c r="A128" s="36"/>
      <c r="B128" s="36"/>
      <c r="C128" s="36"/>
      <c r="D128" s="36"/>
      <c r="E128" s="36"/>
      <c r="F128" s="36"/>
      <c r="G128" s="36"/>
      <c r="H128" s="36"/>
      <c r="I128" s="36"/>
      <c r="J128" s="331"/>
      <c r="K128" s="331"/>
      <c r="L128" s="367"/>
      <c r="M128" s="367"/>
      <c r="N128" s="359"/>
      <c r="O128" s="359"/>
      <c r="P128" s="36"/>
      <c r="Q128" s="36"/>
      <c r="R128" s="359"/>
      <c r="S128" s="36"/>
      <c r="T128" s="36"/>
      <c r="U128" s="36"/>
      <c r="V128" s="36"/>
      <c r="W128" s="36"/>
      <c r="X128" s="36"/>
      <c r="Y128" s="36"/>
      <c r="Z128" s="36"/>
      <c r="AA128" s="36"/>
      <c r="AB128" s="331"/>
      <c r="AC128" s="36"/>
      <c r="AD128" s="279"/>
      <c r="AE128" s="36"/>
      <c r="AF128" s="36"/>
      <c r="AG128" s="36"/>
      <c r="AH128" s="36"/>
      <c r="AI128" s="36"/>
      <c r="AJ128" s="36"/>
      <c r="AK128" s="36"/>
      <c r="AL128" s="36"/>
    </row>
    <row r="129" spans="1:38">
      <c r="A129" s="36"/>
      <c r="B129" s="36"/>
      <c r="C129" s="36"/>
      <c r="D129" s="36"/>
      <c r="E129" s="36"/>
      <c r="F129" s="36"/>
      <c r="G129" s="36"/>
      <c r="H129" s="36"/>
      <c r="I129" s="36"/>
      <c r="J129" s="331"/>
      <c r="K129" s="331"/>
      <c r="L129" s="367"/>
      <c r="M129" s="367"/>
      <c r="N129" s="359"/>
      <c r="O129" s="359"/>
      <c r="P129" s="36"/>
      <c r="Q129" s="36"/>
      <c r="R129" s="359"/>
      <c r="S129" s="36"/>
      <c r="T129" s="36"/>
      <c r="U129" s="36"/>
      <c r="V129" s="36"/>
      <c r="W129" s="36"/>
      <c r="X129" s="36"/>
      <c r="Y129" s="36"/>
      <c r="Z129" s="36"/>
      <c r="AA129" s="36"/>
      <c r="AB129" s="331"/>
      <c r="AC129" s="36"/>
      <c r="AD129" s="279"/>
      <c r="AE129" s="36"/>
      <c r="AF129" s="36"/>
      <c r="AG129" s="36"/>
      <c r="AH129" s="36"/>
      <c r="AI129" s="36"/>
      <c r="AJ129" s="36"/>
      <c r="AK129" s="36"/>
      <c r="AL129" s="36"/>
    </row>
    <row r="130" spans="1:38">
      <c r="A130" s="36"/>
      <c r="B130" s="36"/>
      <c r="C130" s="36"/>
      <c r="D130" s="36"/>
      <c r="E130" s="36"/>
      <c r="F130" s="36"/>
      <c r="G130" s="36"/>
      <c r="H130" s="36"/>
      <c r="I130" s="36"/>
      <c r="J130" s="331"/>
      <c r="K130" s="331"/>
      <c r="L130" s="367"/>
      <c r="M130" s="367"/>
      <c r="N130" s="359"/>
      <c r="O130" s="359"/>
      <c r="P130" s="36"/>
      <c r="Q130" s="36"/>
      <c r="R130" s="359"/>
      <c r="S130" s="36"/>
      <c r="T130" s="36"/>
      <c r="U130" s="36"/>
      <c r="V130" s="36"/>
      <c r="W130" s="36"/>
      <c r="X130" s="36"/>
      <c r="Y130" s="36"/>
      <c r="Z130" s="36"/>
      <c r="AA130" s="36"/>
      <c r="AB130" s="331"/>
      <c r="AC130" s="36"/>
      <c r="AD130" s="279"/>
      <c r="AE130" s="36"/>
      <c r="AF130" s="36"/>
      <c r="AG130" s="36"/>
      <c r="AH130" s="36"/>
      <c r="AI130" s="36"/>
      <c r="AJ130" s="36"/>
      <c r="AK130" s="36"/>
      <c r="AL130" s="36"/>
    </row>
    <row r="131" spans="1:38">
      <c r="A131" s="36"/>
      <c r="B131" s="36"/>
      <c r="C131" s="36"/>
      <c r="D131" s="36"/>
      <c r="E131" s="36"/>
      <c r="F131" s="36"/>
      <c r="G131" s="36"/>
      <c r="H131" s="36"/>
      <c r="I131" s="36"/>
      <c r="J131" s="331"/>
      <c r="K131" s="331"/>
      <c r="L131" s="367"/>
      <c r="M131" s="367"/>
      <c r="N131" s="359"/>
      <c r="O131" s="359"/>
      <c r="P131" s="36"/>
      <c r="Q131" s="36"/>
      <c r="R131" s="359"/>
      <c r="S131" s="36"/>
      <c r="T131" s="36"/>
      <c r="U131" s="36"/>
      <c r="V131" s="36"/>
      <c r="W131" s="36"/>
      <c r="X131" s="36"/>
      <c r="Y131" s="36"/>
      <c r="Z131" s="36"/>
      <c r="AA131" s="36"/>
      <c r="AB131" s="331"/>
      <c r="AC131" s="36"/>
      <c r="AD131" s="279"/>
      <c r="AE131" s="36"/>
      <c r="AF131" s="36"/>
      <c r="AG131" s="36"/>
      <c r="AH131" s="36"/>
      <c r="AI131" s="36"/>
      <c r="AJ131" s="36"/>
      <c r="AK131" s="36"/>
      <c r="AL131" s="36"/>
    </row>
    <row r="132" spans="1:38">
      <c r="A132" s="36"/>
      <c r="B132" s="36"/>
      <c r="C132" s="36"/>
      <c r="D132" s="36"/>
      <c r="E132" s="36"/>
      <c r="F132" s="36"/>
      <c r="G132" s="36"/>
      <c r="H132" s="36"/>
      <c r="I132" s="36"/>
      <c r="J132" s="331"/>
      <c r="K132" s="331"/>
      <c r="L132" s="367"/>
      <c r="M132" s="367"/>
      <c r="N132" s="359"/>
      <c r="O132" s="359"/>
      <c r="P132" s="36"/>
      <c r="Q132" s="36"/>
      <c r="R132" s="359"/>
      <c r="S132" s="36"/>
      <c r="T132" s="36"/>
      <c r="U132" s="36"/>
      <c r="V132" s="36"/>
      <c r="W132" s="36"/>
      <c r="X132" s="36"/>
      <c r="Y132" s="36"/>
      <c r="Z132" s="36"/>
      <c r="AA132" s="36"/>
      <c r="AB132" s="331"/>
      <c r="AC132" s="36"/>
      <c r="AD132" s="279"/>
      <c r="AE132" s="36"/>
      <c r="AF132" s="36"/>
      <c r="AG132" s="36"/>
      <c r="AH132" s="36"/>
      <c r="AI132" s="36"/>
      <c r="AJ132" s="36"/>
      <c r="AK132" s="36"/>
      <c r="AL132" s="36"/>
    </row>
    <row r="133" spans="1:38">
      <c r="A133" s="36"/>
      <c r="B133" s="36"/>
      <c r="C133" s="36"/>
      <c r="D133" s="36"/>
      <c r="E133" s="36"/>
      <c r="F133" s="36"/>
      <c r="G133" s="36"/>
      <c r="H133" s="36"/>
      <c r="I133" s="36"/>
      <c r="J133" s="331"/>
      <c r="K133" s="331"/>
      <c r="L133" s="367"/>
      <c r="M133" s="367"/>
      <c r="N133" s="359"/>
      <c r="O133" s="359"/>
      <c r="P133" s="36"/>
      <c r="Q133" s="36"/>
      <c r="R133" s="359"/>
      <c r="S133" s="36"/>
      <c r="T133" s="36"/>
      <c r="U133" s="36"/>
      <c r="V133" s="36"/>
      <c r="W133" s="36"/>
      <c r="X133" s="36"/>
      <c r="Y133" s="36"/>
      <c r="Z133" s="36"/>
      <c r="AA133" s="36"/>
      <c r="AB133" s="331"/>
      <c r="AC133" s="36"/>
      <c r="AD133" s="279"/>
      <c r="AE133" s="36"/>
      <c r="AF133" s="36"/>
      <c r="AG133" s="36"/>
      <c r="AH133" s="36"/>
      <c r="AI133" s="36"/>
      <c r="AJ133" s="36"/>
      <c r="AK133" s="36"/>
      <c r="AL133" s="36"/>
    </row>
    <row r="134" spans="1:38">
      <c r="A134" s="36"/>
      <c r="B134" s="36"/>
      <c r="C134" s="36"/>
      <c r="D134" s="36"/>
      <c r="E134" s="36"/>
      <c r="F134" s="36"/>
      <c r="G134" s="36"/>
      <c r="H134" s="36"/>
      <c r="I134" s="36"/>
      <c r="J134" s="331"/>
      <c r="K134" s="331"/>
      <c r="L134" s="367"/>
      <c r="M134" s="367"/>
      <c r="N134" s="359"/>
      <c r="O134" s="359"/>
      <c r="P134" s="36"/>
      <c r="Q134" s="36"/>
      <c r="R134" s="359"/>
      <c r="S134" s="36"/>
      <c r="T134" s="36"/>
      <c r="U134" s="36"/>
      <c r="V134" s="36"/>
      <c r="W134" s="36"/>
      <c r="X134" s="36"/>
      <c r="Y134" s="36"/>
      <c r="Z134" s="36"/>
      <c r="AA134" s="36"/>
      <c r="AB134" s="331"/>
      <c r="AC134" s="36"/>
      <c r="AD134" s="279"/>
      <c r="AE134" s="36"/>
      <c r="AF134" s="36"/>
      <c r="AG134" s="36"/>
      <c r="AH134" s="36"/>
      <c r="AI134" s="36"/>
      <c r="AJ134" s="36"/>
      <c r="AK134" s="36"/>
      <c r="AL134" s="36"/>
    </row>
    <row r="135" spans="1:38">
      <c r="A135" s="36"/>
      <c r="B135" s="36"/>
      <c r="C135" s="36"/>
      <c r="D135" s="36"/>
      <c r="E135" s="36"/>
      <c r="F135" s="36"/>
      <c r="G135" s="36"/>
      <c r="H135" s="36"/>
      <c r="I135" s="36"/>
      <c r="J135" s="331"/>
      <c r="K135" s="331"/>
      <c r="L135" s="367"/>
      <c r="M135" s="367"/>
      <c r="N135" s="359"/>
      <c r="O135" s="359"/>
      <c r="P135" s="36"/>
      <c r="Q135" s="36"/>
      <c r="R135" s="359"/>
      <c r="S135" s="36"/>
      <c r="T135" s="36"/>
      <c r="U135" s="36"/>
      <c r="V135" s="36"/>
      <c r="W135" s="36"/>
      <c r="X135" s="36"/>
      <c r="Y135" s="36"/>
      <c r="Z135" s="36"/>
      <c r="AA135" s="36"/>
      <c r="AB135" s="331"/>
      <c r="AC135" s="36"/>
      <c r="AD135" s="279"/>
      <c r="AE135" s="36"/>
      <c r="AF135" s="36"/>
      <c r="AG135" s="36"/>
      <c r="AH135" s="36"/>
      <c r="AI135" s="36"/>
      <c r="AJ135" s="36"/>
      <c r="AK135" s="36"/>
      <c r="AL135" s="36"/>
    </row>
    <row r="136" spans="1:38">
      <c r="A136" s="36"/>
      <c r="B136" s="36"/>
      <c r="C136" s="36"/>
      <c r="D136" s="36"/>
      <c r="E136" s="36"/>
      <c r="F136" s="36"/>
      <c r="G136" s="36"/>
      <c r="H136" s="36"/>
      <c r="I136" s="36"/>
      <c r="J136" s="331"/>
      <c r="K136" s="331"/>
      <c r="L136" s="367"/>
      <c r="M136" s="367"/>
      <c r="N136" s="359"/>
      <c r="O136" s="359"/>
      <c r="P136" s="36"/>
      <c r="Q136" s="36"/>
      <c r="R136" s="359"/>
      <c r="S136" s="36"/>
      <c r="T136" s="36"/>
      <c r="U136" s="36"/>
      <c r="V136" s="36"/>
      <c r="W136" s="36"/>
      <c r="X136" s="36"/>
      <c r="Y136" s="36"/>
      <c r="Z136" s="36"/>
      <c r="AA136" s="36"/>
      <c r="AB136" s="331"/>
      <c r="AC136" s="36"/>
      <c r="AD136" s="279"/>
      <c r="AE136" s="36"/>
      <c r="AF136" s="36"/>
      <c r="AG136" s="36"/>
      <c r="AH136" s="36"/>
      <c r="AI136" s="36"/>
      <c r="AJ136" s="36"/>
      <c r="AK136" s="36"/>
      <c r="AL136" s="36"/>
    </row>
    <row r="137" spans="1:38">
      <c r="A137" s="36"/>
      <c r="B137" s="36"/>
      <c r="C137" s="36"/>
      <c r="D137" s="36"/>
      <c r="E137" s="36"/>
      <c r="F137" s="36"/>
      <c r="G137" s="36"/>
      <c r="H137" s="36"/>
      <c r="I137" s="36"/>
      <c r="J137" s="331"/>
      <c r="K137" s="331"/>
      <c r="L137" s="367"/>
      <c r="M137" s="367"/>
      <c r="N137" s="359"/>
      <c r="O137" s="359"/>
      <c r="P137" s="36"/>
      <c r="Q137" s="36"/>
      <c r="R137" s="359"/>
      <c r="S137" s="36"/>
      <c r="T137" s="36"/>
      <c r="U137" s="36"/>
      <c r="V137" s="36"/>
      <c r="W137" s="36"/>
      <c r="X137" s="36"/>
      <c r="Y137" s="36"/>
      <c r="Z137" s="36"/>
      <c r="AA137" s="36"/>
      <c r="AB137" s="331"/>
      <c r="AC137" s="36"/>
      <c r="AD137" s="279"/>
      <c r="AE137" s="36"/>
      <c r="AF137" s="36"/>
      <c r="AG137" s="36"/>
      <c r="AH137" s="36"/>
      <c r="AI137" s="36"/>
      <c r="AJ137" s="36"/>
      <c r="AK137" s="36"/>
      <c r="AL137" s="36"/>
    </row>
    <row r="138" spans="1:38">
      <c r="A138" s="36"/>
      <c r="B138" s="36"/>
      <c r="C138" s="36"/>
      <c r="D138" s="36"/>
      <c r="E138" s="36"/>
      <c r="F138" s="36"/>
      <c r="G138" s="36"/>
      <c r="H138" s="36"/>
      <c r="I138" s="36"/>
      <c r="J138" s="331"/>
      <c r="K138" s="331"/>
      <c r="L138" s="367"/>
      <c r="M138" s="367"/>
      <c r="N138" s="359"/>
      <c r="O138" s="359"/>
      <c r="P138" s="36"/>
      <c r="Q138" s="36"/>
      <c r="R138" s="359"/>
      <c r="S138" s="36"/>
      <c r="T138" s="36"/>
      <c r="U138" s="36"/>
      <c r="V138" s="36"/>
      <c r="W138" s="36"/>
      <c r="X138" s="36"/>
      <c r="Y138" s="36"/>
      <c r="Z138" s="36"/>
      <c r="AA138" s="36"/>
      <c r="AB138" s="331"/>
      <c r="AC138" s="36"/>
      <c r="AD138" s="279"/>
      <c r="AE138" s="36"/>
      <c r="AF138" s="36"/>
      <c r="AG138" s="36"/>
      <c r="AH138" s="36"/>
      <c r="AI138" s="36"/>
      <c r="AJ138" s="36"/>
      <c r="AK138" s="36"/>
      <c r="AL138" s="36"/>
    </row>
    <row r="139" spans="1:38">
      <c r="A139" s="36"/>
      <c r="B139" s="36"/>
      <c r="C139" s="36"/>
      <c r="D139" s="36"/>
      <c r="E139" s="36"/>
      <c r="F139" s="36"/>
      <c r="G139" s="36"/>
      <c r="H139" s="36"/>
      <c r="I139" s="36"/>
      <c r="J139" s="331"/>
      <c r="K139" s="331"/>
      <c r="L139" s="367"/>
      <c r="M139" s="367"/>
      <c r="N139" s="359"/>
      <c r="O139" s="359"/>
      <c r="P139" s="36"/>
      <c r="Q139" s="36"/>
      <c r="R139" s="359"/>
      <c r="S139" s="36"/>
      <c r="T139" s="36"/>
      <c r="U139" s="36"/>
      <c r="V139" s="36"/>
      <c r="W139" s="36"/>
      <c r="X139" s="36"/>
      <c r="Y139" s="36"/>
      <c r="Z139" s="36"/>
      <c r="AA139" s="36"/>
      <c r="AB139" s="331"/>
      <c r="AC139" s="36"/>
      <c r="AD139" s="279"/>
      <c r="AE139" s="36"/>
      <c r="AF139" s="36"/>
      <c r="AG139" s="36"/>
      <c r="AH139" s="36"/>
      <c r="AI139" s="36"/>
      <c r="AJ139" s="36"/>
      <c r="AK139" s="36"/>
      <c r="AL139" s="36"/>
    </row>
    <row r="140" spans="1:38">
      <c r="A140" s="36"/>
      <c r="B140" s="36"/>
      <c r="C140" s="36"/>
      <c r="D140" s="36"/>
      <c r="E140" s="36"/>
      <c r="F140" s="36"/>
      <c r="G140" s="36"/>
      <c r="H140" s="36"/>
      <c r="I140" s="36"/>
      <c r="J140" s="331"/>
      <c r="K140" s="331"/>
      <c r="L140" s="367"/>
      <c r="M140" s="367"/>
      <c r="N140" s="359"/>
      <c r="O140" s="359"/>
      <c r="P140" s="36"/>
      <c r="Q140" s="36"/>
      <c r="R140" s="359"/>
      <c r="S140" s="36"/>
      <c r="T140" s="36"/>
      <c r="U140" s="36"/>
      <c r="V140" s="36"/>
      <c r="W140" s="36"/>
      <c r="X140" s="36"/>
      <c r="Y140" s="36"/>
      <c r="Z140" s="36"/>
      <c r="AA140" s="36"/>
      <c r="AB140" s="331"/>
      <c r="AC140" s="36"/>
      <c r="AD140" s="279"/>
      <c r="AE140" s="36"/>
      <c r="AF140" s="36"/>
      <c r="AG140" s="36"/>
      <c r="AH140" s="36"/>
      <c r="AI140" s="36"/>
      <c r="AJ140" s="36"/>
      <c r="AK140" s="36"/>
      <c r="AL140" s="36"/>
    </row>
    <row r="141" spans="1:38">
      <c r="A141" s="36"/>
      <c r="B141" s="36"/>
      <c r="C141" s="36"/>
      <c r="D141" s="36"/>
      <c r="E141" s="36"/>
      <c r="F141" s="36"/>
      <c r="G141" s="36"/>
      <c r="H141" s="36"/>
      <c r="I141" s="36"/>
      <c r="J141" s="331"/>
      <c r="K141" s="331"/>
      <c r="L141" s="367"/>
      <c r="M141" s="367"/>
      <c r="N141" s="359"/>
      <c r="O141" s="359"/>
      <c r="P141" s="36"/>
      <c r="Q141" s="36"/>
      <c r="R141" s="359"/>
      <c r="S141" s="36"/>
      <c r="T141" s="36"/>
      <c r="U141" s="36"/>
      <c r="V141" s="36"/>
      <c r="W141" s="36"/>
      <c r="X141" s="36"/>
      <c r="Y141" s="36"/>
      <c r="Z141" s="36"/>
      <c r="AA141" s="36"/>
      <c r="AB141" s="331"/>
      <c r="AC141" s="36"/>
      <c r="AD141" s="279"/>
      <c r="AE141" s="36"/>
      <c r="AF141" s="36"/>
      <c r="AG141" s="36"/>
      <c r="AH141" s="36"/>
      <c r="AI141" s="36"/>
      <c r="AJ141" s="36"/>
      <c r="AK141" s="36"/>
      <c r="AL141" s="36"/>
    </row>
    <row r="142" spans="1:38">
      <c r="A142" s="36"/>
      <c r="B142" s="36"/>
      <c r="C142" s="36"/>
      <c r="D142" s="36"/>
      <c r="E142" s="36"/>
      <c r="F142" s="36"/>
      <c r="G142" s="36"/>
      <c r="H142" s="36"/>
      <c r="I142" s="36"/>
      <c r="J142" s="331"/>
      <c r="K142" s="331"/>
      <c r="L142" s="367"/>
      <c r="M142" s="367"/>
      <c r="N142" s="359"/>
      <c r="O142" s="359"/>
      <c r="P142" s="36"/>
      <c r="Q142" s="36"/>
      <c r="R142" s="359"/>
      <c r="S142" s="36"/>
      <c r="T142" s="36"/>
      <c r="U142" s="36"/>
      <c r="V142" s="36"/>
      <c r="W142" s="36"/>
      <c r="X142" s="36"/>
      <c r="Y142" s="36"/>
      <c r="Z142" s="36"/>
      <c r="AA142" s="36"/>
      <c r="AB142" s="331"/>
      <c r="AC142" s="36"/>
      <c r="AD142" s="279"/>
      <c r="AE142" s="36"/>
      <c r="AF142" s="36"/>
      <c r="AG142" s="36"/>
      <c r="AH142" s="36"/>
      <c r="AI142" s="36"/>
      <c r="AJ142" s="36"/>
      <c r="AK142" s="36"/>
      <c r="AL142" s="36"/>
    </row>
    <row r="143" spans="1:38">
      <c r="A143" s="36"/>
      <c r="B143" s="36"/>
      <c r="C143" s="36"/>
      <c r="D143" s="36"/>
      <c r="E143" s="36"/>
      <c r="F143" s="36"/>
      <c r="G143" s="36"/>
      <c r="H143" s="36"/>
      <c r="I143" s="36"/>
      <c r="J143" s="331"/>
      <c r="K143" s="331"/>
      <c r="L143" s="367"/>
      <c r="M143" s="367"/>
      <c r="N143" s="359"/>
      <c r="O143" s="359"/>
      <c r="P143" s="36"/>
      <c r="Q143" s="36"/>
      <c r="R143" s="359"/>
      <c r="S143" s="36"/>
      <c r="T143" s="36"/>
      <c r="U143" s="36"/>
      <c r="V143" s="36"/>
      <c r="W143" s="36"/>
      <c r="X143" s="36"/>
      <c r="Y143" s="36"/>
      <c r="Z143" s="36"/>
      <c r="AA143" s="36"/>
      <c r="AB143" s="331"/>
      <c r="AC143" s="36"/>
      <c r="AD143" s="279"/>
      <c r="AE143" s="36"/>
      <c r="AF143" s="36"/>
      <c r="AG143" s="36"/>
      <c r="AH143" s="36"/>
      <c r="AI143" s="36"/>
      <c r="AJ143" s="36"/>
      <c r="AK143" s="36"/>
      <c r="AL143" s="36"/>
    </row>
    <row r="144" spans="1:38">
      <c r="U144" s="36"/>
      <c r="V144" s="36"/>
      <c r="W144" s="36"/>
      <c r="X144" s="36"/>
      <c r="Y144" s="36"/>
      <c r="Z144" s="36"/>
      <c r="AA144" s="36"/>
      <c r="AB144" s="331"/>
      <c r="AC144" s="36"/>
      <c r="AD144" s="279"/>
      <c r="AE144" s="36"/>
      <c r="AF144" s="36"/>
      <c r="AG144" s="36"/>
      <c r="AH144" s="36"/>
      <c r="AI144" s="36"/>
      <c r="AJ144" s="36"/>
      <c r="AK144" s="36"/>
      <c r="AL144" s="36"/>
    </row>
  </sheetData>
  <mergeCells count="3">
    <mergeCell ref="G2:H2"/>
    <mergeCell ref="S2:T2"/>
    <mergeCell ref="AB2:AF2"/>
  </mergeCells>
  <phoneticPr fontId="11" type="noConversion"/>
  <conditionalFormatting sqref="E8:E36">
    <cfRule type="cellIs" dxfId="212" priority="17" operator="lessThan">
      <formula>100</formula>
    </cfRule>
    <cfRule type="cellIs" dxfId="211" priority="18" operator="greaterThan">
      <formula>100</formula>
    </cfRule>
  </conditionalFormatting>
  <conditionalFormatting sqref="AH9:AH36">
    <cfRule type="cellIs" dxfId="210" priority="13" operator="lessThan">
      <formula>100</formula>
    </cfRule>
    <cfRule type="cellIs" dxfId="209" priority="14" operator="greaterThan">
      <formula>100</formula>
    </cfRule>
  </conditionalFormatting>
  <conditionalFormatting sqref="L9:L33 N9:N33 Q9:Q36">
    <cfRule type="cellIs" dxfId="208" priority="9" operator="lessThan">
      <formula>0</formula>
    </cfRule>
    <cfRule type="cellIs" dxfId="207" priority="10" operator="greaterThan">
      <formula>0</formula>
    </cfRule>
  </conditionalFormatting>
  <conditionalFormatting sqref="T9:T36">
    <cfRule type="cellIs" dxfId="206" priority="7" operator="lessThan">
      <formula>0</formula>
    </cfRule>
    <cfRule type="cellIs" dxfId="205" priority="8" operator="greaterThan">
      <formula>0</formula>
    </cfRule>
  </conditionalFormatting>
  <conditionalFormatting sqref="C8:C36">
    <cfRule type="cellIs" dxfId="204" priority="5" operator="lessThan">
      <formula>0</formula>
    </cfRule>
    <cfRule type="cellIs" dxfId="203" priority="6" operator="greaterThan">
      <formula>0</formula>
    </cfRule>
  </conditionalFormatting>
  <conditionalFormatting sqref="AC9:AC36">
    <cfRule type="cellIs" dxfId="202" priority="3" operator="lessThan">
      <formula>0</formula>
    </cfRule>
    <cfRule type="cellIs" dxfId="201" priority="4" operator="greaterThan">
      <formula>0</formula>
    </cfRule>
  </conditionalFormatting>
  <conditionalFormatting sqref="H9:H36">
    <cfRule type="cellIs" dxfId="200" priority="1" operator="lessThan">
      <formula>0</formula>
    </cfRule>
    <cfRule type="cellIs" dxfId="199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500"/>
  <sheetViews>
    <sheetView zoomScale="91" zoomScaleNormal="91" workbookViewId="0">
      <pane xSplit="1" ySplit="10" topLeftCell="B11" activePane="bottomRight" state="frozen"/>
      <selection pane="topRight" activeCell="B1" sqref="B1"/>
      <selection pane="bottomLeft" activeCell="A13" sqref="A13"/>
      <selection pane="bottomRight" activeCell="B14" sqref="B14"/>
    </sheetView>
  </sheetViews>
  <sheetFormatPr baseColWidth="10" defaultColWidth="11.54296875" defaultRowHeight="15.6"/>
  <cols>
    <col min="1" max="1" width="3.36328125" style="27" customWidth="1"/>
    <col min="2" max="2" width="5.3632812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27" customWidth="1"/>
    <col min="9" max="10" width="6.36328125" style="28" customWidth="1"/>
    <col min="11" max="11" width="1.7265625" style="28" customWidth="1"/>
    <col min="12" max="12" width="6.36328125" style="247" customWidth="1"/>
    <col min="13" max="13" width="2.08984375" style="28" customWidth="1"/>
    <col min="14" max="14" width="6.36328125" style="273" customWidth="1"/>
    <col min="15" max="15" width="1.453125" style="273" customWidth="1"/>
    <col min="16" max="16" width="6.36328125" style="273" customWidth="1"/>
    <col min="17" max="17" width="1.7265625" style="28" customWidth="1"/>
    <col min="18" max="18" width="7.54296875" style="27" customWidth="1"/>
    <col min="19" max="19" width="6.54296875" style="27" customWidth="1"/>
    <col min="20" max="20" width="1.54296875" style="27" customWidth="1"/>
    <col min="21" max="21" width="6.54296875" style="33" customWidth="1"/>
    <col min="22" max="22" width="5" style="33" customWidth="1"/>
    <col min="23" max="23" width="4.1796875" style="33" customWidth="1"/>
    <col min="24" max="24" width="4.54296875" style="33" customWidth="1"/>
    <col min="25" max="25" width="6.6328125" style="33" customWidth="1"/>
    <col min="26" max="26" width="7" style="26" customWidth="1"/>
    <col min="27" max="27" width="5.81640625" style="33" customWidth="1"/>
    <col min="28" max="28" width="7.1796875" style="26" customWidth="1"/>
    <col min="29" max="29" width="5.90625" style="28" customWidth="1"/>
    <col min="30" max="30" width="9.453125" style="28" customWidth="1"/>
    <col min="31" max="31" width="8.90625" style="28" customWidth="1"/>
    <col min="32" max="32" width="11.54296875" style="28"/>
    <col min="33" max="33" width="9.81640625" style="33" customWidth="1"/>
    <col min="34" max="34" width="9.1796875" style="28" customWidth="1"/>
    <col min="35" max="35" width="6.81640625" style="28" customWidth="1"/>
    <col min="36" max="36" width="9.90625" style="28" customWidth="1"/>
    <col min="37" max="37" width="10" style="27" customWidth="1"/>
    <col min="38" max="38" width="13.08984375" style="27" customWidth="1"/>
    <col min="39" max="39" width="9.36328125" style="27" customWidth="1"/>
    <col min="40" max="40" width="9.81640625" style="28" customWidth="1"/>
    <col min="41" max="41" width="9.81640625" style="27" customWidth="1"/>
    <col min="42" max="42" width="11.54296875" style="27"/>
    <col min="43" max="43" width="14" style="27" customWidth="1"/>
    <col min="44" max="44" width="12.54296875" style="27" customWidth="1"/>
    <col min="45" max="45" width="10.90625" style="27" customWidth="1"/>
    <col min="46" max="16384" width="11.54296875" style="27"/>
  </cols>
  <sheetData>
    <row r="1" spans="1:70">
      <c r="A1" s="220"/>
      <c r="B1" s="220"/>
      <c r="C1" s="220"/>
      <c r="D1" s="220"/>
      <c r="E1" s="220"/>
      <c r="F1" s="220"/>
      <c r="G1" s="220"/>
      <c r="H1" s="220"/>
      <c r="I1" s="221"/>
      <c r="J1" s="221"/>
      <c r="K1" s="221"/>
      <c r="L1" s="239"/>
      <c r="M1" s="221"/>
      <c r="N1" s="237"/>
      <c r="O1" s="237"/>
      <c r="P1" s="237"/>
      <c r="Q1" s="221"/>
      <c r="R1" s="220"/>
      <c r="S1" s="220"/>
      <c r="T1" s="220"/>
      <c r="U1" s="222"/>
      <c r="V1" s="222"/>
      <c r="W1" s="222"/>
      <c r="X1" s="222"/>
      <c r="Y1" s="222"/>
      <c r="Z1" s="220"/>
      <c r="AA1" s="222"/>
      <c r="AB1" s="485"/>
      <c r="AC1" s="221"/>
      <c r="AD1" s="220"/>
      <c r="AE1" s="223"/>
      <c r="AG1" s="28"/>
      <c r="AH1" s="26"/>
      <c r="AI1" s="224"/>
      <c r="AJ1" s="27"/>
      <c r="AN1" s="27"/>
    </row>
    <row r="2" spans="1:70" s="229" customFormat="1" ht="31.8">
      <c r="A2" s="225"/>
      <c r="B2" s="225"/>
      <c r="C2" s="225"/>
      <c r="D2" s="226" t="s">
        <v>460</v>
      </c>
      <c r="E2" s="225"/>
      <c r="F2" s="225"/>
      <c r="G2" s="225"/>
      <c r="H2" s="225"/>
      <c r="I2" s="227"/>
      <c r="J2" s="227"/>
      <c r="K2" s="227"/>
      <c r="L2" s="406"/>
      <c r="M2" s="227"/>
      <c r="N2" s="476"/>
      <c r="O2" s="476"/>
      <c r="P2" s="476"/>
      <c r="Q2" s="227"/>
      <c r="R2" s="225"/>
      <c r="S2" s="225"/>
      <c r="T2" s="225"/>
      <c r="U2" s="228"/>
      <c r="V2" s="228"/>
      <c r="W2" s="228"/>
      <c r="X2" s="228"/>
      <c r="Y2" s="228"/>
      <c r="Z2" s="225"/>
      <c r="AA2" s="228"/>
      <c r="AB2" s="486"/>
      <c r="AC2" s="227"/>
      <c r="AD2" s="225"/>
      <c r="AE2" s="223"/>
      <c r="AF2" s="28"/>
      <c r="AG2" s="28"/>
      <c r="AH2" s="26"/>
      <c r="AI2" s="224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</row>
    <row r="3" spans="1:70">
      <c r="A3" s="220"/>
      <c r="B3" s="220"/>
      <c r="C3" s="220"/>
      <c r="D3" s="220"/>
      <c r="E3" s="220"/>
      <c r="F3" s="220"/>
      <c r="G3" s="220"/>
      <c r="H3" s="220"/>
      <c r="I3" s="221"/>
      <c r="J3" s="221"/>
      <c r="K3" s="221"/>
      <c r="L3" s="239"/>
      <c r="M3" s="221"/>
      <c r="N3" s="237"/>
      <c r="O3" s="237"/>
      <c r="P3" s="237"/>
      <c r="Q3" s="221"/>
      <c r="R3" s="220"/>
      <c r="S3" s="220"/>
      <c r="T3" s="220"/>
      <c r="U3" s="222"/>
      <c r="V3" s="222"/>
      <c r="W3" s="222"/>
      <c r="X3" s="222"/>
      <c r="Y3" s="222"/>
      <c r="Z3" s="220"/>
      <c r="AA3" s="222"/>
      <c r="AB3" s="485"/>
      <c r="AC3" s="221"/>
      <c r="AD3" s="220"/>
      <c r="AE3" s="223"/>
      <c r="AG3" s="28"/>
      <c r="AH3" s="26"/>
      <c r="AI3" s="224"/>
      <c r="AJ3" s="27"/>
      <c r="AN3" s="27"/>
      <c r="BG3" s="27">
        <v>1</v>
      </c>
      <c r="BH3" s="27">
        <f t="shared" ref="BH3:BR3" si="0">1+BG3</f>
        <v>2</v>
      </c>
      <c r="BI3" s="27">
        <f t="shared" si="0"/>
        <v>3</v>
      </c>
      <c r="BJ3" s="27">
        <f t="shared" si="0"/>
        <v>4</v>
      </c>
      <c r="BK3" s="27">
        <f t="shared" si="0"/>
        <v>5</v>
      </c>
      <c r="BL3" s="27">
        <f t="shared" si="0"/>
        <v>6</v>
      </c>
      <c r="BM3" s="27">
        <f t="shared" si="0"/>
        <v>7</v>
      </c>
      <c r="BN3" s="27">
        <f t="shared" si="0"/>
        <v>8</v>
      </c>
      <c r="BO3" s="27">
        <f t="shared" si="0"/>
        <v>9</v>
      </c>
      <c r="BP3" s="27">
        <f t="shared" si="0"/>
        <v>10</v>
      </c>
      <c r="BQ3" s="27">
        <f t="shared" si="0"/>
        <v>11</v>
      </c>
      <c r="BR3" s="27">
        <f t="shared" si="0"/>
        <v>12</v>
      </c>
    </row>
    <row r="4" spans="1:70">
      <c r="A4" s="220"/>
      <c r="B4" s="220"/>
      <c r="C4" s="220"/>
      <c r="D4" s="220"/>
      <c r="E4" s="220"/>
      <c r="F4" s="220"/>
      <c r="G4" s="220"/>
      <c r="H4" s="220"/>
      <c r="I4" s="221"/>
      <c r="J4" s="221"/>
      <c r="K4" s="221"/>
      <c r="L4" s="239"/>
      <c r="M4" s="221"/>
      <c r="N4" s="237"/>
      <c r="O4" s="237"/>
      <c r="P4" s="237"/>
      <c r="Q4" s="221"/>
      <c r="R4" s="220"/>
      <c r="S4" s="220"/>
      <c r="T4" s="220"/>
      <c r="U4" s="222"/>
      <c r="V4" s="222"/>
      <c r="W4" s="222"/>
      <c r="X4" s="222"/>
      <c r="Y4" s="222"/>
      <c r="Z4" s="220"/>
      <c r="AA4" s="222"/>
      <c r="AB4" s="485"/>
      <c r="AC4" s="221"/>
      <c r="AD4" s="220"/>
      <c r="AE4" s="223"/>
      <c r="AG4" s="28"/>
      <c r="AH4" s="26"/>
      <c r="AI4" s="224"/>
      <c r="AJ4" s="27"/>
      <c r="AN4" s="27"/>
      <c r="BF4" s="27">
        <v>1</v>
      </c>
      <c r="BG4" s="27">
        <v>13.785185185185185</v>
      </c>
      <c r="BH4" s="27">
        <f t="shared" ref="BH4:BR20" si="1">+BG4</f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  <c r="BM4" s="27">
        <f t="shared" si="1"/>
        <v>13.785185185185185</v>
      </c>
      <c r="BN4" s="27">
        <f t="shared" si="1"/>
        <v>13.785185185185185</v>
      </c>
      <c r="BO4" s="27">
        <f t="shared" si="1"/>
        <v>13.785185185185185</v>
      </c>
      <c r="BP4" s="27">
        <f t="shared" si="1"/>
        <v>13.785185185185185</v>
      </c>
      <c r="BQ4" s="27">
        <f t="shared" si="1"/>
        <v>13.785185185185185</v>
      </c>
      <c r="BR4" s="27">
        <f t="shared" si="1"/>
        <v>13.785185185185185</v>
      </c>
    </row>
    <row r="5" spans="1:70" s="236" customFormat="1" ht="19.8">
      <c r="A5" s="230"/>
      <c r="B5" s="230"/>
      <c r="C5" s="230"/>
      <c r="D5" s="230"/>
      <c r="E5" s="230"/>
      <c r="F5" s="231" t="s">
        <v>5</v>
      </c>
      <c r="G5" s="231"/>
      <c r="H5" s="232">
        <f>+År!S2</f>
        <v>45</v>
      </c>
      <c r="I5" s="233"/>
      <c r="J5" s="233"/>
      <c r="K5" s="233"/>
      <c r="L5" s="454"/>
      <c r="M5" s="233"/>
      <c r="N5" s="477"/>
      <c r="O5" s="477"/>
      <c r="P5" s="477"/>
      <c r="Q5" s="233"/>
      <c r="R5" s="231" t="s">
        <v>432</v>
      </c>
      <c r="S5" s="230"/>
      <c r="T5" s="230"/>
      <c r="U5" s="234"/>
      <c r="V5" s="234"/>
      <c r="W5" s="560">
        <f>+H12+H27+H42+H57+H72+H87+H102+H117+H132+H147+H162+H177+H192+H207+H222</f>
        <v>4439</v>
      </c>
      <c r="X5" s="561"/>
      <c r="Y5" s="561"/>
      <c r="Z5" s="234"/>
      <c r="AA5" s="234"/>
      <c r="AB5" s="487"/>
      <c r="AC5" s="234"/>
      <c r="AD5" s="234"/>
      <c r="AE5" s="223"/>
      <c r="AF5" s="28"/>
      <c r="AG5" s="26"/>
      <c r="AH5" s="223"/>
      <c r="AI5" s="28"/>
      <c r="AJ5" s="28"/>
      <c r="AK5" s="26"/>
      <c r="AL5" s="224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35"/>
      <c r="BB5" s="235"/>
      <c r="BF5" s="236">
        <f t="shared" ref="BF5:BF20" si="2">1+BF4</f>
        <v>2</v>
      </c>
      <c r="BG5" s="27">
        <v>15.985227272727276</v>
      </c>
      <c r="BH5" s="27">
        <f t="shared" si="1"/>
        <v>15.985227272727276</v>
      </c>
      <c r="BI5" s="27">
        <f t="shared" si="1"/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  <c r="BP5" s="27">
        <f t="shared" si="1"/>
        <v>15.985227272727276</v>
      </c>
      <c r="BQ5" s="27">
        <f t="shared" si="1"/>
        <v>15.985227272727276</v>
      </c>
      <c r="BR5" s="27">
        <f t="shared" si="1"/>
        <v>15.985227272727276</v>
      </c>
    </row>
    <row r="6" spans="1:70" ht="19.8">
      <c r="A6" s="220"/>
      <c r="B6" s="220"/>
      <c r="C6" s="220"/>
      <c r="D6" s="220"/>
      <c r="E6" s="220"/>
      <c r="F6" s="220"/>
      <c r="G6" s="220"/>
      <c r="H6" s="220"/>
      <c r="I6" s="221" t="s">
        <v>466</v>
      </c>
      <c r="J6" s="221"/>
      <c r="K6" s="221"/>
      <c r="L6" s="239"/>
      <c r="M6" s="221"/>
      <c r="N6" s="237"/>
      <c r="O6" s="237"/>
      <c r="P6" s="237"/>
      <c r="Q6" s="221"/>
      <c r="R6" s="220"/>
      <c r="S6" s="220"/>
      <c r="T6" s="220"/>
      <c r="U6" s="222"/>
      <c r="V6" s="222"/>
      <c r="W6" s="222"/>
      <c r="X6" s="222"/>
      <c r="Y6" s="222"/>
      <c r="Z6" s="220"/>
      <c r="AA6" s="222"/>
      <c r="AB6" s="485"/>
      <c r="AC6" s="221"/>
      <c r="AD6" s="220"/>
      <c r="AE6" s="223"/>
      <c r="AG6" s="28"/>
      <c r="AH6" s="26"/>
      <c r="AI6" s="224"/>
      <c r="AJ6" s="27"/>
      <c r="AN6" s="27"/>
      <c r="BF6" s="236">
        <f t="shared" si="2"/>
        <v>3</v>
      </c>
      <c r="BG6" s="27"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  <c r="BM6" s="27">
        <f t="shared" si="1"/>
        <v>17.290000000000003</v>
      </c>
      <c r="BN6" s="27">
        <f t="shared" si="1"/>
        <v>17.290000000000003</v>
      </c>
      <c r="BO6" s="27">
        <f t="shared" si="1"/>
        <v>17.290000000000003</v>
      </c>
      <c r="BP6" s="27">
        <f t="shared" si="1"/>
        <v>17.290000000000003</v>
      </c>
      <c r="BQ6" s="27">
        <f t="shared" si="1"/>
        <v>17.290000000000003</v>
      </c>
      <c r="BR6" s="27">
        <f t="shared" si="1"/>
        <v>17.290000000000003</v>
      </c>
    </row>
    <row r="7" spans="1:70" ht="15" customHeight="1">
      <c r="A7" s="220"/>
      <c r="B7" s="220"/>
      <c r="C7" s="220"/>
      <c r="D7" s="220"/>
      <c r="E7" s="220"/>
      <c r="F7" s="220"/>
      <c r="G7" s="220"/>
      <c r="H7" s="220"/>
      <c r="I7" s="221"/>
      <c r="J7" s="221"/>
      <c r="K7" s="221"/>
      <c r="L7" s="239"/>
      <c r="M7" s="221"/>
      <c r="N7" s="237"/>
      <c r="O7" s="237"/>
      <c r="P7" s="237"/>
      <c r="Q7" s="221"/>
      <c r="R7" s="220"/>
      <c r="S7" s="220"/>
      <c r="T7" s="220"/>
      <c r="U7" s="222"/>
      <c r="V7" s="222"/>
      <c r="W7" s="222"/>
      <c r="X7" s="222"/>
      <c r="Y7" s="222"/>
      <c r="Z7" s="220"/>
      <c r="AA7" s="222"/>
      <c r="AB7" s="488" t="s">
        <v>86</v>
      </c>
      <c r="AC7" s="237" t="s">
        <v>2</v>
      </c>
      <c r="AD7" s="220"/>
      <c r="AE7" s="223"/>
      <c r="AG7" s="28"/>
      <c r="AH7" s="26"/>
      <c r="AI7" s="224"/>
      <c r="AJ7" s="27"/>
      <c r="AN7" s="27"/>
      <c r="BF7" s="236" t="e">
        <f>1+#REF!</f>
        <v>#REF!</v>
      </c>
      <c r="BG7" s="27"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  <c r="BM7" s="27">
        <f t="shared" si="1"/>
        <v>20.659867330016564</v>
      </c>
      <c r="BN7" s="27">
        <f t="shared" si="1"/>
        <v>20.659867330016564</v>
      </c>
      <c r="BO7" s="27">
        <f t="shared" si="1"/>
        <v>20.659867330016564</v>
      </c>
      <c r="BP7" s="27">
        <f t="shared" si="1"/>
        <v>20.659867330016564</v>
      </c>
      <c r="BQ7" s="27">
        <f t="shared" si="1"/>
        <v>20.659867330016564</v>
      </c>
      <c r="BR7" s="27">
        <f t="shared" si="1"/>
        <v>20.659867330016564</v>
      </c>
    </row>
    <row r="8" spans="1:70" s="471" customFormat="1" ht="15" customHeight="1">
      <c r="A8" s="459"/>
      <c r="B8" s="459"/>
      <c r="C8" s="459"/>
      <c r="D8" s="459"/>
      <c r="E8" s="459"/>
      <c r="F8" s="459"/>
      <c r="G8" s="460" t="s">
        <v>2</v>
      </c>
      <c r="H8" s="459"/>
      <c r="I8" s="461"/>
      <c r="J8" s="461"/>
      <c r="K8" s="461"/>
      <c r="L8" s="463"/>
      <c r="M8" s="461"/>
      <c r="N8" s="466"/>
      <c r="O8" s="466"/>
      <c r="P8" s="466"/>
      <c r="Q8" s="461"/>
      <c r="R8" s="460" t="s">
        <v>22</v>
      </c>
      <c r="S8" s="461"/>
      <c r="T8" s="220"/>
      <c r="U8" s="462" t="s">
        <v>410</v>
      </c>
      <c r="V8" s="463" t="s">
        <v>540</v>
      </c>
      <c r="W8" s="464"/>
      <c r="X8" s="465"/>
      <c r="Y8" s="463" t="s">
        <v>433</v>
      </c>
      <c r="Z8" s="459"/>
      <c r="AA8" s="463" t="s">
        <v>537</v>
      </c>
      <c r="AB8" s="489" t="s">
        <v>43</v>
      </c>
      <c r="AC8" s="466" t="s">
        <v>8</v>
      </c>
      <c r="AD8" s="459"/>
      <c r="AE8" s="467"/>
      <c r="AF8" s="468"/>
      <c r="AG8" s="468"/>
      <c r="AH8" s="469"/>
      <c r="AI8" s="470"/>
      <c r="BF8" s="472" t="e">
        <f t="shared" si="2"/>
        <v>#REF!</v>
      </c>
      <c r="BG8" s="471">
        <v>23.875837563451761</v>
      </c>
      <c r="BH8" s="471">
        <f t="shared" si="1"/>
        <v>23.875837563451761</v>
      </c>
      <c r="BI8" s="471">
        <f t="shared" si="1"/>
        <v>23.875837563451761</v>
      </c>
      <c r="BJ8" s="471">
        <f t="shared" si="1"/>
        <v>23.875837563451761</v>
      </c>
      <c r="BK8" s="471">
        <f t="shared" si="1"/>
        <v>23.875837563451761</v>
      </c>
      <c r="BL8" s="471">
        <f t="shared" si="1"/>
        <v>23.875837563451761</v>
      </c>
      <c r="BM8" s="471">
        <f t="shared" si="1"/>
        <v>23.875837563451761</v>
      </c>
      <c r="BN8" s="471">
        <f t="shared" si="1"/>
        <v>23.875837563451761</v>
      </c>
      <c r="BO8" s="471">
        <f t="shared" si="1"/>
        <v>23.875837563451761</v>
      </c>
      <c r="BP8" s="471">
        <f t="shared" si="1"/>
        <v>23.875837563451761</v>
      </c>
      <c r="BQ8" s="471">
        <f t="shared" si="1"/>
        <v>23.875837563451761</v>
      </c>
      <c r="BR8" s="471">
        <f t="shared" si="1"/>
        <v>23.875837563451761</v>
      </c>
    </row>
    <row r="9" spans="1:70" s="471" customFormat="1" ht="15" customHeight="1">
      <c r="A9" s="459"/>
      <c r="B9" s="459"/>
      <c r="C9" s="459"/>
      <c r="D9" s="459"/>
      <c r="E9" s="460"/>
      <c r="F9" s="460"/>
      <c r="G9" s="460" t="s">
        <v>496</v>
      </c>
      <c r="H9" s="460" t="s">
        <v>2</v>
      </c>
      <c r="I9" s="466" t="s">
        <v>2</v>
      </c>
      <c r="J9" s="466" t="s">
        <v>1</v>
      </c>
      <c r="K9" s="466"/>
      <c r="L9" s="463" t="s">
        <v>2</v>
      </c>
      <c r="M9" s="466"/>
      <c r="N9" s="466" t="s">
        <v>22</v>
      </c>
      <c r="O9" s="466"/>
      <c r="P9" s="466" t="s">
        <v>22</v>
      </c>
      <c r="Q9" s="466"/>
      <c r="R9" s="460" t="s">
        <v>498</v>
      </c>
      <c r="S9" s="466" t="s">
        <v>22</v>
      </c>
      <c r="T9" s="220"/>
      <c r="U9" s="463" t="s">
        <v>500</v>
      </c>
      <c r="V9" s="463" t="s">
        <v>541</v>
      </c>
      <c r="W9" s="464"/>
      <c r="X9" s="465"/>
      <c r="Y9" s="463"/>
      <c r="Z9" s="460" t="s">
        <v>420</v>
      </c>
      <c r="AA9" s="463" t="s">
        <v>1</v>
      </c>
      <c r="AB9" s="489" t="s">
        <v>557</v>
      </c>
      <c r="AC9" s="466" t="s">
        <v>74</v>
      </c>
      <c r="AD9" s="459"/>
      <c r="AE9" s="467"/>
      <c r="AF9" s="468"/>
      <c r="AG9" s="468"/>
      <c r="AH9" s="469"/>
      <c r="AI9" s="470"/>
      <c r="BF9" s="472" t="e">
        <f t="shared" si="2"/>
        <v>#REF!</v>
      </c>
      <c r="BG9" s="471">
        <v>26.688850174216036</v>
      </c>
      <c r="BH9" s="471">
        <f t="shared" si="1"/>
        <v>26.688850174216036</v>
      </c>
      <c r="BI9" s="471">
        <f t="shared" si="1"/>
        <v>26.688850174216036</v>
      </c>
      <c r="BJ9" s="471">
        <f t="shared" si="1"/>
        <v>26.688850174216036</v>
      </c>
      <c r="BK9" s="471">
        <f t="shared" si="1"/>
        <v>26.688850174216036</v>
      </c>
      <c r="BL9" s="471">
        <f t="shared" si="1"/>
        <v>26.688850174216036</v>
      </c>
      <c r="BM9" s="471">
        <f t="shared" si="1"/>
        <v>26.688850174216036</v>
      </c>
      <c r="BN9" s="471">
        <f t="shared" si="1"/>
        <v>26.688850174216036</v>
      </c>
      <c r="BO9" s="471">
        <f t="shared" si="1"/>
        <v>26.688850174216036</v>
      </c>
      <c r="BP9" s="471">
        <f t="shared" si="1"/>
        <v>26.688850174216036</v>
      </c>
      <c r="BQ9" s="471">
        <f t="shared" si="1"/>
        <v>26.688850174216036</v>
      </c>
      <c r="BR9" s="471">
        <f t="shared" si="1"/>
        <v>26.688850174216036</v>
      </c>
    </row>
    <row r="10" spans="1:70" s="471" customFormat="1" ht="15" customHeight="1">
      <c r="A10" s="459"/>
      <c r="B10" s="459"/>
      <c r="C10" s="460" t="s">
        <v>0</v>
      </c>
      <c r="D10" s="460"/>
      <c r="E10" s="460" t="s">
        <v>92</v>
      </c>
      <c r="F10" s="460"/>
      <c r="G10" s="473" t="s">
        <v>497</v>
      </c>
      <c r="H10" s="473" t="s">
        <v>8</v>
      </c>
      <c r="I10" s="474" t="s">
        <v>410</v>
      </c>
      <c r="J10" s="474" t="s">
        <v>410</v>
      </c>
      <c r="K10" s="474"/>
      <c r="L10" s="475" t="s">
        <v>653</v>
      </c>
      <c r="M10" s="466"/>
      <c r="N10" s="474" t="s">
        <v>653</v>
      </c>
      <c r="O10" s="474"/>
      <c r="P10" s="474" t="s">
        <v>654</v>
      </c>
      <c r="Q10" s="474"/>
      <c r="R10" s="473" t="s">
        <v>421</v>
      </c>
      <c r="S10" s="474" t="s">
        <v>44</v>
      </c>
      <c r="T10" s="220"/>
      <c r="U10" s="475" t="s">
        <v>501</v>
      </c>
      <c r="V10" s="475" t="s">
        <v>542</v>
      </c>
      <c r="W10" s="475" t="s">
        <v>523</v>
      </c>
      <c r="X10" s="474" t="s">
        <v>555</v>
      </c>
      <c r="Y10" s="475" t="s">
        <v>1</v>
      </c>
      <c r="Z10" s="473" t="s">
        <v>421</v>
      </c>
      <c r="AA10" s="475" t="s">
        <v>507</v>
      </c>
      <c r="AB10" s="490" t="s">
        <v>44</v>
      </c>
      <c r="AC10" s="474" t="s">
        <v>539</v>
      </c>
      <c r="AD10" s="459"/>
      <c r="AE10" s="467"/>
      <c r="AF10" s="468"/>
      <c r="AG10" s="468"/>
      <c r="AH10" s="469"/>
      <c r="AI10" s="470"/>
      <c r="BF10" s="472" t="e">
        <f t="shared" si="2"/>
        <v>#REF!</v>
      </c>
      <c r="BG10" s="471">
        <v>29.852938824470282</v>
      </c>
      <c r="BH10" s="471">
        <f t="shared" si="1"/>
        <v>29.852938824470282</v>
      </c>
      <c r="BI10" s="471">
        <f t="shared" si="1"/>
        <v>29.852938824470282</v>
      </c>
      <c r="BJ10" s="471">
        <f t="shared" si="1"/>
        <v>29.852938824470282</v>
      </c>
      <c r="BK10" s="471">
        <f t="shared" si="1"/>
        <v>29.852938824470282</v>
      </c>
      <c r="BL10" s="471">
        <f t="shared" si="1"/>
        <v>29.852938824470282</v>
      </c>
      <c r="BM10" s="471">
        <f t="shared" si="1"/>
        <v>29.852938824470282</v>
      </c>
      <c r="BN10" s="471">
        <f t="shared" si="1"/>
        <v>29.852938824470282</v>
      </c>
      <c r="BO10" s="471">
        <f t="shared" si="1"/>
        <v>29.852938824470282</v>
      </c>
      <c r="BP10" s="471">
        <f t="shared" si="1"/>
        <v>29.852938824470282</v>
      </c>
      <c r="BQ10" s="471">
        <f t="shared" si="1"/>
        <v>29.852938824470282</v>
      </c>
      <c r="BR10" s="471">
        <f t="shared" si="1"/>
        <v>29.852938824470282</v>
      </c>
    </row>
    <row r="11" spans="1:70" ht="15" customHeight="1">
      <c r="A11" s="220"/>
      <c r="B11" s="220"/>
      <c r="C11" s="238"/>
      <c r="D11" s="238"/>
      <c r="E11" s="238"/>
      <c r="F11" s="238"/>
      <c r="G11" s="51"/>
      <c r="H11" s="51"/>
      <c r="I11" s="97"/>
      <c r="J11" s="97"/>
      <c r="K11" s="97"/>
      <c r="L11" s="73"/>
      <c r="M11" s="466"/>
      <c r="N11" s="97"/>
      <c r="O11" s="474"/>
      <c r="P11" s="97"/>
      <c r="Q11" s="474"/>
      <c r="R11" s="51"/>
      <c r="S11" s="97"/>
      <c r="T11" s="220"/>
      <c r="U11" s="73"/>
      <c r="V11" s="73"/>
      <c r="W11" s="73"/>
      <c r="X11" s="97"/>
      <c r="Y11" s="73"/>
      <c r="Z11" s="51"/>
      <c r="AA11" s="73"/>
      <c r="AB11" s="491"/>
      <c r="AC11" s="97"/>
      <c r="AD11" s="220"/>
      <c r="AE11" s="223"/>
      <c r="AG11" s="28"/>
      <c r="AH11" s="26"/>
      <c r="AI11" s="224"/>
      <c r="AJ11" s="27"/>
      <c r="AN11" s="27"/>
      <c r="BF11" s="236"/>
    </row>
    <row r="12" spans="1:70" ht="15" customHeight="1">
      <c r="A12" s="220"/>
      <c r="B12" s="220"/>
      <c r="C12" s="238" t="s">
        <v>0</v>
      </c>
      <c r="D12" s="220"/>
      <c r="E12" s="238" t="str">
        <f>+D14</f>
        <v>P-</v>
      </c>
      <c r="F12" s="238" t="s">
        <v>570</v>
      </c>
      <c r="G12" s="220"/>
      <c r="H12" s="244">
        <f>+Klasse!F11</f>
        <v>0</v>
      </c>
      <c r="I12" s="221"/>
      <c r="J12" s="221"/>
      <c r="K12" s="221"/>
      <c r="L12" s="239"/>
      <c r="M12" s="466"/>
      <c r="N12" s="237"/>
      <c r="O12" s="474"/>
      <c r="P12" s="237"/>
      <c r="Q12" s="474"/>
      <c r="R12" s="220"/>
      <c r="S12" s="273">
        <f>+Klasse!M11</f>
        <v>0</v>
      </c>
      <c r="T12" s="220"/>
      <c r="U12" s="222"/>
      <c r="V12" s="222"/>
      <c r="W12" s="222"/>
      <c r="X12" s="222"/>
      <c r="Y12" s="222"/>
      <c r="Z12" s="220"/>
      <c r="AA12" s="222"/>
      <c r="AB12" s="224">
        <f>+Klasse!M11/Klasse!C11</f>
        <v>0</v>
      </c>
      <c r="AC12" s="221"/>
      <c r="AD12" s="220"/>
      <c r="AE12" s="223"/>
      <c r="AG12" s="28"/>
      <c r="AH12" s="26"/>
      <c r="AI12" s="224"/>
      <c r="AJ12" s="27"/>
      <c r="AN12" s="27"/>
      <c r="BF12" s="236"/>
    </row>
    <row r="13" spans="1:70" ht="15" customHeight="1">
      <c r="A13" s="220"/>
      <c r="B13" s="220"/>
      <c r="C13" s="238"/>
      <c r="D13" s="220"/>
      <c r="E13" s="238"/>
      <c r="F13" s="238"/>
      <c r="G13" s="220"/>
      <c r="H13" s="220"/>
      <c r="I13" s="220"/>
      <c r="J13" s="220"/>
      <c r="K13" s="220"/>
      <c r="L13" s="239"/>
      <c r="M13" s="466"/>
      <c r="N13" s="238"/>
      <c r="O13" s="474"/>
      <c r="P13" s="238"/>
      <c r="Q13" s="474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485"/>
      <c r="AC13" s="220"/>
      <c r="AD13" s="220"/>
      <c r="AE13" s="223"/>
      <c r="AG13" s="28"/>
      <c r="AH13" s="26"/>
      <c r="AI13" s="224"/>
      <c r="AJ13" s="27"/>
      <c r="AN13" s="27"/>
      <c r="BF13" s="236"/>
    </row>
    <row r="14" spans="1:70" ht="15" customHeight="1">
      <c r="A14" s="220"/>
      <c r="B14" s="244">
        <f>+'Ark1'!C3188</f>
        <v>2024</v>
      </c>
      <c r="C14" s="240">
        <f>+'Ark1'!L3188</f>
        <v>1</v>
      </c>
      <c r="D14" s="240" t="s">
        <v>28</v>
      </c>
      <c r="E14" s="240">
        <f>+'Ark1'!D3188</f>
        <v>1</v>
      </c>
      <c r="F14" s="240" t="s">
        <v>544</v>
      </c>
      <c r="G14" s="240">
        <f>+'Ark1'!Q3188</f>
        <v>0</v>
      </c>
      <c r="H14" s="240">
        <f>+'Ark1'!R3188</f>
        <v>0</v>
      </c>
      <c r="I14" s="241" t="str">
        <f>+IF(H14=0,"",'Ark1'!AG3188)</f>
        <v/>
      </c>
      <c r="J14" s="241" t="str">
        <f>+IF(H14=0,"",'Ark1'!AH3188)</f>
        <v/>
      </c>
      <c r="K14" s="220"/>
      <c r="L14" s="455">
        <f>+IF(I14=0,"",'Ark1'!AI3188)</f>
        <v>0</v>
      </c>
      <c r="M14" s="466"/>
      <c r="N14" s="272" t="str">
        <f>+IF(L14=0,"",'Ark1'!AJ3188)</f>
        <v/>
      </c>
      <c r="O14" s="474"/>
      <c r="P14" s="272" t="str">
        <f>+IF(L14=0,"",'Ark1'!AK3188)</f>
        <v/>
      </c>
      <c r="Q14" s="474"/>
      <c r="R14" s="242" t="str">
        <f>+IF(H14=0,"",'Ark1'!T3188)</f>
        <v/>
      </c>
      <c r="S14" s="31" t="str">
        <f>+IF(H14=0,"",'Ark1'!U3188)</f>
        <v/>
      </c>
      <c r="T14" s="220"/>
      <c r="U14" s="243" t="str">
        <f>+IF(H14=0,"",'Ark1'!W3188)</f>
        <v/>
      </c>
      <c r="V14" s="243" t="str">
        <f>+IF(H14=0,"",'Ark1'!X3188)</f>
        <v/>
      </c>
      <c r="W14" s="243" t="str">
        <f>+IF(H14=0,"",'Ark1'!Y3188)</f>
        <v/>
      </c>
      <c r="X14" s="241" t="str">
        <f>+IF(H14=0,"",'Ark1'!Z3188)</f>
        <v/>
      </c>
      <c r="Y14" s="241" t="str">
        <f>+IF(H14=0,"",'Ark1'!AA3188)</f>
        <v/>
      </c>
      <c r="Z14" s="241" t="str">
        <f>+IF(H14=0,"",'Ark1'!AC3188)</f>
        <v/>
      </c>
      <c r="AA14" s="243" t="str">
        <f>+IF(H14=0,"",'Ark1'!AE3188)</f>
        <v/>
      </c>
      <c r="AB14" s="492" t="str">
        <f t="shared" ref="AB14:AB91" si="3">+IF(H14=0,"",+S14/C14)</f>
        <v/>
      </c>
      <c r="AC14" s="241" t="str">
        <f t="shared" ref="AC14:AC91" si="4">+IF(H14=0,"",G14/H14)</f>
        <v/>
      </c>
      <c r="AD14" s="220"/>
      <c r="AE14" s="223"/>
      <c r="AG14" s="28"/>
      <c r="AH14" s="26"/>
      <c r="AI14" s="224"/>
      <c r="AJ14" s="27"/>
      <c r="AN14" s="27"/>
      <c r="BF14" s="236" t="e">
        <f>1+BF10</f>
        <v>#REF!</v>
      </c>
      <c r="BG14" s="27"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  <c r="BM14" s="27">
        <f t="shared" si="1"/>
        <v>33.825795880149848</v>
      </c>
      <c r="BN14" s="27">
        <f t="shared" si="1"/>
        <v>33.825795880149848</v>
      </c>
      <c r="BO14" s="27">
        <f t="shared" si="1"/>
        <v>33.825795880149848</v>
      </c>
      <c r="BP14" s="27">
        <f t="shared" si="1"/>
        <v>33.825795880149848</v>
      </c>
      <c r="BQ14" s="27">
        <f t="shared" si="1"/>
        <v>33.825795880149848</v>
      </c>
      <c r="BR14" s="27">
        <f t="shared" si="1"/>
        <v>33.825795880149848</v>
      </c>
    </row>
    <row r="15" spans="1:70" ht="15" customHeight="1">
      <c r="A15" s="220"/>
      <c r="B15" s="244">
        <f>+'Ark1'!C3189</f>
        <v>2024</v>
      </c>
      <c r="C15" s="240">
        <f>+'Ark1'!L3189</f>
        <v>1</v>
      </c>
      <c r="D15" s="240" t="s">
        <v>28</v>
      </c>
      <c r="E15" s="240">
        <f>+'Ark1'!D3189</f>
        <v>2</v>
      </c>
      <c r="F15" s="240" t="s">
        <v>545</v>
      </c>
      <c r="G15" s="240">
        <f>+'Ark1'!Q3189</f>
        <v>0</v>
      </c>
      <c r="H15" s="240">
        <f>+'Ark1'!R3189</f>
        <v>0</v>
      </c>
      <c r="I15" s="241" t="str">
        <f>+IF(H15=0,"",'Ark1'!AG3189)</f>
        <v/>
      </c>
      <c r="J15" s="241" t="str">
        <f>+IF(H15=0,"",'Ark1'!AH3189)</f>
        <v/>
      </c>
      <c r="K15" s="220"/>
      <c r="L15" s="455">
        <f>+IF(I15=0,"",'Ark1'!AI3189)</f>
        <v>0</v>
      </c>
      <c r="M15" s="466"/>
      <c r="N15" s="272" t="str">
        <f>+IF(L15=0,"",'Ark1'!AJ3189)</f>
        <v/>
      </c>
      <c r="O15" s="474"/>
      <c r="P15" s="272" t="str">
        <f>+IF(L15=0,"",'Ark1'!AK3189)</f>
        <v/>
      </c>
      <c r="Q15" s="474"/>
      <c r="R15" s="242" t="str">
        <f>+IF(H15=0,"",'Ark1'!T3189)</f>
        <v/>
      </c>
      <c r="S15" s="31" t="str">
        <f>+IF(H15=0,"",'Ark1'!U3189)</f>
        <v/>
      </c>
      <c r="T15" s="220"/>
      <c r="U15" s="243" t="str">
        <f>+IF(H15=0,"",'Ark1'!W3189)</f>
        <v/>
      </c>
      <c r="V15" s="243" t="str">
        <f>+IF(H15=0,"",'Ark1'!X3189)</f>
        <v/>
      </c>
      <c r="W15" s="243" t="str">
        <f>+IF(H15=0,"",'Ark1'!Y3189)</f>
        <v/>
      </c>
      <c r="X15" s="241" t="str">
        <f>+IF(H15=0,"",'Ark1'!Z3189)</f>
        <v/>
      </c>
      <c r="Y15" s="241" t="str">
        <f>+IF(H15=0,"",'Ark1'!AA3189)</f>
        <v/>
      </c>
      <c r="Z15" s="241" t="str">
        <f>+IF(H15=0,"",'Ark1'!AC3189)</f>
        <v/>
      </c>
      <c r="AA15" s="243" t="str">
        <f>+IF(H15=0,"",'Ark1'!AE3189)</f>
        <v/>
      </c>
      <c r="AB15" s="492" t="str">
        <f t="shared" ref="AB15:AB25" si="5">+IF(H15=0,"",+S15/C15)</f>
        <v/>
      </c>
      <c r="AC15" s="241" t="str">
        <f t="shared" ref="AC15:AC25" si="6">+IF(H15=0,"",G15/H15)</f>
        <v/>
      </c>
      <c r="AD15" s="220"/>
      <c r="AE15" s="223"/>
      <c r="AG15" s="28"/>
      <c r="AH15" s="26"/>
      <c r="AI15" s="224"/>
      <c r="AJ15" s="27"/>
      <c r="AN15" s="27"/>
      <c r="BF15" s="236" t="e">
        <f t="shared" si="2"/>
        <v>#REF!</v>
      </c>
      <c r="BG15" s="27"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  <c r="BM15" s="27">
        <f t="shared" si="1"/>
        <v>36.800403768506008</v>
      </c>
      <c r="BN15" s="27">
        <f t="shared" si="1"/>
        <v>36.800403768506008</v>
      </c>
      <c r="BO15" s="27">
        <f t="shared" si="1"/>
        <v>36.800403768506008</v>
      </c>
      <c r="BP15" s="27">
        <f t="shared" si="1"/>
        <v>36.800403768506008</v>
      </c>
      <c r="BQ15" s="27">
        <f t="shared" si="1"/>
        <v>36.800403768506008</v>
      </c>
      <c r="BR15" s="27">
        <f t="shared" si="1"/>
        <v>36.800403768506008</v>
      </c>
    </row>
    <row r="16" spans="1:70" ht="15" customHeight="1">
      <c r="A16" s="220"/>
      <c r="B16" s="244">
        <f>+'Ark1'!C3190</f>
        <v>2024</v>
      </c>
      <c r="C16" s="240">
        <f>+'Ark1'!L3190</f>
        <v>1</v>
      </c>
      <c r="D16" s="240" t="s">
        <v>28</v>
      </c>
      <c r="E16" s="240">
        <f>+'Ark1'!D3190</f>
        <v>3</v>
      </c>
      <c r="F16" s="240" t="s">
        <v>546</v>
      </c>
      <c r="G16" s="240">
        <f>+'Ark1'!Q3190</f>
        <v>0</v>
      </c>
      <c r="H16" s="240">
        <f>+'Ark1'!R3190</f>
        <v>0</v>
      </c>
      <c r="I16" s="241" t="str">
        <f>+IF(H16=0,"",'Ark1'!AG3190)</f>
        <v/>
      </c>
      <c r="J16" s="241" t="str">
        <f>+IF(H16=0,"",'Ark1'!AH3190)</f>
        <v/>
      </c>
      <c r="K16" s="220"/>
      <c r="L16" s="455">
        <f>+IF(I16=0,"",'Ark1'!AI3190)</f>
        <v>0</v>
      </c>
      <c r="M16" s="466"/>
      <c r="N16" s="272" t="str">
        <f>+IF(L16=0,"",'Ark1'!AJ3190)</f>
        <v/>
      </c>
      <c r="O16" s="474"/>
      <c r="P16" s="272" t="str">
        <f>+IF(L16=0,"",'Ark1'!AK3190)</f>
        <v/>
      </c>
      <c r="Q16" s="474"/>
      <c r="R16" s="242" t="str">
        <f>+IF(H16=0,"",'Ark1'!T3190)</f>
        <v/>
      </c>
      <c r="S16" s="31" t="str">
        <f>+IF(H16=0,"",'Ark1'!U3190)</f>
        <v/>
      </c>
      <c r="T16" s="220"/>
      <c r="U16" s="243" t="str">
        <f>+IF(H16=0,"",'Ark1'!W3190)</f>
        <v/>
      </c>
      <c r="V16" s="243" t="str">
        <f>+IF(H16=0,"",'Ark1'!X3190)</f>
        <v/>
      </c>
      <c r="W16" s="243" t="str">
        <f>+IF(H16=0,"",'Ark1'!Y3190)</f>
        <v/>
      </c>
      <c r="X16" s="241" t="str">
        <f>+IF(H16=0,"",'Ark1'!Z3190)</f>
        <v/>
      </c>
      <c r="Y16" s="241" t="str">
        <f>+IF(H16=0,"",'Ark1'!AA3190)</f>
        <v/>
      </c>
      <c r="Z16" s="241" t="str">
        <f>+IF(H16=0,"",'Ark1'!AC3190)</f>
        <v/>
      </c>
      <c r="AA16" s="243" t="str">
        <f>+IF(H16=0,"",'Ark1'!AE3190)</f>
        <v/>
      </c>
      <c r="AB16" s="492" t="str">
        <f t="shared" si="5"/>
        <v/>
      </c>
      <c r="AC16" s="241" t="str">
        <f t="shared" si="6"/>
        <v/>
      </c>
      <c r="AD16" s="220"/>
      <c r="AE16" s="223"/>
      <c r="AG16" s="28"/>
      <c r="AH16" s="26"/>
      <c r="AI16" s="224"/>
      <c r="AJ16" s="27"/>
      <c r="AN16" s="27"/>
      <c r="BF16" s="236" t="e">
        <f t="shared" si="2"/>
        <v>#REF!</v>
      </c>
      <c r="BG16" s="27"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  <c r="BM16" s="27">
        <f t="shared" si="1"/>
        <v>39.739449541284394</v>
      </c>
      <c r="BN16" s="27">
        <f t="shared" si="1"/>
        <v>39.739449541284394</v>
      </c>
      <c r="BO16" s="27">
        <f t="shared" si="1"/>
        <v>39.739449541284394</v>
      </c>
      <c r="BP16" s="27">
        <f t="shared" si="1"/>
        <v>39.739449541284394</v>
      </c>
      <c r="BQ16" s="27">
        <f t="shared" si="1"/>
        <v>39.739449541284394</v>
      </c>
      <c r="BR16" s="27">
        <f t="shared" si="1"/>
        <v>39.739449541284394</v>
      </c>
    </row>
    <row r="17" spans="1:70" ht="15" customHeight="1">
      <c r="A17" s="220"/>
      <c r="B17" s="244">
        <f>+'Ark1'!C3191</f>
        <v>2024</v>
      </c>
      <c r="C17" s="240">
        <f>+'Ark1'!L3191</f>
        <v>1</v>
      </c>
      <c r="D17" s="240" t="s">
        <v>28</v>
      </c>
      <c r="E17" s="240">
        <f>+'Ark1'!D3191</f>
        <v>4</v>
      </c>
      <c r="F17" s="240" t="s">
        <v>547</v>
      </c>
      <c r="G17" s="240">
        <f>+'Ark1'!Q3191</f>
        <v>0</v>
      </c>
      <c r="H17" s="240">
        <f>+'Ark1'!R3191</f>
        <v>0</v>
      </c>
      <c r="I17" s="241" t="str">
        <f>+IF(H17=0,"",'Ark1'!AG3191)</f>
        <v/>
      </c>
      <c r="J17" s="241" t="str">
        <f>+IF(H17=0,"",'Ark1'!AH3191)</f>
        <v/>
      </c>
      <c r="K17" s="220"/>
      <c r="L17" s="455">
        <f>+IF(I17=0,"",'Ark1'!AI3191)</f>
        <v>0</v>
      </c>
      <c r="M17" s="466"/>
      <c r="N17" s="272" t="str">
        <f>+IF(L17=0,"",'Ark1'!AJ3191)</f>
        <v/>
      </c>
      <c r="O17" s="474"/>
      <c r="P17" s="272" t="str">
        <f>+IF(L17=0,"",'Ark1'!AK3191)</f>
        <v/>
      </c>
      <c r="Q17" s="474"/>
      <c r="R17" s="242" t="str">
        <f>+IF(H17=0,"",'Ark1'!T3191)</f>
        <v/>
      </c>
      <c r="S17" s="31" t="str">
        <f>+IF(H17=0,"",'Ark1'!U3191)</f>
        <v/>
      </c>
      <c r="T17" s="220"/>
      <c r="U17" s="243" t="str">
        <f>+IF(H17=0,"",'Ark1'!W3191)</f>
        <v/>
      </c>
      <c r="V17" s="243" t="str">
        <f>+IF(H17=0,"",'Ark1'!X3191)</f>
        <v/>
      </c>
      <c r="W17" s="243" t="str">
        <f>+IF(H17=0,"",'Ark1'!Y3191)</f>
        <v/>
      </c>
      <c r="X17" s="241" t="str">
        <f>+IF(H17=0,"",'Ark1'!Z3191)</f>
        <v/>
      </c>
      <c r="Y17" s="241" t="str">
        <f>+IF(H17=0,"",'Ark1'!AA3191)</f>
        <v/>
      </c>
      <c r="Z17" s="241" t="str">
        <f>+IF(H17=0,"",'Ark1'!AC3191)</f>
        <v/>
      </c>
      <c r="AA17" s="243" t="str">
        <f>+IF(H17=0,"",'Ark1'!AE3191)</f>
        <v/>
      </c>
      <c r="AB17" s="492" t="str">
        <f t="shared" si="5"/>
        <v/>
      </c>
      <c r="AC17" s="241" t="str">
        <f t="shared" si="6"/>
        <v/>
      </c>
      <c r="AD17" s="220"/>
      <c r="AE17" s="223"/>
      <c r="AG17" s="28"/>
      <c r="AH17" s="26"/>
      <c r="AI17" s="224"/>
      <c r="AJ17" s="27"/>
      <c r="AN17" s="27"/>
      <c r="BF17" s="236" t="e">
        <f t="shared" si="2"/>
        <v>#REF!</v>
      </c>
      <c r="BG17" s="27"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  <c r="BM17" s="27">
        <f t="shared" si="1"/>
        <v>41.835593220338978</v>
      </c>
      <c r="BN17" s="27">
        <f t="shared" si="1"/>
        <v>41.835593220338978</v>
      </c>
      <c r="BO17" s="27">
        <f t="shared" si="1"/>
        <v>41.835593220338978</v>
      </c>
      <c r="BP17" s="27">
        <f t="shared" si="1"/>
        <v>41.835593220338978</v>
      </c>
      <c r="BQ17" s="27">
        <f t="shared" si="1"/>
        <v>41.835593220338978</v>
      </c>
      <c r="BR17" s="27">
        <f t="shared" si="1"/>
        <v>41.835593220338978</v>
      </c>
    </row>
    <row r="18" spans="1:70" ht="15" customHeight="1">
      <c r="A18" s="220"/>
      <c r="B18" s="244">
        <f>+'Ark1'!C3192</f>
        <v>2024</v>
      </c>
      <c r="C18" s="240">
        <f>+'Ark1'!L3192</f>
        <v>1</v>
      </c>
      <c r="D18" s="240" t="s">
        <v>28</v>
      </c>
      <c r="E18" s="240">
        <f>+'Ark1'!D3192</f>
        <v>5</v>
      </c>
      <c r="F18" s="240" t="s">
        <v>456</v>
      </c>
      <c r="G18" s="240">
        <f>+'Ark1'!Q3192</f>
        <v>0</v>
      </c>
      <c r="H18" s="240">
        <f>+'Ark1'!R3192</f>
        <v>0</v>
      </c>
      <c r="I18" s="241" t="str">
        <f>+IF(H18=0,"",'Ark1'!AG3192)</f>
        <v/>
      </c>
      <c r="J18" s="241" t="str">
        <f>+IF(H18=0,"",'Ark1'!AH3192)</f>
        <v/>
      </c>
      <c r="K18" s="220"/>
      <c r="L18" s="455">
        <f>+IF(I18=0,"",'Ark1'!AI3192)</f>
        <v>0</v>
      </c>
      <c r="M18" s="466"/>
      <c r="N18" s="272" t="str">
        <f>+IF(L18=0,"",'Ark1'!AJ3192)</f>
        <v/>
      </c>
      <c r="O18" s="474"/>
      <c r="P18" s="272" t="str">
        <f>+IF(L18=0,"",'Ark1'!AK3192)</f>
        <v/>
      </c>
      <c r="Q18" s="474"/>
      <c r="R18" s="242" t="str">
        <f>+IF(H18=0,"",'Ark1'!T3192)</f>
        <v/>
      </c>
      <c r="S18" s="31" t="str">
        <f>+IF(H18=0,"",'Ark1'!U3192)</f>
        <v/>
      </c>
      <c r="T18" s="220"/>
      <c r="U18" s="243" t="str">
        <f>+IF(H18=0,"",'Ark1'!W3192)</f>
        <v/>
      </c>
      <c r="V18" s="243" t="str">
        <f>+IF(H18=0,"",'Ark1'!X3192)</f>
        <v/>
      </c>
      <c r="W18" s="243" t="str">
        <f>+IF(H18=0,"",'Ark1'!Y3192)</f>
        <v/>
      </c>
      <c r="X18" s="241" t="str">
        <f>+IF(H18=0,"",'Ark1'!Z3192)</f>
        <v/>
      </c>
      <c r="Y18" s="241" t="str">
        <f>+IF(H18=0,"",'Ark1'!AA3192)</f>
        <v/>
      </c>
      <c r="Z18" s="241" t="str">
        <f>+IF(H18=0,"",'Ark1'!AC3192)</f>
        <v/>
      </c>
      <c r="AA18" s="243" t="str">
        <f>+IF(H18=0,"",'Ark1'!AE3192)</f>
        <v/>
      </c>
      <c r="AB18" s="492" t="str">
        <f t="shared" si="5"/>
        <v/>
      </c>
      <c r="AC18" s="241" t="str">
        <f t="shared" si="6"/>
        <v/>
      </c>
      <c r="AD18" s="220"/>
      <c r="AE18" s="223"/>
      <c r="AG18" s="28"/>
      <c r="AH18" s="26"/>
      <c r="AI18" s="224"/>
      <c r="AJ18" s="27"/>
      <c r="AN18" s="27"/>
      <c r="BF18" s="236" t="e">
        <f t="shared" si="2"/>
        <v>#REF!</v>
      </c>
      <c r="BG18" s="27"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  <c r="BM18" s="27">
        <f t="shared" si="1"/>
        <v>46.533333333333317</v>
      </c>
      <c r="BN18" s="27">
        <f t="shared" si="1"/>
        <v>46.533333333333317</v>
      </c>
      <c r="BO18" s="27">
        <f t="shared" si="1"/>
        <v>46.533333333333317</v>
      </c>
      <c r="BP18" s="27">
        <f t="shared" si="1"/>
        <v>46.533333333333317</v>
      </c>
      <c r="BQ18" s="27">
        <f t="shared" si="1"/>
        <v>46.533333333333317</v>
      </c>
      <c r="BR18" s="27">
        <f t="shared" si="1"/>
        <v>46.533333333333317</v>
      </c>
    </row>
    <row r="19" spans="1:70" ht="15" customHeight="1">
      <c r="A19" s="220"/>
      <c r="B19" s="244">
        <f>+'Ark1'!C3193</f>
        <v>2024</v>
      </c>
      <c r="C19" s="240">
        <f>+'Ark1'!L3193</f>
        <v>1</v>
      </c>
      <c r="D19" s="240" t="s">
        <v>28</v>
      </c>
      <c r="E19" s="240">
        <f>+'Ark1'!D3193</f>
        <v>6</v>
      </c>
      <c r="F19" s="240" t="s">
        <v>548</v>
      </c>
      <c r="G19" s="240">
        <f>+'Ark1'!Q3193</f>
        <v>0</v>
      </c>
      <c r="H19" s="240">
        <f>+'Ark1'!R3193</f>
        <v>0</v>
      </c>
      <c r="I19" s="241" t="str">
        <f>+IF(H19=0,"",'Ark1'!AG3193)</f>
        <v/>
      </c>
      <c r="J19" s="241" t="str">
        <f>+IF(H19=0,"",'Ark1'!AH3193)</f>
        <v/>
      </c>
      <c r="K19" s="220"/>
      <c r="L19" s="455">
        <f>+IF(I19=0,"",'Ark1'!AI3193)</f>
        <v>0</v>
      </c>
      <c r="M19" s="466"/>
      <c r="N19" s="272" t="str">
        <f>+IF(L19=0,"",'Ark1'!AJ3193)</f>
        <v/>
      </c>
      <c r="O19" s="474"/>
      <c r="P19" s="272" t="str">
        <f>+IF(L19=0,"",'Ark1'!AK3193)</f>
        <v/>
      </c>
      <c r="Q19" s="474"/>
      <c r="R19" s="242" t="str">
        <f>+IF(H19=0,"",'Ark1'!T3193)</f>
        <v/>
      </c>
      <c r="S19" s="31" t="str">
        <f>+IF(H19=0,"",'Ark1'!U3193)</f>
        <v/>
      </c>
      <c r="T19" s="220"/>
      <c r="U19" s="243" t="str">
        <f>+IF(H19=0,"",'Ark1'!W3193)</f>
        <v/>
      </c>
      <c r="V19" s="243" t="str">
        <f>+IF(H19=0,"",'Ark1'!X3193)</f>
        <v/>
      </c>
      <c r="W19" s="243" t="str">
        <f>+IF(H19=0,"",'Ark1'!Y3193)</f>
        <v/>
      </c>
      <c r="X19" s="241" t="str">
        <f>+IF(H19=0,"",'Ark1'!Z3193)</f>
        <v/>
      </c>
      <c r="Y19" s="241" t="str">
        <f>+IF(H19=0,"",'Ark1'!AA3193)</f>
        <v/>
      </c>
      <c r="Z19" s="241" t="str">
        <f>+IF(H19=0,"",'Ark1'!AC3193)</f>
        <v/>
      </c>
      <c r="AA19" s="243" t="str">
        <f>+IF(H19=0,"",'Ark1'!AE3193)</f>
        <v/>
      </c>
      <c r="AB19" s="492" t="str">
        <f t="shared" si="5"/>
        <v/>
      </c>
      <c r="AC19" s="241" t="str">
        <f t="shared" si="6"/>
        <v/>
      </c>
      <c r="AD19" s="220"/>
      <c r="AE19" s="223"/>
      <c r="AG19" s="28"/>
      <c r="AH19" s="26"/>
      <c r="AI19" s="224"/>
      <c r="AJ19" s="27"/>
      <c r="AK19" s="244"/>
      <c r="AL19" s="244"/>
      <c r="AM19" s="244"/>
      <c r="AN19" s="27"/>
      <c r="BF19" s="236" t="e">
        <f t="shared" si="2"/>
        <v>#REF!</v>
      </c>
      <c r="BG19" s="27"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  <c r="BM19" s="27">
        <f t="shared" si="1"/>
        <v>57.45</v>
      </c>
      <c r="BN19" s="27">
        <f t="shared" si="1"/>
        <v>57.45</v>
      </c>
      <c r="BO19" s="27">
        <f t="shared" si="1"/>
        <v>57.45</v>
      </c>
      <c r="BP19" s="27">
        <f t="shared" si="1"/>
        <v>57.45</v>
      </c>
      <c r="BQ19" s="27">
        <f t="shared" si="1"/>
        <v>57.45</v>
      </c>
      <c r="BR19" s="27">
        <f t="shared" si="1"/>
        <v>57.45</v>
      </c>
    </row>
    <row r="20" spans="1:70" ht="15" customHeight="1">
      <c r="A20" s="220"/>
      <c r="B20" s="244">
        <f>+'Ark1'!C3194</f>
        <v>2024</v>
      </c>
      <c r="C20" s="240">
        <f>+'Ark1'!L3194</f>
        <v>1</v>
      </c>
      <c r="D20" s="240" t="s">
        <v>28</v>
      </c>
      <c r="E20" s="240">
        <f>+'Ark1'!D3194</f>
        <v>7</v>
      </c>
      <c r="F20" s="240" t="s">
        <v>549</v>
      </c>
      <c r="G20" s="240">
        <f>+'Ark1'!Q3194</f>
        <v>0</v>
      </c>
      <c r="H20" s="240">
        <f>+'Ark1'!R3194</f>
        <v>0</v>
      </c>
      <c r="I20" s="241" t="str">
        <f>+IF(H20=0,"",'Ark1'!AG3194)</f>
        <v/>
      </c>
      <c r="J20" s="241" t="str">
        <f>+IF(H20=0,"",'Ark1'!AH3194)</f>
        <v/>
      </c>
      <c r="K20" s="220"/>
      <c r="L20" s="455">
        <f>+IF(I20=0,"",'Ark1'!AI3194)</f>
        <v>0</v>
      </c>
      <c r="M20" s="466"/>
      <c r="N20" s="272" t="str">
        <f>+IF(L20=0,"",'Ark1'!AJ3194)</f>
        <v/>
      </c>
      <c r="O20" s="474"/>
      <c r="P20" s="272" t="str">
        <f>+IF(L20=0,"",'Ark1'!AK3194)</f>
        <v/>
      </c>
      <c r="Q20" s="474"/>
      <c r="R20" s="242" t="str">
        <f>+IF(H20=0,"",'Ark1'!T3194)</f>
        <v/>
      </c>
      <c r="S20" s="31" t="str">
        <f>+IF(H20=0,"",'Ark1'!U3194)</f>
        <v/>
      </c>
      <c r="T20" s="220"/>
      <c r="U20" s="243" t="str">
        <f>+IF(H20=0,"",'Ark1'!W3194)</f>
        <v/>
      </c>
      <c r="V20" s="243" t="str">
        <f>+IF(H20=0,"",'Ark1'!X3194)</f>
        <v/>
      </c>
      <c r="W20" s="243" t="str">
        <f>+IF(H20=0,"",'Ark1'!Y3194)</f>
        <v/>
      </c>
      <c r="X20" s="241" t="str">
        <f>+IF(H20=0,"",'Ark1'!Z3194)</f>
        <v/>
      </c>
      <c r="Y20" s="241" t="str">
        <f>+IF(H20=0,"",'Ark1'!AA3194)</f>
        <v/>
      </c>
      <c r="Z20" s="241" t="str">
        <f>+IF(H20=0,"",'Ark1'!AC3194)</f>
        <v/>
      </c>
      <c r="AA20" s="243" t="str">
        <f>+IF(H20=0,"",'Ark1'!AE3194)</f>
        <v/>
      </c>
      <c r="AB20" s="492" t="str">
        <f t="shared" si="5"/>
        <v/>
      </c>
      <c r="AC20" s="241" t="str">
        <f t="shared" si="6"/>
        <v/>
      </c>
      <c r="AD20" s="220"/>
      <c r="AE20" s="223"/>
      <c r="AG20" s="28"/>
      <c r="AH20" s="26"/>
      <c r="AI20" s="224"/>
      <c r="AJ20" s="27"/>
      <c r="AK20" s="244"/>
      <c r="AL20" s="244"/>
      <c r="AM20" s="244"/>
      <c r="AN20" s="27"/>
      <c r="BF20" s="236" t="e">
        <f t="shared" si="2"/>
        <v>#REF!</v>
      </c>
      <c r="BG20" s="27"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  <c r="BM20" s="27">
        <f t="shared" si="1"/>
        <v>0</v>
      </c>
      <c r="BN20" s="27">
        <f t="shared" si="1"/>
        <v>0</v>
      </c>
      <c r="BO20" s="27">
        <f t="shared" si="1"/>
        <v>0</v>
      </c>
      <c r="BP20" s="27">
        <f t="shared" si="1"/>
        <v>0</v>
      </c>
      <c r="BQ20" s="27">
        <f t="shared" si="1"/>
        <v>0</v>
      </c>
      <c r="BR20" s="27">
        <f t="shared" si="1"/>
        <v>0</v>
      </c>
    </row>
    <row r="21" spans="1:70" ht="15" customHeight="1">
      <c r="A21" s="220"/>
      <c r="B21" s="244">
        <f>+'Ark1'!C3195</f>
        <v>2024</v>
      </c>
      <c r="C21" s="240">
        <f>+'Ark1'!L3195</f>
        <v>1</v>
      </c>
      <c r="D21" s="240" t="s">
        <v>28</v>
      </c>
      <c r="E21" s="240">
        <f>+'Ark1'!D3195</f>
        <v>8</v>
      </c>
      <c r="F21" s="240" t="s">
        <v>550</v>
      </c>
      <c r="G21" s="240">
        <f>+'Ark1'!Q3195</f>
        <v>0</v>
      </c>
      <c r="H21" s="240">
        <f>+'Ark1'!R3195</f>
        <v>0</v>
      </c>
      <c r="I21" s="241" t="str">
        <f>+IF(H21=0,"",'Ark1'!AG3195)</f>
        <v/>
      </c>
      <c r="J21" s="241" t="str">
        <f>+IF(H21=0,"",'Ark1'!AH3195)</f>
        <v/>
      </c>
      <c r="K21" s="220"/>
      <c r="L21" s="455">
        <f>+IF(I21=0,"",'Ark1'!AI3195)</f>
        <v>0</v>
      </c>
      <c r="M21" s="466"/>
      <c r="N21" s="272" t="str">
        <f>+IF(L21=0,"",'Ark1'!AJ3195)</f>
        <v/>
      </c>
      <c r="O21" s="474"/>
      <c r="P21" s="272" t="str">
        <f>+IF(L21=0,"",'Ark1'!AK3195)</f>
        <v/>
      </c>
      <c r="Q21" s="474"/>
      <c r="R21" s="242" t="str">
        <f>+IF(H21=0,"",'Ark1'!T3195)</f>
        <v/>
      </c>
      <c r="S21" s="31" t="str">
        <f>+IF(H21=0,"",'Ark1'!U3195)</f>
        <v/>
      </c>
      <c r="T21" s="220"/>
      <c r="U21" s="243" t="str">
        <f>+IF(H21=0,"",'Ark1'!W3195)</f>
        <v/>
      </c>
      <c r="V21" s="243" t="str">
        <f>+IF(H21=0,"",'Ark1'!X3195)</f>
        <v/>
      </c>
      <c r="W21" s="243" t="str">
        <f>+IF(H21=0,"",'Ark1'!Y3195)</f>
        <v/>
      </c>
      <c r="X21" s="241" t="str">
        <f>+IF(H21=0,"",'Ark1'!Z3195)</f>
        <v/>
      </c>
      <c r="Y21" s="241" t="str">
        <f>+IF(H21=0,"",'Ark1'!AA3195)</f>
        <v/>
      </c>
      <c r="Z21" s="241" t="str">
        <f>+IF(H21=0,"",'Ark1'!AC3195)</f>
        <v/>
      </c>
      <c r="AA21" s="243" t="str">
        <f>+IF(H21=0,"",'Ark1'!AE3195)</f>
        <v/>
      </c>
      <c r="AB21" s="492" t="str">
        <f t="shared" si="5"/>
        <v/>
      </c>
      <c r="AC21" s="241" t="str">
        <f t="shared" si="6"/>
        <v/>
      </c>
      <c r="AD21" s="220"/>
      <c r="AE21" s="223"/>
      <c r="AG21" s="28"/>
      <c r="AH21" s="26"/>
      <c r="AI21" s="224"/>
      <c r="AJ21" s="27"/>
      <c r="AK21" s="244"/>
      <c r="AL21" s="244"/>
      <c r="AM21" s="244"/>
      <c r="AN21" s="27"/>
      <c r="BF21" s="236"/>
    </row>
    <row r="22" spans="1:70" ht="15" customHeight="1">
      <c r="A22" s="220"/>
      <c r="B22" s="244">
        <f>+'Ark1'!C3196</f>
        <v>2024</v>
      </c>
      <c r="C22" s="240">
        <f>+'Ark1'!L3196</f>
        <v>1</v>
      </c>
      <c r="D22" s="240" t="s">
        <v>28</v>
      </c>
      <c r="E22" s="240">
        <f>+'Ark1'!D3196</f>
        <v>9</v>
      </c>
      <c r="F22" s="240" t="s">
        <v>551</v>
      </c>
      <c r="G22" s="240">
        <f>+'Ark1'!Q3196</f>
        <v>0</v>
      </c>
      <c r="H22" s="240">
        <f>+'Ark1'!R3196</f>
        <v>0</v>
      </c>
      <c r="I22" s="241" t="str">
        <f>+IF(H22=0,"",'Ark1'!AG3196)</f>
        <v/>
      </c>
      <c r="J22" s="241" t="str">
        <f>+IF(H22=0,"",'Ark1'!AH3196)</f>
        <v/>
      </c>
      <c r="K22" s="220"/>
      <c r="L22" s="455">
        <f>+IF(I22=0,"",'Ark1'!AI3196)</f>
        <v>0</v>
      </c>
      <c r="M22" s="466"/>
      <c r="N22" s="272" t="str">
        <f>+IF(L22=0,"",'Ark1'!AJ3196)</f>
        <v/>
      </c>
      <c r="O22" s="474"/>
      <c r="P22" s="272" t="str">
        <f>+IF(L22=0,"",'Ark1'!AK3196)</f>
        <v/>
      </c>
      <c r="Q22" s="474"/>
      <c r="R22" s="242" t="str">
        <f>+IF(H22=0,"",'Ark1'!T3196)</f>
        <v/>
      </c>
      <c r="S22" s="31" t="str">
        <f>+IF(H22=0,"",'Ark1'!U3196)</f>
        <v/>
      </c>
      <c r="T22" s="220"/>
      <c r="U22" s="243" t="str">
        <f>+IF(H22=0,"",'Ark1'!W3196)</f>
        <v/>
      </c>
      <c r="V22" s="243" t="str">
        <f>+IF(H22=0,"",'Ark1'!X3196)</f>
        <v/>
      </c>
      <c r="W22" s="243" t="str">
        <f>+IF(H22=0,"",'Ark1'!Y3196)</f>
        <v/>
      </c>
      <c r="X22" s="241" t="str">
        <f>+IF(H22=0,"",'Ark1'!Z3196)</f>
        <v/>
      </c>
      <c r="Y22" s="241" t="str">
        <f>+IF(H22=0,"",'Ark1'!AA3196)</f>
        <v/>
      </c>
      <c r="Z22" s="241" t="str">
        <f>+IF(H22=0,"",'Ark1'!AC3196)</f>
        <v/>
      </c>
      <c r="AA22" s="243" t="str">
        <f>+IF(H22=0,"",'Ark1'!AE3196)</f>
        <v/>
      </c>
      <c r="AB22" s="492" t="str">
        <f t="shared" si="5"/>
        <v/>
      </c>
      <c r="AC22" s="241" t="str">
        <f t="shared" si="6"/>
        <v/>
      </c>
      <c r="AD22" s="220"/>
      <c r="AE22" s="223"/>
      <c r="AG22" s="28"/>
      <c r="AH22" s="26"/>
      <c r="AI22" s="224"/>
      <c r="AJ22" s="27"/>
      <c r="AK22" s="244"/>
      <c r="AL22" s="244"/>
      <c r="AM22" s="244"/>
      <c r="AN22" s="27"/>
      <c r="BF22" s="236"/>
    </row>
    <row r="23" spans="1:70" ht="15" customHeight="1">
      <c r="A23" s="220"/>
      <c r="B23" s="244">
        <f>+'Ark1'!C3197</f>
        <v>2024</v>
      </c>
      <c r="C23" s="240">
        <f>+'Ark1'!L3197</f>
        <v>1</v>
      </c>
      <c r="D23" s="240" t="s">
        <v>28</v>
      </c>
      <c r="E23" s="240">
        <f>+'Ark1'!D3197</f>
        <v>10</v>
      </c>
      <c r="F23" s="240" t="s">
        <v>552</v>
      </c>
      <c r="G23" s="240">
        <f>+'Ark1'!Q3197</f>
        <v>0</v>
      </c>
      <c r="H23" s="240">
        <f>+'Ark1'!R3197</f>
        <v>0</v>
      </c>
      <c r="I23" s="241" t="str">
        <f>+IF(H23=0,"",'Ark1'!AG3197)</f>
        <v/>
      </c>
      <c r="J23" s="241" t="str">
        <f>+IF(H23=0,"",'Ark1'!AH3197)</f>
        <v/>
      </c>
      <c r="K23" s="220"/>
      <c r="L23" s="455">
        <f>+IF(I23=0,"",'Ark1'!AI3197)</f>
        <v>0</v>
      </c>
      <c r="M23" s="466"/>
      <c r="N23" s="272" t="str">
        <f>+IF(L23=0,"",'Ark1'!AJ3197)</f>
        <v/>
      </c>
      <c r="O23" s="474"/>
      <c r="P23" s="272" t="str">
        <f>+IF(L23=0,"",'Ark1'!AK3197)</f>
        <v/>
      </c>
      <c r="Q23" s="474"/>
      <c r="R23" s="242" t="str">
        <f>+IF(H23=0,"",'Ark1'!T3197)</f>
        <v/>
      </c>
      <c r="S23" s="31" t="str">
        <f>+IF(H23=0,"",'Ark1'!U3197)</f>
        <v/>
      </c>
      <c r="T23" s="220"/>
      <c r="U23" s="243" t="str">
        <f>+IF(H23=0,"",'Ark1'!W3197)</f>
        <v/>
      </c>
      <c r="V23" s="243" t="str">
        <f>+IF(H23=0,"",'Ark1'!X3197)</f>
        <v/>
      </c>
      <c r="W23" s="243" t="str">
        <f>+IF(H23=0,"",'Ark1'!Y3197)</f>
        <v/>
      </c>
      <c r="X23" s="241" t="str">
        <f>+IF(H23=0,"",'Ark1'!Z3197)</f>
        <v/>
      </c>
      <c r="Y23" s="241" t="str">
        <f>+IF(H23=0,"",'Ark1'!AA3197)</f>
        <v/>
      </c>
      <c r="Z23" s="241" t="str">
        <f>+IF(H23=0,"",'Ark1'!AC3197)</f>
        <v/>
      </c>
      <c r="AA23" s="243" t="str">
        <f>+IF(H23=0,"",'Ark1'!AE3197)</f>
        <v/>
      </c>
      <c r="AB23" s="492" t="str">
        <f t="shared" si="5"/>
        <v/>
      </c>
      <c r="AC23" s="241" t="str">
        <f t="shared" si="6"/>
        <v/>
      </c>
      <c r="AD23" s="220"/>
      <c r="AE23" s="223"/>
      <c r="AG23" s="28"/>
      <c r="AH23" s="26"/>
      <c r="AI23" s="224"/>
      <c r="AJ23" s="27"/>
      <c r="AK23" s="244"/>
      <c r="AL23" s="244"/>
      <c r="AM23" s="244"/>
      <c r="AN23" s="27"/>
      <c r="BF23" s="236"/>
    </row>
    <row r="24" spans="1:70" ht="15" customHeight="1">
      <c r="A24" s="220"/>
      <c r="B24" s="244">
        <f>+'Ark1'!C3198</f>
        <v>2024</v>
      </c>
      <c r="C24" s="240">
        <f>+'Ark1'!L3198</f>
        <v>1</v>
      </c>
      <c r="D24" s="240" t="s">
        <v>28</v>
      </c>
      <c r="E24" s="240">
        <f>+'Ark1'!D3198</f>
        <v>11</v>
      </c>
      <c r="F24" s="240" t="s">
        <v>553</v>
      </c>
      <c r="G24" s="240">
        <f>+'Ark1'!Q3198</f>
        <v>0</v>
      </c>
      <c r="H24" s="240">
        <f>+'Ark1'!R3198</f>
        <v>0</v>
      </c>
      <c r="I24" s="241" t="str">
        <f>+IF(H24=0,"",'Ark1'!AG3198)</f>
        <v/>
      </c>
      <c r="J24" s="241" t="str">
        <f>+IF(H24=0,"",'Ark1'!AH3198)</f>
        <v/>
      </c>
      <c r="K24" s="220"/>
      <c r="L24" s="455">
        <f>+IF(I24=0,"",'Ark1'!AI3198)</f>
        <v>0</v>
      </c>
      <c r="M24" s="466"/>
      <c r="N24" s="272" t="str">
        <f>+IF(L24=0,"",'Ark1'!AJ3198)</f>
        <v/>
      </c>
      <c r="O24" s="474"/>
      <c r="P24" s="272" t="str">
        <f>+IF(L24=0,"",'Ark1'!AK3198)</f>
        <v/>
      </c>
      <c r="Q24" s="474"/>
      <c r="R24" s="242" t="str">
        <f>+IF(H24=0,"",'Ark1'!T3198)</f>
        <v/>
      </c>
      <c r="S24" s="31" t="str">
        <f>+IF(H24=0,"",'Ark1'!U3198)</f>
        <v/>
      </c>
      <c r="T24" s="220"/>
      <c r="U24" s="243" t="str">
        <f>+IF(H24=0,"",'Ark1'!W3198)</f>
        <v/>
      </c>
      <c r="V24" s="243" t="str">
        <f>+IF(H24=0,"",'Ark1'!X3198)</f>
        <v/>
      </c>
      <c r="W24" s="243" t="str">
        <f>+IF(H24=0,"",'Ark1'!Y3198)</f>
        <v/>
      </c>
      <c r="X24" s="241" t="str">
        <f>+IF(H24=0,"",'Ark1'!Z3198)</f>
        <v/>
      </c>
      <c r="Y24" s="241" t="str">
        <f>+IF(H24=0,"",'Ark1'!AA3198)</f>
        <v/>
      </c>
      <c r="Z24" s="241" t="str">
        <f>+IF(H24=0,"",'Ark1'!AC3198)</f>
        <v/>
      </c>
      <c r="AA24" s="243" t="str">
        <f>+IF(H24=0,"",'Ark1'!AE3198)</f>
        <v/>
      </c>
      <c r="AB24" s="492" t="str">
        <f t="shared" si="5"/>
        <v/>
      </c>
      <c r="AC24" s="241" t="str">
        <f t="shared" si="6"/>
        <v/>
      </c>
      <c r="AD24" s="220"/>
      <c r="AE24" s="223"/>
      <c r="AG24" s="28"/>
      <c r="AH24" s="26"/>
      <c r="AI24" s="224"/>
      <c r="AJ24" s="27"/>
      <c r="AK24" s="244"/>
      <c r="AL24" s="244"/>
      <c r="AM24" s="244"/>
      <c r="AN24" s="27"/>
    </row>
    <row r="25" spans="1:70" ht="15" customHeight="1">
      <c r="A25" s="220"/>
      <c r="B25" s="244">
        <f>+'Ark1'!C3199</f>
        <v>2024</v>
      </c>
      <c r="C25" s="240">
        <f>+'Ark1'!L3199</f>
        <v>1</v>
      </c>
      <c r="D25" s="240" t="s">
        <v>28</v>
      </c>
      <c r="E25" s="240">
        <f>+'Ark1'!D3199</f>
        <v>12</v>
      </c>
      <c r="F25" s="240" t="s">
        <v>554</v>
      </c>
      <c r="G25" s="240">
        <f>+'Ark1'!Q3199</f>
        <v>0</v>
      </c>
      <c r="H25" s="240">
        <f>+'Ark1'!R3199</f>
        <v>0</v>
      </c>
      <c r="I25" s="241" t="str">
        <f>+IF(H25=0,"",'Ark1'!AG3199)</f>
        <v/>
      </c>
      <c r="J25" s="241" t="str">
        <f>+IF(H25=0,"",'Ark1'!AH3199)</f>
        <v/>
      </c>
      <c r="K25" s="220"/>
      <c r="L25" s="455">
        <f>+IF(I25=0,"",'Ark1'!AI3199)</f>
        <v>0</v>
      </c>
      <c r="M25" s="466"/>
      <c r="N25" s="272" t="str">
        <f>+IF(L25=0,"",'Ark1'!AJ3199)</f>
        <v/>
      </c>
      <c r="O25" s="474"/>
      <c r="P25" s="272" t="str">
        <f>+IF(L25=0,"",'Ark1'!AK3199)</f>
        <v/>
      </c>
      <c r="Q25" s="474"/>
      <c r="R25" s="242" t="str">
        <f>+IF(H25=0,"",'Ark1'!T3199)</f>
        <v/>
      </c>
      <c r="S25" s="31" t="str">
        <f>+IF(H25=0,"",'Ark1'!U3199)</f>
        <v/>
      </c>
      <c r="T25" s="220"/>
      <c r="U25" s="243" t="str">
        <f>+IF(H25=0,"",'Ark1'!W3199)</f>
        <v/>
      </c>
      <c r="V25" s="243" t="str">
        <f>+IF(H25=0,"",'Ark1'!X3199)</f>
        <v/>
      </c>
      <c r="W25" s="243" t="str">
        <f>+IF(H25=0,"",'Ark1'!Y3199)</f>
        <v/>
      </c>
      <c r="X25" s="241" t="str">
        <f>+IF(H25=0,"",'Ark1'!Z3199)</f>
        <v/>
      </c>
      <c r="Y25" s="241" t="str">
        <f>+IF(H25=0,"",'Ark1'!AA3199)</f>
        <v/>
      </c>
      <c r="Z25" s="241" t="str">
        <f>+IF(H25=0,"",'Ark1'!AC3199)</f>
        <v/>
      </c>
      <c r="AA25" s="243" t="str">
        <f>+IF(H25=0,"",'Ark1'!AE3199)</f>
        <v/>
      </c>
      <c r="AB25" s="492" t="str">
        <f t="shared" si="5"/>
        <v/>
      </c>
      <c r="AC25" s="241" t="str">
        <f t="shared" si="6"/>
        <v/>
      </c>
      <c r="AD25" s="220"/>
      <c r="AE25" s="223"/>
      <c r="AG25" s="28"/>
      <c r="AH25" s="26"/>
      <c r="AI25" s="224"/>
      <c r="AJ25" s="27"/>
      <c r="AK25" s="244"/>
      <c r="AL25" s="244"/>
      <c r="AM25" s="223"/>
      <c r="AN25" s="223"/>
      <c r="AO25" s="223"/>
    </row>
    <row r="26" spans="1:70" ht="15" customHeight="1">
      <c r="A26" s="220"/>
      <c r="B26" s="220"/>
      <c r="C26" s="220"/>
      <c r="D26" s="220"/>
      <c r="E26" s="220"/>
      <c r="F26" s="220"/>
      <c r="G26" s="220"/>
      <c r="H26" s="220"/>
      <c r="I26" s="221"/>
      <c r="J26" s="221"/>
      <c r="K26" s="220"/>
      <c r="L26" s="239"/>
      <c r="M26" s="466"/>
      <c r="N26" s="237"/>
      <c r="O26" s="474"/>
      <c r="P26" s="237"/>
      <c r="Q26" s="474"/>
      <c r="R26" s="220"/>
      <c r="S26" s="220"/>
      <c r="T26" s="220"/>
      <c r="U26" s="222"/>
      <c r="V26" s="222"/>
      <c r="W26" s="222"/>
      <c r="X26" s="222"/>
      <c r="Y26" s="222"/>
      <c r="Z26" s="220"/>
      <c r="AA26" s="222"/>
      <c r="AB26" s="485"/>
      <c r="AC26" s="221"/>
      <c r="AD26" s="220"/>
      <c r="AE26" s="223"/>
      <c r="AG26" s="28"/>
      <c r="AH26" s="26"/>
      <c r="AI26" s="224"/>
      <c r="AJ26" s="27"/>
      <c r="AN26" s="27"/>
      <c r="BF26" s="236"/>
    </row>
    <row r="27" spans="1:70" ht="15" customHeight="1">
      <c r="A27" s="220"/>
      <c r="B27" s="220"/>
      <c r="C27" s="238" t="s">
        <v>0</v>
      </c>
      <c r="D27" s="220"/>
      <c r="E27" s="280" t="str">
        <f>+D29</f>
        <v>P</v>
      </c>
      <c r="F27" s="238" t="s">
        <v>570</v>
      </c>
      <c r="G27" s="220"/>
      <c r="H27" s="244">
        <f>SUM(Klasse!F12)</f>
        <v>9</v>
      </c>
      <c r="I27" s="221"/>
      <c r="J27" s="221"/>
      <c r="K27" s="220"/>
      <c r="L27" s="239"/>
      <c r="M27" s="466"/>
      <c r="N27" s="237"/>
      <c r="O27" s="474"/>
      <c r="P27" s="237"/>
      <c r="Q27" s="474"/>
      <c r="R27" s="220"/>
      <c r="S27" s="273">
        <f>+Klasse!M12</f>
        <v>25.722222222222221</v>
      </c>
      <c r="T27" s="220"/>
      <c r="U27" s="222"/>
      <c r="V27" s="222"/>
      <c r="W27" s="222"/>
      <c r="X27" s="222"/>
      <c r="Y27" s="222"/>
      <c r="Z27" s="220"/>
      <c r="AA27" s="222"/>
      <c r="AB27" s="224">
        <f>+S27/C29</f>
        <v>12.861111111111111</v>
      </c>
      <c r="AC27" s="221"/>
      <c r="AD27" s="220"/>
      <c r="AE27" s="223"/>
      <c r="AG27" s="28"/>
      <c r="AH27" s="26"/>
      <c r="AI27" s="224"/>
      <c r="AJ27" s="27"/>
      <c r="AN27" s="27"/>
      <c r="BF27" s="236"/>
    </row>
    <row r="28" spans="1:70" ht="15" customHeight="1">
      <c r="A28" s="220"/>
      <c r="B28" s="220"/>
      <c r="C28" s="220"/>
      <c r="D28" s="220"/>
      <c r="E28" s="220"/>
      <c r="F28" s="220"/>
      <c r="G28" s="220"/>
      <c r="H28" s="220"/>
      <c r="I28" s="221"/>
      <c r="J28" s="221"/>
      <c r="K28" s="220"/>
      <c r="L28" s="239"/>
      <c r="M28" s="466"/>
      <c r="N28" s="237"/>
      <c r="O28" s="474"/>
      <c r="P28" s="237"/>
      <c r="Q28" s="474"/>
      <c r="R28" s="220"/>
      <c r="S28" s="220"/>
      <c r="T28" s="220"/>
      <c r="U28" s="222"/>
      <c r="V28" s="222"/>
      <c r="W28" s="222"/>
      <c r="X28" s="222"/>
      <c r="Y28" s="222"/>
      <c r="Z28" s="220"/>
      <c r="AA28" s="222"/>
      <c r="AB28" s="485"/>
      <c r="AC28" s="222"/>
      <c r="AD28" s="222"/>
      <c r="AE28" s="223"/>
      <c r="AG28" s="28"/>
      <c r="AH28" s="26"/>
      <c r="AI28" s="224"/>
      <c r="AJ28" s="27"/>
      <c r="AN28" s="27"/>
      <c r="BF28" s="236">
        <f>1+BF25</f>
        <v>1</v>
      </c>
      <c r="BG28" s="27">
        <v>20.659867330016564</v>
      </c>
      <c r="BH28" s="27">
        <f t="shared" ref="BH28" si="7">+BG28</f>
        <v>20.659867330016564</v>
      </c>
      <c r="BI28" s="27">
        <f t="shared" ref="BI28" si="8">+BH28</f>
        <v>20.659867330016564</v>
      </c>
      <c r="BJ28" s="27">
        <f t="shared" ref="BJ28" si="9">+BI28</f>
        <v>20.659867330016564</v>
      </c>
      <c r="BK28" s="27">
        <f t="shared" ref="BK28" si="10">+BJ28</f>
        <v>20.659867330016564</v>
      </c>
      <c r="BL28" s="27">
        <f t="shared" ref="BL28" si="11">+BK28</f>
        <v>20.659867330016564</v>
      </c>
      <c r="BM28" s="27">
        <f t="shared" ref="BM28" si="12">+BL28</f>
        <v>20.659867330016564</v>
      </c>
      <c r="BN28" s="27">
        <f t="shared" ref="BN28" si="13">+BM28</f>
        <v>20.659867330016564</v>
      </c>
      <c r="BO28" s="27">
        <f t="shared" ref="BO28" si="14">+BN28</f>
        <v>20.659867330016564</v>
      </c>
      <c r="BP28" s="27">
        <f t="shared" ref="BP28" si="15">+BO28</f>
        <v>20.659867330016564</v>
      </c>
      <c r="BQ28" s="27">
        <f t="shared" ref="BQ28" si="16">+BP28</f>
        <v>20.659867330016564</v>
      </c>
      <c r="BR28" s="27">
        <f t="shared" ref="BR28" si="17">+BQ28</f>
        <v>20.659867330016564</v>
      </c>
    </row>
    <row r="29" spans="1:70">
      <c r="A29" s="220"/>
      <c r="B29" s="244">
        <f>+'Ark1'!C3200</f>
        <v>2024</v>
      </c>
      <c r="C29" s="27">
        <f>+'Ark1'!L3200</f>
        <v>2</v>
      </c>
      <c r="D29" s="250" t="s">
        <v>29</v>
      </c>
      <c r="E29" s="27">
        <f>+'Ark1'!D3200</f>
        <v>1</v>
      </c>
      <c r="F29" s="27" t="str">
        <f t="shared" ref="F29:F40" si="18">+F14</f>
        <v>Jan</v>
      </c>
      <c r="G29" s="27">
        <f>+'Ark1'!Q3200</f>
        <v>0</v>
      </c>
      <c r="H29" s="27">
        <f>+'Ark1'!R3200</f>
        <v>0</v>
      </c>
      <c r="I29" s="28" t="str">
        <f>+IF(H29=0,"",'Ark1'!AG3200)</f>
        <v/>
      </c>
      <c r="J29" s="28" t="str">
        <f>+IF(H29=0,"",'Ark1'!AH3200)</f>
        <v/>
      </c>
      <c r="K29" s="220"/>
      <c r="L29" s="247">
        <f>+IF(I29=0,"",'Ark1'!AI3200)</f>
        <v>0</v>
      </c>
      <c r="M29" s="466"/>
      <c r="N29" s="273" t="str">
        <f>+IF(L29=0,"",'Ark1'!AJ3200)</f>
        <v/>
      </c>
      <c r="O29" s="474"/>
      <c r="P29" s="273" t="str">
        <f>+IF(L29=0,"",'Ark1'!AK3200)</f>
        <v/>
      </c>
      <c r="Q29" s="474"/>
      <c r="R29" s="26" t="str">
        <f>+IF(H29=0,"",'Ark1'!T3200)</f>
        <v/>
      </c>
      <c r="S29" s="28" t="str">
        <f>+IF(H29=0,"",'Ark1'!U3200)</f>
        <v/>
      </c>
      <c r="T29" s="220"/>
      <c r="U29" s="33" t="str">
        <f>+IF(H29=0,"",'Ark1'!W3200)</f>
        <v/>
      </c>
      <c r="V29" s="33" t="str">
        <f>+IF(H29=0,"",'Ark1'!X3200)</f>
        <v/>
      </c>
      <c r="W29" s="33" t="str">
        <f>+IF(H29=0,"",'Ark1'!Y3200)</f>
        <v/>
      </c>
      <c r="X29" s="33" t="str">
        <f>+IF(H29=0,"",'Ark1'!Z3200)</f>
        <v/>
      </c>
      <c r="Y29" s="33" t="str">
        <f>+IF(H29=0,"",'Ark1'!AA3200)</f>
        <v/>
      </c>
      <c r="Z29" s="26" t="str">
        <f>+IF(H29=0,"",'Ark1'!AC3200)</f>
        <v/>
      </c>
      <c r="AA29" s="33" t="str">
        <f>+IF(H29=0,"",'Ark1'!AE3200)</f>
        <v/>
      </c>
      <c r="AB29" s="26" t="str">
        <f t="shared" si="3"/>
        <v/>
      </c>
      <c r="AC29" s="28" t="str">
        <f t="shared" si="4"/>
        <v/>
      </c>
      <c r="AD29" s="220"/>
      <c r="AE29" s="223"/>
      <c r="AG29" s="28"/>
      <c r="AH29" s="26"/>
      <c r="AI29" s="224"/>
      <c r="AJ29" s="27"/>
      <c r="AN29" s="27"/>
    </row>
    <row r="30" spans="1:70">
      <c r="A30" s="220"/>
      <c r="B30" s="244">
        <f>+'Ark1'!C3201</f>
        <v>2024</v>
      </c>
      <c r="C30" s="27">
        <f>+'Ark1'!L3201</f>
        <v>2</v>
      </c>
      <c r="D30" s="250" t="s">
        <v>29</v>
      </c>
      <c r="E30" s="27">
        <f>+'Ark1'!D3201</f>
        <v>2</v>
      </c>
      <c r="F30" s="27" t="str">
        <f t="shared" si="18"/>
        <v>Feb</v>
      </c>
      <c r="G30" s="27">
        <f>+'Ark1'!Q3201</f>
        <v>3</v>
      </c>
      <c r="H30" s="27">
        <f>+'Ark1'!R3201</f>
        <v>3</v>
      </c>
      <c r="I30" s="28">
        <f>+IF(H30=0,"",'Ark1'!AG3201)</f>
        <v>0.94936708860759444</v>
      </c>
      <c r="J30" s="28">
        <f>+IF(H30=0,"",'Ark1'!AH3201)</f>
        <v>0.74837648742681862</v>
      </c>
      <c r="K30" s="220"/>
      <c r="L30" s="247">
        <f>+IF(I30=0,"",'Ark1'!AI3201)</f>
        <v>2</v>
      </c>
      <c r="M30" s="466"/>
      <c r="N30" s="273">
        <f>+IF(L30=0,"",'Ark1'!AJ3201)</f>
        <v>107.65</v>
      </c>
      <c r="O30" s="474"/>
      <c r="P30" s="273">
        <f>+IF(L30=0,"",'Ark1'!AK3201)</f>
        <v>16.090357005273798</v>
      </c>
      <c r="Q30" s="474"/>
      <c r="R30" s="26">
        <f>+IF(H30=0,"",'Ark1'!T3201)</f>
        <v>4.6666666666666679</v>
      </c>
      <c r="S30" s="28">
        <f>+IF(H30=0,"",'Ark1'!U3201)</f>
        <v>32.766666666666673</v>
      </c>
      <c r="T30" s="220"/>
      <c r="U30" s="33">
        <f>+IF(H30=0,"",'Ark1'!W3201)</f>
        <v>0</v>
      </c>
      <c r="V30" s="33">
        <f>+IF(H30=0,"",'Ark1'!X3201)</f>
        <v>100</v>
      </c>
      <c r="W30" s="33">
        <f>+IF(H30=0,"",'Ark1'!Y3201)</f>
        <v>33.333333333333343</v>
      </c>
      <c r="X30" s="33">
        <f>+IF(H30=0,"",'Ark1'!Z3201)</f>
        <v>33.333333333333343</v>
      </c>
      <c r="Y30" s="33">
        <f>+IF(H30=0,"",'Ark1'!AA3201)</f>
        <v>17.984128805390839</v>
      </c>
      <c r="Z30" s="26">
        <f>+IF(H30=0,"",'Ark1'!AC3201)</f>
        <v>1.6996731711975941</v>
      </c>
      <c r="AA30" s="33">
        <f>+IF(H30=0,"",'Ark1'!AE3201)</f>
        <v>97.017759445560074</v>
      </c>
      <c r="AB30" s="26">
        <f t="shared" ref="AB30:AB40" si="19">+IF(H30=0,"",+S30/C30)</f>
        <v>16.383333333333336</v>
      </c>
      <c r="AC30" s="28">
        <f t="shared" ref="AC30:AC40" si="20">+IF(H30=0,"",G30/H30)</f>
        <v>1</v>
      </c>
      <c r="AD30" s="220"/>
      <c r="AE30" s="223"/>
      <c r="AG30" s="28"/>
      <c r="AH30" s="26"/>
      <c r="AI30" s="224"/>
      <c r="AJ30" s="27"/>
      <c r="AN30" s="27"/>
    </row>
    <row r="31" spans="1:70">
      <c r="A31" s="220"/>
      <c r="B31" s="244">
        <f>+'Ark1'!C3202</f>
        <v>2024</v>
      </c>
      <c r="C31" s="27">
        <f>+'Ark1'!L3202</f>
        <v>2</v>
      </c>
      <c r="D31" s="250" t="s">
        <v>29</v>
      </c>
      <c r="E31" s="27">
        <f>+'Ark1'!D3202</f>
        <v>3</v>
      </c>
      <c r="F31" s="27" t="str">
        <f t="shared" si="18"/>
        <v>Mar</v>
      </c>
      <c r="G31" s="27">
        <f>+'Ark1'!Q3202</f>
        <v>4</v>
      </c>
      <c r="H31" s="27">
        <f>+'Ark1'!R3202</f>
        <v>4</v>
      </c>
      <c r="I31" s="28">
        <f>+IF(H31=0,"",'Ark1'!AG3202)</f>
        <v>0.18357044515832951</v>
      </c>
      <c r="J31" s="28">
        <f>+IF(H31=0,"",'Ark1'!AH3202)</f>
        <v>9.5983908089148223E-2</v>
      </c>
      <c r="K31" s="220"/>
      <c r="L31" s="247">
        <f>+IF(I31=0,"",'Ark1'!AI3202)</f>
        <v>3</v>
      </c>
      <c r="M31" s="466"/>
      <c r="N31" s="273">
        <f>+IF(L31=0,"",'Ark1'!AJ3202)</f>
        <v>110.7</v>
      </c>
      <c r="O31" s="474"/>
      <c r="P31" s="273">
        <f>+IF(L31=0,"",'Ark1'!AK3202)</f>
        <v>15.623236201993995</v>
      </c>
      <c r="Q31" s="474"/>
      <c r="R31" s="26">
        <f>+IF(H31=0,"",'Ark1'!T3202)</f>
        <v>3.5</v>
      </c>
      <c r="S31" s="28">
        <f>+IF(H31=0,"",'Ark1'!U3202)</f>
        <v>23</v>
      </c>
      <c r="T31" s="220"/>
      <c r="U31" s="33">
        <f>+IF(H31=0,"",'Ark1'!W3202)</f>
        <v>0</v>
      </c>
      <c r="V31" s="33">
        <f>+IF(H31=0,"",'Ark1'!X3202)</f>
        <v>100</v>
      </c>
      <c r="W31" s="33">
        <f>+IF(H31=0,"",'Ark1'!Y3202)</f>
        <v>50</v>
      </c>
      <c r="X31" s="33">
        <f>+IF(H31=0,"",'Ark1'!Z3202)</f>
        <v>0</v>
      </c>
      <c r="Y31" s="33">
        <f>+IF(H31=0,"",'Ark1'!AA3202)</f>
        <v>4.4039754767709596</v>
      </c>
      <c r="Z31" s="26">
        <f>+IF(H31=0,"",'Ark1'!AC3202)</f>
        <v>0.8660254037844386</v>
      </c>
      <c r="AA31" s="33">
        <f>+IF(H31=0,"",'Ark1'!AE3202)</f>
        <v>-36.707305984279749</v>
      </c>
      <c r="AB31" s="26">
        <f t="shared" si="19"/>
        <v>11.5</v>
      </c>
      <c r="AC31" s="28">
        <f t="shared" si="20"/>
        <v>1</v>
      </c>
      <c r="AD31" s="220"/>
      <c r="AE31" s="223"/>
      <c r="AG31" s="28"/>
      <c r="AH31" s="26"/>
      <c r="AI31" s="224"/>
      <c r="AJ31" s="27"/>
      <c r="AK31" s="244"/>
      <c r="AL31" s="244"/>
      <c r="AM31" s="244"/>
      <c r="AN31" s="27"/>
    </row>
    <row r="32" spans="1:70">
      <c r="A32" s="220"/>
      <c r="B32" s="244">
        <f>+'Ark1'!C3203</f>
        <v>2024</v>
      </c>
      <c r="C32" s="27">
        <f>+'Ark1'!L3203</f>
        <v>2</v>
      </c>
      <c r="D32" s="250" t="s">
        <v>29</v>
      </c>
      <c r="E32" s="27">
        <f>+'Ark1'!D3203</f>
        <v>4</v>
      </c>
      <c r="F32" s="27" t="str">
        <f t="shared" si="18"/>
        <v>Apr</v>
      </c>
      <c r="G32" s="27">
        <f>+'Ark1'!Q3203</f>
        <v>2</v>
      </c>
      <c r="H32" s="27">
        <f>+'Ark1'!R3203</f>
        <v>2</v>
      </c>
      <c r="I32" s="28">
        <f>+IF(H32=0,"",'Ark1'!AG3203)</f>
        <v>0.48661800486618007</v>
      </c>
      <c r="J32" s="28">
        <f>+IF(H32=0,"",'Ark1'!AH3203)</f>
        <v>0.25637515401177341</v>
      </c>
      <c r="K32" s="220"/>
      <c r="L32" s="247">
        <f>+IF(I32=0,"",'Ark1'!AI3203)</f>
        <v>2</v>
      </c>
      <c r="M32" s="466"/>
      <c r="N32" s="273">
        <f>+IF(L32=0,"",'Ark1'!AJ3203)</f>
        <v>113.35</v>
      </c>
      <c r="O32" s="474"/>
      <c r="P32" s="273">
        <f>+IF(L32=0,"",'Ark1'!AK3203)</f>
        <v>14.06746920731393</v>
      </c>
      <c r="Q32" s="474"/>
      <c r="R32" s="26">
        <f>+IF(H32=0,"",'Ark1'!T3203)</f>
        <v>3.5</v>
      </c>
      <c r="S32" s="28">
        <f>+IF(H32=0,"",'Ark1'!U3203)</f>
        <v>20.6</v>
      </c>
      <c r="T32" s="220"/>
      <c r="U32" s="33">
        <f>+IF(H32=0,"",'Ark1'!W3203)</f>
        <v>0</v>
      </c>
      <c r="V32" s="33">
        <f>+IF(H32=0,"",'Ark1'!X3203)</f>
        <v>100</v>
      </c>
      <c r="W32" s="33">
        <f>+IF(H32=0,"",'Ark1'!Y3203)</f>
        <v>50</v>
      </c>
      <c r="X32" s="33">
        <f>+IF(H32=0,"",'Ark1'!Z3203)</f>
        <v>0</v>
      </c>
      <c r="Y32" s="33">
        <f>+IF(H32=0,"",'Ark1'!AA3203)</f>
        <v>2.5999999999999859</v>
      </c>
      <c r="Z32" s="26">
        <f>+IF(H32=0,"",'Ark1'!AC3203)</f>
        <v>0.5</v>
      </c>
      <c r="AA32" s="33">
        <f>+IF(H32=0,"",'Ark1'!AE3203)</f>
        <v>100.0000000000003</v>
      </c>
      <c r="AB32" s="26">
        <f t="shared" si="19"/>
        <v>10.3</v>
      </c>
      <c r="AC32" s="28">
        <f t="shared" si="20"/>
        <v>1</v>
      </c>
      <c r="AD32" s="220"/>
      <c r="AE32" s="223"/>
      <c r="AG32" s="28"/>
      <c r="AH32" s="26"/>
      <c r="AI32" s="224"/>
      <c r="AJ32" s="27"/>
      <c r="AK32" s="244"/>
      <c r="AL32" s="244"/>
      <c r="AM32" s="244"/>
      <c r="AN32" s="27"/>
    </row>
    <row r="33" spans="1:70">
      <c r="A33" s="220"/>
      <c r="B33" s="244">
        <f>+'Ark1'!C3204</f>
        <v>2024</v>
      </c>
      <c r="C33" s="27">
        <f>+'Ark1'!L3204</f>
        <v>2</v>
      </c>
      <c r="D33" s="250" t="s">
        <v>29</v>
      </c>
      <c r="E33" s="27">
        <f>+'Ark1'!D3204</f>
        <v>5</v>
      </c>
      <c r="F33" s="27" t="str">
        <f t="shared" si="18"/>
        <v>Mai</v>
      </c>
      <c r="G33" s="27">
        <f>+'Ark1'!Q3204</f>
        <v>0</v>
      </c>
      <c r="H33" s="27">
        <f>+'Ark1'!R3204</f>
        <v>0</v>
      </c>
      <c r="I33" s="28" t="str">
        <f>+IF(H33=0,"",'Ark1'!AG3204)</f>
        <v/>
      </c>
      <c r="J33" s="28" t="str">
        <f>+IF(H33=0,"",'Ark1'!AH3204)</f>
        <v/>
      </c>
      <c r="K33" s="220"/>
      <c r="L33" s="247">
        <f>+IF(I33=0,"",'Ark1'!AI3204)</f>
        <v>0</v>
      </c>
      <c r="M33" s="466"/>
      <c r="N33" s="273" t="str">
        <f>+IF(L33=0,"",'Ark1'!AJ3204)</f>
        <v/>
      </c>
      <c r="O33" s="474"/>
      <c r="P33" s="273" t="str">
        <f>+IF(L33=0,"",'Ark1'!AK3204)</f>
        <v/>
      </c>
      <c r="Q33" s="474"/>
      <c r="R33" s="26" t="str">
        <f>+IF(H33=0,"",'Ark1'!T3204)</f>
        <v/>
      </c>
      <c r="S33" s="28" t="str">
        <f>+IF(H33=0,"",'Ark1'!U3204)</f>
        <v/>
      </c>
      <c r="T33" s="220"/>
      <c r="U33" s="33" t="str">
        <f>+IF(H33=0,"",'Ark1'!W3204)</f>
        <v/>
      </c>
      <c r="V33" s="33" t="str">
        <f>+IF(H33=0,"",'Ark1'!X3204)</f>
        <v/>
      </c>
      <c r="W33" s="33" t="str">
        <f>+IF(H33=0,"",'Ark1'!Y3204)</f>
        <v/>
      </c>
      <c r="X33" s="33" t="str">
        <f>+IF(H33=0,"",'Ark1'!Z3204)</f>
        <v/>
      </c>
      <c r="Y33" s="33" t="str">
        <f>+IF(H33=0,"",'Ark1'!AA3204)</f>
        <v/>
      </c>
      <c r="Z33" s="26" t="str">
        <f>+IF(H33=0,"",'Ark1'!AC3204)</f>
        <v/>
      </c>
      <c r="AA33" s="33" t="str">
        <f>+IF(H33=0,"",'Ark1'!AE3204)</f>
        <v/>
      </c>
      <c r="AB33" s="26" t="str">
        <f t="shared" si="19"/>
        <v/>
      </c>
      <c r="AC33" s="28" t="str">
        <f t="shared" si="20"/>
        <v/>
      </c>
      <c r="AD33" s="220"/>
      <c r="AE33" s="223"/>
      <c r="AG33" s="28"/>
      <c r="AH33" s="26"/>
      <c r="AI33" s="224"/>
      <c r="AJ33" s="27"/>
      <c r="AK33" s="244"/>
      <c r="AL33" s="244"/>
      <c r="AM33" s="244"/>
      <c r="AN33" s="27"/>
    </row>
    <row r="34" spans="1:70">
      <c r="A34" s="220"/>
      <c r="B34" s="244">
        <f>+'Ark1'!C3205</f>
        <v>2024</v>
      </c>
      <c r="C34" s="27">
        <f>+'Ark1'!L3205</f>
        <v>2</v>
      </c>
      <c r="D34" s="250" t="s">
        <v>29</v>
      </c>
      <c r="E34" s="27">
        <f>+'Ark1'!D3205</f>
        <v>6</v>
      </c>
      <c r="F34" s="27" t="str">
        <f t="shared" si="18"/>
        <v>Jun</v>
      </c>
      <c r="G34" s="27">
        <f>+'Ark1'!Q3205</f>
        <v>0</v>
      </c>
      <c r="H34" s="27">
        <f>+'Ark1'!R3205</f>
        <v>0</v>
      </c>
      <c r="I34" s="28" t="str">
        <f>+IF(H34=0,"",'Ark1'!AG3205)</f>
        <v/>
      </c>
      <c r="J34" s="28" t="str">
        <f>+IF(H34=0,"",'Ark1'!AH3205)</f>
        <v/>
      </c>
      <c r="K34" s="220"/>
      <c r="L34" s="247">
        <f>+IF(I34=0,"",'Ark1'!AI3205)</f>
        <v>0</v>
      </c>
      <c r="M34" s="466"/>
      <c r="N34" s="273" t="str">
        <f>+IF(L34=0,"",'Ark1'!AJ3205)</f>
        <v/>
      </c>
      <c r="O34" s="474"/>
      <c r="P34" s="273" t="str">
        <f>+IF(L34=0,"",'Ark1'!AK3205)</f>
        <v/>
      </c>
      <c r="Q34" s="474"/>
      <c r="R34" s="26" t="str">
        <f>+IF(H34=0,"",'Ark1'!T3205)</f>
        <v/>
      </c>
      <c r="S34" s="28" t="str">
        <f>+IF(H34=0,"",'Ark1'!U3205)</f>
        <v/>
      </c>
      <c r="T34" s="220"/>
      <c r="U34" s="33" t="str">
        <f>+IF(H34=0,"",'Ark1'!W3205)</f>
        <v/>
      </c>
      <c r="V34" s="33" t="str">
        <f>+IF(H34=0,"",'Ark1'!X3205)</f>
        <v/>
      </c>
      <c r="W34" s="33" t="str">
        <f>+IF(H34=0,"",'Ark1'!Y3205)</f>
        <v/>
      </c>
      <c r="X34" s="33" t="str">
        <f>+IF(H34=0,"",'Ark1'!Z3205)</f>
        <v/>
      </c>
      <c r="Y34" s="33" t="str">
        <f>+IF(H34=0,"",'Ark1'!AA3205)</f>
        <v/>
      </c>
      <c r="Z34" s="26" t="str">
        <f>+IF(H34=0,"",'Ark1'!AC3205)</f>
        <v/>
      </c>
      <c r="AA34" s="33" t="str">
        <f>+IF(H34=0,"",'Ark1'!AE3205)</f>
        <v/>
      </c>
      <c r="AB34" s="26" t="str">
        <f t="shared" si="19"/>
        <v/>
      </c>
      <c r="AC34" s="28" t="str">
        <f t="shared" si="20"/>
        <v/>
      </c>
      <c r="AD34" s="220"/>
      <c r="AE34" s="223"/>
      <c r="AG34" s="28"/>
      <c r="AH34" s="26"/>
      <c r="AI34" s="224"/>
      <c r="AJ34" s="27"/>
      <c r="AK34" s="244"/>
      <c r="AL34" s="244"/>
      <c r="AM34" s="244"/>
      <c r="AN34" s="27"/>
    </row>
    <row r="35" spans="1:70">
      <c r="A35" s="220"/>
      <c r="B35" s="244">
        <f>+'Ark1'!C3206</f>
        <v>2024</v>
      </c>
      <c r="C35" s="27">
        <f>+'Ark1'!L3206</f>
        <v>2</v>
      </c>
      <c r="D35" s="250" t="s">
        <v>29</v>
      </c>
      <c r="E35" s="27">
        <f>+'Ark1'!D3206</f>
        <v>7</v>
      </c>
      <c r="F35" s="27" t="str">
        <f t="shared" si="18"/>
        <v>Jul</v>
      </c>
      <c r="G35" s="27">
        <f>+'Ark1'!Q3206</f>
        <v>0</v>
      </c>
      <c r="H35" s="27">
        <f>+'Ark1'!R3206</f>
        <v>0</v>
      </c>
      <c r="I35" s="28" t="str">
        <f>+IF(H35=0,"",'Ark1'!AG3206)</f>
        <v/>
      </c>
      <c r="J35" s="28" t="str">
        <f>+IF(H35=0,"",'Ark1'!AH3206)</f>
        <v/>
      </c>
      <c r="K35" s="220"/>
      <c r="L35" s="247">
        <f>+IF(I35=0,"",'Ark1'!AI3206)</f>
        <v>0</v>
      </c>
      <c r="M35" s="466"/>
      <c r="N35" s="273" t="str">
        <f>+IF(L35=0,"",'Ark1'!AJ3206)</f>
        <v/>
      </c>
      <c r="O35" s="474"/>
      <c r="P35" s="273" t="str">
        <f>+IF(L35=0,"",'Ark1'!AK3206)</f>
        <v/>
      </c>
      <c r="Q35" s="474"/>
      <c r="R35" s="26" t="str">
        <f>+IF(H35=0,"",'Ark1'!T3206)</f>
        <v/>
      </c>
      <c r="S35" s="28" t="str">
        <f>+IF(H35=0,"",'Ark1'!U3206)</f>
        <v/>
      </c>
      <c r="T35" s="220"/>
      <c r="U35" s="33" t="str">
        <f>+IF(H35=0,"",'Ark1'!W3206)</f>
        <v/>
      </c>
      <c r="V35" s="33" t="str">
        <f>+IF(H35=0,"",'Ark1'!X3206)</f>
        <v/>
      </c>
      <c r="W35" s="33" t="str">
        <f>+IF(H35=0,"",'Ark1'!Y3206)</f>
        <v/>
      </c>
      <c r="X35" s="33" t="str">
        <f>+IF(H35=0,"",'Ark1'!Z3206)</f>
        <v/>
      </c>
      <c r="Y35" s="33" t="str">
        <f>+IF(H35=0,"",'Ark1'!AA3206)</f>
        <v/>
      </c>
      <c r="Z35" s="26" t="str">
        <f>+IF(H35=0,"",'Ark1'!AC3206)</f>
        <v/>
      </c>
      <c r="AA35" s="33" t="str">
        <f>+IF(H35=0,"",'Ark1'!AE3206)</f>
        <v/>
      </c>
      <c r="AB35" s="26" t="str">
        <f t="shared" si="19"/>
        <v/>
      </c>
      <c r="AC35" s="28" t="str">
        <f t="shared" si="20"/>
        <v/>
      </c>
      <c r="AD35" s="220"/>
      <c r="AE35" s="223"/>
      <c r="AG35" s="28"/>
      <c r="AH35" s="26"/>
      <c r="AI35" s="224"/>
      <c r="AJ35" s="27"/>
      <c r="AK35" s="244"/>
      <c r="AL35" s="244"/>
      <c r="AM35" s="244"/>
      <c r="AN35" s="27"/>
    </row>
    <row r="36" spans="1:70">
      <c r="A36" s="220"/>
      <c r="B36" s="244">
        <f>+'Ark1'!C3207</f>
        <v>2024</v>
      </c>
      <c r="C36" s="27">
        <f>+'Ark1'!L3207</f>
        <v>2</v>
      </c>
      <c r="D36" s="250" t="s">
        <v>29</v>
      </c>
      <c r="E36" s="27">
        <f>+'Ark1'!D3207</f>
        <v>8</v>
      </c>
      <c r="F36" s="27" t="str">
        <f t="shared" si="18"/>
        <v>Aug</v>
      </c>
      <c r="G36" s="27">
        <f>+'Ark1'!Q3207</f>
        <v>0</v>
      </c>
      <c r="H36" s="27">
        <f>+'Ark1'!R3207</f>
        <v>0</v>
      </c>
      <c r="I36" s="28" t="str">
        <f>+IF(H36=0,"",'Ark1'!AG3207)</f>
        <v/>
      </c>
      <c r="J36" s="28" t="str">
        <f>+IF(H36=0,"",'Ark1'!AH3207)</f>
        <v/>
      </c>
      <c r="K36" s="220"/>
      <c r="L36" s="247">
        <f>+IF(I36=0,"",'Ark1'!AI3207)</f>
        <v>0</v>
      </c>
      <c r="M36" s="466"/>
      <c r="N36" s="273" t="str">
        <f>+IF(L36=0,"",'Ark1'!AJ3207)</f>
        <v/>
      </c>
      <c r="O36" s="474"/>
      <c r="P36" s="273" t="str">
        <f>+IF(L36=0,"",'Ark1'!AK3207)</f>
        <v/>
      </c>
      <c r="Q36" s="474"/>
      <c r="R36" s="26" t="str">
        <f>+IF(H36=0,"",'Ark1'!T3207)</f>
        <v/>
      </c>
      <c r="S36" s="28" t="str">
        <f>+IF(H36=0,"",'Ark1'!U3207)</f>
        <v/>
      </c>
      <c r="T36" s="220"/>
      <c r="U36" s="33" t="str">
        <f>+IF(H36=0,"",'Ark1'!W3207)</f>
        <v/>
      </c>
      <c r="V36" s="33" t="str">
        <f>+IF(H36=0,"",'Ark1'!X3207)</f>
        <v/>
      </c>
      <c r="W36" s="33" t="str">
        <f>+IF(H36=0,"",'Ark1'!Y3207)</f>
        <v/>
      </c>
      <c r="X36" s="33" t="str">
        <f>+IF(H36=0,"",'Ark1'!Z3207)</f>
        <v/>
      </c>
      <c r="Y36" s="33" t="str">
        <f>+IF(H36=0,"",'Ark1'!AA3207)</f>
        <v/>
      </c>
      <c r="Z36" s="26" t="str">
        <f>+IF(H36=0,"",'Ark1'!AC3207)</f>
        <v/>
      </c>
      <c r="AA36" s="33" t="str">
        <f>+IF(H36=0,"",'Ark1'!AE3207)</f>
        <v/>
      </c>
      <c r="AB36" s="26" t="str">
        <f t="shared" si="19"/>
        <v/>
      </c>
      <c r="AC36" s="28" t="str">
        <f t="shared" si="20"/>
        <v/>
      </c>
      <c r="AD36" s="220"/>
      <c r="AE36" s="223"/>
      <c r="AG36" s="28"/>
      <c r="AH36" s="26"/>
      <c r="AI36" s="224"/>
      <c r="AJ36" s="27"/>
      <c r="AK36" s="244"/>
      <c r="AL36" s="244"/>
      <c r="AM36" s="223"/>
      <c r="AN36" s="223"/>
      <c r="AO36" s="223"/>
    </row>
    <row r="37" spans="1:70">
      <c r="A37" s="220"/>
      <c r="B37" s="244">
        <f>+'Ark1'!C3208</f>
        <v>2024</v>
      </c>
      <c r="C37" s="27">
        <f>+'Ark1'!L3208</f>
        <v>2</v>
      </c>
      <c r="D37" s="250" t="s">
        <v>29</v>
      </c>
      <c r="E37" s="27">
        <f>+'Ark1'!D3208</f>
        <v>9</v>
      </c>
      <c r="F37" s="27" t="str">
        <f t="shared" si="18"/>
        <v>Sep</v>
      </c>
      <c r="G37" s="27">
        <f>+'Ark1'!Q3208</f>
        <v>0</v>
      </c>
      <c r="H37" s="27">
        <f>+'Ark1'!R3208</f>
        <v>0</v>
      </c>
      <c r="I37" s="28" t="str">
        <f>+IF(H37=0,"",'Ark1'!AG3208)</f>
        <v/>
      </c>
      <c r="J37" s="28" t="str">
        <f>+IF(H37=0,"",'Ark1'!AH3208)</f>
        <v/>
      </c>
      <c r="K37" s="220"/>
      <c r="L37" s="247">
        <f>+IF(I37=0,"",'Ark1'!AI3208)</f>
        <v>0</v>
      </c>
      <c r="M37" s="466"/>
      <c r="N37" s="273" t="str">
        <f>+IF(L37=0,"",'Ark1'!AJ3208)</f>
        <v/>
      </c>
      <c r="O37" s="474"/>
      <c r="P37" s="273" t="str">
        <f>+IF(L37=0,"",'Ark1'!AK3208)</f>
        <v/>
      </c>
      <c r="Q37" s="474"/>
      <c r="R37" s="26" t="str">
        <f>+IF(H37=0,"",'Ark1'!T3208)</f>
        <v/>
      </c>
      <c r="S37" s="28" t="str">
        <f>+IF(H37=0,"",'Ark1'!U3208)</f>
        <v/>
      </c>
      <c r="T37" s="220"/>
      <c r="U37" s="33" t="str">
        <f>+IF(H37=0,"",'Ark1'!W3208)</f>
        <v/>
      </c>
      <c r="V37" s="33" t="str">
        <f>+IF(H37=0,"",'Ark1'!X3208)</f>
        <v/>
      </c>
      <c r="W37" s="33" t="str">
        <f>+IF(H37=0,"",'Ark1'!Y3208)</f>
        <v/>
      </c>
      <c r="X37" s="33" t="str">
        <f>+IF(H37=0,"",'Ark1'!Z3208)</f>
        <v/>
      </c>
      <c r="Y37" s="33" t="str">
        <f>+IF(H37=0,"",'Ark1'!AA3208)</f>
        <v/>
      </c>
      <c r="Z37" s="26" t="str">
        <f>+IF(H37=0,"",'Ark1'!AC3208)</f>
        <v/>
      </c>
      <c r="AA37" s="33" t="str">
        <f>+IF(H37=0,"",'Ark1'!AE3208)</f>
        <v/>
      </c>
      <c r="AB37" s="26" t="str">
        <f t="shared" si="19"/>
        <v/>
      </c>
      <c r="AC37" s="28" t="str">
        <f t="shared" si="20"/>
        <v/>
      </c>
      <c r="AD37" s="220"/>
      <c r="AE37" s="223"/>
      <c r="AG37" s="28"/>
      <c r="AH37" s="26"/>
      <c r="AI37" s="224"/>
      <c r="AJ37" s="27"/>
      <c r="AK37" s="26"/>
      <c r="AL37" s="26"/>
      <c r="AM37" s="33"/>
      <c r="AN37" s="33"/>
      <c r="AO37" s="33"/>
    </row>
    <row r="38" spans="1:70">
      <c r="A38" s="220"/>
      <c r="B38" s="244">
        <f>+'Ark1'!C3209</f>
        <v>2024</v>
      </c>
      <c r="C38" s="27">
        <f>+'Ark1'!L3209</f>
        <v>2</v>
      </c>
      <c r="D38" s="250" t="s">
        <v>29</v>
      </c>
      <c r="E38" s="27">
        <f>+'Ark1'!D3209</f>
        <v>10</v>
      </c>
      <c r="F38" s="27" t="str">
        <f t="shared" si="18"/>
        <v>Okt</v>
      </c>
      <c r="G38" s="27">
        <f>+'Ark1'!Q3209</f>
        <v>0</v>
      </c>
      <c r="H38" s="27">
        <f>+'Ark1'!R3209</f>
        <v>0</v>
      </c>
      <c r="I38" s="28" t="str">
        <f>+IF(H38=0,"",'Ark1'!AG3209)</f>
        <v/>
      </c>
      <c r="J38" s="28" t="str">
        <f>+IF(H38=0,"",'Ark1'!AH3209)</f>
        <v/>
      </c>
      <c r="K38" s="220"/>
      <c r="L38" s="247">
        <f>+IF(I38=0,"",'Ark1'!AI3209)</f>
        <v>0</v>
      </c>
      <c r="M38" s="466"/>
      <c r="N38" s="273" t="str">
        <f>+IF(L38=0,"",'Ark1'!AJ3209)</f>
        <v/>
      </c>
      <c r="O38" s="474"/>
      <c r="P38" s="273" t="str">
        <f>+IF(L38=0,"",'Ark1'!AK3209)</f>
        <v/>
      </c>
      <c r="Q38" s="474"/>
      <c r="R38" s="26" t="str">
        <f>+IF(H38=0,"",'Ark1'!T3209)</f>
        <v/>
      </c>
      <c r="S38" s="28" t="str">
        <f>+IF(H38=0,"",'Ark1'!U3209)</f>
        <v/>
      </c>
      <c r="T38" s="220"/>
      <c r="U38" s="33" t="str">
        <f>+IF(H38=0,"",'Ark1'!W3209)</f>
        <v/>
      </c>
      <c r="V38" s="33" t="str">
        <f>+IF(H38=0,"",'Ark1'!X3209)</f>
        <v/>
      </c>
      <c r="W38" s="33" t="str">
        <f>+IF(H38=0,"",'Ark1'!Y3209)</f>
        <v/>
      </c>
      <c r="X38" s="33" t="str">
        <f>+IF(H38=0,"",'Ark1'!Z3209)</f>
        <v/>
      </c>
      <c r="Y38" s="33" t="str">
        <f>+IF(H38=0,"",'Ark1'!AA3209)</f>
        <v/>
      </c>
      <c r="Z38" s="26" t="str">
        <f>+IF(H38=0,"",'Ark1'!AC3209)</f>
        <v/>
      </c>
      <c r="AA38" s="33" t="str">
        <f>+IF(H38=0,"",'Ark1'!AE3209)</f>
        <v/>
      </c>
      <c r="AB38" s="26" t="str">
        <f t="shared" si="19"/>
        <v/>
      </c>
      <c r="AC38" s="28" t="str">
        <f t="shared" si="20"/>
        <v/>
      </c>
      <c r="AD38" s="220"/>
      <c r="AE38" s="223"/>
      <c r="AG38" s="28"/>
      <c r="AH38" s="26"/>
      <c r="AI38" s="224"/>
      <c r="AJ38" s="27"/>
      <c r="AK38" s="26"/>
      <c r="AL38" s="26"/>
      <c r="AM38" s="33"/>
      <c r="AN38" s="33"/>
      <c r="AO38" s="33"/>
    </row>
    <row r="39" spans="1:70">
      <c r="A39" s="220"/>
      <c r="B39" s="244">
        <f>+'Ark1'!C3210</f>
        <v>2024</v>
      </c>
      <c r="C39" s="27">
        <f>+'Ark1'!L3210</f>
        <v>2</v>
      </c>
      <c r="D39" s="250" t="s">
        <v>29</v>
      </c>
      <c r="E39" s="27">
        <f>+'Ark1'!D3210</f>
        <v>11</v>
      </c>
      <c r="F39" s="27" t="str">
        <f t="shared" si="18"/>
        <v>Nov</v>
      </c>
      <c r="G39" s="27">
        <f>+'Ark1'!Q3210</f>
        <v>0</v>
      </c>
      <c r="H39" s="27">
        <f>+'Ark1'!R3210</f>
        <v>0</v>
      </c>
      <c r="I39" s="28" t="str">
        <f>+IF(H39=0,"",'Ark1'!AG3210)</f>
        <v/>
      </c>
      <c r="J39" s="28" t="str">
        <f>+IF(H39=0,"",'Ark1'!AH3210)</f>
        <v/>
      </c>
      <c r="K39" s="220"/>
      <c r="L39" s="247">
        <f>+IF(I39=0,"",'Ark1'!AI3210)</f>
        <v>0</v>
      </c>
      <c r="M39" s="466"/>
      <c r="N39" s="273" t="str">
        <f>+IF(L39=0,"",'Ark1'!AJ3210)</f>
        <v/>
      </c>
      <c r="O39" s="474"/>
      <c r="P39" s="273" t="str">
        <f>+IF(L39=0,"",'Ark1'!AK3210)</f>
        <v/>
      </c>
      <c r="Q39" s="474"/>
      <c r="R39" s="26" t="str">
        <f>+IF(H39=0,"",'Ark1'!T3210)</f>
        <v/>
      </c>
      <c r="S39" s="28" t="str">
        <f>+IF(H39=0,"",'Ark1'!U3210)</f>
        <v/>
      </c>
      <c r="T39" s="220"/>
      <c r="U39" s="33" t="str">
        <f>+IF(H39=0,"",'Ark1'!W3210)</f>
        <v/>
      </c>
      <c r="V39" s="33" t="str">
        <f>+IF(H39=0,"",'Ark1'!X3210)</f>
        <v/>
      </c>
      <c r="W39" s="33" t="str">
        <f>+IF(H39=0,"",'Ark1'!Y3210)</f>
        <v/>
      </c>
      <c r="X39" s="33" t="str">
        <f>+IF(H39=0,"",'Ark1'!Z3210)</f>
        <v/>
      </c>
      <c r="Y39" s="33" t="str">
        <f>+IF(H39=0,"",'Ark1'!AA3210)</f>
        <v/>
      </c>
      <c r="Z39" s="26" t="str">
        <f>+IF(H39=0,"",'Ark1'!AC3210)</f>
        <v/>
      </c>
      <c r="AA39" s="33" t="str">
        <f>+IF(H39=0,"",'Ark1'!AE3210)</f>
        <v/>
      </c>
      <c r="AB39" s="26" t="str">
        <f t="shared" si="19"/>
        <v/>
      </c>
      <c r="AC39" s="28" t="str">
        <f t="shared" si="20"/>
        <v/>
      </c>
      <c r="AD39" s="220"/>
      <c r="AE39" s="223"/>
      <c r="AG39" s="28"/>
      <c r="AH39" s="26"/>
      <c r="AI39" s="224"/>
      <c r="AJ39" s="27"/>
      <c r="AK39" s="26"/>
      <c r="AL39" s="26"/>
      <c r="AM39" s="33"/>
      <c r="AN39" s="33"/>
      <c r="AO39" s="33"/>
    </row>
    <row r="40" spans="1:70">
      <c r="A40" s="220"/>
      <c r="B40" s="244">
        <f>+'Ark1'!C3211</f>
        <v>2024</v>
      </c>
      <c r="C40" s="27">
        <f>+'Ark1'!L3211</f>
        <v>2</v>
      </c>
      <c r="D40" s="250" t="s">
        <v>29</v>
      </c>
      <c r="E40" s="27">
        <f>+'Ark1'!D3211</f>
        <v>12</v>
      </c>
      <c r="F40" s="27" t="str">
        <f t="shared" si="18"/>
        <v>Des</v>
      </c>
      <c r="G40" s="27">
        <f>+'Ark1'!Q3211</f>
        <v>0</v>
      </c>
      <c r="H40" s="27">
        <f>+'Ark1'!R3211</f>
        <v>0</v>
      </c>
      <c r="I40" s="28" t="str">
        <f>+IF(H40=0,"",'Ark1'!AG3211)</f>
        <v/>
      </c>
      <c r="J40" s="28" t="str">
        <f>+IF(H40=0,"",'Ark1'!AH3211)</f>
        <v/>
      </c>
      <c r="K40" s="220"/>
      <c r="L40" s="247">
        <f>+IF(I40=0,"",'Ark1'!AI3211)</f>
        <v>0</v>
      </c>
      <c r="M40" s="466"/>
      <c r="N40" s="273" t="str">
        <f>+IF(L40=0,"",'Ark1'!AJ3211)</f>
        <v/>
      </c>
      <c r="O40" s="474"/>
      <c r="P40" s="273" t="str">
        <f>+IF(L40=0,"",'Ark1'!AK3211)</f>
        <v/>
      </c>
      <c r="Q40" s="474"/>
      <c r="R40" s="26" t="str">
        <f>+IF(H40=0,"",'Ark1'!T3211)</f>
        <v/>
      </c>
      <c r="S40" s="28" t="str">
        <f>+IF(H40=0,"",'Ark1'!U3211)</f>
        <v/>
      </c>
      <c r="T40" s="220"/>
      <c r="U40" s="33" t="str">
        <f>+IF(H40=0,"",'Ark1'!W3211)</f>
        <v/>
      </c>
      <c r="V40" s="33" t="str">
        <f>+IF(H40=0,"",'Ark1'!X3211)</f>
        <v/>
      </c>
      <c r="W40" s="33" t="str">
        <f>+IF(H40=0,"",'Ark1'!Y3211)</f>
        <v/>
      </c>
      <c r="X40" s="33" t="str">
        <f>+IF(H40=0,"",'Ark1'!Z3211)</f>
        <v/>
      </c>
      <c r="Y40" s="33" t="str">
        <f>+IF(H40=0,"",'Ark1'!AA3211)</f>
        <v/>
      </c>
      <c r="Z40" s="26" t="str">
        <f>+IF(H40=0,"",'Ark1'!AC3211)</f>
        <v/>
      </c>
      <c r="AA40" s="33" t="str">
        <f>+IF(H40=0,"",'Ark1'!AE3211)</f>
        <v/>
      </c>
      <c r="AB40" s="26" t="str">
        <f t="shared" si="19"/>
        <v/>
      </c>
      <c r="AC40" s="28" t="str">
        <f t="shared" si="20"/>
        <v/>
      </c>
      <c r="AD40" s="220"/>
      <c r="AE40" s="223"/>
      <c r="AG40" s="28"/>
      <c r="AH40" s="26"/>
      <c r="AI40" s="224"/>
      <c r="AJ40" s="27"/>
      <c r="AK40" s="26"/>
      <c r="AL40" s="26"/>
      <c r="AM40" s="33"/>
      <c r="AN40" s="33"/>
      <c r="AO40" s="33"/>
    </row>
    <row r="41" spans="1:70" ht="15" customHeight="1">
      <c r="A41" s="220"/>
      <c r="B41" s="220"/>
      <c r="C41" s="220"/>
      <c r="D41" s="220"/>
      <c r="E41" s="220"/>
      <c r="F41" s="220"/>
      <c r="G41" s="220"/>
      <c r="H41" s="220"/>
      <c r="I41" s="221"/>
      <c r="J41" s="221"/>
      <c r="K41" s="220"/>
      <c r="L41" s="239"/>
      <c r="M41" s="466"/>
      <c r="N41" s="237"/>
      <c r="O41" s="474"/>
      <c r="P41" s="237"/>
      <c r="Q41" s="474"/>
      <c r="R41" s="220"/>
      <c r="S41" s="220"/>
      <c r="T41" s="220"/>
      <c r="U41" s="222"/>
      <c r="V41" s="222"/>
      <c r="W41" s="222"/>
      <c r="X41" s="222"/>
      <c r="Y41" s="222"/>
      <c r="Z41" s="220"/>
      <c r="AA41" s="222"/>
      <c r="AB41" s="485"/>
      <c r="AC41" s="221"/>
      <c r="AD41" s="220"/>
      <c r="AE41" s="223"/>
      <c r="AG41" s="28"/>
      <c r="AH41" s="26"/>
      <c r="AI41" s="224"/>
      <c r="AJ41" s="27"/>
      <c r="AN41" s="27"/>
      <c r="BF41" s="236"/>
    </row>
    <row r="42" spans="1:70" ht="15" customHeight="1">
      <c r="A42" s="220"/>
      <c r="B42" s="220"/>
      <c r="C42" s="238" t="s">
        <v>0</v>
      </c>
      <c r="D42" s="220"/>
      <c r="E42" s="280" t="str">
        <f>+D44</f>
        <v>P+</v>
      </c>
      <c r="F42" s="238" t="s">
        <v>570</v>
      </c>
      <c r="G42" s="220"/>
      <c r="H42" s="244">
        <f>+Klasse!F13</f>
        <v>13</v>
      </c>
      <c r="I42" s="221"/>
      <c r="J42" s="221"/>
      <c r="K42" s="220"/>
      <c r="L42" s="239"/>
      <c r="M42" s="466"/>
      <c r="N42" s="237"/>
      <c r="O42" s="474"/>
      <c r="P42" s="237"/>
      <c r="Q42" s="474"/>
      <c r="R42" s="220"/>
      <c r="S42" s="273">
        <f>+Klasse!M13</f>
        <v>20.569230769230764</v>
      </c>
      <c r="T42" s="220"/>
      <c r="U42" s="222"/>
      <c r="V42" s="222"/>
      <c r="W42" s="222"/>
      <c r="X42" s="222"/>
      <c r="Y42" s="222"/>
      <c r="Z42" s="220"/>
      <c r="AA42" s="222"/>
      <c r="AB42" s="224">
        <f>+S42/C44</f>
        <v>6.8564102564102543</v>
      </c>
      <c r="AC42" s="221"/>
      <c r="AD42" s="220"/>
      <c r="AE42" s="223"/>
      <c r="AG42" s="28"/>
      <c r="AH42" s="26"/>
      <c r="AI42" s="224"/>
      <c r="AJ42" s="27"/>
      <c r="AN42" s="27"/>
      <c r="BF42" s="236"/>
    </row>
    <row r="43" spans="1:70" ht="15" customHeight="1">
      <c r="A43" s="220"/>
      <c r="B43" s="220"/>
      <c r="C43" s="220"/>
      <c r="D43" s="220"/>
      <c r="E43" s="220"/>
      <c r="F43" s="220"/>
      <c r="G43" s="220"/>
      <c r="H43" s="220"/>
      <c r="I43" s="221"/>
      <c r="J43" s="221"/>
      <c r="K43" s="220"/>
      <c r="L43" s="239"/>
      <c r="M43" s="466"/>
      <c r="N43" s="237"/>
      <c r="O43" s="474"/>
      <c r="P43" s="237"/>
      <c r="Q43" s="474"/>
      <c r="R43" s="220"/>
      <c r="S43" s="220"/>
      <c r="T43" s="220"/>
      <c r="U43" s="222"/>
      <c r="V43" s="222"/>
      <c r="W43" s="222"/>
      <c r="X43" s="222"/>
      <c r="Y43" s="222"/>
      <c r="Z43" s="220"/>
      <c r="AA43" s="222"/>
      <c r="AB43" s="485"/>
      <c r="AC43" s="222"/>
      <c r="AD43" s="220"/>
      <c r="AE43" s="223"/>
      <c r="AG43" s="28"/>
      <c r="AH43" s="26"/>
      <c r="AI43" s="224"/>
      <c r="AJ43" s="27"/>
      <c r="AN43" s="27"/>
      <c r="BF43" s="236">
        <f>1+BF40</f>
        <v>1</v>
      </c>
      <c r="BG43" s="27">
        <v>20.659867330016564</v>
      </c>
      <c r="BH43" s="27">
        <f t="shared" ref="BH43" si="21">+BG43</f>
        <v>20.659867330016564</v>
      </c>
      <c r="BI43" s="27">
        <f t="shared" ref="BI43" si="22">+BH43</f>
        <v>20.659867330016564</v>
      </c>
      <c r="BJ43" s="27">
        <f t="shared" ref="BJ43" si="23">+BI43</f>
        <v>20.659867330016564</v>
      </c>
      <c r="BK43" s="27">
        <f t="shared" ref="BK43" si="24">+BJ43</f>
        <v>20.659867330016564</v>
      </c>
      <c r="BL43" s="27">
        <f t="shared" ref="BL43" si="25">+BK43</f>
        <v>20.659867330016564</v>
      </c>
      <c r="BM43" s="27">
        <f t="shared" ref="BM43" si="26">+BL43</f>
        <v>20.659867330016564</v>
      </c>
      <c r="BN43" s="27">
        <f t="shared" ref="BN43" si="27">+BM43</f>
        <v>20.659867330016564</v>
      </c>
      <c r="BO43" s="27">
        <f t="shared" ref="BO43" si="28">+BN43</f>
        <v>20.659867330016564</v>
      </c>
      <c r="BP43" s="27">
        <f t="shared" ref="BP43" si="29">+BO43</f>
        <v>20.659867330016564</v>
      </c>
      <c r="BQ43" s="27">
        <f t="shared" ref="BQ43" si="30">+BP43</f>
        <v>20.659867330016564</v>
      </c>
      <c r="BR43" s="27">
        <f t="shared" ref="BR43" si="31">+BQ43</f>
        <v>20.659867330016564</v>
      </c>
    </row>
    <row r="44" spans="1:70">
      <c r="A44" s="220"/>
      <c r="B44" s="244">
        <f>+'Ark1'!C3212</f>
        <v>2024</v>
      </c>
      <c r="C44" s="240">
        <f>+'Ark1'!L3212</f>
        <v>3</v>
      </c>
      <c r="D44" s="240" t="s">
        <v>30</v>
      </c>
      <c r="E44" s="240">
        <f>+'Ark1'!D3212</f>
        <v>1</v>
      </c>
      <c r="F44" s="240" t="str">
        <f t="shared" ref="F44:F55" si="32">+F29</f>
        <v>Jan</v>
      </c>
      <c r="G44" s="240">
        <f>+'Ark1'!Q3212</f>
        <v>0</v>
      </c>
      <c r="H44" s="240">
        <f>+'Ark1'!R3212</f>
        <v>0</v>
      </c>
      <c r="I44" s="241" t="str">
        <f>+IF(H44=0,"",'Ark1'!AG3212)</f>
        <v/>
      </c>
      <c r="J44" s="241" t="str">
        <f>+IF(H44=0,"",'Ark1'!AH3212)</f>
        <v/>
      </c>
      <c r="K44" s="220"/>
      <c r="L44" s="455">
        <f>+IF(I44=0,"",'Ark1'!AI3212)</f>
        <v>0</v>
      </c>
      <c r="M44" s="466"/>
      <c r="N44" s="272" t="str">
        <f>+IF(L44=0,"",'Ark1'!AJ3212)</f>
        <v/>
      </c>
      <c r="O44" s="474"/>
      <c r="P44" s="272" t="str">
        <f>+IF(L44=0,"",'Ark1'!AK3212)</f>
        <v/>
      </c>
      <c r="Q44" s="474"/>
      <c r="R44" s="242" t="str">
        <f>+IF(H44=0,"",'Ark1'!T3212)</f>
        <v/>
      </c>
      <c r="S44" s="31" t="str">
        <f>+IF(H44=0,"",'Ark1'!U3212)</f>
        <v/>
      </c>
      <c r="T44" s="220"/>
      <c r="U44" s="243" t="str">
        <f>+IF(H44=0,"",'Ark1'!W3212)</f>
        <v/>
      </c>
      <c r="V44" s="243" t="str">
        <f>+IF(H44=0,"",'Ark1'!X3212)</f>
        <v/>
      </c>
      <c r="W44" s="243" t="str">
        <f>+IF(H44=0,"",'Ark1'!Y3212)</f>
        <v/>
      </c>
      <c r="X44" s="241" t="str">
        <f>+IF(H44=0,"",'Ark1'!Z3212)</f>
        <v/>
      </c>
      <c r="Y44" s="241" t="str">
        <f>+IF(H44=0,"",'Ark1'!AA3212)</f>
        <v/>
      </c>
      <c r="Z44" s="241" t="str">
        <f>+IF(H44=0,"",'Ark1'!AC3212)</f>
        <v/>
      </c>
      <c r="AA44" s="243" t="str">
        <f>+IF(H44=0,"",'Ark1'!AE3212)</f>
        <v/>
      </c>
      <c r="AB44" s="242" t="str">
        <f t="shared" si="3"/>
        <v/>
      </c>
      <c r="AC44" s="241" t="str">
        <f t="shared" si="4"/>
        <v/>
      </c>
      <c r="AD44" s="220"/>
      <c r="AE44" s="223"/>
      <c r="AG44" s="28"/>
      <c r="AH44" s="26"/>
      <c r="AI44" s="224"/>
      <c r="AJ44" s="27"/>
      <c r="AK44" s="26"/>
      <c r="AL44" s="26"/>
      <c r="AM44" s="33"/>
      <c r="AN44" s="33"/>
      <c r="AO44" s="33"/>
    </row>
    <row r="45" spans="1:70">
      <c r="A45" s="220"/>
      <c r="B45" s="244">
        <f>+'Ark1'!C3213</f>
        <v>2024</v>
      </c>
      <c r="C45" s="240">
        <f>+'Ark1'!L3213</f>
        <v>3</v>
      </c>
      <c r="D45" s="240" t="s">
        <v>30</v>
      </c>
      <c r="E45" s="240">
        <f>+'Ark1'!D3213</f>
        <v>2</v>
      </c>
      <c r="F45" s="240" t="str">
        <f t="shared" si="32"/>
        <v>Feb</v>
      </c>
      <c r="G45" s="240">
        <f>+'Ark1'!Q3213</f>
        <v>1</v>
      </c>
      <c r="H45" s="240">
        <f>+'Ark1'!R3213</f>
        <v>1</v>
      </c>
      <c r="I45" s="241">
        <f>+IF(H45=0,"",'Ark1'!AG3213)</f>
        <v>0.31645569620253161</v>
      </c>
      <c r="J45" s="241">
        <f>+IF(H45=0,"",'Ark1'!AH3213)</f>
        <v>0.16520620322646951</v>
      </c>
      <c r="K45" s="220"/>
      <c r="L45" s="455">
        <f>+IF(I45=0,"",'Ark1'!AI3213)</f>
        <v>1</v>
      </c>
      <c r="M45" s="466"/>
      <c r="N45" s="272">
        <f>+IF(L45=0,"",'Ark1'!AJ3213)</f>
        <v>107.1</v>
      </c>
      <c r="O45" s="474"/>
      <c r="P45" s="272">
        <f>+IF(L45=0,"",'Ark1'!AK3213)</f>
        <v>17.664092136633947</v>
      </c>
      <c r="Q45" s="474"/>
      <c r="R45" s="242">
        <f>+IF(H45=0,"",'Ark1'!T3213)</f>
        <v>4</v>
      </c>
      <c r="S45" s="31">
        <f>+IF(H45=0,"",'Ark1'!U3213)</f>
        <v>21.7</v>
      </c>
      <c r="T45" s="220"/>
      <c r="U45" s="243">
        <f>+IF(H45=0,"",'Ark1'!W3213)</f>
        <v>0</v>
      </c>
      <c r="V45" s="243">
        <f>+IF(H45=0,"",'Ark1'!X3213)</f>
        <v>100</v>
      </c>
      <c r="W45" s="243">
        <f>+IF(H45=0,"",'Ark1'!Y3213)</f>
        <v>0</v>
      </c>
      <c r="X45" s="241">
        <f>+IF(H45=0,"",'Ark1'!Z3213)</f>
        <v>0</v>
      </c>
      <c r="Y45" s="241">
        <f>+IF(H45=0,"",'Ark1'!AA3213)</f>
        <v>0</v>
      </c>
      <c r="Z45" s="241">
        <f>+IF(H45=0,"",'Ark1'!AC3213)</f>
        <v>0</v>
      </c>
      <c r="AA45" s="243">
        <f>+IF(H45=0,"",'Ark1'!AE3213)</f>
        <v>0</v>
      </c>
      <c r="AB45" s="242">
        <f t="shared" ref="AB45:AB55" si="33">+IF(H45=0,"",+S45/C45)</f>
        <v>7.2333333333333334</v>
      </c>
      <c r="AC45" s="241">
        <f t="shared" ref="AC45:AC55" si="34">+IF(H45=0,"",G45/H45)</f>
        <v>1</v>
      </c>
      <c r="AD45" s="220"/>
      <c r="AE45" s="223"/>
      <c r="AG45" s="28"/>
      <c r="AH45" s="26"/>
      <c r="AI45" s="224"/>
      <c r="AJ45" s="27"/>
      <c r="AK45" s="26"/>
      <c r="AL45" s="26"/>
      <c r="AM45" s="33"/>
      <c r="AN45" s="33"/>
      <c r="AO45" s="33"/>
    </row>
    <row r="46" spans="1:70">
      <c r="A46" s="220"/>
      <c r="B46" s="244">
        <f>+'Ark1'!C3214</f>
        <v>2024</v>
      </c>
      <c r="C46" s="240">
        <f>+'Ark1'!L3214</f>
        <v>3</v>
      </c>
      <c r="D46" s="240" t="s">
        <v>30</v>
      </c>
      <c r="E46" s="240">
        <f>+'Ark1'!D3214</f>
        <v>3</v>
      </c>
      <c r="F46" s="240" t="str">
        <f t="shared" si="32"/>
        <v>Mar</v>
      </c>
      <c r="G46" s="240">
        <f>+'Ark1'!Q3214</f>
        <v>3</v>
      </c>
      <c r="H46" s="240">
        <f>+'Ark1'!R3214</f>
        <v>3</v>
      </c>
      <c r="I46" s="241">
        <f>+IF(H46=0,"",'Ark1'!AG3214)</f>
        <v>0.1376778338687471</v>
      </c>
      <c r="J46" s="241">
        <f>+IF(H46=0,"",'Ark1'!AH3214)</f>
        <v>9.35843103869195E-2</v>
      </c>
      <c r="K46" s="220"/>
      <c r="L46" s="455">
        <f>+IF(I46=0,"",'Ark1'!AI3214)</f>
        <v>3</v>
      </c>
      <c r="M46" s="466"/>
      <c r="N46" s="272">
        <f>+IF(L46=0,"",'Ark1'!AJ3214)</f>
        <v>115.8333333333333</v>
      </c>
      <c r="O46" s="474"/>
      <c r="P46" s="272">
        <f>+IF(L46=0,"",'Ark1'!AK3214)</f>
        <v>19.016871682423659</v>
      </c>
      <c r="Q46" s="474"/>
      <c r="R46" s="242">
        <f>+IF(H46=0,"",'Ark1'!T3214)</f>
        <v>5</v>
      </c>
      <c r="S46" s="31">
        <f>+IF(H46=0,"",'Ark1'!U3214)</f>
        <v>29.9</v>
      </c>
      <c r="T46" s="220"/>
      <c r="U46" s="243">
        <f>+IF(H46=0,"",'Ark1'!W3214)</f>
        <v>0</v>
      </c>
      <c r="V46" s="243">
        <f>+IF(H46=0,"",'Ark1'!X3214)</f>
        <v>100</v>
      </c>
      <c r="W46" s="243">
        <f>+IF(H46=0,"",'Ark1'!Y3214)</f>
        <v>66.666666666666686</v>
      </c>
      <c r="X46" s="241">
        <f>+IF(H46=0,"",'Ark1'!Z3214)</f>
        <v>33.333333333333343</v>
      </c>
      <c r="Y46" s="241">
        <f>+IF(H46=0,"",'Ark1'!AA3214)</f>
        <v>5.4135632135098257</v>
      </c>
      <c r="Z46" s="241">
        <f>+IF(H46=0,"",'Ark1'!AC3214)</f>
        <v>0</v>
      </c>
      <c r="AA46" s="243">
        <f>+IF(H46=0,"",'Ark1'!AE3214)</f>
        <v>0</v>
      </c>
      <c r="AB46" s="242">
        <f t="shared" si="33"/>
        <v>9.9666666666666668</v>
      </c>
      <c r="AC46" s="241">
        <f t="shared" si="34"/>
        <v>1</v>
      </c>
      <c r="AD46" s="220"/>
      <c r="AE46" s="223"/>
      <c r="AG46" s="28"/>
      <c r="AH46" s="26"/>
      <c r="AI46" s="224"/>
      <c r="AJ46" s="27"/>
      <c r="AK46" s="26"/>
      <c r="AL46" s="26"/>
      <c r="AM46" s="33"/>
      <c r="AN46" s="33"/>
      <c r="AO46" s="33"/>
    </row>
    <row r="47" spans="1:70">
      <c r="A47" s="220"/>
      <c r="B47" s="244">
        <f>+'Ark1'!C3215</f>
        <v>2024</v>
      </c>
      <c r="C47" s="240">
        <f>+'Ark1'!L3215</f>
        <v>3</v>
      </c>
      <c r="D47" s="240" t="s">
        <v>30</v>
      </c>
      <c r="E47" s="240">
        <f>+'Ark1'!D3215</f>
        <v>4</v>
      </c>
      <c r="F47" s="240" t="str">
        <f t="shared" si="32"/>
        <v>Apr</v>
      </c>
      <c r="G47" s="240">
        <f>+'Ark1'!Q3215</f>
        <v>4</v>
      </c>
      <c r="H47" s="240">
        <f>+'Ark1'!R3215</f>
        <v>4</v>
      </c>
      <c r="I47" s="241">
        <f>+IF(H47=0,"",'Ark1'!AG3215)</f>
        <v>0.97323600973236013</v>
      </c>
      <c r="J47" s="241">
        <f>+IF(H47=0,"",'Ark1'!AH3215)</f>
        <v>0.5233288944754888</v>
      </c>
      <c r="K47" s="220"/>
      <c r="L47" s="455">
        <f>+IF(I47=0,"",'Ark1'!AI3215)</f>
        <v>3</v>
      </c>
      <c r="M47" s="466"/>
      <c r="N47" s="272">
        <f>+IF(L47=0,"",'Ark1'!AJ3215)</f>
        <v>103.23333333333332</v>
      </c>
      <c r="O47" s="474"/>
      <c r="P47" s="272">
        <f>+IF(L47=0,"",'Ark1'!AK3215)</f>
        <v>15.18934669593783</v>
      </c>
      <c r="Q47" s="474"/>
      <c r="R47" s="242">
        <f>+IF(H47=0,"",'Ark1'!T3215)</f>
        <v>4</v>
      </c>
      <c r="S47" s="31">
        <f>+IF(H47=0,"",'Ark1'!U3215)</f>
        <v>21.025000000000006</v>
      </c>
      <c r="T47" s="220"/>
      <c r="U47" s="243">
        <f>+IF(H47=0,"",'Ark1'!W3215)</f>
        <v>0</v>
      </c>
      <c r="V47" s="243">
        <f>+IF(H47=0,"",'Ark1'!X3215)</f>
        <v>75</v>
      </c>
      <c r="W47" s="243">
        <f>+IF(H47=0,"",'Ark1'!Y3215)</f>
        <v>50</v>
      </c>
      <c r="X47" s="241">
        <f>+IF(H47=0,"",'Ark1'!Z3215)</f>
        <v>0</v>
      </c>
      <c r="Y47" s="241">
        <f>+IF(H47=0,"",'Ark1'!AA3215)</f>
        <v>7.8222039733057249</v>
      </c>
      <c r="Z47" s="241">
        <f>+IF(H47=0,"",'Ark1'!AC3215)</f>
        <v>1.8708286933869704</v>
      </c>
      <c r="AA47" s="243">
        <f>+IF(H47=0,"",'Ark1'!AE3215)</f>
        <v>98.571794541365435</v>
      </c>
      <c r="AB47" s="242">
        <f t="shared" si="33"/>
        <v>7.0083333333333355</v>
      </c>
      <c r="AC47" s="241">
        <f t="shared" si="34"/>
        <v>1</v>
      </c>
      <c r="AD47" s="220"/>
      <c r="AE47" s="223"/>
      <c r="AG47" s="28"/>
      <c r="AH47" s="26"/>
      <c r="AI47" s="224"/>
      <c r="AJ47" s="27"/>
      <c r="AK47" s="26"/>
      <c r="AL47" s="26"/>
      <c r="AM47" s="33"/>
      <c r="AN47" s="33"/>
      <c r="AO47" s="33"/>
    </row>
    <row r="48" spans="1:70">
      <c r="A48" s="220"/>
      <c r="B48" s="244">
        <f>+'Ark1'!C3216</f>
        <v>2024</v>
      </c>
      <c r="C48" s="240">
        <f>+'Ark1'!L3216</f>
        <v>3</v>
      </c>
      <c r="D48" s="240" t="s">
        <v>30</v>
      </c>
      <c r="E48" s="240">
        <f>+'Ark1'!D3216</f>
        <v>5</v>
      </c>
      <c r="F48" s="240" t="str">
        <f t="shared" si="32"/>
        <v>Mai</v>
      </c>
      <c r="G48" s="240">
        <f>+'Ark1'!Q3216</f>
        <v>1</v>
      </c>
      <c r="H48" s="240">
        <f>+'Ark1'!R3216</f>
        <v>1</v>
      </c>
      <c r="I48" s="241">
        <f>+IF(H48=0,"",'Ark1'!AG3216)</f>
        <v>0.74074074074074081</v>
      </c>
      <c r="J48" s="241">
        <f>+IF(H48=0,"",'Ark1'!AH3216)</f>
        <v>0.31150955356334326</v>
      </c>
      <c r="K48" s="220"/>
      <c r="L48" s="455">
        <f>+IF(I48=0,"",'Ark1'!AI3216)</f>
        <v>1</v>
      </c>
      <c r="M48" s="466"/>
      <c r="N48" s="272">
        <f>+IF(L48=0,"",'Ark1'!AJ3216)</f>
        <v>107.1</v>
      </c>
      <c r="O48" s="474"/>
      <c r="P48" s="272">
        <f>+IF(L48=0,"",'Ark1'!AK3216)</f>
        <v>14.001031555304325</v>
      </c>
      <c r="Q48" s="474"/>
      <c r="R48" s="242">
        <f>+IF(H48=0,"",'Ark1'!T3216)</f>
        <v>5</v>
      </c>
      <c r="S48" s="31">
        <f>+IF(H48=0,"",'Ark1'!U3216)</f>
        <v>17.2</v>
      </c>
      <c r="T48" s="220"/>
      <c r="U48" s="243">
        <f>+IF(H48=0,"",'Ark1'!W3216)</f>
        <v>0</v>
      </c>
      <c r="V48" s="243">
        <f>+IF(H48=0,"",'Ark1'!X3216)</f>
        <v>100</v>
      </c>
      <c r="W48" s="243">
        <f>+IF(H48=0,"",'Ark1'!Y3216)</f>
        <v>0</v>
      </c>
      <c r="X48" s="241">
        <f>+IF(H48=0,"",'Ark1'!Z3216)</f>
        <v>0</v>
      </c>
      <c r="Y48" s="241">
        <f>+IF(H48=0,"",'Ark1'!AA3216)</f>
        <v>0</v>
      </c>
      <c r="Z48" s="241">
        <f>+IF(H48=0,"",'Ark1'!AC3216)</f>
        <v>0</v>
      </c>
      <c r="AA48" s="243">
        <f>+IF(H48=0,"",'Ark1'!AE3216)</f>
        <v>0</v>
      </c>
      <c r="AB48" s="242">
        <f t="shared" si="33"/>
        <v>5.7333333333333334</v>
      </c>
      <c r="AC48" s="241">
        <f t="shared" si="34"/>
        <v>1</v>
      </c>
      <c r="AD48" s="220"/>
      <c r="AE48" s="223"/>
      <c r="AG48" s="28"/>
      <c r="AH48" s="26"/>
      <c r="AI48" s="224"/>
      <c r="AJ48" s="27"/>
      <c r="AK48" s="26"/>
      <c r="AL48" s="26"/>
      <c r="AM48" s="33"/>
      <c r="AN48" s="33"/>
      <c r="AO48" s="33"/>
    </row>
    <row r="49" spans="1:70">
      <c r="A49" s="220"/>
      <c r="B49" s="244">
        <f>+'Ark1'!C3217</f>
        <v>2024</v>
      </c>
      <c r="C49" s="240">
        <f>+'Ark1'!L3217</f>
        <v>3</v>
      </c>
      <c r="D49" s="240" t="s">
        <v>30</v>
      </c>
      <c r="E49" s="240">
        <f>+'Ark1'!D3217</f>
        <v>6</v>
      </c>
      <c r="F49" s="240" t="str">
        <f t="shared" si="32"/>
        <v>Jun</v>
      </c>
      <c r="G49" s="240">
        <f>+'Ark1'!Q3217</f>
        <v>2</v>
      </c>
      <c r="H49" s="240">
        <f>+'Ark1'!R3217</f>
        <v>2</v>
      </c>
      <c r="I49" s="241">
        <f>+IF(H49=0,"",'Ark1'!AG3217)</f>
        <v>2.2471910112359552</v>
      </c>
      <c r="J49" s="241">
        <f>+IF(H49=0,"",'Ark1'!AH3217)</f>
        <v>0.7631104143867018</v>
      </c>
      <c r="K49" s="220"/>
      <c r="L49" s="455">
        <f>+IF(I49=0,"",'Ark1'!AI3217)</f>
        <v>2</v>
      </c>
      <c r="M49" s="466"/>
      <c r="N49" s="272">
        <f>+IF(L49=0,"",'Ark1'!AJ3217)</f>
        <v>99.1</v>
      </c>
      <c r="O49" s="474"/>
      <c r="P49" s="272">
        <f>+IF(L49=0,"",'Ark1'!AK3217)</f>
        <v>13.257898343086637</v>
      </c>
      <c r="Q49" s="474"/>
      <c r="R49" s="242">
        <f>+IF(H49=0,"",'Ark1'!T3217)</f>
        <v>4.5</v>
      </c>
      <c r="S49" s="31">
        <f>+IF(H49=0,"",'Ark1'!U3217)</f>
        <v>12.9</v>
      </c>
      <c r="T49" s="220"/>
      <c r="U49" s="243">
        <f>+IF(H49=0,"",'Ark1'!W3217)</f>
        <v>0</v>
      </c>
      <c r="V49" s="243">
        <f>+IF(H49=0,"",'Ark1'!X3217)</f>
        <v>0</v>
      </c>
      <c r="W49" s="243">
        <f>+IF(H49=0,"",'Ark1'!Y3217)</f>
        <v>0</v>
      </c>
      <c r="X49" s="241">
        <f>+IF(H49=0,"",'Ark1'!Z3217)</f>
        <v>0</v>
      </c>
      <c r="Y49" s="241">
        <f>+IF(H49=0,"",'Ark1'!AA3217)</f>
        <v>0.80000000000000926</v>
      </c>
      <c r="Z49" s="241">
        <f>+IF(H49=0,"",'Ark1'!AC3217)</f>
        <v>0.5</v>
      </c>
      <c r="AA49" s="243">
        <f>+IF(H49=0,"",'Ark1'!AE3217)</f>
        <v>-99.999999999998522</v>
      </c>
      <c r="AB49" s="242">
        <f t="shared" si="33"/>
        <v>4.3</v>
      </c>
      <c r="AC49" s="241">
        <f t="shared" si="34"/>
        <v>1</v>
      </c>
      <c r="AD49" s="220"/>
      <c r="AE49" s="223"/>
      <c r="AG49" s="28"/>
      <c r="AH49" s="26"/>
      <c r="AI49" s="224"/>
      <c r="AJ49" s="27"/>
      <c r="AK49" s="26"/>
      <c r="AL49" s="26"/>
      <c r="AM49" s="33"/>
      <c r="AN49" s="33"/>
      <c r="AO49" s="33"/>
    </row>
    <row r="50" spans="1:70">
      <c r="A50" s="220"/>
      <c r="B50" s="244">
        <f>+'Ark1'!C3218</f>
        <v>2024</v>
      </c>
      <c r="C50" s="240">
        <f>+'Ark1'!L3218</f>
        <v>3</v>
      </c>
      <c r="D50" s="240" t="s">
        <v>30</v>
      </c>
      <c r="E50" s="240">
        <f>+'Ark1'!D3218</f>
        <v>7</v>
      </c>
      <c r="F50" s="240" t="str">
        <f t="shared" si="32"/>
        <v>Jul</v>
      </c>
      <c r="G50" s="240">
        <f>+'Ark1'!Q3218</f>
        <v>0</v>
      </c>
      <c r="H50" s="240">
        <f>+'Ark1'!R3218</f>
        <v>0</v>
      </c>
      <c r="I50" s="241" t="str">
        <f>+IF(H50=0,"",'Ark1'!AG3218)</f>
        <v/>
      </c>
      <c r="J50" s="241" t="str">
        <f>+IF(H50=0,"",'Ark1'!AH3218)</f>
        <v/>
      </c>
      <c r="K50" s="220"/>
      <c r="L50" s="455">
        <f>+IF(I50=0,"",'Ark1'!AI3218)</f>
        <v>0</v>
      </c>
      <c r="M50" s="466"/>
      <c r="N50" s="272" t="str">
        <f>+IF(L50=0,"",'Ark1'!AJ3218)</f>
        <v/>
      </c>
      <c r="O50" s="474"/>
      <c r="P50" s="272" t="str">
        <f>+IF(L50=0,"",'Ark1'!AK3218)</f>
        <v/>
      </c>
      <c r="Q50" s="474"/>
      <c r="R50" s="242" t="str">
        <f>+IF(H50=0,"",'Ark1'!T3218)</f>
        <v/>
      </c>
      <c r="S50" s="31" t="str">
        <f>+IF(H50=0,"",'Ark1'!U3218)</f>
        <v/>
      </c>
      <c r="T50" s="220"/>
      <c r="U50" s="243" t="str">
        <f>+IF(H50=0,"",'Ark1'!W3218)</f>
        <v/>
      </c>
      <c r="V50" s="243" t="str">
        <f>+IF(H50=0,"",'Ark1'!X3218)</f>
        <v/>
      </c>
      <c r="W50" s="243" t="str">
        <f>+IF(H50=0,"",'Ark1'!Y3218)</f>
        <v/>
      </c>
      <c r="X50" s="241" t="str">
        <f>+IF(H50=0,"",'Ark1'!Z3218)</f>
        <v/>
      </c>
      <c r="Y50" s="241" t="str">
        <f>+IF(H50=0,"",'Ark1'!AA3218)</f>
        <v/>
      </c>
      <c r="Z50" s="241" t="str">
        <f>+IF(H50=0,"",'Ark1'!AC3218)</f>
        <v/>
      </c>
      <c r="AA50" s="243" t="str">
        <f>+IF(H50=0,"",'Ark1'!AE3218)</f>
        <v/>
      </c>
      <c r="AB50" s="242" t="str">
        <f t="shared" si="33"/>
        <v/>
      </c>
      <c r="AC50" s="241" t="str">
        <f t="shared" si="34"/>
        <v/>
      </c>
      <c r="AD50" s="220"/>
      <c r="AE50" s="223"/>
      <c r="AG50" s="28"/>
      <c r="AH50" s="26"/>
      <c r="AI50" s="224"/>
      <c r="AJ50" s="27"/>
      <c r="AK50" s="26"/>
      <c r="AL50" s="26"/>
      <c r="AM50" s="33"/>
      <c r="AN50" s="33"/>
      <c r="AO50" s="33"/>
    </row>
    <row r="51" spans="1:70">
      <c r="A51" s="220"/>
      <c r="B51" s="244">
        <f>+'Ark1'!C3219</f>
        <v>2024</v>
      </c>
      <c r="C51" s="240">
        <f>+'Ark1'!L3219</f>
        <v>3</v>
      </c>
      <c r="D51" s="240" t="s">
        <v>30</v>
      </c>
      <c r="E51" s="240">
        <f>+'Ark1'!D3219</f>
        <v>8</v>
      </c>
      <c r="F51" s="240" t="str">
        <f t="shared" si="32"/>
        <v>Aug</v>
      </c>
      <c r="G51" s="240">
        <f>+'Ark1'!Q3219</f>
        <v>0</v>
      </c>
      <c r="H51" s="240">
        <f>+'Ark1'!R3219</f>
        <v>0</v>
      </c>
      <c r="I51" s="241" t="str">
        <f>+IF(H51=0,"",'Ark1'!AG3219)</f>
        <v/>
      </c>
      <c r="J51" s="241" t="str">
        <f>+IF(H51=0,"",'Ark1'!AH3219)</f>
        <v/>
      </c>
      <c r="K51" s="220"/>
      <c r="L51" s="455">
        <f>+IF(I51=0,"",'Ark1'!AI3219)</f>
        <v>0</v>
      </c>
      <c r="M51" s="466"/>
      <c r="N51" s="272" t="str">
        <f>+IF(L51=0,"",'Ark1'!AJ3219)</f>
        <v/>
      </c>
      <c r="O51" s="474"/>
      <c r="P51" s="272" t="str">
        <f>+IF(L51=0,"",'Ark1'!AK3219)</f>
        <v/>
      </c>
      <c r="Q51" s="474"/>
      <c r="R51" s="242" t="str">
        <f>+IF(H51=0,"",'Ark1'!T3219)</f>
        <v/>
      </c>
      <c r="S51" s="31" t="str">
        <f>+IF(H51=0,"",'Ark1'!U3219)</f>
        <v/>
      </c>
      <c r="T51" s="220"/>
      <c r="U51" s="243" t="str">
        <f>+IF(H51=0,"",'Ark1'!W3219)</f>
        <v/>
      </c>
      <c r="V51" s="243" t="str">
        <f>+IF(H51=0,"",'Ark1'!X3219)</f>
        <v/>
      </c>
      <c r="W51" s="243" t="str">
        <f>+IF(H51=0,"",'Ark1'!Y3219)</f>
        <v/>
      </c>
      <c r="X51" s="241" t="str">
        <f>+IF(H51=0,"",'Ark1'!Z3219)</f>
        <v/>
      </c>
      <c r="Y51" s="241" t="str">
        <f>+IF(H51=0,"",'Ark1'!AA3219)</f>
        <v/>
      </c>
      <c r="Z51" s="241" t="str">
        <f>+IF(H51=0,"",'Ark1'!AC3219)</f>
        <v/>
      </c>
      <c r="AA51" s="243" t="str">
        <f>+IF(H51=0,"",'Ark1'!AE3219)</f>
        <v/>
      </c>
      <c r="AB51" s="242" t="str">
        <f t="shared" si="33"/>
        <v/>
      </c>
      <c r="AC51" s="241" t="str">
        <f t="shared" si="34"/>
        <v/>
      </c>
      <c r="AD51" s="220"/>
      <c r="AE51" s="223"/>
      <c r="AG51" s="28"/>
      <c r="AH51" s="26"/>
      <c r="AI51" s="224"/>
      <c r="AJ51" s="27"/>
      <c r="AK51" s="26"/>
      <c r="AL51" s="26"/>
      <c r="AM51" s="33"/>
      <c r="AN51" s="33"/>
      <c r="AO51" s="33"/>
    </row>
    <row r="52" spans="1:70">
      <c r="A52" s="220"/>
      <c r="B52" s="244">
        <f>+'Ark1'!C3220</f>
        <v>2024</v>
      </c>
      <c r="C52" s="240">
        <f>+'Ark1'!L3220</f>
        <v>3</v>
      </c>
      <c r="D52" s="240" t="s">
        <v>30</v>
      </c>
      <c r="E52" s="240">
        <f>+'Ark1'!D3220</f>
        <v>9</v>
      </c>
      <c r="F52" s="240" t="str">
        <f t="shared" si="32"/>
        <v>Sep</v>
      </c>
      <c r="G52" s="240">
        <f>+'Ark1'!Q3220</f>
        <v>1</v>
      </c>
      <c r="H52" s="240">
        <f>+'Ark1'!R3220</f>
        <v>1</v>
      </c>
      <c r="I52" s="241">
        <f>+IF(H52=0,"",'Ark1'!AG3220)</f>
        <v>0.4385964912280701</v>
      </c>
      <c r="J52" s="241">
        <f>+IF(H52=0,"",'Ark1'!AH3220)</f>
        <v>0.16767949583614672</v>
      </c>
      <c r="K52" s="220"/>
      <c r="L52" s="455">
        <f>+IF(I52=0,"",'Ark1'!AI3220)</f>
        <v>1</v>
      </c>
      <c r="M52" s="466"/>
      <c r="N52" s="272">
        <f>+IF(L52=0,"",'Ark1'!AJ3220)</f>
        <v>99.9</v>
      </c>
      <c r="O52" s="474"/>
      <c r="P52" s="272">
        <f>+IF(L52=0,"",'Ark1'!AK3220)</f>
        <v>14.944789549223811</v>
      </c>
      <c r="Q52" s="474"/>
      <c r="R52" s="242">
        <f>+IF(H52=0,"",'Ark1'!T3220)</f>
        <v>2</v>
      </c>
      <c r="S52" s="31">
        <f>+IF(H52=0,"",'Ark1'!U3220)</f>
        <v>14.9</v>
      </c>
      <c r="T52" s="220"/>
      <c r="U52" s="243">
        <f>+IF(H52=0,"",'Ark1'!W3220)</f>
        <v>0</v>
      </c>
      <c r="V52" s="243">
        <f>+IF(H52=0,"",'Ark1'!X3220)</f>
        <v>0</v>
      </c>
      <c r="W52" s="243">
        <f>+IF(H52=0,"",'Ark1'!Y3220)</f>
        <v>0</v>
      </c>
      <c r="X52" s="241">
        <f>+IF(H52=0,"",'Ark1'!Z3220)</f>
        <v>0</v>
      </c>
      <c r="Y52" s="241">
        <f>+IF(H52=0,"",'Ark1'!AA3220)</f>
        <v>0</v>
      </c>
      <c r="Z52" s="241">
        <f>+IF(H52=0,"",'Ark1'!AC3220)</f>
        <v>0</v>
      </c>
      <c r="AA52" s="243">
        <f>+IF(H52=0,"",'Ark1'!AE3220)</f>
        <v>0</v>
      </c>
      <c r="AB52" s="242">
        <f t="shared" si="33"/>
        <v>4.9666666666666668</v>
      </c>
      <c r="AC52" s="241">
        <f t="shared" si="34"/>
        <v>1</v>
      </c>
      <c r="AD52" s="220"/>
      <c r="AE52" s="223"/>
      <c r="AG52" s="28"/>
      <c r="AH52" s="26"/>
      <c r="AI52" s="224"/>
      <c r="AJ52" s="27"/>
      <c r="AK52" s="26"/>
      <c r="AL52" s="26"/>
      <c r="AM52" s="33"/>
      <c r="AN52" s="33"/>
      <c r="AO52" s="33"/>
    </row>
    <row r="53" spans="1:70">
      <c r="A53" s="220"/>
      <c r="B53" s="244">
        <f>+'Ark1'!C3221</f>
        <v>2024</v>
      </c>
      <c r="C53" s="240">
        <f>+'Ark1'!L3221</f>
        <v>3</v>
      </c>
      <c r="D53" s="240" t="s">
        <v>30</v>
      </c>
      <c r="E53" s="240">
        <f>+'Ark1'!D3221</f>
        <v>10</v>
      </c>
      <c r="F53" s="240" t="str">
        <f t="shared" si="32"/>
        <v>Okt</v>
      </c>
      <c r="G53" s="240">
        <f>+'Ark1'!Q3221</f>
        <v>1</v>
      </c>
      <c r="H53" s="240">
        <f>+'Ark1'!R3221</f>
        <v>1</v>
      </c>
      <c r="I53" s="241">
        <f>+IF(H53=0,"",'Ark1'!AG3221)</f>
        <v>0.18382352941176472</v>
      </c>
      <c r="J53" s="241">
        <f>+IF(H53=0,"",'Ark1'!AH3221)</f>
        <v>6.2365524338145878E-2</v>
      </c>
      <c r="K53" s="220"/>
      <c r="L53" s="455">
        <f>+IF(I53=0,"",'Ark1'!AI3221)</f>
        <v>1</v>
      </c>
      <c r="M53" s="466"/>
      <c r="N53" s="272">
        <f>+IF(L53=0,"",'Ark1'!AJ3221)</f>
        <v>100.9</v>
      </c>
      <c r="O53" s="474"/>
      <c r="P53" s="272">
        <f>+IF(L53=0,"",'Ark1'!AK3221)</f>
        <v>13.628703300655538</v>
      </c>
      <c r="Q53" s="474"/>
      <c r="R53" s="242">
        <f>+IF(H53=0,"",'Ark1'!T3221)</f>
        <v>5</v>
      </c>
      <c r="S53" s="31">
        <f>+IF(H53=0,"",'Ark1'!U3221)</f>
        <v>14</v>
      </c>
      <c r="T53" s="220"/>
      <c r="U53" s="243">
        <f>+IF(H53=0,"",'Ark1'!W3221)</f>
        <v>0</v>
      </c>
      <c r="V53" s="243">
        <f>+IF(H53=0,"",'Ark1'!X3221)</f>
        <v>0</v>
      </c>
      <c r="W53" s="243">
        <f>+IF(H53=0,"",'Ark1'!Y3221)</f>
        <v>0</v>
      </c>
      <c r="X53" s="241">
        <f>+IF(H53=0,"",'Ark1'!Z3221)</f>
        <v>0</v>
      </c>
      <c r="Y53" s="241">
        <f>+IF(H53=0,"",'Ark1'!AA3221)</f>
        <v>0</v>
      </c>
      <c r="Z53" s="241">
        <f>+IF(H53=0,"",'Ark1'!AC3221)</f>
        <v>0</v>
      </c>
      <c r="AA53" s="243">
        <f>+IF(H53=0,"",'Ark1'!AE3221)</f>
        <v>0</v>
      </c>
      <c r="AB53" s="242">
        <f t="shared" si="33"/>
        <v>4.666666666666667</v>
      </c>
      <c r="AC53" s="241">
        <f t="shared" si="34"/>
        <v>1</v>
      </c>
      <c r="AD53" s="220"/>
      <c r="AE53" s="223"/>
      <c r="AG53" s="28"/>
      <c r="AH53" s="26"/>
      <c r="AI53" s="224"/>
      <c r="AJ53" s="27"/>
      <c r="AK53" s="26"/>
      <c r="AL53" s="26"/>
      <c r="AM53" s="33"/>
      <c r="AN53" s="33"/>
      <c r="AO53" s="33"/>
    </row>
    <row r="54" spans="1:70">
      <c r="A54" s="220"/>
      <c r="B54" s="244">
        <f>+'Ark1'!C3222</f>
        <v>2024</v>
      </c>
      <c r="C54" s="240">
        <f>+'Ark1'!L3222</f>
        <v>3</v>
      </c>
      <c r="D54" s="240" t="s">
        <v>30</v>
      </c>
      <c r="E54" s="240">
        <f>+'Ark1'!D3222</f>
        <v>11</v>
      </c>
      <c r="F54" s="240" t="str">
        <f t="shared" si="32"/>
        <v>Nov</v>
      </c>
      <c r="G54" s="240">
        <f>+'Ark1'!Q3222</f>
        <v>0</v>
      </c>
      <c r="H54" s="240">
        <f>+'Ark1'!R3222</f>
        <v>0</v>
      </c>
      <c r="I54" s="241" t="str">
        <f>+IF(H54=0,"",'Ark1'!AG3222)</f>
        <v/>
      </c>
      <c r="J54" s="241" t="str">
        <f>+IF(H54=0,"",'Ark1'!AH3222)</f>
        <v/>
      </c>
      <c r="K54" s="220"/>
      <c r="L54" s="455">
        <f>+IF(I54=0,"",'Ark1'!AI3222)</f>
        <v>0</v>
      </c>
      <c r="M54" s="466"/>
      <c r="N54" s="272" t="str">
        <f>+IF(L54=0,"",'Ark1'!AJ3222)</f>
        <v/>
      </c>
      <c r="O54" s="474"/>
      <c r="P54" s="272" t="str">
        <f>+IF(L54=0,"",'Ark1'!AK3222)</f>
        <v/>
      </c>
      <c r="Q54" s="474"/>
      <c r="R54" s="242" t="str">
        <f>+IF(H54=0,"",'Ark1'!T3222)</f>
        <v/>
      </c>
      <c r="S54" s="31" t="str">
        <f>+IF(H54=0,"",'Ark1'!U3222)</f>
        <v/>
      </c>
      <c r="T54" s="220"/>
      <c r="U54" s="243" t="str">
        <f>+IF(H54=0,"",'Ark1'!W3222)</f>
        <v/>
      </c>
      <c r="V54" s="243" t="str">
        <f>+IF(H54=0,"",'Ark1'!X3222)</f>
        <v/>
      </c>
      <c r="W54" s="243" t="str">
        <f>+IF(H54=0,"",'Ark1'!Y3222)</f>
        <v/>
      </c>
      <c r="X54" s="241" t="str">
        <f>+IF(H54=0,"",'Ark1'!Z3222)</f>
        <v/>
      </c>
      <c r="Y54" s="241" t="str">
        <f>+IF(H54=0,"",'Ark1'!AA3222)</f>
        <v/>
      </c>
      <c r="Z54" s="241" t="str">
        <f>+IF(H54=0,"",'Ark1'!AC3222)</f>
        <v/>
      </c>
      <c r="AA54" s="243" t="str">
        <f>+IF(H54=0,"",'Ark1'!AE3222)</f>
        <v/>
      </c>
      <c r="AB54" s="242" t="str">
        <f t="shared" si="33"/>
        <v/>
      </c>
      <c r="AC54" s="241" t="str">
        <f t="shared" si="34"/>
        <v/>
      </c>
      <c r="AD54" s="220"/>
      <c r="AE54" s="223"/>
      <c r="AG54" s="28"/>
      <c r="AH54" s="26"/>
      <c r="AI54" s="224"/>
      <c r="AJ54" s="27"/>
      <c r="AK54" s="26"/>
      <c r="AL54" s="26"/>
      <c r="AM54" s="33"/>
      <c r="AN54" s="33"/>
      <c r="AO54" s="33"/>
    </row>
    <row r="55" spans="1:70" ht="16.5" customHeight="1">
      <c r="A55" s="220"/>
      <c r="B55" s="244">
        <f>+'Ark1'!C3223</f>
        <v>2024</v>
      </c>
      <c r="C55" s="240">
        <f>+'Ark1'!L3223</f>
        <v>3</v>
      </c>
      <c r="D55" s="240" t="s">
        <v>30</v>
      </c>
      <c r="E55" s="240">
        <f>+'Ark1'!D3223</f>
        <v>12</v>
      </c>
      <c r="F55" s="240" t="str">
        <f t="shared" si="32"/>
        <v>Des</v>
      </c>
      <c r="G55" s="240">
        <f>+'Ark1'!Q3223</f>
        <v>0</v>
      </c>
      <c r="H55" s="240">
        <f>+'Ark1'!R3223</f>
        <v>0</v>
      </c>
      <c r="I55" s="241" t="str">
        <f>+IF(H55=0,"",'Ark1'!AG3223)</f>
        <v/>
      </c>
      <c r="J55" s="241" t="str">
        <f>+IF(H55=0,"",'Ark1'!AH3223)</f>
        <v/>
      </c>
      <c r="K55" s="220"/>
      <c r="L55" s="455">
        <f>+IF(I55=0,"",'Ark1'!AI3223)</f>
        <v>0</v>
      </c>
      <c r="M55" s="466"/>
      <c r="N55" s="272" t="str">
        <f>+IF(L55=0,"",'Ark1'!AJ3223)</f>
        <v/>
      </c>
      <c r="O55" s="474"/>
      <c r="P55" s="272" t="str">
        <f>+IF(L55=0,"",'Ark1'!AK3223)</f>
        <v/>
      </c>
      <c r="Q55" s="474"/>
      <c r="R55" s="242" t="str">
        <f>+IF(H55=0,"",'Ark1'!T3223)</f>
        <v/>
      </c>
      <c r="S55" s="31" t="str">
        <f>+IF(H55=0,"",'Ark1'!U3223)</f>
        <v/>
      </c>
      <c r="T55" s="220"/>
      <c r="U55" s="243" t="str">
        <f>+IF(H55=0,"",'Ark1'!W3223)</f>
        <v/>
      </c>
      <c r="V55" s="243" t="str">
        <f>+IF(H55=0,"",'Ark1'!X3223)</f>
        <v/>
      </c>
      <c r="W55" s="243" t="str">
        <f>+IF(H55=0,"",'Ark1'!Y3223)</f>
        <v/>
      </c>
      <c r="X55" s="241" t="str">
        <f>+IF(H55=0,"",'Ark1'!Z3223)</f>
        <v/>
      </c>
      <c r="Y55" s="241" t="str">
        <f>+IF(H55=0,"",'Ark1'!AA3223)</f>
        <v/>
      </c>
      <c r="Z55" s="241" t="str">
        <f>+IF(H55=0,"",'Ark1'!AC3223)</f>
        <v/>
      </c>
      <c r="AA55" s="243" t="str">
        <f>+IF(H55=0,"",'Ark1'!AE3223)</f>
        <v/>
      </c>
      <c r="AB55" s="242" t="str">
        <f t="shared" si="33"/>
        <v/>
      </c>
      <c r="AC55" s="241" t="str">
        <f t="shared" si="34"/>
        <v/>
      </c>
      <c r="AD55" s="220"/>
      <c r="AE55" s="223"/>
      <c r="AG55" s="28"/>
      <c r="AH55" s="26"/>
      <c r="AI55" s="224"/>
      <c r="AJ55" s="27"/>
      <c r="AK55" s="26"/>
      <c r="AL55" s="26"/>
      <c r="AM55" s="33"/>
      <c r="AN55" s="33"/>
      <c r="AO55" s="33"/>
    </row>
    <row r="56" spans="1:70" ht="15" customHeight="1">
      <c r="A56" s="220"/>
      <c r="B56" s="220"/>
      <c r="C56" s="220"/>
      <c r="D56" s="220"/>
      <c r="E56" s="220"/>
      <c r="F56" s="220"/>
      <c r="G56" s="220"/>
      <c r="H56" s="220"/>
      <c r="I56" s="221"/>
      <c r="J56" s="221"/>
      <c r="K56" s="220"/>
      <c r="L56" s="239"/>
      <c r="M56" s="466"/>
      <c r="N56" s="237"/>
      <c r="O56" s="474"/>
      <c r="P56" s="237"/>
      <c r="Q56" s="474"/>
      <c r="R56" s="220"/>
      <c r="S56" s="220"/>
      <c r="T56" s="220"/>
      <c r="U56" s="222"/>
      <c r="V56" s="222"/>
      <c r="W56" s="222"/>
      <c r="X56" s="222"/>
      <c r="Y56" s="222"/>
      <c r="Z56" s="220"/>
      <c r="AA56" s="222"/>
      <c r="AB56" s="485"/>
      <c r="AC56" s="221"/>
      <c r="AD56" s="220"/>
      <c r="AE56" s="223"/>
      <c r="AG56" s="28"/>
      <c r="AH56" s="26"/>
      <c r="AI56" s="224"/>
      <c r="AJ56" s="27"/>
      <c r="AN56" s="27"/>
      <c r="BF56" s="236"/>
    </row>
    <row r="57" spans="1:70" ht="15" customHeight="1">
      <c r="A57" s="220"/>
      <c r="B57" s="220"/>
      <c r="C57" s="238" t="s">
        <v>0</v>
      </c>
      <c r="D57" s="220"/>
      <c r="E57" s="280" t="str">
        <f>+D59</f>
        <v>O-</v>
      </c>
      <c r="F57" s="238" t="s">
        <v>570</v>
      </c>
      <c r="G57" s="220"/>
      <c r="H57" s="244">
        <f>SUM(H59:H70)</f>
        <v>70</v>
      </c>
      <c r="I57" s="221"/>
      <c r="J57" s="221"/>
      <c r="K57" s="220"/>
      <c r="L57" s="239"/>
      <c r="M57" s="466"/>
      <c r="N57" s="237"/>
      <c r="O57" s="474"/>
      <c r="P57" s="237"/>
      <c r="Q57" s="474"/>
      <c r="R57" s="220"/>
      <c r="S57" s="273">
        <f>+Klasse!M14</f>
        <v>21.947142857142872</v>
      </c>
      <c r="T57" s="220"/>
      <c r="U57" s="222"/>
      <c r="V57" s="222"/>
      <c r="W57" s="222"/>
      <c r="X57" s="222"/>
      <c r="Y57" s="222"/>
      <c r="Z57" s="220"/>
      <c r="AA57" s="222"/>
      <c r="AB57" s="224">
        <f>+S57/C59</f>
        <v>5.4867857142857179</v>
      </c>
      <c r="AC57" s="221"/>
      <c r="AD57" s="220"/>
      <c r="AE57" s="223"/>
      <c r="AG57" s="28"/>
      <c r="AH57" s="26"/>
      <c r="AI57" s="224"/>
      <c r="AJ57" s="27"/>
      <c r="AN57" s="27"/>
      <c r="BF57" s="236"/>
    </row>
    <row r="58" spans="1:70" ht="15" customHeight="1">
      <c r="A58" s="220"/>
      <c r="B58" s="220"/>
      <c r="C58" s="220"/>
      <c r="D58" s="220"/>
      <c r="E58" s="220"/>
      <c r="F58" s="220"/>
      <c r="G58" s="220"/>
      <c r="H58" s="220"/>
      <c r="I58" s="221"/>
      <c r="J58" s="221"/>
      <c r="K58" s="220"/>
      <c r="L58" s="239"/>
      <c r="M58" s="466"/>
      <c r="N58" s="237"/>
      <c r="O58" s="474"/>
      <c r="P58" s="237"/>
      <c r="Q58" s="474"/>
      <c r="R58" s="220"/>
      <c r="S58" s="220"/>
      <c r="T58" s="220"/>
      <c r="U58" s="222"/>
      <c r="V58" s="222"/>
      <c r="W58" s="222"/>
      <c r="X58" s="222"/>
      <c r="Y58" s="222"/>
      <c r="Z58" s="220"/>
      <c r="AA58" s="222"/>
      <c r="AB58" s="485"/>
      <c r="AC58" s="222"/>
      <c r="AD58" s="220"/>
      <c r="AE58" s="223"/>
      <c r="AG58" s="28"/>
      <c r="AH58" s="26"/>
      <c r="AI58" s="224"/>
      <c r="AJ58" s="27"/>
      <c r="AN58" s="27"/>
      <c r="BF58" s="236">
        <f>1+BF55</f>
        <v>1</v>
      </c>
      <c r="BG58" s="27">
        <v>20.659867330016564</v>
      </c>
      <c r="BH58" s="27">
        <f t="shared" ref="BH58" si="35">+BG58</f>
        <v>20.659867330016564</v>
      </c>
      <c r="BI58" s="27">
        <f t="shared" ref="BI58" si="36">+BH58</f>
        <v>20.659867330016564</v>
      </c>
      <c r="BJ58" s="27">
        <f t="shared" ref="BJ58" si="37">+BI58</f>
        <v>20.659867330016564</v>
      </c>
      <c r="BK58" s="27">
        <f t="shared" ref="BK58" si="38">+BJ58</f>
        <v>20.659867330016564</v>
      </c>
      <c r="BL58" s="27">
        <f t="shared" ref="BL58" si="39">+BK58</f>
        <v>20.659867330016564</v>
      </c>
      <c r="BM58" s="27">
        <f t="shared" ref="BM58" si="40">+BL58</f>
        <v>20.659867330016564</v>
      </c>
      <c r="BN58" s="27">
        <f t="shared" ref="BN58" si="41">+BM58</f>
        <v>20.659867330016564</v>
      </c>
      <c r="BO58" s="27">
        <f t="shared" ref="BO58" si="42">+BN58</f>
        <v>20.659867330016564</v>
      </c>
      <c r="BP58" s="27">
        <f t="shared" ref="BP58" si="43">+BO58</f>
        <v>20.659867330016564</v>
      </c>
      <c r="BQ58" s="27">
        <f t="shared" ref="BQ58" si="44">+BP58</f>
        <v>20.659867330016564</v>
      </c>
      <c r="BR58" s="27">
        <f t="shared" ref="BR58" si="45">+BQ58</f>
        <v>20.659867330016564</v>
      </c>
    </row>
    <row r="59" spans="1:70" ht="16.5" customHeight="1">
      <c r="A59" s="220"/>
      <c r="B59" s="244">
        <f>+'Ark1'!C3224</f>
        <v>2024</v>
      </c>
      <c r="C59" s="27">
        <f>+'Ark1'!L3224</f>
        <v>4</v>
      </c>
      <c r="D59" s="250" t="s">
        <v>31</v>
      </c>
      <c r="E59" s="27">
        <f>+'Ark1'!D3224</f>
        <v>1</v>
      </c>
      <c r="F59" s="27" t="str">
        <f t="shared" ref="F59:F70" si="46">+F44</f>
        <v>Jan</v>
      </c>
      <c r="G59" s="27">
        <f>+'Ark1'!Q3224</f>
        <v>2</v>
      </c>
      <c r="H59" s="27">
        <f>+'Ark1'!R3224</f>
        <v>2</v>
      </c>
      <c r="I59" s="28">
        <f>+IF(H59=0,"",'Ark1'!AG3224)</f>
        <v>0.69930069930069916</v>
      </c>
      <c r="J59" s="28">
        <f>+IF(H59=0,"",'Ark1'!AH3224)</f>
        <v>0.35326431438833716</v>
      </c>
      <c r="K59" s="220"/>
      <c r="L59" s="247">
        <f>+IF(I59=0,"",'Ark1'!AI3224)</f>
        <v>2</v>
      </c>
      <c r="M59" s="466"/>
      <c r="N59" s="273">
        <f>+IF(L59=0,"",'Ark1'!AJ3224)</f>
        <v>109.75</v>
      </c>
      <c r="O59" s="474"/>
      <c r="P59" s="273">
        <f>+IF(L59=0,"",'Ark1'!AK3224)</f>
        <v>15.388575872783264</v>
      </c>
      <c r="Q59" s="474"/>
      <c r="R59" s="26">
        <f>+IF(H59=0,"",'Ark1'!T3224)</f>
        <v>4</v>
      </c>
      <c r="S59" s="31">
        <f>+IF(H59=0,"",'Ark1'!U3224)</f>
        <v>20.9</v>
      </c>
      <c r="T59" s="220"/>
      <c r="U59" s="33">
        <f>+IF(H59=0,"",'Ark1'!W3224)</f>
        <v>0</v>
      </c>
      <c r="V59" s="33">
        <f>+IF(H59=0,"",'Ark1'!X3224)</f>
        <v>50</v>
      </c>
      <c r="W59" s="33">
        <f>+IF(H59=0,"",'Ark1'!Y3224)</f>
        <v>50</v>
      </c>
      <c r="X59" s="33">
        <f>+IF(H59=0,"",'Ark1'!Z3224)</f>
        <v>0</v>
      </c>
      <c r="Y59" s="33">
        <f>+IF(H59=0,"",'Ark1'!AA3224)</f>
        <v>5.6000000000000068</v>
      </c>
      <c r="Z59" s="26">
        <f>+IF(H59=0,"",'Ark1'!AC3224)</f>
        <v>0</v>
      </c>
      <c r="AA59" s="33">
        <f>+IF(H59=0,"",'Ark1'!AE3224)</f>
        <v>0</v>
      </c>
      <c r="AB59" s="26">
        <f t="shared" si="3"/>
        <v>5.2249999999999996</v>
      </c>
      <c r="AC59" s="28">
        <f t="shared" si="4"/>
        <v>1</v>
      </c>
      <c r="AD59" s="220"/>
      <c r="AE59" s="223"/>
      <c r="AG59" s="28"/>
      <c r="AH59" s="26"/>
      <c r="AI59" s="224"/>
      <c r="AJ59" s="27"/>
      <c r="AK59" s="26"/>
      <c r="AL59" s="26"/>
      <c r="AM59" s="33"/>
      <c r="AN59" s="33"/>
      <c r="AO59" s="33"/>
    </row>
    <row r="60" spans="1:70">
      <c r="A60" s="220"/>
      <c r="B60" s="244">
        <f>+'Ark1'!C3225</f>
        <v>2024</v>
      </c>
      <c r="C60" s="27">
        <f>+'Ark1'!L3225</f>
        <v>4</v>
      </c>
      <c r="D60" s="250" t="s">
        <v>31</v>
      </c>
      <c r="E60" s="27">
        <f>+'Ark1'!D3225</f>
        <v>2</v>
      </c>
      <c r="F60" s="27" t="str">
        <f t="shared" si="46"/>
        <v>Feb</v>
      </c>
      <c r="G60" s="27">
        <f>+'Ark1'!Q3225</f>
        <v>7</v>
      </c>
      <c r="H60" s="27">
        <f>+'Ark1'!R3225</f>
        <v>8</v>
      </c>
      <c r="I60" s="28">
        <f>+IF(H60=0,"",'Ark1'!AG3225)</f>
        <v>2.5316455696202529</v>
      </c>
      <c r="J60" s="28">
        <f>+IF(H60=0,"",'Ark1'!AH3225)</f>
        <v>1.5439547472040565</v>
      </c>
      <c r="K60" s="220"/>
      <c r="L60" s="247">
        <f>+IF(I60=0,"",'Ark1'!AI3225)</f>
        <v>7</v>
      </c>
      <c r="M60" s="466"/>
      <c r="N60" s="273">
        <f>+IF(L60=0,"",'Ark1'!AJ3225)</f>
        <v>113.52857142857148</v>
      </c>
      <c r="O60" s="474"/>
      <c r="P60" s="273">
        <f>+IF(L60=0,"",'Ark1'!AK3225)</f>
        <v>17.812597858192284</v>
      </c>
      <c r="Q60" s="474"/>
      <c r="R60" s="26">
        <f>+IF(H60=0,"",'Ark1'!T3225)</f>
        <v>4.125</v>
      </c>
      <c r="S60" s="31">
        <f>+IF(H60=0,"",'Ark1'!U3225)</f>
        <v>25.35</v>
      </c>
      <c r="T60" s="220"/>
      <c r="U60" s="33">
        <f>+IF(H60=0,"",'Ark1'!W3225)</f>
        <v>0</v>
      </c>
      <c r="V60" s="33">
        <f>+IF(H60=0,"",'Ark1'!X3225)</f>
        <v>100</v>
      </c>
      <c r="W60" s="33">
        <f>+IF(H60=0,"",'Ark1'!Y3225)</f>
        <v>62.5</v>
      </c>
      <c r="X60" s="33">
        <f>+IF(H60=0,"",'Ark1'!Z3225)</f>
        <v>0</v>
      </c>
      <c r="Y60" s="33">
        <f>+IF(H60=0,"",'Ark1'!AA3225)</f>
        <v>4.6216880033165282</v>
      </c>
      <c r="Z60" s="26">
        <f>+IF(H60=0,"",'Ark1'!AC3225)</f>
        <v>1.0532687216470451</v>
      </c>
      <c r="AA60" s="33">
        <f>+IF(H60=0,"",'Ark1'!AE3225)</f>
        <v>32.226558347610059</v>
      </c>
      <c r="AB60" s="26">
        <f t="shared" ref="AB60:AB70" si="47">+IF(H60=0,"",+S60/C60)</f>
        <v>6.3375000000000004</v>
      </c>
      <c r="AC60" s="28">
        <f t="shared" ref="AC60:AC70" si="48">+IF(H60=0,"",G60/H60)</f>
        <v>0.875</v>
      </c>
      <c r="AD60" s="220"/>
      <c r="AE60" s="27"/>
      <c r="AG60" s="28"/>
      <c r="AH60" s="26"/>
      <c r="AI60" s="27"/>
      <c r="AJ60" s="27"/>
      <c r="AK60" s="26"/>
      <c r="AL60" s="26"/>
      <c r="AM60" s="33"/>
      <c r="AN60" s="33"/>
      <c r="AO60" s="33"/>
    </row>
    <row r="61" spans="1:70" ht="17.25" customHeight="1">
      <c r="A61" s="220"/>
      <c r="B61" s="244">
        <f>+'Ark1'!C3226</f>
        <v>2024</v>
      </c>
      <c r="C61" s="27">
        <f>+'Ark1'!L3226</f>
        <v>4</v>
      </c>
      <c r="D61" s="250" t="s">
        <v>31</v>
      </c>
      <c r="E61" s="27">
        <f>+'Ark1'!D3226</f>
        <v>3</v>
      </c>
      <c r="F61" s="27" t="str">
        <f t="shared" si="46"/>
        <v>Mar</v>
      </c>
      <c r="G61" s="27">
        <f>+'Ark1'!Q3226</f>
        <v>22</v>
      </c>
      <c r="H61" s="27">
        <f>+'Ark1'!R3226</f>
        <v>22</v>
      </c>
      <c r="I61" s="28">
        <f>+IF(H61=0,"",'Ark1'!AG3226)</f>
        <v>1.0096374483708124</v>
      </c>
      <c r="J61" s="28">
        <f>+IF(H61=0,"",'Ark1'!AH3226)</f>
        <v>0.57694675188368405</v>
      </c>
      <c r="K61" s="220"/>
      <c r="L61" s="247">
        <f>+IF(I61=0,"",'Ark1'!AI3226)</f>
        <v>15</v>
      </c>
      <c r="M61" s="466"/>
      <c r="N61" s="273">
        <f>+IF(L61=0,"",'Ark1'!AJ3226)</f>
        <v>114.3866666666667</v>
      </c>
      <c r="O61" s="474"/>
      <c r="P61" s="273">
        <f>+IF(L61=0,"",'Ark1'!AK3226)</f>
        <v>16.91972071519287</v>
      </c>
      <c r="Q61" s="474"/>
      <c r="R61" s="26">
        <f>+IF(H61=0,"",'Ark1'!T3226)</f>
        <v>4.5454545454545459</v>
      </c>
      <c r="S61" s="31">
        <f>+IF(H61=0,"",'Ark1'!U3226)</f>
        <v>25.13636363636364</v>
      </c>
      <c r="T61" s="220"/>
      <c r="U61" s="33">
        <f>+IF(H61=0,"",'Ark1'!W3226)</f>
        <v>0</v>
      </c>
      <c r="V61" s="33">
        <f>+IF(H61=0,"",'Ark1'!X3226)</f>
        <v>90.909090909090892</v>
      </c>
      <c r="W61" s="33">
        <f>+IF(H61=0,"",'Ark1'!Y3226)</f>
        <v>72.727272727272734</v>
      </c>
      <c r="X61" s="33">
        <f>+IF(H61=0,"",'Ark1'!Z3226)</f>
        <v>4.5454545454545459</v>
      </c>
      <c r="Y61" s="33">
        <f>+IF(H61=0,"",'Ark1'!AA3226)</f>
        <v>5.3581327696184866</v>
      </c>
      <c r="Z61" s="26">
        <f>+IF(H61=0,"",'Ark1'!AC3226)</f>
        <v>1.3391745329687461</v>
      </c>
      <c r="AA61" s="33">
        <f>+IF(H61=0,"",'Ark1'!AE3226)</f>
        <v>18.410967768580928</v>
      </c>
      <c r="AB61" s="26">
        <f t="shared" si="47"/>
        <v>6.2840909090909101</v>
      </c>
      <c r="AC61" s="28">
        <f t="shared" si="48"/>
        <v>1</v>
      </c>
      <c r="AD61" s="220"/>
      <c r="AE61" s="244"/>
      <c r="AG61" s="28"/>
      <c r="AH61" s="26"/>
      <c r="AI61" s="224"/>
      <c r="AJ61" s="27"/>
      <c r="AK61" s="26"/>
      <c r="AL61" s="26"/>
      <c r="AM61" s="33"/>
      <c r="AN61" s="33"/>
      <c r="AO61" s="33"/>
    </row>
    <row r="62" spans="1:70">
      <c r="A62" s="220"/>
      <c r="B62" s="244">
        <f>+'Ark1'!C3227</f>
        <v>2024</v>
      </c>
      <c r="C62" s="27">
        <f>+'Ark1'!L3227</f>
        <v>4</v>
      </c>
      <c r="D62" s="250" t="s">
        <v>31</v>
      </c>
      <c r="E62" s="27">
        <f>+'Ark1'!D3227</f>
        <v>4</v>
      </c>
      <c r="F62" s="27" t="str">
        <f t="shared" si="46"/>
        <v>Apr</v>
      </c>
      <c r="G62" s="27">
        <f>+'Ark1'!Q3227</f>
        <v>12</v>
      </c>
      <c r="H62" s="27">
        <f>+'Ark1'!R3227</f>
        <v>14</v>
      </c>
      <c r="I62" s="28">
        <f>+IF(H62=0,"",'Ark1'!AG3227)</f>
        <v>3.4063260340632606</v>
      </c>
      <c r="J62" s="28">
        <f>+IF(H62=0,"",'Ark1'!AH3227)</f>
        <v>1.7386217968662501</v>
      </c>
      <c r="K62" s="220"/>
      <c r="L62" s="247">
        <f>+IF(I62=0,"",'Ark1'!AI3227)</f>
        <v>7</v>
      </c>
      <c r="M62" s="466"/>
      <c r="N62" s="273">
        <f>+IF(L62=0,"",'Ark1'!AJ3227)</f>
        <v>108.78571428571431</v>
      </c>
      <c r="O62" s="474"/>
      <c r="P62" s="273">
        <f>+IF(L62=0,"",'Ark1'!AK3227)</f>
        <v>15.534338725760135</v>
      </c>
      <c r="Q62" s="474"/>
      <c r="R62" s="26">
        <f>+IF(H62=0,"",'Ark1'!T3227)</f>
        <v>4.7142857142857153</v>
      </c>
      <c r="S62" s="31">
        <f>+IF(H62=0,"",'Ark1'!U3227)</f>
        <v>19.957142857142859</v>
      </c>
      <c r="T62" s="220"/>
      <c r="U62" s="33">
        <f>+IF(H62=0,"",'Ark1'!W3227)</f>
        <v>0</v>
      </c>
      <c r="V62" s="33">
        <f>+IF(H62=0,"",'Ark1'!X3227)</f>
        <v>71.428571428571445</v>
      </c>
      <c r="W62" s="33">
        <f>+IF(H62=0,"",'Ark1'!Y3227)</f>
        <v>28.571428571428577</v>
      </c>
      <c r="X62" s="33">
        <f>+IF(H62=0,"",'Ark1'!Z3227)</f>
        <v>0</v>
      </c>
      <c r="Y62" s="33">
        <f>+IF(H62=0,"",'Ark1'!AA3227)</f>
        <v>6.7514775404789615</v>
      </c>
      <c r="Z62" s="26">
        <f>+IF(H62=0,"",'Ark1'!AC3227)</f>
        <v>0.8806305718527101</v>
      </c>
      <c r="AA62" s="33">
        <f>+IF(H62=0,"",'Ark1'!AE3227)</f>
        <v>69.113512981511022</v>
      </c>
      <c r="AB62" s="26">
        <f t="shared" si="47"/>
        <v>4.9892857142857148</v>
      </c>
      <c r="AC62" s="28">
        <f t="shared" si="48"/>
        <v>0.8571428571428571</v>
      </c>
      <c r="AD62" s="220"/>
      <c r="AE62" s="244"/>
      <c r="AG62" s="28"/>
      <c r="AH62" s="26"/>
      <c r="AI62" s="27"/>
      <c r="AJ62" s="27"/>
      <c r="AK62" s="26"/>
      <c r="AL62" s="26"/>
      <c r="AM62" s="33"/>
      <c r="AN62" s="33"/>
      <c r="AO62" s="33"/>
    </row>
    <row r="63" spans="1:70">
      <c r="A63" s="220"/>
      <c r="B63" s="244">
        <f>+'Ark1'!C3228</f>
        <v>2024</v>
      </c>
      <c r="C63" s="27">
        <f>+'Ark1'!L3228</f>
        <v>4</v>
      </c>
      <c r="D63" s="250" t="s">
        <v>31</v>
      </c>
      <c r="E63" s="27">
        <f>+'Ark1'!D3228</f>
        <v>5</v>
      </c>
      <c r="F63" s="27" t="str">
        <f t="shared" si="46"/>
        <v>Mai</v>
      </c>
      <c r="G63" s="27">
        <f>+'Ark1'!Q3228</f>
        <v>5</v>
      </c>
      <c r="H63" s="27">
        <f>+'Ark1'!R3228</f>
        <v>6</v>
      </c>
      <c r="I63" s="28">
        <f>+IF(H63=0,"",'Ark1'!AG3228)</f>
        <v>4.4444444444444446</v>
      </c>
      <c r="J63" s="28">
        <f>+IF(H63=0,"",'Ark1'!AH3228)</f>
        <v>2.044734220773341</v>
      </c>
      <c r="K63" s="220"/>
      <c r="L63" s="247">
        <f>+IF(I63=0,"",'Ark1'!AI3228)</f>
        <v>6</v>
      </c>
      <c r="M63" s="466"/>
      <c r="N63" s="273">
        <f>+IF(L63=0,"",'Ark1'!AJ3228)</f>
        <v>104.85</v>
      </c>
      <c r="O63" s="474"/>
      <c r="P63" s="273">
        <f>+IF(L63=0,"",'Ark1'!AK3228)</f>
        <v>15.866162576316112</v>
      </c>
      <c r="Q63" s="474"/>
      <c r="R63" s="26">
        <f>+IF(H63=0,"",'Ark1'!T3228)</f>
        <v>4.6666666666666679</v>
      </c>
      <c r="S63" s="31">
        <f>+IF(H63=0,"",'Ark1'!U3228)</f>
        <v>18.816666666666663</v>
      </c>
      <c r="T63" s="220"/>
      <c r="U63" s="33">
        <f>+IF(H63=0,"",'Ark1'!W3228)</f>
        <v>0</v>
      </c>
      <c r="V63" s="33">
        <f>+IF(H63=0,"",'Ark1'!X3228)</f>
        <v>50</v>
      </c>
      <c r="W63" s="33">
        <f>+IF(H63=0,"",'Ark1'!Y3228)</f>
        <v>16.666666666666671</v>
      </c>
      <c r="X63" s="33">
        <f>+IF(H63=0,"",'Ark1'!Z3228)</f>
        <v>0</v>
      </c>
      <c r="Y63" s="33">
        <f>+IF(H63=0,"",'Ark1'!AA3228)</f>
        <v>5.8353567919098897</v>
      </c>
      <c r="Z63" s="26">
        <f>+IF(H63=0,"",'Ark1'!AC3228)</f>
        <v>0.9428090415820618</v>
      </c>
      <c r="AA63" s="33">
        <f>+IF(H63=0,"",'Ark1'!AE3228)</f>
        <v>37.059743152758656</v>
      </c>
      <c r="AB63" s="26">
        <f t="shared" si="47"/>
        <v>4.7041666666666657</v>
      </c>
      <c r="AC63" s="28">
        <f t="shared" si="48"/>
        <v>0.83333333333333337</v>
      </c>
      <c r="AD63" s="220"/>
      <c r="AE63" s="245"/>
      <c r="AG63" s="28"/>
      <c r="AH63" s="26"/>
      <c r="AI63" s="27"/>
      <c r="AJ63" s="27"/>
      <c r="AK63" s="26"/>
      <c r="AL63" s="26"/>
      <c r="AM63" s="33"/>
      <c r="AN63" s="33"/>
      <c r="AO63" s="33"/>
    </row>
    <row r="64" spans="1:70" ht="16.5" customHeight="1">
      <c r="A64" s="220"/>
      <c r="B64" s="244">
        <f>+'Ark1'!C3229</f>
        <v>2024</v>
      </c>
      <c r="C64" s="27">
        <f>+'Ark1'!L3229</f>
        <v>4</v>
      </c>
      <c r="D64" s="250" t="s">
        <v>31</v>
      </c>
      <c r="E64" s="27">
        <f>+'Ark1'!D3229</f>
        <v>6</v>
      </c>
      <c r="F64" s="27" t="str">
        <f t="shared" si="46"/>
        <v>Jun</v>
      </c>
      <c r="G64" s="27">
        <f>+'Ark1'!Q3229</f>
        <v>3</v>
      </c>
      <c r="H64" s="27">
        <f>+'Ark1'!R3229</f>
        <v>4</v>
      </c>
      <c r="I64" s="28">
        <f>+IF(H64=0,"",'Ark1'!AG3229)</f>
        <v>4.4943820224719104</v>
      </c>
      <c r="J64" s="28">
        <f>+IF(H64=0,"",'Ark1'!AH3229)</f>
        <v>2.7744091809873099</v>
      </c>
      <c r="K64" s="220"/>
      <c r="L64" s="247">
        <f>+IF(I64=0,"",'Ark1'!AI3229)</f>
        <v>4</v>
      </c>
      <c r="M64" s="466"/>
      <c r="N64" s="273">
        <f>+IF(L64=0,"",'Ark1'!AJ3229)</f>
        <v>118.075</v>
      </c>
      <c r="O64" s="474"/>
      <c r="P64" s="273">
        <f>+IF(L64=0,"",'Ark1'!AK3229)</f>
        <v>14.139012059639988</v>
      </c>
      <c r="Q64" s="474"/>
      <c r="R64" s="26">
        <f>+IF(H64=0,"",'Ark1'!T3229)</f>
        <v>5</v>
      </c>
      <c r="S64" s="31">
        <f>+IF(H64=0,"",'Ark1'!U3229)</f>
        <v>23.45</v>
      </c>
      <c r="T64" s="220"/>
      <c r="U64" s="33">
        <f>+IF(H64=0,"",'Ark1'!W3229)</f>
        <v>0</v>
      </c>
      <c r="V64" s="33">
        <f>+IF(H64=0,"",'Ark1'!X3229)</f>
        <v>75</v>
      </c>
      <c r="W64" s="33">
        <f>+IF(H64=0,"",'Ark1'!Y3229)</f>
        <v>50</v>
      </c>
      <c r="X64" s="33">
        <f>+IF(H64=0,"",'Ark1'!Z3229)</f>
        <v>0</v>
      </c>
      <c r="Y64" s="33">
        <f>+IF(H64=0,"",'Ark1'!AA3229)</f>
        <v>7.6238113827664948</v>
      </c>
      <c r="Z64" s="26">
        <f>+IF(H64=0,"",'Ark1'!AC3229)</f>
        <v>1</v>
      </c>
      <c r="AA64" s="33">
        <f>+IF(H64=0,"",'Ark1'!AE3229)</f>
        <v>23.610237840732193</v>
      </c>
      <c r="AB64" s="26">
        <f t="shared" si="47"/>
        <v>5.8624999999999998</v>
      </c>
      <c r="AC64" s="28">
        <f t="shared" si="48"/>
        <v>0.75</v>
      </c>
      <c r="AD64" s="220"/>
      <c r="AE64" s="244"/>
      <c r="AG64" s="28"/>
      <c r="AH64" s="26"/>
      <c r="AI64" s="27"/>
      <c r="AJ64" s="27"/>
      <c r="AK64" s="246"/>
      <c r="AL64" s="246"/>
      <c r="AM64" s="33"/>
      <c r="AN64" s="33"/>
      <c r="AO64" s="33"/>
    </row>
    <row r="65" spans="1:70">
      <c r="A65" s="220"/>
      <c r="B65" s="244">
        <f>+'Ark1'!C3230</f>
        <v>2024</v>
      </c>
      <c r="C65" s="27">
        <f>+'Ark1'!L3230</f>
        <v>4</v>
      </c>
      <c r="D65" s="250" t="s">
        <v>31</v>
      </c>
      <c r="E65" s="27">
        <f>+'Ark1'!D3230</f>
        <v>7</v>
      </c>
      <c r="F65" s="27" t="str">
        <f t="shared" si="46"/>
        <v>Jul</v>
      </c>
      <c r="G65" s="27">
        <f>+'Ark1'!Q3230</f>
        <v>0</v>
      </c>
      <c r="H65" s="27">
        <f>+'Ark1'!R3230</f>
        <v>0</v>
      </c>
      <c r="I65" s="28" t="str">
        <f>+IF(H65=0,"",'Ark1'!AG3230)</f>
        <v/>
      </c>
      <c r="J65" s="28" t="str">
        <f>+IF(H65=0,"",'Ark1'!AH3230)</f>
        <v/>
      </c>
      <c r="K65" s="220"/>
      <c r="L65" s="247">
        <f>+IF(I65=0,"",'Ark1'!AI3230)</f>
        <v>0</v>
      </c>
      <c r="M65" s="466"/>
      <c r="N65" s="273" t="str">
        <f>+IF(L65=0,"",'Ark1'!AJ3230)</f>
        <v/>
      </c>
      <c r="O65" s="474"/>
      <c r="P65" s="273" t="str">
        <f>+IF(L65=0,"",'Ark1'!AK3230)</f>
        <v/>
      </c>
      <c r="Q65" s="474"/>
      <c r="R65" s="26" t="str">
        <f>+IF(H65=0,"",'Ark1'!T3230)</f>
        <v/>
      </c>
      <c r="S65" s="31" t="str">
        <f>+IF(H65=0,"",'Ark1'!U3230)</f>
        <v/>
      </c>
      <c r="T65" s="220"/>
      <c r="U65" s="33" t="str">
        <f>+IF(H65=0,"",'Ark1'!W3230)</f>
        <v/>
      </c>
      <c r="V65" s="33" t="str">
        <f>+IF(H65=0,"",'Ark1'!X3230)</f>
        <v/>
      </c>
      <c r="W65" s="33" t="str">
        <f>+IF(H65=0,"",'Ark1'!Y3230)</f>
        <v/>
      </c>
      <c r="X65" s="33" t="str">
        <f>+IF(H65=0,"",'Ark1'!Z3230)</f>
        <v/>
      </c>
      <c r="Y65" s="33" t="str">
        <f>+IF(H65=0,"",'Ark1'!AA3230)</f>
        <v/>
      </c>
      <c r="Z65" s="26" t="str">
        <f>+IF(H65=0,"",'Ark1'!AC3230)</f>
        <v/>
      </c>
      <c r="AA65" s="33" t="str">
        <f>+IF(H65=0,"",'Ark1'!AE3230)</f>
        <v/>
      </c>
      <c r="AB65" s="26" t="str">
        <f t="shared" si="47"/>
        <v/>
      </c>
      <c r="AC65" s="28" t="str">
        <f t="shared" si="48"/>
        <v/>
      </c>
      <c r="AD65" s="220"/>
      <c r="AE65" s="223"/>
      <c r="AG65" s="28"/>
      <c r="AH65" s="26"/>
      <c r="AI65" s="223"/>
      <c r="AJ65" s="27"/>
      <c r="AN65" s="27"/>
    </row>
    <row r="66" spans="1:70">
      <c r="A66" s="220"/>
      <c r="B66" s="244">
        <f>+'Ark1'!C3231</f>
        <v>2024</v>
      </c>
      <c r="C66" s="27">
        <f>+'Ark1'!L3231</f>
        <v>4</v>
      </c>
      <c r="D66" s="250" t="s">
        <v>31</v>
      </c>
      <c r="E66" s="27">
        <f>+'Ark1'!D3231</f>
        <v>8</v>
      </c>
      <c r="F66" s="27" t="str">
        <f t="shared" si="46"/>
        <v>Aug</v>
      </c>
      <c r="G66" s="27">
        <f>+'Ark1'!Q3231</f>
        <v>0</v>
      </c>
      <c r="H66" s="27">
        <f>+'Ark1'!R3231</f>
        <v>0</v>
      </c>
      <c r="I66" s="28" t="str">
        <f>+IF(H66=0,"",'Ark1'!AG3231)</f>
        <v/>
      </c>
      <c r="J66" s="28" t="str">
        <f>+IF(H66=0,"",'Ark1'!AH3231)</f>
        <v/>
      </c>
      <c r="K66" s="220"/>
      <c r="L66" s="247">
        <f>+IF(I66=0,"",'Ark1'!AI3231)</f>
        <v>0</v>
      </c>
      <c r="M66" s="466"/>
      <c r="N66" s="273" t="str">
        <f>+IF(L66=0,"",'Ark1'!AJ3231)</f>
        <v/>
      </c>
      <c r="O66" s="474"/>
      <c r="P66" s="273" t="str">
        <f>+IF(L66=0,"",'Ark1'!AK3231)</f>
        <v/>
      </c>
      <c r="Q66" s="474"/>
      <c r="R66" s="26" t="str">
        <f>+IF(H66=0,"",'Ark1'!T3231)</f>
        <v/>
      </c>
      <c r="S66" s="31" t="str">
        <f>+IF(H66=0,"",'Ark1'!U3231)</f>
        <v/>
      </c>
      <c r="T66" s="220"/>
      <c r="U66" s="33" t="str">
        <f>+IF(H66=0,"",'Ark1'!W3231)</f>
        <v/>
      </c>
      <c r="V66" s="33" t="str">
        <f>+IF(H66=0,"",'Ark1'!X3231)</f>
        <v/>
      </c>
      <c r="W66" s="33" t="str">
        <f>+IF(H66=0,"",'Ark1'!Y3231)</f>
        <v/>
      </c>
      <c r="X66" s="33" t="str">
        <f>+IF(H66=0,"",'Ark1'!Z3231)</f>
        <v/>
      </c>
      <c r="Y66" s="33" t="str">
        <f>+IF(H66=0,"",'Ark1'!AA3231)</f>
        <v/>
      </c>
      <c r="Z66" s="26" t="str">
        <f>+IF(H66=0,"",'Ark1'!AC3231)</f>
        <v/>
      </c>
      <c r="AA66" s="33" t="str">
        <f>+IF(H66=0,"",'Ark1'!AE3231)</f>
        <v/>
      </c>
      <c r="AB66" s="26" t="str">
        <f t="shared" si="47"/>
        <v/>
      </c>
      <c r="AC66" s="28" t="str">
        <f t="shared" si="48"/>
        <v/>
      </c>
      <c r="AD66" s="220"/>
      <c r="AE66" s="223"/>
      <c r="AG66" s="28"/>
      <c r="AH66" s="26"/>
      <c r="AI66" s="247"/>
      <c r="AJ66" s="27"/>
      <c r="AK66" s="26"/>
      <c r="AL66" s="224"/>
      <c r="AN66" s="27"/>
    </row>
    <row r="67" spans="1:70">
      <c r="A67" s="220"/>
      <c r="B67" s="244">
        <f>+'Ark1'!C3232</f>
        <v>2024</v>
      </c>
      <c r="C67" s="27">
        <f>+'Ark1'!L3232</f>
        <v>4</v>
      </c>
      <c r="D67" s="250" t="s">
        <v>31</v>
      </c>
      <c r="E67" s="27">
        <f>+'Ark1'!D3232</f>
        <v>9</v>
      </c>
      <c r="F67" s="27" t="str">
        <f t="shared" si="46"/>
        <v>Sep</v>
      </c>
      <c r="G67" s="27">
        <f>+'Ark1'!Q3232</f>
        <v>3</v>
      </c>
      <c r="H67" s="27">
        <f>+'Ark1'!R3232</f>
        <v>3</v>
      </c>
      <c r="I67" s="28">
        <f>+IF(H67=0,"",'Ark1'!AG3232)</f>
        <v>1.3157894736842111</v>
      </c>
      <c r="J67" s="28">
        <f>+IF(H67=0,"",'Ark1'!AH3232)</f>
        <v>0.58181408957911318</v>
      </c>
      <c r="K67" s="220"/>
      <c r="L67" s="247">
        <f>+IF(I67=0,"",'Ark1'!AI3232)</f>
        <v>3</v>
      </c>
      <c r="M67" s="466"/>
      <c r="N67" s="273">
        <f>+IF(L67=0,"",'Ark1'!AJ3232)</f>
        <v>104</v>
      </c>
      <c r="O67" s="474"/>
      <c r="P67" s="273">
        <f>+IF(L67=0,"",'Ark1'!AK3232)</f>
        <v>15.33438871905182</v>
      </c>
      <c r="Q67" s="474"/>
      <c r="R67" s="26">
        <f>+IF(H67=0,"",'Ark1'!T3232)</f>
        <v>4.6666666666666679</v>
      </c>
      <c r="S67" s="31">
        <f>+IF(H67=0,"",'Ark1'!U3232)</f>
        <v>17.233333333333338</v>
      </c>
      <c r="T67" s="220"/>
      <c r="U67" s="33">
        <f>+IF(H67=0,"",'Ark1'!W3232)</f>
        <v>0</v>
      </c>
      <c r="V67" s="33">
        <f>+IF(H67=0,"",'Ark1'!X3232)</f>
        <v>100</v>
      </c>
      <c r="W67" s="33">
        <f>+IF(H67=0,"",'Ark1'!Y3232)</f>
        <v>0</v>
      </c>
      <c r="X67" s="33">
        <f>+IF(H67=0,"",'Ark1'!Z3232)</f>
        <v>0</v>
      </c>
      <c r="Y67" s="33">
        <f>+IF(H67=0,"",'Ark1'!AA3232)</f>
        <v>1.2036980056845228</v>
      </c>
      <c r="Z67" s="26">
        <f>+IF(H67=0,"",'Ark1'!AC3232)</f>
        <v>0.9428090415820618</v>
      </c>
      <c r="AA67" s="33">
        <f>+IF(H67=0,"",'Ark1'!AE3232)</f>
        <v>97.907556248493989</v>
      </c>
      <c r="AB67" s="26">
        <f t="shared" si="47"/>
        <v>4.3083333333333345</v>
      </c>
      <c r="AC67" s="28">
        <f t="shared" si="48"/>
        <v>1</v>
      </c>
      <c r="AD67" s="220"/>
      <c r="AE67" s="223"/>
      <c r="AG67" s="28"/>
      <c r="AH67" s="26"/>
      <c r="AI67" s="247"/>
      <c r="AJ67" s="27"/>
      <c r="AN67" s="27"/>
    </row>
    <row r="68" spans="1:70">
      <c r="A68" s="220"/>
      <c r="B68" s="244">
        <f>+'Ark1'!C3233</f>
        <v>2024</v>
      </c>
      <c r="C68" s="27">
        <f>+'Ark1'!L3233</f>
        <v>4</v>
      </c>
      <c r="D68" s="250" t="s">
        <v>31</v>
      </c>
      <c r="E68" s="27">
        <f>+'Ark1'!D3233</f>
        <v>10</v>
      </c>
      <c r="F68" s="27" t="str">
        <f t="shared" si="46"/>
        <v>Okt</v>
      </c>
      <c r="G68" s="27">
        <f>+'Ark1'!Q3233</f>
        <v>8</v>
      </c>
      <c r="H68" s="27">
        <f>+'Ark1'!R3233</f>
        <v>10</v>
      </c>
      <c r="I68" s="28">
        <f>+IF(H68=0,"",'Ark1'!AG3233)</f>
        <v>1.8382352941176472</v>
      </c>
      <c r="J68" s="28">
        <f>+IF(H68=0,"",'Ark1'!AH3233)</f>
        <v>0.83257974991424699</v>
      </c>
      <c r="K68" s="220"/>
      <c r="L68" s="247">
        <f>+IF(I68=0,"",'Ark1'!AI3233)</f>
        <v>10</v>
      </c>
      <c r="M68" s="466"/>
      <c r="N68" s="273">
        <f>+IF(L68=0,"",'Ark1'!AJ3233)</f>
        <v>105.57</v>
      </c>
      <c r="O68" s="474"/>
      <c r="P68" s="273">
        <f>+IF(L68=0,"",'Ark1'!AK3233)</f>
        <v>15.830091534400614</v>
      </c>
      <c r="Q68" s="474"/>
      <c r="R68" s="26">
        <f>+IF(H68=0,"",'Ark1'!T3233)</f>
        <v>4.8</v>
      </c>
      <c r="S68" s="31">
        <f>+IF(H68=0,"",'Ark1'!U3233)</f>
        <v>18.689999999999998</v>
      </c>
      <c r="T68" s="220"/>
      <c r="U68" s="33">
        <f>+IF(H68=0,"",'Ark1'!W3233)</f>
        <v>0</v>
      </c>
      <c r="V68" s="33">
        <f>+IF(H68=0,"",'Ark1'!X3233)</f>
        <v>90</v>
      </c>
      <c r="W68" s="33">
        <f>+IF(H68=0,"",'Ark1'!Y3233)</f>
        <v>20</v>
      </c>
      <c r="X68" s="33">
        <f>+IF(H68=0,"",'Ark1'!Z3233)</f>
        <v>0</v>
      </c>
      <c r="Y68" s="33">
        <f>+IF(H68=0,"",'Ark1'!AA3233)</f>
        <v>3.1117358499718626</v>
      </c>
      <c r="Z68" s="26">
        <f>+IF(H68=0,"",'Ark1'!AC3233)</f>
        <v>1.326649916142161</v>
      </c>
      <c r="AA68" s="33">
        <f>+IF(H68=0,"",'Ark1'!AE3233)</f>
        <v>-4.8931926215117985</v>
      </c>
      <c r="AB68" s="26">
        <f t="shared" si="47"/>
        <v>4.6724999999999994</v>
      </c>
      <c r="AC68" s="28">
        <f t="shared" si="48"/>
        <v>0.8</v>
      </c>
      <c r="AD68" s="220"/>
      <c r="AE68" s="223"/>
      <c r="AG68" s="28"/>
      <c r="AH68" s="26"/>
      <c r="AI68" s="247"/>
      <c r="AJ68" s="27"/>
      <c r="AN68" s="27"/>
    </row>
    <row r="69" spans="1:70">
      <c r="A69" s="220"/>
      <c r="B69" s="244">
        <f>+'Ark1'!C3234</f>
        <v>2024</v>
      </c>
      <c r="C69" s="27">
        <f>+'Ark1'!L3234</f>
        <v>4</v>
      </c>
      <c r="D69" s="250" t="s">
        <v>31</v>
      </c>
      <c r="E69" s="27">
        <f>+'Ark1'!D3234</f>
        <v>11</v>
      </c>
      <c r="F69" s="27" t="str">
        <f t="shared" si="46"/>
        <v>Nov</v>
      </c>
      <c r="G69" s="27">
        <f>+'Ark1'!Q3234</f>
        <v>1</v>
      </c>
      <c r="H69" s="27">
        <f>+'Ark1'!R3234</f>
        <v>1</v>
      </c>
      <c r="I69" s="28">
        <f>+IF(H69=0,"",'Ark1'!AG3234)</f>
        <v>0.95238095238095277</v>
      </c>
      <c r="J69" s="28">
        <f>+IF(H69=0,"",'Ark1'!AH3234)</f>
        <v>0.31512368604677338</v>
      </c>
      <c r="K69" s="220"/>
      <c r="L69" s="247">
        <f>+IF(I69=0,"",'Ark1'!AI3234)</f>
        <v>1</v>
      </c>
      <c r="M69" s="466"/>
      <c r="N69" s="273">
        <f>+IF(L69=0,"",'Ark1'!AJ3234)</f>
        <v>94</v>
      </c>
      <c r="O69" s="474"/>
      <c r="P69" s="273">
        <f>+IF(L69=0,"",'Ark1'!AK3234)</f>
        <v>16.855610028606378</v>
      </c>
      <c r="Q69" s="474"/>
      <c r="R69" s="26">
        <f>+IF(H69=0,"",'Ark1'!T3234)</f>
        <v>5</v>
      </c>
      <c r="S69" s="31">
        <f>+IF(H69=0,"",'Ark1'!U3234)</f>
        <v>14</v>
      </c>
      <c r="T69" s="220"/>
      <c r="U69" s="33">
        <f>+IF(H69=0,"",'Ark1'!W3234)</f>
        <v>0</v>
      </c>
      <c r="V69" s="33">
        <f>+IF(H69=0,"",'Ark1'!X3234)</f>
        <v>0</v>
      </c>
      <c r="W69" s="33">
        <f>+IF(H69=0,"",'Ark1'!Y3234)</f>
        <v>0</v>
      </c>
      <c r="X69" s="33">
        <f>+IF(H69=0,"",'Ark1'!Z3234)</f>
        <v>0</v>
      </c>
      <c r="Y69" s="33">
        <f>+IF(H69=0,"",'Ark1'!AA3234)</f>
        <v>0</v>
      </c>
      <c r="Z69" s="26">
        <f>+IF(H69=0,"",'Ark1'!AC3234)</f>
        <v>0</v>
      </c>
      <c r="AA69" s="33">
        <f>+IF(H69=0,"",'Ark1'!AE3234)</f>
        <v>0</v>
      </c>
      <c r="AB69" s="26">
        <f t="shared" si="47"/>
        <v>3.5</v>
      </c>
      <c r="AC69" s="28">
        <f t="shared" si="48"/>
        <v>1</v>
      </c>
      <c r="AD69" s="220"/>
      <c r="AE69" s="223"/>
      <c r="AG69" s="28"/>
      <c r="AH69" s="26"/>
      <c r="AI69" s="247"/>
      <c r="AJ69" s="27"/>
      <c r="AN69" s="27"/>
    </row>
    <row r="70" spans="1:70">
      <c r="A70" s="220"/>
      <c r="B70" s="244">
        <f>+'Ark1'!C3235</f>
        <v>2024</v>
      </c>
      <c r="C70" s="27">
        <f>+'Ark1'!L3235</f>
        <v>4</v>
      </c>
      <c r="D70" s="250" t="s">
        <v>31</v>
      </c>
      <c r="E70" s="27">
        <f>+'Ark1'!D3235</f>
        <v>12</v>
      </c>
      <c r="F70" s="27" t="str">
        <f t="shared" si="46"/>
        <v>Des</v>
      </c>
      <c r="G70" s="27">
        <f>+'Ark1'!Q3235</f>
        <v>0</v>
      </c>
      <c r="H70" s="27">
        <f>+'Ark1'!R3235</f>
        <v>0</v>
      </c>
      <c r="I70" s="28" t="str">
        <f>+IF(H70=0,"",'Ark1'!AG3235)</f>
        <v/>
      </c>
      <c r="J70" s="28" t="str">
        <f>+IF(H70=0,"",'Ark1'!AH3235)</f>
        <v/>
      </c>
      <c r="K70" s="220"/>
      <c r="L70" s="247">
        <f>+IF(I70=0,"",'Ark1'!AI3235)</f>
        <v>0</v>
      </c>
      <c r="M70" s="466"/>
      <c r="N70" s="273" t="str">
        <f>+IF(L70=0,"",'Ark1'!AJ3235)</f>
        <v/>
      </c>
      <c r="O70" s="474"/>
      <c r="P70" s="273" t="str">
        <f>+IF(L70=0,"",'Ark1'!AK3235)</f>
        <v/>
      </c>
      <c r="Q70" s="474"/>
      <c r="R70" s="26" t="str">
        <f>+IF(H70=0,"",'Ark1'!T3235)</f>
        <v/>
      </c>
      <c r="S70" s="31" t="str">
        <f>+IF(H70=0,"",'Ark1'!U3235)</f>
        <v/>
      </c>
      <c r="T70" s="220"/>
      <c r="U70" s="33" t="str">
        <f>+IF(H70=0,"",'Ark1'!W3235)</f>
        <v/>
      </c>
      <c r="V70" s="33" t="str">
        <f>+IF(H70=0,"",'Ark1'!X3235)</f>
        <v/>
      </c>
      <c r="W70" s="33" t="str">
        <f>+IF(H70=0,"",'Ark1'!Y3235)</f>
        <v/>
      </c>
      <c r="X70" s="33" t="str">
        <f>+IF(H70=0,"",'Ark1'!Z3235)</f>
        <v/>
      </c>
      <c r="Y70" s="33" t="str">
        <f>+IF(H70=0,"",'Ark1'!AA3235)</f>
        <v/>
      </c>
      <c r="Z70" s="26" t="str">
        <f>+IF(H70=0,"",'Ark1'!AC3235)</f>
        <v/>
      </c>
      <c r="AA70" s="33" t="str">
        <f>+IF(H70=0,"",'Ark1'!AE3235)</f>
        <v/>
      </c>
      <c r="AB70" s="26" t="str">
        <f t="shared" si="47"/>
        <v/>
      </c>
      <c r="AC70" s="28" t="str">
        <f t="shared" si="48"/>
        <v/>
      </c>
      <c r="AD70" s="220"/>
      <c r="AE70" s="223"/>
      <c r="AG70" s="28"/>
      <c r="AH70" s="26"/>
      <c r="AI70" s="247"/>
      <c r="AJ70" s="27"/>
      <c r="AN70" s="27"/>
    </row>
    <row r="71" spans="1:70" ht="15" customHeight="1">
      <c r="A71" s="220"/>
      <c r="B71" s="220"/>
      <c r="C71" s="220"/>
      <c r="D71" s="220"/>
      <c r="E71" s="220"/>
      <c r="F71" s="220"/>
      <c r="G71" s="220"/>
      <c r="H71" s="220"/>
      <c r="I71" s="221"/>
      <c r="J71" s="221"/>
      <c r="K71" s="220"/>
      <c r="L71" s="239"/>
      <c r="M71" s="466"/>
      <c r="N71" s="237"/>
      <c r="O71" s="474"/>
      <c r="P71" s="237"/>
      <c r="Q71" s="474"/>
      <c r="R71" s="220"/>
      <c r="S71" s="220"/>
      <c r="T71" s="220"/>
      <c r="U71" s="222"/>
      <c r="V71" s="222"/>
      <c r="W71" s="222"/>
      <c r="X71" s="222"/>
      <c r="Y71" s="222"/>
      <c r="Z71" s="220"/>
      <c r="AA71" s="222"/>
      <c r="AB71" s="485"/>
      <c r="AC71" s="221"/>
      <c r="AD71" s="220"/>
      <c r="AE71" s="223"/>
      <c r="AG71" s="28"/>
      <c r="AH71" s="26"/>
      <c r="AI71" s="224"/>
      <c r="AJ71" s="27"/>
      <c r="AN71" s="27"/>
      <c r="BF71" s="236"/>
    </row>
    <row r="72" spans="1:70" ht="15" customHeight="1">
      <c r="A72" s="220"/>
      <c r="B72" s="220"/>
      <c r="C72" s="238" t="s">
        <v>0</v>
      </c>
      <c r="D72" s="220"/>
      <c r="E72" s="280" t="str">
        <f>+D74</f>
        <v>O</v>
      </c>
      <c r="F72" s="238" t="s">
        <v>570</v>
      </c>
      <c r="G72" s="220"/>
      <c r="H72" s="244">
        <f>SUM(H74:H85)</f>
        <v>186</v>
      </c>
      <c r="I72" s="221"/>
      <c r="J72" s="221"/>
      <c r="K72" s="220"/>
      <c r="L72" s="239"/>
      <c r="M72" s="466"/>
      <c r="N72" s="237"/>
      <c r="O72" s="474"/>
      <c r="P72" s="237"/>
      <c r="Q72" s="474"/>
      <c r="R72" s="220"/>
      <c r="S72" s="273">
        <f>+Klasse!M15</f>
        <v>25.457526881720433</v>
      </c>
      <c r="T72" s="220"/>
      <c r="U72" s="222"/>
      <c r="V72" s="222"/>
      <c r="W72" s="222"/>
      <c r="X72" s="222"/>
      <c r="Y72" s="222"/>
      <c r="Z72" s="220"/>
      <c r="AA72" s="222"/>
      <c r="AB72" s="224">
        <f>+S72/C74</f>
        <v>5.0915053763440863</v>
      </c>
      <c r="AC72" s="221"/>
      <c r="AD72" s="220"/>
      <c r="AE72" s="223"/>
      <c r="AG72" s="28"/>
      <c r="AH72" s="26"/>
      <c r="AI72" s="224"/>
      <c r="AJ72" s="27"/>
      <c r="AN72" s="27"/>
      <c r="BF72" s="236"/>
    </row>
    <row r="73" spans="1:70" ht="15" customHeight="1">
      <c r="A73" s="220"/>
      <c r="B73" s="220"/>
      <c r="C73" s="220"/>
      <c r="D73" s="220"/>
      <c r="E73" s="220"/>
      <c r="F73" s="220"/>
      <c r="G73" s="220"/>
      <c r="H73" s="220"/>
      <c r="I73" s="221"/>
      <c r="J73" s="221"/>
      <c r="K73" s="220"/>
      <c r="L73" s="239"/>
      <c r="M73" s="466"/>
      <c r="N73" s="237"/>
      <c r="O73" s="474"/>
      <c r="P73" s="237"/>
      <c r="Q73" s="474"/>
      <c r="R73" s="220"/>
      <c r="S73" s="220"/>
      <c r="T73" s="220"/>
      <c r="U73" s="222"/>
      <c r="V73" s="222"/>
      <c r="W73" s="222"/>
      <c r="X73" s="222"/>
      <c r="Y73" s="222"/>
      <c r="Z73" s="220"/>
      <c r="AA73" s="222"/>
      <c r="AB73" s="485"/>
      <c r="AC73" s="222"/>
      <c r="AD73" s="222"/>
      <c r="AE73" s="223"/>
      <c r="AG73" s="28"/>
      <c r="AH73" s="26"/>
      <c r="AI73" s="224"/>
      <c r="AJ73" s="27"/>
      <c r="AN73" s="27"/>
      <c r="BF73" s="236">
        <f>1+BF70</f>
        <v>1</v>
      </c>
      <c r="BG73" s="27">
        <v>20.659867330016564</v>
      </c>
      <c r="BH73" s="27">
        <f t="shared" ref="BH73" si="49">+BG73</f>
        <v>20.659867330016564</v>
      </c>
      <c r="BI73" s="27">
        <f t="shared" ref="BI73" si="50">+BH73</f>
        <v>20.659867330016564</v>
      </c>
      <c r="BJ73" s="27">
        <f t="shared" ref="BJ73" si="51">+BI73</f>
        <v>20.659867330016564</v>
      </c>
      <c r="BK73" s="27">
        <f t="shared" ref="BK73" si="52">+BJ73</f>
        <v>20.659867330016564</v>
      </c>
      <c r="BL73" s="27">
        <f t="shared" ref="BL73" si="53">+BK73</f>
        <v>20.659867330016564</v>
      </c>
      <c r="BM73" s="27">
        <f t="shared" ref="BM73" si="54">+BL73</f>
        <v>20.659867330016564</v>
      </c>
      <c r="BN73" s="27">
        <f t="shared" ref="BN73" si="55">+BM73</f>
        <v>20.659867330016564</v>
      </c>
      <c r="BO73" s="27">
        <f t="shared" ref="BO73" si="56">+BN73</f>
        <v>20.659867330016564</v>
      </c>
      <c r="BP73" s="27">
        <f t="shared" ref="BP73" si="57">+BO73</f>
        <v>20.659867330016564</v>
      </c>
      <c r="BQ73" s="27">
        <f t="shared" ref="BQ73" si="58">+BP73</f>
        <v>20.659867330016564</v>
      </c>
      <c r="BR73" s="27">
        <f t="shared" ref="BR73" si="59">+BQ73</f>
        <v>20.659867330016564</v>
      </c>
    </row>
    <row r="74" spans="1:70">
      <c r="A74" s="220"/>
      <c r="B74" s="244">
        <f>+'Ark1'!C3236</f>
        <v>2024</v>
      </c>
      <c r="C74" s="240">
        <f>+'Ark1'!L3236</f>
        <v>5</v>
      </c>
      <c r="D74" s="251" t="s">
        <v>407</v>
      </c>
      <c r="E74" s="240">
        <f>+'Ark1'!D3236</f>
        <v>1</v>
      </c>
      <c r="F74" s="240" t="str">
        <f t="shared" ref="F74:F85" si="60">+F59</f>
        <v>Jan</v>
      </c>
      <c r="G74" s="240">
        <f>+'Ark1'!Q3236</f>
        <v>10</v>
      </c>
      <c r="H74" s="240">
        <f>+'Ark1'!R3236</f>
        <v>11</v>
      </c>
      <c r="I74" s="241">
        <f>+IF(H74=0,"",'Ark1'!AG3236)</f>
        <v>3.8461538461538449</v>
      </c>
      <c r="J74" s="241">
        <f>+IF(H74=0,"",'Ark1'!AH3236)</f>
        <v>2.598774561588844</v>
      </c>
      <c r="K74" s="220"/>
      <c r="L74" s="455">
        <f>+IF(I74=0,"",'Ark1'!AI3236)</f>
        <v>7</v>
      </c>
      <c r="M74" s="466"/>
      <c r="N74" s="272">
        <f>+IF(L74=0,"",'Ark1'!AJ3236)</f>
        <v>117.01428571428571</v>
      </c>
      <c r="O74" s="474"/>
      <c r="P74" s="272">
        <f>+IF(L74=0,"",'Ark1'!AK3236)</f>
        <v>19.190308554759721</v>
      </c>
      <c r="Q74" s="474"/>
      <c r="R74" s="242">
        <f>+IF(H74=0,"",'Ark1'!T3236)</f>
        <v>4.9090909090909092</v>
      </c>
      <c r="S74" s="31">
        <f>+IF(H74=0,"",'Ark1'!U3236)</f>
        <v>27.95454545454545</v>
      </c>
      <c r="T74" s="220"/>
      <c r="U74" s="243">
        <f>+IF(H74=0,"",'Ark1'!W3236)</f>
        <v>0</v>
      </c>
      <c r="V74" s="243">
        <f>+IF(H74=0,"",'Ark1'!X3236)</f>
        <v>100</v>
      </c>
      <c r="W74" s="243">
        <f>+IF(H74=0,"",'Ark1'!Y3236)</f>
        <v>54.545454545454554</v>
      </c>
      <c r="X74" s="243">
        <f>+IF(H74=0,"",'Ark1'!Z3236)</f>
        <v>18.181818181818183</v>
      </c>
      <c r="Y74" s="243">
        <f>+IF(H74=0,"",'Ark1'!AA3236)</f>
        <v>7.9985639206915504</v>
      </c>
      <c r="Z74" s="242">
        <f>+IF(H74=0,"",'Ark1'!AC3236)</f>
        <v>1.0833068443466336</v>
      </c>
      <c r="AA74" s="243">
        <f>+IF(H74=0,"",'Ark1'!AE3236)</f>
        <v>-9.9098406336157883</v>
      </c>
      <c r="AB74" s="242">
        <f t="shared" si="3"/>
        <v>5.5909090909090899</v>
      </c>
      <c r="AC74" s="241">
        <f t="shared" si="4"/>
        <v>0.90909090909090906</v>
      </c>
      <c r="AD74" s="220"/>
      <c r="AE74" s="223"/>
      <c r="AG74" s="28"/>
      <c r="AH74" s="26"/>
      <c r="AI74" s="247"/>
      <c r="AJ74" s="27"/>
      <c r="AN74" s="27"/>
    </row>
    <row r="75" spans="1:70">
      <c r="A75" s="220"/>
      <c r="B75" s="244">
        <f>+'Ark1'!C3237</f>
        <v>2024</v>
      </c>
      <c r="C75" s="240">
        <f>+'Ark1'!L3237</f>
        <v>5</v>
      </c>
      <c r="D75" s="251" t="s">
        <v>407</v>
      </c>
      <c r="E75" s="240">
        <f>+'Ark1'!D3237</f>
        <v>2</v>
      </c>
      <c r="F75" s="240" t="str">
        <f t="shared" si="60"/>
        <v>Feb</v>
      </c>
      <c r="G75" s="240">
        <f>+'Ark1'!Q3237</f>
        <v>13</v>
      </c>
      <c r="H75" s="240">
        <f>+'Ark1'!R3237</f>
        <v>13</v>
      </c>
      <c r="I75" s="241">
        <f>+IF(H75=0,"",'Ark1'!AG3237)</f>
        <v>4.1139240506329111</v>
      </c>
      <c r="J75" s="241">
        <f>+IF(H75=0,"",'Ark1'!AH3237)</f>
        <v>2.6836491537940321</v>
      </c>
      <c r="K75" s="220"/>
      <c r="L75" s="455">
        <f>+IF(I75=0,"",'Ark1'!AI3237)</f>
        <v>11</v>
      </c>
      <c r="M75" s="466"/>
      <c r="N75" s="272">
        <f>+IF(L75=0,"",'Ark1'!AJ3237)</f>
        <v>112.59090909090909</v>
      </c>
      <c r="O75" s="474"/>
      <c r="P75" s="272">
        <f>+IF(L75=0,"",'Ark1'!AK3237)</f>
        <v>18.507590767156156</v>
      </c>
      <c r="Q75" s="474"/>
      <c r="R75" s="242">
        <f>+IF(H75=0,"",'Ark1'!T3237)</f>
        <v>4.9230769230769216</v>
      </c>
      <c r="S75" s="31">
        <f>+IF(H75=0,"",'Ark1'!U3237)</f>
        <v>27.11538461538462</v>
      </c>
      <c r="T75" s="220"/>
      <c r="U75" s="243">
        <f>+IF(H75=0,"",'Ark1'!W3237)</f>
        <v>0</v>
      </c>
      <c r="V75" s="243">
        <f>+IF(H75=0,"",'Ark1'!X3237)</f>
        <v>100</v>
      </c>
      <c r="W75" s="243">
        <f>+IF(H75=0,"",'Ark1'!Y3237)</f>
        <v>76.923076923076891</v>
      </c>
      <c r="X75" s="243">
        <f>+IF(H75=0,"",'Ark1'!Z3237)</f>
        <v>7.6923076923076898</v>
      </c>
      <c r="Y75" s="243">
        <f>+IF(H75=0,"",'Ark1'!AA3237)</f>
        <v>4.8220401290239314</v>
      </c>
      <c r="Z75" s="242">
        <f>+IF(H75=0,"",'Ark1'!AC3237)</f>
        <v>1.1409536133993321</v>
      </c>
      <c r="AA75" s="243">
        <f>+IF(H75=0,"",'Ark1'!AE3237)</f>
        <v>-0.25812242035719796</v>
      </c>
      <c r="AB75" s="242">
        <f t="shared" ref="AB75:AB85" si="61">+IF(H75=0,"",+S75/C75)</f>
        <v>5.4230769230769242</v>
      </c>
      <c r="AC75" s="241">
        <f t="shared" ref="AC75:AC85" si="62">+IF(H75=0,"",G75/H75)</f>
        <v>1</v>
      </c>
      <c r="AD75" s="220"/>
      <c r="AE75" s="223"/>
      <c r="AG75" s="28"/>
      <c r="AH75" s="26"/>
      <c r="AI75" s="247"/>
      <c r="AJ75" s="27"/>
      <c r="AN75" s="27"/>
    </row>
    <row r="76" spans="1:70">
      <c r="A76" s="220"/>
      <c r="B76" s="244">
        <f>+'Ark1'!C3238</f>
        <v>2024</v>
      </c>
      <c r="C76" s="240">
        <f>+'Ark1'!L3238</f>
        <v>5</v>
      </c>
      <c r="D76" s="251" t="s">
        <v>407</v>
      </c>
      <c r="E76" s="240">
        <f>+'Ark1'!D3238</f>
        <v>3</v>
      </c>
      <c r="F76" s="240" t="str">
        <f t="shared" si="60"/>
        <v>Mar</v>
      </c>
      <c r="G76" s="240">
        <f>+'Ark1'!Q3238</f>
        <v>68</v>
      </c>
      <c r="H76" s="240">
        <f>+'Ark1'!R3238</f>
        <v>83</v>
      </c>
      <c r="I76" s="241">
        <f>+IF(H76=0,"",'Ark1'!AG3238)</f>
        <v>3.809086737035337</v>
      </c>
      <c r="J76" s="241">
        <f>+IF(H76=0,"",'Ark1'!AH3238)</f>
        <v>2.4263062679578593</v>
      </c>
      <c r="K76" s="220"/>
      <c r="L76" s="455">
        <f>+IF(I76=0,"",'Ark1'!AI3238)</f>
        <v>67</v>
      </c>
      <c r="M76" s="466"/>
      <c r="N76" s="272">
        <f>+IF(L76=0,"",'Ark1'!AJ3238)</f>
        <v>115.17164179104478</v>
      </c>
      <c r="O76" s="474"/>
      <c r="P76" s="272">
        <f>+IF(L76=0,"",'Ark1'!AK3238)</f>
        <v>18.614917988334405</v>
      </c>
      <c r="Q76" s="474"/>
      <c r="R76" s="242">
        <f>+IF(H76=0,"",'Ark1'!T3238)</f>
        <v>5.1325301204819276</v>
      </c>
      <c r="S76" s="31">
        <f>+IF(H76=0,"",'Ark1'!U3238)</f>
        <v>28.019277108433727</v>
      </c>
      <c r="T76" s="220"/>
      <c r="U76" s="243">
        <f>+IF(H76=0,"",'Ark1'!W3238)</f>
        <v>2.4096385542168672</v>
      </c>
      <c r="V76" s="243">
        <f>+IF(H76=0,"",'Ark1'!X3238)</f>
        <v>93.975903614457835</v>
      </c>
      <c r="W76" s="243">
        <f>+IF(H76=0,"",'Ark1'!Y3238)</f>
        <v>73.493975903614427</v>
      </c>
      <c r="X76" s="243">
        <f>+IF(H76=0,"",'Ark1'!Z3238)</f>
        <v>21.686746987951807</v>
      </c>
      <c r="Y76" s="243">
        <f>+IF(H76=0,"",'Ark1'!AA3238)</f>
        <v>7.7483065826743553</v>
      </c>
      <c r="Z76" s="242">
        <f>+IF(H76=0,"",'Ark1'!AC3238)</f>
        <v>1.2684406928435537</v>
      </c>
      <c r="AA76" s="243">
        <f>+IF(H76=0,"",'Ark1'!AE3238)</f>
        <v>26.293466519973595</v>
      </c>
      <c r="AB76" s="242">
        <f t="shared" si="61"/>
        <v>5.6038554216867453</v>
      </c>
      <c r="AC76" s="241">
        <f t="shared" si="62"/>
        <v>0.81927710843373491</v>
      </c>
      <c r="AD76" s="220"/>
      <c r="AE76" s="223"/>
      <c r="AG76" s="28"/>
      <c r="AH76" s="26"/>
      <c r="AI76" s="247"/>
      <c r="AJ76" s="27"/>
      <c r="AN76" s="27"/>
    </row>
    <row r="77" spans="1:70">
      <c r="A77" s="220"/>
      <c r="B77" s="244">
        <f>+'Ark1'!C3239</f>
        <v>2024</v>
      </c>
      <c r="C77" s="240">
        <f>+'Ark1'!L3239</f>
        <v>5</v>
      </c>
      <c r="D77" s="251" t="s">
        <v>407</v>
      </c>
      <c r="E77" s="240">
        <f>+'Ark1'!D3239</f>
        <v>4</v>
      </c>
      <c r="F77" s="240" t="str">
        <f t="shared" si="60"/>
        <v>Apr</v>
      </c>
      <c r="G77" s="240">
        <f>+'Ark1'!Q3239</f>
        <v>27</v>
      </c>
      <c r="H77" s="240">
        <f>+'Ark1'!R3239</f>
        <v>32</v>
      </c>
      <c r="I77" s="241">
        <f>+IF(H77=0,"",'Ark1'!AG3239)</f>
        <v>7.7858880778588819</v>
      </c>
      <c r="J77" s="241">
        <f>+IF(H77=0,"",'Ark1'!AH3239)</f>
        <v>4.8661497678933694</v>
      </c>
      <c r="K77" s="220"/>
      <c r="L77" s="455">
        <f>+IF(I77=0,"",'Ark1'!AI3239)</f>
        <v>25</v>
      </c>
      <c r="M77" s="466"/>
      <c r="N77" s="272">
        <f>+IF(L77=0,"",'Ark1'!AJ3239)</f>
        <v>111.43199999999997</v>
      </c>
      <c r="O77" s="474"/>
      <c r="P77" s="272">
        <f>+IF(L77=0,"",'Ark1'!AK3239)</f>
        <v>17.762997503850681</v>
      </c>
      <c r="Q77" s="474"/>
      <c r="R77" s="242">
        <f>+IF(H77=0,"",'Ark1'!T3239)</f>
        <v>5.4375</v>
      </c>
      <c r="S77" s="31">
        <f>+IF(H77=0,"",'Ark1'!U3239)</f>
        <v>24.437500000000004</v>
      </c>
      <c r="T77" s="220"/>
      <c r="U77" s="243">
        <f>+IF(H77=0,"",'Ark1'!W3239)</f>
        <v>0</v>
      </c>
      <c r="V77" s="243">
        <f>+IF(H77=0,"",'Ark1'!X3239)</f>
        <v>96.875</v>
      </c>
      <c r="W77" s="243">
        <f>+IF(H77=0,"",'Ark1'!Y3239)</f>
        <v>46.875</v>
      </c>
      <c r="X77" s="243">
        <f>+IF(H77=0,"",'Ark1'!Z3239)</f>
        <v>9.375</v>
      </c>
      <c r="Y77" s="243">
        <f>+IF(H77=0,"",'Ark1'!AA3239)</f>
        <v>6.7226645573016652</v>
      </c>
      <c r="Z77" s="242">
        <f>+IF(H77=0,"",'Ark1'!AC3239)</f>
        <v>1.3448396744593758</v>
      </c>
      <c r="AA77" s="243">
        <f>+IF(H77=0,"",'Ark1'!AE3239)</f>
        <v>33.450394739963173</v>
      </c>
      <c r="AB77" s="242">
        <f t="shared" si="61"/>
        <v>4.8875000000000011</v>
      </c>
      <c r="AC77" s="241">
        <f t="shared" si="62"/>
        <v>0.84375</v>
      </c>
      <c r="AD77" s="220"/>
      <c r="AE77" s="223"/>
      <c r="AG77" s="28"/>
      <c r="AH77" s="26"/>
      <c r="AI77" s="247"/>
      <c r="AJ77" s="27"/>
      <c r="AN77" s="27"/>
    </row>
    <row r="78" spans="1:70">
      <c r="A78" s="220"/>
      <c r="B78" s="244">
        <f>+'Ark1'!C3240</f>
        <v>2024</v>
      </c>
      <c r="C78" s="240">
        <f>+'Ark1'!L3240</f>
        <v>5</v>
      </c>
      <c r="D78" s="251" t="s">
        <v>407</v>
      </c>
      <c r="E78" s="240">
        <f>+'Ark1'!D3240</f>
        <v>5</v>
      </c>
      <c r="F78" s="240" t="str">
        <f t="shared" si="60"/>
        <v>Mai</v>
      </c>
      <c r="G78" s="240">
        <f>+'Ark1'!Q3240</f>
        <v>8</v>
      </c>
      <c r="H78" s="240">
        <f>+'Ark1'!R3240</f>
        <v>8</v>
      </c>
      <c r="I78" s="241">
        <f>+IF(H78=0,"",'Ark1'!AG3240)</f>
        <v>5.9259259259259265</v>
      </c>
      <c r="J78" s="241">
        <f>+IF(H78=0,"",'Ark1'!AH3240)</f>
        <v>3.547948926922031</v>
      </c>
      <c r="K78" s="220"/>
      <c r="L78" s="455">
        <f>+IF(I78=0,"",'Ark1'!AI3240)</f>
        <v>8</v>
      </c>
      <c r="M78" s="466"/>
      <c r="N78" s="272">
        <f>+IF(L78=0,"",'Ark1'!AJ3240)</f>
        <v>110.6375</v>
      </c>
      <c r="O78" s="474"/>
      <c r="P78" s="272">
        <f>+IF(L78=0,"",'Ark1'!AK3240)</f>
        <v>17.663309509921024</v>
      </c>
      <c r="Q78" s="474"/>
      <c r="R78" s="242">
        <f>+IF(H78=0,"",'Ark1'!T3240)</f>
        <v>5</v>
      </c>
      <c r="S78" s="31">
        <f>+IF(H78=0,"",'Ark1'!U3240)</f>
        <v>24.487500000000001</v>
      </c>
      <c r="T78" s="220"/>
      <c r="U78" s="243">
        <f>+IF(H78=0,"",'Ark1'!W3240)</f>
        <v>0</v>
      </c>
      <c r="V78" s="243">
        <f>+IF(H78=0,"",'Ark1'!X3240)</f>
        <v>87.5</v>
      </c>
      <c r="W78" s="243">
        <f>+IF(H78=0,"",'Ark1'!Y3240)</f>
        <v>62.5</v>
      </c>
      <c r="X78" s="243">
        <f>+IF(H78=0,"",'Ark1'!Z3240)</f>
        <v>0</v>
      </c>
      <c r="Y78" s="243">
        <f>+IF(H78=0,"",'Ark1'!AA3240)</f>
        <v>6.5879506487222548</v>
      </c>
      <c r="Z78" s="242">
        <f>+IF(H78=0,"",'Ark1'!AC3240)</f>
        <v>1.1180339887498949</v>
      </c>
      <c r="AA78" s="243">
        <f>+IF(H78=0,"",'Ark1'!AE3240)</f>
        <v>-27.832262858639329</v>
      </c>
      <c r="AB78" s="242">
        <f t="shared" si="61"/>
        <v>4.8975</v>
      </c>
      <c r="AC78" s="241">
        <f t="shared" si="62"/>
        <v>1</v>
      </c>
      <c r="AD78" s="220"/>
      <c r="AE78" s="223"/>
      <c r="AG78" s="28"/>
      <c r="AH78" s="26"/>
      <c r="AI78" s="247"/>
      <c r="AJ78" s="27"/>
      <c r="AN78" s="27"/>
    </row>
    <row r="79" spans="1:70">
      <c r="A79" s="220"/>
      <c r="B79" s="244">
        <f>+'Ark1'!C3241</f>
        <v>2024</v>
      </c>
      <c r="C79" s="240">
        <f>+'Ark1'!L3241</f>
        <v>5</v>
      </c>
      <c r="D79" s="251" t="s">
        <v>407</v>
      </c>
      <c r="E79" s="240">
        <f>+'Ark1'!D3241</f>
        <v>6</v>
      </c>
      <c r="F79" s="240" t="str">
        <f t="shared" si="60"/>
        <v>Jun</v>
      </c>
      <c r="G79" s="240">
        <f>+'Ark1'!Q3241</f>
        <v>2</v>
      </c>
      <c r="H79" s="240">
        <f>+'Ark1'!R3241</f>
        <v>2</v>
      </c>
      <c r="I79" s="241">
        <f>+IF(H79=0,"",'Ark1'!AG3241)</f>
        <v>2.2471910112359552</v>
      </c>
      <c r="J79" s="241">
        <f>+IF(H79=0,"",'Ark1'!AH3241)</f>
        <v>1.3014286136827471</v>
      </c>
      <c r="K79" s="220"/>
      <c r="L79" s="455">
        <f>+IF(I79=0,"",'Ark1'!AI3241)</f>
        <v>2</v>
      </c>
      <c r="M79" s="466"/>
      <c r="N79" s="272">
        <f>+IF(L79=0,"",'Ark1'!AJ3241)</f>
        <v>111.5</v>
      </c>
      <c r="O79" s="474"/>
      <c r="P79" s="272">
        <f>+IF(L79=0,"",'Ark1'!AK3241)</f>
        <v>15.886995567772709</v>
      </c>
      <c r="Q79" s="474"/>
      <c r="R79" s="242">
        <f>+IF(H79=0,"",'Ark1'!T3241)</f>
        <v>5</v>
      </c>
      <c r="S79" s="31">
        <f>+IF(H79=0,"",'Ark1'!U3241)</f>
        <v>22</v>
      </c>
      <c r="T79" s="220"/>
      <c r="U79" s="243">
        <f>+IF(H79=0,"",'Ark1'!W3241)</f>
        <v>0</v>
      </c>
      <c r="V79" s="243">
        <f>+IF(H79=0,"",'Ark1'!X3241)</f>
        <v>100</v>
      </c>
      <c r="W79" s="243">
        <f>+IF(H79=0,"",'Ark1'!Y3241)</f>
        <v>50</v>
      </c>
      <c r="X79" s="243">
        <f>+IF(H79=0,"",'Ark1'!Z3241)</f>
        <v>0</v>
      </c>
      <c r="Y79" s="243">
        <f>+IF(H79=0,"",'Ark1'!AA3241)</f>
        <v>4.1000000000000085</v>
      </c>
      <c r="Z79" s="242">
        <f>+IF(H79=0,"",'Ark1'!AC3241)</f>
        <v>1</v>
      </c>
      <c r="AA79" s="243">
        <f>+IF(H79=0,"",'Ark1'!AE3241)</f>
        <v>100.00000000000038</v>
      </c>
      <c r="AB79" s="242">
        <f t="shared" si="61"/>
        <v>4.4000000000000004</v>
      </c>
      <c r="AC79" s="241">
        <f t="shared" si="62"/>
        <v>1</v>
      </c>
      <c r="AD79" s="220"/>
      <c r="AE79" s="223"/>
      <c r="AG79" s="28"/>
      <c r="AH79" s="26"/>
      <c r="AI79" s="247"/>
      <c r="AJ79" s="27"/>
      <c r="AN79" s="27"/>
    </row>
    <row r="80" spans="1:70">
      <c r="A80" s="220"/>
      <c r="B80" s="244">
        <f>+'Ark1'!C3242</f>
        <v>2024</v>
      </c>
      <c r="C80" s="240">
        <f>+'Ark1'!L3242</f>
        <v>5</v>
      </c>
      <c r="D80" s="251" t="s">
        <v>407</v>
      </c>
      <c r="E80" s="240">
        <f>+'Ark1'!D3242</f>
        <v>7</v>
      </c>
      <c r="F80" s="240" t="str">
        <f t="shared" si="60"/>
        <v>Jul</v>
      </c>
      <c r="G80" s="240">
        <f>+'Ark1'!Q3242</f>
        <v>1</v>
      </c>
      <c r="H80" s="240">
        <f>+'Ark1'!R3242</f>
        <v>1</v>
      </c>
      <c r="I80" s="241">
        <f>+IF(H80=0,"",'Ark1'!AG3242)</f>
        <v>4</v>
      </c>
      <c r="J80" s="241">
        <f>+IF(H80=0,"",'Ark1'!AH3242)</f>
        <v>2.8497942386831281</v>
      </c>
      <c r="K80" s="220"/>
      <c r="L80" s="455">
        <f>+IF(I80=0,"",'Ark1'!AI3242)</f>
        <v>1</v>
      </c>
      <c r="M80" s="466"/>
      <c r="N80" s="272">
        <f>+IF(L80=0,"",'Ark1'!AJ3242)</f>
        <v>120.9</v>
      </c>
      <c r="O80" s="474"/>
      <c r="P80" s="272">
        <f>+IF(L80=0,"",'Ark1'!AK3242)</f>
        <v>15.674758791450044</v>
      </c>
      <c r="Q80" s="474"/>
      <c r="R80" s="242">
        <f>+IF(H80=0,"",'Ark1'!T3242)</f>
        <v>5</v>
      </c>
      <c r="S80" s="31">
        <f>+IF(H80=0,"",'Ark1'!U3242)</f>
        <v>27.7</v>
      </c>
      <c r="T80" s="220"/>
      <c r="U80" s="243">
        <f>+IF(H80=0,"",'Ark1'!W3242)</f>
        <v>0</v>
      </c>
      <c r="V80" s="243">
        <f>+IF(H80=0,"",'Ark1'!X3242)</f>
        <v>100</v>
      </c>
      <c r="W80" s="243">
        <f>+IF(H80=0,"",'Ark1'!Y3242)</f>
        <v>100</v>
      </c>
      <c r="X80" s="243">
        <f>+IF(H80=0,"",'Ark1'!Z3242)</f>
        <v>0</v>
      </c>
      <c r="Y80" s="243">
        <f>+IF(H80=0,"",'Ark1'!AA3242)</f>
        <v>0</v>
      </c>
      <c r="Z80" s="242">
        <f>+IF(H80=0,"",'Ark1'!AC3242)</f>
        <v>0</v>
      </c>
      <c r="AA80" s="243">
        <f>+IF(H80=0,"",'Ark1'!AE3242)</f>
        <v>0</v>
      </c>
      <c r="AB80" s="242">
        <f t="shared" si="61"/>
        <v>5.54</v>
      </c>
      <c r="AC80" s="241">
        <f t="shared" si="62"/>
        <v>1</v>
      </c>
      <c r="AD80" s="220"/>
      <c r="AE80" s="223"/>
      <c r="AG80" s="28"/>
      <c r="AH80" s="26"/>
      <c r="AI80" s="247"/>
      <c r="AJ80" s="27"/>
      <c r="AN80" s="27"/>
    </row>
    <row r="81" spans="1:70">
      <c r="A81" s="220"/>
      <c r="B81" s="244">
        <f>+'Ark1'!C3243</f>
        <v>2024</v>
      </c>
      <c r="C81" s="240">
        <f>+'Ark1'!L3243</f>
        <v>5</v>
      </c>
      <c r="D81" s="251" t="s">
        <v>407</v>
      </c>
      <c r="E81" s="240">
        <f>+'Ark1'!D3243</f>
        <v>8</v>
      </c>
      <c r="F81" s="240" t="str">
        <f t="shared" si="60"/>
        <v>Aug</v>
      </c>
      <c r="G81" s="240">
        <f>+'Ark1'!Q3243</f>
        <v>5</v>
      </c>
      <c r="H81" s="240">
        <f>+'Ark1'!R3243</f>
        <v>5</v>
      </c>
      <c r="I81" s="241">
        <f>+IF(H81=0,"",'Ark1'!AG3243)</f>
        <v>3.7878787878787881</v>
      </c>
      <c r="J81" s="241">
        <f>+IF(H81=0,"",'Ark1'!AH3243)</f>
        <v>1.6483900258434028</v>
      </c>
      <c r="K81" s="220"/>
      <c r="L81" s="455">
        <f>+IF(I81=0,"",'Ark1'!AI3243)</f>
        <v>5</v>
      </c>
      <c r="M81" s="466"/>
      <c r="N81" s="272">
        <f>+IF(L81=0,"",'Ark1'!AJ3243)</f>
        <v>102.56</v>
      </c>
      <c r="O81" s="474"/>
      <c r="P81" s="272">
        <f>+IF(L81=0,"",'Ark1'!AK3243)</f>
        <v>17.454445996778052</v>
      </c>
      <c r="Q81" s="474"/>
      <c r="R81" s="242">
        <f>+IF(H81=0,"",'Ark1'!T3243)</f>
        <v>5.8</v>
      </c>
      <c r="S81" s="31">
        <f>+IF(H81=0,"",'Ark1'!U3243)</f>
        <v>18.879999999999995</v>
      </c>
      <c r="T81" s="220"/>
      <c r="U81" s="243">
        <f>+IF(H81=0,"",'Ark1'!W3243)</f>
        <v>0</v>
      </c>
      <c r="V81" s="243">
        <f>+IF(H81=0,"",'Ark1'!X3243)</f>
        <v>100</v>
      </c>
      <c r="W81" s="243">
        <f>+IF(H81=0,"",'Ark1'!Y3243)</f>
        <v>0</v>
      </c>
      <c r="X81" s="243">
        <f>+IF(H81=0,"",'Ark1'!Z3243)</f>
        <v>0</v>
      </c>
      <c r="Y81" s="243">
        <f>+IF(H81=0,"",'Ark1'!AA3243)</f>
        <v>1.7645396000090212</v>
      </c>
      <c r="Z81" s="242">
        <f>+IF(H81=0,"",'Ark1'!AC3243)</f>
        <v>0.74833147735479011</v>
      </c>
      <c r="AA81" s="243">
        <f>+IF(H81=0,"",'Ark1'!AE3243)</f>
        <v>40.591898777542355</v>
      </c>
      <c r="AB81" s="242">
        <f t="shared" si="61"/>
        <v>3.7759999999999989</v>
      </c>
      <c r="AC81" s="241">
        <f t="shared" si="62"/>
        <v>1</v>
      </c>
      <c r="AD81" s="220"/>
      <c r="AE81" s="223"/>
      <c r="AG81" s="28"/>
      <c r="AH81" s="26"/>
      <c r="AI81" s="247"/>
      <c r="AJ81" s="27"/>
      <c r="AN81" s="27"/>
    </row>
    <row r="82" spans="1:70">
      <c r="A82" s="220"/>
      <c r="B82" s="244">
        <f>+'Ark1'!C3244</f>
        <v>2024</v>
      </c>
      <c r="C82" s="240">
        <f>+'Ark1'!L3244</f>
        <v>5</v>
      </c>
      <c r="D82" s="251" t="s">
        <v>407</v>
      </c>
      <c r="E82" s="240">
        <f>+'Ark1'!D3244</f>
        <v>9</v>
      </c>
      <c r="F82" s="240" t="str">
        <f t="shared" si="60"/>
        <v>Sep</v>
      </c>
      <c r="G82" s="240">
        <f>+'Ark1'!Q3244</f>
        <v>10</v>
      </c>
      <c r="H82" s="240">
        <f>+'Ark1'!R3244</f>
        <v>11</v>
      </c>
      <c r="I82" s="241">
        <f>+IF(H82=0,"",'Ark1'!AG3244)</f>
        <v>4.8245614035087723</v>
      </c>
      <c r="J82" s="241">
        <f>+IF(H82=0,"",'Ark1'!AH3244)</f>
        <v>2.353139770425388</v>
      </c>
      <c r="K82" s="220"/>
      <c r="L82" s="455">
        <f>+IF(I82=0,"",'Ark1'!AI3244)</f>
        <v>11</v>
      </c>
      <c r="M82" s="466"/>
      <c r="N82" s="272">
        <f>+IF(L82=0,"",'Ark1'!AJ3244)</f>
        <v>103.3909090909091</v>
      </c>
      <c r="O82" s="474"/>
      <c r="P82" s="272">
        <f>+IF(L82=0,"",'Ark1'!AK3244)</f>
        <v>17.033010056941553</v>
      </c>
      <c r="Q82" s="474"/>
      <c r="R82" s="242">
        <f>+IF(H82=0,"",'Ark1'!T3244)</f>
        <v>6.2727272727272716</v>
      </c>
      <c r="S82" s="31">
        <f>+IF(H82=0,"",'Ark1'!U3244)</f>
        <v>19.009090909090911</v>
      </c>
      <c r="T82" s="220"/>
      <c r="U82" s="243">
        <f>+IF(H82=0,"",'Ark1'!W3244)</f>
        <v>0</v>
      </c>
      <c r="V82" s="243">
        <f>+IF(H82=0,"",'Ark1'!X3244)</f>
        <v>90.909090909090892</v>
      </c>
      <c r="W82" s="243">
        <f>+IF(H82=0,"",'Ark1'!Y3244)</f>
        <v>9.0909090909090917</v>
      </c>
      <c r="X82" s="243">
        <f>+IF(H82=0,"",'Ark1'!Z3244)</f>
        <v>0</v>
      </c>
      <c r="Y82" s="243">
        <f>+IF(H82=0,"",'Ark1'!AA3244)</f>
        <v>3.7514735396918577</v>
      </c>
      <c r="Z82" s="242">
        <f>+IF(H82=0,"",'Ark1'!AC3244)</f>
        <v>1.482682402754554</v>
      </c>
      <c r="AA82" s="243">
        <f>+IF(H82=0,"",'Ark1'!AE3244)</f>
        <v>-32.895934291055944</v>
      </c>
      <c r="AB82" s="242">
        <f t="shared" si="61"/>
        <v>3.8018181818181822</v>
      </c>
      <c r="AC82" s="241">
        <f t="shared" si="62"/>
        <v>0.90909090909090906</v>
      </c>
      <c r="AD82" s="220"/>
      <c r="AE82" s="223"/>
      <c r="AG82" s="28"/>
      <c r="AH82" s="26"/>
      <c r="AI82" s="247"/>
      <c r="AJ82" s="27"/>
      <c r="AN82" s="27"/>
    </row>
    <row r="83" spans="1:70">
      <c r="A83" s="220"/>
      <c r="B83" s="244">
        <f>+'Ark1'!C3245</f>
        <v>2024</v>
      </c>
      <c r="C83" s="240">
        <f>+'Ark1'!L3245</f>
        <v>5</v>
      </c>
      <c r="D83" s="251" t="s">
        <v>407</v>
      </c>
      <c r="E83" s="240">
        <f>+'Ark1'!D3245</f>
        <v>10</v>
      </c>
      <c r="F83" s="240" t="str">
        <f t="shared" si="60"/>
        <v>Okt</v>
      </c>
      <c r="G83" s="240">
        <f>+'Ark1'!Q3245</f>
        <v>12</v>
      </c>
      <c r="H83" s="240">
        <f>+'Ark1'!R3245</f>
        <v>14</v>
      </c>
      <c r="I83" s="241">
        <f>+IF(H83=0,"",'Ark1'!AG3245)</f>
        <v>2.5735294117647065</v>
      </c>
      <c r="J83" s="241">
        <f>+IF(H83=0,"",'Ark1'!AH3245)</f>
        <v>1.2597835916305471</v>
      </c>
      <c r="K83" s="220"/>
      <c r="L83" s="455">
        <f>+IF(I83=0,"",'Ark1'!AI3245)</f>
        <v>14</v>
      </c>
      <c r="M83" s="466"/>
      <c r="N83" s="272">
        <f>+IF(L83=0,"",'Ark1'!AJ3245)</f>
        <v>104.75</v>
      </c>
      <c r="O83" s="474"/>
      <c r="P83" s="272">
        <f>+IF(L83=0,"",'Ark1'!AK3245)</f>
        <v>17.395938161984319</v>
      </c>
      <c r="Q83" s="474"/>
      <c r="R83" s="242">
        <f>+IF(H83=0,"",'Ark1'!T3245)</f>
        <v>6</v>
      </c>
      <c r="S83" s="31">
        <f>+IF(H83=0,"",'Ark1'!U3245)</f>
        <v>20.200000000000003</v>
      </c>
      <c r="T83" s="220"/>
      <c r="U83" s="243">
        <f>+IF(H83=0,"",'Ark1'!W3245)</f>
        <v>0</v>
      </c>
      <c r="V83" s="243">
        <f>+IF(H83=0,"",'Ark1'!X3245)</f>
        <v>85.714285714285694</v>
      </c>
      <c r="W83" s="243">
        <f>+IF(H83=0,"",'Ark1'!Y3245)</f>
        <v>28.571428571428577</v>
      </c>
      <c r="X83" s="243">
        <f>+IF(H83=0,"",'Ark1'!Z3245)</f>
        <v>0</v>
      </c>
      <c r="Y83" s="243">
        <f>+IF(H83=0,"",'Ark1'!AA3245)</f>
        <v>4.1431526988169454</v>
      </c>
      <c r="Z83" s="242">
        <f>+IF(H83=0,"",'Ark1'!AC3245)</f>
        <v>1.4142135623730951</v>
      </c>
      <c r="AA83" s="243">
        <f>+IF(H83=0,"",'Ark1'!AE3245)</f>
        <v>-49.859662527021186</v>
      </c>
      <c r="AB83" s="242">
        <f t="shared" si="61"/>
        <v>4.0400000000000009</v>
      </c>
      <c r="AC83" s="241">
        <f t="shared" si="62"/>
        <v>0.8571428571428571</v>
      </c>
      <c r="AD83" s="220"/>
      <c r="AE83" s="223"/>
      <c r="AG83" s="28"/>
      <c r="AH83" s="26"/>
      <c r="AI83" s="247"/>
      <c r="AJ83" s="27"/>
      <c r="AN83" s="27"/>
    </row>
    <row r="84" spans="1:70">
      <c r="A84" s="220"/>
      <c r="B84" s="244">
        <f>+'Ark1'!C3246</f>
        <v>2024</v>
      </c>
      <c r="C84" s="240">
        <f>+'Ark1'!L3246</f>
        <v>5</v>
      </c>
      <c r="D84" s="251" t="s">
        <v>407</v>
      </c>
      <c r="E84" s="240">
        <f>+'Ark1'!D3246</f>
        <v>11</v>
      </c>
      <c r="F84" s="240" t="str">
        <f t="shared" si="60"/>
        <v>Nov</v>
      </c>
      <c r="G84" s="240">
        <f>+'Ark1'!Q3246</f>
        <v>5</v>
      </c>
      <c r="H84" s="240">
        <f>+'Ark1'!R3246</f>
        <v>6</v>
      </c>
      <c r="I84" s="241">
        <f>+IF(H84=0,"",'Ark1'!AG3246)</f>
        <v>5.7142857142857153</v>
      </c>
      <c r="J84" s="241">
        <f>+IF(H84=0,"",'Ark1'!AH3246)</f>
        <v>2.5570036239223906</v>
      </c>
      <c r="K84" s="220"/>
      <c r="L84" s="455">
        <f>+IF(I84=0,"",'Ark1'!AI3246)</f>
        <v>6</v>
      </c>
      <c r="M84" s="466"/>
      <c r="N84" s="272">
        <f>+IF(L84=0,"",'Ark1'!AJ3246)</f>
        <v>100.58333333333331</v>
      </c>
      <c r="O84" s="474"/>
      <c r="P84" s="272">
        <f>+IF(L84=0,"",'Ark1'!AK3246)</f>
        <v>18.551219154416927</v>
      </c>
      <c r="Q84" s="474"/>
      <c r="R84" s="242">
        <f>+IF(H84=0,"",'Ark1'!T3246)</f>
        <v>5.1666666666666679</v>
      </c>
      <c r="S84" s="31">
        <f>+IF(H84=0,"",'Ark1'!U3246)</f>
        <v>18.933333333333337</v>
      </c>
      <c r="T84" s="220"/>
      <c r="U84" s="243">
        <f>+IF(H84=0,"",'Ark1'!W3246)</f>
        <v>0</v>
      </c>
      <c r="V84" s="243">
        <f>+IF(H84=0,"",'Ark1'!X3246)</f>
        <v>100</v>
      </c>
      <c r="W84" s="243">
        <f>+IF(H84=0,"",'Ark1'!Y3246)</f>
        <v>0</v>
      </c>
      <c r="X84" s="243">
        <f>+IF(H84=0,"",'Ark1'!Z3246)</f>
        <v>0</v>
      </c>
      <c r="Y84" s="243">
        <f>+IF(H84=0,"",'Ark1'!AA3246)</f>
        <v>2.0685475312133548</v>
      </c>
      <c r="Z84" s="242">
        <f>+IF(H84=0,"",'Ark1'!AC3246)</f>
        <v>0.68718427093627443</v>
      </c>
      <c r="AA84" s="243">
        <f>+IF(H84=0,"",'Ark1'!AE3246)</f>
        <v>-8.5982775680132324</v>
      </c>
      <c r="AB84" s="242">
        <f t="shared" si="61"/>
        <v>3.7866666666666675</v>
      </c>
      <c r="AC84" s="241">
        <f t="shared" si="62"/>
        <v>0.83333333333333337</v>
      </c>
      <c r="AD84" s="220"/>
      <c r="AE84" s="223"/>
      <c r="AG84" s="28"/>
      <c r="AH84" s="26"/>
      <c r="AI84" s="247"/>
      <c r="AJ84" s="27"/>
      <c r="AN84" s="27"/>
    </row>
    <row r="85" spans="1:70">
      <c r="A85" s="220"/>
      <c r="B85" s="244">
        <f>+'Ark1'!C3247</f>
        <v>2024</v>
      </c>
      <c r="C85" s="240">
        <f>+'Ark1'!L3247</f>
        <v>5</v>
      </c>
      <c r="D85" s="251" t="s">
        <v>407</v>
      </c>
      <c r="E85" s="240">
        <f>+'Ark1'!D3247</f>
        <v>12</v>
      </c>
      <c r="F85" s="240" t="str">
        <f t="shared" si="60"/>
        <v>Des</v>
      </c>
      <c r="G85" s="240">
        <f>+'Ark1'!Q3247</f>
        <v>0</v>
      </c>
      <c r="H85" s="240">
        <f>+'Ark1'!R3247</f>
        <v>0</v>
      </c>
      <c r="I85" s="241" t="str">
        <f>+IF(H85=0,"",'Ark1'!AG3247)</f>
        <v/>
      </c>
      <c r="J85" s="241" t="str">
        <f>+IF(H85=0,"",'Ark1'!AH3247)</f>
        <v/>
      </c>
      <c r="K85" s="220"/>
      <c r="L85" s="455">
        <f>+IF(I85=0,"",'Ark1'!AI3247)</f>
        <v>0</v>
      </c>
      <c r="M85" s="466"/>
      <c r="N85" s="272" t="str">
        <f>+IF(L85=0,"",'Ark1'!AJ3247)</f>
        <v/>
      </c>
      <c r="O85" s="474"/>
      <c r="P85" s="272" t="str">
        <f>+IF(L85=0,"",'Ark1'!AK3247)</f>
        <v/>
      </c>
      <c r="Q85" s="474"/>
      <c r="R85" s="242" t="str">
        <f>+IF(H85=0,"",'Ark1'!T3247)</f>
        <v/>
      </c>
      <c r="S85" s="31" t="str">
        <f>+IF(H85=0,"",'Ark1'!U3247)</f>
        <v/>
      </c>
      <c r="T85" s="220"/>
      <c r="U85" s="243" t="str">
        <f>+IF(H85=0,"",'Ark1'!W3247)</f>
        <v/>
      </c>
      <c r="V85" s="243" t="str">
        <f>+IF(H85=0,"",'Ark1'!X3247)</f>
        <v/>
      </c>
      <c r="W85" s="243" t="str">
        <f>+IF(H85=0,"",'Ark1'!Y3247)</f>
        <v/>
      </c>
      <c r="X85" s="243" t="str">
        <f>+IF(H85=0,"",'Ark1'!Z3247)</f>
        <v/>
      </c>
      <c r="Y85" s="243" t="str">
        <f>+IF(H85=0,"",'Ark1'!AA3247)</f>
        <v/>
      </c>
      <c r="Z85" s="242" t="str">
        <f>+IF(H85=0,"",'Ark1'!AC3247)</f>
        <v/>
      </c>
      <c r="AA85" s="243" t="str">
        <f>+IF(H85=0,"",'Ark1'!AE3247)</f>
        <v/>
      </c>
      <c r="AB85" s="242" t="str">
        <f t="shared" si="61"/>
        <v/>
      </c>
      <c r="AC85" s="241" t="str">
        <f t="shared" si="62"/>
        <v/>
      </c>
      <c r="AD85" s="220"/>
      <c r="AE85" s="223"/>
      <c r="AG85" s="28"/>
      <c r="AH85" s="26"/>
      <c r="AI85" s="247"/>
      <c r="AJ85" s="27"/>
      <c r="AN85" s="27"/>
    </row>
    <row r="86" spans="1:70" ht="15" customHeight="1">
      <c r="A86" s="220"/>
      <c r="B86" s="220"/>
      <c r="C86" s="220"/>
      <c r="D86" s="220"/>
      <c r="E86" s="220"/>
      <c r="F86" s="220"/>
      <c r="G86" s="220"/>
      <c r="H86" s="220"/>
      <c r="I86" s="221"/>
      <c r="J86" s="221"/>
      <c r="K86" s="220"/>
      <c r="L86" s="239"/>
      <c r="M86" s="466"/>
      <c r="N86" s="237"/>
      <c r="O86" s="474"/>
      <c r="P86" s="237"/>
      <c r="Q86" s="474"/>
      <c r="R86" s="220"/>
      <c r="S86" s="220"/>
      <c r="T86" s="220"/>
      <c r="U86" s="222"/>
      <c r="V86" s="222"/>
      <c r="W86" s="222"/>
      <c r="X86" s="222"/>
      <c r="Y86" s="222"/>
      <c r="Z86" s="220"/>
      <c r="AA86" s="222"/>
      <c r="AB86" s="485"/>
      <c r="AC86" s="221"/>
      <c r="AD86" s="220"/>
      <c r="AE86" s="223"/>
      <c r="AG86" s="28"/>
      <c r="AH86" s="26"/>
      <c r="AI86" s="224"/>
      <c r="AJ86" s="27"/>
      <c r="AN86" s="27"/>
      <c r="BF86" s="236"/>
    </row>
    <row r="87" spans="1:70" ht="15" customHeight="1">
      <c r="A87" s="220"/>
      <c r="B87" s="220"/>
      <c r="C87" s="238" t="s">
        <v>0</v>
      </c>
      <c r="D87" s="220"/>
      <c r="E87" s="280" t="str">
        <f>+D89</f>
        <v>O+</v>
      </c>
      <c r="F87" s="238" t="s">
        <v>570</v>
      </c>
      <c r="G87" s="220"/>
      <c r="H87" s="244">
        <f>SUM(H89:H100)</f>
        <v>477</v>
      </c>
      <c r="I87" s="221"/>
      <c r="J87" s="221"/>
      <c r="K87" s="220"/>
      <c r="L87" s="239"/>
      <c r="M87" s="466"/>
      <c r="N87" s="237"/>
      <c r="O87" s="474"/>
      <c r="P87" s="237"/>
      <c r="Q87" s="474"/>
      <c r="R87" s="220"/>
      <c r="S87" s="273">
        <f>+Klasse!M16</f>
        <v>29.354926624737928</v>
      </c>
      <c r="T87" s="220"/>
      <c r="U87" s="222"/>
      <c r="V87" s="222"/>
      <c r="W87" s="222"/>
      <c r="X87" s="222"/>
      <c r="Y87" s="222"/>
      <c r="Z87" s="220"/>
      <c r="AA87" s="222"/>
      <c r="AB87" s="224" t="e">
        <f>+S87/#REF!</f>
        <v>#REF!</v>
      </c>
      <c r="AC87" s="221"/>
      <c r="AD87" s="220"/>
      <c r="AE87" s="223"/>
      <c r="AG87" s="28"/>
      <c r="AH87" s="26"/>
      <c r="AI87" s="224"/>
      <c r="AJ87" s="27"/>
      <c r="AN87" s="27"/>
      <c r="BF87" s="236"/>
    </row>
    <row r="88" spans="1:70" ht="15" customHeight="1">
      <c r="A88" s="220"/>
      <c r="B88" s="220"/>
      <c r="C88" s="220"/>
      <c r="D88" s="220"/>
      <c r="E88" s="220"/>
      <c r="F88" s="220"/>
      <c r="G88" s="220"/>
      <c r="H88" s="220"/>
      <c r="I88" s="221"/>
      <c r="J88" s="221"/>
      <c r="K88" s="220"/>
      <c r="L88" s="239"/>
      <c r="M88" s="466"/>
      <c r="N88" s="237"/>
      <c r="O88" s="474"/>
      <c r="P88" s="237"/>
      <c r="Q88" s="474"/>
      <c r="R88" s="220"/>
      <c r="S88" s="220"/>
      <c r="T88" s="220"/>
      <c r="U88" s="222"/>
      <c r="V88" s="222"/>
      <c r="W88" s="222"/>
      <c r="X88" s="222"/>
      <c r="Y88" s="222"/>
      <c r="Z88" s="220"/>
      <c r="AA88" s="222"/>
      <c r="AB88" s="485"/>
      <c r="AC88" s="222"/>
      <c r="AD88" s="222"/>
      <c r="AE88" s="223"/>
      <c r="AG88" s="28"/>
      <c r="AH88" s="26"/>
      <c r="AI88" s="224"/>
      <c r="AJ88" s="27"/>
      <c r="AN88" s="27"/>
      <c r="BF88" s="236">
        <f>1+BF85</f>
        <v>1</v>
      </c>
      <c r="BG88" s="27">
        <v>20.659867330016564</v>
      </c>
      <c r="BH88" s="27">
        <f t="shared" ref="BH88" si="63">+BG88</f>
        <v>20.659867330016564</v>
      </c>
      <c r="BI88" s="27">
        <f t="shared" ref="BI88" si="64">+BH88</f>
        <v>20.659867330016564</v>
      </c>
      <c r="BJ88" s="27">
        <f t="shared" ref="BJ88" si="65">+BI88</f>
        <v>20.659867330016564</v>
      </c>
      <c r="BK88" s="27">
        <f t="shared" ref="BK88" si="66">+BJ88</f>
        <v>20.659867330016564</v>
      </c>
      <c r="BL88" s="27">
        <f t="shared" ref="BL88" si="67">+BK88</f>
        <v>20.659867330016564</v>
      </c>
      <c r="BM88" s="27">
        <f t="shared" ref="BM88" si="68">+BL88</f>
        <v>20.659867330016564</v>
      </c>
      <c r="BN88" s="27">
        <f t="shared" ref="BN88" si="69">+BM88</f>
        <v>20.659867330016564</v>
      </c>
      <c r="BO88" s="27">
        <f t="shared" ref="BO88" si="70">+BN88</f>
        <v>20.659867330016564</v>
      </c>
      <c r="BP88" s="27">
        <f t="shared" ref="BP88" si="71">+BO88</f>
        <v>20.659867330016564</v>
      </c>
      <c r="BQ88" s="27">
        <f t="shared" ref="BQ88" si="72">+BP88</f>
        <v>20.659867330016564</v>
      </c>
      <c r="BR88" s="27">
        <f t="shared" ref="BR88" si="73">+BQ88</f>
        <v>20.659867330016564</v>
      </c>
    </row>
    <row r="89" spans="1:70">
      <c r="A89" s="220"/>
      <c r="B89" s="244">
        <f>+'Ark1'!C3248</f>
        <v>2024</v>
      </c>
      <c r="C89" s="27">
        <f>+'Ark1'!L3248</f>
        <v>6</v>
      </c>
      <c r="D89" s="27" t="s">
        <v>32</v>
      </c>
      <c r="E89" s="27">
        <f>+'Ark1'!D3248</f>
        <v>1</v>
      </c>
      <c r="F89" s="27" t="str">
        <f>+F74</f>
        <v>Jan</v>
      </c>
      <c r="G89" s="27">
        <f>+'Ark1'!Q3248</f>
        <v>30</v>
      </c>
      <c r="H89" s="27">
        <f>+'Ark1'!R3248</f>
        <v>34</v>
      </c>
      <c r="I89" s="28">
        <f>+IF(H89=0,"",'Ark1'!AG3248)</f>
        <v>11.88811188811189</v>
      </c>
      <c r="J89" s="28">
        <f>+IF(H89=0,"",'Ark1'!AH3248)</f>
        <v>8.1673357278681564</v>
      </c>
      <c r="K89" s="220"/>
      <c r="L89" s="247">
        <f>+IF(I89=0,"",'Ark1'!AI3248)</f>
        <v>24</v>
      </c>
      <c r="M89" s="466"/>
      <c r="N89" s="273">
        <f>+IF(L89=0,"",'Ark1'!AJ3248)</f>
        <v>114.82500000000002</v>
      </c>
      <c r="O89" s="474"/>
      <c r="P89" s="273">
        <f>+IF(L89=0,"",'Ark1'!AK3248)</f>
        <v>20.399977532040655</v>
      </c>
      <c r="Q89" s="474"/>
      <c r="R89" s="26">
        <f>+IF(H89=0,"",'Ark1'!T3248)</f>
        <v>5.8529411764705879</v>
      </c>
      <c r="S89" s="31">
        <f>+IF(H89=0,"",'Ark1'!U3248)</f>
        <v>28.423529411764697</v>
      </c>
      <c r="T89" s="220"/>
      <c r="U89" s="33">
        <f>+IF(H89=0,"",'Ark1'!W3248)</f>
        <v>5.882352941176471</v>
      </c>
      <c r="V89" s="33">
        <f>+IF(H89=0,"",'Ark1'!X3248)</f>
        <v>97.058823529411754</v>
      </c>
      <c r="W89" s="33">
        <f>+IF(H89=0,"",'Ark1'!Y3248)</f>
        <v>67.647058823529392</v>
      </c>
      <c r="X89" s="33">
        <f>+IF(H89=0,"",'Ark1'!Z3248)</f>
        <v>23.52941176470588</v>
      </c>
      <c r="Y89" s="33">
        <f>+IF(H89=0,"",'Ark1'!AA3248)</f>
        <v>8.762589558945864</v>
      </c>
      <c r="Z89" s="26">
        <f>+IF(H89=0,"",'Ark1'!AC3248)</f>
        <v>1.4375705188058747</v>
      </c>
      <c r="AA89" s="33">
        <f>+IF(H89=0,"",'Ark1'!AE3248)</f>
        <v>41.447752714528754</v>
      </c>
      <c r="AB89" s="26">
        <f t="shared" si="3"/>
        <v>4.7372549019607826</v>
      </c>
      <c r="AC89" s="28">
        <f t="shared" si="4"/>
        <v>0.88235294117647056</v>
      </c>
      <c r="AD89" s="220"/>
      <c r="AE89" s="223"/>
      <c r="AG89" s="28"/>
      <c r="AH89" s="26"/>
      <c r="AI89" s="247"/>
      <c r="AJ89" s="27"/>
      <c r="AN89" s="27"/>
    </row>
    <row r="90" spans="1:70">
      <c r="A90" s="220"/>
      <c r="B90" s="244">
        <f>+'Ark1'!C3249</f>
        <v>2024</v>
      </c>
      <c r="C90" s="27">
        <f>+'Ark1'!L3249</f>
        <v>6</v>
      </c>
      <c r="D90" s="27" t="s">
        <v>32</v>
      </c>
      <c r="E90" s="27">
        <f>+'Ark1'!D3249</f>
        <v>2</v>
      </c>
      <c r="F90" s="27" t="str">
        <f t="shared" ref="F90:F100" si="74">+F75</f>
        <v>Feb</v>
      </c>
      <c r="G90" s="27">
        <f>+'Ark1'!Q3249</f>
        <v>29</v>
      </c>
      <c r="H90" s="27">
        <f>+'Ark1'!R3249</f>
        <v>32</v>
      </c>
      <c r="I90" s="28">
        <f>+IF(H90=0,"",'Ark1'!AG3249)</f>
        <v>10.126582278481012</v>
      </c>
      <c r="J90" s="28">
        <f>+IF(H90=0,"",'Ark1'!AH3249)</f>
        <v>7.0307801234859282</v>
      </c>
      <c r="K90" s="220"/>
      <c r="L90" s="247">
        <f>+IF(I90=0,"",'Ark1'!AI3249)</f>
        <v>28</v>
      </c>
      <c r="M90" s="466"/>
      <c r="N90" s="273">
        <f>+IF(L90=0,"",'Ark1'!AJ3249)</f>
        <v>112.36428571428576</v>
      </c>
      <c r="O90" s="474"/>
      <c r="P90" s="273">
        <f>+IF(L90=0,"",'Ark1'!AK3249)</f>
        <v>19.888375491618287</v>
      </c>
      <c r="Q90" s="474"/>
      <c r="R90" s="26">
        <f>+IF(H90=0,"",'Ark1'!T3249)</f>
        <v>5.75</v>
      </c>
      <c r="S90" s="31">
        <f>+IF(H90=0,"",'Ark1'!U3249)</f>
        <v>28.859375</v>
      </c>
      <c r="T90" s="220"/>
      <c r="U90" s="33">
        <f>+IF(H90=0,"",'Ark1'!W3249)</f>
        <v>0</v>
      </c>
      <c r="V90" s="33">
        <f>+IF(H90=0,"",'Ark1'!X3249)</f>
        <v>100</v>
      </c>
      <c r="W90" s="33">
        <f>+IF(H90=0,"",'Ark1'!Y3249)</f>
        <v>75</v>
      </c>
      <c r="X90" s="33">
        <f>+IF(H90=0,"",'Ark1'!Z3249)</f>
        <v>18.75</v>
      </c>
      <c r="Y90" s="33">
        <f>+IF(H90=0,"",'Ark1'!AA3249)</f>
        <v>6.7702409195962128</v>
      </c>
      <c r="Z90" s="26">
        <f>+IF(H90=0,"",'Ark1'!AC3249)</f>
        <v>1.4142135623730951</v>
      </c>
      <c r="AA90" s="33">
        <f>+IF(H90=0,"",'Ark1'!AE3249)</f>
        <v>-7.2539184713421934</v>
      </c>
      <c r="AB90" s="26">
        <f t="shared" si="3"/>
        <v>4.809895833333333</v>
      </c>
      <c r="AC90" s="28">
        <f t="shared" si="4"/>
        <v>0.90625</v>
      </c>
      <c r="AD90" s="220"/>
      <c r="AE90" s="223"/>
      <c r="AG90" s="28"/>
      <c r="AH90" s="26"/>
      <c r="AI90" s="247"/>
      <c r="AJ90" s="27"/>
      <c r="AN90" s="27"/>
    </row>
    <row r="91" spans="1:70">
      <c r="A91" s="220"/>
      <c r="B91" s="244">
        <f>+'Ark1'!C3250</f>
        <v>2024</v>
      </c>
      <c r="C91" s="27">
        <f>+'Ark1'!L3250</f>
        <v>6</v>
      </c>
      <c r="D91" s="27" t="s">
        <v>32</v>
      </c>
      <c r="E91" s="27">
        <f>+'Ark1'!D3250</f>
        <v>3</v>
      </c>
      <c r="F91" s="27" t="str">
        <f t="shared" si="74"/>
        <v>Mar</v>
      </c>
      <c r="G91" s="27">
        <f>+'Ark1'!Q3250</f>
        <v>200</v>
      </c>
      <c r="H91" s="27">
        <f>+'Ark1'!R3250</f>
        <v>233</v>
      </c>
      <c r="I91" s="28">
        <f>+IF(H91=0,"",'Ark1'!AG3250)</f>
        <v>10.692978430472694</v>
      </c>
      <c r="J91" s="28">
        <f>+IF(H91=0,"",'Ark1'!AH3250)</f>
        <v>7.7172105407023981</v>
      </c>
      <c r="K91" s="220"/>
      <c r="L91" s="247">
        <f>+IF(I91=0,"",'Ark1'!AI3250)</f>
        <v>198</v>
      </c>
      <c r="M91" s="466"/>
      <c r="N91" s="273">
        <f>+IF(L91=0,"",'Ark1'!AJ3250)</f>
        <v>115.90606060606062</v>
      </c>
      <c r="O91" s="474"/>
      <c r="P91" s="273">
        <f>+IF(L91=0,"",'Ark1'!AK3250)</f>
        <v>20.691303250081688</v>
      </c>
      <c r="Q91" s="474"/>
      <c r="R91" s="26">
        <f>+IF(H91=0,"",'Ark1'!T3250)</f>
        <v>5.8454935622317592</v>
      </c>
      <c r="S91" s="31">
        <f>+IF(H91=0,"",'Ark1'!U3250)</f>
        <v>31.746351931330494</v>
      </c>
      <c r="T91" s="220"/>
      <c r="U91" s="33">
        <f>+IF(H91=0,"",'Ark1'!W3250)</f>
        <v>5.5793991416309021</v>
      </c>
      <c r="V91" s="33">
        <f>+IF(H91=0,"",'Ark1'!X3250)</f>
        <v>98.712446351931334</v>
      </c>
      <c r="W91" s="33">
        <f>+IF(H91=0,"",'Ark1'!Y3250)</f>
        <v>87.982832618025739</v>
      </c>
      <c r="X91" s="33">
        <f>+IF(H91=0,"",'Ark1'!Z3250)</f>
        <v>32.188841201716748</v>
      </c>
      <c r="Y91" s="33">
        <f>+IF(H91=0,"",'Ark1'!AA3250)</f>
        <v>7.2442309144159331</v>
      </c>
      <c r="Z91" s="26">
        <f>+IF(H91=0,"",'Ark1'!AC3250)</f>
        <v>1.5145046474711681</v>
      </c>
      <c r="AA91" s="33">
        <f>+IF(H91=0,"",'Ark1'!AE3250)</f>
        <v>13.334240036677929</v>
      </c>
      <c r="AB91" s="26">
        <f t="shared" si="3"/>
        <v>5.2910586552217493</v>
      </c>
      <c r="AC91" s="28">
        <f t="shared" si="4"/>
        <v>0.85836909871244638</v>
      </c>
      <c r="AD91" s="220"/>
      <c r="AE91" s="223"/>
      <c r="AG91" s="28"/>
      <c r="AH91" s="26"/>
      <c r="AI91" s="247"/>
      <c r="AJ91" s="27"/>
      <c r="AN91" s="27"/>
    </row>
    <row r="92" spans="1:70">
      <c r="A92" s="220"/>
      <c r="B92" s="244">
        <f>+'Ark1'!C3251</f>
        <v>2024</v>
      </c>
      <c r="C92" s="27">
        <f>+'Ark1'!L3251</f>
        <v>6</v>
      </c>
      <c r="D92" s="27" t="s">
        <v>32</v>
      </c>
      <c r="E92" s="27">
        <f>+'Ark1'!D3251</f>
        <v>4</v>
      </c>
      <c r="F92" s="27" t="str">
        <f t="shared" si="74"/>
        <v>Apr</v>
      </c>
      <c r="G92" s="27">
        <f>+'Ark1'!Q3251</f>
        <v>57</v>
      </c>
      <c r="H92" s="27">
        <f>+'Ark1'!R3251</f>
        <v>63</v>
      </c>
      <c r="I92" s="28">
        <f>+IF(H92=0,"",'Ark1'!AG3251)</f>
        <v>15.328467153284668</v>
      </c>
      <c r="J92" s="28">
        <f>+IF(H92=0,"",'Ark1'!AH3251)</f>
        <v>11.373224975420342</v>
      </c>
      <c r="K92" s="220"/>
      <c r="L92" s="247">
        <f>+IF(I92=0,"",'Ark1'!AI3251)</f>
        <v>41</v>
      </c>
      <c r="M92" s="466"/>
      <c r="N92" s="273">
        <f>+IF(L92=0,"",'Ark1'!AJ3251)</f>
        <v>114.96585365853652</v>
      </c>
      <c r="O92" s="474"/>
      <c r="P92" s="273">
        <f>+IF(L92=0,"",'Ark1'!AK3251)</f>
        <v>20.01953847021662</v>
      </c>
      <c r="Q92" s="474"/>
      <c r="R92" s="26">
        <f>+IF(H92=0,"",'Ark1'!T3251)</f>
        <v>6.3174603174603181</v>
      </c>
      <c r="S92" s="31">
        <f>+IF(H92=0,"",'Ark1'!U3251)</f>
        <v>29.011111111111113</v>
      </c>
      <c r="T92" s="220"/>
      <c r="U92" s="33">
        <f>+IF(H92=0,"",'Ark1'!W3251)</f>
        <v>9.5238095238095273</v>
      </c>
      <c r="V92" s="33">
        <f>+IF(H92=0,"",'Ark1'!X3251)</f>
        <v>95.238095238095283</v>
      </c>
      <c r="W92" s="33">
        <f>+IF(H92=0,"",'Ark1'!Y3251)</f>
        <v>73.015873015873026</v>
      </c>
      <c r="X92" s="33">
        <f>+IF(H92=0,"",'Ark1'!Z3251)</f>
        <v>25.396825396825392</v>
      </c>
      <c r="Y92" s="33">
        <f>+IF(H92=0,"",'Ark1'!AA3251)</f>
        <v>7.8633389069422686</v>
      </c>
      <c r="Z92" s="26">
        <f>+IF(H92=0,"",'Ark1'!AC3251)</f>
        <v>1.5100236182889248</v>
      </c>
      <c r="AA92" s="33">
        <f>+IF(H92=0,"",'Ark1'!AE3251)</f>
        <v>22.308338424473437</v>
      </c>
      <c r="AB92" s="26">
        <f t="shared" ref="AB92:AB170" si="75">+IF(H92=0,"",+S92/C92)</f>
        <v>4.8351851851851855</v>
      </c>
      <c r="AC92" s="28">
        <f t="shared" ref="AC92:AC170" si="76">+IF(H92=0,"",G92/H92)</f>
        <v>0.90476190476190477</v>
      </c>
      <c r="AD92" s="220"/>
      <c r="AE92" s="223"/>
      <c r="AG92" s="28"/>
      <c r="AH92" s="26"/>
      <c r="AI92" s="247"/>
      <c r="AJ92" s="27"/>
      <c r="AN92" s="27"/>
    </row>
    <row r="93" spans="1:70">
      <c r="A93" s="220"/>
      <c r="B93" s="244">
        <f>+'Ark1'!C3252</f>
        <v>2024</v>
      </c>
      <c r="C93" s="27">
        <f>+'Ark1'!L3252</f>
        <v>6</v>
      </c>
      <c r="D93" s="27" t="s">
        <v>32</v>
      </c>
      <c r="E93" s="27">
        <f>+'Ark1'!D3252</f>
        <v>5</v>
      </c>
      <c r="F93" s="27" t="str">
        <f t="shared" si="74"/>
        <v>Mai</v>
      </c>
      <c r="G93" s="27">
        <f>+'Ark1'!Q3252</f>
        <v>14</v>
      </c>
      <c r="H93" s="27">
        <f>+'Ark1'!R3252</f>
        <v>15</v>
      </c>
      <c r="I93" s="28">
        <f>+IF(H93=0,"",'Ark1'!AG3252)</f>
        <v>11.111111111111112</v>
      </c>
      <c r="J93" s="28">
        <f>+IF(H93=0,"",'Ark1'!AH3252)</f>
        <v>7.3838630806845948</v>
      </c>
      <c r="K93" s="220"/>
      <c r="L93" s="247">
        <f>+IF(I93=0,"",'Ark1'!AI3252)</f>
        <v>14</v>
      </c>
      <c r="M93" s="466"/>
      <c r="N93" s="273">
        <f>+IF(L93=0,"",'Ark1'!AJ3252)</f>
        <v>108.5642857142857</v>
      </c>
      <c r="O93" s="474"/>
      <c r="P93" s="273">
        <f>+IF(L93=0,"",'Ark1'!AK3252)</f>
        <v>20.391166718150405</v>
      </c>
      <c r="Q93" s="474"/>
      <c r="R93" s="26">
        <f>+IF(H93=0,"",'Ark1'!T3252)</f>
        <v>6.2666666666666648</v>
      </c>
      <c r="S93" s="31">
        <f>+IF(H93=0,"",'Ark1'!U3252)</f>
        <v>27.18</v>
      </c>
      <c r="T93" s="220"/>
      <c r="U93" s="33">
        <f>+IF(H93=0,"",'Ark1'!W3252)</f>
        <v>0</v>
      </c>
      <c r="V93" s="33">
        <f>+IF(H93=0,"",'Ark1'!X3252)</f>
        <v>100</v>
      </c>
      <c r="W93" s="33">
        <f>+IF(H93=0,"",'Ark1'!Y3252)</f>
        <v>80</v>
      </c>
      <c r="X93" s="33">
        <f>+IF(H93=0,"",'Ark1'!Z3252)</f>
        <v>6.6666666666666687</v>
      </c>
      <c r="Y93" s="33">
        <f>+IF(H93=0,"",'Ark1'!AA3252)</f>
        <v>7.0488013165360321</v>
      </c>
      <c r="Z93" s="26">
        <f>+IF(H93=0,"",'Ark1'!AC3252)</f>
        <v>1.4817407180595259</v>
      </c>
      <c r="AA93" s="33">
        <f>+IF(H93=0,"",'Ark1'!AE3252)</f>
        <v>2.9233898461791221</v>
      </c>
      <c r="AB93" s="26">
        <f t="shared" si="75"/>
        <v>4.53</v>
      </c>
      <c r="AC93" s="28">
        <f t="shared" si="76"/>
        <v>0.93333333333333335</v>
      </c>
      <c r="AD93" s="220"/>
      <c r="AE93" s="223"/>
      <c r="AG93" s="28"/>
      <c r="AH93" s="26"/>
      <c r="AI93" s="247"/>
      <c r="AJ93" s="27"/>
      <c r="AN93" s="27"/>
    </row>
    <row r="94" spans="1:70">
      <c r="A94" s="220"/>
      <c r="B94" s="244">
        <f>+'Ark1'!C3253</f>
        <v>2024</v>
      </c>
      <c r="C94" s="27">
        <f>+'Ark1'!L3253</f>
        <v>6</v>
      </c>
      <c r="D94" s="27" t="s">
        <v>32</v>
      </c>
      <c r="E94" s="27">
        <f>+'Ark1'!D3253</f>
        <v>6</v>
      </c>
      <c r="F94" s="27" t="str">
        <f t="shared" si="74"/>
        <v>Jun</v>
      </c>
      <c r="G94" s="27">
        <f>+'Ark1'!Q3253</f>
        <v>16</v>
      </c>
      <c r="H94" s="27">
        <f>+'Ark1'!R3253</f>
        <v>19</v>
      </c>
      <c r="I94" s="28">
        <f>+IF(H94=0,"",'Ark1'!AG3253)</f>
        <v>21.348314606741575</v>
      </c>
      <c r="J94" s="28">
        <f>+IF(H94=0,"",'Ark1'!AH3253)</f>
        <v>15.708834925611525</v>
      </c>
      <c r="K94" s="220"/>
      <c r="L94" s="247">
        <f>+IF(I94=0,"",'Ark1'!AI3253)</f>
        <v>19</v>
      </c>
      <c r="M94" s="466"/>
      <c r="N94" s="273">
        <f>+IF(L94=0,"",'Ark1'!AJ3253)</f>
        <v>111.64210526315794</v>
      </c>
      <c r="O94" s="474"/>
      <c r="P94" s="273">
        <f>+IF(L94=0,"",'Ark1'!AK3253)</f>
        <v>19.043973805419355</v>
      </c>
      <c r="Q94" s="474"/>
      <c r="R94" s="26">
        <f>+IF(H94=0,"",'Ark1'!T3253)</f>
        <v>6</v>
      </c>
      <c r="S94" s="31">
        <f>+IF(H94=0,"",'Ark1'!U3253)</f>
        <v>27.952631578947376</v>
      </c>
      <c r="T94" s="220"/>
      <c r="U94" s="33">
        <f>+IF(H94=0,"",'Ark1'!W3253)</f>
        <v>5.2631578947368443</v>
      </c>
      <c r="V94" s="33">
        <f>+IF(H94=0,"",'Ark1'!X3253)</f>
        <v>78.947368421052644</v>
      </c>
      <c r="W94" s="33">
        <f>+IF(H94=0,"",'Ark1'!Y3253)</f>
        <v>63.15789473684211</v>
      </c>
      <c r="X94" s="33">
        <f>+IF(H94=0,"",'Ark1'!Z3253)</f>
        <v>26.315789473684205</v>
      </c>
      <c r="Y94" s="33">
        <f>+IF(H94=0,"",'Ark1'!AA3253)</f>
        <v>10.478216422205731</v>
      </c>
      <c r="Z94" s="26">
        <f>+IF(H94=0,"",'Ark1'!AC3253)</f>
        <v>2.0261449005179104</v>
      </c>
      <c r="AA94" s="33">
        <f>+IF(H94=0,"",'Ark1'!AE3253)</f>
        <v>53.547880434531933</v>
      </c>
      <c r="AB94" s="26">
        <f t="shared" si="75"/>
        <v>4.6587719298245629</v>
      </c>
      <c r="AC94" s="28">
        <f t="shared" si="76"/>
        <v>0.84210526315789469</v>
      </c>
      <c r="AD94" s="220"/>
      <c r="AE94" s="223"/>
      <c r="AG94" s="28"/>
      <c r="AH94" s="26"/>
      <c r="AI94" s="247"/>
      <c r="AJ94" s="27"/>
      <c r="AN94" s="27"/>
    </row>
    <row r="95" spans="1:70">
      <c r="A95" s="220"/>
      <c r="B95" s="244">
        <f>+'Ark1'!C3254</f>
        <v>2024</v>
      </c>
      <c r="C95" s="27">
        <f>+'Ark1'!L3254</f>
        <v>6</v>
      </c>
      <c r="D95" s="27" t="s">
        <v>32</v>
      </c>
      <c r="E95" s="27">
        <f>+'Ark1'!D3254</f>
        <v>7</v>
      </c>
      <c r="F95" s="27" t="str">
        <f t="shared" si="74"/>
        <v>Jul</v>
      </c>
      <c r="G95" s="27">
        <f>+'Ark1'!Q3254</f>
        <v>2</v>
      </c>
      <c r="H95" s="27">
        <f>+'Ark1'!R3254</f>
        <v>2</v>
      </c>
      <c r="I95" s="28">
        <f>+IF(H95=0,"",'Ark1'!AG3254)</f>
        <v>8</v>
      </c>
      <c r="J95" s="28">
        <f>+IF(H95=0,"",'Ark1'!AH3254)</f>
        <v>5.07201646090535</v>
      </c>
      <c r="K95" s="220"/>
      <c r="L95" s="247">
        <f>+IF(I95=0,"",'Ark1'!AI3254)</f>
        <v>2</v>
      </c>
      <c r="M95" s="466"/>
      <c r="N95" s="273">
        <f>+IF(L95=0,"",'Ark1'!AJ3254)</f>
        <v>111</v>
      </c>
      <c r="O95" s="474"/>
      <c r="P95" s="273">
        <f>+IF(L95=0,"",'Ark1'!AK3254)</f>
        <v>17.920519857200837</v>
      </c>
      <c r="Q95" s="474"/>
      <c r="R95" s="26">
        <f>+IF(H95=0,"",'Ark1'!T3254)</f>
        <v>6.5</v>
      </c>
      <c r="S95" s="31">
        <f>+IF(H95=0,"",'Ark1'!U3254)</f>
        <v>24.65</v>
      </c>
      <c r="T95" s="220"/>
      <c r="U95" s="33">
        <f>+IF(H95=0,"",'Ark1'!W3254)</f>
        <v>0</v>
      </c>
      <c r="V95" s="33">
        <f>+IF(H95=0,"",'Ark1'!X3254)</f>
        <v>100</v>
      </c>
      <c r="W95" s="33">
        <f>+IF(H95=0,"",'Ark1'!Y3254)</f>
        <v>50</v>
      </c>
      <c r="X95" s="33">
        <f>+IF(H95=0,"",'Ark1'!Z3254)</f>
        <v>0</v>
      </c>
      <c r="Y95" s="33">
        <f>+IF(H95=0,"",'Ark1'!AA3254)</f>
        <v>3.0500000000000007</v>
      </c>
      <c r="Z95" s="26">
        <f>+IF(H95=0,"",'Ark1'!AC3254)</f>
        <v>1.5</v>
      </c>
      <c r="AA95" s="33">
        <f>+IF(H95=0,"",'Ark1'!AE3254)</f>
        <v>-99.999999999999673</v>
      </c>
      <c r="AB95" s="26">
        <f t="shared" si="75"/>
        <v>4.1083333333333334</v>
      </c>
      <c r="AC95" s="28">
        <f t="shared" si="76"/>
        <v>1</v>
      </c>
      <c r="AD95" s="220"/>
      <c r="AE95" s="223"/>
      <c r="AG95" s="28"/>
      <c r="AH95" s="26"/>
      <c r="AI95" s="247"/>
      <c r="AJ95" s="27"/>
      <c r="AN95" s="27"/>
    </row>
    <row r="96" spans="1:70">
      <c r="A96" s="220"/>
      <c r="B96" s="244">
        <f>+'Ark1'!C3255</f>
        <v>2024</v>
      </c>
      <c r="C96" s="27">
        <f>+'Ark1'!L3255</f>
        <v>6</v>
      </c>
      <c r="D96" s="27" t="s">
        <v>32</v>
      </c>
      <c r="E96" s="27">
        <f>+'Ark1'!D3255</f>
        <v>8</v>
      </c>
      <c r="F96" s="27" t="str">
        <f t="shared" si="74"/>
        <v>Aug</v>
      </c>
      <c r="G96" s="27">
        <f>+'Ark1'!Q3255</f>
        <v>8</v>
      </c>
      <c r="H96" s="27">
        <f>+'Ark1'!R3255</f>
        <v>8</v>
      </c>
      <c r="I96" s="28">
        <f>+IF(H96=0,"",'Ark1'!AG3255)</f>
        <v>6.0606060606060606</v>
      </c>
      <c r="J96" s="28">
        <f>+IF(H96=0,"",'Ark1'!AH3255)</f>
        <v>3.1745477404484181</v>
      </c>
      <c r="K96" s="220"/>
      <c r="L96" s="247">
        <f>+IF(I96=0,"",'Ark1'!AI3255)</f>
        <v>8</v>
      </c>
      <c r="M96" s="466"/>
      <c r="N96" s="273">
        <f>+IF(L96=0,"",'Ark1'!AJ3255)</f>
        <v>105.8125</v>
      </c>
      <c r="O96" s="474"/>
      <c r="P96" s="273">
        <f>+IF(L96=0,"",'Ark1'!AK3255)</f>
        <v>18.949577201339675</v>
      </c>
      <c r="Q96" s="474"/>
      <c r="R96" s="26">
        <f>+IF(H96=0,"",'Ark1'!T3255)</f>
        <v>7.625</v>
      </c>
      <c r="S96" s="31">
        <f>+IF(H96=0,"",'Ark1'!U3255)</f>
        <v>22.725000000000001</v>
      </c>
      <c r="T96" s="220"/>
      <c r="U96" s="33">
        <f>+IF(H96=0,"",'Ark1'!W3255)</f>
        <v>25</v>
      </c>
      <c r="V96" s="33">
        <f>+IF(H96=0,"",'Ark1'!X3255)</f>
        <v>100</v>
      </c>
      <c r="W96" s="33">
        <f>+IF(H96=0,"",'Ark1'!Y3255)</f>
        <v>50</v>
      </c>
      <c r="X96" s="33">
        <f>+IF(H96=0,"",'Ark1'!Z3255)</f>
        <v>0</v>
      </c>
      <c r="Y96" s="33">
        <f>+IF(H96=0,"",'Ark1'!AA3255)</f>
        <v>4.6197267235194595</v>
      </c>
      <c r="Z96" s="26">
        <f>+IF(H96=0,"",'Ark1'!AC3255)</f>
        <v>0.99215674164922163</v>
      </c>
      <c r="AA96" s="33">
        <f>+IF(H96=0,"",'Ark1'!AE3255)</f>
        <v>-42.612151787412152</v>
      </c>
      <c r="AB96" s="26">
        <f t="shared" si="75"/>
        <v>3.7875000000000001</v>
      </c>
      <c r="AC96" s="28">
        <f t="shared" si="76"/>
        <v>1</v>
      </c>
      <c r="AD96" s="220"/>
      <c r="AE96" s="223"/>
      <c r="AG96" s="28"/>
      <c r="AH96" s="26"/>
      <c r="AI96" s="247"/>
      <c r="AJ96" s="27"/>
      <c r="AN96" s="27"/>
    </row>
    <row r="97" spans="1:70">
      <c r="A97" s="220"/>
      <c r="B97" s="244">
        <f>+'Ark1'!C3256</f>
        <v>2024</v>
      </c>
      <c r="C97" s="27">
        <f>+'Ark1'!L3256</f>
        <v>6</v>
      </c>
      <c r="D97" s="27" t="s">
        <v>32</v>
      </c>
      <c r="E97" s="27">
        <f>+'Ark1'!D3256</f>
        <v>9</v>
      </c>
      <c r="F97" s="27" t="str">
        <f t="shared" si="74"/>
        <v>Sep</v>
      </c>
      <c r="G97" s="27">
        <f>+'Ark1'!Q3256</f>
        <v>19</v>
      </c>
      <c r="H97" s="27">
        <f>+'Ark1'!R3256</f>
        <v>22</v>
      </c>
      <c r="I97" s="28">
        <f>+IF(H97=0,"",'Ark1'!AG3256)</f>
        <v>9.6491228070175445</v>
      </c>
      <c r="J97" s="28">
        <f>+IF(H97=0,"",'Ark1'!AH3256)</f>
        <v>5.7191087103308575</v>
      </c>
      <c r="K97" s="220"/>
      <c r="L97" s="247">
        <f>+IF(I97=0,"",'Ark1'!AI3256)</f>
        <v>22</v>
      </c>
      <c r="M97" s="466"/>
      <c r="N97" s="273">
        <f>+IF(L97=0,"",'Ark1'!AJ3256)</f>
        <v>105.75</v>
      </c>
      <c r="O97" s="474"/>
      <c r="P97" s="273">
        <f>+IF(L97=0,"",'Ark1'!AK3256)</f>
        <v>19.210395552851701</v>
      </c>
      <c r="Q97" s="474"/>
      <c r="R97" s="26">
        <f>+IF(H97=0,"",'Ark1'!T3256)</f>
        <v>7.1818181818181808</v>
      </c>
      <c r="S97" s="31">
        <f>+IF(H97=0,"",'Ark1'!U3256)</f>
        <v>23.099999999999994</v>
      </c>
      <c r="T97" s="220"/>
      <c r="U97" s="33">
        <f>+IF(H97=0,"",'Ark1'!W3256)</f>
        <v>9.0909090909090917</v>
      </c>
      <c r="V97" s="33">
        <f>+IF(H97=0,"",'Ark1'!X3256)</f>
        <v>100</v>
      </c>
      <c r="W97" s="33">
        <f>+IF(H97=0,"",'Ark1'!Y3256)</f>
        <v>31.818181818181817</v>
      </c>
      <c r="X97" s="33">
        <f>+IF(H97=0,"",'Ark1'!Z3256)</f>
        <v>4.5454545454545459</v>
      </c>
      <c r="Y97" s="33">
        <f>+IF(H97=0,"",'Ark1'!AA3256)</f>
        <v>5.9399265376540908</v>
      </c>
      <c r="Z97" s="26">
        <f>+IF(H97=0,"",'Ark1'!AC3256)</f>
        <v>1.3696835612108516</v>
      </c>
      <c r="AA97" s="33">
        <f>+IF(H97=0,"",'Ark1'!AE3256)</f>
        <v>-57.713355252500072</v>
      </c>
      <c r="AB97" s="26">
        <f t="shared" si="75"/>
        <v>3.8499999999999992</v>
      </c>
      <c r="AC97" s="28">
        <f t="shared" si="76"/>
        <v>0.86363636363636365</v>
      </c>
      <c r="AD97" s="220"/>
      <c r="AE97" s="223"/>
      <c r="AG97" s="28"/>
      <c r="AH97" s="26"/>
      <c r="AI97" s="247"/>
      <c r="AJ97" s="27"/>
      <c r="AN97" s="27"/>
    </row>
    <row r="98" spans="1:70">
      <c r="A98" s="220"/>
      <c r="B98" s="244">
        <f>+'Ark1'!C3257</f>
        <v>2024</v>
      </c>
      <c r="C98" s="27">
        <f>+'Ark1'!L3257</f>
        <v>6</v>
      </c>
      <c r="D98" s="27" t="s">
        <v>32</v>
      </c>
      <c r="E98" s="27">
        <f>+'Ark1'!D3257</f>
        <v>10</v>
      </c>
      <c r="F98" s="27" t="str">
        <f t="shared" si="74"/>
        <v>Okt</v>
      </c>
      <c r="G98" s="27">
        <f>+'Ark1'!Q3257</f>
        <v>31</v>
      </c>
      <c r="H98" s="27">
        <f>+'Ark1'!R3257</f>
        <v>41</v>
      </c>
      <c r="I98" s="28">
        <f>+IF(H98=0,"",'Ark1'!AG3257)</f>
        <v>7.5367647058823524</v>
      </c>
      <c r="J98" s="28">
        <f>+IF(H98=0,"",'Ark1'!AH3257)</f>
        <v>4.4929905605324221</v>
      </c>
      <c r="K98" s="220"/>
      <c r="L98" s="247">
        <f>+IF(I98=0,"",'Ark1'!AI3257)</f>
        <v>41</v>
      </c>
      <c r="M98" s="466"/>
      <c r="N98" s="273">
        <f>+IF(L98=0,"",'Ark1'!AJ3257)</f>
        <v>108.24146341463415</v>
      </c>
      <c r="O98" s="474"/>
      <c r="P98" s="273">
        <f>+IF(L98=0,"",'Ark1'!AK3257)</f>
        <v>19.171488669787003</v>
      </c>
      <c r="Q98" s="474"/>
      <c r="R98" s="26">
        <f>+IF(H98=0,"",'Ark1'!T3257)</f>
        <v>6.5121951219512209</v>
      </c>
      <c r="S98" s="31">
        <f>+IF(H98=0,"",'Ark1'!U3257)</f>
        <v>24.599999999999994</v>
      </c>
      <c r="T98" s="220"/>
      <c r="U98" s="33">
        <f>+IF(H98=0,"",'Ark1'!W3257)</f>
        <v>4.8780487804878048</v>
      </c>
      <c r="V98" s="33">
        <f>+IF(H98=0,"",'Ark1'!X3257)</f>
        <v>97.560975609756099</v>
      </c>
      <c r="W98" s="33">
        <f>+IF(H98=0,"",'Ark1'!Y3257)</f>
        <v>58.536585365853675</v>
      </c>
      <c r="X98" s="33">
        <f>+IF(H98=0,"",'Ark1'!Z3257)</f>
        <v>4.8780487804878048</v>
      </c>
      <c r="Y98" s="33">
        <f>+IF(H98=0,"",'Ark1'!AA3257)</f>
        <v>5.2955112146411603</v>
      </c>
      <c r="Z98" s="26">
        <f>+IF(H98=0,"",'Ark1'!AC3257)</f>
        <v>1.3814441227811063</v>
      </c>
      <c r="AA98" s="33">
        <f>+IF(H98=0,"",'Ark1'!AE3257)</f>
        <v>-51.27802190633416</v>
      </c>
      <c r="AB98" s="26">
        <f t="shared" si="75"/>
        <v>4.0999999999999988</v>
      </c>
      <c r="AC98" s="28">
        <f t="shared" si="76"/>
        <v>0.75609756097560976</v>
      </c>
      <c r="AD98" s="220"/>
      <c r="AE98" s="223"/>
      <c r="AG98" s="28"/>
      <c r="AH98" s="26"/>
      <c r="AI98" s="247"/>
      <c r="AJ98" s="27"/>
      <c r="AN98" s="27"/>
    </row>
    <row r="99" spans="1:70">
      <c r="A99" s="220"/>
      <c r="B99" s="244">
        <f>+'Ark1'!C3258</f>
        <v>2024</v>
      </c>
      <c r="C99" s="27">
        <f>+'Ark1'!L3258</f>
        <v>6</v>
      </c>
      <c r="D99" s="27" t="s">
        <v>32</v>
      </c>
      <c r="E99" s="27">
        <f>+'Ark1'!D3258</f>
        <v>11</v>
      </c>
      <c r="F99" s="27" t="str">
        <f t="shared" si="74"/>
        <v>Nov</v>
      </c>
      <c r="G99" s="27">
        <f>+'Ark1'!Q3258</f>
        <v>8</v>
      </c>
      <c r="H99" s="27">
        <f>+'Ark1'!R3258</f>
        <v>8</v>
      </c>
      <c r="I99" s="28">
        <f>+IF(H99=0,"",'Ark1'!AG3258)</f>
        <v>7.6190476190476222</v>
      </c>
      <c r="J99" s="28">
        <f>+IF(H99=0,"",'Ark1'!AH3258)</f>
        <v>4.5265266617147244</v>
      </c>
      <c r="K99" s="220"/>
      <c r="L99" s="247">
        <f>+IF(I99=0,"",'Ark1'!AI3258)</f>
        <v>8</v>
      </c>
      <c r="M99" s="466"/>
      <c r="N99" s="273">
        <f>+IF(L99=0,"",'Ark1'!AJ3258)</f>
        <v>108.875</v>
      </c>
      <c r="O99" s="474"/>
      <c r="P99" s="273">
        <f>+IF(L99=0,"",'Ark1'!AK3258)</f>
        <v>19.332987069452422</v>
      </c>
      <c r="Q99" s="474"/>
      <c r="R99" s="26">
        <f>+IF(H99=0,"",'Ark1'!T3258)</f>
        <v>5.5</v>
      </c>
      <c r="S99" s="31">
        <f>+IF(H99=0,"",'Ark1'!U3258)</f>
        <v>25.137499999999999</v>
      </c>
      <c r="T99" s="220"/>
      <c r="U99" s="33">
        <f>+IF(H99=0,"",'Ark1'!W3258)</f>
        <v>0</v>
      </c>
      <c r="V99" s="33">
        <f>+IF(H99=0,"",'Ark1'!X3258)</f>
        <v>100</v>
      </c>
      <c r="W99" s="33">
        <f>+IF(H99=0,"",'Ark1'!Y3258)</f>
        <v>50</v>
      </c>
      <c r="X99" s="33">
        <f>+IF(H99=0,"",'Ark1'!Z3258)</f>
        <v>12.5</v>
      </c>
      <c r="Y99" s="33">
        <f>+IF(H99=0,"",'Ark1'!AA3258)</f>
        <v>4.4333783675657745</v>
      </c>
      <c r="Z99" s="26">
        <f>+IF(H99=0,"",'Ark1'!AC3258)</f>
        <v>1.3228756555322951</v>
      </c>
      <c r="AA99" s="33">
        <f>+IF(H99=0,"",'Ark1'!AE3258)</f>
        <v>-35.487093328439094</v>
      </c>
      <c r="AB99" s="26">
        <f t="shared" ref="AB99:AB100" si="77">+IF(H99=0,"",+S99/C99)</f>
        <v>4.1895833333333332</v>
      </c>
      <c r="AC99" s="28">
        <f t="shared" ref="AC99:AC100" si="78">+IF(H99=0,"",G99/H99)</f>
        <v>1</v>
      </c>
      <c r="AD99" s="220"/>
      <c r="AE99" s="223"/>
      <c r="AG99" s="28"/>
      <c r="AH99" s="26"/>
      <c r="AI99" s="247"/>
      <c r="AJ99" s="27"/>
      <c r="AN99" s="27"/>
    </row>
    <row r="100" spans="1:70">
      <c r="A100" s="220"/>
      <c r="B100" s="244">
        <f>+'Ark1'!C3259</f>
        <v>2024</v>
      </c>
      <c r="C100" s="27">
        <f>+'Ark1'!L3259</f>
        <v>6</v>
      </c>
      <c r="D100" s="27" t="s">
        <v>32</v>
      </c>
      <c r="E100" s="27">
        <f>+'Ark1'!D3259</f>
        <v>12</v>
      </c>
      <c r="F100" s="27" t="str">
        <f t="shared" si="74"/>
        <v>Des</v>
      </c>
      <c r="G100" s="27">
        <f>+'Ark1'!Q3259</f>
        <v>0</v>
      </c>
      <c r="H100" s="27">
        <f>+'Ark1'!R3259</f>
        <v>0</v>
      </c>
      <c r="I100" s="28" t="str">
        <f>+IF(H100=0,"",'Ark1'!AG3259)</f>
        <v/>
      </c>
      <c r="J100" s="28" t="str">
        <f>+IF(H100=0,"",'Ark1'!AH3259)</f>
        <v/>
      </c>
      <c r="K100" s="220"/>
      <c r="L100" s="247">
        <f>+IF(I100=0,"",'Ark1'!AI3259)</f>
        <v>0</v>
      </c>
      <c r="M100" s="466"/>
      <c r="N100" s="273" t="str">
        <f>+IF(L100=0,"",'Ark1'!AJ3259)</f>
        <v/>
      </c>
      <c r="O100" s="474"/>
      <c r="P100" s="273" t="str">
        <f>+IF(L100=0,"",'Ark1'!AK3259)</f>
        <v/>
      </c>
      <c r="Q100" s="474"/>
      <c r="R100" s="26" t="str">
        <f>+IF(H100=0,"",'Ark1'!T3259)</f>
        <v/>
      </c>
      <c r="S100" s="31" t="str">
        <f>+IF(H100=0,"",'Ark1'!U3259)</f>
        <v/>
      </c>
      <c r="T100" s="220"/>
      <c r="U100" s="33" t="str">
        <f>+IF(H100=0,"",'Ark1'!W3259)</f>
        <v/>
      </c>
      <c r="V100" s="33" t="str">
        <f>+IF(H100=0,"",'Ark1'!X3259)</f>
        <v/>
      </c>
      <c r="W100" s="33" t="str">
        <f>+IF(H100=0,"",'Ark1'!Y3259)</f>
        <v/>
      </c>
      <c r="X100" s="33" t="str">
        <f>+IF(H100=0,"",'Ark1'!Z3259)</f>
        <v/>
      </c>
      <c r="Y100" s="33" t="str">
        <f>+IF(H100=0,"",'Ark1'!AA3259)</f>
        <v/>
      </c>
      <c r="Z100" s="26" t="str">
        <f>+IF(H100=0,"",'Ark1'!AC3259)</f>
        <v/>
      </c>
      <c r="AA100" s="33" t="str">
        <f>+IF(H100=0,"",'Ark1'!AE3259)</f>
        <v/>
      </c>
      <c r="AB100" s="26" t="str">
        <f t="shared" si="77"/>
        <v/>
      </c>
      <c r="AC100" s="28" t="str">
        <f t="shared" si="78"/>
        <v/>
      </c>
      <c r="AD100" s="220"/>
      <c r="AE100" s="223"/>
      <c r="AG100" s="28"/>
      <c r="AH100" s="26"/>
      <c r="AI100" s="247"/>
      <c r="AJ100" s="27"/>
      <c r="AN100" s="27"/>
    </row>
    <row r="101" spans="1:70" ht="15" customHeight="1">
      <c r="A101" s="220"/>
      <c r="B101" s="220"/>
      <c r="C101" s="220"/>
      <c r="D101" s="220"/>
      <c r="E101" s="220"/>
      <c r="F101" s="220"/>
      <c r="G101" s="220"/>
      <c r="H101" s="220"/>
      <c r="I101" s="221"/>
      <c r="J101" s="221"/>
      <c r="K101" s="220"/>
      <c r="L101" s="239"/>
      <c r="M101" s="466"/>
      <c r="N101" s="237"/>
      <c r="O101" s="474"/>
      <c r="P101" s="237"/>
      <c r="Q101" s="474"/>
      <c r="R101" s="220"/>
      <c r="S101" s="220"/>
      <c r="T101" s="220"/>
      <c r="U101" s="222"/>
      <c r="V101" s="222"/>
      <c r="W101" s="222"/>
      <c r="X101" s="222"/>
      <c r="Y101" s="222"/>
      <c r="Z101" s="220"/>
      <c r="AA101" s="222"/>
      <c r="AB101" s="485"/>
      <c r="AC101" s="221"/>
      <c r="AD101" s="220"/>
      <c r="AE101" s="223"/>
      <c r="AG101" s="28"/>
      <c r="AH101" s="26"/>
      <c r="AI101" s="224"/>
      <c r="AJ101" s="27"/>
      <c r="AN101" s="27"/>
      <c r="BF101" s="236"/>
    </row>
    <row r="102" spans="1:70" ht="15" customHeight="1">
      <c r="A102" s="220"/>
      <c r="B102" s="220"/>
      <c r="C102" s="238" t="s">
        <v>0</v>
      </c>
      <c r="D102" s="220"/>
      <c r="E102" s="280" t="str">
        <f>+D104</f>
        <v>R-</v>
      </c>
      <c r="F102" s="238" t="s">
        <v>570</v>
      </c>
      <c r="G102" s="220"/>
      <c r="H102" s="244">
        <f>SUM(H104:H114)</f>
        <v>670</v>
      </c>
      <c r="I102" s="221"/>
      <c r="J102" s="221"/>
      <c r="K102" s="220"/>
      <c r="L102" s="239"/>
      <c r="M102" s="466"/>
      <c r="N102" s="237"/>
      <c r="O102" s="474"/>
      <c r="P102" s="237"/>
      <c r="Q102" s="474"/>
      <c r="R102" s="220"/>
      <c r="S102" s="273">
        <f>+Klasse!M17</f>
        <v>34.157910447761225</v>
      </c>
      <c r="T102" s="220"/>
      <c r="U102" s="222"/>
      <c r="V102" s="222"/>
      <c r="W102" s="222"/>
      <c r="X102" s="222"/>
      <c r="Y102" s="222"/>
      <c r="Z102" s="220"/>
      <c r="AA102" s="222"/>
      <c r="AB102" s="224"/>
      <c r="AC102" s="221"/>
      <c r="AD102" s="220"/>
      <c r="AE102" s="223"/>
      <c r="AG102" s="28"/>
      <c r="AH102" s="26"/>
      <c r="AI102" s="224"/>
      <c r="AJ102" s="27"/>
      <c r="AN102" s="27"/>
      <c r="BF102" s="236"/>
    </row>
    <row r="103" spans="1:70" ht="15" customHeight="1">
      <c r="A103" s="220"/>
      <c r="B103" s="220"/>
      <c r="C103" s="220"/>
      <c r="D103" s="220"/>
      <c r="E103" s="220"/>
      <c r="F103" s="220"/>
      <c r="G103" s="220"/>
      <c r="H103" s="220"/>
      <c r="I103" s="221"/>
      <c r="J103" s="221"/>
      <c r="K103" s="220"/>
      <c r="L103" s="239"/>
      <c r="M103" s="466"/>
      <c r="N103" s="237"/>
      <c r="O103" s="474"/>
      <c r="P103" s="237"/>
      <c r="Q103" s="474"/>
      <c r="R103" s="220"/>
      <c r="S103" s="220"/>
      <c r="T103" s="220"/>
      <c r="U103" s="222"/>
      <c r="V103" s="222"/>
      <c r="W103" s="222"/>
      <c r="X103" s="222"/>
      <c r="Y103" s="222"/>
      <c r="Z103" s="220"/>
      <c r="AA103" s="222"/>
      <c r="AB103" s="485"/>
      <c r="AC103" s="222"/>
      <c r="AD103" s="222"/>
      <c r="AE103" s="223"/>
      <c r="AG103" s="28"/>
      <c r="AH103" s="26"/>
      <c r="AI103" s="224"/>
      <c r="AJ103" s="27"/>
      <c r="AN103" s="27"/>
      <c r="BF103" s="236">
        <f>1+BF100</f>
        <v>1</v>
      </c>
      <c r="BG103" s="27">
        <v>20.659867330016564</v>
      </c>
      <c r="BH103" s="27">
        <f t="shared" ref="BH103" si="79">+BG103</f>
        <v>20.659867330016564</v>
      </c>
      <c r="BI103" s="27">
        <f t="shared" ref="BI103" si="80">+BH103</f>
        <v>20.659867330016564</v>
      </c>
      <c r="BJ103" s="27">
        <f t="shared" ref="BJ103" si="81">+BI103</f>
        <v>20.659867330016564</v>
      </c>
      <c r="BK103" s="27">
        <f t="shared" ref="BK103" si="82">+BJ103</f>
        <v>20.659867330016564</v>
      </c>
      <c r="BL103" s="27">
        <f t="shared" ref="BL103" si="83">+BK103</f>
        <v>20.659867330016564</v>
      </c>
      <c r="BM103" s="27">
        <f t="shared" ref="BM103" si="84">+BL103</f>
        <v>20.659867330016564</v>
      </c>
      <c r="BN103" s="27">
        <f t="shared" ref="BN103" si="85">+BM103</f>
        <v>20.659867330016564</v>
      </c>
      <c r="BO103" s="27">
        <f t="shared" ref="BO103" si="86">+BN103</f>
        <v>20.659867330016564</v>
      </c>
      <c r="BP103" s="27">
        <f t="shared" ref="BP103" si="87">+BO103</f>
        <v>20.659867330016564</v>
      </c>
      <c r="BQ103" s="27">
        <f t="shared" ref="BQ103" si="88">+BP103</f>
        <v>20.659867330016564</v>
      </c>
      <c r="BR103" s="27">
        <f t="shared" ref="BR103" si="89">+BQ103</f>
        <v>20.659867330016564</v>
      </c>
    </row>
    <row r="104" spans="1:70">
      <c r="A104" s="220"/>
      <c r="B104" s="244">
        <f>+'Ark1'!C3260</f>
        <v>2024</v>
      </c>
      <c r="C104" s="240">
        <f>+'Ark1'!L3260</f>
        <v>7</v>
      </c>
      <c r="D104" s="240" t="s">
        <v>33</v>
      </c>
      <c r="E104" s="240">
        <f>+'Ark1'!D3260</f>
        <v>1</v>
      </c>
      <c r="F104" s="240" t="str">
        <f>+F89</f>
        <v>Jan</v>
      </c>
      <c r="G104" s="240">
        <f>+'Ark1'!Q3260</f>
        <v>41</v>
      </c>
      <c r="H104" s="240">
        <f>+'Ark1'!R3260</f>
        <v>45</v>
      </c>
      <c r="I104" s="241">
        <f>+IF(H104=0,"",'Ark1'!AG3260)</f>
        <v>15.734265734265733</v>
      </c>
      <c r="J104" s="241">
        <f>+IF(H104=0,"",'Ark1'!AH3260)</f>
        <v>12.221424043946756</v>
      </c>
      <c r="K104" s="220"/>
      <c r="L104" s="455">
        <f>+IF(I104=0,"",'Ark1'!AI3260)</f>
        <v>29</v>
      </c>
      <c r="M104" s="466"/>
      <c r="N104" s="272">
        <f>+IF(L104=0,"",'Ark1'!AJ3260)</f>
        <v>115.40344827586202</v>
      </c>
      <c r="O104" s="474"/>
      <c r="P104" s="272">
        <f>+IF(L104=0,"",'Ark1'!AK3260)</f>
        <v>21.932186551747797</v>
      </c>
      <c r="Q104" s="474"/>
      <c r="R104" s="242">
        <f>+IF(H104=0,"",'Ark1'!T3260)</f>
        <v>6.0444444444444443</v>
      </c>
      <c r="S104" s="241">
        <f>+IF(H104=0,"",'Ark1'!U3260)</f>
        <v>32.135555555555563</v>
      </c>
      <c r="T104" s="220"/>
      <c r="U104" s="243">
        <f>+IF(H104=0,"",'Ark1'!W3260)</f>
        <v>8.8888888888888893</v>
      </c>
      <c r="V104" s="243">
        <f>+IF(H104=0,"",'Ark1'!X3260)</f>
        <v>100</v>
      </c>
      <c r="W104" s="243">
        <f>+IF(H104=0,"",'Ark1'!Y3260)</f>
        <v>80</v>
      </c>
      <c r="X104" s="243">
        <f>+IF(H104=0,"",'Ark1'!Z3260)</f>
        <v>40</v>
      </c>
      <c r="Y104" s="243">
        <f>+IF(H104=0,"",'Ark1'!AA3260)</f>
        <v>8.7217520043103622</v>
      </c>
      <c r="Z104" s="242">
        <f>+IF(H104=0,"",'Ark1'!AC3260)</f>
        <v>1.5910242061927782</v>
      </c>
      <c r="AA104" s="243">
        <f>+IF(H104=0,"",'Ark1'!AE3260)</f>
        <v>36.517146720427952</v>
      </c>
      <c r="AB104" s="242">
        <f t="shared" si="75"/>
        <v>4.5907936507936515</v>
      </c>
      <c r="AC104" s="241">
        <f t="shared" si="76"/>
        <v>0.91111111111111109</v>
      </c>
      <c r="AD104" s="220"/>
      <c r="AE104" s="223"/>
      <c r="AG104" s="28"/>
      <c r="AH104" s="26"/>
      <c r="AI104" s="247"/>
      <c r="AJ104" s="27"/>
      <c r="AN104" s="27"/>
    </row>
    <row r="105" spans="1:70">
      <c r="A105" s="220"/>
      <c r="B105" s="244">
        <f>+'Ark1'!C3261</f>
        <v>2024</v>
      </c>
      <c r="C105" s="240">
        <f>+'Ark1'!L3261</f>
        <v>7</v>
      </c>
      <c r="D105" s="240" t="s">
        <v>33</v>
      </c>
      <c r="E105" s="240">
        <f>+'Ark1'!D3261</f>
        <v>2</v>
      </c>
      <c r="F105" s="240" t="str">
        <f t="shared" ref="F105:F115" si="90">+F90</f>
        <v>Feb</v>
      </c>
      <c r="G105" s="240">
        <f>+'Ark1'!Q3261</f>
        <v>44</v>
      </c>
      <c r="H105" s="240">
        <f>+'Ark1'!R3261</f>
        <v>50</v>
      </c>
      <c r="I105" s="241">
        <f>+IF(H105=0,"",'Ark1'!AG3261)</f>
        <v>15.822784810126588</v>
      </c>
      <c r="J105" s="241">
        <f>+IF(H105=0,"",'Ark1'!AH3261)</f>
        <v>13.49666161658457</v>
      </c>
      <c r="K105" s="220"/>
      <c r="L105" s="455">
        <f>+IF(I105=0,"",'Ark1'!AI3261)</f>
        <v>34</v>
      </c>
      <c r="M105" s="466"/>
      <c r="N105" s="272">
        <f>+IF(L105=0,"",'Ark1'!AJ3261)</f>
        <v>116.23823529411764</v>
      </c>
      <c r="O105" s="474"/>
      <c r="P105" s="272">
        <f>+IF(L105=0,"",'Ark1'!AK3261)</f>
        <v>22.610369329809849</v>
      </c>
      <c r="Q105" s="474"/>
      <c r="R105" s="242">
        <f>+IF(H105=0,"",'Ark1'!T3261)</f>
        <v>6.4</v>
      </c>
      <c r="S105" s="241">
        <f>+IF(H105=0,"",'Ark1'!U3261)</f>
        <v>35.455999999999989</v>
      </c>
      <c r="T105" s="220"/>
      <c r="U105" s="243">
        <f>+IF(H105=0,"",'Ark1'!W3261)</f>
        <v>16</v>
      </c>
      <c r="V105" s="243">
        <f>+IF(H105=0,"",'Ark1'!X3261)</f>
        <v>100</v>
      </c>
      <c r="W105" s="243">
        <f>+IF(H105=0,"",'Ark1'!Y3261)</f>
        <v>96</v>
      </c>
      <c r="X105" s="243">
        <f>+IF(H105=0,"",'Ark1'!Z3261)</f>
        <v>64</v>
      </c>
      <c r="Y105" s="243">
        <f>+IF(H105=0,"",'Ark1'!AA3261)</f>
        <v>7.125620253704275</v>
      </c>
      <c r="Z105" s="242">
        <f>+IF(H105=0,"",'Ark1'!AC3261)</f>
        <v>1.5999999999999972</v>
      </c>
      <c r="AA105" s="243">
        <f>+IF(H105=0,"",'Ark1'!AE3261)</f>
        <v>13.293579594107319</v>
      </c>
      <c r="AB105" s="242">
        <f t="shared" si="75"/>
        <v>5.0651428571428552</v>
      </c>
      <c r="AC105" s="241">
        <f t="shared" si="76"/>
        <v>0.88</v>
      </c>
      <c r="AD105" s="220"/>
      <c r="AE105" s="223"/>
      <c r="AG105" s="28"/>
      <c r="AH105" s="26"/>
      <c r="AI105" s="247"/>
      <c r="AJ105" s="27"/>
      <c r="AN105" s="27"/>
    </row>
    <row r="106" spans="1:70">
      <c r="A106" s="220"/>
      <c r="B106" s="244">
        <f>+'Ark1'!C3262</f>
        <v>2024</v>
      </c>
      <c r="C106" s="240">
        <f>+'Ark1'!L3262</f>
        <v>7</v>
      </c>
      <c r="D106" s="240" t="s">
        <v>33</v>
      </c>
      <c r="E106" s="240">
        <f>+'Ark1'!D3262</f>
        <v>3</v>
      </c>
      <c r="F106" s="240" t="str">
        <f t="shared" si="90"/>
        <v>Mar</v>
      </c>
      <c r="G106" s="240">
        <f>+'Ark1'!Q3262</f>
        <v>285</v>
      </c>
      <c r="H106" s="240">
        <f>+'Ark1'!R3262</f>
        <v>323</v>
      </c>
      <c r="I106" s="241">
        <f>+IF(H106=0,"",'Ark1'!AG3262)</f>
        <v>14.823313446535105</v>
      </c>
      <c r="J106" s="241">
        <f>+IF(H106=0,"",'Ark1'!AH3262)</f>
        <v>12.076757913977548</v>
      </c>
      <c r="K106" s="220"/>
      <c r="L106" s="455">
        <f>+IF(I106=0,"",'Ark1'!AI3262)</f>
        <v>268</v>
      </c>
      <c r="M106" s="466"/>
      <c r="N106" s="272">
        <f>+IF(L106=0,"",'Ark1'!AJ3262)</f>
        <v>116.72574626865671</v>
      </c>
      <c r="O106" s="474"/>
      <c r="P106" s="272">
        <f>+IF(L106=0,"",'Ark1'!AK3262)</f>
        <v>22.639459915227047</v>
      </c>
      <c r="Q106" s="474"/>
      <c r="R106" s="242">
        <f>+IF(H106=0,"",'Ark1'!T3262)</f>
        <v>6.5603715170278631</v>
      </c>
      <c r="S106" s="241">
        <f>+IF(H106=0,"",'Ark1'!U3262)</f>
        <v>35.837461300309577</v>
      </c>
      <c r="T106" s="220"/>
      <c r="U106" s="243">
        <f>+IF(H106=0,"",'Ark1'!W3262)</f>
        <v>13.622291021671828</v>
      </c>
      <c r="V106" s="243">
        <f>+IF(H106=0,"",'Ark1'!X3262)</f>
        <v>99.690402476780221</v>
      </c>
      <c r="W106" s="243">
        <f>+IF(H106=0,"",'Ark1'!Y3262)</f>
        <v>96.904024767801886</v>
      </c>
      <c r="X106" s="243">
        <f>+IF(H106=0,"",'Ark1'!Z3262)</f>
        <v>54.179566563467489</v>
      </c>
      <c r="Y106" s="243">
        <f>+IF(H106=0,"",'Ark1'!AA3262)</f>
        <v>6.9272461386788908</v>
      </c>
      <c r="Z106" s="242">
        <f>+IF(H106=0,"",'Ark1'!AC3262)</f>
        <v>1.7218076355393812</v>
      </c>
      <c r="AA106" s="243">
        <f>+IF(H106=0,"",'Ark1'!AE3262)</f>
        <v>6.6246980844463277</v>
      </c>
      <c r="AB106" s="242">
        <f t="shared" si="75"/>
        <v>5.1196373286156538</v>
      </c>
      <c r="AC106" s="241">
        <f t="shared" si="76"/>
        <v>0.88235294117647056</v>
      </c>
      <c r="AD106" s="220"/>
      <c r="AE106" s="26"/>
      <c r="AG106" s="28"/>
      <c r="AH106" s="26"/>
      <c r="AI106" s="27"/>
      <c r="AJ106" s="27"/>
      <c r="AN106" s="27"/>
    </row>
    <row r="107" spans="1:70">
      <c r="A107" s="220"/>
      <c r="B107" s="244">
        <f>+'Ark1'!C3263</f>
        <v>2024</v>
      </c>
      <c r="C107" s="240">
        <f>+'Ark1'!L3263</f>
        <v>7</v>
      </c>
      <c r="D107" s="240" t="s">
        <v>33</v>
      </c>
      <c r="E107" s="240">
        <f>+'Ark1'!D3263</f>
        <v>4</v>
      </c>
      <c r="F107" s="240" t="str">
        <f t="shared" si="90"/>
        <v>Apr</v>
      </c>
      <c r="G107" s="240">
        <f>+'Ark1'!Q3263</f>
        <v>68</v>
      </c>
      <c r="H107" s="240">
        <f>+'Ark1'!R3263</f>
        <v>80</v>
      </c>
      <c r="I107" s="241">
        <f>+IF(H107=0,"",'Ark1'!AG3263)</f>
        <v>19.464720194647203</v>
      </c>
      <c r="J107" s="241">
        <f>+IF(H107=0,"",'Ark1'!AH3263)</f>
        <v>17.623925028935545</v>
      </c>
      <c r="K107" s="220"/>
      <c r="L107" s="455">
        <f>+IF(I107=0,"",'Ark1'!AI3263)</f>
        <v>56</v>
      </c>
      <c r="M107" s="466"/>
      <c r="N107" s="272">
        <f>+IF(L107=0,"",'Ark1'!AJ3263)</f>
        <v>115.0071428571428</v>
      </c>
      <c r="O107" s="474"/>
      <c r="P107" s="272">
        <f>+IF(L107=0,"",'Ark1'!AK3263)</f>
        <v>22.369323147528466</v>
      </c>
      <c r="Q107" s="474"/>
      <c r="R107" s="242">
        <f>+IF(H107=0,"",'Ark1'!T3263)</f>
        <v>7.1124999999999998</v>
      </c>
      <c r="S107" s="241">
        <f>+IF(H107=0,"",'Ark1'!U3263)</f>
        <v>35.402499999999989</v>
      </c>
      <c r="T107" s="220"/>
      <c r="U107" s="243">
        <f>+IF(H107=0,"",'Ark1'!W3263)</f>
        <v>13.75</v>
      </c>
      <c r="V107" s="243">
        <f>+IF(H107=0,"",'Ark1'!X3263)</f>
        <v>100</v>
      </c>
      <c r="W107" s="243">
        <f>+IF(H107=0,"",'Ark1'!Y3263)</f>
        <v>92.5</v>
      </c>
      <c r="X107" s="243">
        <f>+IF(H107=0,"",'Ark1'!Z3263)</f>
        <v>53.75</v>
      </c>
      <c r="Y107" s="243">
        <f>+IF(H107=0,"",'Ark1'!AA3263)</f>
        <v>7.8841133775460932</v>
      </c>
      <c r="Z107" s="242">
        <f>+IF(H107=0,"",'Ark1'!AC3263)</f>
        <v>1.5165235738358973</v>
      </c>
      <c r="AA107" s="243">
        <f>+IF(H107=0,"",'Ark1'!AE3263)</f>
        <v>19.976414315017699</v>
      </c>
      <c r="AB107" s="242">
        <f t="shared" si="75"/>
        <v>5.0574999999999983</v>
      </c>
      <c r="AC107" s="241">
        <f t="shared" si="76"/>
        <v>0.85</v>
      </c>
      <c r="AD107" s="220"/>
      <c r="AE107" s="224"/>
      <c r="AG107" s="28"/>
      <c r="AH107" s="26"/>
      <c r="AI107" s="247"/>
      <c r="AJ107" s="27"/>
      <c r="AN107" s="27"/>
    </row>
    <row r="108" spans="1:70">
      <c r="A108" s="220"/>
      <c r="B108" s="244">
        <f>+'Ark1'!C3264</f>
        <v>2024</v>
      </c>
      <c r="C108" s="240">
        <f>+'Ark1'!L3264</f>
        <v>7</v>
      </c>
      <c r="D108" s="240" t="s">
        <v>33</v>
      </c>
      <c r="E108" s="240">
        <f>+'Ark1'!D3264</f>
        <v>5</v>
      </c>
      <c r="F108" s="240" t="str">
        <f t="shared" si="90"/>
        <v>Mai</v>
      </c>
      <c r="G108" s="240">
        <f>+'Ark1'!Q3264</f>
        <v>15</v>
      </c>
      <c r="H108" s="240">
        <f>+'Ark1'!R3264</f>
        <v>16</v>
      </c>
      <c r="I108" s="241">
        <f>+IF(H108=0,"",'Ark1'!AG3264)</f>
        <v>11.851851851851851</v>
      </c>
      <c r="J108" s="241">
        <f>+IF(H108=0,"",'Ark1'!AH3264)</f>
        <v>10.270759757312319</v>
      </c>
      <c r="K108" s="220"/>
      <c r="L108" s="455">
        <f>+IF(I108=0,"",'Ark1'!AI3264)</f>
        <v>16</v>
      </c>
      <c r="M108" s="466"/>
      <c r="N108" s="272">
        <f>+IF(L108=0,"",'Ark1'!AJ3264)</f>
        <v>116.56874999999998</v>
      </c>
      <c r="O108" s="474"/>
      <c r="P108" s="272">
        <f>+IF(L108=0,"",'Ark1'!AK3264)</f>
        <v>22.329576675227361</v>
      </c>
      <c r="Q108" s="474"/>
      <c r="R108" s="242">
        <f>+IF(H108=0,"",'Ark1'!T3264)</f>
        <v>7.3125</v>
      </c>
      <c r="S108" s="241">
        <f>+IF(H108=0,"",'Ark1'!U3264)</f>
        <v>35.443749999999994</v>
      </c>
      <c r="T108" s="220"/>
      <c r="U108" s="243">
        <f>+IF(H108=0,"",'Ark1'!W3264)</f>
        <v>25</v>
      </c>
      <c r="V108" s="243">
        <f>+IF(H108=0,"",'Ark1'!X3264)</f>
        <v>100</v>
      </c>
      <c r="W108" s="243">
        <f>+IF(H108=0,"",'Ark1'!Y3264)</f>
        <v>100</v>
      </c>
      <c r="X108" s="243">
        <f>+IF(H108=0,"",'Ark1'!Z3264)</f>
        <v>50</v>
      </c>
      <c r="Y108" s="243">
        <f>+IF(H108=0,"",'Ark1'!AA3264)</f>
        <v>4.6690428288355186</v>
      </c>
      <c r="Z108" s="242">
        <f>+IF(H108=0,"",'Ark1'!AC3264)</f>
        <v>1.7218721642444883</v>
      </c>
      <c r="AA108" s="243">
        <f>+IF(H108=0,"",'Ark1'!AE3264)</f>
        <v>27.428068028390044</v>
      </c>
      <c r="AB108" s="242">
        <f t="shared" si="75"/>
        <v>5.0633928571428566</v>
      </c>
      <c r="AC108" s="241">
        <f t="shared" si="76"/>
        <v>0.9375</v>
      </c>
      <c r="AD108" s="220"/>
      <c r="AE108" s="26"/>
      <c r="AG108" s="28"/>
      <c r="AH108" s="26"/>
      <c r="AI108" s="27"/>
      <c r="AJ108" s="27"/>
      <c r="AN108" s="27"/>
    </row>
    <row r="109" spans="1:70">
      <c r="A109" s="220"/>
      <c r="B109" s="244">
        <f>+'Ark1'!C3265</f>
        <v>2024</v>
      </c>
      <c r="C109" s="240">
        <f>+'Ark1'!L3265</f>
        <v>7</v>
      </c>
      <c r="D109" s="240" t="s">
        <v>33</v>
      </c>
      <c r="E109" s="240">
        <f>+'Ark1'!D3265</f>
        <v>6</v>
      </c>
      <c r="F109" s="240" t="str">
        <f t="shared" si="90"/>
        <v>Jun</v>
      </c>
      <c r="G109" s="240">
        <f>+'Ark1'!Q3265</f>
        <v>14</v>
      </c>
      <c r="H109" s="240">
        <f>+'Ark1'!R3265</f>
        <v>15</v>
      </c>
      <c r="I109" s="241">
        <f>+IF(H109=0,"",'Ark1'!AG3265)</f>
        <v>16.853932584269664</v>
      </c>
      <c r="J109" s="241">
        <f>+IF(H109=0,"",'Ark1'!AH3265)</f>
        <v>14.945724511224819</v>
      </c>
      <c r="K109" s="220"/>
      <c r="L109" s="455">
        <f>+IF(I109=0,"",'Ark1'!AI3265)</f>
        <v>15</v>
      </c>
      <c r="M109" s="466"/>
      <c r="N109" s="272">
        <f>+IF(L109=0,"",'Ark1'!AJ3265)</f>
        <v>115.82666666666664</v>
      </c>
      <c r="O109" s="474"/>
      <c r="P109" s="272">
        <f>+IF(L109=0,"",'Ark1'!AK3265)</f>
        <v>21.394110470879625</v>
      </c>
      <c r="Q109" s="474"/>
      <c r="R109" s="242">
        <f>+IF(H109=0,"",'Ark1'!T3265)</f>
        <v>7.1333333333333355</v>
      </c>
      <c r="S109" s="241">
        <f>+IF(H109=0,"",'Ark1'!U3265)</f>
        <v>33.686666666666675</v>
      </c>
      <c r="T109" s="220"/>
      <c r="U109" s="243">
        <f>+IF(H109=0,"",'Ark1'!W3265)</f>
        <v>13.333333333333337</v>
      </c>
      <c r="V109" s="243">
        <f>+IF(H109=0,"",'Ark1'!X3265)</f>
        <v>100</v>
      </c>
      <c r="W109" s="243">
        <f>+IF(H109=0,"",'Ark1'!Y3265)</f>
        <v>93.333333333333314</v>
      </c>
      <c r="X109" s="243">
        <f>+IF(H109=0,"",'Ark1'!Z3265)</f>
        <v>33.333333333333343</v>
      </c>
      <c r="Y109" s="243">
        <f>+IF(H109=0,"",'Ark1'!AA3265)</f>
        <v>7.2632285444483502</v>
      </c>
      <c r="Z109" s="242">
        <f>+IF(H109=0,"",'Ark1'!AC3265)</f>
        <v>1.5434449203720284</v>
      </c>
      <c r="AA109" s="243">
        <f>+IF(H109=0,"",'Ark1'!AE3265)</f>
        <v>-15.505452760082289</v>
      </c>
      <c r="AB109" s="242">
        <f t="shared" si="75"/>
        <v>4.8123809523809538</v>
      </c>
      <c r="AC109" s="241">
        <f t="shared" si="76"/>
        <v>0.93333333333333335</v>
      </c>
      <c r="AD109" s="220"/>
      <c r="AE109" s="26"/>
      <c r="AG109" s="28"/>
      <c r="AH109" s="26"/>
      <c r="AI109" s="27"/>
      <c r="AJ109" s="27"/>
      <c r="AN109" s="27"/>
    </row>
    <row r="110" spans="1:70">
      <c r="A110" s="220"/>
      <c r="B110" s="244">
        <f>+'Ark1'!C3266</f>
        <v>2024</v>
      </c>
      <c r="C110" s="240">
        <f>+'Ark1'!L3266</f>
        <v>7</v>
      </c>
      <c r="D110" s="240" t="s">
        <v>33</v>
      </c>
      <c r="E110" s="240">
        <f>+'Ark1'!D3266</f>
        <v>7</v>
      </c>
      <c r="F110" s="240" t="str">
        <f t="shared" si="90"/>
        <v>Jul</v>
      </c>
      <c r="G110" s="240">
        <f>+'Ark1'!Q3266</f>
        <v>3</v>
      </c>
      <c r="H110" s="240">
        <f>+'Ark1'!R3266</f>
        <v>4</v>
      </c>
      <c r="I110" s="241">
        <f>+IF(H110=0,"",'Ark1'!AG3266)</f>
        <v>16</v>
      </c>
      <c r="J110" s="241">
        <f>+IF(H110=0,"",'Ark1'!AH3266)</f>
        <v>11.13168724279835</v>
      </c>
      <c r="K110" s="220"/>
      <c r="L110" s="455">
        <f>+IF(I110=0,"",'Ark1'!AI3266)</f>
        <v>4</v>
      </c>
      <c r="M110" s="466"/>
      <c r="N110" s="272">
        <f>+IF(L110=0,"",'Ark1'!AJ3266)</f>
        <v>109.47499999999999</v>
      </c>
      <c r="O110" s="474"/>
      <c r="P110" s="272">
        <f>+IF(L110=0,"",'Ark1'!AK3266)</f>
        <v>20.428342349108902</v>
      </c>
      <c r="Q110" s="474"/>
      <c r="R110" s="242">
        <f>+IF(H110=0,"",'Ark1'!T3266)</f>
        <v>8</v>
      </c>
      <c r="S110" s="241">
        <f>+IF(H110=0,"",'Ark1'!U3266)</f>
        <v>27.05</v>
      </c>
      <c r="T110" s="220"/>
      <c r="U110" s="243">
        <f>+IF(H110=0,"",'Ark1'!W3266)</f>
        <v>25</v>
      </c>
      <c r="V110" s="243">
        <f>+IF(H110=0,"",'Ark1'!X3266)</f>
        <v>100</v>
      </c>
      <c r="W110" s="243">
        <f>+IF(H110=0,"",'Ark1'!Y3266)</f>
        <v>75</v>
      </c>
      <c r="X110" s="243">
        <f>+IF(H110=0,"",'Ark1'!Z3266)</f>
        <v>0</v>
      </c>
      <c r="Y110" s="243">
        <f>+IF(H110=0,"",'Ark1'!AA3266)</f>
        <v>4.5213382974513321</v>
      </c>
      <c r="Z110" s="242">
        <f>+IF(H110=0,"",'Ark1'!AC3266)</f>
        <v>2.1213203435596424</v>
      </c>
      <c r="AA110" s="243">
        <f>+IF(H110=0,"",'Ark1'!AE3266)</f>
        <v>59.429434201451954</v>
      </c>
      <c r="AB110" s="242">
        <f t="shared" si="75"/>
        <v>3.8642857142857143</v>
      </c>
      <c r="AC110" s="241">
        <f t="shared" si="76"/>
        <v>0.75</v>
      </c>
      <c r="AD110" s="220"/>
      <c r="AE110" s="26"/>
      <c r="AG110" s="28"/>
      <c r="AH110" s="26"/>
      <c r="AI110" s="27"/>
      <c r="AJ110" s="27"/>
      <c r="AN110" s="27"/>
    </row>
    <row r="111" spans="1:70">
      <c r="A111" s="220"/>
      <c r="B111" s="244">
        <f>+'Ark1'!C3267</f>
        <v>2024</v>
      </c>
      <c r="C111" s="240">
        <f>+'Ark1'!L3267</f>
        <v>7</v>
      </c>
      <c r="D111" s="240" t="s">
        <v>33</v>
      </c>
      <c r="E111" s="240">
        <f>+'Ark1'!D3267</f>
        <v>8</v>
      </c>
      <c r="F111" s="240" t="str">
        <f t="shared" si="90"/>
        <v>Aug</v>
      </c>
      <c r="G111" s="240">
        <f>+'Ark1'!Q3267</f>
        <v>12</v>
      </c>
      <c r="H111" s="240">
        <f>+'Ark1'!R3267</f>
        <v>14</v>
      </c>
      <c r="I111" s="241">
        <f>+IF(H111=0,"",'Ark1'!AG3267)</f>
        <v>10.606060606060607</v>
      </c>
      <c r="J111" s="241">
        <f>+IF(H111=0,"",'Ark1'!AH3267)</f>
        <v>6.6965844799888279</v>
      </c>
      <c r="K111" s="220"/>
      <c r="L111" s="455">
        <f>+IF(I111=0,"",'Ark1'!AI3267)</f>
        <v>14</v>
      </c>
      <c r="M111" s="466"/>
      <c r="N111" s="272">
        <f>+IF(L111=0,"",'Ark1'!AJ3267)</f>
        <v>108.1</v>
      </c>
      <c r="O111" s="474"/>
      <c r="P111" s="272">
        <f>+IF(L111=0,"",'Ark1'!AK3267)</f>
        <v>21.511639826861312</v>
      </c>
      <c r="Q111" s="474"/>
      <c r="R111" s="242">
        <f>+IF(H111=0,"",'Ark1'!T3267)</f>
        <v>7.8571428571428559</v>
      </c>
      <c r="S111" s="241">
        <f>+IF(H111=0,"",'Ark1'!U3267)</f>
        <v>27.392857142857153</v>
      </c>
      <c r="T111" s="220"/>
      <c r="U111" s="243">
        <f>+IF(H111=0,"",'Ark1'!W3267)</f>
        <v>7.1428571428571441</v>
      </c>
      <c r="V111" s="243">
        <f>+IF(H111=0,"",'Ark1'!X3267)</f>
        <v>100</v>
      </c>
      <c r="W111" s="243">
        <f>+IF(H111=0,"",'Ark1'!Y3267)</f>
        <v>71.428571428571445</v>
      </c>
      <c r="X111" s="243">
        <f>+IF(H111=0,"",'Ark1'!Z3267)</f>
        <v>14.285714285714288</v>
      </c>
      <c r="Y111" s="243">
        <f>+IF(H111=0,"",'Ark1'!AA3267)</f>
        <v>5.0901114618323859</v>
      </c>
      <c r="Z111" s="242">
        <f>+IF(H111=0,"",'Ark1'!AC3267)</f>
        <v>0.83299312783504575</v>
      </c>
      <c r="AA111" s="243">
        <f>+IF(H111=0,"",'Ark1'!AE3267)</f>
        <v>-14.006453956483519</v>
      </c>
      <c r="AB111" s="242">
        <f t="shared" si="75"/>
        <v>3.9132653061224505</v>
      </c>
      <c r="AC111" s="241">
        <f t="shared" si="76"/>
        <v>0.8571428571428571</v>
      </c>
      <c r="AD111" s="220"/>
      <c r="AE111" s="26"/>
      <c r="AG111" s="28"/>
      <c r="AH111" s="26"/>
      <c r="AI111" s="27"/>
      <c r="AJ111" s="27"/>
      <c r="AN111" s="27"/>
    </row>
    <row r="112" spans="1:70">
      <c r="A112" s="220"/>
      <c r="B112" s="244">
        <f>+'Ark1'!C3268</f>
        <v>2024</v>
      </c>
      <c r="C112" s="240">
        <f>+'Ark1'!L3268</f>
        <v>7</v>
      </c>
      <c r="D112" s="240" t="s">
        <v>33</v>
      </c>
      <c r="E112" s="240">
        <f>+'Ark1'!D3268</f>
        <v>9</v>
      </c>
      <c r="F112" s="240" t="str">
        <f t="shared" si="90"/>
        <v>Sep</v>
      </c>
      <c r="G112" s="240">
        <f>+'Ark1'!Q3268</f>
        <v>19</v>
      </c>
      <c r="H112" s="240">
        <f>+'Ark1'!R3268</f>
        <v>28</v>
      </c>
      <c r="I112" s="241">
        <f>+IF(H112=0,"",'Ark1'!AG3268)</f>
        <v>12.280701754385968</v>
      </c>
      <c r="J112" s="241">
        <f>+IF(H112=0,"",'Ark1'!AH3268)</f>
        <v>8.4222372270988064</v>
      </c>
      <c r="K112" s="220"/>
      <c r="L112" s="455">
        <f>+IF(I112=0,"",'Ark1'!AI3268)</f>
        <v>28</v>
      </c>
      <c r="M112" s="466"/>
      <c r="N112" s="272">
        <f>+IF(L112=0,"",'Ark1'!AJ3268)</f>
        <v>107.54285714285717</v>
      </c>
      <c r="O112" s="474"/>
      <c r="P112" s="272">
        <f>+IF(L112=0,"",'Ark1'!AK3268)</f>
        <v>21.190523282038392</v>
      </c>
      <c r="Q112" s="474"/>
      <c r="R112" s="242">
        <f>+IF(H112=0,"",'Ark1'!T3268)</f>
        <v>7.8214285714285694</v>
      </c>
      <c r="S112" s="241">
        <f>+IF(H112=0,"",'Ark1'!U3268)</f>
        <v>26.728571428571424</v>
      </c>
      <c r="T112" s="220"/>
      <c r="U112" s="243">
        <f>+IF(H112=0,"",'Ark1'!W3268)</f>
        <v>25</v>
      </c>
      <c r="V112" s="243">
        <f>+IF(H112=0,"",'Ark1'!X3268)</f>
        <v>100</v>
      </c>
      <c r="W112" s="243">
        <f>+IF(H112=0,"",'Ark1'!Y3268)</f>
        <v>67.85714285714289</v>
      </c>
      <c r="X112" s="243">
        <f>+IF(H112=0,"",'Ark1'!Z3268)</f>
        <v>7.1428571428571441</v>
      </c>
      <c r="Y112" s="243">
        <f>+IF(H112=0,"",'Ark1'!AA3268)</f>
        <v>5.7687493781369215</v>
      </c>
      <c r="Z112" s="242">
        <f>+IF(H112=0,"",'Ark1'!AC3268)</f>
        <v>1.0708331678974976</v>
      </c>
      <c r="AA112" s="243">
        <f>+IF(H112=0,"",'Ark1'!AE3268)</f>
        <v>-48.713037493908317</v>
      </c>
      <c r="AB112" s="242">
        <f t="shared" si="75"/>
        <v>3.8183673469387749</v>
      </c>
      <c r="AC112" s="241">
        <f t="shared" si="76"/>
        <v>0.6785714285714286</v>
      </c>
      <c r="AD112" s="220"/>
      <c r="AE112" s="26"/>
      <c r="AG112" s="28"/>
      <c r="AH112" s="26"/>
      <c r="AI112" s="27"/>
      <c r="AJ112" s="27"/>
      <c r="AN112" s="27"/>
    </row>
    <row r="113" spans="1:70">
      <c r="A113" s="220"/>
      <c r="B113" s="244">
        <f>+'Ark1'!C3269</f>
        <v>2024</v>
      </c>
      <c r="C113" s="240">
        <f>+'Ark1'!L3269</f>
        <v>7</v>
      </c>
      <c r="D113" s="240" t="s">
        <v>33</v>
      </c>
      <c r="E113" s="240">
        <f>+'Ark1'!D3269</f>
        <v>10</v>
      </c>
      <c r="F113" s="240" t="str">
        <f t="shared" si="90"/>
        <v>Okt</v>
      </c>
      <c r="G113" s="240">
        <f>+'Ark1'!Q3269</f>
        <v>69</v>
      </c>
      <c r="H113" s="240">
        <f>+'Ark1'!R3269</f>
        <v>81</v>
      </c>
      <c r="I113" s="241">
        <f>+IF(H113=0,"",'Ark1'!AG3269)</f>
        <v>14.88970588235294</v>
      </c>
      <c r="J113" s="241">
        <f>+IF(H113=0,"",'Ark1'!AH3269)</f>
        <v>11.080571802764572</v>
      </c>
      <c r="K113" s="220"/>
      <c r="L113" s="455">
        <f>+IF(I113=0,"",'Ark1'!AI3269)</f>
        <v>81</v>
      </c>
      <c r="M113" s="466"/>
      <c r="N113" s="272">
        <f>+IF(L113=0,"",'Ark1'!AJ3269)</f>
        <v>112.3493827160494</v>
      </c>
      <c r="O113" s="474"/>
      <c r="P113" s="272">
        <f>+IF(L113=0,"",'Ark1'!AK3269)</f>
        <v>21.387691558966527</v>
      </c>
      <c r="Q113" s="474"/>
      <c r="R113" s="242">
        <f>+IF(H113=0,"",'Ark1'!T3269)</f>
        <v>7.0246913580246932</v>
      </c>
      <c r="S113" s="241">
        <f>+IF(H113=0,"",'Ark1'!U3269)</f>
        <v>30.708641975308641</v>
      </c>
      <c r="T113" s="220"/>
      <c r="U113" s="243">
        <f>+IF(H113=0,"",'Ark1'!W3269)</f>
        <v>8.6419753086419746</v>
      </c>
      <c r="V113" s="243">
        <f>+IF(H113=0,"",'Ark1'!X3269)</f>
        <v>100</v>
      </c>
      <c r="W113" s="243">
        <f>+IF(H113=0,"",'Ark1'!Y3269)</f>
        <v>87.654320987654302</v>
      </c>
      <c r="X113" s="243">
        <f>+IF(H113=0,"",'Ark1'!Z3269)</f>
        <v>29.629629629629633</v>
      </c>
      <c r="Y113" s="243">
        <f>+IF(H113=0,"",'Ark1'!AA3269)</f>
        <v>6.2452193574313712</v>
      </c>
      <c r="Z113" s="242">
        <f>+IF(H113=0,"",'Ark1'!AC3269)</f>
        <v>1.2666209411042575</v>
      </c>
      <c r="AA113" s="243">
        <f>+IF(H113=0,"",'Ark1'!AE3269)</f>
        <v>-38.255559296002545</v>
      </c>
      <c r="AB113" s="242">
        <f t="shared" si="75"/>
        <v>4.3869488536155199</v>
      </c>
      <c r="AC113" s="241">
        <f t="shared" si="76"/>
        <v>0.85185185185185186</v>
      </c>
      <c r="AD113" s="220"/>
      <c r="AE113" s="244"/>
      <c r="AG113" s="28"/>
      <c r="AH113" s="26"/>
      <c r="AI113" s="27"/>
      <c r="AJ113" s="27"/>
      <c r="AN113" s="27"/>
    </row>
    <row r="114" spans="1:70">
      <c r="A114" s="220"/>
      <c r="B114" s="244">
        <f>+'Ark1'!C3270</f>
        <v>2024</v>
      </c>
      <c r="C114" s="240">
        <f>+'Ark1'!L3270</f>
        <v>7</v>
      </c>
      <c r="D114" s="240" t="s">
        <v>33</v>
      </c>
      <c r="E114" s="240">
        <f>+'Ark1'!D3270</f>
        <v>11</v>
      </c>
      <c r="F114" s="240" t="str">
        <f t="shared" si="90"/>
        <v>Nov</v>
      </c>
      <c r="G114" s="240">
        <f>+'Ark1'!Q3270</f>
        <v>12</v>
      </c>
      <c r="H114" s="240">
        <f>+'Ark1'!R3270</f>
        <v>14</v>
      </c>
      <c r="I114" s="241">
        <f>+IF(H114=0,"",'Ark1'!AG3270)</f>
        <v>13.333333333333337</v>
      </c>
      <c r="J114" s="241">
        <f>+IF(H114=0,"",'Ark1'!AH3270)</f>
        <v>10.338307785805929</v>
      </c>
      <c r="K114" s="220"/>
      <c r="L114" s="455">
        <f>+IF(I114=0,"",'Ark1'!AI3270)</f>
        <v>14</v>
      </c>
      <c r="M114" s="466"/>
      <c r="N114" s="272">
        <f>+IF(L114=0,"",'Ark1'!AJ3270)</f>
        <v>115.5642857142857</v>
      </c>
      <c r="O114" s="474"/>
      <c r="P114" s="272">
        <f>+IF(L114=0,"",'Ark1'!AK3270)</f>
        <v>21.11346721993235</v>
      </c>
      <c r="Q114" s="474"/>
      <c r="R114" s="242">
        <f>+IF(H114=0,"",'Ark1'!T3270)</f>
        <v>6.2142857142857153</v>
      </c>
      <c r="S114" s="241">
        <f>+IF(H114=0,"",'Ark1'!U3270)</f>
        <v>32.80714285714285</v>
      </c>
      <c r="T114" s="220"/>
      <c r="U114" s="243">
        <f>+IF(H114=0,"",'Ark1'!W3270)</f>
        <v>0</v>
      </c>
      <c r="V114" s="243">
        <f>+IF(H114=0,"",'Ark1'!X3270)</f>
        <v>100</v>
      </c>
      <c r="W114" s="243">
        <f>+IF(H114=0,"",'Ark1'!Y3270)</f>
        <v>100</v>
      </c>
      <c r="X114" s="243">
        <f>+IF(H114=0,"",'Ark1'!Z3270)</f>
        <v>28.571428571428577</v>
      </c>
      <c r="Y114" s="243">
        <f>+IF(H114=0,"",'Ark1'!AA3270)</f>
        <v>5.5122544371239082</v>
      </c>
      <c r="Z114" s="242">
        <f>+IF(H114=0,"",'Ark1'!AC3270)</f>
        <v>1.42320420322652</v>
      </c>
      <c r="AA114" s="243">
        <f>+IF(H114=0,"",'Ark1'!AE3270)</f>
        <v>-29.519407614292263</v>
      </c>
      <c r="AB114" s="242">
        <f t="shared" si="75"/>
        <v>4.6867346938775496</v>
      </c>
      <c r="AC114" s="241">
        <f t="shared" si="76"/>
        <v>0.8571428571428571</v>
      </c>
      <c r="AD114" s="220"/>
      <c r="AE114" s="223"/>
      <c r="AG114" s="28"/>
      <c r="AH114" s="26"/>
      <c r="AI114" s="223"/>
      <c r="AJ114" s="27"/>
      <c r="AN114" s="27"/>
    </row>
    <row r="115" spans="1:70">
      <c r="A115" s="220"/>
      <c r="B115" s="244">
        <f>+'Ark1'!C3271</f>
        <v>2024</v>
      </c>
      <c r="C115" s="27">
        <f>+'Ark1'!L3271</f>
        <v>7</v>
      </c>
      <c r="D115" s="27" t="s">
        <v>34</v>
      </c>
      <c r="E115" s="27">
        <f>+'Ark1'!D3271</f>
        <v>12</v>
      </c>
      <c r="F115" s="240" t="str">
        <f t="shared" si="90"/>
        <v>Des</v>
      </c>
      <c r="G115" s="240">
        <f>+'Ark1'!Q3271</f>
        <v>0</v>
      </c>
      <c r="H115" s="240">
        <f>+'Ark1'!R3271</f>
        <v>0</v>
      </c>
      <c r="I115" s="28" t="str">
        <f>+IF(H115=0,"",'Ark1'!AG3271)</f>
        <v/>
      </c>
      <c r="J115" s="28" t="str">
        <f>+IF(H115=0,"",'Ark1'!AH3271)</f>
        <v/>
      </c>
      <c r="K115" s="220"/>
      <c r="L115" s="247">
        <f>+IF(I115=0,"",'Ark1'!AI3271)</f>
        <v>0</v>
      </c>
      <c r="M115" s="466"/>
      <c r="N115" s="273" t="str">
        <f>+IF(L115=0,"",'Ark1'!AJ3271)</f>
        <v/>
      </c>
      <c r="O115" s="474"/>
      <c r="P115" s="273" t="str">
        <f>+IF(L115=0,"",'Ark1'!AK3271)</f>
        <v/>
      </c>
      <c r="Q115" s="474"/>
      <c r="R115" s="26" t="str">
        <f>+IF(H115=0,"",'Ark1'!T3271)</f>
        <v/>
      </c>
      <c r="S115" s="28" t="str">
        <f>+IF(H115=0,"",'Ark1'!U3271)</f>
        <v/>
      </c>
      <c r="T115" s="220"/>
      <c r="U115" s="33" t="str">
        <f>+IF(H115=0,"",'Ark1'!W3271)</f>
        <v/>
      </c>
      <c r="V115" s="33" t="str">
        <f>+IF(H115=0,"",'Ark1'!X3271)</f>
        <v/>
      </c>
      <c r="W115" s="33" t="str">
        <f>+IF(H115=0,"",'Ark1'!Y3271)</f>
        <v/>
      </c>
      <c r="X115" s="33" t="str">
        <f>+IF(H115=0,"",'Ark1'!Z3271)</f>
        <v/>
      </c>
      <c r="Y115" s="33" t="str">
        <f>+IF(H115=0,"",'Ark1'!AA3271)</f>
        <v/>
      </c>
      <c r="Z115" s="26" t="str">
        <f>+IF(H115=0,"",'Ark1'!AC3271)</f>
        <v/>
      </c>
      <c r="AA115" s="33" t="str">
        <f>+IF(H115=0,"",'Ark1'!AE3271)</f>
        <v/>
      </c>
      <c r="AB115" s="26" t="str">
        <f t="shared" si="75"/>
        <v/>
      </c>
      <c r="AC115" s="28" t="str">
        <f t="shared" si="76"/>
        <v/>
      </c>
      <c r="AD115" s="220"/>
      <c r="AE115" s="223"/>
      <c r="AG115" s="28"/>
      <c r="AH115" s="26"/>
      <c r="AI115" s="224"/>
      <c r="AJ115" s="27"/>
      <c r="AN115" s="27"/>
    </row>
    <row r="116" spans="1:70" ht="15" customHeight="1">
      <c r="A116" s="220"/>
      <c r="B116" s="220"/>
      <c r="C116" s="220"/>
      <c r="D116" s="220"/>
      <c r="E116" s="220"/>
      <c r="F116" s="220"/>
      <c r="G116" s="220"/>
      <c r="H116" s="220"/>
      <c r="I116" s="221"/>
      <c r="J116" s="221"/>
      <c r="K116" s="220"/>
      <c r="L116" s="239"/>
      <c r="M116" s="466"/>
      <c r="N116" s="237"/>
      <c r="O116" s="474"/>
      <c r="P116" s="237"/>
      <c r="Q116" s="474"/>
      <c r="R116" s="220"/>
      <c r="S116" s="220"/>
      <c r="T116" s="220"/>
      <c r="U116" s="222"/>
      <c r="V116" s="222"/>
      <c r="W116" s="222"/>
      <c r="X116" s="222"/>
      <c r="Y116" s="222"/>
      <c r="Z116" s="220"/>
      <c r="AA116" s="222"/>
      <c r="AB116" s="485"/>
      <c r="AC116" s="222"/>
      <c r="AD116" s="222"/>
      <c r="AE116" s="223"/>
      <c r="AG116" s="28"/>
      <c r="AH116" s="26"/>
      <c r="AI116" s="224"/>
      <c r="AJ116" s="27"/>
      <c r="AN116" s="27"/>
      <c r="BF116" s="236">
        <f>1+BF113</f>
        <v>1</v>
      </c>
      <c r="BG116" s="27">
        <v>20.659867330016564</v>
      </c>
      <c r="BH116" s="27">
        <f t="shared" ref="BH116" si="91">+BG116</f>
        <v>20.659867330016564</v>
      </c>
      <c r="BI116" s="27">
        <f t="shared" ref="BI116" si="92">+BH116</f>
        <v>20.659867330016564</v>
      </c>
      <c r="BJ116" s="27">
        <f t="shared" ref="BJ116" si="93">+BI116</f>
        <v>20.659867330016564</v>
      </c>
      <c r="BK116" s="27">
        <f t="shared" ref="BK116" si="94">+BJ116</f>
        <v>20.659867330016564</v>
      </c>
      <c r="BL116" s="27">
        <f t="shared" ref="BL116" si="95">+BK116</f>
        <v>20.659867330016564</v>
      </c>
      <c r="BM116" s="27">
        <f t="shared" ref="BM116" si="96">+BL116</f>
        <v>20.659867330016564</v>
      </c>
      <c r="BN116" s="27">
        <f t="shared" ref="BN116" si="97">+BM116</f>
        <v>20.659867330016564</v>
      </c>
      <c r="BO116" s="27">
        <f t="shared" ref="BO116" si="98">+BN116</f>
        <v>20.659867330016564</v>
      </c>
      <c r="BP116" s="27">
        <f t="shared" ref="BP116" si="99">+BO116</f>
        <v>20.659867330016564</v>
      </c>
      <c r="BQ116" s="27">
        <f t="shared" ref="BQ116" si="100">+BP116</f>
        <v>20.659867330016564</v>
      </c>
      <c r="BR116" s="27">
        <f t="shared" ref="BR116" si="101">+BQ116</f>
        <v>20.659867330016564</v>
      </c>
    </row>
    <row r="117" spans="1:70" ht="15" customHeight="1">
      <c r="A117" s="220"/>
      <c r="B117" s="220"/>
      <c r="C117" s="238" t="s">
        <v>0</v>
      </c>
      <c r="D117" s="220"/>
      <c r="E117" s="280" t="str">
        <f>+D119</f>
        <v>R</v>
      </c>
      <c r="F117" s="238" t="s">
        <v>570</v>
      </c>
      <c r="G117" s="220"/>
      <c r="H117" s="244">
        <f>SUM(H119:H129)</f>
        <v>914</v>
      </c>
      <c r="I117" s="221"/>
      <c r="J117" s="221"/>
      <c r="K117" s="220"/>
      <c r="L117" s="239"/>
      <c r="M117" s="466"/>
      <c r="N117" s="237"/>
      <c r="O117" s="474"/>
      <c r="P117" s="237"/>
      <c r="Q117" s="474"/>
      <c r="R117" s="220"/>
      <c r="S117" s="273">
        <f>+Klasse!M34</f>
        <v>30.396797153024949</v>
      </c>
      <c r="T117" s="220"/>
      <c r="U117" s="222"/>
      <c r="V117" s="222"/>
      <c r="W117" s="222"/>
      <c r="X117" s="222"/>
      <c r="Y117" s="222"/>
      <c r="Z117" s="220"/>
      <c r="AA117" s="222"/>
      <c r="AB117" s="224"/>
      <c r="AC117" s="221"/>
      <c r="AD117" s="220"/>
      <c r="AE117" s="223"/>
      <c r="AG117" s="28"/>
      <c r="AH117" s="26"/>
      <c r="AI117" s="224"/>
      <c r="AJ117" s="27"/>
      <c r="AN117" s="27"/>
      <c r="BF117" s="236"/>
    </row>
    <row r="118" spans="1:70" ht="15" customHeight="1">
      <c r="A118" s="220"/>
      <c r="B118" s="220"/>
      <c r="C118" s="220"/>
      <c r="D118" s="220"/>
      <c r="E118" s="220"/>
      <c r="F118" s="220"/>
      <c r="G118" s="220"/>
      <c r="H118" s="220"/>
      <c r="I118" s="221"/>
      <c r="J118" s="221"/>
      <c r="K118" s="220"/>
      <c r="L118" s="239"/>
      <c r="M118" s="466"/>
      <c r="N118" s="237"/>
      <c r="O118" s="474"/>
      <c r="P118" s="237"/>
      <c r="Q118" s="474"/>
      <c r="R118" s="220"/>
      <c r="S118" s="220"/>
      <c r="T118" s="220"/>
      <c r="U118" s="222"/>
      <c r="V118" s="222"/>
      <c r="W118" s="222"/>
      <c r="X118" s="222"/>
      <c r="Y118" s="222"/>
      <c r="Z118" s="220"/>
      <c r="AA118" s="222"/>
      <c r="AB118" s="485"/>
      <c r="AC118" s="222"/>
      <c r="AD118" s="222"/>
      <c r="AE118" s="223"/>
      <c r="AG118" s="28"/>
      <c r="AH118" s="26"/>
      <c r="AI118" s="224"/>
      <c r="AJ118" s="27"/>
      <c r="AN118" s="27"/>
      <c r="BF118" s="236"/>
    </row>
    <row r="119" spans="1:70">
      <c r="A119" s="220"/>
      <c r="B119" s="244">
        <f>+'Ark1'!C3272</f>
        <v>2024</v>
      </c>
      <c r="C119" s="27">
        <f>+'Ark1'!L3272</f>
        <v>8</v>
      </c>
      <c r="D119" s="27" t="s">
        <v>34</v>
      </c>
      <c r="E119" s="27">
        <f>+'Ark1'!D3272</f>
        <v>1</v>
      </c>
      <c r="F119" s="27" t="str">
        <f t="shared" ref="F119:F130" si="102">+F104</f>
        <v>Jan</v>
      </c>
      <c r="G119" s="27">
        <f>+'Ark1'!Q3272</f>
        <v>57</v>
      </c>
      <c r="H119" s="27">
        <f>+'Ark1'!R3272</f>
        <v>62</v>
      </c>
      <c r="I119" s="28">
        <f>+IF(H119=0,"",'Ark1'!AG3272)</f>
        <v>21.67832167832168</v>
      </c>
      <c r="J119" s="28">
        <f>+IF(H119=0,"",'Ark1'!AH3272)</f>
        <v>20.015212338897101</v>
      </c>
      <c r="K119" s="220"/>
      <c r="L119" s="247">
        <f>+IF(I119=0,"",'Ark1'!AI3272)</f>
        <v>50</v>
      </c>
      <c r="M119" s="466"/>
      <c r="N119" s="273">
        <f>+IF(L119=0,"",'Ark1'!AJ3272)</f>
        <v>117.03400000000001</v>
      </c>
      <c r="O119" s="474"/>
      <c r="P119" s="273">
        <f>+IF(L119=0,"",'Ark1'!AK3272)</f>
        <v>23.931398733881597</v>
      </c>
      <c r="Q119" s="474"/>
      <c r="R119" s="26">
        <f>+IF(H119=0,"",'Ark1'!T3272)</f>
        <v>6.564516129032258</v>
      </c>
      <c r="S119" s="28">
        <f>+IF(H119=0,"",'Ark1'!U3272)</f>
        <v>38.198387096774177</v>
      </c>
      <c r="T119" s="220"/>
      <c r="U119" s="33">
        <f>+IF(H119=0,"",'Ark1'!W3272)</f>
        <v>9.6774193548387117</v>
      </c>
      <c r="V119" s="33">
        <f>+IF(H119=0,"",'Ark1'!X3272)</f>
        <v>98.387096774193566</v>
      </c>
      <c r="W119" s="33">
        <f>+IF(H119=0,"",'Ark1'!Y3272)</f>
        <v>95.161290322580641</v>
      </c>
      <c r="X119" s="33">
        <f>+IF(H119=0,"",'Ark1'!Z3272)</f>
        <v>69.354838709677423</v>
      </c>
      <c r="Y119" s="33">
        <f>+IF(H119=0,"",'Ark1'!AA3272)</f>
        <v>8.3919795030248441</v>
      </c>
      <c r="Z119" s="26">
        <f>+IF(H119=0,"",'Ark1'!AC3272)</f>
        <v>1.5199848019394651</v>
      </c>
      <c r="AA119" s="33">
        <f>+IF(H119=0,"",'Ark1'!AE3272)</f>
        <v>17.975096267542501</v>
      </c>
      <c r="AB119" s="26">
        <f t="shared" si="75"/>
        <v>4.7747983870967721</v>
      </c>
      <c r="AC119" s="28">
        <f t="shared" si="76"/>
        <v>0.91935483870967738</v>
      </c>
      <c r="AD119" s="220"/>
      <c r="AE119" s="223"/>
      <c r="AG119" s="28"/>
      <c r="AH119" s="26"/>
      <c r="AI119" s="224"/>
      <c r="AJ119" s="27"/>
      <c r="AN119" s="27"/>
    </row>
    <row r="120" spans="1:70">
      <c r="A120" s="220"/>
      <c r="B120" s="244">
        <f>+'Ark1'!C3273</f>
        <v>2024</v>
      </c>
      <c r="C120" s="27">
        <f>+'Ark1'!L3273</f>
        <v>8</v>
      </c>
      <c r="D120" s="27" t="s">
        <v>34</v>
      </c>
      <c r="E120" s="27">
        <f>+'Ark1'!D3273</f>
        <v>2</v>
      </c>
      <c r="F120" s="27" t="str">
        <f t="shared" si="102"/>
        <v>Feb</v>
      </c>
      <c r="G120" s="27">
        <f>+'Ark1'!Q3273</f>
        <v>70</v>
      </c>
      <c r="H120" s="27">
        <f>+'Ark1'!R3273</f>
        <v>78</v>
      </c>
      <c r="I120" s="28">
        <f>+IF(H120=0,"",'Ark1'!AG3273)</f>
        <v>24.683544303797472</v>
      </c>
      <c r="J120" s="28">
        <f>+IF(H120=0,"",'Ark1'!AH3273)</f>
        <v>24.318048587372765</v>
      </c>
      <c r="K120" s="220"/>
      <c r="L120" s="247">
        <f>+IF(I120=0,"",'Ark1'!AI3273)</f>
        <v>62</v>
      </c>
      <c r="M120" s="466"/>
      <c r="N120" s="273">
        <f>+IF(L120=0,"",'Ark1'!AJ3273)</f>
        <v>118.32741935483864</v>
      </c>
      <c r="O120" s="474"/>
      <c r="P120" s="273">
        <f>+IF(L120=0,"",'Ark1'!AK3273)</f>
        <v>25.123910378898064</v>
      </c>
      <c r="Q120" s="474"/>
      <c r="R120" s="26">
        <f>+IF(H120=0,"",'Ark1'!T3273)</f>
        <v>6.4743589743589745</v>
      </c>
      <c r="S120" s="28">
        <f>+IF(H120=0,"",'Ark1'!U3273)</f>
        <v>40.95128205128205</v>
      </c>
      <c r="T120" s="220"/>
      <c r="U120" s="33">
        <f>+IF(H120=0,"",'Ark1'!W3273)</f>
        <v>7.6923076923076898</v>
      </c>
      <c r="V120" s="33">
        <f>+IF(H120=0,"",'Ark1'!X3273)</f>
        <v>100</v>
      </c>
      <c r="W120" s="33">
        <f>+IF(H120=0,"",'Ark1'!Y3273)</f>
        <v>98.71794871794873</v>
      </c>
      <c r="X120" s="33">
        <f>+IF(H120=0,"",'Ark1'!Z3273)</f>
        <v>76.923076923076891</v>
      </c>
      <c r="Y120" s="33">
        <f>+IF(H120=0,"",'Ark1'!AA3273)</f>
        <v>7.723386788485378</v>
      </c>
      <c r="Z120" s="26">
        <f>+IF(H120=0,"",'Ark1'!AC3273)</f>
        <v>1.4825857433963228</v>
      </c>
      <c r="AA120" s="33">
        <f>+IF(H120=0,"",'Ark1'!AE3273)</f>
        <v>22.258698879535942</v>
      </c>
      <c r="AB120" s="26">
        <f t="shared" si="75"/>
        <v>5.1189102564102562</v>
      </c>
      <c r="AC120" s="28">
        <f t="shared" si="76"/>
        <v>0.89743589743589747</v>
      </c>
      <c r="AD120" s="220"/>
      <c r="AE120" s="223"/>
      <c r="AG120" s="28"/>
      <c r="AH120" s="26"/>
      <c r="AI120" s="224"/>
      <c r="AJ120" s="27"/>
      <c r="AN120" s="27"/>
    </row>
    <row r="121" spans="1:70">
      <c r="A121" s="220"/>
      <c r="B121" s="244">
        <f>+'Ark1'!C3274</f>
        <v>2024</v>
      </c>
      <c r="C121" s="27">
        <f>+'Ark1'!L3274</f>
        <v>8</v>
      </c>
      <c r="D121" s="27" t="s">
        <v>34</v>
      </c>
      <c r="E121" s="27">
        <f>+'Ark1'!D3274</f>
        <v>3</v>
      </c>
      <c r="F121" s="27" t="str">
        <f t="shared" si="102"/>
        <v>Mar</v>
      </c>
      <c r="G121" s="27">
        <f>+'Ark1'!Q3274</f>
        <v>418</v>
      </c>
      <c r="H121" s="27">
        <f>+'Ark1'!R3274</f>
        <v>472</v>
      </c>
      <c r="I121" s="28">
        <f>+IF(H121=0,"",'Ark1'!AG3274)</f>
        <v>21.661312528682881</v>
      </c>
      <c r="J121" s="28">
        <f>+IF(H121=0,"",'Ark1'!AH3274)</f>
        <v>20.619847385586151</v>
      </c>
      <c r="K121" s="220"/>
      <c r="L121" s="247">
        <f>+IF(I121=0,"",'Ark1'!AI3274)</f>
        <v>391</v>
      </c>
      <c r="M121" s="466"/>
      <c r="N121" s="273">
        <f>+IF(L121=0,"",'Ark1'!AJ3274)</f>
        <v>118.9539641943734</v>
      </c>
      <c r="O121" s="474"/>
      <c r="P121" s="273">
        <f>+IF(L121=0,"",'Ark1'!AK3274)</f>
        <v>24.932275678411742</v>
      </c>
      <c r="Q121" s="474"/>
      <c r="R121" s="26">
        <f>+IF(H121=0,"",'Ark1'!T3274)</f>
        <v>6.9194915254237293</v>
      </c>
      <c r="S121" s="28">
        <f>+IF(H121=0,"",'Ark1'!U3274)</f>
        <v>41.872881355932222</v>
      </c>
      <c r="T121" s="220"/>
      <c r="U121" s="33">
        <f>+IF(H121=0,"",'Ark1'!W3274)</f>
        <v>20.338983050847457</v>
      </c>
      <c r="V121" s="33">
        <f>+IF(H121=0,"",'Ark1'!X3274)</f>
        <v>100</v>
      </c>
      <c r="W121" s="33">
        <f>+IF(H121=0,"",'Ark1'!Y3274)</f>
        <v>99.788135593220318</v>
      </c>
      <c r="X121" s="33">
        <f>+IF(H121=0,"",'Ark1'!Z3274)</f>
        <v>81.355932203389827</v>
      </c>
      <c r="Y121" s="33">
        <f>+IF(H121=0,"",'Ark1'!AA3274)</f>
        <v>7.5515646713725184</v>
      </c>
      <c r="Z121" s="26">
        <f>+IF(H121=0,"",'Ark1'!AC3274)</f>
        <v>1.7617286615840748</v>
      </c>
      <c r="AA121" s="33">
        <f>+IF(H121=0,"",'Ark1'!AE3274)</f>
        <v>15.413413728928187</v>
      </c>
      <c r="AB121" s="26">
        <f t="shared" si="75"/>
        <v>5.2341101694915277</v>
      </c>
      <c r="AC121" s="28">
        <f t="shared" si="76"/>
        <v>0.88559322033898302</v>
      </c>
      <c r="AD121" s="220"/>
      <c r="AE121" s="223"/>
      <c r="AG121" s="28"/>
      <c r="AH121" s="26"/>
      <c r="AI121" s="224"/>
      <c r="AJ121" s="27"/>
      <c r="AN121" s="27"/>
    </row>
    <row r="122" spans="1:70">
      <c r="A122" s="220"/>
      <c r="B122" s="244">
        <f>+'Ark1'!C3275</f>
        <v>2024</v>
      </c>
      <c r="C122" s="27">
        <f>+'Ark1'!L3275</f>
        <v>8</v>
      </c>
      <c r="D122" s="27" t="s">
        <v>34</v>
      </c>
      <c r="E122" s="27">
        <f>+'Ark1'!D3275</f>
        <v>4</v>
      </c>
      <c r="F122" s="27" t="str">
        <f t="shared" si="102"/>
        <v>Apr</v>
      </c>
      <c r="G122" s="27">
        <f>+'Ark1'!Q3275</f>
        <v>60</v>
      </c>
      <c r="H122" s="27">
        <f>+'Ark1'!R3275</f>
        <v>67</v>
      </c>
      <c r="I122" s="28">
        <f>+IF(H122=0,"",'Ark1'!AG3275)</f>
        <v>16.301703163017031</v>
      </c>
      <c r="J122" s="28">
        <f>+IF(H122=0,"",'Ark1'!AH3275)</f>
        <v>17.154733606302347</v>
      </c>
      <c r="K122" s="220"/>
      <c r="L122" s="247">
        <f>+IF(I122=0,"",'Ark1'!AI3275)</f>
        <v>52</v>
      </c>
      <c r="M122" s="466"/>
      <c r="N122" s="273">
        <f>+IF(L122=0,"",'Ark1'!AJ3275)</f>
        <v>119.4807692307692</v>
      </c>
      <c r="O122" s="474"/>
      <c r="P122" s="273">
        <f>+IF(L122=0,"",'Ark1'!AK3275)</f>
        <v>24.447491613989559</v>
      </c>
      <c r="Q122" s="474"/>
      <c r="R122" s="26">
        <f>+IF(H122=0,"",'Ark1'!T3275)</f>
        <v>7.5820895522388065</v>
      </c>
      <c r="S122" s="28">
        <f>+IF(H122=0,"",'Ark1'!U3275)</f>
        <v>41.146268656716408</v>
      </c>
      <c r="T122" s="220"/>
      <c r="U122" s="33">
        <f>+IF(H122=0,"",'Ark1'!W3275)</f>
        <v>31.343283582089548</v>
      </c>
      <c r="V122" s="33">
        <f>+IF(H122=0,"",'Ark1'!X3275)</f>
        <v>100</v>
      </c>
      <c r="W122" s="33">
        <f>+IF(H122=0,"",'Ark1'!Y3275)</f>
        <v>100</v>
      </c>
      <c r="X122" s="33">
        <f>+IF(H122=0,"",'Ark1'!Z3275)</f>
        <v>79.104477611940311</v>
      </c>
      <c r="Y122" s="33">
        <f>+IF(H122=0,"",'Ark1'!AA3275)</f>
        <v>7.5833542839881423</v>
      </c>
      <c r="Z122" s="26">
        <f>+IF(H122=0,"",'Ark1'!AC3275)</f>
        <v>1.8779891892568177</v>
      </c>
      <c r="AA122" s="33">
        <f>+IF(H122=0,"",'Ark1'!AE3275)</f>
        <v>37.780755490908149</v>
      </c>
      <c r="AB122" s="26">
        <f t="shared" si="75"/>
        <v>5.1432835820895511</v>
      </c>
      <c r="AC122" s="28">
        <f t="shared" si="76"/>
        <v>0.89552238805970152</v>
      </c>
      <c r="AD122" s="220"/>
      <c r="AE122" s="223"/>
      <c r="AG122" s="28"/>
      <c r="AH122" s="26"/>
      <c r="AI122" s="224"/>
      <c r="AJ122" s="27"/>
      <c r="AN122" s="27"/>
    </row>
    <row r="123" spans="1:70">
      <c r="A123" s="220"/>
      <c r="B123" s="244">
        <f>+'Ark1'!C3276</f>
        <v>2024</v>
      </c>
      <c r="C123" s="27">
        <f>+'Ark1'!L3276</f>
        <v>8</v>
      </c>
      <c r="D123" s="27" t="s">
        <v>34</v>
      </c>
      <c r="E123" s="27">
        <f>+'Ark1'!D3276</f>
        <v>5</v>
      </c>
      <c r="F123" s="27" t="str">
        <f t="shared" si="102"/>
        <v>Mai</v>
      </c>
      <c r="G123" s="27">
        <f>+'Ark1'!Q3276</f>
        <v>24</v>
      </c>
      <c r="H123" s="27">
        <f>+'Ark1'!R3276</f>
        <v>29</v>
      </c>
      <c r="I123" s="28">
        <f>+IF(H123=0,"",'Ark1'!AG3276)</f>
        <v>21.481481481481481</v>
      </c>
      <c r="J123" s="28">
        <f>+IF(H123=0,"",'Ark1'!AH3276)</f>
        <v>20.695463189350718</v>
      </c>
      <c r="K123" s="220"/>
      <c r="L123" s="247">
        <f>+IF(I123=0,"",'Ark1'!AI3276)</f>
        <v>29</v>
      </c>
      <c r="M123" s="466"/>
      <c r="N123" s="273">
        <f>+IF(L123=0,"",'Ark1'!AJ3276)</f>
        <v>116.67586206896549</v>
      </c>
      <c r="O123" s="474"/>
      <c r="P123" s="273">
        <f>+IF(L123=0,"",'Ark1'!AK3276)</f>
        <v>24.488174446042834</v>
      </c>
      <c r="Q123" s="474"/>
      <c r="R123" s="26">
        <f>+IF(H123=0,"",'Ark1'!T3276)</f>
        <v>7.5172413793103487</v>
      </c>
      <c r="S123" s="28">
        <f>+IF(H123=0,"",'Ark1'!U3276)</f>
        <v>39.403448275862075</v>
      </c>
      <c r="T123" s="220"/>
      <c r="U123" s="33">
        <f>+IF(H123=0,"",'Ark1'!W3276)</f>
        <v>20.689655172413797</v>
      </c>
      <c r="V123" s="33">
        <f>+IF(H123=0,"",'Ark1'!X3276)</f>
        <v>100</v>
      </c>
      <c r="W123" s="33">
        <f>+IF(H123=0,"",'Ark1'!Y3276)</f>
        <v>100</v>
      </c>
      <c r="X123" s="33">
        <f>+IF(H123=0,"",'Ark1'!Z3276)</f>
        <v>72.413793103448299</v>
      </c>
      <c r="Y123" s="33">
        <f>+IF(H123=0,"",'Ark1'!AA3276)</f>
        <v>8.0114350498315385</v>
      </c>
      <c r="Z123" s="26">
        <f>+IF(H123=0,"",'Ark1'!AC3276)</f>
        <v>1.8122321853063317</v>
      </c>
      <c r="AA123" s="33">
        <f>+IF(H123=0,"",'Ark1'!AE3276)</f>
        <v>1.6265188209603147</v>
      </c>
      <c r="AB123" s="26">
        <f t="shared" si="75"/>
        <v>4.9254310344827594</v>
      </c>
      <c r="AC123" s="28">
        <f t="shared" si="76"/>
        <v>0.82758620689655171</v>
      </c>
      <c r="AD123" s="220"/>
      <c r="AE123" s="223"/>
      <c r="AG123" s="28"/>
      <c r="AH123" s="26"/>
      <c r="AI123" s="224"/>
      <c r="AJ123" s="27"/>
      <c r="AN123" s="27"/>
    </row>
    <row r="124" spans="1:70">
      <c r="A124" s="220"/>
      <c r="B124" s="244">
        <f>+'Ark1'!C3277</f>
        <v>2024</v>
      </c>
      <c r="C124" s="27">
        <f>+'Ark1'!L3277</f>
        <v>8</v>
      </c>
      <c r="D124" s="27" t="s">
        <v>34</v>
      </c>
      <c r="E124" s="27">
        <f>+'Ark1'!D3277</f>
        <v>6</v>
      </c>
      <c r="F124" s="27" t="str">
        <f t="shared" si="102"/>
        <v>Jun</v>
      </c>
      <c r="G124" s="27">
        <f>+'Ark1'!Q3277</f>
        <v>13</v>
      </c>
      <c r="H124" s="27">
        <f>+'Ark1'!R3277</f>
        <v>14</v>
      </c>
      <c r="I124" s="28">
        <f>+IF(H124=0,"",'Ark1'!AG3277)</f>
        <v>15.730337078651679</v>
      </c>
      <c r="J124" s="28">
        <f>+IF(H124=0,"",'Ark1'!AH3277)</f>
        <v>16.158419355792827</v>
      </c>
      <c r="K124" s="220"/>
      <c r="L124" s="247">
        <f>+IF(I124=0,"",'Ark1'!AI3277)</f>
        <v>14</v>
      </c>
      <c r="M124" s="466"/>
      <c r="N124" s="273">
        <f>+IF(L124=0,"",'Ark1'!AJ3277)</f>
        <v>116.00714285714288</v>
      </c>
      <c r="O124" s="474"/>
      <c r="P124" s="273">
        <f>+IF(L124=0,"",'Ark1'!AK3277)</f>
        <v>24.950510735740831</v>
      </c>
      <c r="Q124" s="474"/>
      <c r="R124" s="26">
        <f>+IF(H124=0,"",'Ark1'!T3277)</f>
        <v>7.3571428571428559</v>
      </c>
      <c r="S124" s="28">
        <f>+IF(H124=0,"",'Ark1'!U3277)</f>
        <v>39.021428571428558</v>
      </c>
      <c r="T124" s="220"/>
      <c r="U124" s="33">
        <f>+IF(H124=0,"",'Ark1'!W3277)</f>
        <v>35.714285714285722</v>
      </c>
      <c r="V124" s="33">
        <f>+IF(H124=0,"",'Ark1'!X3277)</f>
        <v>100</v>
      </c>
      <c r="W124" s="33">
        <f>+IF(H124=0,"",'Ark1'!Y3277)</f>
        <v>100</v>
      </c>
      <c r="X124" s="33">
        <f>+IF(H124=0,"",'Ark1'!Z3277)</f>
        <v>78.571428571428555</v>
      </c>
      <c r="Y124" s="33">
        <f>+IF(H124=0,"",'Ark1'!AA3277)</f>
        <v>5.4944359610985405</v>
      </c>
      <c r="Z124" s="26">
        <f>+IF(H124=0,"",'Ark1'!AC3277)</f>
        <v>2.1249249686633607</v>
      </c>
      <c r="AA124" s="33">
        <f>+IF(H124=0,"",'Ark1'!AE3277)</f>
        <v>26.486312392985937</v>
      </c>
      <c r="AB124" s="26">
        <f t="shared" si="75"/>
        <v>4.8776785714285698</v>
      </c>
      <c r="AC124" s="28">
        <f t="shared" si="76"/>
        <v>0.9285714285714286</v>
      </c>
      <c r="AD124" s="220"/>
      <c r="AE124" s="223"/>
      <c r="AG124" s="28"/>
      <c r="AH124" s="26"/>
      <c r="AI124" s="224"/>
      <c r="AJ124" s="27"/>
      <c r="AN124" s="27"/>
    </row>
    <row r="125" spans="1:70">
      <c r="A125" s="220"/>
      <c r="B125" s="244">
        <f>+'Ark1'!C3278</f>
        <v>2024</v>
      </c>
      <c r="C125" s="27">
        <f>+'Ark1'!L3278</f>
        <v>8</v>
      </c>
      <c r="D125" s="27" t="s">
        <v>34</v>
      </c>
      <c r="E125" s="27">
        <f>+'Ark1'!D3278</f>
        <v>7</v>
      </c>
      <c r="F125" s="27" t="str">
        <f t="shared" si="102"/>
        <v>Jul</v>
      </c>
      <c r="G125" s="27">
        <f>+'Ark1'!Q3278</f>
        <v>5</v>
      </c>
      <c r="H125" s="27">
        <f>+'Ark1'!R3278</f>
        <v>10</v>
      </c>
      <c r="I125" s="28">
        <f>+IF(H125=0,"",'Ark1'!AG3278)</f>
        <v>40</v>
      </c>
      <c r="J125" s="28">
        <f>+IF(H125=0,"",'Ark1'!AH3278)</f>
        <v>38.981481481481488</v>
      </c>
      <c r="K125" s="220"/>
      <c r="L125" s="247">
        <f>+IF(I125=0,"",'Ark1'!AI3278)</f>
        <v>10</v>
      </c>
      <c r="M125" s="466"/>
      <c r="N125" s="273">
        <f>+IF(L125=0,"",'Ark1'!AJ3278)</f>
        <v>115.39999999999998</v>
      </c>
      <c r="O125" s="474"/>
      <c r="P125" s="273">
        <f>+IF(L125=0,"",'Ark1'!AK3278)</f>
        <v>24.480742121068577</v>
      </c>
      <c r="Q125" s="474"/>
      <c r="R125" s="26">
        <f>+IF(H125=0,"",'Ark1'!T3278)</f>
        <v>9.1</v>
      </c>
      <c r="S125" s="28">
        <f>+IF(H125=0,"",'Ark1'!U3278)</f>
        <v>37.89</v>
      </c>
      <c r="T125" s="220"/>
      <c r="U125" s="33">
        <f>+IF(H125=0,"",'Ark1'!W3278)</f>
        <v>70</v>
      </c>
      <c r="V125" s="33">
        <f>+IF(H125=0,"",'Ark1'!X3278)</f>
        <v>100</v>
      </c>
      <c r="W125" s="33">
        <f>+IF(H125=0,"",'Ark1'!Y3278)</f>
        <v>100</v>
      </c>
      <c r="X125" s="33">
        <f>+IF(H125=0,"",'Ark1'!Z3278)</f>
        <v>50</v>
      </c>
      <c r="Y125" s="33">
        <f>+IF(H125=0,"",'Ark1'!AA3278)</f>
        <v>7.5692073561238882</v>
      </c>
      <c r="Z125" s="26">
        <f>+IF(H125=0,"",'Ark1'!AC3278)</f>
        <v>2.3853720883753144</v>
      </c>
      <c r="AA125" s="33">
        <f>+IF(H125=0,"",'Ark1'!AE3278)</f>
        <v>-57.871960263033998</v>
      </c>
      <c r="AB125" s="26">
        <f t="shared" si="75"/>
        <v>4.7362500000000001</v>
      </c>
      <c r="AC125" s="28">
        <f t="shared" si="76"/>
        <v>0.5</v>
      </c>
      <c r="AD125" s="220"/>
      <c r="AE125" s="223"/>
      <c r="AG125" s="28"/>
      <c r="AH125" s="26"/>
      <c r="AI125" s="224"/>
      <c r="AJ125" s="27"/>
      <c r="AN125" s="27"/>
    </row>
    <row r="126" spans="1:70">
      <c r="A126" s="220"/>
      <c r="B126" s="244">
        <f>+'Ark1'!C3279</f>
        <v>2024</v>
      </c>
      <c r="C126" s="27">
        <f>+'Ark1'!L3279</f>
        <v>8</v>
      </c>
      <c r="D126" s="27" t="s">
        <v>34</v>
      </c>
      <c r="E126" s="27">
        <f>+'Ark1'!D3279</f>
        <v>8</v>
      </c>
      <c r="F126" s="27" t="str">
        <f t="shared" si="102"/>
        <v>Aug</v>
      </c>
      <c r="G126" s="27">
        <f>+'Ark1'!Q3279</f>
        <v>15</v>
      </c>
      <c r="H126" s="27">
        <f>+'Ark1'!R3279</f>
        <v>17</v>
      </c>
      <c r="I126" s="28">
        <f>+IF(H126=0,"",'Ark1'!AG3279)</f>
        <v>12.878787878787877</v>
      </c>
      <c r="J126" s="28">
        <f>+IF(H126=0,"",'Ark1'!AH3279)</f>
        <v>10.452608786757002</v>
      </c>
      <c r="K126" s="220"/>
      <c r="L126" s="247">
        <f>+IF(I126=0,"",'Ark1'!AI3279)</f>
        <v>17</v>
      </c>
      <c r="M126" s="466"/>
      <c r="N126" s="273">
        <f>+IF(L126=0,"",'Ark1'!AJ3279)</f>
        <v>113.59411764705882</v>
      </c>
      <c r="O126" s="474"/>
      <c r="P126" s="273">
        <f>+IF(L126=0,"",'Ark1'!AK3279)</f>
        <v>23.712022585447205</v>
      </c>
      <c r="Q126" s="474"/>
      <c r="R126" s="26">
        <f>+IF(H126=0,"",'Ark1'!T3279)</f>
        <v>7.8235294117647056</v>
      </c>
      <c r="S126" s="28">
        <f>+IF(H126=0,"",'Ark1'!U3279)</f>
        <v>35.211764705882359</v>
      </c>
      <c r="T126" s="220"/>
      <c r="U126" s="33">
        <f>+IF(H126=0,"",'Ark1'!W3279)</f>
        <v>35.294117647058826</v>
      </c>
      <c r="V126" s="33">
        <f>+IF(H126=0,"",'Ark1'!X3279)</f>
        <v>100</v>
      </c>
      <c r="W126" s="33">
        <f>+IF(H126=0,"",'Ark1'!Y3279)</f>
        <v>100</v>
      </c>
      <c r="X126" s="33">
        <f>+IF(H126=0,"",'Ark1'!Z3279)</f>
        <v>52.941176470588239</v>
      </c>
      <c r="Y126" s="33">
        <f>+IF(H126=0,"",'Ark1'!AA3279)</f>
        <v>7.419123331193533</v>
      </c>
      <c r="Z126" s="26">
        <f>+IF(H126=0,"",'Ark1'!AC3279)</f>
        <v>1.338800785498947</v>
      </c>
      <c r="AA126" s="33">
        <f>+IF(H126=0,"",'Ark1'!AE3279)</f>
        <v>-76.138495371210396</v>
      </c>
      <c r="AB126" s="26">
        <f t="shared" si="75"/>
        <v>4.4014705882352949</v>
      </c>
      <c r="AC126" s="28">
        <f t="shared" si="76"/>
        <v>0.88235294117647056</v>
      </c>
      <c r="AD126" s="220"/>
      <c r="AE126" s="223"/>
      <c r="AG126" s="28"/>
      <c r="AH126" s="26"/>
      <c r="AI126" s="224"/>
      <c r="AJ126" s="27"/>
      <c r="AN126" s="27"/>
    </row>
    <row r="127" spans="1:70">
      <c r="A127" s="220"/>
      <c r="B127" s="244">
        <f>+'Ark1'!C3280</f>
        <v>2024</v>
      </c>
      <c r="C127" s="27">
        <f>+'Ark1'!L3280</f>
        <v>8</v>
      </c>
      <c r="D127" s="27" t="s">
        <v>34</v>
      </c>
      <c r="E127" s="27">
        <f>+'Ark1'!D3280</f>
        <v>9</v>
      </c>
      <c r="F127" s="27" t="str">
        <f t="shared" si="102"/>
        <v>Sep</v>
      </c>
      <c r="G127" s="27">
        <f>+'Ark1'!Q3280</f>
        <v>34</v>
      </c>
      <c r="H127" s="27">
        <f>+'Ark1'!R3280</f>
        <v>42</v>
      </c>
      <c r="I127" s="28">
        <f>+IF(H127=0,"",'Ark1'!AG3280)</f>
        <v>18.421052631578945</v>
      </c>
      <c r="J127" s="28">
        <f>+IF(H127=0,"",'Ark1'!AH3280)</f>
        <v>15.71123115012378</v>
      </c>
      <c r="K127" s="220"/>
      <c r="L127" s="247">
        <f>+IF(I127=0,"",'Ark1'!AI3280)</f>
        <v>42</v>
      </c>
      <c r="M127" s="466"/>
      <c r="N127" s="273">
        <f>+IF(L127=0,"",'Ark1'!AJ3280)</f>
        <v>111.7166666666667</v>
      </c>
      <c r="O127" s="474"/>
      <c r="P127" s="273">
        <f>+IF(L127=0,"",'Ark1'!AK3280)</f>
        <v>23.547477313479902</v>
      </c>
      <c r="Q127" s="474"/>
      <c r="R127" s="26">
        <f>+IF(H127=0,"",'Ark1'!T3280)</f>
        <v>8.5476190476190457</v>
      </c>
      <c r="S127" s="28">
        <f>+IF(H127=0,"",'Ark1'!U3280)</f>
        <v>33.24047619047618</v>
      </c>
      <c r="T127" s="220"/>
      <c r="U127" s="33">
        <f>+IF(H127=0,"",'Ark1'!W3280)</f>
        <v>61.904761904761877</v>
      </c>
      <c r="V127" s="33">
        <f>+IF(H127=0,"",'Ark1'!X3280)</f>
        <v>100</v>
      </c>
      <c r="W127" s="33">
        <f>+IF(H127=0,"",'Ark1'!Y3280)</f>
        <v>92.857142857142875</v>
      </c>
      <c r="X127" s="33">
        <f>+IF(H127=0,"",'Ark1'!Z3280)</f>
        <v>42.857142857142847</v>
      </c>
      <c r="Y127" s="33">
        <f>+IF(H127=0,"",'Ark1'!AA3280)</f>
        <v>7.4145307632991857</v>
      </c>
      <c r="Z127" s="26">
        <f>+IF(H127=0,"",'Ark1'!AC3280)</f>
        <v>1.2189453082066863</v>
      </c>
      <c r="AA127" s="33">
        <f>+IF(H127=0,"",'Ark1'!AE3280)</f>
        <v>-27.616736068870967</v>
      </c>
      <c r="AB127" s="26">
        <f t="shared" si="75"/>
        <v>4.1550595238095225</v>
      </c>
      <c r="AC127" s="28">
        <f t="shared" si="76"/>
        <v>0.80952380952380953</v>
      </c>
      <c r="AD127" s="220"/>
      <c r="AE127" s="223"/>
      <c r="AG127" s="28"/>
      <c r="AH127" s="26"/>
      <c r="AI127" s="224"/>
      <c r="AJ127" s="27"/>
      <c r="AN127" s="27"/>
    </row>
    <row r="128" spans="1:70">
      <c r="A128" s="220"/>
      <c r="B128" s="244">
        <f>+'Ark1'!C3281</f>
        <v>2024</v>
      </c>
      <c r="C128" s="27">
        <f>+'Ark1'!L3281</f>
        <v>8</v>
      </c>
      <c r="D128" s="27" t="s">
        <v>34</v>
      </c>
      <c r="E128" s="27">
        <f>+'Ark1'!D3281</f>
        <v>10</v>
      </c>
      <c r="F128" s="27" t="str">
        <f t="shared" si="102"/>
        <v>Okt</v>
      </c>
      <c r="G128" s="27">
        <f>+'Ark1'!Q3281</f>
        <v>94</v>
      </c>
      <c r="H128" s="27">
        <f>+'Ark1'!R3281</f>
        <v>102</v>
      </c>
      <c r="I128" s="28">
        <f>+IF(H128=0,"",'Ark1'!AG3281)</f>
        <v>18.75</v>
      </c>
      <c r="J128" s="28">
        <f>+IF(H128=0,"",'Ark1'!AH3281)</f>
        <v>16.7709804305894</v>
      </c>
      <c r="K128" s="220"/>
      <c r="L128" s="247">
        <f>+IF(I128=0,"",'Ark1'!AI3281)</f>
        <v>102</v>
      </c>
      <c r="M128" s="466"/>
      <c r="N128" s="273">
        <f>+IF(L128=0,"",'Ark1'!AJ3281)</f>
        <v>115.5186274509804</v>
      </c>
      <c r="O128" s="474"/>
      <c r="P128" s="273">
        <f>+IF(L128=0,"",'Ark1'!AK3281)</f>
        <v>23.726509344467122</v>
      </c>
      <c r="Q128" s="474"/>
      <c r="R128" s="26">
        <f>+IF(H128=0,"",'Ark1'!T3281)</f>
        <v>7.5882352941176476</v>
      </c>
      <c r="S128" s="28">
        <f>+IF(H128=0,"",'Ark1'!U3281)</f>
        <v>36.909803921568624</v>
      </c>
      <c r="T128" s="220"/>
      <c r="U128" s="33">
        <f>+IF(H128=0,"",'Ark1'!W3281)</f>
        <v>30.3921568627451</v>
      </c>
      <c r="V128" s="33">
        <f>+IF(H128=0,"",'Ark1'!X3281)</f>
        <v>100</v>
      </c>
      <c r="W128" s="33">
        <f>+IF(H128=0,"",'Ark1'!Y3281)</f>
        <v>100</v>
      </c>
      <c r="X128" s="33">
        <f>+IF(H128=0,"",'Ark1'!Z3281)</f>
        <v>55.882352941176485</v>
      </c>
      <c r="Y128" s="33">
        <f>+IF(H128=0,"",'Ark1'!AA3281)</f>
        <v>6.8922165506577882</v>
      </c>
      <c r="Z128" s="26">
        <f>+IF(H128=0,"",'Ark1'!AC3281)</f>
        <v>1.5925866318448132</v>
      </c>
      <c r="AA128" s="33">
        <f>+IF(H128=0,"",'Ark1'!AE3281)</f>
        <v>-44.773944876796307</v>
      </c>
      <c r="AB128" s="26">
        <f t="shared" si="75"/>
        <v>4.613725490196078</v>
      </c>
      <c r="AC128" s="28">
        <f t="shared" si="76"/>
        <v>0.92156862745098034</v>
      </c>
      <c r="AD128" s="220"/>
      <c r="AE128" s="223"/>
      <c r="AG128" s="28"/>
      <c r="AH128" s="26"/>
      <c r="AI128" s="224"/>
      <c r="AJ128" s="27"/>
      <c r="AN128" s="27"/>
    </row>
    <row r="129" spans="1:70">
      <c r="A129" s="220"/>
      <c r="B129" s="244">
        <f>+'Ark1'!C3282</f>
        <v>2024</v>
      </c>
      <c r="C129" s="27">
        <f>+'Ark1'!L3282</f>
        <v>8</v>
      </c>
      <c r="D129" s="27" t="s">
        <v>34</v>
      </c>
      <c r="E129" s="27">
        <f>+'Ark1'!D3282</f>
        <v>11</v>
      </c>
      <c r="F129" s="27" t="str">
        <f t="shared" si="102"/>
        <v>Nov</v>
      </c>
      <c r="G129" s="27">
        <f>+'Ark1'!Q3282</f>
        <v>21</v>
      </c>
      <c r="H129" s="27">
        <f>+'Ark1'!R3282</f>
        <v>21</v>
      </c>
      <c r="I129" s="28">
        <f>+IF(H129=0,"",'Ark1'!AG3282)</f>
        <v>20</v>
      </c>
      <c r="J129" s="28">
        <f>+IF(H129=0,"",'Ark1'!AH3282)</f>
        <v>18.907421162806404</v>
      </c>
      <c r="K129" s="220"/>
      <c r="L129" s="247">
        <f>+IF(I129=0,"",'Ark1'!AI3282)</f>
        <v>21</v>
      </c>
      <c r="M129" s="466"/>
      <c r="N129" s="273">
        <f>+IF(L129=0,"",'Ark1'!AJ3282)</f>
        <v>118.15238095238089</v>
      </c>
      <c r="O129" s="474"/>
      <c r="P129" s="273">
        <f>+IF(L129=0,"",'Ark1'!AK3282)</f>
        <v>24.032289443575738</v>
      </c>
      <c r="Q129" s="474"/>
      <c r="R129" s="26">
        <f>+IF(H129=0,"",'Ark1'!T3282)</f>
        <v>6.4285714285714306</v>
      </c>
      <c r="S129" s="28">
        <f>+IF(H129=0,"",'Ark1'!U3282)</f>
        <v>40.000000000000007</v>
      </c>
      <c r="T129" s="220"/>
      <c r="U129" s="33">
        <f>+IF(H129=0,"",'Ark1'!W3282)</f>
        <v>9.5238095238095273</v>
      </c>
      <c r="V129" s="33">
        <f>+IF(H129=0,"",'Ark1'!X3282)</f>
        <v>100</v>
      </c>
      <c r="W129" s="33">
        <f>+IF(H129=0,"",'Ark1'!Y3282)</f>
        <v>100</v>
      </c>
      <c r="X129" s="33">
        <f>+IF(H129=0,"",'Ark1'!Z3282)</f>
        <v>71.428571428571445</v>
      </c>
      <c r="Y129" s="33">
        <f>+IF(H129=0,"",'Ark1'!AA3282)</f>
        <v>7.4423498593233939</v>
      </c>
      <c r="Z129" s="26">
        <f>+IF(H129=0,"",'Ark1'!AC3282)</f>
        <v>1.2936264483053443</v>
      </c>
      <c r="AA129" s="33">
        <f>+IF(H129=0,"",'Ark1'!AE3282)</f>
        <v>-48.125424945017102</v>
      </c>
      <c r="AB129" s="26">
        <f t="shared" si="75"/>
        <v>5.0000000000000009</v>
      </c>
      <c r="AC129" s="28">
        <f t="shared" si="76"/>
        <v>1</v>
      </c>
      <c r="AD129" s="220"/>
      <c r="AE129" s="223"/>
      <c r="AG129" s="28"/>
      <c r="AH129" s="26"/>
      <c r="AI129" s="224"/>
      <c r="AJ129" s="27"/>
      <c r="AN129" s="27"/>
    </row>
    <row r="130" spans="1:70">
      <c r="A130" s="220"/>
      <c r="B130" s="244">
        <f>+'Ark1'!C3283</f>
        <v>2024</v>
      </c>
      <c r="C130" s="240">
        <f>+'Ark1'!L3283</f>
        <v>8</v>
      </c>
      <c r="D130" s="27" t="s">
        <v>34</v>
      </c>
      <c r="E130" s="240">
        <f>+'Ark1'!D3283</f>
        <v>12</v>
      </c>
      <c r="F130" s="240" t="str">
        <f t="shared" si="102"/>
        <v>Des</v>
      </c>
      <c r="G130" s="240">
        <f>+'Ark1'!Q3283</f>
        <v>0</v>
      </c>
      <c r="H130" s="240">
        <f>+'Ark1'!R3283</f>
        <v>0</v>
      </c>
      <c r="I130" s="241" t="str">
        <f>+IF(H130=0,"",'Ark1'!AG3283)</f>
        <v/>
      </c>
      <c r="J130" s="241" t="str">
        <f>+IF(H130=0,"",'Ark1'!AH3283)</f>
        <v/>
      </c>
      <c r="K130" s="220"/>
      <c r="L130" s="455">
        <f>+IF(I130=0,"",'Ark1'!AI3283)</f>
        <v>0</v>
      </c>
      <c r="M130" s="466"/>
      <c r="N130" s="272" t="str">
        <f>+IF(L130=0,"",'Ark1'!AJ3283)</f>
        <v/>
      </c>
      <c r="O130" s="474"/>
      <c r="P130" s="272" t="str">
        <f>+IF(L130=0,"",'Ark1'!AK3283)</f>
        <v/>
      </c>
      <c r="Q130" s="474"/>
      <c r="R130" s="242" t="str">
        <f>+IF(H130=0,"",'Ark1'!T3283)</f>
        <v/>
      </c>
      <c r="S130" s="241" t="str">
        <f>+IF(H130=0,"",'Ark1'!U3283)</f>
        <v/>
      </c>
      <c r="T130" s="220"/>
      <c r="U130" s="243" t="str">
        <f>+IF(H130=0,"",'Ark1'!W3283)</f>
        <v/>
      </c>
      <c r="V130" s="243" t="str">
        <f>+IF(H130=0,"",'Ark1'!X3283)</f>
        <v/>
      </c>
      <c r="W130" s="243" t="str">
        <f>+IF(H130=0,"",'Ark1'!Y3283)</f>
        <v/>
      </c>
      <c r="X130" s="243" t="str">
        <f>+IF(H130=0,"",'Ark1'!Z3283)</f>
        <v/>
      </c>
      <c r="Y130" s="243" t="str">
        <f>+IF(H130=0,"",'Ark1'!AA3283)</f>
        <v/>
      </c>
      <c r="Z130" s="242" t="str">
        <f>+IF(H130=0,"",'Ark1'!AC3283)</f>
        <v/>
      </c>
      <c r="AA130" s="243" t="str">
        <f>+IF(H130=0,"",'Ark1'!AE3283)</f>
        <v/>
      </c>
      <c r="AB130" s="242" t="str">
        <f t="shared" si="75"/>
        <v/>
      </c>
      <c r="AC130" s="241" t="str">
        <f t="shared" si="76"/>
        <v/>
      </c>
      <c r="AD130" s="220"/>
      <c r="AE130" s="223"/>
      <c r="AG130" s="28"/>
      <c r="AH130" s="26"/>
      <c r="AI130" s="224"/>
      <c r="AJ130" s="27"/>
      <c r="AN130" s="27"/>
    </row>
    <row r="131" spans="1:70" ht="15" customHeight="1">
      <c r="A131" s="220"/>
      <c r="B131" s="220"/>
      <c r="C131" s="220"/>
      <c r="D131" s="220"/>
      <c r="E131" s="220"/>
      <c r="F131" s="220"/>
      <c r="G131" s="220"/>
      <c r="H131" s="220"/>
      <c r="I131" s="221"/>
      <c r="J131" s="221"/>
      <c r="K131" s="220"/>
      <c r="L131" s="239"/>
      <c r="M131" s="466"/>
      <c r="N131" s="237"/>
      <c r="O131" s="474"/>
      <c r="P131" s="237"/>
      <c r="Q131" s="474"/>
      <c r="R131" s="220"/>
      <c r="S131" s="220"/>
      <c r="T131" s="220"/>
      <c r="U131" s="222"/>
      <c r="V131" s="222"/>
      <c r="W131" s="222"/>
      <c r="X131" s="222"/>
      <c r="Y131" s="222"/>
      <c r="Z131" s="220"/>
      <c r="AA131" s="222"/>
      <c r="AB131" s="485"/>
      <c r="AC131" s="222"/>
      <c r="AD131" s="222"/>
      <c r="AE131" s="223"/>
      <c r="AG131" s="28"/>
      <c r="AH131" s="26"/>
      <c r="AI131" s="224"/>
      <c r="AJ131" s="27"/>
      <c r="AN131" s="27"/>
      <c r="BF131" s="236">
        <f>1+BF128</f>
        <v>1</v>
      </c>
      <c r="BG131" s="27">
        <v>20.659867330016564</v>
      </c>
      <c r="BH131" s="27">
        <f t="shared" ref="BH131" si="103">+BG131</f>
        <v>20.659867330016564</v>
      </c>
      <c r="BI131" s="27">
        <f t="shared" ref="BI131" si="104">+BH131</f>
        <v>20.659867330016564</v>
      </c>
      <c r="BJ131" s="27">
        <f t="shared" ref="BJ131" si="105">+BI131</f>
        <v>20.659867330016564</v>
      </c>
      <c r="BK131" s="27">
        <f t="shared" ref="BK131" si="106">+BJ131</f>
        <v>20.659867330016564</v>
      </c>
      <c r="BL131" s="27">
        <f t="shared" ref="BL131" si="107">+BK131</f>
        <v>20.659867330016564</v>
      </c>
      <c r="BM131" s="27">
        <f t="shared" ref="BM131" si="108">+BL131</f>
        <v>20.659867330016564</v>
      </c>
      <c r="BN131" s="27">
        <f t="shared" ref="BN131" si="109">+BM131</f>
        <v>20.659867330016564</v>
      </c>
      <c r="BO131" s="27">
        <f t="shared" ref="BO131" si="110">+BN131</f>
        <v>20.659867330016564</v>
      </c>
      <c r="BP131" s="27">
        <f t="shared" ref="BP131" si="111">+BO131</f>
        <v>20.659867330016564</v>
      </c>
      <c r="BQ131" s="27">
        <f t="shared" ref="BQ131" si="112">+BP131</f>
        <v>20.659867330016564</v>
      </c>
      <c r="BR131" s="27">
        <f t="shared" ref="BR131" si="113">+BQ131</f>
        <v>20.659867330016564</v>
      </c>
    </row>
    <row r="132" spans="1:70" ht="15" customHeight="1">
      <c r="A132" s="220"/>
      <c r="B132" s="238" t="s">
        <v>648</v>
      </c>
      <c r="C132" s="220"/>
      <c r="D132" s="238" t="str">
        <f>+D134</f>
        <v>R+</v>
      </c>
      <c r="E132" s="220"/>
      <c r="F132" s="220"/>
      <c r="G132" s="220"/>
      <c r="H132" s="244">
        <f>SUM(H134:H145)</f>
        <v>1107</v>
      </c>
      <c r="I132" s="221"/>
      <c r="J132" s="221"/>
      <c r="K132" s="220"/>
      <c r="L132" s="239"/>
      <c r="M132" s="466"/>
      <c r="N132" s="237"/>
      <c r="O132" s="474"/>
      <c r="P132" s="237"/>
      <c r="Q132" s="474"/>
      <c r="R132" s="220"/>
      <c r="S132" s="220"/>
      <c r="T132" s="220"/>
      <c r="U132" s="222"/>
      <c r="V132" s="222"/>
      <c r="W132" s="222"/>
      <c r="X132" s="222"/>
      <c r="Y132" s="222"/>
      <c r="Z132" s="220"/>
      <c r="AA132" s="222"/>
      <c r="AB132" s="485"/>
      <c r="AC132" s="222"/>
      <c r="AD132" s="222"/>
      <c r="AE132" s="223"/>
      <c r="AG132" s="28"/>
      <c r="AH132" s="26"/>
      <c r="AI132" s="224"/>
      <c r="AJ132" s="27"/>
      <c r="AN132" s="27"/>
      <c r="BF132" s="236"/>
    </row>
    <row r="133" spans="1:70" ht="15" customHeight="1">
      <c r="A133" s="220"/>
      <c r="B133" s="220"/>
      <c r="C133" s="220"/>
      <c r="D133" s="220"/>
      <c r="E133" s="220"/>
      <c r="F133" s="220"/>
      <c r="G133" s="220"/>
      <c r="H133" s="220"/>
      <c r="I133" s="221"/>
      <c r="J133" s="221"/>
      <c r="K133" s="220"/>
      <c r="L133" s="239"/>
      <c r="M133" s="466"/>
      <c r="N133" s="237"/>
      <c r="O133" s="474"/>
      <c r="P133" s="237"/>
      <c r="Q133" s="474"/>
      <c r="R133" s="220"/>
      <c r="S133" s="220"/>
      <c r="T133" s="220"/>
      <c r="U133" s="222"/>
      <c r="V133" s="222"/>
      <c r="W133" s="222"/>
      <c r="X133" s="222"/>
      <c r="Y133" s="222"/>
      <c r="Z133" s="220"/>
      <c r="AA133" s="222"/>
      <c r="AB133" s="485"/>
      <c r="AC133" s="222"/>
      <c r="AD133" s="222"/>
      <c r="AE133" s="223"/>
      <c r="AG133" s="28"/>
      <c r="AH133" s="26"/>
      <c r="AI133" s="224"/>
      <c r="AJ133" s="27"/>
      <c r="AN133" s="27"/>
      <c r="BF133" s="236"/>
    </row>
    <row r="134" spans="1:70">
      <c r="A134" s="220"/>
      <c r="B134" s="244">
        <f>+'Ark1'!C3284</f>
        <v>2024</v>
      </c>
      <c r="C134" s="240">
        <f>+'Ark1'!L3284</f>
        <v>9</v>
      </c>
      <c r="D134" s="240" t="s">
        <v>35</v>
      </c>
      <c r="E134" s="240">
        <f>+'Ark1'!D3284</f>
        <v>1</v>
      </c>
      <c r="F134" s="240" t="str">
        <f t="shared" ref="F134:F145" si="114">+F119</f>
        <v>Jan</v>
      </c>
      <c r="G134" s="240">
        <f>+'Ark1'!Q3284</f>
        <v>60</v>
      </c>
      <c r="H134" s="240">
        <f>+'Ark1'!R3284</f>
        <v>67</v>
      </c>
      <c r="I134" s="241">
        <f>+IF(H134=0,"",'Ark1'!AG3284)</f>
        <v>23.42657342657343</v>
      </c>
      <c r="J134" s="241">
        <f>+IF(H134=0,"",'Ark1'!AH3284)</f>
        <v>26.253961546587796</v>
      </c>
      <c r="K134" s="220"/>
      <c r="L134" s="455">
        <f>+IF(I134=0,"",'Ark1'!AI3284)</f>
        <v>49</v>
      </c>
      <c r="M134" s="466"/>
      <c r="N134" s="272">
        <f>+IF(L134=0,"",'Ark1'!AJ3284)</f>
        <v>119.20408163265304</v>
      </c>
      <c r="O134" s="474"/>
      <c r="P134" s="272">
        <f>+IF(L134=0,"",'Ark1'!AK3284)</f>
        <v>27.212156155508566</v>
      </c>
      <c r="Q134" s="474"/>
      <c r="R134" s="242">
        <f>+IF(H134=0,"",'Ark1'!T3284)</f>
        <v>6.6417910447761193</v>
      </c>
      <c r="S134" s="241">
        <f>+IF(H134=0,"",'Ark1'!U3284)</f>
        <v>46.365671641791046</v>
      </c>
      <c r="T134" s="220"/>
      <c r="U134" s="243">
        <f>+IF(H134=0,"",'Ark1'!W3284)</f>
        <v>11.940298507462691</v>
      </c>
      <c r="V134" s="243">
        <f>+IF(H134=0,"",'Ark1'!X3284)</f>
        <v>100</v>
      </c>
      <c r="W134" s="243">
        <f>+IF(H134=0,"",'Ark1'!Y3284)</f>
        <v>100</v>
      </c>
      <c r="X134" s="243">
        <f>+IF(H134=0,"",'Ark1'!Z3284)</f>
        <v>94.029850746268622</v>
      </c>
      <c r="Y134" s="243">
        <f>+IF(H134=0,"",'Ark1'!AA3284)</f>
        <v>7.7114482105581628</v>
      </c>
      <c r="Z134" s="242">
        <f>+IF(H134=0,"",'Ark1'!AC3284)</f>
        <v>1.6180095800438996</v>
      </c>
      <c r="AA134" s="243">
        <f>+IF(H134=0,"",'Ark1'!AE3284)</f>
        <v>14.088520979783343</v>
      </c>
      <c r="AB134" s="242">
        <f t="shared" si="75"/>
        <v>5.1517412935323383</v>
      </c>
      <c r="AC134" s="241">
        <f t="shared" si="76"/>
        <v>0.89552238805970152</v>
      </c>
      <c r="AD134" s="220"/>
      <c r="AE134" s="223"/>
      <c r="AG134" s="28"/>
      <c r="AH134" s="26"/>
      <c r="AI134" s="224"/>
      <c r="AJ134" s="27"/>
      <c r="AN134" s="27"/>
    </row>
    <row r="135" spans="1:70">
      <c r="A135" s="220"/>
      <c r="B135" s="244">
        <f>+'Ark1'!C3285</f>
        <v>2024</v>
      </c>
      <c r="C135" s="240">
        <f>+'Ark1'!L3285</f>
        <v>9</v>
      </c>
      <c r="D135" s="240" t="s">
        <v>35</v>
      </c>
      <c r="E135" s="240">
        <f>+'Ark1'!D3285</f>
        <v>2</v>
      </c>
      <c r="F135" s="240" t="str">
        <f t="shared" si="114"/>
        <v>Feb</v>
      </c>
      <c r="G135" s="240">
        <f>+'Ark1'!Q3285</f>
        <v>61</v>
      </c>
      <c r="H135" s="240">
        <f>+'Ark1'!R3285</f>
        <v>73</v>
      </c>
      <c r="I135" s="241">
        <f>+IF(H135=0,"",'Ark1'!AG3285)</f>
        <v>23.101265822784807</v>
      </c>
      <c r="J135" s="241">
        <f>+IF(H135=0,"",'Ark1'!AH3285)</f>
        <v>25.928999398558048</v>
      </c>
      <c r="K135" s="220"/>
      <c r="L135" s="455">
        <f>+IF(I135=0,"",'Ark1'!AI3285)</f>
        <v>63</v>
      </c>
      <c r="M135" s="466"/>
      <c r="N135" s="272">
        <f>+IF(L135=0,"",'Ark1'!AJ3285)</f>
        <v>119.14444444444445</v>
      </c>
      <c r="O135" s="474"/>
      <c r="P135" s="272">
        <f>+IF(L135=0,"",'Ark1'!AK3285)</f>
        <v>28.072281411272776</v>
      </c>
      <c r="Q135" s="474"/>
      <c r="R135" s="242">
        <f>+IF(H135=0,"",'Ark1'!T3285)</f>
        <v>6.9178082191780819</v>
      </c>
      <c r="S135" s="241">
        <f>+IF(H135=0,"",'Ark1'!U3285)</f>
        <v>46.654794520547931</v>
      </c>
      <c r="T135" s="220"/>
      <c r="U135" s="243">
        <f>+IF(H135=0,"",'Ark1'!W3285)</f>
        <v>10.95890410958904</v>
      </c>
      <c r="V135" s="243">
        <f>+IF(H135=0,"",'Ark1'!X3285)</f>
        <v>100</v>
      </c>
      <c r="W135" s="243">
        <f>+IF(H135=0,"",'Ark1'!Y3285)</f>
        <v>100</v>
      </c>
      <c r="X135" s="243">
        <f>+IF(H135=0,"",'Ark1'!Z3285)</f>
        <v>83.561643835616422</v>
      </c>
      <c r="Y135" s="243">
        <f>+IF(H135=0,"",'Ark1'!AA3285)</f>
        <v>9.3155495443878173</v>
      </c>
      <c r="Z135" s="242">
        <f>+IF(H135=0,"",'Ark1'!AC3285)</f>
        <v>1.6940946962706804</v>
      </c>
      <c r="AA135" s="243">
        <f>+IF(H135=0,"",'Ark1'!AE3285)</f>
        <v>33.820653218978975</v>
      </c>
      <c r="AB135" s="242">
        <f t="shared" si="75"/>
        <v>5.1838660578386593</v>
      </c>
      <c r="AC135" s="241">
        <f t="shared" si="76"/>
        <v>0.83561643835616439</v>
      </c>
      <c r="AD135" s="220"/>
      <c r="AE135" s="223"/>
      <c r="AG135" s="28"/>
      <c r="AH135" s="26"/>
      <c r="AI135" s="224"/>
      <c r="AJ135" s="27"/>
      <c r="AN135" s="27"/>
    </row>
    <row r="136" spans="1:70">
      <c r="A136" s="220"/>
      <c r="B136" s="244">
        <f>+'Ark1'!C3286</f>
        <v>2024</v>
      </c>
      <c r="C136" s="240">
        <f>+'Ark1'!L3286</f>
        <v>9</v>
      </c>
      <c r="D136" s="240" t="s">
        <v>35</v>
      </c>
      <c r="E136" s="240">
        <f>+'Ark1'!D3286</f>
        <v>3</v>
      </c>
      <c r="F136" s="240" t="str">
        <f t="shared" si="114"/>
        <v>Mar</v>
      </c>
      <c r="G136" s="240">
        <f>+'Ark1'!Q3286</f>
        <v>488</v>
      </c>
      <c r="H136" s="240">
        <f>+'Ark1'!R3286</f>
        <v>560</v>
      </c>
      <c r="I136" s="241">
        <f>+IF(H136=0,"",'Ark1'!AG3286)</f>
        <v>25.69986232216613</v>
      </c>
      <c r="J136" s="241">
        <f>+IF(H136=0,"",'Ark1'!AH3286)</f>
        <v>28.166477828760524</v>
      </c>
      <c r="K136" s="220"/>
      <c r="L136" s="455">
        <f>+IF(I136=0,"",'Ark1'!AI3286)</f>
        <v>472</v>
      </c>
      <c r="M136" s="466"/>
      <c r="N136" s="272">
        <f>+IF(L136=0,"",'Ark1'!AJ3286)</f>
        <v>120.11483050847455</v>
      </c>
      <c r="O136" s="474"/>
      <c r="P136" s="272">
        <f>+IF(L136=0,"",'Ark1'!AK3286)</f>
        <v>27.750595895262567</v>
      </c>
      <c r="Q136" s="474"/>
      <c r="R136" s="242">
        <f>+IF(H136=0,"",'Ark1'!T3286)</f>
        <v>7.3767857142857123</v>
      </c>
      <c r="S136" s="241">
        <f>+IF(H136=0,"",'Ark1'!U3286)</f>
        <v>48.209642857142818</v>
      </c>
      <c r="T136" s="220"/>
      <c r="U136" s="243">
        <f>+IF(H136=0,"",'Ark1'!W3286)</f>
        <v>24.285714285714281</v>
      </c>
      <c r="V136" s="243">
        <f>+IF(H136=0,"",'Ark1'!X3286)</f>
        <v>100</v>
      </c>
      <c r="W136" s="243">
        <f>+IF(H136=0,"",'Ark1'!Y3286)</f>
        <v>100</v>
      </c>
      <c r="X136" s="243">
        <f>+IF(H136=0,"",'Ark1'!Z3286)</f>
        <v>96.785714285714306</v>
      </c>
      <c r="Y136" s="243">
        <f>+IF(H136=0,"",'Ark1'!AA3286)</f>
        <v>7.7179299510679549</v>
      </c>
      <c r="Z136" s="242">
        <f>+IF(H136=0,"",'Ark1'!AC3286)</f>
        <v>1.8397875528973235</v>
      </c>
      <c r="AA136" s="243">
        <f>+IF(H136=0,"",'Ark1'!AE3286)</f>
        <v>30.170710917687895</v>
      </c>
      <c r="AB136" s="242">
        <f t="shared" si="75"/>
        <v>5.3566269841269794</v>
      </c>
      <c r="AC136" s="241">
        <f t="shared" si="76"/>
        <v>0.87142857142857144</v>
      </c>
      <c r="AD136" s="220"/>
      <c r="AE136" s="223"/>
      <c r="AG136" s="28"/>
      <c r="AH136" s="26"/>
      <c r="AI136" s="224"/>
      <c r="AJ136" s="27"/>
      <c r="AN136" s="27"/>
    </row>
    <row r="137" spans="1:70">
      <c r="A137" s="220"/>
      <c r="B137" s="244">
        <f>+'Ark1'!C3287</f>
        <v>2024</v>
      </c>
      <c r="C137" s="240">
        <f>+'Ark1'!L3287</f>
        <v>9</v>
      </c>
      <c r="D137" s="240" t="s">
        <v>35</v>
      </c>
      <c r="E137" s="240">
        <f>+'Ark1'!D3287</f>
        <v>4</v>
      </c>
      <c r="F137" s="240" t="str">
        <f t="shared" si="114"/>
        <v>Apr</v>
      </c>
      <c r="G137" s="240">
        <f>+'Ark1'!Q3287</f>
        <v>81</v>
      </c>
      <c r="H137" s="240">
        <f>+'Ark1'!R3287</f>
        <v>92</v>
      </c>
      <c r="I137" s="241">
        <f>+IF(H137=0,"",'Ark1'!AG3287)</f>
        <v>22.384428223844282</v>
      </c>
      <c r="J137" s="241">
        <f>+IF(H137=0,"",'Ark1'!AH3287)</f>
        <v>27.516147901083993</v>
      </c>
      <c r="K137" s="220"/>
      <c r="L137" s="455">
        <f>+IF(I137=0,"",'Ark1'!AI3287)</f>
        <v>73</v>
      </c>
      <c r="M137" s="466"/>
      <c r="N137" s="272">
        <f>+IF(L137=0,"",'Ark1'!AJ3287)</f>
        <v>120.30547945205473</v>
      </c>
      <c r="O137" s="474"/>
      <c r="P137" s="272">
        <f>+IF(L137=0,"",'Ark1'!AK3287)</f>
        <v>27.324173697333219</v>
      </c>
      <c r="Q137" s="474"/>
      <c r="R137" s="242">
        <f>+IF(H137=0,"",'Ark1'!T3287)</f>
        <v>7.8260869565217392</v>
      </c>
      <c r="S137" s="241">
        <f>+IF(H137=0,"",'Ark1'!U3287)</f>
        <v>48.064130434782591</v>
      </c>
      <c r="T137" s="220"/>
      <c r="U137" s="243">
        <f>+IF(H137=0,"",'Ark1'!W3287)</f>
        <v>30.434782608695649</v>
      </c>
      <c r="V137" s="243">
        <f>+IF(H137=0,"",'Ark1'!X3287)</f>
        <v>100</v>
      </c>
      <c r="W137" s="243">
        <f>+IF(H137=0,"",'Ark1'!Y3287)</f>
        <v>100</v>
      </c>
      <c r="X137" s="243">
        <f>+IF(H137=0,"",'Ark1'!Z3287)</f>
        <v>91.304347826086953</v>
      </c>
      <c r="Y137" s="243">
        <f>+IF(H137=0,"",'Ark1'!AA3287)</f>
        <v>8.2288144521149054</v>
      </c>
      <c r="Z137" s="242">
        <f>+IF(H137=0,"",'Ark1'!AC3287)</f>
        <v>1.9088392537839296</v>
      </c>
      <c r="AA137" s="243">
        <f>+IF(H137=0,"",'Ark1'!AE3287)</f>
        <v>36.940718531178838</v>
      </c>
      <c r="AB137" s="242">
        <f t="shared" si="75"/>
        <v>5.3404589371980657</v>
      </c>
      <c r="AC137" s="241">
        <f t="shared" si="76"/>
        <v>0.88043478260869568</v>
      </c>
      <c r="AD137" s="220"/>
      <c r="AE137" s="223"/>
      <c r="AG137" s="28"/>
      <c r="AH137" s="26"/>
      <c r="AI137" s="224"/>
      <c r="AJ137" s="27"/>
      <c r="AN137" s="27"/>
    </row>
    <row r="138" spans="1:70">
      <c r="A138" s="220"/>
      <c r="B138" s="244">
        <f>+'Ark1'!C3288</f>
        <v>2024</v>
      </c>
      <c r="C138" s="240">
        <f>+'Ark1'!L3288</f>
        <v>9</v>
      </c>
      <c r="D138" s="240" t="s">
        <v>35</v>
      </c>
      <c r="E138" s="240">
        <f>+'Ark1'!D3288</f>
        <v>5</v>
      </c>
      <c r="F138" s="240" t="str">
        <f t="shared" si="114"/>
        <v>Mai</v>
      </c>
      <c r="G138" s="240">
        <f>+'Ark1'!Q3288</f>
        <v>38</v>
      </c>
      <c r="H138" s="240">
        <f>+'Ark1'!R3288</f>
        <v>40</v>
      </c>
      <c r="I138" s="241">
        <f>+IF(H138=0,"",'Ark1'!AG3288)</f>
        <v>29.629629629629633</v>
      </c>
      <c r="J138" s="241">
        <f>+IF(H138=0,"",'Ark1'!AH3288)</f>
        <v>35.021280449153309</v>
      </c>
      <c r="K138" s="220"/>
      <c r="L138" s="455">
        <f>+IF(I138=0,"",'Ark1'!AI3288)</f>
        <v>38</v>
      </c>
      <c r="M138" s="466"/>
      <c r="N138" s="272">
        <f>+IF(L138=0,"",'Ark1'!AJ3288)</f>
        <v>120.9368421052632</v>
      </c>
      <c r="O138" s="474"/>
      <c r="P138" s="272">
        <f>+IF(L138=0,"",'Ark1'!AK3288)</f>
        <v>27.466045976057838</v>
      </c>
      <c r="Q138" s="474"/>
      <c r="R138" s="242">
        <f>+IF(H138=0,"",'Ark1'!T3288)</f>
        <v>8.4749999999999996</v>
      </c>
      <c r="S138" s="241">
        <f>+IF(H138=0,"",'Ark1'!U3288)</f>
        <v>48.342499999999994</v>
      </c>
      <c r="T138" s="220"/>
      <c r="U138" s="243">
        <f>+IF(H138=0,"",'Ark1'!W3288)</f>
        <v>37.5</v>
      </c>
      <c r="V138" s="243">
        <f>+IF(H138=0,"",'Ark1'!X3288)</f>
        <v>100</v>
      </c>
      <c r="W138" s="243">
        <f>+IF(H138=0,"",'Ark1'!Y3288)</f>
        <v>100</v>
      </c>
      <c r="X138" s="243">
        <f>+IF(H138=0,"",'Ark1'!Z3288)</f>
        <v>92.5</v>
      </c>
      <c r="Y138" s="243">
        <f>+IF(H138=0,"",'Ark1'!AA3288)</f>
        <v>6.8182067840453042</v>
      </c>
      <c r="Z138" s="242">
        <f>+IF(H138=0,"",'Ark1'!AC3288)</f>
        <v>2.2021296510423745</v>
      </c>
      <c r="AA138" s="243">
        <f>+IF(H138=0,"",'Ark1'!AE3288)</f>
        <v>10.488558389423098</v>
      </c>
      <c r="AB138" s="242">
        <f t="shared" si="75"/>
        <v>5.3713888888888883</v>
      </c>
      <c r="AC138" s="241">
        <f t="shared" si="76"/>
        <v>0.95</v>
      </c>
      <c r="AD138" s="220"/>
      <c r="AE138" s="223"/>
      <c r="AG138" s="28"/>
      <c r="AH138" s="26"/>
      <c r="AI138" s="224"/>
      <c r="AJ138" s="27"/>
      <c r="AN138" s="27"/>
    </row>
    <row r="139" spans="1:70">
      <c r="A139" s="220"/>
      <c r="B139" s="244">
        <f>+'Ark1'!C3289</f>
        <v>2024</v>
      </c>
      <c r="C139" s="240">
        <f>+'Ark1'!L3289</f>
        <v>9</v>
      </c>
      <c r="D139" s="240" t="s">
        <v>35</v>
      </c>
      <c r="E139" s="240">
        <f>+'Ark1'!D3289</f>
        <v>6</v>
      </c>
      <c r="F139" s="240" t="str">
        <f t="shared" si="114"/>
        <v>Jun</v>
      </c>
      <c r="G139" s="240">
        <f>+'Ark1'!Q3289</f>
        <v>16</v>
      </c>
      <c r="H139" s="240">
        <f>+'Ark1'!R3289</f>
        <v>18</v>
      </c>
      <c r="I139" s="241">
        <f>+IF(H139=0,"",'Ark1'!AG3289)</f>
        <v>20.224719101123597</v>
      </c>
      <c r="J139" s="241">
        <f>+IF(H139=0,"",'Ark1'!AH3289)</f>
        <v>23.517406607708008</v>
      </c>
      <c r="K139" s="220"/>
      <c r="L139" s="455">
        <f>+IF(I139=0,"",'Ark1'!AI3289)</f>
        <v>18</v>
      </c>
      <c r="M139" s="466"/>
      <c r="N139" s="272">
        <f>+IF(L139=0,"",'Ark1'!AJ3289)</f>
        <v>117.21111111111109</v>
      </c>
      <c r="O139" s="474"/>
      <c r="P139" s="272">
        <f>+IF(L139=0,"",'Ark1'!AK3289)</f>
        <v>27.234241234781035</v>
      </c>
      <c r="Q139" s="474"/>
      <c r="R139" s="242">
        <f>+IF(H139=0,"",'Ark1'!T3289)</f>
        <v>8.1111111111111107</v>
      </c>
      <c r="S139" s="241">
        <f>+IF(H139=0,"",'Ark1'!U3289)</f>
        <v>44.172222222222224</v>
      </c>
      <c r="T139" s="220"/>
      <c r="U139" s="243">
        <f>+IF(H139=0,"",'Ark1'!W3289)</f>
        <v>33.333333333333343</v>
      </c>
      <c r="V139" s="243">
        <f>+IF(H139=0,"",'Ark1'!X3289)</f>
        <v>100</v>
      </c>
      <c r="W139" s="243">
        <f>+IF(H139=0,"",'Ark1'!Y3289)</f>
        <v>100</v>
      </c>
      <c r="X139" s="243">
        <f>+IF(H139=0,"",'Ark1'!Z3289)</f>
        <v>94.444444444444443</v>
      </c>
      <c r="Y139" s="243">
        <f>+IF(H139=0,"",'Ark1'!AA3289)</f>
        <v>7.2244804161925744</v>
      </c>
      <c r="Z139" s="242">
        <f>+IF(H139=0,"",'Ark1'!AC3289)</f>
        <v>1.629208699846135</v>
      </c>
      <c r="AA139" s="243">
        <f>+IF(H139=0,"",'Ark1'!AE3289)</f>
        <v>0.8758265733724534</v>
      </c>
      <c r="AB139" s="242">
        <f t="shared" si="75"/>
        <v>4.9080246913580252</v>
      </c>
      <c r="AC139" s="241">
        <f t="shared" si="76"/>
        <v>0.88888888888888884</v>
      </c>
      <c r="AD139" s="220"/>
      <c r="AE139" s="223"/>
      <c r="AG139" s="28"/>
      <c r="AH139" s="26"/>
      <c r="AI139" s="224"/>
      <c r="AJ139" s="27"/>
      <c r="AN139" s="27"/>
    </row>
    <row r="140" spans="1:70">
      <c r="A140" s="220"/>
      <c r="B140" s="244">
        <f>+'Ark1'!C3290</f>
        <v>2024</v>
      </c>
      <c r="C140" s="240">
        <f>+'Ark1'!L3290</f>
        <v>9</v>
      </c>
      <c r="D140" s="240" t="s">
        <v>35</v>
      </c>
      <c r="E140" s="240">
        <f>+'Ark1'!D3290</f>
        <v>7</v>
      </c>
      <c r="F140" s="240" t="str">
        <f t="shared" si="114"/>
        <v>Jul</v>
      </c>
      <c r="G140" s="240">
        <f>+'Ark1'!Q3290</f>
        <v>4</v>
      </c>
      <c r="H140" s="240">
        <f>+'Ark1'!R3290</f>
        <v>4</v>
      </c>
      <c r="I140" s="241">
        <f>+IF(H140=0,"",'Ark1'!AG3290)</f>
        <v>16</v>
      </c>
      <c r="J140" s="241">
        <f>+IF(H140=0,"",'Ark1'!AH3290)</f>
        <v>17.448559670781894</v>
      </c>
      <c r="K140" s="220"/>
      <c r="L140" s="455">
        <f>+IF(I140=0,"",'Ark1'!AI3290)</f>
        <v>4</v>
      </c>
      <c r="M140" s="466"/>
      <c r="N140" s="272">
        <f>+IF(L140=0,"",'Ark1'!AJ3290)</f>
        <v>115.35</v>
      </c>
      <c r="O140" s="474"/>
      <c r="P140" s="272">
        <f>+IF(L140=0,"",'Ark1'!AK3290)</f>
        <v>27.563181516770712</v>
      </c>
      <c r="Q140" s="474"/>
      <c r="R140" s="242">
        <f>+IF(H140=0,"",'Ark1'!T3290)</f>
        <v>8.5</v>
      </c>
      <c r="S140" s="241">
        <f>+IF(H140=0,"",'Ark1'!U3290)</f>
        <v>42.4</v>
      </c>
      <c r="T140" s="220"/>
      <c r="U140" s="243">
        <f>+IF(H140=0,"",'Ark1'!W3290)</f>
        <v>50</v>
      </c>
      <c r="V140" s="243">
        <f>+IF(H140=0,"",'Ark1'!X3290)</f>
        <v>100</v>
      </c>
      <c r="W140" s="243">
        <f>+IF(H140=0,"",'Ark1'!Y3290)</f>
        <v>100</v>
      </c>
      <c r="X140" s="243">
        <f>+IF(H140=0,"",'Ark1'!Z3290)</f>
        <v>75</v>
      </c>
      <c r="Y140" s="243">
        <f>+IF(H140=0,"",'Ark1'!AA3290)</f>
        <v>6.6434177950811009</v>
      </c>
      <c r="Z140" s="242">
        <f>+IF(H140=0,"",'Ark1'!AC3290)</f>
        <v>2.5</v>
      </c>
      <c r="AA140" s="243">
        <f>+IF(H140=0,"",'Ark1'!AE3290)</f>
        <v>23.933463904336602</v>
      </c>
      <c r="AB140" s="242">
        <f t="shared" si="75"/>
        <v>4.7111111111111112</v>
      </c>
      <c r="AC140" s="241">
        <f t="shared" si="76"/>
        <v>1</v>
      </c>
      <c r="AD140" s="220"/>
      <c r="AE140" s="223"/>
      <c r="AG140" s="28"/>
      <c r="AH140" s="26"/>
      <c r="AI140" s="224"/>
      <c r="AJ140" s="27"/>
      <c r="AN140" s="27"/>
    </row>
    <row r="141" spans="1:70">
      <c r="A141" s="220"/>
      <c r="B141" s="244">
        <f>+'Ark1'!C3291</f>
        <v>2024</v>
      </c>
      <c r="C141" s="240">
        <f>+'Ark1'!L3291</f>
        <v>9</v>
      </c>
      <c r="D141" s="240" t="s">
        <v>35</v>
      </c>
      <c r="E141" s="240">
        <f>+'Ark1'!D3291</f>
        <v>8</v>
      </c>
      <c r="F141" s="240" t="str">
        <f t="shared" si="114"/>
        <v>Aug</v>
      </c>
      <c r="G141" s="240">
        <f>+'Ark1'!Q3291</f>
        <v>31</v>
      </c>
      <c r="H141" s="240">
        <f>+'Ark1'!R3291</f>
        <v>33</v>
      </c>
      <c r="I141" s="241">
        <f>+IF(H141=0,"",'Ark1'!AG3291)</f>
        <v>25</v>
      </c>
      <c r="J141" s="241">
        <f>+IF(H141=0,"",'Ark1'!AH3291)</f>
        <v>24.051826499965088</v>
      </c>
      <c r="K141" s="220"/>
      <c r="L141" s="455">
        <f>+IF(I141=0,"",'Ark1'!AI3291)</f>
        <v>33</v>
      </c>
      <c r="M141" s="466"/>
      <c r="N141" s="272">
        <f>+IF(L141=0,"",'Ark1'!AJ3291)</f>
        <v>116.45454545454544</v>
      </c>
      <c r="O141" s="474"/>
      <c r="P141" s="272">
        <f>+IF(L141=0,"",'Ark1'!AK3291)</f>
        <v>26.333353210383397</v>
      </c>
      <c r="Q141" s="474"/>
      <c r="R141" s="242">
        <f>+IF(H141=0,"",'Ark1'!T3291)</f>
        <v>8.6363636363636385</v>
      </c>
      <c r="S141" s="241">
        <f>+IF(H141=0,"",'Ark1'!U3291)</f>
        <v>41.739393939393949</v>
      </c>
      <c r="T141" s="220"/>
      <c r="U141" s="243">
        <f>+IF(H141=0,"",'Ark1'!W3291)</f>
        <v>54.545454545454554</v>
      </c>
      <c r="V141" s="243">
        <f>+IF(H141=0,"",'Ark1'!X3291)</f>
        <v>100</v>
      </c>
      <c r="W141" s="243">
        <f>+IF(H141=0,"",'Ark1'!Y3291)</f>
        <v>100</v>
      </c>
      <c r="X141" s="243">
        <f>+IF(H141=0,"",'Ark1'!Z3291)</f>
        <v>72.727272727272734</v>
      </c>
      <c r="Y141" s="243">
        <f>+IF(H141=0,"",'Ark1'!AA3291)</f>
        <v>7.0504218396872149</v>
      </c>
      <c r="Z141" s="242">
        <f>+IF(H141=0,"",'Ark1'!AC3291)</f>
        <v>1.5919909741289318</v>
      </c>
      <c r="AA141" s="243">
        <f>+IF(H141=0,"",'Ark1'!AE3291)</f>
        <v>-56.163043193554842</v>
      </c>
      <c r="AB141" s="242">
        <f t="shared" si="75"/>
        <v>4.6377104377104388</v>
      </c>
      <c r="AC141" s="241">
        <f t="shared" si="76"/>
        <v>0.93939393939393945</v>
      </c>
      <c r="AD141" s="220"/>
      <c r="AE141" s="223"/>
      <c r="AG141" s="28"/>
      <c r="AH141" s="26"/>
      <c r="AI141" s="224"/>
      <c r="AJ141" s="27"/>
      <c r="AN141" s="27"/>
    </row>
    <row r="142" spans="1:70">
      <c r="A142" s="220"/>
      <c r="B142" s="244">
        <f>+'Ark1'!C3292</f>
        <v>2024</v>
      </c>
      <c r="C142" s="240">
        <f>+'Ark1'!L3292</f>
        <v>9</v>
      </c>
      <c r="D142" s="240" t="s">
        <v>35</v>
      </c>
      <c r="E142" s="240">
        <f>+'Ark1'!D3292</f>
        <v>9</v>
      </c>
      <c r="F142" s="240" t="str">
        <f t="shared" si="114"/>
        <v>Sep</v>
      </c>
      <c r="G142" s="240">
        <f>+'Ark1'!Q3292</f>
        <v>50</v>
      </c>
      <c r="H142" s="240">
        <f>+'Ark1'!R3292</f>
        <v>51</v>
      </c>
      <c r="I142" s="241">
        <f>+IF(H142=0,"",'Ark1'!AG3292)</f>
        <v>22.368421052631575</v>
      </c>
      <c r="J142" s="241">
        <f>+IF(H142=0,"",'Ark1'!AH3292)</f>
        <v>24.347287868557281</v>
      </c>
      <c r="K142" s="220"/>
      <c r="L142" s="455">
        <f>+IF(I142=0,"",'Ark1'!AI3292)</f>
        <v>51</v>
      </c>
      <c r="M142" s="466"/>
      <c r="N142" s="272">
        <f>+IF(L142=0,"",'Ark1'!AJ3292)</f>
        <v>117.3313725490196</v>
      </c>
      <c r="O142" s="474"/>
      <c r="P142" s="272">
        <f>+IF(L142=0,"",'Ark1'!AK3292)</f>
        <v>26.198158569541995</v>
      </c>
      <c r="Q142" s="474"/>
      <c r="R142" s="242">
        <f>+IF(H142=0,"",'Ark1'!T3292)</f>
        <v>8.9019607843137223</v>
      </c>
      <c r="S142" s="241">
        <f>+IF(H142=0,"",'Ark1'!U3292)</f>
        <v>42.421568627450995</v>
      </c>
      <c r="T142" s="220"/>
      <c r="U142" s="243">
        <f>+IF(H142=0,"",'Ark1'!W3292)</f>
        <v>62.745098039215677</v>
      </c>
      <c r="V142" s="243">
        <f>+IF(H142=0,"",'Ark1'!X3292)</f>
        <v>100</v>
      </c>
      <c r="W142" s="243">
        <f>+IF(H142=0,"",'Ark1'!Y3292)</f>
        <v>100</v>
      </c>
      <c r="X142" s="243">
        <f>+IF(H142=0,"",'Ark1'!Z3292)</f>
        <v>84.313725490196092</v>
      </c>
      <c r="Y142" s="243">
        <f>+IF(H142=0,"",'Ark1'!AA3292)</f>
        <v>6.846762902663575</v>
      </c>
      <c r="Z142" s="242">
        <f>+IF(H142=0,"",'Ark1'!AC3292)</f>
        <v>1.2719431168805373</v>
      </c>
      <c r="AA142" s="243">
        <f>+IF(H142=0,"",'Ark1'!AE3292)</f>
        <v>-34.086328247604534</v>
      </c>
      <c r="AB142" s="242">
        <f t="shared" si="75"/>
        <v>4.7135076252723325</v>
      </c>
      <c r="AC142" s="241">
        <f t="shared" si="76"/>
        <v>0.98039215686274506</v>
      </c>
      <c r="AD142" s="220"/>
      <c r="AE142" s="223"/>
      <c r="AG142" s="28"/>
      <c r="AH142" s="26"/>
      <c r="AI142" s="224"/>
      <c r="AJ142" s="27"/>
      <c r="AN142" s="27"/>
    </row>
    <row r="143" spans="1:70">
      <c r="A143" s="220"/>
      <c r="B143" s="244">
        <f>+'Ark1'!C3293</f>
        <v>2024</v>
      </c>
      <c r="C143" s="240">
        <f>+'Ark1'!L3293</f>
        <v>9</v>
      </c>
      <c r="D143" s="240" t="s">
        <v>35</v>
      </c>
      <c r="E143" s="240">
        <f>+'Ark1'!D3293</f>
        <v>10</v>
      </c>
      <c r="F143" s="240" t="str">
        <f t="shared" si="114"/>
        <v>Okt</v>
      </c>
      <c r="G143" s="240">
        <f>+'Ark1'!Q3293</f>
        <v>129</v>
      </c>
      <c r="H143" s="240">
        <f>+'Ark1'!R3293</f>
        <v>137</v>
      </c>
      <c r="I143" s="241">
        <f>+IF(H143=0,"",'Ark1'!AG3293)</f>
        <v>25.183823529411764</v>
      </c>
      <c r="J143" s="241">
        <f>+IF(H143=0,"",'Ark1'!AH3293)</f>
        <v>26.295977869148221</v>
      </c>
      <c r="K143" s="220"/>
      <c r="L143" s="455">
        <f>+IF(I143=0,"",'Ark1'!AI3293)</f>
        <v>137</v>
      </c>
      <c r="M143" s="466"/>
      <c r="N143" s="272">
        <f>+IF(L143=0,"",'Ark1'!AJ3293)</f>
        <v>116.80583941605845</v>
      </c>
      <c r="O143" s="474"/>
      <c r="P143" s="272">
        <f>+IF(L143=0,"",'Ark1'!AK3293)</f>
        <v>26.801419541603703</v>
      </c>
      <c r="Q143" s="474"/>
      <c r="R143" s="242">
        <f>+IF(H143=0,"",'Ark1'!T3293)</f>
        <v>7.9854014598540148</v>
      </c>
      <c r="S143" s="241">
        <f>+IF(H143=0,"",'Ark1'!U3293)</f>
        <v>43.087591240875902</v>
      </c>
      <c r="T143" s="220"/>
      <c r="U143" s="243">
        <f>+IF(H143=0,"",'Ark1'!W3293)</f>
        <v>37.226277372262757</v>
      </c>
      <c r="V143" s="243">
        <f>+IF(H143=0,"",'Ark1'!X3293)</f>
        <v>100</v>
      </c>
      <c r="W143" s="243">
        <f>+IF(H143=0,"",'Ark1'!Y3293)</f>
        <v>100</v>
      </c>
      <c r="X143" s="243">
        <f>+IF(H143=0,"",'Ark1'!Z3293)</f>
        <v>82.481751824817508</v>
      </c>
      <c r="Y143" s="243">
        <f>+IF(H143=0,"",'Ark1'!AA3293)</f>
        <v>7.5445097285771645</v>
      </c>
      <c r="Z143" s="242">
        <f>+IF(H143=0,"",'Ark1'!AC3293)</f>
        <v>1.4846435412816781</v>
      </c>
      <c r="AA143" s="243">
        <f>+IF(H143=0,"",'Ark1'!AE3293)</f>
        <v>-46.374293051483477</v>
      </c>
      <c r="AB143" s="242">
        <f t="shared" si="75"/>
        <v>4.7875101378750999</v>
      </c>
      <c r="AC143" s="241">
        <f t="shared" si="76"/>
        <v>0.94160583941605835</v>
      </c>
      <c r="AD143" s="220"/>
      <c r="AE143" s="223"/>
      <c r="AG143" s="28"/>
      <c r="AH143" s="26"/>
      <c r="AI143" s="224"/>
      <c r="AJ143" s="27"/>
      <c r="AN143" s="27"/>
    </row>
    <row r="144" spans="1:70">
      <c r="A144" s="220"/>
      <c r="B144" s="244">
        <f>+'Ark1'!C3294</f>
        <v>2024</v>
      </c>
      <c r="C144" s="240">
        <f>+'Ark1'!L3294</f>
        <v>9</v>
      </c>
      <c r="D144" s="240" t="s">
        <v>35</v>
      </c>
      <c r="E144" s="240">
        <f>+'Ark1'!D3294</f>
        <v>11</v>
      </c>
      <c r="F144" s="240" t="str">
        <f t="shared" si="114"/>
        <v>Nov</v>
      </c>
      <c r="G144" s="240">
        <f>+'Ark1'!Q3294</f>
        <v>28</v>
      </c>
      <c r="H144" s="240">
        <f>+'Ark1'!R3294</f>
        <v>32</v>
      </c>
      <c r="I144" s="241">
        <f>+IF(H144=0,"",'Ark1'!AG3294)</f>
        <v>30.476190476190489</v>
      </c>
      <c r="J144" s="241">
        <f>+IF(H144=0,"",'Ark1'!AH3294)</f>
        <v>33.679969387984791</v>
      </c>
      <c r="K144" s="220"/>
      <c r="L144" s="455">
        <f>+IF(I144=0,"",'Ark1'!AI3294)</f>
        <v>32</v>
      </c>
      <c r="M144" s="466"/>
      <c r="N144" s="272">
        <f>+IF(L144=0,"",'Ark1'!AJ3294)</f>
        <v>119.91875</v>
      </c>
      <c r="O144" s="474"/>
      <c r="P144" s="272">
        <f>+IF(L144=0,"",'Ark1'!AK3294)</f>
        <v>27.173706246365999</v>
      </c>
      <c r="Q144" s="474"/>
      <c r="R144" s="242">
        <f>+IF(H144=0,"",'Ark1'!T3294)</f>
        <v>6.75</v>
      </c>
      <c r="S144" s="241">
        <f>+IF(H144=0,"",'Ark1'!U3294)</f>
        <v>46.759375000000006</v>
      </c>
      <c r="T144" s="220"/>
      <c r="U144" s="243">
        <f>+IF(H144=0,"",'Ark1'!W3294)</f>
        <v>3.125</v>
      </c>
      <c r="V144" s="243">
        <f>+IF(H144=0,"",'Ark1'!X3294)</f>
        <v>100</v>
      </c>
      <c r="W144" s="243">
        <f>+IF(H144=0,"",'Ark1'!Y3294)</f>
        <v>100</v>
      </c>
      <c r="X144" s="243">
        <f>+IF(H144=0,"",'Ark1'!Z3294)</f>
        <v>93.75</v>
      </c>
      <c r="Y144" s="243">
        <f>+IF(H144=0,"",'Ark1'!AA3294)</f>
        <v>6.269213436259375</v>
      </c>
      <c r="Z144" s="242">
        <f>+IF(H144=0,"",'Ark1'!AC3294)</f>
        <v>1.25</v>
      </c>
      <c r="AA144" s="243">
        <f>+IF(H144=0,"",'Ark1'!AE3294)</f>
        <v>-30.396556432078924</v>
      </c>
      <c r="AB144" s="242">
        <f t="shared" si="75"/>
        <v>5.1954861111111121</v>
      </c>
      <c r="AC144" s="241">
        <f t="shared" si="76"/>
        <v>0.875</v>
      </c>
      <c r="AD144" s="220"/>
      <c r="AE144" s="223"/>
      <c r="AG144" s="28"/>
      <c r="AH144" s="26"/>
      <c r="AI144" s="224"/>
      <c r="AJ144" s="27"/>
      <c r="AN144" s="27"/>
    </row>
    <row r="145" spans="1:70">
      <c r="A145" s="220"/>
      <c r="B145" s="244">
        <f>+'Ark1'!C3295</f>
        <v>2024</v>
      </c>
      <c r="C145" s="27">
        <f>+'Ark1'!L3295</f>
        <v>9</v>
      </c>
      <c r="D145" s="240" t="s">
        <v>35</v>
      </c>
      <c r="E145" s="27">
        <f>+'Ark1'!D3295</f>
        <v>12</v>
      </c>
      <c r="F145" s="27" t="str">
        <f t="shared" si="114"/>
        <v>Des</v>
      </c>
      <c r="G145" s="27">
        <f>+'Ark1'!Q3295</f>
        <v>0</v>
      </c>
      <c r="H145" s="27">
        <f>+'Ark1'!R3295</f>
        <v>0</v>
      </c>
      <c r="I145" s="28" t="str">
        <f>+IF(H145=0,"",'Ark1'!AG3295)</f>
        <v/>
      </c>
      <c r="J145" s="28" t="str">
        <f>+IF(H145=0,"",'Ark1'!AH3295)</f>
        <v/>
      </c>
      <c r="K145" s="220"/>
      <c r="L145" s="247">
        <f>+IF(I145=0,"",'Ark1'!AI3295)</f>
        <v>0</v>
      </c>
      <c r="M145" s="466"/>
      <c r="N145" s="273" t="str">
        <f>+IF(L145=0,"",'Ark1'!AJ3295)</f>
        <v/>
      </c>
      <c r="O145" s="474"/>
      <c r="P145" s="273" t="str">
        <f>+IF(L145=0,"",'Ark1'!AK3295)</f>
        <v/>
      </c>
      <c r="Q145" s="474"/>
      <c r="R145" s="26" t="str">
        <f>+IF(H145=0,"",'Ark1'!T3295)</f>
        <v/>
      </c>
      <c r="S145" s="28" t="str">
        <f>+IF(H145=0,"",'Ark1'!U3295)</f>
        <v/>
      </c>
      <c r="T145" s="220"/>
      <c r="U145" s="33" t="str">
        <f>+IF(H145=0,"",'Ark1'!W3295)</f>
        <v/>
      </c>
      <c r="V145" s="33" t="str">
        <f>+IF(H145=0,"",'Ark1'!X3295)</f>
        <v/>
      </c>
      <c r="W145" s="33" t="str">
        <f>+IF(H145=0,"",'Ark1'!Y3295)</f>
        <v/>
      </c>
      <c r="X145" s="33" t="str">
        <f>+IF(H145=0,"",'Ark1'!Z3295)</f>
        <v/>
      </c>
      <c r="Y145" s="33" t="str">
        <f>+IF(H145=0,"",'Ark1'!AA3295)</f>
        <v/>
      </c>
      <c r="Z145" s="26" t="str">
        <f>+IF(H145=0,"",'Ark1'!AC3295)</f>
        <v/>
      </c>
      <c r="AA145" s="33" t="str">
        <f>+IF(H145=0,"",'Ark1'!AE3295)</f>
        <v/>
      </c>
      <c r="AB145" s="26" t="str">
        <f t="shared" si="75"/>
        <v/>
      </c>
      <c r="AC145" s="28" t="str">
        <f t="shared" si="76"/>
        <v/>
      </c>
      <c r="AD145" s="220"/>
      <c r="AE145" s="223"/>
      <c r="AG145" s="28"/>
      <c r="AH145" s="26"/>
      <c r="AI145" s="224"/>
      <c r="AJ145" s="27"/>
      <c r="AN145" s="27"/>
    </row>
    <row r="146" spans="1:70" ht="15" customHeight="1">
      <c r="A146" s="220"/>
      <c r="B146" s="220"/>
      <c r="C146" s="220"/>
      <c r="D146" s="220"/>
      <c r="E146" s="220"/>
      <c r="F146" s="220"/>
      <c r="G146" s="220"/>
      <c r="H146" s="220"/>
      <c r="I146" s="221"/>
      <c r="J146" s="221"/>
      <c r="K146" s="220"/>
      <c r="L146" s="239"/>
      <c r="M146" s="466"/>
      <c r="N146" s="237"/>
      <c r="O146" s="474"/>
      <c r="P146" s="237"/>
      <c r="Q146" s="474"/>
      <c r="R146" s="220"/>
      <c r="S146" s="220"/>
      <c r="T146" s="220"/>
      <c r="U146" s="222"/>
      <c r="V146" s="222"/>
      <c r="W146" s="222"/>
      <c r="X146" s="222"/>
      <c r="Y146" s="222"/>
      <c r="Z146" s="220"/>
      <c r="AA146" s="222"/>
      <c r="AB146" s="485"/>
      <c r="AC146" s="222"/>
      <c r="AD146" s="222"/>
      <c r="AE146" s="223"/>
      <c r="AG146" s="28"/>
      <c r="AH146" s="26"/>
      <c r="AI146" s="224"/>
      <c r="AJ146" s="27"/>
      <c r="AN146" s="27"/>
      <c r="BF146" s="236">
        <f>1+BF143</f>
        <v>1</v>
      </c>
      <c r="BG146" s="27">
        <v>20.659867330016564</v>
      </c>
      <c r="BH146" s="27">
        <f t="shared" ref="BH146" si="115">+BG146</f>
        <v>20.659867330016564</v>
      </c>
      <c r="BI146" s="27">
        <f t="shared" ref="BI146" si="116">+BH146</f>
        <v>20.659867330016564</v>
      </c>
      <c r="BJ146" s="27">
        <f t="shared" ref="BJ146" si="117">+BI146</f>
        <v>20.659867330016564</v>
      </c>
      <c r="BK146" s="27">
        <f t="shared" ref="BK146" si="118">+BJ146</f>
        <v>20.659867330016564</v>
      </c>
      <c r="BL146" s="27">
        <f t="shared" ref="BL146" si="119">+BK146</f>
        <v>20.659867330016564</v>
      </c>
      <c r="BM146" s="27">
        <f t="shared" ref="BM146" si="120">+BL146</f>
        <v>20.659867330016564</v>
      </c>
      <c r="BN146" s="27">
        <f t="shared" ref="BN146" si="121">+BM146</f>
        <v>20.659867330016564</v>
      </c>
      <c r="BO146" s="27">
        <f t="shared" ref="BO146" si="122">+BN146</f>
        <v>20.659867330016564</v>
      </c>
      <c r="BP146" s="27">
        <f t="shared" ref="BP146" si="123">+BO146</f>
        <v>20.659867330016564</v>
      </c>
      <c r="BQ146" s="27">
        <f t="shared" ref="BQ146" si="124">+BP146</f>
        <v>20.659867330016564</v>
      </c>
      <c r="BR146" s="27">
        <f t="shared" ref="BR146" si="125">+BQ146</f>
        <v>20.659867330016564</v>
      </c>
    </row>
    <row r="147" spans="1:70" ht="15" customHeight="1">
      <c r="A147" s="220"/>
      <c r="B147" s="238" t="s">
        <v>648</v>
      </c>
      <c r="C147" s="220"/>
      <c r="D147" s="238" t="str">
        <f>+D149</f>
        <v>U-</v>
      </c>
      <c r="E147" s="220"/>
      <c r="F147" s="220"/>
      <c r="G147" s="220"/>
      <c r="H147" s="244">
        <f>SUM(H149:H160)</f>
        <v>581</v>
      </c>
      <c r="I147" s="221"/>
      <c r="J147" s="221"/>
      <c r="K147" s="220"/>
      <c r="L147" s="239"/>
      <c r="M147" s="466"/>
      <c r="N147" s="237"/>
      <c r="O147" s="474"/>
      <c r="P147" s="237"/>
      <c r="Q147" s="474"/>
      <c r="R147" s="220"/>
      <c r="S147" s="220"/>
      <c r="T147" s="220"/>
      <c r="U147" s="222"/>
      <c r="V147" s="222"/>
      <c r="W147" s="222"/>
      <c r="X147" s="222"/>
      <c r="Y147" s="222"/>
      <c r="Z147" s="220"/>
      <c r="AA147" s="222"/>
      <c r="AB147" s="485"/>
      <c r="AC147" s="222"/>
      <c r="AD147" s="222"/>
      <c r="AE147" s="223"/>
      <c r="AG147" s="28"/>
      <c r="AH147" s="26"/>
      <c r="AI147" s="224"/>
      <c r="AJ147" s="27"/>
      <c r="AN147" s="27"/>
      <c r="BF147" s="236"/>
    </row>
    <row r="148" spans="1:70" ht="15" customHeight="1">
      <c r="A148" s="220"/>
      <c r="B148" s="220"/>
      <c r="C148" s="220"/>
      <c r="D148" s="220"/>
      <c r="E148" s="220"/>
      <c r="F148" s="220"/>
      <c r="G148" s="220"/>
      <c r="H148" s="220"/>
      <c r="I148" s="221"/>
      <c r="J148" s="221"/>
      <c r="K148" s="220"/>
      <c r="L148" s="239"/>
      <c r="M148" s="466"/>
      <c r="N148" s="237"/>
      <c r="O148" s="474"/>
      <c r="P148" s="237"/>
      <c r="Q148" s="474"/>
      <c r="R148" s="220"/>
      <c r="S148" s="220"/>
      <c r="T148" s="220"/>
      <c r="U148" s="222"/>
      <c r="V148" s="222"/>
      <c r="W148" s="222"/>
      <c r="X148" s="222"/>
      <c r="Y148" s="222"/>
      <c r="Z148" s="220"/>
      <c r="AA148" s="222"/>
      <c r="AB148" s="485"/>
      <c r="AC148" s="222"/>
      <c r="AD148" s="222"/>
      <c r="AE148" s="223"/>
      <c r="AG148" s="28"/>
      <c r="AH148" s="26"/>
      <c r="AI148" s="224"/>
      <c r="AJ148" s="27"/>
      <c r="AN148" s="27"/>
      <c r="BF148" s="236"/>
    </row>
    <row r="149" spans="1:70">
      <c r="A149" s="220"/>
      <c r="B149" s="244">
        <f>+'Ark1'!C3296</f>
        <v>2024</v>
      </c>
      <c r="C149" s="27">
        <f>+'Ark1'!L3296</f>
        <v>10</v>
      </c>
      <c r="D149" s="27" t="s">
        <v>36</v>
      </c>
      <c r="E149" s="27">
        <f>+'Ark1'!D3296</f>
        <v>1</v>
      </c>
      <c r="F149" s="27" t="str">
        <f t="shared" ref="F149:F160" si="126">+F134</f>
        <v>Jan</v>
      </c>
      <c r="G149" s="27">
        <f>+'Ark1'!Q3296</f>
        <v>33</v>
      </c>
      <c r="H149" s="27">
        <f>+'Ark1'!R3296</f>
        <v>37</v>
      </c>
      <c r="I149" s="28">
        <f>+IF(H149=0,"",'Ark1'!AG3296)</f>
        <v>12.937062937062937</v>
      </c>
      <c r="J149" s="28">
        <f>+IF(H149=0,"",'Ark1'!AH3296)</f>
        <v>16.438622438199875</v>
      </c>
      <c r="K149" s="220"/>
      <c r="L149" s="247">
        <f>+IF(I149=0,"",'Ark1'!AI3296)</f>
        <v>21</v>
      </c>
      <c r="M149" s="466"/>
      <c r="N149" s="273">
        <f>+IF(L149=0,"",'Ark1'!AJ3296)</f>
        <v>120.50952380952378</v>
      </c>
      <c r="O149" s="474"/>
      <c r="P149" s="273">
        <f>+IF(L149=0,"",'Ark1'!AK3296)</f>
        <v>30.711009799598578</v>
      </c>
      <c r="Q149" s="474"/>
      <c r="R149" s="26">
        <f>+IF(H149=0,"",'Ark1'!T3296)</f>
        <v>7.1621621621621614</v>
      </c>
      <c r="S149" s="28">
        <f>+IF(H149=0,"",'Ark1'!U3296)</f>
        <v>52.570270270270257</v>
      </c>
      <c r="T149" s="220"/>
      <c r="U149" s="33">
        <f>+IF(H149=0,"",'Ark1'!W3296)</f>
        <v>8.1081081081081106</v>
      </c>
      <c r="V149" s="33">
        <f>+IF(H149=0,"",'Ark1'!X3296)</f>
        <v>100</v>
      </c>
      <c r="W149" s="33">
        <f>+IF(H149=0,"",'Ark1'!Y3296)</f>
        <v>100</v>
      </c>
      <c r="X149" s="33">
        <f>+IF(H149=0,"",'Ark1'!Z3296)</f>
        <v>100</v>
      </c>
      <c r="Y149" s="33">
        <f>+IF(H149=0,"",'Ark1'!AA3296)</f>
        <v>7.0109129168001392</v>
      </c>
      <c r="Z149" s="26">
        <f>+IF(H149=0,"",'Ark1'!AC3296)</f>
        <v>1.0270270270270283</v>
      </c>
      <c r="AA149" s="33">
        <f>+IF(H149=0,"",'Ark1'!AE3296)</f>
        <v>30.921109537591207</v>
      </c>
      <c r="AB149" s="26">
        <f t="shared" si="75"/>
        <v>5.2570270270270258</v>
      </c>
      <c r="AC149" s="28">
        <f t="shared" si="76"/>
        <v>0.89189189189189189</v>
      </c>
      <c r="AD149" s="220"/>
      <c r="AE149" s="26"/>
      <c r="AG149" s="28"/>
      <c r="AH149" s="26"/>
      <c r="AI149" s="27"/>
      <c r="AJ149" s="27"/>
      <c r="AN149" s="27"/>
    </row>
    <row r="150" spans="1:70">
      <c r="A150" s="220"/>
      <c r="B150" s="244">
        <f>+'Ark1'!C3297</f>
        <v>2024</v>
      </c>
      <c r="C150" s="27">
        <f>+'Ark1'!L3297</f>
        <v>10</v>
      </c>
      <c r="D150" s="27" t="s">
        <v>36</v>
      </c>
      <c r="E150" s="27">
        <f>+'Ark1'!D3297</f>
        <v>2</v>
      </c>
      <c r="F150" s="27" t="str">
        <f t="shared" si="126"/>
        <v>Feb</v>
      </c>
      <c r="G150" s="27">
        <f>+'Ark1'!Q3297</f>
        <v>30</v>
      </c>
      <c r="H150" s="27">
        <f>+'Ark1'!R3297</f>
        <v>31</v>
      </c>
      <c r="I150" s="28">
        <f>+IF(H150=0,"",'Ark1'!AG3297)</f>
        <v>9.8101265822784818</v>
      </c>
      <c r="J150" s="28">
        <f>+IF(H150=0,"",'Ark1'!AH3297)</f>
        <v>12.258757070749361</v>
      </c>
      <c r="K150" s="220"/>
      <c r="L150" s="247">
        <f>+IF(I150=0,"",'Ark1'!AI3297)</f>
        <v>26</v>
      </c>
      <c r="M150" s="466"/>
      <c r="N150" s="273">
        <f>+IF(L150=0,"",'Ark1'!AJ3297)</f>
        <v>118.09999999999998</v>
      </c>
      <c r="O150" s="474"/>
      <c r="P150" s="273">
        <f>+IF(L150=0,"",'Ark1'!AK3297)</f>
        <v>31.598730672955607</v>
      </c>
      <c r="Q150" s="474"/>
      <c r="R150" s="26">
        <f>+IF(H150=0,"",'Ark1'!T3297)</f>
        <v>7.3548387096774208</v>
      </c>
      <c r="S150" s="28">
        <f>+IF(H150=0,"",'Ark1'!U3297)</f>
        <v>51.941935483870978</v>
      </c>
      <c r="T150" s="220"/>
      <c r="U150" s="33">
        <f>+IF(H150=0,"",'Ark1'!W3297)</f>
        <v>16.129032258064512</v>
      </c>
      <c r="V150" s="33">
        <f>+IF(H150=0,"",'Ark1'!X3297)</f>
        <v>100</v>
      </c>
      <c r="W150" s="33">
        <f>+IF(H150=0,"",'Ark1'!Y3297)</f>
        <v>100</v>
      </c>
      <c r="X150" s="33">
        <f>+IF(H150=0,"",'Ark1'!Z3297)</f>
        <v>96.774193548387117</v>
      </c>
      <c r="Y150" s="33">
        <f>+IF(H150=0,"",'Ark1'!AA3297)</f>
        <v>7.5552918516480876</v>
      </c>
      <c r="Z150" s="26">
        <f>+IF(H150=0,"",'Ark1'!AC3297)</f>
        <v>1.1230254958405963</v>
      </c>
      <c r="AA150" s="33">
        <f>+IF(H150=0,"",'Ark1'!AE3297)</f>
        <v>18.719925168631711</v>
      </c>
      <c r="AB150" s="26">
        <f t="shared" si="75"/>
        <v>5.1941935483870978</v>
      </c>
      <c r="AC150" s="28">
        <f t="shared" si="76"/>
        <v>0.967741935483871</v>
      </c>
      <c r="AD150" s="220"/>
      <c r="AE150" s="224"/>
      <c r="AG150" s="28"/>
      <c r="AH150" s="26"/>
      <c r="AI150" s="224"/>
      <c r="AJ150" s="27"/>
      <c r="AN150" s="27"/>
    </row>
    <row r="151" spans="1:70">
      <c r="A151" s="220"/>
      <c r="B151" s="244">
        <f>+'Ark1'!C3298</f>
        <v>2024</v>
      </c>
      <c r="C151" s="27">
        <f>+'Ark1'!L3298</f>
        <v>10</v>
      </c>
      <c r="D151" s="27" t="s">
        <v>36</v>
      </c>
      <c r="E151" s="27">
        <f>+'Ark1'!D3298</f>
        <v>3</v>
      </c>
      <c r="F151" s="27" t="str">
        <f t="shared" si="126"/>
        <v>Mar</v>
      </c>
      <c r="G151" s="27">
        <f>+'Ark1'!Q3298</f>
        <v>242</v>
      </c>
      <c r="H151" s="27">
        <f>+'Ark1'!R3298</f>
        <v>261</v>
      </c>
      <c r="I151" s="28">
        <f>+IF(H151=0,"",'Ark1'!AG3298)</f>
        <v>11.977971546580999</v>
      </c>
      <c r="J151" s="28">
        <f>+IF(H151=0,"",'Ark1'!AH3298)</f>
        <v>14.698266238494972</v>
      </c>
      <c r="K151" s="220"/>
      <c r="L151" s="247">
        <f>+IF(I151=0,"",'Ark1'!AI3298)</f>
        <v>228</v>
      </c>
      <c r="M151" s="466"/>
      <c r="N151" s="273">
        <f>+IF(L151=0,"",'Ark1'!AJ3298)</f>
        <v>121.48640350877189</v>
      </c>
      <c r="O151" s="474"/>
      <c r="P151" s="273">
        <f>+IF(L151=0,"",'Ark1'!AK3298)</f>
        <v>30.020895933075511</v>
      </c>
      <c r="Q151" s="474"/>
      <c r="R151" s="26">
        <f>+IF(H151=0,"",'Ark1'!T3298)</f>
        <v>7.85057471264368</v>
      </c>
      <c r="S151" s="28">
        <f>+IF(H151=0,"",'Ark1'!U3298)</f>
        <v>53.977777777777774</v>
      </c>
      <c r="T151" s="220"/>
      <c r="U151" s="33">
        <f>+IF(H151=0,"",'Ark1'!W3298)</f>
        <v>31.800766283524904</v>
      </c>
      <c r="V151" s="33">
        <f>+IF(H151=0,"",'Ark1'!X3298)</f>
        <v>100</v>
      </c>
      <c r="W151" s="33">
        <f>+IF(H151=0,"",'Ark1'!Y3298)</f>
        <v>100</v>
      </c>
      <c r="X151" s="33">
        <f>+IF(H151=0,"",'Ark1'!Z3298)</f>
        <v>98.084291187739481</v>
      </c>
      <c r="Y151" s="33">
        <f>+IF(H151=0,"",'Ark1'!AA3298)</f>
        <v>7.8506292573308478</v>
      </c>
      <c r="Z151" s="26">
        <f>+IF(H151=0,"",'Ark1'!AC3298)</f>
        <v>1.6691618262686301</v>
      </c>
      <c r="AA151" s="33">
        <f>+IF(H151=0,"",'Ark1'!AE3298)</f>
        <v>43.247788519265207</v>
      </c>
      <c r="AB151" s="26">
        <f t="shared" si="75"/>
        <v>5.3977777777777778</v>
      </c>
      <c r="AC151" s="28">
        <f t="shared" si="76"/>
        <v>0.92720306513409967</v>
      </c>
      <c r="AD151" s="220"/>
      <c r="AE151" s="26"/>
      <c r="AG151" s="28"/>
      <c r="AH151" s="26"/>
      <c r="AI151" s="27"/>
      <c r="AJ151" s="27"/>
      <c r="AN151" s="27"/>
    </row>
    <row r="152" spans="1:70">
      <c r="A152" s="220"/>
      <c r="B152" s="244">
        <f>+'Ark1'!C3299</f>
        <v>2024</v>
      </c>
      <c r="C152" s="27">
        <f>+'Ark1'!L3299</f>
        <v>10</v>
      </c>
      <c r="D152" s="27" t="s">
        <v>36</v>
      </c>
      <c r="E152" s="27">
        <f>+'Ark1'!D3299</f>
        <v>4</v>
      </c>
      <c r="F152" s="27" t="str">
        <f t="shared" si="126"/>
        <v>Apr</v>
      </c>
      <c r="G152" s="27">
        <f>+'Ark1'!Q3299</f>
        <v>32</v>
      </c>
      <c r="H152" s="27">
        <f>+'Ark1'!R3299</f>
        <v>35</v>
      </c>
      <c r="I152" s="28">
        <f>+IF(H152=0,"",'Ark1'!AG3299)</f>
        <v>8.5158150851581524</v>
      </c>
      <c r="J152" s="28">
        <f>+IF(H152=0,"",'Ark1'!AH3299)</f>
        <v>11.50701298054785</v>
      </c>
      <c r="K152" s="220"/>
      <c r="L152" s="247">
        <f>+IF(I152=0,"",'Ark1'!AI3299)</f>
        <v>32</v>
      </c>
      <c r="M152" s="466"/>
      <c r="N152" s="273">
        <f>+IF(L152=0,"",'Ark1'!AJ3299)</f>
        <v>121.75000000000001</v>
      </c>
      <c r="O152" s="474"/>
      <c r="P152" s="273">
        <f>+IF(L152=0,"",'Ark1'!AK3299)</f>
        <v>29.260895834661241</v>
      </c>
      <c r="Q152" s="474"/>
      <c r="R152" s="26">
        <f>+IF(H152=0,"",'Ark1'!T3299)</f>
        <v>8</v>
      </c>
      <c r="S152" s="28">
        <f>+IF(H152=0,"",'Ark1'!U3299)</f>
        <v>52.83428571428572</v>
      </c>
      <c r="T152" s="220"/>
      <c r="U152" s="33">
        <f>+IF(H152=0,"",'Ark1'!W3299)</f>
        <v>22.857142857142861</v>
      </c>
      <c r="V152" s="33">
        <f>+IF(H152=0,"",'Ark1'!X3299)</f>
        <v>100</v>
      </c>
      <c r="W152" s="33">
        <f>+IF(H152=0,"",'Ark1'!Y3299)</f>
        <v>100</v>
      </c>
      <c r="X152" s="33">
        <f>+IF(H152=0,"",'Ark1'!Z3299)</f>
        <v>100</v>
      </c>
      <c r="Y152" s="33">
        <f>+IF(H152=0,"",'Ark1'!AA3299)</f>
        <v>7.1450259564516481</v>
      </c>
      <c r="Z152" s="26">
        <f>+IF(H152=0,"",'Ark1'!AC3299)</f>
        <v>1.4735767952260139</v>
      </c>
      <c r="AA152" s="33">
        <f>+IF(H152=0,"",'Ark1'!AE3299)</f>
        <v>41.139079704176474</v>
      </c>
      <c r="AB152" s="26">
        <f t="shared" si="75"/>
        <v>5.2834285714285718</v>
      </c>
      <c r="AC152" s="28">
        <f t="shared" si="76"/>
        <v>0.91428571428571426</v>
      </c>
      <c r="AD152" s="220"/>
      <c r="AE152" s="26"/>
      <c r="AG152" s="28"/>
      <c r="AH152" s="26"/>
      <c r="AI152" s="27"/>
      <c r="AJ152" s="27"/>
      <c r="AN152" s="27"/>
    </row>
    <row r="153" spans="1:70">
      <c r="A153" s="220"/>
      <c r="B153" s="244">
        <f>+'Ark1'!C3300</f>
        <v>2024</v>
      </c>
      <c r="C153" s="27">
        <f>+'Ark1'!L3300</f>
        <v>10</v>
      </c>
      <c r="D153" s="27" t="s">
        <v>36</v>
      </c>
      <c r="E153" s="27">
        <f>+'Ark1'!D3300</f>
        <v>5</v>
      </c>
      <c r="F153" s="27" t="str">
        <f t="shared" si="126"/>
        <v>Mai</v>
      </c>
      <c r="G153" s="27">
        <f>+'Ark1'!Q3300</f>
        <v>9</v>
      </c>
      <c r="H153" s="27">
        <f>+'Ark1'!R3300</f>
        <v>9</v>
      </c>
      <c r="I153" s="28">
        <f>+IF(H153=0,"",'Ark1'!AG3300)</f>
        <v>6.6666666666666687</v>
      </c>
      <c r="J153" s="28">
        <f>+IF(H153=0,"",'Ark1'!AH3300)</f>
        <v>9.0826768088381797</v>
      </c>
      <c r="K153" s="220"/>
      <c r="L153" s="247">
        <f>+IF(I153=0,"",'Ark1'!AI3300)</f>
        <v>9</v>
      </c>
      <c r="M153" s="466"/>
      <c r="N153" s="273">
        <f>+IF(L153=0,"",'Ark1'!AJ3300)</f>
        <v>122.02222222222223</v>
      </c>
      <c r="O153" s="474"/>
      <c r="P153" s="273">
        <f>+IF(L153=0,"",'Ark1'!AK3300)</f>
        <v>31.023542870411671</v>
      </c>
      <c r="Q153" s="474"/>
      <c r="R153" s="26">
        <f>+IF(H153=0,"",'Ark1'!T3300)</f>
        <v>8</v>
      </c>
      <c r="S153" s="28">
        <f>+IF(H153=0,"",'Ark1'!U3300)</f>
        <v>55.722222222222221</v>
      </c>
      <c r="T153" s="220"/>
      <c r="U153" s="33">
        <f>+IF(H153=0,"",'Ark1'!W3300)</f>
        <v>33.333333333333343</v>
      </c>
      <c r="V153" s="33">
        <f>+IF(H153=0,"",'Ark1'!X3300)</f>
        <v>100</v>
      </c>
      <c r="W153" s="33">
        <f>+IF(H153=0,"",'Ark1'!Y3300)</f>
        <v>100</v>
      </c>
      <c r="X153" s="33">
        <f>+IF(H153=0,"",'Ark1'!Z3300)</f>
        <v>100</v>
      </c>
      <c r="Y153" s="33">
        <f>+IF(H153=0,"",'Ark1'!AA3300)</f>
        <v>5.5274623025555378</v>
      </c>
      <c r="Z153" s="26">
        <f>+IF(H153=0,"",'Ark1'!AC3300)</f>
        <v>1.763834207376394</v>
      </c>
      <c r="AA153" s="33">
        <f>+IF(H153=0,"",'Ark1'!AE3300)</f>
        <v>13.789842647131263</v>
      </c>
      <c r="AB153" s="26">
        <f t="shared" si="75"/>
        <v>5.572222222222222</v>
      </c>
      <c r="AC153" s="28">
        <f t="shared" si="76"/>
        <v>1</v>
      </c>
      <c r="AD153" s="220"/>
      <c r="AE153" s="244"/>
      <c r="AG153" s="28"/>
      <c r="AH153" s="26"/>
      <c r="AI153" s="244"/>
      <c r="AJ153" s="27"/>
      <c r="AN153" s="27"/>
    </row>
    <row r="154" spans="1:70">
      <c r="A154" s="220"/>
      <c r="B154" s="244">
        <f>+'Ark1'!C3301</f>
        <v>2024</v>
      </c>
      <c r="C154" s="27">
        <f>+'Ark1'!L3301</f>
        <v>10</v>
      </c>
      <c r="D154" s="27" t="s">
        <v>36</v>
      </c>
      <c r="E154" s="27">
        <f>+'Ark1'!D3301</f>
        <v>6</v>
      </c>
      <c r="F154" s="27" t="str">
        <f t="shared" si="126"/>
        <v>Jun</v>
      </c>
      <c r="G154" s="27">
        <f>+'Ark1'!Q3301</f>
        <v>8</v>
      </c>
      <c r="H154" s="27">
        <f>+'Ark1'!R3301</f>
        <v>8</v>
      </c>
      <c r="I154" s="28">
        <f>+IF(H154=0,"",'Ark1'!AG3301)</f>
        <v>8.9887640449438209</v>
      </c>
      <c r="J154" s="28">
        <f>+IF(H154=0,"",'Ark1'!AH3301)</f>
        <v>13.463870567008779</v>
      </c>
      <c r="K154" s="220"/>
      <c r="L154" s="247">
        <f>+IF(I154=0,"",'Ark1'!AI3301)</f>
        <v>8</v>
      </c>
      <c r="M154" s="466"/>
      <c r="N154" s="273">
        <f>+IF(L154=0,"",'Ark1'!AJ3301)</f>
        <v>124.77500000000001</v>
      </c>
      <c r="O154" s="474"/>
      <c r="P154" s="273">
        <f>+IF(L154=0,"",'Ark1'!AK3301)</f>
        <v>29.263246578730502</v>
      </c>
      <c r="Q154" s="474"/>
      <c r="R154" s="26">
        <f>+IF(H154=0,"",'Ark1'!T3301)</f>
        <v>9</v>
      </c>
      <c r="S154" s="28">
        <f>+IF(H154=0,"",'Ark1'!U3301)</f>
        <v>56.9</v>
      </c>
      <c r="T154" s="220"/>
      <c r="U154" s="33">
        <f>+IF(H154=0,"",'Ark1'!W3301)</f>
        <v>62.5</v>
      </c>
      <c r="V154" s="33">
        <f>+IF(H154=0,"",'Ark1'!X3301)</f>
        <v>100</v>
      </c>
      <c r="W154" s="33">
        <f>+IF(H154=0,"",'Ark1'!Y3301)</f>
        <v>100</v>
      </c>
      <c r="X154" s="33">
        <f>+IF(H154=0,"",'Ark1'!Z3301)</f>
        <v>100</v>
      </c>
      <c r="Y154" s="33">
        <f>+IF(H154=0,"",'Ark1'!AA3301)</f>
        <v>6.0926184846911156</v>
      </c>
      <c r="Z154" s="26">
        <f>+IF(H154=0,"",'Ark1'!AC3301)</f>
        <v>1.6583123951777001</v>
      </c>
      <c r="AA154" s="33">
        <f>+IF(H154=0,"",'Ark1'!AE3301)</f>
        <v>-13.485472888854828</v>
      </c>
      <c r="AB154" s="26">
        <f t="shared" si="75"/>
        <v>5.6899999999999995</v>
      </c>
      <c r="AC154" s="28">
        <f t="shared" si="76"/>
        <v>1</v>
      </c>
      <c r="AD154" s="220"/>
      <c r="AE154" s="223"/>
      <c r="AG154" s="28"/>
      <c r="AH154" s="26"/>
      <c r="AI154" s="223"/>
      <c r="AJ154" s="27"/>
      <c r="AN154" s="27"/>
    </row>
    <row r="155" spans="1:70">
      <c r="A155" s="220"/>
      <c r="B155" s="244">
        <f>+'Ark1'!C3302</f>
        <v>2024</v>
      </c>
      <c r="C155" s="27">
        <f>+'Ark1'!L3302</f>
        <v>10</v>
      </c>
      <c r="D155" s="27" t="s">
        <v>36</v>
      </c>
      <c r="E155" s="27">
        <f>+'Ark1'!D3302</f>
        <v>7</v>
      </c>
      <c r="F155" s="27" t="str">
        <f t="shared" si="126"/>
        <v>Jul</v>
      </c>
      <c r="G155" s="27">
        <f>+'Ark1'!Q3302</f>
        <v>3</v>
      </c>
      <c r="H155" s="27">
        <f>+'Ark1'!R3302</f>
        <v>3</v>
      </c>
      <c r="I155" s="28">
        <f>+IF(H155=0,"",'Ark1'!AG3302)</f>
        <v>12</v>
      </c>
      <c r="J155" s="28">
        <f>+IF(H155=0,"",'Ark1'!AH3302)</f>
        <v>17.36625514403293</v>
      </c>
      <c r="K155" s="220"/>
      <c r="L155" s="247">
        <f>+IF(I155=0,"",'Ark1'!AI3302)</f>
        <v>3</v>
      </c>
      <c r="M155" s="466"/>
      <c r="N155" s="273">
        <f>+IF(L155=0,"",'Ark1'!AJ3302)</f>
        <v>124.9</v>
      </c>
      <c r="O155" s="474"/>
      <c r="P155" s="273">
        <f>+IF(L155=0,"",'Ark1'!AK3302)</f>
        <v>28.808502558687259</v>
      </c>
      <c r="Q155" s="474"/>
      <c r="R155" s="26">
        <f>+IF(H155=0,"",'Ark1'!T3302)</f>
        <v>9.6666666666666643</v>
      </c>
      <c r="S155" s="28">
        <f>+IF(H155=0,"",'Ark1'!U3302)</f>
        <v>56.26666666666668</v>
      </c>
      <c r="T155" s="220"/>
      <c r="U155" s="33">
        <f>+IF(H155=0,"",'Ark1'!W3302)</f>
        <v>100</v>
      </c>
      <c r="V155" s="33">
        <f>+IF(H155=0,"",'Ark1'!X3302)</f>
        <v>100</v>
      </c>
      <c r="W155" s="33">
        <f>+IF(H155=0,"",'Ark1'!Y3302)</f>
        <v>100</v>
      </c>
      <c r="X155" s="33">
        <f>+IF(H155=0,"",'Ark1'!Z3302)</f>
        <v>100</v>
      </c>
      <c r="Y155" s="33">
        <f>+IF(H155=0,"",'Ark1'!AA3302)</f>
        <v>4.6649997022745531</v>
      </c>
      <c r="Z155" s="26">
        <f>+IF(H155=0,"",'Ark1'!AC3302)</f>
        <v>0.47140452079105849</v>
      </c>
      <c r="AA155" s="33">
        <f>+IF(H155=0,"",'Ark1'!AE3302)</f>
        <v>-95.998783136708667</v>
      </c>
      <c r="AB155" s="26">
        <f t="shared" si="75"/>
        <v>5.6266666666666678</v>
      </c>
      <c r="AC155" s="28">
        <f t="shared" si="76"/>
        <v>1</v>
      </c>
      <c r="AD155" s="220"/>
      <c r="AE155" s="223"/>
      <c r="AG155" s="28"/>
      <c r="AH155" s="26"/>
      <c r="AI155" s="224"/>
      <c r="AJ155" s="27"/>
      <c r="AN155" s="27"/>
    </row>
    <row r="156" spans="1:70">
      <c r="A156" s="220"/>
      <c r="B156" s="244">
        <f>+'Ark1'!C3303</f>
        <v>2024</v>
      </c>
      <c r="C156" s="27">
        <f>+'Ark1'!L3303</f>
        <v>10</v>
      </c>
      <c r="D156" s="27" t="s">
        <v>36</v>
      </c>
      <c r="E156" s="27">
        <f>+'Ark1'!D3303</f>
        <v>8</v>
      </c>
      <c r="F156" s="27" t="str">
        <f t="shared" si="126"/>
        <v>Aug</v>
      </c>
      <c r="G156" s="27">
        <f>+'Ark1'!Q3303</f>
        <v>32</v>
      </c>
      <c r="H156" s="27">
        <f>+'Ark1'!R3303</f>
        <v>35</v>
      </c>
      <c r="I156" s="28">
        <f>+IF(H156=0,"",'Ark1'!AG3303)</f>
        <v>26.515151515151519</v>
      </c>
      <c r="J156" s="28">
        <f>+IF(H156=0,"",'Ark1'!AH3303)</f>
        <v>32.53125654815954</v>
      </c>
      <c r="K156" s="220"/>
      <c r="L156" s="247">
        <f>+IF(I156=0,"",'Ark1'!AI3303)</f>
        <v>35</v>
      </c>
      <c r="M156" s="466"/>
      <c r="N156" s="273">
        <f>+IF(L156=0,"",'Ark1'!AJ3303)</f>
        <v>122.17714285714288</v>
      </c>
      <c r="O156" s="474"/>
      <c r="P156" s="273">
        <f>+IF(L156=0,"",'Ark1'!AK3303)</f>
        <v>29.206201882405495</v>
      </c>
      <c r="Q156" s="474"/>
      <c r="R156" s="26">
        <f>+IF(H156=0,"",'Ark1'!T3303)</f>
        <v>9.2857142857142883</v>
      </c>
      <c r="S156" s="28">
        <f>+IF(H156=0,"",'Ark1'!U3303)</f>
        <v>53.22857142857147</v>
      </c>
      <c r="T156" s="220"/>
      <c r="U156" s="33">
        <f>+IF(H156=0,"",'Ark1'!W3303)</f>
        <v>60</v>
      </c>
      <c r="V156" s="33">
        <f>+IF(H156=0,"",'Ark1'!X3303)</f>
        <v>100</v>
      </c>
      <c r="W156" s="33">
        <f>+IF(H156=0,"",'Ark1'!Y3303)</f>
        <v>100</v>
      </c>
      <c r="X156" s="33">
        <f>+IF(H156=0,"",'Ark1'!Z3303)</f>
        <v>100</v>
      </c>
      <c r="Y156" s="33">
        <f>+IF(H156=0,"",'Ark1'!AA3303)</f>
        <v>6.6700426826035502</v>
      </c>
      <c r="Z156" s="26">
        <f>+IF(H156=0,"",'Ark1'!AC3303)</f>
        <v>1.765889958898559</v>
      </c>
      <c r="AA156" s="33">
        <f>+IF(H156=0,"",'Ark1'!AE3303)</f>
        <v>-36.236711096154046</v>
      </c>
      <c r="AB156" s="26">
        <f t="shared" si="75"/>
        <v>5.3228571428571474</v>
      </c>
      <c r="AC156" s="28">
        <f t="shared" si="76"/>
        <v>0.91428571428571426</v>
      </c>
      <c r="AD156" s="220"/>
      <c r="AE156" s="223"/>
      <c r="AG156" s="28"/>
      <c r="AH156" s="26"/>
      <c r="AI156" s="224"/>
      <c r="AJ156" s="27"/>
      <c r="AN156" s="27"/>
    </row>
    <row r="157" spans="1:70">
      <c r="A157" s="220"/>
      <c r="B157" s="244">
        <f>+'Ark1'!C3304</f>
        <v>2024</v>
      </c>
      <c r="C157" s="27">
        <f>+'Ark1'!L3304</f>
        <v>10</v>
      </c>
      <c r="D157" s="27" t="s">
        <v>36</v>
      </c>
      <c r="E157" s="27">
        <f>+'Ark1'!D3304</f>
        <v>9</v>
      </c>
      <c r="F157" s="27" t="str">
        <f t="shared" si="126"/>
        <v>Sep</v>
      </c>
      <c r="G157" s="27">
        <f>+'Ark1'!Q3304</f>
        <v>37</v>
      </c>
      <c r="H157" s="27">
        <f>+'Ark1'!R3304</f>
        <v>39</v>
      </c>
      <c r="I157" s="28">
        <f>+IF(H157=0,"",'Ark1'!AG3304)</f>
        <v>17.10526315789474</v>
      </c>
      <c r="J157" s="28">
        <f>+IF(H157=0,"",'Ark1'!AH3304)</f>
        <v>21.792707629979745</v>
      </c>
      <c r="K157" s="220"/>
      <c r="L157" s="247">
        <f>+IF(I157=0,"",'Ark1'!AI3304)</f>
        <v>39</v>
      </c>
      <c r="M157" s="466"/>
      <c r="N157" s="273">
        <f>+IF(L157=0,"",'Ark1'!AJ3304)</f>
        <v>119.1307692307692</v>
      </c>
      <c r="O157" s="474"/>
      <c r="P157" s="273">
        <f>+IF(L157=0,"",'Ark1'!AK3304)</f>
        <v>29.262297802505639</v>
      </c>
      <c r="Q157" s="474"/>
      <c r="R157" s="26">
        <f>+IF(H157=0,"",'Ark1'!T3304)</f>
        <v>9.2307692307692282</v>
      </c>
      <c r="S157" s="28">
        <f>+IF(H157=0,"",'Ark1'!U3304)</f>
        <v>49.65384615384616</v>
      </c>
      <c r="T157" s="220"/>
      <c r="U157" s="33">
        <f>+IF(H157=0,"",'Ark1'!W3304)</f>
        <v>64.102564102564102</v>
      </c>
      <c r="V157" s="33">
        <f>+IF(H157=0,"",'Ark1'!X3304)</f>
        <v>100</v>
      </c>
      <c r="W157" s="33">
        <f>+IF(H157=0,"",'Ark1'!Y3304)</f>
        <v>100</v>
      </c>
      <c r="X157" s="33">
        <f>+IF(H157=0,"",'Ark1'!Z3304)</f>
        <v>97.435897435897445</v>
      </c>
      <c r="Y157" s="33">
        <f>+IF(H157=0,"",'Ark1'!AA3304)</f>
        <v>7.5514592291259808</v>
      </c>
      <c r="Z157" s="26">
        <f>+IF(H157=0,"",'Ark1'!AC3304)</f>
        <v>1.45816073929364</v>
      </c>
      <c r="AA157" s="33">
        <f>+IF(H157=0,"",'Ark1'!AE3304)</f>
        <v>-33.691586693170358</v>
      </c>
      <c r="AB157" s="26">
        <f t="shared" si="75"/>
        <v>4.9653846153846164</v>
      </c>
      <c r="AC157" s="28">
        <f t="shared" si="76"/>
        <v>0.94871794871794868</v>
      </c>
      <c r="AD157" s="220"/>
      <c r="AE157" s="223"/>
      <c r="AG157" s="28"/>
      <c r="AH157" s="26"/>
      <c r="AI157" s="224"/>
      <c r="AJ157" s="27"/>
      <c r="AN157" s="27"/>
    </row>
    <row r="158" spans="1:70">
      <c r="A158" s="220"/>
      <c r="B158" s="244">
        <f>+'Ark1'!C3305</f>
        <v>2024</v>
      </c>
      <c r="C158" s="27">
        <f>+'Ark1'!L3305</f>
        <v>10</v>
      </c>
      <c r="D158" s="27" t="s">
        <v>36</v>
      </c>
      <c r="E158" s="27">
        <f>+'Ark1'!D3305</f>
        <v>10</v>
      </c>
      <c r="F158" s="27" t="str">
        <f t="shared" si="126"/>
        <v>Okt</v>
      </c>
      <c r="G158" s="27">
        <f>+'Ark1'!Q3305</f>
        <v>94</v>
      </c>
      <c r="H158" s="27">
        <f>+'Ark1'!R3305</f>
        <v>104</v>
      </c>
      <c r="I158" s="28">
        <f>+IF(H158=0,"",'Ark1'!AG3305)</f>
        <v>19.117647058823529</v>
      </c>
      <c r="J158" s="28">
        <f>+IF(H158=0,"",'Ark1'!AH3305)</f>
        <v>24.286026113335978</v>
      </c>
      <c r="K158" s="220"/>
      <c r="L158" s="247">
        <f>+IF(I158=0,"",'Ark1'!AI3305)</f>
        <v>104</v>
      </c>
      <c r="M158" s="466"/>
      <c r="N158" s="273">
        <f>+IF(L158=0,"",'Ark1'!AJ3305)</f>
        <v>120.25673076923076</v>
      </c>
      <c r="O158" s="474"/>
      <c r="P158" s="273">
        <f>+IF(L158=0,"",'Ark1'!AK3305)</f>
        <v>30.046563815812</v>
      </c>
      <c r="Q158" s="474"/>
      <c r="R158" s="26">
        <f>+IF(H158=0,"",'Ark1'!T3305)</f>
        <v>8.5673076923076898</v>
      </c>
      <c r="S158" s="28">
        <f>+IF(H158=0,"",'Ark1'!U3305)</f>
        <v>52.421153846153842</v>
      </c>
      <c r="T158" s="220"/>
      <c r="U158" s="33">
        <f>+IF(H158=0,"",'Ark1'!W3305)</f>
        <v>47.115384615384606</v>
      </c>
      <c r="V158" s="33">
        <f>+IF(H158=0,"",'Ark1'!X3305)</f>
        <v>100</v>
      </c>
      <c r="W158" s="33">
        <f>+IF(H158=0,"",'Ark1'!Y3305)</f>
        <v>100</v>
      </c>
      <c r="X158" s="33">
        <f>+IF(H158=0,"",'Ark1'!Z3305)</f>
        <v>99.038461538461561</v>
      </c>
      <c r="Y158" s="33">
        <f>+IF(H158=0,"",'Ark1'!AA3305)</f>
        <v>6.734079131222134</v>
      </c>
      <c r="Z158" s="26">
        <f>+IF(H158=0,"",'Ark1'!AC3305)</f>
        <v>1.591832658610121</v>
      </c>
      <c r="AA158" s="33">
        <f>+IF(H158=0,"",'Ark1'!AE3305)</f>
        <v>-37.534670780010671</v>
      </c>
      <c r="AB158" s="26">
        <f t="shared" si="75"/>
        <v>5.2421153846153841</v>
      </c>
      <c r="AC158" s="28">
        <f t="shared" si="76"/>
        <v>0.90384615384615385</v>
      </c>
      <c r="AD158" s="220"/>
      <c r="AE158" s="223"/>
      <c r="AG158" s="28"/>
      <c r="AH158" s="26"/>
      <c r="AI158" s="224"/>
      <c r="AJ158" s="27"/>
      <c r="AN158" s="27"/>
    </row>
    <row r="159" spans="1:70">
      <c r="A159" s="220"/>
      <c r="B159" s="244">
        <f>+'Ark1'!C3306</f>
        <v>2024</v>
      </c>
      <c r="C159" s="27">
        <f>+'Ark1'!L3306</f>
        <v>10</v>
      </c>
      <c r="D159" s="27" t="s">
        <v>36</v>
      </c>
      <c r="E159" s="27">
        <f>+'Ark1'!D3306</f>
        <v>11</v>
      </c>
      <c r="F159" s="27" t="str">
        <f t="shared" si="126"/>
        <v>Nov</v>
      </c>
      <c r="G159" s="27">
        <f>+'Ark1'!Q3306</f>
        <v>18</v>
      </c>
      <c r="H159" s="27">
        <f>+'Ark1'!R3306</f>
        <v>19</v>
      </c>
      <c r="I159" s="28">
        <f>+IF(H159=0,"",'Ark1'!AG3306)</f>
        <v>18.095238095238088</v>
      </c>
      <c r="J159" s="28">
        <f>+IF(H159=0,"",'Ark1'!AH3306)</f>
        <v>23.825601548607832</v>
      </c>
      <c r="K159" s="220"/>
      <c r="L159" s="247">
        <f>+IF(I159=0,"",'Ark1'!AI3306)</f>
        <v>19</v>
      </c>
      <c r="M159" s="466"/>
      <c r="N159" s="273">
        <f>+IF(L159=0,"",'Ark1'!AJ3306)</f>
        <v>122.97368421052632</v>
      </c>
      <c r="O159" s="474"/>
      <c r="P159" s="273">
        <f>+IF(L159=0,"",'Ark1'!AK3306)</f>
        <v>29.930240909755444</v>
      </c>
      <c r="Q159" s="474"/>
      <c r="R159" s="26">
        <f>+IF(H159=0,"",'Ark1'!T3306)</f>
        <v>8.2631578947368443</v>
      </c>
      <c r="S159" s="28">
        <f>+IF(H159=0,"",'Ark1'!U3306)</f>
        <v>55.710526315789451</v>
      </c>
      <c r="T159" s="220"/>
      <c r="U159" s="33">
        <f>+IF(H159=0,"",'Ark1'!W3306)</f>
        <v>36.84210526315789</v>
      </c>
      <c r="V159" s="33">
        <f>+IF(H159=0,"",'Ark1'!X3306)</f>
        <v>100</v>
      </c>
      <c r="W159" s="33">
        <f>+IF(H159=0,"",'Ark1'!Y3306)</f>
        <v>100</v>
      </c>
      <c r="X159" s="33">
        <f>+IF(H159=0,"",'Ark1'!Z3306)</f>
        <v>100</v>
      </c>
      <c r="Y159" s="33">
        <f>+IF(H159=0,"",'Ark1'!AA3306)</f>
        <v>5.2062608803796495</v>
      </c>
      <c r="Z159" s="26">
        <f>+IF(H159=0,"",'Ark1'!AC3306)</f>
        <v>0.96475277788543523</v>
      </c>
      <c r="AA159" s="33">
        <f>+IF(H159=0,"",'Ark1'!AE3306)</f>
        <v>24.988770943723654</v>
      </c>
      <c r="AB159" s="26">
        <f t="shared" si="75"/>
        <v>5.5710526315789455</v>
      </c>
      <c r="AC159" s="28">
        <f t="shared" si="76"/>
        <v>0.94736842105263153</v>
      </c>
      <c r="AD159" s="220"/>
      <c r="AE159" s="223"/>
      <c r="AG159" s="28"/>
      <c r="AH159" s="26"/>
      <c r="AI159" s="224"/>
      <c r="AJ159" s="27"/>
      <c r="AN159" s="27"/>
    </row>
    <row r="160" spans="1:70">
      <c r="A160" s="220"/>
      <c r="B160" s="244">
        <f>+'Ark1'!C3307</f>
        <v>2024</v>
      </c>
      <c r="C160" s="240">
        <f>+'Ark1'!L3307</f>
        <v>10</v>
      </c>
      <c r="D160" s="251" t="s">
        <v>37</v>
      </c>
      <c r="E160" s="240">
        <f>+'Ark1'!D3307</f>
        <v>12</v>
      </c>
      <c r="F160" s="240" t="str">
        <f t="shared" si="126"/>
        <v>Des</v>
      </c>
      <c r="G160" s="240">
        <f>+'Ark1'!Q3307</f>
        <v>0</v>
      </c>
      <c r="H160" s="240">
        <f>+'Ark1'!R3307</f>
        <v>0</v>
      </c>
      <c r="I160" s="241" t="str">
        <f>+IF(H160=0,"",'Ark1'!AG3307)</f>
        <v/>
      </c>
      <c r="J160" s="241" t="str">
        <f>+IF(H160=0,"",'Ark1'!AH3307)</f>
        <v/>
      </c>
      <c r="K160" s="220"/>
      <c r="L160" s="455">
        <f>+IF(I160=0,"",'Ark1'!AI3307)</f>
        <v>0</v>
      </c>
      <c r="M160" s="466"/>
      <c r="N160" s="272" t="str">
        <f>+IF(L160=0,"",'Ark1'!AJ3307)</f>
        <v/>
      </c>
      <c r="O160" s="474"/>
      <c r="P160" s="272" t="str">
        <f>+IF(L160=0,"",'Ark1'!AK3307)</f>
        <v/>
      </c>
      <c r="Q160" s="474"/>
      <c r="R160" s="242" t="str">
        <f>+IF(H160=0,"",'Ark1'!T3307)</f>
        <v/>
      </c>
      <c r="S160" s="241" t="str">
        <f>+IF(H160=0,"",'Ark1'!U3307)</f>
        <v/>
      </c>
      <c r="T160" s="220"/>
      <c r="U160" s="243" t="str">
        <f>+IF(H160=0,"",'Ark1'!W3307)</f>
        <v/>
      </c>
      <c r="V160" s="243" t="str">
        <f>+IF(H160=0,"",'Ark1'!X3307)</f>
        <v/>
      </c>
      <c r="W160" s="243" t="str">
        <f>+IF(H160=0,"",'Ark1'!Y3307)</f>
        <v/>
      </c>
      <c r="X160" s="243" t="str">
        <f>+IF(H160=0,"",'Ark1'!Z3307)</f>
        <v/>
      </c>
      <c r="Y160" s="243" t="str">
        <f>+IF(H160=0,"",'Ark1'!AA3307)</f>
        <v/>
      </c>
      <c r="Z160" s="242" t="str">
        <f>+IF(H160=0,"",'Ark1'!AC3307)</f>
        <v/>
      </c>
      <c r="AA160" s="243" t="str">
        <f>+IF(H160=0,"",'Ark1'!AE3307)</f>
        <v/>
      </c>
      <c r="AB160" s="242" t="str">
        <f t="shared" si="75"/>
        <v/>
      </c>
      <c r="AC160" s="241" t="str">
        <f t="shared" si="76"/>
        <v/>
      </c>
      <c r="AD160" s="220"/>
      <c r="AE160" s="223"/>
      <c r="AG160" s="28"/>
      <c r="AH160" s="26"/>
      <c r="AI160" s="224"/>
      <c r="AJ160" s="27"/>
      <c r="AN160" s="27"/>
    </row>
    <row r="161" spans="1:70" ht="15" customHeight="1">
      <c r="A161" s="220"/>
      <c r="B161" s="220"/>
      <c r="C161" s="220"/>
      <c r="D161" s="220"/>
      <c r="E161" s="220"/>
      <c r="F161" s="220"/>
      <c r="G161" s="220"/>
      <c r="H161" s="220"/>
      <c r="I161" s="221"/>
      <c r="J161" s="221"/>
      <c r="K161" s="220"/>
      <c r="L161" s="239"/>
      <c r="M161" s="466"/>
      <c r="N161" s="237"/>
      <c r="O161" s="474"/>
      <c r="P161" s="237"/>
      <c r="Q161" s="474"/>
      <c r="R161" s="220"/>
      <c r="S161" s="220"/>
      <c r="T161" s="220"/>
      <c r="U161" s="222"/>
      <c r="V161" s="222"/>
      <c r="W161" s="222"/>
      <c r="X161" s="222"/>
      <c r="Y161" s="222"/>
      <c r="Z161" s="220"/>
      <c r="AA161" s="222"/>
      <c r="AB161" s="485"/>
      <c r="AC161" s="222"/>
      <c r="AD161" s="222"/>
      <c r="AE161" s="223"/>
      <c r="AG161" s="28"/>
      <c r="AH161" s="26"/>
      <c r="AI161" s="224"/>
      <c r="AJ161" s="27"/>
      <c r="AN161" s="27"/>
      <c r="BF161" s="236">
        <f>1+BF158</f>
        <v>1</v>
      </c>
      <c r="BG161" s="27">
        <v>20.659867330016564</v>
      </c>
      <c r="BH161" s="27">
        <f t="shared" ref="BH161" si="127">+BG161</f>
        <v>20.659867330016564</v>
      </c>
      <c r="BI161" s="27">
        <f t="shared" ref="BI161" si="128">+BH161</f>
        <v>20.659867330016564</v>
      </c>
      <c r="BJ161" s="27">
        <f t="shared" ref="BJ161" si="129">+BI161</f>
        <v>20.659867330016564</v>
      </c>
      <c r="BK161" s="27">
        <f t="shared" ref="BK161" si="130">+BJ161</f>
        <v>20.659867330016564</v>
      </c>
      <c r="BL161" s="27">
        <f t="shared" ref="BL161" si="131">+BK161</f>
        <v>20.659867330016564</v>
      </c>
      <c r="BM161" s="27">
        <f t="shared" ref="BM161" si="132">+BL161</f>
        <v>20.659867330016564</v>
      </c>
      <c r="BN161" s="27">
        <f t="shared" ref="BN161" si="133">+BM161</f>
        <v>20.659867330016564</v>
      </c>
      <c r="BO161" s="27">
        <f t="shared" ref="BO161" si="134">+BN161</f>
        <v>20.659867330016564</v>
      </c>
      <c r="BP161" s="27">
        <f t="shared" ref="BP161" si="135">+BO161</f>
        <v>20.659867330016564</v>
      </c>
      <c r="BQ161" s="27">
        <f t="shared" ref="BQ161" si="136">+BP161</f>
        <v>20.659867330016564</v>
      </c>
      <c r="BR161" s="27">
        <f t="shared" ref="BR161" si="137">+BQ161</f>
        <v>20.659867330016564</v>
      </c>
    </row>
    <row r="162" spans="1:70" ht="15" customHeight="1">
      <c r="A162" s="220"/>
      <c r="B162" s="238" t="s">
        <v>648</v>
      </c>
      <c r="C162" s="220"/>
      <c r="D162" s="238" t="str">
        <f>+D164</f>
        <v>U</v>
      </c>
      <c r="E162" s="220"/>
      <c r="F162" s="220"/>
      <c r="G162" s="220"/>
      <c r="H162" s="244">
        <f>SUM(H164:H175)</f>
        <v>312</v>
      </c>
      <c r="I162" s="221"/>
      <c r="J162" s="221"/>
      <c r="K162" s="220"/>
      <c r="L162" s="239"/>
      <c r="M162" s="466"/>
      <c r="N162" s="237"/>
      <c r="O162" s="474"/>
      <c r="P162" s="237"/>
      <c r="Q162" s="474"/>
      <c r="R162" s="220"/>
      <c r="S162" s="220"/>
      <c r="T162" s="220"/>
      <c r="U162" s="222"/>
      <c r="V162" s="222"/>
      <c r="W162" s="222"/>
      <c r="X162" s="222"/>
      <c r="Y162" s="222"/>
      <c r="Z162" s="220"/>
      <c r="AA162" s="222"/>
      <c r="AB162" s="485"/>
      <c r="AC162" s="222"/>
      <c r="AD162" s="222"/>
      <c r="AE162" s="223"/>
      <c r="AG162" s="28"/>
      <c r="AH162" s="26"/>
      <c r="AI162" s="224"/>
      <c r="AJ162" s="27"/>
      <c r="AN162" s="27"/>
      <c r="BF162" s="236"/>
    </row>
    <row r="163" spans="1:70" ht="15" customHeight="1">
      <c r="A163" s="220"/>
      <c r="B163" s="220"/>
      <c r="C163" s="220"/>
      <c r="D163" s="220"/>
      <c r="E163" s="220"/>
      <c r="F163" s="220"/>
      <c r="G163" s="220"/>
      <c r="H163" s="220"/>
      <c r="I163" s="221"/>
      <c r="J163" s="221"/>
      <c r="K163" s="220"/>
      <c r="L163" s="239"/>
      <c r="M163" s="466"/>
      <c r="N163" s="237"/>
      <c r="O163" s="474"/>
      <c r="P163" s="237"/>
      <c r="Q163" s="474"/>
      <c r="R163" s="220"/>
      <c r="S163" s="220"/>
      <c r="T163" s="220"/>
      <c r="U163" s="222"/>
      <c r="V163" s="222"/>
      <c r="W163" s="222"/>
      <c r="X163" s="222"/>
      <c r="Y163" s="222"/>
      <c r="Z163" s="220"/>
      <c r="AA163" s="222"/>
      <c r="AB163" s="485"/>
      <c r="AC163" s="222"/>
      <c r="AD163" s="222"/>
      <c r="AE163" s="223"/>
      <c r="AG163" s="28"/>
      <c r="AH163" s="26"/>
      <c r="AI163" s="224"/>
      <c r="AJ163" s="27"/>
      <c r="AN163" s="27"/>
      <c r="BF163" s="236"/>
    </row>
    <row r="164" spans="1:70">
      <c r="A164" s="220"/>
      <c r="B164" s="244">
        <f>+'Ark1'!C3308</f>
        <v>2024</v>
      </c>
      <c r="C164" s="240">
        <f>+'Ark1'!L3308</f>
        <v>11</v>
      </c>
      <c r="D164" s="251" t="s">
        <v>37</v>
      </c>
      <c r="E164" s="240">
        <f>+'Ark1'!D3308</f>
        <v>1</v>
      </c>
      <c r="F164" s="240" t="str">
        <f t="shared" ref="F164:F175" si="138">+F149</f>
        <v>Jan</v>
      </c>
      <c r="G164" s="240">
        <f>+'Ark1'!Q3308</f>
        <v>22</v>
      </c>
      <c r="H164" s="240">
        <f>+'Ark1'!R3308</f>
        <v>22</v>
      </c>
      <c r="I164" s="241">
        <f>+IF(H164=0,"",'Ark1'!AG3308)</f>
        <v>7.6923076923076898</v>
      </c>
      <c r="J164" s="241">
        <f>+IF(H164=0,"",'Ark1'!AH3308)</f>
        <v>10.888654130572576</v>
      </c>
      <c r="K164" s="220"/>
      <c r="L164" s="455">
        <f>+IF(I164=0,"",'Ark1'!AI3308)</f>
        <v>14</v>
      </c>
      <c r="M164" s="466"/>
      <c r="N164" s="272">
        <f>+IF(L164=0,"",'Ark1'!AJ3308)</f>
        <v>122.02857142857133</v>
      </c>
      <c r="O164" s="474"/>
      <c r="P164" s="272">
        <f>+IF(L164=0,"",'Ark1'!AK3308)</f>
        <v>33.501577951159383</v>
      </c>
      <c r="Q164" s="474"/>
      <c r="R164" s="242">
        <f>+IF(H164=0,"",'Ark1'!T3308)</f>
        <v>7.7272727272727284</v>
      </c>
      <c r="S164" s="241">
        <f>+IF(H164=0,"",'Ark1'!U3308)</f>
        <v>58.563636363636355</v>
      </c>
      <c r="T164" s="220"/>
      <c r="U164" s="243">
        <f>+IF(H164=0,"",'Ark1'!W3308)</f>
        <v>31.818181818181817</v>
      </c>
      <c r="V164" s="243">
        <f>+IF(H164=0,"",'Ark1'!X3308)</f>
        <v>100</v>
      </c>
      <c r="W164" s="243">
        <f>+IF(H164=0,"",'Ark1'!Y3308)</f>
        <v>100</v>
      </c>
      <c r="X164" s="243">
        <f>+IF(H164=0,"",'Ark1'!Z3308)</f>
        <v>100</v>
      </c>
      <c r="Y164" s="243">
        <f>+IF(H164=0,"",'Ark1'!AA3308)</f>
        <v>8.0339928629738377</v>
      </c>
      <c r="Z164" s="242">
        <f>+IF(H164=0,"",'Ark1'!AC3308)</f>
        <v>1.6287702606517185</v>
      </c>
      <c r="AA164" s="243">
        <f>+IF(H164=0,"",'Ark1'!AE3308)</f>
        <v>45.950072621522061</v>
      </c>
      <c r="AB164" s="242">
        <f t="shared" si="75"/>
        <v>5.3239669421487594</v>
      </c>
      <c r="AC164" s="241">
        <f t="shared" si="76"/>
        <v>1</v>
      </c>
      <c r="AD164" s="220"/>
      <c r="AE164" s="223"/>
      <c r="AG164" s="28"/>
      <c r="AH164" s="26"/>
      <c r="AI164" s="224"/>
      <c r="AJ164" s="27"/>
      <c r="AN164" s="27"/>
    </row>
    <row r="165" spans="1:70">
      <c r="A165" s="220"/>
      <c r="B165" s="244">
        <f>+'Ark1'!C3309</f>
        <v>2024</v>
      </c>
      <c r="C165" s="240">
        <f>+'Ark1'!L3309</f>
        <v>11</v>
      </c>
      <c r="D165" s="251" t="s">
        <v>37</v>
      </c>
      <c r="E165" s="240">
        <f>+'Ark1'!D3309</f>
        <v>2</v>
      </c>
      <c r="F165" s="240" t="str">
        <f t="shared" si="138"/>
        <v>Feb</v>
      </c>
      <c r="G165" s="240">
        <f>+'Ark1'!Q3309</f>
        <v>22</v>
      </c>
      <c r="H165" s="240">
        <f>+'Ark1'!R3309</f>
        <v>24</v>
      </c>
      <c r="I165" s="241">
        <f>+IF(H165=0,"",'Ark1'!AG3309)</f>
        <v>7.5949367088607556</v>
      </c>
      <c r="J165" s="241">
        <f>+IF(H165=0,"",'Ark1'!AH3309)</f>
        <v>10.310541982931236</v>
      </c>
      <c r="K165" s="220"/>
      <c r="L165" s="455">
        <f>+IF(I165=0,"",'Ark1'!AI3309)</f>
        <v>14</v>
      </c>
      <c r="M165" s="466"/>
      <c r="N165" s="272">
        <f>+IF(L165=0,"",'Ark1'!AJ3309)</f>
        <v>120.90714285714289</v>
      </c>
      <c r="O165" s="474"/>
      <c r="P165" s="272">
        <f>+IF(L165=0,"",'Ark1'!AK3309)</f>
        <v>32.360178728105595</v>
      </c>
      <c r="Q165" s="474"/>
      <c r="R165" s="242">
        <f>+IF(H165=0,"",'Ark1'!T3309)</f>
        <v>7.25</v>
      </c>
      <c r="S165" s="241">
        <f>+IF(H165=0,"",'Ark1'!U3309)</f>
        <v>56.429166666666681</v>
      </c>
      <c r="T165" s="220"/>
      <c r="U165" s="243">
        <f>+IF(H165=0,"",'Ark1'!W3309)</f>
        <v>16.666666666666671</v>
      </c>
      <c r="V165" s="243">
        <f>+IF(H165=0,"",'Ark1'!X3309)</f>
        <v>100</v>
      </c>
      <c r="W165" s="243">
        <f>+IF(H165=0,"",'Ark1'!Y3309)</f>
        <v>100</v>
      </c>
      <c r="X165" s="243">
        <f>+IF(H165=0,"",'Ark1'!Z3309)</f>
        <v>100</v>
      </c>
      <c r="Y165" s="243">
        <f>+IF(H165=0,"",'Ark1'!AA3309)</f>
        <v>5.6531318139200302</v>
      </c>
      <c r="Z165" s="242">
        <f>+IF(H165=0,"",'Ark1'!AC3309)</f>
        <v>1.5877132402714711</v>
      </c>
      <c r="AA165" s="243">
        <f>+IF(H165=0,"",'Ark1'!AE3309)</f>
        <v>16.584402034872038</v>
      </c>
      <c r="AB165" s="242">
        <f t="shared" si="75"/>
        <v>5.1299242424242442</v>
      </c>
      <c r="AC165" s="241">
        <f t="shared" si="76"/>
        <v>0.91666666666666663</v>
      </c>
      <c r="AD165" s="220"/>
      <c r="AE165" s="223"/>
      <c r="AG165" s="28"/>
      <c r="AH165" s="26"/>
      <c r="AI165" s="224"/>
      <c r="AJ165" s="27"/>
      <c r="AN165" s="27"/>
    </row>
    <row r="166" spans="1:70">
      <c r="A166" s="220"/>
      <c r="B166" s="244">
        <f>+'Ark1'!C3310</f>
        <v>2024</v>
      </c>
      <c r="C166" s="240">
        <f>+'Ark1'!L3310</f>
        <v>11</v>
      </c>
      <c r="D166" s="251" t="s">
        <v>37</v>
      </c>
      <c r="E166" s="240">
        <f>+'Ark1'!D3310</f>
        <v>3</v>
      </c>
      <c r="F166" s="240" t="str">
        <f t="shared" si="138"/>
        <v>Mar</v>
      </c>
      <c r="G166" s="240">
        <f>+'Ark1'!Q3310</f>
        <v>144</v>
      </c>
      <c r="H166" s="240">
        <f>+'Ark1'!R3310</f>
        <v>155</v>
      </c>
      <c r="I166" s="241">
        <f>+IF(H166=0,"",'Ark1'!AG3310)</f>
        <v>7.1133547498852723</v>
      </c>
      <c r="J166" s="241">
        <f>+IF(H166=0,"",'Ark1'!AH3310)</f>
        <v>9.5265072081828386</v>
      </c>
      <c r="K166" s="220"/>
      <c r="L166" s="455">
        <f>+IF(I166=0,"",'Ark1'!AI3310)</f>
        <v>129</v>
      </c>
      <c r="M166" s="466"/>
      <c r="N166" s="272">
        <f>+IF(L166=0,"",'Ark1'!AJ3310)</f>
        <v>122.04806201550387</v>
      </c>
      <c r="O166" s="474"/>
      <c r="P166" s="272">
        <f>+IF(L166=0,"",'Ark1'!AK3310)</f>
        <v>32.408063666903949</v>
      </c>
      <c r="Q166" s="474"/>
      <c r="R166" s="242">
        <f>+IF(H166=0,"",'Ark1'!T3310)</f>
        <v>8.7096774193548399</v>
      </c>
      <c r="S166" s="241">
        <f>+IF(H166=0,"",'Ark1'!U3310)</f>
        <v>58.910322580645143</v>
      </c>
      <c r="T166" s="220"/>
      <c r="U166" s="243">
        <f>+IF(H166=0,"",'Ark1'!W3310)</f>
        <v>52.903225806451601</v>
      </c>
      <c r="V166" s="243">
        <f>+IF(H166=0,"",'Ark1'!X3310)</f>
        <v>100</v>
      </c>
      <c r="W166" s="243">
        <f>+IF(H166=0,"",'Ark1'!Y3310)</f>
        <v>100</v>
      </c>
      <c r="X166" s="243">
        <f>+IF(H166=0,"",'Ark1'!Z3310)</f>
        <v>99.354838709677423</v>
      </c>
      <c r="Y166" s="243">
        <f>+IF(H166=0,"",'Ark1'!AA3310)</f>
        <v>7.8863555031299821</v>
      </c>
      <c r="Z166" s="242">
        <f>+IF(H166=0,"",'Ark1'!AC3310)</f>
        <v>1.831508251847886</v>
      </c>
      <c r="AA166" s="243">
        <f>+IF(H166=0,"",'Ark1'!AE3310)</f>
        <v>32.104780165591478</v>
      </c>
      <c r="AB166" s="242">
        <f t="shared" si="75"/>
        <v>5.3554838709677401</v>
      </c>
      <c r="AC166" s="241">
        <f t="shared" si="76"/>
        <v>0.92903225806451617</v>
      </c>
      <c r="AD166" s="220"/>
      <c r="AE166" s="223"/>
      <c r="AG166" s="28"/>
      <c r="AH166" s="26"/>
      <c r="AI166" s="224"/>
      <c r="AJ166" s="27"/>
      <c r="AN166" s="27"/>
    </row>
    <row r="167" spans="1:70">
      <c r="A167" s="220"/>
      <c r="B167" s="244">
        <f>+'Ark1'!C3311</f>
        <v>2024</v>
      </c>
      <c r="C167" s="240">
        <f>+'Ark1'!L3311</f>
        <v>11</v>
      </c>
      <c r="D167" s="251" t="s">
        <v>37</v>
      </c>
      <c r="E167" s="240">
        <f>+'Ark1'!D3311</f>
        <v>4</v>
      </c>
      <c r="F167" s="240" t="str">
        <f t="shared" si="138"/>
        <v>Apr</v>
      </c>
      <c r="G167" s="240">
        <f>+'Ark1'!Q3311</f>
        <v>18</v>
      </c>
      <c r="H167" s="240">
        <f>+'Ark1'!R3311</f>
        <v>18</v>
      </c>
      <c r="I167" s="241">
        <f>+IF(H167=0,"",'Ark1'!AG3311)</f>
        <v>4.3795620437956222</v>
      </c>
      <c r="J167" s="241">
        <f>+IF(H167=0,"",'Ark1'!AH3311)</f>
        <v>6.2438550858110062</v>
      </c>
      <c r="K167" s="220"/>
      <c r="L167" s="455">
        <f>+IF(I167=0,"",'Ark1'!AI3311)</f>
        <v>16</v>
      </c>
      <c r="M167" s="466"/>
      <c r="N167" s="272">
        <f>+IF(L167=0,"",'Ark1'!AJ3311)</f>
        <v>120.96250000000001</v>
      </c>
      <c r="O167" s="474"/>
      <c r="P167" s="272">
        <f>+IF(L167=0,"",'Ark1'!AK3311)</f>
        <v>31.099726861002189</v>
      </c>
      <c r="Q167" s="474"/>
      <c r="R167" s="242">
        <f>+IF(H167=0,"",'Ark1'!T3311)</f>
        <v>9.2777777777777768</v>
      </c>
      <c r="S167" s="241">
        <f>+IF(H167=0,"",'Ark1'!U3311)</f>
        <v>55.74444444444444</v>
      </c>
      <c r="T167" s="220"/>
      <c r="U167" s="243">
        <f>+IF(H167=0,"",'Ark1'!W3311)</f>
        <v>83.333333333333314</v>
      </c>
      <c r="V167" s="243">
        <f>+IF(H167=0,"",'Ark1'!X3311)</f>
        <v>100</v>
      </c>
      <c r="W167" s="243">
        <f>+IF(H167=0,"",'Ark1'!Y3311)</f>
        <v>100</v>
      </c>
      <c r="X167" s="243">
        <f>+IF(H167=0,"",'Ark1'!Z3311)</f>
        <v>100</v>
      </c>
      <c r="Y167" s="243">
        <f>+IF(H167=0,"",'Ark1'!AA3311)</f>
        <v>8.0531720611765127</v>
      </c>
      <c r="Z167" s="242">
        <f>+IF(H167=0,"",'Ark1'!AC3311)</f>
        <v>1.1453071182271219</v>
      </c>
      <c r="AA167" s="243">
        <f>+IF(H167=0,"",'Ark1'!AE3311)</f>
        <v>28.657790951226897</v>
      </c>
      <c r="AB167" s="242">
        <f t="shared" si="75"/>
        <v>5.0676767676767671</v>
      </c>
      <c r="AC167" s="241">
        <f t="shared" si="76"/>
        <v>1</v>
      </c>
      <c r="AD167" s="220"/>
      <c r="AE167" s="223"/>
      <c r="AG167" s="28"/>
      <c r="AH167" s="26"/>
      <c r="AI167" s="224"/>
      <c r="AJ167" s="27"/>
      <c r="AN167" s="27"/>
    </row>
    <row r="168" spans="1:70">
      <c r="A168" s="220"/>
      <c r="B168" s="244">
        <f>+'Ark1'!C3312</f>
        <v>2024</v>
      </c>
      <c r="C168" s="240">
        <f>+'Ark1'!L3312</f>
        <v>11</v>
      </c>
      <c r="D168" s="251" t="s">
        <v>37</v>
      </c>
      <c r="E168" s="240">
        <f>+'Ark1'!D3312</f>
        <v>5</v>
      </c>
      <c r="F168" s="240" t="str">
        <f t="shared" si="138"/>
        <v>Mai</v>
      </c>
      <c r="G168" s="240">
        <f>+'Ark1'!Q3312</f>
        <v>6</v>
      </c>
      <c r="H168" s="240">
        <f>+'Ark1'!R3312</f>
        <v>6</v>
      </c>
      <c r="I168" s="241">
        <f>+IF(H168=0,"",'Ark1'!AG3312)</f>
        <v>4.4444444444444446</v>
      </c>
      <c r="J168" s="241">
        <f>+IF(H168=0,"",'Ark1'!AH3312)</f>
        <v>6.2120800507108589</v>
      </c>
      <c r="K168" s="220"/>
      <c r="L168" s="455">
        <f>+IF(I168=0,"",'Ark1'!AI3312)</f>
        <v>6</v>
      </c>
      <c r="M168" s="466"/>
      <c r="N168" s="272">
        <f>+IF(L168=0,"",'Ark1'!AJ3312)</f>
        <v>121.86666666666665</v>
      </c>
      <c r="O168" s="474"/>
      <c r="P168" s="272">
        <f>+IF(L168=0,"",'Ark1'!AK3312)</f>
        <v>31.567821125359774</v>
      </c>
      <c r="Q168" s="474"/>
      <c r="R168" s="242">
        <f>+IF(H168=0,"",'Ark1'!T3312)</f>
        <v>8.8333333333333357</v>
      </c>
      <c r="S168" s="241">
        <f>+IF(H168=0,"",'Ark1'!U3312)</f>
        <v>57.16666666666665</v>
      </c>
      <c r="T168" s="220"/>
      <c r="U168" s="243">
        <f>+IF(H168=0,"",'Ark1'!W3312)</f>
        <v>50</v>
      </c>
      <c r="V168" s="243">
        <f>+IF(H168=0,"",'Ark1'!X3312)</f>
        <v>100</v>
      </c>
      <c r="W168" s="243">
        <f>+IF(H168=0,"",'Ark1'!Y3312)</f>
        <v>100</v>
      </c>
      <c r="X168" s="243">
        <f>+IF(H168=0,"",'Ark1'!Z3312)</f>
        <v>100</v>
      </c>
      <c r="Y168" s="243">
        <f>+IF(H168=0,"",'Ark1'!AA3312)</f>
        <v>6.659496143770161</v>
      </c>
      <c r="Z168" s="242">
        <f>+IF(H168=0,"",'Ark1'!AC3312)</f>
        <v>1.0671873729054688</v>
      </c>
      <c r="AA168" s="243">
        <f>+IF(H168=0,"",'Ark1'!AE3312)</f>
        <v>76.607540744160787</v>
      </c>
      <c r="AB168" s="242">
        <f t="shared" si="75"/>
        <v>5.1969696969696955</v>
      </c>
      <c r="AC168" s="241">
        <f t="shared" si="76"/>
        <v>1</v>
      </c>
      <c r="AD168" s="220"/>
      <c r="AE168" s="223"/>
      <c r="AG168" s="28"/>
      <c r="AH168" s="26"/>
      <c r="AI168" s="224"/>
      <c r="AJ168" s="27"/>
      <c r="AN168" s="27"/>
    </row>
    <row r="169" spans="1:70">
      <c r="A169" s="220"/>
      <c r="B169" s="244">
        <f>+'Ark1'!C3313</f>
        <v>2024</v>
      </c>
      <c r="C169" s="240">
        <f>+'Ark1'!L3313</f>
        <v>11</v>
      </c>
      <c r="D169" s="251" t="s">
        <v>37</v>
      </c>
      <c r="E169" s="240">
        <f>+'Ark1'!D3313</f>
        <v>6</v>
      </c>
      <c r="F169" s="240" t="str">
        <f t="shared" si="138"/>
        <v>Jun</v>
      </c>
      <c r="G169" s="240">
        <f>+'Ark1'!Q3313</f>
        <v>4</v>
      </c>
      <c r="H169" s="240">
        <f>+'Ark1'!R3313</f>
        <v>4</v>
      </c>
      <c r="I169" s="241">
        <f>+IF(H169=0,"",'Ark1'!AG3313)</f>
        <v>4.4943820224719104</v>
      </c>
      <c r="J169" s="241">
        <f>+IF(H169=0,"",'Ark1'!AH3313)</f>
        <v>6.6136235913514154</v>
      </c>
      <c r="K169" s="220"/>
      <c r="L169" s="455">
        <f>+IF(I169=0,"",'Ark1'!AI3313)</f>
        <v>4</v>
      </c>
      <c r="M169" s="466"/>
      <c r="N169" s="272">
        <f>+IF(L169=0,"",'Ark1'!AJ3313)</f>
        <v>118.8</v>
      </c>
      <c r="O169" s="474"/>
      <c r="P169" s="272">
        <f>+IF(L169=0,"",'Ark1'!AK3313)</f>
        <v>33.363236608265375</v>
      </c>
      <c r="Q169" s="474"/>
      <c r="R169" s="242">
        <f>+IF(H169=0,"",'Ark1'!T3313)</f>
        <v>8.5</v>
      </c>
      <c r="S169" s="241">
        <f>+IF(H169=0,"",'Ark1'!U3313)</f>
        <v>55.9</v>
      </c>
      <c r="T169" s="220"/>
      <c r="U169" s="243">
        <f>+IF(H169=0,"",'Ark1'!W3313)</f>
        <v>50</v>
      </c>
      <c r="V169" s="243">
        <f>+IF(H169=0,"",'Ark1'!X3313)</f>
        <v>100</v>
      </c>
      <c r="W169" s="243">
        <f>+IF(H169=0,"",'Ark1'!Y3313)</f>
        <v>100</v>
      </c>
      <c r="X169" s="243">
        <f>+IF(H169=0,"",'Ark1'!Z3313)</f>
        <v>100</v>
      </c>
      <c r="Y169" s="243">
        <f>+IF(H169=0,"",'Ark1'!AA3313)</f>
        <v>6.8102863375925438</v>
      </c>
      <c r="Z169" s="242">
        <f>+IF(H169=0,"",'Ark1'!AC3313)</f>
        <v>1.6583123951777001</v>
      </c>
      <c r="AA169" s="243">
        <f>+IF(H169=0,"",'Ark1'!AE3313)</f>
        <v>42.502014812049566</v>
      </c>
      <c r="AB169" s="242">
        <f t="shared" si="75"/>
        <v>5.081818181818182</v>
      </c>
      <c r="AC169" s="241">
        <f t="shared" si="76"/>
        <v>1</v>
      </c>
      <c r="AD169" s="220"/>
      <c r="AE169" s="223"/>
      <c r="AG169" s="28"/>
      <c r="AH169" s="26"/>
      <c r="AI169" s="224"/>
      <c r="AJ169" s="27"/>
      <c r="AN169" s="27"/>
    </row>
    <row r="170" spans="1:70">
      <c r="A170" s="220"/>
      <c r="B170" s="244">
        <f>+'Ark1'!C3314</f>
        <v>2024</v>
      </c>
      <c r="C170" s="240">
        <f>+'Ark1'!L3314</f>
        <v>11</v>
      </c>
      <c r="D170" s="251" t="s">
        <v>37</v>
      </c>
      <c r="E170" s="240">
        <f>+'Ark1'!D3314</f>
        <v>7</v>
      </c>
      <c r="F170" s="240" t="str">
        <f t="shared" si="138"/>
        <v>Jul</v>
      </c>
      <c r="G170" s="240">
        <f>+'Ark1'!Q3314</f>
        <v>0</v>
      </c>
      <c r="H170" s="240">
        <f>+'Ark1'!R3314</f>
        <v>0</v>
      </c>
      <c r="I170" s="241" t="str">
        <f>+IF(H170=0,"",'Ark1'!AG3314)</f>
        <v/>
      </c>
      <c r="J170" s="241" t="str">
        <f>+IF(H170=0,"",'Ark1'!AH3314)</f>
        <v/>
      </c>
      <c r="K170" s="220"/>
      <c r="L170" s="455">
        <f>+IF(I170=0,"",'Ark1'!AI3314)</f>
        <v>0</v>
      </c>
      <c r="M170" s="466"/>
      <c r="N170" s="272" t="str">
        <f>+IF(L170=0,"",'Ark1'!AJ3314)</f>
        <v/>
      </c>
      <c r="O170" s="474"/>
      <c r="P170" s="272" t="str">
        <f>+IF(L170=0,"",'Ark1'!AK3314)</f>
        <v/>
      </c>
      <c r="Q170" s="474"/>
      <c r="R170" s="242" t="str">
        <f>+IF(H170=0,"",'Ark1'!T3314)</f>
        <v/>
      </c>
      <c r="S170" s="241" t="str">
        <f>+IF(H170=0,"",'Ark1'!U3314)</f>
        <v/>
      </c>
      <c r="T170" s="220"/>
      <c r="U170" s="243" t="str">
        <f>+IF(H170=0,"",'Ark1'!W3314)</f>
        <v/>
      </c>
      <c r="V170" s="243" t="str">
        <f>+IF(H170=0,"",'Ark1'!X3314)</f>
        <v/>
      </c>
      <c r="W170" s="243" t="str">
        <f>+IF(H170=0,"",'Ark1'!Y3314)</f>
        <v/>
      </c>
      <c r="X170" s="243" t="str">
        <f>+IF(H170=0,"",'Ark1'!Z3314)</f>
        <v/>
      </c>
      <c r="Y170" s="243" t="str">
        <f>+IF(H170=0,"",'Ark1'!AA3314)</f>
        <v/>
      </c>
      <c r="Z170" s="242" t="str">
        <f>+IF(H170=0,"",'Ark1'!AC3314)</f>
        <v/>
      </c>
      <c r="AA170" s="243" t="str">
        <f>+IF(H170=0,"",'Ark1'!AE3314)</f>
        <v/>
      </c>
      <c r="AB170" s="242" t="str">
        <f t="shared" si="75"/>
        <v/>
      </c>
      <c r="AC170" s="241" t="str">
        <f t="shared" si="76"/>
        <v/>
      </c>
      <c r="AD170" s="220"/>
      <c r="AE170" s="223"/>
      <c r="AG170" s="28"/>
      <c r="AH170" s="26"/>
      <c r="AI170" s="224"/>
      <c r="AJ170" s="27"/>
      <c r="AN170" s="27"/>
    </row>
    <row r="171" spans="1:70">
      <c r="A171" s="220"/>
      <c r="B171" s="244">
        <f>+'Ark1'!C3315</f>
        <v>2024</v>
      </c>
      <c r="C171" s="240">
        <f>+'Ark1'!L3315</f>
        <v>11</v>
      </c>
      <c r="D171" s="251" t="s">
        <v>37</v>
      </c>
      <c r="E171" s="240">
        <f>+'Ark1'!D3315</f>
        <v>8</v>
      </c>
      <c r="F171" s="240" t="str">
        <f t="shared" si="138"/>
        <v>Aug</v>
      </c>
      <c r="G171" s="240">
        <f>+'Ark1'!Q3315</f>
        <v>13</v>
      </c>
      <c r="H171" s="240">
        <f>+'Ark1'!R3315</f>
        <v>13</v>
      </c>
      <c r="I171" s="241">
        <f>+IF(H171=0,"",'Ark1'!AG3315)</f>
        <v>9.8484848484848477</v>
      </c>
      <c r="J171" s="241">
        <f>+IF(H171=0,"",'Ark1'!AH3315)</f>
        <v>14.074177551162951</v>
      </c>
      <c r="K171" s="220"/>
      <c r="L171" s="455">
        <f>+IF(I171=0,"",'Ark1'!AI3315)</f>
        <v>13</v>
      </c>
      <c r="M171" s="466"/>
      <c r="N171" s="272">
        <f>+IF(L171=0,"",'Ark1'!AJ3315)</f>
        <v>123.86153846153844</v>
      </c>
      <c r="O171" s="474"/>
      <c r="P171" s="272">
        <f>+IF(L171=0,"",'Ark1'!AK3315)</f>
        <v>32.634208538716152</v>
      </c>
      <c r="Q171" s="474"/>
      <c r="R171" s="242">
        <f>+IF(H171=0,"",'Ark1'!T3315)</f>
        <v>10.692307692307699</v>
      </c>
      <c r="S171" s="241">
        <f>+IF(H171=0,"",'Ark1'!U3315)</f>
        <v>62</v>
      </c>
      <c r="T171" s="220"/>
      <c r="U171" s="243">
        <f>+IF(H171=0,"",'Ark1'!W3315)</f>
        <v>100</v>
      </c>
      <c r="V171" s="243">
        <f>+IF(H171=0,"",'Ark1'!X3315)</f>
        <v>100</v>
      </c>
      <c r="W171" s="243">
        <f>+IF(H171=0,"",'Ark1'!Y3315)</f>
        <v>100</v>
      </c>
      <c r="X171" s="243">
        <f>+IF(H171=0,"",'Ark1'!Z3315)</f>
        <v>100</v>
      </c>
      <c r="Y171" s="243">
        <f>+IF(H171=0,"",'Ark1'!AA3315)</f>
        <v>4.5684537023778367</v>
      </c>
      <c r="Z171" s="242">
        <f>+IF(H171=0,"",'Ark1'!AC3315)</f>
        <v>0.99108451744040094</v>
      </c>
      <c r="AA171" s="243">
        <f>+IF(H171=0,"",'Ark1'!AE3315)</f>
        <v>2.2086153196485032</v>
      </c>
      <c r="AB171" s="242">
        <f t="shared" ref="AB171:AB233" si="139">+IF(H171=0,"",+S171/C171)</f>
        <v>5.6363636363636367</v>
      </c>
      <c r="AC171" s="241">
        <f t="shared" ref="AC171:AC233" si="140">+IF(H171=0,"",G171/H171)</f>
        <v>1</v>
      </c>
      <c r="AD171" s="220"/>
      <c r="AE171" s="223"/>
      <c r="AG171" s="28"/>
      <c r="AH171" s="26"/>
      <c r="AI171" s="224"/>
      <c r="AJ171" s="27"/>
      <c r="AN171" s="27"/>
    </row>
    <row r="172" spans="1:70">
      <c r="A172" s="220"/>
      <c r="B172" s="244">
        <f>+'Ark1'!C3316</f>
        <v>2024</v>
      </c>
      <c r="C172" s="240">
        <f>+'Ark1'!L3316</f>
        <v>11</v>
      </c>
      <c r="D172" s="251" t="s">
        <v>37</v>
      </c>
      <c r="E172" s="240">
        <f>+'Ark1'!D3316</f>
        <v>9</v>
      </c>
      <c r="F172" s="240" t="str">
        <f t="shared" si="138"/>
        <v>Sep</v>
      </c>
      <c r="G172" s="240">
        <f>+'Ark1'!Q3316</f>
        <v>19</v>
      </c>
      <c r="H172" s="240">
        <f>+'Ark1'!R3316</f>
        <v>21</v>
      </c>
      <c r="I172" s="241">
        <f>+IF(H172=0,"",'Ark1'!AG3316)</f>
        <v>9.2105263157894726</v>
      </c>
      <c r="J172" s="241">
        <f>+IF(H172=0,"",'Ark1'!AH3316)</f>
        <v>13.983794733288324</v>
      </c>
      <c r="K172" s="220"/>
      <c r="L172" s="455">
        <f>+IF(I172=0,"",'Ark1'!AI3316)</f>
        <v>21</v>
      </c>
      <c r="M172" s="466"/>
      <c r="N172" s="272">
        <f>+IF(L172=0,"",'Ark1'!AJ3316)</f>
        <v>120.98095238095242</v>
      </c>
      <c r="O172" s="474"/>
      <c r="P172" s="272">
        <f>+IF(L172=0,"",'Ark1'!AK3316)</f>
        <v>33.401224533627989</v>
      </c>
      <c r="Q172" s="474"/>
      <c r="R172" s="242">
        <f>+IF(H172=0,"",'Ark1'!T3316)</f>
        <v>10.142857142857141</v>
      </c>
      <c r="S172" s="241">
        <f>+IF(H172=0,"",'Ark1'!U3316)</f>
        <v>59.171428571428592</v>
      </c>
      <c r="T172" s="220"/>
      <c r="U172" s="243">
        <f>+IF(H172=0,"",'Ark1'!W3316)</f>
        <v>85.714285714285694</v>
      </c>
      <c r="V172" s="243">
        <f>+IF(H172=0,"",'Ark1'!X3316)</f>
        <v>100</v>
      </c>
      <c r="W172" s="243">
        <f>+IF(H172=0,"",'Ark1'!Y3316)</f>
        <v>100</v>
      </c>
      <c r="X172" s="243">
        <f>+IF(H172=0,"",'Ark1'!Z3316)</f>
        <v>100</v>
      </c>
      <c r="Y172" s="243">
        <f>+IF(H172=0,"",'Ark1'!AA3316)</f>
        <v>6.3933107048466482</v>
      </c>
      <c r="Z172" s="242">
        <f>+IF(H172=0,"",'Ark1'!AC3316)</f>
        <v>1.2453996981544844</v>
      </c>
      <c r="AA172" s="243">
        <f>+IF(H172=0,"",'Ark1'!AE3316)</f>
        <v>-36.310901233614651</v>
      </c>
      <c r="AB172" s="242">
        <f t="shared" si="139"/>
        <v>5.3792207792207813</v>
      </c>
      <c r="AC172" s="241">
        <f t="shared" si="140"/>
        <v>0.90476190476190477</v>
      </c>
      <c r="AD172" s="220"/>
      <c r="AE172" s="223"/>
      <c r="AG172" s="28"/>
      <c r="AH172" s="26"/>
      <c r="AI172" s="224"/>
      <c r="AJ172" s="27"/>
      <c r="AN172" s="27"/>
    </row>
    <row r="173" spans="1:70">
      <c r="A173" s="220"/>
      <c r="B173" s="244">
        <f>+'Ark1'!C3317</f>
        <v>2024</v>
      </c>
      <c r="C173" s="240">
        <f>+'Ark1'!L3317</f>
        <v>11</v>
      </c>
      <c r="D173" s="251" t="s">
        <v>37</v>
      </c>
      <c r="E173" s="240">
        <f>+'Ark1'!D3317</f>
        <v>10</v>
      </c>
      <c r="F173" s="240" t="str">
        <f t="shared" si="138"/>
        <v>Okt</v>
      </c>
      <c r="G173" s="240">
        <f>+'Ark1'!Q3317</f>
        <v>41</v>
      </c>
      <c r="H173" s="240">
        <f>+'Ark1'!R3317</f>
        <v>45</v>
      </c>
      <c r="I173" s="241">
        <f>+IF(H173=0,"",'Ark1'!AG3317)</f>
        <v>8.2720588235294112</v>
      </c>
      <c r="J173" s="241">
        <f>+IF(H173=0,"",'Ark1'!AH3317)</f>
        <v>12.488250780682719</v>
      </c>
      <c r="K173" s="220"/>
      <c r="L173" s="455">
        <f>+IF(I173=0,"",'Ark1'!AI3317)</f>
        <v>45</v>
      </c>
      <c r="M173" s="466"/>
      <c r="N173" s="272">
        <f>+IF(L173=0,"",'Ark1'!AJ3317)</f>
        <v>122.93777777777778</v>
      </c>
      <c r="O173" s="474"/>
      <c r="P173" s="272">
        <f>+IF(L173=0,"",'Ark1'!AK3317)</f>
        <v>33.522677425741627</v>
      </c>
      <c r="Q173" s="474"/>
      <c r="R173" s="242">
        <f>+IF(H173=0,"",'Ark1'!T3317)</f>
        <v>9.9555555555555557</v>
      </c>
      <c r="S173" s="241">
        <f>+IF(H173=0,"",'Ark1'!U3317)</f>
        <v>62.29777777777781</v>
      </c>
      <c r="T173" s="220"/>
      <c r="U173" s="243">
        <f>+IF(H173=0,"",'Ark1'!W3317)</f>
        <v>71.111111111111114</v>
      </c>
      <c r="V173" s="243">
        <f>+IF(H173=0,"",'Ark1'!X3317)</f>
        <v>100</v>
      </c>
      <c r="W173" s="243">
        <f>+IF(H173=0,"",'Ark1'!Y3317)</f>
        <v>100</v>
      </c>
      <c r="X173" s="243">
        <f>+IF(H173=0,"",'Ark1'!Z3317)</f>
        <v>100</v>
      </c>
      <c r="Y173" s="243">
        <f>+IF(H173=0,"",'Ark1'!AA3317)</f>
        <v>7.6074667674123218</v>
      </c>
      <c r="Z173" s="242">
        <f>+IF(H173=0,"",'Ark1'!AC3317)</f>
        <v>4.5604851377192324</v>
      </c>
      <c r="AA173" s="243">
        <f>+IF(H173=0,"",'Ark1'!AE3317)</f>
        <v>-7.6481583289112622</v>
      </c>
      <c r="AB173" s="242">
        <f t="shared" si="139"/>
        <v>5.6634343434343464</v>
      </c>
      <c r="AC173" s="241">
        <f t="shared" si="140"/>
        <v>0.91111111111111109</v>
      </c>
      <c r="AD173" s="220"/>
      <c r="AE173" s="223"/>
      <c r="AG173" s="28"/>
      <c r="AH173" s="26"/>
      <c r="AI173" s="224"/>
      <c r="AJ173" s="27"/>
      <c r="AN173" s="27"/>
    </row>
    <row r="174" spans="1:70">
      <c r="A174" s="220"/>
      <c r="B174" s="244">
        <f>+'Ark1'!C3318</f>
        <v>2024</v>
      </c>
      <c r="C174" s="240">
        <f>+'Ark1'!L3318</f>
        <v>11</v>
      </c>
      <c r="D174" s="251" t="s">
        <v>37</v>
      </c>
      <c r="E174" s="240">
        <f>+'Ark1'!D3318</f>
        <v>11</v>
      </c>
      <c r="F174" s="240" t="str">
        <f t="shared" si="138"/>
        <v>Nov</v>
      </c>
      <c r="G174" s="240">
        <f>+'Ark1'!Q3318</f>
        <v>4</v>
      </c>
      <c r="H174" s="240">
        <f>+'Ark1'!R3318</f>
        <v>4</v>
      </c>
      <c r="I174" s="241">
        <f>+IF(H174=0,"",'Ark1'!AG3318)</f>
        <v>3.8095238095238111</v>
      </c>
      <c r="J174" s="241">
        <f>+IF(H174=0,"",'Ark1'!AH3318)</f>
        <v>5.8500461431111717</v>
      </c>
      <c r="K174" s="220"/>
      <c r="L174" s="455">
        <f>+IF(I174=0,"",'Ark1'!AI3318)</f>
        <v>4</v>
      </c>
      <c r="M174" s="466"/>
      <c r="N174" s="272">
        <f>+IF(L174=0,"",'Ark1'!AJ3318)</f>
        <v>125.125</v>
      </c>
      <c r="O174" s="474"/>
      <c r="P174" s="272">
        <f>+IF(L174=0,"",'Ark1'!AK3318)</f>
        <v>33.154958061597512</v>
      </c>
      <c r="Q174" s="474"/>
      <c r="R174" s="242">
        <f>+IF(H174=0,"",'Ark1'!T3318)</f>
        <v>8.75</v>
      </c>
      <c r="S174" s="241">
        <f>+IF(H174=0,"",'Ark1'!U3318)</f>
        <v>64.975000000000023</v>
      </c>
      <c r="T174" s="220"/>
      <c r="U174" s="243">
        <f>+IF(H174=0,"",'Ark1'!W3318)</f>
        <v>50</v>
      </c>
      <c r="V174" s="243">
        <f>+IF(H174=0,"",'Ark1'!X3318)</f>
        <v>100</v>
      </c>
      <c r="W174" s="243">
        <f>+IF(H174=0,"",'Ark1'!Y3318)</f>
        <v>100</v>
      </c>
      <c r="X174" s="243">
        <f>+IF(H174=0,"",'Ark1'!Z3318)</f>
        <v>100</v>
      </c>
      <c r="Y174" s="243">
        <f>+IF(H174=0,"",'Ark1'!AA3318)</f>
        <v>3.5031236061548641</v>
      </c>
      <c r="Z174" s="242">
        <f>+IF(H174=0,"",'Ark1'!AC3318)</f>
        <v>1.4790199457749036</v>
      </c>
      <c r="AA174" s="243">
        <f>+IF(H174=0,"",'Ark1'!AE3318)</f>
        <v>87.697040165536862</v>
      </c>
      <c r="AB174" s="242">
        <f t="shared" si="139"/>
        <v>5.906818181818184</v>
      </c>
      <c r="AC174" s="241">
        <f t="shared" si="140"/>
        <v>1</v>
      </c>
      <c r="AD174" s="220"/>
      <c r="AE174" s="223"/>
      <c r="AG174" s="28"/>
      <c r="AH174" s="26"/>
      <c r="AI174" s="224"/>
      <c r="AJ174" s="27"/>
      <c r="AN174" s="27"/>
    </row>
    <row r="175" spans="1:70">
      <c r="A175" s="220"/>
      <c r="B175" s="244">
        <f>+'Ark1'!C3319</f>
        <v>2024</v>
      </c>
      <c r="C175" s="27">
        <f>+'Ark1'!L3319</f>
        <v>11</v>
      </c>
      <c r="D175" s="27" t="s">
        <v>38</v>
      </c>
      <c r="E175" s="27">
        <f>+'Ark1'!D3319</f>
        <v>12</v>
      </c>
      <c r="F175" s="27" t="str">
        <f t="shared" si="138"/>
        <v>Des</v>
      </c>
      <c r="G175" s="27">
        <f>+'Ark1'!Q3319</f>
        <v>0</v>
      </c>
      <c r="H175" s="27">
        <f>+'Ark1'!R3319</f>
        <v>0</v>
      </c>
      <c r="I175" s="28" t="str">
        <f>+IF(H175=0,"",'Ark1'!AG3319)</f>
        <v/>
      </c>
      <c r="J175" s="28" t="str">
        <f>+IF(H175=0,"",'Ark1'!AH3319)</f>
        <v/>
      </c>
      <c r="K175" s="220"/>
      <c r="L175" s="247">
        <f>+IF(I175=0,"",'Ark1'!AI3319)</f>
        <v>0</v>
      </c>
      <c r="M175" s="466"/>
      <c r="N175" s="273" t="str">
        <f>+IF(L175=0,"",'Ark1'!AJ3319)</f>
        <v/>
      </c>
      <c r="O175" s="474"/>
      <c r="P175" s="273" t="str">
        <f>+IF(L175=0,"",'Ark1'!AK3319)</f>
        <v/>
      </c>
      <c r="Q175" s="474"/>
      <c r="R175" s="26" t="str">
        <f>+IF(H175=0,"",'Ark1'!T3319)</f>
        <v/>
      </c>
      <c r="S175" s="28" t="str">
        <f>+IF(H175=0,"",'Ark1'!U3319)</f>
        <v/>
      </c>
      <c r="T175" s="220"/>
      <c r="U175" s="33" t="str">
        <f>+IF(H175=0,"",'Ark1'!W3319)</f>
        <v/>
      </c>
      <c r="V175" s="33" t="str">
        <f>+IF(H175=0,"",'Ark1'!X3319)</f>
        <v/>
      </c>
      <c r="W175" s="33" t="str">
        <f>+IF(H175=0,"",'Ark1'!Y3319)</f>
        <v/>
      </c>
      <c r="X175" s="33" t="str">
        <f>+IF(H175=0,"",'Ark1'!Z3319)</f>
        <v/>
      </c>
      <c r="Y175" s="33" t="str">
        <f>+IF(H175=0,"",'Ark1'!AA3319)</f>
        <v/>
      </c>
      <c r="Z175" s="26" t="str">
        <f>+IF(H175=0,"",'Ark1'!AC3319)</f>
        <v/>
      </c>
      <c r="AA175" s="33" t="str">
        <f>+IF(H175=0,"",'Ark1'!AE3319)</f>
        <v/>
      </c>
      <c r="AB175" s="26" t="str">
        <f t="shared" si="139"/>
        <v/>
      </c>
      <c r="AC175" s="28" t="str">
        <f t="shared" si="140"/>
        <v/>
      </c>
      <c r="AD175" s="220"/>
      <c r="AE175" s="223"/>
      <c r="AG175" s="28"/>
      <c r="AH175" s="26"/>
      <c r="AI175" s="224"/>
      <c r="AJ175" s="27"/>
      <c r="AN175" s="27"/>
    </row>
    <row r="176" spans="1:70" ht="15" customHeight="1">
      <c r="A176" s="220"/>
      <c r="B176" s="220"/>
      <c r="C176" s="220"/>
      <c r="D176" s="220"/>
      <c r="E176" s="220"/>
      <c r="F176" s="220"/>
      <c r="G176" s="220"/>
      <c r="H176" s="220"/>
      <c r="I176" s="221"/>
      <c r="J176" s="221"/>
      <c r="K176" s="220"/>
      <c r="L176" s="239"/>
      <c r="M176" s="466"/>
      <c r="N176" s="237"/>
      <c r="O176" s="474"/>
      <c r="P176" s="237"/>
      <c r="Q176" s="474"/>
      <c r="R176" s="220"/>
      <c r="S176" s="220"/>
      <c r="T176" s="220"/>
      <c r="U176" s="222"/>
      <c r="V176" s="222"/>
      <c r="W176" s="222"/>
      <c r="X176" s="222"/>
      <c r="Y176" s="222"/>
      <c r="Z176" s="220"/>
      <c r="AA176" s="222"/>
      <c r="AB176" s="485"/>
      <c r="AC176" s="222"/>
      <c r="AD176" s="222"/>
      <c r="AE176" s="223"/>
      <c r="AG176" s="28"/>
      <c r="AH176" s="26"/>
      <c r="AI176" s="224"/>
      <c r="AJ176" s="27"/>
      <c r="AN176" s="27"/>
      <c r="BF176" s="236">
        <f>1+BF173</f>
        <v>1</v>
      </c>
      <c r="BG176" s="27">
        <v>20.659867330016564</v>
      </c>
      <c r="BH176" s="27">
        <f t="shared" ref="BH176" si="141">+BG176</f>
        <v>20.659867330016564</v>
      </c>
      <c r="BI176" s="27">
        <f t="shared" ref="BI176" si="142">+BH176</f>
        <v>20.659867330016564</v>
      </c>
      <c r="BJ176" s="27">
        <f t="shared" ref="BJ176" si="143">+BI176</f>
        <v>20.659867330016564</v>
      </c>
      <c r="BK176" s="27">
        <f t="shared" ref="BK176" si="144">+BJ176</f>
        <v>20.659867330016564</v>
      </c>
      <c r="BL176" s="27">
        <f t="shared" ref="BL176" si="145">+BK176</f>
        <v>20.659867330016564</v>
      </c>
      <c r="BM176" s="27">
        <f t="shared" ref="BM176" si="146">+BL176</f>
        <v>20.659867330016564</v>
      </c>
      <c r="BN176" s="27">
        <f t="shared" ref="BN176" si="147">+BM176</f>
        <v>20.659867330016564</v>
      </c>
      <c r="BO176" s="27">
        <f t="shared" ref="BO176" si="148">+BN176</f>
        <v>20.659867330016564</v>
      </c>
      <c r="BP176" s="27">
        <f t="shared" ref="BP176" si="149">+BO176</f>
        <v>20.659867330016564</v>
      </c>
      <c r="BQ176" s="27">
        <f t="shared" ref="BQ176" si="150">+BP176</f>
        <v>20.659867330016564</v>
      </c>
      <c r="BR176" s="27">
        <f t="shared" ref="BR176" si="151">+BQ176</f>
        <v>20.659867330016564</v>
      </c>
    </row>
    <row r="177" spans="1:70" ht="15" customHeight="1">
      <c r="A177" s="220"/>
      <c r="B177" s="220" t="s">
        <v>648</v>
      </c>
      <c r="C177" s="220"/>
      <c r="D177" s="238" t="str">
        <f>+D179</f>
        <v>U+</v>
      </c>
      <c r="E177" s="220"/>
      <c r="F177" s="220"/>
      <c r="G177" s="220"/>
      <c r="H177" s="244">
        <f>SUM(H179:H190)</f>
        <v>75</v>
      </c>
      <c r="I177" s="221"/>
      <c r="J177" s="221"/>
      <c r="K177" s="220"/>
      <c r="L177" s="239"/>
      <c r="M177" s="466"/>
      <c r="N177" s="237"/>
      <c r="O177" s="474"/>
      <c r="P177" s="237"/>
      <c r="Q177" s="474"/>
      <c r="R177" s="220"/>
      <c r="S177" s="220"/>
      <c r="T177" s="220"/>
      <c r="U177" s="222"/>
      <c r="V177" s="222"/>
      <c r="W177" s="222"/>
      <c r="X177" s="222"/>
      <c r="Y177" s="222"/>
      <c r="Z177" s="220"/>
      <c r="AA177" s="222"/>
      <c r="AB177" s="485"/>
      <c r="AC177" s="222"/>
      <c r="AD177" s="222"/>
      <c r="AE177" s="223"/>
      <c r="AG177" s="28"/>
      <c r="AH177" s="26"/>
      <c r="AI177" s="224"/>
      <c r="AJ177" s="27"/>
      <c r="AN177" s="27"/>
      <c r="BF177" s="236"/>
    </row>
    <row r="178" spans="1:70" ht="15" customHeight="1">
      <c r="A178" s="220"/>
      <c r="B178" s="220"/>
      <c r="C178" s="220"/>
      <c r="D178" s="220"/>
      <c r="E178" s="220"/>
      <c r="F178" s="220"/>
      <c r="G178" s="220"/>
      <c r="H178" s="220"/>
      <c r="I178" s="221"/>
      <c r="J178" s="221"/>
      <c r="K178" s="220"/>
      <c r="L178" s="239"/>
      <c r="M178" s="466"/>
      <c r="N178" s="237"/>
      <c r="O178" s="474"/>
      <c r="P178" s="237"/>
      <c r="Q178" s="474"/>
      <c r="R178" s="220"/>
      <c r="S178" s="220"/>
      <c r="T178" s="220"/>
      <c r="U178" s="222"/>
      <c r="V178" s="222"/>
      <c r="W178" s="222"/>
      <c r="X178" s="222"/>
      <c r="Y178" s="222"/>
      <c r="Z178" s="220"/>
      <c r="AA178" s="222"/>
      <c r="AB178" s="485"/>
      <c r="AC178" s="222"/>
      <c r="AD178" s="222"/>
      <c r="AE178" s="223"/>
      <c r="AG178" s="28"/>
      <c r="AH178" s="26"/>
      <c r="AI178" s="224"/>
      <c r="AJ178" s="27"/>
      <c r="AN178" s="27"/>
      <c r="BF178" s="236"/>
    </row>
    <row r="179" spans="1:70">
      <c r="A179" s="220"/>
      <c r="B179" s="244">
        <f>+'Ark1'!C3320</f>
        <v>2024</v>
      </c>
      <c r="C179" s="27">
        <f>+'Ark1'!L3320</f>
        <v>12</v>
      </c>
      <c r="D179" s="27" t="s">
        <v>38</v>
      </c>
      <c r="E179" s="27">
        <f>+'Ark1'!D3320</f>
        <v>1</v>
      </c>
      <c r="F179" s="27" t="str">
        <f t="shared" ref="F179:F188" si="152">+F164</f>
        <v>Jan</v>
      </c>
      <c r="G179" s="27">
        <f>+'Ark1'!Q3320</f>
        <v>5</v>
      </c>
      <c r="H179" s="27">
        <f>+'Ark1'!R3320</f>
        <v>6</v>
      </c>
      <c r="I179" s="28">
        <f>+IF(H179=0,"",'Ark1'!AG3320)</f>
        <v>2.0979020979020975</v>
      </c>
      <c r="J179" s="28">
        <f>+IF(H179=0,"",'Ark1'!AH3320)</f>
        <v>3.0627508979505591</v>
      </c>
      <c r="K179" s="220"/>
      <c r="L179" s="247">
        <f>+IF(I179=0,"",'Ark1'!AI3320)</f>
        <v>5</v>
      </c>
      <c r="M179" s="466"/>
      <c r="N179" s="273">
        <f>+IF(L179=0,"",'Ark1'!AJ3320)</f>
        <v>120.92</v>
      </c>
      <c r="O179" s="474"/>
      <c r="P179" s="273">
        <f>+IF(L179=0,"",'Ark1'!AK3320)</f>
        <v>34.540123391008471</v>
      </c>
      <c r="Q179" s="474"/>
      <c r="R179" s="26">
        <f>+IF(H179=0,"",'Ark1'!T3320)</f>
        <v>8.3333333333333357</v>
      </c>
      <c r="S179" s="28">
        <f>+IF(H179=0,"",'Ark1'!U3320)</f>
        <v>60.4</v>
      </c>
      <c r="T179" s="220"/>
      <c r="U179" s="33">
        <f>+IF(H179=0,"",'Ark1'!W3320)</f>
        <v>50</v>
      </c>
      <c r="V179" s="33">
        <f>+IF(H179=0,"",'Ark1'!X3320)</f>
        <v>100</v>
      </c>
      <c r="W179" s="33">
        <f>+IF(H179=0,"",'Ark1'!Y3320)</f>
        <v>100</v>
      </c>
      <c r="X179" s="33">
        <f>+IF(H179=0,"",'Ark1'!Z3320)</f>
        <v>100</v>
      </c>
      <c r="Y179" s="33">
        <f>+IF(H179=0,"",'Ark1'!AA3320)</f>
        <v>8.0678373806119144</v>
      </c>
      <c r="Z179" s="26">
        <f>+IF(H179=0,"",'Ark1'!AC3320)</f>
        <v>0.74535599249992179</v>
      </c>
      <c r="AA179" s="33">
        <f>+IF(H179=0,"",'Ark1'!AE3320)</f>
        <v>-36.584893708852249</v>
      </c>
      <c r="AB179" s="26">
        <f t="shared" si="139"/>
        <v>5.0333333333333332</v>
      </c>
      <c r="AC179" s="28">
        <f t="shared" si="140"/>
        <v>0.83333333333333337</v>
      </c>
      <c r="AD179" s="220"/>
      <c r="AE179" s="223"/>
      <c r="AG179" s="28"/>
      <c r="AH179" s="26"/>
      <c r="AI179" s="224"/>
      <c r="AJ179" s="27"/>
      <c r="AN179" s="27"/>
    </row>
    <row r="180" spans="1:70">
      <c r="A180" s="220"/>
      <c r="B180" s="244">
        <f>+'Ark1'!C3321</f>
        <v>2024</v>
      </c>
      <c r="C180" s="27">
        <f>+'Ark1'!L3321</f>
        <v>12</v>
      </c>
      <c r="D180" s="27" t="s">
        <v>38</v>
      </c>
      <c r="E180" s="27">
        <f>+'Ark1'!D3321</f>
        <v>2</v>
      </c>
      <c r="F180" s="27" t="str">
        <f t="shared" si="152"/>
        <v>Feb</v>
      </c>
      <c r="G180" s="27">
        <f>+'Ark1'!Q3321</f>
        <v>1</v>
      </c>
      <c r="H180" s="27">
        <f>+'Ark1'!R3321</f>
        <v>1</v>
      </c>
      <c r="I180" s="28">
        <f>+IF(H180=0,"",'Ark1'!AG3321)</f>
        <v>0.31645569620253161</v>
      </c>
      <c r="J180" s="28">
        <f>+IF(H180=0,"",'Ark1'!AH3321)</f>
        <v>0.53901378748543982</v>
      </c>
      <c r="K180" s="220"/>
      <c r="L180" s="247">
        <f>+IF(I180=0,"",'Ark1'!AI3321)</f>
        <v>0</v>
      </c>
      <c r="M180" s="466"/>
      <c r="N180" s="273" t="str">
        <f>+IF(L180=0,"",'Ark1'!AJ3321)</f>
        <v/>
      </c>
      <c r="O180" s="474"/>
      <c r="P180" s="273" t="str">
        <f>+IF(L180=0,"",'Ark1'!AK3321)</f>
        <v/>
      </c>
      <c r="Q180" s="474"/>
      <c r="R180" s="26">
        <f>+IF(H180=0,"",'Ark1'!T3321)</f>
        <v>7</v>
      </c>
      <c r="S180" s="28">
        <f>+IF(H180=0,"",'Ark1'!U3321)</f>
        <v>70.8</v>
      </c>
      <c r="T180" s="220"/>
      <c r="U180" s="33">
        <f>+IF(H180=0,"",'Ark1'!W3321)</f>
        <v>0</v>
      </c>
      <c r="V180" s="33">
        <f>+IF(H180=0,"",'Ark1'!X3321)</f>
        <v>100</v>
      </c>
      <c r="W180" s="33">
        <f>+IF(H180=0,"",'Ark1'!Y3321)</f>
        <v>100</v>
      </c>
      <c r="X180" s="33">
        <f>+IF(H180=0,"",'Ark1'!Z3321)</f>
        <v>100</v>
      </c>
      <c r="Y180" s="33">
        <f>+IF(H180=0,"",'Ark1'!AA3321)</f>
        <v>0</v>
      </c>
      <c r="Z180" s="26">
        <f>+IF(H180=0,"",'Ark1'!AC3321)</f>
        <v>0</v>
      </c>
      <c r="AA180" s="33">
        <f>+IF(H180=0,"",'Ark1'!AE3321)</f>
        <v>0</v>
      </c>
      <c r="AB180" s="26">
        <f t="shared" si="139"/>
        <v>5.8999999999999995</v>
      </c>
      <c r="AC180" s="28">
        <f t="shared" si="140"/>
        <v>1</v>
      </c>
      <c r="AD180" s="220"/>
      <c r="AE180" s="223"/>
      <c r="AG180" s="28"/>
      <c r="AH180" s="26"/>
      <c r="AI180" s="224"/>
      <c r="AJ180" s="27"/>
      <c r="AN180" s="27"/>
    </row>
    <row r="181" spans="1:70">
      <c r="A181" s="220"/>
      <c r="B181" s="244">
        <f>+'Ark1'!C3322</f>
        <v>2024</v>
      </c>
      <c r="C181" s="27">
        <f>+'Ark1'!L3322</f>
        <v>12</v>
      </c>
      <c r="D181" s="27" t="s">
        <v>38</v>
      </c>
      <c r="E181" s="27">
        <f>+'Ark1'!D3322</f>
        <v>3</v>
      </c>
      <c r="F181" s="27" t="str">
        <f t="shared" si="152"/>
        <v>Mar</v>
      </c>
      <c r="G181" s="27">
        <f>+'Ark1'!Q3322</f>
        <v>42</v>
      </c>
      <c r="H181" s="27">
        <f>+'Ark1'!R3322</f>
        <v>44</v>
      </c>
      <c r="I181" s="28">
        <f>+IF(H181=0,"",'Ark1'!AG3322)</f>
        <v>2.0192748967416247</v>
      </c>
      <c r="J181" s="28">
        <f>+IF(H181=0,"",'Ark1'!AH3322)</f>
        <v>2.8224485494953551</v>
      </c>
      <c r="K181" s="220"/>
      <c r="L181" s="247">
        <f>+IF(I181=0,"",'Ark1'!AI3322)</f>
        <v>31</v>
      </c>
      <c r="M181" s="466"/>
      <c r="N181" s="273">
        <f>+IF(L181=0,"",'Ark1'!AJ3322)</f>
        <v>120.17741935483872</v>
      </c>
      <c r="O181" s="474"/>
      <c r="P181" s="273">
        <f>+IF(L181=0,"",'Ark1'!AK3322)</f>
        <v>35.51853361087872</v>
      </c>
      <c r="Q181" s="474"/>
      <c r="R181" s="26">
        <f>+IF(H181=0,"",'Ark1'!T3322)</f>
        <v>8.5454545454545432</v>
      </c>
      <c r="S181" s="28">
        <f>+IF(H181=0,"",'Ark1'!U3322)</f>
        <v>61.484090909090916</v>
      </c>
      <c r="T181" s="220"/>
      <c r="U181" s="33">
        <f>+IF(H181=0,"",'Ark1'!W3322)</f>
        <v>50</v>
      </c>
      <c r="V181" s="33">
        <f>+IF(H181=0,"",'Ark1'!X3322)</f>
        <v>100</v>
      </c>
      <c r="W181" s="33">
        <f>+IF(H181=0,"",'Ark1'!Y3322)</f>
        <v>100</v>
      </c>
      <c r="X181" s="33">
        <f>+IF(H181=0,"",'Ark1'!Z3322)</f>
        <v>100</v>
      </c>
      <c r="Y181" s="33">
        <f>+IF(H181=0,"",'Ark1'!AA3322)</f>
        <v>7.0927601750534608</v>
      </c>
      <c r="Z181" s="26">
        <f>+IF(H181=0,"",'Ark1'!AC3322)</f>
        <v>2.4629485789352872</v>
      </c>
      <c r="AA181" s="33">
        <f>+IF(H181=0,"",'Ark1'!AE3322)</f>
        <v>31.026442159366113</v>
      </c>
      <c r="AB181" s="26">
        <f t="shared" si="139"/>
        <v>5.1236742424242427</v>
      </c>
      <c r="AC181" s="28">
        <f t="shared" si="140"/>
        <v>0.95454545454545459</v>
      </c>
      <c r="AD181" s="220"/>
      <c r="AE181" s="223"/>
      <c r="AG181" s="28"/>
      <c r="AH181" s="26"/>
      <c r="AI181" s="224"/>
      <c r="AJ181" s="27"/>
      <c r="AN181" s="27"/>
    </row>
    <row r="182" spans="1:70">
      <c r="A182" s="220"/>
      <c r="B182" s="244">
        <f>+'Ark1'!C3323</f>
        <v>2024</v>
      </c>
      <c r="C182" s="27">
        <f>+'Ark1'!L3323</f>
        <v>12</v>
      </c>
      <c r="D182" s="27" t="s">
        <v>38</v>
      </c>
      <c r="E182" s="27">
        <f>+'Ark1'!D3323</f>
        <v>4</v>
      </c>
      <c r="F182" s="27" t="str">
        <f t="shared" si="152"/>
        <v>Apr</v>
      </c>
      <c r="G182" s="27">
        <f>+'Ark1'!Q3323</f>
        <v>2</v>
      </c>
      <c r="H182" s="27">
        <f>+'Ark1'!R3323</f>
        <v>2</v>
      </c>
      <c r="I182" s="28">
        <f>+IF(H182=0,"",'Ark1'!AG3323)</f>
        <v>0.48661800486618007</v>
      </c>
      <c r="J182" s="28">
        <f>+IF(H182=0,"",'Ark1'!AH3323)</f>
        <v>0.68511904021107406</v>
      </c>
      <c r="K182" s="220"/>
      <c r="L182" s="247">
        <f>+IF(I182=0,"",'Ark1'!AI3323)</f>
        <v>1</v>
      </c>
      <c r="M182" s="466"/>
      <c r="N182" s="273">
        <f>+IF(L182=0,"",'Ark1'!AJ3323)</f>
        <v>114.9</v>
      </c>
      <c r="O182" s="474"/>
      <c r="P182" s="273">
        <f>+IF(L182=0,"",'Ark1'!AK3323)</f>
        <v>36.257896375695552</v>
      </c>
      <c r="Q182" s="474"/>
      <c r="R182" s="26">
        <f>+IF(H182=0,"",'Ark1'!T3323)</f>
        <v>8</v>
      </c>
      <c r="S182" s="28">
        <f>+IF(H182=0,"",'Ark1'!U3323)</f>
        <v>55.05</v>
      </c>
      <c r="T182" s="220"/>
      <c r="U182" s="33">
        <f>+IF(H182=0,"",'Ark1'!W3323)</f>
        <v>0</v>
      </c>
      <c r="V182" s="33">
        <f>+IF(H182=0,"",'Ark1'!X3323)</f>
        <v>100</v>
      </c>
      <c r="W182" s="33">
        <f>+IF(H182=0,"",'Ark1'!Y3323)</f>
        <v>100</v>
      </c>
      <c r="X182" s="33">
        <f>+IF(H182=0,"",'Ark1'!Z3323)</f>
        <v>100</v>
      </c>
      <c r="Y182" s="33">
        <f>+IF(H182=0,"",'Ark1'!AA3323)</f>
        <v>5.0000000005093186E-2</v>
      </c>
      <c r="Z182" s="26">
        <f>+IF(H182=0,"",'Ark1'!AC3323)</f>
        <v>0</v>
      </c>
      <c r="AA182" s="33">
        <f>+IF(H182=0,"",'Ark1'!AE3323)</f>
        <v>0</v>
      </c>
      <c r="AB182" s="26">
        <f t="shared" si="139"/>
        <v>4.5874999999999995</v>
      </c>
      <c r="AC182" s="28">
        <f t="shared" si="140"/>
        <v>1</v>
      </c>
      <c r="AD182" s="220"/>
      <c r="AE182" s="223"/>
      <c r="AG182" s="28"/>
      <c r="AH182" s="26"/>
      <c r="AI182" s="224"/>
      <c r="AJ182" s="27"/>
      <c r="AN182" s="27"/>
    </row>
    <row r="183" spans="1:70">
      <c r="A183" s="220"/>
      <c r="B183" s="244">
        <f>+'Ark1'!C3324</f>
        <v>2024</v>
      </c>
      <c r="C183" s="27">
        <f>+'Ark1'!L3324</f>
        <v>12</v>
      </c>
      <c r="D183" s="27" t="s">
        <v>38</v>
      </c>
      <c r="E183" s="27">
        <f>+'Ark1'!D3324</f>
        <v>5</v>
      </c>
      <c r="F183" s="27" t="str">
        <f t="shared" si="152"/>
        <v>Mai</v>
      </c>
      <c r="G183" s="27">
        <f>+'Ark1'!Q3324</f>
        <v>2</v>
      </c>
      <c r="H183" s="27">
        <f>+'Ark1'!R3324</f>
        <v>2</v>
      </c>
      <c r="I183" s="28">
        <f>+IF(H183=0,"",'Ark1'!AG3324)</f>
        <v>1.4814814814814816</v>
      </c>
      <c r="J183" s="28">
        <f>+IF(H183=0,"",'Ark1'!AH3324)</f>
        <v>2.3308883455582716</v>
      </c>
      <c r="K183" s="220"/>
      <c r="L183" s="247">
        <f>+IF(I183=0,"",'Ark1'!AI3324)</f>
        <v>2</v>
      </c>
      <c r="M183" s="466"/>
      <c r="N183" s="273">
        <f>+IF(L183=0,"",'Ark1'!AJ3324)</f>
        <v>121.65</v>
      </c>
      <c r="O183" s="474"/>
      <c r="P183" s="273">
        <f>+IF(L183=0,"",'Ark1'!AK3324)</f>
        <v>35.743172335824781</v>
      </c>
      <c r="Q183" s="474"/>
      <c r="R183" s="26">
        <f>+IF(H183=0,"",'Ark1'!T3324)</f>
        <v>9</v>
      </c>
      <c r="S183" s="28">
        <f>+IF(H183=0,"",'Ark1'!U3324)</f>
        <v>64.349999999999994</v>
      </c>
      <c r="T183" s="220"/>
      <c r="U183" s="33">
        <f>+IF(H183=0,"",'Ark1'!W3324)</f>
        <v>50</v>
      </c>
      <c r="V183" s="33">
        <f>+IF(H183=0,"",'Ark1'!X3324)</f>
        <v>100</v>
      </c>
      <c r="W183" s="33">
        <f>+IF(H183=0,"",'Ark1'!Y3324)</f>
        <v>100</v>
      </c>
      <c r="X183" s="33">
        <f>+IF(H183=0,"",'Ark1'!Z3324)</f>
        <v>100</v>
      </c>
      <c r="Y183" s="33">
        <f>+IF(H183=0,"",'Ark1'!AA3324)</f>
        <v>2.350000000000009</v>
      </c>
      <c r="Z183" s="26">
        <f>+IF(H183=0,"",'Ark1'!AC3324)</f>
        <v>1</v>
      </c>
      <c r="AA183" s="33">
        <f>+IF(H183=0,"",'Ark1'!AE3324)</f>
        <v>100.00000000000063</v>
      </c>
      <c r="AB183" s="26">
        <f t="shared" si="139"/>
        <v>5.3624999999999998</v>
      </c>
      <c r="AC183" s="28">
        <f t="shared" si="140"/>
        <v>1</v>
      </c>
      <c r="AD183" s="220"/>
      <c r="AE183" s="223"/>
      <c r="AG183" s="28"/>
      <c r="AH183" s="26"/>
      <c r="AI183" s="224"/>
      <c r="AJ183" s="27"/>
      <c r="AN183" s="27"/>
    </row>
    <row r="184" spans="1:70">
      <c r="A184" s="220"/>
      <c r="B184" s="244">
        <f>+'Ark1'!C3325</f>
        <v>2024</v>
      </c>
      <c r="C184" s="27">
        <f>+'Ark1'!L3325</f>
        <v>12</v>
      </c>
      <c r="D184" s="27" t="s">
        <v>38</v>
      </c>
      <c r="E184" s="27">
        <f>+'Ark1'!D3325</f>
        <v>6</v>
      </c>
      <c r="F184" s="27" t="str">
        <f t="shared" si="152"/>
        <v>Jun</v>
      </c>
      <c r="G184" s="27">
        <f>+'Ark1'!Q3325</f>
        <v>2</v>
      </c>
      <c r="H184" s="27">
        <f>+'Ark1'!R3325</f>
        <v>2</v>
      </c>
      <c r="I184" s="28">
        <f>+IF(H184=0,"",'Ark1'!AG3325)</f>
        <v>2.2471910112359552</v>
      </c>
      <c r="J184" s="28">
        <f>+IF(H184=0,"",'Ark1'!AH3325)</f>
        <v>3.8747079180099968</v>
      </c>
      <c r="K184" s="220"/>
      <c r="L184" s="247">
        <f>+IF(I184=0,"",'Ark1'!AI3325)</f>
        <v>2</v>
      </c>
      <c r="M184" s="466"/>
      <c r="N184" s="273">
        <f>+IF(L184=0,"",'Ark1'!AJ3325)</f>
        <v>122.3</v>
      </c>
      <c r="O184" s="474"/>
      <c r="P184" s="273">
        <f>+IF(L184=0,"",'Ark1'!AK3325)</f>
        <v>35.939739318527245</v>
      </c>
      <c r="Q184" s="474"/>
      <c r="R184" s="26">
        <f>+IF(H184=0,"",'Ark1'!T3325)</f>
        <v>9.5</v>
      </c>
      <c r="S184" s="28">
        <f>+IF(H184=0,"",'Ark1'!U3325)</f>
        <v>65.5</v>
      </c>
      <c r="T184" s="220"/>
      <c r="U184" s="33">
        <f>+IF(H184=0,"",'Ark1'!W3325)</f>
        <v>50</v>
      </c>
      <c r="V184" s="33">
        <f>+IF(H184=0,"",'Ark1'!X3325)</f>
        <v>100</v>
      </c>
      <c r="W184" s="33">
        <f>+IF(H184=0,"",'Ark1'!Y3325)</f>
        <v>100</v>
      </c>
      <c r="X184" s="33">
        <f>+IF(H184=0,"",'Ark1'!Z3325)</f>
        <v>100</v>
      </c>
      <c r="Y184" s="33">
        <f>+IF(H184=0,"",'Ark1'!AA3325)</f>
        <v>6.2000000000000401</v>
      </c>
      <c r="Z184" s="26">
        <f>+IF(H184=0,"",'Ark1'!AC3325)</f>
        <v>3.5</v>
      </c>
      <c r="AA184" s="33">
        <f>+IF(H184=0,"",'Ark1'!AE3325)</f>
        <v>-99.999999999999019</v>
      </c>
      <c r="AB184" s="26">
        <f t="shared" si="139"/>
        <v>5.458333333333333</v>
      </c>
      <c r="AC184" s="28">
        <f t="shared" si="140"/>
        <v>1</v>
      </c>
      <c r="AD184" s="220"/>
      <c r="AE184" s="223"/>
      <c r="AG184" s="28"/>
      <c r="AH184" s="26"/>
      <c r="AI184" s="224"/>
      <c r="AJ184" s="27"/>
      <c r="AN184" s="27"/>
    </row>
    <row r="185" spans="1:70">
      <c r="A185" s="220"/>
      <c r="B185" s="244">
        <f>+'Ark1'!C3326</f>
        <v>2024</v>
      </c>
      <c r="C185" s="27">
        <f>+'Ark1'!L3326</f>
        <v>12</v>
      </c>
      <c r="D185" s="27" t="s">
        <v>38</v>
      </c>
      <c r="E185" s="27">
        <f>+'Ark1'!D3326</f>
        <v>7</v>
      </c>
      <c r="F185" s="27" t="str">
        <f t="shared" si="152"/>
        <v>Jul</v>
      </c>
      <c r="G185" s="27">
        <f>+'Ark1'!Q3326</f>
        <v>1</v>
      </c>
      <c r="H185" s="27">
        <f>+'Ark1'!R3326</f>
        <v>1</v>
      </c>
      <c r="I185" s="28">
        <f>+IF(H185=0,"",'Ark1'!AG3326)</f>
        <v>4</v>
      </c>
      <c r="J185" s="28">
        <f>+IF(H185=0,"",'Ark1'!AH3326)</f>
        <v>7.1502057613168741</v>
      </c>
      <c r="K185" s="220"/>
      <c r="L185" s="247">
        <f>+IF(I185=0,"",'Ark1'!AI3326)</f>
        <v>1</v>
      </c>
      <c r="M185" s="466"/>
      <c r="N185" s="273">
        <f>+IF(L185=0,"",'Ark1'!AJ3326)</f>
        <v>125.7</v>
      </c>
      <c r="O185" s="474"/>
      <c r="P185" s="273">
        <f>+IF(L185=0,"",'Ark1'!AK3326)</f>
        <v>34.9928223150837</v>
      </c>
      <c r="Q185" s="474"/>
      <c r="R185" s="26">
        <f>+IF(H185=0,"",'Ark1'!T3326)</f>
        <v>11</v>
      </c>
      <c r="S185" s="28">
        <f>+IF(H185=0,"",'Ark1'!U3326)</f>
        <v>69.5</v>
      </c>
      <c r="T185" s="220"/>
      <c r="U185" s="33">
        <f>+IF(H185=0,"",'Ark1'!W3326)</f>
        <v>100</v>
      </c>
      <c r="V185" s="33">
        <f>+IF(H185=0,"",'Ark1'!X3326)</f>
        <v>100</v>
      </c>
      <c r="W185" s="33">
        <f>+IF(H185=0,"",'Ark1'!Y3326)</f>
        <v>100</v>
      </c>
      <c r="X185" s="33">
        <f>+IF(H185=0,"",'Ark1'!Z3326)</f>
        <v>100</v>
      </c>
      <c r="Y185" s="33">
        <f>+IF(H185=0,"",'Ark1'!AA3326)</f>
        <v>0</v>
      </c>
      <c r="Z185" s="26">
        <f>+IF(H185=0,"",'Ark1'!AC3326)</f>
        <v>0</v>
      </c>
      <c r="AA185" s="33">
        <f>+IF(H185=0,"",'Ark1'!AE3326)</f>
        <v>0</v>
      </c>
      <c r="AB185" s="26">
        <f t="shared" si="139"/>
        <v>5.791666666666667</v>
      </c>
      <c r="AC185" s="28">
        <f t="shared" si="140"/>
        <v>1</v>
      </c>
      <c r="AD185" s="220"/>
      <c r="AE185" s="223"/>
      <c r="AG185" s="28"/>
      <c r="AH185" s="26"/>
      <c r="AI185" s="224"/>
      <c r="AJ185" s="27"/>
      <c r="AN185" s="27"/>
    </row>
    <row r="186" spans="1:70">
      <c r="A186" s="220"/>
      <c r="B186" s="244">
        <f>+'Ark1'!C3327</f>
        <v>2024</v>
      </c>
      <c r="C186" s="27">
        <f>+'Ark1'!L3327</f>
        <v>12</v>
      </c>
      <c r="D186" s="27" t="s">
        <v>38</v>
      </c>
      <c r="E186" s="27">
        <f>+'Ark1'!D3327</f>
        <v>8</v>
      </c>
      <c r="F186" s="27" t="str">
        <f t="shared" si="152"/>
        <v>Aug</v>
      </c>
      <c r="G186" s="27">
        <f>+'Ark1'!Q3327</f>
        <v>4</v>
      </c>
      <c r="H186" s="27">
        <f>+'Ark1'!R3327</f>
        <v>4</v>
      </c>
      <c r="I186" s="28">
        <f>+IF(H186=0,"",'Ark1'!AG3327)</f>
        <v>3.0303030303030303</v>
      </c>
      <c r="J186" s="28">
        <f>+IF(H186=0,"",'Ark1'!AH3327)</f>
        <v>4.5383110986938595</v>
      </c>
      <c r="K186" s="220"/>
      <c r="L186" s="247">
        <f>+IF(I186=0,"",'Ark1'!AI3327)</f>
        <v>4</v>
      </c>
      <c r="M186" s="466"/>
      <c r="N186" s="273">
        <f>+IF(L186=0,"",'Ark1'!AJ3327)</f>
        <v>122.7</v>
      </c>
      <c r="O186" s="474"/>
      <c r="P186" s="273">
        <f>+IF(L186=0,"",'Ark1'!AK3327)</f>
        <v>35.19697595229534</v>
      </c>
      <c r="Q186" s="474"/>
      <c r="R186" s="26">
        <f>+IF(H186=0,"",'Ark1'!T3327)</f>
        <v>11</v>
      </c>
      <c r="S186" s="28">
        <f>+IF(H186=0,"",'Ark1'!U3327)</f>
        <v>64.974999999999994</v>
      </c>
      <c r="T186" s="220"/>
      <c r="U186" s="33">
        <f>+IF(H186=0,"",'Ark1'!W3327)</f>
        <v>100</v>
      </c>
      <c r="V186" s="33">
        <f>+IF(H186=0,"",'Ark1'!X3327)</f>
        <v>100</v>
      </c>
      <c r="W186" s="33">
        <f>+IF(H186=0,"",'Ark1'!Y3327)</f>
        <v>100</v>
      </c>
      <c r="X186" s="33">
        <f>+IF(H186=0,"",'Ark1'!Z3327)</f>
        <v>100</v>
      </c>
      <c r="Y186" s="33">
        <f>+IF(H186=0,"",'Ark1'!AA3327)</f>
        <v>3.3424354892802355</v>
      </c>
      <c r="Z186" s="26">
        <f>+IF(H186=0,"",'Ark1'!AC3327)</f>
        <v>1.2247448713915889</v>
      </c>
      <c r="AA186" s="33">
        <f>+IF(H186=0,"",'Ark1'!AE3327)</f>
        <v>-96.491361015286884</v>
      </c>
      <c r="AB186" s="26">
        <f t="shared" si="139"/>
        <v>5.4145833333333329</v>
      </c>
      <c r="AC186" s="28">
        <f t="shared" si="140"/>
        <v>1</v>
      </c>
      <c r="AD186" s="220"/>
      <c r="AE186" s="223"/>
      <c r="AG186" s="28"/>
      <c r="AH186" s="26"/>
      <c r="AI186" s="224"/>
      <c r="AJ186" s="27"/>
      <c r="AN186" s="27"/>
    </row>
    <row r="187" spans="1:70">
      <c r="A187" s="220"/>
      <c r="B187" s="244">
        <f>+'Ark1'!C3328</f>
        <v>2024</v>
      </c>
      <c r="C187" s="27">
        <f>+'Ark1'!L3328</f>
        <v>12</v>
      </c>
      <c r="D187" s="27" t="s">
        <v>38</v>
      </c>
      <c r="E187" s="27">
        <f>+'Ark1'!D3328</f>
        <v>9</v>
      </c>
      <c r="F187" s="27" t="str">
        <f t="shared" si="152"/>
        <v>Sep</v>
      </c>
      <c r="G187" s="27">
        <f>+'Ark1'!Q3328</f>
        <v>6</v>
      </c>
      <c r="H187" s="27">
        <f>+'Ark1'!R3328</f>
        <v>7</v>
      </c>
      <c r="I187" s="28">
        <f>+IF(H187=0,"",'Ark1'!AG3328)</f>
        <v>3.0701754385964919</v>
      </c>
      <c r="J187" s="28">
        <f>+IF(H187=0,"",'Ark1'!AH3328)</f>
        <v>5.1766824217870813</v>
      </c>
      <c r="K187" s="220"/>
      <c r="L187" s="247">
        <f>+IF(I187=0,"",'Ark1'!AI3328)</f>
        <v>7</v>
      </c>
      <c r="M187" s="466"/>
      <c r="N187" s="273">
        <f>+IF(L187=0,"",'Ark1'!AJ3328)</f>
        <v>121.25714285714288</v>
      </c>
      <c r="O187" s="474"/>
      <c r="P187" s="273">
        <f>+IF(L187=0,"",'Ark1'!AK3328)</f>
        <v>36.808935685186334</v>
      </c>
      <c r="Q187" s="474"/>
      <c r="R187" s="26">
        <f>+IF(H187=0,"",'Ark1'!T3328)</f>
        <v>11.142857142857141</v>
      </c>
      <c r="S187" s="28">
        <f>+IF(H187=0,"",'Ark1'!U3328)</f>
        <v>65.714285714285751</v>
      </c>
      <c r="T187" s="220"/>
      <c r="U187" s="33">
        <f>+IF(H187=0,"",'Ark1'!W3328)</f>
        <v>100</v>
      </c>
      <c r="V187" s="33">
        <f>+IF(H187=0,"",'Ark1'!X3328)</f>
        <v>100</v>
      </c>
      <c r="W187" s="33">
        <f>+IF(H187=0,"",'Ark1'!Y3328)</f>
        <v>100</v>
      </c>
      <c r="X187" s="33">
        <f>+IF(H187=0,"",'Ark1'!Z3328)</f>
        <v>100</v>
      </c>
      <c r="Y187" s="33">
        <f>+IF(H187=0,"",'Ark1'!AA3328)</f>
        <v>7.6696858887865584</v>
      </c>
      <c r="Z187" s="26">
        <f>+IF(H187=0,"",'Ark1'!AC3328)</f>
        <v>1.2453996981544797</v>
      </c>
      <c r="AA187" s="33">
        <f>+IF(H187=0,"",'Ark1'!AE3328)</f>
        <v>-67.323391997713287</v>
      </c>
      <c r="AB187" s="26">
        <f t="shared" si="139"/>
        <v>5.4761904761904789</v>
      </c>
      <c r="AC187" s="28">
        <f t="shared" si="140"/>
        <v>0.8571428571428571</v>
      </c>
      <c r="AD187" s="220"/>
      <c r="AE187" s="223"/>
      <c r="AG187" s="28"/>
      <c r="AH187" s="26"/>
      <c r="AI187" s="224"/>
      <c r="AJ187" s="27"/>
      <c r="AN187" s="27"/>
    </row>
    <row r="188" spans="1:70">
      <c r="A188" s="220"/>
      <c r="B188" s="244">
        <f>+'Ark1'!C3329</f>
        <v>2024</v>
      </c>
      <c r="C188" s="27">
        <f>+'Ark1'!L3329</f>
        <v>12</v>
      </c>
      <c r="D188" s="27" t="s">
        <v>38</v>
      </c>
      <c r="E188" s="27">
        <f>+'Ark1'!D3329</f>
        <v>10</v>
      </c>
      <c r="F188" s="27" t="str">
        <f t="shared" si="152"/>
        <v>Okt</v>
      </c>
      <c r="G188" s="27">
        <f>+'Ark1'!Q3329</f>
        <v>6</v>
      </c>
      <c r="H188" s="27">
        <f>+'Ark1'!R3329</f>
        <v>6</v>
      </c>
      <c r="I188" s="28">
        <f>+IF(H188=0,"",'Ark1'!AG3329)</f>
        <v>1.1029411764705881</v>
      </c>
      <c r="J188" s="28">
        <f>+IF(H188=0,"",'Ark1'!AH3329)</f>
        <v>1.8139458221780715</v>
      </c>
      <c r="K188" s="220"/>
      <c r="L188" s="247">
        <f>+IF(I188=0,"",'Ark1'!AI3329)</f>
        <v>6</v>
      </c>
      <c r="M188" s="466"/>
      <c r="N188" s="273">
        <f>+IF(L188=0,"",'Ark1'!AJ3329)</f>
        <v>124.05</v>
      </c>
      <c r="O188" s="474"/>
      <c r="P188" s="273">
        <f>+IF(L188=0,"",'Ark1'!AK3329)</f>
        <v>35.517747822029143</v>
      </c>
      <c r="Q188" s="474"/>
      <c r="R188" s="26">
        <f>+IF(H188=0,"",'Ark1'!T3329)</f>
        <v>9.8333333333333357</v>
      </c>
      <c r="S188" s="28">
        <f>+IF(H188=0,"",'Ark1'!U3329)</f>
        <v>67.866666666666646</v>
      </c>
      <c r="T188" s="220"/>
      <c r="U188" s="33">
        <f>+IF(H188=0,"",'Ark1'!W3329)</f>
        <v>83.333333333333314</v>
      </c>
      <c r="V188" s="33">
        <f>+IF(H188=0,"",'Ark1'!X3329)</f>
        <v>100</v>
      </c>
      <c r="W188" s="33">
        <f>+IF(H188=0,"",'Ark1'!Y3329)</f>
        <v>100</v>
      </c>
      <c r="X188" s="33">
        <f>+IF(H188=0,"",'Ark1'!Z3329)</f>
        <v>100</v>
      </c>
      <c r="Y188" s="33">
        <f>+IF(H188=0,"",'Ark1'!AA3329)</f>
        <v>4.3323075709013432</v>
      </c>
      <c r="Z188" s="26">
        <f>+IF(H188=0,"",'Ark1'!AC3329)</f>
        <v>0.89752746785574389</v>
      </c>
      <c r="AA188" s="33">
        <f>+IF(H188=0,"",'Ark1'!AE3329)</f>
        <v>54.29302771671324</v>
      </c>
      <c r="AB188" s="26">
        <f t="shared" si="139"/>
        <v>5.6555555555555541</v>
      </c>
      <c r="AC188" s="28">
        <f t="shared" si="140"/>
        <v>1</v>
      </c>
      <c r="AD188" s="220"/>
      <c r="AE188" s="223"/>
      <c r="AG188" s="28"/>
      <c r="AH188" s="26"/>
      <c r="AI188" s="224"/>
      <c r="AJ188" s="27"/>
      <c r="AN188" s="27"/>
    </row>
    <row r="189" spans="1:70">
      <c r="A189" s="220"/>
      <c r="B189" s="244">
        <f>+'Ark1'!C3330</f>
        <v>2024</v>
      </c>
      <c r="C189" s="27">
        <f>+'Ark1'!L3330</f>
        <v>12</v>
      </c>
      <c r="D189" s="27" t="s">
        <v>38</v>
      </c>
      <c r="E189" s="27">
        <f>+'Ark1'!D3330</f>
        <v>11</v>
      </c>
      <c r="F189" s="27" t="str">
        <f t="shared" ref="F189:F190" si="153">+F174</f>
        <v>Nov</v>
      </c>
      <c r="G189" s="27">
        <f>+'Ark1'!Q3330</f>
        <v>0</v>
      </c>
      <c r="H189" s="27">
        <f>+'Ark1'!R3330</f>
        <v>0</v>
      </c>
      <c r="I189" s="28" t="str">
        <f>+IF(H189=0,"",'Ark1'!AG3330)</f>
        <v/>
      </c>
      <c r="J189" s="28" t="str">
        <f>+IF(H189=0,"",'Ark1'!AH3330)</f>
        <v/>
      </c>
      <c r="K189" s="220"/>
      <c r="L189" s="247">
        <f>+IF(I189=0,"",'Ark1'!AI3330)</f>
        <v>0</v>
      </c>
      <c r="M189" s="466"/>
      <c r="N189" s="273" t="str">
        <f>+IF(L189=0,"",'Ark1'!AJ3330)</f>
        <v/>
      </c>
      <c r="O189" s="474"/>
      <c r="P189" s="273" t="str">
        <f>+IF(L189=0,"",'Ark1'!AK3330)</f>
        <v/>
      </c>
      <c r="Q189" s="474"/>
      <c r="R189" s="26" t="str">
        <f>+IF(H189=0,"",'Ark1'!T3330)</f>
        <v/>
      </c>
      <c r="S189" s="28" t="str">
        <f>+IF(H189=0,"",'Ark1'!U3330)</f>
        <v/>
      </c>
      <c r="T189" s="220"/>
      <c r="U189" s="33" t="str">
        <f>+IF(H189=0,"",'Ark1'!W3330)</f>
        <v/>
      </c>
      <c r="V189" s="33" t="str">
        <f>+IF(H189=0,"",'Ark1'!X3330)</f>
        <v/>
      </c>
      <c r="W189" s="33" t="str">
        <f>+IF(H189=0,"",'Ark1'!Y3330)</f>
        <v/>
      </c>
      <c r="X189" s="33" t="str">
        <f>+IF(H189=0,"",'Ark1'!Z3330)</f>
        <v/>
      </c>
      <c r="Y189" s="33" t="str">
        <f>+IF(H189=0,"",'Ark1'!AA3330)</f>
        <v/>
      </c>
      <c r="Z189" s="26" t="str">
        <f>+IF(H189=0,"",'Ark1'!AC3330)</f>
        <v/>
      </c>
      <c r="AA189" s="33" t="str">
        <f>+IF(H189=0,"",'Ark1'!AE3330)</f>
        <v/>
      </c>
      <c r="AB189" s="26" t="str">
        <f t="shared" ref="AB189:AB190" si="154">+IF(H189=0,"",+S189/C189)</f>
        <v/>
      </c>
      <c r="AC189" s="28" t="str">
        <f t="shared" ref="AC189:AC190" si="155">+IF(H189=0,"",G189/H189)</f>
        <v/>
      </c>
      <c r="AD189" s="220"/>
      <c r="AE189" s="223"/>
      <c r="AG189" s="28"/>
      <c r="AH189" s="26"/>
      <c r="AI189" s="224"/>
      <c r="AJ189" s="27"/>
      <c r="AN189" s="27"/>
    </row>
    <row r="190" spans="1:70">
      <c r="A190" s="220"/>
      <c r="B190" s="244">
        <f>+'Ark1'!C3331</f>
        <v>2024</v>
      </c>
      <c r="C190" s="27">
        <f>+'Ark1'!L3331</f>
        <v>12</v>
      </c>
      <c r="D190" s="27" t="s">
        <v>38</v>
      </c>
      <c r="E190" s="27">
        <f>+'Ark1'!D3331</f>
        <v>12</v>
      </c>
      <c r="F190" s="27" t="str">
        <f t="shared" si="153"/>
        <v>Des</v>
      </c>
      <c r="G190" s="27">
        <f>+'Ark1'!Q3331</f>
        <v>0</v>
      </c>
      <c r="H190" s="27">
        <f>+'Ark1'!R3331</f>
        <v>0</v>
      </c>
      <c r="I190" s="28" t="str">
        <f>+IF(H190=0,"",'Ark1'!AG3331)</f>
        <v/>
      </c>
      <c r="J190" s="28" t="str">
        <f>+IF(H190=0,"",'Ark1'!AH3331)</f>
        <v/>
      </c>
      <c r="K190" s="220"/>
      <c r="L190" s="247">
        <f>+IF(I190=0,"",'Ark1'!AI3331)</f>
        <v>0</v>
      </c>
      <c r="M190" s="466"/>
      <c r="N190" s="273" t="str">
        <f>+IF(L190=0,"",'Ark1'!AJ3331)</f>
        <v/>
      </c>
      <c r="O190" s="474"/>
      <c r="P190" s="273" t="str">
        <f>+IF(L190=0,"",'Ark1'!AK3331)</f>
        <v/>
      </c>
      <c r="Q190" s="474"/>
      <c r="R190" s="26" t="str">
        <f>+IF(H190=0,"",'Ark1'!T3331)</f>
        <v/>
      </c>
      <c r="S190" s="28" t="str">
        <f>+IF(H190=0,"",'Ark1'!U3331)</f>
        <v/>
      </c>
      <c r="T190" s="220"/>
      <c r="U190" s="33" t="str">
        <f>+IF(H190=0,"",'Ark1'!W3331)</f>
        <v/>
      </c>
      <c r="V190" s="33" t="str">
        <f>+IF(H190=0,"",'Ark1'!X3331)</f>
        <v/>
      </c>
      <c r="W190" s="33" t="str">
        <f>+IF(H190=0,"",'Ark1'!Y3331)</f>
        <v/>
      </c>
      <c r="X190" s="33" t="str">
        <f>+IF(H190=0,"",'Ark1'!Z3331)</f>
        <v/>
      </c>
      <c r="Y190" s="33" t="str">
        <f>+IF(H190=0,"",'Ark1'!AA3331)</f>
        <v/>
      </c>
      <c r="Z190" s="26" t="str">
        <f>+IF(H190=0,"",'Ark1'!AC3331)</f>
        <v/>
      </c>
      <c r="AA190" s="33" t="str">
        <f>+IF(H190=0,"",'Ark1'!AE3331)</f>
        <v/>
      </c>
      <c r="AB190" s="26" t="str">
        <f t="shared" si="154"/>
        <v/>
      </c>
      <c r="AC190" s="28" t="str">
        <f t="shared" si="155"/>
        <v/>
      </c>
      <c r="AD190" s="220"/>
      <c r="AE190" s="223"/>
      <c r="AG190" s="28"/>
      <c r="AH190" s="26"/>
      <c r="AI190" s="224"/>
      <c r="AJ190" s="27"/>
      <c r="AN190" s="27"/>
    </row>
    <row r="191" spans="1:70" ht="15" customHeight="1">
      <c r="A191" s="220"/>
      <c r="B191" s="220"/>
      <c r="C191" s="220"/>
      <c r="D191" s="220"/>
      <c r="E191" s="220"/>
      <c r="F191" s="220"/>
      <c r="G191" s="220"/>
      <c r="H191" s="220"/>
      <c r="I191" s="221"/>
      <c r="J191" s="221"/>
      <c r="K191" s="220"/>
      <c r="L191" s="239"/>
      <c r="M191" s="466"/>
      <c r="N191" s="237"/>
      <c r="O191" s="474"/>
      <c r="P191" s="237"/>
      <c r="Q191" s="474"/>
      <c r="R191" s="220"/>
      <c r="S191" s="220"/>
      <c r="T191" s="220"/>
      <c r="U191" s="222"/>
      <c r="V191" s="222"/>
      <c r="W191" s="222"/>
      <c r="X191" s="222"/>
      <c r="Y191" s="222"/>
      <c r="Z191" s="220"/>
      <c r="AA191" s="222"/>
      <c r="AB191" s="485"/>
      <c r="AC191" s="222"/>
      <c r="AD191" s="222"/>
      <c r="AE191" s="223"/>
      <c r="AG191" s="28"/>
      <c r="AH191" s="26"/>
      <c r="AI191" s="224"/>
      <c r="AJ191" s="27"/>
      <c r="AN191" s="27"/>
      <c r="BF191" s="236">
        <f>1+BF187</f>
        <v>1</v>
      </c>
      <c r="BG191" s="27">
        <v>20.659867330016564</v>
      </c>
      <c r="BH191" s="27">
        <f t="shared" ref="BH191" si="156">+BG191</f>
        <v>20.659867330016564</v>
      </c>
      <c r="BI191" s="27">
        <f t="shared" ref="BI191" si="157">+BH191</f>
        <v>20.659867330016564</v>
      </c>
      <c r="BJ191" s="27">
        <f t="shared" ref="BJ191" si="158">+BI191</f>
        <v>20.659867330016564</v>
      </c>
      <c r="BK191" s="27">
        <f t="shared" ref="BK191" si="159">+BJ191</f>
        <v>20.659867330016564</v>
      </c>
      <c r="BL191" s="27">
        <f t="shared" ref="BL191" si="160">+BK191</f>
        <v>20.659867330016564</v>
      </c>
      <c r="BM191" s="27">
        <f t="shared" ref="BM191" si="161">+BL191</f>
        <v>20.659867330016564</v>
      </c>
      <c r="BN191" s="27">
        <f t="shared" ref="BN191" si="162">+BM191</f>
        <v>20.659867330016564</v>
      </c>
      <c r="BO191" s="27">
        <f t="shared" ref="BO191" si="163">+BN191</f>
        <v>20.659867330016564</v>
      </c>
      <c r="BP191" s="27">
        <f t="shared" ref="BP191" si="164">+BO191</f>
        <v>20.659867330016564</v>
      </c>
      <c r="BQ191" s="27">
        <f t="shared" ref="BQ191" si="165">+BP191</f>
        <v>20.659867330016564</v>
      </c>
      <c r="BR191" s="27">
        <f t="shared" ref="BR191" si="166">+BQ191</f>
        <v>20.659867330016564</v>
      </c>
    </row>
    <row r="192" spans="1:70" ht="15" customHeight="1">
      <c r="A192" s="220"/>
      <c r="B192" s="220" t="s">
        <v>648</v>
      </c>
      <c r="C192" s="220"/>
      <c r="D192" s="238" t="str">
        <f>+D194</f>
        <v>E-</v>
      </c>
      <c r="E192" s="220"/>
      <c r="F192" s="220"/>
      <c r="G192" s="220"/>
      <c r="H192" s="244">
        <f>SUM(H194:H205)</f>
        <v>17</v>
      </c>
      <c r="I192" s="221"/>
      <c r="J192" s="221"/>
      <c r="K192" s="220"/>
      <c r="L192" s="239"/>
      <c r="M192" s="466"/>
      <c r="N192" s="237"/>
      <c r="O192" s="474"/>
      <c r="P192" s="237"/>
      <c r="Q192" s="474"/>
      <c r="R192" s="220"/>
      <c r="S192" s="220"/>
      <c r="T192" s="220"/>
      <c r="U192" s="222"/>
      <c r="V192" s="222"/>
      <c r="W192" s="222"/>
      <c r="X192" s="222"/>
      <c r="Y192" s="222"/>
      <c r="Z192" s="220"/>
      <c r="AA192" s="222"/>
      <c r="AB192" s="485"/>
      <c r="AC192" s="222"/>
      <c r="AD192" s="222"/>
      <c r="AE192" s="223"/>
      <c r="AG192" s="28"/>
      <c r="AH192" s="26"/>
      <c r="AI192" s="224"/>
      <c r="AJ192" s="27"/>
      <c r="AN192" s="27"/>
      <c r="BF192" s="236"/>
    </row>
    <row r="193" spans="1:70" ht="15" customHeight="1">
      <c r="A193" s="220"/>
      <c r="B193" s="220"/>
      <c r="C193" s="220"/>
      <c r="D193" s="220"/>
      <c r="E193" s="220"/>
      <c r="F193" s="220"/>
      <c r="G193" s="220"/>
      <c r="H193" s="220"/>
      <c r="I193" s="221"/>
      <c r="J193" s="221"/>
      <c r="K193" s="220"/>
      <c r="L193" s="239"/>
      <c r="M193" s="466"/>
      <c r="N193" s="237"/>
      <c r="O193" s="474"/>
      <c r="P193" s="237"/>
      <c r="Q193" s="474"/>
      <c r="R193" s="220"/>
      <c r="S193" s="220"/>
      <c r="T193" s="220"/>
      <c r="U193" s="222"/>
      <c r="V193" s="222"/>
      <c r="W193" s="222"/>
      <c r="X193" s="222"/>
      <c r="Y193" s="222"/>
      <c r="Z193" s="220"/>
      <c r="AA193" s="222"/>
      <c r="AB193" s="485"/>
      <c r="AC193" s="222"/>
      <c r="AD193" s="222"/>
      <c r="AE193" s="223"/>
      <c r="AG193" s="28"/>
      <c r="AH193" s="26"/>
      <c r="AI193" s="224"/>
      <c r="AJ193" s="27"/>
      <c r="AN193" s="27"/>
      <c r="BF193" s="236"/>
    </row>
    <row r="194" spans="1:70">
      <c r="A194" s="220"/>
      <c r="B194" s="244">
        <f>+'Ark1'!C3332</f>
        <v>2024</v>
      </c>
      <c r="C194" s="240">
        <f>+'Ark1'!L3332</f>
        <v>13</v>
      </c>
      <c r="D194" s="240" t="s">
        <v>39</v>
      </c>
      <c r="E194" s="240">
        <f>+'Ark1'!D3332</f>
        <v>1</v>
      </c>
      <c r="F194" s="240" t="str">
        <f>+F179</f>
        <v>Jan</v>
      </c>
      <c r="G194" s="240">
        <f>+'Ark1'!Q3332</f>
        <v>0</v>
      </c>
      <c r="H194" s="240">
        <f>+'Ark1'!R3332</f>
        <v>0</v>
      </c>
      <c r="I194" s="241" t="str">
        <f>+IF(H194=0,"",'Ark1'!AG3332)</f>
        <v/>
      </c>
      <c r="J194" s="241" t="str">
        <f>+IF(H194=0,"",'Ark1'!AH3332)</f>
        <v/>
      </c>
      <c r="K194" s="220"/>
      <c r="L194" s="455">
        <f>+IF(I194=0,"",'Ark1'!AI3332)</f>
        <v>0</v>
      </c>
      <c r="M194" s="466"/>
      <c r="N194" s="272" t="str">
        <f>+IF(L194=0,"",'Ark1'!AJ3332)</f>
        <v/>
      </c>
      <c r="O194" s="474"/>
      <c r="P194" s="272" t="str">
        <f>+IF(L194=0,"",'Ark1'!AK3332)</f>
        <v/>
      </c>
      <c r="Q194" s="474"/>
      <c r="R194" s="242" t="str">
        <f>+IF(H194=0,"",'Ark1'!T3332)</f>
        <v/>
      </c>
      <c r="S194" s="241" t="str">
        <f>+IF(H194=0,"",'Ark1'!U3332)</f>
        <v/>
      </c>
      <c r="T194" s="220"/>
      <c r="U194" s="243" t="str">
        <f>+IF(H194=0,"",'Ark1'!W3332)</f>
        <v/>
      </c>
      <c r="V194" s="243" t="str">
        <f>+IF(H194=0,"",'Ark1'!X3332)</f>
        <v/>
      </c>
      <c r="W194" s="243" t="str">
        <f>+IF(H194=0,"",'Ark1'!Y3332)</f>
        <v/>
      </c>
      <c r="X194" s="243" t="str">
        <f>+IF(H194=0,"",'Ark1'!Z3332)</f>
        <v/>
      </c>
      <c r="Y194" s="243" t="str">
        <f>+IF(H194=0,"",'Ark1'!AA3332)</f>
        <v/>
      </c>
      <c r="Z194" s="242" t="str">
        <f>+IF(H194=0,"",'Ark1'!AC3332)</f>
        <v/>
      </c>
      <c r="AA194" s="243" t="str">
        <f>+IF(H194=0,"",'Ark1'!AE3332)</f>
        <v/>
      </c>
      <c r="AB194" s="242" t="str">
        <f t="shared" si="139"/>
        <v/>
      </c>
      <c r="AC194" s="241" t="str">
        <f t="shared" si="140"/>
        <v/>
      </c>
      <c r="AD194" s="220"/>
      <c r="AE194" s="26"/>
      <c r="AG194" s="28"/>
      <c r="AH194" s="26"/>
      <c r="AI194" s="27"/>
      <c r="AJ194" s="27"/>
      <c r="AN194" s="27"/>
    </row>
    <row r="195" spans="1:70">
      <c r="A195" s="220"/>
      <c r="B195" s="244">
        <f>+'Ark1'!C3333</f>
        <v>2024</v>
      </c>
      <c r="C195" s="240">
        <f>+'Ark1'!L3333</f>
        <v>13</v>
      </c>
      <c r="D195" s="240" t="s">
        <v>39</v>
      </c>
      <c r="E195" s="240">
        <f>+'Ark1'!D3333</f>
        <v>2</v>
      </c>
      <c r="F195" s="240" t="str">
        <f t="shared" ref="F195:F205" si="167">+F180</f>
        <v>Feb</v>
      </c>
      <c r="G195" s="240">
        <f>+'Ark1'!Q3333</f>
        <v>2</v>
      </c>
      <c r="H195" s="240">
        <f>+'Ark1'!R3333</f>
        <v>2</v>
      </c>
      <c r="I195" s="241">
        <f>+IF(H195=0,"",'Ark1'!AG3333)</f>
        <v>0.63291139240506322</v>
      </c>
      <c r="J195" s="241">
        <f>+IF(H195=0,"",'Ark1'!AH3333)</f>
        <v>0.97601084118126269</v>
      </c>
      <c r="K195" s="220"/>
      <c r="L195" s="455">
        <f>+IF(I195=0,"",'Ark1'!AI3333)</f>
        <v>2</v>
      </c>
      <c r="M195" s="466"/>
      <c r="N195" s="272">
        <f>+IF(L195=0,"",'Ark1'!AJ3333)</f>
        <v>118.45</v>
      </c>
      <c r="O195" s="474"/>
      <c r="P195" s="272">
        <f>+IF(L195=0,"",'Ark1'!AK3333)</f>
        <v>38.3443732532198</v>
      </c>
      <c r="Q195" s="474"/>
      <c r="R195" s="242">
        <f>+IF(H195=0,"",'Ark1'!T3333)</f>
        <v>8</v>
      </c>
      <c r="S195" s="241">
        <f>+IF(H195=0,"",'Ark1'!U3333)</f>
        <v>64.100000000000023</v>
      </c>
      <c r="T195" s="220"/>
      <c r="U195" s="243">
        <f>+IF(H195=0,"",'Ark1'!W3333)</f>
        <v>0</v>
      </c>
      <c r="V195" s="243">
        <f>+IF(H195=0,"",'Ark1'!X3333)</f>
        <v>100</v>
      </c>
      <c r="W195" s="243">
        <f>+IF(H195=0,"",'Ark1'!Y3333)</f>
        <v>100</v>
      </c>
      <c r="X195" s="243">
        <f>+IF(H195=0,"",'Ark1'!Z3333)</f>
        <v>100</v>
      </c>
      <c r="Y195" s="243">
        <f>+IF(H195=0,"",'Ark1'!AA3333)</f>
        <v>8</v>
      </c>
      <c r="Z195" s="242">
        <f>+IF(H195=0,"",'Ark1'!AC3333)</f>
        <v>0</v>
      </c>
      <c r="AA195" s="243">
        <f>+IF(H195=0,"",'Ark1'!AE3333)</f>
        <v>0</v>
      </c>
      <c r="AB195" s="242">
        <f t="shared" si="139"/>
        <v>4.9307692307692328</v>
      </c>
      <c r="AC195" s="241">
        <f t="shared" si="140"/>
        <v>1</v>
      </c>
      <c r="AD195" s="220"/>
      <c r="AE195" s="26"/>
      <c r="AG195" s="28"/>
      <c r="AH195" s="26"/>
      <c r="AI195" s="27"/>
      <c r="AJ195" s="27"/>
      <c r="AN195" s="27"/>
    </row>
    <row r="196" spans="1:70">
      <c r="A196" s="220"/>
      <c r="B196" s="244">
        <f>+'Ark1'!C3334</f>
        <v>2024</v>
      </c>
      <c r="C196" s="240">
        <f>+'Ark1'!L3334</f>
        <v>13</v>
      </c>
      <c r="D196" s="240" t="s">
        <v>39</v>
      </c>
      <c r="E196" s="240">
        <f>+'Ark1'!D3334</f>
        <v>3</v>
      </c>
      <c r="F196" s="240" t="str">
        <f t="shared" si="167"/>
        <v>Mar</v>
      </c>
      <c r="G196" s="240">
        <f>+'Ark1'!Q3334</f>
        <v>8</v>
      </c>
      <c r="H196" s="240">
        <f>+'Ark1'!R3334</f>
        <v>8</v>
      </c>
      <c r="I196" s="241">
        <f>+IF(H196=0,"",'Ark1'!AG3334)</f>
        <v>0.36714089031665903</v>
      </c>
      <c r="J196" s="241">
        <f>+IF(H196=0,"",'Ark1'!AH3334)</f>
        <v>0.55274211419163821</v>
      </c>
      <c r="K196" s="220"/>
      <c r="L196" s="455">
        <f>+IF(I196=0,"",'Ark1'!AI3334)</f>
        <v>7</v>
      </c>
      <c r="M196" s="466"/>
      <c r="N196" s="272">
        <f>+IF(L196=0,"",'Ark1'!AJ3334)</f>
        <v>121.5</v>
      </c>
      <c r="O196" s="474"/>
      <c r="P196" s="272">
        <f>+IF(L196=0,"",'Ark1'!AK3334)</f>
        <v>36.834052962590889</v>
      </c>
      <c r="Q196" s="474"/>
      <c r="R196" s="242">
        <f>+IF(H196=0,"",'Ark1'!T3334)</f>
        <v>9.625</v>
      </c>
      <c r="S196" s="241">
        <f>+IF(H196=0,"",'Ark1'!U3334)</f>
        <v>66.224999999999994</v>
      </c>
      <c r="T196" s="220"/>
      <c r="U196" s="243">
        <f>+IF(H196=0,"",'Ark1'!W3334)</f>
        <v>62.5</v>
      </c>
      <c r="V196" s="243">
        <f>+IF(H196=0,"",'Ark1'!X3334)</f>
        <v>100</v>
      </c>
      <c r="W196" s="243">
        <f>+IF(H196=0,"",'Ark1'!Y3334)</f>
        <v>100</v>
      </c>
      <c r="X196" s="243">
        <f>+IF(H196=0,"",'Ark1'!Z3334)</f>
        <v>100</v>
      </c>
      <c r="Y196" s="243">
        <f>+IF(H196=0,"",'Ark1'!AA3334)</f>
        <v>9.9654089228691376</v>
      </c>
      <c r="Z196" s="242">
        <f>+IF(H196=0,"",'Ark1'!AC3334)</f>
        <v>2.6427968139832463</v>
      </c>
      <c r="AA196" s="243">
        <f>+IF(H196=0,"",'Ark1'!AE3334)</f>
        <v>59.7434911998768</v>
      </c>
      <c r="AB196" s="242">
        <f t="shared" si="139"/>
        <v>5.0942307692307685</v>
      </c>
      <c r="AC196" s="241">
        <f t="shared" si="140"/>
        <v>1</v>
      </c>
      <c r="AD196" s="220"/>
      <c r="AE196" s="26"/>
      <c r="AG196" s="28"/>
      <c r="AH196" s="26"/>
      <c r="AI196" s="27"/>
      <c r="AJ196" s="27"/>
      <c r="AN196" s="27"/>
    </row>
    <row r="197" spans="1:70">
      <c r="A197" s="220"/>
      <c r="B197" s="244">
        <f>+'Ark1'!C3335</f>
        <v>2024</v>
      </c>
      <c r="C197" s="240">
        <f>+'Ark1'!L3335</f>
        <v>13</v>
      </c>
      <c r="D197" s="240" t="s">
        <v>39</v>
      </c>
      <c r="E197" s="240">
        <f>+'Ark1'!D3335</f>
        <v>4</v>
      </c>
      <c r="F197" s="240" t="str">
        <f t="shared" si="167"/>
        <v>Apr</v>
      </c>
      <c r="G197" s="240">
        <f>+'Ark1'!Q3335</f>
        <v>0</v>
      </c>
      <c r="H197" s="240">
        <f>+'Ark1'!R3335</f>
        <v>0</v>
      </c>
      <c r="I197" s="241" t="str">
        <f>+IF(H197=0,"",'Ark1'!AG3335)</f>
        <v/>
      </c>
      <c r="J197" s="241" t="str">
        <f>+IF(H197=0,"",'Ark1'!AH3335)</f>
        <v/>
      </c>
      <c r="K197" s="220"/>
      <c r="L197" s="455">
        <f>+IF(I197=0,"",'Ark1'!AI3335)</f>
        <v>0</v>
      </c>
      <c r="M197" s="466"/>
      <c r="N197" s="272" t="str">
        <f>+IF(L197=0,"",'Ark1'!AJ3335)</f>
        <v/>
      </c>
      <c r="O197" s="474"/>
      <c r="P197" s="272" t="str">
        <f>+IF(L197=0,"",'Ark1'!AK3335)</f>
        <v/>
      </c>
      <c r="Q197" s="474"/>
      <c r="R197" s="242" t="str">
        <f>+IF(H197=0,"",'Ark1'!T3335)</f>
        <v/>
      </c>
      <c r="S197" s="241" t="str">
        <f>+IF(H197=0,"",'Ark1'!U3335)</f>
        <v/>
      </c>
      <c r="T197" s="220"/>
      <c r="U197" s="243" t="str">
        <f>+IF(H197=0,"",'Ark1'!W3335)</f>
        <v/>
      </c>
      <c r="V197" s="243" t="str">
        <f>+IF(H197=0,"",'Ark1'!X3335)</f>
        <v/>
      </c>
      <c r="W197" s="243" t="str">
        <f>+IF(H197=0,"",'Ark1'!Y3335)</f>
        <v/>
      </c>
      <c r="X197" s="243" t="str">
        <f>+IF(H197=0,"",'Ark1'!Z3335)</f>
        <v/>
      </c>
      <c r="Y197" s="243" t="str">
        <f>+IF(H197=0,"",'Ark1'!AA3335)</f>
        <v/>
      </c>
      <c r="Z197" s="242" t="str">
        <f>+IF(H197=0,"",'Ark1'!AC3335)</f>
        <v/>
      </c>
      <c r="AA197" s="243" t="str">
        <f>+IF(H197=0,"",'Ark1'!AE3335)</f>
        <v/>
      </c>
      <c r="AB197" s="242" t="str">
        <f t="shared" si="139"/>
        <v/>
      </c>
      <c r="AC197" s="241" t="str">
        <f t="shared" si="140"/>
        <v/>
      </c>
      <c r="AD197" s="220"/>
      <c r="AE197" s="224"/>
      <c r="AG197" s="28"/>
      <c r="AH197" s="26"/>
      <c r="AI197" s="224"/>
      <c r="AJ197" s="27"/>
      <c r="AN197" s="27"/>
    </row>
    <row r="198" spans="1:70">
      <c r="A198" s="220"/>
      <c r="B198" s="244">
        <f>+'Ark1'!C3336</f>
        <v>2024</v>
      </c>
      <c r="C198" s="240">
        <f>+'Ark1'!L3336</f>
        <v>13</v>
      </c>
      <c r="D198" s="240" t="s">
        <v>39</v>
      </c>
      <c r="E198" s="240">
        <f>+'Ark1'!D3336</f>
        <v>5</v>
      </c>
      <c r="F198" s="240" t="str">
        <f t="shared" si="167"/>
        <v>Mai</v>
      </c>
      <c r="G198" s="240">
        <f>+'Ark1'!Q3336</f>
        <v>2</v>
      </c>
      <c r="H198" s="240">
        <f>+'Ark1'!R3336</f>
        <v>2</v>
      </c>
      <c r="I198" s="241">
        <f>+IF(H198=0,"",'Ark1'!AG3336)</f>
        <v>1.4814814814814816</v>
      </c>
      <c r="J198" s="241">
        <f>+IF(H198=0,"",'Ark1'!AH3336)</f>
        <v>2.3544326722810833</v>
      </c>
      <c r="K198" s="220"/>
      <c r="L198" s="455">
        <f>+IF(I198=0,"",'Ark1'!AI3336)</f>
        <v>1</v>
      </c>
      <c r="M198" s="466"/>
      <c r="N198" s="272">
        <f>+IF(L198=0,"",'Ark1'!AJ3336)</f>
        <v>123.4</v>
      </c>
      <c r="O198" s="474"/>
      <c r="P198" s="272">
        <f>+IF(L198=0,"",'Ark1'!AK3336)</f>
        <v>35.229989224561876</v>
      </c>
      <c r="Q198" s="474"/>
      <c r="R198" s="242">
        <f>+IF(H198=0,"",'Ark1'!T3336)</f>
        <v>13</v>
      </c>
      <c r="S198" s="241">
        <f>+IF(H198=0,"",'Ark1'!U3336)</f>
        <v>65</v>
      </c>
      <c r="T198" s="220"/>
      <c r="U198" s="243">
        <f>+IF(H198=0,"",'Ark1'!W3336)</f>
        <v>100</v>
      </c>
      <c r="V198" s="243">
        <f>+IF(H198=0,"",'Ark1'!X3336)</f>
        <v>100</v>
      </c>
      <c r="W198" s="243">
        <f>+IF(H198=0,"",'Ark1'!Y3336)</f>
        <v>100</v>
      </c>
      <c r="X198" s="243">
        <f>+IF(H198=0,"",'Ark1'!Z3336)</f>
        <v>100</v>
      </c>
      <c r="Y198" s="243">
        <f>+IF(H198=0,"",'Ark1'!AA3336)</f>
        <v>1.2000000000002125</v>
      </c>
      <c r="Z198" s="242">
        <f>+IF(H198=0,"",'Ark1'!AC3336)</f>
        <v>2</v>
      </c>
      <c r="AA198" s="243">
        <f>+IF(H198=0,"",'Ark1'!AE3336)</f>
        <v>99.999999999986116</v>
      </c>
      <c r="AB198" s="242">
        <f t="shared" si="139"/>
        <v>5</v>
      </c>
      <c r="AC198" s="241">
        <f t="shared" si="140"/>
        <v>1</v>
      </c>
      <c r="AD198" s="220"/>
      <c r="AE198" s="224"/>
      <c r="AG198" s="28"/>
      <c r="AH198" s="26"/>
      <c r="AI198" s="224"/>
      <c r="AJ198" s="27"/>
      <c r="AN198" s="27"/>
    </row>
    <row r="199" spans="1:70">
      <c r="A199" s="220"/>
      <c r="B199" s="244">
        <f>+'Ark1'!C3337</f>
        <v>2024</v>
      </c>
      <c r="C199" s="240">
        <f>+'Ark1'!L3337</f>
        <v>13</v>
      </c>
      <c r="D199" s="240" t="s">
        <v>39</v>
      </c>
      <c r="E199" s="240">
        <f>+'Ark1'!D3337</f>
        <v>6</v>
      </c>
      <c r="F199" s="240" t="str">
        <f t="shared" si="167"/>
        <v>Jun</v>
      </c>
      <c r="G199" s="240">
        <f>+'Ark1'!Q3337</f>
        <v>0</v>
      </c>
      <c r="H199" s="240">
        <f>+'Ark1'!R3337</f>
        <v>0</v>
      </c>
      <c r="I199" s="241" t="str">
        <f>+IF(H199=0,"",'Ark1'!AG3337)</f>
        <v/>
      </c>
      <c r="J199" s="241" t="str">
        <f>+IF(H199=0,"",'Ark1'!AH3337)</f>
        <v/>
      </c>
      <c r="K199" s="220"/>
      <c r="L199" s="455">
        <f>+IF(I199=0,"",'Ark1'!AI3337)</f>
        <v>0</v>
      </c>
      <c r="M199" s="466"/>
      <c r="N199" s="272" t="str">
        <f>+IF(L199=0,"",'Ark1'!AJ3337)</f>
        <v/>
      </c>
      <c r="O199" s="474"/>
      <c r="P199" s="272" t="str">
        <f>+IF(L199=0,"",'Ark1'!AK3337)</f>
        <v/>
      </c>
      <c r="Q199" s="474"/>
      <c r="R199" s="242" t="str">
        <f>+IF(H199=0,"",'Ark1'!T3337)</f>
        <v/>
      </c>
      <c r="S199" s="241" t="str">
        <f>+IF(H199=0,"",'Ark1'!U3337)</f>
        <v/>
      </c>
      <c r="T199" s="220"/>
      <c r="U199" s="243" t="str">
        <f>+IF(H199=0,"",'Ark1'!W3337)</f>
        <v/>
      </c>
      <c r="V199" s="243" t="str">
        <f>+IF(H199=0,"",'Ark1'!X3337)</f>
        <v/>
      </c>
      <c r="W199" s="243" t="str">
        <f>+IF(H199=0,"",'Ark1'!Y3337)</f>
        <v/>
      </c>
      <c r="X199" s="243" t="str">
        <f>+IF(H199=0,"",'Ark1'!Z3337)</f>
        <v/>
      </c>
      <c r="Y199" s="243" t="str">
        <f>+IF(H199=0,"",'Ark1'!AA3337)</f>
        <v/>
      </c>
      <c r="Z199" s="242" t="str">
        <f>+IF(H199=0,"",'Ark1'!AC3337)</f>
        <v/>
      </c>
      <c r="AA199" s="243" t="str">
        <f>+IF(H199=0,"",'Ark1'!AE3337)</f>
        <v/>
      </c>
      <c r="AB199" s="242" t="str">
        <f t="shared" si="139"/>
        <v/>
      </c>
      <c r="AC199" s="241" t="str">
        <f t="shared" si="140"/>
        <v/>
      </c>
      <c r="AD199" s="220"/>
      <c r="AE199" s="26"/>
      <c r="AG199" s="28"/>
      <c r="AH199" s="26"/>
      <c r="AI199" s="27"/>
      <c r="AJ199" s="27"/>
      <c r="AN199" s="27"/>
    </row>
    <row r="200" spans="1:70">
      <c r="A200" s="220"/>
      <c r="B200" s="244">
        <f>+'Ark1'!C3338</f>
        <v>2024</v>
      </c>
      <c r="C200" s="240">
        <f>+'Ark1'!L3338</f>
        <v>13</v>
      </c>
      <c r="D200" s="240" t="s">
        <v>39</v>
      </c>
      <c r="E200" s="240">
        <f>+'Ark1'!D3338</f>
        <v>7</v>
      </c>
      <c r="F200" s="240" t="str">
        <f t="shared" si="167"/>
        <v>Jul</v>
      </c>
      <c r="G200" s="240">
        <f>+'Ark1'!Q3338</f>
        <v>0</v>
      </c>
      <c r="H200" s="240">
        <f>+'Ark1'!R3338</f>
        <v>0</v>
      </c>
      <c r="I200" s="241" t="str">
        <f>+IF(H200=0,"",'Ark1'!AG3338)</f>
        <v/>
      </c>
      <c r="J200" s="241" t="str">
        <f>+IF(H200=0,"",'Ark1'!AH3338)</f>
        <v/>
      </c>
      <c r="K200" s="220"/>
      <c r="L200" s="455">
        <f>+IF(I200=0,"",'Ark1'!AI3338)</f>
        <v>0</v>
      </c>
      <c r="M200" s="466"/>
      <c r="N200" s="272" t="str">
        <f>+IF(L200=0,"",'Ark1'!AJ3338)</f>
        <v/>
      </c>
      <c r="O200" s="474"/>
      <c r="P200" s="272" t="str">
        <f>+IF(L200=0,"",'Ark1'!AK3338)</f>
        <v/>
      </c>
      <c r="Q200" s="474"/>
      <c r="R200" s="242" t="str">
        <f>+IF(H200=0,"",'Ark1'!T3338)</f>
        <v/>
      </c>
      <c r="S200" s="241" t="str">
        <f>+IF(H200=0,"",'Ark1'!U3338)</f>
        <v/>
      </c>
      <c r="T200" s="220"/>
      <c r="U200" s="243" t="str">
        <f>+IF(H200=0,"",'Ark1'!W3338)</f>
        <v/>
      </c>
      <c r="V200" s="243" t="str">
        <f>+IF(H200=0,"",'Ark1'!X3338)</f>
        <v/>
      </c>
      <c r="W200" s="243" t="str">
        <f>+IF(H200=0,"",'Ark1'!Y3338)</f>
        <v/>
      </c>
      <c r="X200" s="243" t="str">
        <f>+IF(H200=0,"",'Ark1'!Z3338)</f>
        <v/>
      </c>
      <c r="Y200" s="243" t="str">
        <f>+IF(H200=0,"",'Ark1'!AA3338)</f>
        <v/>
      </c>
      <c r="Z200" s="242" t="str">
        <f>+IF(H200=0,"",'Ark1'!AC3338)</f>
        <v/>
      </c>
      <c r="AA200" s="243" t="str">
        <f>+IF(H200=0,"",'Ark1'!AE3338)</f>
        <v/>
      </c>
      <c r="AB200" s="242" t="str">
        <f t="shared" si="139"/>
        <v/>
      </c>
      <c r="AC200" s="241" t="str">
        <f t="shared" si="140"/>
        <v/>
      </c>
      <c r="AD200" s="220"/>
      <c r="AE200" s="26"/>
      <c r="AG200" s="28"/>
      <c r="AH200" s="26"/>
      <c r="AI200" s="27"/>
      <c r="AJ200" s="27"/>
      <c r="AN200" s="27"/>
    </row>
    <row r="201" spans="1:70">
      <c r="A201" s="220"/>
      <c r="B201" s="244">
        <f>+'Ark1'!C3339</f>
        <v>2024</v>
      </c>
      <c r="C201" s="240">
        <f>+'Ark1'!L3339</f>
        <v>13</v>
      </c>
      <c r="D201" s="240" t="s">
        <v>39</v>
      </c>
      <c r="E201" s="240">
        <f>+'Ark1'!D3339</f>
        <v>8</v>
      </c>
      <c r="F201" s="240" t="str">
        <f t="shared" si="167"/>
        <v>Aug</v>
      </c>
      <c r="G201" s="240">
        <f>+'Ark1'!Q3339</f>
        <v>2</v>
      </c>
      <c r="H201" s="240">
        <f>+'Ark1'!R3339</f>
        <v>2</v>
      </c>
      <c r="I201" s="241">
        <f>+IF(H201=0,"",'Ark1'!AG3339)</f>
        <v>1.5151515151515151</v>
      </c>
      <c r="J201" s="241">
        <f>+IF(H201=0,"",'Ark1'!AH3339)</f>
        <v>2.2822518684081872</v>
      </c>
      <c r="K201" s="220"/>
      <c r="L201" s="455">
        <f>+IF(I201=0,"",'Ark1'!AI3339)</f>
        <v>2</v>
      </c>
      <c r="M201" s="466"/>
      <c r="N201" s="272">
        <f>+IF(L201=0,"",'Ark1'!AJ3339)</f>
        <v>120.85</v>
      </c>
      <c r="O201" s="474"/>
      <c r="P201" s="272">
        <f>+IF(L201=0,"",'Ark1'!AK3339)</f>
        <v>36.972528050566943</v>
      </c>
      <c r="Q201" s="474"/>
      <c r="R201" s="242">
        <f>+IF(H201=0,"",'Ark1'!T3339)</f>
        <v>13.5</v>
      </c>
      <c r="S201" s="241">
        <f>+IF(H201=0,"",'Ark1'!U3339)</f>
        <v>65.350000000000023</v>
      </c>
      <c r="T201" s="220"/>
      <c r="U201" s="243">
        <f>+IF(H201=0,"",'Ark1'!W3339)</f>
        <v>100</v>
      </c>
      <c r="V201" s="243">
        <f>+IF(H201=0,"",'Ark1'!X3339)</f>
        <v>100</v>
      </c>
      <c r="W201" s="243">
        <f>+IF(H201=0,"",'Ark1'!Y3339)</f>
        <v>100</v>
      </c>
      <c r="X201" s="243">
        <f>+IF(H201=0,"",'Ark1'!Z3339)</f>
        <v>100</v>
      </c>
      <c r="Y201" s="243">
        <f>+IF(H201=0,"",'Ark1'!AA3339)</f>
        <v>4.0499999999999057</v>
      </c>
      <c r="Z201" s="242">
        <f>+IF(H201=0,"",'Ark1'!AC3339)</f>
        <v>0.5</v>
      </c>
      <c r="AA201" s="243">
        <f>+IF(H201=0,"",'Ark1'!AE3339)</f>
        <v>-100.00000000000684</v>
      </c>
      <c r="AB201" s="242">
        <f t="shared" si="139"/>
        <v>5.0269230769230786</v>
      </c>
      <c r="AC201" s="241">
        <f t="shared" si="140"/>
        <v>1</v>
      </c>
      <c r="AD201" s="220"/>
      <c r="AE201" s="26"/>
      <c r="AG201" s="28"/>
      <c r="AH201" s="26"/>
      <c r="AI201" s="27"/>
      <c r="AJ201" s="27"/>
      <c r="AN201" s="27"/>
    </row>
    <row r="202" spans="1:70">
      <c r="A202" s="220"/>
      <c r="B202" s="244">
        <f>+'Ark1'!C3340</f>
        <v>2024</v>
      </c>
      <c r="C202" s="240">
        <f>+'Ark1'!L3340</f>
        <v>13</v>
      </c>
      <c r="D202" s="240" t="s">
        <v>39</v>
      </c>
      <c r="E202" s="240">
        <f>+'Ark1'!D3340</f>
        <v>9</v>
      </c>
      <c r="F202" s="240" t="str">
        <f t="shared" si="167"/>
        <v>Sep</v>
      </c>
      <c r="G202" s="240">
        <f>+'Ark1'!Q3340</f>
        <v>2</v>
      </c>
      <c r="H202" s="240">
        <f>+'Ark1'!R3340</f>
        <v>2</v>
      </c>
      <c r="I202" s="241">
        <f>+IF(H202=0,"",'Ark1'!AG3340)</f>
        <v>0.87719298245614019</v>
      </c>
      <c r="J202" s="241">
        <f>+IF(H202=0,"",'Ark1'!AH3340)</f>
        <v>1.4573486383074501</v>
      </c>
      <c r="K202" s="220"/>
      <c r="L202" s="455">
        <f>+IF(I202=0,"",'Ark1'!AI3340)</f>
        <v>2</v>
      </c>
      <c r="M202" s="466"/>
      <c r="N202" s="272">
        <f>+IF(L202=0,"",'Ark1'!AJ3340)</f>
        <v>122</v>
      </c>
      <c r="O202" s="474"/>
      <c r="P202" s="272">
        <f>+IF(L202=0,"",'Ark1'!AK3340)</f>
        <v>35.573614927416024</v>
      </c>
      <c r="Q202" s="474"/>
      <c r="R202" s="242">
        <f>+IF(H202=0,"",'Ark1'!T3340)</f>
        <v>13</v>
      </c>
      <c r="S202" s="241">
        <f>+IF(H202=0,"",'Ark1'!U3340)</f>
        <v>64.75</v>
      </c>
      <c r="T202" s="220"/>
      <c r="U202" s="243">
        <f>+IF(H202=0,"",'Ark1'!W3340)</f>
        <v>100</v>
      </c>
      <c r="V202" s="243">
        <f>+IF(H202=0,"",'Ark1'!X3340)</f>
        <v>100</v>
      </c>
      <c r="W202" s="243">
        <f>+IF(H202=0,"",'Ark1'!Y3340)</f>
        <v>100</v>
      </c>
      <c r="X202" s="243">
        <f>+IF(H202=0,"",'Ark1'!Z3340)</f>
        <v>100</v>
      </c>
      <c r="Y202" s="243">
        <f>+IF(H202=0,"",'Ark1'!AA3340)</f>
        <v>5.5499999999999776</v>
      </c>
      <c r="Z202" s="242">
        <f>+IF(H202=0,"",'Ark1'!AC3340)</f>
        <v>0</v>
      </c>
      <c r="AA202" s="243">
        <f>+IF(H202=0,"",'Ark1'!AE3340)</f>
        <v>0</v>
      </c>
      <c r="AB202" s="242">
        <f t="shared" si="139"/>
        <v>4.9807692307692308</v>
      </c>
      <c r="AC202" s="241">
        <f t="shared" si="140"/>
        <v>1</v>
      </c>
      <c r="AD202" s="220"/>
      <c r="AE202" s="26"/>
      <c r="AG202" s="28"/>
      <c r="AH202" s="26"/>
      <c r="AI202" s="27"/>
      <c r="AJ202" s="27"/>
      <c r="AN202" s="27"/>
    </row>
    <row r="203" spans="1:70">
      <c r="A203" s="220"/>
      <c r="B203" s="244">
        <f>+'Ark1'!C3341</f>
        <v>2024</v>
      </c>
      <c r="C203" s="240">
        <f>+'Ark1'!L3341</f>
        <v>13</v>
      </c>
      <c r="D203" s="240" t="s">
        <v>39</v>
      </c>
      <c r="E203" s="240">
        <f>+'Ark1'!D3341</f>
        <v>10</v>
      </c>
      <c r="F203" s="240" t="str">
        <f t="shared" si="167"/>
        <v>Okt</v>
      </c>
      <c r="G203" s="240">
        <f>+'Ark1'!Q3341</f>
        <v>1</v>
      </c>
      <c r="H203" s="240">
        <f>+'Ark1'!R3341</f>
        <v>1</v>
      </c>
      <c r="I203" s="241">
        <f>+IF(H203=0,"",'Ark1'!AG3341)</f>
        <v>0.18382352941176472</v>
      </c>
      <c r="J203" s="241">
        <f>+IF(H203=0,"",'Ark1'!AH3341)</f>
        <v>0.28287219967659022</v>
      </c>
      <c r="K203" s="220"/>
      <c r="L203" s="455">
        <f>+IF(I203=0,"",'Ark1'!AI3341)</f>
        <v>1</v>
      </c>
      <c r="M203" s="466"/>
      <c r="N203" s="272">
        <f>+IF(L203=0,"",'Ark1'!AJ3341)</f>
        <v>118.4</v>
      </c>
      <c r="O203" s="474"/>
      <c r="P203" s="272">
        <f>+IF(L203=0,"",'Ark1'!AK3341)</f>
        <v>38.257678931899406</v>
      </c>
      <c r="Q203" s="474"/>
      <c r="R203" s="242">
        <f>+IF(H203=0,"",'Ark1'!T3341)</f>
        <v>13</v>
      </c>
      <c r="S203" s="241">
        <f>+IF(H203=0,"",'Ark1'!U3341)</f>
        <v>63.5</v>
      </c>
      <c r="T203" s="220"/>
      <c r="U203" s="243">
        <f>+IF(H203=0,"",'Ark1'!W3341)</f>
        <v>100</v>
      </c>
      <c r="V203" s="243">
        <f>+IF(H203=0,"",'Ark1'!X3341)</f>
        <v>100</v>
      </c>
      <c r="W203" s="243">
        <f>+IF(H203=0,"",'Ark1'!Y3341)</f>
        <v>100</v>
      </c>
      <c r="X203" s="243">
        <f>+IF(H203=0,"",'Ark1'!Z3341)</f>
        <v>100</v>
      </c>
      <c r="Y203" s="243">
        <f>+IF(H203=0,"",'Ark1'!AA3341)</f>
        <v>0</v>
      </c>
      <c r="Z203" s="242">
        <f>+IF(H203=0,"",'Ark1'!AC3341)</f>
        <v>0</v>
      </c>
      <c r="AA203" s="243">
        <f>+IF(H203=0,"",'Ark1'!AE3341)</f>
        <v>0</v>
      </c>
      <c r="AB203" s="242">
        <f t="shared" si="139"/>
        <v>4.884615384615385</v>
      </c>
      <c r="AC203" s="241">
        <f t="shared" si="140"/>
        <v>1</v>
      </c>
      <c r="AD203" s="220"/>
      <c r="AE203" s="26"/>
      <c r="AG203" s="28"/>
      <c r="AH203" s="26"/>
      <c r="AI203" s="27"/>
      <c r="AJ203" s="27"/>
      <c r="AN203" s="27"/>
    </row>
    <row r="204" spans="1:70">
      <c r="A204" s="220"/>
      <c r="B204" s="244">
        <f>+'Ark1'!C3342</f>
        <v>2024</v>
      </c>
      <c r="C204" s="240">
        <f>+'Ark1'!L3342</f>
        <v>13</v>
      </c>
      <c r="D204" s="240" t="s">
        <v>39</v>
      </c>
      <c r="E204" s="240">
        <f>+'Ark1'!D3342</f>
        <v>11</v>
      </c>
      <c r="F204" s="240" t="str">
        <f t="shared" si="167"/>
        <v>Nov</v>
      </c>
      <c r="G204" s="240">
        <f>+'Ark1'!Q3342</f>
        <v>0</v>
      </c>
      <c r="H204" s="240">
        <f>+'Ark1'!R3342</f>
        <v>0</v>
      </c>
      <c r="I204" s="241" t="str">
        <f>+IF(H204=0,"",'Ark1'!AG3342)</f>
        <v/>
      </c>
      <c r="J204" s="241" t="str">
        <f>+IF(H204=0,"",'Ark1'!AH3342)</f>
        <v/>
      </c>
      <c r="K204" s="220"/>
      <c r="L204" s="455">
        <f>+IF(I204=0,"",'Ark1'!AI3342)</f>
        <v>0</v>
      </c>
      <c r="M204" s="466"/>
      <c r="N204" s="272" t="str">
        <f>+IF(L204=0,"",'Ark1'!AJ3342)</f>
        <v/>
      </c>
      <c r="O204" s="474"/>
      <c r="P204" s="272" t="str">
        <f>+IF(L204=0,"",'Ark1'!AK3342)</f>
        <v/>
      </c>
      <c r="Q204" s="474"/>
      <c r="R204" s="242" t="str">
        <f>+IF(H204=0,"",'Ark1'!T3342)</f>
        <v/>
      </c>
      <c r="S204" s="241" t="str">
        <f>+IF(H204=0,"",'Ark1'!U3342)</f>
        <v/>
      </c>
      <c r="T204" s="220"/>
      <c r="U204" s="243" t="str">
        <f>+IF(H204=0,"",'Ark1'!W3342)</f>
        <v/>
      </c>
      <c r="V204" s="243" t="str">
        <f>+IF(H204=0,"",'Ark1'!X3342)</f>
        <v/>
      </c>
      <c r="W204" s="243" t="str">
        <f>+IF(H204=0,"",'Ark1'!Y3342)</f>
        <v/>
      </c>
      <c r="X204" s="243" t="str">
        <f>+IF(H204=0,"",'Ark1'!Z3342)</f>
        <v/>
      </c>
      <c r="Y204" s="243" t="str">
        <f>+IF(H204=0,"",'Ark1'!AA3342)</f>
        <v/>
      </c>
      <c r="Z204" s="242" t="str">
        <f>+IF(H204=0,"",'Ark1'!AC3342)</f>
        <v/>
      </c>
      <c r="AA204" s="243" t="str">
        <f>+IF(H204=0,"",'Ark1'!AE3342)</f>
        <v/>
      </c>
      <c r="AB204" s="242" t="str">
        <f t="shared" si="139"/>
        <v/>
      </c>
      <c r="AC204" s="241" t="str">
        <f t="shared" si="140"/>
        <v/>
      </c>
      <c r="AD204" s="220"/>
      <c r="AE204" s="26"/>
      <c r="AG204" s="28"/>
      <c r="AH204" s="26"/>
      <c r="AI204" s="27"/>
      <c r="AJ204" s="27"/>
      <c r="AN204" s="27"/>
    </row>
    <row r="205" spans="1:70">
      <c r="A205" s="220"/>
      <c r="B205" s="244">
        <f>+'Ark1'!C3343</f>
        <v>2024</v>
      </c>
      <c r="C205" s="27">
        <f>+'Ark1'!L3343</f>
        <v>13</v>
      </c>
      <c r="D205" s="250" t="s">
        <v>408</v>
      </c>
      <c r="E205" s="27">
        <f>+'Ark1'!D3343</f>
        <v>12</v>
      </c>
      <c r="F205" s="240" t="str">
        <f t="shared" si="167"/>
        <v>Des</v>
      </c>
      <c r="G205" s="27">
        <f>+'Ark1'!Q3343</f>
        <v>0</v>
      </c>
      <c r="H205" s="27">
        <f>+'Ark1'!R3343</f>
        <v>0</v>
      </c>
      <c r="I205" s="28" t="str">
        <f>+IF(H205=0,"",'Ark1'!AG3343)</f>
        <v/>
      </c>
      <c r="J205" s="28" t="str">
        <f>+IF(H205=0,"",'Ark1'!AH3343)</f>
        <v/>
      </c>
      <c r="K205" s="220"/>
      <c r="L205" s="247">
        <f>+IF(I205=0,"",'Ark1'!AI3343)</f>
        <v>0</v>
      </c>
      <c r="M205" s="466"/>
      <c r="N205" s="273" t="str">
        <f>+IF(L205=0,"",'Ark1'!AJ3343)</f>
        <v/>
      </c>
      <c r="O205" s="474"/>
      <c r="P205" s="273" t="str">
        <f>+IF(L205=0,"",'Ark1'!AK3343)</f>
        <v/>
      </c>
      <c r="Q205" s="474"/>
      <c r="R205" s="26" t="str">
        <f>+IF(H205=0,"",'Ark1'!T3343)</f>
        <v/>
      </c>
      <c r="S205" s="28" t="str">
        <f>+IF(H205=0,"",'Ark1'!U3343)</f>
        <v/>
      </c>
      <c r="T205" s="220"/>
      <c r="U205" s="33" t="str">
        <f>+IF(H205=0,"",'Ark1'!W3343)</f>
        <v/>
      </c>
      <c r="V205" s="33" t="str">
        <f>+IF(H205=0,"",'Ark1'!X3343)</f>
        <v/>
      </c>
      <c r="W205" s="33" t="str">
        <f>+IF(H205=0,"",'Ark1'!Y3343)</f>
        <v/>
      </c>
      <c r="X205" s="33" t="str">
        <f>+IF(H205=0,"",'Ark1'!Z3343)</f>
        <v/>
      </c>
      <c r="Y205" s="33" t="str">
        <f>+IF(H205=0,"",'Ark1'!AA3343)</f>
        <v/>
      </c>
      <c r="Z205" s="26" t="str">
        <f>+IF(H205=0,"",'Ark1'!AC3343)</f>
        <v/>
      </c>
      <c r="AA205" s="33" t="str">
        <f>+IF(H205=0,"",'Ark1'!AE3343)</f>
        <v/>
      </c>
      <c r="AB205" s="26" t="str">
        <f t="shared" si="139"/>
        <v/>
      </c>
      <c r="AC205" s="28" t="str">
        <f t="shared" si="140"/>
        <v/>
      </c>
      <c r="AD205" s="220"/>
      <c r="AE205" s="26"/>
      <c r="AG205" s="28"/>
      <c r="AH205" s="26"/>
      <c r="AI205" s="27"/>
      <c r="AJ205" s="27"/>
      <c r="AN205" s="27"/>
    </row>
    <row r="206" spans="1:70" ht="15" customHeight="1">
      <c r="A206" s="220"/>
      <c r="B206" s="220"/>
      <c r="C206" s="220"/>
      <c r="D206" s="220"/>
      <c r="E206" s="220"/>
      <c r="F206" s="220"/>
      <c r="G206" s="220"/>
      <c r="H206" s="220"/>
      <c r="I206" s="221"/>
      <c r="J206" s="221"/>
      <c r="K206" s="220"/>
      <c r="L206" s="239"/>
      <c r="M206" s="466"/>
      <c r="N206" s="237"/>
      <c r="O206" s="474"/>
      <c r="P206" s="237"/>
      <c r="Q206" s="474"/>
      <c r="R206" s="220"/>
      <c r="S206" s="220"/>
      <c r="T206" s="220"/>
      <c r="U206" s="222"/>
      <c r="V206" s="222"/>
      <c r="W206" s="222"/>
      <c r="X206" s="222"/>
      <c r="Y206" s="222"/>
      <c r="Z206" s="220"/>
      <c r="AA206" s="222"/>
      <c r="AB206" s="485"/>
      <c r="AC206" s="222"/>
      <c r="AD206" s="222"/>
      <c r="AE206" s="223"/>
      <c r="AG206" s="28"/>
      <c r="AH206" s="26"/>
      <c r="AI206" s="224"/>
      <c r="AJ206" s="27"/>
      <c r="AN206" s="27"/>
      <c r="BF206" s="236">
        <f>1+BF202</f>
        <v>1</v>
      </c>
      <c r="BG206" s="27">
        <v>20.659867330016564</v>
      </c>
      <c r="BH206" s="27">
        <f t="shared" ref="BH206" si="168">+BG206</f>
        <v>20.659867330016564</v>
      </c>
      <c r="BI206" s="27">
        <f t="shared" ref="BI206" si="169">+BH206</f>
        <v>20.659867330016564</v>
      </c>
      <c r="BJ206" s="27">
        <f t="shared" ref="BJ206" si="170">+BI206</f>
        <v>20.659867330016564</v>
      </c>
      <c r="BK206" s="27">
        <f t="shared" ref="BK206" si="171">+BJ206</f>
        <v>20.659867330016564</v>
      </c>
      <c r="BL206" s="27">
        <f t="shared" ref="BL206" si="172">+BK206</f>
        <v>20.659867330016564</v>
      </c>
      <c r="BM206" s="27">
        <f t="shared" ref="BM206" si="173">+BL206</f>
        <v>20.659867330016564</v>
      </c>
      <c r="BN206" s="27">
        <f t="shared" ref="BN206" si="174">+BM206</f>
        <v>20.659867330016564</v>
      </c>
      <c r="BO206" s="27">
        <f t="shared" ref="BO206" si="175">+BN206</f>
        <v>20.659867330016564</v>
      </c>
      <c r="BP206" s="27">
        <f t="shared" ref="BP206" si="176">+BO206</f>
        <v>20.659867330016564</v>
      </c>
      <c r="BQ206" s="27">
        <f t="shared" ref="BQ206" si="177">+BP206</f>
        <v>20.659867330016564</v>
      </c>
      <c r="BR206" s="27">
        <f t="shared" ref="BR206" si="178">+BQ206</f>
        <v>20.659867330016564</v>
      </c>
    </row>
    <row r="207" spans="1:70" ht="15" customHeight="1">
      <c r="A207" s="220"/>
      <c r="B207" s="220" t="s">
        <v>648</v>
      </c>
      <c r="C207" s="220"/>
      <c r="D207" s="238" t="str">
        <f>+D209</f>
        <v>E</v>
      </c>
      <c r="E207" s="220"/>
      <c r="F207" s="220"/>
      <c r="G207" s="220"/>
      <c r="H207" s="244">
        <f>SUM(H209:H220)</f>
        <v>7</v>
      </c>
      <c r="I207" s="221"/>
      <c r="J207" s="221"/>
      <c r="K207" s="220"/>
      <c r="L207" s="239"/>
      <c r="M207" s="466"/>
      <c r="N207" s="237"/>
      <c r="O207" s="474"/>
      <c r="P207" s="237"/>
      <c r="Q207" s="474"/>
      <c r="R207" s="220"/>
      <c r="S207" s="220"/>
      <c r="T207" s="220"/>
      <c r="U207" s="222"/>
      <c r="V207" s="222"/>
      <c r="W207" s="222"/>
      <c r="X207" s="222"/>
      <c r="Y207" s="222"/>
      <c r="Z207" s="220"/>
      <c r="AA207" s="222"/>
      <c r="AB207" s="485"/>
      <c r="AC207" s="222"/>
      <c r="AD207" s="222"/>
      <c r="AE207" s="223"/>
      <c r="AG207" s="28"/>
      <c r="AH207" s="26"/>
      <c r="AI207" s="224"/>
      <c r="AJ207" s="27"/>
      <c r="AN207" s="27"/>
      <c r="BF207" s="236"/>
    </row>
    <row r="208" spans="1:70" ht="15" customHeight="1">
      <c r="A208" s="220"/>
      <c r="B208" s="220"/>
      <c r="C208" s="220"/>
      <c r="D208" s="220"/>
      <c r="E208" s="220"/>
      <c r="F208" s="220"/>
      <c r="G208" s="220"/>
      <c r="H208" s="220"/>
      <c r="I208" s="221"/>
      <c r="J208" s="221"/>
      <c r="K208" s="220"/>
      <c r="L208" s="239"/>
      <c r="M208" s="466"/>
      <c r="N208" s="237"/>
      <c r="O208" s="474"/>
      <c r="P208" s="237"/>
      <c r="Q208" s="474"/>
      <c r="R208" s="220"/>
      <c r="S208" s="220"/>
      <c r="T208" s="220"/>
      <c r="U208" s="222"/>
      <c r="V208" s="222"/>
      <c r="W208" s="222"/>
      <c r="X208" s="222"/>
      <c r="Y208" s="222"/>
      <c r="Z208" s="220"/>
      <c r="AA208" s="222"/>
      <c r="AB208" s="485"/>
      <c r="AC208" s="222"/>
      <c r="AD208" s="222"/>
      <c r="AE208" s="223"/>
      <c r="AG208" s="28"/>
      <c r="AH208" s="26"/>
      <c r="AI208" s="224"/>
      <c r="AJ208" s="27"/>
      <c r="AN208" s="27"/>
      <c r="BF208" s="236"/>
    </row>
    <row r="209" spans="1:70">
      <c r="A209" s="220"/>
      <c r="B209" s="244">
        <f>+'Ark1'!C3353</f>
        <v>2024</v>
      </c>
      <c r="C209" s="27">
        <f>+'Ark1'!L3344</f>
        <v>14</v>
      </c>
      <c r="D209" s="250" t="s">
        <v>408</v>
      </c>
      <c r="E209" s="27">
        <f>+'Ark1'!D3344</f>
        <v>1</v>
      </c>
      <c r="F209" s="27" t="str">
        <f t="shared" ref="F209:F220" si="179">+F194</f>
        <v>Jan</v>
      </c>
      <c r="G209" s="27">
        <f>+'Ark1'!Q3344</f>
        <v>0</v>
      </c>
      <c r="H209" s="27">
        <f>+'Ark1'!R3344</f>
        <v>0</v>
      </c>
      <c r="I209" s="28" t="str">
        <f>+IF(H209=0,"",'Ark1'!AG3344)</f>
        <v/>
      </c>
      <c r="J209" s="28" t="str">
        <f>+IF(H209=0,"",'Ark1'!AH3344)</f>
        <v/>
      </c>
      <c r="K209" s="220"/>
      <c r="L209" s="247">
        <f>+IF(I209=0,"",'Ark1'!AI3344)</f>
        <v>0</v>
      </c>
      <c r="M209" s="466"/>
      <c r="N209" s="273" t="str">
        <f>+IF(L209=0,"",'Ark1'!AJ3344)</f>
        <v/>
      </c>
      <c r="O209" s="474"/>
      <c r="P209" s="273" t="str">
        <f>+IF(L209=0,"",'Ark1'!AK3344)</f>
        <v/>
      </c>
      <c r="Q209" s="474"/>
      <c r="R209" s="26" t="str">
        <f>+IF(H209=0,"",'Ark1'!T3344)</f>
        <v/>
      </c>
      <c r="S209" s="28" t="str">
        <f>+IF(H209=0,"",'Ark1'!U3344)</f>
        <v/>
      </c>
      <c r="T209" s="220"/>
      <c r="U209" s="33" t="str">
        <f>+IF(H209=0,"",'Ark1'!W3344)</f>
        <v/>
      </c>
      <c r="V209" s="33" t="str">
        <f>+IF(H209=0,"",'Ark1'!X3344)</f>
        <v/>
      </c>
      <c r="W209" s="33" t="str">
        <f>+IF(H209=0,"",'Ark1'!Y3344)</f>
        <v/>
      </c>
      <c r="X209" s="33" t="str">
        <f>+IF(H209=0,"",'Ark1'!Z3344)</f>
        <v/>
      </c>
      <c r="Y209" s="33" t="str">
        <f>+IF(H209=0,"",'Ark1'!AA3344)</f>
        <v/>
      </c>
      <c r="Z209" s="26" t="str">
        <f>+IF(H209=0,"",'Ark1'!AC3344)</f>
        <v/>
      </c>
      <c r="AA209" s="33" t="str">
        <f>+IF(H209=0,"",'Ark1'!AE3344)</f>
        <v/>
      </c>
      <c r="AB209" s="26" t="str">
        <f t="shared" si="139"/>
        <v/>
      </c>
      <c r="AC209" s="28" t="str">
        <f t="shared" si="140"/>
        <v/>
      </c>
      <c r="AD209" s="220"/>
      <c r="AE209" s="26"/>
      <c r="AG209" s="28"/>
      <c r="AH209" s="26"/>
      <c r="AI209" s="27"/>
      <c r="AJ209" s="27"/>
      <c r="AN209" s="27"/>
    </row>
    <row r="210" spans="1:70">
      <c r="A210" s="220"/>
      <c r="B210" s="244">
        <f>+'Ark1'!C3354</f>
        <v>2024</v>
      </c>
      <c r="C210" s="27">
        <f>+'Ark1'!L3345</f>
        <v>14</v>
      </c>
      <c r="D210" s="250" t="s">
        <v>408</v>
      </c>
      <c r="E210" s="27">
        <f>+'Ark1'!D3345</f>
        <v>2</v>
      </c>
      <c r="F210" s="27" t="str">
        <f t="shared" si="179"/>
        <v>Feb</v>
      </c>
      <c r="G210" s="27">
        <f>+'Ark1'!Q3345</f>
        <v>0</v>
      </c>
      <c r="H210" s="27">
        <f>+'Ark1'!R3345</f>
        <v>0</v>
      </c>
      <c r="I210" s="28" t="str">
        <f>+IF(H210=0,"",'Ark1'!AG3345)</f>
        <v/>
      </c>
      <c r="J210" s="28" t="str">
        <f>+IF(H210=0,"",'Ark1'!AH3345)</f>
        <v/>
      </c>
      <c r="K210" s="220"/>
      <c r="L210" s="247">
        <f>+IF(I210=0,"",'Ark1'!AI3345)</f>
        <v>0</v>
      </c>
      <c r="M210" s="466"/>
      <c r="N210" s="273" t="str">
        <f>+IF(L210=0,"",'Ark1'!AJ3345)</f>
        <v/>
      </c>
      <c r="O210" s="474"/>
      <c r="P210" s="273" t="str">
        <f>+IF(L210=0,"",'Ark1'!AK3345)</f>
        <v/>
      </c>
      <c r="Q210" s="474"/>
      <c r="R210" s="26" t="str">
        <f>+IF(H210=0,"",'Ark1'!T3345)</f>
        <v/>
      </c>
      <c r="S210" s="28" t="str">
        <f>+IF(H210=0,"",'Ark1'!U3345)</f>
        <v/>
      </c>
      <c r="T210" s="220"/>
      <c r="U210" s="33" t="str">
        <f>+IF(H210=0,"",'Ark1'!W3345)</f>
        <v/>
      </c>
      <c r="V210" s="33" t="str">
        <f>+IF(H210=0,"",'Ark1'!X3345)</f>
        <v/>
      </c>
      <c r="W210" s="33" t="str">
        <f>+IF(H210=0,"",'Ark1'!Y3345)</f>
        <v/>
      </c>
      <c r="X210" s="33" t="str">
        <f>+IF(H210=0,"",'Ark1'!Z3345)</f>
        <v/>
      </c>
      <c r="Y210" s="33" t="str">
        <f>+IF(H210=0,"",'Ark1'!AA3345)</f>
        <v/>
      </c>
      <c r="Z210" s="26" t="str">
        <f>+IF(H210=0,"",'Ark1'!AC3345)</f>
        <v/>
      </c>
      <c r="AA210" s="33" t="str">
        <f>+IF(H210=0,"",'Ark1'!AE3345)</f>
        <v/>
      </c>
      <c r="AB210" s="26" t="str">
        <f t="shared" si="139"/>
        <v/>
      </c>
      <c r="AC210" s="28" t="str">
        <f t="shared" si="140"/>
        <v/>
      </c>
      <c r="AD210" s="220"/>
      <c r="AE210" s="26"/>
      <c r="AG210" s="28"/>
      <c r="AH210" s="26"/>
      <c r="AI210" s="27"/>
      <c r="AJ210" s="27"/>
      <c r="AN210" s="27"/>
    </row>
    <row r="211" spans="1:70">
      <c r="A211" s="220"/>
      <c r="B211" s="244">
        <f>+'Ark1'!C3355</f>
        <v>2024</v>
      </c>
      <c r="C211" s="27">
        <f>+'Ark1'!L3346</f>
        <v>14</v>
      </c>
      <c r="D211" s="250" t="s">
        <v>408</v>
      </c>
      <c r="E211" s="27">
        <f>+'Ark1'!D3346</f>
        <v>3</v>
      </c>
      <c r="F211" s="27" t="str">
        <f t="shared" si="179"/>
        <v>Mar</v>
      </c>
      <c r="G211" s="27">
        <f>+'Ark1'!Q3346</f>
        <v>6</v>
      </c>
      <c r="H211" s="27">
        <f>+'Ark1'!R3346</f>
        <v>6</v>
      </c>
      <c r="I211" s="28">
        <f>+IF(H211=0,"",'Ark1'!AG3346)</f>
        <v>0.2753556677374942</v>
      </c>
      <c r="J211" s="28">
        <f>+IF(H211=0,"",'Ark1'!AH3346)</f>
        <v>0.43422285376851616</v>
      </c>
      <c r="K211" s="220"/>
      <c r="L211" s="247">
        <f>+IF(I211=0,"",'Ark1'!AI3346)</f>
        <v>6</v>
      </c>
      <c r="M211" s="466"/>
      <c r="N211" s="273">
        <f>+IF(L211=0,"",'Ark1'!AJ3346)</f>
        <v>119.46666666666664</v>
      </c>
      <c r="O211" s="474"/>
      <c r="P211" s="273">
        <f>+IF(L211=0,"",'Ark1'!AK3346)</f>
        <v>40.619443685654552</v>
      </c>
      <c r="Q211" s="474"/>
      <c r="R211" s="26">
        <f>+IF(H211=0,"",'Ark1'!T3346)</f>
        <v>10.833333333333336</v>
      </c>
      <c r="S211" s="28">
        <f>+IF(H211=0,"",'Ark1'!U3346)</f>
        <v>69.366666666666688</v>
      </c>
      <c r="T211" s="220"/>
      <c r="U211" s="33">
        <f>+IF(H211=0,"",'Ark1'!W3346)</f>
        <v>83.333333333333314</v>
      </c>
      <c r="V211" s="33">
        <f>+IF(H211=0,"",'Ark1'!X3346)</f>
        <v>100</v>
      </c>
      <c r="W211" s="33">
        <f>+IF(H211=0,"",'Ark1'!Y3346)</f>
        <v>100</v>
      </c>
      <c r="X211" s="33">
        <f>+IF(H211=0,"",'Ark1'!Z3346)</f>
        <v>100</v>
      </c>
      <c r="Y211" s="33">
        <f>+IF(H211=0,"",'Ark1'!AA3346)</f>
        <v>7.5311943866088882</v>
      </c>
      <c r="Z211" s="26">
        <f>+IF(H211=0,"",'Ark1'!AC3346)</f>
        <v>3.0776975521032286</v>
      </c>
      <c r="AA211" s="33">
        <f>+IF(H211=0,"",'Ark1'!AE3346)</f>
        <v>44.269497663473715</v>
      </c>
      <c r="AB211" s="26">
        <f t="shared" si="139"/>
        <v>4.9547619047619067</v>
      </c>
      <c r="AC211" s="28">
        <f t="shared" si="140"/>
        <v>1</v>
      </c>
      <c r="AD211" s="220"/>
      <c r="AE211" s="26"/>
      <c r="AG211" s="28"/>
      <c r="AH211" s="26"/>
      <c r="AI211" s="27"/>
      <c r="AJ211" s="27"/>
      <c r="AN211" s="27"/>
    </row>
    <row r="212" spans="1:70">
      <c r="A212" s="220"/>
      <c r="B212" s="244">
        <f>+'Ark1'!C3356</f>
        <v>2024</v>
      </c>
      <c r="C212" s="27">
        <f>+'Ark1'!L3347</f>
        <v>14</v>
      </c>
      <c r="D212" s="250" t="s">
        <v>408</v>
      </c>
      <c r="E212" s="27">
        <f>+'Ark1'!D3347</f>
        <v>4</v>
      </c>
      <c r="F212" s="27" t="str">
        <f t="shared" si="179"/>
        <v>Apr</v>
      </c>
      <c r="G212" s="27">
        <f>+'Ark1'!Q3347</f>
        <v>0</v>
      </c>
      <c r="H212" s="27">
        <f>+'Ark1'!R3347</f>
        <v>0</v>
      </c>
      <c r="I212" s="28" t="str">
        <f>+IF(H212=0,"",'Ark1'!AG3347)</f>
        <v/>
      </c>
      <c r="J212" s="28" t="str">
        <f>+IF(H212=0,"",'Ark1'!AH3347)</f>
        <v/>
      </c>
      <c r="K212" s="220"/>
      <c r="L212" s="247">
        <f>+IF(I212=0,"",'Ark1'!AI3347)</f>
        <v>0</v>
      </c>
      <c r="M212" s="466"/>
      <c r="N212" s="273" t="str">
        <f>+IF(L212=0,"",'Ark1'!AJ3347)</f>
        <v/>
      </c>
      <c r="O212" s="474"/>
      <c r="P212" s="273" t="str">
        <f>+IF(L212=0,"",'Ark1'!AK3347)</f>
        <v/>
      </c>
      <c r="Q212" s="474"/>
      <c r="R212" s="26" t="str">
        <f>+IF(H212=0,"",'Ark1'!T3347)</f>
        <v/>
      </c>
      <c r="S212" s="28" t="str">
        <f>+IF(H212=0,"",'Ark1'!U3347)</f>
        <v/>
      </c>
      <c r="T212" s="220"/>
      <c r="U212" s="33" t="str">
        <f>+IF(H212=0,"",'Ark1'!W3347)</f>
        <v/>
      </c>
      <c r="V212" s="33" t="str">
        <f>+IF(H212=0,"",'Ark1'!X3347)</f>
        <v/>
      </c>
      <c r="W212" s="33" t="str">
        <f>+IF(H212=0,"",'Ark1'!Y3347)</f>
        <v/>
      </c>
      <c r="X212" s="33" t="str">
        <f>+IF(H212=0,"",'Ark1'!Z3347)</f>
        <v/>
      </c>
      <c r="Y212" s="33" t="str">
        <f>+IF(H212=0,"",'Ark1'!AA3347)</f>
        <v/>
      </c>
      <c r="Z212" s="26" t="str">
        <f>+IF(H212=0,"",'Ark1'!AC3347)</f>
        <v/>
      </c>
      <c r="AA212" s="33" t="str">
        <f>+IF(H212=0,"",'Ark1'!AE3347)</f>
        <v/>
      </c>
      <c r="AB212" s="26" t="str">
        <f t="shared" si="139"/>
        <v/>
      </c>
      <c r="AC212" s="28" t="str">
        <f t="shared" si="140"/>
        <v/>
      </c>
      <c r="AD212" s="220"/>
      <c r="AE212" s="26"/>
      <c r="AG212" s="28"/>
      <c r="AH212" s="26"/>
      <c r="AI212" s="27"/>
      <c r="AJ212" s="27"/>
      <c r="AN212" s="27"/>
    </row>
    <row r="213" spans="1:70">
      <c r="A213" s="220"/>
      <c r="B213" s="244">
        <f>+'Ark1'!C3357</f>
        <v>2024</v>
      </c>
      <c r="C213" s="27">
        <f>+'Ark1'!L3348</f>
        <v>14</v>
      </c>
      <c r="D213" s="250" t="s">
        <v>408</v>
      </c>
      <c r="E213" s="27">
        <f>+'Ark1'!D3348</f>
        <v>5</v>
      </c>
      <c r="F213" s="27" t="str">
        <f t="shared" si="179"/>
        <v>Mai</v>
      </c>
      <c r="G213" s="27">
        <f>+'Ark1'!Q3348</f>
        <v>0</v>
      </c>
      <c r="H213" s="27">
        <f>+'Ark1'!R3348</f>
        <v>0</v>
      </c>
      <c r="I213" s="28" t="str">
        <f>+IF(H213=0,"",'Ark1'!AG3348)</f>
        <v/>
      </c>
      <c r="J213" s="28" t="str">
        <f>+IF(H213=0,"",'Ark1'!AH3348)</f>
        <v/>
      </c>
      <c r="K213" s="220"/>
      <c r="L213" s="247">
        <f>+IF(I213=0,"",'Ark1'!AI3348)</f>
        <v>0</v>
      </c>
      <c r="M213" s="466"/>
      <c r="N213" s="273" t="str">
        <f>+IF(L213=0,"",'Ark1'!AJ3348)</f>
        <v/>
      </c>
      <c r="O213" s="474"/>
      <c r="P213" s="273" t="str">
        <f>+IF(L213=0,"",'Ark1'!AK3348)</f>
        <v/>
      </c>
      <c r="Q213" s="474"/>
      <c r="R213" s="26" t="str">
        <f>+IF(H213=0,"",'Ark1'!T3348)</f>
        <v/>
      </c>
      <c r="S213" s="28" t="str">
        <f>+IF(H213=0,"",'Ark1'!U3348)</f>
        <v/>
      </c>
      <c r="T213" s="220"/>
      <c r="U213" s="33" t="str">
        <f>+IF(H213=0,"",'Ark1'!W3348)</f>
        <v/>
      </c>
      <c r="V213" s="33" t="str">
        <f>+IF(H213=0,"",'Ark1'!X3348)</f>
        <v/>
      </c>
      <c r="W213" s="33" t="str">
        <f>+IF(H213=0,"",'Ark1'!Y3348)</f>
        <v/>
      </c>
      <c r="X213" s="33" t="str">
        <f>+IF(H213=0,"",'Ark1'!Z3348)</f>
        <v/>
      </c>
      <c r="Y213" s="33" t="str">
        <f>+IF(H213=0,"",'Ark1'!AA3348)</f>
        <v/>
      </c>
      <c r="Z213" s="26" t="str">
        <f>+IF(H213=0,"",'Ark1'!AC3348)</f>
        <v/>
      </c>
      <c r="AA213" s="33" t="str">
        <f>+IF(H213=0,"",'Ark1'!AE3348)</f>
        <v/>
      </c>
      <c r="AB213" s="26" t="str">
        <f t="shared" si="139"/>
        <v/>
      </c>
      <c r="AC213" s="28" t="str">
        <f t="shared" si="140"/>
        <v/>
      </c>
      <c r="AD213" s="220"/>
      <c r="AE213" s="26"/>
      <c r="AG213" s="28"/>
      <c r="AH213" s="26"/>
      <c r="AI213" s="27"/>
      <c r="AJ213" s="27"/>
      <c r="AN213" s="27"/>
    </row>
    <row r="214" spans="1:70">
      <c r="A214" s="220"/>
      <c r="B214" s="244">
        <f>+'Ark1'!C3358</f>
        <v>2024</v>
      </c>
      <c r="C214" s="27">
        <f>+'Ark1'!L3349</f>
        <v>14</v>
      </c>
      <c r="D214" s="250" t="s">
        <v>408</v>
      </c>
      <c r="E214" s="27">
        <f>+'Ark1'!D3349</f>
        <v>6</v>
      </c>
      <c r="F214" s="27" t="str">
        <f t="shared" si="179"/>
        <v>Jun</v>
      </c>
      <c r="G214" s="27">
        <f>+'Ark1'!Q3349</f>
        <v>0</v>
      </c>
      <c r="H214" s="27">
        <f>+'Ark1'!R3349</f>
        <v>0</v>
      </c>
      <c r="I214" s="28" t="str">
        <f>+IF(H214=0,"",'Ark1'!AG3349)</f>
        <v/>
      </c>
      <c r="J214" s="28" t="str">
        <f>+IF(H214=0,"",'Ark1'!AH3349)</f>
        <v/>
      </c>
      <c r="K214" s="220"/>
      <c r="L214" s="247">
        <f>+IF(I214=0,"",'Ark1'!AI3349)</f>
        <v>0</v>
      </c>
      <c r="M214" s="466"/>
      <c r="N214" s="273" t="str">
        <f>+IF(L214=0,"",'Ark1'!AJ3349)</f>
        <v/>
      </c>
      <c r="O214" s="474"/>
      <c r="P214" s="273" t="str">
        <f>+IF(L214=0,"",'Ark1'!AK3349)</f>
        <v/>
      </c>
      <c r="Q214" s="474"/>
      <c r="R214" s="26" t="str">
        <f>+IF(H214=0,"",'Ark1'!T3349)</f>
        <v/>
      </c>
      <c r="S214" s="28" t="str">
        <f>+IF(H214=0,"",'Ark1'!U3349)</f>
        <v/>
      </c>
      <c r="T214" s="220"/>
      <c r="U214" s="33" t="str">
        <f>+IF(H214=0,"",'Ark1'!W3349)</f>
        <v/>
      </c>
      <c r="V214" s="33" t="str">
        <f>+IF(H214=0,"",'Ark1'!X3349)</f>
        <v/>
      </c>
      <c r="W214" s="33" t="str">
        <f>+IF(H214=0,"",'Ark1'!Y3349)</f>
        <v/>
      </c>
      <c r="X214" s="33" t="str">
        <f>+IF(H214=0,"",'Ark1'!Z3349)</f>
        <v/>
      </c>
      <c r="Y214" s="33" t="str">
        <f>+IF(H214=0,"",'Ark1'!AA3349)</f>
        <v/>
      </c>
      <c r="Z214" s="26" t="str">
        <f>+IF(H214=0,"",'Ark1'!AC3349)</f>
        <v/>
      </c>
      <c r="AA214" s="33" t="str">
        <f>+IF(H214=0,"",'Ark1'!AE3349)</f>
        <v/>
      </c>
      <c r="AB214" s="26" t="str">
        <f t="shared" si="139"/>
        <v/>
      </c>
      <c r="AC214" s="28" t="str">
        <f t="shared" si="140"/>
        <v/>
      </c>
      <c r="AD214" s="220"/>
      <c r="AE214" s="26"/>
      <c r="AG214" s="28"/>
      <c r="AH214" s="26"/>
      <c r="AI214" s="27"/>
      <c r="AJ214" s="27"/>
      <c r="AN214" s="27"/>
    </row>
    <row r="215" spans="1:70">
      <c r="A215" s="220"/>
      <c r="B215" s="244">
        <f>+'Ark1'!C3359</f>
        <v>2024</v>
      </c>
      <c r="C215" s="27">
        <f>+'Ark1'!L3350</f>
        <v>14</v>
      </c>
      <c r="D215" s="250" t="s">
        <v>408</v>
      </c>
      <c r="E215" s="27">
        <f>+'Ark1'!D3350</f>
        <v>7</v>
      </c>
      <c r="F215" s="27" t="str">
        <f t="shared" si="179"/>
        <v>Jul</v>
      </c>
      <c r="G215" s="27">
        <f>+'Ark1'!Q3350</f>
        <v>0</v>
      </c>
      <c r="H215" s="27">
        <f>+'Ark1'!R3350</f>
        <v>0</v>
      </c>
      <c r="I215" s="28" t="str">
        <f>+IF(H215=0,"",'Ark1'!AG3350)</f>
        <v/>
      </c>
      <c r="J215" s="28" t="str">
        <f>+IF(H215=0,"",'Ark1'!AH3350)</f>
        <v/>
      </c>
      <c r="K215" s="220"/>
      <c r="L215" s="247">
        <f>+IF(I215=0,"",'Ark1'!AI3350)</f>
        <v>0</v>
      </c>
      <c r="M215" s="466"/>
      <c r="N215" s="273" t="str">
        <f>+IF(L215=0,"",'Ark1'!AJ3350)</f>
        <v/>
      </c>
      <c r="O215" s="474"/>
      <c r="P215" s="273" t="str">
        <f>+IF(L215=0,"",'Ark1'!AK3350)</f>
        <v/>
      </c>
      <c r="Q215" s="474"/>
      <c r="R215" s="26" t="str">
        <f>+IF(H215=0,"",'Ark1'!T3350)</f>
        <v/>
      </c>
      <c r="S215" s="28" t="str">
        <f>+IF(H215=0,"",'Ark1'!U3350)</f>
        <v/>
      </c>
      <c r="T215" s="220"/>
      <c r="U215" s="33" t="str">
        <f>+IF(H215=0,"",'Ark1'!W3350)</f>
        <v/>
      </c>
      <c r="V215" s="33" t="str">
        <f>+IF(H215=0,"",'Ark1'!X3350)</f>
        <v/>
      </c>
      <c r="W215" s="33" t="str">
        <f>+IF(H215=0,"",'Ark1'!Y3350)</f>
        <v/>
      </c>
      <c r="X215" s="33" t="str">
        <f>+IF(H215=0,"",'Ark1'!Z3350)</f>
        <v/>
      </c>
      <c r="Y215" s="33" t="str">
        <f>+IF(H215=0,"",'Ark1'!AA3350)</f>
        <v/>
      </c>
      <c r="Z215" s="26" t="str">
        <f>+IF(H215=0,"",'Ark1'!AC3350)</f>
        <v/>
      </c>
      <c r="AA215" s="33" t="str">
        <f>+IF(H215=0,"",'Ark1'!AE3350)</f>
        <v/>
      </c>
      <c r="AB215" s="26" t="str">
        <f t="shared" si="139"/>
        <v/>
      </c>
      <c r="AC215" s="28" t="str">
        <f t="shared" si="140"/>
        <v/>
      </c>
      <c r="AD215" s="220"/>
      <c r="AE215" s="26"/>
      <c r="AG215" s="28"/>
      <c r="AH215" s="26"/>
      <c r="AI215" s="27"/>
      <c r="AJ215" s="27"/>
      <c r="AN215" s="27"/>
    </row>
    <row r="216" spans="1:70">
      <c r="A216" s="220"/>
      <c r="B216" s="244">
        <f>+'Ark1'!C3360</f>
        <v>2024</v>
      </c>
      <c r="C216" s="27">
        <f>+'Ark1'!L3351</f>
        <v>14</v>
      </c>
      <c r="D216" s="250" t="s">
        <v>408</v>
      </c>
      <c r="E216" s="27">
        <f>+'Ark1'!D3351</f>
        <v>8</v>
      </c>
      <c r="F216" s="27" t="str">
        <f t="shared" si="179"/>
        <v>Aug</v>
      </c>
      <c r="G216" s="27">
        <f>+'Ark1'!Q3351</f>
        <v>0</v>
      </c>
      <c r="H216" s="27">
        <f>+'Ark1'!R3351</f>
        <v>0</v>
      </c>
      <c r="I216" s="28" t="str">
        <f>+IF(H216=0,"",'Ark1'!AG3351)</f>
        <v/>
      </c>
      <c r="J216" s="28" t="str">
        <f>+IF(H216=0,"",'Ark1'!AH3351)</f>
        <v/>
      </c>
      <c r="K216" s="220"/>
      <c r="L216" s="247">
        <f>+IF(I216=0,"",'Ark1'!AI3351)</f>
        <v>0</v>
      </c>
      <c r="M216" s="466"/>
      <c r="N216" s="273" t="str">
        <f>+IF(L216=0,"",'Ark1'!AJ3351)</f>
        <v/>
      </c>
      <c r="O216" s="474"/>
      <c r="P216" s="273" t="str">
        <f>+IF(L216=0,"",'Ark1'!AK3351)</f>
        <v/>
      </c>
      <c r="Q216" s="474"/>
      <c r="R216" s="26" t="str">
        <f>+IF(H216=0,"",'Ark1'!T3351)</f>
        <v/>
      </c>
      <c r="S216" s="28" t="str">
        <f>+IF(H216=0,"",'Ark1'!U3351)</f>
        <v/>
      </c>
      <c r="T216" s="220"/>
      <c r="U216" s="33" t="str">
        <f>+IF(H216=0,"",'Ark1'!W3351)</f>
        <v/>
      </c>
      <c r="V216" s="33" t="str">
        <f>+IF(H216=0,"",'Ark1'!X3351)</f>
        <v/>
      </c>
      <c r="W216" s="33" t="str">
        <f>+IF(H216=0,"",'Ark1'!Y3351)</f>
        <v/>
      </c>
      <c r="X216" s="33" t="str">
        <f>+IF(H216=0,"",'Ark1'!Z3351)</f>
        <v/>
      </c>
      <c r="Y216" s="33" t="str">
        <f>+IF(H216=0,"",'Ark1'!AA3351)</f>
        <v/>
      </c>
      <c r="Z216" s="26" t="str">
        <f>+IF(H216=0,"",'Ark1'!AC3351)</f>
        <v/>
      </c>
      <c r="AA216" s="33" t="str">
        <f>+IF(H216=0,"",'Ark1'!AE3351)</f>
        <v/>
      </c>
      <c r="AB216" s="26" t="str">
        <f t="shared" si="139"/>
        <v/>
      </c>
      <c r="AC216" s="28" t="str">
        <f t="shared" si="140"/>
        <v/>
      </c>
      <c r="AD216" s="220"/>
      <c r="AE216" s="26"/>
      <c r="AG216" s="28"/>
      <c r="AH216" s="26"/>
      <c r="AI216" s="27"/>
      <c r="AJ216" s="27"/>
      <c r="AN216" s="27"/>
    </row>
    <row r="217" spans="1:70">
      <c r="A217" s="220"/>
      <c r="B217" s="244">
        <f>+'Ark1'!C3361</f>
        <v>2024</v>
      </c>
      <c r="C217" s="27">
        <f>+'Ark1'!L3352</f>
        <v>14</v>
      </c>
      <c r="D217" s="250" t="s">
        <v>408</v>
      </c>
      <c r="E217" s="27">
        <f>+'Ark1'!D3352</f>
        <v>9</v>
      </c>
      <c r="F217" s="27" t="str">
        <f t="shared" si="179"/>
        <v>Sep</v>
      </c>
      <c r="G217" s="27">
        <f>+'Ark1'!Q3352</f>
        <v>0</v>
      </c>
      <c r="H217" s="27">
        <f>+'Ark1'!R3352</f>
        <v>0</v>
      </c>
      <c r="I217" s="28" t="str">
        <f>+IF(H217=0,"",'Ark1'!AG3352)</f>
        <v/>
      </c>
      <c r="J217" s="28" t="str">
        <f>+IF(H217=0,"",'Ark1'!AH3352)</f>
        <v/>
      </c>
      <c r="K217" s="220"/>
      <c r="L217" s="247">
        <f>+IF(I217=0,"",'Ark1'!AI3352)</f>
        <v>0</v>
      </c>
      <c r="M217" s="466"/>
      <c r="N217" s="273" t="str">
        <f>+IF(L217=0,"",'Ark1'!AJ3352)</f>
        <v/>
      </c>
      <c r="O217" s="474"/>
      <c r="P217" s="273" t="str">
        <f>+IF(L217=0,"",'Ark1'!AK3352)</f>
        <v/>
      </c>
      <c r="Q217" s="474"/>
      <c r="R217" s="26" t="str">
        <f>+IF(H217=0,"",'Ark1'!T3352)</f>
        <v/>
      </c>
      <c r="S217" s="28" t="str">
        <f>+IF(H217=0,"",'Ark1'!U3352)</f>
        <v/>
      </c>
      <c r="T217" s="220"/>
      <c r="U217" s="33" t="str">
        <f>+IF(H217=0,"",'Ark1'!W3352)</f>
        <v/>
      </c>
      <c r="V217" s="33" t="str">
        <f>+IF(H217=0,"",'Ark1'!X3352)</f>
        <v/>
      </c>
      <c r="W217" s="33" t="str">
        <f>+IF(H217=0,"",'Ark1'!Y3352)</f>
        <v/>
      </c>
      <c r="X217" s="33" t="str">
        <f>+IF(H217=0,"",'Ark1'!Z3352)</f>
        <v/>
      </c>
      <c r="Y217" s="33" t="str">
        <f>+IF(H217=0,"",'Ark1'!AA3352)</f>
        <v/>
      </c>
      <c r="Z217" s="26" t="str">
        <f>+IF(H217=0,"",'Ark1'!AC3352)</f>
        <v/>
      </c>
      <c r="AA217" s="33" t="str">
        <f>+IF(H217=0,"",'Ark1'!AE3352)</f>
        <v/>
      </c>
      <c r="AB217" s="26" t="str">
        <f t="shared" si="139"/>
        <v/>
      </c>
      <c r="AC217" s="28" t="str">
        <f t="shared" si="140"/>
        <v/>
      </c>
      <c r="AD217" s="220"/>
      <c r="AE217" s="26"/>
      <c r="AG217" s="28"/>
      <c r="AH217" s="26"/>
      <c r="AI217" s="27"/>
      <c r="AJ217" s="27"/>
      <c r="AN217" s="27"/>
    </row>
    <row r="218" spans="1:70">
      <c r="A218" s="220"/>
      <c r="B218" s="244">
        <f>+'Ark1'!C3362</f>
        <v>2024</v>
      </c>
      <c r="C218" s="27">
        <f>+'Ark1'!L3353</f>
        <v>14</v>
      </c>
      <c r="D218" s="250" t="s">
        <v>408</v>
      </c>
      <c r="E218" s="27">
        <f>+'Ark1'!D3353</f>
        <v>10</v>
      </c>
      <c r="F218" s="27" t="str">
        <f t="shared" si="179"/>
        <v>Okt</v>
      </c>
      <c r="G218" s="27">
        <f>+'Ark1'!Q3353</f>
        <v>1</v>
      </c>
      <c r="H218" s="27">
        <f>+'Ark1'!R3353</f>
        <v>1</v>
      </c>
      <c r="I218" s="28">
        <f>+IF(H218=0,"",'Ark1'!AG3353)</f>
        <v>0.18382352941176472</v>
      </c>
      <c r="J218" s="28">
        <f>+IF(H218=0,"",'Ark1'!AH3353)</f>
        <v>0.23743446051594111</v>
      </c>
      <c r="K218" s="220"/>
      <c r="L218" s="247">
        <f>+IF(I218=0,"",'Ark1'!AI3353)</f>
        <v>1</v>
      </c>
      <c r="M218" s="466"/>
      <c r="N218" s="273">
        <f>+IF(L218=0,"",'Ark1'!AJ3353)</f>
        <v>113.9</v>
      </c>
      <c r="O218" s="474"/>
      <c r="P218" s="273">
        <f>+IF(L218=0,"",'Ark1'!AK3353)</f>
        <v>36.070821787165357</v>
      </c>
      <c r="Q218" s="474"/>
      <c r="R218" s="26">
        <f>+IF(H218=0,"",'Ark1'!T3353)</f>
        <v>9</v>
      </c>
      <c r="S218" s="28">
        <f>+IF(H218=0,"",'Ark1'!U3353)</f>
        <v>53.3</v>
      </c>
      <c r="T218" s="220"/>
      <c r="U218" s="33">
        <f>+IF(H218=0,"",'Ark1'!W3353)</f>
        <v>100</v>
      </c>
      <c r="V218" s="33">
        <f>+IF(H218=0,"",'Ark1'!X3353)</f>
        <v>100</v>
      </c>
      <c r="W218" s="33">
        <f>+IF(H218=0,"",'Ark1'!Y3353)</f>
        <v>100</v>
      </c>
      <c r="X218" s="33">
        <f>+IF(H218=0,"",'Ark1'!Z3353)</f>
        <v>100</v>
      </c>
      <c r="Y218" s="33">
        <f>+IF(H218=0,"",'Ark1'!AA3353)</f>
        <v>0</v>
      </c>
      <c r="Z218" s="26">
        <f>+IF(H218=0,"",'Ark1'!AC3353)</f>
        <v>0</v>
      </c>
      <c r="AA218" s="33">
        <f>+IF(H218=0,"",'Ark1'!AE3353)</f>
        <v>0</v>
      </c>
      <c r="AB218" s="26">
        <f t="shared" si="139"/>
        <v>3.8071428571428569</v>
      </c>
      <c r="AC218" s="28">
        <f t="shared" si="140"/>
        <v>1</v>
      </c>
      <c r="AD218" s="220"/>
      <c r="AE218" s="26"/>
      <c r="AG218" s="28"/>
      <c r="AH218" s="26"/>
      <c r="AI218" s="27"/>
      <c r="AJ218" s="27"/>
      <c r="AN218" s="27"/>
    </row>
    <row r="219" spans="1:70">
      <c r="A219" s="220"/>
      <c r="B219" s="244">
        <f>+'Ark1'!C3363</f>
        <v>2024</v>
      </c>
      <c r="C219" s="27">
        <f>+'Ark1'!L3354</f>
        <v>14</v>
      </c>
      <c r="D219" s="250" t="s">
        <v>408</v>
      </c>
      <c r="E219" s="27">
        <f>+'Ark1'!D3354</f>
        <v>11</v>
      </c>
      <c r="F219" s="27" t="str">
        <f t="shared" si="179"/>
        <v>Nov</v>
      </c>
      <c r="G219" s="27">
        <f>+'Ark1'!Q3354</f>
        <v>0</v>
      </c>
      <c r="H219" s="27">
        <f>+'Ark1'!R3354</f>
        <v>0</v>
      </c>
      <c r="I219" s="28" t="str">
        <f>+IF(H219=0,"",'Ark1'!AG3354)</f>
        <v/>
      </c>
      <c r="J219" s="28" t="str">
        <f>+IF(H219=0,"",'Ark1'!AH3354)</f>
        <v/>
      </c>
      <c r="K219" s="220"/>
      <c r="L219" s="247">
        <f>+IF(I219=0,"",'Ark1'!AI3354)</f>
        <v>0</v>
      </c>
      <c r="M219" s="466"/>
      <c r="N219" s="273" t="str">
        <f>+IF(L219=0,"",'Ark1'!AJ3354)</f>
        <v/>
      </c>
      <c r="O219" s="474"/>
      <c r="P219" s="273" t="str">
        <f>+IF(L219=0,"",'Ark1'!AK3354)</f>
        <v/>
      </c>
      <c r="Q219" s="474"/>
      <c r="R219" s="26" t="str">
        <f>+IF(H219=0,"",'Ark1'!T3354)</f>
        <v/>
      </c>
      <c r="S219" s="28" t="str">
        <f>+IF(H219=0,"",'Ark1'!U3354)</f>
        <v/>
      </c>
      <c r="T219" s="220"/>
      <c r="U219" s="33" t="str">
        <f>+IF(H219=0,"",'Ark1'!W3354)</f>
        <v/>
      </c>
      <c r="V219" s="33" t="str">
        <f>+IF(H219=0,"",'Ark1'!X3354)</f>
        <v/>
      </c>
      <c r="W219" s="33" t="str">
        <f>+IF(H219=0,"",'Ark1'!Y3354)</f>
        <v/>
      </c>
      <c r="X219" s="33" t="str">
        <f>+IF(H219=0,"",'Ark1'!Z3354)</f>
        <v/>
      </c>
      <c r="Y219" s="33" t="str">
        <f>+IF(H219=0,"",'Ark1'!AA3354)</f>
        <v/>
      </c>
      <c r="Z219" s="26" t="str">
        <f>+IF(H219=0,"",'Ark1'!AC3354)</f>
        <v/>
      </c>
      <c r="AA219" s="33" t="str">
        <f>+IF(H219=0,"",'Ark1'!AE3354)</f>
        <v/>
      </c>
      <c r="AB219" s="26" t="str">
        <f t="shared" si="139"/>
        <v/>
      </c>
      <c r="AC219" s="28" t="str">
        <f t="shared" si="140"/>
        <v/>
      </c>
      <c r="AD219" s="220"/>
      <c r="AE219" s="26"/>
      <c r="AG219" s="28"/>
      <c r="AH219" s="26"/>
      <c r="AI219" s="27"/>
      <c r="AJ219" s="27"/>
      <c r="AN219" s="27"/>
    </row>
    <row r="220" spans="1:70">
      <c r="A220" s="220"/>
      <c r="B220" s="244">
        <f>+'Ark1'!C3364</f>
        <v>2024</v>
      </c>
      <c r="C220" s="240">
        <f>+'Ark1'!L3355</f>
        <v>14</v>
      </c>
      <c r="D220" s="250" t="s">
        <v>408</v>
      </c>
      <c r="E220" s="240">
        <f>+'Ark1'!D3355</f>
        <v>12</v>
      </c>
      <c r="F220" s="240" t="str">
        <f t="shared" si="179"/>
        <v>Des</v>
      </c>
      <c r="G220" s="240">
        <f>+'Ark1'!Q3355</f>
        <v>0</v>
      </c>
      <c r="H220" s="240">
        <f>+'Ark1'!R3355</f>
        <v>0</v>
      </c>
      <c r="I220" s="242" t="str">
        <f>+IF(H220=0,"",'Ark1'!AG3355)</f>
        <v/>
      </c>
      <c r="J220" s="242" t="str">
        <f>+IF(H220=0,"",'Ark1'!AH3355)</f>
        <v/>
      </c>
      <c r="K220" s="220"/>
      <c r="L220" s="455">
        <f>+IF(I220=0,"",'Ark1'!AI3355)</f>
        <v>0</v>
      </c>
      <c r="M220" s="466"/>
      <c r="N220" s="478" t="str">
        <f>+IF(L220=0,"",'Ark1'!AJ3355)</f>
        <v/>
      </c>
      <c r="O220" s="474"/>
      <c r="P220" s="478" t="str">
        <f>+IF(L220=0,"",'Ark1'!AK3355)</f>
        <v/>
      </c>
      <c r="Q220" s="474"/>
      <c r="R220" s="242" t="str">
        <f>+IF(H220=0,"",'Ark1'!T3355)</f>
        <v/>
      </c>
      <c r="S220" s="241" t="str">
        <f>+IF(H220=0,"",'Ark1'!U3355)</f>
        <v/>
      </c>
      <c r="T220" s="220"/>
      <c r="U220" s="243" t="str">
        <f>+IF(H220=0,"",'Ark1'!W3355)</f>
        <v/>
      </c>
      <c r="V220" s="243" t="str">
        <f>+IF(H220=0,"",'Ark1'!X3355)</f>
        <v/>
      </c>
      <c r="W220" s="243" t="str">
        <f>+IF(H220=0,"",'Ark1'!Y3355)</f>
        <v/>
      </c>
      <c r="X220" s="243" t="str">
        <f>+IF(H220=0,"",'Ark1'!Z3355)</f>
        <v/>
      </c>
      <c r="Y220" s="243" t="str">
        <f>+IF(H220=0,"",'Ark1'!AA3355)</f>
        <v/>
      </c>
      <c r="Z220" s="242" t="str">
        <f>+IF(H220=0,"",'Ark1'!AC3355)</f>
        <v/>
      </c>
      <c r="AA220" s="243" t="str">
        <f>+IF(H220=0,"",'Ark1'!AE3355)</f>
        <v/>
      </c>
      <c r="AB220" s="242" t="str">
        <f t="shared" si="139"/>
        <v/>
      </c>
      <c r="AC220" s="241" t="str">
        <f t="shared" si="140"/>
        <v/>
      </c>
      <c r="AD220" s="220"/>
      <c r="AE220" s="26"/>
      <c r="AG220" s="28"/>
      <c r="AH220" s="26"/>
      <c r="AI220" s="27"/>
      <c r="AJ220" s="27"/>
      <c r="AN220" s="27"/>
    </row>
    <row r="221" spans="1:70" ht="15" customHeight="1">
      <c r="A221" s="220"/>
      <c r="B221" s="220"/>
      <c r="C221" s="220"/>
      <c r="D221" s="220"/>
      <c r="E221" s="220"/>
      <c r="F221" s="220"/>
      <c r="G221" s="220"/>
      <c r="H221" s="220"/>
      <c r="I221" s="221"/>
      <c r="J221" s="221"/>
      <c r="K221" s="220"/>
      <c r="L221" s="239"/>
      <c r="M221" s="466"/>
      <c r="N221" s="237"/>
      <c r="O221" s="474"/>
      <c r="P221" s="237"/>
      <c r="Q221" s="474"/>
      <c r="R221" s="220"/>
      <c r="S221" s="220"/>
      <c r="T221" s="220"/>
      <c r="U221" s="222"/>
      <c r="V221" s="222"/>
      <c r="W221" s="222"/>
      <c r="X221" s="222"/>
      <c r="Y221" s="222"/>
      <c r="Z221" s="220"/>
      <c r="AA221" s="222"/>
      <c r="AB221" s="485"/>
      <c r="AC221" s="222"/>
      <c r="AD221" s="222"/>
      <c r="AE221" s="223"/>
      <c r="AG221" s="28"/>
      <c r="AH221" s="26"/>
      <c r="AI221" s="224"/>
      <c r="AJ221" s="27"/>
      <c r="AN221" s="27"/>
      <c r="BF221" s="236">
        <f>1+BF217</f>
        <v>1</v>
      </c>
      <c r="BG221" s="27">
        <v>20.659867330016564</v>
      </c>
      <c r="BH221" s="27">
        <f t="shared" ref="BH221" si="180">+BG221</f>
        <v>20.659867330016564</v>
      </c>
      <c r="BI221" s="27">
        <f t="shared" ref="BI221" si="181">+BH221</f>
        <v>20.659867330016564</v>
      </c>
      <c r="BJ221" s="27">
        <f t="shared" ref="BJ221" si="182">+BI221</f>
        <v>20.659867330016564</v>
      </c>
      <c r="BK221" s="27">
        <f t="shared" ref="BK221" si="183">+BJ221</f>
        <v>20.659867330016564</v>
      </c>
      <c r="BL221" s="27">
        <f t="shared" ref="BL221" si="184">+BK221</f>
        <v>20.659867330016564</v>
      </c>
      <c r="BM221" s="27">
        <f t="shared" ref="BM221" si="185">+BL221</f>
        <v>20.659867330016564</v>
      </c>
      <c r="BN221" s="27">
        <f t="shared" ref="BN221" si="186">+BM221</f>
        <v>20.659867330016564</v>
      </c>
      <c r="BO221" s="27">
        <f t="shared" ref="BO221" si="187">+BN221</f>
        <v>20.659867330016564</v>
      </c>
      <c r="BP221" s="27">
        <f t="shared" ref="BP221" si="188">+BO221</f>
        <v>20.659867330016564</v>
      </c>
      <c r="BQ221" s="27">
        <f t="shared" ref="BQ221" si="189">+BP221</f>
        <v>20.659867330016564</v>
      </c>
      <c r="BR221" s="27">
        <f t="shared" ref="BR221" si="190">+BQ221</f>
        <v>20.659867330016564</v>
      </c>
    </row>
    <row r="222" spans="1:70" ht="15" customHeight="1">
      <c r="A222" s="220"/>
      <c r="B222" s="220" t="s">
        <v>648</v>
      </c>
      <c r="C222" s="220"/>
      <c r="D222" s="238" t="str">
        <f>+D224</f>
        <v>E+</v>
      </c>
      <c r="E222" s="220"/>
      <c r="F222" s="220"/>
      <c r="G222" s="220"/>
      <c r="H222" s="244">
        <f>SUM(H224:H235)</f>
        <v>1</v>
      </c>
      <c r="I222" s="221"/>
      <c r="J222" s="221"/>
      <c r="K222" s="220"/>
      <c r="L222" s="239"/>
      <c r="M222" s="466"/>
      <c r="N222" s="237"/>
      <c r="O222" s="474"/>
      <c r="P222" s="237"/>
      <c r="Q222" s="474"/>
      <c r="R222" s="220"/>
      <c r="S222" s="220"/>
      <c r="T222" s="220"/>
      <c r="U222" s="222"/>
      <c r="V222" s="222"/>
      <c r="W222" s="222"/>
      <c r="X222" s="222"/>
      <c r="Y222" s="222"/>
      <c r="Z222" s="220"/>
      <c r="AA222" s="222"/>
      <c r="AB222" s="485"/>
      <c r="AC222" s="222"/>
      <c r="AD222" s="222"/>
      <c r="AE222" s="223"/>
      <c r="AG222" s="28"/>
      <c r="AH222" s="26"/>
      <c r="AI222" s="224"/>
      <c r="AJ222" s="27"/>
      <c r="AN222" s="27"/>
      <c r="BF222" s="236"/>
    </row>
    <row r="223" spans="1:70" ht="15" customHeight="1">
      <c r="A223" s="220"/>
      <c r="B223" s="220"/>
      <c r="C223" s="220"/>
      <c r="D223" s="220"/>
      <c r="E223" s="220"/>
      <c r="F223" s="220"/>
      <c r="G223" s="220"/>
      <c r="H223" s="220"/>
      <c r="I223" s="221"/>
      <c r="J223" s="221"/>
      <c r="K223" s="220"/>
      <c r="L223" s="239"/>
      <c r="M223" s="466"/>
      <c r="N223" s="237"/>
      <c r="O223" s="474"/>
      <c r="P223" s="237"/>
      <c r="Q223" s="474"/>
      <c r="R223" s="220"/>
      <c r="S223" s="220"/>
      <c r="T223" s="220"/>
      <c r="U223" s="222"/>
      <c r="V223" s="222"/>
      <c r="W223" s="222"/>
      <c r="X223" s="222"/>
      <c r="Y223" s="222"/>
      <c r="Z223" s="220"/>
      <c r="AA223" s="222"/>
      <c r="AB223" s="485"/>
      <c r="AC223" s="222"/>
      <c r="AD223" s="222"/>
      <c r="AE223" s="223"/>
      <c r="AG223" s="28"/>
      <c r="AH223" s="26"/>
      <c r="AI223" s="224"/>
      <c r="AJ223" s="27"/>
      <c r="AN223" s="27"/>
      <c r="BF223" s="236"/>
    </row>
    <row r="224" spans="1:70">
      <c r="A224" s="220"/>
      <c r="B224" s="244" t="e">
        <f>+'Ark1'!#REF!</f>
        <v>#REF!</v>
      </c>
      <c r="C224" s="240">
        <f>+'Ark1'!L3356</f>
        <v>15</v>
      </c>
      <c r="D224" s="240" t="s">
        <v>40</v>
      </c>
      <c r="E224" s="240">
        <f>+'Ark1'!D3356</f>
        <v>1</v>
      </c>
      <c r="F224" s="240" t="str">
        <f t="shared" ref="F224:F233" si="191">+F209</f>
        <v>Jan</v>
      </c>
      <c r="G224" s="240">
        <f>+'Ark1'!Q3356</f>
        <v>0</v>
      </c>
      <c r="H224" s="240">
        <f>+'Ark1'!R3356</f>
        <v>0</v>
      </c>
      <c r="I224" s="242" t="str">
        <f>+IF(H224=0,"",'Ark1'!AG3356)</f>
        <v/>
      </c>
      <c r="J224" s="242" t="str">
        <f>+IF(H224=0,"",'Ark1'!AH3356)</f>
        <v/>
      </c>
      <c r="K224" s="220"/>
      <c r="L224" s="455">
        <f>+IF(I224=0,"",'Ark1'!AI3356)</f>
        <v>0</v>
      </c>
      <c r="M224" s="466"/>
      <c r="N224" s="478" t="str">
        <f>+IF(L224=0,"",'Ark1'!AJ3356)</f>
        <v/>
      </c>
      <c r="O224" s="474"/>
      <c r="P224" s="478" t="str">
        <f>+IF(L224=0,"",'Ark1'!AK3356)</f>
        <v/>
      </c>
      <c r="Q224" s="474"/>
      <c r="R224" s="242" t="str">
        <f>+IF(H224=0,"",'Ark1'!T3356)</f>
        <v/>
      </c>
      <c r="S224" s="241" t="str">
        <f>+IF(H224=0,"",'Ark1'!U3356)</f>
        <v/>
      </c>
      <c r="T224" s="220"/>
      <c r="U224" s="243" t="str">
        <f>+IF(H224=0,"",'Ark1'!W3356)</f>
        <v/>
      </c>
      <c r="V224" s="243" t="str">
        <f>+IF(H224=0,"",'Ark1'!X3356)</f>
        <v/>
      </c>
      <c r="W224" s="243" t="str">
        <f>+IF(H224=0,"",'Ark1'!Y3356)</f>
        <v/>
      </c>
      <c r="X224" s="243" t="str">
        <f>+IF(H224=0,"",'Ark1'!Z3356)</f>
        <v/>
      </c>
      <c r="Y224" s="243" t="str">
        <f>+IF(H224=0,"",'Ark1'!AA3356)</f>
        <v/>
      </c>
      <c r="Z224" s="242" t="str">
        <f>+IF(H224=0,"",'Ark1'!AC3356)</f>
        <v/>
      </c>
      <c r="AA224" s="243" t="str">
        <f>+IF(H224=0,"",'Ark1'!AE3356)</f>
        <v/>
      </c>
      <c r="AB224" s="242" t="str">
        <f t="shared" si="139"/>
        <v/>
      </c>
      <c r="AC224" s="241" t="str">
        <f t="shared" si="140"/>
        <v/>
      </c>
      <c r="AD224" s="220"/>
      <c r="AE224" s="26"/>
      <c r="AG224" s="28"/>
      <c r="AH224" s="26"/>
      <c r="AI224" s="27"/>
      <c r="AJ224" s="27"/>
      <c r="AN224" s="27"/>
    </row>
    <row r="225" spans="1:70">
      <c r="A225" s="220"/>
      <c r="B225" s="244" t="e">
        <f>+'Ark1'!#REF!</f>
        <v>#REF!</v>
      </c>
      <c r="C225" s="240">
        <f>+'Ark1'!L3357</f>
        <v>15</v>
      </c>
      <c r="D225" s="240" t="s">
        <v>40</v>
      </c>
      <c r="E225" s="240">
        <f>+'Ark1'!D3357</f>
        <v>2</v>
      </c>
      <c r="F225" s="240" t="str">
        <f t="shared" si="191"/>
        <v>Feb</v>
      </c>
      <c r="G225" s="240">
        <f>+'Ark1'!Q3357</f>
        <v>0</v>
      </c>
      <c r="H225" s="240">
        <f>+'Ark1'!R3357</f>
        <v>0</v>
      </c>
      <c r="I225" s="242" t="str">
        <f>+IF(H225=0,"",'Ark1'!AG3357)</f>
        <v/>
      </c>
      <c r="J225" s="242" t="str">
        <f>+IF(H225=0,"",'Ark1'!AH3357)</f>
        <v/>
      </c>
      <c r="K225" s="220"/>
      <c r="L225" s="455">
        <f>+IF(I225=0,"",'Ark1'!AI3357)</f>
        <v>0</v>
      </c>
      <c r="M225" s="466"/>
      <c r="N225" s="478" t="str">
        <f>+IF(L225=0,"",'Ark1'!AJ3357)</f>
        <v/>
      </c>
      <c r="O225" s="474"/>
      <c r="P225" s="478" t="str">
        <f>+IF(L225=0,"",'Ark1'!AK3357)</f>
        <v/>
      </c>
      <c r="Q225" s="474"/>
      <c r="R225" s="242" t="str">
        <f>+IF(H225=0,"",'Ark1'!T3357)</f>
        <v/>
      </c>
      <c r="S225" s="241" t="str">
        <f>+IF(H225=0,"",'Ark1'!U3357)</f>
        <v/>
      </c>
      <c r="T225" s="220"/>
      <c r="U225" s="243" t="str">
        <f>+IF(H225=0,"",'Ark1'!W3357)</f>
        <v/>
      </c>
      <c r="V225" s="243" t="str">
        <f>+IF(H225=0,"",'Ark1'!X3357)</f>
        <v/>
      </c>
      <c r="W225" s="243" t="str">
        <f>+IF(H225=0,"",'Ark1'!Y3357)</f>
        <v/>
      </c>
      <c r="X225" s="243" t="str">
        <f>+IF(H225=0,"",'Ark1'!Z3357)</f>
        <v/>
      </c>
      <c r="Y225" s="243" t="str">
        <f>+IF(H225=0,"",'Ark1'!AA3357)</f>
        <v/>
      </c>
      <c r="Z225" s="242" t="str">
        <f>+IF(H225=0,"",'Ark1'!AC3357)</f>
        <v/>
      </c>
      <c r="AA225" s="243" t="str">
        <f>+IF(H225=0,"",'Ark1'!AE3357)</f>
        <v/>
      </c>
      <c r="AB225" s="242" t="str">
        <f t="shared" si="139"/>
        <v/>
      </c>
      <c r="AC225" s="241" t="str">
        <f t="shared" si="140"/>
        <v/>
      </c>
      <c r="AD225" s="220"/>
      <c r="AE225" s="26"/>
      <c r="AG225" s="28"/>
      <c r="AH225" s="26"/>
      <c r="AI225" s="27"/>
      <c r="AJ225" s="27"/>
      <c r="AN225" s="27"/>
    </row>
    <row r="226" spans="1:70">
      <c r="A226" s="220"/>
      <c r="B226" s="244" t="e">
        <f>+'Ark1'!#REF!</f>
        <v>#REF!</v>
      </c>
      <c r="C226" s="240">
        <f>+'Ark1'!L3358</f>
        <v>15</v>
      </c>
      <c r="D226" s="240" t="s">
        <v>40</v>
      </c>
      <c r="E226" s="240">
        <f>+'Ark1'!D3358</f>
        <v>3</v>
      </c>
      <c r="F226" s="240" t="str">
        <f t="shared" si="191"/>
        <v>Mar</v>
      </c>
      <c r="G226" s="240">
        <f>+'Ark1'!Q3358</f>
        <v>0</v>
      </c>
      <c r="H226" s="240">
        <f>+'Ark1'!R3358</f>
        <v>0</v>
      </c>
      <c r="I226" s="242" t="str">
        <f>+IF(H226=0,"",'Ark1'!AG3358)</f>
        <v/>
      </c>
      <c r="J226" s="242" t="str">
        <f>+IF(H226=0,"",'Ark1'!AH3358)</f>
        <v/>
      </c>
      <c r="K226" s="220"/>
      <c r="L226" s="455">
        <f>+IF(I226=0,"",'Ark1'!AI3358)</f>
        <v>0</v>
      </c>
      <c r="M226" s="466"/>
      <c r="N226" s="478" t="str">
        <f>+IF(L226=0,"",'Ark1'!AJ3358)</f>
        <v/>
      </c>
      <c r="O226" s="474"/>
      <c r="P226" s="478" t="str">
        <f>+IF(L226=0,"",'Ark1'!AK3358)</f>
        <v/>
      </c>
      <c r="Q226" s="474"/>
      <c r="R226" s="242" t="str">
        <f>+IF(H226=0,"",'Ark1'!T3358)</f>
        <v/>
      </c>
      <c r="S226" s="241" t="str">
        <f>+IF(H226=0,"",'Ark1'!U3358)</f>
        <v/>
      </c>
      <c r="T226" s="220"/>
      <c r="U226" s="243" t="str">
        <f>+IF(H226=0,"",'Ark1'!W3358)</f>
        <v/>
      </c>
      <c r="V226" s="243" t="str">
        <f>+IF(H226=0,"",'Ark1'!X3358)</f>
        <v/>
      </c>
      <c r="W226" s="243" t="str">
        <f>+IF(H226=0,"",'Ark1'!Y3358)</f>
        <v/>
      </c>
      <c r="X226" s="243" t="str">
        <f>+IF(H226=0,"",'Ark1'!Z3358)</f>
        <v/>
      </c>
      <c r="Y226" s="243" t="str">
        <f>+IF(H226=0,"",'Ark1'!AA3358)</f>
        <v/>
      </c>
      <c r="Z226" s="242" t="str">
        <f>+IF(H226=0,"",'Ark1'!AC3358)</f>
        <v/>
      </c>
      <c r="AA226" s="243" t="str">
        <f>+IF(H226=0,"",'Ark1'!AE3358)</f>
        <v/>
      </c>
      <c r="AB226" s="242" t="str">
        <f t="shared" si="139"/>
        <v/>
      </c>
      <c r="AC226" s="241" t="str">
        <f t="shared" si="140"/>
        <v/>
      </c>
      <c r="AD226" s="220"/>
      <c r="AE226" s="26"/>
      <c r="AG226" s="28"/>
      <c r="AH226" s="26"/>
      <c r="AI226" s="27"/>
      <c r="AJ226" s="27"/>
      <c r="AN226" s="27"/>
    </row>
    <row r="227" spans="1:70">
      <c r="A227" s="220"/>
      <c r="B227" s="244" t="e">
        <f>+'Ark1'!#REF!</f>
        <v>#REF!</v>
      </c>
      <c r="C227" s="240">
        <f>+'Ark1'!L3359</f>
        <v>15</v>
      </c>
      <c r="D227" s="240" t="s">
        <v>40</v>
      </c>
      <c r="E227" s="240">
        <f>+'Ark1'!D3359</f>
        <v>4</v>
      </c>
      <c r="F227" s="240" t="str">
        <f t="shared" si="191"/>
        <v>Apr</v>
      </c>
      <c r="G227" s="240">
        <f>+'Ark1'!Q3359</f>
        <v>1</v>
      </c>
      <c r="H227" s="240">
        <f>+'Ark1'!R3359</f>
        <v>1</v>
      </c>
      <c r="I227" s="242">
        <f>+IF(H227=0,"",'Ark1'!AG3359)</f>
        <v>0.24330900243309003</v>
      </c>
      <c r="J227" s="242">
        <f>+IF(H227=0,"",'Ark1'!AH3359)</f>
        <v>0.34784881333150802</v>
      </c>
      <c r="K227" s="220"/>
      <c r="L227" s="455">
        <f>+IF(I227=0,"",'Ark1'!AI3359)</f>
        <v>1</v>
      </c>
      <c r="M227" s="466"/>
      <c r="N227" s="478">
        <f>+IF(L227=0,"",'Ark1'!AJ3359)</f>
        <v>107.8</v>
      </c>
      <c r="O227" s="474"/>
      <c r="P227" s="478">
        <f>+IF(L227=0,"",'Ark1'!AK3359)</f>
        <v>44.622667182039578</v>
      </c>
      <c r="Q227" s="474"/>
      <c r="R227" s="242">
        <f>+IF(H227=0,"",'Ark1'!T3359)</f>
        <v>10</v>
      </c>
      <c r="S227" s="241">
        <f>+IF(H227=0,"",'Ark1'!U3359)</f>
        <v>55.9</v>
      </c>
      <c r="T227" s="220"/>
      <c r="U227" s="243">
        <f>+IF(H227=0,"",'Ark1'!W3359)</f>
        <v>100</v>
      </c>
      <c r="V227" s="243">
        <f>+IF(H227=0,"",'Ark1'!X3359)</f>
        <v>100</v>
      </c>
      <c r="W227" s="243">
        <f>+IF(H227=0,"",'Ark1'!Y3359)</f>
        <v>100</v>
      </c>
      <c r="X227" s="243">
        <f>+IF(H227=0,"",'Ark1'!Z3359)</f>
        <v>100</v>
      </c>
      <c r="Y227" s="243">
        <f>+IF(H227=0,"",'Ark1'!AA3359)</f>
        <v>0</v>
      </c>
      <c r="Z227" s="242">
        <f>+IF(H227=0,"",'Ark1'!AC3359)</f>
        <v>0</v>
      </c>
      <c r="AA227" s="243">
        <f>+IF(H227=0,"",'Ark1'!AE3359)</f>
        <v>0</v>
      </c>
      <c r="AB227" s="242">
        <f t="shared" si="139"/>
        <v>3.7266666666666666</v>
      </c>
      <c r="AC227" s="241">
        <f t="shared" si="140"/>
        <v>1</v>
      </c>
      <c r="AD227" s="220"/>
      <c r="AE227" s="26"/>
      <c r="AG227" s="28"/>
      <c r="AH227" s="26"/>
      <c r="AI227" s="27"/>
      <c r="AJ227" s="27"/>
      <c r="AN227" s="27"/>
    </row>
    <row r="228" spans="1:70">
      <c r="A228" s="220"/>
      <c r="B228" s="244" t="e">
        <f>+'Ark1'!#REF!</f>
        <v>#REF!</v>
      </c>
      <c r="C228" s="240">
        <f>+'Ark1'!L3360</f>
        <v>15</v>
      </c>
      <c r="D228" s="240" t="s">
        <v>40</v>
      </c>
      <c r="E228" s="240">
        <f>+'Ark1'!D3360</f>
        <v>5</v>
      </c>
      <c r="F228" s="240" t="str">
        <f t="shared" si="191"/>
        <v>Mai</v>
      </c>
      <c r="G228" s="240">
        <f>+'Ark1'!Q3360</f>
        <v>0</v>
      </c>
      <c r="H228" s="240">
        <f>+'Ark1'!R3360</f>
        <v>0</v>
      </c>
      <c r="I228" s="242" t="str">
        <f>+IF(H228=0,"",'Ark1'!AG3360)</f>
        <v/>
      </c>
      <c r="J228" s="242" t="str">
        <f>+IF(H228=0,"",'Ark1'!AH3360)</f>
        <v/>
      </c>
      <c r="K228" s="220"/>
      <c r="L228" s="455">
        <f>+IF(I228=0,"",'Ark1'!AI3360)</f>
        <v>0</v>
      </c>
      <c r="M228" s="466"/>
      <c r="N228" s="478" t="str">
        <f>+IF(L228=0,"",'Ark1'!AJ3360)</f>
        <v/>
      </c>
      <c r="O228" s="474"/>
      <c r="P228" s="478" t="str">
        <f>+IF(L228=0,"",'Ark1'!AK3360)</f>
        <v/>
      </c>
      <c r="Q228" s="474"/>
      <c r="R228" s="242" t="str">
        <f>+IF(H228=0,"",'Ark1'!T3360)</f>
        <v/>
      </c>
      <c r="S228" s="241" t="str">
        <f>+IF(H228=0,"",'Ark1'!U3360)</f>
        <v/>
      </c>
      <c r="T228" s="220"/>
      <c r="U228" s="243" t="str">
        <f>+IF(H228=0,"",'Ark1'!W3360)</f>
        <v/>
      </c>
      <c r="V228" s="243" t="str">
        <f>+IF(H228=0,"",'Ark1'!X3360)</f>
        <v/>
      </c>
      <c r="W228" s="243" t="str">
        <f>+IF(H228=0,"",'Ark1'!Y3360)</f>
        <v/>
      </c>
      <c r="X228" s="243" t="str">
        <f>+IF(H228=0,"",'Ark1'!Z3360)</f>
        <v/>
      </c>
      <c r="Y228" s="243" t="str">
        <f>+IF(H228=0,"",'Ark1'!AA3360)</f>
        <v/>
      </c>
      <c r="Z228" s="242" t="str">
        <f>+IF(H228=0,"",'Ark1'!AC3360)</f>
        <v/>
      </c>
      <c r="AA228" s="243" t="str">
        <f>+IF(H228=0,"",'Ark1'!AE3360)</f>
        <v/>
      </c>
      <c r="AB228" s="242" t="str">
        <f t="shared" si="139"/>
        <v/>
      </c>
      <c r="AC228" s="241" t="str">
        <f t="shared" si="140"/>
        <v/>
      </c>
      <c r="AD228" s="220"/>
      <c r="AE228" s="26"/>
      <c r="AG228" s="28"/>
      <c r="AH228" s="26"/>
      <c r="AI228" s="27"/>
      <c r="AJ228" s="27"/>
      <c r="AN228" s="27"/>
    </row>
    <row r="229" spans="1:70">
      <c r="A229" s="220"/>
      <c r="B229" s="244" t="e">
        <f>+'Ark1'!#REF!</f>
        <v>#REF!</v>
      </c>
      <c r="C229" s="240">
        <f>+'Ark1'!L3361</f>
        <v>15</v>
      </c>
      <c r="D229" s="240" t="s">
        <v>40</v>
      </c>
      <c r="E229" s="240">
        <f>+'Ark1'!D3361</f>
        <v>6</v>
      </c>
      <c r="F229" s="240" t="str">
        <f t="shared" si="191"/>
        <v>Jun</v>
      </c>
      <c r="G229" s="240">
        <f>+'Ark1'!Q3361</f>
        <v>0</v>
      </c>
      <c r="H229" s="240">
        <f>+'Ark1'!R3361</f>
        <v>0</v>
      </c>
      <c r="I229" s="242" t="str">
        <f>+IF(H229=0,"",'Ark1'!AG3361)</f>
        <v/>
      </c>
      <c r="J229" s="242" t="str">
        <f>+IF(H229=0,"",'Ark1'!AH3361)</f>
        <v/>
      </c>
      <c r="K229" s="220"/>
      <c r="L229" s="455">
        <f>+IF(I229=0,"",'Ark1'!AI3361)</f>
        <v>0</v>
      </c>
      <c r="M229" s="466"/>
      <c r="N229" s="478" t="str">
        <f>+IF(L229=0,"",'Ark1'!AJ3361)</f>
        <v/>
      </c>
      <c r="O229" s="474"/>
      <c r="P229" s="478" t="str">
        <f>+IF(L229=0,"",'Ark1'!AK3361)</f>
        <v/>
      </c>
      <c r="Q229" s="474"/>
      <c r="R229" s="242" t="str">
        <f>+IF(H229=0,"",'Ark1'!T3361)</f>
        <v/>
      </c>
      <c r="S229" s="241" t="str">
        <f>+IF(H229=0,"",'Ark1'!U3361)</f>
        <v/>
      </c>
      <c r="T229" s="220"/>
      <c r="U229" s="243" t="str">
        <f>+IF(H229=0,"",'Ark1'!W3361)</f>
        <v/>
      </c>
      <c r="V229" s="243" t="str">
        <f>+IF(H229=0,"",'Ark1'!X3361)</f>
        <v/>
      </c>
      <c r="W229" s="243" t="str">
        <f>+IF(H229=0,"",'Ark1'!Y3361)</f>
        <v/>
      </c>
      <c r="X229" s="243" t="str">
        <f>+IF(H229=0,"",'Ark1'!Z3361)</f>
        <v/>
      </c>
      <c r="Y229" s="243" t="str">
        <f>+IF(H229=0,"",'Ark1'!AA3361)</f>
        <v/>
      </c>
      <c r="Z229" s="242" t="str">
        <f>+IF(H229=0,"",'Ark1'!AC3361)</f>
        <v/>
      </c>
      <c r="AA229" s="243" t="str">
        <f>+IF(H229=0,"",'Ark1'!AE3361)</f>
        <v/>
      </c>
      <c r="AB229" s="242" t="str">
        <f t="shared" si="139"/>
        <v/>
      </c>
      <c r="AC229" s="241" t="str">
        <f t="shared" si="140"/>
        <v/>
      </c>
      <c r="AD229" s="220"/>
      <c r="AE229" s="26"/>
      <c r="AG229" s="28"/>
      <c r="AH229" s="26"/>
      <c r="AI229" s="27"/>
      <c r="AJ229" s="27"/>
      <c r="AN229" s="27"/>
    </row>
    <row r="230" spans="1:70">
      <c r="A230" s="220"/>
      <c r="B230" s="244" t="e">
        <f>+'Ark1'!#REF!</f>
        <v>#REF!</v>
      </c>
      <c r="C230" s="240">
        <f>+'Ark1'!L3362</f>
        <v>15</v>
      </c>
      <c r="D230" s="240" t="s">
        <v>40</v>
      </c>
      <c r="E230" s="240">
        <f>+'Ark1'!D3362</f>
        <v>7</v>
      </c>
      <c r="F230" s="240" t="str">
        <f t="shared" si="191"/>
        <v>Jul</v>
      </c>
      <c r="G230" s="240">
        <f>+'Ark1'!Q3362</f>
        <v>0</v>
      </c>
      <c r="H230" s="240">
        <f>+'Ark1'!R3362</f>
        <v>0</v>
      </c>
      <c r="I230" s="242" t="str">
        <f>+IF(H230=0,"",'Ark1'!AG3362)</f>
        <v/>
      </c>
      <c r="J230" s="242" t="str">
        <f>+IF(H230=0,"",'Ark1'!AH3362)</f>
        <v/>
      </c>
      <c r="K230" s="220"/>
      <c r="L230" s="455">
        <f>+IF(I230=0,"",'Ark1'!AI3362)</f>
        <v>0</v>
      </c>
      <c r="M230" s="466"/>
      <c r="N230" s="478" t="str">
        <f>+IF(L230=0,"",'Ark1'!AJ3362)</f>
        <v/>
      </c>
      <c r="O230" s="474"/>
      <c r="P230" s="478" t="str">
        <f>+IF(L230=0,"",'Ark1'!AK3362)</f>
        <v/>
      </c>
      <c r="Q230" s="474"/>
      <c r="R230" s="242" t="str">
        <f>+IF(H230=0,"",'Ark1'!T3362)</f>
        <v/>
      </c>
      <c r="S230" s="241" t="str">
        <f>+IF(H230=0,"",'Ark1'!U3362)</f>
        <v/>
      </c>
      <c r="T230" s="220"/>
      <c r="U230" s="243" t="str">
        <f>+IF(H230=0,"",'Ark1'!W3362)</f>
        <v/>
      </c>
      <c r="V230" s="243" t="str">
        <f>+IF(H230=0,"",'Ark1'!X3362)</f>
        <v/>
      </c>
      <c r="W230" s="243" t="str">
        <f>+IF(H230=0,"",'Ark1'!Y3362)</f>
        <v/>
      </c>
      <c r="X230" s="243" t="str">
        <f>+IF(H230=0,"",'Ark1'!Z3362)</f>
        <v/>
      </c>
      <c r="Y230" s="243" t="str">
        <f>+IF(H230=0,"",'Ark1'!AA3362)</f>
        <v/>
      </c>
      <c r="Z230" s="242" t="str">
        <f>+IF(H230=0,"",'Ark1'!AC3362)</f>
        <v/>
      </c>
      <c r="AA230" s="243" t="str">
        <f>+IF(H230=0,"",'Ark1'!AE3362)</f>
        <v/>
      </c>
      <c r="AB230" s="242" t="str">
        <f t="shared" si="139"/>
        <v/>
      </c>
      <c r="AC230" s="241" t="str">
        <f t="shared" si="140"/>
        <v/>
      </c>
      <c r="AD230" s="220"/>
      <c r="AE230" s="26"/>
      <c r="AG230" s="28"/>
      <c r="AH230" s="26"/>
      <c r="AI230" s="27"/>
      <c r="AJ230" s="27"/>
      <c r="AN230" s="27"/>
    </row>
    <row r="231" spans="1:70">
      <c r="A231" s="220"/>
      <c r="B231" s="244" t="e">
        <f>+'Ark1'!#REF!</f>
        <v>#REF!</v>
      </c>
      <c r="C231" s="240">
        <f>+'Ark1'!L3363</f>
        <v>15</v>
      </c>
      <c r="D231" s="240" t="s">
        <v>40</v>
      </c>
      <c r="E231" s="240">
        <f>+'Ark1'!D3363</f>
        <v>8</v>
      </c>
      <c r="F231" s="240" t="str">
        <f t="shared" si="191"/>
        <v>Aug</v>
      </c>
      <c r="G231" s="240">
        <f>+'Ark1'!Q3363</f>
        <v>0</v>
      </c>
      <c r="H231" s="240">
        <f>+'Ark1'!R3363</f>
        <v>0</v>
      </c>
      <c r="I231" s="242" t="str">
        <f>+IF(H231=0,"",'Ark1'!AG3363)</f>
        <v/>
      </c>
      <c r="J231" s="242" t="str">
        <f>+IF(H231=0,"",'Ark1'!AH3363)</f>
        <v/>
      </c>
      <c r="K231" s="220"/>
      <c r="L231" s="455">
        <f>+IF(I231=0,"",'Ark1'!AI3363)</f>
        <v>0</v>
      </c>
      <c r="M231" s="466"/>
      <c r="N231" s="478" t="str">
        <f>+IF(L231=0,"",'Ark1'!AJ3363)</f>
        <v/>
      </c>
      <c r="O231" s="474"/>
      <c r="P231" s="478" t="str">
        <f>+IF(L231=0,"",'Ark1'!AK3363)</f>
        <v/>
      </c>
      <c r="Q231" s="474"/>
      <c r="R231" s="242" t="str">
        <f>+IF(H231=0,"",'Ark1'!T3363)</f>
        <v/>
      </c>
      <c r="S231" s="241" t="str">
        <f>+IF(H231=0,"",'Ark1'!U3363)</f>
        <v/>
      </c>
      <c r="T231" s="220"/>
      <c r="U231" s="243" t="str">
        <f>+IF(H231=0,"",'Ark1'!W3363)</f>
        <v/>
      </c>
      <c r="V231" s="243" t="str">
        <f>+IF(H231=0,"",'Ark1'!X3363)</f>
        <v/>
      </c>
      <c r="W231" s="243" t="str">
        <f>+IF(H231=0,"",'Ark1'!Y3363)</f>
        <v/>
      </c>
      <c r="X231" s="243" t="str">
        <f>+IF(H231=0,"",'Ark1'!Z3363)</f>
        <v/>
      </c>
      <c r="Y231" s="243" t="str">
        <f>+IF(H231=0,"",'Ark1'!AA3363)</f>
        <v/>
      </c>
      <c r="Z231" s="242" t="str">
        <f>+IF(H231=0,"",'Ark1'!AC3363)</f>
        <v/>
      </c>
      <c r="AA231" s="243" t="str">
        <f>+IF(H231=0,"",'Ark1'!AE3363)</f>
        <v/>
      </c>
      <c r="AB231" s="242" t="str">
        <f t="shared" si="139"/>
        <v/>
      </c>
      <c r="AC231" s="241" t="str">
        <f t="shared" si="140"/>
        <v/>
      </c>
      <c r="AD231" s="220"/>
      <c r="AE231" s="26"/>
      <c r="AG231" s="28"/>
      <c r="AH231" s="26"/>
      <c r="AI231" s="27"/>
      <c r="AJ231" s="27"/>
      <c r="AN231" s="27"/>
    </row>
    <row r="232" spans="1:70">
      <c r="A232" s="220"/>
      <c r="B232" s="244" t="e">
        <f>+'Ark1'!#REF!</f>
        <v>#REF!</v>
      </c>
      <c r="C232" s="240">
        <f>+'Ark1'!L3364</f>
        <v>15</v>
      </c>
      <c r="D232" s="240" t="s">
        <v>40</v>
      </c>
      <c r="E232" s="240">
        <f>+'Ark1'!D3364</f>
        <v>9</v>
      </c>
      <c r="F232" s="240" t="str">
        <f t="shared" si="191"/>
        <v>Sep</v>
      </c>
      <c r="G232" s="240">
        <f>+'Ark1'!Q3364</f>
        <v>0</v>
      </c>
      <c r="H232" s="240">
        <f>+'Ark1'!R3364</f>
        <v>0</v>
      </c>
      <c r="I232" s="242" t="str">
        <f>+IF(H232=0,"",'Ark1'!AG3364)</f>
        <v/>
      </c>
      <c r="J232" s="242" t="str">
        <f>+IF(H232=0,"",'Ark1'!AH3364)</f>
        <v/>
      </c>
      <c r="K232" s="220"/>
      <c r="L232" s="455">
        <f>+IF(I232=0,"",'Ark1'!AI3364)</f>
        <v>0</v>
      </c>
      <c r="M232" s="466"/>
      <c r="N232" s="478" t="str">
        <f>+IF(L232=0,"",'Ark1'!AJ3364)</f>
        <v/>
      </c>
      <c r="O232" s="474"/>
      <c r="P232" s="478" t="str">
        <f>+IF(L232=0,"",'Ark1'!AK3364)</f>
        <v/>
      </c>
      <c r="Q232" s="474"/>
      <c r="R232" s="242" t="str">
        <f>+IF(H232=0,"",'Ark1'!T3364)</f>
        <v/>
      </c>
      <c r="S232" s="241" t="str">
        <f>+IF(H232=0,"",'Ark1'!U3364)</f>
        <v/>
      </c>
      <c r="T232" s="220"/>
      <c r="U232" s="243" t="str">
        <f>+IF(H232=0,"",'Ark1'!W3364)</f>
        <v/>
      </c>
      <c r="V232" s="243" t="str">
        <f>+IF(H232=0,"",'Ark1'!X3364)</f>
        <v/>
      </c>
      <c r="W232" s="243" t="str">
        <f>+IF(H232=0,"",'Ark1'!Y3364)</f>
        <v/>
      </c>
      <c r="X232" s="243" t="str">
        <f>+IF(H232=0,"",'Ark1'!Z3364)</f>
        <v/>
      </c>
      <c r="Y232" s="243" t="str">
        <f>+IF(H232=0,"",'Ark1'!AA3364)</f>
        <v/>
      </c>
      <c r="Z232" s="242" t="str">
        <f>+IF(H232=0,"",'Ark1'!AC3364)</f>
        <v/>
      </c>
      <c r="AA232" s="243" t="str">
        <f>+IF(H232=0,"",'Ark1'!AE3364)</f>
        <v/>
      </c>
      <c r="AB232" s="242" t="str">
        <f t="shared" si="139"/>
        <v/>
      </c>
      <c r="AC232" s="241" t="str">
        <f t="shared" si="140"/>
        <v/>
      </c>
      <c r="AD232" s="220"/>
      <c r="AE232" s="26"/>
      <c r="AG232" s="28"/>
      <c r="AH232" s="26"/>
      <c r="AI232" s="27"/>
      <c r="AJ232" s="27"/>
      <c r="AN232" s="27"/>
    </row>
    <row r="233" spans="1:70">
      <c r="A233" s="220"/>
      <c r="B233" s="244" t="e">
        <f>+'Ark1'!#REF!</f>
        <v>#REF!</v>
      </c>
      <c r="C233" s="240">
        <f>+'Ark1'!L3365</f>
        <v>15</v>
      </c>
      <c r="D233" s="240" t="s">
        <v>40</v>
      </c>
      <c r="E233" s="240">
        <f>+'Ark1'!D3365</f>
        <v>10</v>
      </c>
      <c r="F233" s="240" t="str">
        <f t="shared" si="191"/>
        <v>Okt</v>
      </c>
      <c r="G233" s="240">
        <f>+'Ark1'!Q3365</f>
        <v>0</v>
      </c>
      <c r="H233" s="240">
        <f>+'Ark1'!R3365</f>
        <v>0</v>
      </c>
      <c r="I233" s="242" t="str">
        <f>+IF(H233=0,"",'Ark1'!AG3365)</f>
        <v/>
      </c>
      <c r="J233" s="242" t="str">
        <f>+IF(H233=0,"",'Ark1'!AH3365)</f>
        <v/>
      </c>
      <c r="K233" s="220"/>
      <c r="L233" s="455">
        <f>+IF(I233=0,"",'Ark1'!AI3365)</f>
        <v>0</v>
      </c>
      <c r="M233" s="466"/>
      <c r="N233" s="478" t="str">
        <f>+IF(L233=0,"",'Ark1'!AJ3365)</f>
        <v/>
      </c>
      <c r="O233" s="474"/>
      <c r="P233" s="478" t="str">
        <f>+IF(L233=0,"",'Ark1'!AK3365)</f>
        <v/>
      </c>
      <c r="Q233" s="474"/>
      <c r="R233" s="242" t="str">
        <f>+IF(H233=0,"",'Ark1'!T3365)</f>
        <v/>
      </c>
      <c r="S233" s="241" t="str">
        <f>+IF(H233=0,"",'Ark1'!U3365)</f>
        <v/>
      </c>
      <c r="T233" s="220"/>
      <c r="U233" s="243" t="str">
        <f>+IF(H233=0,"",'Ark1'!W3365)</f>
        <v/>
      </c>
      <c r="V233" s="243" t="str">
        <f>+IF(H233=0,"",'Ark1'!X3365)</f>
        <v/>
      </c>
      <c r="W233" s="243" t="str">
        <f>+IF(H233=0,"",'Ark1'!Y3365)</f>
        <v/>
      </c>
      <c r="X233" s="243" t="str">
        <f>+IF(H233=0,"",'Ark1'!Z3365)</f>
        <v/>
      </c>
      <c r="Y233" s="243" t="str">
        <f>+IF(H233=0,"",'Ark1'!AA3365)</f>
        <v/>
      </c>
      <c r="Z233" s="242" t="str">
        <f>+IF(H233=0,"",'Ark1'!AC3365)</f>
        <v/>
      </c>
      <c r="AA233" s="243" t="str">
        <f>+IF(H233=0,"",'Ark1'!AE3365)</f>
        <v/>
      </c>
      <c r="AB233" s="242" t="str">
        <f t="shared" si="139"/>
        <v/>
      </c>
      <c r="AC233" s="241" t="str">
        <f t="shared" si="140"/>
        <v/>
      </c>
      <c r="AD233" s="220"/>
      <c r="AE233" s="26"/>
      <c r="AG233" s="28"/>
      <c r="AH233" s="26"/>
      <c r="AI233" s="27"/>
      <c r="AJ233" s="27"/>
      <c r="AN233" s="27"/>
    </row>
    <row r="234" spans="1:70">
      <c r="A234" s="220"/>
      <c r="B234" s="244" t="e">
        <f>+'Ark1'!#REF!</f>
        <v>#REF!</v>
      </c>
      <c r="C234" s="240">
        <f>+'Ark1'!L3366</f>
        <v>15</v>
      </c>
      <c r="D234" s="240" t="s">
        <v>40</v>
      </c>
      <c r="E234" s="240">
        <f>+'Ark1'!D3366</f>
        <v>11</v>
      </c>
      <c r="F234" s="240" t="str">
        <f t="shared" ref="F234:F235" si="192">+F219</f>
        <v>Nov</v>
      </c>
      <c r="G234" s="240">
        <f>+'Ark1'!Q3366</f>
        <v>0</v>
      </c>
      <c r="H234" s="240">
        <f>+'Ark1'!R3366</f>
        <v>0</v>
      </c>
      <c r="I234" s="242" t="str">
        <f>+IF(H234=0,"",'Ark1'!AG3366)</f>
        <v/>
      </c>
      <c r="J234" s="242" t="str">
        <f>+IF(H234=0,"",'Ark1'!AH3366)</f>
        <v/>
      </c>
      <c r="K234" s="220"/>
      <c r="L234" s="455">
        <f>+IF(I234=0,"",'Ark1'!AI3366)</f>
        <v>0</v>
      </c>
      <c r="M234" s="466"/>
      <c r="N234" s="478" t="str">
        <f>+IF(L234=0,"",'Ark1'!AJ3366)</f>
        <v/>
      </c>
      <c r="O234" s="474"/>
      <c r="P234" s="478" t="str">
        <f>+IF(L234=0,"",'Ark1'!AK3366)</f>
        <v/>
      </c>
      <c r="Q234" s="474"/>
      <c r="R234" s="242" t="str">
        <f>+IF(H234=0,"",'Ark1'!T3366)</f>
        <v/>
      </c>
      <c r="S234" s="241" t="str">
        <f>+IF(H234=0,"",'Ark1'!U3366)</f>
        <v/>
      </c>
      <c r="T234" s="220"/>
      <c r="U234" s="243" t="str">
        <f>+IF(H234=0,"",'Ark1'!W3366)</f>
        <v/>
      </c>
      <c r="V234" s="243" t="str">
        <f>+IF(H234=0,"",'Ark1'!X3366)</f>
        <v/>
      </c>
      <c r="W234" s="243" t="str">
        <f>+IF(H234=0,"",'Ark1'!Y3366)</f>
        <v/>
      </c>
      <c r="X234" s="243" t="str">
        <f>+IF(H234=0,"",'Ark1'!Z3366)</f>
        <v/>
      </c>
      <c r="Y234" s="243" t="str">
        <f>+IF(H234=0,"",'Ark1'!AA3366)</f>
        <v/>
      </c>
      <c r="Z234" s="242" t="str">
        <f>+IF(H234=0,"",'Ark1'!AC3366)</f>
        <v/>
      </c>
      <c r="AA234" s="243" t="str">
        <f>+IF(H234=0,"",'Ark1'!AE3366)</f>
        <v/>
      </c>
      <c r="AB234" s="242" t="str">
        <f t="shared" ref="AB234:AB235" si="193">+IF(H234=0,"",+S234/C234)</f>
        <v/>
      </c>
      <c r="AC234" s="241" t="str">
        <f t="shared" ref="AC234:AC235" si="194">+IF(H234=0,"",G234/H234)</f>
        <v/>
      </c>
      <c r="AD234" s="220"/>
      <c r="AE234" s="26"/>
      <c r="AG234" s="28"/>
      <c r="AH234" s="26"/>
      <c r="AI234" s="27"/>
      <c r="AJ234" s="27"/>
      <c r="AN234" s="27"/>
    </row>
    <row r="235" spans="1:70">
      <c r="A235" s="220"/>
      <c r="B235" s="244" t="e">
        <f>+'Ark1'!#REF!</f>
        <v>#REF!</v>
      </c>
      <c r="C235" s="240">
        <f>+'Ark1'!L3367</f>
        <v>15</v>
      </c>
      <c r="D235" s="240" t="s">
        <v>40</v>
      </c>
      <c r="E235" s="240">
        <f>+'Ark1'!D3367</f>
        <v>12</v>
      </c>
      <c r="F235" s="240" t="str">
        <f t="shared" si="192"/>
        <v>Des</v>
      </c>
      <c r="G235" s="240">
        <f>+'Ark1'!Q3367</f>
        <v>0</v>
      </c>
      <c r="H235" s="240">
        <f>+'Ark1'!R3367</f>
        <v>0</v>
      </c>
      <c r="I235" s="242" t="str">
        <f>+IF(H235=0,"",'Ark1'!AG3367)</f>
        <v/>
      </c>
      <c r="J235" s="242" t="str">
        <f>+IF(H235=0,"",'Ark1'!AH3367)</f>
        <v/>
      </c>
      <c r="K235" s="220"/>
      <c r="L235" s="455">
        <f>+IF(I235=0,"",'Ark1'!AI3367)</f>
        <v>0</v>
      </c>
      <c r="M235" s="466"/>
      <c r="N235" s="478" t="str">
        <f>+IF(L235=0,"",'Ark1'!AJ3367)</f>
        <v/>
      </c>
      <c r="O235" s="474"/>
      <c r="P235" s="478" t="str">
        <f>+IF(L235=0,"",'Ark1'!AK3367)</f>
        <v/>
      </c>
      <c r="Q235" s="474"/>
      <c r="R235" s="242" t="str">
        <f>+IF(H235=0,"",'Ark1'!T3367)</f>
        <v/>
      </c>
      <c r="S235" s="241" t="str">
        <f>+IF(H235=0,"",'Ark1'!U3367)</f>
        <v/>
      </c>
      <c r="T235" s="220"/>
      <c r="U235" s="243" t="str">
        <f>+IF(H235=0,"",'Ark1'!W3367)</f>
        <v/>
      </c>
      <c r="V235" s="243" t="str">
        <f>+IF(H235=0,"",'Ark1'!X3367)</f>
        <v/>
      </c>
      <c r="W235" s="243" t="str">
        <f>+IF(H235=0,"",'Ark1'!Y3367)</f>
        <v/>
      </c>
      <c r="X235" s="243" t="str">
        <f>+IF(H235=0,"",'Ark1'!Z3367)</f>
        <v/>
      </c>
      <c r="Y235" s="243" t="str">
        <f>+IF(H235=0,"",'Ark1'!AA3367)</f>
        <v/>
      </c>
      <c r="Z235" s="242" t="str">
        <f>+IF(H235=0,"",'Ark1'!AC3367)</f>
        <v/>
      </c>
      <c r="AA235" s="243" t="str">
        <f>+IF(H235=0,"",'Ark1'!AE3367)</f>
        <v/>
      </c>
      <c r="AB235" s="242" t="str">
        <f t="shared" si="193"/>
        <v/>
      </c>
      <c r="AC235" s="241" t="str">
        <f t="shared" si="194"/>
        <v/>
      </c>
      <c r="AD235" s="220"/>
      <c r="AE235" s="26"/>
      <c r="AG235" s="28"/>
      <c r="AH235" s="26"/>
      <c r="AI235" s="27"/>
      <c r="AJ235" s="27"/>
      <c r="AN235" s="27"/>
    </row>
    <row r="236" spans="1:70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39"/>
      <c r="M236" s="466"/>
      <c r="N236" s="238"/>
      <c r="O236" s="474"/>
      <c r="P236" s="238"/>
      <c r="Q236" s="474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485"/>
      <c r="AC236" s="220"/>
      <c r="AD236" s="220"/>
      <c r="AE236" s="26"/>
      <c r="AG236" s="28"/>
      <c r="AH236" s="26"/>
      <c r="AI236" s="27"/>
      <c r="AJ236" s="27"/>
      <c r="AN236" s="27"/>
    </row>
    <row r="237" spans="1:70" ht="15" customHeight="1">
      <c r="A237" s="303"/>
      <c r="B237" s="303"/>
      <c r="C237" s="303"/>
      <c r="D237" s="303"/>
      <c r="E237" s="303"/>
      <c r="F237" s="303"/>
      <c r="G237" s="303"/>
      <c r="H237" s="303"/>
      <c r="I237" s="304"/>
      <c r="J237" s="304"/>
      <c r="K237" s="304"/>
      <c r="L237" s="482"/>
      <c r="M237" s="304"/>
      <c r="N237" s="322"/>
      <c r="O237" s="322"/>
      <c r="P237" s="322"/>
      <c r="Q237" s="304"/>
      <c r="R237" s="303"/>
      <c r="S237" s="303"/>
      <c r="T237" s="303"/>
      <c r="U237" s="305"/>
      <c r="V237" s="305"/>
      <c r="W237" s="305"/>
      <c r="X237" s="305"/>
      <c r="Y237" s="305"/>
      <c r="Z237" s="303"/>
      <c r="AA237" s="305"/>
      <c r="AB237" s="493"/>
      <c r="AC237" s="304"/>
      <c r="AD237" s="303"/>
      <c r="AE237" s="223"/>
      <c r="AG237" s="28"/>
      <c r="AH237" s="26"/>
      <c r="AI237" s="224"/>
      <c r="AJ237" s="27"/>
      <c r="AN237" s="27"/>
      <c r="BF237" s="236"/>
    </row>
    <row r="238" spans="1:70" ht="15" customHeight="1">
      <c r="A238" s="303"/>
      <c r="B238" s="303"/>
      <c r="C238" s="320" t="s">
        <v>0</v>
      </c>
      <c r="D238" s="303"/>
      <c r="E238" s="321" t="str">
        <f>+D240</f>
        <v>P-</v>
      </c>
      <c r="F238" s="320" t="s">
        <v>570</v>
      </c>
      <c r="G238" s="303"/>
      <c r="H238" s="244" t="e">
        <f>SUM(H240:H251)</f>
        <v>#REF!</v>
      </c>
      <c r="I238" s="304"/>
      <c r="J238" s="304"/>
      <c r="K238" s="304"/>
      <c r="L238" s="482"/>
      <c r="M238" s="304"/>
      <c r="N238" s="322"/>
      <c r="O238" s="322"/>
      <c r="P238" s="322"/>
      <c r="Q238" s="304"/>
      <c r="R238" s="303"/>
      <c r="S238" s="322">
        <f>+Klasse!M192</f>
        <v>36.502256244963746</v>
      </c>
      <c r="T238" s="303"/>
      <c r="U238" s="305"/>
      <c r="V238" s="305"/>
      <c r="W238" s="305"/>
      <c r="X238" s="305"/>
      <c r="Y238" s="305"/>
      <c r="Z238" s="303"/>
      <c r="AA238" s="305"/>
      <c r="AB238" s="494" t="e">
        <f>+S238/C240</f>
        <v>#REF!</v>
      </c>
      <c r="AC238" s="304"/>
      <c r="AD238" s="303"/>
      <c r="AE238" s="223"/>
      <c r="AG238" s="28"/>
      <c r="AH238" s="26"/>
      <c r="AI238" s="224"/>
      <c r="AJ238" s="27"/>
      <c r="AN238" s="27"/>
      <c r="BF238" s="236"/>
    </row>
    <row r="239" spans="1:70" ht="15" customHeight="1">
      <c r="A239" s="303"/>
      <c r="B239" s="303"/>
      <c r="C239" s="303"/>
      <c r="D239" s="303"/>
      <c r="E239" s="303"/>
      <c r="F239" s="303"/>
      <c r="G239" s="303"/>
      <c r="H239" s="303"/>
      <c r="I239" s="304"/>
      <c r="J239" s="304"/>
      <c r="K239" s="304"/>
      <c r="L239" s="482"/>
      <c r="M239" s="304"/>
      <c r="N239" s="322"/>
      <c r="O239" s="322"/>
      <c r="P239" s="322"/>
      <c r="Q239" s="304"/>
      <c r="R239" s="303"/>
      <c r="S239" s="303"/>
      <c r="T239" s="303"/>
      <c r="U239" s="305"/>
      <c r="V239" s="305"/>
      <c r="W239" s="305"/>
      <c r="X239" s="305"/>
      <c r="Y239" s="305"/>
      <c r="Z239" s="303"/>
      <c r="AA239" s="305"/>
      <c r="AB239" s="493"/>
      <c r="AC239" s="305"/>
      <c r="AD239" s="305"/>
      <c r="AE239" s="223"/>
      <c r="AG239" s="28"/>
      <c r="AH239" s="26"/>
      <c r="AI239" s="224"/>
      <c r="AJ239" s="27"/>
      <c r="AN239" s="27"/>
      <c r="BF239" s="236" t="e">
        <f>1+#REF!</f>
        <v>#REF!</v>
      </c>
      <c r="BG239" s="27">
        <v>20.659867330016564</v>
      </c>
      <c r="BH239" s="27">
        <f t="shared" ref="BH239" si="195">+BG239</f>
        <v>20.659867330016564</v>
      </c>
      <c r="BI239" s="27">
        <f t="shared" ref="BI239" si="196">+BH239</f>
        <v>20.659867330016564</v>
      </c>
      <c r="BJ239" s="27">
        <f t="shared" ref="BJ239" si="197">+BI239</f>
        <v>20.659867330016564</v>
      </c>
      <c r="BK239" s="27">
        <f t="shared" ref="BK239" si="198">+BJ239</f>
        <v>20.659867330016564</v>
      </c>
      <c r="BL239" s="27">
        <f t="shared" ref="BL239" si="199">+BK239</f>
        <v>20.659867330016564</v>
      </c>
      <c r="BM239" s="27">
        <f t="shared" ref="BM239" si="200">+BL239</f>
        <v>20.659867330016564</v>
      </c>
      <c r="BN239" s="27">
        <f t="shared" ref="BN239" si="201">+BM239</f>
        <v>20.659867330016564</v>
      </c>
      <c r="BO239" s="27">
        <f t="shared" ref="BO239" si="202">+BN239</f>
        <v>20.659867330016564</v>
      </c>
      <c r="BP239" s="27">
        <f t="shared" ref="BP239" si="203">+BO239</f>
        <v>20.659867330016564</v>
      </c>
      <c r="BQ239" s="27">
        <f t="shared" ref="BQ239" si="204">+BP239</f>
        <v>20.659867330016564</v>
      </c>
      <c r="BR239" s="27">
        <f t="shared" ref="BR239" si="205">+BQ239</f>
        <v>20.659867330016564</v>
      </c>
    </row>
    <row r="240" spans="1:70">
      <c r="A240" s="303"/>
      <c r="B240" s="303" t="e">
        <f>+'Ark1'!#REF!</f>
        <v>#REF!</v>
      </c>
      <c r="C240" s="240" t="e">
        <f>+'Ark1'!#REF!</f>
        <v>#REF!</v>
      </c>
      <c r="D240" s="240" t="str">
        <f t="shared" ref="D240:D251" si="206">+D14</f>
        <v>P-</v>
      </c>
      <c r="E240" s="240" t="e">
        <f>+'Ark1'!#REF!</f>
        <v>#REF!</v>
      </c>
      <c r="F240" s="240" t="str">
        <f t="shared" ref="F240:F251" si="207">+F224</f>
        <v>Jan</v>
      </c>
      <c r="G240" s="240" t="e">
        <f>+'Ark1'!#REF!</f>
        <v>#REF!</v>
      </c>
      <c r="H240" s="240" t="e">
        <f>+'Ark1'!#REF!</f>
        <v>#REF!</v>
      </c>
      <c r="I240" s="242" t="e">
        <f>+IF(H240=0,"",'Ark1'!#REF!)</f>
        <v>#REF!</v>
      </c>
      <c r="J240" s="242" t="e">
        <f>+IF(H240=0,"",'Ark1'!#REF!)</f>
        <v>#REF!</v>
      </c>
      <c r="K240" s="242"/>
      <c r="L240" s="455" t="e">
        <f>+IF(I240=0,"",'Ark1'!#REF!)</f>
        <v>#REF!</v>
      </c>
      <c r="M240" s="304"/>
      <c r="N240" s="478" t="e">
        <f>+IF(L240=0,"",'Ark1'!#REF!)</f>
        <v>#REF!</v>
      </c>
      <c r="O240" s="478"/>
      <c r="P240" s="478" t="e">
        <f>+IF(L240=0,"",'Ark1'!#REF!)</f>
        <v>#REF!</v>
      </c>
      <c r="Q240" s="242"/>
      <c r="R240" s="242" t="e">
        <f>+IF(H240=0,"",'Ark1'!#REF!)</f>
        <v>#REF!</v>
      </c>
      <c r="S240" s="241" t="e">
        <f>+IF(H240=0,"",'Ark1'!#REF!)</f>
        <v>#REF!</v>
      </c>
      <c r="T240" s="241" t="e">
        <f>+IF(H240=0,"",'Ark1'!#REF!)</f>
        <v>#REF!</v>
      </c>
      <c r="U240" s="243" t="e">
        <f>+IF(H240=0,"",'Ark1'!#REF!)</f>
        <v>#REF!</v>
      </c>
      <c r="V240" s="243" t="e">
        <f>+IF(H240=0,"",'Ark1'!#REF!)</f>
        <v>#REF!</v>
      </c>
      <c r="W240" s="243" t="e">
        <f>+IF(H240=0,"",'Ark1'!#REF!)</f>
        <v>#REF!</v>
      </c>
      <c r="X240" s="243" t="e">
        <f>+IF(H240=0,"",'Ark1'!#REF!)</f>
        <v>#REF!</v>
      </c>
      <c r="Y240" s="243" t="e">
        <f>+IF(H240=0,"",'Ark1'!#REF!)</f>
        <v>#REF!</v>
      </c>
      <c r="Z240" s="242" t="e">
        <f>+IF(H240=0,"",'Ark1'!#REF!)</f>
        <v>#REF!</v>
      </c>
      <c r="AA240" s="243" t="e">
        <f>+IF(H240=0,"",'Ark1'!#REF!)</f>
        <v>#REF!</v>
      </c>
      <c r="AB240" s="242" t="e">
        <f t="shared" ref="AB240" si="208">+IF(H240=0,"",+S240/C240)</f>
        <v>#REF!</v>
      </c>
      <c r="AC240" s="241" t="e">
        <f t="shared" ref="AC240" si="209">+IF(H240=0,"",G240/H240)</f>
        <v>#REF!</v>
      </c>
      <c r="AD240" s="303"/>
      <c r="AE240" s="26"/>
      <c r="AG240" s="28"/>
      <c r="AH240" s="26"/>
      <c r="AI240" s="27"/>
      <c r="AJ240" s="27"/>
      <c r="AN240" s="27"/>
    </row>
    <row r="241" spans="1:70">
      <c r="A241" s="303"/>
      <c r="B241" s="303" t="e">
        <f>+'Ark1'!#REF!</f>
        <v>#REF!</v>
      </c>
      <c r="C241" s="240" t="e">
        <f>+'Ark1'!#REF!</f>
        <v>#REF!</v>
      </c>
      <c r="D241" s="240" t="str">
        <f t="shared" si="206"/>
        <v>P-</v>
      </c>
      <c r="E241" s="240" t="e">
        <f>+'Ark1'!#REF!</f>
        <v>#REF!</v>
      </c>
      <c r="F241" s="240" t="str">
        <f t="shared" si="207"/>
        <v>Feb</v>
      </c>
      <c r="G241" s="240" t="e">
        <f>+'Ark1'!#REF!</f>
        <v>#REF!</v>
      </c>
      <c r="H241" s="240" t="e">
        <f>+'Ark1'!#REF!</f>
        <v>#REF!</v>
      </c>
      <c r="I241" s="242" t="e">
        <f>+IF(H241=0,"",'Ark1'!#REF!)</f>
        <v>#REF!</v>
      </c>
      <c r="J241" s="242" t="e">
        <f>+IF(H241=0,"",'Ark1'!#REF!)</f>
        <v>#REF!</v>
      </c>
      <c r="K241" s="242"/>
      <c r="L241" s="455" t="e">
        <f>+IF(I241=0,"",'Ark1'!#REF!)</f>
        <v>#REF!</v>
      </c>
      <c r="M241" s="304"/>
      <c r="N241" s="478" t="e">
        <f>+IF(L241=0,"",'Ark1'!#REF!)</f>
        <v>#REF!</v>
      </c>
      <c r="O241" s="478"/>
      <c r="P241" s="478" t="e">
        <f>+IF(L241=0,"",'Ark1'!#REF!)</f>
        <v>#REF!</v>
      </c>
      <c r="Q241" s="242"/>
      <c r="R241" s="242" t="e">
        <f>+IF(H241=0,"",'Ark1'!#REF!)</f>
        <v>#REF!</v>
      </c>
      <c r="S241" s="241" t="e">
        <f>+IF(H241=0,"",'Ark1'!#REF!)</f>
        <v>#REF!</v>
      </c>
      <c r="T241" s="241" t="e">
        <f>+IF(H241=0,"",'Ark1'!#REF!)</f>
        <v>#REF!</v>
      </c>
      <c r="U241" s="243" t="e">
        <f>+IF(H241=0,"",'Ark1'!#REF!)</f>
        <v>#REF!</v>
      </c>
      <c r="V241" s="243" t="e">
        <f>+IF(H241=0,"",'Ark1'!#REF!)</f>
        <v>#REF!</v>
      </c>
      <c r="W241" s="243" t="e">
        <f>+IF(H241=0,"",'Ark1'!#REF!)</f>
        <v>#REF!</v>
      </c>
      <c r="X241" s="243" t="e">
        <f>+IF(H241=0,"",'Ark1'!#REF!)</f>
        <v>#REF!</v>
      </c>
      <c r="Y241" s="243" t="e">
        <f>+IF(H241=0,"",'Ark1'!#REF!)</f>
        <v>#REF!</v>
      </c>
      <c r="Z241" s="242" t="e">
        <f>+IF(H241=0,"",'Ark1'!#REF!)</f>
        <v>#REF!</v>
      </c>
      <c r="AA241" s="243" t="e">
        <f>+IF(H241=0,"",'Ark1'!#REF!)</f>
        <v>#REF!</v>
      </c>
      <c r="AB241" s="242" t="e">
        <f t="shared" ref="AB241:AB251" si="210">+IF(H241=0,"",+S241/C241)</f>
        <v>#REF!</v>
      </c>
      <c r="AC241" s="241" t="e">
        <f t="shared" ref="AC241:AC251" si="211">+IF(H241=0,"",G241/H241)</f>
        <v>#REF!</v>
      </c>
      <c r="AD241" s="303"/>
      <c r="AE241" s="26"/>
      <c r="AG241" s="28"/>
      <c r="AH241" s="26"/>
      <c r="AI241" s="27"/>
      <c r="AJ241" s="27"/>
      <c r="AN241" s="27"/>
    </row>
    <row r="242" spans="1:70">
      <c r="A242" s="303"/>
      <c r="B242" s="303" t="e">
        <f>+'Ark1'!#REF!</f>
        <v>#REF!</v>
      </c>
      <c r="C242" s="240" t="e">
        <f>+'Ark1'!#REF!</f>
        <v>#REF!</v>
      </c>
      <c r="D242" s="240" t="str">
        <f t="shared" si="206"/>
        <v>P-</v>
      </c>
      <c r="E242" s="240" t="e">
        <f>+'Ark1'!#REF!</f>
        <v>#REF!</v>
      </c>
      <c r="F242" s="240" t="str">
        <f t="shared" si="207"/>
        <v>Mar</v>
      </c>
      <c r="G242" s="240" t="e">
        <f>+'Ark1'!#REF!</f>
        <v>#REF!</v>
      </c>
      <c r="H242" s="240" t="e">
        <f>+'Ark1'!#REF!</f>
        <v>#REF!</v>
      </c>
      <c r="I242" s="242" t="e">
        <f>+IF(H242=0,"",'Ark1'!#REF!)</f>
        <v>#REF!</v>
      </c>
      <c r="J242" s="242" t="e">
        <f>+IF(H242=0,"",'Ark1'!#REF!)</f>
        <v>#REF!</v>
      </c>
      <c r="K242" s="242"/>
      <c r="L242" s="455" t="e">
        <f>+IF(I242=0,"",'Ark1'!#REF!)</f>
        <v>#REF!</v>
      </c>
      <c r="M242" s="304"/>
      <c r="N242" s="478" t="e">
        <f>+IF(L242=0,"",'Ark1'!#REF!)</f>
        <v>#REF!</v>
      </c>
      <c r="O242" s="478"/>
      <c r="P242" s="478" t="e">
        <f>+IF(L242=0,"",'Ark1'!#REF!)</f>
        <v>#REF!</v>
      </c>
      <c r="Q242" s="242"/>
      <c r="R242" s="242" t="e">
        <f>+IF(H242=0,"",'Ark1'!#REF!)</f>
        <v>#REF!</v>
      </c>
      <c r="S242" s="241" t="e">
        <f>+IF(H242=0,"",'Ark1'!#REF!)</f>
        <v>#REF!</v>
      </c>
      <c r="T242" s="241" t="e">
        <f>+IF(H242=0,"",'Ark1'!#REF!)</f>
        <v>#REF!</v>
      </c>
      <c r="U242" s="243" t="e">
        <f>+IF(H242=0,"",'Ark1'!#REF!)</f>
        <v>#REF!</v>
      </c>
      <c r="V242" s="243" t="e">
        <f>+IF(H242=0,"",'Ark1'!#REF!)</f>
        <v>#REF!</v>
      </c>
      <c r="W242" s="243" t="e">
        <f>+IF(H242=0,"",'Ark1'!#REF!)</f>
        <v>#REF!</v>
      </c>
      <c r="X242" s="243" t="e">
        <f>+IF(H242=0,"",'Ark1'!#REF!)</f>
        <v>#REF!</v>
      </c>
      <c r="Y242" s="243" t="e">
        <f>+IF(H242=0,"",'Ark1'!#REF!)</f>
        <v>#REF!</v>
      </c>
      <c r="Z242" s="242" t="e">
        <f>+IF(H242=0,"",'Ark1'!#REF!)</f>
        <v>#REF!</v>
      </c>
      <c r="AA242" s="243" t="e">
        <f>+IF(H242=0,"",'Ark1'!#REF!)</f>
        <v>#REF!</v>
      </c>
      <c r="AB242" s="242" t="e">
        <f t="shared" si="210"/>
        <v>#REF!</v>
      </c>
      <c r="AC242" s="241" t="e">
        <f t="shared" si="211"/>
        <v>#REF!</v>
      </c>
      <c r="AD242" s="303"/>
      <c r="AG242" s="28"/>
      <c r="AH242" s="26"/>
      <c r="AK242" s="26"/>
      <c r="AL242" s="26"/>
      <c r="AM242" s="26"/>
      <c r="AO242" s="26"/>
      <c r="AP242" s="245"/>
      <c r="AQ242" s="26"/>
      <c r="AR242" s="26"/>
    </row>
    <row r="243" spans="1:70">
      <c r="A243" s="303"/>
      <c r="B243" s="303" t="e">
        <f>+'Ark1'!#REF!</f>
        <v>#REF!</v>
      </c>
      <c r="C243" s="240" t="e">
        <f>+'Ark1'!#REF!</f>
        <v>#REF!</v>
      </c>
      <c r="D243" s="240" t="str">
        <f t="shared" si="206"/>
        <v>P-</v>
      </c>
      <c r="E243" s="240" t="e">
        <f>+'Ark1'!#REF!</f>
        <v>#REF!</v>
      </c>
      <c r="F243" s="240" t="str">
        <f t="shared" si="207"/>
        <v>Apr</v>
      </c>
      <c r="G243" s="240" t="e">
        <f>+'Ark1'!#REF!</f>
        <v>#REF!</v>
      </c>
      <c r="H243" s="240" t="e">
        <f>+'Ark1'!#REF!</f>
        <v>#REF!</v>
      </c>
      <c r="I243" s="242" t="e">
        <f>+IF(H243=0,"",'Ark1'!#REF!)</f>
        <v>#REF!</v>
      </c>
      <c r="J243" s="242" t="e">
        <f>+IF(H243=0,"",'Ark1'!#REF!)</f>
        <v>#REF!</v>
      </c>
      <c r="K243" s="242"/>
      <c r="L243" s="455" t="e">
        <f>+IF(I243=0,"",'Ark1'!#REF!)</f>
        <v>#REF!</v>
      </c>
      <c r="M243" s="304"/>
      <c r="N243" s="478" t="e">
        <f>+IF(L243=0,"",'Ark1'!#REF!)</f>
        <v>#REF!</v>
      </c>
      <c r="O243" s="478"/>
      <c r="P243" s="478" t="e">
        <f>+IF(L243=0,"",'Ark1'!#REF!)</f>
        <v>#REF!</v>
      </c>
      <c r="Q243" s="242"/>
      <c r="R243" s="242" t="e">
        <f>+IF(H243=0,"",'Ark1'!#REF!)</f>
        <v>#REF!</v>
      </c>
      <c r="S243" s="241" t="e">
        <f>+IF(H243=0,"",'Ark1'!#REF!)</f>
        <v>#REF!</v>
      </c>
      <c r="T243" s="241" t="e">
        <f>+IF(H243=0,"",'Ark1'!#REF!)</f>
        <v>#REF!</v>
      </c>
      <c r="U243" s="243" t="e">
        <f>+IF(H243=0,"",'Ark1'!#REF!)</f>
        <v>#REF!</v>
      </c>
      <c r="V243" s="243" t="e">
        <f>+IF(H243=0,"",'Ark1'!#REF!)</f>
        <v>#REF!</v>
      </c>
      <c r="W243" s="243" t="e">
        <f>+IF(H243=0,"",'Ark1'!#REF!)</f>
        <v>#REF!</v>
      </c>
      <c r="X243" s="243" t="e">
        <f>+IF(H243=0,"",'Ark1'!#REF!)</f>
        <v>#REF!</v>
      </c>
      <c r="Y243" s="243" t="e">
        <f>+IF(H243=0,"",'Ark1'!#REF!)</f>
        <v>#REF!</v>
      </c>
      <c r="Z243" s="242" t="e">
        <f>+IF(H243=0,"",'Ark1'!#REF!)</f>
        <v>#REF!</v>
      </c>
      <c r="AA243" s="243" t="e">
        <f>+IF(H243=0,"",'Ark1'!#REF!)</f>
        <v>#REF!</v>
      </c>
      <c r="AB243" s="242" t="e">
        <f t="shared" si="210"/>
        <v>#REF!</v>
      </c>
      <c r="AC243" s="241" t="e">
        <f t="shared" si="211"/>
        <v>#REF!</v>
      </c>
      <c r="AD243" s="303"/>
      <c r="AG243" s="28"/>
      <c r="AH243" s="26"/>
      <c r="AK243" s="26"/>
      <c r="AL243" s="26"/>
      <c r="AM243" s="26"/>
      <c r="AO243" s="26"/>
      <c r="AP243" s="245"/>
      <c r="AQ243" s="26"/>
      <c r="AR243" s="26"/>
    </row>
    <row r="244" spans="1:70">
      <c r="A244" s="303"/>
      <c r="B244" s="303" t="e">
        <f>+'Ark1'!#REF!</f>
        <v>#REF!</v>
      </c>
      <c r="C244" s="240" t="e">
        <f>+'Ark1'!#REF!</f>
        <v>#REF!</v>
      </c>
      <c r="D244" s="240" t="str">
        <f t="shared" si="206"/>
        <v>P-</v>
      </c>
      <c r="E244" s="240" t="e">
        <f>+'Ark1'!#REF!</f>
        <v>#REF!</v>
      </c>
      <c r="F244" s="240" t="str">
        <f t="shared" si="207"/>
        <v>Mai</v>
      </c>
      <c r="G244" s="240" t="e">
        <f>+'Ark1'!#REF!</f>
        <v>#REF!</v>
      </c>
      <c r="H244" s="240" t="e">
        <f>+'Ark1'!#REF!</f>
        <v>#REF!</v>
      </c>
      <c r="I244" s="242" t="e">
        <f>+IF(H244=0,"",'Ark1'!#REF!)</f>
        <v>#REF!</v>
      </c>
      <c r="J244" s="242" t="e">
        <f>+IF(H244=0,"",'Ark1'!#REF!)</f>
        <v>#REF!</v>
      </c>
      <c r="K244" s="242"/>
      <c r="L244" s="455" t="e">
        <f>+IF(I244=0,"",'Ark1'!#REF!)</f>
        <v>#REF!</v>
      </c>
      <c r="M244" s="304"/>
      <c r="N244" s="478" t="e">
        <f>+IF(L244=0,"",'Ark1'!#REF!)</f>
        <v>#REF!</v>
      </c>
      <c r="O244" s="478"/>
      <c r="P244" s="478" t="e">
        <f>+IF(L244=0,"",'Ark1'!#REF!)</f>
        <v>#REF!</v>
      </c>
      <c r="Q244" s="242"/>
      <c r="R244" s="242" t="e">
        <f>+IF(H244=0,"",'Ark1'!#REF!)</f>
        <v>#REF!</v>
      </c>
      <c r="S244" s="241" t="e">
        <f>+IF(H244=0,"",'Ark1'!#REF!)</f>
        <v>#REF!</v>
      </c>
      <c r="T244" s="241" t="e">
        <f>+IF(H244=0,"",'Ark1'!#REF!)</f>
        <v>#REF!</v>
      </c>
      <c r="U244" s="243" t="e">
        <f>+IF(H244=0,"",'Ark1'!#REF!)</f>
        <v>#REF!</v>
      </c>
      <c r="V244" s="243" t="e">
        <f>+IF(H244=0,"",'Ark1'!#REF!)</f>
        <v>#REF!</v>
      </c>
      <c r="W244" s="243" t="e">
        <f>+IF(H244=0,"",'Ark1'!#REF!)</f>
        <v>#REF!</v>
      </c>
      <c r="X244" s="243" t="e">
        <f>+IF(H244=0,"",'Ark1'!#REF!)</f>
        <v>#REF!</v>
      </c>
      <c r="Y244" s="243" t="e">
        <f>+IF(H244=0,"",'Ark1'!#REF!)</f>
        <v>#REF!</v>
      </c>
      <c r="Z244" s="242" t="e">
        <f>+IF(H244=0,"",'Ark1'!#REF!)</f>
        <v>#REF!</v>
      </c>
      <c r="AA244" s="243" t="e">
        <f>+IF(H244=0,"",'Ark1'!#REF!)</f>
        <v>#REF!</v>
      </c>
      <c r="AB244" s="242" t="e">
        <f t="shared" si="210"/>
        <v>#REF!</v>
      </c>
      <c r="AC244" s="241" t="e">
        <f t="shared" si="211"/>
        <v>#REF!</v>
      </c>
      <c r="AD244" s="303"/>
      <c r="AG244" s="28"/>
      <c r="AH244" s="26"/>
      <c r="AK244" s="26"/>
      <c r="AL244" s="26"/>
      <c r="AM244" s="26"/>
      <c r="AO244" s="26"/>
      <c r="AP244" s="245"/>
      <c r="AQ244" s="26"/>
      <c r="AR244" s="26"/>
    </row>
    <row r="245" spans="1:70">
      <c r="A245" s="303"/>
      <c r="B245" s="303" t="e">
        <f>+'Ark1'!#REF!</f>
        <v>#REF!</v>
      </c>
      <c r="C245" s="240" t="e">
        <f>+'Ark1'!#REF!</f>
        <v>#REF!</v>
      </c>
      <c r="D245" s="240" t="str">
        <f t="shared" si="206"/>
        <v>P-</v>
      </c>
      <c r="E245" s="240" t="e">
        <f>+'Ark1'!#REF!</f>
        <v>#REF!</v>
      </c>
      <c r="F245" s="240" t="str">
        <f t="shared" si="207"/>
        <v>Jun</v>
      </c>
      <c r="G245" s="240" t="e">
        <f>+'Ark1'!#REF!</f>
        <v>#REF!</v>
      </c>
      <c r="H245" s="240" t="e">
        <f>+'Ark1'!#REF!</f>
        <v>#REF!</v>
      </c>
      <c r="I245" s="242" t="e">
        <f>+IF(H245=0,"",'Ark1'!#REF!)</f>
        <v>#REF!</v>
      </c>
      <c r="J245" s="242" t="e">
        <f>+IF(H245=0,"",'Ark1'!#REF!)</f>
        <v>#REF!</v>
      </c>
      <c r="K245" s="242"/>
      <c r="L245" s="455" t="e">
        <f>+IF(I245=0,"",'Ark1'!#REF!)</f>
        <v>#REF!</v>
      </c>
      <c r="M245" s="304"/>
      <c r="N245" s="478" t="e">
        <f>+IF(L245=0,"",'Ark1'!#REF!)</f>
        <v>#REF!</v>
      </c>
      <c r="O245" s="478"/>
      <c r="P245" s="478" t="e">
        <f>+IF(L245=0,"",'Ark1'!#REF!)</f>
        <v>#REF!</v>
      </c>
      <c r="Q245" s="242"/>
      <c r="R245" s="242" t="e">
        <f>+IF(H245=0,"",'Ark1'!#REF!)</f>
        <v>#REF!</v>
      </c>
      <c r="S245" s="241" t="e">
        <f>+IF(H245=0,"",'Ark1'!#REF!)</f>
        <v>#REF!</v>
      </c>
      <c r="T245" s="241" t="e">
        <f>+IF(H245=0,"",'Ark1'!#REF!)</f>
        <v>#REF!</v>
      </c>
      <c r="U245" s="243" t="e">
        <f>+IF(H245=0,"",'Ark1'!#REF!)</f>
        <v>#REF!</v>
      </c>
      <c r="V245" s="243" t="e">
        <f>+IF(H245=0,"",'Ark1'!#REF!)</f>
        <v>#REF!</v>
      </c>
      <c r="W245" s="243" t="e">
        <f>+IF(H245=0,"",'Ark1'!#REF!)</f>
        <v>#REF!</v>
      </c>
      <c r="X245" s="243" t="e">
        <f>+IF(H245=0,"",'Ark1'!#REF!)</f>
        <v>#REF!</v>
      </c>
      <c r="Y245" s="243" t="e">
        <f>+IF(H245=0,"",'Ark1'!#REF!)</f>
        <v>#REF!</v>
      </c>
      <c r="Z245" s="242" t="e">
        <f>+IF(H245=0,"",'Ark1'!#REF!)</f>
        <v>#REF!</v>
      </c>
      <c r="AA245" s="243" t="e">
        <f>+IF(H245=0,"",'Ark1'!#REF!)</f>
        <v>#REF!</v>
      </c>
      <c r="AB245" s="242" t="e">
        <f t="shared" si="210"/>
        <v>#REF!</v>
      </c>
      <c r="AC245" s="241" t="e">
        <f t="shared" si="211"/>
        <v>#REF!</v>
      </c>
      <c r="AD245" s="303"/>
      <c r="AG245" s="28"/>
      <c r="AH245" s="26"/>
      <c r="AK245" s="26"/>
      <c r="AL245" s="26"/>
      <c r="AM245" s="26"/>
      <c r="AO245" s="26"/>
      <c r="AP245" s="245"/>
      <c r="AQ245" s="26"/>
      <c r="AR245" s="26"/>
    </row>
    <row r="246" spans="1:70">
      <c r="A246" s="303"/>
      <c r="B246" s="303" t="e">
        <f>+'Ark1'!#REF!</f>
        <v>#REF!</v>
      </c>
      <c r="C246" s="240" t="e">
        <f>+'Ark1'!#REF!</f>
        <v>#REF!</v>
      </c>
      <c r="D246" s="240" t="str">
        <f t="shared" si="206"/>
        <v>P-</v>
      </c>
      <c r="E246" s="240" t="e">
        <f>+'Ark1'!#REF!</f>
        <v>#REF!</v>
      </c>
      <c r="F246" s="240" t="str">
        <f t="shared" si="207"/>
        <v>Jul</v>
      </c>
      <c r="G246" s="240" t="e">
        <f>+'Ark1'!#REF!</f>
        <v>#REF!</v>
      </c>
      <c r="H246" s="240" t="e">
        <f>+'Ark1'!#REF!</f>
        <v>#REF!</v>
      </c>
      <c r="I246" s="242" t="e">
        <f>+IF(H246=0,"",'Ark1'!#REF!)</f>
        <v>#REF!</v>
      </c>
      <c r="J246" s="242" t="e">
        <f>+IF(H246=0,"",'Ark1'!#REF!)</f>
        <v>#REF!</v>
      </c>
      <c r="K246" s="242"/>
      <c r="L246" s="455" t="e">
        <f>+IF(I246=0,"",'Ark1'!#REF!)</f>
        <v>#REF!</v>
      </c>
      <c r="M246" s="304"/>
      <c r="N246" s="478" t="e">
        <f>+IF(L246=0,"",'Ark1'!#REF!)</f>
        <v>#REF!</v>
      </c>
      <c r="O246" s="478"/>
      <c r="P246" s="478" t="e">
        <f>+IF(L246=0,"",'Ark1'!#REF!)</f>
        <v>#REF!</v>
      </c>
      <c r="Q246" s="242"/>
      <c r="R246" s="242" t="e">
        <f>+IF(H246=0,"",'Ark1'!#REF!)</f>
        <v>#REF!</v>
      </c>
      <c r="S246" s="241" t="e">
        <f>+IF(H246=0,"",'Ark1'!#REF!)</f>
        <v>#REF!</v>
      </c>
      <c r="T246" s="241" t="e">
        <f>+IF(H246=0,"",'Ark1'!#REF!)</f>
        <v>#REF!</v>
      </c>
      <c r="U246" s="243" t="e">
        <f>+IF(H246=0,"",'Ark1'!#REF!)</f>
        <v>#REF!</v>
      </c>
      <c r="V246" s="243" t="e">
        <f>+IF(H246=0,"",'Ark1'!#REF!)</f>
        <v>#REF!</v>
      </c>
      <c r="W246" s="243" t="e">
        <f>+IF(H246=0,"",'Ark1'!#REF!)</f>
        <v>#REF!</v>
      </c>
      <c r="X246" s="243" t="e">
        <f>+IF(H246=0,"",'Ark1'!#REF!)</f>
        <v>#REF!</v>
      </c>
      <c r="Y246" s="243" t="e">
        <f>+IF(H246=0,"",'Ark1'!#REF!)</f>
        <v>#REF!</v>
      </c>
      <c r="Z246" s="242" t="e">
        <f>+IF(H246=0,"",'Ark1'!#REF!)</f>
        <v>#REF!</v>
      </c>
      <c r="AA246" s="243" t="e">
        <f>+IF(H246=0,"",'Ark1'!#REF!)</f>
        <v>#REF!</v>
      </c>
      <c r="AB246" s="242" t="e">
        <f t="shared" si="210"/>
        <v>#REF!</v>
      </c>
      <c r="AC246" s="241" t="e">
        <f t="shared" si="211"/>
        <v>#REF!</v>
      </c>
      <c r="AD246" s="303"/>
      <c r="AG246" s="28"/>
      <c r="AH246" s="26"/>
      <c r="AK246" s="26"/>
      <c r="AL246" s="26"/>
      <c r="AM246" s="26"/>
      <c r="AO246" s="26"/>
      <c r="AP246" s="245"/>
      <c r="AQ246" s="26"/>
      <c r="AR246" s="26"/>
    </row>
    <row r="247" spans="1:70">
      <c r="A247" s="303"/>
      <c r="B247" s="303" t="e">
        <f>+'Ark1'!#REF!</f>
        <v>#REF!</v>
      </c>
      <c r="C247" s="240" t="e">
        <f>+'Ark1'!#REF!</f>
        <v>#REF!</v>
      </c>
      <c r="D247" s="240" t="str">
        <f t="shared" si="206"/>
        <v>P-</v>
      </c>
      <c r="E247" s="240" t="e">
        <f>+'Ark1'!#REF!</f>
        <v>#REF!</v>
      </c>
      <c r="F247" s="240" t="str">
        <f t="shared" si="207"/>
        <v>Aug</v>
      </c>
      <c r="G247" s="240" t="e">
        <f>+'Ark1'!#REF!</f>
        <v>#REF!</v>
      </c>
      <c r="H247" s="240" t="e">
        <f>+'Ark1'!#REF!</f>
        <v>#REF!</v>
      </c>
      <c r="I247" s="242" t="e">
        <f>+IF(H247=0,"",'Ark1'!#REF!)</f>
        <v>#REF!</v>
      </c>
      <c r="J247" s="242" t="e">
        <f>+IF(H247=0,"",'Ark1'!#REF!)</f>
        <v>#REF!</v>
      </c>
      <c r="K247" s="242"/>
      <c r="L247" s="455" t="e">
        <f>+IF(I247=0,"",'Ark1'!#REF!)</f>
        <v>#REF!</v>
      </c>
      <c r="M247" s="304"/>
      <c r="N247" s="478" t="e">
        <f>+IF(L247=0,"",'Ark1'!#REF!)</f>
        <v>#REF!</v>
      </c>
      <c r="O247" s="478"/>
      <c r="P247" s="478" t="e">
        <f>+IF(L247=0,"",'Ark1'!#REF!)</f>
        <v>#REF!</v>
      </c>
      <c r="Q247" s="242"/>
      <c r="R247" s="242" t="e">
        <f>+IF(H247=0,"",'Ark1'!#REF!)</f>
        <v>#REF!</v>
      </c>
      <c r="S247" s="241" t="e">
        <f>+IF(H247=0,"",'Ark1'!#REF!)</f>
        <v>#REF!</v>
      </c>
      <c r="T247" s="241" t="e">
        <f>+IF(H247=0,"",'Ark1'!#REF!)</f>
        <v>#REF!</v>
      </c>
      <c r="U247" s="243" t="e">
        <f>+IF(H247=0,"",'Ark1'!#REF!)</f>
        <v>#REF!</v>
      </c>
      <c r="V247" s="243" t="e">
        <f>+IF(H247=0,"",'Ark1'!#REF!)</f>
        <v>#REF!</v>
      </c>
      <c r="W247" s="243" t="e">
        <f>+IF(H247=0,"",'Ark1'!#REF!)</f>
        <v>#REF!</v>
      </c>
      <c r="X247" s="243" t="e">
        <f>+IF(H247=0,"",'Ark1'!#REF!)</f>
        <v>#REF!</v>
      </c>
      <c r="Y247" s="243" t="e">
        <f>+IF(H247=0,"",'Ark1'!#REF!)</f>
        <v>#REF!</v>
      </c>
      <c r="Z247" s="242" t="e">
        <f>+IF(H247=0,"",'Ark1'!#REF!)</f>
        <v>#REF!</v>
      </c>
      <c r="AA247" s="243" t="e">
        <f>+IF(H247=0,"",'Ark1'!#REF!)</f>
        <v>#REF!</v>
      </c>
      <c r="AB247" s="242" t="e">
        <f t="shared" si="210"/>
        <v>#REF!</v>
      </c>
      <c r="AC247" s="241" t="e">
        <f t="shared" si="211"/>
        <v>#REF!</v>
      </c>
      <c r="AD247" s="303"/>
      <c r="AG247" s="28"/>
      <c r="AH247" s="26"/>
      <c r="AK247" s="26"/>
      <c r="AL247" s="26"/>
      <c r="AM247" s="26"/>
      <c r="AO247" s="26"/>
      <c r="AP247" s="245"/>
      <c r="AQ247" s="26"/>
      <c r="AR247" s="26"/>
    </row>
    <row r="248" spans="1:70">
      <c r="A248" s="303"/>
      <c r="B248" s="303" t="e">
        <f>+'Ark1'!#REF!</f>
        <v>#REF!</v>
      </c>
      <c r="C248" s="240" t="e">
        <f>+'Ark1'!#REF!</f>
        <v>#REF!</v>
      </c>
      <c r="D248" s="240" t="str">
        <f t="shared" si="206"/>
        <v>P-</v>
      </c>
      <c r="E248" s="240" t="e">
        <f>+'Ark1'!#REF!</f>
        <v>#REF!</v>
      </c>
      <c r="F248" s="240" t="str">
        <f t="shared" si="207"/>
        <v>Sep</v>
      </c>
      <c r="G248" s="240" t="e">
        <f>+'Ark1'!#REF!</f>
        <v>#REF!</v>
      </c>
      <c r="H248" s="240" t="e">
        <f>+'Ark1'!#REF!</f>
        <v>#REF!</v>
      </c>
      <c r="I248" s="242" t="e">
        <f>+IF(H248=0,"",'Ark1'!#REF!)</f>
        <v>#REF!</v>
      </c>
      <c r="J248" s="242" t="e">
        <f>+IF(H248=0,"",'Ark1'!#REF!)</f>
        <v>#REF!</v>
      </c>
      <c r="K248" s="242"/>
      <c r="L248" s="455" t="e">
        <f>+IF(I248=0,"",'Ark1'!#REF!)</f>
        <v>#REF!</v>
      </c>
      <c r="M248" s="304"/>
      <c r="N248" s="478" t="e">
        <f>+IF(L248=0,"",'Ark1'!#REF!)</f>
        <v>#REF!</v>
      </c>
      <c r="O248" s="478"/>
      <c r="P248" s="478" t="e">
        <f>+IF(L248=0,"",'Ark1'!#REF!)</f>
        <v>#REF!</v>
      </c>
      <c r="Q248" s="242"/>
      <c r="R248" s="242" t="e">
        <f>+IF(H248=0,"",'Ark1'!#REF!)</f>
        <v>#REF!</v>
      </c>
      <c r="S248" s="241" t="e">
        <f>+IF(H248=0,"",'Ark1'!#REF!)</f>
        <v>#REF!</v>
      </c>
      <c r="T248" s="241" t="e">
        <f>+IF(H248=0,"",'Ark1'!#REF!)</f>
        <v>#REF!</v>
      </c>
      <c r="U248" s="243" t="e">
        <f>+IF(H248=0,"",'Ark1'!#REF!)</f>
        <v>#REF!</v>
      </c>
      <c r="V248" s="243" t="e">
        <f>+IF(H248=0,"",'Ark1'!#REF!)</f>
        <v>#REF!</v>
      </c>
      <c r="W248" s="243" t="e">
        <f>+IF(H248=0,"",'Ark1'!#REF!)</f>
        <v>#REF!</v>
      </c>
      <c r="X248" s="243" t="e">
        <f>+IF(H248=0,"",'Ark1'!#REF!)</f>
        <v>#REF!</v>
      </c>
      <c r="Y248" s="243" t="e">
        <f>+IF(H248=0,"",'Ark1'!#REF!)</f>
        <v>#REF!</v>
      </c>
      <c r="Z248" s="242" t="e">
        <f>+IF(H248=0,"",'Ark1'!#REF!)</f>
        <v>#REF!</v>
      </c>
      <c r="AA248" s="243" t="e">
        <f>+IF(H248=0,"",'Ark1'!#REF!)</f>
        <v>#REF!</v>
      </c>
      <c r="AB248" s="242" t="e">
        <f t="shared" si="210"/>
        <v>#REF!</v>
      </c>
      <c r="AC248" s="241" t="e">
        <f t="shared" si="211"/>
        <v>#REF!</v>
      </c>
      <c r="AD248" s="303"/>
      <c r="AG248" s="28"/>
      <c r="AH248" s="26"/>
      <c r="AK248" s="26"/>
      <c r="AL248" s="26"/>
      <c r="AM248" s="26"/>
      <c r="AO248" s="26"/>
      <c r="AP248" s="245"/>
      <c r="AQ248" s="26"/>
      <c r="AR248" s="26"/>
    </row>
    <row r="249" spans="1:70">
      <c r="A249" s="303"/>
      <c r="B249" s="303" t="e">
        <f>+'Ark1'!#REF!</f>
        <v>#REF!</v>
      </c>
      <c r="C249" s="240" t="e">
        <f>+'Ark1'!#REF!</f>
        <v>#REF!</v>
      </c>
      <c r="D249" s="240" t="str">
        <f t="shared" si="206"/>
        <v>P-</v>
      </c>
      <c r="E249" s="240" t="e">
        <f>+'Ark1'!#REF!</f>
        <v>#REF!</v>
      </c>
      <c r="F249" s="240" t="str">
        <f t="shared" si="207"/>
        <v>Okt</v>
      </c>
      <c r="G249" s="240" t="e">
        <f>+'Ark1'!#REF!</f>
        <v>#REF!</v>
      </c>
      <c r="H249" s="240" t="e">
        <f>+'Ark1'!#REF!</f>
        <v>#REF!</v>
      </c>
      <c r="I249" s="242" t="e">
        <f>+IF(H249=0,"",'Ark1'!#REF!)</f>
        <v>#REF!</v>
      </c>
      <c r="J249" s="242" t="e">
        <f>+IF(H249=0,"",'Ark1'!#REF!)</f>
        <v>#REF!</v>
      </c>
      <c r="K249" s="242"/>
      <c r="L249" s="455" t="e">
        <f>+IF(I249=0,"",'Ark1'!#REF!)</f>
        <v>#REF!</v>
      </c>
      <c r="M249" s="304"/>
      <c r="N249" s="478" t="e">
        <f>+IF(L249=0,"",'Ark1'!#REF!)</f>
        <v>#REF!</v>
      </c>
      <c r="O249" s="478"/>
      <c r="P249" s="478" t="e">
        <f>+IF(L249=0,"",'Ark1'!#REF!)</f>
        <v>#REF!</v>
      </c>
      <c r="Q249" s="242"/>
      <c r="R249" s="242" t="e">
        <f>+IF(H249=0,"",'Ark1'!#REF!)</f>
        <v>#REF!</v>
      </c>
      <c r="S249" s="241" t="e">
        <f>+IF(H249=0,"",'Ark1'!#REF!)</f>
        <v>#REF!</v>
      </c>
      <c r="T249" s="241" t="e">
        <f>+IF(H249=0,"",'Ark1'!#REF!)</f>
        <v>#REF!</v>
      </c>
      <c r="U249" s="243" t="e">
        <f>+IF(H249=0,"",'Ark1'!#REF!)</f>
        <v>#REF!</v>
      </c>
      <c r="V249" s="243" t="e">
        <f>+IF(H249=0,"",'Ark1'!#REF!)</f>
        <v>#REF!</v>
      </c>
      <c r="W249" s="243" t="e">
        <f>+IF(H249=0,"",'Ark1'!#REF!)</f>
        <v>#REF!</v>
      </c>
      <c r="X249" s="243" t="e">
        <f>+IF(H249=0,"",'Ark1'!#REF!)</f>
        <v>#REF!</v>
      </c>
      <c r="Y249" s="243" t="e">
        <f>+IF(H249=0,"",'Ark1'!#REF!)</f>
        <v>#REF!</v>
      </c>
      <c r="Z249" s="242" t="e">
        <f>+IF(H249=0,"",'Ark1'!#REF!)</f>
        <v>#REF!</v>
      </c>
      <c r="AA249" s="243" t="e">
        <f>+IF(H249=0,"",'Ark1'!#REF!)</f>
        <v>#REF!</v>
      </c>
      <c r="AB249" s="242" t="e">
        <f t="shared" si="210"/>
        <v>#REF!</v>
      </c>
      <c r="AC249" s="241" t="e">
        <f t="shared" si="211"/>
        <v>#REF!</v>
      </c>
      <c r="AD249" s="303"/>
      <c r="AG249" s="28"/>
      <c r="AH249" s="26"/>
      <c r="AK249" s="26"/>
      <c r="AL249" s="26"/>
      <c r="AM249" s="26"/>
      <c r="AO249" s="26"/>
      <c r="AP249" s="245"/>
      <c r="AQ249" s="26"/>
      <c r="AR249" s="26"/>
    </row>
    <row r="250" spans="1:70">
      <c r="A250" s="303"/>
      <c r="B250" s="303" t="e">
        <f>+'Ark1'!#REF!</f>
        <v>#REF!</v>
      </c>
      <c r="C250" s="240" t="e">
        <f>+'Ark1'!#REF!</f>
        <v>#REF!</v>
      </c>
      <c r="D250" s="240" t="str">
        <f t="shared" si="206"/>
        <v>P-</v>
      </c>
      <c r="E250" s="240" t="e">
        <f>+'Ark1'!#REF!</f>
        <v>#REF!</v>
      </c>
      <c r="F250" s="240" t="str">
        <f t="shared" si="207"/>
        <v>Nov</v>
      </c>
      <c r="G250" s="240" t="e">
        <f>+'Ark1'!#REF!</f>
        <v>#REF!</v>
      </c>
      <c r="H250" s="240" t="e">
        <f>+'Ark1'!#REF!</f>
        <v>#REF!</v>
      </c>
      <c r="I250" s="242" t="e">
        <f>+IF(H250=0,"",'Ark1'!#REF!)</f>
        <v>#REF!</v>
      </c>
      <c r="J250" s="242" t="e">
        <f>+IF(H250=0,"",'Ark1'!#REF!)</f>
        <v>#REF!</v>
      </c>
      <c r="K250" s="242"/>
      <c r="L250" s="455" t="e">
        <f>+IF(I250=0,"",'Ark1'!#REF!)</f>
        <v>#REF!</v>
      </c>
      <c r="M250" s="304"/>
      <c r="N250" s="478" t="e">
        <f>+IF(L250=0,"",'Ark1'!#REF!)</f>
        <v>#REF!</v>
      </c>
      <c r="O250" s="478"/>
      <c r="P250" s="478" t="e">
        <f>+IF(L250=0,"",'Ark1'!#REF!)</f>
        <v>#REF!</v>
      </c>
      <c r="Q250" s="242"/>
      <c r="R250" s="242" t="e">
        <f>+IF(H250=0,"",'Ark1'!#REF!)</f>
        <v>#REF!</v>
      </c>
      <c r="S250" s="241" t="e">
        <f>+IF(H250=0,"",'Ark1'!#REF!)</f>
        <v>#REF!</v>
      </c>
      <c r="T250" s="241" t="e">
        <f>+IF(H250=0,"",'Ark1'!#REF!)</f>
        <v>#REF!</v>
      </c>
      <c r="U250" s="243" t="e">
        <f>+IF(H250=0,"",'Ark1'!#REF!)</f>
        <v>#REF!</v>
      </c>
      <c r="V250" s="243" t="e">
        <f>+IF(H250=0,"",'Ark1'!#REF!)</f>
        <v>#REF!</v>
      </c>
      <c r="W250" s="243" t="e">
        <f>+IF(H250=0,"",'Ark1'!#REF!)</f>
        <v>#REF!</v>
      </c>
      <c r="X250" s="243" t="e">
        <f>+IF(H250=0,"",'Ark1'!#REF!)</f>
        <v>#REF!</v>
      </c>
      <c r="Y250" s="243" t="e">
        <f>+IF(H250=0,"",'Ark1'!#REF!)</f>
        <v>#REF!</v>
      </c>
      <c r="Z250" s="242" t="e">
        <f>+IF(H250=0,"",'Ark1'!#REF!)</f>
        <v>#REF!</v>
      </c>
      <c r="AA250" s="243" t="e">
        <f>+IF(H250=0,"",'Ark1'!#REF!)</f>
        <v>#REF!</v>
      </c>
      <c r="AB250" s="242" t="e">
        <f t="shared" si="210"/>
        <v>#REF!</v>
      </c>
      <c r="AC250" s="241" t="e">
        <f t="shared" si="211"/>
        <v>#REF!</v>
      </c>
      <c r="AD250" s="303"/>
      <c r="AG250" s="28"/>
      <c r="AH250" s="26"/>
      <c r="AK250" s="26"/>
      <c r="AL250" s="26"/>
      <c r="AM250" s="26"/>
      <c r="AO250" s="26"/>
      <c r="AP250" s="245"/>
      <c r="AQ250" s="26"/>
      <c r="AR250" s="26"/>
    </row>
    <row r="251" spans="1:70">
      <c r="A251" s="303"/>
      <c r="B251" s="303" t="e">
        <f>+'Ark1'!#REF!</f>
        <v>#REF!</v>
      </c>
      <c r="C251" s="240" t="e">
        <f>+'Ark1'!#REF!</f>
        <v>#REF!</v>
      </c>
      <c r="D251" s="240" t="str">
        <f t="shared" si="206"/>
        <v>P-</v>
      </c>
      <c r="E251" s="240" t="e">
        <f>+'Ark1'!#REF!</f>
        <v>#REF!</v>
      </c>
      <c r="F251" s="240" t="str">
        <f t="shared" si="207"/>
        <v>Des</v>
      </c>
      <c r="G251" s="240" t="e">
        <f>+'Ark1'!#REF!</f>
        <v>#REF!</v>
      </c>
      <c r="H251" s="240" t="e">
        <f>+'Ark1'!#REF!</f>
        <v>#REF!</v>
      </c>
      <c r="I251" s="242" t="e">
        <f>+IF(H251=0,"",'Ark1'!#REF!)</f>
        <v>#REF!</v>
      </c>
      <c r="J251" s="242" t="e">
        <f>+IF(H251=0,"",'Ark1'!#REF!)</f>
        <v>#REF!</v>
      </c>
      <c r="K251" s="242"/>
      <c r="L251" s="455" t="e">
        <f>+IF(I251=0,"",'Ark1'!#REF!)</f>
        <v>#REF!</v>
      </c>
      <c r="M251" s="304"/>
      <c r="N251" s="478" t="e">
        <f>+IF(L251=0,"",'Ark1'!#REF!)</f>
        <v>#REF!</v>
      </c>
      <c r="O251" s="478"/>
      <c r="P251" s="478" t="e">
        <f>+IF(L251=0,"",'Ark1'!#REF!)</f>
        <v>#REF!</v>
      </c>
      <c r="Q251" s="242"/>
      <c r="R251" s="242" t="e">
        <f>+IF(H251=0,"",'Ark1'!#REF!)</f>
        <v>#REF!</v>
      </c>
      <c r="S251" s="241" t="e">
        <f>+IF(H251=0,"",'Ark1'!#REF!)</f>
        <v>#REF!</v>
      </c>
      <c r="T251" s="241" t="e">
        <f>+IF(H251=0,"",'Ark1'!#REF!)</f>
        <v>#REF!</v>
      </c>
      <c r="U251" s="243" t="e">
        <f>+IF(H251=0,"",'Ark1'!#REF!)</f>
        <v>#REF!</v>
      </c>
      <c r="V251" s="243" t="e">
        <f>+IF(H251=0,"",'Ark1'!#REF!)</f>
        <v>#REF!</v>
      </c>
      <c r="W251" s="243" t="e">
        <f>+IF(H251=0,"",'Ark1'!#REF!)</f>
        <v>#REF!</v>
      </c>
      <c r="X251" s="243" t="e">
        <f>+IF(H251=0,"",'Ark1'!#REF!)</f>
        <v>#REF!</v>
      </c>
      <c r="Y251" s="243" t="e">
        <f>+IF(H251=0,"",'Ark1'!#REF!)</f>
        <v>#REF!</v>
      </c>
      <c r="Z251" s="242" t="e">
        <f>+IF(H251=0,"",'Ark1'!#REF!)</f>
        <v>#REF!</v>
      </c>
      <c r="AA251" s="243" t="e">
        <f>+IF(H251=0,"",'Ark1'!#REF!)</f>
        <v>#REF!</v>
      </c>
      <c r="AB251" s="242" t="e">
        <f t="shared" si="210"/>
        <v>#REF!</v>
      </c>
      <c r="AC251" s="241" t="e">
        <f t="shared" si="211"/>
        <v>#REF!</v>
      </c>
      <c r="AD251" s="303"/>
      <c r="AG251" s="28"/>
      <c r="AH251" s="26"/>
      <c r="AK251" s="26"/>
      <c r="AL251" s="26"/>
      <c r="AM251" s="26"/>
      <c r="AO251" s="26"/>
      <c r="AP251" s="245"/>
      <c r="AQ251" s="26"/>
      <c r="AR251" s="26"/>
    </row>
    <row r="252" spans="1:70" ht="15" customHeight="1">
      <c r="A252" s="303"/>
      <c r="B252" s="303"/>
      <c r="C252" s="303"/>
      <c r="D252" s="303"/>
      <c r="E252" s="303"/>
      <c r="F252" s="303"/>
      <c r="G252" s="303"/>
      <c r="H252" s="303"/>
      <c r="I252" s="304"/>
      <c r="J252" s="304"/>
      <c r="K252" s="304"/>
      <c r="L252" s="482"/>
      <c r="M252" s="304"/>
      <c r="N252" s="322"/>
      <c r="O252" s="322"/>
      <c r="P252" s="322"/>
      <c r="Q252" s="304"/>
      <c r="R252" s="303"/>
      <c r="S252" s="303"/>
      <c r="T252" s="303"/>
      <c r="U252" s="305"/>
      <c r="V252" s="305"/>
      <c r="W252" s="305"/>
      <c r="X252" s="305"/>
      <c r="Y252" s="305"/>
      <c r="Z252" s="303"/>
      <c r="AA252" s="305"/>
      <c r="AB252" s="493"/>
      <c r="AC252" s="304"/>
      <c r="AD252" s="303"/>
      <c r="AE252" s="223"/>
      <c r="AG252" s="28"/>
      <c r="AH252" s="26"/>
      <c r="AI252" s="224"/>
      <c r="AJ252" s="27"/>
      <c r="AN252" s="27"/>
      <c r="BF252" s="236"/>
    </row>
    <row r="253" spans="1:70" ht="15" customHeight="1">
      <c r="A253" s="303"/>
      <c r="B253" s="303"/>
      <c r="C253" s="320" t="s">
        <v>0</v>
      </c>
      <c r="D253" s="303"/>
      <c r="E253" s="321" t="str">
        <f>+D255</f>
        <v>P</v>
      </c>
      <c r="F253" s="320" t="s">
        <v>570</v>
      </c>
      <c r="G253" s="303"/>
      <c r="H253" s="244" t="e">
        <f>SUM(H255:H266)</f>
        <v>#REF!</v>
      </c>
      <c r="I253" s="304"/>
      <c r="J253" s="304"/>
      <c r="K253" s="304"/>
      <c r="L253" s="482"/>
      <c r="M253" s="304"/>
      <c r="N253" s="322"/>
      <c r="O253" s="322"/>
      <c r="P253" s="322"/>
      <c r="Q253" s="304"/>
      <c r="R253" s="303"/>
      <c r="S253" s="273">
        <f>+Klasse!M211</f>
        <v>53.309602649006642</v>
      </c>
      <c r="T253" s="303"/>
      <c r="U253" s="305"/>
      <c r="V253" s="305"/>
      <c r="W253" s="305"/>
      <c r="X253" s="305"/>
      <c r="Y253" s="305"/>
      <c r="Z253" s="303"/>
      <c r="AA253" s="305"/>
      <c r="AB253" s="494" t="e">
        <f>+S253/C255</f>
        <v>#REF!</v>
      </c>
      <c r="AC253" s="304"/>
      <c r="AD253" s="303"/>
      <c r="AE253" s="223"/>
      <c r="AG253" s="28"/>
      <c r="AH253" s="26"/>
      <c r="AI253" s="224"/>
      <c r="AJ253" s="27"/>
      <c r="AN253" s="27"/>
      <c r="BF253" s="236"/>
    </row>
    <row r="254" spans="1:70" ht="15" customHeight="1">
      <c r="A254" s="303"/>
      <c r="B254" s="303"/>
      <c r="C254" s="303"/>
      <c r="D254" s="303"/>
      <c r="E254" s="303"/>
      <c r="F254" s="303"/>
      <c r="G254" s="303"/>
      <c r="H254" s="303"/>
      <c r="I254" s="304"/>
      <c r="J254" s="304"/>
      <c r="K254" s="304"/>
      <c r="L254" s="482"/>
      <c r="M254" s="304"/>
      <c r="N254" s="322"/>
      <c r="O254" s="322"/>
      <c r="P254" s="322"/>
      <c r="Q254" s="304"/>
      <c r="R254" s="303"/>
      <c r="S254" s="303"/>
      <c r="T254" s="303"/>
      <c r="U254" s="305"/>
      <c r="V254" s="305"/>
      <c r="W254" s="305"/>
      <c r="X254" s="305"/>
      <c r="Y254" s="305"/>
      <c r="Z254" s="303"/>
      <c r="AA254" s="305"/>
      <c r="AB254" s="493"/>
      <c r="AC254" s="305"/>
      <c r="AD254" s="303"/>
      <c r="AE254" s="223"/>
      <c r="AG254" s="28"/>
      <c r="AH254" s="26"/>
      <c r="AI254" s="224"/>
      <c r="AJ254" s="27"/>
      <c r="AN254" s="27"/>
      <c r="BF254" s="236" t="e">
        <f>1+#REF!</f>
        <v>#REF!</v>
      </c>
      <c r="BG254" s="27">
        <v>20.659867330016564</v>
      </c>
      <c r="BH254" s="27">
        <f t="shared" ref="BH254" si="212">+BG254</f>
        <v>20.659867330016564</v>
      </c>
      <c r="BI254" s="27">
        <f t="shared" ref="BI254" si="213">+BH254</f>
        <v>20.659867330016564</v>
      </c>
      <c r="BJ254" s="27">
        <f t="shared" ref="BJ254" si="214">+BI254</f>
        <v>20.659867330016564</v>
      </c>
      <c r="BK254" s="27">
        <f t="shared" ref="BK254" si="215">+BJ254</f>
        <v>20.659867330016564</v>
      </c>
      <c r="BL254" s="27">
        <f t="shared" ref="BL254" si="216">+BK254</f>
        <v>20.659867330016564</v>
      </c>
      <c r="BM254" s="27">
        <f t="shared" ref="BM254" si="217">+BL254</f>
        <v>20.659867330016564</v>
      </c>
      <c r="BN254" s="27">
        <f t="shared" ref="BN254" si="218">+BM254</f>
        <v>20.659867330016564</v>
      </c>
      <c r="BO254" s="27">
        <f t="shared" ref="BO254" si="219">+BN254</f>
        <v>20.659867330016564</v>
      </c>
      <c r="BP254" s="27">
        <f t="shared" ref="BP254" si="220">+BO254</f>
        <v>20.659867330016564</v>
      </c>
      <c r="BQ254" s="27">
        <f t="shared" ref="BQ254" si="221">+BP254</f>
        <v>20.659867330016564</v>
      </c>
      <c r="BR254" s="27">
        <f t="shared" ref="BR254" si="222">+BQ254</f>
        <v>20.659867330016564</v>
      </c>
    </row>
    <row r="255" spans="1:70">
      <c r="A255" s="303"/>
      <c r="B255" s="303" t="e">
        <f>+'Ark1'!#REF!</f>
        <v>#REF!</v>
      </c>
      <c r="C255" s="240" t="e">
        <f>+'Ark1'!#REF!</f>
        <v>#REF!</v>
      </c>
      <c r="D255" s="240" t="str">
        <f t="shared" ref="D255:D266" si="223">+D29</f>
        <v>P</v>
      </c>
      <c r="E255" s="240" t="e">
        <f>+'Ark1'!#REF!</f>
        <v>#REF!</v>
      </c>
      <c r="F255" s="240" t="str">
        <f>+F240</f>
        <v>Jan</v>
      </c>
      <c r="G255" s="240" t="e">
        <f>+'Ark1'!#REF!</f>
        <v>#REF!</v>
      </c>
      <c r="H255" s="240" t="e">
        <f>+'Ark1'!#REF!</f>
        <v>#REF!</v>
      </c>
      <c r="I255" s="242" t="e">
        <f>+IF(H255=0,"",'Ark1'!#REF!)</f>
        <v>#REF!</v>
      </c>
      <c r="J255" s="242" t="e">
        <f>+IF(H255=0,"",'Ark1'!#REF!)</f>
        <v>#REF!</v>
      </c>
      <c r="K255" s="242"/>
      <c r="L255" s="455" t="e">
        <f>+IF(I255=0,"",'Ark1'!#REF!)</f>
        <v>#REF!</v>
      </c>
      <c r="M255" s="304"/>
      <c r="N255" s="478" t="e">
        <f>+IF(L255=0,"",'Ark1'!#REF!)</f>
        <v>#REF!</v>
      </c>
      <c r="O255" s="478"/>
      <c r="P255" s="478" t="e">
        <f>+IF(L255=0,"",'Ark1'!#REF!)</f>
        <v>#REF!</v>
      </c>
      <c r="Q255" s="242"/>
      <c r="R255" s="242" t="e">
        <f>+IF(H255=0,"",'Ark1'!#REF!)</f>
        <v>#REF!</v>
      </c>
      <c r="S255" s="241" t="e">
        <f>+IF(H255=0,"",'Ark1'!#REF!)</f>
        <v>#REF!</v>
      </c>
      <c r="T255" s="241" t="e">
        <f>+IF(H255=0,"",'Ark1'!#REF!)</f>
        <v>#REF!</v>
      </c>
      <c r="U255" s="243" t="e">
        <f>+IF(H255=0,"",'Ark1'!#REF!)</f>
        <v>#REF!</v>
      </c>
      <c r="V255" s="243" t="e">
        <f>+IF(H255=0,"",'Ark1'!#REF!)</f>
        <v>#REF!</v>
      </c>
      <c r="W255" s="243" t="e">
        <f>+IF(H255=0,"",'Ark1'!#REF!)</f>
        <v>#REF!</v>
      </c>
      <c r="X255" s="243" t="e">
        <f>+IF(H255=0,"",'Ark1'!#REF!)</f>
        <v>#REF!</v>
      </c>
      <c r="Y255" s="243" t="e">
        <f>+IF(H255=0,"",'Ark1'!#REF!)</f>
        <v>#REF!</v>
      </c>
      <c r="Z255" s="242" t="e">
        <f>+IF(H255=0,"",'Ark1'!#REF!)</f>
        <v>#REF!</v>
      </c>
      <c r="AA255" s="243" t="e">
        <f>+IF(H255=0,"",'Ark1'!#REF!)</f>
        <v>#REF!</v>
      </c>
      <c r="AB255" s="242" t="e">
        <f t="shared" ref="AB255:AB315" si="224">+IF(H255=0,"",+S255/C255)</f>
        <v>#REF!</v>
      </c>
      <c r="AC255" s="241" t="e">
        <f t="shared" ref="AC255:AC315" si="225">+IF(H255=0,"",G255/H255)</f>
        <v>#REF!</v>
      </c>
      <c r="AD255" s="303"/>
      <c r="AG255" s="28"/>
      <c r="AH255" s="26"/>
      <c r="AK255" s="26"/>
      <c r="AL255" s="26"/>
      <c r="AM255" s="26"/>
      <c r="AO255" s="26"/>
      <c r="AP255" s="245"/>
      <c r="AQ255" s="26"/>
      <c r="AR255" s="26"/>
    </row>
    <row r="256" spans="1:70">
      <c r="A256" s="303"/>
      <c r="B256" s="303" t="e">
        <f>+'Ark1'!#REF!</f>
        <v>#REF!</v>
      </c>
      <c r="C256" s="240" t="e">
        <f>+'Ark1'!#REF!</f>
        <v>#REF!</v>
      </c>
      <c r="D256" s="240" t="str">
        <f t="shared" si="223"/>
        <v>P</v>
      </c>
      <c r="E256" s="240" t="e">
        <f>+'Ark1'!#REF!</f>
        <v>#REF!</v>
      </c>
      <c r="F256" s="240" t="str">
        <f t="shared" ref="F256:F266" si="226">+F241</f>
        <v>Feb</v>
      </c>
      <c r="G256" s="240" t="e">
        <f>+'Ark1'!#REF!</f>
        <v>#REF!</v>
      </c>
      <c r="H256" s="240" t="e">
        <f>+'Ark1'!#REF!</f>
        <v>#REF!</v>
      </c>
      <c r="I256" s="242" t="e">
        <f>+IF(H256=0,"",'Ark1'!#REF!)</f>
        <v>#REF!</v>
      </c>
      <c r="J256" s="242" t="e">
        <f>+IF(H256=0,"",'Ark1'!#REF!)</f>
        <v>#REF!</v>
      </c>
      <c r="K256" s="242"/>
      <c r="L256" s="455" t="e">
        <f>+IF(I256=0,"",'Ark1'!#REF!)</f>
        <v>#REF!</v>
      </c>
      <c r="M256" s="304"/>
      <c r="N256" s="478" t="e">
        <f>+IF(L256=0,"",'Ark1'!#REF!)</f>
        <v>#REF!</v>
      </c>
      <c r="O256" s="478"/>
      <c r="P256" s="478" t="e">
        <f>+IF(L256=0,"",'Ark1'!#REF!)</f>
        <v>#REF!</v>
      </c>
      <c r="Q256" s="242"/>
      <c r="R256" s="242" t="e">
        <f>+IF(H256=0,"",'Ark1'!#REF!)</f>
        <v>#REF!</v>
      </c>
      <c r="S256" s="241" t="e">
        <f>+IF(H256=0,"",'Ark1'!#REF!)</f>
        <v>#REF!</v>
      </c>
      <c r="T256" s="241" t="e">
        <f>+IF(H256=0,"",'Ark1'!#REF!)</f>
        <v>#REF!</v>
      </c>
      <c r="U256" s="243" t="e">
        <f>+IF(H256=0,"",'Ark1'!#REF!)</f>
        <v>#REF!</v>
      </c>
      <c r="V256" s="243" t="e">
        <f>+IF(H256=0,"",'Ark1'!#REF!)</f>
        <v>#REF!</v>
      </c>
      <c r="W256" s="243" t="e">
        <f>+IF(H256=0,"",'Ark1'!#REF!)</f>
        <v>#REF!</v>
      </c>
      <c r="X256" s="243" t="e">
        <f>+IF(H256=0,"",'Ark1'!#REF!)</f>
        <v>#REF!</v>
      </c>
      <c r="Y256" s="243" t="e">
        <f>+IF(H256=0,"",'Ark1'!#REF!)</f>
        <v>#REF!</v>
      </c>
      <c r="Z256" s="242" t="e">
        <f>+IF(H256=0,"",'Ark1'!#REF!)</f>
        <v>#REF!</v>
      </c>
      <c r="AA256" s="243" t="e">
        <f>+IF(H256=0,"",'Ark1'!#REF!)</f>
        <v>#REF!</v>
      </c>
      <c r="AB256" s="242" t="e">
        <f t="shared" ref="AB256:AB270" si="227">+IF(H256=0,"",+S256/C256)</f>
        <v>#REF!</v>
      </c>
      <c r="AC256" s="241" t="e">
        <f t="shared" ref="AC256:AC270" si="228">+IF(H256=0,"",G256/H256)</f>
        <v>#REF!</v>
      </c>
      <c r="AD256" s="303"/>
      <c r="AG256" s="28"/>
      <c r="AH256" s="26"/>
      <c r="AK256" s="26"/>
      <c r="AL256" s="26"/>
      <c r="AM256" s="26"/>
      <c r="AO256" s="26"/>
      <c r="AP256" s="245"/>
      <c r="AQ256" s="26"/>
      <c r="AR256" s="26"/>
    </row>
    <row r="257" spans="1:70">
      <c r="A257" s="303"/>
      <c r="B257" s="303" t="e">
        <f>+'Ark1'!#REF!</f>
        <v>#REF!</v>
      </c>
      <c r="C257" s="240" t="e">
        <f>+'Ark1'!#REF!</f>
        <v>#REF!</v>
      </c>
      <c r="D257" s="240" t="str">
        <f t="shared" si="223"/>
        <v>P</v>
      </c>
      <c r="E257" s="240" t="e">
        <f>+'Ark1'!#REF!</f>
        <v>#REF!</v>
      </c>
      <c r="F257" s="240" t="str">
        <f t="shared" si="226"/>
        <v>Mar</v>
      </c>
      <c r="G257" s="240" t="e">
        <f>+'Ark1'!#REF!</f>
        <v>#REF!</v>
      </c>
      <c r="H257" s="240" t="e">
        <f>+'Ark1'!#REF!</f>
        <v>#REF!</v>
      </c>
      <c r="I257" s="242" t="e">
        <f>+IF(H257=0,"",'Ark1'!#REF!)</f>
        <v>#REF!</v>
      </c>
      <c r="J257" s="242" t="e">
        <f>+IF(H257=0,"",'Ark1'!#REF!)</f>
        <v>#REF!</v>
      </c>
      <c r="K257" s="242"/>
      <c r="L257" s="455" t="e">
        <f>+IF(I257=0,"",'Ark1'!#REF!)</f>
        <v>#REF!</v>
      </c>
      <c r="M257" s="304"/>
      <c r="N257" s="478" t="e">
        <f>+IF(L257=0,"",'Ark1'!#REF!)</f>
        <v>#REF!</v>
      </c>
      <c r="O257" s="478"/>
      <c r="P257" s="478" t="e">
        <f>+IF(L257=0,"",'Ark1'!#REF!)</f>
        <v>#REF!</v>
      </c>
      <c r="Q257" s="242"/>
      <c r="R257" s="242" t="e">
        <f>+IF(H257=0,"",'Ark1'!#REF!)</f>
        <v>#REF!</v>
      </c>
      <c r="S257" s="241" t="e">
        <f>+IF(H257=0,"",'Ark1'!#REF!)</f>
        <v>#REF!</v>
      </c>
      <c r="T257" s="241" t="e">
        <f>+IF(H257=0,"",'Ark1'!#REF!)</f>
        <v>#REF!</v>
      </c>
      <c r="U257" s="243" t="e">
        <f>+IF(H257=0,"",'Ark1'!#REF!)</f>
        <v>#REF!</v>
      </c>
      <c r="V257" s="243" t="e">
        <f>+IF(H257=0,"",'Ark1'!#REF!)</f>
        <v>#REF!</v>
      </c>
      <c r="W257" s="243" t="e">
        <f>+IF(H257=0,"",'Ark1'!#REF!)</f>
        <v>#REF!</v>
      </c>
      <c r="X257" s="243" t="e">
        <f>+IF(H257=0,"",'Ark1'!#REF!)</f>
        <v>#REF!</v>
      </c>
      <c r="Y257" s="243" t="e">
        <f>+IF(H257=0,"",'Ark1'!#REF!)</f>
        <v>#REF!</v>
      </c>
      <c r="Z257" s="242" t="e">
        <f>+IF(H257=0,"",'Ark1'!#REF!)</f>
        <v>#REF!</v>
      </c>
      <c r="AA257" s="243" t="e">
        <f>+IF(H257=0,"",'Ark1'!#REF!)</f>
        <v>#REF!</v>
      </c>
      <c r="AB257" s="242" t="e">
        <f t="shared" si="227"/>
        <v>#REF!</v>
      </c>
      <c r="AC257" s="241" t="e">
        <f t="shared" si="228"/>
        <v>#REF!</v>
      </c>
      <c r="AD257" s="303"/>
      <c r="AG257" s="28"/>
      <c r="AH257" s="26"/>
      <c r="AK257" s="26"/>
      <c r="AL257" s="26"/>
      <c r="AM257" s="26"/>
      <c r="AO257" s="26"/>
      <c r="AP257" s="245"/>
      <c r="AQ257" s="26"/>
      <c r="AR257" s="26"/>
    </row>
    <row r="258" spans="1:70">
      <c r="A258" s="303"/>
      <c r="B258" s="303" t="e">
        <f>+'Ark1'!#REF!</f>
        <v>#REF!</v>
      </c>
      <c r="C258" s="240" t="e">
        <f>+'Ark1'!#REF!</f>
        <v>#REF!</v>
      </c>
      <c r="D258" s="240" t="str">
        <f t="shared" si="223"/>
        <v>P</v>
      </c>
      <c r="E258" s="240" t="e">
        <f>+'Ark1'!#REF!</f>
        <v>#REF!</v>
      </c>
      <c r="F258" s="240" t="str">
        <f t="shared" si="226"/>
        <v>Apr</v>
      </c>
      <c r="G258" s="240" t="e">
        <f>+'Ark1'!#REF!</f>
        <v>#REF!</v>
      </c>
      <c r="H258" s="240" t="e">
        <f>+'Ark1'!#REF!</f>
        <v>#REF!</v>
      </c>
      <c r="I258" s="242" t="e">
        <f>+IF(H258=0,"",'Ark1'!#REF!)</f>
        <v>#REF!</v>
      </c>
      <c r="J258" s="242" t="e">
        <f>+IF(H258=0,"",'Ark1'!#REF!)</f>
        <v>#REF!</v>
      </c>
      <c r="K258" s="242"/>
      <c r="L258" s="455" t="e">
        <f>+IF(I258=0,"",'Ark1'!#REF!)</f>
        <v>#REF!</v>
      </c>
      <c r="M258" s="304"/>
      <c r="N258" s="478" t="e">
        <f>+IF(L258=0,"",'Ark1'!#REF!)</f>
        <v>#REF!</v>
      </c>
      <c r="O258" s="478"/>
      <c r="P258" s="478" t="e">
        <f>+IF(L258=0,"",'Ark1'!#REF!)</f>
        <v>#REF!</v>
      </c>
      <c r="Q258" s="242"/>
      <c r="R258" s="242" t="e">
        <f>+IF(H258=0,"",'Ark1'!#REF!)</f>
        <v>#REF!</v>
      </c>
      <c r="S258" s="241" t="e">
        <f>+IF(H258=0,"",'Ark1'!#REF!)</f>
        <v>#REF!</v>
      </c>
      <c r="T258" s="241" t="e">
        <f>+IF(H258=0,"",'Ark1'!#REF!)</f>
        <v>#REF!</v>
      </c>
      <c r="U258" s="243" t="e">
        <f>+IF(H258=0,"",'Ark1'!#REF!)</f>
        <v>#REF!</v>
      </c>
      <c r="V258" s="243" t="e">
        <f>+IF(H258=0,"",'Ark1'!#REF!)</f>
        <v>#REF!</v>
      </c>
      <c r="W258" s="243" t="e">
        <f>+IF(H258=0,"",'Ark1'!#REF!)</f>
        <v>#REF!</v>
      </c>
      <c r="X258" s="243" t="e">
        <f>+IF(H258=0,"",'Ark1'!#REF!)</f>
        <v>#REF!</v>
      </c>
      <c r="Y258" s="243" t="e">
        <f>+IF(H258=0,"",'Ark1'!#REF!)</f>
        <v>#REF!</v>
      </c>
      <c r="Z258" s="242" t="e">
        <f>+IF(H258=0,"",'Ark1'!#REF!)</f>
        <v>#REF!</v>
      </c>
      <c r="AA258" s="243" t="e">
        <f>+IF(H258=0,"",'Ark1'!#REF!)</f>
        <v>#REF!</v>
      </c>
      <c r="AB258" s="242" t="e">
        <f t="shared" si="227"/>
        <v>#REF!</v>
      </c>
      <c r="AC258" s="241" t="e">
        <f t="shared" si="228"/>
        <v>#REF!</v>
      </c>
      <c r="AD258" s="303"/>
      <c r="AG258" s="28"/>
      <c r="AH258" s="26"/>
      <c r="AK258" s="26"/>
      <c r="AL258" s="26"/>
      <c r="AM258" s="26"/>
      <c r="AO258" s="26"/>
      <c r="AP258" s="245"/>
      <c r="AQ258" s="26"/>
      <c r="AR258" s="26"/>
    </row>
    <row r="259" spans="1:70">
      <c r="A259" s="303"/>
      <c r="B259" s="303" t="e">
        <f>+'Ark1'!#REF!</f>
        <v>#REF!</v>
      </c>
      <c r="C259" s="240" t="e">
        <f>+'Ark1'!#REF!</f>
        <v>#REF!</v>
      </c>
      <c r="D259" s="240" t="str">
        <f t="shared" si="223"/>
        <v>P</v>
      </c>
      <c r="E259" s="240" t="e">
        <f>+'Ark1'!#REF!</f>
        <v>#REF!</v>
      </c>
      <c r="F259" s="240" t="str">
        <f t="shared" si="226"/>
        <v>Mai</v>
      </c>
      <c r="G259" s="240" t="e">
        <f>+'Ark1'!#REF!</f>
        <v>#REF!</v>
      </c>
      <c r="H259" s="240" t="e">
        <f>+'Ark1'!#REF!</f>
        <v>#REF!</v>
      </c>
      <c r="I259" s="242" t="e">
        <f>+IF(H259=0,"",'Ark1'!#REF!)</f>
        <v>#REF!</v>
      </c>
      <c r="J259" s="242" t="e">
        <f>+IF(H259=0,"",'Ark1'!#REF!)</f>
        <v>#REF!</v>
      </c>
      <c r="K259" s="242"/>
      <c r="L259" s="455" t="e">
        <f>+IF(I259=0,"",'Ark1'!#REF!)</f>
        <v>#REF!</v>
      </c>
      <c r="M259" s="304"/>
      <c r="N259" s="478" t="e">
        <f>+IF(L259=0,"",'Ark1'!#REF!)</f>
        <v>#REF!</v>
      </c>
      <c r="O259" s="478"/>
      <c r="P259" s="478" t="e">
        <f>+IF(L259=0,"",'Ark1'!#REF!)</f>
        <v>#REF!</v>
      </c>
      <c r="Q259" s="242"/>
      <c r="R259" s="242" t="e">
        <f>+IF(H259=0,"",'Ark1'!#REF!)</f>
        <v>#REF!</v>
      </c>
      <c r="S259" s="241" t="e">
        <f>+IF(H259=0,"",'Ark1'!#REF!)</f>
        <v>#REF!</v>
      </c>
      <c r="T259" s="241" t="e">
        <f>+IF(H259=0,"",'Ark1'!#REF!)</f>
        <v>#REF!</v>
      </c>
      <c r="U259" s="243" t="e">
        <f>+IF(H259=0,"",'Ark1'!#REF!)</f>
        <v>#REF!</v>
      </c>
      <c r="V259" s="243" t="e">
        <f>+IF(H259=0,"",'Ark1'!#REF!)</f>
        <v>#REF!</v>
      </c>
      <c r="W259" s="243" t="e">
        <f>+IF(H259=0,"",'Ark1'!#REF!)</f>
        <v>#REF!</v>
      </c>
      <c r="X259" s="243" t="e">
        <f>+IF(H259=0,"",'Ark1'!#REF!)</f>
        <v>#REF!</v>
      </c>
      <c r="Y259" s="243" t="e">
        <f>+IF(H259=0,"",'Ark1'!#REF!)</f>
        <v>#REF!</v>
      </c>
      <c r="Z259" s="242" t="e">
        <f>+IF(H259=0,"",'Ark1'!#REF!)</f>
        <v>#REF!</v>
      </c>
      <c r="AA259" s="243" t="e">
        <f>+IF(H259=0,"",'Ark1'!#REF!)</f>
        <v>#REF!</v>
      </c>
      <c r="AB259" s="242" t="e">
        <f t="shared" si="227"/>
        <v>#REF!</v>
      </c>
      <c r="AC259" s="241" t="e">
        <f t="shared" si="228"/>
        <v>#REF!</v>
      </c>
      <c r="AD259" s="303"/>
      <c r="AG259" s="28"/>
      <c r="AH259" s="26"/>
      <c r="AK259" s="26"/>
      <c r="AL259" s="26"/>
      <c r="AM259" s="26"/>
      <c r="AO259" s="26"/>
      <c r="AP259" s="245"/>
      <c r="AQ259" s="26"/>
      <c r="AR259" s="26"/>
    </row>
    <row r="260" spans="1:70">
      <c r="A260" s="303"/>
      <c r="B260" s="303" t="e">
        <f>+'Ark1'!#REF!</f>
        <v>#REF!</v>
      </c>
      <c r="C260" s="240" t="e">
        <f>+'Ark1'!#REF!</f>
        <v>#REF!</v>
      </c>
      <c r="D260" s="240" t="str">
        <f t="shared" si="223"/>
        <v>P</v>
      </c>
      <c r="E260" s="240" t="e">
        <f>+'Ark1'!#REF!</f>
        <v>#REF!</v>
      </c>
      <c r="F260" s="240" t="str">
        <f t="shared" si="226"/>
        <v>Jun</v>
      </c>
      <c r="G260" s="240" t="e">
        <f>+'Ark1'!#REF!</f>
        <v>#REF!</v>
      </c>
      <c r="H260" s="240" t="e">
        <f>+'Ark1'!#REF!</f>
        <v>#REF!</v>
      </c>
      <c r="I260" s="242" t="e">
        <f>+IF(H260=0,"",'Ark1'!#REF!)</f>
        <v>#REF!</v>
      </c>
      <c r="J260" s="242" t="e">
        <f>+IF(H260=0,"",'Ark1'!#REF!)</f>
        <v>#REF!</v>
      </c>
      <c r="K260" s="242"/>
      <c r="L260" s="455" t="e">
        <f>+IF(I260=0,"",'Ark1'!#REF!)</f>
        <v>#REF!</v>
      </c>
      <c r="M260" s="304"/>
      <c r="N260" s="478" t="e">
        <f>+IF(L260=0,"",'Ark1'!#REF!)</f>
        <v>#REF!</v>
      </c>
      <c r="O260" s="478"/>
      <c r="P260" s="478" t="e">
        <f>+IF(L260=0,"",'Ark1'!#REF!)</f>
        <v>#REF!</v>
      </c>
      <c r="Q260" s="242"/>
      <c r="R260" s="242" t="e">
        <f>+IF(H260=0,"",'Ark1'!#REF!)</f>
        <v>#REF!</v>
      </c>
      <c r="S260" s="241" t="e">
        <f>+IF(H260=0,"",'Ark1'!#REF!)</f>
        <v>#REF!</v>
      </c>
      <c r="T260" s="241" t="e">
        <f>+IF(H260=0,"",'Ark1'!#REF!)</f>
        <v>#REF!</v>
      </c>
      <c r="U260" s="243" t="e">
        <f>+IF(H260=0,"",'Ark1'!#REF!)</f>
        <v>#REF!</v>
      </c>
      <c r="V260" s="243" t="e">
        <f>+IF(H260=0,"",'Ark1'!#REF!)</f>
        <v>#REF!</v>
      </c>
      <c r="W260" s="243" t="e">
        <f>+IF(H260=0,"",'Ark1'!#REF!)</f>
        <v>#REF!</v>
      </c>
      <c r="X260" s="243" t="e">
        <f>+IF(H260=0,"",'Ark1'!#REF!)</f>
        <v>#REF!</v>
      </c>
      <c r="Y260" s="243" t="e">
        <f>+IF(H260=0,"",'Ark1'!#REF!)</f>
        <v>#REF!</v>
      </c>
      <c r="Z260" s="242" t="e">
        <f>+IF(H260=0,"",'Ark1'!#REF!)</f>
        <v>#REF!</v>
      </c>
      <c r="AA260" s="243" t="e">
        <f>+IF(H260=0,"",'Ark1'!#REF!)</f>
        <v>#REF!</v>
      </c>
      <c r="AB260" s="242" t="e">
        <f t="shared" si="227"/>
        <v>#REF!</v>
      </c>
      <c r="AC260" s="241" t="e">
        <f t="shared" si="228"/>
        <v>#REF!</v>
      </c>
      <c r="AD260" s="303"/>
      <c r="AG260" s="28"/>
      <c r="AH260" s="26"/>
      <c r="AK260" s="26"/>
      <c r="AL260" s="26"/>
      <c r="AM260" s="26"/>
      <c r="AO260" s="26"/>
      <c r="AP260" s="245"/>
      <c r="AQ260" s="26"/>
      <c r="AR260" s="26"/>
    </row>
    <row r="261" spans="1:70">
      <c r="A261" s="303"/>
      <c r="B261" s="303" t="e">
        <f>+'Ark1'!#REF!</f>
        <v>#REF!</v>
      </c>
      <c r="C261" s="240" t="e">
        <f>+'Ark1'!#REF!</f>
        <v>#REF!</v>
      </c>
      <c r="D261" s="240" t="str">
        <f t="shared" si="223"/>
        <v>P</v>
      </c>
      <c r="E261" s="240" t="e">
        <f>+'Ark1'!#REF!</f>
        <v>#REF!</v>
      </c>
      <c r="F261" s="240" t="str">
        <f t="shared" si="226"/>
        <v>Jul</v>
      </c>
      <c r="G261" s="240" t="e">
        <f>+'Ark1'!#REF!</f>
        <v>#REF!</v>
      </c>
      <c r="H261" s="240" t="e">
        <f>+'Ark1'!#REF!</f>
        <v>#REF!</v>
      </c>
      <c r="I261" s="242" t="e">
        <f>+IF(H261=0,"",'Ark1'!#REF!)</f>
        <v>#REF!</v>
      </c>
      <c r="J261" s="242" t="e">
        <f>+IF(H261=0,"",'Ark1'!#REF!)</f>
        <v>#REF!</v>
      </c>
      <c r="K261" s="242"/>
      <c r="L261" s="455" t="e">
        <f>+IF(I261=0,"",'Ark1'!#REF!)</f>
        <v>#REF!</v>
      </c>
      <c r="M261" s="304"/>
      <c r="N261" s="478" t="e">
        <f>+IF(L261=0,"",'Ark1'!#REF!)</f>
        <v>#REF!</v>
      </c>
      <c r="O261" s="478"/>
      <c r="P261" s="478" t="e">
        <f>+IF(L261=0,"",'Ark1'!#REF!)</f>
        <v>#REF!</v>
      </c>
      <c r="Q261" s="242"/>
      <c r="R261" s="242" t="e">
        <f>+IF(H261=0,"",'Ark1'!#REF!)</f>
        <v>#REF!</v>
      </c>
      <c r="S261" s="241" t="e">
        <f>+IF(H261=0,"",'Ark1'!#REF!)</f>
        <v>#REF!</v>
      </c>
      <c r="T261" s="241" t="e">
        <f>+IF(H261=0,"",'Ark1'!#REF!)</f>
        <v>#REF!</v>
      </c>
      <c r="U261" s="243" t="e">
        <f>+IF(H261=0,"",'Ark1'!#REF!)</f>
        <v>#REF!</v>
      </c>
      <c r="V261" s="243" t="e">
        <f>+IF(H261=0,"",'Ark1'!#REF!)</f>
        <v>#REF!</v>
      </c>
      <c r="W261" s="243" t="e">
        <f>+IF(H261=0,"",'Ark1'!#REF!)</f>
        <v>#REF!</v>
      </c>
      <c r="X261" s="243" t="e">
        <f>+IF(H261=0,"",'Ark1'!#REF!)</f>
        <v>#REF!</v>
      </c>
      <c r="Y261" s="243" t="e">
        <f>+IF(H261=0,"",'Ark1'!#REF!)</f>
        <v>#REF!</v>
      </c>
      <c r="Z261" s="242" t="e">
        <f>+IF(H261=0,"",'Ark1'!#REF!)</f>
        <v>#REF!</v>
      </c>
      <c r="AA261" s="243" t="e">
        <f>+IF(H261=0,"",'Ark1'!#REF!)</f>
        <v>#REF!</v>
      </c>
      <c r="AB261" s="242" t="e">
        <f t="shared" si="227"/>
        <v>#REF!</v>
      </c>
      <c r="AC261" s="241" t="e">
        <f t="shared" si="228"/>
        <v>#REF!</v>
      </c>
      <c r="AD261" s="303"/>
      <c r="AG261" s="28"/>
      <c r="AH261" s="26"/>
      <c r="AK261" s="26"/>
      <c r="AL261" s="26"/>
      <c r="AM261" s="26"/>
      <c r="AO261" s="26"/>
      <c r="AP261" s="245"/>
      <c r="AQ261" s="26"/>
      <c r="AR261" s="26"/>
    </row>
    <row r="262" spans="1:70">
      <c r="A262" s="303"/>
      <c r="B262" s="303" t="e">
        <f>+'Ark1'!#REF!</f>
        <v>#REF!</v>
      </c>
      <c r="C262" s="240" t="e">
        <f>+'Ark1'!#REF!</f>
        <v>#REF!</v>
      </c>
      <c r="D262" s="240" t="str">
        <f t="shared" si="223"/>
        <v>P</v>
      </c>
      <c r="E262" s="240" t="e">
        <f>+'Ark1'!#REF!</f>
        <v>#REF!</v>
      </c>
      <c r="F262" s="240" t="str">
        <f t="shared" si="226"/>
        <v>Aug</v>
      </c>
      <c r="G262" s="240" t="e">
        <f>+'Ark1'!#REF!</f>
        <v>#REF!</v>
      </c>
      <c r="H262" s="240" t="e">
        <f>+'Ark1'!#REF!</f>
        <v>#REF!</v>
      </c>
      <c r="I262" s="242" t="e">
        <f>+IF(H262=0,"",'Ark1'!#REF!)</f>
        <v>#REF!</v>
      </c>
      <c r="J262" s="242" t="e">
        <f>+IF(H262=0,"",'Ark1'!#REF!)</f>
        <v>#REF!</v>
      </c>
      <c r="K262" s="242"/>
      <c r="L262" s="455" t="e">
        <f>+IF(I262=0,"",'Ark1'!#REF!)</f>
        <v>#REF!</v>
      </c>
      <c r="M262" s="304"/>
      <c r="N262" s="478" t="e">
        <f>+IF(L262=0,"",'Ark1'!#REF!)</f>
        <v>#REF!</v>
      </c>
      <c r="O262" s="478"/>
      <c r="P262" s="478" t="e">
        <f>+IF(L262=0,"",'Ark1'!#REF!)</f>
        <v>#REF!</v>
      </c>
      <c r="Q262" s="242"/>
      <c r="R262" s="242" t="e">
        <f>+IF(H262=0,"",'Ark1'!#REF!)</f>
        <v>#REF!</v>
      </c>
      <c r="S262" s="241" t="e">
        <f>+IF(H262=0,"",'Ark1'!#REF!)</f>
        <v>#REF!</v>
      </c>
      <c r="T262" s="241" t="e">
        <f>+IF(H262=0,"",'Ark1'!#REF!)</f>
        <v>#REF!</v>
      </c>
      <c r="U262" s="243" t="e">
        <f>+IF(H262=0,"",'Ark1'!#REF!)</f>
        <v>#REF!</v>
      </c>
      <c r="V262" s="243" t="e">
        <f>+IF(H262=0,"",'Ark1'!#REF!)</f>
        <v>#REF!</v>
      </c>
      <c r="W262" s="243" t="e">
        <f>+IF(H262=0,"",'Ark1'!#REF!)</f>
        <v>#REF!</v>
      </c>
      <c r="X262" s="243" t="e">
        <f>+IF(H262=0,"",'Ark1'!#REF!)</f>
        <v>#REF!</v>
      </c>
      <c r="Y262" s="243" t="e">
        <f>+IF(H262=0,"",'Ark1'!#REF!)</f>
        <v>#REF!</v>
      </c>
      <c r="Z262" s="242" t="e">
        <f>+IF(H262=0,"",'Ark1'!#REF!)</f>
        <v>#REF!</v>
      </c>
      <c r="AA262" s="243" t="e">
        <f>+IF(H262=0,"",'Ark1'!#REF!)</f>
        <v>#REF!</v>
      </c>
      <c r="AB262" s="242" t="e">
        <f t="shared" si="227"/>
        <v>#REF!</v>
      </c>
      <c r="AC262" s="241" t="e">
        <f t="shared" si="228"/>
        <v>#REF!</v>
      </c>
      <c r="AD262" s="303"/>
      <c r="AG262" s="28"/>
      <c r="AH262" s="26"/>
      <c r="AK262" s="26"/>
      <c r="AL262" s="26"/>
      <c r="AM262" s="26"/>
      <c r="AO262" s="26"/>
      <c r="AP262" s="245"/>
      <c r="AQ262" s="26"/>
      <c r="AR262" s="26"/>
    </row>
    <row r="263" spans="1:70">
      <c r="A263" s="303"/>
      <c r="B263" s="303" t="e">
        <f>+'Ark1'!#REF!</f>
        <v>#REF!</v>
      </c>
      <c r="C263" s="240" t="e">
        <f>+'Ark1'!#REF!</f>
        <v>#REF!</v>
      </c>
      <c r="D263" s="240" t="str">
        <f t="shared" si="223"/>
        <v>P</v>
      </c>
      <c r="E263" s="240" t="e">
        <f>+'Ark1'!#REF!</f>
        <v>#REF!</v>
      </c>
      <c r="F263" s="240" t="str">
        <f t="shared" si="226"/>
        <v>Sep</v>
      </c>
      <c r="G263" s="240" t="e">
        <f>+'Ark1'!#REF!</f>
        <v>#REF!</v>
      </c>
      <c r="H263" s="240" t="e">
        <f>+'Ark1'!#REF!</f>
        <v>#REF!</v>
      </c>
      <c r="I263" s="242" t="e">
        <f>+IF(H263=0,"",'Ark1'!#REF!)</f>
        <v>#REF!</v>
      </c>
      <c r="J263" s="242" t="e">
        <f>+IF(H263=0,"",'Ark1'!#REF!)</f>
        <v>#REF!</v>
      </c>
      <c r="K263" s="242"/>
      <c r="L263" s="455" t="e">
        <f>+IF(I263=0,"",'Ark1'!#REF!)</f>
        <v>#REF!</v>
      </c>
      <c r="M263" s="304"/>
      <c r="N263" s="478" t="e">
        <f>+IF(L263=0,"",'Ark1'!#REF!)</f>
        <v>#REF!</v>
      </c>
      <c r="O263" s="478"/>
      <c r="P263" s="478" t="e">
        <f>+IF(L263=0,"",'Ark1'!#REF!)</f>
        <v>#REF!</v>
      </c>
      <c r="Q263" s="242"/>
      <c r="R263" s="242" t="e">
        <f>+IF(H263=0,"",'Ark1'!#REF!)</f>
        <v>#REF!</v>
      </c>
      <c r="S263" s="241" t="e">
        <f>+IF(H263=0,"",'Ark1'!#REF!)</f>
        <v>#REF!</v>
      </c>
      <c r="T263" s="241" t="e">
        <f>+IF(H263=0,"",'Ark1'!#REF!)</f>
        <v>#REF!</v>
      </c>
      <c r="U263" s="243" t="e">
        <f>+IF(H263=0,"",'Ark1'!#REF!)</f>
        <v>#REF!</v>
      </c>
      <c r="V263" s="243" t="e">
        <f>+IF(H263=0,"",'Ark1'!#REF!)</f>
        <v>#REF!</v>
      </c>
      <c r="W263" s="243" t="e">
        <f>+IF(H263=0,"",'Ark1'!#REF!)</f>
        <v>#REF!</v>
      </c>
      <c r="X263" s="243" t="e">
        <f>+IF(H263=0,"",'Ark1'!#REF!)</f>
        <v>#REF!</v>
      </c>
      <c r="Y263" s="243" t="e">
        <f>+IF(H263=0,"",'Ark1'!#REF!)</f>
        <v>#REF!</v>
      </c>
      <c r="Z263" s="242" t="e">
        <f>+IF(H263=0,"",'Ark1'!#REF!)</f>
        <v>#REF!</v>
      </c>
      <c r="AA263" s="243" t="e">
        <f>+IF(H263=0,"",'Ark1'!#REF!)</f>
        <v>#REF!</v>
      </c>
      <c r="AB263" s="242" t="e">
        <f t="shared" si="227"/>
        <v>#REF!</v>
      </c>
      <c r="AC263" s="241" t="e">
        <f t="shared" si="228"/>
        <v>#REF!</v>
      </c>
      <c r="AD263" s="303"/>
      <c r="AG263" s="28"/>
      <c r="AH263" s="26"/>
      <c r="AK263" s="26"/>
      <c r="AL263" s="26"/>
      <c r="AM263" s="26"/>
      <c r="AO263" s="26"/>
      <c r="AP263" s="245"/>
      <c r="AQ263" s="26"/>
      <c r="AR263" s="26"/>
    </row>
    <row r="264" spans="1:70">
      <c r="A264" s="303"/>
      <c r="B264" s="303" t="e">
        <f>+'Ark1'!#REF!</f>
        <v>#REF!</v>
      </c>
      <c r="C264" s="240" t="e">
        <f>+'Ark1'!#REF!</f>
        <v>#REF!</v>
      </c>
      <c r="D264" s="240" t="str">
        <f t="shared" si="223"/>
        <v>P</v>
      </c>
      <c r="E264" s="240" t="e">
        <f>+'Ark1'!#REF!</f>
        <v>#REF!</v>
      </c>
      <c r="F264" s="240" t="str">
        <f t="shared" si="226"/>
        <v>Okt</v>
      </c>
      <c r="G264" s="240" t="e">
        <f>+'Ark1'!#REF!</f>
        <v>#REF!</v>
      </c>
      <c r="H264" s="240" t="e">
        <f>+'Ark1'!#REF!</f>
        <v>#REF!</v>
      </c>
      <c r="I264" s="242" t="e">
        <f>+IF(H264=0,"",'Ark1'!#REF!)</f>
        <v>#REF!</v>
      </c>
      <c r="J264" s="242" t="e">
        <f>+IF(H264=0,"",'Ark1'!#REF!)</f>
        <v>#REF!</v>
      </c>
      <c r="K264" s="242"/>
      <c r="L264" s="455" t="e">
        <f>+IF(I264=0,"",'Ark1'!#REF!)</f>
        <v>#REF!</v>
      </c>
      <c r="M264" s="304"/>
      <c r="N264" s="478" t="e">
        <f>+IF(L264=0,"",'Ark1'!#REF!)</f>
        <v>#REF!</v>
      </c>
      <c r="O264" s="478"/>
      <c r="P264" s="478" t="e">
        <f>+IF(L264=0,"",'Ark1'!#REF!)</f>
        <v>#REF!</v>
      </c>
      <c r="Q264" s="242"/>
      <c r="R264" s="242" t="e">
        <f>+IF(H264=0,"",'Ark1'!#REF!)</f>
        <v>#REF!</v>
      </c>
      <c r="S264" s="241" t="e">
        <f>+IF(H264=0,"",'Ark1'!#REF!)</f>
        <v>#REF!</v>
      </c>
      <c r="T264" s="241" t="e">
        <f>+IF(H264=0,"",'Ark1'!#REF!)</f>
        <v>#REF!</v>
      </c>
      <c r="U264" s="243" t="e">
        <f>+IF(H264=0,"",'Ark1'!#REF!)</f>
        <v>#REF!</v>
      </c>
      <c r="V264" s="243" t="e">
        <f>+IF(H264=0,"",'Ark1'!#REF!)</f>
        <v>#REF!</v>
      </c>
      <c r="W264" s="243" t="e">
        <f>+IF(H264=0,"",'Ark1'!#REF!)</f>
        <v>#REF!</v>
      </c>
      <c r="X264" s="243" t="e">
        <f>+IF(H264=0,"",'Ark1'!#REF!)</f>
        <v>#REF!</v>
      </c>
      <c r="Y264" s="243" t="e">
        <f>+IF(H264=0,"",'Ark1'!#REF!)</f>
        <v>#REF!</v>
      </c>
      <c r="Z264" s="242" t="e">
        <f>+IF(H264=0,"",'Ark1'!#REF!)</f>
        <v>#REF!</v>
      </c>
      <c r="AA264" s="243" t="e">
        <f>+IF(H264=0,"",'Ark1'!#REF!)</f>
        <v>#REF!</v>
      </c>
      <c r="AB264" s="242" t="e">
        <f t="shared" si="227"/>
        <v>#REF!</v>
      </c>
      <c r="AC264" s="241" t="e">
        <f t="shared" si="228"/>
        <v>#REF!</v>
      </c>
      <c r="AD264" s="303"/>
      <c r="AG264" s="28"/>
      <c r="AH264" s="26"/>
      <c r="AK264" s="26"/>
      <c r="AL264" s="26"/>
      <c r="AM264" s="26"/>
      <c r="AO264" s="26"/>
      <c r="AQ264" s="26"/>
      <c r="AR264" s="26"/>
    </row>
    <row r="265" spans="1:70">
      <c r="A265" s="303"/>
      <c r="B265" s="303" t="e">
        <f>+'Ark1'!#REF!</f>
        <v>#REF!</v>
      </c>
      <c r="C265" s="240" t="e">
        <f>+'Ark1'!#REF!</f>
        <v>#REF!</v>
      </c>
      <c r="D265" s="240" t="str">
        <f t="shared" si="223"/>
        <v>P</v>
      </c>
      <c r="E265" s="240" t="e">
        <f>+'Ark1'!#REF!</f>
        <v>#REF!</v>
      </c>
      <c r="F265" s="240" t="str">
        <f t="shared" si="226"/>
        <v>Nov</v>
      </c>
      <c r="G265" s="240" t="e">
        <f>+'Ark1'!#REF!</f>
        <v>#REF!</v>
      </c>
      <c r="H265" s="240" t="e">
        <f>+'Ark1'!#REF!</f>
        <v>#REF!</v>
      </c>
      <c r="I265" s="242" t="e">
        <f>+IF(H265=0,"",'Ark1'!#REF!)</f>
        <v>#REF!</v>
      </c>
      <c r="J265" s="242" t="e">
        <f>+IF(H265=0,"",'Ark1'!#REF!)</f>
        <v>#REF!</v>
      </c>
      <c r="K265" s="242"/>
      <c r="L265" s="455" t="e">
        <f>+IF(I265=0,"",'Ark1'!#REF!)</f>
        <v>#REF!</v>
      </c>
      <c r="M265" s="304"/>
      <c r="N265" s="478" t="e">
        <f>+IF(L265=0,"",'Ark1'!#REF!)</f>
        <v>#REF!</v>
      </c>
      <c r="O265" s="478"/>
      <c r="P265" s="478" t="e">
        <f>+IF(L265=0,"",'Ark1'!#REF!)</f>
        <v>#REF!</v>
      </c>
      <c r="Q265" s="242"/>
      <c r="R265" s="242" t="e">
        <f>+IF(H265=0,"",'Ark1'!#REF!)</f>
        <v>#REF!</v>
      </c>
      <c r="S265" s="241" t="e">
        <f>+IF(H265=0,"",'Ark1'!#REF!)</f>
        <v>#REF!</v>
      </c>
      <c r="T265" s="241" t="e">
        <f>+IF(H265=0,"",'Ark1'!#REF!)</f>
        <v>#REF!</v>
      </c>
      <c r="U265" s="243" t="e">
        <f>+IF(H265=0,"",'Ark1'!#REF!)</f>
        <v>#REF!</v>
      </c>
      <c r="V265" s="243" t="e">
        <f>+IF(H265=0,"",'Ark1'!#REF!)</f>
        <v>#REF!</v>
      </c>
      <c r="W265" s="243" t="e">
        <f>+IF(H265=0,"",'Ark1'!#REF!)</f>
        <v>#REF!</v>
      </c>
      <c r="X265" s="243" t="e">
        <f>+IF(H265=0,"",'Ark1'!#REF!)</f>
        <v>#REF!</v>
      </c>
      <c r="Y265" s="243" t="e">
        <f>+IF(H265=0,"",'Ark1'!#REF!)</f>
        <v>#REF!</v>
      </c>
      <c r="Z265" s="242" t="e">
        <f>+IF(H265=0,"",'Ark1'!#REF!)</f>
        <v>#REF!</v>
      </c>
      <c r="AA265" s="243" t="e">
        <f>+IF(H265=0,"",'Ark1'!#REF!)</f>
        <v>#REF!</v>
      </c>
      <c r="AB265" s="242" t="e">
        <f t="shared" si="227"/>
        <v>#REF!</v>
      </c>
      <c r="AC265" s="241" t="e">
        <f t="shared" si="228"/>
        <v>#REF!</v>
      </c>
      <c r="AD265" s="303"/>
      <c r="AG265" s="28"/>
      <c r="AH265" s="26"/>
      <c r="AK265" s="26"/>
      <c r="AL265" s="26"/>
      <c r="AM265" s="26"/>
      <c r="AO265" s="26"/>
      <c r="AQ265" s="26"/>
      <c r="AR265" s="26"/>
    </row>
    <row r="266" spans="1:70">
      <c r="A266" s="303"/>
      <c r="B266" s="303" t="e">
        <f>+'Ark1'!#REF!</f>
        <v>#REF!</v>
      </c>
      <c r="C266" s="240" t="e">
        <f>+'Ark1'!#REF!</f>
        <v>#REF!</v>
      </c>
      <c r="D266" s="240" t="str">
        <f t="shared" si="223"/>
        <v>P</v>
      </c>
      <c r="E266" s="240" t="e">
        <f>+'Ark1'!#REF!</f>
        <v>#REF!</v>
      </c>
      <c r="F266" s="240" t="str">
        <f t="shared" si="226"/>
        <v>Des</v>
      </c>
      <c r="G266" s="240" t="e">
        <f>+'Ark1'!#REF!</f>
        <v>#REF!</v>
      </c>
      <c r="H266" s="240" t="e">
        <f>+'Ark1'!#REF!</f>
        <v>#REF!</v>
      </c>
      <c r="I266" s="242" t="e">
        <f>+IF(H266=0,"",'Ark1'!#REF!)</f>
        <v>#REF!</v>
      </c>
      <c r="J266" s="242" t="e">
        <f>+IF(H266=0,"",'Ark1'!#REF!)</f>
        <v>#REF!</v>
      </c>
      <c r="K266" s="242"/>
      <c r="L266" s="455" t="e">
        <f>+IF(I266=0,"",'Ark1'!#REF!)</f>
        <v>#REF!</v>
      </c>
      <c r="M266" s="304"/>
      <c r="N266" s="478" t="e">
        <f>+IF(L266=0,"",'Ark1'!#REF!)</f>
        <v>#REF!</v>
      </c>
      <c r="O266" s="478"/>
      <c r="P266" s="478" t="e">
        <f>+IF(L266=0,"",'Ark1'!#REF!)</f>
        <v>#REF!</v>
      </c>
      <c r="Q266" s="242"/>
      <c r="R266" s="242" t="e">
        <f>+IF(H266=0,"",'Ark1'!#REF!)</f>
        <v>#REF!</v>
      </c>
      <c r="S266" s="241" t="e">
        <f>+IF(H266=0,"",'Ark1'!#REF!)</f>
        <v>#REF!</v>
      </c>
      <c r="T266" s="241" t="e">
        <f>+IF(H266=0,"",'Ark1'!#REF!)</f>
        <v>#REF!</v>
      </c>
      <c r="U266" s="243" t="e">
        <f>+IF(H266=0,"",'Ark1'!#REF!)</f>
        <v>#REF!</v>
      </c>
      <c r="V266" s="243" t="e">
        <f>+IF(H266=0,"",'Ark1'!#REF!)</f>
        <v>#REF!</v>
      </c>
      <c r="W266" s="243" t="e">
        <f>+IF(H266=0,"",'Ark1'!#REF!)</f>
        <v>#REF!</v>
      </c>
      <c r="X266" s="243" t="e">
        <f>+IF(H266=0,"",'Ark1'!#REF!)</f>
        <v>#REF!</v>
      </c>
      <c r="Y266" s="243" t="e">
        <f>+IF(H266=0,"",'Ark1'!#REF!)</f>
        <v>#REF!</v>
      </c>
      <c r="Z266" s="242" t="e">
        <f>+IF(H266=0,"",'Ark1'!#REF!)</f>
        <v>#REF!</v>
      </c>
      <c r="AA266" s="243" t="e">
        <f>+IF(H266=0,"",'Ark1'!#REF!)</f>
        <v>#REF!</v>
      </c>
      <c r="AB266" s="242" t="e">
        <f t="shared" si="227"/>
        <v>#REF!</v>
      </c>
      <c r="AC266" s="241" t="e">
        <f t="shared" si="228"/>
        <v>#REF!</v>
      </c>
      <c r="AD266" s="303"/>
      <c r="AG266" s="28"/>
      <c r="AH266" s="26"/>
      <c r="AK266" s="26"/>
      <c r="AL266" s="26"/>
      <c r="AM266" s="26"/>
      <c r="AO266" s="26"/>
      <c r="AQ266" s="26"/>
      <c r="AR266" s="26"/>
    </row>
    <row r="267" spans="1:70" ht="15" customHeight="1">
      <c r="A267" s="303"/>
      <c r="B267" s="303"/>
      <c r="C267" s="303"/>
      <c r="D267" s="303"/>
      <c r="E267" s="303"/>
      <c r="F267" s="303"/>
      <c r="G267" s="303"/>
      <c r="H267" s="303"/>
      <c r="I267" s="304"/>
      <c r="J267" s="304"/>
      <c r="K267" s="304"/>
      <c r="L267" s="482"/>
      <c r="M267" s="304"/>
      <c r="N267" s="322"/>
      <c r="O267" s="322"/>
      <c r="P267" s="322"/>
      <c r="Q267" s="304"/>
      <c r="R267" s="303"/>
      <c r="S267" s="303"/>
      <c r="T267" s="303"/>
      <c r="U267" s="305"/>
      <c r="V267" s="305"/>
      <c r="W267" s="305"/>
      <c r="X267" s="305"/>
      <c r="Y267" s="305"/>
      <c r="Z267" s="303"/>
      <c r="AA267" s="305"/>
      <c r="AB267" s="493"/>
      <c r="AC267" s="304"/>
      <c r="AD267" s="303"/>
      <c r="AE267" s="223"/>
      <c r="AG267" s="28"/>
      <c r="AH267" s="26"/>
      <c r="AI267" s="224"/>
      <c r="AJ267" s="27"/>
      <c r="AN267" s="27"/>
      <c r="BF267" s="236"/>
    </row>
    <row r="268" spans="1:70" ht="15" customHeight="1">
      <c r="A268" s="303"/>
      <c r="B268" s="303"/>
      <c r="C268" s="320" t="s">
        <v>0</v>
      </c>
      <c r="D268" s="303"/>
      <c r="E268" s="321" t="str">
        <f>+D270</f>
        <v>P+</v>
      </c>
      <c r="F268" s="320" t="s">
        <v>570</v>
      </c>
      <c r="G268" s="303"/>
      <c r="H268" s="244" t="e">
        <f>SUM(H270:H281)</f>
        <v>#REF!</v>
      </c>
      <c r="I268" s="304"/>
      <c r="J268" s="304"/>
      <c r="K268" s="304"/>
      <c r="L268" s="482"/>
      <c r="M268" s="304"/>
      <c r="N268" s="322"/>
      <c r="O268" s="322"/>
      <c r="P268" s="322"/>
      <c r="Q268" s="304"/>
      <c r="R268" s="303"/>
      <c r="S268" s="273">
        <f>+Klasse!M31</f>
        <v>25.220512820512816</v>
      </c>
      <c r="T268" s="303"/>
      <c r="U268" s="305"/>
      <c r="V268" s="305"/>
      <c r="W268" s="305"/>
      <c r="X268" s="305"/>
      <c r="Y268" s="305"/>
      <c r="Z268" s="303"/>
      <c r="AA268" s="305"/>
      <c r="AB268" s="494" t="e">
        <f>+S268/C270</f>
        <v>#REF!</v>
      </c>
      <c r="AC268" s="304"/>
      <c r="AD268" s="303"/>
      <c r="AE268" s="223"/>
      <c r="AG268" s="28"/>
      <c r="AH268" s="26"/>
      <c r="AI268" s="224"/>
      <c r="AJ268" s="27"/>
      <c r="AN268" s="27"/>
      <c r="BF268" s="236"/>
    </row>
    <row r="269" spans="1:70" ht="15" customHeight="1">
      <c r="A269" s="303"/>
      <c r="B269" s="303"/>
      <c r="C269" s="303"/>
      <c r="D269" s="303"/>
      <c r="E269" s="303"/>
      <c r="F269" s="303"/>
      <c r="G269" s="303"/>
      <c r="H269" s="303"/>
      <c r="I269" s="304"/>
      <c r="J269" s="304"/>
      <c r="K269" s="304"/>
      <c r="L269" s="482"/>
      <c r="M269" s="304"/>
      <c r="N269" s="322"/>
      <c r="O269" s="322"/>
      <c r="P269" s="322"/>
      <c r="Q269" s="304"/>
      <c r="R269" s="303"/>
      <c r="S269" s="303"/>
      <c r="T269" s="303"/>
      <c r="U269" s="305"/>
      <c r="V269" s="305"/>
      <c r="W269" s="305"/>
      <c r="X269" s="305"/>
      <c r="Y269" s="305"/>
      <c r="Z269" s="303"/>
      <c r="AA269" s="305"/>
      <c r="AB269" s="493"/>
      <c r="AC269" s="305"/>
      <c r="AD269" s="305"/>
      <c r="AE269" s="223"/>
      <c r="AG269" s="28"/>
      <c r="AH269" s="26"/>
      <c r="AI269" s="224"/>
      <c r="AJ269" s="27"/>
      <c r="AN269" s="27"/>
      <c r="BF269" s="236" t="e">
        <f>1+#REF!</f>
        <v>#REF!</v>
      </c>
      <c r="BG269" s="27">
        <v>20.659867330016564</v>
      </c>
      <c r="BH269" s="27">
        <f t="shared" ref="BH269" si="229">+BG269</f>
        <v>20.659867330016564</v>
      </c>
      <c r="BI269" s="27">
        <f t="shared" ref="BI269" si="230">+BH269</f>
        <v>20.659867330016564</v>
      </c>
      <c r="BJ269" s="27">
        <f t="shared" ref="BJ269" si="231">+BI269</f>
        <v>20.659867330016564</v>
      </c>
      <c r="BK269" s="27">
        <f t="shared" ref="BK269" si="232">+BJ269</f>
        <v>20.659867330016564</v>
      </c>
      <c r="BL269" s="27">
        <f t="shared" ref="BL269" si="233">+BK269</f>
        <v>20.659867330016564</v>
      </c>
      <c r="BM269" s="27">
        <f t="shared" ref="BM269" si="234">+BL269</f>
        <v>20.659867330016564</v>
      </c>
      <c r="BN269" s="27">
        <f t="shared" ref="BN269" si="235">+BM269</f>
        <v>20.659867330016564</v>
      </c>
      <c r="BO269" s="27">
        <f t="shared" ref="BO269" si="236">+BN269</f>
        <v>20.659867330016564</v>
      </c>
      <c r="BP269" s="27">
        <f t="shared" ref="BP269" si="237">+BO269</f>
        <v>20.659867330016564</v>
      </c>
      <c r="BQ269" s="27">
        <f t="shared" ref="BQ269" si="238">+BP269</f>
        <v>20.659867330016564</v>
      </c>
      <c r="BR269" s="27">
        <f t="shared" ref="BR269" si="239">+BQ269</f>
        <v>20.659867330016564</v>
      </c>
    </row>
    <row r="270" spans="1:70">
      <c r="A270" s="303"/>
      <c r="B270" s="303" t="e">
        <f>+'Ark1'!#REF!</f>
        <v>#REF!</v>
      </c>
      <c r="C270" s="240" t="e">
        <f>+'Ark1'!#REF!</f>
        <v>#REF!</v>
      </c>
      <c r="D270" s="240" t="s">
        <v>30</v>
      </c>
      <c r="E270" s="240" t="e">
        <f>+'Ark1'!#REF!</f>
        <v>#REF!</v>
      </c>
      <c r="F270" s="240" t="str">
        <f>+F255</f>
        <v>Jan</v>
      </c>
      <c r="G270" s="240" t="e">
        <f>+'Ark1'!#REF!</f>
        <v>#REF!</v>
      </c>
      <c r="H270" s="240" t="e">
        <f>+'Ark1'!#REF!</f>
        <v>#REF!</v>
      </c>
      <c r="I270" s="242" t="e">
        <f>+IF(H270=0,"",'Ark1'!#REF!)</f>
        <v>#REF!</v>
      </c>
      <c r="J270" s="242" t="e">
        <f>+IF(H270=0,"",'Ark1'!#REF!)</f>
        <v>#REF!</v>
      </c>
      <c r="K270" s="242"/>
      <c r="L270" s="455" t="e">
        <f>+IF(I270=0,"",'Ark1'!#REF!)</f>
        <v>#REF!</v>
      </c>
      <c r="M270" s="304"/>
      <c r="N270" s="478" t="e">
        <f>+IF(L270=0,"",'Ark1'!#REF!)</f>
        <v>#REF!</v>
      </c>
      <c r="O270" s="478"/>
      <c r="P270" s="478" t="e">
        <f>+IF(L270=0,"",'Ark1'!#REF!)</f>
        <v>#REF!</v>
      </c>
      <c r="Q270" s="242"/>
      <c r="R270" s="242" t="e">
        <f>+IF(H270=0,"",'Ark1'!#REF!)</f>
        <v>#REF!</v>
      </c>
      <c r="S270" s="241" t="e">
        <f>+IF(H270=0,"",'Ark1'!#REF!)</f>
        <v>#REF!</v>
      </c>
      <c r="T270" s="241" t="e">
        <f>+IF(H270=0,"",'Ark1'!#REF!)</f>
        <v>#REF!</v>
      </c>
      <c r="U270" s="243" t="e">
        <f>+IF(H270=0,"",'Ark1'!#REF!)</f>
        <v>#REF!</v>
      </c>
      <c r="V270" s="243" t="e">
        <f>+IF(H270=0,"",'Ark1'!#REF!)</f>
        <v>#REF!</v>
      </c>
      <c r="W270" s="243" t="e">
        <f>+IF(H270=0,"",'Ark1'!#REF!)</f>
        <v>#REF!</v>
      </c>
      <c r="X270" s="243" t="e">
        <f>+IF(H270=0,"",'Ark1'!#REF!)</f>
        <v>#REF!</v>
      </c>
      <c r="Y270" s="243" t="e">
        <f>+IF(H270=0,"",'Ark1'!#REF!)</f>
        <v>#REF!</v>
      </c>
      <c r="Z270" s="242" t="e">
        <f>+IF(H270=0,"",'Ark1'!#REF!)</f>
        <v>#REF!</v>
      </c>
      <c r="AA270" s="243" t="e">
        <f>+IF(H270=0,"",'Ark1'!#REF!)</f>
        <v>#REF!</v>
      </c>
      <c r="AB270" s="242" t="e">
        <f t="shared" si="227"/>
        <v>#REF!</v>
      </c>
      <c r="AC270" s="241" t="e">
        <f t="shared" si="228"/>
        <v>#REF!</v>
      </c>
      <c r="AD270" s="303"/>
      <c r="AG270" s="28"/>
      <c r="AH270" s="26"/>
      <c r="AK270" s="26"/>
      <c r="AL270" s="26"/>
      <c r="AM270" s="26"/>
      <c r="AO270" s="26"/>
      <c r="AQ270" s="26"/>
      <c r="AR270" s="26"/>
    </row>
    <row r="271" spans="1:70">
      <c r="A271" s="303"/>
      <c r="B271" s="303" t="e">
        <f>+'Ark1'!#REF!</f>
        <v>#REF!</v>
      </c>
      <c r="C271" s="240" t="e">
        <f>+'Ark1'!#REF!</f>
        <v>#REF!</v>
      </c>
      <c r="D271" s="240" t="str">
        <f t="shared" ref="D271:D281" si="240">+D45</f>
        <v>P+</v>
      </c>
      <c r="E271" s="240" t="e">
        <f>+'Ark1'!#REF!</f>
        <v>#REF!</v>
      </c>
      <c r="F271" s="240" t="str">
        <f t="shared" ref="F271:F281" si="241">+F256</f>
        <v>Feb</v>
      </c>
      <c r="G271" s="240" t="e">
        <f>+'Ark1'!#REF!</f>
        <v>#REF!</v>
      </c>
      <c r="H271" s="240" t="e">
        <f>+'Ark1'!#REF!</f>
        <v>#REF!</v>
      </c>
      <c r="I271" s="242" t="e">
        <f>+IF(H271=0,"",'Ark1'!#REF!)</f>
        <v>#REF!</v>
      </c>
      <c r="J271" s="242" t="e">
        <f>+IF(H271=0,"",'Ark1'!#REF!)</f>
        <v>#REF!</v>
      </c>
      <c r="K271" s="242"/>
      <c r="L271" s="455" t="e">
        <f>+IF(I271=0,"",'Ark1'!#REF!)</f>
        <v>#REF!</v>
      </c>
      <c r="M271" s="304"/>
      <c r="N271" s="478" t="e">
        <f>+IF(L271=0,"",'Ark1'!#REF!)</f>
        <v>#REF!</v>
      </c>
      <c r="O271" s="478"/>
      <c r="P271" s="478" t="e">
        <f>+IF(L271=0,"",'Ark1'!#REF!)</f>
        <v>#REF!</v>
      </c>
      <c r="Q271" s="242"/>
      <c r="R271" s="242" t="e">
        <f>+IF(H271=0,"",'Ark1'!#REF!)</f>
        <v>#REF!</v>
      </c>
      <c r="S271" s="241" t="e">
        <f>+IF(H271=0,"",'Ark1'!#REF!)</f>
        <v>#REF!</v>
      </c>
      <c r="T271" s="241" t="e">
        <f>+IF(H271=0,"",'Ark1'!#REF!)</f>
        <v>#REF!</v>
      </c>
      <c r="U271" s="243" t="e">
        <f>+IF(H271=0,"",'Ark1'!#REF!)</f>
        <v>#REF!</v>
      </c>
      <c r="V271" s="243" t="e">
        <f>+IF(H271=0,"",'Ark1'!#REF!)</f>
        <v>#REF!</v>
      </c>
      <c r="W271" s="243" t="e">
        <f>+IF(H271=0,"",'Ark1'!#REF!)</f>
        <v>#REF!</v>
      </c>
      <c r="X271" s="243" t="e">
        <f>+IF(H271=0,"",'Ark1'!#REF!)</f>
        <v>#REF!</v>
      </c>
      <c r="Y271" s="243" t="e">
        <f>+IF(H271=0,"",'Ark1'!#REF!)</f>
        <v>#REF!</v>
      </c>
      <c r="Z271" s="242" t="e">
        <f>+IF(H271=0,"",'Ark1'!#REF!)</f>
        <v>#REF!</v>
      </c>
      <c r="AA271" s="243" t="e">
        <f>+IF(H271=0,"",'Ark1'!#REF!)</f>
        <v>#REF!</v>
      </c>
      <c r="AB271" s="242" t="e">
        <f t="shared" ref="AB271:AB281" si="242">+IF(H271=0,"",+S271/C271)</f>
        <v>#REF!</v>
      </c>
      <c r="AC271" s="241" t="e">
        <f t="shared" ref="AC271:AC281" si="243">+IF(H271=0,"",G271/H271)</f>
        <v>#REF!</v>
      </c>
      <c r="AD271" s="303"/>
      <c r="AG271" s="28"/>
      <c r="AH271" s="26"/>
      <c r="AK271" s="26"/>
      <c r="AL271" s="26"/>
      <c r="AM271" s="26"/>
      <c r="AO271" s="26"/>
      <c r="AQ271" s="26"/>
      <c r="AR271" s="26"/>
    </row>
    <row r="272" spans="1:70">
      <c r="A272" s="303"/>
      <c r="B272" s="303" t="e">
        <f>+'Ark1'!#REF!</f>
        <v>#REF!</v>
      </c>
      <c r="C272" s="240" t="e">
        <f>+'Ark1'!#REF!</f>
        <v>#REF!</v>
      </c>
      <c r="D272" s="240" t="str">
        <f t="shared" si="240"/>
        <v>P+</v>
      </c>
      <c r="E272" s="240" t="e">
        <f>+'Ark1'!#REF!</f>
        <v>#REF!</v>
      </c>
      <c r="F272" s="240" t="str">
        <f t="shared" si="241"/>
        <v>Mar</v>
      </c>
      <c r="G272" s="240" t="e">
        <f>+'Ark1'!#REF!</f>
        <v>#REF!</v>
      </c>
      <c r="H272" s="240" t="e">
        <f>+'Ark1'!#REF!</f>
        <v>#REF!</v>
      </c>
      <c r="I272" s="242" t="e">
        <f>+IF(H272=0,"",'Ark1'!#REF!)</f>
        <v>#REF!</v>
      </c>
      <c r="J272" s="242" t="e">
        <f>+IF(H272=0,"",'Ark1'!#REF!)</f>
        <v>#REF!</v>
      </c>
      <c r="K272" s="242"/>
      <c r="L272" s="455" t="e">
        <f>+IF(I272=0,"",'Ark1'!#REF!)</f>
        <v>#REF!</v>
      </c>
      <c r="M272" s="304"/>
      <c r="N272" s="478" t="e">
        <f>+IF(L272=0,"",'Ark1'!#REF!)</f>
        <v>#REF!</v>
      </c>
      <c r="O272" s="478"/>
      <c r="P272" s="478" t="e">
        <f>+IF(L272=0,"",'Ark1'!#REF!)</f>
        <v>#REF!</v>
      </c>
      <c r="Q272" s="242"/>
      <c r="R272" s="242" t="e">
        <f>+IF(H272=0,"",'Ark1'!#REF!)</f>
        <v>#REF!</v>
      </c>
      <c r="S272" s="241" t="e">
        <f>+IF(H272=0,"",'Ark1'!#REF!)</f>
        <v>#REF!</v>
      </c>
      <c r="T272" s="241" t="e">
        <f>+IF(H272=0,"",'Ark1'!#REF!)</f>
        <v>#REF!</v>
      </c>
      <c r="U272" s="243" t="e">
        <f>+IF(H272=0,"",'Ark1'!#REF!)</f>
        <v>#REF!</v>
      </c>
      <c r="V272" s="243" t="e">
        <f>+IF(H272=0,"",'Ark1'!#REF!)</f>
        <v>#REF!</v>
      </c>
      <c r="W272" s="243" t="e">
        <f>+IF(H272=0,"",'Ark1'!#REF!)</f>
        <v>#REF!</v>
      </c>
      <c r="X272" s="243" t="e">
        <f>+IF(H272=0,"",'Ark1'!#REF!)</f>
        <v>#REF!</v>
      </c>
      <c r="Y272" s="243" t="e">
        <f>+IF(H272=0,"",'Ark1'!#REF!)</f>
        <v>#REF!</v>
      </c>
      <c r="Z272" s="242" t="e">
        <f>+IF(H272=0,"",'Ark1'!#REF!)</f>
        <v>#REF!</v>
      </c>
      <c r="AA272" s="243" t="e">
        <f>+IF(H272=0,"",'Ark1'!#REF!)</f>
        <v>#REF!</v>
      </c>
      <c r="AB272" s="242" t="e">
        <f t="shared" si="242"/>
        <v>#REF!</v>
      </c>
      <c r="AC272" s="241" t="e">
        <f t="shared" si="243"/>
        <v>#REF!</v>
      </c>
      <c r="AD272" s="303"/>
      <c r="AG272" s="28"/>
      <c r="AH272" s="26"/>
      <c r="AK272" s="26"/>
      <c r="AL272" s="26"/>
      <c r="AM272" s="26"/>
      <c r="AO272" s="26"/>
      <c r="AQ272" s="26"/>
      <c r="AR272" s="26"/>
    </row>
    <row r="273" spans="1:58">
      <c r="A273" s="303"/>
      <c r="B273" s="303" t="e">
        <f>+'Ark1'!#REF!</f>
        <v>#REF!</v>
      </c>
      <c r="C273" s="240" t="e">
        <f>+'Ark1'!#REF!</f>
        <v>#REF!</v>
      </c>
      <c r="D273" s="240" t="str">
        <f t="shared" si="240"/>
        <v>P+</v>
      </c>
      <c r="E273" s="240" t="e">
        <f>+'Ark1'!#REF!</f>
        <v>#REF!</v>
      </c>
      <c r="F273" s="240" t="str">
        <f t="shared" si="241"/>
        <v>Apr</v>
      </c>
      <c r="G273" s="240" t="e">
        <f>+'Ark1'!#REF!</f>
        <v>#REF!</v>
      </c>
      <c r="H273" s="240" t="e">
        <f>+'Ark1'!#REF!</f>
        <v>#REF!</v>
      </c>
      <c r="I273" s="242" t="e">
        <f>+IF(H273=0,"",'Ark1'!#REF!)</f>
        <v>#REF!</v>
      </c>
      <c r="J273" s="242" t="e">
        <f>+IF(H273=0,"",'Ark1'!#REF!)</f>
        <v>#REF!</v>
      </c>
      <c r="K273" s="242"/>
      <c r="L273" s="455" t="e">
        <f>+IF(I273=0,"",'Ark1'!#REF!)</f>
        <v>#REF!</v>
      </c>
      <c r="M273" s="304"/>
      <c r="N273" s="478" t="e">
        <f>+IF(L273=0,"",'Ark1'!#REF!)</f>
        <v>#REF!</v>
      </c>
      <c r="O273" s="478"/>
      <c r="P273" s="478" t="e">
        <f>+IF(L273=0,"",'Ark1'!#REF!)</f>
        <v>#REF!</v>
      </c>
      <c r="Q273" s="242"/>
      <c r="R273" s="242" t="e">
        <f>+IF(H273=0,"",'Ark1'!#REF!)</f>
        <v>#REF!</v>
      </c>
      <c r="S273" s="241" t="e">
        <f>+IF(H273=0,"",'Ark1'!#REF!)</f>
        <v>#REF!</v>
      </c>
      <c r="T273" s="241" t="e">
        <f>+IF(H273=0,"",'Ark1'!#REF!)</f>
        <v>#REF!</v>
      </c>
      <c r="U273" s="243" t="e">
        <f>+IF(H273=0,"",'Ark1'!#REF!)</f>
        <v>#REF!</v>
      </c>
      <c r="V273" s="243" t="e">
        <f>+IF(H273=0,"",'Ark1'!#REF!)</f>
        <v>#REF!</v>
      </c>
      <c r="W273" s="243" t="e">
        <f>+IF(H273=0,"",'Ark1'!#REF!)</f>
        <v>#REF!</v>
      </c>
      <c r="X273" s="243" t="e">
        <f>+IF(H273=0,"",'Ark1'!#REF!)</f>
        <v>#REF!</v>
      </c>
      <c r="Y273" s="243" t="e">
        <f>+IF(H273=0,"",'Ark1'!#REF!)</f>
        <v>#REF!</v>
      </c>
      <c r="Z273" s="242" t="e">
        <f>+IF(H273=0,"",'Ark1'!#REF!)</f>
        <v>#REF!</v>
      </c>
      <c r="AA273" s="243" t="e">
        <f>+IF(H273=0,"",'Ark1'!#REF!)</f>
        <v>#REF!</v>
      </c>
      <c r="AB273" s="242" t="e">
        <f t="shared" si="242"/>
        <v>#REF!</v>
      </c>
      <c r="AC273" s="241" t="e">
        <f t="shared" si="243"/>
        <v>#REF!</v>
      </c>
      <c r="AD273" s="303"/>
      <c r="AG273" s="28"/>
      <c r="AH273" s="26"/>
      <c r="AK273" s="26"/>
      <c r="AL273" s="26"/>
      <c r="AM273" s="26"/>
      <c r="AO273" s="26"/>
      <c r="AQ273" s="26"/>
      <c r="AR273" s="26"/>
    </row>
    <row r="274" spans="1:58">
      <c r="A274" s="303"/>
      <c r="B274" s="303" t="e">
        <f>+'Ark1'!#REF!</f>
        <v>#REF!</v>
      </c>
      <c r="C274" s="240" t="e">
        <f>+'Ark1'!#REF!</f>
        <v>#REF!</v>
      </c>
      <c r="D274" s="240" t="str">
        <f t="shared" si="240"/>
        <v>P+</v>
      </c>
      <c r="E274" s="240" t="e">
        <f>+'Ark1'!#REF!</f>
        <v>#REF!</v>
      </c>
      <c r="F274" s="240" t="str">
        <f t="shared" si="241"/>
        <v>Mai</v>
      </c>
      <c r="G274" s="240" t="e">
        <f>+'Ark1'!#REF!</f>
        <v>#REF!</v>
      </c>
      <c r="H274" s="240" t="e">
        <f>+'Ark1'!#REF!</f>
        <v>#REF!</v>
      </c>
      <c r="I274" s="242" t="e">
        <f>+IF(H274=0,"",'Ark1'!#REF!)</f>
        <v>#REF!</v>
      </c>
      <c r="J274" s="242" t="e">
        <f>+IF(H274=0,"",'Ark1'!#REF!)</f>
        <v>#REF!</v>
      </c>
      <c r="K274" s="242"/>
      <c r="L274" s="455" t="e">
        <f>+IF(I274=0,"",'Ark1'!#REF!)</f>
        <v>#REF!</v>
      </c>
      <c r="M274" s="304"/>
      <c r="N274" s="478" t="e">
        <f>+IF(L274=0,"",'Ark1'!#REF!)</f>
        <v>#REF!</v>
      </c>
      <c r="O274" s="478"/>
      <c r="P274" s="478" t="e">
        <f>+IF(L274=0,"",'Ark1'!#REF!)</f>
        <v>#REF!</v>
      </c>
      <c r="Q274" s="242"/>
      <c r="R274" s="242" t="e">
        <f>+IF(H274=0,"",'Ark1'!#REF!)</f>
        <v>#REF!</v>
      </c>
      <c r="S274" s="241" t="e">
        <f>+IF(H274=0,"",'Ark1'!#REF!)</f>
        <v>#REF!</v>
      </c>
      <c r="T274" s="241" t="e">
        <f>+IF(H274=0,"",'Ark1'!#REF!)</f>
        <v>#REF!</v>
      </c>
      <c r="U274" s="243" t="e">
        <f>+IF(H274=0,"",'Ark1'!#REF!)</f>
        <v>#REF!</v>
      </c>
      <c r="V274" s="243" t="e">
        <f>+IF(H274=0,"",'Ark1'!#REF!)</f>
        <v>#REF!</v>
      </c>
      <c r="W274" s="243" t="e">
        <f>+IF(H274=0,"",'Ark1'!#REF!)</f>
        <v>#REF!</v>
      </c>
      <c r="X274" s="243" t="e">
        <f>+IF(H274=0,"",'Ark1'!#REF!)</f>
        <v>#REF!</v>
      </c>
      <c r="Y274" s="243" t="e">
        <f>+IF(H274=0,"",'Ark1'!#REF!)</f>
        <v>#REF!</v>
      </c>
      <c r="Z274" s="242" t="e">
        <f>+IF(H274=0,"",'Ark1'!#REF!)</f>
        <v>#REF!</v>
      </c>
      <c r="AA274" s="243" t="e">
        <f>+IF(H274=0,"",'Ark1'!#REF!)</f>
        <v>#REF!</v>
      </c>
      <c r="AB274" s="242" t="e">
        <f t="shared" si="242"/>
        <v>#REF!</v>
      </c>
      <c r="AC274" s="241" t="e">
        <f t="shared" si="243"/>
        <v>#REF!</v>
      </c>
      <c r="AD274" s="303"/>
      <c r="AG274" s="28"/>
      <c r="AH274" s="26"/>
      <c r="AK274" s="26"/>
      <c r="AL274" s="26"/>
      <c r="AM274" s="26"/>
      <c r="AO274" s="26"/>
      <c r="AQ274" s="26"/>
      <c r="AR274" s="26"/>
    </row>
    <row r="275" spans="1:58">
      <c r="A275" s="303"/>
      <c r="B275" s="303" t="e">
        <f>+'Ark1'!#REF!</f>
        <v>#REF!</v>
      </c>
      <c r="C275" s="240" t="e">
        <f>+'Ark1'!#REF!</f>
        <v>#REF!</v>
      </c>
      <c r="D275" s="240" t="str">
        <f t="shared" si="240"/>
        <v>P+</v>
      </c>
      <c r="E275" s="240" t="e">
        <f>+'Ark1'!#REF!</f>
        <v>#REF!</v>
      </c>
      <c r="F275" s="240" t="str">
        <f t="shared" si="241"/>
        <v>Jun</v>
      </c>
      <c r="G275" s="240" t="e">
        <f>+'Ark1'!#REF!</f>
        <v>#REF!</v>
      </c>
      <c r="H275" s="240" t="e">
        <f>+'Ark1'!#REF!</f>
        <v>#REF!</v>
      </c>
      <c r="I275" s="242" t="e">
        <f>+IF(H275=0,"",'Ark1'!#REF!)</f>
        <v>#REF!</v>
      </c>
      <c r="J275" s="242" t="e">
        <f>+IF(H275=0,"",'Ark1'!#REF!)</f>
        <v>#REF!</v>
      </c>
      <c r="K275" s="242"/>
      <c r="L275" s="455" t="e">
        <f>+IF(I275=0,"",'Ark1'!#REF!)</f>
        <v>#REF!</v>
      </c>
      <c r="M275" s="304"/>
      <c r="N275" s="478" t="e">
        <f>+IF(L275=0,"",'Ark1'!#REF!)</f>
        <v>#REF!</v>
      </c>
      <c r="O275" s="478"/>
      <c r="P275" s="478" t="e">
        <f>+IF(L275=0,"",'Ark1'!#REF!)</f>
        <v>#REF!</v>
      </c>
      <c r="Q275" s="242"/>
      <c r="R275" s="242" t="e">
        <f>+IF(H275=0,"",'Ark1'!#REF!)</f>
        <v>#REF!</v>
      </c>
      <c r="S275" s="241" t="e">
        <f>+IF(H275=0,"",'Ark1'!#REF!)</f>
        <v>#REF!</v>
      </c>
      <c r="T275" s="241" t="e">
        <f>+IF(H275=0,"",'Ark1'!#REF!)</f>
        <v>#REF!</v>
      </c>
      <c r="U275" s="243" t="e">
        <f>+IF(H275=0,"",'Ark1'!#REF!)</f>
        <v>#REF!</v>
      </c>
      <c r="V275" s="243" t="e">
        <f>+IF(H275=0,"",'Ark1'!#REF!)</f>
        <v>#REF!</v>
      </c>
      <c r="W275" s="243" t="e">
        <f>+IF(H275=0,"",'Ark1'!#REF!)</f>
        <v>#REF!</v>
      </c>
      <c r="X275" s="243" t="e">
        <f>+IF(H275=0,"",'Ark1'!#REF!)</f>
        <v>#REF!</v>
      </c>
      <c r="Y275" s="243" t="e">
        <f>+IF(H275=0,"",'Ark1'!#REF!)</f>
        <v>#REF!</v>
      </c>
      <c r="Z275" s="242" t="e">
        <f>+IF(H275=0,"",'Ark1'!#REF!)</f>
        <v>#REF!</v>
      </c>
      <c r="AA275" s="243" t="e">
        <f>+IF(H275=0,"",'Ark1'!#REF!)</f>
        <v>#REF!</v>
      </c>
      <c r="AB275" s="242" t="e">
        <f t="shared" si="242"/>
        <v>#REF!</v>
      </c>
      <c r="AC275" s="241" t="e">
        <f t="shared" si="243"/>
        <v>#REF!</v>
      </c>
      <c r="AD275" s="303"/>
      <c r="AG275" s="28"/>
      <c r="AH275" s="26"/>
      <c r="AK275" s="26"/>
      <c r="AL275" s="26"/>
      <c r="AM275" s="26"/>
      <c r="AO275" s="26"/>
      <c r="AQ275" s="26"/>
      <c r="AR275" s="26"/>
    </row>
    <row r="276" spans="1:58">
      <c r="A276" s="303"/>
      <c r="B276" s="303" t="e">
        <f>+'Ark1'!#REF!</f>
        <v>#REF!</v>
      </c>
      <c r="C276" s="240" t="e">
        <f>+'Ark1'!#REF!</f>
        <v>#REF!</v>
      </c>
      <c r="D276" s="240" t="str">
        <f t="shared" si="240"/>
        <v>P+</v>
      </c>
      <c r="E276" s="240" t="e">
        <f>+'Ark1'!#REF!</f>
        <v>#REF!</v>
      </c>
      <c r="F276" s="240" t="str">
        <f t="shared" si="241"/>
        <v>Jul</v>
      </c>
      <c r="G276" s="240" t="e">
        <f>+'Ark1'!#REF!</f>
        <v>#REF!</v>
      </c>
      <c r="H276" s="240" t="e">
        <f>+'Ark1'!#REF!</f>
        <v>#REF!</v>
      </c>
      <c r="I276" s="242" t="e">
        <f>+IF(H276=0,"",'Ark1'!#REF!)</f>
        <v>#REF!</v>
      </c>
      <c r="J276" s="242" t="e">
        <f>+IF(H276=0,"",'Ark1'!#REF!)</f>
        <v>#REF!</v>
      </c>
      <c r="K276" s="242"/>
      <c r="L276" s="455" t="e">
        <f>+IF(I276=0,"",'Ark1'!#REF!)</f>
        <v>#REF!</v>
      </c>
      <c r="M276" s="304"/>
      <c r="N276" s="478" t="e">
        <f>+IF(L276=0,"",'Ark1'!#REF!)</f>
        <v>#REF!</v>
      </c>
      <c r="O276" s="478"/>
      <c r="P276" s="478" t="e">
        <f>+IF(L276=0,"",'Ark1'!#REF!)</f>
        <v>#REF!</v>
      </c>
      <c r="Q276" s="242"/>
      <c r="R276" s="242" t="e">
        <f>+IF(H276=0,"",'Ark1'!#REF!)</f>
        <v>#REF!</v>
      </c>
      <c r="S276" s="241" t="e">
        <f>+IF(H276=0,"",'Ark1'!#REF!)</f>
        <v>#REF!</v>
      </c>
      <c r="T276" s="241" t="e">
        <f>+IF(H276=0,"",'Ark1'!#REF!)</f>
        <v>#REF!</v>
      </c>
      <c r="U276" s="243" t="e">
        <f>+IF(H276=0,"",'Ark1'!#REF!)</f>
        <v>#REF!</v>
      </c>
      <c r="V276" s="243" t="e">
        <f>+IF(H276=0,"",'Ark1'!#REF!)</f>
        <v>#REF!</v>
      </c>
      <c r="W276" s="243" t="e">
        <f>+IF(H276=0,"",'Ark1'!#REF!)</f>
        <v>#REF!</v>
      </c>
      <c r="X276" s="243" t="e">
        <f>+IF(H276=0,"",'Ark1'!#REF!)</f>
        <v>#REF!</v>
      </c>
      <c r="Y276" s="243" t="e">
        <f>+IF(H276=0,"",'Ark1'!#REF!)</f>
        <v>#REF!</v>
      </c>
      <c r="Z276" s="242" t="e">
        <f>+IF(H276=0,"",'Ark1'!#REF!)</f>
        <v>#REF!</v>
      </c>
      <c r="AA276" s="243" t="e">
        <f>+IF(H276=0,"",'Ark1'!#REF!)</f>
        <v>#REF!</v>
      </c>
      <c r="AB276" s="242" t="e">
        <f t="shared" si="242"/>
        <v>#REF!</v>
      </c>
      <c r="AC276" s="241" t="e">
        <f t="shared" si="243"/>
        <v>#REF!</v>
      </c>
      <c r="AD276" s="303"/>
      <c r="AG276" s="28"/>
      <c r="AH276" s="26"/>
      <c r="AK276" s="26"/>
      <c r="AL276" s="26"/>
      <c r="AM276" s="26"/>
      <c r="AO276" s="26"/>
      <c r="AQ276" s="26"/>
      <c r="AR276" s="26"/>
    </row>
    <row r="277" spans="1:58">
      <c r="A277" s="303"/>
      <c r="B277" s="303" t="e">
        <f>+'Ark1'!#REF!</f>
        <v>#REF!</v>
      </c>
      <c r="C277" s="240" t="e">
        <f>+'Ark1'!#REF!</f>
        <v>#REF!</v>
      </c>
      <c r="D277" s="240" t="str">
        <f t="shared" si="240"/>
        <v>P+</v>
      </c>
      <c r="E277" s="240" t="e">
        <f>+'Ark1'!#REF!</f>
        <v>#REF!</v>
      </c>
      <c r="F277" s="240" t="str">
        <f t="shared" si="241"/>
        <v>Aug</v>
      </c>
      <c r="G277" s="240" t="e">
        <f>+'Ark1'!#REF!</f>
        <v>#REF!</v>
      </c>
      <c r="H277" s="240" t="e">
        <f>+'Ark1'!#REF!</f>
        <v>#REF!</v>
      </c>
      <c r="I277" s="242" t="e">
        <f>+IF(H277=0,"",'Ark1'!#REF!)</f>
        <v>#REF!</v>
      </c>
      <c r="J277" s="242" t="e">
        <f>+IF(H277=0,"",'Ark1'!#REF!)</f>
        <v>#REF!</v>
      </c>
      <c r="K277" s="242"/>
      <c r="L277" s="455" t="e">
        <f>+IF(I277=0,"",'Ark1'!#REF!)</f>
        <v>#REF!</v>
      </c>
      <c r="M277" s="304"/>
      <c r="N277" s="478" t="e">
        <f>+IF(L277=0,"",'Ark1'!#REF!)</f>
        <v>#REF!</v>
      </c>
      <c r="O277" s="478"/>
      <c r="P277" s="478" t="e">
        <f>+IF(L277=0,"",'Ark1'!#REF!)</f>
        <v>#REF!</v>
      </c>
      <c r="Q277" s="242"/>
      <c r="R277" s="242" t="e">
        <f>+IF(H277=0,"",'Ark1'!#REF!)</f>
        <v>#REF!</v>
      </c>
      <c r="S277" s="241" t="e">
        <f>+IF(H277=0,"",'Ark1'!#REF!)</f>
        <v>#REF!</v>
      </c>
      <c r="T277" s="241" t="e">
        <f>+IF(H277=0,"",'Ark1'!#REF!)</f>
        <v>#REF!</v>
      </c>
      <c r="U277" s="243" t="e">
        <f>+IF(H277=0,"",'Ark1'!#REF!)</f>
        <v>#REF!</v>
      </c>
      <c r="V277" s="243" t="e">
        <f>+IF(H277=0,"",'Ark1'!#REF!)</f>
        <v>#REF!</v>
      </c>
      <c r="W277" s="243" t="e">
        <f>+IF(H277=0,"",'Ark1'!#REF!)</f>
        <v>#REF!</v>
      </c>
      <c r="X277" s="243" t="e">
        <f>+IF(H277=0,"",'Ark1'!#REF!)</f>
        <v>#REF!</v>
      </c>
      <c r="Y277" s="243" t="e">
        <f>+IF(H277=0,"",'Ark1'!#REF!)</f>
        <v>#REF!</v>
      </c>
      <c r="Z277" s="242" t="e">
        <f>+IF(H277=0,"",'Ark1'!#REF!)</f>
        <v>#REF!</v>
      </c>
      <c r="AA277" s="243" t="e">
        <f>+IF(H277=0,"",'Ark1'!#REF!)</f>
        <v>#REF!</v>
      </c>
      <c r="AB277" s="242" t="e">
        <f t="shared" si="242"/>
        <v>#REF!</v>
      </c>
      <c r="AC277" s="241" t="e">
        <f t="shared" si="243"/>
        <v>#REF!</v>
      </c>
      <c r="AD277" s="303"/>
      <c r="AG277" s="28"/>
      <c r="AH277" s="26"/>
      <c r="AK277" s="26"/>
      <c r="AL277" s="26"/>
      <c r="AM277" s="26"/>
      <c r="AO277" s="26"/>
      <c r="AQ277" s="26"/>
      <c r="AR277" s="26"/>
    </row>
    <row r="278" spans="1:58">
      <c r="A278" s="303"/>
      <c r="B278" s="303" t="e">
        <f>+'Ark1'!#REF!</f>
        <v>#REF!</v>
      </c>
      <c r="C278" s="240" t="e">
        <f>+'Ark1'!#REF!</f>
        <v>#REF!</v>
      </c>
      <c r="D278" s="240" t="str">
        <f t="shared" si="240"/>
        <v>P+</v>
      </c>
      <c r="E278" s="240" t="e">
        <f>+'Ark1'!#REF!</f>
        <v>#REF!</v>
      </c>
      <c r="F278" s="240" t="str">
        <f t="shared" si="241"/>
        <v>Sep</v>
      </c>
      <c r="G278" s="240" t="e">
        <f>+'Ark1'!#REF!</f>
        <v>#REF!</v>
      </c>
      <c r="H278" s="240" t="e">
        <f>+'Ark1'!#REF!</f>
        <v>#REF!</v>
      </c>
      <c r="I278" s="242" t="e">
        <f>+IF(H278=0,"",'Ark1'!#REF!)</f>
        <v>#REF!</v>
      </c>
      <c r="J278" s="242" t="e">
        <f>+IF(H278=0,"",'Ark1'!#REF!)</f>
        <v>#REF!</v>
      </c>
      <c r="K278" s="242"/>
      <c r="L278" s="455" t="e">
        <f>+IF(I278=0,"",'Ark1'!#REF!)</f>
        <v>#REF!</v>
      </c>
      <c r="M278" s="304"/>
      <c r="N278" s="478" t="e">
        <f>+IF(L278=0,"",'Ark1'!#REF!)</f>
        <v>#REF!</v>
      </c>
      <c r="O278" s="478"/>
      <c r="P278" s="478" t="e">
        <f>+IF(L278=0,"",'Ark1'!#REF!)</f>
        <v>#REF!</v>
      </c>
      <c r="Q278" s="242"/>
      <c r="R278" s="242" t="e">
        <f>+IF(H278=0,"",'Ark1'!#REF!)</f>
        <v>#REF!</v>
      </c>
      <c r="S278" s="241" t="e">
        <f>+IF(H278=0,"",'Ark1'!#REF!)</f>
        <v>#REF!</v>
      </c>
      <c r="T278" s="241" t="e">
        <f>+IF(H278=0,"",'Ark1'!#REF!)</f>
        <v>#REF!</v>
      </c>
      <c r="U278" s="243" t="e">
        <f>+IF(H278=0,"",'Ark1'!#REF!)</f>
        <v>#REF!</v>
      </c>
      <c r="V278" s="243" t="e">
        <f>+IF(H278=0,"",'Ark1'!#REF!)</f>
        <v>#REF!</v>
      </c>
      <c r="W278" s="243" t="e">
        <f>+IF(H278=0,"",'Ark1'!#REF!)</f>
        <v>#REF!</v>
      </c>
      <c r="X278" s="243" t="e">
        <f>+IF(H278=0,"",'Ark1'!#REF!)</f>
        <v>#REF!</v>
      </c>
      <c r="Y278" s="243" t="e">
        <f>+IF(H278=0,"",'Ark1'!#REF!)</f>
        <v>#REF!</v>
      </c>
      <c r="Z278" s="242" t="e">
        <f>+IF(H278=0,"",'Ark1'!#REF!)</f>
        <v>#REF!</v>
      </c>
      <c r="AA278" s="243" t="e">
        <f>+IF(H278=0,"",'Ark1'!#REF!)</f>
        <v>#REF!</v>
      </c>
      <c r="AB278" s="242" t="e">
        <f t="shared" si="242"/>
        <v>#REF!</v>
      </c>
      <c r="AC278" s="241" t="e">
        <f t="shared" si="243"/>
        <v>#REF!</v>
      </c>
      <c r="AD278" s="303"/>
      <c r="AG278" s="28"/>
      <c r="AH278" s="26"/>
      <c r="AK278" s="26"/>
      <c r="AL278" s="26"/>
      <c r="AM278" s="26"/>
      <c r="AO278" s="26"/>
      <c r="AQ278" s="26"/>
      <c r="AR278" s="26"/>
    </row>
    <row r="279" spans="1:58">
      <c r="A279" s="303"/>
      <c r="B279" s="303" t="e">
        <f>+'Ark1'!#REF!</f>
        <v>#REF!</v>
      </c>
      <c r="C279" s="240" t="e">
        <f>+'Ark1'!#REF!</f>
        <v>#REF!</v>
      </c>
      <c r="D279" s="240" t="str">
        <f t="shared" si="240"/>
        <v>P+</v>
      </c>
      <c r="E279" s="240" t="e">
        <f>+'Ark1'!#REF!</f>
        <v>#REF!</v>
      </c>
      <c r="F279" s="240" t="str">
        <f t="shared" si="241"/>
        <v>Okt</v>
      </c>
      <c r="G279" s="240" t="e">
        <f>+'Ark1'!#REF!</f>
        <v>#REF!</v>
      </c>
      <c r="H279" s="240" t="e">
        <f>+'Ark1'!#REF!</f>
        <v>#REF!</v>
      </c>
      <c r="I279" s="242" t="e">
        <f>+IF(H279=0,"",'Ark1'!#REF!)</f>
        <v>#REF!</v>
      </c>
      <c r="J279" s="242" t="e">
        <f>+IF(H279=0,"",'Ark1'!#REF!)</f>
        <v>#REF!</v>
      </c>
      <c r="K279" s="242"/>
      <c r="L279" s="455" t="e">
        <f>+IF(I279=0,"",'Ark1'!#REF!)</f>
        <v>#REF!</v>
      </c>
      <c r="M279" s="304"/>
      <c r="N279" s="478" t="e">
        <f>+IF(L279=0,"",'Ark1'!#REF!)</f>
        <v>#REF!</v>
      </c>
      <c r="O279" s="478"/>
      <c r="P279" s="478" t="e">
        <f>+IF(L279=0,"",'Ark1'!#REF!)</f>
        <v>#REF!</v>
      </c>
      <c r="Q279" s="242"/>
      <c r="R279" s="242" t="e">
        <f>+IF(H279=0,"",'Ark1'!#REF!)</f>
        <v>#REF!</v>
      </c>
      <c r="S279" s="241" t="e">
        <f>+IF(H279=0,"",'Ark1'!#REF!)</f>
        <v>#REF!</v>
      </c>
      <c r="T279" s="241" t="e">
        <f>+IF(H279=0,"",'Ark1'!#REF!)</f>
        <v>#REF!</v>
      </c>
      <c r="U279" s="243" t="e">
        <f>+IF(H279=0,"",'Ark1'!#REF!)</f>
        <v>#REF!</v>
      </c>
      <c r="V279" s="243" t="e">
        <f>+IF(H279=0,"",'Ark1'!#REF!)</f>
        <v>#REF!</v>
      </c>
      <c r="W279" s="243" t="e">
        <f>+IF(H279=0,"",'Ark1'!#REF!)</f>
        <v>#REF!</v>
      </c>
      <c r="X279" s="243" t="e">
        <f>+IF(H279=0,"",'Ark1'!#REF!)</f>
        <v>#REF!</v>
      </c>
      <c r="Y279" s="243" t="e">
        <f>+IF(H279=0,"",'Ark1'!#REF!)</f>
        <v>#REF!</v>
      </c>
      <c r="Z279" s="242" t="e">
        <f>+IF(H279=0,"",'Ark1'!#REF!)</f>
        <v>#REF!</v>
      </c>
      <c r="AA279" s="243" t="e">
        <f>+IF(H279=0,"",'Ark1'!#REF!)</f>
        <v>#REF!</v>
      </c>
      <c r="AB279" s="242" t="e">
        <f t="shared" si="242"/>
        <v>#REF!</v>
      </c>
      <c r="AC279" s="241" t="e">
        <f t="shared" si="243"/>
        <v>#REF!</v>
      </c>
      <c r="AD279" s="303"/>
      <c r="AG279" s="28"/>
      <c r="AH279" s="26"/>
      <c r="AK279" s="26"/>
      <c r="AL279" s="26"/>
      <c r="AM279" s="26"/>
      <c r="AO279" s="26"/>
      <c r="AQ279" s="26"/>
      <c r="AR279" s="26"/>
    </row>
    <row r="280" spans="1:58">
      <c r="A280" s="303"/>
      <c r="B280" s="303" t="e">
        <f>+'Ark1'!#REF!</f>
        <v>#REF!</v>
      </c>
      <c r="C280" s="240" t="e">
        <f>+'Ark1'!#REF!</f>
        <v>#REF!</v>
      </c>
      <c r="D280" s="240" t="str">
        <f t="shared" si="240"/>
        <v>P+</v>
      </c>
      <c r="E280" s="240" t="e">
        <f>+'Ark1'!#REF!</f>
        <v>#REF!</v>
      </c>
      <c r="F280" s="240" t="str">
        <f t="shared" si="241"/>
        <v>Nov</v>
      </c>
      <c r="G280" s="240" t="e">
        <f>+'Ark1'!#REF!</f>
        <v>#REF!</v>
      </c>
      <c r="H280" s="240" t="e">
        <f>+'Ark1'!#REF!</f>
        <v>#REF!</v>
      </c>
      <c r="I280" s="242" t="e">
        <f>+IF(H280=0,"",'Ark1'!#REF!)</f>
        <v>#REF!</v>
      </c>
      <c r="J280" s="242" t="e">
        <f>+IF(H280=0,"",'Ark1'!#REF!)</f>
        <v>#REF!</v>
      </c>
      <c r="K280" s="242"/>
      <c r="L280" s="455" t="e">
        <f>+IF(I280=0,"",'Ark1'!#REF!)</f>
        <v>#REF!</v>
      </c>
      <c r="M280" s="304"/>
      <c r="N280" s="478" t="e">
        <f>+IF(L280=0,"",'Ark1'!#REF!)</f>
        <v>#REF!</v>
      </c>
      <c r="O280" s="478"/>
      <c r="P280" s="478" t="e">
        <f>+IF(L280=0,"",'Ark1'!#REF!)</f>
        <v>#REF!</v>
      </c>
      <c r="Q280" s="242"/>
      <c r="R280" s="242" t="e">
        <f>+IF(H280=0,"",'Ark1'!#REF!)</f>
        <v>#REF!</v>
      </c>
      <c r="S280" s="241" t="e">
        <f>+IF(H280=0,"",'Ark1'!#REF!)</f>
        <v>#REF!</v>
      </c>
      <c r="T280" s="241" t="e">
        <f>+IF(H280=0,"",'Ark1'!#REF!)</f>
        <v>#REF!</v>
      </c>
      <c r="U280" s="243" t="e">
        <f>+IF(H280=0,"",'Ark1'!#REF!)</f>
        <v>#REF!</v>
      </c>
      <c r="V280" s="243" t="e">
        <f>+IF(H280=0,"",'Ark1'!#REF!)</f>
        <v>#REF!</v>
      </c>
      <c r="W280" s="243" t="e">
        <f>+IF(H280=0,"",'Ark1'!#REF!)</f>
        <v>#REF!</v>
      </c>
      <c r="X280" s="243" t="e">
        <f>+IF(H280=0,"",'Ark1'!#REF!)</f>
        <v>#REF!</v>
      </c>
      <c r="Y280" s="243" t="e">
        <f>+IF(H280=0,"",'Ark1'!#REF!)</f>
        <v>#REF!</v>
      </c>
      <c r="Z280" s="242" t="e">
        <f>+IF(H280=0,"",'Ark1'!#REF!)</f>
        <v>#REF!</v>
      </c>
      <c r="AA280" s="243" t="e">
        <f>+IF(H280=0,"",'Ark1'!#REF!)</f>
        <v>#REF!</v>
      </c>
      <c r="AB280" s="242" t="e">
        <f t="shared" si="242"/>
        <v>#REF!</v>
      </c>
      <c r="AC280" s="241" t="e">
        <f t="shared" si="243"/>
        <v>#REF!</v>
      </c>
      <c r="AD280" s="303"/>
      <c r="AG280" s="28"/>
      <c r="AH280" s="26"/>
      <c r="AK280" s="26"/>
      <c r="AL280" s="26"/>
      <c r="AM280" s="26"/>
      <c r="AO280" s="26"/>
      <c r="AQ280" s="26"/>
      <c r="AR280" s="26"/>
    </row>
    <row r="281" spans="1:58">
      <c r="A281" s="303"/>
      <c r="B281" s="303" t="e">
        <f>+'Ark1'!#REF!</f>
        <v>#REF!</v>
      </c>
      <c r="C281" s="240" t="e">
        <f>+'Ark1'!#REF!</f>
        <v>#REF!</v>
      </c>
      <c r="D281" s="240" t="str">
        <f t="shared" si="240"/>
        <v>P+</v>
      </c>
      <c r="E281" s="240" t="e">
        <f>+'Ark1'!#REF!</f>
        <v>#REF!</v>
      </c>
      <c r="F281" s="240" t="str">
        <f t="shared" si="241"/>
        <v>Des</v>
      </c>
      <c r="G281" s="240" t="e">
        <f>+'Ark1'!#REF!</f>
        <v>#REF!</v>
      </c>
      <c r="H281" s="240" t="e">
        <f>+'Ark1'!#REF!</f>
        <v>#REF!</v>
      </c>
      <c r="I281" s="242" t="e">
        <f>+IF(H281=0,"",'Ark1'!#REF!)</f>
        <v>#REF!</v>
      </c>
      <c r="J281" s="242" t="e">
        <f>+IF(H281=0,"",'Ark1'!#REF!)</f>
        <v>#REF!</v>
      </c>
      <c r="K281" s="242"/>
      <c r="L281" s="455" t="e">
        <f>+IF(I281=0,"",'Ark1'!#REF!)</f>
        <v>#REF!</v>
      </c>
      <c r="M281" s="304"/>
      <c r="N281" s="478" t="e">
        <f>+IF(L281=0,"",'Ark1'!#REF!)</f>
        <v>#REF!</v>
      </c>
      <c r="O281" s="478"/>
      <c r="P281" s="478" t="e">
        <f>+IF(L281=0,"",'Ark1'!#REF!)</f>
        <v>#REF!</v>
      </c>
      <c r="Q281" s="242"/>
      <c r="R281" s="242" t="e">
        <f>+IF(H281=0,"",'Ark1'!#REF!)</f>
        <v>#REF!</v>
      </c>
      <c r="S281" s="241" t="e">
        <f>+IF(H281=0,"",'Ark1'!#REF!)</f>
        <v>#REF!</v>
      </c>
      <c r="T281" s="241" t="e">
        <f>+IF(H281=0,"",'Ark1'!#REF!)</f>
        <v>#REF!</v>
      </c>
      <c r="U281" s="243" t="e">
        <f>+IF(H281=0,"",'Ark1'!#REF!)</f>
        <v>#REF!</v>
      </c>
      <c r="V281" s="243" t="e">
        <f>+IF(H281=0,"",'Ark1'!#REF!)</f>
        <v>#REF!</v>
      </c>
      <c r="W281" s="243" t="e">
        <f>+IF(H281=0,"",'Ark1'!#REF!)</f>
        <v>#REF!</v>
      </c>
      <c r="X281" s="243" t="e">
        <f>+IF(H281=0,"",'Ark1'!#REF!)</f>
        <v>#REF!</v>
      </c>
      <c r="Y281" s="243" t="e">
        <f>+IF(H281=0,"",'Ark1'!#REF!)</f>
        <v>#REF!</v>
      </c>
      <c r="Z281" s="242" t="e">
        <f>+IF(H281=0,"",'Ark1'!#REF!)</f>
        <v>#REF!</v>
      </c>
      <c r="AA281" s="243" t="e">
        <f>+IF(H281=0,"",'Ark1'!#REF!)</f>
        <v>#REF!</v>
      </c>
      <c r="AB281" s="242" t="e">
        <f t="shared" si="242"/>
        <v>#REF!</v>
      </c>
      <c r="AC281" s="241" t="e">
        <f t="shared" si="243"/>
        <v>#REF!</v>
      </c>
      <c r="AD281" s="303"/>
      <c r="AG281" s="28"/>
      <c r="AH281" s="26"/>
      <c r="AK281" s="26"/>
      <c r="AL281" s="26"/>
      <c r="AM281" s="26"/>
      <c r="AO281" s="26"/>
      <c r="AQ281" s="26"/>
      <c r="AR281" s="26"/>
    </row>
    <row r="282" spans="1:58" ht="15" customHeight="1">
      <c r="A282" s="303"/>
      <c r="B282" s="303"/>
      <c r="C282" s="303"/>
      <c r="D282" s="303"/>
      <c r="E282" s="303"/>
      <c r="F282" s="303"/>
      <c r="G282" s="303"/>
      <c r="H282" s="303"/>
      <c r="I282" s="303"/>
      <c r="J282" s="303"/>
      <c r="K282" s="303"/>
      <c r="L282" s="482"/>
      <c r="M282" s="304"/>
      <c r="N282" s="320"/>
      <c r="O282" s="320"/>
      <c r="P282" s="320"/>
      <c r="Q282" s="303"/>
      <c r="R282" s="303"/>
      <c r="S282" s="303"/>
      <c r="T282" s="303"/>
      <c r="U282" s="303"/>
      <c r="V282" s="303"/>
      <c r="W282" s="303"/>
      <c r="X282" s="303"/>
      <c r="Y282" s="303"/>
      <c r="Z282" s="303"/>
      <c r="AA282" s="303"/>
      <c r="AB282" s="493"/>
      <c r="AC282" s="303"/>
      <c r="AD282" s="303"/>
      <c r="AG282" s="28"/>
      <c r="AH282" s="26"/>
      <c r="AK282" s="26"/>
      <c r="AL282" s="26"/>
      <c r="AM282" s="26"/>
      <c r="AO282" s="26"/>
      <c r="AQ282" s="26"/>
      <c r="AR282" s="26"/>
    </row>
    <row r="283" spans="1:58" ht="15" customHeight="1">
      <c r="A283" s="303"/>
      <c r="B283" s="303"/>
      <c r="C283" s="320" t="s">
        <v>0</v>
      </c>
      <c r="D283" s="303"/>
      <c r="E283" s="321" t="str">
        <f>+D285</f>
        <v>O-</v>
      </c>
      <c r="F283" s="320" t="s">
        <v>570</v>
      </c>
      <c r="G283" s="303"/>
      <c r="H283" s="244" t="e">
        <f>SUM(H285:H296)</f>
        <v>#REF!</v>
      </c>
      <c r="I283" s="304"/>
      <c r="J283" s="304"/>
      <c r="K283" s="304"/>
      <c r="L283" s="482"/>
      <c r="M283" s="304"/>
      <c r="N283" s="322"/>
      <c r="O283" s="322"/>
      <c r="P283" s="322"/>
      <c r="Q283" s="304"/>
      <c r="R283" s="303"/>
      <c r="S283" s="273">
        <f>+Klasse!M32</f>
        <v>26.701219512195113</v>
      </c>
      <c r="T283" s="303"/>
      <c r="U283" s="305"/>
      <c r="V283" s="305"/>
      <c r="W283" s="305"/>
      <c r="X283" s="305"/>
      <c r="Y283" s="305"/>
      <c r="Z283" s="303"/>
      <c r="AA283" s="305"/>
      <c r="AB283" s="494"/>
      <c r="AC283" s="304"/>
      <c r="AD283" s="303"/>
      <c r="AE283" s="223"/>
      <c r="AG283" s="28"/>
      <c r="AH283" s="26"/>
      <c r="AI283" s="224"/>
      <c r="AJ283" s="27"/>
      <c r="AN283" s="27"/>
      <c r="BF283" s="236"/>
    </row>
    <row r="284" spans="1:58" ht="15" customHeight="1">
      <c r="A284" s="303"/>
      <c r="B284" s="303"/>
      <c r="C284" s="303"/>
      <c r="D284" s="303"/>
      <c r="E284" s="303"/>
      <c r="F284" s="303"/>
      <c r="G284" s="303"/>
      <c r="H284" s="303"/>
      <c r="I284" s="303"/>
      <c r="J284" s="303"/>
      <c r="K284" s="303"/>
      <c r="L284" s="482"/>
      <c r="M284" s="304"/>
      <c r="N284" s="320"/>
      <c r="O284" s="320"/>
      <c r="P284" s="320"/>
      <c r="Q284" s="303"/>
      <c r="R284" s="303"/>
      <c r="S284" s="303"/>
      <c r="T284" s="303"/>
      <c r="U284" s="303"/>
      <c r="V284" s="303"/>
      <c r="W284" s="303"/>
      <c r="X284" s="303"/>
      <c r="Y284" s="303"/>
      <c r="Z284" s="303"/>
      <c r="AA284" s="303"/>
      <c r="AB284" s="493"/>
      <c r="AC284" s="303"/>
      <c r="AD284" s="303"/>
      <c r="AG284" s="28"/>
      <c r="AH284" s="26"/>
      <c r="AK284" s="26"/>
      <c r="AL284" s="26"/>
      <c r="AM284" s="26"/>
      <c r="AO284" s="26"/>
      <c r="AQ284" s="26"/>
      <c r="AR284" s="26"/>
    </row>
    <row r="285" spans="1:58">
      <c r="A285" s="303"/>
      <c r="B285" s="303" t="e">
        <f>+'Ark1'!#REF!</f>
        <v>#REF!</v>
      </c>
      <c r="C285" s="240" t="e">
        <f>+'Ark1'!#REF!</f>
        <v>#REF!</v>
      </c>
      <c r="D285" s="240" t="str">
        <f t="shared" ref="D285:D295" si="244">+D60</f>
        <v>O-</v>
      </c>
      <c r="E285" s="240" t="e">
        <f>+'Ark1'!#REF!</f>
        <v>#REF!</v>
      </c>
      <c r="F285" s="240" t="str">
        <f>+F270</f>
        <v>Jan</v>
      </c>
      <c r="G285" s="240" t="e">
        <f>+'Ark1'!#REF!</f>
        <v>#REF!</v>
      </c>
      <c r="H285" s="240" t="e">
        <f>+'Ark1'!#REF!</f>
        <v>#REF!</v>
      </c>
      <c r="I285" s="242" t="e">
        <f>+IF(H285=0,"",'Ark1'!#REF!)</f>
        <v>#REF!</v>
      </c>
      <c r="J285" s="242" t="e">
        <f>+IF(H285=0,"",'Ark1'!#REF!)</f>
        <v>#REF!</v>
      </c>
      <c r="K285" s="242"/>
      <c r="L285" s="455" t="e">
        <f>+IF(I285=0,"",'Ark1'!#REF!)</f>
        <v>#REF!</v>
      </c>
      <c r="M285" s="304"/>
      <c r="N285" s="478" t="e">
        <f>+IF(L285=0,"",'Ark1'!#REF!)</f>
        <v>#REF!</v>
      </c>
      <c r="O285" s="478"/>
      <c r="P285" s="478" t="e">
        <f>+IF(L285=0,"",'Ark1'!#REF!)</f>
        <v>#REF!</v>
      </c>
      <c r="Q285" s="242"/>
      <c r="R285" s="242" t="e">
        <f>+IF(H285=0,"",'Ark1'!#REF!)</f>
        <v>#REF!</v>
      </c>
      <c r="S285" s="241" t="e">
        <f>+IF(H285=0,"",'Ark1'!#REF!)</f>
        <v>#REF!</v>
      </c>
      <c r="T285" s="241" t="e">
        <f>+IF(H285=0,"",'Ark1'!#REF!)</f>
        <v>#REF!</v>
      </c>
      <c r="U285" s="243" t="e">
        <f>+IF(H285=0,"",'Ark1'!#REF!)</f>
        <v>#REF!</v>
      </c>
      <c r="V285" s="243" t="e">
        <f>+IF(H285=0,"",'Ark1'!#REF!)</f>
        <v>#REF!</v>
      </c>
      <c r="W285" s="243" t="e">
        <f>+IF(H285=0,"",'Ark1'!#REF!)</f>
        <v>#REF!</v>
      </c>
      <c r="X285" s="243" t="e">
        <f>+IF(H285=0,"",'Ark1'!#REF!)</f>
        <v>#REF!</v>
      </c>
      <c r="Y285" s="243" t="e">
        <f>+IF(H285=0,"",'Ark1'!#REF!)</f>
        <v>#REF!</v>
      </c>
      <c r="Z285" s="242" t="e">
        <f>+IF(H285=0,"",'Ark1'!#REF!)</f>
        <v>#REF!</v>
      </c>
      <c r="AA285" s="243" t="e">
        <f>+IF(H285=0,"",'Ark1'!#REF!)</f>
        <v>#REF!</v>
      </c>
      <c r="AB285" s="242" t="e">
        <f t="shared" si="224"/>
        <v>#REF!</v>
      </c>
      <c r="AC285" s="241" t="e">
        <f t="shared" si="225"/>
        <v>#REF!</v>
      </c>
      <c r="AD285" s="303"/>
      <c r="AG285" s="28"/>
      <c r="AH285" s="26"/>
      <c r="AK285" s="26"/>
      <c r="AL285" s="26"/>
      <c r="AM285" s="26"/>
      <c r="AO285" s="26"/>
      <c r="AQ285" s="26"/>
      <c r="AR285" s="26"/>
    </row>
    <row r="286" spans="1:58">
      <c r="A286" s="303"/>
      <c r="B286" s="303" t="e">
        <f>+'Ark1'!#REF!</f>
        <v>#REF!</v>
      </c>
      <c r="C286" s="240" t="e">
        <f>+'Ark1'!#REF!</f>
        <v>#REF!</v>
      </c>
      <c r="D286" s="240" t="str">
        <f t="shared" si="244"/>
        <v>O-</v>
      </c>
      <c r="E286" s="240" t="e">
        <f>+'Ark1'!#REF!</f>
        <v>#REF!</v>
      </c>
      <c r="F286" s="240" t="str">
        <f t="shared" ref="F286:F296" si="245">+F271</f>
        <v>Feb</v>
      </c>
      <c r="G286" s="240" t="e">
        <f>+'Ark1'!#REF!</f>
        <v>#REF!</v>
      </c>
      <c r="H286" s="240" t="e">
        <f>+'Ark1'!#REF!</f>
        <v>#REF!</v>
      </c>
      <c r="I286" s="242" t="e">
        <f>+IF(H286=0,"",'Ark1'!#REF!)</f>
        <v>#REF!</v>
      </c>
      <c r="J286" s="242" t="e">
        <f>+IF(H286=0,"",'Ark1'!#REF!)</f>
        <v>#REF!</v>
      </c>
      <c r="K286" s="242"/>
      <c r="L286" s="455" t="e">
        <f>+IF(I286=0,"",'Ark1'!#REF!)</f>
        <v>#REF!</v>
      </c>
      <c r="M286" s="304"/>
      <c r="N286" s="478" t="e">
        <f>+IF(L286=0,"",'Ark1'!#REF!)</f>
        <v>#REF!</v>
      </c>
      <c r="O286" s="478"/>
      <c r="P286" s="478" t="e">
        <f>+IF(L286=0,"",'Ark1'!#REF!)</f>
        <v>#REF!</v>
      </c>
      <c r="Q286" s="242"/>
      <c r="R286" s="242" t="e">
        <f>+IF(H286=0,"",'Ark1'!#REF!)</f>
        <v>#REF!</v>
      </c>
      <c r="S286" s="241" t="e">
        <f>+IF(H286=0,"",'Ark1'!#REF!)</f>
        <v>#REF!</v>
      </c>
      <c r="T286" s="241" t="e">
        <f>+IF(H286=0,"",'Ark1'!#REF!)</f>
        <v>#REF!</v>
      </c>
      <c r="U286" s="243" t="e">
        <f>+IF(H286=0,"",'Ark1'!#REF!)</f>
        <v>#REF!</v>
      </c>
      <c r="V286" s="243" t="e">
        <f>+IF(H286=0,"",'Ark1'!#REF!)</f>
        <v>#REF!</v>
      </c>
      <c r="W286" s="243" t="e">
        <f>+IF(H286=0,"",'Ark1'!#REF!)</f>
        <v>#REF!</v>
      </c>
      <c r="X286" s="243" t="e">
        <f>+IF(H286=0,"",'Ark1'!#REF!)</f>
        <v>#REF!</v>
      </c>
      <c r="Y286" s="243" t="e">
        <f>+IF(H286=0,"",'Ark1'!#REF!)</f>
        <v>#REF!</v>
      </c>
      <c r="Z286" s="242" t="e">
        <f>+IF(H286=0,"",'Ark1'!#REF!)</f>
        <v>#REF!</v>
      </c>
      <c r="AA286" s="243" t="e">
        <f>+IF(H286=0,"",'Ark1'!#REF!)</f>
        <v>#REF!</v>
      </c>
      <c r="AB286" s="242" t="e">
        <f t="shared" ref="AB286:AB294" si="246">+IF(H286=0,"",+S286/C286)</f>
        <v>#REF!</v>
      </c>
      <c r="AC286" s="241" t="e">
        <f t="shared" ref="AC286:AC294" si="247">+IF(H286=0,"",G286/H286)</f>
        <v>#REF!</v>
      </c>
      <c r="AD286" s="303"/>
      <c r="AG286" s="28"/>
      <c r="AH286" s="26"/>
      <c r="AK286" s="26"/>
      <c r="AL286" s="26"/>
      <c r="AM286" s="26"/>
      <c r="AO286" s="26"/>
      <c r="AQ286" s="26"/>
      <c r="AR286" s="26"/>
    </row>
    <row r="287" spans="1:58">
      <c r="A287" s="303"/>
      <c r="B287" s="303" t="e">
        <f>+'Ark1'!#REF!</f>
        <v>#REF!</v>
      </c>
      <c r="C287" s="240" t="e">
        <f>+'Ark1'!#REF!</f>
        <v>#REF!</v>
      </c>
      <c r="D287" s="240" t="str">
        <f t="shared" si="244"/>
        <v>O-</v>
      </c>
      <c r="E287" s="240" t="e">
        <f>+'Ark1'!#REF!</f>
        <v>#REF!</v>
      </c>
      <c r="F287" s="240" t="str">
        <f t="shared" si="245"/>
        <v>Mar</v>
      </c>
      <c r="G287" s="240" t="e">
        <f>+'Ark1'!#REF!</f>
        <v>#REF!</v>
      </c>
      <c r="H287" s="240" t="e">
        <f>+'Ark1'!#REF!</f>
        <v>#REF!</v>
      </c>
      <c r="I287" s="242" t="e">
        <f>+IF(H287=0,"",'Ark1'!#REF!)</f>
        <v>#REF!</v>
      </c>
      <c r="J287" s="242" t="e">
        <f>+IF(H287=0,"",'Ark1'!#REF!)</f>
        <v>#REF!</v>
      </c>
      <c r="K287" s="242"/>
      <c r="L287" s="455" t="e">
        <f>+IF(I287=0,"",'Ark1'!#REF!)</f>
        <v>#REF!</v>
      </c>
      <c r="M287" s="304"/>
      <c r="N287" s="478" t="e">
        <f>+IF(L287=0,"",'Ark1'!#REF!)</f>
        <v>#REF!</v>
      </c>
      <c r="O287" s="478"/>
      <c r="P287" s="478" t="e">
        <f>+IF(L287=0,"",'Ark1'!#REF!)</f>
        <v>#REF!</v>
      </c>
      <c r="Q287" s="242"/>
      <c r="R287" s="242" t="e">
        <f>+IF(H287=0,"",'Ark1'!#REF!)</f>
        <v>#REF!</v>
      </c>
      <c r="S287" s="241" t="e">
        <f>+IF(H287=0,"",'Ark1'!#REF!)</f>
        <v>#REF!</v>
      </c>
      <c r="T287" s="241" t="e">
        <f>+IF(H287=0,"",'Ark1'!#REF!)</f>
        <v>#REF!</v>
      </c>
      <c r="U287" s="243" t="e">
        <f>+IF(H287=0,"",'Ark1'!#REF!)</f>
        <v>#REF!</v>
      </c>
      <c r="V287" s="243" t="e">
        <f>+IF(H287=0,"",'Ark1'!#REF!)</f>
        <v>#REF!</v>
      </c>
      <c r="W287" s="243" t="e">
        <f>+IF(H287=0,"",'Ark1'!#REF!)</f>
        <v>#REF!</v>
      </c>
      <c r="X287" s="243" t="e">
        <f>+IF(H287=0,"",'Ark1'!#REF!)</f>
        <v>#REF!</v>
      </c>
      <c r="Y287" s="243" t="e">
        <f>+IF(H287=0,"",'Ark1'!#REF!)</f>
        <v>#REF!</v>
      </c>
      <c r="Z287" s="242" t="e">
        <f>+IF(H287=0,"",'Ark1'!#REF!)</f>
        <v>#REF!</v>
      </c>
      <c r="AA287" s="243" t="e">
        <f>+IF(H287=0,"",'Ark1'!#REF!)</f>
        <v>#REF!</v>
      </c>
      <c r="AB287" s="242" t="e">
        <f t="shared" si="246"/>
        <v>#REF!</v>
      </c>
      <c r="AC287" s="241" t="e">
        <f t="shared" si="247"/>
        <v>#REF!</v>
      </c>
      <c r="AD287" s="303"/>
      <c r="AG287" s="28"/>
      <c r="AH287" s="26"/>
      <c r="AK287" s="26"/>
      <c r="AL287" s="26"/>
      <c r="AM287" s="26"/>
      <c r="AO287" s="26"/>
      <c r="AQ287" s="26"/>
      <c r="AR287" s="26"/>
    </row>
    <row r="288" spans="1:58">
      <c r="A288" s="303"/>
      <c r="B288" s="303" t="e">
        <f>+'Ark1'!#REF!</f>
        <v>#REF!</v>
      </c>
      <c r="C288" s="240" t="e">
        <f>+'Ark1'!#REF!</f>
        <v>#REF!</v>
      </c>
      <c r="D288" s="240" t="str">
        <f t="shared" si="244"/>
        <v>O-</v>
      </c>
      <c r="E288" s="240" t="e">
        <f>+'Ark1'!#REF!</f>
        <v>#REF!</v>
      </c>
      <c r="F288" s="240" t="str">
        <f t="shared" si="245"/>
        <v>Apr</v>
      </c>
      <c r="G288" s="240" t="e">
        <f>+'Ark1'!#REF!</f>
        <v>#REF!</v>
      </c>
      <c r="H288" s="240" t="e">
        <f>+'Ark1'!#REF!</f>
        <v>#REF!</v>
      </c>
      <c r="I288" s="242" t="e">
        <f>+IF(H288=0,"",'Ark1'!#REF!)</f>
        <v>#REF!</v>
      </c>
      <c r="J288" s="242" t="e">
        <f>+IF(H288=0,"",'Ark1'!#REF!)</f>
        <v>#REF!</v>
      </c>
      <c r="K288" s="242"/>
      <c r="L288" s="455" t="e">
        <f>+IF(I288=0,"",'Ark1'!#REF!)</f>
        <v>#REF!</v>
      </c>
      <c r="M288" s="304"/>
      <c r="N288" s="478" t="e">
        <f>+IF(L288=0,"",'Ark1'!#REF!)</f>
        <v>#REF!</v>
      </c>
      <c r="O288" s="478"/>
      <c r="P288" s="478" t="e">
        <f>+IF(L288=0,"",'Ark1'!#REF!)</f>
        <v>#REF!</v>
      </c>
      <c r="Q288" s="242"/>
      <c r="R288" s="242" t="e">
        <f>+IF(H288=0,"",'Ark1'!#REF!)</f>
        <v>#REF!</v>
      </c>
      <c r="S288" s="241" t="e">
        <f>+IF(H288=0,"",'Ark1'!#REF!)</f>
        <v>#REF!</v>
      </c>
      <c r="T288" s="241" t="e">
        <f>+IF(H288=0,"",'Ark1'!#REF!)</f>
        <v>#REF!</v>
      </c>
      <c r="U288" s="243" t="e">
        <f>+IF(H288=0,"",'Ark1'!#REF!)</f>
        <v>#REF!</v>
      </c>
      <c r="V288" s="243" t="e">
        <f>+IF(H288=0,"",'Ark1'!#REF!)</f>
        <v>#REF!</v>
      </c>
      <c r="W288" s="243" t="e">
        <f>+IF(H288=0,"",'Ark1'!#REF!)</f>
        <v>#REF!</v>
      </c>
      <c r="X288" s="243" t="e">
        <f>+IF(H288=0,"",'Ark1'!#REF!)</f>
        <v>#REF!</v>
      </c>
      <c r="Y288" s="243" t="e">
        <f>+IF(H288=0,"",'Ark1'!#REF!)</f>
        <v>#REF!</v>
      </c>
      <c r="Z288" s="242" t="e">
        <f>+IF(H288=0,"",'Ark1'!#REF!)</f>
        <v>#REF!</v>
      </c>
      <c r="AA288" s="243" t="e">
        <f>+IF(H288=0,"",'Ark1'!#REF!)</f>
        <v>#REF!</v>
      </c>
      <c r="AB288" s="242" t="e">
        <f t="shared" si="246"/>
        <v>#REF!</v>
      </c>
      <c r="AC288" s="241" t="e">
        <f t="shared" si="247"/>
        <v>#REF!</v>
      </c>
      <c r="AD288" s="303"/>
      <c r="AG288" s="28"/>
      <c r="AH288" s="26"/>
      <c r="AK288" s="26"/>
      <c r="AL288" s="26"/>
      <c r="AM288" s="26"/>
      <c r="AO288" s="26"/>
      <c r="AQ288" s="26"/>
      <c r="AR288" s="26"/>
    </row>
    <row r="289" spans="1:58">
      <c r="A289" s="303"/>
      <c r="B289" s="303" t="e">
        <f>+'Ark1'!#REF!</f>
        <v>#REF!</v>
      </c>
      <c r="C289" s="240" t="e">
        <f>+'Ark1'!#REF!</f>
        <v>#REF!</v>
      </c>
      <c r="D289" s="240" t="str">
        <f t="shared" si="244"/>
        <v>O-</v>
      </c>
      <c r="E289" s="240" t="e">
        <f>+'Ark1'!#REF!</f>
        <v>#REF!</v>
      </c>
      <c r="F289" s="240" t="str">
        <f t="shared" si="245"/>
        <v>Mai</v>
      </c>
      <c r="G289" s="240" t="e">
        <f>+'Ark1'!#REF!</f>
        <v>#REF!</v>
      </c>
      <c r="H289" s="240" t="e">
        <f>+'Ark1'!#REF!</f>
        <v>#REF!</v>
      </c>
      <c r="I289" s="242" t="e">
        <f>+IF(H289=0,"",'Ark1'!#REF!)</f>
        <v>#REF!</v>
      </c>
      <c r="J289" s="242" t="e">
        <f>+IF(H289=0,"",'Ark1'!#REF!)</f>
        <v>#REF!</v>
      </c>
      <c r="K289" s="242"/>
      <c r="L289" s="455" t="e">
        <f>+IF(I289=0,"",'Ark1'!#REF!)</f>
        <v>#REF!</v>
      </c>
      <c r="M289" s="304"/>
      <c r="N289" s="478" t="e">
        <f>+IF(L289=0,"",'Ark1'!#REF!)</f>
        <v>#REF!</v>
      </c>
      <c r="O289" s="478"/>
      <c r="P289" s="478" t="e">
        <f>+IF(L289=0,"",'Ark1'!#REF!)</f>
        <v>#REF!</v>
      </c>
      <c r="Q289" s="242"/>
      <c r="R289" s="242" t="e">
        <f>+IF(H289=0,"",'Ark1'!#REF!)</f>
        <v>#REF!</v>
      </c>
      <c r="S289" s="241" t="e">
        <f>+IF(H289=0,"",'Ark1'!#REF!)</f>
        <v>#REF!</v>
      </c>
      <c r="T289" s="241" t="e">
        <f>+IF(H289=0,"",'Ark1'!#REF!)</f>
        <v>#REF!</v>
      </c>
      <c r="U289" s="243" t="e">
        <f>+IF(H289=0,"",'Ark1'!#REF!)</f>
        <v>#REF!</v>
      </c>
      <c r="V289" s="243" t="e">
        <f>+IF(H289=0,"",'Ark1'!#REF!)</f>
        <v>#REF!</v>
      </c>
      <c r="W289" s="243" t="e">
        <f>+IF(H289=0,"",'Ark1'!#REF!)</f>
        <v>#REF!</v>
      </c>
      <c r="X289" s="243" t="e">
        <f>+IF(H289=0,"",'Ark1'!#REF!)</f>
        <v>#REF!</v>
      </c>
      <c r="Y289" s="243" t="e">
        <f>+IF(H289=0,"",'Ark1'!#REF!)</f>
        <v>#REF!</v>
      </c>
      <c r="Z289" s="242" t="e">
        <f>+IF(H289=0,"",'Ark1'!#REF!)</f>
        <v>#REF!</v>
      </c>
      <c r="AA289" s="243" t="e">
        <f>+IF(H289=0,"",'Ark1'!#REF!)</f>
        <v>#REF!</v>
      </c>
      <c r="AB289" s="242" t="e">
        <f t="shared" si="246"/>
        <v>#REF!</v>
      </c>
      <c r="AC289" s="241" t="e">
        <f t="shared" si="247"/>
        <v>#REF!</v>
      </c>
      <c r="AD289" s="303"/>
      <c r="AG289" s="28"/>
      <c r="AH289" s="26"/>
      <c r="AK289" s="26"/>
      <c r="AL289" s="26"/>
      <c r="AM289" s="26"/>
      <c r="AO289" s="26"/>
      <c r="AQ289" s="26"/>
      <c r="AR289" s="26"/>
    </row>
    <row r="290" spans="1:58">
      <c r="A290" s="303"/>
      <c r="B290" s="303" t="e">
        <f>+'Ark1'!#REF!</f>
        <v>#REF!</v>
      </c>
      <c r="C290" s="240" t="e">
        <f>+'Ark1'!#REF!</f>
        <v>#REF!</v>
      </c>
      <c r="D290" s="240" t="str">
        <f t="shared" si="244"/>
        <v>O-</v>
      </c>
      <c r="E290" s="240" t="e">
        <f>+'Ark1'!#REF!</f>
        <v>#REF!</v>
      </c>
      <c r="F290" s="240" t="str">
        <f t="shared" si="245"/>
        <v>Jun</v>
      </c>
      <c r="G290" s="240" t="e">
        <f>+'Ark1'!#REF!</f>
        <v>#REF!</v>
      </c>
      <c r="H290" s="240" t="e">
        <f>+'Ark1'!#REF!</f>
        <v>#REF!</v>
      </c>
      <c r="I290" s="242" t="e">
        <f>+IF(H290=0,"",'Ark1'!#REF!)</f>
        <v>#REF!</v>
      </c>
      <c r="J290" s="242" t="e">
        <f>+IF(H290=0,"",'Ark1'!#REF!)</f>
        <v>#REF!</v>
      </c>
      <c r="K290" s="242"/>
      <c r="L290" s="455" t="e">
        <f>+IF(I290=0,"",'Ark1'!#REF!)</f>
        <v>#REF!</v>
      </c>
      <c r="M290" s="304"/>
      <c r="N290" s="478" t="e">
        <f>+IF(L290=0,"",'Ark1'!#REF!)</f>
        <v>#REF!</v>
      </c>
      <c r="O290" s="478"/>
      <c r="P290" s="478" t="e">
        <f>+IF(L290=0,"",'Ark1'!#REF!)</f>
        <v>#REF!</v>
      </c>
      <c r="Q290" s="242"/>
      <c r="R290" s="242" t="e">
        <f>+IF(H290=0,"",'Ark1'!#REF!)</f>
        <v>#REF!</v>
      </c>
      <c r="S290" s="241" t="e">
        <f>+IF(H290=0,"",'Ark1'!#REF!)</f>
        <v>#REF!</v>
      </c>
      <c r="T290" s="241" t="e">
        <f>+IF(H290=0,"",'Ark1'!#REF!)</f>
        <v>#REF!</v>
      </c>
      <c r="U290" s="243" t="e">
        <f>+IF(H290=0,"",'Ark1'!#REF!)</f>
        <v>#REF!</v>
      </c>
      <c r="V290" s="243" t="e">
        <f>+IF(H290=0,"",'Ark1'!#REF!)</f>
        <v>#REF!</v>
      </c>
      <c r="W290" s="243" t="e">
        <f>+IF(H290=0,"",'Ark1'!#REF!)</f>
        <v>#REF!</v>
      </c>
      <c r="X290" s="243" t="e">
        <f>+IF(H290=0,"",'Ark1'!#REF!)</f>
        <v>#REF!</v>
      </c>
      <c r="Y290" s="243" t="e">
        <f>+IF(H290=0,"",'Ark1'!#REF!)</f>
        <v>#REF!</v>
      </c>
      <c r="Z290" s="242" t="e">
        <f>+IF(H290=0,"",'Ark1'!#REF!)</f>
        <v>#REF!</v>
      </c>
      <c r="AA290" s="243" t="e">
        <f>+IF(H290=0,"",'Ark1'!#REF!)</f>
        <v>#REF!</v>
      </c>
      <c r="AB290" s="242" t="e">
        <f t="shared" si="246"/>
        <v>#REF!</v>
      </c>
      <c r="AC290" s="241" t="e">
        <f t="shared" si="247"/>
        <v>#REF!</v>
      </c>
      <c r="AD290" s="303"/>
      <c r="AG290" s="28"/>
      <c r="AH290" s="26"/>
      <c r="AK290" s="26"/>
      <c r="AL290" s="26"/>
      <c r="AM290" s="26"/>
      <c r="AO290" s="26"/>
      <c r="AQ290" s="26"/>
      <c r="AR290" s="26"/>
    </row>
    <row r="291" spans="1:58">
      <c r="A291" s="303"/>
      <c r="B291" s="303" t="e">
        <f>+'Ark1'!#REF!</f>
        <v>#REF!</v>
      </c>
      <c r="C291" s="240" t="e">
        <f>+'Ark1'!#REF!</f>
        <v>#REF!</v>
      </c>
      <c r="D291" s="240" t="str">
        <f t="shared" si="244"/>
        <v>O-</v>
      </c>
      <c r="E291" s="240" t="e">
        <f>+'Ark1'!#REF!</f>
        <v>#REF!</v>
      </c>
      <c r="F291" s="240" t="str">
        <f t="shared" si="245"/>
        <v>Jul</v>
      </c>
      <c r="G291" s="240" t="e">
        <f>+'Ark1'!#REF!</f>
        <v>#REF!</v>
      </c>
      <c r="H291" s="240" t="e">
        <f>+'Ark1'!#REF!</f>
        <v>#REF!</v>
      </c>
      <c r="I291" s="242" t="e">
        <f>+IF(H291=0,"",'Ark1'!#REF!)</f>
        <v>#REF!</v>
      </c>
      <c r="J291" s="242" t="e">
        <f>+IF(H291=0,"",'Ark1'!#REF!)</f>
        <v>#REF!</v>
      </c>
      <c r="K291" s="242"/>
      <c r="L291" s="455" t="e">
        <f>+IF(I291=0,"",'Ark1'!#REF!)</f>
        <v>#REF!</v>
      </c>
      <c r="M291" s="304"/>
      <c r="N291" s="478" t="e">
        <f>+IF(L291=0,"",'Ark1'!#REF!)</f>
        <v>#REF!</v>
      </c>
      <c r="O291" s="478"/>
      <c r="P291" s="478" t="e">
        <f>+IF(L291=0,"",'Ark1'!#REF!)</f>
        <v>#REF!</v>
      </c>
      <c r="Q291" s="242"/>
      <c r="R291" s="242" t="e">
        <f>+IF(H291=0,"",'Ark1'!#REF!)</f>
        <v>#REF!</v>
      </c>
      <c r="S291" s="241" t="e">
        <f>+IF(H291=0,"",'Ark1'!#REF!)</f>
        <v>#REF!</v>
      </c>
      <c r="T291" s="241" t="e">
        <f>+IF(H291=0,"",'Ark1'!#REF!)</f>
        <v>#REF!</v>
      </c>
      <c r="U291" s="243" t="e">
        <f>+IF(H291=0,"",'Ark1'!#REF!)</f>
        <v>#REF!</v>
      </c>
      <c r="V291" s="243" t="e">
        <f>+IF(H291=0,"",'Ark1'!#REF!)</f>
        <v>#REF!</v>
      </c>
      <c r="W291" s="243" t="e">
        <f>+IF(H291=0,"",'Ark1'!#REF!)</f>
        <v>#REF!</v>
      </c>
      <c r="X291" s="243" t="e">
        <f>+IF(H291=0,"",'Ark1'!#REF!)</f>
        <v>#REF!</v>
      </c>
      <c r="Y291" s="243" t="e">
        <f>+IF(H291=0,"",'Ark1'!#REF!)</f>
        <v>#REF!</v>
      </c>
      <c r="Z291" s="242" t="e">
        <f>+IF(H291=0,"",'Ark1'!#REF!)</f>
        <v>#REF!</v>
      </c>
      <c r="AA291" s="243" t="e">
        <f>+IF(H291=0,"",'Ark1'!#REF!)</f>
        <v>#REF!</v>
      </c>
      <c r="AB291" s="242" t="e">
        <f t="shared" si="246"/>
        <v>#REF!</v>
      </c>
      <c r="AC291" s="241" t="e">
        <f t="shared" si="247"/>
        <v>#REF!</v>
      </c>
      <c r="AD291" s="303"/>
      <c r="AG291" s="28"/>
      <c r="AH291" s="26"/>
      <c r="AK291" s="26"/>
      <c r="AL291" s="26"/>
      <c r="AM291" s="26"/>
      <c r="AO291" s="26"/>
      <c r="AQ291" s="26"/>
      <c r="AR291" s="26"/>
    </row>
    <row r="292" spans="1:58">
      <c r="A292" s="303"/>
      <c r="B292" s="303" t="e">
        <f>+'Ark1'!#REF!</f>
        <v>#REF!</v>
      </c>
      <c r="C292" s="240" t="e">
        <f>+'Ark1'!#REF!</f>
        <v>#REF!</v>
      </c>
      <c r="D292" s="240" t="str">
        <f t="shared" si="244"/>
        <v>O-</v>
      </c>
      <c r="E292" s="240" t="e">
        <f>+'Ark1'!#REF!</f>
        <v>#REF!</v>
      </c>
      <c r="F292" s="240" t="str">
        <f t="shared" si="245"/>
        <v>Aug</v>
      </c>
      <c r="G292" s="240" t="e">
        <f>+'Ark1'!#REF!</f>
        <v>#REF!</v>
      </c>
      <c r="H292" s="240" t="e">
        <f>+'Ark1'!#REF!</f>
        <v>#REF!</v>
      </c>
      <c r="I292" s="242" t="e">
        <f>+IF(H292=0,"",'Ark1'!#REF!)</f>
        <v>#REF!</v>
      </c>
      <c r="J292" s="242" t="e">
        <f>+IF(H292=0,"",'Ark1'!#REF!)</f>
        <v>#REF!</v>
      </c>
      <c r="K292" s="242"/>
      <c r="L292" s="455" t="e">
        <f>+IF(I292=0,"",'Ark1'!#REF!)</f>
        <v>#REF!</v>
      </c>
      <c r="M292" s="304"/>
      <c r="N292" s="478" t="e">
        <f>+IF(L292=0,"",'Ark1'!#REF!)</f>
        <v>#REF!</v>
      </c>
      <c r="O292" s="478"/>
      <c r="P292" s="478" t="e">
        <f>+IF(L292=0,"",'Ark1'!#REF!)</f>
        <v>#REF!</v>
      </c>
      <c r="Q292" s="242"/>
      <c r="R292" s="242" t="e">
        <f>+IF(H292=0,"",'Ark1'!#REF!)</f>
        <v>#REF!</v>
      </c>
      <c r="S292" s="241" t="e">
        <f>+IF(H292=0,"",'Ark1'!#REF!)</f>
        <v>#REF!</v>
      </c>
      <c r="T292" s="241" t="e">
        <f>+IF(H292=0,"",'Ark1'!#REF!)</f>
        <v>#REF!</v>
      </c>
      <c r="U292" s="243" t="e">
        <f>+IF(H292=0,"",'Ark1'!#REF!)</f>
        <v>#REF!</v>
      </c>
      <c r="V292" s="243" t="e">
        <f>+IF(H292=0,"",'Ark1'!#REF!)</f>
        <v>#REF!</v>
      </c>
      <c r="W292" s="243" t="e">
        <f>+IF(H292=0,"",'Ark1'!#REF!)</f>
        <v>#REF!</v>
      </c>
      <c r="X292" s="243" t="e">
        <f>+IF(H292=0,"",'Ark1'!#REF!)</f>
        <v>#REF!</v>
      </c>
      <c r="Y292" s="243" t="e">
        <f>+IF(H292=0,"",'Ark1'!#REF!)</f>
        <v>#REF!</v>
      </c>
      <c r="Z292" s="242" t="e">
        <f>+IF(H292=0,"",'Ark1'!#REF!)</f>
        <v>#REF!</v>
      </c>
      <c r="AA292" s="243" t="e">
        <f>+IF(H292=0,"",'Ark1'!#REF!)</f>
        <v>#REF!</v>
      </c>
      <c r="AB292" s="242" t="e">
        <f t="shared" si="246"/>
        <v>#REF!</v>
      </c>
      <c r="AC292" s="241" t="e">
        <f t="shared" si="247"/>
        <v>#REF!</v>
      </c>
      <c r="AD292" s="303"/>
      <c r="AG292" s="28"/>
      <c r="AH292" s="26"/>
      <c r="AK292" s="26"/>
      <c r="AL292" s="26"/>
      <c r="AM292" s="26"/>
      <c r="AO292" s="26"/>
      <c r="AQ292" s="26"/>
      <c r="AR292" s="26"/>
    </row>
    <row r="293" spans="1:58">
      <c r="A293" s="303"/>
      <c r="B293" s="303" t="e">
        <f>+'Ark1'!#REF!</f>
        <v>#REF!</v>
      </c>
      <c r="C293" s="240" t="e">
        <f>+'Ark1'!#REF!</f>
        <v>#REF!</v>
      </c>
      <c r="D293" s="240" t="str">
        <f t="shared" si="244"/>
        <v>O-</v>
      </c>
      <c r="E293" s="240" t="e">
        <f>+'Ark1'!#REF!</f>
        <v>#REF!</v>
      </c>
      <c r="F293" s="240" t="str">
        <f t="shared" si="245"/>
        <v>Sep</v>
      </c>
      <c r="G293" s="240" t="e">
        <f>+'Ark1'!#REF!</f>
        <v>#REF!</v>
      </c>
      <c r="H293" s="240" t="e">
        <f>+'Ark1'!#REF!</f>
        <v>#REF!</v>
      </c>
      <c r="I293" s="242" t="e">
        <f>+IF(H293=0,"",'Ark1'!#REF!)</f>
        <v>#REF!</v>
      </c>
      <c r="J293" s="242" t="e">
        <f>+IF(H293=0,"",'Ark1'!#REF!)</f>
        <v>#REF!</v>
      </c>
      <c r="K293" s="242"/>
      <c r="L293" s="455" t="e">
        <f>+IF(I293=0,"",'Ark1'!#REF!)</f>
        <v>#REF!</v>
      </c>
      <c r="M293" s="304"/>
      <c r="N293" s="478" t="e">
        <f>+IF(L293=0,"",'Ark1'!#REF!)</f>
        <v>#REF!</v>
      </c>
      <c r="O293" s="478"/>
      <c r="P293" s="478" t="e">
        <f>+IF(L293=0,"",'Ark1'!#REF!)</f>
        <v>#REF!</v>
      </c>
      <c r="Q293" s="242"/>
      <c r="R293" s="242" t="e">
        <f>+IF(H293=0,"",'Ark1'!#REF!)</f>
        <v>#REF!</v>
      </c>
      <c r="S293" s="241" t="e">
        <f>+IF(H293=0,"",'Ark1'!#REF!)</f>
        <v>#REF!</v>
      </c>
      <c r="T293" s="241" t="e">
        <f>+IF(H293=0,"",'Ark1'!#REF!)</f>
        <v>#REF!</v>
      </c>
      <c r="U293" s="243" t="e">
        <f>+IF(H293=0,"",'Ark1'!#REF!)</f>
        <v>#REF!</v>
      </c>
      <c r="V293" s="243" t="e">
        <f>+IF(H293=0,"",'Ark1'!#REF!)</f>
        <v>#REF!</v>
      </c>
      <c r="W293" s="243" t="e">
        <f>+IF(H293=0,"",'Ark1'!#REF!)</f>
        <v>#REF!</v>
      </c>
      <c r="X293" s="243" t="e">
        <f>+IF(H293=0,"",'Ark1'!#REF!)</f>
        <v>#REF!</v>
      </c>
      <c r="Y293" s="243" t="e">
        <f>+IF(H293=0,"",'Ark1'!#REF!)</f>
        <v>#REF!</v>
      </c>
      <c r="Z293" s="242" t="e">
        <f>+IF(H293=0,"",'Ark1'!#REF!)</f>
        <v>#REF!</v>
      </c>
      <c r="AA293" s="243" t="e">
        <f>+IF(H293=0,"",'Ark1'!#REF!)</f>
        <v>#REF!</v>
      </c>
      <c r="AB293" s="242" t="e">
        <f t="shared" si="246"/>
        <v>#REF!</v>
      </c>
      <c r="AC293" s="241" t="e">
        <f t="shared" si="247"/>
        <v>#REF!</v>
      </c>
      <c r="AD293" s="303"/>
      <c r="AG293" s="28"/>
      <c r="AH293" s="26"/>
      <c r="AK293" s="26"/>
      <c r="AL293" s="26"/>
      <c r="AM293" s="26"/>
      <c r="AO293" s="26"/>
      <c r="AQ293" s="26"/>
      <c r="AR293" s="26"/>
    </row>
    <row r="294" spans="1:58">
      <c r="A294" s="303"/>
      <c r="B294" s="303" t="e">
        <f>+'Ark1'!#REF!</f>
        <v>#REF!</v>
      </c>
      <c r="C294" s="240" t="e">
        <f>+'Ark1'!#REF!</f>
        <v>#REF!</v>
      </c>
      <c r="D294" s="240" t="str">
        <f t="shared" si="244"/>
        <v>O-</v>
      </c>
      <c r="E294" s="240" t="e">
        <f>+'Ark1'!#REF!</f>
        <v>#REF!</v>
      </c>
      <c r="F294" s="240" t="str">
        <f t="shared" si="245"/>
        <v>Okt</v>
      </c>
      <c r="G294" s="240" t="e">
        <f>+'Ark1'!#REF!</f>
        <v>#REF!</v>
      </c>
      <c r="H294" s="240" t="e">
        <f>+'Ark1'!#REF!</f>
        <v>#REF!</v>
      </c>
      <c r="I294" s="242" t="e">
        <f>+IF(H294=0,"",'Ark1'!#REF!)</f>
        <v>#REF!</v>
      </c>
      <c r="J294" s="242" t="e">
        <f>+IF(H294=0,"",'Ark1'!#REF!)</f>
        <v>#REF!</v>
      </c>
      <c r="K294" s="242"/>
      <c r="L294" s="455" t="e">
        <f>+IF(I294=0,"",'Ark1'!#REF!)</f>
        <v>#REF!</v>
      </c>
      <c r="M294" s="304"/>
      <c r="N294" s="478" t="e">
        <f>+IF(L294=0,"",'Ark1'!#REF!)</f>
        <v>#REF!</v>
      </c>
      <c r="O294" s="478"/>
      <c r="P294" s="478" t="e">
        <f>+IF(L294=0,"",'Ark1'!#REF!)</f>
        <v>#REF!</v>
      </c>
      <c r="Q294" s="242"/>
      <c r="R294" s="242" t="e">
        <f>+IF(H294=0,"",'Ark1'!#REF!)</f>
        <v>#REF!</v>
      </c>
      <c r="S294" s="241" t="e">
        <f>+IF(H294=0,"",'Ark1'!#REF!)</f>
        <v>#REF!</v>
      </c>
      <c r="T294" s="241" t="e">
        <f>+IF(H294=0,"",'Ark1'!#REF!)</f>
        <v>#REF!</v>
      </c>
      <c r="U294" s="243" t="e">
        <f>+IF(H294=0,"",'Ark1'!#REF!)</f>
        <v>#REF!</v>
      </c>
      <c r="V294" s="243" t="e">
        <f>+IF(H294=0,"",'Ark1'!#REF!)</f>
        <v>#REF!</v>
      </c>
      <c r="W294" s="243" t="e">
        <f>+IF(H294=0,"",'Ark1'!#REF!)</f>
        <v>#REF!</v>
      </c>
      <c r="X294" s="243" t="e">
        <f>+IF(H294=0,"",'Ark1'!#REF!)</f>
        <v>#REF!</v>
      </c>
      <c r="Y294" s="243" t="e">
        <f>+IF(H294=0,"",'Ark1'!#REF!)</f>
        <v>#REF!</v>
      </c>
      <c r="Z294" s="242" t="e">
        <f>+IF(H294=0,"",'Ark1'!#REF!)</f>
        <v>#REF!</v>
      </c>
      <c r="AA294" s="243" t="e">
        <f>+IF(H294=0,"",'Ark1'!#REF!)</f>
        <v>#REF!</v>
      </c>
      <c r="AB294" s="242" t="e">
        <f t="shared" si="246"/>
        <v>#REF!</v>
      </c>
      <c r="AC294" s="241" t="e">
        <f t="shared" si="247"/>
        <v>#REF!</v>
      </c>
      <c r="AD294" s="303"/>
      <c r="AG294" s="28"/>
      <c r="AH294" s="26"/>
      <c r="AK294" s="26"/>
      <c r="AL294" s="26"/>
      <c r="AM294" s="26"/>
      <c r="AO294" s="26"/>
      <c r="AQ294" s="26"/>
      <c r="AR294" s="26"/>
    </row>
    <row r="295" spans="1:58">
      <c r="A295" s="303"/>
      <c r="B295" s="303" t="e">
        <f>+'Ark1'!#REF!</f>
        <v>#REF!</v>
      </c>
      <c r="C295" s="240" t="e">
        <f>+'Ark1'!#REF!</f>
        <v>#REF!</v>
      </c>
      <c r="D295" s="240" t="str">
        <f t="shared" si="244"/>
        <v>O-</v>
      </c>
      <c r="E295" s="240" t="e">
        <f>+'Ark1'!#REF!</f>
        <v>#REF!</v>
      </c>
      <c r="F295" s="240" t="str">
        <f t="shared" si="245"/>
        <v>Nov</v>
      </c>
      <c r="G295" s="240" t="e">
        <f>+'Ark1'!#REF!</f>
        <v>#REF!</v>
      </c>
      <c r="H295" s="240" t="e">
        <f>+'Ark1'!#REF!</f>
        <v>#REF!</v>
      </c>
      <c r="I295" s="242" t="e">
        <f>+IF(H295=0,"",'Ark1'!#REF!)</f>
        <v>#REF!</v>
      </c>
      <c r="J295" s="242" t="e">
        <f>+IF(H295=0,"",'Ark1'!#REF!)</f>
        <v>#REF!</v>
      </c>
      <c r="K295" s="242"/>
      <c r="L295" s="455" t="e">
        <f>+IF(I295=0,"",'Ark1'!#REF!)</f>
        <v>#REF!</v>
      </c>
      <c r="M295" s="304"/>
      <c r="N295" s="478" t="e">
        <f>+IF(L295=0,"",'Ark1'!#REF!)</f>
        <v>#REF!</v>
      </c>
      <c r="O295" s="478"/>
      <c r="P295" s="478" t="e">
        <f>+IF(L295=0,"",'Ark1'!#REF!)</f>
        <v>#REF!</v>
      </c>
      <c r="Q295" s="242"/>
      <c r="R295" s="242" t="e">
        <f>+IF(H295=0,"",'Ark1'!#REF!)</f>
        <v>#REF!</v>
      </c>
      <c r="S295" s="241" t="e">
        <f>+IF(H295=0,"",'Ark1'!#REF!)</f>
        <v>#REF!</v>
      </c>
      <c r="T295" s="241" t="e">
        <f>+IF(H295=0,"",'Ark1'!#REF!)</f>
        <v>#REF!</v>
      </c>
      <c r="U295" s="243" t="e">
        <f>+IF(H295=0,"",'Ark1'!#REF!)</f>
        <v>#REF!</v>
      </c>
      <c r="V295" s="243" t="e">
        <f>+IF(H295=0,"",'Ark1'!#REF!)</f>
        <v>#REF!</v>
      </c>
      <c r="W295" s="243" t="e">
        <f>+IF(H295=0,"",'Ark1'!#REF!)</f>
        <v>#REF!</v>
      </c>
      <c r="X295" s="243" t="e">
        <f>+IF(H295=0,"",'Ark1'!#REF!)</f>
        <v>#REF!</v>
      </c>
      <c r="Y295" s="243" t="e">
        <f>+IF(H295=0,"",'Ark1'!#REF!)</f>
        <v>#REF!</v>
      </c>
      <c r="Z295" s="242" t="e">
        <f>+IF(H295=0,"",'Ark1'!#REF!)</f>
        <v>#REF!</v>
      </c>
      <c r="AA295" s="243" t="e">
        <f>+IF(H295=0,"",'Ark1'!#REF!)</f>
        <v>#REF!</v>
      </c>
      <c r="AB295" s="242" t="e">
        <f t="shared" ref="AB295:AB296" si="248">+IF(H295=0,"",+S295/C295)</f>
        <v>#REF!</v>
      </c>
      <c r="AC295" s="241" t="e">
        <f t="shared" ref="AC295:AC296" si="249">+IF(H295=0,"",G295/H295)</f>
        <v>#REF!</v>
      </c>
      <c r="AD295" s="303"/>
      <c r="AG295" s="28"/>
      <c r="AH295" s="26"/>
      <c r="AK295" s="26"/>
      <c r="AL295" s="26"/>
      <c r="AM295" s="26"/>
      <c r="AO295" s="26"/>
      <c r="AQ295" s="26"/>
      <c r="AR295" s="26"/>
    </row>
    <row r="296" spans="1:58">
      <c r="A296" s="303"/>
      <c r="B296" s="303" t="e">
        <f>+'Ark1'!#REF!</f>
        <v>#REF!</v>
      </c>
      <c r="C296" s="240" t="e">
        <f>+'Ark1'!#REF!</f>
        <v>#REF!</v>
      </c>
      <c r="D296" s="240" t="str">
        <f>+D295</f>
        <v>O-</v>
      </c>
      <c r="E296" s="240" t="e">
        <f>+'Ark1'!#REF!</f>
        <v>#REF!</v>
      </c>
      <c r="F296" s="240" t="str">
        <f t="shared" si="245"/>
        <v>Des</v>
      </c>
      <c r="G296" s="240" t="e">
        <f>+'Ark1'!#REF!</f>
        <v>#REF!</v>
      </c>
      <c r="H296" s="240" t="e">
        <f>+'Ark1'!#REF!</f>
        <v>#REF!</v>
      </c>
      <c r="I296" s="242" t="e">
        <f>+IF(H296=0,"",'Ark1'!#REF!)</f>
        <v>#REF!</v>
      </c>
      <c r="J296" s="242" t="e">
        <f>+IF(H296=0,"",'Ark1'!#REF!)</f>
        <v>#REF!</v>
      </c>
      <c r="K296" s="242"/>
      <c r="L296" s="455" t="e">
        <f>+IF(I296=0,"",'Ark1'!#REF!)</f>
        <v>#REF!</v>
      </c>
      <c r="M296" s="304"/>
      <c r="N296" s="478" t="e">
        <f>+IF(L296=0,"",'Ark1'!#REF!)</f>
        <v>#REF!</v>
      </c>
      <c r="O296" s="478"/>
      <c r="P296" s="478" t="e">
        <f>+IF(L296=0,"",'Ark1'!#REF!)</f>
        <v>#REF!</v>
      </c>
      <c r="Q296" s="242"/>
      <c r="R296" s="242" t="e">
        <f>+IF(H296=0,"",'Ark1'!#REF!)</f>
        <v>#REF!</v>
      </c>
      <c r="S296" s="241" t="e">
        <f>+IF(H296=0,"",'Ark1'!#REF!)</f>
        <v>#REF!</v>
      </c>
      <c r="T296" s="241" t="e">
        <f>+IF(H296=0,"",'Ark1'!#REF!)</f>
        <v>#REF!</v>
      </c>
      <c r="U296" s="243" t="e">
        <f>+IF(H296=0,"",'Ark1'!#REF!)</f>
        <v>#REF!</v>
      </c>
      <c r="V296" s="243" t="e">
        <f>+IF(H296=0,"",'Ark1'!#REF!)</f>
        <v>#REF!</v>
      </c>
      <c r="W296" s="243" t="e">
        <f>+IF(H296=0,"",'Ark1'!#REF!)</f>
        <v>#REF!</v>
      </c>
      <c r="X296" s="243" t="e">
        <f>+IF(H296=0,"",'Ark1'!#REF!)</f>
        <v>#REF!</v>
      </c>
      <c r="Y296" s="243" t="e">
        <f>+IF(H296=0,"",'Ark1'!#REF!)</f>
        <v>#REF!</v>
      </c>
      <c r="Z296" s="242" t="e">
        <f>+IF(H296=0,"",'Ark1'!#REF!)</f>
        <v>#REF!</v>
      </c>
      <c r="AA296" s="243" t="e">
        <f>+IF(H296=0,"",'Ark1'!#REF!)</f>
        <v>#REF!</v>
      </c>
      <c r="AB296" s="242" t="e">
        <f t="shared" si="248"/>
        <v>#REF!</v>
      </c>
      <c r="AC296" s="241" t="e">
        <f t="shared" si="249"/>
        <v>#REF!</v>
      </c>
      <c r="AD296" s="303"/>
      <c r="AG296" s="28"/>
      <c r="AH296" s="26"/>
      <c r="AK296" s="26"/>
      <c r="AL296" s="26"/>
      <c r="AM296" s="26"/>
      <c r="AO296" s="26"/>
      <c r="AQ296" s="26"/>
      <c r="AR296" s="26"/>
    </row>
    <row r="297" spans="1:58" ht="15" customHeight="1">
      <c r="A297" s="303"/>
      <c r="B297" s="303"/>
      <c r="C297" s="303"/>
      <c r="D297" s="303"/>
      <c r="E297" s="303"/>
      <c r="F297" s="303"/>
      <c r="G297" s="303"/>
      <c r="H297" s="303"/>
      <c r="I297" s="303"/>
      <c r="J297" s="303"/>
      <c r="K297" s="303"/>
      <c r="L297" s="482"/>
      <c r="M297" s="304"/>
      <c r="N297" s="320"/>
      <c r="O297" s="320"/>
      <c r="P297" s="320"/>
      <c r="Q297" s="303"/>
      <c r="R297" s="303"/>
      <c r="S297" s="303"/>
      <c r="T297" s="303"/>
      <c r="U297" s="303"/>
      <c r="V297" s="303"/>
      <c r="W297" s="303"/>
      <c r="X297" s="303"/>
      <c r="Y297" s="303"/>
      <c r="Z297" s="303"/>
      <c r="AA297" s="303"/>
      <c r="AB297" s="493"/>
      <c r="AC297" s="303"/>
      <c r="AD297" s="303"/>
      <c r="AG297" s="28"/>
      <c r="AH297" s="26"/>
      <c r="AK297" s="26"/>
      <c r="AL297" s="26"/>
      <c r="AM297" s="26"/>
      <c r="AO297" s="26"/>
      <c r="AQ297" s="26"/>
      <c r="AR297" s="26"/>
    </row>
    <row r="298" spans="1:58" ht="15" customHeight="1">
      <c r="A298" s="303"/>
      <c r="B298" s="303"/>
      <c r="C298" s="320" t="s">
        <v>0</v>
      </c>
      <c r="D298" s="303"/>
      <c r="E298" s="321" t="str">
        <f>+D300</f>
        <v>O</v>
      </c>
      <c r="F298" s="320" t="s">
        <v>570</v>
      </c>
      <c r="G298" s="303"/>
      <c r="H298" s="244" t="e">
        <f>SUM(H300:H311)</f>
        <v>#REF!</v>
      </c>
      <c r="I298" s="304"/>
      <c r="J298" s="304"/>
      <c r="K298" s="304"/>
      <c r="L298" s="482"/>
      <c r="M298" s="304"/>
      <c r="N298" s="322"/>
      <c r="O298" s="322"/>
      <c r="P298" s="322"/>
      <c r="Q298" s="304"/>
      <c r="R298" s="303"/>
      <c r="S298" s="273">
        <f>+Klasse!M49</f>
        <v>27.534375000000004</v>
      </c>
      <c r="T298" s="303"/>
      <c r="U298" s="305"/>
      <c r="V298" s="305"/>
      <c r="W298" s="305"/>
      <c r="X298" s="305"/>
      <c r="Y298" s="305"/>
      <c r="Z298" s="303"/>
      <c r="AA298" s="305"/>
      <c r="AB298" s="494"/>
      <c r="AC298" s="304"/>
      <c r="AD298" s="303"/>
      <c r="AE298" s="223"/>
      <c r="AG298" s="28"/>
      <c r="AH298" s="26"/>
      <c r="AI298" s="224"/>
      <c r="AJ298" s="27"/>
      <c r="AN298" s="27"/>
      <c r="BF298" s="236"/>
    </row>
    <row r="299" spans="1:58" ht="15" customHeight="1">
      <c r="A299" s="303"/>
      <c r="B299" s="303"/>
      <c r="C299" s="303"/>
      <c r="D299" s="303"/>
      <c r="E299" s="303"/>
      <c r="F299" s="303"/>
      <c r="G299" s="303"/>
      <c r="H299" s="303"/>
      <c r="I299" s="303"/>
      <c r="J299" s="303"/>
      <c r="K299" s="303"/>
      <c r="L299" s="482"/>
      <c r="M299" s="304"/>
      <c r="N299" s="320"/>
      <c r="O299" s="320"/>
      <c r="P299" s="320"/>
      <c r="Q299" s="303"/>
      <c r="R299" s="303"/>
      <c r="S299" s="303"/>
      <c r="T299" s="303"/>
      <c r="U299" s="303"/>
      <c r="V299" s="303"/>
      <c r="W299" s="303"/>
      <c r="X299" s="303"/>
      <c r="Y299" s="303"/>
      <c r="Z299" s="303"/>
      <c r="AA299" s="303"/>
      <c r="AB299" s="493"/>
      <c r="AC299" s="303"/>
      <c r="AD299" s="303"/>
      <c r="AG299" s="28"/>
      <c r="AH299" s="26"/>
      <c r="AK299" s="26"/>
      <c r="AL299" s="26"/>
      <c r="AM299" s="26"/>
      <c r="AO299" s="26"/>
      <c r="AQ299" s="26"/>
      <c r="AR299" s="26"/>
    </row>
    <row r="300" spans="1:58">
      <c r="A300" s="303"/>
      <c r="B300" s="303" t="e">
        <f>+'Ark1'!#REF!</f>
        <v>#REF!</v>
      </c>
      <c r="C300" s="240" t="e">
        <f>+'Ark1'!#REF!</f>
        <v>#REF!</v>
      </c>
      <c r="D300" s="240" t="str">
        <f t="shared" ref="D300:D307" si="250">+D77</f>
        <v>O</v>
      </c>
      <c r="E300" s="240" t="e">
        <f>+'Ark1'!#REF!</f>
        <v>#REF!</v>
      </c>
      <c r="F300" s="240" t="str">
        <f>+F285</f>
        <v>Jan</v>
      </c>
      <c r="G300" s="240" t="e">
        <f>+'Ark1'!#REF!</f>
        <v>#REF!</v>
      </c>
      <c r="H300" s="240" t="e">
        <f>+'Ark1'!#REF!</f>
        <v>#REF!</v>
      </c>
      <c r="I300" s="242" t="e">
        <f>+IF(H300=0,"",'Ark1'!#REF!)</f>
        <v>#REF!</v>
      </c>
      <c r="J300" s="242" t="e">
        <f>+IF(H300=0,"",'Ark1'!#REF!)</f>
        <v>#REF!</v>
      </c>
      <c r="K300" s="242"/>
      <c r="L300" s="455" t="e">
        <f>+IF(I300=0,"",'Ark1'!#REF!)</f>
        <v>#REF!</v>
      </c>
      <c r="M300" s="304"/>
      <c r="N300" s="478" t="e">
        <f>+IF(L300=0,"",'Ark1'!#REF!)</f>
        <v>#REF!</v>
      </c>
      <c r="O300" s="478"/>
      <c r="P300" s="478" t="e">
        <f>+IF(L300=0,"",'Ark1'!#REF!)</f>
        <v>#REF!</v>
      </c>
      <c r="Q300" s="242"/>
      <c r="R300" s="242" t="e">
        <f>+IF(H300=0,"",'Ark1'!#REF!)</f>
        <v>#REF!</v>
      </c>
      <c r="S300" s="241" t="e">
        <f>+IF(H300=0,"",'Ark1'!#REF!)</f>
        <v>#REF!</v>
      </c>
      <c r="T300" s="241" t="e">
        <f>+IF(H300=0,"",'Ark1'!#REF!)</f>
        <v>#REF!</v>
      </c>
      <c r="U300" s="243" t="e">
        <f>+IF(H300=0,"",'Ark1'!#REF!)</f>
        <v>#REF!</v>
      </c>
      <c r="V300" s="243" t="e">
        <f>+IF(H300=0,"",'Ark1'!#REF!)</f>
        <v>#REF!</v>
      </c>
      <c r="W300" s="243" t="e">
        <f>+IF(H300=0,"",'Ark1'!#REF!)</f>
        <v>#REF!</v>
      </c>
      <c r="X300" s="243" t="e">
        <f>+IF(H300=0,"",'Ark1'!#REF!)</f>
        <v>#REF!</v>
      </c>
      <c r="Y300" s="243" t="e">
        <f>+IF(H300=0,"",'Ark1'!#REF!)</f>
        <v>#REF!</v>
      </c>
      <c r="Z300" s="242" t="e">
        <f>+IF(H300=0,"",'Ark1'!#REF!)</f>
        <v>#REF!</v>
      </c>
      <c r="AA300" s="243" t="e">
        <f>+IF(H300=0,"",'Ark1'!#REF!)</f>
        <v>#REF!</v>
      </c>
      <c r="AB300" s="242" t="e">
        <f t="shared" si="224"/>
        <v>#REF!</v>
      </c>
      <c r="AC300" s="241" t="e">
        <f t="shared" si="225"/>
        <v>#REF!</v>
      </c>
      <c r="AD300" s="303"/>
      <c r="AG300" s="28"/>
      <c r="AH300" s="26"/>
      <c r="AK300" s="26"/>
      <c r="AL300" s="26"/>
      <c r="AM300" s="26"/>
      <c r="AO300" s="26"/>
    </row>
    <row r="301" spans="1:58">
      <c r="A301" s="303"/>
      <c r="B301" s="303" t="e">
        <f>+'Ark1'!#REF!</f>
        <v>#REF!</v>
      </c>
      <c r="C301" s="240" t="e">
        <f>+'Ark1'!#REF!</f>
        <v>#REF!</v>
      </c>
      <c r="D301" s="240" t="str">
        <f t="shared" si="250"/>
        <v>O</v>
      </c>
      <c r="E301" s="240" t="e">
        <f>+'Ark1'!#REF!</f>
        <v>#REF!</v>
      </c>
      <c r="F301" s="240" t="str">
        <f t="shared" ref="F301:F311" si="251">+F286</f>
        <v>Feb</v>
      </c>
      <c r="G301" s="240" t="e">
        <f>+'Ark1'!#REF!</f>
        <v>#REF!</v>
      </c>
      <c r="H301" s="240" t="e">
        <f>+'Ark1'!#REF!</f>
        <v>#REF!</v>
      </c>
      <c r="I301" s="242" t="e">
        <f>+IF(H301=0,"",'Ark1'!#REF!)</f>
        <v>#REF!</v>
      </c>
      <c r="J301" s="242" t="e">
        <f>+IF(H301=0,"",'Ark1'!#REF!)</f>
        <v>#REF!</v>
      </c>
      <c r="K301" s="242"/>
      <c r="L301" s="455" t="e">
        <f>+IF(I301=0,"",'Ark1'!#REF!)</f>
        <v>#REF!</v>
      </c>
      <c r="M301" s="304"/>
      <c r="N301" s="478" t="e">
        <f>+IF(L301=0,"",'Ark1'!#REF!)</f>
        <v>#REF!</v>
      </c>
      <c r="O301" s="478"/>
      <c r="P301" s="478" t="e">
        <f>+IF(L301=0,"",'Ark1'!#REF!)</f>
        <v>#REF!</v>
      </c>
      <c r="Q301" s="242"/>
      <c r="R301" s="242" t="e">
        <f>+IF(H301=0,"",'Ark1'!#REF!)</f>
        <v>#REF!</v>
      </c>
      <c r="S301" s="241" t="e">
        <f>+IF(H301=0,"",'Ark1'!#REF!)</f>
        <v>#REF!</v>
      </c>
      <c r="T301" s="241" t="e">
        <f>+IF(H301=0,"",'Ark1'!#REF!)</f>
        <v>#REF!</v>
      </c>
      <c r="U301" s="243" t="e">
        <f>+IF(H301=0,"",'Ark1'!#REF!)</f>
        <v>#REF!</v>
      </c>
      <c r="V301" s="243" t="e">
        <f>+IF(H301=0,"",'Ark1'!#REF!)</f>
        <v>#REF!</v>
      </c>
      <c r="W301" s="243" t="e">
        <f>+IF(H301=0,"",'Ark1'!#REF!)</f>
        <v>#REF!</v>
      </c>
      <c r="X301" s="243" t="e">
        <f>+IF(H301=0,"",'Ark1'!#REF!)</f>
        <v>#REF!</v>
      </c>
      <c r="Y301" s="243" t="e">
        <f>+IF(H301=0,"",'Ark1'!#REF!)</f>
        <v>#REF!</v>
      </c>
      <c r="Z301" s="242" t="e">
        <f>+IF(H301=0,"",'Ark1'!#REF!)</f>
        <v>#REF!</v>
      </c>
      <c r="AA301" s="243" t="e">
        <f>+IF(H301=0,"",'Ark1'!#REF!)</f>
        <v>#REF!</v>
      </c>
      <c r="AB301" s="242" t="e">
        <f t="shared" ref="AB301:AB310" si="252">+IF(H301=0,"",+S301/C301)</f>
        <v>#REF!</v>
      </c>
      <c r="AC301" s="241" t="e">
        <f t="shared" ref="AC301:AC310" si="253">+IF(H301=0,"",G301/H301)</f>
        <v>#REF!</v>
      </c>
      <c r="AD301" s="303"/>
      <c r="AG301" s="28"/>
      <c r="AH301" s="26"/>
      <c r="AK301" s="26"/>
      <c r="AL301" s="26"/>
      <c r="AM301" s="26"/>
      <c r="AO301" s="26"/>
    </row>
    <row r="302" spans="1:58">
      <c r="A302" s="303"/>
      <c r="B302" s="303" t="e">
        <f>+'Ark1'!#REF!</f>
        <v>#REF!</v>
      </c>
      <c r="C302" s="240" t="e">
        <f>+'Ark1'!#REF!</f>
        <v>#REF!</v>
      </c>
      <c r="D302" s="240" t="str">
        <f t="shared" si="250"/>
        <v>O</v>
      </c>
      <c r="E302" s="240" t="e">
        <f>+'Ark1'!#REF!</f>
        <v>#REF!</v>
      </c>
      <c r="F302" s="240" t="str">
        <f t="shared" si="251"/>
        <v>Mar</v>
      </c>
      <c r="G302" s="240" t="e">
        <f>+'Ark1'!#REF!</f>
        <v>#REF!</v>
      </c>
      <c r="H302" s="240" t="e">
        <f>+'Ark1'!#REF!</f>
        <v>#REF!</v>
      </c>
      <c r="I302" s="242" t="e">
        <f>+IF(H302=0,"",'Ark1'!#REF!)</f>
        <v>#REF!</v>
      </c>
      <c r="J302" s="242" t="e">
        <f>+IF(H302=0,"",'Ark1'!#REF!)</f>
        <v>#REF!</v>
      </c>
      <c r="K302" s="242"/>
      <c r="L302" s="455" t="e">
        <f>+IF(I302=0,"",'Ark1'!#REF!)</f>
        <v>#REF!</v>
      </c>
      <c r="M302" s="304"/>
      <c r="N302" s="478" t="e">
        <f>+IF(L302=0,"",'Ark1'!#REF!)</f>
        <v>#REF!</v>
      </c>
      <c r="O302" s="478"/>
      <c r="P302" s="478" t="e">
        <f>+IF(L302=0,"",'Ark1'!#REF!)</f>
        <v>#REF!</v>
      </c>
      <c r="Q302" s="242"/>
      <c r="R302" s="242" t="e">
        <f>+IF(H302=0,"",'Ark1'!#REF!)</f>
        <v>#REF!</v>
      </c>
      <c r="S302" s="241" t="e">
        <f>+IF(H302=0,"",'Ark1'!#REF!)</f>
        <v>#REF!</v>
      </c>
      <c r="T302" s="241" t="e">
        <f>+IF(H302=0,"",'Ark1'!#REF!)</f>
        <v>#REF!</v>
      </c>
      <c r="U302" s="243" t="e">
        <f>+IF(H302=0,"",'Ark1'!#REF!)</f>
        <v>#REF!</v>
      </c>
      <c r="V302" s="243" t="e">
        <f>+IF(H302=0,"",'Ark1'!#REF!)</f>
        <v>#REF!</v>
      </c>
      <c r="W302" s="243" t="e">
        <f>+IF(H302=0,"",'Ark1'!#REF!)</f>
        <v>#REF!</v>
      </c>
      <c r="X302" s="243" t="e">
        <f>+IF(H302=0,"",'Ark1'!#REF!)</f>
        <v>#REF!</v>
      </c>
      <c r="Y302" s="243" t="e">
        <f>+IF(H302=0,"",'Ark1'!#REF!)</f>
        <v>#REF!</v>
      </c>
      <c r="Z302" s="242" t="e">
        <f>+IF(H302=0,"",'Ark1'!#REF!)</f>
        <v>#REF!</v>
      </c>
      <c r="AA302" s="243" t="e">
        <f>+IF(H302=0,"",'Ark1'!#REF!)</f>
        <v>#REF!</v>
      </c>
      <c r="AB302" s="242" t="e">
        <f t="shared" si="252"/>
        <v>#REF!</v>
      </c>
      <c r="AC302" s="241" t="e">
        <f t="shared" si="253"/>
        <v>#REF!</v>
      </c>
      <c r="AD302" s="303"/>
      <c r="AG302" s="28"/>
      <c r="AH302" s="26"/>
      <c r="AK302" s="26"/>
      <c r="AL302" s="26"/>
      <c r="AM302" s="26"/>
      <c r="AO302" s="26"/>
    </row>
    <row r="303" spans="1:58">
      <c r="A303" s="303"/>
      <c r="B303" s="303" t="e">
        <f>+'Ark1'!#REF!</f>
        <v>#REF!</v>
      </c>
      <c r="C303" s="240" t="e">
        <f>+'Ark1'!#REF!</f>
        <v>#REF!</v>
      </c>
      <c r="D303" s="240" t="str">
        <f t="shared" si="250"/>
        <v>O</v>
      </c>
      <c r="E303" s="240" t="e">
        <f>+'Ark1'!#REF!</f>
        <v>#REF!</v>
      </c>
      <c r="F303" s="240" t="str">
        <f t="shared" si="251"/>
        <v>Apr</v>
      </c>
      <c r="G303" s="240" t="e">
        <f>+'Ark1'!#REF!</f>
        <v>#REF!</v>
      </c>
      <c r="H303" s="240" t="e">
        <f>+'Ark1'!#REF!</f>
        <v>#REF!</v>
      </c>
      <c r="I303" s="242" t="e">
        <f>+IF(H303=0,"",'Ark1'!#REF!)</f>
        <v>#REF!</v>
      </c>
      <c r="J303" s="242" t="e">
        <f>+IF(H303=0,"",'Ark1'!#REF!)</f>
        <v>#REF!</v>
      </c>
      <c r="K303" s="242"/>
      <c r="L303" s="455" t="e">
        <f>+IF(I303=0,"",'Ark1'!#REF!)</f>
        <v>#REF!</v>
      </c>
      <c r="M303" s="304"/>
      <c r="N303" s="478" t="e">
        <f>+IF(L303=0,"",'Ark1'!#REF!)</f>
        <v>#REF!</v>
      </c>
      <c r="O303" s="478"/>
      <c r="P303" s="478" t="e">
        <f>+IF(L303=0,"",'Ark1'!#REF!)</f>
        <v>#REF!</v>
      </c>
      <c r="Q303" s="242"/>
      <c r="R303" s="242" t="e">
        <f>+IF(H303=0,"",'Ark1'!#REF!)</f>
        <v>#REF!</v>
      </c>
      <c r="S303" s="241" t="e">
        <f>+IF(H303=0,"",'Ark1'!#REF!)</f>
        <v>#REF!</v>
      </c>
      <c r="T303" s="241" t="e">
        <f>+IF(H303=0,"",'Ark1'!#REF!)</f>
        <v>#REF!</v>
      </c>
      <c r="U303" s="243" t="e">
        <f>+IF(H303=0,"",'Ark1'!#REF!)</f>
        <v>#REF!</v>
      </c>
      <c r="V303" s="243" t="e">
        <f>+IF(H303=0,"",'Ark1'!#REF!)</f>
        <v>#REF!</v>
      </c>
      <c r="W303" s="243" t="e">
        <f>+IF(H303=0,"",'Ark1'!#REF!)</f>
        <v>#REF!</v>
      </c>
      <c r="X303" s="243" t="e">
        <f>+IF(H303=0,"",'Ark1'!#REF!)</f>
        <v>#REF!</v>
      </c>
      <c r="Y303" s="243" t="e">
        <f>+IF(H303=0,"",'Ark1'!#REF!)</f>
        <v>#REF!</v>
      </c>
      <c r="Z303" s="242" t="e">
        <f>+IF(H303=0,"",'Ark1'!#REF!)</f>
        <v>#REF!</v>
      </c>
      <c r="AA303" s="243" t="e">
        <f>+IF(H303=0,"",'Ark1'!#REF!)</f>
        <v>#REF!</v>
      </c>
      <c r="AB303" s="242" t="e">
        <f t="shared" si="252"/>
        <v>#REF!</v>
      </c>
      <c r="AC303" s="241" t="e">
        <f t="shared" si="253"/>
        <v>#REF!</v>
      </c>
      <c r="AD303" s="303"/>
      <c r="AG303" s="28"/>
      <c r="AH303" s="26"/>
      <c r="AK303" s="26"/>
      <c r="AL303" s="26"/>
      <c r="AM303" s="26"/>
      <c r="AO303" s="26"/>
    </row>
    <row r="304" spans="1:58">
      <c r="A304" s="303"/>
      <c r="B304" s="303" t="e">
        <f>+'Ark1'!#REF!</f>
        <v>#REF!</v>
      </c>
      <c r="C304" s="240" t="e">
        <f>+'Ark1'!#REF!</f>
        <v>#REF!</v>
      </c>
      <c r="D304" s="240" t="str">
        <f t="shared" si="250"/>
        <v>O</v>
      </c>
      <c r="E304" s="240" t="e">
        <f>+'Ark1'!#REF!</f>
        <v>#REF!</v>
      </c>
      <c r="F304" s="240" t="str">
        <f t="shared" si="251"/>
        <v>Mai</v>
      </c>
      <c r="G304" s="240" t="e">
        <f>+'Ark1'!#REF!</f>
        <v>#REF!</v>
      </c>
      <c r="H304" s="240" t="e">
        <f>+'Ark1'!#REF!</f>
        <v>#REF!</v>
      </c>
      <c r="I304" s="242" t="e">
        <f>+IF(H304=0,"",'Ark1'!#REF!)</f>
        <v>#REF!</v>
      </c>
      <c r="J304" s="242" t="e">
        <f>+IF(H304=0,"",'Ark1'!#REF!)</f>
        <v>#REF!</v>
      </c>
      <c r="K304" s="242"/>
      <c r="L304" s="455" t="e">
        <f>+IF(I304=0,"",'Ark1'!#REF!)</f>
        <v>#REF!</v>
      </c>
      <c r="M304" s="304"/>
      <c r="N304" s="478" t="e">
        <f>+IF(L304=0,"",'Ark1'!#REF!)</f>
        <v>#REF!</v>
      </c>
      <c r="O304" s="478"/>
      <c r="P304" s="478" t="e">
        <f>+IF(L304=0,"",'Ark1'!#REF!)</f>
        <v>#REF!</v>
      </c>
      <c r="Q304" s="242"/>
      <c r="R304" s="242" t="e">
        <f>+IF(H304=0,"",'Ark1'!#REF!)</f>
        <v>#REF!</v>
      </c>
      <c r="S304" s="241" t="e">
        <f>+IF(H304=0,"",'Ark1'!#REF!)</f>
        <v>#REF!</v>
      </c>
      <c r="T304" s="241" t="e">
        <f>+IF(H304=0,"",'Ark1'!#REF!)</f>
        <v>#REF!</v>
      </c>
      <c r="U304" s="243" t="e">
        <f>+IF(H304=0,"",'Ark1'!#REF!)</f>
        <v>#REF!</v>
      </c>
      <c r="V304" s="243" t="e">
        <f>+IF(H304=0,"",'Ark1'!#REF!)</f>
        <v>#REF!</v>
      </c>
      <c r="W304" s="243" t="e">
        <f>+IF(H304=0,"",'Ark1'!#REF!)</f>
        <v>#REF!</v>
      </c>
      <c r="X304" s="243" t="e">
        <f>+IF(H304=0,"",'Ark1'!#REF!)</f>
        <v>#REF!</v>
      </c>
      <c r="Y304" s="243" t="e">
        <f>+IF(H304=0,"",'Ark1'!#REF!)</f>
        <v>#REF!</v>
      </c>
      <c r="Z304" s="242" t="e">
        <f>+IF(H304=0,"",'Ark1'!#REF!)</f>
        <v>#REF!</v>
      </c>
      <c r="AA304" s="243" t="e">
        <f>+IF(H304=0,"",'Ark1'!#REF!)</f>
        <v>#REF!</v>
      </c>
      <c r="AB304" s="242" t="e">
        <f t="shared" si="252"/>
        <v>#REF!</v>
      </c>
      <c r="AC304" s="241" t="e">
        <f t="shared" si="253"/>
        <v>#REF!</v>
      </c>
      <c r="AD304" s="303"/>
      <c r="AG304" s="28"/>
      <c r="AH304" s="26"/>
      <c r="AK304" s="26"/>
      <c r="AL304" s="26"/>
      <c r="AM304" s="26"/>
      <c r="AO304" s="26"/>
    </row>
    <row r="305" spans="1:58">
      <c r="A305" s="303"/>
      <c r="B305" s="303" t="e">
        <f>+'Ark1'!#REF!</f>
        <v>#REF!</v>
      </c>
      <c r="C305" s="240" t="e">
        <f>+'Ark1'!#REF!</f>
        <v>#REF!</v>
      </c>
      <c r="D305" s="240" t="str">
        <f t="shared" si="250"/>
        <v>O</v>
      </c>
      <c r="E305" s="240" t="e">
        <f>+'Ark1'!#REF!</f>
        <v>#REF!</v>
      </c>
      <c r="F305" s="240" t="str">
        <f t="shared" si="251"/>
        <v>Jun</v>
      </c>
      <c r="G305" s="240" t="e">
        <f>+'Ark1'!#REF!</f>
        <v>#REF!</v>
      </c>
      <c r="H305" s="240" t="e">
        <f>+'Ark1'!#REF!</f>
        <v>#REF!</v>
      </c>
      <c r="I305" s="242" t="e">
        <f>+IF(H305=0,"",'Ark1'!#REF!)</f>
        <v>#REF!</v>
      </c>
      <c r="J305" s="242" t="e">
        <f>+IF(H305=0,"",'Ark1'!#REF!)</f>
        <v>#REF!</v>
      </c>
      <c r="K305" s="242"/>
      <c r="L305" s="455" t="e">
        <f>+IF(I305=0,"",'Ark1'!#REF!)</f>
        <v>#REF!</v>
      </c>
      <c r="M305" s="304"/>
      <c r="N305" s="478" t="e">
        <f>+IF(L305=0,"",'Ark1'!#REF!)</f>
        <v>#REF!</v>
      </c>
      <c r="O305" s="478"/>
      <c r="P305" s="478" t="e">
        <f>+IF(L305=0,"",'Ark1'!#REF!)</f>
        <v>#REF!</v>
      </c>
      <c r="Q305" s="242"/>
      <c r="R305" s="242" t="e">
        <f>+IF(H305=0,"",'Ark1'!#REF!)</f>
        <v>#REF!</v>
      </c>
      <c r="S305" s="241" t="e">
        <f>+IF(H305=0,"",'Ark1'!#REF!)</f>
        <v>#REF!</v>
      </c>
      <c r="T305" s="241" t="e">
        <f>+IF(H305=0,"",'Ark1'!#REF!)</f>
        <v>#REF!</v>
      </c>
      <c r="U305" s="243" t="e">
        <f>+IF(H305=0,"",'Ark1'!#REF!)</f>
        <v>#REF!</v>
      </c>
      <c r="V305" s="243" t="e">
        <f>+IF(H305=0,"",'Ark1'!#REF!)</f>
        <v>#REF!</v>
      </c>
      <c r="W305" s="243" t="e">
        <f>+IF(H305=0,"",'Ark1'!#REF!)</f>
        <v>#REF!</v>
      </c>
      <c r="X305" s="243" t="e">
        <f>+IF(H305=0,"",'Ark1'!#REF!)</f>
        <v>#REF!</v>
      </c>
      <c r="Y305" s="243" t="e">
        <f>+IF(H305=0,"",'Ark1'!#REF!)</f>
        <v>#REF!</v>
      </c>
      <c r="Z305" s="242" t="e">
        <f>+IF(H305=0,"",'Ark1'!#REF!)</f>
        <v>#REF!</v>
      </c>
      <c r="AA305" s="243" t="e">
        <f>+IF(H305=0,"",'Ark1'!#REF!)</f>
        <v>#REF!</v>
      </c>
      <c r="AB305" s="242" t="e">
        <f t="shared" si="252"/>
        <v>#REF!</v>
      </c>
      <c r="AC305" s="241" t="e">
        <f t="shared" si="253"/>
        <v>#REF!</v>
      </c>
      <c r="AD305" s="303"/>
      <c r="AG305" s="28"/>
      <c r="AH305" s="26"/>
      <c r="AK305" s="26"/>
      <c r="AL305" s="26"/>
      <c r="AM305" s="26"/>
      <c r="AO305" s="26"/>
    </row>
    <row r="306" spans="1:58">
      <c r="A306" s="303"/>
      <c r="B306" s="303" t="e">
        <f>+'Ark1'!#REF!</f>
        <v>#REF!</v>
      </c>
      <c r="C306" s="240" t="e">
        <f>+'Ark1'!#REF!</f>
        <v>#REF!</v>
      </c>
      <c r="D306" s="240" t="str">
        <f t="shared" si="250"/>
        <v>O</v>
      </c>
      <c r="E306" s="240" t="e">
        <f>+'Ark1'!#REF!</f>
        <v>#REF!</v>
      </c>
      <c r="F306" s="240" t="str">
        <f t="shared" si="251"/>
        <v>Jul</v>
      </c>
      <c r="G306" s="240" t="e">
        <f>+'Ark1'!#REF!</f>
        <v>#REF!</v>
      </c>
      <c r="H306" s="240" t="e">
        <f>+'Ark1'!#REF!</f>
        <v>#REF!</v>
      </c>
      <c r="I306" s="242" t="e">
        <f>+IF(H306=0,"",'Ark1'!#REF!)</f>
        <v>#REF!</v>
      </c>
      <c r="J306" s="242" t="e">
        <f>+IF(H306=0,"",'Ark1'!#REF!)</f>
        <v>#REF!</v>
      </c>
      <c r="K306" s="242"/>
      <c r="L306" s="455" t="e">
        <f>+IF(I306=0,"",'Ark1'!#REF!)</f>
        <v>#REF!</v>
      </c>
      <c r="M306" s="304"/>
      <c r="N306" s="478" t="e">
        <f>+IF(L306=0,"",'Ark1'!#REF!)</f>
        <v>#REF!</v>
      </c>
      <c r="O306" s="478"/>
      <c r="P306" s="478" t="e">
        <f>+IF(L306=0,"",'Ark1'!#REF!)</f>
        <v>#REF!</v>
      </c>
      <c r="Q306" s="242"/>
      <c r="R306" s="242" t="e">
        <f>+IF(H306=0,"",'Ark1'!#REF!)</f>
        <v>#REF!</v>
      </c>
      <c r="S306" s="241" t="e">
        <f>+IF(H306=0,"",'Ark1'!#REF!)</f>
        <v>#REF!</v>
      </c>
      <c r="T306" s="241" t="e">
        <f>+IF(H306=0,"",'Ark1'!#REF!)</f>
        <v>#REF!</v>
      </c>
      <c r="U306" s="243" t="e">
        <f>+IF(H306=0,"",'Ark1'!#REF!)</f>
        <v>#REF!</v>
      </c>
      <c r="V306" s="243" t="e">
        <f>+IF(H306=0,"",'Ark1'!#REF!)</f>
        <v>#REF!</v>
      </c>
      <c r="W306" s="243" t="e">
        <f>+IF(H306=0,"",'Ark1'!#REF!)</f>
        <v>#REF!</v>
      </c>
      <c r="X306" s="243" t="e">
        <f>+IF(H306=0,"",'Ark1'!#REF!)</f>
        <v>#REF!</v>
      </c>
      <c r="Y306" s="243" t="e">
        <f>+IF(H306=0,"",'Ark1'!#REF!)</f>
        <v>#REF!</v>
      </c>
      <c r="Z306" s="242" t="e">
        <f>+IF(H306=0,"",'Ark1'!#REF!)</f>
        <v>#REF!</v>
      </c>
      <c r="AA306" s="243" t="e">
        <f>+IF(H306=0,"",'Ark1'!#REF!)</f>
        <v>#REF!</v>
      </c>
      <c r="AB306" s="242" t="e">
        <f t="shared" si="252"/>
        <v>#REF!</v>
      </c>
      <c r="AC306" s="241" t="e">
        <f t="shared" si="253"/>
        <v>#REF!</v>
      </c>
      <c r="AD306" s="303"/>
      <c r="AG306" s="28"/>
      <c r="AH306" s="26"/>
      <c r="AK306" s="26"/>
      <c r="AL306" s="26"/>
      <c r="AM306" s="26"/>
      <c r="AO306" s="26"/>
    </row>
    <row r="307" spans="1:58">
      <c r="A307" s="303"/>
      <c r="B307" s="303" t="e">
        <f>+'Ark1'!#REF!</f>
        <v>#REF!</v>
      </c>
      <c r="C307" s="240" t="e">
        <f>+'Ark1'!#REF!</f>
        <v>#REF!</v>
      </c>
      <c r="D307" s="240" t="str">
        <f t="shared" si="250"/>
        <v>O</v>
      </c>
      <c r="E307" s="240" t="e">
        <f>+'Ark1'!#REF!</f>
        <v>#REF!</v>
      </c>
      <c r="F307" s="240" t="str">
        <f t="shared" si="251"/>
        <v>Aug</v>
      </c>
      <c r="G307" s="240" t="e">
        <f>+'Ark1'!#REF!</f>
        <v>#REF!</v>
      </c>
      <c r="H307" s="240" t="e">
        <f>+'Ark1'!#REF!</f>
        <v>#REF!</v>
      </c>
      <c r="I307" s="242" t="e">
        <f>+IF(H307=0,"",'Ark1'!#REF!)</f>
        <v>#REF!</v>
      </c>
      <c r="J307" s="242" t="e">
        <f>+IF(H307=0,"",'Ark1'!#REF!)</f>
        <v>#REF!</v>
      </c>
      <c r="K307" s="242"/>
      <c r="L307" s="455" t="e">
        <f>+IF(I307=0,"",'Ark1'!#REF!)</f>
        <v>#REF!</v>
      </c>
      <c r="M307" s="304"/>
      <c r="N307" s="478" t="e">
        <f>+IF(L307=0,"",'Ark1'!#REF!)</f>
        <v>#REF!</v>
      </c>
      <c r="O307" s="478"/>
      <c r="P307" s="478" t="e">
        <f>+IF(L307=0,"",'Ark1'!#REF!)</f>
        <v>#REF!</v>
      </c>
      <c r="Q307" s="242"/>
      <c r="R307" s="242" t="e">
        <f>+IF(H307=0,"",'Ark1'!#REF!)</f>
        <v>#REF!</v>
      </c>
      <c r="S307" s="241" t="e">
        <f>+IF(H307=0,"",'Ark1'!#REF!)</f>
        <v>#REF!</v>
      </c>
      <c r="T307" s="241" t="e">
        <f>+IF(H307=0,"",'Ark1'!#REF!)</f>
        <v>#REF!</v>
      </c>
      <c r="U307" s="243" t="e">
        <f>+IF(H307=0,"",'Ark1'!#REF!)</f>
        <v>#REF!</v>
      </c>
      <c r="V307" s="243" t="e">
        <f>+IF(H307=0,"",'Ark1'!#REF!)</f>
        <v>#REF!</v>
      </c>
      <c r="W307" s="243" t="e">
        <f>+IF(H307=0,"",'Ark1'!#REF!)</f>
        <v>#REF!</v>
      </c>
      <c r="X307" s="243" t="e">
        <f>+IF(H307=0,"",'Ark1'!#REF!)</f>
        <v>#REF!</v>
      </c>
      <c r="Y307" s="243" t="e">
        <f>+IF(H307=0,"",'Ark1'!#REF!)</f>
        <v>#REF!</v>
      </c>
      <c r="Z307" s="242" t="e">
        <f>+IF(H307=0,"",'Ark1'!#REF!)</f>
        <v>#REF!</v>
      </c>
      <c r="AA307" s="243" t="e">
        <f>+IF(H307=0,"",'Ark1'!#REF!)</f>
        <v>#REF!</v>
      </c>
      <c r="AB307" s="242" t="e">
        <f t="shared" si="252"/>
        <v>#REF!</v>
      </c>
      <c r="AC307" s="241" t="e">
        <f t="shared" si="253"/>
        <v>#REF!</v>
      </c>
      <c r="AD307" s="303"/>
      <c r="AG307" s="28"/>
      <c r="AH307" s="26"/>
      <c r="AK307" s="26"/>
      <c r="AL307" s="26"/>
      <c r="AM307" s="26"/>
      <c r="AO307" s="26"/>
    </row>
    <row r="308" spans="1:58">
      <c r="A308" s="303"/>
      <c r="B308" s="303" t="e">
        <f>+'Ark1'!#REF!</f>
        <v>#REF!</v>
      </c>
      <c r="C308" s="240" t="e">
        <f>+'Ark1'!#REF!</f>
        <v>#REF!</v>
      </c>
      <c r="D308" s="240" t="str">
        <f>+D307</f>
        <v>O</v>
      </c>
      <c r="E308" s="240" t="e">
        <f>+'Ark1'!#REF!</f>
        <v>#REF!</v>
      </c>
      <c r="F308" s="240" t="str">
        <f t="shared" si="251"/>
        <v>Sep</v>
      </c>
      <c r="G308" s="240" t="e">
        <f>+'Ark1'!#REF!</f>
        <v>#REF!</v>
      </c>
      <c r="H308" s="240" t="e">
        <f>+'Ark1'!#REF!</f>
        <v>#REF!</v>
      </c>
      <c r="I308" s="242" t="e">
        <f>+IF(H308=0,"",'Ark1'!#REF!)</f>
        <v>#REF!</v>
      </c>
      <c r="J308" s="242" t="e">
        <f>+IF(H308=0,"",'Ark1'!#REF!)</f>
        <v>#REF!</v>
      </c>
      <c r="K308" s="242"/>
      <c r="L308" s="455" t="e">
        <f>+IF(I308=0,"",'Ark1'!#REF!)</f>
        <v>#REF!</v>
      </c>
      <c r="M308" s="304"/>
      <c r="N308" s="478" t="e">
        <f>+IF(L308=0,"",'Ark1'!#REF!)</f>
        <v>#REF!</v>
      </c>
      <c r="O308" s="478"/>
      <c r="P308" s="478" t="e">
        <f>+IF(L308=0,"",'Ark1'!#REF!)</f>
        <v>#REF!</v>
      </c>
      <c r="Q308" s="242"/>
      <c r="R308" s="242" t="e">
        <f>+IF(H308=0,"",'Ark1'!#REF!)</f>
        <v>#REF!</v>
      </c>
      <c r="S308" s="241" t="e">
        <f>+IF(H308=0,"",'Ark1'!#REF!)</f>
        <v>#REF!</v>
      </c>
      <c r="T308" s="241" t="e">
        <f>+IF(H308=0,"",'Ark1'!#REF!)</f>
        <v>#REF!</v>
      </c>
      <c r="U308" s="243" t="e">
        <f>+IF(H308=0,"",'Ark1'!#REF!)</f>
        <v>#REF!</v>
      </c>
      <c r="V308" s="243" t="e">
        <f>+IF(H308=0,"",'Ark1'!#REF!)</f>
        <v>#REF!</v>
      </c>
      <c r="W308" s="243" t="e">
        <f>+IF(H308=0,"",'Ark1'!#REF!)</f>
        <v>#REF!</v>
      </c>
      <c r="X308" s="243" t="e">
        <f>+IF(H308=0,"",'Ark1'!#REF!)</f>
        <v>#REF!</v>
      </c>
      <c r="Y308" s="243" t="e">
        <f>+IF(H308=0,"",'Ark1'!#REF!)</f>
        <v>#REF!</v>
      </c>
      <c r="Z308" s="242" t="e">
        <f>+IF(H308=0,"",'Ark1'!#REF!)</f>
        <v>#REF!</v>
      </c>
      <c r="AA308" s="243" t="e">
        <f>+IF(H308=0,"",'Ark1'!#REF!)</f>
        <v>#REF!</v>
      </c>
      <c r="AB308" s="242" t="e">
        <f t="shared" si="252"/>
        <v>#REF!</v>
      </c>
      <c r="AC308" s="241" t="e">
        <f t="shared" si="253"/>
        <v>#REF!</v>
      </c>
      <c r="AD308" s="303"/>
      <c r="AG308" s="28"/>
      <c r="AH308" s="26"/>
      <c r="AK308" s="26"/>
      <c r="AL308" s="26"/>
      <c r="AM308" s="26"/>
      <c r="AO308" s="26"/>
    </row>
    <row r="309" spans="1:58">
      <c r="A309" s="303"/>
      <c r="B309" s="303" t="e">
        <f>+'Ark1'!#REF!</f>
        <v>#REF!</v>
      </c>
      <c r="C309" s="240" t="e">
        <f>+'Ark1'!#REF!</f>
        <v>#REF!</v>
      </c>
      <c r="D309" s="240" t="str">
        <f t="shared" ref="D309:D311" si="254">+D308</f>
        <v>O</v>
      </c>
      <c r="E309" s="240" t="e">
        <f>+'Ark1'!#REF!</f>
        <v>#REF!</v>
      </c>
      <c r="F309" s="240" t="str">
        <f t="shared" si="251"/>
        <v>Okt</v>
      </c>
      <c r="G309" s="240" t="e">
        <f>+'Ark1'!#REF!</f>
        <v>#REF!</v>
      </c>
      <c r="H309" s="240" t="e">
        <f>+'Ark1'!#REF!</f>
        <v>#REF!</v>
      </c>
      <c r="I309" s="242" t="e">
        <f>+IF(H309=0,"",'Ark1'!#REF!)</f>
        <v>#REF!</v>
      </c>
      <c r="J309" s="242" t="e">
        <f>+IF(H309=0,"",'Ark1'!#REF!)</f>
        <v>#REF!</v>
      </c>
      <c r="K309" s="242"/>
      <c r="L309" s="455" t="e">
        <f>+IF(I309=0,"",'Ark1'!#REF!)</f>
        <v>#REF!</v>
      </c>
      <c r="M309" s="304"/>
      <c r="N309" s="478" t="e">
        <f>+IF(L309=0,"",'Ark1'!#REF!)</f>
        <v>#REF!</v>
      </c>
      <c r="O309" s="478"/>
      <c r="P309" s="478" t="e">
        <f>+IF(L309=0,"",'Ark1'!#REF!)</f>
        <v>#REF!</v>
      </c>
      <c r="Q309" s="242"/>
      <c r="R309" s="242" t="e">
        <f>+IF(H309=0,"",'Ark1'!#REF!)</f>
        <v>#REF!</v>
      </c>
      <c r="S309" s="241" t="e">
        <f>+IF(H309=0,"",'Ark1'!#REF!)</f>
        <v>#REF!</v>
      </c>
      <c r="T309" s="241" t="e">
        <f>+IF(H309=0,"",'Ark1'!#REF!)</f>
        <v>#REF!</v>
      </c>
      <c r="U309" s="243" t="e">
        <f>+IF(H309=0,"",'Ark1'!#REF!)</f>
        <v>#REF!</v>
      </c>
      <c r="V309" s="243" t="e">
        <f>+IF(H309=0,"",'Ark1'!#REF!)</f>
        <v>#REF!</v>
      </c>
      <c r="W309" s="243" t="e">
        <f>+IF(H309=0,"",'Ark1'!#REF!)</f>
        <v>#REF!</v>
      </c>
      <c r="X309" s="243" t="e">
        <f>+IF(H309=0,"",'Ark1'!#REF!)</f>
        <v>#REF!</v>
      </c>
      <c r="Y309" s="243" t="e">
        <f>+IF(H309=0,"",'Ark1'!#REF!)</f>
        <v>#REF!</v>
      </c>
      <c r="Z309" s="242" t="e">
        <f>+IF(H309=0,"",'Ark1'!#REF!)</f>
        <v>#REF!</v>
      </c>
      <c r="AA309" s="243" t="e">
        <f>+IF(H309=0,"",'Ark1'!#REF!)</f>
        <v>#REF!</v>
      </c>
      <c r="AB309" s="242" t="e">
        <f t="shared" si="252"/>
        <v>#REF!</v>
      </c>
      <c r="AC309" s="241" t="e">
        <f t="shared" si="253"/>
        <v>#REF!</v>
      </c>
      <c r="AD309" s="303"/>
      <c r="AG309" s="28"/>
      <c r="AH309" s="26"/>
      <c r="AK309" s="26"/>
      <c r="AL309" s="26"/>
      <c r="AM309" s="26"/>
      <c r="AO309" s="26"/>
    </row>
    <row r="310" spans="1:58">
      <c r="A310" s="303"/>
      <c r="B310" s="303" t="e">
        <f>+'Ark1'!#REF!</f>
        <v>#REF!</v>
      </c>
      <c r="C310" s="240" t="e">
        <f>+'Ark1'!#REF!</f>
        <v>#REF!</v>
      </c>
      <c r="D310" s="240" t="str">
        <f t="shared" si="254"/>
        <v>O</v>
      </c>
      <c r="E310" s="240" t="e">
        <f>+'Ark1'!#REF!</f>
        <v>#REF!</v>
      </c>
      <c r="F310" s="240" t="str">
        <f>+F295</f>
        <v>Nov</v>
      </c>
      <c r="G310" s="240" t="e">
        <f>+'Ark1'!#REF!</f>
        <v>#REF!</v>
      </c>
      <c r="H310" s="240" t="e">
        <f>+'Ark1'!#REF!</f>
        <v>#REF!</v>
      </c>
      <c r="I310" s="242" t="e">
        <f>+IF(H310=0,"",'Ark1'!#REF!)</f>
        <v>#REF!</v>
      </c>
      <c r="J310" s="242" t="e">
        <f>+IF(H310=0,"",'Ark1'!#REF!)</f>
        <v>#REF!</v>
      </c>
      <c r="K310" s="242"/>
      <c r="L310" s="455" t="e">
        <f>+IF(I310=0,"",'Ark1'!#REF!)</f>
        <v>#REF!</v>
      </c>
      <c r="M310" s="304"/>
      <c r="N310" s="478" t="e">
        <f>+IF(L310=0,"",'Ark1'!#REF!)</f>
        <v>#REF!</v>
      </c>
      <c r="O310" s="478"/>
      <c r="P310" s="478" t="e">
        <f>+IF(L310=0,"",'Ark1'!#REF!)</f>
        <v>#REF!</v>
      </c>
      <c r="Q310" s="242"/>
      <c r="R310" s="242" t="e">
        <f>+IF(H310=0,"",'Ark1'!#REF!)</f>
        <v>#REF!</v>
      </c>
      <c r="S310" s="241" t="e">
        <f>+IF(H310=0,"",'Ark1'!#REF!)</f>
        <v>#REF!</v>
      </c>
      <c r="T310" s="241" t="e">
        <f>+IF(H310=0,"",'Ark1'!#REF!)</f>
        <v>#REF!</v>
      </c>
      <c r="U310" s="243" t="e">
        <f>+IF(H310=0,"",'Ark1'!#REF!)</f>
        <v>#REF!</v>
      </c>
      <c r="V310" s="243" t="e">
        <f>+IF(H310=0,"",'Ark1'!#REF!)</f>
        <v>#REF!</v>
      </c>
      <c r="W310" s="243" t="e">
        <f>+IF(H310=0,"",'Ark1'!#REF!)</f>
        <v>#REF!</v>
      </c>
      <c r="X310" s="243" t="e">
        <f>+IF(H310=0,"",'Ark1'!#REF!)</f>
        <v>#REF!</v>
      </c>
      <c r="Y310" s="243" t="e">
        <f>+IF(H310=0,"",'Ark1'!#REF!)</f>
        <v>#REF!</v>
      </c>
      <c r="Z310" s="242" t="e">
        <f>+IF(H310=0,"",'Ark1'!#REF!)</f>
        <v>#REF!</v>
      </c>
      <c r="AA310" s="243" t="e">
        <f>+IF(H310=0,"",'Ark1'!#REF!)</f>
        <v>#REF!</v>
      </c>
      <c r="AB310" s="242" t="e">
        <f t="shared" si="252"/>
        <v>#REF!</v>
      </c>
      <c r="AC310" s="241" t="e">
        <f t="shared" si="253"/>
        <v>#REF!</v>
      </c>
      <c r="AD310" s="303"/>
      <c r="AG310" s="28"/>
      <c r="AH310" s="26"/>
      <c r="AK310" s="26"/>
      <c r="AL310" s="26"/>
      <c r="AM310" s="26"/>
      <c r="AO310" s="26"/>
    </row>
    <row r="311" spans="1:58">
      <c r="A311" s="303"/>
      <c r="B311" s="303" t="e">
        <f>+'Ark1'!#REF!</f>
        <v>#REF!</v>
      </c>
      <c r="C311" s="240" t="e">
        <f>+'Ark1'!#REF!</f>
        <v>#REF!</v>
      </c>
      <c r="D311" s="240" t="str">
        <f t="shared" si="254"/>
        <v>O</v>
      </c>
      <c r="E311" s="240" t="e">
        <f>+'Ark1'!#REF!</f>
        <v>#REF!</v>
      </c>
      <c r="F311" s="240" t="str">
        <f t="shared" si="251"/>
        <v>Des</v>
      </c>
      <c r="G311" s="240" t="e">
        <f>+'Ark1'!#REF!</f>
        <v>#REF!</v>
      </c>
      <c r="H311" s="240" t="e">
        <f>+'Ark1'!#REF!</f>
        <v>#REF!</v>
      </c>
      <c r="I311" s="242" t="e">
        <f>+IF(H311=0,"",'Ark1'!#REF!)</f>
        <v>#REF!</v>
      </c>
      <c r="J311" s="242" t="e">
        <f>+IF(H311=0,"",'Ark1'!#REF!)</f>
        <v>#REF!</v>
      </c>
      <c r="K311" s="242"/>
      <c r="L311" s="455" t="e">
        <f>+IF(I311=0,"",'Ark1'!#REF!)</f>
        <v>#REF!</v>
      </c>
      <c r="M311" s="304"/>
      <c r="N311" s="478" t="e">
        <f>+IF(L311=0,"",'Ark1'!#REF!)</f>
        <v>#REF!</v>
      </c>
      <c r="O311" s="478"/>
      <c r="P311" s="478" t="e">
        <f>+IF(L311=0,"",'Ark1'!#REF!)</f>
        <v>#REF!</v>
      </c>
      <c r="Q311" s="242"/>
      <c r="R311" s="242" t="e">
        <f>+IF(H311=0,"",'Ark1'!#REF!)</f>
        <v>#REF!</v>
      </c>
      <c r="S311" s="241" t="e">
        <f>+IF(H311=0,"",'Ark1'!#REF!)</f>
        <v>#REF!</v>
      </c>
      <c r="T311" s="241" t="e">
        <f>+IF(H311=0,"",'Ark1'!#REF!)</f>
        <v>#REF!</v>
      </c>
      <c r="U311" s="243" t="e">
        <f>+IF(H311=0,"",'Ark1'!#REF!)</f>
        <v>#REF!</v>
      </c>
      <c r="V311" s="243" t="e">
        <f>+IF(H311=0,"",'Ark1'!#REF!)</f>
        <v>#REF!</v>
      </c>
      <c r="W311" s="243" t="e">
        <f>+IF(H311=0,"",'Ark1'!#REF!)</f>
        <v>#REF!</v>
      </c>
      <c r="X311" s="243" t="e">
        <f>+IF(H311=0,"",'Ark1'!#REF!)</f>
        <v>#REF!</v>
      </c>
      <c r="Y311" s="243" t="e">
        <f>+IF(H311=0,"",'Ark1'!#REF!)</f>
        <v>#REF!</v>
      </c>
      <c r="Z311" s="242" t="e">
        <f>+IF(H311=0,"",'Ark1'!#REF!)</f>
        <v>#REF!</v>
      </c>
      <c r="AA311" s="243" t="e">
        <f>+IF(H311=0,"",'Ark1'!#REF!)</f>
        <v>#REF!</v>
      </c>
      <c r="AB311" s="242" t="e">
        <f t="shared" ref="AB311" si="255">+IF(H311=0,"",+S311/C311)</f>
        <v>#REF!</v>
      </c>
      <c r="AC311" s="241" t="e">
        <f t="shared" ref="AC311" si="256">+IF(H311=0,"",G311/H311)</f>
        <v>#REF!</v>
      </c>
      <c r="AD311" s="303"/>
      <c r="AG311" s="28"/>
      <c r="AH311" s="26"/>
      <c r="AK311" s="26"/>
      <c r="AL311" s="26"/>
      <c r="AM311" s="26"/>
      <c r="AO311" s="26"/>
    </row>
    <row r="312" spans="1:58" ht="15" customHeight="1">
      <c r="A312" s="303"/>
      <c r="B312" s="303"/>
      <c r="C312" s="303"/>
      <c r="D312" s="303"/>
      <c r="E312" s="303"/>
      <c r="F312" s="303"/>
      <c r="G312" s="303"/>
      <c r="H312" s="303"/>
      <c r="I312" s="303"/>
      <c r="J312" s="303"/>
      <c r="K312" s="303"/>
      <c r="L312" s="482"/>
      <c r="M312" s="304"/>
      <c r="N312" s="320"/>
      <c r="O312" s="320"/>
      <c r="P312" s="320"/>
      <c r="Q312" s="303"/>
      <c r="R312" s="303"/>
      <c r="S312" s="303"/>
      <c r="T312" s="303"/>
      <c r="U312" s="303"/>
      <c r="V312" s="303"/>
      <c r="W312" s="303"/>
      <c r="X312" s="303"/>
      <c r="Y312" s="303"/>
      <c r="Z312" s="303"/>
      <c r="AA312" s="303"/>
      <c r="AB312" s="493"/>
      <c r="AC312" s="303"/>
      <c r="AD312" s="303"/>
      <c r="AG312" s="28"/>
      <c r="AH312" s="26"/>
      <c r="AK312" s="26"/>
      <c r="AL312" s="26"/>
      <c r="AM312" s="26"/>
      <c r="AO312" s="26"/>
      <c r="AQ312" s="26"/>
      <c r="AR312" s="26"/>
    </row>
    <row r="313" spans="1:58" ht="15" customHeight="1">
      <c r="A313" s="303"/>
      <c r="B313" s="303"/>
      <c r="C313" s="320" t="s">
        <v>0</v>
      </c>
      <c r="D313" s="303"/>
      <c r="E313" s="321" t="str">
        <f>+D315</f>
        <v>O+</v>
      </c>
      <c r="F313" s="320" t="s">
        <v>570</v>
      </c>
      <c r="G313" s="303"/>
      <c r="H313" s="244" t="e">
        <f>SUM(H315:H328)</f>
        <v>#REF!</v>
      </c>
      <c r="I313" s="304"/>
      <c r="J313" s="304"/>
      <c r="K313" s="304"/>
      <c r="L313" s="482"/>
      <c r="M313" s="304"/>
      <c r="N313" s="322"/>
      <c r="O313" s="322"/>
      <c r="P313" s="322"/>
      <c r="Q313" s="304"/>
      <c r="R313" s="303"/>
      <c r="S313" s="273">
        <f>+Klasse!M67</f>
        <v>24.938684210526318</v>
      </c>
      <c r="T313" s="303"/>
      <c r="U313" s="305"/>
      <c r="V313" s="305"/>
      <c r="W313" s="305"/>
      <c r="X313" s="305"/>
      <c r="Y313" s="305"/>
      <c r="Z313" s="303"/>
      <c r="AA313" s="305"/>
      <c r="AB313" s="494"/>
      <c r="AC313" s="304"/>
      <c r="AD313" s="303"/>
      <c r="AE313" s="223"/>
      <c r="AG313" s="28"/>
      <c r="AH313" s="26"/>
      <c r="AI313" s="224"/>
      <c r="AJ313" s="27"/>
      <c r="AN313" s="27"/>
      <c r="BF313" s="236"/>
    </row>
    <row r="314" spans="1:58" ht="15" customHeight="1">
      <c r="A314" s="303"/>
      <c r="B314" s="303"/>
      <c r="C314" s="303"/>
      <c r="D314" s="303"/>
      <c r="E314" s="303"/>
      <c r="F314" s="303"/>
      <c r="G314" s="303"/>
      <c r="H314" s="303"/>
      <c r="I314" s="303"/>
      <c r="J314" s="303"/>
      <c r="K314" s="303"/>
      <c r="L314" s="482"/>
      <c r="M314" s="304"/>
      <c r="N314" s="320"/>
      <c r="O314" s="320"/>
      <c r="P314" s="320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493"/>
      <c r="AC314" s="303"/>
      <c r="AD314" s="303"/>
      <c r="AG314" s="28"/>
      <c r="AH314" s="26"/>
      <c r="AK314" s="26"/>
      <c r="AL314" s="26"/>
      <c r="AM314" s="26"/>
      <c r="AO314" s="26"/>
      <c r="AQ314" s="26"/>
      <c r="AR314" s="26"/>
    </row>
    <row r="315" spans="1:58">
      <c r="A315" s="303"/>
      <c r="B315" s="303" t="e">
        <f>+'Ark1'!#REF!</f>
        <v>#REF!</v>
      </c>
      <c r="C315" s="240" t="e">
        <f>+'Ark1'!#REF!</f>
        <v>#REF!</v>
      </c>
      <c r="D315" s="240" t="str">
        <f t="shared" ref="D315:D324" si="257">+D91</f>
        <v>O+</v>
      </c>
      <c r="E315" s="240" t="e">
        <f>+'Ark1'!#REF!</f>
        <v>#REF!</v>
      </c>
      <c r="F315" s="240" t="str">
        <f>+F300</f>
        <v>Jan</v>
      </c>
      <c r="G315" s="240" t="e">
        <f>+'Ark1'!#REF!</f>
        <v>#REF!</v>
      </c>
      <c r="H315" s="240" t="e">
        <f>+'Ark1'!#REF!</f>
        <v>#REF!</v>
      </c>
      <c r="I315" s="242" t="e">
        <f>+IF(H315=0,"",'Ark1'!#REF!)</f>
        <v>#REF!</v>
      </c>
      <c r="J315" s="242" t="e">
        <f>+IF(H315=0,"",'Ark1'!#REF!)</f>
        <v>#REF!</v>
      </c>
      <c r="K315" s="242"/>
      <c r="L315" s="455" t="e">
        <f>+IF(I315=0,"",'Ark1'!#REF!)</f>
        <v>#REF!</v>
      </c>
      <c r="M315" s="304"/>
      <c r="N315" s="478" t="e">
        <f>+IF(L315=0,"",'Ark1'!#REF!)</f>
        <v>#REF!</v>
      </c>
      <c r="O315" s="478"/>
      <c r="P315" s="478" t="e">
        <f>+IF(L315=0,"",'Ark1'!#REF!)</f>
        <v>#REF!</v>
      </c>
      <c r="Q315" s="242"/>
      <c r="R315" s="242" t="e">
        <f>+IF(H315=0,"",'Ark1'!#REF!)</f>
        <v>#REF!</v>
      </c>
      <c r="S315" s="241" t="e">
        <f>+IF(H315=0,"",'Ark1'!#REF!)</f>
        <v>#REF!</v>
      </c>
      <c r="T315" s="241" t="e">
        <f>+IF(H315=0,"",'Ark1'!#REF!)</f>
        <v>#REF!</v>
      </c>
      <c r="U315" s="243" t="e">
        <f>+IF(H315=0,"",'Ark1'!#REF!)</f>
        <v>#REF!</v>
      </c>
      <c r="V315" s="243" t="e">
        <f>+IF(H315=0,"",'Ark1'!#REF!)</f>
        <v>#REF!</v>
      </c>
      <c r="W315" s="243" t="e">
        <f>+IF(H315=0,"",'Ark1'!#REF!)</f>
        <v>#REF!</v>
      </c>
      <c r="X315" s="243" t="e">
        <f>+IF(H315=0,"",'Ark1'!#REF!)</f>
        <v>#REF!</v>
      </c>
      <c r="Y315" s="243" t="e">
        <f>+IF(H315=0,"",'Ark1'!#REF!)</f>
        <v>#REF!</v>
      </c>
      <c r="Z315" s="242" t="e">
        <f>+IF(H315=0,"",'Ark1'!#REF!)</f>
        <v>#REF!</v>
      </c>
      <c r="AA315" s="243" t="e">
        <f>+IF(H315=0,"",'Ark1'!#REF!)</f>
        <v>#REF!</v>
      </c>
      <c r="AB315" s="242" t="e">
        <f t="shared" si="224"/>
        <v>#REF!</v>
      </c>
      <c r="AC315" s="241" t="e">
        <f t="shared" si="225"/>
        <v>#REF!</v>
      </c>
      <c r="AD315" s="303"/>
      <c r="AG315" s="28"/>
      <c r="AH315" s="26"/>
      <c r="AK315" s="26"/>
      <c r="AL315" s="26"/>
      <c r="AM315" s="26"/>
      <c r="AO315" s="26"/>
    </row>
    <row r="316" spans="1:58">
      <c r="A316" s="303"/>
      <c r="B316" s="303" t="e">
        <f>+'Ark1'!#REF!</f>
        <v>#REF!</v>
      </c>
      <c r="C316" s="240" t="e">
        <f>+'Ark1'!#REF!</f>
        <v>#REF!</v>
      </c>
      <c r="D316" s="240" t="str">
        <f t="shared" si="257"/>
        <v>O+</v>
      </c>
      <c r="E316" s="240" t="e">
        <f>+'Ark1'!#REF!</f>
        <v>#REF!</v>
      </c>
      <c r="F316" s="240" t="str">
        <f t="shared" ref="F316:F326" si="258">+F301</f>
        <v>Feb</v>
      </c>
      <c r="G316" s="240" t="e">
        <f>+'Ark1'!#REF!</f>
        <v>#REF!</v>
      </c>
      <c r="H316" s="240" t="e">
        <f>+'Ark1'!#REF!</f>
        <v>#REF!</v>
      </c>
      <c r="I316" s="242" t="e">
        <f>+IF(H316=0,"",'Ark1'!#REF!)</f>
        <v>#REF!</v>
      </c>
      <c r="J316" s="242" t="e">
        <f>+IF(H316=0,"",'Ark1'!#REF!)</f>
        <v>#REF!</v>
      </c>
      <c r="K316" s="242"/>
      <c r="L316" s="455" t="e">
        <f>+IF(I316=0,"",'Ark1'!#REF!)</f>
        <v>#REF!</v>
      </c>
      <c r="M316" s="304"/>
      <c r="N316" s="478" t="e">
        <f>+IF(L316=0,"",'Ark1'!#REF!)</f>
        <v>#REF!</v>
      </c>
      <c r="O316" s="478"/>
      <c r="P316" s="478" t="e">
        <f>+IF(L316=0,"",'Ark1'!#REF!)</f>
        <v>#REF!</v>
      </c>
      <c r="Q316" s="242"/>
      <c r="R316" s="242" t="e">
        <f>+IF(H316=0,"",'Ark1'!#REF!)</f>
        <v>#REF!</v>
      </c>
      <c r="S316" s="241" t="e">
        <f>+IF(H316=0,"",'Ark1'!#REF!)</f>
        <v>#REF!</v>
      </c>
      <c r="T316" s="241" t="e">
        <f>+IF(H316=0,"",'Ark1'!#REF!)</f>
        <v>#REF!</v>
      </c>
      <c r="U316" s="243" t="e">
        <f>+IF(H316=0,"",'Ark1'!#REF!)</f>
        <v>#REF!</v>
      </c>
      <c r="V316" s="243" t="e">
        <f>+IF(H316=0,"",'Ark1'!#REF!)</f>
        <v>#REF!</v>
      </c>
      <c r="W316" s="243" t="e">
        <f>+IF(H316=0,"",'Ark1'!#REF!)</f>
        <v>#REF!</v>
      </c>
      <c r="X316" s="243" t="e">
        <f>+IF(H316=0,"",'Ark1'!#REF!)</f>
        <v>#REF!</v>
      </c>
      <c r="Y316" s="243" t="e">
        <f>+IF(H316=0,"",'Ark1'!#REF!)</f>
        <v>#REF!</v>
      </c>
      <c r="Z316" s="242" t="e">
        <f>+IF(H316=0,"",'Ark1'!#REF!)</f>
        <v>#REF!</v>
      </c>
      <c r="AA316" s="243" t="e">
        <f>+IF(H316=0,"",'Ark1'!#REF!)</f>
        <v>#REF!</v>
      </c>
      <c r="AB316" s="242" t="e">
        <f t="shared" ref="AB316:AB326" si="259">+IF(H316=0,"",+S316/C316)</f>
        <v>#REF!</v>
      </c>
      <c r="AC316" s="241" t="e">
        <f t="shared" ref="AC316:AC326" si="260">+IF(H316=0,"",G316/H316)</f>
        <v>#REF!</v>
      </c>
      <c r="AD316" s="303"/>
      <c r="AG316" s="28"/>
      <c r="AH316" s="26"/>
      <c r="AK316" s="26"/>
      <c r="AL316" s="26"/>
      <c r="AM316" s="26"/>
      <c r="AO316" s="26"/>
    </row>
    <row r="317" spans="1:58">
      <c r="A317" s="303"/>
      <c r="B317" s="303" t="e">
        <f>+'Ark1'!#REF!</f>
        <v>#REF!</v>
      </c>
      <c r="C317" s="240" t="e">
        <f>+'Ark1'!#REF!</f>
        <v>#REF!</v>
      </c>
      <c r="D317" s="240" t="str">
        <f t="shared" si="257"/>
        <v>O+</v>
      </c>
      <c r="E317" s="240" t="e">
        <f>+'Ark1'!#REF!</f>
        <v>#REF!</v>
      </c>
      <c r="F317" s="240" t="str">
        <f t="shared" si="258"/>
        <v>Mar</v>
      </c>
      <c r="G317" s="240" t="e">
        <f>+'Ark1'!#REF!</f>
        <v>#REF!</v>
      </c>
      <c r="H317" s="240" t="e">
        <f>+'Ark1'!#REF!</f>
        <v>#REF!</v>
      </c>
      <c r="I317" s="242" t="e">
        <f>+IF(H317=0,"",'Ark1'!#REF!)</f>
        <v>#REF!</v>
      </c>
      <c r="J317" s="242" t="e">
        <f>+IF(H317=0,"",'Ark1'!#REF!)</f>
        <v>#REF!</v>
      </c>
      <c r="K317" s="242"/>
      <c r="L317" s="455" t="e">
        <f>+IF(I317=0,"",'Ark1'!#REF!)</f>
        <v>#REF!</v>
      </c>
      <c r="M317" s="304"/>
      <c r="N317" s="478" t="e">
        <f>+IF(L317=0,"",'Ark1'!#REF!)</f>
        <v>#REF!</v>
      </c>
      <c r="O317" s="478"/>
      <c r="P317" s="478" t="e">
        <f>+IF(L317=0,"",'Ark1'!#REF!)</f>
        <v>#REF!</v>
      </c>
      <c r="Q317" s="242"/>
      <c r="R317" s="242" t="e">
        <f>+IF(H317=0,"",'Ark1'!#REF!)</f>
        <v>#REF!</v>
      </c>
      <c r="S317" s="241" t="e">
        <f>+IF(H317=0,"",'Ark1'!#REF!)</f>
        <v>#REF!</v>
      </c>
      <c r="T317" s="241" t="e">
        <f>+IF(H317=0,"",'Ark1'!#REF!)</f>
        <v>#REF!</v>
      </c>
      <c r="U317" s="243" t="e">
        <f>+IF(H317=0,"",'Ark1'!#REF!)</f>
        <v>#REF!</v>
      </c>
      <c r="V317" s="243" t="e">
        <f>+IF(H317=0,"",'Ark1'!#REF!)</f>
        <v>#REF!</v>
      </c>
      <c r="W317" s="243" t="e">
        <f>+IF(H317=0,"",'Ark1'!#REF!)</f>
        <v>#REF!</v>
      </c>
      <c r="X317" s="243" t="e">
        <f>+IF(H317=0,"",'Ark1'!#REF!)</f>
        <v>#REF!</v>
      </c>
      <c r="Y317" s="243" t="e">
        <f>+IF(H317=0,"",'Ark1'!#REF!)</f>
        <v>#REF!</v>
      </c>
      <c r="Z317" s="242" t="e">
        <f>+IF(H317=0,"",'Ark1'!#REF!)</f>
        <v>#REF!</v>
      </c>
      <c r="AA317" s="243" t="e">
        <f>+IF(H317=0,"",'Ark1'!#REF!)</f>
        <v>#REF!</v>
      </c>
      <c r="AB317" s="242" t="e">
        <f t="shared" si="259"/>
        <v>#REF!</v>
      </c>
      <c r="AC317" s="241" t="e">
        <f t="shared" si="260"/>
        <v>#REF!</v>
      </c>
      <c r="AD317" s="303"/>
      <c r="AG317" s="28"/>
      <c r="AH317" s="26"/>
      <c r="AK317" s="26"/>
      <c r="AL317" s="26"/>
      <c r="AM317" s="26"/>
      <c r="AO317" s="26"/>
    </row>
    <row r="318" spans="1:58">
      <c r="A318" s="303"/>
      <c r="B318" s="303" t="e">
        <f>+'Ark1'!#REF!</f>
        <v>#REF!</v>
      </c>
      <c r="C318" s="240" t="e">
        <f>+'Ark1'!#REF!</f>
        <v>#REF!</v>
      </c>
      <c r="D318" s="240" t="str">
        <f t="shared" si="257"/>
        <v>O+</v>
      </c>
      <c r="E318" s="240" t="e">
        <f>+'Ark1'!#REF!</f>
        <v>#REF!</v>
      </c>
      <c r="F318" s="240" t="str">
        <f t="shared" si="258"/>
        <v>Apr</v>
      </c>
      <c r="G318" s="240" t="e">
        <f>+'Ark1'!#REF!</f>
        <v>#REF!</v>
      </c>
      <c r="H318" s="240" t="e">
        <f>+'Ark1'!#REF!</f>
        <v>#REF!</v>
      </c>
      <c r="I318" s="242" t="e">
        <f>+IF(H318=0,"",'Ark1'!#REF!)</f>
        <v>#REF!</v>
      </c>
      <c r="J318" s="242" t="e">
        <f>+IF(H318=0,"",'Ark1'!#REF!)</f>
        <v>#REF!</v>
      </c>
      <c r="K318" s="242"/>
      <c r="L318" s="455" t="e">
        <f>+IF(I318=0,"",'Ark1'!#REF!)</f>
        <v>#REF!</v>
      </c>
      <c r="M318" s="304"/>
      <c r="N318" s="478" t="e">
        <f>+IF(L318=0,"",'Ark1'!#REF!)</f>
        <v>#REF!</v>
      </c>
      <c r="O318" s="478"/>
      <c r="P318" s="478" t="e">
        <f>+IF(L318=0,"",'Ark1'!#REF!)</f>
        <v>#REF!</v>
      </c>
      <c r="Q318" s="242"/>
      <c r="R318" s="242" t="e">
        <f>+IF(H318=0,"",'Ark1'!#REF!)</f>
        <v>#REF!</v>
      </c>
      <c r="S318" s="241" t="e">
        <f>+IF(H318=0,"",'Ark1'!#REF!)</f>
        <v>#REF!</v>
      </c>
      <c r="T318" s="241" t="e">
        <f>+IF(H318=0,"",'Ark1'!#REF!)</f>
        <v>#REF!</v>
      </c>
      <c r="U318" s="243" t="e">
        <f>+IF(H318=0,"",'Ark1'!#REF!)</f>
        <v>#REF!</v>
      </c>
      <c r="V318" s="243" t="e">
        <f>+IF(H318=0,"",'Ark1'!#REF!)</f>
        <v>#REF!</v>
      </c>
      <c r="W318" s="243" t="e">
        <f>+IF(H318=0,"",'Ark1'!#REF!)</f>
        <v>#REF!</v>
      </c>
      <c r="X318" s="243" t="e">
        <f>+IF(H318=0,"",'Ark1'!#REF!)</f>
        <v>#REF!</v>
      </c>
      <c r="Y318" s="243" t="e">
        <f>+IF(H318=0,"",'Ark1'!#REF!)</f>
        <v>#REF!</v>
      </c>
      <c r="Z318" s="242" t="e">
        <f>+IF(H318=0,"",'Ark1'!#REF!)</f>
        <v>#REF!</v>
      </c>
      <c r="AA318" s="243" t="e">
        <f>+IF(H318=0,"",'Ark1'!#REF!)</f>
        <v>#REF!</v>
      </c>
      <c r="AB318" s="242" t="e">
        <f t="shared" si="259"/>
        <v>#REF!</v>
      </c>
      <c r="AC318" s="241" t="e">
        <f t="shared" si="260"/>
        <v>#REF!</v>
      </c>
      <c r="AD318" s="303"/>
      <c r="AG318" s="28"/>
      <c r="AH318" s="26"/>
      <c r="AK318" s="26"/>
      <c r="AL318" s="26"/>
      <c r="AM318" s="26"/>
      <c r="AO318" s="26"/>
    </row>
    <row r="319" spans="1:58">
      <c r="A319" s="303"/>
      <c r="B319" s="303" t="e">
        <f>+'Ark1'!#REF!</f>
        <v>#REF!</v>
      </c>
      <c r="C319" s="240" t="e">
        <f>+'Ark1'!#REF!</f>
        <v>#REF!</v>
      </c>
      <c r="D319" s="240" t="str">
        <f t="shared" si="257"/>
        <v>O+</v>
      </c>
      <c r="E319" s="240" t="e">
        <f>+'Ark1'!#REF!</f>
        <v>#REF!</v>
      </c>
      <c r="F319" s="240" t="str">
        <f t="shared" si="258"/>
        <v>Mai</v>
      </c>
      <c r="G319" s="240" t="e">
        <f>+'Ark1'!#REF!</f>
        <v>#REF!</v>
      </c>
      <c r="H319" s="240" t="e">
        <f>+'Ark1'!#REF!</f>
        <v>#REF!</v>
      </c>
      <c r="I319" s="242" t="e">
        <f>+IF(H319=0,"",'Ark1'!#REF!)</f>
        <v>#REF!</v>
      </c>
      <c r="J319" s="242" t="e">
        <f>+IF(H319=0,"",'Ark1'!#REF!)</f>
        <v>#REF!</v>
      </c>
      <c r="K319" s="242"/>
      <c r="L319" s="455" t="e">
        <f>+IF(I319=0,"",'Ark1'!#REF!)</f>
        <v>#REF!</v>
      </c>
      <c r="M319" s="304"/>
      <c r="N319" s="478" t="e">
        <f>+IF(L319=0,"",'Ark1'!#REF!)</f>
        <v>#REF!</v>
      </c>
      <c r="O319" s="478"/>
      <c r="P319" s="478" t="e">
        <f>+IF(L319=0,"",'Ark1'!#REF!)</f>
        <v>#REF!</v>
      </c>
      <c r="Q319" s="242"/>
      <c r="R319" s="242" t="e">
        <f>+IF(H319=0,"",'Ark1'!#REF!)</f>
        <v>#REF!</v>
      </c>
      <c r="S319" s="241" t="e">
        <f>+IF(H319=0,"",'Ark1'!#REF!)</f>
        <v>#REF!</v>
      </c>
      <c r="T319" s="241" t="e">
        <f>+IF(H319=0,"",'Ark1'!#REF!)</f>
        <v>#REF!</v>
      </c>
      <c r="U319" s="243" t="e">
        <f>+IF(H319=0,"",'Ark1'!#REF!)</f>
        <v>#REF!</v>
      </c>
      <c r="V319" s="243" t="e">
        <f>+IF(H319=0,"",'Ark1'!#REF!)</f>
        <v>#REF!</v>
      </c>
      <c r="W319" s="243" t="e">
        <f>+IF(H319=0,"",'Ark1'!#REF!)</f>
        <v>#REF!</v>
      </c>
      <c r="X319" s="243" t="e">
        <f>+IF(H319=0,"",'Ark1'!#REF!)</f>
        <v>#REF!</v>
      </c>
      <c r="Y319" s="243" t="e">
        <f>+IF(H319=0,"",'Ark1'!#REF!)</f>
        <v>#REF!</v>
      </c>
      <c r="Z319" s="242" t="e">
        <f>+IF(H319=0,"",'Ark1'!#REF!)</f>
        <v>#REF!</v>
      </c>
      <c r="AA319" s="243" t="e">
        <f>+IF(H319=0,"",'Ark1'!#REF!)</f>
        <v>#REF!</v>
      </c>
      <c r="AB319" s="242" t="e">
        <f t="shared" si="259"/>
        <v>#REF!</v>
      </c>
      <c r="AC319" s="241" t="e">
        <f t="shared" si="260"/>
        <v>#REF!</v>
      </c>
      <c r="AD319" s="303"/>
      <c r="AG319" s="28"/>
      <c r="AH319" s="26"/>
      <c r="AK319" s="26"/>
      <c r="AL319" s="26"/>
      <c r="AM319" s="26"/>
      <c r="AO319" s="26"/>
    </row>
    <row r="320" spans="1:58">
      <c r="A320" s="303"/>
      <c r="B320" s="303" t="e">
        <f>+'Ark1'!#REF!</f>
        <v>#REF!</v>
      </c>
      <c r="C320" s="240" t="e">
        <f>+'Ark1'!#REF!</f>
        <v>#REF!</v>
      </c>
      <c r="D320" s="240" t="str">
        <f t="shared" si="257"/>
        <v>O+</v>
      </c>
      <c r="E320" s="240" t="e">
        <f>+'Ark1'!#REF!</f>
        <v>#REF!</v>
      </c>
      <c r="F320" s="240" t="str">
        <f t="shared" si="258"/>
        <v>Jun</v>
      </c>
      <c r="G320" s="240" t="e">
        <f>+'Ark1'!#REF!</f>
        <v>#REF!</v>
      </c>
      <c r="H320" s="240" t="e">
        <f>+'Ark1'!#REF!</f>
        <v>#REF!</v>
      </c>
      <c r="I320" s="242" t="e">
        <f>+IF(H320=0,"",'Ark1'!#REF!)</f>
        <v>#REF!</v>
      </c>
      <c r="J320" s="242" t="e">
        <f>+IF(H320=0,"",'Ark1'!#REF!)</f>
        <v>#REF!</v>
      </c>
      <c r="K320" s="242"/>
      <c r="L320" s="455" t="e">
        <f>+IF(I320=0,"",'Ark1'!#REF!)</f>
        <v>#REF!</v>
      </c>
      <c r="M320" s="304"/>
      <c r="N320" s="478" t="e">
        <f>+IF(L320=0,"",'Ark1'!#REF!)</f>
        <v>#REF!</v>
      </c>
      <c r="O320" s="478"/>
      <c r="P320" s="478" t="e">
        <f>+IF(L320=0,"",'Ark1'!#REF!)</f>
        <v>#REF!</v>
      </c>
      <c r="Q320" s="242"/>
      <c r="R320" s="242" t="e">
        <f>+IF(H320=0,"",'Ark1'!#REF!)</f>
        <v>#REF!</v>
      </c>
      <c r="S320" s="241" t="e">
        <f>+IF(H320=0,"",'Ark1'!#REF!)</f>
        <v>#REF!</v>
      </c>
      <c r="T320" s="241" t="e">
        <f>+IF(H320=0,"",'Ark1'!#REF!)</f>
        <v>#REF!</v>
      </c>
      <c r="U320" s="243" t="e">
        <f>+IF(H320=0,"",'Ark1'!#REF!)</f>
        <v>#REF!</v>
      </c>
      <c r="V320" s="243" t="e">
        <f>+IF(H320=0,"",'Ark1'!#REF!)</f>
        <v>#REF!</v>
      </c>
      <c r="W320" s="243" t="e">
        <f>+IF(H320=0,"",'Ark1'!#REF!)</f>
        <v>#REF!</v>
      </c>
      <c r="X320" s="243" t="e">
        <f>+IF(H320=0,"",'Ark1'!#REF!)</f>
        <v>#REF!</v>
      </c>
      <c r="Y320" s="243" t="e">
        <f>+IF(H320=0,"",'Ark1'!#REF!)</f>
        <v>#REF!</v>
      </c>
      <c r="Z320" s="242" t="e">
        <f>+IF(H320=0,"",'Ark1'!#REF!)</f>
        <v>#REF!</v>
      </c>
      <c r="AA320" s="243" t="e">
        <f>+IF(H320=0,"",'Ark1'!#REF!)</f>
        <v>#REF!</v>
      </c>
      <c r="AB320" s="242" t="e">
        <f t="shared" si="259"/>
        <v>#REF!</v>
      </c>
      <c r="AC320" s="241" t="e">
        <f t="shared" si="260"/>
        <v>#REF!</v>
      </c>
      <c r="AD320" s="303"/>
      <c r="AG320" s="28"/>
      <c r="AH320" s="26"/>
      <c r="AK320" s="26"/>
      <c r="AL320" s="26"/>
      <c r="AM320" s="26"/>
      <c r="AO320" s="26"/>
    </row>
    <row r="321" spans="1:58">
      <c r="A321" s="303"/>
      <c r="B321" s="303" t="e">
        <f>+'Ark1'!#REF!</f>
        <v>#REF!</v>
      </c>
      <c r="C321" s="240" t="e">
        <f>+'Ark1'!#REF!</f>
        <v>#REF!</v>
      </c>
      <c r="D321" s="240" t="str">
        <f t="shared" si="257"/>
        <v>O+</v>
      </c>
      <c r="E321" s="240" t="e">
        <f>+'Ark1'!#REF!</f>
        <v>#REF!</v>
      </c>
      <c r="F321" s="240" t="str">
        <f t="shared" si="258"/>
        <v>Jul</v>
      </c>
      <c r="G321" s="240" t="e">
        <f>+'Ark1'!#REF!</f>
        <v>#REF!</v>
      </c>
      <c r="H321" s="240" t="e">
        <f>+'Ark1'!#REF!</f>
        <v>#REF!</v>
      </c>
      <c r="I321" s="242" t="e">
        <f>+IF(H321=0,"",'Ark1'!#REF!)</f>
        <v>#REF!</v>
      </c>
      <c r="J321" s="242" t="e">
        <f>+IF(H321=0,"",'Ark1'!#REF!)</f>
        <v>#REF!</v>
      </c>
      <c r="K321" s="242"/>
      <c r="L321" s="455" t="e">
        <f>+IF(I321=0,"",'Ark1'!#REF!)</f>
        <v>#REF!</v>
      </c>
      <c r="M321" s="304"/>
      <c r="N321" s="478" t="e">
        <f>+IF(L321=0,"",'Ark1'!#REF!)</f>
        <v>#REF!</v>
      </c>
      <c r="O321" s="478"/>
      <c r="P321" s="478" t="e">
        <f>+IF(L321=0,"",'Ark1'!#REF!)</f>
        <v>#REF!</v>
      </c>
      <c r="Q321" s="242"/>
      <c r="R321" s="242" t="e">
        <f>+IF(H321=0,"",'Ark1'!#REF!)</f>
        <v>#REF!</v>
      </c>
      <c r="S321" s="241" t="e">
        <f>+IF(H321=0,"",'Ark1'!#REF!)</f>
        <v>#REF!</v>
      </c>
      <c r="T321" s="241" t="e">
        <f>+IF(H321=0,"",'Ark1'!#REF!)</f>
        <v>#REF!</v>
      </c>
      <c r="U321" s="243" t="e">
        <f>+IF(H321=0,"",'Ark1'!#REF!)</f>
        <v>#REF!</v>
      </c>
      <c r="V321" s="243" t="e">
        <f>+IF(H321=0,"",'Ark1'!#REF!)</f>
        <v>#REF!</v>
      </c>
      <c r="W321" s="243" t="e">
        <f>+IF(H321=0,"",'Ark1'!#REF!)</f>
        <v>#REF!</v>
      </c>
      <c r="X321" s="243" t="e">
        <f>+IF(H321=0,"",'Ark1'!#REF!)</f>
        <v>#REF!</v>
      </c>
      <c r="Y321" s="243" t="e">
        <f>+IF(H321=0,"",'Ark1'!#REF!)</f>
        <v>#REF!</v>
      </c>
      <c r="Z321" s="242" t="e">
        <f>+IF(H321=0,"",'Ark1'!#REF!)</f>
        <v>#REF!</v>
      </c>
      <c r="AA321" s="243" t="e">
        <f>+IF(H321=0,"",'Ark1'!#REF!)</f>
        <v>#REF!</v>
      </c>
      <c r="AB321" s="242" t="e">
        <f t="shared" si="259"/>
        <v>#REF!</v>
      </c>
      <c r="AC321" s="241" t="e">
        <f t="shared" si="260"/>
        <v>#REF!</v>
      </c>
      <c r="AD321" s="303"/>
      <c r="AG321" s="28"/>
      <c r="AH321" s="26"/>
      <c r="AK321" s="26"/>
      <c r="AL321" s="26"/>
      <c r="AM321" s="26"/>
      <c r="AO321" s="26"/>
    </row>
    <row r="322" spans="1:58">
      <c r="A322" s="303"/>
      <c r="B322" s="303" t="e">
        <f>+'Ark1'!#REF!</f>
        <v>#REF!</v>
      </c>
      <c r="C322" s="240" t="e">
        <f>+'Ark1'!#REF!</f>
        <v>#REF!</v>
      </c>
      <c r="D322" s="240" t="str">
        <f t="shared" si="257"/>
        <v>O+</v>
      </c>
      <c r="E322" s="240" t="e">
        <f>+'Ark1'!#REF!</f>
        <v>#REF!</v>
      </c>
      <c r="F322" s="240" t="str">
        <f t="shared" si="258"/>
        <v>Aug</v>
      </c>
      <c r="G322" s="240" t="e">
        <f>+'Ark1'!#REF!</f>
        <v>#REF!</v>
      </c>
      <c r="H322" s="240" t="e">
        <f>+'Ark1'!#REF!</f>
        <v>#REF!</v>
      </c>
      <c r="I322" s="242" t="e">
        <f>+IF(H322=0,"",'Ark1'!#REF!)</f>
        <v>#REF!</v>
      </c>
      <c r="J322" s="242" t="e">
        <f>+IF(H322=0,"",'Ark1'!#REF!)</f>
        <v>#REF!</v>
      </c>
      <c r="K322" s="242"/>
      <c r="L322" s="455" t="e">
        <f>+IF(I322=0,"",'Ark1'!#REF!)</f>
        <v>#REF!</v>
      </c>
      <c r="M322" s="304"/>
      <c r="N322" s="478" t="e">
        <f>+IF(L322=0,"",'Ark1'!#REF!)</f>
        <v>#REF!</v>
      </c>
      <c r="O322" s="478"/>
      <c r="P322" s="478" t="e">
        <f>+IF(L322=0,"",'Ark1'!#REF!)</f>
        <v>#REF!</v>
      </c>
      <c r="Q322" s="242"/>
      <c r="R322" s="242" t="e">
        <f>+IF(H322=0,"",'Ark1'!#REF!)</f>
        <v>#REF!</v>
      </c>
      <c r="S322" s="241" t="e">
        <f>+IF(H322=0,"",'Ark1'!#REF!)</f>
        <v>#REF!</v>
      </c>
      <c r="T322" s="241" t="e">
        <f>+IF(H322=0,"",'Ark1'!#REF!)</f>
        <v>#REF!</v>
      </c>
      <c r="U322" s="243" t="e">
        <f>+IF(H322=0,"",'Ark1'!#REF!)</f>
        <v>#REF!</v>
      </c>
      <c r="V322" s="243" t="e">
        <f>+IF(H322=0,"",'Ark1'!#REF!)</f>
        <v>#REF!</v>
      </c>
      <c r="W322" s="243" t="e">
        <f>+IF(H322=0,"",'Ark1'!#REF!)</f>
        <v>#REF!</v>
      </c>
      <c r="X322" s="243" t="e">
        <f>+IF(H322=0,"",'Ark1'!#REF!)</f>
        <v>#REF!</v>
      </c>
      <c r="Y322" s="243" t="e">
        <f>+IF(H322=0,"",'Ark1'!#REF!)</f>
        <v>#REF!</v>
      </c>
      <c r="Z322" s="242" t="e">
        <f>+IF(H322=0,"",'Ark1'!#REF!)</f>
        <v>#REF!</v>
      </c>
      <c r="AA322" s="243" t="e">
        <f>+IF(H322=0,"",'Ark1'!#REF!)</f>
        <v>#REF!</v>
      </c>
      <c r="AB322" s="242" t="e">
        <f t="shared" si="259"/>
        <v>#REF!</v>
      </c>
      <c r="AC322" s="241" t="e">
        <f t="shared" si="260"/>
        <v>#REF!</v>
      </c>
      <c r="AD322" s="303"/>
      <c r="AG322" s="28"/>
      <c r="AH322" s="26"/>
      <c r="AK322" s="26"/>
      <c r="AL322" s="26"/>
      <c r="AM322" s="26"/>
      <c r="AO322" s="26"/>
    </row>
    <row r="323" spans="1:58">
      <c r="A323" s="303"/>
      <c r="B323" s="303" t="e">
        <f>+'Ark1'!#REF!</f>
        <v>#REF!</v>
      </c>
      <c r="C323" s="240" t="e">
        <f>+'Ark1'!#REF!</f>
        <v>#REF!</v>
      </c>
      <c r="D323" s="240" t="str">
        <f t="shared" si="257"/>
        <v>O+</v>
      </c>
      <c r="E323" s="240" t="e">
        <f>+'Ark1'!#REF!</f>
        <v>#REF!</v>
      </c>
      <c r="F323" s="240" t="str">
        <f t="shared" si="258"/>
        <v>Sep</v>
      </c>
      <c r="G323" s="240" t="e">
        <f>+'Ark1'!#REF!</f>
        <v>#REF!</v>
      </c>
      <c r="H323" s="240" t="e">
        <f>+'Ark1'!#REF!</f>
        <v>#REF!</v>
      </c>
      <c r="I323" s="242" t="e">
        <f>+IF(H323=0,"",'Ark1'!#REF!)</f>
        <v>#REF!</v>
      </c>
      <c r="J323" s="242" t="e">
        <f>+IF(H323=0,"",'Ark1'!#REF!)</f>
        <v>#REF!</v>
      </c>
      <c r="K323" s="242"/>
      <c r="L323" s="455" t="e">
        <f>+IF(I323=0,"",'Ark1'!#REF!)</f>
        <v>#REF!</v>
      </c>
      <c r="M323" s="304"/>
      <c r="N323" s="478" t="e">
        <f>+IF(L323=0,"",'Ark1'!#REF!)</f>
        <v>#REF!</v>
      </c>
      <c r="O323" s="478"/>
      <c r="P323" s="478" t="e">
        <f>+IF(L323=0,"",'Ark1'!#REF!)</f>
        <v>#REF!</v>
      </c>
      <c r="Q323" s="242"/>
      <c r="R323" s="242" t="e">
        <f>+IF(H323=0,"",'Ark1'!#REF!)</f>
        <v>#REF!</v>
      </c>
      <c r="S323" s="241" t="e">
        <f>+IF(H323=0,"",'Ark1'!#REF!)</f>
        <v>#REF!</v>
      </c>
      <c r="T323" s="241" t="e">
        <f>+IF(H323=0,"",'Ark1'!#REF!)</f>
        <v>#REF!</v>
      </c>
      <c r="U323" s="243" t="e">
        <f>+IF(H323=0,"",'Ark1'!#REF!)</f>
        <v>#REF!</v>
      </c>
      <c r="V323" s="243" t="e">
        <f>+IF(H323=0,"",'Ark1'!#REF!)</f>
        <v>#REF!</v>
      </c>
      <c r="W323" s="243" t="e">
        <f>+IF(H323=0,"",'Ark1'!#REF!)</f>
        <v>#REF!</v>
      </c>
      <c r="X323" s="243" t="e">
        <f>+IF(H323=0,"",'Ark1'!#REF!)</f>
        <v>#REF!</v>
      </c>
      <c r="Y323" s="243" t="e">
        <f>+IF(H323=0,"",'Ark1'!#REF!)</f>
        <v>#REF!</v>
      </c>
      <c r="Z323" s="242" t="e">
        <f>+IF(H323=0,"",'Ark1'!#REF!)</f>
        <v>#REF!</v>
      </c>
      <c r="AA323" s="243" t="e">
        <f>+IF(H323=0,"",'Ark1'!#REF!)</f>
        <v>#REF!</v>
      </c>
      <c r="AB323" s="242" t="e">
        <f t="shared" si="259"/>
        <v>#REF!</v>
      </c>
      <c r="AC323" s="241" t="e">
        <f t="shared" si="260"/>
        <v>#REF!</v>
      </c>
      <c r="AD323" s="303"/>
      <c r="AG323" s="28"/>
      <c r="AH323" s="26"/>
      <c r="AK323" s="26"/>
      <c r="AL323" s="26"/>
      <c r="AM323" s="26"/>
      <c r="AO323" s="26"/>
    </row>
    <row r="324" spans="1:58">
      <c r="A324" s="303"/>
      <c r="B324" s="303" t="e">
        <f>+'Ark1'!#REF!</f>
        <v>#REF!</v>
      </c>
      <c r="C324" s="240" t="e">
        <f>+'Ark1'!#REF!</f>
        <v>#REF!</v>
      </c>
      <c r="D324" s="240" t="str">
        <f t="shared" si="257"/>
        <v>O+</v>
      </c>
      <c r="E324" s="240" t="e">
        <f>+'Ark1'!#REF!</f>
        <v>#REF!</v>
      </c>
      <c r="F324" s="240" t="str">
        <f t="shared" si="258"/>
        <v>Okt</v>
      </c>
      <c r="G324" s="240" t="e">
        <f>+'Ark1'!#REF!</f>
        <v>#REF!</v>
      </c>
      <c r="H324" s="240" t="e">
        <f>+'Ark1'!#REF!</f>
        <v>#REF!</v>
      </c>
      <c r="I324" s="242" t="e">
        <f>+IF(H324=0,"",'Ark1'!#REF!)</f>
        <v>#REF!</v>
      </c>
      <c r="J324" s="242" t="e">
        <f>+IF(H324=0,"",'Ark1'!#REF!)</f>
        <v>#REF!</v>
      </c>
      <c r="K324" s="242"/>
      <c r="L324" s="455" t="e">
        <f>+IF(I324=0,"",'Ark1'!#REF!)</f>
        <v>#REF!</v>
      </c>
      <c r="M324" s="304"/>
      <c r="N324" s="478" t="e">
        <f>+IF(L324=0,"",'Ark1'!#REF!)</f>
        <v>#REF!</v>
      </c>
      <c r="O324" s="478"/>
      <c r="P324" s="478" t="e">
        <f>+IF(L324=0,"",'Ark1'!#REF!)</f>
        <v>#REF!</v>
      </c>
      <c r="Q324" s="242"/>
      <c r="R324" s="242" t="e">
        <f>+IF(H324=0,"",'Ark1'!#REF!)</f>
        <v>#REF!</v>
      </c>
      <c r="S324" s="241" t="e">
        <f>+IF(H324=0,"",'Ark1'!#REF!)</f>
        <v>#REF!</v>
      </c>
      <c r="T324" s="241" t="e">
        <f>+IF(H324=0,"",'Ark1'!#REF!)</f>
        <v>#REF!</v>
      </c>
      <c r="U324" s="243" t="e">
        <f>+IF(H324=0,"",'Ark1'!#REF!)</f>
        <v>#REF!</v>
      </c>
      <c r="V324" s="243" t="e">
        <f>+IF(H324=0,"",'Ark1'!#REF!)</f>
        <v>#REF!</v>
      </c>
      <c r="W324" s="243" t="e">
        <f>+IF(H324=0,"",'Ark1'!#REF!)</f>
        <v>#REF!</v>
      </c>
      <c r="X324" s="243" t="e">
        <f>+IF(H324=0,"",'Ark1'!#REF!)</f>
        <v>#REF!</v>
      </c>
      <c r="Y324" s="243" t="e">
        <f>+IF(H324=0,"",'Ark1'!#REF!)</f>
        <v>#REF!</v>
      </c>
      <c r="Z324" s="242" t="e">
        <f>+IF(H324=0,"",'Ark1'!#REF!)</f>
        <v>#REF!</v>
      </c>
      <c r="AA324" s="243" t="e">
        <f>+IF(H324=0,"",'Ark1'!#REF!)</f>
        <v>#REF!</v>
      </c>
      <c r="AB324" s="242" t="e">
        <f t="shared" si="259"/>
        <v>#REF!</v>
      </c>
      <c r="AC324" s="241" t="e">
        <f t="shared" si="260"/>
        <v>#REF!</v>
      </c>
      <c r="AD324" s="303"/>
      <c r="AG324" s="28"/>
      <c r="AH324" s="26"/>
      <c r="AK324" s="26"/>
      <c r="AL324" s="26"/>
      <c r="AM324" s="26"/>
      <c r="AO324" s="26"/>
    </row>
    <row r="325" spans="1:58">
      <c r="A325" s="303"/>
      <c r="B325" s="303" t="e">
        <f>+'Ark1'!#REF!</f>
        <v>#REF!</v>
      </c>
      <c r="C325" s="240" t="e">
        <f>+'Ark1'!#REF!</f>
        <v>#REF!</v>
      </c>
      <c r="D325" s="240" t="str">
        <f>+D324</f>
        <v>O+</v>
      </c>
      <c r="E325" s="240" t="e">
        <f>+'Ark1'!#REF!</f>
        <v>#REF!</v>
      </c>
      <c r="F325" s="240" t="str">
        <f t="shared" si="258"/>
        <v>Nov</v>
      </c>
      <c r="G325" s="240" t="e">
        <f>+'Ark1'!#REF!</f>
        <v>#REF!</v>
      </c>
      <c r="H325" s="240" t="e">
        <f>+'Ark1'!#REF!</f>
        <v>#REF!</v>
      </c>
      <c r="I325" s="242" t="e">
        <f>+IF(H325=0,"",'Ark1'!#REF!)</f>
        <v>#REF!</v>
      </c>
      <c r="J325" s="242" t="e">
        <f>+IF(H325=0,"",'Ark1'!#REF!)</f>
        <v>#REF!</v>
      </c>
      <c r="K325" s="242"/>
      <c r="L325" s="455" t="e">
        <f>+IF(I325=0,"",'Ark1'!#REF!)</f>
        <v>#REF!</v>
      </c>
      <c r="M325" s="304"/>
      <c r="N325" s="478" t="e">
        <f>+IF(L325=0,"",'Ark1'!#REF!)</f>
        <v>#REF!</v>
      </c>
      <c r="O325" s="478"/>
      <c r="P325" s="478" t="e">
        <f>+IF(L325=0,"",'Ark1'!#REF!)</f>
        <v>#REF!</v>
      </c>
      <c r="Q325" s="242"/>
      <c r="R325" s="242" t="e">
        <f>+IF(H325=0,"",'Ark1'!#REF!)</f>
        <v>#REF!</v>
      </c>
      <c r="S325" s="241" t="e">
        <f>+IF(H325=0,"",'Ark1'!#REF!)</f>
        <v>#REF!</v>
      </c>
      <c r="T325" s="241" t="e">
        <f>+IF(H325=0,"",'Ark1'!#REF!)</f>
        <v>#REF!</v>
      </c>
      <c r="U325" s="243" t="e">
        <f>+IF(H325=0,"",'Ark1'!#REF!)</f>
        <v>#REF!</v>
      </c>
      <c r="V325" s="243" t="e">
        <f>+IF(H325=0,"",'Ark1'!#REF!)</f>
        <v>#REF!</v>
      </c>
      <c r="W325" s="243" t="e">
        <f>+IF(H325=0,"",'Ark1'!#REF!)</f>
        <v>#REF!</v>
      </c>
      <c r="X325" s="243" t="e">
        <f>+IF(H325=0,"",'Ark1'!#REF!)</f>
        <v>#REF!</v>
      </c>
      <c r="Y325" s="243" t="e">
        <f>+IF(H325=0,"",'Ark1'!#REF!)</f>
        <v>#REF!</v>
      </c>
      <c r="Z325" s="242" t="e">
        <f>+IF(H325=0,"",'Ark1'!#REF!)</f>
        <v>#REF!</v>
      </c>
      <c r="AA325" s="243" t="e">
        <f>+IF(H325=0,"",'Ark1'!#REF!)</f>
        <v>#REF!</v>
      </c>
      <c r="AB325" s="242" t="e">
        <f t="shared" si="259"/>
        <v>#REF!</v>
      </c>
      <c r="AC325" s="241" t="e">
        <f t="shared" si="260"/>
        <v>#REF!</v>
      </c>
      <c r="AD325" s="303"/>
      <c r="AG325" s="28"/>
      <c r="AH325" s="26"/>
      <c r="AK325" s="26"/>
      <c r="AL325" s="26"/>
      <c r="AM325" s="26"/>
      <c r="AO325" s="26"/>
    </row>
    <row r="326" spans="1:58">
      <c r="A326" s="303"/>
      <c r="B326" s="303" t="e">
        <f>+'Ark1'!#REF!</f>
        <v>#REF!</v>
      </c>
      <c r="C326" s="240" t="e">
        <f>+'Ark1'!#REF!</f>
        <v>#REF!</v>
      </c>
      <c r="D326" s="240" t="str">
        <f>+D325</f>
        <v>O+</v>
      </c>
      <c r="E326" s="240" t="e">
        <f>+'Ark1'!#REF!</f>
        <v>#REF!</v>
      </c>
      <c r="F326" s="240" t="str">
        <f t="shared" si="258"/>
        <v>Des</v>
      </c>
      <c r="G326" s="240" t="e">
        <f>+'Ark1'!#REF!</f>
        <v>#REF!</v>
      </c>
      <c r="H326" s="240" t="e">
        <f>+'Ark1'!#REF!</f>
        <v>#REF!</v>
      </c>
      <c r="I326" s="242" t="e">
        <f>+IF(H326=0,"",'Ark1'!#REF!)</f>
        <v>#REF!</v>
      </c>
      <c r="J326" s="242" t="e">
        <f>+IF(H326=0,"",'Ark1'!#REF!)</f>
        <v>#REF!</v>
      </c>
      <c r="K326" s="242"/>
      <c r="L326" s="455" t="e">
        <f>+IF(I326=0,"",'Ark1'!#REF!)</f>
        <v>#REF!</v>
      </c>
      <c r="M326" s="304"/>
      <c r="N326" s="478" t="e">
        <f>+IF(L326=0,"",'Ark1'!#REF!)</f>
        <v>#REF!</v>
      </c>
      <c r="O326" s="478"/>
      <c r="P326" s="478" t="e">
        <f>+IF(L326=0,"",'Ark1'!#REF!)</f>
        <v>#REF!</v>
      </c>
      <c r="Q326" s="242"/>
      <c r="R326" s="242" t="e">
        <f>+IF(H326=0,"",'Ark1'!#REF!)</f>
        <v>#REF!</v>
      </c>
      <c r="S326" s="241" t="e">
        <f>+IF(H326=0,"",'Ark1'!#REF!)</f>
        <v>#REF!</v>
      </c>
      <c r="T326" s="241" t="e">
        <f>+IF(H326=0,"",'Ark1'!#REF!)</f>
        <v>#REF!</v>
      </c>
      <c r="U326" s="243" t="e">
        <f>+IF(H326=0,"",'Ark1'!#REF!)</f>
        <v>#REF!</v>
      </c>
      <c r="V326" s="243" t="e">
        <f>+IF(H326=0,"",'Ark1'!#REF!)</f>
        <v>#REF!</v>
      </c>
      <c r="W326" s="243" t="e">
        <f>+IF(H326=0,"",'Ark1'!#REF!)</f>
        <v>#REF!</v>
      </c>
      <c r="X326" s="243" t="e">
        <f>+IF(H326=0,"",'Ark1'!#REF!)</f>
        <v>#REF!</v>
      </c>
      <c r="Y326" s="243" t="e">
        <f>+IF(H326=0,"",'Ark1'!#REF!)</f>
        <v>#REF!</v>
      </c>
      <c r="Z326" s="242" t="e">
        <f>+IF(H326=0,"",'Ark1'!#REF!)</f>
        <v>#REF!</v>
      </c>
      <c r="AA326" s="243" t="e">
        <f>+IF(H326=0,"",'Ark1'!#REF!)</f>
        <v>#REF!</v>
      </c>
      <c r="AB326" s="242" t="e">
        <f t="shared" si="259"/>
        <v>#REF!</v>
      </c>
      <c r="AC326" s="241" t="e">
        <f t="shared" si="260"/>
        <v>#REF!</v>
      </c>
      <c r="AD326" s="303"/>
      <c r="AG326" s="28"/>
      <c r="AH326" s="26"/>
      <c r="AK326" s="26"/>
      <c r="AL326" s="26"/>
      <c r="AM326" s="26"/>
      <c r="AO326" s="26"/>
    </row>
    <row r="327" spans="1:58" ht="15" customHeight="1">
      <c r="A327" s="303"/>
      <c r="B327" s="303"/>
      <c r="C327" s="303"/>
      <c r="D327" s="303"/>
      <c r="E327" s="303"/>
      <c r="F327" s="303"/>
      <c r="G327" s="303"/>
      <c r="H327" s="303"/>
      <c r="I327" s="303"/>
      <c r="J327" s="303"/>
      <c r="K327" s="303"/>
      <c r="L327" s="482"/>
      <c r="M327" s="304"/>
      <c r="N327" s="320"/>
      <c r="O327" s="320"/>
      <c r="P327" s="320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493"/>
      <c r="AC327" s="303"/>
      <c r="AD327" s="303"/>
      <c r="AG327" s="28"/>
      <c r="AH327" s="26"/>
      <c r="AK327" s="26"/>
      <c r="AL327" s="26"/>
      <c r="AM327" s="26"/>
      <c r="AO327" s="26"/>
      <c r="AQ327" s="26"/>
      <c r="AR327" s="26"/>
    </row>
    <row r="328" spans="1:58" ht="15" customHeight="1">
      <c r="A328" s="303"/>
      <c r="B328" s="303"/>
      <c r="C328" s="320" t="s">
        <v>0</v>
      </c>
      <c r="D328" s="303"/>
      <c r="E328" s="321" t="str">
        <f>+D330</f>
        <v>R-</v>
      </c>
      <c r="F328" s="320" t="s">
        <v>570</v>
      </c>
      <c r="G328" s="303"/>
      <c r="H328" s="244" t="e">
        <f>SUM(H330:H346)</f>
        <v>#REF!</v>
      </c>
      <c r="I328" s="304"/>
      <c r="J328" s="304"/>
      <c r="K328" s="304"/>
      <c r="L328" s="482"/>
      <c r="M328" s="304"/>
      <c r="N328" s="322"/>
      <c r="O328" s="322"/>
      <c r="P328" s="322"/>
      <c r="Q328" s="304"/>
      <c r="R328" s="303"/>
      <c r="S328" s="273">
        <f>+Klasse!M82</f>
        <v>24.800857142857151</v>
      </c>
      <c r="T328" s="303"/>
      <c r="U328" s="305"/>
      <c r="V328" s="305"/>
      <c r="W328" s="305"/>
      <c r="X328" s="305"/>
      <c r="Y328" s="305"/>
      <c r="Z328" s="303"/>
      <c r="AA328" s="305"/>
      <c r="AB328" s="494"/>
      <c r="AC328" s="304"/>
      <c r="AD328" s="303"/>
      <c r="AE328" s="223"/>
      <c r="AG328" s="28"/>
      <c r="AH328" s="26"/>
      <c r="AI328" s="224"/>
      <c r="AJ328" s="27"/>
      <c r="AN328" s="27"/>
      <c r="BF328" s="236"/>
    </row>
    <row r="329" spans="1:58" ht="15" customHeight="1">
      <c r="A329" s="303"/>
      <c r="B329" s="303"/>
      <c r="C329" s="303"/>
      <c r="D329" s="303"/>
      <c r="E329" s="303"/>
      <c r="F329" s="303"/>
      <c r="G329" s="303"/>
      <c r="H329" s="303"/>
      <c r="I329" s="303"/>
      <c r="J329" s="303"/>
      <c r="K329" s="303"/>
      <c r="L329" s="482"/>
      <c r="M329" s="304"/>
      <c r="N329" s="320"/>
      <c r="O329" s="320"/>
      <c r="P329" s="320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493"/>
      <c r="AC329" s="303"/>
      <c r="AD329" s="303"/>
      <c r="AG329" s="28"/>
      <c r="AH329" s="26"/>
      <c r="AK329" s="26"/>
      <c r="AL329" s="26"/>
      <c r="AM329" s="26"/>
      <c r="AO329" s="26"/>
      <c r="AQ329" s="26"/>
      <c r="AR329" s="26"/>
    </row>
    <row r="330" spans="1:58" s="248" customFormat="1">
      <c r="A330" s="303"/>
      <c r="B330" s="303" t="e">
        <f>+'Ark1'!#REF!</f>
        <v>#REF!</v>
      </c>
      <c r="C330" s="240" t="e">
        <f>+'Ark1'!#REF!</f>
        <v>#REF!</v>
      </c>
      <c r="D330" s="240" t="str">
        <f t="shared" ref="D330:D333" si="261">+D104</f>
        <v>R-</v>
      </c>
      <c r="E330" s="240" t="e">
        <f>+'Ark1'!#REF!</f>
        <v>#REF!</v>
      </c>
      <c r="F330" s="240" t="str">
        <f t="shared" ref="F330:F333" si="262">+F104</f>
        <v>Jan</v>
      </c>
      <c r="G330" s="240" t="e">
        <f>+'Ark1'!#REF!</f>
        <v>#REF!</v>
      </c>
      <c r="H330" s="240" t="e">
        <f>+'Ark1'!#REF!</f>
        <v>#REF!</v>
      </c>
      <c r="I330" s="242" t="e">
        <f>+IF(H330=0,"",'Ark1'!#REF!)</f>
        <v>#REF!</v>
      </c>
      <c r="J330" s="242" t="e">
        <f>+IF(H330=0,"",'Ark1'!#REF!)</f>
        <v>#REF!</v>
      </c>
      <c r="K330" s="242"/>
      <c r="L330" s="455" t="e">
        <f>+IF(I330=0,"",'Ark1'!#REF!)</f>
        <v>#REF!</v>
      </c>
      <c r="M330" s="304"/>
      <c r="N330" s="478" t="e">
        <f>+IF(L330=0,"",'Ark1'!#REF!)</f>
        <v>#REF!</v>
      </c>
      <c r="O330" s="478"/>
      <c r="P330" s="478" t="e">
        <f>+IF(L330=0,"",'Ark1'!#REF!)</f>
        <v>#REF!</v>
      </c>
      <c r="Q330" s="242"/>
      <c r="R330" s="242" t="e">
        <f>+IF(H330=0,"",'Ark1'!#REF!)</f>
        <v>#REF!</v>
      </c>
      <c r="S330" s="241" t="e">
        <f>+IF(H330=0,"",'Ark1'!#REF!)</f>
        <v>#REF!</v>
      </c>
      <c r="T330" s="241" t="e">
        <f>+IF(H330=0,"",'Ark1'!#REF!)</f>
        <v>#REF!</v>
      </c>
      <c r="U330" s="243" t="e">
        <f>+IF(H330=0,"",'Ark1'!#REF!)</f>
        <v>#REF!</v>
      </c>
      <c r="V330" s="243" t="e">
        <f>+IF(H330=0,"",'Ark1'!#REF!)</f>
        <v>#REF!</v>
      </c>
      <c r="W330" s="243" t="e">
        <f>+IF(H330=0,"",'Ark1'!#REF!)</f>
        <v>#REF!</v>
      </c>
      <c r="X330" s="243" t="e">
        <f>+IF(H330=0,"",'Ark1'!#REF!)</f>
        <v>#REF!</v>
      </c>
      <c r="Y330" s="243" t="e">
        <f>+IF(H330=0,"",'Ark1'!#REF!)</f>
        <v>#REF!</v>
      </c>
      <c r="Z330" s="242" t="e">
        <f>+IF(H330=0,"",'Ark1'!#REF!)</f>
        <v>#REF!</v>
      </c>
      <c r="AA330" s="243" t="e">
        <f>+IF(H330=0,"",'Ark1'!#REF!)</f>
        <v>#REF!</v>
      </c>
      <c r="AB330" s="242" t="e">
        <f t="shared" ref="AB330:AB333" si="263">+IF(H330=0,"",+S330/C330)</f>
        <v>#REF!</v>
      </c>
      <c r="AC330" s="241" t="e">
        <f t="shared" ref="AC330:AC333" si="264">+IF(H330=0,"",G330/H330)</f>
        <v>#REF!</v>
      </c>
      <c r="AD330" s="303"/>
      <c r="AE330" s="28"/>
      <c r="AF330" s="28"/>
      <c r="AG330" s="28"/>
      <c r="AH330" s="26"/>
      <c r="AI330" s="28"/>
      <c r="AJ330" s="28"/>
      <c r="AK330" s="26"/>
      <c r="AL330" s="26"/>
      <c r="AM330" s="26"/>
      <c r="AN330" s="28"/>
      <c r="AO330" s="26"/>
      <c r="AP330" s="27"/>
    </row>
    <row r="331" spans="1:58" s="248" customFormat="1">
      <c r="A331" s="303"/>
      <c r="B331" s="303" t="e">
        <f>+'Ark1'!#REF!</f>
        <v>#REF!</v>
      </c>
      <c r="C331" s="240" t="e">
        <f>+'Ark1'!#REF!</f>
        <v>#REF!</v>
      </c>
      <c r="D331" s="240" t="str">
        <f t="shared" si="261"/>
        <v>R-</v>
      </c>
      <c r="E331" s="240" t="e">
        <f>+'Ark1'!#REF!</f>
        <v>#REF!</v>
      </c>
      <c r="F331" s="240" t="str">
        <f t="shared" si="262"/>
        <v>Feb</v>
      </c>
      <c r="G331" s="240" t="e">
        <f>+'Ark1'!#REF!</f>
        <v>#REF!</v>
      </c>
      <c r="H331" s="240" t="e">
        <f>+'Ark1'!#REF!</f>
        <v>#REF!</v>
      </c>
      <c r="I331" s="242" t="e">
        <f>+IF(H331=0,"",'Ark1'!#REF!)</f>
        <v>#REF!</v>
      </c>
      <c r="J331" s="242" t="e">
        <f>+IF(H331=0,"",'Ark1'!#REF!)</f>
        <v>#REF!</v>
      </c>
      <c r="K331" s="242"/>
      <c r="L331" s="455" t="e">
        <f>+IF(I331=0,"",'Ark1'!#REF!)</f>
        <v>#REF!</v>
      </c>
      <c r="M331" s="304"/>
      <c r="N331" s="478" t="e">
        <f>+IF(L331=0,"",'Ark1'!#REF!)</f>
        <v>#REF!</v>
      </c>
      <c r="O331" s="478"/>
      <c r="P331" s="478" t="e">
        <f>+IF(L331=0,"",'Ark1'!#REF!)</f>
        <v>#REF!</v>
      </c>
      <c r="Q331" s="242"/>
      <c r="R331" s="242" t="e">
        <f>+IF(H331=0,"",'Ark1'!#REF!)</f>
        <v>#REF!</v>
      </c>
      <c r="S331" s="241" t="e">
        <f>+IF(H331=0,"",'Ark1'!#REF!)</f>
        <v>#REF!</v>
      </c>
      <c r="T331" s="241" t="e">
        <f>+IF(H331=0,"",'Ark1'!#REF!)</f>
        <v>#REF!</v>
      </c>
      <c r="U331" s="243" t="e">
        <f>+IF(H331=0,"",'Ark1'!#REF!)</f>
        <v>#REF!</v>
      </c>
      <c r="V331" s="243" t="e">
        <f>+IF(H331=0,"",'Ark1'!#REF!)</f>
        <v>#REF!</v>
      </c>
      <c r="W331" s="243" t="e">
        <f>+IF(H331=0,"",'Ark1'!#REF!)</f>
        <v>#REF!</v>
      </c>
      <c r="X331" s="243" t="e">
        <f>+IF(H331=0,"",'Ark1'!#REF!)</f>
        <v>#REF!</v>
      </c>
      <c r="Y331" s="243" t="e">
        <f>+IF(H331=0,"",'Ark1'!#REF!)</f>
        <v>#REF!</v>
      </c>
      <c r="Z331" s="242" t="e">
        <f>+IF(H331=0,"",'Ark1'!#REF!)</f>
        <v>#REF!</v>
      </c>
      <c r="AA331" s="243" t="e">
        <f>+IF(H331=0,"",'Ark1'!#REF!)</f>
        <v>#REF!</v>
      </c>
      <c r="AB331" s="242" t="e">
        <f t="shared" si="263"/>
        <v>#REF!</v>
      </c>
      <c r="AC331" s="241" t="e">
        <f t="shared" si="264"/>
        <v>#REF!</v>
      </c>
      <c r="AD331" s="303"/>
      <c r="AE331" s="28"/>
      <c r="AF331" s="28"/>
      <c r="AG331" s="28"/>
      <c r="AH331" s="26"/>
      <c r="AI331" s="28"/>
      <c r="AJ331" s="28"/>
      <c r="AK331" s="26"/>
      <c r="AL331" s="26"/>
      <c r="AM331" s="26"/>
      <c r="AN331" s="28"/>
      <c r="AO331" s="26"/>
      <c r="AP331" s="27"/>
    </row>
    <row r="332" spans="1:58" s="248" customFormat="1">
      <c r="A332" s="303"/>
      <c r="B332" s="303" t="e">
        <f>+'Ark1'!#REF!</f>
        <v>#REF!</v>
      </c>
      <c r="C332" s="240" t="e">
        <f>+'Ark1'!#REF!</f>
        <v>#REF!</v>
      </c>
      <c r="D332" s="240" t="str">
        <f t="shared" si="261"/>
        <v>R-</v>
      </c>
      <c r="E332" s="240" t="e">
        <f>+'Ark1'!#REF!</f>
        <v>#REF!</v>
      </c>
      <c r="F332" s="240" t="str">
        <f t="shared" si="262"/>
        <v>Mar</v>
      </c>
      <c r="G332" s="240" t="e">
        <f>+'Ark1'!#REF!</f>
        <v>#REF!</v>
      </c>
      <c r="H332" s="240" t="e">
        <f>+'Ark1'!#REF!</f>
        <v>#REF!</v>
      </c>
      <c r="I332" s="242" t="e">
        <f>+IF(H332=0,"",'Ark1'!#REF!)</f>
        <v>#REF!</v>
      </c>
      <c r="J332" s="242" t="e">
        <f>+IF(H332=0,"",'Ark1'!#REF!)</f>
        <v>#REF!</v>
      </c>
      <c r="K332" s="242"/>
      <c r="L332" s="455" t="e">
        <f>+IF(I332=0,"",'Ark1'!#REF!)</f>
        <v>#REF!</v>
      </c>
      <c r="M332" s="304"/>
      <c r="N332" s="478" t="e">
        <f>+IF(L332=0,"",'Ark1'!#REF!)</f>
        <v>#REF!</v>
      </c>
      <c r="O332" s="478"/>
      <c r="P332" s="478" t="e">
        <f>+IF(L332=0,"",'Ark1'!#REF!)</f>
        <v>#REF!</v>
      </c>
      <c r="Q332" s="242"/>
      <c r="R332" s="242" t="e">
        <f>+IF(H332=0,"",'Ark1'!#REF!)</f>
        <v>#REF!</v>
      </c>
      <c r="S332" s="241" t="e">
        <f>+IF(H332=0,"",'Ark1'!#REF!)</f>
        <v>#REF!</v>
      </c>
      <c r="T332" s="241" t="e">
        <f>+IF(H332=0,"",'Ark1'!#REF!)</f>
        <v>#REF!</v>
      </c>
      <c r="U332" s="243" t="e">
        <f>+IF(H332=0,"",'Ark1'!#REF!)</f>
        <v>#REF!</v>
      </c>
      <c r="V332" s="243" t="e">
        <f>+IF(H332=0,"",'Ark1'!#REF!)</f>
        <v>#REF!</v>
      </c>
      <c r="W332" s="243" t="e">
        <f>+IF(H332=0,"",'Ark1'!#REF!)</f>
        <v>#REF!</v>
      </c>
      <c r="X332" s="243" t="e">
        <f>+IF(H332=0,"",'Ark1'!#REF!)</f>
        <v>#REF!</v>
      </c>
      <c r="Y332" s="243" t="e">
        <f>+IF(H332=0,"",'Ark1'!#REF!)</f>
        <v>#REF!</v>
      </c>
      <c r="Z332" s="242" t="e">
        <f>+IF(H332=0,"",'Ark1'!#REF!)</f>
        <v>#REF!</v>
      </c>
      <c r="AA332" s="243" t="e">
        <f>+IF(H332=0,"",'Ark1'!#REF!)</f>
        <v>#REF!</v>
      </c>
      <c r="AB332" s="242" t="e">
        <f t="shared" si="263"/>
        <v>#REF!</v>
      </c>
      <c r="AC332" s="241" t="e">
        <f t="shared" si="264"/>
        <v>#REF!</v>
      </c>
      <c r="AD332" s="303"/>
      <c r="AE332" s="28"/>
      <c r="AF332" s="28"/>
      <c r="AG332" s="28"/>
      <c r="AH332" s="26"/>
      <c r="AI332" s="28"/>
      <c r="AJ332" s="28"/>
      <c r="AK332" s="26"/>
      <c r="AL332" s="26"/>
      <c r="AM332" s="26"/>
      <c r="AN332" s="28"/>
      <c r="AO332" s="26"/>
      <c r="AP332" s="27"/>
    </row>
    <row r="333" spans="1:58" s="248" customFormat="1">
      <c r="A333" s="303"/>
      <c r="B333" s="303" t="e">
        <f>+'Ark1'!#REF!</f>
        <v>#REF!</v>
      </c>
      <c r="C333" s="240" t="e">
        <f>+'Ark1'!#REF!</f>
        <v>#REF!</v>
      </c>
      <c r="D333" s="240" t="str">
        <f t="shared" si="261"/>
        <v>R-</v>
      </c>
      <c r="E333" s="240" t="e">
        <f>+'Ark1'!#REF!</f>
        <v>#REF!</v>
      </c>
      <c r="F333" s="240" t="str">
        <f t="shared" si="262"/>
        <v>Apr</v>
      </c>
      <c r="G333" s="240" t="e">
        <f>+'Ark1'!#REF!</f>
        <v>#REF!</v>
      </c>
      <c r="H333" s="240" t="e">
        <f>+'Ark1'!#REF!</f>
        <v>#REF!</v>
      </c>
      <c r="I333" s="242" t="e">
        <f>+IF(H333=0,"",'Ark1'!#REF!)</f>
        <v>#REF!</v>
      </c>
      <c r="J333" s="242" t="e">
        <f>+IF(H333=0,"",'Ark1'!#REF!)</f>
        <v>#REF!</v>
      </c>
      <c r="K333" s="242"/>
      <c r="L333" s="455" t="e">
        <f>+IF(I333=0,"",'Ark1'!#REF!)</f>
        <v>#REF!</v>
      </c>
      <c r="M333" s="304"/>
      <c r="N333" s="478" t="e">
        <f>+IF(L333=0,"",'Ark1'!#REF!)</f>
        <v>#REF!</v>
      </c>
      <c r="O333" s="478"/>
      <c r="P333" s="478" t="e">
        <f>+IF(L333=0,"",'Ark1'!#REF!)</f>
        <v>#REF!</v>
      </c>
      <c r="Q333" s="242"/>
      <c r="R333" s="242" t="e">
        <f>+IF(H333=0,"",'Ark1'!#REF!)</f>
        <v>#REF!</v>
      </c>
      <c r="S333" s="241" t="e">
        <f>+IF(H333=0,"",'Ark1'!#REF!)</f>
        <v>#REF!</v>
      </c>
      <c r="T333" s="241" t="e">
        <f>+IF(H333=0,"",'Ark1'!#REF!)</f>
        <v>#REF!</v>
      </c>
      <c r="U333" s="243" t="e">
        <f>+IF(H333=0,"",'Ark1'!#REF!)</f>
        <v>#REF!</v>
      </c>
      <c r="V333" s="243" t="e">
        <f>+IF(H333=0,"",'Ark1'!#REF!)</f>
        <v>#REF!</v>
      </c>
      <c r="W333" s="243" t="e">
        <f>+IF(H333=0,"",'Ark1'!#REF!)</f>
        <v>#REF!</v>
      </c>
      <c r="X333" s="243" t="e">
        <f>+IF(H333=0,"",'Ark1'!#REF!)</f>
        <v>#REF!</v>
      </c>
      <c r="Y333" s="243" t="e">
        <f>+IF(H333=0,"",'Ark1'!#REF!)</f>
        <v>#REF!</v>
      </c>
      <c r="Z333" s="242" t="e">
        <f>+IF(H333=0,"",'Ark1'!#REF!)</f>
        <v>#REF!</v>
      </c>
      <c r="AA333" s="243" t="e">
        <f>+IF(H333=0,"",'Ark1'!#REF!)</f>
        <v>#REF!</v>
      </c>
      <c r="AB333" s="242" t="e">
        <f t="shared" si="263"/>
        <v>#REF!</v>
      </c>
      <c r="AC333" s="241" t="e">
        <f t="shared" si="264"/>
        <v>#REF!</v>
      </c>
      <c r="AD333" s="303"/>
      <c r="AE333" s="28"/>
      <c r="AF333" s="28"/>
      <c r="AG333" s="28"/>
      <c r="AH333" s="26"/>
      <c r="AI333" s="28"/>
      <c r="AJ333" s="28"/>
      <c r="AK333" s="26"/>
      <c r="AL333" s="26"/>
      <c r="AM333" s="26"/>
      <c r="AN333" s="28"/>
      <c r="AO333" s="26"/>
      <c r="AP333" s="27"/>
    </row>
    <row r="334" spans="1:58" s="248" customFormat="1">
      <c r="A334" s="303"/>
      <c r="B334" s="303" t="e">
        <f>+'Ark1'!#REF!</f>
        <v>#REF!</v>
      </c>
      <c r="C334" s="240" t="e">
        <f>+'Ark1'!#REF!</f>
        <v>#REF!</v>
      </c>
      <c r="D334" s="240" t="str">
        <f t="shared" ref="D334:D341" si="265">+D108</f>
        <v>R-</v>
      </c>
      <c r="E334" s="240" t="e">
        <f>+'Ark1'!#REF!</f>
        <v>#REF!</v>
      </c>
      <c r="F334" s="240" t="str">
        <f t="shared" ref="F334:F341" si="266">+F108</f>
        <v>Mai</v>
      </c>
      <c r="G334" s="240" t="e">
        <f>+'Ark1'!#REF!</f>
        <v>#REF!</v>
      </c>
      <c r="H334" s="240" t="e">
        <f>+'Ark1'!#REF!</f>
        <v>#REF!</v>
      </c>
      <c r="I334" s="242" t="e">
        <f>+IF(H334=0,"",'Ark1'!#REF!)</f>
        <v>#REF!</v>
      </c>
      <c r="J334" s="242" t="e">
        <f>+IF(H334=0,"",'Ark1'!#REF!)</f>
        <v>#REF!</v>
      </c>
      <c r="K334" s="242"/>
      <c r="L334" s="455" t="e">
        <f>+IF(I334=0,"",'Ark1'!#REF!)</f>
        <v>#REF!</v>
      </c>
      <c r="M334" s="304"/>
      <c r="N334" s="478" t="e">
        <f>+IF(L334=0,"",'Ark1'!#REF!)</f>
        <v>#REF!</v>
      </c>
      <c r="O334" s="478"/>
      <c r="P334" s="478" t="e">
        <f>+IF(L334=0,"",'Ark1'!#REF!)</f>
        <v>#REF!</v>
      </c>
      <c r="Q334" s="242"/>
      <c r="R334" s="242" t="e">
        <f>+IF(H334=0,"",'Ark1'!#REF!)</f>
        <v>#REF!</v>
      </c>
      <c r="S334" s="241" t="e">
        <f>+IF(H334=0,"",'Ark1'!#REF!)</f>
        <v>#REF!</v>
      </c>
      <c r="T334" s="241" t="e">
        <f>+IF(H334=0,"",'Ark1'!#REF!)</f>
        <v>#REF!</v>
      </c>
      <c r="U334" s="243" t="e">
        <f>+IF(H334=0,"",'Ark1'!#REF!)</f>
        <v>#REF!</v>
      </c>
      <c r="V334" s="243" t="e">
        <f>+IF(H334=0,"",'Ark1'!#REF!)</f>
        <v>#REF!</v>
      </c>
      <c r="W334" s="243" t="e">
        <f>+IF(H334=0,"",'Ark1'!#REF!)</f>
        <v>#REF!</v>
      </c>
      <c r="X334" s="243" t="e">
        <f>+IF(H334=0,"",'Ark1'!#REF!)</f>
        <v>#REF!</v>
      </c>
      <c r="Y334" s="243" t="e">
        <f>+IF(H334=0,"",'Ark1'!#REF!)</f>
        <v>#REF!</v>
      </c>
      <c r="Z334" s="242" t="e">
        <f>+IF(H334=0,"",'Ark1'!#REF!)</f>
        <v>#REF!</v>
      </c>
      <c r="AA334" s="243" t="e">
        <f>+IF(H334=0,"",'Ark1'!#REF!)</f>
        <v>#REF!</v>
      </c>
      <c r="AB334" s="242" t="e">
        <f t="shared" ref="AB334:AB341" si="267">+IF(H334=0,"",+S334/C334)</f>
        <v>#REF!</v>
      </c>
      <c r="AC334" s="241" t="e">
        <f t="shared" ref="AC334:AC341" si="268">+IF(H334=0,"",G334/H334)</f>
        <v>#REF!</v>
      </c>
      <c r="AD334" s="303"/>
      <c r="AE334" s="28"/>
      <c r="AF334" s="28"/>
      <c r="AG334" s="28"/>
      <c r="AH334" s="26"/>
      <c r="AI334" s="28"/>
      <c r="AJ334" s="28"/>
      <c r="AK334" s="27"/>
      <c r="AL334" s="27"/>
      <c r="AM334" s="27"/>
      <c r="AN334" s="28"/>
      <c r="AO334" s="27"/>
      <c r="AP334" s="27"/>
    </row>
    <row r="335" spans="1:58" s="248" customFormat="1">
      <c r="A335" s="303"/>
      <c r="B335" s="303" t="e">
        <f>+'Ark1'!#REF!</f>
        <v>#REF!</v>
      </c>
      <c r="C335" s="240" t="e">
        <f>+'Ark1'!#REF!</f>
        <v>#REF!</v>
      </c>
      <c r="D335" s="240" t="str">
        <f t="shared" si="265"/>
        <v>R-</v>
      </c>
      <c r="E335" s="240" t="e">
        <f>+'Ark1'!#REF!</f>
        <v>#REF!</v>
      </c>
      <c r="F335" s="240" t="str">
        <f t="shared" si="266"/>
        <v>Jun</v>
      </c>
      <c r="G335" s="240" t="e">
        <f>+'Ark1'!#REF!</f>
        <v>#REF!</v>
      </c>
      <c r="H335" s="240" t="e">
        <f>+'Ark1'!#REF!</f>
        <v>#REF!</v>
      </c>
      <c r="I335" s="242" t="e">
        <f>+IF(H335=0,"",'Ark1'!#REF!)</f>
        <v>#REF!</v>
      </c>
      <c r="J335" s="242" t="e">
        <f>+IF(H335=0,"",'Ark1'!#REF!)</f>
        <v>#REF!</v>
      </c>
      <c r="K335" s="242"/>
      <c r="L335" s="455" t="e">
        <f>+IF(I335=0,"",'Ark1'!#REF!)</f>
        <v>#REF!</v>
      </c>
      <c r="M335" s="304"/>
      <c r="N335" s="478" t="e">
        <f>+IF(L335=0,"",'Ark1'!#REF!)</f>
        <v>#REF!</v>
      </c>
      <c r="O335" s="478"/>
      <c r="P335" s="478" t="e">
        <f>+IF(L335=0,"",'Ark1'!#REF!)</f>
        <v>#REF!</v>
      </c>
      <c r="Q335" s="242"/>
      <c r="R335" s="242" t="e">
        <f>+IF(H335=0,"",'Ark1'!#REF!)</f>
        <v>#REF!</v>
      </c>
      <c r="S335" s="241" t="e">
        <f>+IF(H335=0,"",'Ark1'!#REF!)</f>
        <v>#REF!</v>
      </c>
      <c r="T335" s="241" t="e">
        <f>+IF(H335=0,"",'Ark1'!#REF!)</f>
        <v>#REF!</v>
      </c>
      <c r="U335" s="243" t="e">
        <f>+IF(H335=0,"",'Ark1'!#REF!)</f>
        <v>#REF!</v>
      </c>
      <c r="V335" s="243" t="e">
        <f>+IF(H335=0,"",'Ark1'!#REF!)</f>
        <v>#REF!</v>
      </c>
      <c r="W335" s="243" t="e">
        <f>+IF(H335=0,"",'Ark1'!#REF!)</f>
        <v>#REF!</v>
      </c>
      <c r="X335" s="243" t="e">
        <f>+IF(H335=0,"",'Ark1'!#REF!)</f>
        <v>#REF!</v>
      </c>
      <c r="Y335" s="243" t="e">
        <f>+IF(H335=0,"",'Ark1'!#REF!)</f>
        <v>#REF!</v>
      </c>
      <c r="Z335" s="242" t="e">
        <f>+IF(H335=0,"",'Ark1'!#REF!)</f>
        <v>#REF!</v>
      </c>
      <c r="AA335" s="243" t="e">
        <f>+IF(H335=0,"",'Ark1'!#REF!)</f>
        <v>#REF!</v>
      </c>
      <c r="AB335" s="242" t="e">
        <f t="shared" si="267"/>
        <v>#REF!</v>
      </c>
      <c r="AC335" s="241" t="e">
        <f t="shared" si="268"/>
        <v>#REF!</v>
      </c>
      <c r="AD335" s="303"/>
      <c r="AE335" s="28"/>
      <c r="AF335" s="28"/>
      <c r="AG335" s="28"/>
      <c r="AH335" s="26"/>
      <c r="AI335" s="28"/>
      <c r="AJ335" s="28"/>
      <c r="AK335" s="27"/>
      <c r="AL335" s="27"/>
      <c r="AM335" s="27"/>
      <c r="AN335" s="28"/>
      <c r="AO335" s="27"/>
      <c r="AP335" s="27"/>
    </row>
    <row r="336" spans="1:58" s="248" customFormat="1">
      <c r="A336" s="303"/>
      <c r="B336" s="303" t="e">
        <f>+'Ark1'!#REF!</f>
        <v>#REF!</v>
      </c>
      <c r="C336" s="240" t="e">
        <f>+'Ark1'!#REF!</f>
        <v>#REF!</v>
      </c>
      <c r="D336" s="240" t="str">
        <f t="shared" si="265"/>
        <v>R-</v>
      </c>
      <c r="E336" s="240" t="e">
        <f>+'Ark1'!#REF!</f>
        <v>#REF!</v>
      </c>
      <c r="F336" s="240" t="str">
        <f t="shared" si="266"/>
        <v>Jul</v>
      </c>
      <c r="G336" s="240" t="e">
        <f>+'Ark1'!#REF!</f>
        <v>#REF!</v>
      </c>
      <c r="H336" s="240" t="e">
        <f>+'Ark1'!#REF!</f>
        <v>#REF!</v>
      </c>
      <c r="I336" s="242" t="e">
        <f>+IF(H336=0,"",'Ark1'!#REF!)</f>
        <v>#REF!</v>
      </c>
      <c r="J336" s="242" t="e">
        <f>+IF(H336=0,"",'Ark1'!#REF!)</f>
        <v>#REF!</v>
      </c>
      <c r="K336" s="242"/>
      <c r="L336" s="455" t="e">
        <f>+IF(I336=0,"",'Ark1'!#REF!)</f>
        <v>#REF!</v>
      </c>
      <c r="M336" s="304"/>
      <c r="N336" s="478" t="e">
        <f>+IF(L336=0,"",'Ark1'!#REF!)</f>
        <v>#REF!</v>
      </c>
      <c r="O336" s="478"/>
      <c r="P336" s="478" t="e">
        <f>+IF(L336=0,"",'Ark1'!#REF!)</f>
        <v>#REF!</v>
      </c>
      <c r="Q336" s="242"/>
      <c r="R336" s="242" t="e">
        <f>+IF(H336=0,"",'Ark1'!#REF!)</f>
        <v>#REF!</v>
      </c>
      <c r="S336" s="241" t="e">
        <f>+IF(H336=0,"",'Ark1'!#REF!)</f>
        <v>#REF!</v>
      </c>
      <c r="T336" s="241" t="e">
        <f>+IF(H336=0,"",'Ark1'!#REF!)</f>
        <v>#REF!</v>
      </c>
      <c r="U336" s="243" t="e">
        <f>+IF(H336=0,"",'Ark1'!#REF!)</f>
        <v>#REF!</v>
      </c>
      <c r="V336" s="243" t="e">
        <f>+IF(H336=0,"",'Ark1'!#REF!)</f>
        <v>#REF!</v>
      </c>
      <c r="W336" s="243" t="e">
        <f>+IF(H336=0,"",'Ark1'!#REF!)</f>
        <v>#REF!</v>
      </c>
      <c r="X336" s="243" t="e">
        <f>+IF(H336=0,"",'Ark1'!#REF!)</f>
        <v>#REF!</v>
      </c>
      <c r="Y336" s="243" t="e">
        <f>+IF(H336=0,"",'Ark1'!#REF!)</f>
        <v>#REF!</v>
      </c>
      <c r="Z336" s="242" t="e">
        <f>+IF(H336=0,"",'Ark1'!#REF!)</f>
        <v>#REF!</v>
      </c>
      <c r="AA336" s="243" t="e">
        <f>+IF(H336=0,"",'Ark1'!#REF!)</f>
        <v>#REF!</v>
      </c>
      <c r="AB336" s="242" t="e">
        <f t="shared" si="267"/>
        <v>#REF!</v>
      </c>
      <c r="AC336" s="241" t="e">
        <f t="shared" si="268"/>
        <v>#REF!</v>
      </c>
      <c r="AD336" s="303"/>
      <c r="AE336" s="28"/>
      <c r="AF336" s="28"/>
      <c r="AG336" s="28"/>
      <c r="AH336" s="26"/>
      <c r="AI336" s="28"/>
      <c r="AJ336" s="28"/>
      <c r="AK336" s="27"/>
      <c r="AL336" s="27"/>
      <c r="AM336" s="27"/>
      <c r="AN336" s="28"/>
      <c r="AO336" s="27"/>
      <c r="AP336" s="27"/>
    </row>
    <row r="337" spans="1:58" s="248" customFormat="1">
      <c r="A337" s="303"/>
      <c r="B337" s="303" t="e">
        <f>+'Ark1'!#REF!</f>
        <v>#REF!</v>
      </c>
      <c r="C337" s="240" t="e">
        <f>+'Ark1'!#REF!</f>
        <v>#REF!</v>
      </c>
      <c r="D337" s="240" t="str">
        <f t="shared" si="265"/>
        <v>R-</v>
      </c>
      <c r="E337" s="240" t="e">
        <f>+'Ark1'!#REF!</f>
        <v>#REF!</v>
      </c>
      <c r="F337" s="240" t="str">
        <f t="shared" si="266"/>
        <v>Aug</v>
      </c>
      <c r="G337" s="240" t="e">
        <f>+'Ark1'!#REF!</f>
        <v>#REF!</v>
      </c>
      <c r="H337" s="240" t="e">
        <f>+'Ark1'!#REF!</f>
        <v>#REF!</v>
      </c>
      <c r="I337" s="242" t="e">
        <f>+IF(H337=0,"",'Ark1'!#REF!)</f>
        <v>#REF!</v>
      </c>
      <c r="J337" s="242" t="e">
        <f>+IF(H337=0,"",'Ark1'!#REF!)</f>
        <v>#REF!</v>
      </c>
      <c r="K337" s="242"/>
      <c r="L337" s="455" t="e">
        <f>+IF(I337=0,"",'Ark1'!#REF!)</f>
        <v>#REF!</v>
      </c>
      <c r="M337" s="304"/>
      <c r="N337" s="478" t="e">
        <f>+IF(L337=0,"",'Ark1'!#REF!)</f>
        <v>#REF!</v>
      </c>
      <c r="O337" s="478"/>
      <c r="P337" s="478" t="e">
        <f>+IF(L337=0,"",'Ark1'!#REF!)</f>
        <v>#REF!</v>
      </c>
      <c r="Q337" s="242"/>
      <c r="R337" s="242" t="e">
        <f>+IF(H337=0,"",'Ark1'!#REF!)</f>
        <v>#REF!</v>
      </c>
      <c r="S337" s="241" t="e">
        <f>+IF(H337=0,"",'Ark1'!#REF!)</f>
        <v>#REF!</v>
      </c>
      <c r="T337" s="241" t="e">
        <f>+IF(H337=0,"",'Ark1'!#REF!)</f>
        <v>#REF!</v>
      </c>
      <c r="U337" s="243" t="e">
        <f>+IF(H337=0,"",'Ark1'!#REF!)</f>
        <v>#REF!</v>
      </c>
      <c r="V337" s="243" t="e">
        <f>+IF(H337=0,"",'Ark1'!#REF!)</f>
        <v>#REF!</v>
      </c>
      <c r="W337" s="243" t="e">
        <f>+IF(H337=0,"",'Ark1'!#REF!)</f>
        <v>#REF!</v>
      </c>
      <c r="X337" s="243" t="e">
        <f>+IF(H337=0,"",'Ark1'!#REF!)</f>
        <v>#REF!</v>
      </c>
      <c r="Y337" s="243" t="e">
        <f>+IF(H337=0,"",'Ark1'!#REF!)</f>
        <v>#REF!</v>
      </c>
      <c r="Z337" s="242" t="e">
        <f>+IF(H337=0,"",'Ark1'!#REF!)</f>
        <v>#REF!</v>
      </c>
      <c r="AA337" s="243" t="e">
        <f>+IF(H337=0,"",'Ark1'!#REF!)</f>
        <v>#REF!</v>
      </c>
      <c r="AB337" s="242" t="e">
        <f t="shared" si="267"/>
        <v>#REF!</v>
      </c>
      <c r="AC337" s="241" t="e">
        <f t="shared" si="268"/>
        <v>#REF!</v>
      </c>
      <c r="AD337" s="303"/>
      <c r="AE337" s="28"/>
      <c r="AF337" s="28"/>
      <c r="AG337" s="28"/>
      <c r="AH337" s="26"/>
      <c r="AI337" s="28"/>
      <c r="AJ337" s="28"/>
      <c r="AK337" s="27"/>
      <c r="AL337" s="27"/>
      <c r="AM337" s="27"/>
      <c r="AN337" s="28"/>
      <c r="AO337" s="27"/>
      <c r="AP337" s="27"/>
    </row>
    <row r="338" spans="1:58" s="248" customFormat="1">
      <c r="A338" s="303"/>
      <c r="B338" s="303" t="e">
        <f>+'Ark1'!#REF!</f>
        <v>#REF!</v>
      </c>
      <c r="C338" s="240" t="e">
        <f>+'Ark1'!#REF!</f>
        <v>#REF!</v>
      </c>
      <c r="D338" s="240" t="str">
        <f t="shared" si="265"/>
        <v>R-</v>
      </c>
      <c r="E338" s="240" t="e">
        <f>+'Ark1'!#REF!</f>
        <v>#REF!</v>
      </c>
      <c r="F338" s="240" t="str">
        <f t="shared" si="266"/>
        <v>Sep</v>
      </c>
      <c r="G338" s="240" t="e">
        <f>+'Ark1'!#REF!</f>
        <v>#REF!</v>
      </c>
      <c r="H338" s="240" t="e">
        <f>+'Ark1'!#REF!</f>
        <v>#REF!</v>
      </c>
      <c r="I338" s="242" t="e">
        <f>+IF(H338=0,"",'Ark1'!#REF!)</f>
        <v>#REF!</v>
      </c>
      <c r="J338" s="242" t="e">
        <f>+IF(H338=0,"",'Ark1'!#REF!)</f>
        <v>#REF!</v>
      </c>
      <c r="K338" s="242"/>
      <c r="L338" s="455" t="e">
        <f>+IF(I338=0,"",'Ark1'!#REF!)</f>
        <v>#REF!</v>
      </c>
      <c r="M338" s="304"/>
      <c r="N338" s="478" t="e">
        <f>+IF(L338=0,"",'Ark1'!#REF!)</f>
        <v>#REF!</v>
      </c>
      <c r="O338" s="478"/>
      <c r="P338" s="478" t="e">
        <f>+IF(L338=0,"",'Ark1'!#REF!)</f>
        <v>#REF!</v>
      </c>
      <c r="Q338" s="242"/>
      <c r="R338" s="242" t="e">
        <f>+IF(H338=0,"",'Ark1'!#REF!)</f>
        <v>#REF!</v>
      </c>
      <c r="S338" s="241" t="e">
        <f>+IF(H338=0,"",'Ark1'!#REF!)</f>
        <v>#REF!</v>
      </c>
      <c r="T338" s="241" t="e">
        <f>+IF(H338=0,"",'Ark1'!#REF!)</f>
        <v>#REF!</v>
      </c>
      <c r="U338" s="243" t="e">
        <f>+IF(H338=0,"",'Ark1'!#REF!)</f>
        <v>#REF!</v>
      </c>
      <c r="V338" s="243" t="e">
        <f>+IF(H338=0,"",'Ark1'!#REF!)</f>
        <v>#REF!</v>
      </c>
      <c r="W338" s="243" t="e">
        <f>+IF(H338=0,"",'Ark1'!#REF!)</f>
        <v>#REF!</v>
      </c>
      <c r="X338" s="243" t="e">
        <f>+IF(H338=0,"",'Ark1'!#REF!)</f>
        <v>#REF!</v>
      </c>
      <c r="Y338" s="243" t="e">
        <f>+IF(H338=0,"",'Ark1'!#REF!)</f>
        <v>#REF!</v>
      </c>
      <c r="Z338" s="242" t="e">
        <f>+IF(H338=0,"",'Ark1'!#REF!)</f>
        <v>#REF!</v>
      </c>
      <c r="AA338" s="243" t="e">
        <f>+IF(H338=0,"",'Ark1'!#REF!)</f>
        <v>#REF!</v>
      </c>
      <c r="AB338" s="242" t="e">
        <f t="shared" si="267"/>
        <v>#REF!</v>
      </c>
      <c r="AC338" s="241" t="e">
        <f t="shared" si="268"/>
        <v>#REF!</v>
      </c>
      <c r="AD338" s="303"/>
      <c r="AE338" s="28"/>
      <c r="AF338" s="28"/>
      <c r="AG338" s="28"/>
      <c r="AH338" s="26"/>
      <c r="AI338" s="28"/>
      <c r="AJ338" s="28"/>
      <c r="AK338" s="27"/>
      <c r="AL338" s="27"/>
      <c r="AM338" s="27"/>
      <c r="AN338" s="28"/>
      <c r="AO338" s="27"/>
      <c r="AP338" s="27"/>
    </row>
    <row r="339" spans="1:58" s="248" customFormat="1">
      <c r="A339" s="303"/>
      <c r="B339" s="303" t="e">
        <f>+'Ark1'!#REF!</f>
        <v>#REF!</v>
      </c>
      <c r="C339" s="240" t="e">
        <f>+'Ark1'!#REF!</f>
        <v>#REF!</v>
      </c>
      <c r="D339" s="240" t="str">
        <f t="shared" si="265"/>
        <v>R-</v>
      </c>
      <c r="E339" s="240" t="e">
        <f>+'Ark1'!#REF!</f>
        <v>#REF!</v>
      </c>
      <c r="F339" s="240" t="str">
        <f t="shared" si="266"/>
        <v>Okt</v>
      </c>
      <c r="G339" s="240" t="e">
        <f>+'Ark1'!#REF!</f>
        <v>#REF!</v>
      </c>
      <c r="H339" s="240" t="e">
        <f>+'Ark1'!#REF!</f>
        <v>#REF!</v>
      </c>
      <c r="I339" s="242" t="e">
        <f>+IF(H339=0,"",'Ark1'!#REF!)</f>
        <v>#REF!</v>
      </c>
      <c r="J339" s="242" t="e">
        <f>+IF(H339=0,"",'Ark1'!#REF!)</f>
        <v>#REF!</v>
      </c>
      <c r="K339" s="242"/>
      <c r="L339" s="455" t="e">
        <f>+IF(I339=0,"",'Ark1'!#REF!)</f>
        <v>#REF!</v>
      </c>
      <c r="M339" s="304"/>
      <c r="N339" s="478" t="e">
        <f>+IF(L339=0,"",'Ark1'!#REF!)</f>
        <v>#REF!</v>
      </c>
      <c r="O339" s="478"/>
      <c r="P339" s="478" t="e">
        <f>+IF(L339=0,"",'Ark1'!#REF!)</f>
        <v>#REF!</v>
      </c>
      <c r="Q339" s="242"/>
      <c r="R339" s="242" t="e">
        <f>+IF(H339=0,"",'Ark1'!#REF!)</f>
        <v>#REF!</v>
      </c>
      <c r="S339" s="241" t="e">
        <f>+IF(H339=0,"",'Ark1'!#REF!)</f>
        <v>#REF!</v>
      </c>
      <c r="T339" s="241" t="e">
        <f>+IF(H339=0,"",'Ark1'!#REF!)</f>
        <v>#REF!</v>
      </c>
      <c r="U339" s="243" t="e">
        <f>+IF(H339=0,"",'Ark1'!#REF!)</f>
        <v>#REF!</v>
      </c>
      <c r="V339" s="243" t="e">
        <f>+IF(H339=0,"",'Ark1'!#REF!)</f>
        <v>#REF!</v>
      </c>
      <c r="W339" s="243" t="e">
        <f>+IF(H339=0,"",'Ark1'!#REF!)</f>
        <v>#REF!</v>
      </c>
      <c r="X339" s="243" t="e">
        <f>+IF(H339=0,"",'Ark1'!#REF!)</f>
        <v>#REF!</v>
      </c>
      <c r="Y339" s="243" t="e">
        <f>+IF(H339=0,"",'Ark1'!#REF!)</f>
        <v>#REF!</v>
      </c>
      <c r="Z339" s="242" t="e">
        <f>+IF(H339=0,"",'Ark1'!#REF!)</f>
        <v>#REF!</v>
      </c>
      <c r="AA339" s="243" t="e">
        <f>+IF(H339=0,"",'Ark1'!#REF!)</f>
        <v>#REF!</v>
      </c>
      <c r="AB339" s="242" t="e">
        <f t="shared" si="267"/>
        <v>#REF!</v>
      </c>
      <c r="AC339" s="241" t="e">
        <f t="shared" si="268"/>
        <v>#REF!</v>
      </c>
      <c r="AD339" s="303"/>
      <c r="AE339" s="28"/>
      <c r="AF339" s="28"/>
      <c r="AG339" s="28"/>
      <c r="AH339" s="26"/>
      <c r="AI339" s="28"/>
      <c r="AJ339" s="28"/>
      <c r="AK339" s="27"/>
      <c r="AL339" s="27"/>
      <c r="AM339" s="27"/>
      <c r="AN339" s="28"/>
      <c r="AO339" s="27"/>
      <c r="AP339" s="27"/>
    </row>
    <row r="340" spans="1:58" s="248" customFormat="1">
      <c r="A340" s="303"/>
      <c r="B340" s="303" t="e">
        <f>+'Ark1'!#REF!</f>
        <v>#REF!</v>
      </c>
      <c r="C340" s="240" t="e">
        <f>+'Ark1'!#REF!</f>
        <v>#REF!</v>
      </c>
      <c r="D340" s="240" t="str">
        <f t="shared" si="265"/>
        <v>R-</v>
      </c>
      <c r="E340" s="240" t="e">
        <f>+'Ark1'!#REF!</f>
        <v>#REF!</v>
      </c>
      <c r="F340" s="240" t="str">
        <f t="shared" si="266"/>
        <v>Nov</v>
      </c>
      <c r="G340" s="240" t="e">
        <f>+'Ark1'!#REF!</f>
        <v>#REF!</v>
      </c>
      <c r="H340" s="240" t="e">
        <f>+'Ark1'!#REF!</f>
        <v>#REF!</v>
      </c>
      <c r="I340" s="242" t="e">
        <f>+IF(H340=0,"",'Ark1'!#REF!)</f>
        <v>#REF!</v>
      </c>
      <c r="J340" s="242" t="e">
        <f>+IF(H340=0,"",'Ark1'!#REF!)</f>
        <v>#REF!</v>
      </c>
      <c r="K340" s="242"/>
      <c r="L340" s="455" t="e">
        <f>+IF(I340=0,"",'Ark1'!#REF!)</f>
        <v>#REF!</v>
      </c>
      <c r="M340" s="304"/>
      <c r="N340" s="478" t="e">
        <f>+IF(L340=0,"",'Ark1'!#REF!)</f>
        <v>#REF!</v>
      </c>
      <c r="O340" s="478"/>
      <c r="P340" s="478" t="e">
        <f>+IF(L340=0,"",'Ark1'!#REF!)</f>
        <v>#REF!</v>
      </c>
      <c r="Q340" s="242"/>
      <c r="R340" s="242" t="e">
        <f>+IF(H340=0,"",'Ark1'!#REF!)</f>
        <v>#REF!</v>
      </c>
      <c r="S340" s="241" t="e">
        <f>+IF(H340=0,"",'Ark1'!#REF!)</f>
        <v>#REF!</v>
      </c>
      <c r="T340" s="241" t="e">
        <f>+IF(H340=0,"",'Ark1'!#REF!)</f>
        <v>#REF!</v>
      </c>
      <c r="U340" s="243" t="e">
        <f>+IF(H340=0,"",'Ark1'!#REF!)</f>
        <v>#REF!</v>
      </c>
      <c r="V340" s="243" t="e">
        <f>+IF(H340=0,"",'Ark1'!#REF!)</f>
        <v>#REF!</v>
      </c>
      <c r="W340" s="243" t="e">
        <f>+IF(H340=0,"",'Ark1'!#REF!)</f>
        <v>#REF!</v>
      </c>
      <c r="X340" s="243" t="e">
        <f>+IF(H340=0,"",'Ark1'!#REF!)</f>
        <v>#REF!</v>
      </c>
      <c r="Y340" s="243" t="e">
        <f>+IF(H340=0,"",'Ark1'!#REF!)</f>
        <v>#REF!</v>
      </c>
      <c r="Z340" s="242" t="e">
        <f>+IF(H340=0,"",'Ark1'!#REF!)</f>
        <v>#REF!</v>
      </c>
      <c r="AA340" s="243" t="e">
        <f>+IF(H340=0,"",'Ark1'!#REF!)</f>
        <v>#REF!</v>
      </c>
      <c r="AB340" s="242" t="e">
        <f t="shared" si="267"/>
        <v>#REF!</v>
      </c>
      <c r="AC340" s="241" t="e">
        <f t="shared" si="268"/>
        <v>#REF!</v>
      </c>
      <c r="AD340" s="303"/>
      <c r="AE340" s="28"/>
      <c r="AF340" s="28"/>
      <c r="AG340" s="28"/>
      <c r="AH340" s="26"/>
      <c r="AI340" s="28"/>
      <c r="AJ340" s="28"/>
      <c r="AK340" s="27"/>
      <c r="AL340" s="27"/>
      <c r="AM340" s="27"/>
      <c r="AN340" s="28"/>
      <c r="AO340" s="27"/>
      <c r="AP340" s="27"/>
    </row>
    <row r="341" spans="1:58">
      <c r="A341" s="303"/>
      <c r="B341" s="303" t="e">
        <f>+'Ark1'!#REF!</f>
        <v>#REF!</v>
      </c>
      <c r="C341" s="240" t="e">
        <f>+'Ark1'!#REF!</f>
        <v>#REF!</v>
      </c>
      <c r="D341" s="240" t="str">
        <f t="shared" si="265"/>
        <v>R</v>
      </c>
      <c r="E341" s="240" t="e">
        <f>+'Ark1'!#REF!</f>
        <v>#REF!</v>
      </c>
      <c r="F341" s="240" t="str">
        <f t="shared" si="266"/>
        <v>Des</v>
      </c>
      <c r="G341" s="240" t="e">
        <f>+'Ark1'!#REF!</f>
        <v>#REF!</v>
      </c>
      <c r="H341" s="240" t="e">
        <f>+'Ark1'!#REF!</f>
        <v>#REF!</v>
      </c>
      <c r="I341" s="242" t="e">
        <f>+IF(H341=0,"",'Ark1'!#REF!)</f>
        <v>#REF!</v>
      </c>
      <c r="J341" s="242" t="e">
        <f>+IF(H341=0,"",'Ark1'!#REF!)</f>
        <v>#REF!</v>
      </c>
      <c r="K341" s="242"/>
      <c r="L341" s="455" t="e">
        <f>+IF(I341=0,"",'Ark1'!#REF!)</f>
        <v>#REF!</v>
      </c>
      <c r="M341" s="304"/>
      <c r="N341" s="478" t="e">
        <f>+IF(L341=0,"",'Ark1'!#REF!)</f>
        <v>#REF!</v>
      </c>
      <c r="O341" s="478"/>
      <c r="P341" s="478" t="e">
        <f>+IF(L341=0,"",'Ark1'!#REF!)</f>
        <v>#REF!</v>
      </c>
      <c r="Q341" s="242"/>
      <c r="R341" s="242" t="e">
        <f>+IF(H341=0,"",'Ark1'!#REF!)</f>
        <v>#REF!</v>
      </c>
      <c r="S341" s="241" t="e">
        <f>+IF(H341=0,"",'Ark1'!#REF!)</f>
        <v>#REF!</v>
      </c>
      <c r="T341" s="241" t="e">
        <f>+IF(H341=0,"",'Ark1'!#REF!)</f>
        <v>#REF!</v>
      </c>
      <c r="U341" s="243" t="e">
        <f>+IF(H341=0,"",'Ark1'!#REF!)</f>
        <v>#REF!</v>
      </c>
      <c r="V341" s="243" t="e">
        <f>+IF(H341=0,"",'Ark1'!#REF!)</f>
        <v>#REF!</v>
      </c>
      <c r="W341" s="243" t="e">
        <f>+IF(H341=0,"",'Ark1'!#REF!)</f>
        <v>#REF!</v>
      </c>
      <c r="X341" s="243" t="e">
        <f>+IF(H341=0,"",'Ark1'!#REF!)</f>
        <v>#REF!</v>
      </c>
      <c r="Y341" s="243" t="e">
        <f>+IF(H341=0,"",'Ark1'!#REF!)</f>
        <v>#REF!</v>
      </c>
      <c r="Z341" s="242" t="e">
        <f>+IF(H341=0,"",'Ark1'!#REF!)</f>
        <v>#REF!</v>
      </c>
      <c r="AA341" s="243" t="e">
        <f>+IF(H341=0,"",'Ark1'!#REF!)</f>
        <v>#REF!</v>
      </c>
      <c r="AB341" s="242" t="e">
        <f t="shared" si="267"/>
        <v>#REF!</v>
      </c>
      <c r="AC341" s="241" t="e">
        <f t="shared" si="268"/>
        <v>#REF!</v>
      </c>
      <c r="AD341" s="303"/>
      <c r="AG341" s="28"/>
      <c r="AH341" s="26"/>
    </row>
    <row r="342" spans="1:58" ht="15" customHeight="1">
      <c r="A342" s="303"/>
      <c r="B342" s="303"/>
      <c r="C342" s="303"/>
      <c r="D342" s="303"/>
      <c r="E342" s="303"/>
      <c r="F342" s="303"/>
      <c r="G342" s="303"/>
      <c r="H342" s="303"/>
      <c r="I342" s="303"/>
      <c r="J342" s="303"/>
      <c r="K342" s="303"/>
      <c r="L342" s="482"/>
      <c r="M342" s="304"/>
      <c r="N342" s="320"/>
      <c r="O342" s="320"/>
      <c r="P342" s="320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493"/>
      <c r="AC342" s="303"/>
      <c r="AD342" s="303"/>
      <c r="AG342" s="28"/>
      <c r="AH342" s="26"/>
      <c r="AK342" s="26"/>
      <c r="AL342" s="26"/>
      <c r="AM342" s="26"/>
      <c r="AO342" s="26"/>
      <c r="AQ342" s="26"/>
      <c r="AR342" s="26"/>
    </row>
    <row r="343" spans="1:58" ht="15" customHeight="1">
      <c r="A343" s="303"/>
      <c r="B343" s="303"/>
      <c r="C343" s="320" t="s">
        <v>0</v>
      </c>
      <c r="D343" s="303"/>
      <c r="E343" s="321" t="str">
        <f>+D345</f>
        <v>R</v>
      </c>
      <c r="F343" s="320" t="s">
        <v>570</v>
      </c>
      <c r="G343" s="303"/>
      <c r="H343" s="244" t="e">
        <f>SUM(H345:H361)</f>
        <v>#REF!</v>
      </c>
      <c r="I343" s="304"/>
      <c r="J343" s="304"/>
      <c r="K343" s="304"/>
      <c r="L343" s="482"/>
      <c r="M343" s="304"/>
      <c r="N343" s="322"/>
      <c r="O343" s="322"/>
      <c r="P343" s="322"/>
      <c r="Q343" s="304"/>
      <c r="R343" s="303"/>
      <c r="S343" s="273">
        <f>+Klasse!M97</f>
        <v>26.640238095238079</v>
      </c>
      <c r="T343" s="303"/>
      <c r="U343" s="305"/>
      <c r="V343" s="305"/>
      <c r="W343" s="305"/>
      <c r="X343" s="305"/>
      <c r="Y343" s="305"/>
      <c r="Z343" s="303"/>
      <c r="AA343" s="305"/>
      <c r="AB343" s="494"/>
      <c r="AC343" s="304"/>
      <c r="AD343" s="303"/>
      <c r="AE343" s="223"/>
      <c r="AG343" s="28"/>
      <c r="AH343" s="26"/>
      <c r="AI343" s="224"/>
      <c r="AJ343" s="27"/>
      <c r="AN343" s="27"/>
      <c r="BF343" s="236"/>
    </row>
    <row r="344" spans="1:58" ht="15" customHeight="1">
      <c r="A344" s="303"/>
      <c r="B344" s="303"/>
      <c r="C344" s="303"/>
      <c r="D344" s="303"/>
      <c r="E344" s="303"/>
      <c r="F344" s="303"/>
      <c r="G344" s="303"/>
      <c r="H344" s="303"/>
      <c r="I344" s="303"/>
      <c r="J344" s="303"/>
      <c r="K344" s="303"/>
      <c r="L344" s="482"/>
      <c r="M344" s="304"/>
      <c r="N344" s="320"/>
      <c r="O344" s="320"/>
      <c r="P344" s="320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493"/>
      <c r="AC344" s="303"/>
      <c r="AD344" s="303"/>
      <c r="AG344" s="28"/>
      <c r="AH344" s="26"/>
      <c r="AK344" s="26"/>
      <c r="AL344" s="26"/>
      <c r="AM344" s="26"/>
      <c r="AO344" s="26"/>
      <c r="AQ344" s="26"/>
      <c r="AR344" s="26"/>
    </row>
    <row r="345" spans="1:58">
      <c r="A345" s="303"/>
      <c r="B345" s="303" t="e">
        <f>+'Ark1'!#REF!</f>
        <v>#REF!</v>
      </c>
      <c r="C345" s="240" t="e">
        <f>+'Ark1'!#REF!</f>
        <v>#REF!</v>
      </c>
      <c r="D345" s="240" t="str">
        <f t="shared" ref="D345:D356" si="269">+D119</f>
        <v>R</v>
      </c>
      <c r="E345" s="240" t="e">
        <f>+'Ark1'!#REF!</f>
        <v>#REF!</v>
      </c>
      <c r="F345" s="240" t="str">
        <f>+F330</f>
        <v>Jan</v>
      </c>
      <c r="G345" s="240" t="e">
        <f>+'Ark1'!#REF!</f>
        <v>#REF!</v>
      </c>
      <c r="H345" s="240" t="e">
        <f>+'Ark1'!#REF!</f>
        <v>#REF!</v>
      </c>
      <c r="I345" s="242" t="e">
        <f>+IF(H345=0,"",'Ark1'!#REF!)</f>
        <v>#REF!</v>
      </c>
      <c r="J345" s="242" t="e">
        <f>+IF(H345=0,"",'Ark1'!#REF!)</f>
        <v>#REF!</v>
      </c>
      <c r="K345" s="242"/>
      <c r="L345" s="455" t="e">
        <f>+IF(I345=0,"",'Ark1'!#REF!)</f>
        <v>#REF!</v>
      </c>
      <c r="M345" s="304"/>
      <c r="N345" s="478" t="e">
        <f>+IF(L345=0,"",'Ark1'!#REF!)</f>
        <v>#REF!</v>
      </c>
      <c r="O345" s="478"/>
      <c r="P345" s="478" t="e">
        <f>+IF(L345=0,"",'Ark1'!#REF!)</f>
        <v>#REF!</v>
      </c>
      <c r="Q345" s="242"/>
      <c r="R345" s="242" t="e">
        <f>+IF(H345=0,"",'Ark1'!#REF!)</f>
        <v>#REF!</v>
      </c>
      <c r="S345" s="241" t="e">
        <f>+IF(H345=0,"",'Ark1'!#REF!)</f>
        <v>#REF!</v>
      </c>
      <c r="T345" s="241" t="e">
        <f>+IF(H345=0,"",'Ark1'!#REF!)</f>
        <v>#REF!</v>
      </c>
      <c r="U345" s="243" t="e">
        <f>+IF(H345=0,"",'Ark1'!#REF!)</f>
        <v>#REF!</v>
      </c>
      <c r="V345" s="243" t="e">
        <f>+IF(H345=0,"",'Ark1'!#REF!)</f>
        <v>#REF!</v>
      </c>
      <c r="W345" s="243" t="e">
        <f>+IF(H345=0,"",'Ark1'!#REF!)</f>
        <v>#REF!</v>
      </c>
      <c r="X345" s="243" t="e">
        <f>+IF(H345=0,"",'Ark1'!#REF!)</f>
        <v>#REF!</v>
      </c>
      <c r="Y345" s="243" t="e">
        <f>+IF(H345=0,"",'Ark1'!#REF!)</f>
        <v>#REF!</v>
      </c>
      <c r="Z345" s="242" t="e">
        <f>+IF(H345=0,"",'Ark1'!#REF!)</f>
        <v>#REF!</v>
      </c>
      <c r="AA345" s="243" t="e">
        <f>+IF(H345=0,"",'Ark1'!#REF!)</f>
        <v>#REF!</v>
      </c>
      <c r="AB345" s="242" t="e">
        <f t="shared" ref="AB345:AB397" si="270">+IF(H345=0,"",+S345/C345)</f>
        <v>#REF!</v>
      </c>
      <c r="AC345" s="241" t="e">
        <f t="shared" ref="AC345:AC397" si="271">+IF(H345=0,"",G345/H345)</f>
        <v>#REF!</v>
      </c>
      <c r="AD345" s="303"/>
      <c r="AG345" s="28"/>
      <c r="AH345" s="26"/>
    </row>
    <row r="346" spans="1:58">
      <c r="A346" s="303"/>
      <c r="B346" s="303" t="e">
        <f>+'Ark1'!#REF!</f>
        <v>#REF!</v>
      </c>
      <c r="C346" s="240" t="e">
        <f>+'Ark1'!#REF!</f>
        <v>#REF!</v>
      </c>
      <c r="D346" s="240" t="str">
        <f t="shared" si="269"/>
        <v>R</v>
      </c>
      <c r="E346" s="240" t="e">
        <f>+'Ark1'!#REF!</f>
        <v>#REF!</v>
      </c>
      <c r="F346" s="240" t="str">
        <f t="shared" ref="F346:F356" si="272">+F331</f>
        <v>Feb</v>
      </c>
      <c r="G346" s="240" t="e">
        <f>+'Ark1'!#REF!</f>
        <v>#REF!</v>
      </c>
      <c r="H346" s="240" t="e">
        <f>+'Ark1'!#REF!</f>
        <v>#REF!</v>
      </c>
      <c r="I346" s="242" t="e">
        <f>+IF(H346=0,"",'Ark1'!#REF!)</f>
        <v>#REF!</v>
      </c>
      <c r="J346" s="242" t="e">
        <f>+IF(H346=0,"",'Ark1'!#REF!)</f>
        <v>#REF!</v>
      </c>
      <c r="K346" s="242"/>
      <c r="L346" s="455" t="e">
        <f>+IF(I346=0,"",'Ark1'!#REF!)</f>
        <v>#REF!</v>
      </c>
      <c r="M346" s="304"/>
      <c r="N346" s="478" t="e">
        <f>+IF(L346=0,"",'Ark1'!#REF!)</f>
        <v>#REF!</v>
      </c>
      <c r="O346" s="478"/>
      <c r="P346" s="478" t="e">
        <f>+IF(L346=0,"",'Ark1'!#REF!)</f>
        <v>#REF!</v>
      </c>
      <c r="Q346" s="242"/>
      <c r="R346" s="242" t="e">
        <f>+IF(H346=0,"",'Ark1'!#REF!)</f>
        <v>#REF!</v>
      </c>
      <c r="S346" s="241" t="e">
        <f>+IF(H346=0,"",'Ark1'!#REF!)</f>
        <v>#REF!</v>
      </c>
      <c r="T346" s="241" t="e">
        <f>+IF(H346=0,"",'Ark1'!#REF!)</f>
        <v>#REF!</v>
      </c>
      <c r="U346" s="243" t="e">
        <f>+IF(H346=0,"",'Ark1'!#REF!)</f>
        <v>#REF!</v>
      </c>
      <c r="V346" s="243" t="e">
        <f>+IF(H346=0,"",'Ark1'!#REF!)</f>
        <v>#REF!</v>
      </c>
      <c r="W346" s="243" t="e">
        <f>+IF(H346=0,"",'Ark1'!#REF!)</f>
        <v>#REF!</v>
      </c>
      <c r="X346" s="243" t="e">
        <f>+IF(H346=0,"",'Ark1'!#REF!)</f>
        <v>#REF!</v>
      </c>
      <c r="Y346" s="243" t="e">
        <f>+IF(H346=0,"",'Ark1'!#REF!)</f>
        <v>#REF!</v>
      </c>
      <c r="Z346" s="242" t="e">
        <f>+IF(H346=0,"",'Ark1'!#REF!)</f>
        <v>#REF!</v>
      </c>
      <c r="AA346" s="243" t="e">
        <f>+IF(H346=0,"",'Ark1'!#REF!)</f>
        <v>#REF!</v>
      </c>
      <c r="AB346" s="242" t="e">
        <f t="shared" si="270"/>
        <v>#REF!</v>
      </c>
      <c r="AC346" s="241" t="e">
        <f t="shared" si="271"/>
        <v>#REF!</v>
      </c>
      <c r="AD346" s="303"/>
      <c r="AG346" s="28"/>
      <c r="AH346" s="26"/>
    </row>
    <row r="347" spans="1:58">
      <c r="A347" s="303"/>
      <c r="B347" s="303" t="e">
        <f>+'Ark1'!#REF!</f>
        <v>#REF!</v>
      </c>
      <c r="C347" s="240" t="e">
        <f>+'Ark1'!#REF!</f>
        <v>#REF!</v>
      </c>
      <c r="D347" s="240" t="str">
        <f t="shared" si="269"/>
        <v>R</v>
      </c>
      <c r="E347" s="240" t="e">
        <f>+'Ark1'!#REF!</f>
        <v>#REF!</v>
      </c>
      <c r="F347" s="240" t="str">
        <f t="shared" si="272"/>
        <v>Mar</v>
      </c>
      <c r="G347" s="240" t="e">
        <f>+'Ark1'!#REF!</f>
        <v>#REF!</v>
      </c>
      <c r="H347" s="240" t="e">
        <f>+'Ark1'!#REF!</f>
        <v>#REF!</v>
      </c>
      <c r="I347" s="242" t="e">
        <f>+IF(H347=0,"",'Ark1'!#REF!)</f>
        <v>#REF!</v>
      </c>
      <c r="J347" s="242" t="e">
        <f>+IF(H347=0,"",'Ark1'!#REF!)</f>
        <v>#REF!</v>
      </c>
      <c r="K347" s="242"/>
      <c r="L347" s="455" t="e">
        <f>+IF(I347=0,"",'Ark1'!#REF!)</f>
        <v>#REF!</v>
      </c>
      <c r="M347" s="304"/>
      <c r="N347" s="478" t="e">
        <f>+IF(L347=0,"",'Ark1'!#REF!)</f>
        <v>#REF!</v>
      </c>
      <c r="O347" s="478"/>
      <c r="P347" s="478" t="e">
        <f>+IF(L347=0,"",'Ark1'!#REF!)</f>
        <v>#REF!</v>
      </c>
      <c r="Q347" s="242"/>
      <c r="R347" s="242" t="e">
        <f>+IF(H347=0,"",'Ark1'!#REF!)</f>
        <v>#REF!</v>
      </c>
      <c r="S347" s="241" t="e">
        <f>+IF(H347=0,"",'Ark1'!#REF!)</f>
        <v>#REF!</v>
      </c>
      <c r="T347" s="241" t="e">
        <f>+IF(H347=0,"",'Ark1'!#REF!)</f>
        <v>#REF!</v>
      </c>
      <c r="U347" s="243" t="e">
        <f>+IF(H347=0,"",'Ark1'!#REF!)</f>
        <v>#REF!</v>
      </c>
      <c r="V347" s="243" t="e">
        <f>+IF(H347=0,"",'Ark1'!#REF!)</f>
        <v>#REF!</v>
      </c>
      <c r="W347" s="243" t="e">
        <f>+IF(H347=0,"",'Ark1'!#REF!)</f>
        <v>#REF!</v>
      </c>
      <c r="X347" s="243" t="e">
        <f>+IF(H347=0,"",'Ark1'!#REF!)</f>
        <v>#REF!</v>
      </c>
      <c r="Y347" s="243" t="e">
        <f>+IF(H347=0,"",'Ark1'!#REF!)</f>
        <v>#REF!</v>
      </c>
      <c r="Z347" s="242" t="e">
        <f>+IF(H347=0,"",'Ark1'!#REF!)</f>
        <v>#REF!</v>
      </c>
      <c r="AA347" s="243" t="e">
        <f>+IF(H347=0,"",'Ark1'!#REF!)</f>
        <v>#REF!</v>
      </c>
      <c r="AB347" s="242" t="e">
        <f t="shared" si="270"/>
        <v>#REF!</v>
      </c>
      <c r="AC347" s="241" t="e">
        <f t="shared" si="271"/>
        <v>#REF!</v>
      </c>
      <c r="AD347" s="303"/>
      <c r="AG347" s="28"/>
      <c r="AH347" s="26"/>
    </row>
    <row r="348" spans="1:58">
      <c r="A348" s="303"/>
      <c r="B348" s="303" t="e">
        <f>+'Ark1'!#REF!</f>
        <v>#REF!</v>
      </c>
      <c r="C348" s="240" t="e">
        <f>+'Ark1'!#REF!</f>
        <v>#REF!</v>
      </c>
      <c r="D348" s="240" t="str">
        <f t="shared" si="269"/>
        <v>R</v>
      </c>
      <c r="E348" s="240" t="e">
        <f>+'Ark1'!#REF!</f>
        <v>#REF!</v>
      </c>
      <c r="F348" s="240" t="str">
        <f t="shared" si="272"/>
        <v>Apr</v>
      </c>
      <c r="G348" s="240" t="e">
        <f>+'Ark1'!#REF!</f>
        <v>#REF!</v>
      </c>
      <c r="H348" s="240" t="e">
        <f>+'Ark1'!#REF!</f>
        <v>#REF!</v>
      </c>
      <c r="I348" s="242" t="e">
        <f>+IF(H348=0,"",'Ark1'!#REF!)</f>
        <v>#REF!</v>
      </c>
      <c r="J348" s="242" t="e">
        <f>+IF(H348=0,"",'Ark1'!#REF!)</f>
        <v>#REF!</v>
      </c>
      <c r="K348" s="242"/>
      <c r="L348" s="455" t="e">
        <f>+IF(I348=0,"",'Ark1'!#REF!)</f>
        <v>#REF!</v>
      </c>
      <c r="M348" s="304"/>
      <c r="N348" s="478" t="e">
        <f>+IF(L348=0,"",'Ark1'!#REF!)</f>
        <v>#REF!</v>
      </c>
      <c r="O348" s="478"/>
      <c r="P348" s="478" t="e">
        <f>+IF(L348=0,"",'Ark1'!#REF!)</f>
        <v>#REF!</v>
      </c>
      <c r="Q348" s="242"/>
      <c r="R348" s="242" t="e">
        <f>+IF(H348=0,"",'Ark1'!#REF!)</f>
        <v>#REF!</v>
      </c>
      <c r="S348" s="241" t="e">
        <f>+IF(H348=0,"",'Ark1'!#REF!)</f>
        <v>#REF!</v>
      </c>
      <c r="T348" s="241" t="e">
        <f>+IF(H348=0,"",'Ark1'!#REF!)</f>
        <v>#REF!</v>
      </c>
      <c r="U348" s="243" t="e">
        <f>+IF(H348=0,"",'Ark1'!#REF!)</f>
        <v>#REF!</v>
      </c>
      <c r="V348" s="243" t="e">
        <f>+IF(H348=0,"",'Ark1'!#REF!)</f>
        <v>#REF!</v>
      </c>
      <c r="W348" s="243" t="e">
        <f>+IF(H348=0,"",'Ark1'!#REF!)</f>
        <v>#REF!</v>
      </c>
      <c r="X348" s="243" t="e">
        <f>+IF(H348=0,"",'Ark1'!#REF!)</f>
        <v>#REF!</v>
      </c>
      <c r="Y348" s="243" t="e">
        <f>+IF(H348=0,"",'Ark1'!#REF!)</f>
        <v>#REF!</v>
      </c>
      <c r="Z348" s="242" t="e">
        <f>+IF(H348=0,"",'Ark1'!#REF!)</f>
        <v>#REF!</v>
      </c>
      <c r="AA348" s="243" t="e">
        <f>+IF(H348=0,"",'Ark1'!#REF!)</f>
        <v>#REF!</v>
      </c>
      <c r="AB348" s="242" t="e">
        <f t="shared" si="270"/>
        <v>#REF!</v>
      </c>
      <c r="AC348" s="241" t="e">
        <f t="shared" si="271"/>
        <v>#REF!</v>
      </c>
      <c r="AD348" s="303"/>
      <c r="AG348" s="28"/>
      <c r="AH348" s="26"/>
    </row>
    <row r="349" spans="1:58">
      <c r="A349" s="303"/>
      <c r="B349" s="303" t="e">
        <f>+'Ark1'!#REF!</f>
        <v>#REF!</v>
      </c>
      <c r="C349" s="240" t="e">
        <f>+'Ark1'!#REF!</f>
        <v>#REF!</v>
      </c>
      <c r="D349" s="240" t="str">
        <f t="shared" si="269"/>
        <v>R</v>
      </c>
      <c r="E349" s="240" t="e">
        <f>+'Ark1'!#REF!</f>
        <v>#REF!</v>
      </c>
      <c r="F349" s="240" t="str">
        <f t="shared" si="272"/>
        <v>Mai</v>
      </c>
      <c r="G349" s="240" t="e">
        <f>+'Ark1'!#REF!</f>
        <v>#REF!</v>
      </c>
      <c r="H349" s="240" t="e">
        <f>+'Ark1'!#REF!</f>
        <v>#REF!</v>
      </c>
      <c r="I349" s="242" t="e">
        <f>+IF(H349=0,"",'Ark1'!#REF!)</f>
        <v>#REF!</v>
      </c>
      <c r="J349" s="242" t="e">
        <f>+IF(H349=0,"",'Ark1'!#REF!)</f>
        <v>#REF!</v>
      </c>
      <c r="K349" s="242"/>
      <c r="L349" s="455" t="e">
        <f>+IF(I349=0,"",'Ark1'!#REF!)</f>
        <v>#REF!</v>
      </c>
      <c r="M349" s="304"/>
      <c r="N349" s="478" t="e">
        <f>+IF(L349=0,"",'Ark1'!#REF!)</f>
        <v>#REF!</v>
      </c>
      <c r="O349" s="478"/>
      <c r="P349" s="478" t="e">
        <f>+IF(L349=0,"",'Ark1'!#REF!)</f>
        <v>#REF!</v>
      </c>
      <c r="Q349" s="242"/>
      <c r="R349" s="242" t="e">
        <f>+IF(H349=0,"",'Ark1'!#REF!)</f>
        <v>#REF!</v>
      </c>
      <c r="S349" s="241" t="e">
        <f>+IF(H349=0,"",'Ark1'!#REF!)</f>
        <v>#REF!</v>
      </c>
      <c r="T349" s="241" t="e">
        <f>+IF(H349=0,"",'Ark1'!#REF!)</f>
        <v>#REF!</v>
      </c>
      <c r="U349" s="243" t="e">
        <f>+IF(H349=0,"",'Ark1'!#REF!)</f>
        <v>#REF!</v>
      </c>
      <c r="V349" s="243" t="e">
        <f>+IF(H349=0,"",'Ark1'!#REF!)</f>
        <v>#REF!</v>
      </c>
      <c r="W349" s="243" t="e">
        <f>+IF(H349=0,"",'Ark1'!#REF!)</f>
        <v>#REF!</v>
      </c>
      <c r="X349" s="243" t="e">
        <f>+IF(H349=0,"",'Ark1'!#REF!)</f>
        <v>#REF!</v>
      </c>
      <c r="Y349" s="243" t="e">
        <f>+IF(H349=0,"",'Ark1'!#REF!)</f>
        <v>#REF!</v>
      </c>
      <c r="Z349" s="242" t="e">
        <f>+IF(H349=0,"",'Ark1'!#REF!)</f>
        <v>#REF!</v>
      </c>
      <c r="AA349" s="243" t="e">
        <f>+IF(H349=0,"",'Ark1'!#REF!)</f>
        <v>#REF!</v>
      </c>
      <c r="AB349" s="242" t="e">
        <f t="shared" si="270"/>
        <v>#REF!</v>
      </c>
      <c r="AC349" s="241" t="e">
        <f t="shared" si="271"/>
        <v>#REF!</v>
      </c>
      <c r="AD349" s="303"/>
      <c r="AG349" s="28"/>
      <c r="AH349" s="26"/>
    </row>
    <row r="350" spans="1:58">
      <c r="A350" s="303"/>
      <c r="B350" s="303" t="e">
        <f>+'Ark1'!#REF!</f>
        <v>#REF!</v>
      </c>
      <c r="C350" s="240" t="e">
        <f>+'Ark1'!#REF!</f>
        <v>#REF!</v>
      </c>
      <c r="D350" s="240" t="str">
        <f t="shared" si="269"/>
        <v>R</v>
      </c>
      <c r="E350" s="240" t="e">
        <f>+'Ark1'!#REF!</f>
        <v>#REF!</v>
      </c>
      <c r="F350" s="240" t="str">
        <f t="shared" si="272"/>
        <v>Jun</v>
      </c>
      <c r="G350" s="240" t="e">
        <f>+'Ark1'!#REF!</f>
        <v>#REF!</v>
      </c>
      <c r="H350" s="240" t="e">
        <f>+'Ark1'!#REF!</f>
        <v>#REF!</v>
      </c>
      <c r="I350" s="242" t="e">
        <f>+IF(H350=0,"",'Ark1'!#REF!)</f>
        <v>#REF!</v>
      </c>
      <c r="J350" s="242" t="e">
        <f>+IF(H350=0,"",'Ark1'!#REF!)</f>
        <v>#REF!</v>
      </c>
      <c r="K350" s="242"/>
      <c r="L350" s="455" t="e">
        <f>+IF(I350=0,"",'Ark1'!#REF!)</f>
        <v>#REF!</v>
      </c>
      <c r="M350" s="304"/>
      <c r="N350" s="478" t="e">
        <f>+IF(L350=0,"",'Ark1'!#REF!)</f>
        <v>#REF!</v>
      </c>
      <c r="O350" s="478"/>
      <c r="P350" s="478" t="e">
        <f>+IF(L350=0,"",'Ark1'!#REF!)</f>
        <v>#REF!</v>
      </c>
      <c r="Q350" s="242"/>
      <c r="R350" s="242" t="e">
        <f>+IF(H350=0,"",'Ark1'!#REF!)</f>
        <v>#REF!</v>
      </c>
      <c r="S350" s="241" t="e">
        <f>+IF(H350=0,"",'Ark1'!#REF!)</f>
        <v>#REF!</v>
      </c>
      <c r="T350" s="241" t="e">
        <f>+IF(H350=0,"",'Ark1'!#REF!)</f>
        <v>#REF!</v>
      </c>
      <c r="U350" s="243" t="e">
        <f>+IF(H350=0,"",'Ark1'!#REF!)</f>
        <v>#REF!</v>
      </c>
      <c r="V350" s="243" t="e">
        <f>+IF(H350=0,"",'Ark1'!#REF!)</f>
        <v>#REF!</v>
      </c>
      <c r="W350" s="243" t="e">
        <f>+IF(H350=0,"",'Ark1'!#REF!)</f>
        <v>#REF!</v>
      </c>
      <c r="X350" s="243" t="e">
        <f>+IF(H350=0,"",'Ark1'!#REF!)</f>
        <v>#REF!</v>
      </c>
      <c r="Y350" s="243" t="e">
        <f>+IF(H350=0,"",'Ark1'!#REF!)</f>
        <v>#REF!</v>
      </c>
      <c r="Z350" s="242" t="e">
        <f>+IF(H350=0,"",'Ark1'!#REF!)</f>
        <v>#REF!</v>
      </c>
      <c r="AA350" s="243" t="e">
        <f>+IF(H350=0,"",'Ark1'!#REF!)</f>
        <v>#REF!</v>
      </c>
      <c r="AB350" s="242" t="e">
        <f t="shared" si="270"/>
        <v>#REF!</v>
      </c>
      <c r="AC350" s="241" t="e">
        <f t="shared" si="271"/>
        <v>#REF!</v>
      </c>
      <c r="AD350" s="303"/>
      <c r="AG350" s="28"/>
      <c r="AH350" s="26"/>
    </row>
    <row r="351" spans="1:58">
      <c r="A351" s="303"/>
      <c r="B351" s="303" t="e">
        <f>+'Ark1'!#REF!</f>
        <v>#REF!</v>
      </c>
      <c r="C351" s="240" t="e">
        <f>+'Ark1'!#REF!</f>
        <v>#REF!</v>
      </c>
      <c r="D351" s="240" t="str">
        <f t="shared" si="269"/>
        <v>R</v>
      </c>
      <c r="E351" s="240" t="e">
        <f>+'Ark1'!#REF!</f>
        <v>#REF!</v>
      </c>
      <c r="F351" s="240" t="str">
        <f t="shared" si="272"/>
        <v>Jul</v>
      </c>
      <c r="G351" s="240" t="e">
        <f>+'Ark1'!#REF!</f>
        <v>#REF!</v>
      </c>
      <c r="H351" s="240" t="e">
        <f>+'Ark1'!#REF!</f>
        <v>#REF!</v>
      </c>
      <c r="I351" s="242" t="e">
        <f>+IF(H351=0,"",'Ark1'!#REF!)</f>
        <v>#REF!</v>
      </c>
      <c r="J351" s="242" t="e">
        <f>+IF(H351=0,"",'Ark1'!#REF!)</f>
        <v>#REF!</v>
      </c>
      <c r="K351" s="242"/>
      <c r="L351" s="455" t="e">
        <f>+IF(I351=0,"",'Ark1'!#REF!)</f>
        <v>#REF!</v>
      </c>
      <c r="M351" s="304"/>
      <c r="N351" s="478" t="e">
        <f>+IF(L351=0,"",'Ark1'!#REF!)</f>
        <v>#REF!</v>
      </c>
      <c r="O351" s="478"/>
      <c r="P351" s="478" t="e">
        <f>+IF(L351=0,"",'Ark1'!#REF!)</f>
        <v>#REF!</v>
      </c>
      <c r="Q351" s="242"/>
      <c r="R351" s="242" t="e">
        <f>+IF(H351=0,"",'Ark1'!#REF!)</f>
        <v>#REF!</v>
      </c>
      <c r="S351" s="241" t="e">
        <f>+IF(H351=0,"",'Ark1'!#REF!)</f>
        <v>#REF!</v>
      </c>
      <c r="T351" s="241" t="e">
        <f>+IF(H351=0,"",'Ark1'!#REF!)</f>
        <v>#REF!</v>
      </c>
      <c r="U351" s="243" t="e">
        <f>+IF(H351=0,"",'Ark1'!#REF!)</f>
        <v>#REF!</v>
      </c>
      <c r="V351" s="243" t="e">
        <f>+IF(H351=0,"",'Ark1'!#REF!)</f>
        <v>#REF!</v>
      </c>
      <c r="W351" s="243" t="e">
        <f>+IF(H351=0,"",'Ark1'!#REF!)</f>
        <v>#REF!</v>
      </c>
      <c r="X351" s="243" t="e">
        <f>+IF(H351=0,"",'Ark1'!#REF!)</f>
        <v>#REF!</v>
      </c>
      <c r="Y351" s="243" t="e">
        <f>+IF(H351=0,"",'Ark1'!#REF!)</f>
        <v>#REF!</v>
      </c>
      <c r="Z351" s="242" t="e">
        <f>+IF(H351=0,"",'Ark1'!#REF!)</f>
        <v>#REF!</v>
      </c>
      <c r="AA351" s="243" t="e">
        <f>+IF(H351=0,"",'Ark1'!#REF!)</f>
        <v>#REF!</v>
      </c>
      <c r="AB351" s="242" t="e">
        <f t="shared" si="270"/>
        <v>#REF!</v>
      </c>
      <c r="AC351" s="241" t="e">
        <f t="shared" si="271"/>
        <v>#REF!</v>
      </c>
      <c r="AD351" s="303"/>
      <c r="AG351" s="28"/>
      <c r="AH351" s="26"/>
    </row>
    <row r="352" spans="1:58">
      <c r="A352" s="303"/>
      <c r="B352" s="303" t="e">
        <f>+'Ark1'!#REF!</f>
        <v>#REF!</v>
      </c>
      <c r="C352" s="240" t="e">
        <f>+'Ark1'!#REF!</f>
        <v>#REF!</v>
      </c>
      <c r="D352" s="240" t="str">
        <f t="shared" si="269"/>
        <v>R</v>
      </c>
      <c r="E352" s="240" t="e">
        <f>+'Ark1'!#REF!</f>
        <v>#REF!</v>
      </c>
      <c r="F352" s="240" t="str">
        <f t="shared" si="272"/>
        <v>Aug</v>
      </c>
      <c r="G352" s="240" t="e">
        <f>+'Ark1'!#REF!</f>
        <v>#REF!</v>
      </c>
      <c r="H352" s="240" t="e">
        <f>+'Ark1'!#REF!</f>
        <v>#REF!</v>
      </c>
      <c r="I352" s="242" t="e">
        <f>+IF(H352=0,"",'Ark1'!#REF!)</f>
        <v>#REF!</v>
      </c>
      <c r="J352" s="242" t="e">
        <f>+IF(H352=0,"",'Ark1'!#REF!)</f>
        <v>#REF!</v>
      </c>
      <c r="K352" s="242"/>
      <c r="L352" s="455" t="e">
        <f>+IF(I352=0,"",'Ark1'!#REF!)</f>
        <v>#REF!</v>
      </c>
      <c r="M352" s="304"/>
      <c r="N352" s="478" t="e">
        <f>+IF(L352=0,"",'Ark1'!#REF!)</f>
        <v>#REF!</v>
      </c>
      <c r="O352" s="478"/>
      <c r="P352" s="478" t="e">
        <f>+IF(L352=0,"",'Ark1'!#REF!)</f>
        <v>#REF!</v>
      </c>
      <c r="Q352" s="242"/>
      <c r="R352" s="242" t="e">
        <f>+IF(H352=0,"",'Ark1'!#REF!)</f>
        <v>#REF!</v>
      </c>
      <c r="S352" s="241" t="e">
        <f>+IF(H352=0,"",'Ark1'!#REF!)</f>
        <v>#REF!</v>
      </c>
      <c r="T352" s="241" t="e">
        <f>+IF(H352=0,"",'Ark1'!#REF!)</f>
        <v>#REF!</v>
      </c>
      <c r="U352" s="243" t="e">
        <f>+IF(H352=0,"",'Ark1'!#REF!)</f>
        <v>#REF!</v>
      </c>
      <c r="V352" s="243" t="e">
        <f>+IF(H352=0,"",'Ark1'!#REF!)</f>
        <v>#REF!</v>
      </c>
      <c r="W352" s="243" t="e">
        <f>+IF(H352=0,"",'Ark1'!#REF!)</f>
        <v>#REF!</v>
      </c>
      <c r="X352" s="243" t="e">
        <f>+IF(H352=0,"",'Ark1'!#REF!)</f>
        <v>#REF!</v>
      </c>
      <c r="Y352" s="243" t="e">
        <f>+IF(H352=0,"",'Ark1'!#REF!)</f>
        <v>#REF!</v>
      </c>
      <c r="Z352" s="242" t="e">
        <f>+IF(H352=0,"",'Ark1'!#REF!)</f>
        <v>#REF!</v>
      </c>
      <c r="AA352" s="243" t="e">
        <f>+IF(H352=0,"",'Ark1'!#REF!)</f>
        <v>#REF!</v>
      </c>
      <c r="AB352" s="242" t="e">
        <f t="shared" si="270"/>
        <v>#REF!</v>
      </c>
      <c r="AC352" s="241" t="e">
        <f t="shared" si="271"/>
        <v>#REF!</v>
      </c>
      <c r="AD352" s="303"/>
      <c r="AG352" s="28"/>
      <c r="AH352" s="26"/>
    </row>
    <row r="353" spans="1:58">
      <c r="A353" s="303"/>
      <c r="B353" s="303" t="e">
        <f>+'Ark1'!#REF!</f>
        <v>#REF!</v>
      </c>
      <c r="C353" s="240" t="e">
        <f>+'Ark1'!#REF!</f>
        <v>#REF!</v>
      </c>
      <c r="D353" s="240" t="str">
        <f t="shared" si="269"/>
        <v>R</v>
      </c>
      <c r="E353" s="240" t="e">
        <f>+'Ark1'!#REF!</f>
        <v>#REF!</v>
      </c>
      <c r="F353" s="240" t="str">
        <f t="shared" si="272"/>
        <v>Sep</v>
      </c>
      <c r="G353" s="240" t="e">
        <f>+'Ark1'!#REF!</f>
        <v>#REF!</v>
      </c>
      <c r="H353" s="240" t="e">
        <f>+'Ark1'!#REF!</f>
        <v>#REF!</v>
      </c>
      <c r="I353" s="242" t="e">
        <f>+IF(H353=0,"",'Ark1'!#REF!)</f>
        <v>#REF!</v>
      </c>
      <c r="J353" s="242" t="e">
        <f>+IF(H353=0,"",'Ark1'!#REF!)</f>
        <v>#REF!</v>
      </c>
      <c r="K353" s="242"/>
      <c r="L353" s="455" t="e">
        <f>+IF(I353=0,"",'Ark1'!#REF!)</f>
        <v>#REF!</v>
      </c>
      <c r="M353" s="304"/>
      <c r="N353" s="478" t="e">
        <f>+IF(L353=0,"",'Ark1'!#REF!)</f>
        <v>#REF!</v>
      </c>
      <c r="O353" s="478"/>
      <c r="P353" s="478" t="e">
        <f>+IF(L353=0,"",'Ark1'!#REF!)</f>
        <v>#REF!</v>
      </c>
      <c r="Q353" s="242"/>
      <c r="R353" s="242" t="e">
        <f>+IF(H353=0,"",'Ark1'!#REF!)</f>
        <v>#REF!</v>
      </c>
      <c r="S353" s="241" t="e">
        <f>+IF(H353=0,"",'Ark1'!#REF!)</f>
        <v>#REF!</v>
      </c>
      <c r="T353" s="241" t="e">
        <f>+IF(H353=0,"",'Ark1'!#REF!)</f>
        <v>#REF!</v>
      </c>
      <c r="U353" s="243" t="e">
        <f>+IF(H353=0,"",'Ark1'!#REF!)</f>
        <v>#REF!</v>
      </c>
      <c r="V353" s="243" t="e">
        <f>+IF(H353=0,"",'Ark1'!#REF!)</f>
        <v>#REF!</v>
      </c>
      <c r="W353" s="243" t="e">
        <f>+IF(H353=0,"",'Ark1'!#REF!)</f>
        <v>#REF!</v>
      </c>
      <c r="X353" s="243" t="e">
        <f>+IF(H353=0,"",'Ark1'!#REF!)</f>
        <v>#REF!</v>
      </c>
      <c r="Y353" s="243" t="e">
        <f>+IF(H353=0,"",'Ark1'!#REF!)</f>
        <v>#REF!</v>
      </c>
      <c r="Z353" s="242" t="e">
        <f>+IF(H353=0,"",'Ark1'!#REF!)</f>
        <v>#REF!</v>
      </c>
      <c r="AA353" s="243" t="e">
        <f>+IF(H353=0,"",'Ark1'!#REF!)</f>
        <v>#REF!</v>
      </c>
      <c r="AB353" s="242" t="e">
        <f t="shared" si="270"/>
        <v>#REF!</v>
      </c>
      <c r="AC353" s="241" t="e">
        <f t="shared" si="271"/>
        <v>#REF!</v>
      </c>
      <c r="AD353" s="303"/>
      <c r="AG353" s="28"/>
      <c r="AH353" s="26"/>
    </row>
    <row r="354" spans="1:58">
      <c r="A354" s="303"/>
      <c r="B354" s="303" t="e">
        <f>+'Ark1'!#REF!</f>
        <v>#REF!</v>
      </c>
      <c r="C354" s="240" t="e">
        <f>+'Ark1'!#REF!</f>
        <v>#REF!</v>
      </c>
      <c r="D354" s="240" t="str">
        <f t="shared" si="269"/>
        <v>R</v>
      </c>
      <c r="E354" s="240" t="e">
        <f>+'Ark1'!#REF!</f>
        <v>#REF!</v>
      </c>
      <c r="F354" s="240" t="str">
        <f t="shared" si="272"/>
        <v>Okt</v>
      </c>
      <c r="G354" s="240" t="e">
        <f>+'Ark1'!#REF!</f>
        <v>#REF!</v>
      </c>
      <c r="H354" s="240" t="e">
        <f>+'Ark1'!#REF!</f>
        <v>#REF!</v>
      </c>
      <c r="I354" s="242" t="e">
        <f>+IF(H354=0,"",'Ark1'!#REF!)</f>
        <v>#REF!</v>
      </c>
      <c r="J354" s="242" t="e">
        <f>+IF(H354=0,"",'Ark1'!#REF!)</f>
        <v>#REF!</v>
      </c>
      <c r="K354" s="242"/>
      <c r="L354" s="455" t="e">
        <f>+IF(I354=0,"",'Ark1'!#REF!)</f>
        <v>#REF!</v>
      </c>
      <c r="M354" s="304"/>
      <c r="N354" s="478" t="e">
        <f>+IF(L354=0,"",'Ark1'!#REF!)</f>
        <v>#REF!</v>
      </c>
      <c r="O354" s="478"/>
      <c r="P354" s="478" t="e">
        <f>+IF(L354=0,"",'Ark1'!#REF!)</f>
        <v>#REF!</v>
      </c>
      <c r="Q354" s="242"/>
      <c r="R354" s="242" t="e">
        <f>+IF(H354=0,"",'Ark1'!#REF!)</f>
        <v>#REF!</v>
      </c>
      <c r="S354" s="241" t="e">
        <f>+IF(H354=0,"",'Ark1'!#REF!)</f>
        <v>#REF!</v>
      </c>
      <c r="T354" s="241" t="e">
        <f>+IF(H354=0,"",'Ark1'!#REF!)</f>
        <v>#REF!</v>
      </c>
      <c r="U354" s="243" t="e">
        <f>+IF(H354=0,"",'Ark1'!#REF!)</f>
        <v>#REF!</v>
      </c>
      <c r="V354" s="243" t="e">
        <f>+IF(H354=0,"",'Ark1'!#REF!)</f>
        <v>#REF!</v>
      </c>
      <c r="W354" s="243" t="e">
        <f>+IF(H354=0,"",'Ark1'!#REF!)</f>
        <v>#REF!</v>
      </c>
      <c r="X354" s="243" t="e">
        <f>+IF(H354=0,"",'Ark1'!#REF!)</f>
        <v>#REF!</v>
      </c>
      <c r="Y354" s="243" t="e">
        <f>+IF(H354=0,"",'Ark1'!#REF!)</f>
        <v>#REF!</v>
      </c>
      <c r="Z354" s="242" t="e">
        <f>+IF(H354=0,"",'Ark1'!#REF!)</f>
        <v>#REF!</v>
      </c>
      <c r="AA354" s="243" t="e">
        <f>+IF(H354=0,"",'Ark1'!#REF!)</f>
        <v>#REF!</v>
      </c>
      <c r="AB354" s="242" t="e">
        <f t="shared" si="270"/>
        <v>#REF!</v>
      </c>
      <c r="AC354" s="241" t="e">
        <f t="shared" si="271"/>
        <v>#REF!</v>
      </c>
      <c r="AD354" s="303"/>
      <c r="AG354" s="28"/>
      <c r="AH354" s="26"/>
    </row>
    <row r="355" spans="1:58">
      <c r="A355" s="303"/>
      <c r="B355" s="303" t="e">
        <f>+'Ark1'!#REF!</f>
        <v>#REF!</v>
      </c>
      <c r="C355" s="240" t="e">
        <f>+'Ark1'!#REF!</f>
        <v>#REF!</v>
      </c>
      <c r="D355" s="240" t="str">
        <f t="shared" si="269"/>
        <v>R</v>
      </c>
      <c r="E355" s="240" t="e">
        <f>+'Ark1'!#REF!</f>
        <v>#REF!</v>
      </c>
      <c r="F355" s="240" t="str">
        <f t="shared" si="272"/>
        <v>Nov</v>
      </c>
      <c r="G355" s="240" t="e">
        <f>+'Ark1'!#REF!</f>
        <v>#REF!</v>
      </c>
      <c r="H355" s="240" t="e">
        <f>+'Ark1'!#REF!</f>
        <v>#REF!</v>
      </c>
      <c r="I355" s="242" t="e">
        <f>+IF(H355=0,"",'Ark1'!#REF!)</f>
        <v>#REF!</v>
      </c>
      <c r="J355" s="242" t="e">
        <f>+IF(H355=0,"",'Ark1'!#REF!)</f>
        <v>#REF!</v>
      </c>
      <c r="K355" s="242"/>
      <c r="L355" s="455" t="e">
        <f>+IF(I355=0,"",'Ark1'!#REF!)</f>
        <v>#REF!</v>
      </c>
      <c r="M355" s="304"/>
      <c r="N355" s="478" t="e">
        <f>+IF(L355=0,"",'Ark1'!#REF!)</f>
        <v>#REF!</v>
      </c>
      <c r="O355" s="478"/>
      <c r="P355" s="478" t="e">
        <f>+IF(L355=0,"",'Ark1'!#REF!)</f>
        <v>#REF!</v>
      </c>
      <c r="Q355" s="242"/>
      <c r="R355" s="242" t="e">
        <f>+IF(H355=0,"",'Ark1'!#REF!)</f>
        <v>#REF!</v>
      </c>
      <c r="S355" s="241" t="e">
        <f>+IF(H355=0,"",'Ark1'!#REF!)</f>
        <v>#REF!</v>
      </c>
      <c r="T355" s="241" t="e">
        <f>+IF(H355=0,"",'Ark1'!#REF!)</f>
        <v>#REF!</v>
      </c>
      <c r="U355" s="243" t="e">
        <f>+IF(H355=0,"",'Ark1'!#REF!)</f>
        <v>#REF!</v>
      </c>
      <c r="V355" s="243" t="e">
        <f>+IF(H355=0,"",'Ark1'!#REF!)</f>
        <v>#REF!</v>
      </c>
      <c r="W355" s="243" t="e">
        <f>+IF(H355=0,"",'Ark1'!#REF!)</f>
        <v>#REF!</v>
      </c>
      <c r="X355" s="243" t="e">
        <f>+IF(H355=0,"",'Ark1'!#REF!)</f>
        <v>#REF!</v>
      </c>
      <c r="Y355" s="243" t="e">
        <f>+IF(H355=0,"",'Ark1'!#REF!)</f>
        <v>#REF!</v>
      </c>
      <c r="Z355" s="242" t="e">
        <f>+IF(H355=0,"",'Ark1'!#REF!)</f>
        <v>#REF!</v>
      </c>
      <c r="AA355" s="243" t="e">
        <f>+IF(H355=0,"",'Ark1'!#REF!)</f>
        <v>#REF!</v>
      </c>
      <c r="AB355" s="242" t="e">
        <f t="shared" si="270"/>
        <v>#REF!</v>
      </c>
      <c r="AC355" s="241" t="e">
        <f t="shared" si="271"/>
        <v>#REF!</v>
      </c>
      <c r="AD355" s="303"/>
      <c r="AG355" s="28"/>
      <c r="AH355" s="26"/>
    </row>
    <row r="356" spans="1:58">
      <c r="A356" s="303"/>
      <c r="B356" s="303" t="e">
        <f>+'Ark1'!#REF!</f>
        <v>#REF!</v>
      </c>
      <c r="C356" s="240" t="e">
        <f>+'Ark1'!#REF!</f>
        <v>#REF!</v>
      </c>
      <c r="D356" s="240" t="str">
        <f t="shared" si="269"/>
        <v>R</v>
      </c>
      <c r="E356" s="240" t="e">
        <f>+'Ark1'!#REF!</f>
        <v>#REF!</v>
      </c>
      <c r="F356" s="240" t="str">
        <f t="shared" si="272"/>
        <v>Des</v>
      </c>
      <c r="G356" s="240" t="e">
        <f>+'Ark1'!#REF!</f>
        <v>#REF!</v>
      </c>
      <c r="H356" s="240" t="e">
        <f>+'Ark1'!#REF!</f>
        <v>#REF!</v>
      </c>
      <c r="I356" s="242" t="e">
        <f>+IF(H356=0,"",'Ark1'!#REF!)</f>
        <v>#REF!</v>
      </c>
      <c r="J356" s="242" t="e">
        <f>+IF(H356=0,"",'Ark1'!#REF!)</f>
        <v>#REF!</v>
      </c>
      <c r="K356" s="242"/>
      <c r="L356" s="455" t="e">
        <f>+IF(I356=0,"",'Ark1'!#REF!)</f>
        <v>#REF!</v>
      </c>
      <c r="M356" s="304"/>
      <c r="N356" s="478" t="e">
        <f>+IF(L356=0,"",'Ark1'!#REF!)</f>
        <v>#REF!</v>
      </c>
      <c r="O356" s="478"/>
      <c r="P356" s="478" t="e">
        <f>+IF(L356=0,"",'Ark1'!#REF!)</f>
        <v>#REF!</v>
      </c>
      <c r="Q356" s="242"/>
      <c r="R356" s="242" t="e">
        <f>+IF(H356=0,"",'Ark1'!#REF!)</f>
        <v>#REF!</v>
      </c>
      <c r="S356" s="241" t="e">
        <f>+IF(H356=0,"",'Ark1'!#REF!)</f>
        <v>#REF!</v>
      </c>
      <c r="T356" s="241" t="e">
        <f>+IF(H356=0,"",'Ark1'!#REF!)</f>
        <v>#REF!</v>
      </c>
      <c r="U356" s="243" t="e">
        <f>+IF(H356=0,"",'Ark1'!#REF!)</f>
        <v>#REF!</v>
      </c>
      <c r="V356" s="243" t="e">
        <f>+IF(H356=0,"",'Ark1'!#REF!)</f>
        <v>#REF!</v>
      </c>
      <c r="W356" s="243" t="e">
        <f>+IF(H356=0,"",'Ark1'!#REF!)</f>
        <v>#REF!</v>
      </c>
      <c r="X356" s="243" t="e">
        <f>+IF(H356=0,"",'Ark1'!#REF!)</f>
        <v>#REF!</v>
      </c>
      <c r="Y356" s="243" t="e">
        <f>+IF(H356=0,"",'Ark1'!#REF!)</f>
        <v>#REF!</v>
      </c>
      <c r="Z356" s="242" t="e">
        <f>+IF(H356=0,"",'Ark1'!#REF!)</f>
        <v>#REF!</v>
      </c>
      <c r="AA356" s="243" t="e">
        <f>+IF(H356=0,"",'Ark1'!#REF!)</f>
        <v>#REF!</v>
      </c>
      <c r="AB356" s="242" t="e">
        <f t="shared" si="270"/>
        <v>#REF!</v>
      </c>
      <c r="AC356" s="241" t="e">
        <f t="shared" si="271"/>
        <v>#REF!</v>
      </c>
      <c r="AD356" s="303"/>
      <c r="AG356" s="28"/>
      <c r="AH356" s="26"/>
    </row>
    <row r="357" spans="1:58" ht="15" customHeight="1">
      <c r="A357" s="303"/>
      <c r="B357" s="303"/>
      <c r="C357" s="303"/>
      <c r="D357" s="303"/>
      <c r="E357" s="303"/>
      <c r="F357" s="303"/>
      <c r="G357" s="303"/>
      <c r="H357" s="303"/>
      <c r="I357" s="303"/>
      <c r="J357" s="303"/>
      <c r="K357" s="303"/>
      <c r="L357" s="482"/>
      <c r="M357" s="304"/>
      <c r="N357" s="320"/>
      <c r="O357" s="320"/>
      <c r="P357" s="320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493"/>
      <c r="AC357" s="303"/>
      <c r="AD357" s="303"/>
      <c r="AG357" s="28"/>
      <c r="AH357" s="26"/>
      <c r="AK357" s="26"/>
      <c r="AL357" s="26"/>
      <c r="AM357" s="26"/>
      <c r="AO357" s="26"/>
      <c r="AQ357" s="26"/>
      <c r="AR357" s="26"/>
    </row>
    <row r="358" spans="1:58" ht="15" customHeight="1">
      <c r="A358" s="303"/>
      <c r="B358" s="303"/>
      <c r="C358" s="320" t="s">
        <v>0</v>
      </c>
      <c r="D358" s="303"/>
      <c r="E358" s="321" t="str">
        <f>+D360</f>
        <v>R+</v>
      </c>
      <c r="F358" s="320" t="s">
        <v>570</v>
      </c>
      <c r="G358" s="303"/>
      <c r="H358" s="244" t="e">
        <f>SUM(H360:H375)</f>
        <v>#REF!</v>
      </c>
      <c r="I358" s="304"/>
      <c r="J358" s="304"/>
      <c r="K358" s="304"/>
      <c r="L358" s="482"/>
      <c r="M358" s="304"/>
      <c r="N358" s="322"/>
      <c r="O358" s="322"/>
      <c r="P358" s="322"/>
      <c r="Q358" s="304"/>
      <c r="R358" s="303"/>
      <c r="S358" s="273">
        <f>+Klasse!M108</f>
        <v>62.899999999999984</v>
      </c>
      <c r="T358" s="303"/>
      <c r="U358" s="305"/>
      <c r="V358" s="305"/>
      <c r="W358" s="305"/>
      <c r="X358" s="305"/>
      <c r="Y358" s="305"/>
      <c r="Z358" s="303"/>
      <c r="AA358" s="305"/>
      <c r="AB358" s="494"/>
      <c r="AC358" s="304"/>
      <c r="AD358" s="303"/>
      <c r="AE358" s="223"/>
      <c r="AG358" s="28"/>
      <c r="AH358" s="26"/>
      <c r="AI358" s="224"/>
      <c r="AJ358" s="27"/>
      <c r="AN358" s="27"/>
      <c r="BF358" s="236"/>
    </row>
    <row r="359" spans="1:58" ht="15" customHeight="1">
      <c r="A359" s="303"/>
      <c r="B359" s="303"/>
      <c r="C359" s="303"/>
      <c r="D359" s="303"/>
      <c r="E359" s="303"/>
      <c r="F359" s="303"/>
      <c r="G359" s="303"/>
      <c r="H359" s="303"/>
      <c r="I359" s="303"/>
      <c r="J359" s="303"/>
      <c r="K359" s="303"/>
      <c r="L359" s="482"/>
      <c r="M359" s="304"/>
      <c r="N359" s="320"/>
      <c r="O359" s="320"/>
      <c r="P359" s="320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493"/>
      <c r="AC359" s="303"/>
      <c r="AD359" s="303"/>
      <c r="AG359" s="28"/>
      <c r="AH359" s="26"/>
      <c r="AK359" s="26"/>
      <c r="AL359" s="26"/>
      <c r="AM359" s="26"/>
      <c r="AO359" s="26"/>
      <c r="AQ359" s="26"/>
      <c r="AR359" s="26"/>
    </row>
    <row r="360" spans="1:58">
      <c r="A360" s="303"/>
      <c r="B360" s="303" t="e">
        <f>+'Ark1'!#REF!</f>
        <v>#REF!</v>
      </c>
      <c r="C360" s="240" t="e">
        <f>+'Ark1'!#REF!</f>
        <v>#REF!</v>
      </c>
      <c r="D360" s="240" t="str">
        <f t="shared" ref="D360:D371" si="273">+D134</f>
        <v>R+</v>
      </c>
      <c r="E360" s="240" t="e">
        <f>+'Ark1'!#REF!</f>
        <v>#REF!</v>
      </c>
      <c r="F360" s="240" t="str">
        <f t="shared" ref="F360:F371" si="274">+F345</f>
        <v>Jan</v>
      </c>
      <c r="G360" s="240" t="e">
        <f>+'Ark1'!#REF!</f>
        <v>#REF!</v>
      </c>
      <c r="H360" s="240" t="e">
        <f>+'Ark1'!#REF!</f>
        <v>#REF!</v>
      </c>
      <c r="I360" s="242" t="e">
        <f>+IF(H360=0,"",'Ark1'!#REF!)</f>
        <v>#REF!</v>
      </c>
      <c r="J360" s="242" t="e">
        <f>+IF(H360=0,"",'Ark1'!#REF!)</f>
        <v>#REF!</v>
      </c>
      <c r="K360" s="242"/>
      <c r="L360" s="455" t="e">
        <f>+IF(I360=0,"",'Ark1'!#REF!)</f>
        <v>#REF!</v>
      </c>
      <c r="M360" s="304"/>
      <c r="N360" s="478" t="e">
        <f>+IF(L360=0,"",'Ark1'!#REF!)</f>
        <v>#REF!</v>
      </c>
      <c r="O360" s="478"/>
      <c r="P360" s="478" t="e">
        <f>+IF(L360=0,"",'Ark1'!#REF!)</f>
        <v>#REF!</v>
      </c>
      <c r="Q360" s="242"/>
      <c r="R360" s="242" t="e">
        <f>+IF(H360=0,"",'Ark1'!#REF!)</f>
        <v>#REF!</v>
      </c>
      <c r="S360" s="241" t="e">
        <f>+IF(H360=0,"",'Ark1'!#REF!)</f>
        <v>#REF!</v>
      </c>
      <c r="T360" s="241" t="e">
        <f>+IF(H360=0,"",'Ark1'!#REF!)</f>
        <v>#REF!</v>
      </c>
      <c r="U360" s="243" t="e">
        <f>+IF(H360=0,"",'Ark1'!#REF!)</f>
        <v>#REF!</v>
      </c>
      <c r="V360" s="243" t="e">
        <f>+IF(H360=0,"",'Ark1'!#REF!)</f>
        <v>#REF!</v>
      </c>
      <c r="W360" s="243" t="e">
        <f>+IF(H360=0,"",'Ark1'!#REF!)</f>
        <v>#REF!</v>
      </c>
      <c r="X360" s="243" t="e">
        <f>+IF(H360=0,"",'Ark1'!#REF!)</f>
        <v>#REF!</v>
      </c>
      <c r="Y360" s="243" t="e">
        <f>+IF(H360=0,"",'Ark1'!#REF!)</f>
        <v>#REF!</v>
      </c>
      <c r="Z360" s="242" t="e">
        <f>+IF(H360=0,"",'Ark1'!#REF!)</f>
        <v>#REF!</v>
      </c>
      <c r="AA360" s="243" t="e">
        <f>+IF(H360=0,"",'Ark1'!#REF!)</f>
        <v>#REF!</v>
      </c>
      <c r="AB360" s="242" t="e">
        <f t="shared" si="270"/>
        <v>#REF!</v>
      </c>
      <c r="AC360" s="241" t="e">
        <f t="shared" si="271"/>
        <v>#REF!</v>
      </c>
      <c r="AD360" s="303"/>
      <c r="AG360" s="28"/>
      <c r="AH360" s="26"/>
    </row>
    <row r="361" spans="1:58">
      <c r="A361" s="303"/>
      <c r="B361" s="303" t="e">
        <f>+'Ark1'!#REF!</f>
        <v>#REF!</v>
      </c>
      <c r="C361" s="240" t="e">
        <f>+'Ark1'!#REF!</f>
        <v>#REF!</v>
      </c>
      <c r="D361" s="240" t="str">
        <f t="shared" si="273"/>
        <v>R+</v>
      </c>
      <c r="E361" s="240" t="e">
        <f>+'Ark1'!#REF!</f>
        <v>#REF!</v>
      </c>
      <c r="F361" s="240" t="str">
        <f t="shared" si="274"/>
        <v>Feb</v>
      </c>
      <c r="G361" s="240" t="e">
        <f>+'Ark1'!#REF!</f>
        <v>#REF!</v>
      </c>
      <c r="H361" s="240" t="e">
        <f>+'Ark1'!#REF!</f>
        <v>#REF!</v>
      </c>
      <c r="I361" s="242" t="e">
        <f>+IF(H361=0,"",'Ark1'!#REF!)</f>
        <v>#REF!</v>
      </c>
      <c r="J361" s="242" t="e">
        <f>+IF(H361=0,"",'Ark1'!#REF!)</f>
        <v>#REF!</v>
      </c>
      <c r="K361" s="242"/>
      <c r="L361" s="455" t="e">
        <f>+IF(I361=0,"",'Ark1'!#REF!)</f>
        <v>#REF!</v>
      </c>
      <c r="M361" s="304"/>
      <c r="N361" s="478" t="e">
        <f>+IF(L361=0,"",'Ark1'!#REF!)</f>
        <v>#REF!</v>
      </c>
      <c r="O361" s="478"/>
      <c r="P361" s="478" t="e">
        <f>+IF(L361=0,"",'Ark1'!#REF!)</f>
        <v>#REF!</v>
      </c>
      <c r="Q361" s="242"/>
      <c r="R361" s="242" t="e">
        <f>+IF(H361=0,"",'Ark1'!#REF!)</f>
        <v>#REF!</v>
      </c>
      <c r="S361" s="241" t="e">
        <f>+IF(H361=0,"",'Ark1'!#REF!)</f>
        <v>#REF!</v>
      </c>
      <c r="T361" s="241" t="e">
        <f>+IF(H361=0,"",'Ark1'!#REF!)</f>
        <v>#REF!</v>
      </c>
      <c r="U361" s="243" t="e">
        <f>+IF(H361=0,"",'Ark1'!#REF!)</f>
        <v>#REF!</v>
      </c>
      <c r="V361" s="243" t="e">
        <f>+IF(H361=0,"",'Ark1'!#REF!)</f>
        <v>#REF!</v>
      </c>
      <c r="W361" s="243" t="e">
        <f>+IF(H361=0,"",'Ark1'!#REF!)</f>
        <v>#REF!</v>
      </c>
      <c r="X361" s="243" t="e">
        <f>+IF(H361=0,"",'Ark1'!#REF!)</f>
        <v>#REF!</v>
      </c>
      <c r="Y361" s="243" t="e">
        <f>+IF(H361=0,"",'Ark1'!#REF!)</f>
        <v>#REF!</v>
      </c>
      <c r="Z361" s="242" t="e">
        <f>+IF(H361=0,"",'Ark1'!#REF!)</f>
        <v>#REF!</v>
      </c>
      <c r="AA361" s="243" t="e">
        <f>+IF(H361=0,"",'Ark1'!#REF!)</f>
        <v>#REF!</v>
      </c>
      <c r="AB361" s="242" t="e">
        <f t="shared" si="270"/>
        <v>#REF!</v>
      </c>
      <c r="AC361" s="241" t="e">
        <f t="shared" si="271"/>
        <v>#REF!</v>
      </c>
      <c r="AD361" s="303"/>
      <c r="AG361" s="28"/>
      <c r="AH361" s="26"/>
    </row>
    <row r="362" spans="1:58">
      <c r="A362" s="303"/>
      <c r="B362" s="303" t="e">
        <f>+'Ark1'!#REF!</f>
        <v>#REF!</v>
      </c>
      <c r="C362" s="240" t="e">
        <f>+'Ark1'!#REF!</f>
        <v>#REF!</v>
      </c>
      <c r="D362" s="240" t="str">
        <f t="shared" si="273"/>
        <v>R+</v>
      </c>
      <c r="E362" s="240" t="e">
        <f>+'Ark1'!#REF!</f>
        <v>#REF!</v>
      </c>
      <c r="F362" s="240" t="str">
        <f t="shared" si="274"/>
        <v>Mar</v>
      </c>
      <c r="G362" s="240" t="e">
        <f>+'Ark1'!#REF!</f>
        <v>#REF!</v>
      </c>
      <c r="H362" s="240" t="e">
        <f>+'Ark1'!#REF!</f>
        <v>#REF!</v>
      </c>
      <c r="I362" s="242" t="e">
        <f>+IF(H362=0,"",'Ark1'!#REF!)</f>
        <v>#REF!</v>
      </c>
      <c r="J362" s="242" t="e">
        <f>+IF(H362=0,"",'Ark1'!#REF!)</f>
        <v>#REF!</v>
      </c>
      <c r="K362" s="242"/>
      <c r="L362" s="455" t="e">
        <f>+IF(I362=0,"",'Ark1'!#REF!)</f>
        <v>#REF!</v>
      </c>
      <c r="M362" s="304"/>
      <c r="N362" s="478" t="e">
        <f>+IF(L362=0,"",'Ark1'!#REF!)</f>
        <v>#REF!</v>
      </c>
      <c r="O362" s="478"/>
      <c r="P362" s="478" t="e">
        <f>+IF(L362=0,"",'Ark1'!#REF!)</f>
        <v>#REF!</v>
      </c>
      <c r="Q362" s="242"/>
      <c r="R362" s="242" t="e">
        <f>+IF(H362=0,"",'Ark1'!#REF!)</f>
        <v>#REF!</v>
      </c>
      <c r="S362" s="241" t="e">
        <f>+IF(H362=0,"",'Ark1'!#REF!)</f>
        <v>#REF!</v>
      </c>
      <c r="T362" s="241" t="e">
        <f>+IF(H362=0,"",'Ark1'!#REF!)</f>
        <v>#REF!</v>
      </c>
      <c r="U362" s="243" t="e">
        <f>+IF(H362=0,"",'Ark1'!#REF!)</f>
        <v>#REF!</v>
      </c>
      <c r="V362" s="243" t="e">
        <f>+IF(H362=0,"",'Ark1'!#REF!)</f>
        <v>#REF!</v>
      </c>
      <c r="W362" s="243" t="e">
        <f>+IF(H362=0,"",'Ark1'!#REF!)</f>
        <v>#REF!</v>
      </c>
      <c r="X362" s="243" t="e">
        <f>+IF(H362=0,"",'Ark1'!#REF!)</f>
        <v>#REF!</v>
      </c>
      <c r="Y362" s="243" t="e">
        <f>+IF(H362=0,"",'Ark1'!#REF!)</f>
        <v>#REF!</v>
      </c>
      <c r="Z362" s="242" t="e">
        <f>+IF(H362=0,"",'Ark1'!#REF!)</f>
        <v>#REF!</v>
      </c>
      <c r="AA362" s="243" t="e">
        <f>+IF(H362=0,"",'Ark1'!#REF!)</f>
        <v>#REF!</v>
      </c>
      <c r="AB362" s="242" t="e">
        <f t="shared" si="270"/>
        <v>#REF!</v>
      </c>
      <c r="AC362" s="241" t="e">
        <f t="shared" si="271"/>
        <v>#REF!</v>
      </c>
      <c r="AD362" s="303"/>
      <c r="AG362" s="28"/>
      <c r="AH362" s="26"/>
    </row>
    <row r="363" spans="1:58">
      <c r="A363" s="303"/>
      <c r="B363" s="303" t="e">
        <f>+'Ark1'!#REF!</f>
        <v>#REF!</v>
      </c>
      <c r="C363" s="240" t="e">
        <f>+'Ark1'!#REF!</f>
        <v>#REF!</v>
      </c>
      <c r="D363" s="240" t="str">
        <f t="shared" si="273"/>
        <v>R+</v>
      </c>
      <c r="E363" s="240" t="e">
        <f>+'Ark1'!#REF!</f>
        <v>#REF!</v>
      </c>
      <c r="F363" s="240" t="str">
        <f t="shared" si="274"/>
        <v>Apr</v>
      </c>
      <c r="G363" s="240" t="e">
        <f>+'Ark1'!#REF!</f>
        <v>#REF!</v>
      </c>
      <c r="H363" s="240" t="e">
        <f>+'Ark1'!#REF!</f>
        <v>#REF!</v>
      </c>
      <c r="I363" s="242" t="e">
        <f>+IF(H363=0,"",'Ark1'!#REF!)</f>
        <v>#REF!</v>
      </c>
      <c r="J363" s="242" t="e">
        <f>+IF(H363=0,"",'Ark1'!#REF!)</f>
        <v>#REF!</v>
      </c>
      <c r="K363" s="242"/>
      <c r="L363" s="455" t="e">
        <f>+IF(I363=0,"",'Ark1'!#REF!)</f>
        <v>#REF!</v>
      </c>
      <c r="M363" s="304"/>
      <c r="N363" s="478" t="e">
        <f>+IF(L363=0,"",'Ark1'!#REF!)</f>
        <v>#REF!</v>
      </c>
      <c r="O363" s="478"/>
      <c r="P363" s="478" t="e">
        <f>+IF(L363=0,"",'Ark1'!#REF!)</f>
        <v>#REF!</v>
      </c>
      <c r="Q363" s="242"/>
      <c r="R363" s="242" t="e">
        <f>+IF(H363=0,"",'Ark1'!#REF!)</f>
        <v>#REF!</v>
      </c>
      <c r="S363" s="241" t="e">
        <f>+IF(H363=0,"",'Ark1'!#REF!)</f>
        <v>#REF!</v>
      </c>
      <c r="T363" s="241" t="e">
        <f>+IF(H363=0,"",'Ark1'!#REF!)</f>
        <v>#REF!</v>
      </c>
      <c r="U363" s="243" t="e">
        <f>+IF(H363=0,"",'Ark1'!#REF!)</f>
        <v>#REF!</v>
      </c>
      <c r="V363" s="243" t="e">
        <f>+IF(H363=0,"",'Ark1'!#REF!)</f>
        <v>#REF!</v>
      </c>
      <c r="W363" s="243" t="e">
        <f>+IF(H363=0,"",'Ark1'!#REF!)</f>
        <v>#REF!</v>
      </c>
      <c r="X363" s="243" t="e">
        <f>+IF(H363=0,"",'Ark1'!#REF!)</f>
        <v>#REF!</v>
      </c>
      <c r="Y363" s="243" t="e">
        <f>+IF(H363=0,"",'Ark1'!#REF!)</f>
        <v>#REF!</v>
      </c>
      <c r="Z363" s="242" t="e">
        <f>+IF(H363=0,"",'Ark1'!#REF!)</f>
        <v>#REF!</v>
      </c>
      <c r="AA363" s="243" t="e">
        <f>+IF(H363=0,"",'Ark1'!#REF!)</f>
        <v>#REF!</v>
      </c>
      <c r="AB363" s="242" t="e">
        <f t="shared" si="270"/>
        <v>#REF!</v>
      </c>
      <c r="AC363" s="241" t="e">
        <f t="shared" si="271"/>
        <v>#REF!</v>
      </c>
      <c r="AD363" s="303"/>
      <c r="AG363" s="28"/>
      <c r="AH363" s="26"/>
    </row>
    <row r="364" spans="1:58">
      <c r="A364" s="303"/>
      <c r="B364" s="303" t="e">
        <f>+'Ark1'!#REF!</f>
        <v>#REF!</v>
      </c>
      <c r="C364" s="240" t="e">
        <f>+'Ark1'!#REF!</f>
        <v>#REF!</v>
      </c>
      <c r="D364" s="240" t="str">
        <f t="shared" si="273"/>
        <v>R+</v>
      </c>
      <c r="E364" s="240" t="e">
        <f>+'Ark1'!#REF!</f>
        <v>#REF!</v>
      </c>
      <c r="F364" s="240" t="str">
        <f t="shared" si="274"/>
        <v>Mai</v>
      </c>
      <c r="G364" s="240" t="e">
        <f>+'Ark1'!#REF!</f>
        <v>#REF!</v>
      </c>
      <c r="H364" s="240" t="e">
        <f>+'Ark1'!#REF!</f>
        <v>#REF!</v>
      </c>
      <c r="I364" s="242" t="e">
        <f>+IF(H364=0,"",'Ark1'!#REF!)</f>
        <v>#REF!</v>
      </c>
      <c r="J364" s="242" t="e">
        <f>+IF(H364=0,"",'Ark1'!#REF!)</f>
        <v>#REF!</v>
      </c>
      <c r="K364" s="242"/>
      <c r="L364" s="455" t="e">
        <f>+IF(I364=0,"",'Ark1'!#REF!)</f>
        <v>#REF!</v>
      </c>
      <c r="M364" s="304"/>
      <c r="N364" s="478" t="e">
        <f>+IF(L364=0,"",'Ark1'!#REF!)</f>
        <v>#REF!</v>
      </c>
      <c r="O364" s="478"/>
      <c r="P364" s="478" t="e">
        <f>+IF(L364=0,"",'Ark1'!#REF!)</f>
        <v>#REF!</v>
      </c>
      <c r="Q364" s="242"/>
      <c r="R364" s="242" t="e">
        <f>+IF(H364=0,"",'Ark1'!#REF!)</f>
        <v>#REF!</v>
      </c>
      <c r="S364" s="241" t="e">
        <f>+IF(H364=0,"",'Ark1'!#REF!)</f>
        <v>#REF!</v>
      </c>
      <c r="T364" s="241" t="e">
        <f>+IF(H364=0,"",'Ark1'!#REF!)</f>
        <v>#REF!</v>
      </c>
      <c r="U364" s="243" t="e">
        <f>+IF(H364=0,"",'Ark1'!#REF!)</f>
        <v>#REF!</v>
      </c>
      <c r="V364" s="243" t="e">
        <f>+IF(H364=0,"",'Ark1'!#REF!)</f>
        <v>#REF!</v>
      </c>
      <c r="W364" s="243" t="e">
        <f>+IF(H364=0,"",'Ark1'!#REF!)</f>
        <v>#REF!</v>
      </c>
      <c r="X364" s="243" t="e">
        <f>+IF(H364=0,"",'Ark1'!#REF!)</f>
        <v>#REF!</v>
      </c>
      <c r="Y364" s="243" t="e">
        <f>+IF(H364=0,"",'Ark1'!#REF!)</f>
        <v>#REF!</v>
      </c>
      <c r="Z364" s="242" t="e">
        <f>+IF(H364=0,"",'Ark1'!#REF!)</f>
        <v>#REF!</v>
      </c>
      <c r="AA364" s="243" t="e">
        <f>+IF(H364=0,"",'Ark1'!#REF!)</f>
        <v>#REF!</v>
      </c>
      <c r="AB364" s="242" t="e">
        <f t="shared" si="270"/>
        <v>#REF!</v>
      </c>
      <c r="AC364" s="241" t="e">
        <f t="shared" si="271"/>
        <v>#REF!</v>
      </c>
      <c r="AD364" s="303"/>
      <c r="AG364" s="28"/>
      <c r="AH364" s="26"/>
    </row>
    <row r="365" spans="1:58">
      <c r="A365" s="303"/>
      <c r="B365" s="303" t="e">
        <f>+'Ark1'!#REF!</f>
        <v>#REF!</v>
      </c>
      <c r="C365" s="240" t="e">
        <f>+'Ark1'!#REF!</f>
        <v>#REF!</v>
      </c>
      <c r="D365" s="240" t="str">
        <f t="shared" si="273"/>
        <v>R+</v>
      </c>
      <c r="E365" s="240" t="e">
        <f>+'Ark1'!#REF!</f>
        <v>#REF!</v>
      </c>
      <c r="F365" s="240" t="str">
        <f t="shared" si="274"/>
        <v>Jun</v>
      </c>
      <c r="G365" s="240" t="e">
        <f>+'Ark1'!#REF!</f>
        <v>#REF!</v>
      </c>
      <c r="H365" s="240" t="e">
        <f>+'Ark1'!#REF!</f>
        <v>#REF!</v>
      </c>
      <c r="I365" s="242" t="e">
        <f>+IF(H365=0,"",'Ark1'!#REF!)</f>
        <v>#REF!</v>
      </c>
      <c r="J365" s="242" t="e">
        <f>+IF(H365=0,"",'Ark1'!#REF!)</f>
        <v>#REF!</v>
      </c>
      <c r="K365" s="242"/>
      <c r="L365" s="455" t="e">
        <f>+IF(I365=0,"",'Ark1'!#REF!)</f>
        <v>#REF!</v>
      </c>
      <c r="M365" s="304"/>
      <c r="N365" s="478" t="e">
        <f>+IF(L365=0,"",'Ark1'!#REF!)</f>
        <v>#REF!</v>
      </c>
      <c r="O365" s="478"/>
      <c r="P365" s="478" t="e">
        <f>+IF(L365=0,"",'Ark1'!#REF!)</f>
        <v>#REF!</v>
      </c>
      <c r="Q365" s="242"/>
      <c r="R365" s="242" t="e">
        <f>+IF(H365=0,"",'Ark1'!#REF!)</f>
        <v>#REF!</v>
      </c>
      <c r="S365" s="241" t="e">
        <f>+IF(H365=0,"",'Ark1'!#REF!)</f>
        <v>#REF!</v>
      </c>
      <c r="T365" s="241" t="e">
        <f>+IF(H365=0,"",'Ark1'!#REF!)</f>
        <v>#REF!</v>
      </c>
      <c r="U365" s="243" t="e">
        <f>+IF(H365=0,"",'Ark1'!#REF!)</f>
        <v>#REF!</v>
      </c>
      <c r="V365" s="243" t="e">
        <f>+IF(H365=0,"",'Ark1'!#REF!)</f>
        <v>#REF!</v>
      </c>
      <c r="W365" s="243" t="e">
        <f>+IF(H365=0,"",'Ark1'!#REF!)</f>
        <v>#REF!</v>
      </c>
      <c r="X365" s="243" t="e">
        <f>+IF(H365=0,"",'Ark1'!#REF!)</f>
        <v>#REF!</v>
      </c>
      <c r="Y365" s="243" t="e">
        <f>+IF(H365=0,"",'Ark1'!#REF!)</f>
        <v>#REF!</v>
      </c>
      <c r="Z365" s="242" t="e">
        <f>+IF(H365=0,"",'Ark1'!#REF!)</f>
        <v>#REF!</v>
      </c>
      <c r="AA365" s="243" t="e">
        <f>+IF(H365=0,"",'Ark1'!#REF!)</f>
        <v>#REF!</v>
      </c>
      <c r="AB365" s="242" t="e">
        <f t="shared" si="270"/>
        <v>#REF!</v>
      </c>
      <c r="AC365" s="241" t="e">
        <f t="shared" si="271"/>
        <v>#REF!</v>
      </c>
      <c r="AD365" s="303"/>
      <c r="AG365" s="28"/>
      <c r="AH365" s="26"/>
    </row>
    <row r="366" spans="1:58">
      <c r="A366" s="303"/>
      <c r="B366" s="303" t="e">
        <f>+'Ark1'!#REF!</f>
        <v>#REF!</v>
      </c>
      <c r="C366" s="240" t="e">
        <f>+'Ark1'!#REF!</f>
        <v>#REF!</v>
      </c>
      <c r="D366" s="240" t="str">
        <f t="shared" si="273"/>
        <v>R+</v>
      </c>
      <c r="E366" s="240" t="e">
        <f>+'Ark1'!#REF!</f>
        <v>#REF!</v>
      </c>
      <c r="F366" s="240" t="str">
        <f t="shared" si="274"/>
        <v>Jul</v>
      </c>
      <c r="G366" s="240" t="e">
        <f>+'Ark1'!#REF!</f>
        <v>#REF!</v>
      </c>
      <c r="H366" s="240" t="e">
        <f>+'Ark1'!#REF!</f>
        <v>#REF!</v>
      </c>
      <c r="I366" s="242" t="e">
        <f>+IF(H366=0,"",'Ark1'!#REF!)</f>
        <v>#REF!</v>
      </c>
      <c r="J366" s="242" t="e">
        <f>+IF(H366=0,"",'Ark1'!#REF!)</f>
        <v>#REF!</v>
      </c>
      <c r="K366" s="242"/>
      <c r="L366" s="455" t="e">
        <f>+IF(I366=0,"",'Ark1'!#REF!)</f>
        <v>#REF!</v>
      </c>
      <c r="M366" s="304"/>
      <c r="N366" s="478" t="e">
        <f>+IF(L366=0,"",'Ark1'!#REF!)</f>
        <v>#REF!</v>
      </c>
      <c r="O366" s="478"/>
      <c r="P366" s="478" t="e">
        <f>+IF(L366=0,"",'Ark1'!#REF!)</f>
        <v>#REF!</v>
      </c>
      <c r="Q366" s="242"/>
      <c r="R366" s="242" t="e">
        <f>+IF(H366=0,"",'Ark1'!#REF!)</f>
        <v>#REF!</v>
      </c>
      <c r="S366" s="241" t="e">
        <f>+IF(H366=0,"",'Ark1'!#REF!)</f>
        <v>#REF!</v>
      </c>
      <c r="T366" s="241" t="e">
        <f>+IF(H366=0,"",'Ark1'!#REF!)</f>
        <v>#REF!</v>
      </c>
      <c r="U366" s="243" t="e">
        <f>+IF(H366=0,"",'Ark1'!#REF!)</f>
        <v>#REF!</v>
      </c>
      <c r="V366" s="243" t="e">
        <f>+IF(H366=0,"",'Ark1'!#REF!)</f>
        <v>#REF!</v>
      </c>
      <c r="W366" s="243" t="e">
        <f>+IF(H366=0,"",'Ark1'!#REF!)</f>
        <v>#REF!</v>
      </c>
      <c r="X366" s="243" t="e">
        <f>+IF(H366=0,"",'Ark1'!#REF!)</f>
        <v>#REF!</v>
      </c>
      <c r="Y366" s="243" t="e">
        <f>+IF(H366=0,"",'Ark1'!#REF!)</f>
        <v>#REF!</v>
      </c>
      <c r="Z366" s="242" t="e">
        <f>+IF(H366=0,"",'Ark1'!#REF!)</f>
        <v>#REF!</v>
      </c>
      <c r="AA366" s="243" t="e">
        <f>+IF(H366=0,"",'Ark1'!#REF!)</f>
        <v>#REF!</v>
      </c>
      <c r="AB366" s="242" t="e">
        <f t="shared" si="270"/>
        <v>#REF!</v>
      </c>
      <c r="AC366" s="241" t="e">
        <f t="shared" si="271"/>
        <v>#REF!</v>
      </c>
      <c r="AD366" s="303"/>
      <c r="AG366" s="28"/>
      <c r="AH366" s="26"/>
    </row>
    <row r="367" spans="1:58">
      <c r="A367" s="303"/>
      <c r="B367" s="303" t="e">
        <f>+'Ark1'!#REF!</f>
        <v>#REF!</v>
      </c>
      <c r="C367" s="240" t="e">
        <f>+'Ark1'!#REF!</f>
        <v>#REF!</v>
      </c>
      <c r="D367" s="240" t="str">
        <f t="shared" si="273"/>
        <v>R+</v>
      </c>
      <c r="E367" s="240" t="e">
        <f>+'Ark1'!#REF!</f>
        <v>#REF!</v>
      </c>
      <c r="F367" s="240" t="str">
        <f t="shared" si="274"/>
        <v>Aug</v>
      </c>
      <c r="G367" s="240" t="e">
        <f>+'Ark1'!#REF!</f>
        <v>#REF!</v>
      </c>
      <c r="H367" s="240" t="e">
        <f>+'Ark1'!#REF!</f>
        <v>#REF!</v>
      </c>
      <c r="I367" s="242" t="e">
        <f>+IF(H367=0,"",'Ark1'!#REF!)</f>
        <v>#REF!</v>
      </c>
      <c r="J367" s="242" t="e">
        <f>+IF(H367=0,"",'Ark1'!#REF!)</f>
        <v>#REF!</v>
      </c>
      <c r="K367" s="242"/>
      <c r="L367" s="455" t="e">
        <f>+IF(I367=0,"",'Ark1'!#REF!)</f>
        <v>#REF!</v>
      </c>
      <c r="M367" s="304"/>
      <c r="N367" s="478" t="e">
        <f>+IF(L367=0,"",'Ark1'!#REF!)</f>
        <v>#REF!</v>
      </c>
      <c r="O367" s="478"/>
      <c r="P367" s="478" t="e">
        <f>+IF(L367=0,"",'Ark1'!#REF!)</f>
        <v>#REF!</v>
      </c>
      <c r="Q367" s="242"/>
      <c r="R367" s="242" t="e">
        <f>+IF(H367=0,"",'Ark1'!#REF!)</f>
        <v>#REF!</v>
      </c>
      <c r="S367" s="241" t="e">
        <f>+IF(H367=0,"",'Ark1'!#REF!)</f>
        <v>#REF!</v>
      </c>
      <c r="T367" s="241" t="e">
        <f>+IF(H367=0,"",'Ark1'!#REF!)</f>
        <v>#REF!</v>
      </c>
      <c r="U367" s="243" t="e">
        <f>+IF(H367=0,"",'Ark1'!#REF!)</f>
        <v>#REF!</v>
      </c>
      <c r="V367" s="243" t="e">
        <f>+IF(H367=0,"",'Ark1'!#REF!)</f>
        <v>#REF!</v>
      </c>
      <c r="W367" s="243" t="e">
        <f>+IF(H367=0,"",'Ark1'!#REF!)</f>
        <v>#REF!</v>
      </c>
      <c r="X367" s="243" t="e">
        <f>+IF(H367=0,"",'Ark1'!#REF!)</f>
        <v>#REF!</v>
      </c>
      <c r="Y367" s="243" t="e">
        <f>+IF(H367=0,"",'Ark1'!#REF!)</f>
        <v>#REF!</v>
      </c>
      <c r="Z367" s="242" t="e">
        <f>+IF(H367=0,"",'Ark1'!#REF!)</f>
        <v>#REF!</v>
      </c>
      <c r="AA367" s="243" t="e">
        <f>+IF(H367=0,"",'Ark1'!#REF!)</f>
        <v>#REF!</v>
      </c>
      <c r="AB367" s="242" t="e">
        <f t="shared" si="270"/>
        <v>#REF!</v>
      </c>
      <c r="AC367" s="241" t="e">
        <f t="shared" si="271"/>
        <v>#REF!</v>
      </c>
      <c r="AD367" s="303"/>
      <c r="AG367" s="28"/>
      <c r="AH367" s="26"/>
    </row>
    <row r="368" spans="1:58">
      <c r="A368" s="303"/>
      <c r="B368" s="303" t="e">
        <f>+'Ark1'!#REF!</f>
        <v>#REF!</v>
      </c>
      <c r="C368" s="240" t="e">
        <f>+'Ark1'!#REF!</f>
        <v>#REF!</v>
      </c>
      <c r="D368" s="240" t="str">
        <f t="shared" si="273"/>
        <v>R+</v>
      </c>
      <c r="E368" s="240" t="e">
        <f>+'Ark1'!#REF!</f>
        <v>#REF!</v>
      </c>
      <c r="F368" s="240" t="str">
        <f t="shared" si="274"/>
        <v>Sep</v>
      </c>
      <c r="G368" s="240" t="e">
        <f>+'Ark1'!#REF!</f>
        <v>#REF!</v>
      </c>
      <c r="H368" s="240" t="e">
        <f>+'Ark1'!#REF!</f>
        <v>#REF!</v>
      </c>
      <c r="I368" s="242" t="e">
        <f>+IF(H368=0,"",'Ark1'!#REF!)</f>
        <v>#REF!</v>
      </c>
      <c r="J368" s="242" t="e">
        <f>+IF(H368=0,"",'Ark1'!#REF!)</f>
        <v>#REF!</v>
      </c>
      <c r="K368" s="242"/>
      <c r="L368" s="455" t="e">
        <f>+IF(I368=0,"",'Ark1'!#REF!)</f>
        <v>#REF!</v>
      </c>
      <c r="M368" s="304"/>
      <c r="N368" s="478" t="e">
        <f>+IF(L368=0,"",'Ark1'!#REF!)</f>
        <v>#REF!</v>
      </c>
      <c r="O368" s="478"/>
      <c r="P368" s="478" t="e">
        <f>+IF(L368=0,"",'Ark1'!#REF!)</f>
        <v>#REF!</v>
      </c>
      <c r="Q368" s="242"/>
      <c r="R368" s="242" t="e">
        <f>+IF(H368=0,"",'Ark1'!#REF!)</f>
        <v>#REF!</v>
      </c>
      <c r="S368" s="241" t="e">
        <f>+IF(H368=0,"",'Ark1'!#REF!)</f>
        <v>#REF!</v>
      </c>
      <c r="T368" s="241" t="e">
        <f>+IF(H368=0,"",'Ark1'!#REF!)</f>
        <v>#REF!</v>
      </c>
      <c r="U368" s="243" t="e">
        <f>+IF(H368=0,"",'Ark1'!#REF!)</f>
        <v>#REF!</v>
      </c>
      <c r="V368" s="243" t="e">
        <f>+IF(H368=0,"",'Ark1'!#REF!)</f>
        <v>#REF!</v>
      </c>
      <c r="W368" s="243" t="e">
        <f>+IF(H368=0,"",'Ark1'!#REF!)</f>
        <v>#REF!</v>
      </c>
      <c r="X368" s="243" t="e">
        <f>+IF(H368=0,"",'Ark1'!#REF!)</f>
        <v>#REF!</v>
      </c>
      <c r="Y368" s="243" t="e">
        <f>+IF(H368=0,"",'Ark1'!#REF!)</f>
        <v>#REF!</v>
      </c>
      <c r="Z368" s="242" t="e">
        <f>+IF(H368=0,"",'Ark1'!#REF!)</f>
        <v>#REF!</v>
      </c>
      <c r="AA368" s="243" t="e">
        <f>+IF(H368=0,"",'Ark1'!#REF!)</f>
        <v>#REF!</v>
      </c>
      <c r="AB368" s="242" t="e">
        <f t="shared" si="270"/>
        <v>#REF!</v>
      </c>
      <c r="AC368" s="241" t="e">
        <f t="shared" si="271"/>
        <v>#REF!</v>
      </c>
      <c r="AD368" s="303"/>
      <c r="AG368" s="28"/>
      <c r="AH368" s="26"/>
    </row>
    <row r="369" spans="1:58">
      <c r="A369" s="303"/>
      <c r="B369" s="303" t="e">
        <f>+'Ark1'!#REF!</f>
        <v>#REF!</v>
      </c>
      <c r="C369" s="240" t="e">
        <f>+'Ark1'!#REF!</f>
        <v>#REF!</v>
      </c>
      <c r="D369" s="240" t="str">
        <f t="shared" si="273"/>
        <v>R+</v>
      </c>
      <c r="E369" s="240" t="e">
        <f>+'Ark1'!#REF!</f>
        <v>#REF!</v>
      </c>
      <c r="F369" s="240" t="str">
        <f t="shared" si="274"/>
        <v>Okt</v>
      </c>
      <c r="G369" s="240" t="e">
        <f>+'Ark1'!#REF!</f>
        <v>#REF!</v>
      </c>
      <c r="H369" s="240" t="e">
        <f>+'Ark1'!#REF!</f>
        <v>#REF!</v>
      </c>
      <c r="I369" s="242" t="e">
        <f>+IF(H369=0,"",'Ark1'!#REF!)</f>
        <v>#REF!</v>
      </c>
      <c r="J369" s="242" t="e">
        <f>+IF(H369=0,"",'Ark1'!#REF!)</f>
        <v>#REF!</v>
      </c>
      <c r="K369" s="242"/>
      <c r="L369" s="455" t="e">
        <f>+IF(I369=0,"",'Ark1'!#REF!)</f>
        <v>#REF!</v>
      </c>
      <c r="M369" s="304"/>
      <c r="N369" s="478" t="e">
        <f>+IF(L369=0,"",'Ark1'!#REF!)</f>
        <v>#REF!</v>
      </c>
      <c r="O369" s="478"/>
      <c r="P369" s="478" t="e">
        <f>+IF(L369=0,"",'Ark1'!#REF!)</f>
        <v>#REF!</v>
      </c>
      <c r="Q369" s="242"/>
      <c r="R369" s="242" t="e">
        <f>+IF(H369=0,"",'Ark1'!#REF!)</f>
        <v>#REF!</v>
      </c>
      <c r="S369" s="241" t="e">
        <f>+IF(H369=0,"",'Ark1'!#REF!)</f>
        <v>#REF!</v>
      </c>
      <c r="T369" s="241" t="e">
        <f>+IF(H369=0,"",'Ark1'!#REF!)</f>
        <v>#REF!</v>
      </c>
      <c r="U369" s="243" t="e">
        <f>+IF(H369=0,"",'Ark1'!#REF!)</f>
        <v>#REF!</v>
      </c>
      <c r="V369" s="243" t="e">
        <f>+IF(H369=0,"",'Ark1'!#REF!)</f>
        <v>#REF!</v>
      </c>
      <c r="W369" s="243" t="e">
        <f>+IF(H369=0,"",'Ark1'!#REF!)</f>
        <v>#REF!</v>
      </c>
      <c r="X369" s="243" t="e">
        <f>+IF(H369=0,"",'Ark1'!#REF!)</f>
        <v>#REF!</v>
      </c>
      <c r="Y369" s="243" t="e">
        <f>+IF(H369=0,"",'Ark1'!#REF!)</f>
        <v>#REF!</v>
      </c>
      <c r="Z369" s="242" t="e">
        <f>+IF(H369=0,"",'Ark1'!#REF!)</f>
        <v>#REF!</v>
      </c>
      <c r="AA369" s="243" t="e">
        <f>+IF(H369=0,"",'Ark1'!#REF!)</f>
        <v>#REF!</v>
      </c>
      <c r="AB369" s="242" t="e">
        <f t="shared" si="270"/>
        <v>#REF!</v>
      </c>
      <c r="AC369" s="241" t="e">
        <f t="shared" si="271"/>
        <v>#REF!</v>
      </c>
      <c r="AD369" s="303"/>
      <c r="AG369" s="28"/>
      <c r="AH369" s="26"/>
    </row>
    <row r="370" spans="1:58">
      <c r="A370" s="303"/>
      <c r="B370" s="303" t="e">
        <f>+'Ark1'!#REF!</f>
        <v>#REF!</v>
      </c>
      <c r="C370" s="240" t="e">
        <f>+'Ark1'!#REF!</f>
        <v>#REF!</v>
      </c>
      <c r="D370" s="240" t="str">
        <f t="shared" si="273"/>
        <v>R+</v>
      </c>
      <c r="E370" s="240" t="e">
        <f>+'Ark1'!#REF!</f>
        <v>#REF!</v>
      </c>
      <c r="F370" s="240" t="str">
        <f t="shared" si="274"/>
        <v>Nov</v>
      </c>
      <c r="G370" s="240" t="e">
        <f>+'Ark1'!#REF!</f>
        <v>#REF!</v>
      </c>
      <c r="H370" s="240" t="e">
        <f>+'Ark1'!#REF!</f>
        <v>#REF!</v>
      </c>
      <c r="I370" s="242" t="e">
        <f>+IF(H370=0,"",'Ark1'!#REF!)</f>
        <v>#REF!</v>
      </c>
      <c r="J370" s="242" t="e">
        <f>+IF(H370=0,"",'Ark1'!#REF!)</f>
        <v>#REF!</v>
      </c>
      <c r="K370" s="242"/>
      <c r="L370" s="455" t="e">
        <f>+IF(I370=0,"",'Ark1'!#REF!)</f>
        <v>#REF!</v>
      </c>
      <c r="M370" s="304"/>
      <c r="N370" s="478" t="e">
        <f>+IF(L370=0,"",'Ark1'!#REF!)</f>
        <v>#REF!</v>
      </c>
      <c r="O370" s="478"/>
      <c r="P370" s="478" t="e">
        <f>+IF(L370=0,"",'Ark1'!#REF!)</f>
        <v>#REF!</v>
      </c>
      <c r="Q370" s="242"/>
      <c r="R370" s="242" t="e">
        <f>+IF(H370=0,"",'Ark1'!#REF!)</f>
        <v>#REF!</v>
      </c>
      <c r="S370" s="241" t="e">
        <f>+IF(H370=0,"",'Ark1'!#REF!)</f>
        <v>#REF!</v>
      </c>
      <c r="T370" s="241" t="e">
        <f>+IF(H370=0,"",'Ark1'!#REF!)</f>
        <v>#REF!</v>
      </c>
      <c r="U370" s="243" t="e">
        <f>+IF(H370=0,"",'Ark1'!#REF!)</f>
        <v>#REF!</v>
      </c>
      <c r="V370" s="243" t="e">
        <f>+IF(H370=0,"",'Ark1'!#REF!)</f>
        <v>#REF!</v>
      </c>
      <c r="W370" s="243" t="e">
        <f>+IF(H370=0,"",'Ark1'!#REF!)</f>
        <v>#REF!</v>
      </c>
      <c r="X370" s="243" t="e">
        <f>+IF(H370=0,"",'Ark1'!#REF!)</f>
        <v>#REF!</v>
      </c>
      <c r="Y370" s="243" t="e">
        <f>+IF(H370=0,"",'Ark1'!#REF!)</f>
        <v>#REF!</v>
      </c>
      <c r="Z370" s="242" t="e">
        <f>+IF(H370=0,"",'Ark1'!#REF!)</f>
        <v>#REF!</v>
      </c>
      <c r="AA370" s="243" t="e">
        <f>+IF(H370=0,"",'Ark1'!#REF!)</f>
        <v>#REF!</v>
      </c>
      <c r="AB370" s="242" t="e">
        <f t="shared" si="270"/>
        <v>#REF!</v>
      </c>
      <c r="AC370" s="241" t="e">
        <f t="shared" si="271"/>
        <v>#REF!</v>
      </c>
      <c r="AD370" s="303"/>
      <c r="AG370" s="28"/>
      <c r="AH370" s="26"/>
    </row>
    <row r="371" spans="1:58">
      <c r="A371" s="303"/>
      <c r="B371" s="303" t="e">
        <f>+'Ark1'!#REF!</f>
        <v>#REF!</v>
      </c>
      <c r="C371" s="240" t="e">
        <f>+'Ark1'!#REF!</f>
        <v>#REF!</v>
      </c>
      <c r="D371" s="240" t="str">
        <f t="shared" si="273"/>
        <v>R+</v>
      </c>
      <c r="E371" s="240" t="e">
        <f>+'Ark1'!#REF!</f>
        <v>#REF!</v>
      </c>
      <c r="F371" s="240" t="str">
        <f t="shared" si="274"/>
        <v>Des</v>
      </c>
      <c r="G371" s="240" t="e">
        <f>+'Ark1'!#REF!</f>
        <v>#REF!</v>
      </c>
      <c r="H371" s="240" t="e">
        <f>+'Ark1'!#REF!</f>
        <v>#REF!</v>
      </c>
      <c r="I371" s="242" t="e">
        <f>+IF(H371=0,"",'Ark1'!#REF!)</f>
        <v>#REF!</v>
      </c>
      <c r="J371" s="242" t="e">
        <f>+IF(H371=0,"",'Ark1'!#REF!)</f>
        <v>#REF!</v>
      </c>
      <c r="K371" s="242"/>
      <c r="L371" s="455" t="e">
        <f>+IF(I371=0,"",'Ark1'!#REF!)</f>
        <v>#REF!</v>
      </c>
      <c r="M371" s="304"/>
      <c r="N371" s="478" t="e">
        <f>+IF(L371=0,"",'Ark1'!#REF!)</f>
        <v>#REF!</v>
      </c>
      <c r="O371" s="478"/>
      <c r="P371" s="478" t="e">
        <f>+IF(L371=0,"",'Ark1'!#REF!)</f>
        <v>#REF!</v>
      </c>
      <c r="Q371" s="242"/>
      <c r="R371" s="242" t="e">
        <f>+IF(H371=0,"",'Ark1'!#REF!)</f>
        <v>#REF!</v>
      </c>
      <c r="S371" s="241" t="e">
        <f>+IF(H371=0,"",'Ark1'!#REF!)</f>
        <v>#REF!</v>
      </c>
      <c r="T371" s="241" t="e">
        <f>+IF(H371=0,"",'Ark1'!#REF!)</f>
        <v>#REF!</v>
      </c>
      <c r="U371" s="243" t="e">
        <f>+IF(H371=0,"",'Ark1'!#REF!)</f>
        <v>#REF!</v>
      </c>
      <c r="V371" s="243" t="e">
        <f>+IF(H371=0,"",'Ark1'!#REF!)</f>
        <v>#REF!</v>
      </c>
      <c r="W371" s="243" t="e">
        <f>+IF(H371=0,"",'Ark1'!#REF!)</f>
        <v>#REF!</v>
      </c>
      <c r="X371" s="243" t="e">
        <f>+IF(H371=0,"",'Ark1'!#REF!)</f>
        <v>#REF!</v>
      </c>
      <c r="Y371" s="243" t="e">
        <f>+IF(H371=0,"",'Ark1'!#REF!)</f>
        <v>#REF!</v>
      </c>
      <c r="Z371" s="242" t="e">
        <f>+IF(H371=0,"",'Ark1'!#REF!)</f>
        <v>#REF!</v>
      </c>
      <c r="AA371" s="243" t="e">
        <f>+IF(H371=0,"",'Ark1'!#REF!)</f>
        <v>#REF!</v>
      </c>
      <c r="AB371" s="242" t="e">
        <f t="shared" si="270"/>
        <v>#REF!</v>
      </c>
      <c r="AC371" s="241" t="e">
        <f t="shared" si="271"/>
        <v>#REF!</v>
      </c>
      <c r="AD371" s="303"/>
      <c r="AG371" s="28"/>
      <c r="AH371" s="26"/>
    </row>
    <row r="372" spans="1:58" ht="15" customHeight="1">
      <c r="A372" s="303"/>
      <c r="B372" s="303"/>
      <c r="C372" s="303"/>
      <c r="D372" s="303"/>
      <c r="E372" s="303"/>
      <c r="F372" s="303"/>
      <c r="G372" s="303"/>
      <c r="H372" s="303"/>
      <c r="I372" s="303"/>
      <c r="J372" s="303"/>
      <c r="K372" s="303"/>
      <c r="L372" s="482"/>
      <c r="M372" s="304"/>
      <c r="N372" s="320"/>
      <c r="O372" s="320"/>
      <c r="P372" s="320"/>
      <c r="Q372" s="303"/>
      <c r="R372" s="303"/>
      <c r="S372" s="303"/>
      <c r="T372" s="303"/>
      <c r="U372" s="303"/>
      <c r="V372" s="303"/>
      <c r="W372" s="303"/>
      <c r="X372" s="303"/>
      <c r="Y372" s="303"/>
      <c r="Z372" s="303"/>
      <c r="AA372" s="303"/>
      <c r="AB372" s="493"/>
      <c r="AC372" s="303"/>
      <c r="AD372" s="303"/>
      <c r="AG372" s="28"/>
      <c r="AH372" s="26"/>
      <c r="AK372" s="26"/>
      <c r="AL372" s="26"/>
      <c r="AM372" s="26"/>
      <c r="AO372" s="26"/>
      <c r="AQ372" s="26"/>
      <c r="AR372" s="26"/>
    </row>
    <row r="373" spans="1:58" ht="15" customHeight="1">
      <c r="A373" s="303"/>
      <c r="B373" s="303"/>
      <c r="C373" s="320" t="s">
        <v>0</v>
      </c>
      <c r="D373" s="303"/>
      <c r="E373" s="321" t="str">
        <f>+D375</f>
        <v>U-</v>
      </c>
      <c r="F373" s="320" t="s">
        <v>570</v>
      </c>
      <c r="G373" s="303"/>
      <c r="H373" s="244" t="e">
        <f>SUM(H375:H393)</f>
        <v>#REF!</v>
      </c>
      <c r="I373" s="304"/>
      <c r="J373" s="304"/>
      <c r="K373" s="304"/>
      <c r="L373" s="482"/>
      <c r="M373" s="304"/>
      <c r="N373" s="322"/>
      <c r="O373" s="322"/>
      <c r="P373" s="322"/>
      <c r="Q373" s="304"/>
      <c r="R373" s="303"/>
      <c r="S373" s="273">
        <f>+Klasse!M123</f>
        <v>61.462962962962969</v>
      </c>
      <c r="T373" s="303"/>
      <c r="U373" s="305"/>
      <c r="V373" s="305"/>
      <c r="W373" s="305"/>
      <c r="X373" s="305"/>
      <c r="Y373" s="305"/>
      <c r="Z373" s="303"/>
      <c r="AA373" s="305"/>
      <c r="AB373" s="494"/>
      <c r="AC373" s="304"/>
      <c r="AD373" s="303"/>
      <c r="AE373" s="223"/>
      <c r="AG373" s="28"/>
      <c r="AH373" s="26"/>
      <c r="AI373" s="224"/>
      <c r="AJ373" s="27"/>
      <c r="AN373" s="27"/>
      <c r="BF373" s="236"/>
    </row>
    <row r="374" spans="1:58" ht="15" customHeight="1">
      <c r="A374" s="303"/>
      <c r="B374" s="303"/>
      <c r="C374" s="303"/>
      <c r="D374" s="303"/>
      <c r="E374" s="303"/>
      <c r="F374" s="303"/>
      <c r="G374" s="303"/>
      <c r="H374" s="303"/>
      <c r="I374" s="303"/>
      <c r="J374" s="303"/>
      <c r="K374" s="303"/>
      <c r="L374" s="482"/>
      <c r="M374" s="304"/>
      <c r="N374" s="320"/>
      <c r="O374" s="320"/>
      <c r="P374" s="320"/>
      <c r="Q374" s="303"/>
      <c r="R374" s="303"/>
      <c r="S374" s="303"/>
      <c r="T374" s="303"/>
      <c r="U374" s="303"/>
      <c r="V374" s="303"/>
      <c r="W374" s="303"/>
      <c r="X374" s="303"/>
      <c r="Y374" s="303"/>
      <c r="Z374" s="303"/>
      <c r="AA374" s="303"/>
      <c r="AB374" s="493"/>
      <c r="AC374" s="303"/>
      <c r="AD374" s="303"/>
      <c r="AG374" s="28"/>
      <c r="AH374" s="26"/>
      <c r="AK374" s="26"/>
      <c r="AL374" s="26"/>
      <c r="AM374" s="26"/>
      <c r="AO374" s="26"/>
      <c r="AQ374" s="26"/>
      <c r="AR374" s="26"/>
    </row>
    <row r="375" spans="1:58">
      <c r="A375" s="303"/>
      <c r="B375" s="303" t="e">
        <f>+'Ark1'!#REF!</f>
        <v>#REF!</v>
      </c>
      <c r="C375" s="240" t="e">
        <f>+'Ark1'!#REF!</f>
        <v>#REF!</v>
      </c>
      <c r="D375" s="240" t="str">
        <f>+D149</f>
        <v>U-</v>
      </c>
      <c r="E375" s="240" t="e">
        <f>+'Ark1'!#REF!</f>
        <v>#REF!</v>
      </c>
      <c r="F375" s="240" t="str">
        <f t="shared" ref="F375:F386" si="275">+F360</f>
        <v>Jan</v>
      </c>
      <c r="G375" s="240" t="e">
        <f>+'Ark1'!#REF!</f>
        <v>#REF!</v>
      </c>
      <c r="H375" s="240" t="e">
        <f>+'Ark1'!#REF!</f>
        <v>#REF!</v>
      </c>
      <c r="I375" s="242" t="e">
        <f>+IF(H375=0,"",'Ark1'!#REF!)</f>
        <v>#REF!</v>
      </c>
      <c r="J375" s="242" t="e">
        <f>+IF(H375=0,"",'Ark1'!#REF!)</f>
        <v>#REF!</v>
      </c>
      <c r="K375" s="242"/>
      <c r="L375" s="455" t="e">
        <f>+IF(I375=0,"",'Ark1'!#REF!)</f>
        <v>#REF!</v>
      </c>
      <c r="M375" s="304"/>
      <c r="N375" s="478" t="e">
        <f>+IF(L375=0,"",'Ark1'!#REF!)</f>
        <v>#REF!</v>
      </c>
      <c r="O375" s="478"/>
      <c r="P375" s="478" t="e">
        <f>+IF(L375=0,"",'Ark1'!#REF!)</f>
        <v>#REF!</v>
      </c>
      <c r="Q375" s="242"/>
      <c r="R375" s="242" t="e">
        <f>+IF(H375=0,"",'Ark1'!#REF!)</f>
        <v>#REF!</v>
      </c>
      <c r="S375" s="241" t="e">
        <f>+IF(H375=0,"",'Ark1'!#REF!)</f>
        <v>#REF!</v>
      </c>
      <c r="T375" s="241" t="e">
        <f>+IF(H375=0,"",'Ark1'!#REF!)</f>
        <v>#REF!</v>
      </c>
      <c r="U375" s="243" t="e">
        <f>+IF(H375=0,"",'Ark1'!#REF!)</f>
        <v>#REF!</v>
      </c>
      <c r="V375" s="243" t="e">
        <f>+IF(H375=0,"",'Ark1'!#REF!)</f>
        <v>#REF!</v>
      </c>
      <c r="W375" s="243" t="e">
        <f>+IF(H375=0,"",'Ark1'!#REF!)</f>
        <v>#REF!</v>
      </c>
      <c r="X375" s="243" t="e">
        <f>+IF(H375=0,"",'Ark1'!#REF!)</f>
        <v>#REF!</v>
      </c>
      <c r="Y375" s="243" t="e">
        <f>+IF(H375=0,"",'Ark1'!#REF!)</f>
        <v>#REF!</v>
      </c>
      <c r="Z375" s="242" t="e">
        <f>+IF(H375=0,"",'Ark1'!#REF!)</f>
        <v>#REF!</v>
      </c>
      <c r="AA375" s="243" t="e">
        <f>+IF(H375=0,"",'Ark1'!#REF!)</f>
        <v>#REF!</v>
      </c>
      <c r="AB375" s="242" t="e">
        <f t="shared" si="270"/>
        <v>#REF!</v>
      </c>
      <c r="AC375" s="241" t="e">
        <f t="shared" si="271"/>
        <v>#REF!</v>
      </c>
      <c r="AD375" s="303"/>
      <c r="AG375" s="28"/>
      <c r="AH375" s="26"/>
    </row>
    <row r="376" spans="1:58">
      <c r="A376" s="303"/>
      <c r="B376" s="303" t="e">
        <f>+'Ark1'!#REF!</f>
        <v>#REF!</v>
      </c>
      <c r="C376" s="240" t="e">
        <f>+'Ark1'!#REF!</f>
        <v>#REF!</v>
      </c>
      <c r="D376" s="240" t="str">
        <f>+D375</f>
        <v>U-</v>
      </c>
      <c r="E376" s="240" t="e">
        <f>+'Ark1'!#REF!</f>
        <v>#REF!</v>
      </c>
      <c r="F376" s="240" t="str">
        <f t="shared" si="275"/>
        <v>Feb</v>
      </c>
      <c r="G376" s="240" t="e">
        <f>+'Ark1'!#REF!</f>
        <v>#REF!</v>
      </c>
      <c r="H376" s="240" t="e">
        <f>+'Ark1'!#REF!</f>
        <v>#REF!</v>
      </c>
      <c r="I376" s="242" t="e">
        <f>+IF(H376=0,"",'Ark1'!#REF!)</f>
        <v>#REF!</v>
      </c>
      <c r="J376" s="242" t="e">
        <f>+IF(H376=0,"",'Ark1'!#REF!)</f>
        <v>#REF!</v>
      </c>
      <c r="K376" s="242"/>
      <c r="L376" s="455" t="e">
        <f>+IF(I376=0,"",'Ark1'!#REF!)</f>
        <v>#REF!</v>
      </c>
      <c r="M376" s="304"/>
      <c r="N376" s="478" t="e">
        <f>+IF(L376=0,"",'Ark1'!#REF!)</f>
        <v>#REF!</v>
      </c>
      <c r="O376" s="478"/>
      <c r="P376" s="478" t="e">
        <f>+IF(L376=0,"",'Ark1'!#REF!)</f>
        <v>#REF!</v>
      </c>
      <c r="Q376" s="242"/>
      <c r="R376" s="242" t="e">
        <f>+IF(H376=0,"",'Ark1'!#REF!)</f>
        <v>#REF!</v>
      </c>
      <c r="S376" s="241" t="e">
        <f>+IF(H376=0,"",'Ark1'!#REF!)</f>
        <v>#REF!</v>
      </c>
      <c r="T376" s="241" t="e">
        <f>+IF(H376=0,"",'Ark1'!#REF!)</f>
        <v>#REF!</v>
      </c>
      <c r="U376" s="243" t="e">
        <f>+IF(H376=0,"",'Ark1'!#REF!)</f>
        <v>#REF!</v>
      </c>
      <c r="V376" s="243" t="e">
        <f>+IF(H376=0,"",'Ark1'!#REF!)</f>
        <v>#REF!</v>
      </c>
      <c r="W376" s="243" t="e">
        <f>+IF(H376=0,"",'Ark1'!#REF!)</f>
        <v>#REF!</v>
      </c>
      <c r="X376" s="243" t="e">
        <f>+IF(H376=0,"",'Ark1'!#REF!)</f>
        <v>#REF!</v>
      </c>
      <c r="Y376" s="243" t="e">
        <f>+IF(H376=0,"",'Ark1'!#REF!)</f>
        <v>#REF!</v>
      </c>
      <c r="Z376" s="242" t="e">
        <f>+IF(H376=0,"",'Ark1'!#REF!)</f>
        <v>#REF!</v>
      </c>
      <c r="AA376" s="243" t="e">
        <f>+IF(H376=0,"",'Ark1'!#REF!)</f>
        <v>#REF!</v>
      </c>
      <c r="AB376" s="242" t="e">
        <f t="shared" si="270"/>
        <v>#REF!</v>
      </c>
      <c r="AC376" s="241" t="e">
        <f t="shared" si="271"/>
        <v>#REF!</v>
      </c>
      <c r="AD376" s="303"/>
      <c r="AG376" s="28"/>
      <c r="AH376" s="26"/>
    </row>
    <row r="377" spans="1:58">
      <c r="A377" s="303"/>
      <c r="B377" s="303" t="e">
        <f>+'Ark1'!#REF!</f>
        <v>#REF!</v>
      </c>
      <c r="C377" s="240" t="e">
        <f>+'Ark1'!#REF!</f>
        <v>#REF!</v>
      </c>
      <c r="D377" s="240" t="str">
        <f t="shared" ref="D377:D386" si="276">+D376</f>
        <v>U-</v>
      </c>
      <c r="E377" s="240" t="e">
        <f>+'Ark1'!#REF!</f>
        <v>#REF!</v>
      </c>
      <c r="F377" s="240" t="str">
        <f t="shared" si="275"/>
        <v>Mar</v>
      </c>
      <c r="G377" s="240" t="e">
        <f>+'Ark1'!#REF!</f>
        <v>#REF!</v>
      </c>
      <c r="H377" s="240" t="e">
        <f>+'Ark1'!#REF!</f>
        <v>#REF!</v>
      </c>
      <c r="I377" s="242" t="e">
        <f>+IF(H377=0,"",'Ark1'!#REF!)</f>
        <v>#REF!</v>
      </c>
      <c r="J377" s="242" t="e">
        <f>+IF(H377=0,"",'Ark1'!#REF!)</f>
        <v>#REF!</v>
      </c>
      <c r="K377" s="242"/>
      <c r="L377" s="455" t="e">
        <f>+IF(I377=0,"",'Ark1'!#REF!)</f>
        <v>#REF!</v>
      </c>
      <c r="M377" s="304"/>
      <c r="N377" s="478" t="e">
        <f>+IF(L377=0,"",'Ark1'!#REF!)</f>
        <v>#REF!</v>
      </c>
      <c r="O377" s="478"/>
      <c r="P377" s="478" t="e">
        <f>+IF(L377=0,"",'Ark1'!#REF!)</f>
        <v>#REF!</v>
      </c>
      <c r="Q377" s="242"/>
      <c r="R377" s="242" t="e">
        <f>+IF(H377=0,"",'Ark1'!#REF!)</f>
        <v>#REF!</v>
      </c>
      <c r="S377" s="241" t="e">
        <f>+IF(H377=0,"",'Ark1'!#REF!)</f>
        <v>#REF!</v>
      </c>
      <c r="T377" s="241" t="e">
        <f>+IF(H377=0,"",'Ark1'!#REF!)</f>
        <v>#REF!</v>
      </c>
      <c r="U377" s="243" t="e">
        <f>+IF(H377=0,"",'Ark1'!#REF!)</f>
        <v>#REF!</v>
      </c>
      <c r="V377" s="243" t="e">
        <f>+IF(H377=0,"",'Ark1'!#REF!)</f>
        <v>#REF!</v>
      </c>
      <c r="W377" s="243" t="e">
        <f>+IF(H377=0,"",'Ark1'!#REF!)</f>
        <v>#REF!</v>
      </c>
      <c r="X377" s="243" t="e">
        <f>+IF(H377=0,"",'Ark1'!#REF!)</f>
        <v>#REF!</v>
      </c>
      <c r="Y377" s="243" t="e">
        <f>+IF(H377=0,"",'Ark1'!#REF!)</f>
        <v>#REF!</v>
      </c>
      <c r="Z377" s="242" t="e">
        <f>+IF(H377=0,"",'Ark1'!#REF!)</f>
        <v>#REF!</v>
      </c>
      <c r="AA377" s="243" t="e">
        <f>+IF(H377=0,"",'Ark1'!#REF!)</f>
        <v>#REF!</v>
      </c>
      <c r="AB377" s="242" t="e">
        <f t="shared" si="270"/>
        <v>#REF!</v>
      </c>
      <c r="AC377" s="241" t="e">
        <f t="shared" si="271"/>
        <v>#REF!</v>
      </c>
      <c r="AD377" s="303"/>
      <c r="AG377" s="28"/>
      <c r="AH377" s="26"/>
    </row>
    <row r="378" spans="1:58">
      <c r="A378" s="303"/>
      <c r="B378" s="303" t="e">
        <f>+'Ark1'!#REF!</f>
        <v>#REF!</v>
      </c>
      <c r="C378" s="240" t="e">
        <f>+'Ark1'!#REF!</f>
        <v>#REF!</v>
      </c>
      <c r="D378" s="240" t="str">
        <f t="shared" si="276"/>
        <v>U-</v>
      </c>
      <c r="E378" s="240" t="e">
        <f>+'Ark1'!#REF!</f>
        <v>#REF!</v>
      </c>
      <c r="F378" s="240" t="str">
        <f t="shared" si="275"/>
        <v>Apr</v>
      </c>
      <c r="G378" s="240" t="e">
        <f>+'Ark1'!#REF!</f>
        <v>#REF!</v>
      </c>
      <c r="H378" s="240" t="e">
        <f>+'Ark1'!#REF!</f>
        <v>#REF!</v>
      </c>
      <c r="I378" s="242" t="e">
        <f>+IF(H378=0,"",'Ark1'!#REF!)</f>
        <v>#REF!</v>
      </c>
      <c r="J378" s="242" t="e">
        <f>+IF(H378=0,"",'Ark1'!#REF!)</f>
        <v>#REF!</v>
      </c>
      <c r="K378" s="242"/>
      <c r="L378" s="455" t="e">
        <f>+IF(I378=0,"",'Ark1'!#REF!)</f>
        <v>#REF!</v>
      </c>
      <c r="M378" s="304"/>
      <c r="N378" s="478" t="e">
        <f>+IF(L378=0,"",'Ark1'!#REF!)</f>
        <v>#REF!</v>
      </c>
      <c r="O378" s="478"/>
      <c r="P378" s="478" t="e">
        <f>+IF(L378=0,"",'Ark1'!#REF!)</f>
        <v>#REF!</v>
      </c>
      <c r="Q378" s="242"/>
      <c r="R378" s="242" t="e">
        <f>+IF(H378=0,"",'Ark1'!#REF!)</f>
        <v>#REF!</v>
      </c>
      <c r="S378" s="241" t="e">
        <f>+IF(H378=0,"",'Ark1'!#REF!)</f>
        <v>#REF!</v>
      </c>
      <c r="T378" s="241" t="e">
        <f>+IF(H378=0,"",'Ark1'!#REF!)</f>
        <v>#REF!</v>
      </c>
      <c r="U378" s="243" t="e">
        <f>+IF(H378=0,"",'Ark1'!#REF!)</f>
        <v>#REF!</v>
      </c>
      <c r="V378" s="243" t="e">
        <f>+IF(H378=0,"",'Ark1'!#REF!)</f>
        <v>#REF!</v>
      </c>
      <c r="W378" s="243" t="e">
        <f>+IF(H378=0,"",'Ark1'!#REF!)</f>
        <v>#REF!</v>
      </c>
      <c r="X378" s="243" t="e">
        <f>+IF(H378=0,"",'Ark1'!#REF!)</f>
        <v>#REF!</v>
      </c>
      <c r="Y378" s="243" t="e">
        <f>+IF(H378=0,"",'Ark1'!#REF!)</f>
        <v>#REF!</v>
      </c>
      <c r="Z378" s="242" t="e">
        <f>+IF(H378=0,"",'Ark1'!#REF!)</f>
        <v>#REF!</v>
      </c>
      <c r="AA378" s="243" t="e">
        <f>+IF(H378=0,"",'Ark1'!#REF!)</f>
        <v>#REF!</v>
      </c>
      <c r="AB378" s="242" t="e">
        <f t="shared" si="270"/>
        <v>#REF!</v>
      </c>
      <c r="AC378" s="241" t="e">
        <f t="shared" si="271"/>
        <v>#REF!</v>
      </c>
      <c r="AD378" s="303"/>
      <c r="AG378" s="28"/>
      <c r="AH378" s="26"/>
    </row>
    <row r="379" spans="1:58">
      <c r="A379" s="303"/>
      <c r="B379" s="303" t="e">
        <f>+'Ark1'!#REF!</f>
        <v>#REF!</v>
      </c>
      <c r="C379" s="240" t="e">
        <f>+'Ark1'!#REF!</f>
        <v>#REF!</v>
      </c>
      <c r="D379" s="240" t="str">
        <f t="shared" si="276"/>
        <v>U-</v>
      </c>
      <c r="E379" s="240" t="e">
        <f>+'Ark1'!#REF!</f>
        <v>#REF!</v>
      </c>
      <c r="F379" s="240" t="str">
        <f t="shared" si="275"/>
        <v>Mai</v>
      </c>
      <c r="G379" s="240" t="e">
        <f>+'Ark1'!#REF!</f>
        <v>#REF!</v>
      </c>
      <c r="H379" s="240" t="e">
        <f>+'Ark1'!#REF!</f>
        <v>#REF!</v>
      </c>
      <c r="I379" s="242" t="e">
        <f>+IF(H379=0,"",'Ark1'!#REF!)</f>
        <v>#REF!</v>
      </c>
      <c r="J379" s="242" t="e">
        <f>+IF(H379=0,"",'Ark1'!#REF!)</f>
        <v>#REF!</v>
      </c>
      <c r="K379" s="242"/>
      <c r="L379" s="455" t="e">
        <f>+IF(I379=0,"",'Ark1'!#REF!)</f>
        <v>#REF!</v>
      </c>
      <c r="M379" s="304"/>
      <c r="N379" s="478" t="e">
        <f>+IF(L379=0,"",'Ark1'!#REF!)</f>
        <v>#REF!</v>
      </c>
      <c r="O379" s="478"/>
      <c r="P379" s="478" t="e">
        <f>+IF(L379=0,"",'Ark1'!#REF!)</f>
        <v>#REF!</v>
      </c>
      <c r="Q379" s="242"/>
      <c r="R379" s="242" t="e">
        <f>+IF(H379=0,"",'Ark1'!#REF!)</f>
        <v>#REF!</v>
      </c>
      <c r="S379" s="241" t="e">
        <f>+IF(H379=0,"",'Ark1'!#REF!)</f>
        <v>#REF!</v>
      </c>
      <c r="T379" s="241" t="e">
        <f>+IF(H379=0,"",'Ark1'!#REF!)</f>
        <v>#REF!</v>
      </c>
      <c r="U379" s="243" t="e">
        <f>+IF(H379=0,"",'Ark1'!#REF!)</f>
        <v>#REF!</v>
      </c>
      <c r="V379" s="243" t="e">
        <f>+IF(H379=0,"",'Ark1'!#REF!)</f>
        <v>#REF!</v>
      </c>
      <c r="W379" s="243" t="e">
        <f>+IF(H379=0,"",'Ark1'!#REF!)</f>
        <v>#REF!</v>
      </c>
      <c r="X379" s="243" t="e">
        <f>+IF(H379=0,"",'Ark1'!#REF!)</f>
        <v>#REF!</v>
      </c>
      <c r="Y379" s="243" t="e">
        <f>+IF(H379=0,"",'Ark1'!#REF!)</f>
        <v>#REF!</v>
      </c>
      <c r="Z379" s="242" t="e">
        <f>+IF(H379=0,"",'Ark1'!#REF!)</f>
        <v>#REF!</v>
      </c>
      <c r="AA379" s="243" t="e">
        <f>+IF(H379=0,"",'Ark1'!#REF!)</f>
        <v>#REF!</v>
      </c>
      <c r="AB379" s="242" t="e">
        <f t="shared" si="270"/>
        <v>#REF!</v>
      </c>
      <c r="AC379" s="241" t="e">
        <f t="shared" si="271"/>
        <v>#REF!</v>
      </c>
      <c r="AD379" s="303"/>
      <c r="AG379" s="28"/>
      <c r="AH379" s="26"/>
    </row>
    <row r="380" spans="1:58">
      <c r="A380" s="303"/>
      <c r="B380" s="303" t="e">
        <f>+'Ark1'!#REF!</f>
        <v>#REF!</v>
      </c>
      <c r="C380" s="240" t="e">
        <f>+'Ark1'!#REF!</f>
        <v>#REF!</v>
      </c>
      <c r="D380" s="240" t="str">
        <f t="shared" si="276"/>
        <v>U-</v>
      </c>
      <c r="E380" s="240" t="e">
        <f>+'Ark1'!#REF!</f>
        <v>#REF!</v>
      </c>
      <c r="F380" s="240" t="str">
        <f t="shared" si="275"/>
        <v>Jun</v>
      </c>
      <c r="G380" s="240" t="e">
        <f>+'Ark1'!#REF!</f>
        <v>#REF!</v>
      </c>
      <c r="H380" s="240" t="e">
        <f>+'Ark1'!#REF!</f>
        <v>#REF!</v>
      </c>
      <c r="I380" s="242" t="e">
        <f>+IF(H380=0,"",'Ark1'!#REF!)</f>
        <v>#REF!</v>
      </c>
      <c r="J380" s="242" t="e">
        <f>+IF(H380=0,"",'Ark1'!#REF!)</f>
        <v>#REF!</v>
      </c>
      <c r="K380" s="242"/>
      <c r="L380" s="455" t="e">
        <f>+IF(I380=0,"",'Ark1'!#REF!)</f>
        <v>#REF!</v>
      </c>
      <c r="M380" s="304"/>
      <c r="N380" s="478" t="e">
        <f>+IF(L380=0,"",'Ark1'!#REF!)</f>
        <v>#REF!</v>
      </c>
      <c r="O380" s="478"/>
      <c r="P380" s="478" t="e">
        <f>+IF(L380=0,"",'Ark1'!#REF!)</f>
        <v>#REF!</v>
      </c>
      <c r="Q380" s="242"/>
      <c r="R380" s="242" t="e">
        <f>+IF(H380=0,"",'Ark1'!#REF!)</f>
        <v>#REF!</v>
      </c>
      <c r="S380" s="241" t="e">
        <f>+IF(H380=0,"",'Ark1'!#REF!)</f>
        <v>#REF!</v>
      </c>
      <c r="T380" s="241" t="e">
        <f>+IF(H380=0,"",'Ark1'!#REF!)</f>
        <v>#REF!</v>
      </c>
      <c r="U380" s="243" t="e">
        <f>+IF(H380=0,"",'Ark1'!#REF!)</f>
        <v>#REF!</v>
      </c>
      <c r="V380" s="243" t="e">
        <f>+IF(H380=0,"",'Ark1'!#REF!)</f>
        <v>#REF!</v>
      </c>
      <c r="W380" s="243" t="e">
        <f>+IF(H380=0,"",'Ark1'!#REF!)</f>
        <v>#REF!</v>
      </c>
      <c r="X380" s="243" t="e">
        <f>+IF(H380=0,"",'Ark1'!#REF!)</f>
        <v>#REF!</v>
      </c>
      <c r="Y380" s="243" t="e">
        <f>+IF(H380=0,"",'Ark1'!#REF!)</f>
        <v>#REF!</v>
      </c>
      <c r="Z380" s="242" t="e">
        <f>+IF(H380=0,"",'Ark1'!#REF!)</f>
        <v>#REF!</v>
      </c>
      <c r="AA380" s="243" t="e">
        <f>+IF(H380=0,"",'Ark1'!#REF!)</f>
        <v>#REF!</v>
      </c>
      <c r="AB380" s="242" t="e">
        <f t="shared" si="270"/>
        <v>#REF!</v>
      </c>
      <c r="AC380" s="241" t="e">
        <f t="shared" si="271"/>
        <v>#REF!</v>
      </c>
      <c r="AD380" s="303"/>
      <c r="AG380" s="28"/>
      <c r="AH380" s="26"/>
    </row>
    <row r="381" spans="1:58">
      <c r="A381" s="303"/>
      <c r="B381" s="303" t="e">
        <f>+'Ark1'!#REF!</f>
        <v>#REF!</v>
      </c>
      <c r="C381" s="240" t="e">
        <f>+'Ark1'!#REF!</f>
        <v>#REF!</v>
      </c>
      <c r="D381" s="240" t="str">
        <f t="shared" si="276"/>
        <v>U-</v>
      </c>
      <c r="E381" s="240" t="e">
        <f>+'Ark1'!#REF!</f>
        <v>#REF!</v>
      </c>
      <c r="F381" s="240" t="str">
        <f t="shared" si="275"/>
        <v>Jul</v>
      </c>
      <c r="G381" s="240" t="e">
        <f>+'Ark1'!#REF!</f>
        <v>#REF!</v>
      </c>
      <c r="H381" s="240" t="e">
        <f>+'Ark1'!#REF!</f>
        <v>#REF!</v>
      </c>
      <c r="I381" s="242" t="e">
        <f>+IF(H381=0,"",'Ark1'!#REF!)</f>
        <v>#REF!</v>
      </c>
      <c r="J381" s="242" t="e">
        <f>+IF(H381=0,"",'Ark1'!#REF!)</f>
        <v>#REF!</v>
      </c>
      <c r="K381" s="242"/>
      <c r="L381" s="455" t="e">
        <f>+IF(I381=0,"",'Ark1'!#REF!)</f>
        <v>#REF!</v>
      </c>
      <c r="M381" s="304"/>
      <c r="N381" s="478" t="e">
        <f>+IF(L381=0,"",'Ark1'!#REF!)</f>
        <v>#REF!</v>
      </c>
      <c r="O381" s="478"/>
      <c r="P381" s="478" t="e">
        <f>+IF(L381=0,"",'Ark1'!#REF!)</f>
        <v>#REF!</v>
      </c>
      <c r="Q381" s="242"/>
      <c r="R381" s="242" t="e">
        <f>+IF(H381=0,"",'Ark1'!#REF!)</f>
        <v>#REF!</v>
      </c>
      <c r="S381" s="241" t="e">
        <f>+IF(H381=0,"",'Ark1'!#REF!)</f>
        <v>#REF!</v>
      </c>
      <c r="T381" s="241" t="e">
        <f>+IF(H381=0,"",'Ark1'!#REF!)</f>
        <v>#REF!</v>
      </c>
      <c r="U381" s="243" t="e">
        <f>+IF(H381=0,"",'Ark1'!#REF!)</f>
        <v>#REF!</v>
      </c>
      <c r="V381" s="243" t="e">
        <f>+IF(H381=0,"",'Ark1'!#REF!)</f>
        <v>#REF!</v>
      </c>
      <c r="W381" s="243" t="e">
        <f>+IF(H381=0,"",'Ark1'!#REF!)</f>
        <v>#REF!</v>
      </c>
      <c r="X381" s="243" t="e">
        <f>+IF(H381=0,"",'Ark1'!#REF!)</f>
        <v>#REF!</v>
      </c>
      <c r="Y381" s="243" t="e">
        <f>+IF(H381=0,"",'Ark1'!#REF!)</f>
        <v>#REF!</v>
      </c>
      <c r="Z381" s="242" t="e">
        <f>+IF(H381=0,"",'Ark1'!#REF!)</f>
        <v>#REF!</v>
      </c>
      <c r="AA381" s="243" t="e">
        <f>+IF(H381=0,"",'Ark1'!#REF!)</f>
        <v>#REF!</v>
      </c>
      <c r="AB381" s="242" t="e">
        <f t="shared" si="270"/>
        <v>#REF!</v>
      </c>
      <c r="AC381" s="241" t="e">
        <f t="shared" si="271"/>
        <v>#REF!</v>
      </c>
      <c r="AD381" s="303"/>
      <c r="AG381" s="28"/>
      <c r="AH381" s="26"/>
    </row>
    <row r="382" spans="1:58">
      <c r="A382" s="303"/>
      <c r="B382" s="303" t="e">
        <f>+'Ark1'!#REF!</f>
        <v>#REF!</v>
      </c>
      <c r="C382" s="240" t="e">
        <f>+'Ark1'!#REF!</f>
        <v>#REF!</v>
      </c>
      <c r="D382" s="240" t="str">
        <f t="shared" si="276"/>
        <v>U-</v>
      </c>
      <c r="E382" s="240" t="e">
        <f>+'Ark1'!#REF!</f>
        <v>#REF!</v>
      </c>
      <c r="F382" s="240" t="str">
        <f t="shared" si="275"/>
        <v>Aug</v>
      </c>
      <c r="G382" s="240" t="e">
        <f>+'Ark1'!#REF!</f>
        <v>#REF!</v>
      </c>
      <c r="H382" s="240" t="e">
        <f>+'Ark1'!#REF!</f>
        <v>#REF!</v>
      </c>
      <c r="I382" s="242" t="e">
        <f>+IF(H382=0,"",'Ark1'!#REF!)</f>
        <v>#REF!</v>
      </c>
      <c r="J382" s="242" t="e">
        <f>+IF(H382=0,"",'Ark1'!#REF!)</f>
        <v>#REF!</v>
      </c>
      <c r="K382" s="242"/>
      <c r="L382" s="455" t="e">
        <f>+IF(I382=0,"",'Ark1'!#REF!)</f>
        <v>#REF!</v>
      </c>
      <c r="M382" s="304"/>
      <c r="N382" s="478" t="e">
        <f>+IF(L382=0,"",'Ark1'!#REF!)</f>
        <v>#REF!</v>
      </c>
      <c r="O382" s="478"/>
      <c r="P382" s="478" t="e">
        <f>+IF(L382=0,"",'Ark1'!#REF!)</f>
        <v>#REF!</v>
      </c>
      <c r="Q382" s="242"/>
      <c r="R382" s="242" t="e">
        <f>+IF(H382=0,"",'Ark1'!#REF!)</f>
        <v>#REF!</v>
      </c>
      <c r="S382" s="241" t="e">
        <f>+IF(H382=0,"",'Ark1'!#REF!)</f>
        <v>#REF!</v>
      </c>
      <c r="T382" s="241" t="e">
        <f>+IF(H382=0,"",'Ark1'!#REF!)</f>
        <v>#REF!</v>
      </c>
      <c r="U382" s="243" t="e">
        <f>+IF(H382=0,"",'Ark1'!#REF!)</f>
        <v>#REF!</v>
      </c>
      <c r="V382" s="243" t="e">
        <f>+IF(H382=0,"",'Ark1'!#REF!)</f>
        <v>#REF!</v>
      </c>
      <c r="W382" s="243" t="e">
        <f>+IF(H382=0,"",'Ark1'!#REF!)</f>
        <v>#REF!</v>
      </c>
      <c r="X382" s="243" t="e">
        <f>+IF(H382=0,"",'Ark1'!#REF!)</f>
        <v>#REF!</v>
      </c>
      <c r="Y382" s="243" t="e">
        <f>+IF(H382=0,"",'Ark1'!#REF!)</f>
        <v>#REF!</v>
      </c>
      <c r="Z382" s="242" t="e">
        <f>+IF(H382=0,"",'Ark1'!#REF!)</f>
        <v>#REF!</v>
      </c>
      <c r="AA382" s="243" t="e">
        <f>+IF(H382=0,"",'Ark1'!#REF!)</f>
        <v>#REF!</v>
      </c>
      <c r="AB382" s="242" t="e">
        <f t="shared" si="270"/>
        <v>#REF!</v>
      </c>
      <c r="AC382" s="241" t="e">
        <f t="shared" si="271"/>
        <v>#REF!</v>
      </c>
      <c r="AD382" s="303"/>
      <c r="AG382" s="28"/>
      <c r="AH382" s="26"/>
    </row>
    <row r="383" spans="1:58">
      <c r="A383" s="303"/>
      <c r="B383" s="303" t="e">
        <f>+'Ark1'!#REF!</f>
        <v>#REF!</v>
      </c>
      <c r="C383" s="240" t="e">
        <f>+'Ark1'!#REF!</f>
        <v>#REF!</v>
      </c>
      <c r="D383" s="240" t="str">
        <f t="shared" si="276"/>
        <v>U-</v>
      </c>
      <c r="E383" s="240" t="e">
        <f>+'Ark1'!#REF!</f>
        <v>#REF!</v>
      </c>
      <c r="F383" s="240" t="str">
        <f t="shared" si="275"/>
        <v>Sep</v>
      </c>
      <c r="G383" s="240" t="e">
        <f>+'Ark1'!#REF!</f>
        <v>#REF!</v>
      </c>
      <c r="H383" s="240" t="e">
        <f>+'Ark1'!#REF!</f>
        <v>#REF!</v>
      </c>
      <c r="I383" s="242" t="e">
        <f>+IF(H383=0,"",'Ark1'!#REF!)</f>
        <v>#REF!</v>
      </c>
      <c r="J383" s="242" t="e">
        <f>+IF(H383=0,"",'Ark1'!#REF!)</f>
        <v>#REF!</v>
      </c>
      <c r="K383" s="242"/>
      <c r="L383" s="455" t="e">
        <f>+IF(I383=0,"",'Ark1'!#REF!)</f>
        <v>#REF!</v>
      </c>
      <c r="M383" s="304"/>
      <c r="N383" s="478" t="e">
        <f>+IF(L383=0,"",'Ark1'!#REF!)</f>
        <v>#REF!</v>
      </c>
      <c r="O383" s="478"/>
      <c r="P383" s="478" t="e">
        <f>+IF(L383=0,"",'Ark1'!#REF!)</f>
        <v>#REF!</v>
      </c>
      <c r="Q383" s="242"/>
      <c r="R383" s="242" t="e">
        <f>+IF(H383=0,"",'Ark1'!#REF!)</f>
        <v>#REF!</v>
      </c>
      <c r="S383" s="241" t="e">
        <f>+IF(H383=0,"",'Ark1'!#REF!)</f>
        <v>#REF!</v>
      </c>
      <c r="T383" s="241" t="e">
        <f>+IF(H383=0,"",'Ark1'!#REF!)</f>
        <v>#REF!</v>
      </c>
      <c r="U383" s="243" t="e">
        <f>+IF(H383=0,"",'Ark1'!#REF!)</f>
        <v>#REF!</v>
      </c>
      <c r="V383" s="243" t="e">
        <f>+IF(H383=0,"",'Ark1'!#REF!)</f>
        <v>#REF!</v>
      </c>
      <c r="W383" s="243" t="e">
        <f>+IF(H383=0,"",'Ark1'!#REF!)</f>
        <v>#REF!</v>
      </c>
      <c r="X383" s="243" t="e">
        <f>+IF(H383=0,"",'Ark1'!#REF!)</f>
        <v>#REF!</v>
      </c>
      <c r="Y383" s="243" t="e">
        <f>+IF(H383=0,"",'Ark1'!#REF!)</f>
        <v>#REF!</v>
      </c>
      <c r="Z383" s="242" t="e">
        <f>+IF(H383=0,"",'Ark1'!#REF!)</f>
        <v>#REF!</v>
      </c>
      <c r="AA383" s="243" t="e">
        <f>+IF(H383=0,"",'Ark1'!#REF!)</f>
        <v>#REF!</v>
      </c>
      <c r="AB383" s="242" t="e">
        <f t="shared" si="270"/>
        <v>#REF!</v>
      </c>
      <c r="AC383" s="241" t="e">
        <f t="shared" si="271"/>
        <v>#REF!</v>
      </c>
      <c r="AD383" s="303"/>
      <c r="AG383" s="28"/>
      <c r="AH383" s="26"/>
    </row>
    <row r="384" spans="1:58">
      <c r="A384" s="303"/>
      <c r="B384" s="303" t="e">
        <f>+'Ark1'!#REF!</f>
        <v>#REF!</v>
      </c>
      <c r="C384" s="240" t="e">
        <f>+'Ark1'!#REF!</f>
        <v>#REF!</v>
      </c>
      <c r="D384" s="240" t="str">
        <f t="shared" si="276"/>
        <v>U-</v>
      </c>
      <c r="E384" s="240" t="e">
        <f>+'Ark1'!#REF!</f>
        <v>#REF!</v>
      </c>
      <c r="F384" s="240" t="str">
        <f t="shared" si="275"/>
        <v>Okt</v>
      </c>
      <c r="G384" s="240" t="e">
        <f>+'Ark1'!#REF!</f>
        <v>#REF!</v>
      </c>
      <c r="H384" s="240" t="e">
        <f>+'Ark1'!#REF!</f>
        <v>#REF!</v>
      </c>
      <c r="I384" s="242" t="e">
        <f>+IF(H384=0,"",'Ark1'!#REF!)</f>
        <v>#REF!</v>
      </c>
      <c r="J384" s="242" t="e">
        <f>+IF(H384=0,"",'Ark1'!#REF!)</f>
        <v>#REF!</v>
      </c>
      <c r="K384" s="242"/>
      <c r="L384" s="455" t="e">
        <f>+IF(I384=0,"",'Ark1'!#REF!)</f>
        <v>#REF!</v>
      </c>
      <c r="M384" s="304"/>
      <c r="N384" s="478" t="e">
        <f>+IF(L384=0,"",'Ark1'!#REF!)</f>
        <v>#REF!</v>
      </c>
      <c r="O384" s="478"/>
      <c r="P384" s="478" t="e">
        <f>+IF(L384=0,"",'Ark1'!#REF!)</f>
        <v>#REF!</v>
      </c>
      <c r="Q384" s="242"/>
      <c r="R384" s="242" t="e">
        <f>+IF(H384=0,"",'Ark1'!#REF!)</f>
        <v>#REF!</v>
      </c>
      <c r="S384" s="241" t="e">
        <f>+IF(H384=0,"",'Ark1'!#REF!)</f>
        <v>#REF!</v>
      </c>
      <c r="T384" s="241" t="e">
        <f>+IF(H384=0,"",'Ark1'!#REF!)</f>
        <v>#REF!</v>
      </c>
      <c r="U384" s="243" t="e">
        <f>+IF(H384=0,"",'Ark1'!#REF!)</f>
        <v>#REF!</v>
      </c>
      <c r="V384" s="243" t="e">
        <f>+IF(H384=0,"",'Ark1'!#REF!)</f>
        <v>#REF!</v>
      </c>
      <c r="W384" s="243" t="e">
        <f>+IF(H384=0,"",'Ark1'!#REF!)</f>
        <v>#REF!</v>
      </c>
      <c r="X384" s="243" t="e">
        <f>+IF(H384=0,"",'Ark1'!#REF!)</f>
        <v>#REF!</v>
      </c>
      <c r="Y384" s="243" t="e">
        <f>+IF(H384=0,"",'Ark1'!#REF!)</f>
        <v>#REF!</v>
      </c>
      <c r="Z384" s="242" t="e">
        <f>+IF(H384=0,"",'Ark1'!#REF!)</f>
        <v>#REF!</v>
      </c>
      <c r="AA384" s="243" t="e">
        <f>+IF(H384=0,"",'Ark1'!#REF!)</f>
        <v>#REF!</v>
      </c>
      <c r="AB384" s="242" t="e">
        <f t="shared" si="270"/>
        <v>#REF!</v>
      </c>
      <c r="AC384" s="241" t="e">
        <f t="shared" si="271"/>
        <v>#REF!</v>
      </c>
      <c r="AD384" s="303"/>
      <c r="AG384" s="28"/>
      <c r="AH384" s="26"/>
    </row>
    <row r="385" spans="1:58">
      <c r="A385" s="303"/>
      <c r="B385" s="303" t="e">
        <f>+'Ark1'!#REF!</f>
        <v>#REF!</v>
      </c>
      <c r="C385" s="240" t="e">
        <f>+'Ark1'!#REF!</f>
        <v>#REF!</v>
      </c>
      <c r="D385" s="240" t="str">
        <f t="shared" si="276"/>
        <v>U-</v>
      </c>
      <c r="E385" s="240" t="e">
        <f>+'Ark1'!#REF!</f>
        <v>#REF!</v>
      </c>
      <c r="F385" s="240" t="str">
        <f t="shared" si="275"/>
        <v>Nov</v>
      </c>
      <c r="G385" s="240" t="e">
        <f>+'Ark1'!#REF!</f>
        <v>#REF!</v>
      </c>
      <c r="H385" s="240" t="e">
        <f>+'Ark1'!#REF!</f>
        <v>#REF!</v>
      </c>
      <c r="I385" s="242" t="e">
        <f>+IF(H385=0,"",'Ark1'!#REF!)</f>
        <v>#REF!</v>
      </c>
      <c r="J385" s="242" t="e">
        <f>+IF(H385=0,"",'Ark1'!#REF!)</f>
        <v>#REF!</v>
      </c>
      <c r="K385" s="242"/>
      <c r="L385" s="455" t="e">
        <f>+IF(I385=0,"",'Ark1'!#REF!)</f>
        <v>#REF!</v>
      </c>
      <c r="M385" s="304"/>
      <c r="N385" s="478" t="e">
        <f>+IF(L385=0,"",'Ark1'!#REF!)</f>
        <v>#REF!</v>
      </c>
      <c r="O385" s="478"/>
      <c r="P385" s="478" t="e">
        <f>+IF(L385=0,"",'Ark1'!#REF!)</f>
        <v>#REF!</v>
      </c>
      <c r="Q385" s="242"/>
      <c r="R385" s="242" t="e">
        <f>+IF(H385=0,"",'Ark1'!#REF!)</f>
        <v>#REF!</v>
      </c>
      <c r="S385" s="241" t="e">
        <f>+IF(H385=0,"",'Ark1'!#REF!)</f>
        <v>#REF!</v>
      </c>
      <c r="T385" s="241" t="e">
        <f>+IF(H385=0,"",'Ark1'!#REF!)</f>
        <v>#REF!</v>
      </c>
      <c r="U385" s="243" t="e">
        <f>+IF(H385=0,"",'Ark1'!#REF!)</f>
        <v>#REF!</v>
      </c>
      <c r="V385" s="243" t="e">
        <f>+IF(H385=0,"",'Ark1'!#REF!)</f>
        <v>#REF!</v>
      </c>
      <c r="W385" s="243" t="e">
        <f>+IF(H385=0,"",'Ark1'!#REF!)</f>
        <v>#REF!</v>
      </c>
      <c r="X385" s="243" t="e">
        <f>+IF(H385=0,"",'Ark1'!#REF!)</f>
        <v>#REF!</v>
      </c>
      <c r="Y385" s="243" t="e">
        <f>+IF(H385=0,"",'Ark1'!#REF!)</f>
        <v>#REF!</v>
      </c>
      <c r="Z385" s="242" t="e">
        <f>+IF(H385=0,"",'Ark1'!#REF!)</f>
        <v>#REF!</v>
      </c>
      <c r="AA385" s="243" t="e">
        <f>+IF(H385=0,"",'Ark1'!#REF!)</f>
        <v>#REF!</v>
      </c>
      <c r="AB385" s="242" t="e">
        <f t="shared" si="270"/>
        <v>#REF!</v>
      </c>
      <c r="AC385" s="241" t="e">
        <f t="shared" si="271"/>
        <v>#REF!</v>
      </c>
      <c r="AD385" s="303"/>
      <c r="AG385" s="28"/>
      <c r="AH385" s="26"/>
    </row>
    <row r="386" spans="1:58">
      <c r="A386" s="303"/>
      <c r="B386" s="303" t="e">
        <f>+'Ark1'!#REF!</f>
        <v>#REF!</v>
      </c>
      <c r="C386" s="240" t="e">
        <f>+'Ark1'!#REF!</f>
        <v>#REF!</v>
      </c>
      <c r="D386" s="240" t="str">
        <f t="shared" si="276"/>
        <v>U-</v>
      </c>
      <c r="E386" s="240" t="e">
        <f>+'Ark1'!#REF!</f>
        <v>#REF!</v>
      </c>
      <c r="F386" s="240" t="str">
        <f t="shared" si="275"/>
        <v>Des</v>
      </c>
      <c r="G386" s="240" t="e">
        <f>+'Ark1'!#REF!</f>
        <v>#REF!</v>
      </c>
      <c r="H386" s="240" t="e">
        <f>+'Ark1'!#REF!</f>
        <v>#REF!</v>
      </c>
      <c r="I386" s="242" t="e">
        <f>+IF(H386=0,"",'Ark1'!#REF!)</f>
        <v>#REF!</v>
      </c>
      <c r="J386" s="242" t="e">
        <f>+IF(H386=0,"",'Ark1'!#REF!)</f>
        <v>#REF!</v>
      </c>
      <c r="K386" s="242"/>
      <c r="L386" s="455" t="e">
        <f>+IF(I386=0,"",'Ark1'!#REF!)</f>
        <v>#REF!</v>
      </c>
      <c r="M386" s="304"/>
      <c r="N386" s="478" t="e">
        <f>+IF(L386=0,"",'Ark1'!#REF!)</f>
        <v>#REF!</v>
      </c>
      <c r="O386" s="478"/>
      <c r="P386" s="478" t="e">
        <f>+IF(L386=0,"",'Ark1'!#REF!)</f>
        <v>#REF!</v>
      </c>
      <c r="Q386" s="242"/>
      <c r="R386" s="242" t="e">
        <f>+IF(H386=0,"",'Ark1'!#REF!)</f>
        <v>#REF!</v>
      </c>
      <c r="S386" s="241" t="e">
        <f>+IF(H386=0,"",'Ark1'!#REF!)</f>
        <v>#REF!</v>
      </c>
      <c r="T386" s="241" t="e">
        <f>+IF(H386=0,"",'Ark1'!#REF!)</f>
        <v>#REF!</v>
      </c>
      <c r="U386" s="243" t="e">
        <f>+IF(H386=0,"",'Ark1'!#REF!)</f>
        <v>#REF!</v>
      </c>
      <c r="V386" s="243" t="e">
        <f>+IF(H386=0,"",'Ark1'!#REF!)</f>
        <v>#REF!</v>
      </c>
      <c r="W386" s="243" t="e">
        <f>+IF(H386=0,"",'Ark1'!#REF!)</f>
        <v>#REF!</v>
      </c>
      <c r="X386" s="243" t="e">
        <f>+IF(H386=0,"",'Ark1'!#REF!)</f>
        <v>#REF!</v>
      </c>
      <c r="Y386" s="243" t="e">
        <f>+IF(H386=0,"",'Ark1'!#REF!)</f>
        <v>#REF!</v>
      </c>
      <c r="Z386" s="242" t="e">
        <f>+IF(H386=0,"",'Ark1'!#REF!)</f>
        <v>#REF!</v>
      </c>
      <c r="AA386" s="243" t="e">
        <f>+IF(H386=0,"",'Ark1'!#REF!)</f>
        <v>#REF!</v>
      </c>
      <c r="AB386" s="242" t="e">
        <f t="shared" si="270"/>
        <v>#REF!</v>
      </c>
      <c r="AC386" s="241" t="e">
        <f t="shared" si="271"/>
        <v>#REF!</v>
      </c>
      <c r="AD386" s="303"/>
      <c r="AG386" s="28"/>
      <c r="AH386" s="26"/>
    </row>
    <row r="387" spans="1:58" ht="15" customHeight="1">
      <c r="A387" s="303"/>
      <c r="B387" s="303"/>
      <c r="C387" s="303"/>
      <c r="D387" s="303"/>
      <c r="E387" s="303"/>
      <c r="F387" s="303"/>
      <c r="G387" s="303"/>
      <c r="H387" s="303"/>
      <c r="I387" s="303"/>
      <c r="J387" s="303"/>
      <c r="K387" s="303"/>
      <c r="L387" s="482"/>
      <c r="M387" s="304"/>
      <c r="N387" s="320"/>
      <c r="O387" s="320"/>
      <c r="P387" s="320"/>
      <c r="Q387" s="303"/>
      <c r="R387" s="303"/>
      <c r="S387" s="303"/>
      <c r="T387" s="303"/>
      <c r="U387" s="303"/>
      <c r="V387" s="303"/>
      <c r="W387" s="303"/>
      <c r="X387" s="303"/>
      <c r="Y387" s="303"/>
      <c r="Z387" s="303"/>
      <c r="AA387" s="303"/>
      <c r="AB387" s="493"/>
      <c r="AC387" s="303"/>
      <c r="AD387" s="303"/>
      <c r="AG387" s="28"/>
      <c r="AH387" s="26"/>
      <c r="AK387" s="26"/>
      <c r="AL387" s="26"/>
      <c r="AM387" s="26"/>
      <c r="AO387" s="26"/>
      <c r="AQ387" s="26"/>
      <c r="AR387" s="26"/>
    </row>
    <row r="388" spans="1:58" ht="15" customHeight="1">
      <c r="A388" s="303"/>
      <c r="B388" s="303"/>
      <c r="C388" s="320" t="s">
        <v>0</v>
      </c>
      <c r="D388" s="303"/>
      <c r="E388" s="321" t="str">
        <f>+D390</f>
        <v>U</v>
      </c>
      <c r="F388" s="320" t="s">
        <v>570</v>
      </c>
      <c r="G388" s="303"/>
      <c r="H388" s="244" t="e">
        <f>SUM(H390:H411)</f>
        <v>#REF!</v>
      </c>
      <c r="I388" s="304"/>
      <c r="J388" s="304"/>
      <c r="K388" s="304"/>
      <c r="L388" s="482"/>
      <c r="M388" s="304"/>
      <c r="N388" s="322"/>
      <c r="O388" s="322"/>
      <c r="P388" s="322"/>
      <c r="Q388" s="304"/>
      <c r="R388" s="303"/>
      <c r="S388" s="273">
        <f>+Klasse!M138</f>
        <v>63.310526315789453</v>
      </c>
      <c r="T388" s="303"/>
      <c r="U388" s="305"/>
      <c r="V388" s="305"/>
      <c r="W388" s="305"/>
      <c r="X388" s="305"/>
      <c r="Y388" s="305"/>
      <c r="Z388" s="303"/>
      <c r="AA388" s="305"/>
      <c r="AB388" s="494"/>
      <c r="AC388" s="304"/>
      <c r="AD388" s="303"/>
      <c r="AE388" s="223"/>
      <c r="AG388" s="28"/>
      <c r="AH388" s="26"/>
      <c r="AI388" s="224"/>
      <c r="AJ388" s="27"/>
      <c r="AN388" s="27"/>
      <c r="BF388" s="236"/>
    </row>
    <row r="389" spans="1:58" ht="15" customHeight="1">
      <c r="A389" s="303"/>
      <c r="B389" s="303"/>
      <c r="C389" s="303"/>
      <c r="D389" s="303"/>
      <c r="E389" s="303"/>
      <c r="F389" s="303"/>
      <c r="G389" s="303"/>
      <c r="H389" s="303"/>
      <c r="I389" s="303"/>
      <c r="J389" s="303"/>
      <c r="K389" s="303"/>
      <c r="L389" s="482"/>
      <c r="M389" s="304"/>
      <c r="N389" s="320"/>
      <c r="O389" s="320"/>
      <c r="P389" s="320"/>
      <c r="Q389" s="303"/>
      <c r="R389" s="303"/>
      <c r="S389" s="303"/>
      <c r="T389" s="303"/>
      <c r="U389" s="303"/>
      <c r="V389" s="303"/>
      <c r="W389" s="303"/>
      <c r="X389" s="303"/>
      <c r="Y389" s="303"/>
      <c r="Z389" s="303"/>
      <c r="AA389" s="303"/>
      <c r="AB389" s="493"/>
      <c r="AC389" s="303"/>
      <c r="AD389" s="303"/>
      <c r="AG389" s="28"/>
      <c r="AH389" s="26"/>
      <c r="AK389" s="26"/>
      <c r="AL389" s="26"/>
      <c r="AM389" s="26"/>
      <c r="AO389" s="26"/>
      <c r="AQ389" s="26"/>
      <c r="AR389" s="26"/>
    </row>
    <row r="390" spans="1:58">
      <c r="A390" s="303"/>
      <c r="B390" s="303" t="e">
        <f>+'Ark1'!#REF!</f>
        <v>#REF!</v>
      </c>
      <c r="C390" s="240" t="e">
        <f>+'Ark1'!#REF!</f>
        <v>#REF!</v>
      </c>
      <c r="D390" s="240" t="str">
        <f>+D164</f>
        <v>U</v>
      </c>
      <c r="E390" s="240" t="e">
        <f>+'Ark1'!#REF!</f>
        <v>#REF!</v>
      </c>
      <c r="F390" s="240" t="str">
        <f t="shared" ref="F390:F401" si="277">+F375</f>
        <v>Jan</v>
      </c>
      <c r="G390" s="240" t="e">
        <f>+'Ark1'!#REF!</f>
        <v>#REF!</v>
      </c>
      <c r="H390" s="240" t="e">
        <f>+'Ark1'!#REF!</f>
        <v>#REF!</v>
      </c>
      <c r="I390" s="242" t="e">
        <f>+IF(H390=0,"",'Ark1'!#REF!)</f>
        <v>#REF!</v>
      </c>
      <c r="J390" s="242" t="e">
        <f>+IF(H390=0,"",'Ark1'!#REF!)</f>
        <v>#REF!</v>
      </c>
      <c r="K390" s="242"/>
      <c r="L390" s="455" t="e">
        <f>+IF(I390=0,"",'Ark1'!#REF!)</f>
        <v>#REF!</v>
      </c>
      <c r="M390" s="304"/>
      <c r="N390" s="478" t="e">
        <f>+IF(L390=0,"",'Ark1'!#REF!)</f>
        <v>#REF!</v>
      </c>
      <c r="O390" s="478"/>
      <c r="P390" s="478" t="e">
        <f>+IF(L390=0,"",'Ark1'!#REF!)</f>
        <v>#REF!</v>
      </c>
      <c r="Q390" s="242"/>
      <c r="R390" s="242" t="e">
        <f>+IF(H390=0,"",'Ark1'!#REF!)</f>
        <v>#REF!</v>
      </c>
      <c r="S390" s="241" t="e">
        <f>+IF(H390=0,"",'Ark1'!#REF!)</f>
        <v>#REF!</v>
      </c>
      <c r="T390" s="241" t="e">
        <f>+IF(H390=0,"",'Ark1'!#REF!)</f>
        <v>#REF!</v>
      </c>
      <c r="U390" s="243" t="e">
        <f>+IF(H390=0,"",'Ark1'!#REF!)</f>
        <v>#REF!</v>
      </c>
      <c r="V390" s="243" t="e">
        <f>+IF(H390=0,"",'Ark1'!#REF!)</f>
        <v>#REF!</v>
      </c>
      <c r="W390" s="243" t="e">
        <f>+IF(H390=0,"",'Ark1'!#REF!)</f>
        <v>#REF!</v>
      </c>
      <c r="X390" s="243" t="e">
        <f>+IF(H390=0,"",'Ark1'!#REF!)</f>
        <v>#REF!</v>
      </c>
      <c r="Y390" s="243" t="e">
        <f>+IF(H390=0,"",'Ark1'!#REF!)</f>
        <v>#REF!</v>
      </c>
      <c r="Z390" s="242" t="e">
        <f>+IF(H390=0,"",'Ark1'!#REF!)</f>
        <v>#REF!</v>
      </c>
      <c r="AA390" s="243" t="e">
        <f>+IF(H390=0,"",'Ark1'!#REF!)</f>
        <v>#REF!</v>
      </c>
      <c r="AB390" s="242" t="e">
        <f t="shared" si="270"/>
        <v>#REF!</v>
      </c>
      <c r="AC390" s="241" t="e">
        <f t="shared" si="271"/>
        <v>#REF!</v>
      </c>
      <c r="AD390" s="303"/>
      <c r="AG390" s="28"/>
      <c r="AH390" s="26"/>
    </row>
    <row r="391" spans="1:58">
      <c r="A391" s="303"/>
      <c r="B391" s="303" t="e">
        <f>+'Ark1'!#REF!</f>
        <v>#REF!</v>
      </c>
      <c r="C391" s="240" t="e">
        <f>+'Ark1'!#REF!</f>
        <v>#REF!</v>
      </c>
      <c r="D391" s="240" t="str">
        <f>+D390</f>
        <v>U</v>
      </c>
      <c r="E391" s="240" t="e">
        <f>+'Ark1'!#REF!</f>
        <v>#REF!</v>
      </c>
      <c r="F391" s="240" t="str">
        <f t="shared" si="277"/>
        <v>Feb</v>
      </c>
      <c r="G391" s="240" t="e">
        <f>+'Ark1'!#REF!</f>
        <v>#REF!</v>
      </c>
      <c r="H391" s="240" t="e">
        <f>+'Ark1'!#REF!</f>
        <v>#REF!</v>
      </c>
      <c r="I391" s="242" t="e">
        <f>+IF(H391=0,"",'Ark1'!#REF!)</f>
        <v>#REF!</v>
      </c>
      <c r="J391" s="242" t="e">
        <f>+IF(H391=0,"",'Ark1'!#REF!)</f>
        <v>#REF!</v>
      </c>
      <c r="K391" s="242"/>
      <c r="L391" s="455" t="e">
        <f>+IF(I391=0,"",'Ark1'!#REF!)</f>
        <v>#REF!</v>
      </c>
      <c r="M391" s="304"/>
      <c r="N391" s="478" t="e">
        <f>+IF(L391=0,"",'Ark1'!#REF!)</f>
        <v>#REF!</v>
      </c>
      <c r="O391" s="478"/>
      <c r="P391" s="478" t="e">
        <f>+IF(L391=0,"",'Ark1'!#REF!)</f>
        <v>#REF!</v>
      </c>
      <c r="Q391" s="242"/>
      <c r="R391" s="242" t="e">
        <f>+IF(H391=0,"",'Ark1'!#REF!)</f>
        <v>#REF!</v>
      </c>
      <c r="S391" s="241" t="e">
        <f>+IF(H391=0,"",'Ark1'!#REF!)</f>
        <v>#REF!</v>
      </c>
      <c r="T391" s="241" t="e">
        <f>+IF(H391=0,"",'Ark1'!#REF!)</f>
        <v>#REF!</v>
      </c>
      <c r="U391" s="243" t="e">
        <f>+IF(H391=0,"",'Ark1'!#REF!)</f>
        <v>#REF!</v>
      </c>
      <c r="V391" s="243" t="e">
        <f>+IF(H391=0,"",'Ark1'!#REF!)</f>
        <v>#REF!</v>
      </c>
      <c r="W391" s="243" t="e">
        <f>+IF(H391=0,"",'Ark1'!#REF!)</f>
        <v>#REF!</v>
      </c>
      <c r="X391" s="243" t="e">
        <f>+IF(H391=0,"",'Ark1'!#REF!)</f>
        <v>#REF!</v>
      </c>
      <c r="Y391" s="243" t="e">
        <f>+IF(H391=0,"",'Ark1'!#REF!)</f>
        <v>#REF!</v>
      </c>
      <c r="Z391" s="242" t="e">
        <f>+IF(H391=0,"",'Ark1'!#REF!)</f>
        <v>#REF!</v>
      </c>
      <c r="AA391" s="243" t="e">
        <f>+IF(H391=0,"",'Ark1'!#REF!)</f>
        <v>#REF!</v>
      </c>
      <c r="AB391" s="242" t="e">
        <f t="shared" si="270"/>
        <v>#REF!</v>
      </c>
      <c r="AC391" s="241" t="e">
        <f t="shared" si="271"/>
        <v>#REF!</v>
      </c>
      <c r="AD391" s="303"/>
      <c r="AG391" s="28"/>
      <c r="AH391" s="26"/>
    </row>
    <row r="392" spans="1:58">
      <c r="A392" s="303"/>
      <c r="B392" s="303" t="e">
        <f>+'Ark1'!#REF!</f>
        <v>#REF!</v>
      </c>
      <c r="C392" s="240" t="e">
        <f>+'Ark1'!#REF!</f>
        <v>#REF!</v>
      </c>
      <c r="D392" s="240" t="str">
        <f t="shared" ref="D392:D401" si="278">+D391</f>
        <v>U</v>
      </c>
      <c r="E392" s="240" t="e">
        <f>+'Ark1'!#REF!</f>
        <v>#REF!</v>
      </c>
      <c r="F392" s="240" t="str">
        <f t="shared" si="277"/>
        <v>Mar</v>
      </c>
      <c r="G392" s="240" t="e">
        <f>+'Ark1'!#REF!</f>
        <v>#REF!</v>
      </c>
      <c r="H392" s="240" t="e">
        <f>+'Ark1'!#REF!</f>
        <v>#REF!</v>
      </c>
      <c r="I392" s="242" t="e">
        <f>+IF(H392=0,"",'Ark1'!#REF!)</f>
        <v>#REF!</v>
      </c>
      <c r="J392" s="242" t="e">
        <f>+IF(H392=0,"",'Ark1'!#REF!)</f>
        <v>#REF!</v>
      </c>
      <c r="K392" s="242"/>
      <c r="L392" s="455" t="e">
        <f>+IF(I392=0,"",'Ark1'!#REF!)</f>
        <v>#REF!</v>
      </c>
      <c r="M392" s="304"/>
      <c r="N392" s="478" t="e">
        <f>+IF(L392=0,"",'Ark1'!#REF!)</f>
        <v>#REF!</v>
      </c>
      <c r="O392" s="478"/>
      <c r="P392" s="478" t="e">
        <f>+IF(L392=0,"",'Ark1'!#REF!)</f>
        <v>#REF!</v>
      </c>
      <c r="Q392" s="242"/>
      <c r="R392" s="242" t="e">
        <f>+IF(H392=0,"",'Ark1'!#REF!)</f>
        <v>#REF!</v>
      </c>
      <c r="S392" s="241" t="e">
        <f>+IF(H392=0,"",'Ark1'!#REF!)</f>
        <v>#REF!</v>
      </c>
      <c r="T392" s="241" t="e">
        <f>+IF(H392=0,"",'Ark1'!#REF!)</f>
        <v>#REF!</v>
      </c>
      <c r="U392" s="243" t="e">
        <f>+IF(H392=0,"",'Ark1'!#REF!)</f>
        <v>#REF!</v>
      </c>
      <c r="V392" s="243" t="e">
        <f>+IF(H392=0,"",'Ark1'!#REF!)</f>
        <v>#REF!</v>
      </c>
      <c r="W392" s="243" t="e">
        <f>+IF(H392=0,"",'Ark1'!#REF!)</f>
        <v>#REF!</v>
      </c>
      <c r="X392" s="243" t="e">
        <f>+IF(H392=0,"",'Ark1'!#REF!)</f>
        <v>#REF!</v>
      </c>
      <c r="Y392" s="243" t="e">
        <f>+IF(H392=0,"",'Ark1'!#REF!)</f>
        <v>#REF!</v>
      </c>
      <c r="Z392" s="242" t="e">
        <f>+IF(H392=0,"",'Ark1'!#REF!)</f>
        <v>#REF!</v>
      </c>
      <c r="AA392" s="243" t="e">
        <f>+IF(H392=0,"",'Ark1'!#REF!)</f>
        <v>#REF!</v>
      </c>
      <c r="AB392" s="242" t="e">
        <f t="shared" si="270"/>
        <v>#REF!</v>
      </c>
      <c r="AC392" s="241" t="e">
        <f t="shared" si="271"/>
        <v>#REF!</v>
      </c>
      <c r="AD392" s="303"/>
      <c r="AG392" s="28"/>
      <c r="AH392" s="26"/>
    </row>
    <row r="393" spans="1:58">
      <c r="A393" s="303"/>
      <c r="B393" s="303" t="e">
        <f>+'Ark1'!#REF!</f>
        <v>#REF!</v>
      </c>
      <c r="C393" s="240" t="e">
        <f>+'Ark1'!#REF!</f>
        <v>#REF!</v>
      </c>
      <c r="D393" s="240" t="str">
        <f t="shared" si="278"/>
        <v>U</v>
      </c>
      <c r="E393" s="240" t="e">
        <f>+'Ark1'!#REF!</f>
        <v>#REF!</v>
      </c>
      <c r="F393" s="240" t="str">
        <f t="shared" si="277"/>
        <v>Apr</v>
      </c>
      <c r="G393" s="240" t="e">
        <f>+'Ark1'!#REF!</f>
        <v>#REF!</v>
      </c>
      <c r="H393" s="240" t="e">
        <f>+'Ark1'!#REF!</f>
        <v>#REF!</v>
      </c>
      <c r="I393" s="242" t="e">
        <f>+IF(H393=0,"",'Ark1'!#REF!)</f>
        <v>#REF!</v>
      </c>
      <c r="J393" s="242" t="e">
        <f>+IF(H393=0,"",'Ark1'!#REF!)</f>
        <v>#REF!</v>
      </c>
      <c r="K393" s="242"/>
      <c r="L393" s="455" t="e">
        <f>+IF(I393=0,"",'Ark1'!#REF!)</f>
        <v>#REF!</v>
      </c>
      <c r="M393" s="304"/>
      <c r="N393" s="478" t="e">
        <f>+IF(L393=0,"",'Ark1'!#REF!)</f>
        <v>#REF!</v>
      </c>
      <c r="O393" s="478"/>
      <c r="P393" s="478" t="e">
        <f>+IF(L393=0,"",'Ark1'!#REF!)</f>
        <v>#REF!</v>
      </c>
      <c r="Q393" s="242"/>
      <c r="R393" s="242" t="e">
        <f>+IF(H393=0,"",'Ark1'!#REF!)</f>
        <v>#REF!</v>
      </c>
      <c r="S393" s="241" t="e">
        <f>+IF(H393=0,"",'Ark1'!#REF!)</f>
        <v>#REF!</v>
      </c>
      <c r="T393" s="241" t="e">
        <f>+IF(H393=0,"",'Ark1'!#REF!)</f>
        <v>#REF!</v>
      </c>
      <c r="U393" s="243" t="e">
        <f>+IF(H393=0,"",'Ark1'!#REF!)</f>
        <v>#REF!</v>
      </c>
      <c r="V393" s="243" t="e">
        <f>+IF(H393=0,"",'Ark1'!#REF!)</f>
        <v>#REF!</v>
      </c>
      <c r="W393" s="243" t="e">
        <f>+IF(H393=0,"",'Ark1'!#REF!)</f>
        <v>#REF!</v>
      </c>
      <c r="X393" s="243" t="e">
        <f>+IF(H393=0,"",'Ark1'!#REF!)</f>
        <v>#REF!</v>
      </c>
      <c r="Y393" s="243" t="e">
        <f>+IF(H393=0,"",'Ark1'!#REF!)</f>
        <v>#REF!</v>
      </c>
      <c r="Z393" s="242" t="e">
        <f>+IF(H393=0,"",'Ark1'!#REF!)</f>
        <v>#REF!</v>
      </c>
      <c r="AA393" s="243" t="e">
        <f>+IF(H393=0,"",'Ark1'!#REF!)</f>
        <v>#REF!</v>
      </c>
      <c r="AB393" s="242" t="e">
        <f t="shared" si="270"/>
        <v>#REF!</v>
      </c>
      <c r="AC393" s="241" t="e">
        <f t="shared" si="271"/>
        <v>#REF!</v>
      </c>
      <c r="AD393" s="303"/>
      <c r="AG393" s="28"/>
      <c r="AH393" s="26"/>
    </row>
    <row r="394" spans="1:58">
      <c r="A394" s="303"/>
      <c r="B394" s="303" t="e">
        <f>+'Ark1'!#REF!</f>
        <v>#REF!</v>
      </c>
      <c r="C394" s="240" t="e">
        <f>+'Ark1'!#REF!</f>
        <v>#REF!</v>
      </c>
      <c r="D394" s="240" t="str">
        <f t="shared" si="278"/>
        <v>U</v>
      </c>
      <c r="E394" s="240" t="e">
        <f>+'Ark1'!#REF!</f>
        <v>#REF!</v>
      </c>
      <c r="F394" s="240" t="str">
        <f t="shared" si="277"/>
        <v>Mai</v>
      </c>
      <c r="G394" s="240" t="e">
        <f>+'Ark1'!#REF!</f>
        <v>#REF!</v>
      </c>
      <c r="H394" s="240" t="e">
        <f>+'Ark1'!#REF!</f>
        <v>#REF!</v>
      </c>
      <c r="I394" s="242" t="e">
        <f>+IF(H394=0,"",'Ark1'!#REF!)</f>
        <v>#REF!</v>
      </c>
      <c r="J394" s="242" t="e">
        <f>+IF(H394=0,"",'Ark1'!#REF!)</f>
        <v>#REF!</v>
      </c>
      <c r="K394" s="242"/>
      <c r="L394" s="455" t="e">
        <f>+IF(I394=0,"",'Ark1'!#REF!)</f>
        <v>#REF!</v>
      </c>
      <c r="M394" s="304"/>
      <c r="N394" s="478" t="e">
        <f>+IF(L394=0,"",'Ark1'!#REF!)</f>
        <v>#REF!</v>
      </c>
      <c r="O394" s="478"/>
      <c r="P394" s="478" t="e">
        <f>+IF(L394=0,"",'Ark1'!#REF!)</f>
        <v>#REF!</v>
      </c>
      <c r="Q394" s="242"/>
      <c r="R394" s="242" t="e">
        <f>+IF(H394=0,"",'Ark1'!#REF!)</f>
        <v>#REF!</v>
      </c>
      <c r="S394" s="241" t="e">
        <f>+IF(H394=0,"",'Ark1'!#REF!)</f>
        <v>#REF!</v>
      </c>
      <c r="T394" s="241" t="e">
        <f>+IF(H394=0,"",'Ark1'!#REF!)</f>
        <v>#REF!</v>
      </c>
      <c r="U394" s="243" t="e">
        <f>+IF(H394=0,"",'Ark1'!#REF!)</f>
        <v>#REF!</v>
      </c>
      <c r="V394" s="243" t="e">
        <f>+IF(H394=0,"",'Ark1'!#REF!)</f>
        <v>#REF!</v>
      </c>
      <c r="W394" s="243" t="e">
        <f>+IF(H394=0,"",'Ark1'!#REF!)</f>
        <v>#REF!</v>
      </c>
      <c r="X394" s="243" t="e">
        <f>+IF(H394=0,"",'Ark1'!#REF!)</f>
        <v>#REF!</v>
      </c>
      <c r="Y394" s="243" t="e">
        <f>+IF(H394=0,"",'Ark1'!#REF!)</f>
        <v>#REF!</v>
      </c>
      <c r="Z394" s="242" t="e">
        <f>+IF(H394=0,"",'Ark1'!#REF!)</f>
        <v>#REF!</v>
      </c>
      <c r="AA394" s="243" t="e">
        <f>+IF(H394=0,"",'Ark1'!#REF!)</f>
        <v>#REF!</v>
      </c>
      <c r="AB394" s="242" t="e">
        <f t="shared" si="270"/>
        <v>#REF!</v>
      </c>
      <c r="AC394" s="241" t="e">
        <f t="shared" si="271"/>
        <v>#REF!</v>
      </c>
      <c r="AD394" s="303"/>
      <c r="AG394" s="28"/>
      <c r="AH394" s="26"/>
    </row>
    <row r="395" spans="1:58">
      <c r="A395" s="303"/>
      <c r="B395" s="303" t="e">
        <f>+'Ark1'!#REF!</f>
        <v>#REF!</v>
      </c>
      <c r="C395" s="240" t="e">
        <f>+'Ark1'!#REF!</f>
        <v>#REF!</v>
      </c>
      <c r="D395" s="240" t="str">
        <f t="shared" si="278"/>
        <v>U</v>
      </c>
      <c r="E395" s="240" t="e">
        <f>+'Ark1'!#REF!</f>
        <v>#REF!</v>
      </c>
      <c r="F395" s="240" t="str">
        <f t="shared" si="277"/>
        <v>Jun</v>
      </c>
      <c r="G395" s="240" t="e">
        <f>+'Ark1'!#REF!</f>
        <v>#REF!</v>
      </c>
      <c r="H395" s="240" t="e">
        <f>+'Ark1'!#REF!</f>
        <v>#REF!</v>
      </c>
      <c r="I395" s="242" t="e">
        <f>+IF(H395=0,"",'Ark1'!#REF!)</f>
        <v>#REF!</v>
      </c>
      <c r="J395" s="242" t="e">
        <f>+IF(H395=0,"",'Ark1'!#REF!)</f>
        <v>#REF!</v>
      </c>
      <c r="K395" s="242"/>
      <c r="L395" s="455" t="e">
        <f>+IF(I395=0,"",'Ark1'!#REF!)</f>
        <v>#REF!</v>
      </c>
      <c r="M395" s="304"/>
      <c r="N395" s="478" t="e">
        <f>+IF(L395=0,"",'Ark1'!#REF!)</f>
        <v>#REF!</v>
      </c>
      <c r="O395" s="478"/>
      <c r="P395" s="478" t="e">
        <f>+IF(L395=0,"",'Ark1'!#REF!)</f>
        <v>#REF!</v>
      </c>
      <c r="Q395" s="242"/>
      <c r="R395" s="242" t="e">
        <f>+IF(H395=0,"",'Ark1'!#REF!)</f>
        <v>#REF!</v>
      </c>
      <c r="S395" s="241" t="e">
        <f>+IF(H395=0,"",'Ark1'!#REF!)</f>
        <v>#REF!</v>
      </c>
      <c r="T395" s="241" t="e">
        <f>+IF(H395=0,"",'Ark1'!#REF!)</f>
        <v>#REF!</v>
      </c>
      <c r="U395" s="243" t="e">
        <f>+IF(H395=0,"",'Ark1'!#REF!)</f>
        <v>#REF!</v>
      </c>
      <c r="V395" s="243" t="e">
        <f>+IF(H395=0,"",'Ark1'!#REF!)</f>
        <v>#REF!</v>
      </c>
      <c r="W395" s="243" t="e">
        <f>+IF(H395=0,"",'Ark1'!#REF!)</f>
        <v>#REF!</v>
      </c>
      <c r="X395" s="243" t="e">
        <f>+IF(H395=0,"",'Ark1'!#REF!)</f>
        <v>#REF!</v>
      </c>
      <c r="Y395" s="243" t="e">
        <f>+IF(H395=0,"",'Ark1'!#REF!)</f>
        <v>#REF!</v>
      </c>
      <c r="Z395" s="242" t="e">
        <f>+IF(H395=0,"",'Ark1'!#REF!)</f>
        <v>#REF!</v>
      </c>
      <c r="AA395" s="243" t="e">
        <f>+IF(H395=0,"",'Ark1'!#REF!)</f>
        <v>#REF!</v>
      </c>
      <c r="AB395" s="242" t="e">
        <f t="shared" si="270"/>
        <v>#REF!</v>
      </c>
      <c r="AC395" s="241" t="e">
        <f t="shared" si="271"/>
        <v>#REF!</v>
      </c>
      <c r="AD395" s="303"/>
      <c r="AG395" s="28"/>
      <c r="AH395" s="26"/>
    </row>
    <row r="396" spans="1:58">
      <c r="A396" s="303"/>
      <c r="B396" s="303" t="e">
        <f>+'Ark1'!#REF!</f>
        <v>#REF!</v>
      </c>
      <c r="C396" s="240" t="e">
        <f>+'Ark1'!#REF!</f>
        <v>#REF!</v>
      </c>
      <c r="D396" s="240" t="str">
        <f t="shared" si="278"/>
        <v>U</v>
      </c>
      <c r="E396" s="240" t="e">
        <f>+'Ark1'!#REF!</f>
        <v>#REF!</v>
      </c>
      <c r="F396" s="240" t="str">
        <f t="shared" si="277"/>
        <v>Jul</v>
      </c>
      <c r="G396" s="240" t="e">
        <f>+'Ark1'!#REF!</f>
        <v>#REF!</v>
      </c>
      <c r="H396" s="240" t="e">
        <f>+'Ark1'!#REF!</f>
        <v>#REF!</v>
      </c>
      <c r="I396" s="242" t="e">
        <f>+IF(H396=0,"",'Ark1'!#REF!)</f>
        <v>#REF!</v>
      </c>
      <c r="J396" s="242" t="e">
        <f>+IF(H396=0,"",'Ark1'!#REF!)</f>
        <v>#REF!</v>
      </c>
      <c r="K396" s="242"/>
      <c r="L396" s="455" t="e">
        <f>+IF(I396=0,"",'Ark1'!#REF!)</f>
        <v>#REF!</v>
      </c>
      <c r="M396" s="304"/>
      <c r="N396" s="478" t="e">
        <f>+IF(L396=0,"",'Ark1'!#REF!)</f>
        <v>#REF!</v>
      </c>
      <c r="O396" s="478"/>
      <c r="P396" s="478" t="e">
        <f>+IF(L396=0,"",'Ark1'!#REF!)</f>
        <v>#REF!</v>
      </c>
      <c r="Q396" s="242"/>
      <c r="R396" s="242" t="e">
        <f>+IF(H396=0,"",'Ark1'!#REF!)</f>
        <v>#REF!</v>
      </c>
      <c r="S396" s="241" t="e">
        <f>+IF(H396=0,"",'Ark1'!#REF!)</f>
        <v>#REF!</v>
      </c>
      <c r="T396" s="241" t="e">
        <f>+IF(H396=0,"",'Ark1'!#REF!)</f>
        <v>#REF!</v>
      </c>
      <c r="U396" s="243" t="e">
        <f>+IF(H396=0,"",'Ark1'!#REF!)</f>
        <v>#REF!</v>
      </c>
      <c r="V396" s="243" t="e">
        <f>+IF(H396=0,"",'Ark1'!#REF!)</f>
        <v>#REF!</v>
      </c>
      <c r="W396" s="243" t="e">
        <f>+IF(H396=0,"",'Ark1'!#REF!)</f>
        <v>#REF!</v>
      </c>
      <c r="X396" s="243" t="e">
        <f>+IF(H396=0,"",'Ark1'!#REF!)</f>
        <v>#REF!</v>
      </c>
      <c r="Y396" s="243" t="e">
        <f>+IF(H396=0,"",'Ark1'!#REF!)</f>
        <v>#REF!</v>
      </c>
      <c r="Z396" s="242" t="e">
        <f>+IF(H396=0,"",'Ark1'!#REF!)</f>
        <v>#REF!</v>
      </c>
      <c r="AA396" s="243" t="e">
        <f>+IF(H396=0,"",'Ark1'!#REF!)</f>
        <v>#REF!</v>
      </c>
      <c r="AB396" s="242" t="e">
        <f t="shared" si="270"/>
        <v>#REF!</v>
      </c>
      <c r="AC396" s="241" t="e">
        <f t="shared" si="271"/>
        <v>#REF!</v>
      </c>
      <c r="AD396" s="303"/>
      <c r="AG396" s="28"/>
      <c r="AH396" s="26"/>
    </row>
    <row r="397" spans="1:58">
      <c r="A397" s="303"/>
      <c r="B397" s="303" t="e">
        <f>+'Ark1'!#REF!</f>
        <v>#REF!</v>
      </c>
      <c r="C397" s="240" t="e">
        <f>+'Ark1'!#REF!</f>
        <v>#REF!</v>
      </c>
      <c r="D397" s="240" t="str">
        <f t="shared" si="278"/>
        <v>U</v>
      </c>
      <c r="E397" s="240" t="e">
        <f>+'Ark1'!#REF!</f>
        <v>#REF!</v>
      </c>
      <c r="F397" s="240" t="str">
        <f t="shared" si="277"/>
        <v>Aug</v>
      </c>
      <c r="G397" s="240" t="e">
        <f>+'Ark1'!#REF!</f>
        <v>#REF!</v>
      </c>
      <c r="H397" s="240" t="e">
        <f>+'Ark1'!#REF!</f>
        <v>#REF!</v>
      </c>
      <c r="I397" s="242" t="e">
        <f>+IF(H397=0,"",'Ark1'!#REF!)</f>
        <v>#REF!</v>
      </c>
      <c r="J397" s="242" t="e">
        <f>+IF(H397=0,"",'Ark1'!#REF!)</f>
        <v>#REF!</v>
      </c>
      <c r="K397" s="242"/>
      <c r="L397" s="455" t="e">
        <f>+IF(I397=0,"",'Ark1'!#REF!)</f>
        <v>#REF!</v>
      </c>
      <c r="M397" s="304"/>
      <c r="N397" s="478" t="e">
        <f>+IF(L397=0,"",'Ark1'!#REF!)</f>
        <v>#REF!</v>
      </c>
      <c r="O397" s="478"/>
      <c r="P397" s="478" t="e">
        <f>+IF(L397=0,"",'Ark1'!#REF!)</f>
        <v>#REF!</v>
      </c>
      <c r="Q397" s="242"/>
      <c r="R397" s="242" t="e">
        <f>+IF(H397=0,"",'Ark1'!#REF!)</f>
        <v>#REF!</v>
      </c>
      <c r="S397" s="241" t="e">
        <f>+IF(H397=0,"",'Ark1'!#REF!)</f>
        <v>#REF!</v>
      </c>
      <c r="T397" s="241" t="e">
        <f>+IF(H397=0,"",'Ark1'!#REF!)</f>
        <v>#REF!</v>
      </c>
      <c r="U397" s="243" t="e">
        <f>+IF(H397=0,"",'Ark1'!#REF!)</f>
        <v>#REF!</v>
      </c>
      <c r="V397" s="243" t="e">
        <f>+IF(H397=0,"",'Ark1'!#REF!)</f>
        <v>#REF!</v>
      </c>
      <c r="W397" s="243" t="e">
        <f>+IF(H397=0,"",'Ark1'!#REF!)</f>
        <v>#REF!</v>
      </c>
      <c r="X397" s="243" t="e">
        <f>+IF(H397=0,"",'Ark1'!#REF!)</f>
        <v>#REF!</v>
      </c>
      <c r="Y397" s="243" t="e">
        <f>+IF(H397=0,"",'Ark1'!#REF!)</f>
        <v>#REF!</v>
      </c>
      <c r="Z397" s="242" t="e">
        <f>+IF(H397=0,"",'Ark1'!#REF!)</f>
        <v>#REF!</v>
      </c>
      <c r="AA397" s="243" t="e">
        <f>+IF(H397=0,"",'Ark1'!#REF!)</f>
        <v>#REF!</v>
      </c>
      <c r="AB397" s="242" t="e">
        <f t="shared" si="270"/>
        <v>#REF!</v>
      </c>
      <c r="AC397" s="241" t="e">
        <f t="shared" si="271"/>
        <v>#REF!</v>
      </c>
      <c r="AD397" s="303"/>
      <c r="AG397" s="28"/>
      <c r="AH397" s="26"/>
    </row>
    <row r="398" spans="1:58">
      <c r="A398" s="303"/>
      <c r="B398" s="303" t="e">
        <f>+'Ark1'!#REF!</f>
        <v>#REF!</v>
      </c>
      <c r="C398" s="240" t="e">
        <f>+'Ark1'!#REF!</f>
        <v>#REF!</v>
      </c>
      <c r="D398" s="240" t="str">
        <f t="shared" si="278"/>
        <v>U</v>
      </c>
      <c r="E398" s="240" t="e">
        <f>+'Ark1'!#REF!</f>
        <v>#REF!</v>
      </c>
      <c r="F398" s="240" t="str">
        <f t="shared" si="277"/>
        <v>Sep</v>
      </c>
      <c r="G398" s="240" t="e">
        <f>+'Ark1'!#REF!</f>
        <v>#REF!</v>
      </c>
      <c r="H398" s="240" t="e">
        <f>+'Ark1'!#REF!</f>
        <v>#REF!</v>
      </c>
      <c r="I398" s="242" t="e">
        <f>+IF(H398=0,"",'Ark1'!#REF!)</f>
        <v>#REF!</v>
      </c>
      <c r="J398" s="242" t="e">
        <f>+IF(H398=0,"",'Ark1'!#REF!)</f>
        <v>#REF!</v>
      </c>
      <c r="K398" s="242"/>
      <c r="L398" s="455" t="e">
        <f>+IF(I398=0,"",'Ark1'!#REF!)</f>
        <v>#REF!</v>
      </c>
      <c r="M398" s="304"/>
      <c r="N398" s="478" t="e">
        <f>+IF(L398=0,"",'Ark1'!#REF!)</f>
        <v>#REF!</v>
      </c>
      <c r="O398" s="478"/>
      <c r="P398" s="478" t="e">
        <f>+IF(L398=0,"",'Ark1'!#REF!)</f>
        <v>#REF!</v>
      </c>
      <c r="Q398" s="242"/>
      <c r="R398" s="242" t="e">
        <f>+IF(H398=0,"",'Ark1'!#REF!)</f>
        <v>#REF!</v>
      </c>
      <c r="S398" s="241" t="e">
        <f>+IF(H398=0,"",'Ark1'!#REF!)</f>
        <v>#REF!</v>
      </c>
      <c r="T398" s="241" t="e">
        <f>+IF(H398=0,"",'Ark1'!#REF!)</f>
        <v>#REF!</v>
      </c>
      <c r="U398" s="243" t="e">
        <f>+IF(H398=0,"",'Ark1'!#REF!)</f>
        <v>#REF!</v>
      </c>
      <c r="V398" s="243" t="e">
        <f>+IF(H398=0,"",'Ark1'!#REF!)</f>
        <v>#REF!</v>
      </c>
      <c r="W398" s="243" t="e">
        <f>+IF(H398=0,"",'Ark1'!#REF!)</f>
        <v>#REF!</v>
      </c>
      <c r="X398" s="243" t="e">
        <f>+IF(H398=0,"",'Ark1'!#REF!)</f>
        <v>#REF!</v>
      </c>
      <c r="Y398" s="243" t="e">
        <f>+IF(H398=0,"",'Ark1'!#REF!)</f>
        <v>#REF!</v>
      </c>
      <c r="Z398" s="242" t="e">
        <f>+IF(H398=0,"",'Ark1'!#REF!)</f>
        <v>#REF!</v>
      </c>
      <c r="AA398" s="243" t="e">
        <f>+IF(H398=0,"",'Ark1'!#REF!)</f>
        <v>#REF!</v>
      </c>
      <c r="AB398" s="242" t="e">
        <f t="shared" ref="AB398:AB459" si="279">+IF(H398=0,"",+S398/C398)</f>
        <v>#REF!</v>
      </c>
      <c r="AC398" s="241" t="e">
        <f t="shared" ref="AC398:AC459" si="280">+IF(H398=0,"",G398/H398)</f>
        <v>#REF!</v>
      </c>
      <c r="AD398" s="303"/>
      <c r="AG398" s="28"/>
      <c r="AH398" s="26"/>
    </row>
    <row r="399" spans="1:58">
      <c r="A399" s="303"/>
      <c r="B399" s="303" t="e">
        <f>+'Ark1'!#REF!</f>
        <v>#REF!</v>
      </c>
      <c r="C399" s="240" t="e">
        <f>+'Ark1'!#REF!</f>
        <v>#REF!</v>
      </c>
      <c r="D399" s="240" t="str">
        <f t="shared" si="278"/>
        <v>U</v>
      </c>
      <c r="E399" s="240" t="e">
        <f>+'Ark1'!#REF!</f>
        <v>#REF!</v>
      </c>
      <c r="F399" s="240" t="str">
        <f t="shared" si="277"/>
        <v>Okt</v>
      </c>
      <c r="G399" s="240" t="e">
        <f>+'Ark1'!#REF!</f>
        <v>#REF!</v>
      </c>
      <c r="H399" s="240" t="e">
        <f>+'Ark1'!#REF!</f>
        <v>#REF!</v>
      </c>
      <c r="I399" s="242" t="e">
        <f>+IF(H399=0,"",'Ark1'!#REF!)</f>
        <v>#REF!</v>
      </c>
      <c r="J399" s="242" t="e">
        <f>+IF(H399=0,"",'Ark1'!#REF!)</f>
        <v>#REF!</v>
      </c>
      <c r="K399" s="242"/>
      <c r="L399" s="455" t="e">
        <f>+IF(I399=0,"",'Ark1'!#REF!)</f>
        <v>#REF!</v>
      </c>
      <c r="M399" s="304"/>
      <c r="N399" s="478" t="e">
        <f>+IF(L399=0,"",'Ark1'!#REF!)</f>
        <v>#REF!</v>
      </c>
      <c r="O399" s="478"/>
      <c r="P399" s="478" t="e">
        <f>+IF(L399=0,"",'Ark1'!#REF!)</f>
        <v>#REF!</v>
      </c>
      <c r="Q399" s="242"/>
      <c r="R399" s="242" t="e">
        <f>+IF(H399=0,"",'Ark1'!#REF!)</f>
        <v>#REF!</v>
      </c>
      <c r="S399" s="241" t="e">
        <f>+IF(H399=0,"",'Ark1'!#REF!)</f>
        <v>#REF!</v>
      </c>
      <c r="T399" s="241" t="e">
        <f>+IF(H399=0,"",'Ark1'!#REF!)</f>
        <v>#REF!</v>
      </c>
      <c r="U399" s="243" t="e">
        <f>+IF(H399=0,"",'Ark1'!#REF!)</f>
        <v>#REF!</v>
      </c>
      <c r="V399" s="243" t="e">
        <f>+IF(H399=0,"",'Ark1'!#REF!)</f>
        <v>#REF!</v>
      </c>
      <c r="W399" s="243" t="e">
        <f>+IF(H399=0,"",'Ark1'!#REF!)</f>
        <v>#REF!</v>
      </c>
      <c r="X399" s="243" t="e">
        <f>+IF(H399=0,"",'Ark1'!#REF!)</f>
        <v>#REF!</v>
      </c>
      <c r="Y399" s="243" t="e">
        <f>+IF(H399=0,"",'Ark1'!#REF!)</f>
        <v>#REF!</v>
      </c>
      <c r="Z399" s="242" t="e">
        <f>+IF(H399=0,"",'Ark1'!#REF!)</f>
        <v>#REF!</v>
      </c>
      <c r="AA399" s="243" t="e">
        <f>+IF(H399=0,"",'Ark1'!#REF!)</f>
        <v>#REF!</v>
      </c>
      <c r="AB399" s="242" t="e">
        <f t="shared" si="279"/>
        <v>#REF!</v>
      </c>
      <c r="AC399" s="241" t="e">
        <f t="shared" si="280"/>
        <v>#REF!</v>
      </c>
      <c r="AD399" s="303"/>
      <c r="AG399" s="28"/>
      <c r="AH399" s="26"/>
    </row>
    <row r="400" spans="1:58">
      <c r="A400" s="303"/>
      <c r="B400" s="303" t="e">
        <f>+'Ark1'!#REF!</f>
        <v>#REF!</v>
      </c>
      <c r="C400" s="240" t="e">
        <f>+'Ark1'!#REF!</f>
        <v>#REF!</v>
      </c>
      <c r="D400" s="240" t="str">
        <f t="shared" si="278"/>
        <v>U</v>
      </c>
      <c r="E400" s="240" t="e">
        <f>+'Ark1'!#REF!</f>
        <v>#REF!</v>
      </c>
      <c r="F400" s="240" t="str">
        <f t="shared" si="277"/>
        <v>Nov</v>
      </c>
      <c r="G400" s="240" t="e">
        <f>+'Ark1'!#REF!</f>
        <v>#REF!</v>
      </c>
      <c r="H400" s="240" t="e">
        <f>+'Ark1'!#REF!</f>
        <v>#REF!</v>
      </c>
      <c r="I400" s="242" t="e">
        <f>+IF(H400=0,"",'Ark1'!#REF!)</f>
        <v>#REF!</v>
      </c>
      <c r="J400" s="242" t="e">
        <f>+IF(H400=0,"",'Ark1'!#REF!)</f>
        <v>#REF!</v>
      </c>
      <c r="K400" s="242"/>
      <c r="L400" s="455" t="e">
        <f>+IF(I400=0,"",'Ark1'!#REF!)</f>
        <v>#REF!</v>
      </c>
      <c r="M400" s="304"/>
      <c r="N400" s="478" t="e">
        <f>+IF(L400=0,"",'Ark1'!#REF!)</f>
        <v>#REF!</v>
      </c>
      <c r="O400" s="478"/>
      <c r="P400" s="478" t="e">
        <f>+IF(L400=0,"",'Ark1'!#REF!)</f>
        <v>#REF!</v>
      </c>
      <c r="Q400" s="242"/>
      <c r="R400" s="242" t="e">
        <f>+IF(H400=0,"",'Ark1'!#REF!)</f>
        <v>#REF!</v>
      </c>
      <c r="S400" s="241" t="e">
        <f>+IF(H400=0,"",'Ark1'!#REF!)</f>
        <v>#REF!</v>
      </c>
      <c r="T400" s="241" t="e">
        <f>+IF(H400=0,"",'Ark1'!#REF!)</f>
        <v>#REF!</v>
      </c>
      <c r="U400" s="243" t="e">
        <f>+IF(H400=0,"",'Ark1'!#REF!)</f>
        <v>#REF!</v>
      </c>
      <c r="V400" s="243" t="e">
        <f>+IF(H400=0,"",'Ark1'!#REF!)</f>
        <v>#REF!</v>
      </c>
      <c r="W400" s="243" t="e">
        <f>+IF(H400=0,"",'Ark1'!#REF!)</f>
        <v>#REF!</v>
      </c>
      <c r="X400" s="243" t="e">
        <f>+IF(H400=0,"",'Ark1'!#REF!)</f>
        <v>#REF!</v>
      </c>
      <c r="Y400" s="243" t="e">
        <f>+IF(H400=0,"",'Ark1'!#REF!)</f>
        <v>#REF!</v>
      </c>
      <c r="Z400" s="242" t="e">
        <f>+IF(H400=0,"",'Ark1'!#REF!)</f>
        <v>#REF!</v>
      </c>
      <c r="AA400" s="243" t="e">
        <f>+IF(H400=0,"",'Ark1'!#REF!)</f>
        <v>#REF!</v>
      </c>
      <c r="AB400" s="242" t="e">
        <f t="shared" si="279"/>
        <v>#REF!</v>
      </c>
      <c r="AC400" s="241" t="e">
        <f t="shared" si="280"/>
        <v>#REF!</v>
      </c>
      <c r="AD400" s="303"/>
      <c r="AG400" s="28"/>
      <c r="AH400" s="26"/>
    </row>
    <row r="401" spans="1:58">
      <c r="A401" s="303"/>
      <c r="B401" s="303" t="e">
        <f>+'Ark1'!#REF!</f>
        <v>#REF!</v>
      </c>
      <c r="C401" s="240" t="e">
        <f>+'Ark1'!#REF!</f>
        <v>#REF!</v>
      </c>
      <c r="D401" s="240" t="str">
        <f t="shared" si="278"/>
        <v>U</v>
      </c>
      <c r="E401" s="240" t="e">
        <f>+'Ark1'!#REF!</f>
        <v>#REF!</v>
      </c>
      <c r="F401" s="240" t="str">
        <f t="shared" si="277"/>
        <v>Des</v>
      </c>
      <c r="G401" s="240" t="e">
        <f>+'Ark1'!#REF!</f>
        <v>#REF!</v>
      </c>
      <c r="H401" s="240" t="e">
        <f>+'Ark1'!#REF!</f>
        <v>#REF!</v>
      </c>
      <c r="I401" s="242" t="e">
        <f>+IF(H401=0,"",'Ark1'!#REF!)</f>
        <v>#REF!</v>
      </c>
      <c r="J401" s="242" t="e">
        <f>+IF(H401=0,"",'Ark1'!#REF!)</f>
        <v>#REF!</v>
      </c>
      <c r="K401" s="242"/>
      <c r="L401" s="455" t="e">
        <f>+IF(I401=0,"",'Ark1'!#REF!)</f>
        <v>#REF!</v>
      </c>
      <c r="M401" s="304"/>
      <c r="N401" s="478" t="e">
        <f>+IF(L401=0,"",'Ark1'!#REF!)</f>
        <v>#REF!</v>
      </c>
      <c r="O401" s="478"/>
      <c r="P401" s="478" t="e">
        <f>+IF(L401=0,"",'Ark1'!#REF!)</f>
        <v>#REF!</v>
      </c>
      <c r="Q401" s="242"/>
      <c r="R401" s="242" t="e">
        <f>+IF(H401=0,"",'Ark1'!#REF!)</f>
        <v>#REF!</v>
      </c>
      <c r="S401" s="241" t="e">
        <f>+IF(H401=0,"",'Ark1'!#REF!)</f>
        <v>#REF!</v>
      </c>
      <c r="T401" s="241" t="e">
        <f>+IF(H401=0,"",'Ark1'!#REF!)</f>
        <v>#REF!</v>
      </c>
      <c r="U401" s="243" t="e">
        <f>+IF(H401=0,"",'Ark1'!#REF!)</f>
        <v>#REF!</v>
      </c>
      <c r="V401" s="243" t="e">
        <f>+IF(H401=0,"",'Ark1'!#REF!)</f>
        <v>#REF!</v>
      </c>
      <c r="W401" s="243" t="e">
        <f>+IF(H401=0,"",'Ark1'!#REF!)</f>
        <v>#REF!</v>
      </c>
      <c r="X401" s="243" t="e">
        <f>+IF(H401=0,"",'Ark1'!#REF!)</f>
        <v>#REF!</v>
      </c>
      <c r="Y401" s="243" t="e">
        <f>+IF(H401=0,"",'Ark1'!#REF!)</f>
        <v>#REF!</v>
      </c>
      <c r="Z401" s="242" t="e">
        <f>+IF(H401=0,"",'Ark1'!#REF!)</f>
        <v>#REF!</v>
      </c>
      <c r="AA401" s="243" t="e">
        <f>+IF(H401=0,"",'Ark1'!#REF!)</f>
        <v>#REF!</v>
      </c>
      <c r="AB401" s="242" t="e">
        <f t="shared" si="279"/>
        <v>#REF!</v>
      </c>
      <c r="AC401" s="241" t="e">
        <f t="shared" si="280"/>
        <v>#REF!</v>
      </c>
      <c r="AD401" s="303"/>
      <c r="AG401" s="28"/>
      <c r="AH401" s="26"/>
    </row>
    <row r="402" spans="1:58" ht="15" customHeight="1">
      <c r="A402" s="303"/>
      <c r="B402" s="303"/>
      <c r="C402" s="303"/>
      <c r="D402" s="303"/>
      <c r="E402" s="303"/>
      <c r="F402" s="303"/>
      <c r="G402" s="303"/>
      <c r="H402" s="303"/>
      <c r="I402" s="303"/>
      <c r="J402" s="303"/>
      <c r="K402" s="303"/>
      <c r="L402" s="482"/>
      <c r="M402" s="304"/>
      <c r="N402" s="320"/>
      <c r="O402" s="320"/>
      <c r="P402" s="320"/>
      <c r="Q402" s="303"/>
      <c r="R402" s="303"/>
      <c r="S402" s="303"/>
      <c r="T402" s="303"/>
      <c r="U402" s="303"/>
      <c r="V402" s="303"/>
      <c r="W402" s="303"/>
      <c r="X402" s="303"/>
      <c r="Y402" s="303"/>
      <c r="Z402" s="303"/>
      <c r="AA402" s="303"/>
      <c r="AB402" s="493"/>
      <c r="AC402" s="303"/>
      <c r="AD402" s="303"/>
      <c r="AG402" s="28"/>
      <c r="AH402" s="26"/>
      <c r="AK402" s="26"/>
      <c r="AL402" s="26"/>
      <c r="AM402" s="26"/>
      <c r="AO402" s="26"/>
      <c r="AQ402" s="26"/>
      <c r="AR402" s="26"/>
    </row>
    <row r="403" spans="1:58" ht="15" customHeight="1">
      <c r="A403" s="303"/>
      <c r="B403" s="303"/>
      <c r="C403" s="320" t="s">
        <v>0</v>
      </c>
      <c r="D403" s="303"/>
      <c r="E403" s="321" t="str">
        <f>+D405</f>
        <v>U+</v>
      </c>
      <c r="F403" s="320" t="s">
        <v>570</v>
      </c>
      <c r="G403" s="303"/>
      <c r="H403" s="244" t="e">
        <f>SUM(H405:H429)</f>
        <v>#REF!</v>
      </c>
      <c r="I403" s="304"/>
      <c r="J403" s="304"/>
      <c r="K403" s="304"/>
      <c r="L403" s="482"/>
      <c r="M403" s="304"/>
      <c r="N403" s="322"/>
      <c r="O403" s="322"/>
      <c r="P403" s="322"/>
      <c r="Q403" s="304"/>
      <c r="R403" s="303"/>
      <c r="S403" s="273">
        <f>+Klasse!M153</f>
        <v>61.085454545454574</v>
      </c>
      <c r="T403" s="303"/>
      <c r="U403" s="305"/>
      <c r="V403" s="305"/>
      <c r="W403" s="305"/>
      <c r="X403" s="305"/>
      <c r="Y403" s="305"/>
      <c r="Z403" s="303"/>
      <c r="AA403" s="305"/>
      <c r="AB403" s="494"/>
      <c r="AC403" s="304"/>
      <c r="AD403" s="303"/>
      <c r="AE403" s="223"/>
      <c r="AG403" s="28"/>
      <c r="AH403" s="26"/>
      <c r="AI403" s="224"/>
      <c r="AJ403" s="27"/>
      <c r="AN403" s="27"/>
      <c r="BF403" s="236"/>
    </row>
    <row r="404" spans="1:58" ht="15" customHeight="1">
      <c r="A404" s="303"/>
      <c r="B404" s="303"/>
      <c r="C404" s="303"/>
      <c r="D404" s="303"/>
      <c r="E404" s="303"/>
      <c r="F404" s="303"/>
      <c r="G404" s="303"/>
      <c r="H404" s="303"/>
      <c r="I404" s="303"/>
      <c r="J404" s="303"/>
      <c r="K404" s="303"/>
      <c r="L404" s="482"/>
      <c r="M404" s="304"/>
      <c r="N404" s="320"/>
      <c r="O404" s="320"/>
      <c r="P404" s="320"/>
      <c r="Q404" s="303"/>
      <c r="R404" s="303"/>
      <c r="S404" s="303"/>
      <c r="T404" s="303"/>
      <c r="U404" s="303"/>
      <c r="V404" s="303"/>
      <c r="W404" s="303"/>
      <c r="X404" s="303"/>
      <c r="Y404" s="303"/>
      <c r="Z404" s="303"/>
      <c r="AA404" s="303"/>
      <c r="AB404" s="493"/>
      <c r="AC404" s="303"/>
      <c r="AD404" s="303"/>
      <c r="AG404" s="28"/>
      <c r="AH404" s="26"/>
      <c r="AK404" s="26"/>
      <c r="AL404" s="26"/>
      <c r="AM404" s="26"/>
      <c r="AO404" s="26"/>
      <c r="AQ404" s="26"/>
      <c r="AR404" s="26"/>
    </row>
    <row r="405" spans="1:58">
      <c r="A405" s="303"/>
      <c r="B405" s="303" t="e">
        <f>+'Ark1'!#REF!</f>
        <v>#REF!</v>
      </c>
      <c r="C405" s="240" t="e">
        <f>+'Ark1'!#REF!</f>
        <v>#REF!</v>
      </c>
      <c r="D405" s="240" t="str">
        <f>+D179</f>
        <v>U+</v>
      </c>
      <c r="E405" s="240" t="e">
        <f>+'Ark1'!#REF!</f>
        <v>#REF!</v>
      </c>
      <c r="F405" s="240" t="str">
        <f t="shared" ref="F405:F416" si="281">+F390</f>
        <v>Jan</v>
      </c>
      <c r="G405" s="240" t="e">
        <f>+'Ark1'!#REF!</f>
        <v>#REF!</v>
      </c>
      <c r="H405" s="240" t="e">
        <f>+'Ark1'!#REF!</f>
        <v>#REF!</v>
      </c>
      <c r="I405" s="242" t="e">
        <f>+IF(H405=0,"",'Ark1'!#REF!)</f>
        <v>#REF!</v>
      </c>
      <c r="J405" s="242" t="e">
        <f>+IF(H405=0,"",'Ark1'!#REF!)</f>
        <v>#REF!</v>
      </c>
      <c r="K405" s="242"/>
      <c r="L405" s="455" t="e">
        <f>+IF(I405=0,"",'Ark1'!#REF!)</f>
        <v>#REF!</v>
      </c>
      <c r="M405" s="304"/>
      <c r="N405" s="478" t="e">
        <f>+IF(L405=0,"",'Ark1'!#REF!)</f>
        <v>#REF!</v>
      </c>
      <c r="O405" s="478"/>
      <c r="P405" s="478" t="e">
        <f>+IF(L405=0,"",'Ark1'!#REF!)</f>
        <v>#REF!</v>
      </c>
      <c r="Q405" s="242"/>
      <c r="R405" s="242" t="e">
        <f>+IF(H405=0,"",'Ark1'!#REF!)</f>
        <v>#REF!</v>
      </c>
      <c r="S405" s="241" t="e">
        <f>+IF(H405=0,"",'Ark1'!#REF!)</f>
        <v>#REF!</v>
      </c>
      <c r="T405" s="241" t="e">
        <f>+IF(H405=0,"",'Ark1'!#REF!)</f>
        <v>#REF!</v>
      </c>
      <c r="U405" s="243" t="e">
        <f>+IF(H405=0,"",'Ark1'!#REF!)</f>
        <v>#REF!</v>
      </c>
      <c r="V405" s="243" t="e">
        <f>+IF(H405=0,"",'Ark1'!#REF!)</f>
        <v>#REF!</v>
      </c>
      <c r="W405" s="243" t="e">
        <f>+IF(H405=0,"",'Ark1'!#REF!)</f>
        <v>#REF!</v>
      </c>
      <c r="X405" s="243" t="e">
        <f>+IF(H405=0,"",'Ark1'!#REF!)</f>
        <v>#REF!</v>
      </c>
      <c r="Y405" s="243" t="e">
        <f>+IF(H405=0,"",'Ark1'!#REF!)</f>
        <v>#REF!</v>
      </c>
      <c r="Z405" s="242" t="e">
        <f>+IF(H405=0,"",'Ark1'!#REF!)</f>
        <v>#REF!</v>
      </c>
      <c r="AA405" s="243" t="e">
        <f>+IF(H405=0,"",'Ark1'!#REF!)</f>
        <v>#REF!</v>
      </c>
      <c r="AB405" s="242" t="e">
        <f t="shared" si="279"/>
        <v>#REF!</v>
      </c>
      <c r="AC405" s="241" t="e">
        <f t="shared" si="280"/>
        <v>#REF!</v>
      </c>
      <c r="AD405" s="303"/>
      <c r="AG405" s="28"/>
      <c r="AH405" s="26"/>
    </row>
    <row r="406" spans="1:58">
      <c r="A406" s="303"/>
      <c r="B406" s="303" t="e">
        <f>+'Ark1'!#REF!</f>
        <v>#REF!</v>
      </c>
      <c r="C406" s="240" t="e">
        <f>+'Ark1'!#REF!</f>
        <v>#REF!</v>
      </c>
      <c r="D406" s="240" t="str">
        <f>+D405</f>
        <v>U+</v>
      </c>
      <c r="E406" s="240" t="e">
        <f>+'Ark1'!#REF!</f>
        <v>#REF!</v>
      </c>
      <c r="F406" s="240" t="str">
        <f t="shared" si="281"/>
        <v>Feb</v>
      </c>
      <c r="G406" s="240" t="e">
        <f>+'Ark1'!#REF!</f>
        <v>#REF!</v>
      </c>
      <c r="H406" s="240" t="e">
        <f>+'Ark1'!#REF!</f>
        <v>#REF!</v>
      </c>
      <c r="I406" s="242" t="e">
        <f>+IF(H406=0,"",'Ark1'!#REF!)</f>
        <v>#REF!</v>
      </c>
      <c r="J406" s="242" t="e">
        <f>+IF(H406=0,"",'Ark1'!#REF!)</f>
        <v>#REF!</v>
      </c>
      <c r="K406" s="242"/>
      <c r="L406" s="455" t="e">
        <f>+IF(I406=0,"",'Ark1'!#REF!)</f>
        <v>#REF!</v>
      </c>
      <c r="M406" s="304"/>
      <c r="N406" s="478" t="e">
        <f>+IF(L406=0,"",'Ark1'!#REF!)</f>
        <v>#REF!</v>
      </c>
      <c r="O406" s="478"/>
      <c r="P406" s="478" t="e">
        <f>+IF(L406=0,"",'Ark1'!#REF!)</f>
        <v>#REF!</v>
      </c>
      <c r="Q406" s="242"/>
      <c r="R406" s="242" t="e">
        <f>+IF(H406=0,"",'Ark1'!#REF!)</f>
        <v>#REF!</v>
      </c>
      <c r="S406" s="241" t="e">
        <f>+IF(H406=0,"",'Ark1'!#REF!)</f>
        <v>#REF!</v>
      </c>
      <c r="T406" s="241" t="e">
        <f>+IF(H406=0,"",'Ark1'!#REF!)</f>
        <v>#REF!</v>
      </c>
      <c r="U406" s="243" t="e">
        <f>+IF(H406=0,"",'Ark1'!#REF!)</f>
        <v>#REF!</v>
      </c>
      <c r="V406" s="243" t="e">
        <f>+IF(H406=0,"",'Ark1'!#REF!)</f>
        <v>#REF!</v>
      </c>
      <c r="W406" s="243" t="e">
        <f>+IF(H406=0,"",'Ark1'!#REF!)</f>
        <v>#REF!</v>
      </c>
      <c r="X406" s="243" t="e">
        <f>+IF(H406=0,"",'Ark1'!#REF!)</f>
        <v>#REF!</v>
      </c>
      <c r="Y406" s="243" t="e">
        <f>+IF(H406=0,"",'Ark1'!#REF!)</f>
        <v>#REF!</v>
      </c>
      <c r="Z406" s="242" t="e">
        <f>+IF(H406=0,"",'Ark1'!#REF!)</f>
        <v>#REF!</v>
      </c>
      <c r="AA406" s="243" t="e">
        <f>+IF(H406=0,"",'Ark1'!#REF!)</f>
        <v>#REF!</v>
      </c>
      <c r="AB406" s="242" t="e">
        <f t="shared" si="279"/>
        <v>#REF!</v>
      </c>
      <c r="AC406" s="241" t="e">
        <f t="shared" si="280"/>
        <v>#REF!</v>
      </c>
      <c r="AD406" s="303"/>
      <c r="AG406" s="28"/>
      <c r="AH406" s="26"/>
    </row>
    <row r="407" spans="1:58">
      <c r="A407" s="303"/>
      <c r="B407" s="303" t="e">
        <f>+'Ark1'!#REF!</f>
        <v>#REF!</v>
      </c>
      <c r="C407" s="240" t="e">
        <f>+'Ark1'!#REF!</f>
        <v>#REF!</v>
      </c>
      <c r="D407" s="240" t="str">
        <f t="shared" ref="D407:D416" si="282">+D406</f>
        <v>U+</v>
      </c>
      <c r="E407" s="240" t="e">
        <f>+'Ark1'!#REF!</f>
        <v>#REF!</v>
      </c>
      <c r="F407" s="240" t="str">
        <f t="shared" si="281"/>
        <v>Mar</v>
      </c>
      <c r="G407" s="240" t="e">
        <f>+'Ark1'!#REF!</f>
        <v>#REF!</v>
      </c>
      <c r="H407" s="240" t="e">
        <f>+'Ark1'!#REF!</f>
        <v>#REF!</v>
      </c>
      <c r="I407" s="242" t="e">
        <f>+IF(H407=0,"",'Ark1'!#REF!)</f>
        <v>#REF!</v>
      </c>
      <c r="J407" s="242" t="e">
        <f>+IF(H407=0,"",'Ark1'!#REF!)</f>
        <v>#REF!</v>
      </c>
      <c r="K407" s="242"/>
      <c r="L407" s="455" t="e">
        <f>+IF(I407=0,"",'Ark1'!#REF!)</f>
        <v>#REF!</v>
      </c>
      <c r="M407" s="304"/>
      <c r="N407" s="478" t="e">
        <f>+IF(L407=0,"",'Ark1'!#REF!)</f>
        <v>#REF!</v>
      </c>
      <c r="O407" s="478"/>
      <c r="P407" s="478" t="e">
        <f>+IF(L407=0,"",'Ark1'!#REF!)</f>
        <v>#REF!</v>
      </c>
      <c r="Q407" s="242"/>
      <c r="R407" s="242" t="e">
        <f>+IF(H407=0,"",'Ark1'!#REF!)</f>
        <v>#REF!</v>
      </c>
      <c r="S407" s="241" t="e">
        <f>+IF(H407=0,"",'Ark1'!#REF!)</f>
        <v>#REF!</v>
      </c>
      <c r="T407" s="241" t="e">
        <f>+IF(H407=0,"",'Ark1'!#REF!)</f>
        <v>#REF!</v>
      </c>
      <c r="U407" s="243" t="e">
        <f>+IF(H407=0,"",'Ark1'!#REF!)</f>
        <v>#REF!</v>
      </c>
      <c r="V407" s="243" t="e">
        <f>+IF(H407=0,"",'Ark1'!#REF!)</f>
        <v>#REF!</v>
      </c>
      <c r="W407" s="243" t="e">
        <f>+IF(H407=0,"",'Ark1'!#REF!)</f>
        <v>#REF!</v>
      </c>
      <c r="X407" s="243" t="e">
        <f>+IF(H407=0,"",'Ark1'!#REF!)</f>
        <v>#REF!</v>
      </c>
      <c r="Y407" s="243" t="e">
        <f>+IF(H407=0,"",'Ark1'!#REF!)</f>
        <v>#REF!</v>
      </c>
      <c r="Z407" s="242" t="e">
        <f>+IF(H407=0,"",'Ark1'!#REF!)</f>
        <v>#REF!</v>
      </c>
      <c r="AA407" s="243" t="e">
        <f>+IF(H407=0,"",'Ark1'!#REF!)</f>
        <v>#REF!</v>
      </c>
      <c r="AB407" s="242" t="e">
        <f t="shared" si="279"/>
        <v>#REF!</v>
      </c>
      <c r="AC407" s="241" t="e">
        <f t="shared" si="280"/>
        <v>#REF!</v>
      </c>
      <c r="AD407" s="303"/>
      <c r="AG407" s="28"/>
      <c r="AH407" s="26"/>
    </row>
    <row r="408" spans="1:58">
      <c r="A408" s="303"/>
      <c r="B408" s="303" t="e">
        <f>+'Ark1'!#REF!</f>
        <v>#REF!</v>
      </c>
      <c r="C408" s="240" t="e">
        <f>+'Ark1'!#REF!</f>
        <v>#REF!</v>
      </c>
      <c r="D408" s="240" t="str">
        <f t="shared" si="282"/>
        <v>U+</v>
      </c>
      <c r="E408" s="240" t="e">
        <f>+'Ark1'!#REF!</f>
        <v>#REF!</v>
      </c>
      <c r="F408" s="240" t="str">
        <f t="shared" si="281"/>
        <v>Apr</v>
      </c>
      <c r="G408" s="240" t="e">
        <f>+'Ark1'!#REF!</f>
        <v>#REF!</v>
      </c>
      <c r="H408" s="240" t="e">
        <f>+'Ark1'!#REF!</f>
        <v>#REF!</v>
      </c>
      <c r="I408" s="242" t="e">
        <f>+IF(H408=0,"",'Ark1'!#REF!)</f>
        <v>#REF!</v>
      </c>
      <c r="J408" s="242" t="e">
        <f>+IF(H408=0,"",'Ark1'!#REF!)</f>
        <v>#REF!</v>
      </c>
      <c r="K408" s="242"/>
      <c r="L408" s="455" t="e">
        <f>+IF(I408=0,"",'Ark1'!#REF!)</f>
        <v>#REF!</v>
      </c>
      <c r="M408" s="304"/>
      <c r="N408" s="478" t="e">
        <f>+IF(L408=0,"",'Ark1'!#REF!)</f>
        <v>#REF!</v>
      </c>
      <c r="O408" s="478"/>
      <c r="P408" s="478" t="e">
        <f>+IF(L408=0,"",'Ark1'!#REF!)</f>
        <v>#REF!</v>
      </c>
      <c r="Q408" s="242"/>
      <c r="R408" s="242" t="e">
        <f>+IF(H408=0,"",'Ark1'!#REF!)</f>
        <v>#REF!</v>
      </c>
      <c r="S408" s="241" t="e">
        <f>+IF(H408=0,"",'Ark1'!#REF!)</f>
        <v>#REF!</v>
      </c>
      <c r="T408" s="241" t="e">
        <f>+IF(H408=0,"",'Ark1'!#REF!)</f>
        <v>#REF!</v>
      </c>
      <c r="U408" s="243" t="e">
        <f>+IF(H408=0,"",'Ark1'!#REF!)</f>
        <v>#REF!</v>
      </c>
      <c r="V408" s="243" t="e">
        <f>+IF(H408=0,"",'Ark1'!#REF!)</f>
        <v>#REF!</v>
      </c>
      <c r="W408" s="243" t="e">
        <f>+IF(H408=0,"",'Ark1'!#REF!)</f>
        <v>#REF!</v>
      </c>
      <c r="X408" s="243" t="e">
        <f>+IF(H408=0,"",'Ark1'!#REF!)</f>
        <v>#REF!</v>
      </c>
      <c r="Y408" s="243" t="e">
        <f>+IF(H408=0,"",'Ark1'!#REF!)</f>
        <v>#REF!</v>
      </c>
      <c r="Z408" s="242" t="e">
        <f>+IF(H408=0,"",'Ark1'!#REF!)</f>
        <v>#REF!</v>
      </c>
      <c r="AA408" s="243" t="e">
        <f>+IF(H408=0,"",'Ark1'!#REF!)</f>
        <v>#REF!</v>
      </c>
      <c r="AB408" s="242" t="e">
        <f t="shared" si="279"/>
        <v>#REF!</v>
      </c>
      <c r="AC408" s="241" t="e">
        <f t="shared" si="280"/>
        <v>#REF!</v>
      </c>
      <c r="AD408" s="303"/>
      <c r="AG408" s="28"/>
      <c r="AH408" s="26"/>
    </row>
    <row r="409" spans="1:58">
      <c r="A409" s="303"/>
      <c r="B409" s="303" t="e">
        <f>+'Ark1'!#REF!</f>
        <v>#REF!</v>
      </c>
      <c r="C409" s="240" t="e">
        <f>+'Ark1'!#REF!</f>
        <v>#REF!</v>
      </c>
      <c r="D409" s="240" t="str">
        <f t="shared" si="282"/>
        <v>U+</v>
      </c>
      <c r="E409" s="240" t="e">
        <f>+'Ark1'!#REF!</f>
        <v>#REF!</v>
      </c>
      <c r="F409" s="240" t="str">
        <f t="shared" si="281"/>
        <v>Mai</v>
      </c>
      <c r="G409" s="240" t="e">
        <f>+'Ark1'!#REF!</f>
        <v>#REF!</v>
      </c>
      <c r="H409" s="240" t="e">
        <f>+'Ark1'!#REF!</f>
        <v>#REF!</v>
      </c>
      <c r="I409" s="242" t="e">
        <f>+IF(H409=0,"",'Ark1'!#REF!)</f>
        <v>#REF!</v>
      </c>
      <c r="J409" s="242" t="e">
        <f>+IF(H409=0,"",'Ark1'!#REF!)</f>
        <v>#REF!</v>
      </c>
      <c r="K409" s="242"/>
      <c r="L409" s="455" t="e">
        <f>+IF(I409=0,"",'Ark1'!#REF!)</f>
        <v>#REF!</v>
      </c>
      <c r="M409" s="304"/>
      <c r="N409" s="478" t="e">
        <f>+IF(L409=0,"",'Ark1'!#REF!)</f>
        <v>#REF!</v>
      </c>
      <c r="O409" s="478"/>
      <c r="P409" s="478" t="e">
        <f>+IF(L409=0,"",'Ark1'!#REF!)</f>
        <v>#REF!</v>
      </c>
      <c r="Q409" s="242"/>
      <c r="R409" s="242" t="e">
        <f>+IF(H409=0,"",'Ark1'!#REF!)</f>
        <v>#REF!</v>
      </c>
      <c r="S409" s="241" t="e">
        <f>+IF(H409=0,"",'Ark1'!#REF!)</f>
        <v>#REF!</v>
      </c>
      <c r="T409" s="241" t="e">
        <f>+IF(H409=0,"",'Ark1'!#REF!)</f>
        <v>#REF!</v>
      </c>
      <c r="U409" s="243" t="e">
        <f>+IF(H409=0,"",'Ark1'!#REF!)</f>
        <v>#REF!</v>
      </c>
      <c r="V409" s="243" t="e">
        <f>+IF(H409=0,"",'Ark1'!#REF!)</f>
        <v>#REF!</v>
      </c>
      <c r="W409" s="243" t="e">
        <f>+IF(H409=0,"",'Ark1'!#REF!)</f>
        <v>#REF!</v>
      </c>
      <c r="X409" s="243" t="e">
        <f>+IF(H409=0,"",'Ark1'!#REF!)</f>
        <v>#REF!</v>
      </c>
      <c r="Y409" s="243" t="e">
        <f>+IF(H409=0,"",'Ark1'!#REF!)</f>
        <v>#REF!</v>
      </c>
      <c r="Z409" s="242" t="e">
        <f>+IF(H409=0,"",'Ark1'!#REF!)</f>
        <v>#REF!</v>
      </c>
      <c r="AA409" s="243" t="e">
        <f>+IF(H409=0,"",'Ark1'!#REF!)</f>
        <v>#REF!</v>
      </c>
      <c r="AB409" s="242" t="e">
        <f t="shared" si="279"/>
        <v>#REF!</v>
      </c>
      <c r="AC409" s="241" t="e">
        <f t="shared" si="280"/>
        <v>#REF!</v>
      </c>
      <c r="AD409" s="303"/>
      <c r="AG409" s="28"/>
      <c r="AH409" s="26"/>
    </row>
    <row r="410" spans="1:58">
      <c r="A410" s="303"/>
      <c r="B410" s="303" t="e">
        <f>+'Ark1'!#REF!</f>
        <v>#REF!</v>
      </c>
      <c r="C410" s="240" t="e">
        <f>+'Ark1'!#REF!</f>
        <v>#REF!</v>
      </c>
      <c r="D410" s="240" t="str">
        <f t="shared" si="282"/>
        <v>U+</v>
      </c>
      <c r="E410" s="240" t="e">
        <f>+'Ark1'!#REF!</f>
        <v>#REF!</v>
      </c>
      <c r="F410" s="240" t="str">
        <f t="shared" si="281"/>
        <v>Jun</v>
      </c>
      <c r="G410" s="240" t="e">
        <f>+'Ark1'!#REF!</f>
        <v>#REF!</v>
      </c>
      <c r="H410" s="240" t="e">
        <f>+'Ark1'!#REF!</f>
        <v>#REF!</v>
      </c>
      <c r="I410" s="242" t="e">
        <f>+IF(H410=0,"",'Ark1'!#REF!)</f>
        <v>#REF!</v>
      </c>
      <c r="J410" s="242" t="e">
        <f>+IF(H410=0,"",'Ark1'!#REF!)</f>
        <v>#REF!</v>
      </c>
      <c r="K410" s="242"/>
      <c r="L410" s="455" t="e">
        <f>+IF(I410=0,"",'Ark1'!#REF!)</f>
        <v>#REF!</v>
      </c>
      <c r="M410" s="304"/>
      <c r="N410" s="478" t="e">
        <f>+IF(L410=0,"",'Ark1'!#REF!)</f>
        <v>#REF!</v>
      </c>
      <c r="O410" s="478"/>
      <c r="P410" s="478" t="e">
        <f>+IF(L410=0,"",'Ark1'!#REF!)</f>
        <v>#REF!</v>
      </c>
      <c r="Q410" s="242"/>
      <c r="R410" s="242" t="e">
        <f>+IF(H410=0,"",'Ark1'!#REF!)</f>
        <v>#REF!</v>
      </c>
      <c r="S410" s="241" t="e">
        <f>+IF(H410=0,"",'Ark1'!#REF!)</f>
        <v>#REF!</v>
      </c>
      <c r="T410" s="241" t="e">
        <f>+IF(H410=0,"",'Ark1'!#REF!)</f>
        <v>#REF!</v>
      </c>
      <c r="U410" s="243" t="e">
        <f>+IF(H410=0,"",'Ark1'!#REF!)</f>
        <v>#REF!</v>
      </c>
      <c r="V410" s="243" t="e">
        <f>+IF(H410=0,"",'Ark1'!#REF!)</f>
        <v>#REF!</v>
      </c>
      <c r="W410" s="243" t="e">
        <f>+IF(H410=0,"",'Ark1'!#REF!)</f>
        <v>#REF!</v>
      </c>
      <c r="X410" s="243" t="e">
        <f>+IF(H410=0,"",'Ark1'!#REF!)</f>
        <v>#REF!</v>
      </c>
      <c r="Y410" s="243" t="e">
        <f>+IF(H410=0,"",'Ark1'!#REF!)</f>
        <v>#REF!</v>
      </c>
      <c r="Z410" s="242" t="e">
        <f>+IF(H410=0,"",'Ark1'!#REF!)</f>
        <v>#REF!</v>
      </c>
      <c r="AA410" s="243" t="e">
        <f>+IF(H410=0,"",'Ark1'!#REF!)</f>
        <v>#REF!</v>
      </c>
      <c r="AB410" s="242" t="e">
        <f t="shared" si="279"/>
        <v>#REF!</v>
      </c>
      <c r="AC410" s="241" t="e">
        <f t="shared" si="280"/>
        <v>#REF!</v>
      </c>
      <c r="AD410" s="303"/>
      <c r="AG410" s="28"/>
      <c r="AH410" s="26"/>
    </row>
    <row r="411" spans="1:58">
      <c r="A411" s="303"/>
      <c r="B411" s="303" t="e">
        <f>+'Ark1'!#REF!</f>
        <v>#REF!</v>
      </c>
      <c r="C411" s="240" t="e">
        <f>+'Ark1'!#REF!</f>
        <v>#REF!</v>
      </c>
      <c r="D411" s="240" t="str">
        <f t="shared" si="282"/>
        <v>U+</v>
      </c>
      <c r="E411" s="240" t="e">
        <f>+'Ark1'!#REF!</f>
        <v>#REF!</v>
      </c>
      <c r="F411" s="240" t="str">
        <f t="shared" si="281"/>
        <v>Jul</v>
      </c>
      <c r="G411" s="240" t="e">
        <f>+'Ark1'!#REF!</f>
        <v>#REF!</v>
      </c>
      <c r="H411" s="240" t="e">
        <f>+'Ark1'!#REF!</f>
        <v>#REF!</v>
      </c>
      <c r="I411" s="242" t="e">
        <f>+IF(H411=0,"",'Ark1'!#REF!)</f>
        <v>#REF!</v>
      </c>
      <c r="J411" s="242" t="e">
        <f>+IF(H411=0,"",'Ark1'!#REF!)</f>
        <v>#REF!</v>
      </c>
      <c r="K411" s="242"/>
      <c r="L411" s="455" t="e">
        <f>+IF(I411=0,"",'Ark1'!#REF!)</f>
        <v>#REF!</v>
      </c>
      <c r="M411" s="304"/>
      <c r="N411" s="478" t="e">
        <f>+IF(L411=0,"",'Ark1'!#REF!)</f>
        <v>#REF!</v>
      </c>
      <c r="O411" s="478"/>
      <c r="P411" s="478" t="e">
        <f>+IF(L411=0,"",'Ark1'!#REF!)</f>
        <v>#REF!</v>
      </c>
      <c r="Q411" s="242"/>
      <c r="R411" s="242" t="e">
        <f>+IF(H411=0,"",'Ark1'!#REF!)</f>
        <v>#REF!</v>
      </c>
      <c r="S411" s="241" t="e">
        <f>+IF(H411=0,"",'Ark1'!#REF!)</f>
        <v>#REF!</v>
      </c>
      <c r="T411" s="241" t="e">
        <f>+IF(H411=0,"",'Ark1'!#REF!)</f>
        <v>#REF!</v>
      </c>
      <c r="U411" s="243" t="e">
        <f>+IF(H411=0,"",'Ark1'!#REF!)</f>
        <v>#REF!</v>
      </c>
      <c r="V411" s="243" t="e">
        <f>+IF(H411=0,"",'Ark1'!#REF!)</f>
        <v>#REF!</v>
      </c>
      <c r="W411" s="243" t="e">
        <f>+IF(H411=0,"",'Ark1'!#REF!)</f>
        <v>#REF!</v>
      </c>
      <c r="X411" s="243" t="e">
        <f>+IF(H411=0,"",'Ark1'!#REF!)</f>
        <v>#REF!</v>
      </c>
      <c r="Y411" s="243" t="e">
        <f>+IF(H411=0,"",'Ark1'!#REF!)</f>
        <v>#REF!</v>
      </c>
      <c r="Z411" s="242" t="e">
        <f>+IF(H411=0,"",'Ark1'!#REF!)</f>
        <v>#REF!</v>
      </c>
      <c r="AA411" s="243" t="e">
        <f>+IF(H411=0,"",'Ark1'!#REF!)</f>
        <v>#REF!</v>
      </c>
      <c r="AB411" s="242" t="e">
        <f t="shared" si="279"/>
        <v>#REF!</v>
      </c>
      <c r="AC411" s="241" t="e">
        <f t="shared" si="280"/>
        <v>#REF!</v>
      </c>
      <c r="AD411" s="303"/>
      <c r="AG411" s="28"/>
      <c r="AH411" s="26"/>
    </row>
    <row r="412" spans="1:58">
      <c r="A412" s="303"/>
      <c r="B412" s="303" t="e">
        <f>+'Ark1'!#REF!</f>
        <v>#REF!</v>
      </c>
      <c r="C412" s="240" t="e">
        <f>+'Ark1'!#REF!</f>
        <v>#REF!</v>
      </c>
      <c r="D412" s="240" t="str">
        <f t="shared" si="282"/>
        <v>U+</v>
      </c>
      <c r="E412" s="240" t="e">
        <f>+'Ark1'!#REF!</f>
        <v>#REF!</v>
      </c>
      <c r="F412" s="240" t="str">
        <f t="shared" si="281"/>
        <v>Aug</v>
      </c>
      <c r="G412" s="240" t="e">
        <f>+'Ark1'!#REF!</f>
        <v>#REF!</v>
      </c>
      <c r="H412" s="240" t="e">
        <f>+'Ark1'!#REF!</f>
        <v>#REF!</v>
      </c>
      <c r="I412" s="242" t="e">
        <f>+IF(H412=0,"",'Ark1'!#REF!)</f>
        <v>#REF!</v>
      </c>
      <c r="J412" s="242" t="e">
        <f>+IF(H412=0,"",'Ark1'!#REF!)</f>
        <v>#REF!</v>
      </c>
      <c r="K412" s="242"/>
      <c r="L412" s="455" t="e">
        <f>+IF(I412=0,"",'Ark1'!#REF!)</f>
        <v>#REF!</v>
      </c>
      <c r="M412" s="304"/>
      <c r="N412" s="478" t="e">
        <f>+IF(L412=0,"",'Ark1'!#REF!)</f>
        <v>#REF!</v>
      </c>
      <c r="O412" s="478"/>
      <c r="P412" s="478" t="e">
        <f>+IF(L412=0,"",'Ark1'!#REF!)</f>
        <v>#REF!</v>
      </c>
      <c r="Q412" s="242"/>
      <c r="R412" s="242" t="e">
        <f>+IF(H412=0,"",'Ark1'!#REF!)</f>
        <v>#REF!</v>
      </c>
      <c r="S412" s="241" t="e">
        <f>+IF(H412=0,"",'Ark1'!#REF!)</f>
        <v>#REF!</v>
      </c>
      <c r="T412" s="241" t="e">
        <f>+IF(H412=0,"",'Ark1'!#REF!)</f>
        <v>#REF!</v>
      </c>
      <c r="U412" s="243" t="e">
        <f>+IF(H412=0,"",'Ark1'!#REF!)</f>
        <v>#REF!</v>
      </c>
      <c r="V412" s="243" t="e">
        <f>+IF(H412=0,"",'Ark1'!#REF!)</f>
        <v>#REF!</v>
      </c>
      <c r="W412" s="243" t="e">
        <f>+IF(H412=0,"",'Ark1'!#REF!)</f>
        <v>#REF!</v>
      </c>
      <c r="X412" s="243" t="e">
        <f>+IF(H412=0,"",'Ark1'!#REF!)</f>
        <v>#REF!</v>
      </c>
      <c r="Y412" s="243" t="e">
        <f>+IF(H412=0,"",'Ark1'!#REF!)</f>
        <v>#REF!</v>
      </c>
      <c r="Z412" s="242" t="e">
        <f>+IF(H412=0,"",'Ark1'!#REF!)</f>
        <v>#REF!</v>
      </c>
      <c r="AA412" s="243" t="e">
        <f>+IF(H412=0,"",'Ark1'!#REF!)</f>
        <v>#REF!</v>
      </c>
      <c r="AB412" s="242" t="e">
        <f t="shared" si="279"/>
        <v>#REF!</v>
      </c>
      <c r="AC412" s="241" t="e">
        <f t="shared" si="280"/>
        <v>#REF!</v>
      </c>
      <c r="AD412" s="303"/>
      <c r="AG412" s="28"/>
      <c r="AH412" s="26"/>
    </row>
    <row r="413" spans="1:58">
      <c r="A413" s="303"/>
      <c r="B413" s="303" t="e">
        <f>+'Ark1'!#REF!</f>
        <v>#REF!</v>
      </c>
      <c r="C413" s="240" t="e">
        <f>+'Ark1'!#REF!</f>
        <v>#REF!</v>
      </c>
      <c r="D413" s="240" t="str">
        <f t="shared" si="282"/>
        <v>U+</v>
      </c>
      <c r="E413" s="240" t="e">
        <f>+'Ark1'!#REF!</f>
        <v>#REF!</v>
      </c>
      <c r="F413" s="240" t="str">
        <f t="shared" si="281"/>
        <v>Sep</v>
      </c>
      <c r="G413" s="240" t="e">
        <f>+'Ark1'!#REF!</f>
        <v>#REF!</v>
      </c>
      <c r="H413" s="240" t="e">
        <f>+'Ark1'!#REF!</f>
        <v>#REF!</v>
      </c>
      <c r="I413" s="242" t="e">
        <f>+IF(H413=0,"",'Ark1'!#REF!)</f>
        <v>#REF!</v>
      </c>
      <c r="J413" s="242" t="e">
        <f>+IF(H413=0,"",'Ark1'!#REF!)</f>
        <v>#REF!</v>
      </c>
      <c r="K413" s="242"/>
      <c r="L413" s="455" t="e">
        <f>+IF(I413=0,"",'Ark1'!#REF!)</f>
        <v>#REF!</v>
      </c>
      <c r="M413" s="304"/>
      <c r="N413" s="478" t="e">
        <f>+IF(L413=0,"",'Ark1'!#REF!)</f>
        <v>#REF!</v>
      </c>
      <c r="O413" s="478"/>
      <c r="P413" s="478" t="e">
        <f>+IF(L413=0,"",'Ark1'!#REF!)</f>
        <v>#REF!</v>
      </c>
      <c r="Q413" s="242"/>
      <c r="R413" s="242" t="e">
        <f>+IF(H413=0,"",'Ark1'!#REF!)</f>
        <v>#REF!</v>
      </c>
      <c r="S413" s="241" t="e">
        <f>+IF(H413=0,"",'Ark1'!#REF!)</f>
        <v>#REF!</v>
      </c>
      <c r="T413" s="241" t="e">
        <f>+IF(H413=0,"",'Ark1'!#REF!)</f>
        <v>#REF!</v>
      </c>
      <c r="U413" s="243" t="e">
        <f>+IF(H413=0,"",'Ark1'!#REF!)</f>
        <v>#REF!</v>
      </c>
      <c r="V413" s="243" t="e">
        <f>+IF(H413=0,"",'Ark1'!#REF!)</f>
        <v>#REF!</v>
      </c>
      <c r="W413" s="243" t="e">
        <f>+IF(H413=0,"",'Ark1'!#REF!)</f>
        <v>#REF!</v>
      </c>
      <c r="X413" s="243" t="e">
        <f>+IF(H413=0,"",'Ark1'!#REF!)</f>
        <v>#REF!</v>
      </c>
      <c r="Y413" s="243" t="e">
        <f>+IF(H413=0,"",'Ark1'!#REF!)</f>
        <v>#REF!</v>
      </c>
      <c r="Z413" s="242" t="e">
        <f>+IF(H413=0,"",'Ark1'!#REF!)</f>
        <v>#REF!</v>
      </c>
      <c r="AA413" s="243" t="e">
        <f>+IF(H413=0,"",'Ark1'!#REF!)</f>
        <v>#REF!</v>
      </c>
      <c r="AB413" s="242" t="e">
        <f t="shared" si="279"/>
        <v>#REF!</v>
      </c>
      <c r="AC413" s="241" t="e">
        <f t="shared" si="280"/>
        <v>#REF!</v>
      </c>
      <c r="AD413" s="303"/>
      <c r="AG413" s="28"/>
      <c r="AH413" s="26"/>
    </row>
    <row r="414" spans="1:58">
      <c r="A414" s="303"/>
      <c r="B414" s="303" t="e">
        <f>+'Ark1'!#REF!</f>
        <v>#REF!</v>
      </c>
      <c r="C414" s="240" t="e">
        <f>+'Ark1'!#REF!</f>
        <v>#REF!</v>
      </c>
      <c r="D414" s="240" t="str">
        <f t="shared" si="282"/>
        <v>U+</v>
      </c>
      <c r="E414" s="240" t="e">
        <f>+'Ark1'!#REF!</f>
        <v>#REF!</v>
      </c>
      <c r="F414" s="240" t="str">
        <f t="shared" si="281"/>
        <v>Okt</v>
      </c>
      <c r="G414" s="240" t="e">
        <f>+'Ark1'!#REF!</f>
        <v>#REF!</v>
      </c>
      <c r="H414" s="240" t="e">
        <f>+'Ark1'!#REF!</f>
        <v>#REF!</v>
      </c>
      <c r="I414" s="242" t="e">
        <f>+IF(H414=0,"",'Ark1'!#REF!)</f>
        <v>#REF!</v>
      </c>
      <c r="J414" s="242" t="e">
        <f>+IF(H414=0,"",'Ark1'!#REF!)</f>
        <v>#REF!</v>
      </c>
      <c r="K414" s="242"/>
      <c r="L414" s="455" t="e">
        <f>+IF(I414=0,"",'Ark1'!#REF!)</f>
        <v>#REF!</v>
      </c>
      <c r="M414" s="304"/>
      <c r="N414" s="478" t="e">
        <f>+IF(L414=0,"",'Ark1'!#REF!)</f>
        <v>#REF!</v>
      </c>
      <c r="O414" s="478"/>
      <c r="P414" s="478" t="e">
        <f>+IF(L414=0,"",'Ark1'!#REF!)</f>
        <v>#REF!</v>
      </c>
      <c r="Q414" s="242"/>
      <c r="R414" s="242" t="e">
        <f>+IF(H414=0,"",'Ark1'!#REF!)</f>
        <v>#REF!</v>
      </c>
      <c r="S414" s="241" t="e">
        <f>+IF(H414=0,"",'Ark1'!#REF!)</f>
        <v>#REF!</v>
      </c>
      <c r="T414" s="241" t="e">
        <f>+IF(H414=0,"",'Ark1'!#REF!)</f>
        <v>#REF!</v>
      </c>
      <c r="U414" s="243" t="e">
        <f>+IF(H414=0,"",'Ark1'!#REF!)</f>
        <v>#REF!</v>
      </c>
      <c r="V414" s="243" t="e">
        <f>+IF(H414=0,"",'Ark1'!#REF!)</f>
        <v>#REF!</v>
      </c>
      <c r="W414" s="243" t="e">
        <f>+IF(H414=0,"",'Ark1'!#REF!)</f>
        <v>#REF!</v>
      </c>
      <c r="X414" s="243" t="e">
        <f>+IF(H414=0,"",'Ark1'!#REF!)</f>
        <v>#REF!</v>
      </c>
      <c r="Y414" s="243" t="e">
        <f>+IF(H414=0,"",'Ark1'!#REF!)</f>
        <v>#REF!</v>
      </c>
      <c r="Z414" s="242" t="e">
        <f>+IF(H414=0,"",'Ark1'!#REF!)</f>
        <v>#REF!</v>
      </c>
      <c r="AA414" s="243" t="e">
        <f>+IF(H414=0,"",'Ark1'!#REF!)</f>
        <v>#REF!</v>
      </c>
      <c r="AB414" s="242" t="e">
        <f t="shared" si="279"/>
        <v>#REF!</v>
      </c>
      <c r="AC414" s="241" t="e">
        <f t="shared" si="280"/>
        <v>#REF!</v>
      </c>
      <c r="AD414" s="303"/>
      <c r="AG414" s="28"/>
      <c r="AH414" s="26"/>
    </row>
    <row r="415" spans="1:58">
      <c r="A415" s="303"/>
      <c r="B415" s="303" t="e">
        <f>+'Ark1'!#REF!</f>
        <v>#REF!</v>
      </c>
      <c r="C415" s="240" t="e">
        <f>+'Ark1'!#REF!</f>
        <v>#REF!</v>
      </c>
      <c r="D415" s="240" t="str">
        <f t="shared" si="282"/>
        <v>U+</v>
      </c>
      <c r="E415" s="240" t="e">
        <f>+'Ark1'!#REF!</f>
        <v>#REF!</v>
      </c>
      <c r="F415" s="240" t="str">
        <f t="shared" si="281"/>
        <v>Nov</v>
      </c>
      <c r="G415" s="240" t="e">
        <f>+'Ark1'!#REF!</f>
        <v>#REF!</v>
      </c>
      <c r="H415" s="240" t="e">
        <f>+'Ark1'!#REF!</f>
        <v>#REF!</v>
      </c>
      <c r="I415" s="242" t="e">
        <f>+IF(H415=0,"",'Ark1'!#REF!)</f>
        <v>#REF!</v>
      </c>
      <c r="J415" s="242" t="e">
        <f>+IF(H415=0,"",'Ark1'!#REF!)</f>
        <v>#REF!</v>
      </c>
      <c r="K415" s="242"/>
      <c r="L415" s="455" t="e">
        <f>+IF(I415=0,"",'Ark1'!#REF!)</f>
        <v>#REF!</v>
      </c>
      <c r="M415" s="304"/>
      <c r="N415" s="478" t="e">
        <f>+IF(L415=0,"",'Ark1'!#REF!)</f>
        <v>#REF!</v>
      </c>
      <c r="O415" s="478"/>
      <c r="P415" s="478" t="e">
        <f>+IF(L415=0,"",'Ark1'!#REF!)</f>
        <v>#REF!</v>
      </c>
      <c r="Q415" s="242"/>
      <c r="R415" s="242" t="e">
        <f>+IF(H415=0,"",'Ark1'!#REF!)</f>
        <v>#REF!</v>
      </c>
      <c r="S415" s="241" t="e">
        <f>+IF(H415=0,"",'Ark1'!#REF!)</f>
        <v>#REF!</v>
      </c>
      <c r="T415" s="241" t="e">
        <f>+IF(H415=0,"",'Ark1'!#REF!)</f>
        <v>#REF!</v>
      </c>
      <c r="U415" s="243" t="e">
        <f>+IF(H415=0,"",'Ark1'!#REF!)</f>
        <v>#REF!</v>
      </c>
      <c r="V415" s="243" t="e">
        <f>+IF(H415=0,"",'Ark1'!#REF!)</f>
        <v>#REF!</v>
      </c>
      <c r="W415" s="243" t="e">
        <f>+IF(H415=0,"",'Ark1'!#REF!)</f>
        <v>#REF!</v>
      </c>
      <c r="X415" s="243" t="e">
        <f>+IF(H415=0,"",'Ark1'!#REF!)</f>
        <v>#REF!</v>
      </c>
      <c r="Y415" s="243" t="e">
        <f>+IF(H415=0,"",'Ark1'!#REF!)</f>
        <v>#REF!</v>
      </c>
      <c r="Z415" s="242" t="e">
        <f>+IF(H415=0,"",'Ark1'!#REF!)</f>
        <v>#REF!</v>
      </c>
      <c r="AA415" s="243" t="e">
        <f>+IF(H415=0,"",'Ark1'!#REF!)</f>
        <v>#REF!</v>
      </c>
      <c r="AB415" s="242" t="e">
        <f t="shared" si="279"/>
        <v>#REF!</v>
      </c>
      <c r="AC415" s="241" t="e">
        <f t="shared" si="280"/>
        <v>#REF!</v>
      </c>
      <c r="AD415" s="303"/>
      <c r="AG415" s="28"/>
      <c r="AH415" s="26"/>
    </row>
    <row r="416" spans="1:58">
      <c r="A416" s="303"/>
      <c r="B416" s="303" t="e">
        <f>+'Ark1'!#REF!</f>
        <v>#REF!</v>
      </c>
      <c r="C416" s="240" t="e">
        <f>+'Ark1'!#REF!</f>
        <v>#REF!</v>
      </c>
      <c r="D416" s="240" t="str">
        <f t="shared" si="282"/>
        <v>U+</v>
      </c>
      <c r="E416" s="240" t="e">
        <f>+'Ark1'!#REF!</f>
        <v>#REF!</v>
      </c>
      <c r="F416" s="240" t="str">
        <f t="shared" si="281"/>
        <v>Des</v>
      </c>
      <c r="G416" s="240" t="e">
        <f>+'Ark1'!#REF!</f>
        <v>#REF!</v>
      </c>
      <c r="H416" s="240" t="e">
        <f>+'Ark1'!#REF!</f>
        <v>#REF!</v>
      </c>
      <c r="I416" s="242" t="e">
        <f>+IF(H416=0,"",'Ark1'!#REF!)</f>
        <v>#REF!</v>
      </c>
      <c r="J416" s="242" t="e">
        <f>+IF(H416=0,"",'Ark1'!#REF!)</f>
        <v>#REF!</v>
      </c>
      <c r="K416" s="242"/>
      <c r="L416" s="455" t="e">
        <f>+IF(I416=0,"",'Ark1'!#REF!)</f>
        <v>#REF!</v>
      </c>
      <c r="M416" s="304"/>
      <c r="N416" s="478" t="e">
        <f>+IF(L416=0,"",'Ark1'!#REF!)</f>
        <v>#REF!</v>
      </c>
      <c r="O416" s="478"/>
      <c r="P416" s="478" t="e">
        <f>+IF(L416=0,"",'Ark1'!#REF!)</f>
        <v>#REF!</v>
      </c>
      <c r="Q416" s="242"/>
      <c r="R416" s="242" t="e">
        <f>+IF(H416=0,"",'Ark1'!#REF!)</f>
        <v>#REF!</v>
      </c>
      <c r="S416" s="241" t="e">
        <f>+IF(H416=0,"",'Ark1'!#REF!)</f>
        <v>#REF!</v>
      </c>
      <c r="T416" s="241" t="e">
        <f>+IF(H416=0,"",'Ark1'!#REF!)</f>
        <v>#REF!</v>
      </c>
      <c r="U416" s="243" t="e">
        <f>+IF(H416=0,"",'Ark1'!#REF!)</f>
        <v>#REF!</v>
      </c>
      <c r="V416" s="243" t="e">
        <f>+IF(H416=0,"",'Ark1'!#REF!)</f>
        <v>#REF!</v>
      </c>
      <c r="W416" s="243" t="e">
        <f>+IF(H416=0,"",'Ark1'!#REF!)</f>
        <v>#REF!</v>
      </c>
      <c r="X416" s="243" t="e">
        <f>+IF(H416=0,"",'Ark1'!#REF!)</f>
        <v>#REF!</v>
      </c>
      <c r="Y416" s="243" t="e">
        <f>+IF(H416=0,"",'Ark1'!#REF!)</f>
        <v>#REF!</v>
      </c>
      <c r="Z416" s="242" t="e">
        <f>+IF(H416=0,"",'Ark1'!#REF!)</f>
        <v>#REF!</v>
      </c>
      <c r="AA416" s="243" t="e">
        <f>+IF(H416=0,"",'Ark1'!#REF!)</f>
        <v>#REF!</v>
      </c>
      <c r="AB416" s="242" t="e">
        <f t="shared" si="279"/>
        <v>#REF!</v>
      </c>
      <c r="AC416" s="241" t="e">
        <f t="shared" si="280"/>
        <v>#REF!</v>
      </c>
      <c r="AD416" s="303"/>
      <c r="AG416" s="28"/>
      <c r="AH416" s="26"/>
    </row>
    <row r="417" spans="1:58" ht="15" customHeight="1">
      <c r="A417" s="303"/>
      <c r="B417" s="303"/>
      <c r="C417" s="303"/>
      <c r="D417" s="303"/>
      <c r="E417" s="303"/>
      <c r="F417" s="303"/>
      <c r="G417" s="303"/>
      <c r="H417" s="303"/>
      <c r="I417" s="303"/>
      <c r="J417" s="303"/>
      <c r="K417" s="303"/>
      <c r="L417" s="482"/>
      <c r="M417" s="304"/>
      <c r="N417" s="320"/>
      <c r="O417" s="320"/>
      <c r="P417" s="320"/>
      <c r="Q417" s="303"/>
      <c r="R417" s="303"/>
      <c r="S417" s="303"/>
      <c r="T417" s="303"/>
      <c r="U417" s="303"/>
      <c r="V417" s="303"/>
      <c r="W417" s="303"/>
      <c r="X417" s="303"/>
      <c r="Y417" s="303"/>
      <c r="Z417" s="303"/>
      <c r="AA417" s="303"/>
      <c r="AB417" s="493"/>
      <c r="AC417" s="303"/>
      <c r="AD417" s="303"/>
      <c r="AG417" s="28"/>
      <c r="AH417" s="26"/>
      <c r="AK417" s="26"/>
      <c r="AL417" s="26"/>
      <c r="AM417" s="26"/>
      <c r="AO417" s="26"/>
      <c r="AQ417" s="26"/>
      <c r="AR417" s="26"/>
    </row>
    <row r="418" spans="1:58" ht="15" customHeight="1">
      <c r="A418" s="303"/>
      <c r="B418" s="303"/>
      <c r="C418" s="320" t="s">
        <v>0</v>
      </c>
      <c r="D418" s="303"/>
      <c r="E418" s="321" t="str">
        <f>+D420</f>
        <v>E-</v>
      </c>
      <c r="F418" s="320" t="s">
        <v>570</v>
      </c>
      <c r="G418" s="303"/>
      <c r="H418" s="244" t="e">
        <f>SUM(H420:H445)</f>
        <v>#REF!</v>
      </c>
      <c r="I418" s="304"/>
      <c r="J418" s="304"/>
      <c r="K418" s="304"/>
      <c r="L418" s="482"/>
      <c r="M418" s="304"/>
      <c r="N418" s="322"/>
      <c r="O418" s="322"/>
      <c r="P418" s="322"/>
      <c r="Q418" s="304"/>
      <c r="R418" s="303"/>
      <c r="S418" s="273">
        <f>+Klasse!M168</f>
        <v>59.704255319148942</v>
      </c>
      <c r="T418" s="303"/>
      <c r="U418" s="305"/>
      <c r="V418" s="305"/>
      <c r="W418" s="305"/>
      <c r="X418" s="305"/>
      <c r="Y418" s="305"/>
      <c r="Z418" s="303"/>
      <c r="AA418" s="305"/>
      <c r="AB418" s="494"/>
      <c r="AC418" s="304"/>
      <c r="AD418" s="303"/>
      <c r="AE418" s="223"/>
      <c r="AG418" s="28"/>
      <c r="AH418" s="26"/>
      <c r="AI418" s="224"/>
      <c r="AJ418" s="27"/>
      <c r="AN418" s="27"/>
      <c r="BF418" s="236"/>
    </row>
    <row r="419" spans="1:58" ht="15" customHeight="1">
      <c r="A419" s="303"/>
      <c r="B419" s="303"/>
      <c r="C419" s="303"/>
      <c r="D419" s="303"/>
      <c r="E419" s="303"/>
      <c r="F419" s="303"/>
      <c r="G419" s="303"/>
      <c r="H419" s="303"/>
      <c r="I419" s="303"/>
      <c r="J419" s="303"/>
      <c r="K419" s="303"/>
      <c r="L419" s="482"/>
      <c r="M419" s="304"/>
      <c r="N419" s="320"/>
      <c r="O419" s="320"/>
      <c r="P419" s="320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493"/>
      <c r="AC419" s="303"/>
      <c r="AD419" s="303"/>
      <c r="AG419" s="28"/>
      <c r="AH419" s="26"/>
      <c r="AK419" s="26"/>
      <c r="AL419" s="26"/>
      <c r="AM419" s="26"/>
      <c r="AO419" s="26"/>
      <c r="AQ419" s="26"/>
      <c r="AR419" s="26"/>
    </row>
    <row r="420" spans="1:58">
      <c r="A420" s="303"/>
      <c r="B420" s="303" t="e">
        <f>+'Ark1'!#REF!</f>
        <v>#REF!</v>
      </c>
      <c r="C420" s="240" t="e">
        <f>+'Ark1'!#REF!</f>
        <v>#REF!</v>
      </c>
      <c r="D420" s="240" t="str">
        <f>+D194</f>
        <v>E-</v>
      </c>
      <c r="E420" s="240" t="e">
        <f>+'Ark1'!#REF!</f>
        <v>#REF!</v>
      </c>
      <c r="F420" s="240" t="str">
        <f t="shared" ref="F420:F431" si="283">+F405</f>
        <v>Jan</v>
      </c>
      <c r="G420" s="240" t="e">
        <f>+'Ark1'!#REF!</f>
        <v>#REF!</v>
      </c>
      <c r="H420" s="240" t="e">
        <f>+'Ark1'!#REF!</f>
        <v>#REF!</v>
      </c>
      <c r="I420" s="242" t="e">
        <f>+IF(H420=0,"",'Ark1'!#REF!)</f>
        <v>#REF!</v>
      </c>
      <c r="J420" s="242" t="e">
        <f>+IF(H420=0,"",'Ark1'!#REF!)</f>
        <v>#REF!</v>
      </c>
      <c r="K420" s="242"/>
      <c r="L420" s="455" t="e">
        <f>+IF(I420=0,"",'Ark1'!#REF!)</f>
        <v>#REF!</v>
      </c>
      <c r="M420" s="304"/>
      <c r="N420" s="478" t="e">
        <f>+IF(L420=0,"",'Ark1'!#REF!)</f>
        <v>#REF!</v>
      </c>
      <c r="O420" s="478"/>
      <c r="P420" s="478" t="e">
        <f>+IF(L420=0,"",'Ark1'!#REF!)</f>
        <v>#REF!</v>
      </c>
      <c r="Q420" s="242"/>
      <c r="R420" s="242" t="e">
        <f>+IF(H420=0,"",'Ark1'!#REF!)</f>
        <v>#REF!</v>
      </c>
      <c r="S420" s="241" t="e">
        <f>+IF(H420=0,"",'Ark1'!#REF!)</f>
        <v>#REF!</v>
      </c>
      <c r="T420" s="241" t="e">
        <f>+IF(H420=0,"",'Ark1'!#REF!)</f>
        <v>#REF!</v>
      </c>
      <c r="U420" s="243" t="e">
        <f>+IF(H420=0,"",'Ark1'!#REF!)</f>
        <v>#REF!</v>
      </c>
      <c r="V420" s="243" t="e">
        <f>+IF(H420=0,"",'Ark1'!#REF!)</f>
        <v>#REF!</v>
      </c>
      <c r="W420" s="243" t="e">
        <f>+IF(H420=0,"",'Ark1'!#REF!)</f>
        <v>#REF!</v>
      </c>
      <c r="X420" s="243" t="e">
        <f>+IF(H420=0,"",'Ark1'!#REF!)</f>
        <v>#REF!</v>
      </c>
      <c r="Y420" s="243" t="e">
        <f>+IF(H420=0,"",'Ark1'!#REF!)</f>
        <v>#REF!</v>
      </c>
      <c r="Z420" s="242" t="e">
        <f>+IF(H420=0,"",'Ark1'!#REF!)</f>
        <v>#REF!</v>
      </c>
      <c r="AA420" s="243" t="e">
        <f>+IF(H420=0,"",'Ark1'!#REF!)</f>
        <v>#REF!</v>
      </c>
      <c r="AB420" s="242" t="e">
        <f t="shared" si="279"/>
        <v>#REF!</v>
      </c>
      <c r="AC420" s="241" t="e">
        <f t="shared" si="280"/>
        <v>#REF!</v>
      </c>
      <c r="AD420" s="303"/>
      <c r="AG420" s="28"/>
      <c r="AH420" s="26"/>
    </row>
    <row r="421" spans="1:58">
      <c r="A421" s="303"/>
      <c r="B421" s="303" t="e">
        <f>+'Ark1'!#REF!</f>
        <v>#REF!</v>
      </c>
      <c r="C421" s="240" t="e">
        <f>+'Ark1'!#REF!</f>
        <v>#REF!</v>
      </c>
      <c r="D421" s="240" t="str">
        <f>+D420</f>
        <v>E-</v>
      </c>
      <c r="E421" s="240" t="e">
        <f>+'Ark1'!#REF!</f>
        <v>#REF!</v>
      </c>
      <c r="F421" s="240" t="str">
        <f t="shared" si="283"/>
        <v>Feb</v>
      </c>
      <c r="G421" s="240" t="e">
        <f>+'Ark1'!#REF!</f>
        <v>#REF!</v>
      </c>
      <c r="H421" s="240" t="e">
        <f>+'Ark1'!#REF!</f>
        <v>#REF!</v>
      </c>
      <c r="I421" s="242" t="e">
        <f>+IF(H421=0,"",'Ark1'!#REF!)</f>
        <v>#REF!</v>
      </c>
      <c r="J421" s="242" t="e">
        <f>+IF(H421=0,"",'Ark1'!#REF!)</f>
        <v>#REF!</v>
      </c>
      <c r="K421" s="242"/>
      <c r="L421" s="455" t="e">
        <f>+IF(I421=0,"",'Ark1'!#REF!)</f>
        <v>#REF!</v>
      </c>
      <c r="M421" s="304"/>
      <c r="N421" s="478" t="e">
        <f>+IF(L421=0,"",'Ark1'!#REF!)</f>
        <v>#REF!</v>
      </c>
      <c r="O421" s="478"/>
      <c r="P421" s="478" t="e">
        <f>+IF(L421=0,"",'Ark1'!#REF!)</f>
        <v>#REF!</v>
      </c>
      <c r="Q421" s="242"/>
      <c r="R421" s="242" t="e">
        <f>+IF(H421=0,"",'Ark1'!#REF!)</f>
        <v>#REF!</v>
      </c>
      <c r="S421" s="241" t="e">
        <f>+IF(H421=0,"",'Ark1'!#REF!)</f>
        <v>#REF!</v>
      </c>
      <c r="T421" s="241" t="e">
        <f>+IF(H421=0,"",'Ark1'!#REF!)</f>
        <v>#REF!</v>
      </c>
      <c r="U421" s="243" t="e">
        <f>+IF(H421=0,"",'Ark1'!#REF!)</f>
        <v>#REF!</v>
      </c>
      <c r="V421" s="243" t="e">
        <f>+IF(H421=0,"",'Ark1'!#REF!)</f>
        <v>#REF!</v>
      </c>
      <c r="W421" s="243" t="e">
        <f>+IF(H421=0,"",'Ark1'!#REF!)</f>
        <v>#REF!</v>
      </c>
      <c r="X421" s="243" t="e">
        <f>+IF(H421=0,"",'Ark1'!#REF!)</f>
        <v>#REF!</v>
      </c>
      <c r="Y421" s="243" t="e">
        <f>+IF(H421=0,"",'Ark1'!#REF!)</f>
        <v>#REF!</v>
      </c>
      <c r="Z421" s="242" t="e">
        <f>+IF(H421=0,"",'Ark1'!#REF!)</f>
        <v>#REF!</v>
      </c>
      <c r="AA421" s="243" t="e">
        <f>+IF(H421=0,"",'Ark1'!#REF!)</f>
        <v>#REF!</v>
      </c>
      <c r="AB421" s="242" t="e">
        <f t="shared" si="279"/>
        <v>#REF!</v>
      </c>
      <c r="AC421" s="241" t="e">
        <f t="shared" si="280"/>
        <v>#REF!</v>
      </c>
      <c r="AD421" s="303"/>
      <c r="AG421" s="28"/>
      <c r="AH421" s="26"/>
    </row>
    <row r="422" spans="1:58">
      <c r="A422" s="303"/>
      <c r="B422" s="303" t="e">
        <f>+'Ark1'!#REF!</f>
        <v>#REF!</v>
      </c>
      <c r="C422" s="240" t="e">
        <f>+'Ark1'!#REF!</f>
        <v>#REF!</v>
      </c>
      <c r="D422" s="240" t="str">
        <f t="shared" ref="D422:D431" si="284">+D421</f>
        <v>E-</v>
      </c>
      <c r="E422" s="240" t="e">
        <f>+'Ark1'!#REF!</f>
        <v>#REF!</v>
      </c>
      <c r="F422" s="240" t="str">
        <f t="shared" si="283"/>
        <v>Mar</v>
      </c>
      <c r="G422" s="240" t="e">
        <f>+'Ark1'!#REF!</f>
        <v>#REF!</v>
      </c>
      <c r="H422" s="240" t="e">
        <f>+'Ark1'!#REF!</f>
        <v>#REF!</v>
      </c>
      <c r="I422" s="242" t="e">
        <f>+IF(H422=0,"",'Ark1'!#REF!)</f>
        <v>#REF!</v>
      </c>
      <c r="J422" s="242" t="e">
        <f>+IF(H422=0,"",'Ark1'!#REF!)</f>
        <v>#REF!</v>
      </c>
      <c r="K422" s="242"/>
      <c r="L422" s="455" t="e">
        <f>+IF(I422=0,"",'Ark1'!#REF!)</f>
        <v>#REF!</v>
      </c>
      <c r="M422" s="304"/>
      <c r="N422" s="478" t="e">
        <f>+IF(L422=0,"",'Ark1'!#REF!)</f>
        <v>#REF!</v>
      </c>
      <c r="O422" s="478"/>
      <c r="P422" s="478" t="e">
        <f>+IF(L422=0,"",'Ark1'!#REF!)</f>
        <v>#REF!</v>
      </c>
      <c r="Q422" s="242"/>
      <c r="R422" s="242" t="e">
        <f>+IF(H422=0,"",'Ark1'!#REF!)</f>
        <v>#REF!</v>
      </c>
      <c r="S422" s="241" t="e">
        <f>+IF(H422=0,"",'Ark1'!#REF!)</f>
        <v>#REF!</v>
      </c>
      <c r="T422" s="241" t="e">
        <f>+IF(H422=0,"",'Ark1'!#REF!)</f>
        <v>#REF!</v>
      </c>
      <c r="U422" s="243" t="e">
        <f>+IF(H422=0,"",'Ark1'!#REF!)</f>
        <v>#REF!</v>
      </c>
      <c r="V422" s="243" t="e">
        <f>+IF(H422=0,"",'Ark1'!#REF!)</f>
        <v>#REF!</v>
      </c>
      <c r="W422" s="243" t="e">
        <f>+IF(H422=0,"",'Ark1'!#REF!)</f>
        <v>#REF!</v>
      </c>
      <c r="X422" s="243" t="e">
        <f>+IF(H422=0,"",'Ark1'!#REF!)</f>
        <v>#REF!</v>
      </c>
      <c r="Y422" s="243" t="e">
        <f>+IF(H422=0,"",'Ark1'!#REF!)</f>
        <v>#REF!</v>
      </c>
      <c r="Z422" s="242" t="e">
        <f>+IF(H422=0,"",'Ark1'!#REF!)</f>
        <v>#REF!</v>
      </c>
      <c r="AA422" s="243" t="e">
        <f>+IF(H422=0,"",'Ark1'!#REF!)</f>
        <v>#REF!</v>
      </c>
      <c r="AB422" s="242" t="e">
        <f t="shared" si="279"/>
        <v>#REF!</v>
      </c>
      <c r="AC422" s="241" t="e">
        <f t="shared" si="280"/>
        <v>#REF!</v>
      </c>
      <c r="AD422" s="303"/>
      <c r="AG422" s="28"/>
      <c r="AH422" s="26"/>
    </row>
    <row r="423" spans="1:58">
      <c r="A423" s="303"/>
      <c r="B423" s="303" t="e">
        <f>+'Ark1'!#REF!</f>
        <v>#REF!</v>
      </c>
      <c r="C423" s="240" t="e">
        <f>+'Ark1'!#REF!</f>
        <v>#REF!</v>
      </c>
      <c r="D423" s="240" t="str">
        <f t="shared" si="284"/>
        <v>E-</v>
      </c>
      <c r="E423" s="240" t="e">
        <f>+'Ark1'!#REF!</f>
        <v>#REF!</v>
      </c>
      <c r="F423" s="240" t="str">
        <f t="shared" si="283"/>
        <v>Apr</v>
      </c>
      <c r="G423" s="240" t="e">
        <f>+'Ark1'!#REF!</f>
        <v>#REF!</v>
      </c>
      <c r="H423" s="240" t="e">
        <f>+'Ark1'!#REF!</f>
        <v>#REF!</v>
      </c>
      <c r="I423" s="242" t="e">
        <f>+IF(H423=0,"",'Ark1'!#REF!)</f>
        <v>#REF!</v>
      </c>
      <c r="J423" s="242" t="e">
        <f>+IF(H423=0,"",'Ark1'!#REF!)</f>
        <v>#REF!</v>
      </c>
      <c r="K423" s="242"/>
      <c r="L423" s="455" t="e">
        <f>+IF(I423=0,"",'Ark1'!#REF!)</f>
        <v>#REF!</v>
      </c>
      <c r="M423" s="304"/>
      <c r="N423" s="478" t="e">
        <f>+IF(L423=0,"",'Ark1'!#REF!)</f>
        <v>#REF!</v>
      </c>
      <c r="O423" s="478"/>
      <c r="P423" s="478" t="e">
        <f>+IF(L423=0,"",'Ark1'!#REF!)</f>
        <v>#REF!</v>
      </c>
      <c r="Q423" s="242"/>
      <c r="R423" s="242" t="e">
        <f>+IF(H423=0,"",'Ark1'!#REF!)</f>
        <v>#REF!</v>
      </c>
      <c r="S423" s="241" t="e">
        <f>+IF(H423=0,"",'Ark1'!#REF!)</f>
        <v>#REF!</v>
      </c>
      <c r="T423" s="241" t="e">
        <f>+IF(H423=0,"",'Ark1'!#REF!)</f>
        <v>#REF!</v>
      </c>
      <c r="U423" s="243" t="e">
        <f>+IF(H423=0,"",'Ark1'!#REF!)</f>
        <v>#REF!</v>
      </c>
      <c r="V423" s="243" t="e">
        <f>+IF(H423=0,"",'Ark1'!#REF!)</f>
        <v>#REF!</v>
      </c>
      <c r="W423" s="243" t="e">
        <f>+IF(H423=0,"",'Ark1'!#REF!)</f>
        <v>#REF!</v>
      </c>
      <c r="X423" s="243" t="e">
        <f>+IF(H423=0,"",'Ark1'!#REF!)</f>
        <v>#REF!</v>
      </c>
      <c r="Y423" s="243" t="e">
        <f>+IF(H423=0,"",'Ark1'!#REF!)</f>
        <v>#REF!</v>
      </c>
      <c r="Z423" s="242" t="e">
        <f>+IF(H423=0,"",'Ark1'!#REF!)</f>
        <v>#REF!</v>
      </c>
      <c r="AA423" s="243" t="e">
        <f>+IF(H423=0,"",'Ark1'!#REF!)</f>
        <v>#REF!</v>
      </c>
      <c r="AB423" s="242" t="e">
        <f t="shared" si="279"/>
        <v>#REF!</v>
      </c>
      <c r="AC423" s="241" t="e">
        <f t="shared" si="280"/>
        <v>#REF!</v>
      </c>
      <c r="AD423" s="303"/>
      <c r="AG423" s="28"/>
      <c r="AH423" s="26"/>
    </row>
    <row r="424" spans="1:58">
      <c r="A424" s="303"/>
      <c r="B424" s="303" t="e">
        <f>+'Ark1'!#REF!</f>
        <v>#REF!</v>
      </c>
      <c r="C424" s="240" t="e">
        <f>+'Ark1'!#REF!</f>
        <v>#REF!</v>
      </c>
      <c r="D424" s="240" t="str">
        <f t="shared" si="284"/>
        <v>E-</v>
      </c>
      <c r="E424" s="240" t="e">
        <f>+'Ark1'!#REF!</f>
        <v>#REF!</v>
      </c>
      <c r="F424" s="240" t="str">
        <f t="shared" si="283"/>
        <v>Mai</v>
      </c>
      <c r="G424" s="240" t="e">
        <f>+'Ark1'!#REF!</f>
        <v>#REF!</v>
      </c>
      <c r="H424" s="240" t="e">
        <f>+'Ark1'!#REF!</f>
        <v>#REF!</v>
      </c>
      <c r="I424" s="242" t="e">
        <f>+IF(H424=0,"",'Ark1'!#REF!)</f>
        <v>#REF!</v>
      </c>
      <c r="J424" s="242" t="e">
        <f>+IF(H424=0,"",'Ark1'!#REF!)</f>
        <v>#REF!</v>
      </c>
      <c r="K424" s="242"/>
      <c r="L424" s="455" t="e">
        <f>+IF(I424=0,"",'Ark1'!#REF!)</f>
        <v>#REF!</v>
      </c>
      <c r="M424" s="304"/>
      <c r="N424" s="478" t="e">
        <f>+IF(L424=0,"",'Ark1'!#REF!)</f>
        <v>#REF!</v>
      </c>
      <c r="O424" s="478"/>
      <c r="P424" s="478" t="e">
        <f>+IF(L424=0,"",'Ark1'!#REF!)</f>
        <v>#REF!</v>
      </c>
      <c r="Q424" s="242"/>
      <c r="R424" s="242" t="e">
        <f>+IF(H424=0,"",'Ark1'!#REF!)</f>
        <v>#REF!</v>
      </c>
      <c r="S424" s="241" t="e">
        <f>+IF(H424=0,"",'Ark1'!#REF!)</f>
        <v>#REF!</v>
      </c>
      <c r="T424" s="241" t="e">
        <f>+IF(H424=0,"",'Ark1'!#REF!)</f>
        <v>#REF!</v>
      </c>
      <c r="U424" s="243" t="e">
        <f>+IF(H424=0,"",'Ark1'!#REF!)</f>
        <v>#REF!</v>
      </c>
      <c r="V424" s="243" t="e">
        <f>+IF(H424=0,"",'Ark1'!#REF!)</f>
        <v>#REF!</v>
      </c>
      <c r="W424" s="243" t="e">
        <f>+IF(H424=0,"",'Ark1'!#REF!)</f>
        <v>#REF!</v>
      </c>
      <c r="X424" s="243" t="e">
        <f>+IF(H424=0,"",'Ark1'!#REF!)</f>
        <v>#REF!</v>
      </c>
      <c r="Y424" s="243" t="e">
        <f>+IF(H424=0,"",'Ark1'!#REF!)</f>
        <v>#REF!</v>
      </c>
      <c r="Z424" s="242" t="e">
        <f>+IF(H424=0,"",'Ark1'!#REF!)</f>
        <v>#REF!</v>
      </c>
      <c r="AA424" s="243" t="e">
        <f>+IF(H424=0,"",'Ark1'!#REF!)</f>
        <v>#REF!</v>
      </c>
      <c r="AB424" s="242" t="e">
        <f t="shared" si="279"/>
        <v>#REF!</v>
      </c>
      <c r="AC424" s="241" t="e">
        <f t="shared" si="280"/>
        <v>#REF!</v>
      </c>
      <c r="AD424" s="303"/>
      <c r="AG424" s="28"/>
      <c r="AH424" s="26"/>
    </row>
    <row r="425" spans="1:58">
      <c r="A425" s="303"/>
      <c r="B425" s="303" t="e">
        <f>+'Ark1'!#REF!</f>
        <v>#REF!</v>
      </c>
      <c r="C425" s="240" t="e">
        <f>+'Ark1'!#REF!</f>
        <v>#REF!</v>
      </c>
      <c r="D425" s="240" t="str">
        <f t="shared" si="284"/>
        <v>E-</v>
      </c>
      <c r="E425" s="240" t="e">
        <f>+'Ark1'!#REF!</f>
        <v>#REF!</v>
      </c>
      <c r="F425" s="240" t="str">
        <f t="shared" si="283"/>
        <v>Jun</v>
      </c>
      <c r="G425" s="240" t="e">
        <f>+'Ark1'!#REF!</f>
        <v>#REF!</v>
      </c>
      <c r="H425" s="240" t="e">
        <f>+'Ark1'!#REF!</f>
        <v>#REF!</v>
      </c>
      <c r="I425" s="242" t="e">
        <f>+IF(H425=0,"",'Ark1'!#REF!)</f>
        <v>#REF!</v>
      </c>
      <c r="J425" s="242" t="e">
        <f>+IF(H425=0,"",'Ark1'!#REF!)</f>
        <v>#REF!</v>
      </c>
      <c r="K425" s="242"/>
      <c r="L425" s="455" t="e">
        <f>+IF(I425=0,"",'Ark1'!#REF!)</f>
        <v>#REF!</v>
      </c>
      <c r="M425" s="304"/>
      <c r="N425" s="478" t="e">
        <f>+IF(L425=0,"",'Ark1'!#REF!)</f>
        <v>#REF!</v>
      </c>
      <c r="O425" s="478"/>
      <c r="P425" s="478" t="e">
        <f>+IF(L425=0,"",'Ark1'!#REF!)</f>
        <v>#REF!</v>
      </c>
      <c r="Q425" s="242"/>
      <c r="R425" s="242" t="e">
        <f>+IF(H425=0,"",'Ark1'!#REF!)</f>
        <v>#REF!</v>
      </c>
      <c r="S425" s="241" t="e">
        <f>+IF(H425=0,"",'Ark1'!#REF!)</f>
        <v>#REF!</v>
      </c>
      <c r="T425" s="241" t="e">
        <f>+IF(H425=0,"",'Ark1'!#REF!)</f>
        <v>#REF!</v>
      </c>
      <c r="U425" s="243" t="e">
        <f>+IF(H425=0,"",'Ark1'!#REF!)</f>
        <v>#REF!</v>
      </c>
      <c r="V425" s="243" t="e">
        <f>+IF(H425=0,"",'Ark1'!#REF!)</f>
        <v>#REF!</v>
      </c>
      <c r="W425" s="243" t="e">
        <f>+IF(H425=0,"",'Ark1'!#REF!)</f>
        <v>#REF!</v>
      </c>
      <c r="X425" s="243" t="e">
        <f>+IF(H425=0,"",'Ark1'!#REF!)</f>
        <v>#REF!</v>
      </c>
      <c r="Y425" s="243" t="e">
        <f>+IF(H425=0,"",'Ark1'!#REF!)</f>
        <v>#REF!</v>
      </c>
      <c r="Z425" s="242" t="e">
        <f>+IF(H425=0,"",'Ark1'!#REF!)</f>
        <v>#REF!</v>
      </c>
      <c r="AA425" s="243" t="e">
        <f>+IF(H425=0,"",'Ark1'!#REF!)</f>
        <v>#REF!</v>
      </c>
      <c r="AB425" s="242" t="e">
        <f t="shared" si="279"/>
        <v>#REF!</v>
      </c>
      <c r="AC425" s="241" t="e">
        <f t="shared" si="280"/>
        <v>#REF!</v>
      </c>
      <c r="AD425" s="303"/>
      <c r="AG425" s="28"/>
      <c r="AH425" s="26"/>
    </row>
    <row r="426" spans="1:58">
      <c r="A426" s="303"/>
      <c r="B426" s="303" t="e">
        <f>+'Ark1'!#REF!</f>
        <v>#REF!</v>
      </c>
      <c r="C426" s="240" t="e">
        <f>+'Ark1'!#REF!</f>
        <v>#REF!</v>
      </c>
      <c r="D426" s="240" t="str">
        <f t="shared" si="284"/>
        <v>E-</v>
      </c>
      <c r="E426" s="240" t="e">
        <f>+'Ark1'!#REF!</f>
        <v>#REF!</v>
      </c>
      <c r="F426" s="240" t="str">
        <f t="shared" si="283"/>
        <v>Jul</v>
      </c>
      <c r="G426" s="240" t="e">
        <f>+'Ark1'!#REF!</f>
        <v>#REF!</v>
      </c>
      <c r="H426" s="240" t="e">
        <f>+'Ark1'!#REF!</f>
        <v>#REF!</v>
      </c>
      <c r="I426" s="242" t="e">
        <f>+IF(H426=0,"",'Ark1'!#REF!)</f>
        <v>#REF!</v>
      </c>
      <c r="J426" s="242" t="e">
        <f>+IF(H426=0,"",'Ark1'!#REF!)</f>
        <v>#REF!</v>
      </c>
      <c r="K426" s="242"/>
      <c r="L426" s="455" t="e">
        <f>+IF(I426=0,"",'Ark1'!#REF!)</f>
        <v>#REF!</v>
      </c>
      <c r="M426" s="304"/>
      <c r="N426" s="478" t="e">
        <f>+IF(L426=0,"",'Ark1'!#REF!)</f>
        <v>#REF!</v>
      </c>
      <c r="O426" s="478"/>
      <c r="P426" s="478" t="e">
        <f>+IF(L426=0,"",'Ark1'!#REF!)</f>
        <v>#REF!</v>
      </c>
      <c r="Q426" s="242"/>
      <c r="R426" s="242" t="e">
        <f>+IF(H426=0,"",'Ark1'!#REF!)</f>
        <v>#REF!</v>
      </c>
      <c r="S426" s="241" t="e">
        <f>+IF(H426=0,"",'Ark1'!#REF!)</f>
        <v>#REF!</v>
      </c>
      <c r="T426" s="241" t="e">
        <f>+IF(H426=0,"",'Ark1'!#REF!)</f>
        <v>#REF!</v>
      </c>
      <c r="U426" s="243" t="e">
        <f>+IF(H426=0,"",'Ark1'!#REF!)</f>
        <v>#REF!</v>
      </c>
      <c r="V426" s="243" t="e">
        <f>+IF(H426=0,"",'Ark1'!#REF!)</f>
        <v>#REF!</v>
      </c>
      <c r="W426" s="243" t="e">
        <f>+IF(H426=0,"",'Ark1'!#REF!)</f>
        <v>#REF!</v>
      </c>
      <c r="X426" s="243" t="e">
        <f>+IF(H426=0,"",'Ark1'!#REF!)</f>
        <v>#REF!</v>
      </c>
      <c r="Y426" s="243" t="e">
        <f>+IF(H426=0,"",'Ark1'!#REF!)</f>
        <v>#REF!</v>
      </c>
      <c r="Z426" s="242" t="e">
        <f>+IF(H426=0,"",'Ark1'!#REF!)</f>
        <v>#REF!</v>
      </c>
      <c r="AA426" s="243" t="e">
        <f>+IF(H426=0,"",'Ark1'!#REF!)</f>
        <v>#REF!</v>
      </c>
      <c r="AB426" s="242" t="e">
        <f t="shared" si="279"/>
        <v>#REF!</v>
      </c>
      <c r="AC426" s="241" t="e">
        <f t="shared" si="280"/>
        <v>#REF!</v>
      </c>
      <c r="AD426" s="303"/>
      <c r="AG426" s="28"/>
      <c r="AH426" s="26"/>
    </row>
    <row r="427" spans="1:58">
      <c r="A427" s="303"/>
      <c r="B427" s="303" t="e">
        <f>+'Ark1'!#REF!</f>
        <v>#REF!</v>
      </c>
      <c r="C427" s="240" t="e">
        <f>+'Ark1'!#REF!</f>
        <v>#REF!</v>
      </c>
      <c r="D427" s="240" t="str">
        <f t="shared" si="284"/>
        <v>E-</v>
      </c>
      <c r="E427" s="240" t="e">
        <f>+'Ark1'!#REF!</f>
        <v>#REF!</v>
      </c>
      <c r="F427" s="240" t="str">
        <f t="shared" si="283"/>
        <v>Aug</v>
      </c>
      <c r="G427" s="240" t="e">
        <f>+'Ark1'!#REF!</f>
        <v>#REF!</v>
      </c>
      <c r="H427" s="240" t="e">
        <f>+'Ark1'!#REF!</f>
        <v>#REF!</v>
      </c>
      <c r="I427" s="242" t="e">
        <f>+IF(H427=0,"",'Ark1'!#REF!)</f>
        <v>#REF!</v>
      </c>
      <c r="J427" s="242" t="e">
        <f>+IF(H427=0,"",'Ark1'!#REF!)</f>
        <v>#REF!</v>
      </c>
      <c r="K427" s="242"/>
      <c r="L427" s="455" t="e">
        <f>+IF(I427=0,"",'Ark1'!#REF!)</f>
        <v>#REF!</v>
      </c>
      <c r="M427" s="304"/>
      <c r="N427" s="478" t="e">
        <f>+IF(L427=0,"",'Ark1'!#REF!)</f>
        <v>#REF!</v>
      </c>
      <c r="O427" s="478"/>
      <c r="P427" s="478" t="e">
        <f>+IF(L427=0,"",'Ark1'!#REF!)</f>
        <v>#REF!</v>
      </c>
      <c r="Q427" s="242"/>
      <c r="R427" s="242" t="e">
        <f>+IF(H427=0,"",'Ark1'!#REF!)</f>
        <v>#REF!</v>
      </c>
      <c r="S427" s="241" t="e">
        <f>+IF(H427=0,"",'Ark1'!#REF!)</f>
        <v>#REF!</v>
      </c>
      <c r="T427" s="241" t="e">
        <f>+IF(H427=0,"",'Ark1'!#REF!)</f>
        <v>#REF!</v>
      </c>
      <c r="U427" s="243" t="e">
        <f>+IF(H427=0,"",'Ark1'!#REF!)</f>
        <v>#REF!</v>
      </c>
      <c r="V427" s="243" t="e">
        <f>+IF(H427=0,"",'Ark1'!#REF!)</f>
        <v>#REF!</v>
      </c>
      <c r="W427" s="243" t="e">
        <f>+IF(H427=0,"",'Ark1'!#REF!)</f>
        <v>#REF!</v>
      </c>
      <c r="X427" s="243" t="e">
        <f>+IF(H427=0,"",'Ark1'!#REF!)</f>
        <v>#REF!</v>
      </c>
      <c r="Y427" s="243" t="e">
        <f>+IF(H427=0,"",'Ark1'!#REF!)</f>
        <v>#REF!</v>
      </c>
      <c r="Z427" s="242" t="e">
        <f>+IF(H427=0,"",'Ark1'!#REF!)</f>
        <v>#REF!</v>
      </c>
      <c r="AA427" s="243" t="e">
        <f>+IF(H427=0,"",'Ark1'!#REF!)</f>
        <v>#REF!</v>
      </c>
      <c r="AB427" s="242" t="e">
        <f t="shared" si="279"/>
        <v>#REF!</v>
      </c>
      <c r="AC427" s="241" t="e">
        <f t="shared" si="280"/>
        <v>#REF!</v>
      </c>
      <c r="AD427" s="303"/>
      <c r="AG427" s="28"/>
      <c r="AH427" s="26"/>
    </row>
    <row r="428" spans="1:58">
      <c r="A428" s="303"/>
      <c r="B428" s="303" t="e">
        <f>+'Ark1'!#REF!</f>
        <v>#REF!</v>
      </c>
      <c r="C428" s="240" t="e">
        <f>+'Ark1'!#REF!</f>
        <v>#REF!</v>
      </c>
      <c r="D428" s="240" t="str">
        <f t="shared" si="284"/>
        <v>E-</v>
      </c>
      <c r="E428" s="240" t="e">
        <f>+'Ark1'!#REF!</f>
        <v>#REF!</v>
      </c>
      <c r="F428" s="240" t="str">
        <f t="shared" si="283"/>
        <v>Sep</v>
      </c>
      <c r="G428" s="240" t="e">
        <f>+'Ark1'!#REF!</f>
        <v>#REF!</v>
      </c>
      <c r="H428" s="240" t="e">
        <f>+'Ark1'!#REF!</f>
        <v>#REF!</v>
      </c>
      <c r="I428" s="242" t="e">
        <f>+IF(H428=0,"",'Ark1'!#REF!)</f>
        <v>#REF!</v>
      </c>
      <c r="J428" s="242" t="e">
        <f>+IF(H428=0,"",'Ark1'!#REF!)</f>
        <v>#REF!</v>
      </c>
      <c r="K428" s="242"/>
      <c r="L428" s="455" t="e">
        <f>+IF(I428=0,"",'Ark1'!#REF!)</f>
        <v>#REF!</v>
      </c>
      <c r="M428" s="304"/>
      <c r="N428" s="478" t="e">
        <f>+IF(L428=0,"",'Ark1'!#REF!)</f>
        <v>#REF!</v>
      </c>
      <c r="O428" s="478"/>
      <c r="P428" s="478" t="e">
        <f>+IF(L428=0,"",'Ark1'!#REF!)</f>
        <v>#REF!</v>
      </c>
      <c r="Q428" s="242"/>
      <c r="R428" s="242" t="e">
        <f>+IF(H428=0,"",'Ark1'!#REF!)</f>
        <v>#REF!</v>
      </c>
      <c r="S428" s="241" t="e">
        <f>+IF(H428=0,"",'Ark1'!#REF!)</f>
        <v>#REF!</v>
      </c>
      <c r="T428" s="241" t="e">
        <f>+IF(H428=0,"",'Ark1'!#REF!)</f>
        <v>#REF!</v>
      </c>
      <c r="U428" s="243" t="e">
        <f>+IF(H428=0,"",'Ark1'!#REF!)</f>
        <v>#REF!</v>
      </c>
      <c r="V428" s="243" t="e">
        <f>+IF(H428=0,"",'Ark1'!#REF!)</f>
        <v>#REF!</v>
      </c>
      <c r="W428" s="243" t="e">
        <f>+IF(H428=0,"",'Ark1'!#REF!)</f>
        <v>#REF!</v>
      </c>
      <c r="X428" s="243" t="e">
        <f>+IF(H428=0,"",'Ark1'!#REF!)</f>
        <v>#REF!</v>
      </c>
      <c r="Y428" s="243" t="e">
        <f>+IF(H428=0,"",'Ark1'!#REF!)</f>
        <v>#REF!</v>
      </c>
      <c r="Z428" s="242" t="e">
        <f>+IF(H428=0,"",'Ark1'!#REF!)</f>
        <v>#REF!</v>
      </c>
      <c r="AA428" s="243" t="e">
        <f>+IF(H428=0,"",'Ark1'!#REF!)</f>
        <v>#REF!</v>
      </c>
      <c r="AB428" s="242" t="e">
        <f t="shared" si="279"/>
        <v>#REF!</v>
      </c>
      <c r="AC428" s="241" t="e">
        <f t="shared" si="280"/>
        <v>#REF!</v>
      </c>
      <c r="AD428" s="303"/>
      <c r="AG428" s="28"/>
      <c r="AH428" s="26"/>
    </row>
    <row r="429" spans="1:58">
      <c r="A429" s="303"/>
      <c r="B429" s="303" t="e">
        <f>+'Ark1'!#REF!</f>
        <v>#REF!</v>
      </c>
      <c r="C429" s="240" t="e">
        <f>+'Ark1'!#REF!</f>
        <v>#REF!</v>
      </c>
      <c r="D429" s="240" t="str">
        <f t="shared" si="284"/>
        <v>E-</v>
      </c>
      <c r="E429" s="240" t="e">
        <f>+'Ark1'!#REF!</f>
        <v>#REF!</v>
      </c>
      <c r="F429" s="240" t="str">
        <f t="shared" si="283"/>
        <v>Okt</v>
      </c>
      <c r="G429" s="240" t="e">
        <f>+'Ark1'!#REF!</f>
        <v>#REF!</v>
      </c>
      <c r="H429" s="240" t="e">
        <f>+'Ark1'!#REF!</f>
        <v>#REF!</v>
      </c>
      <c r="I429" s="242" t="e">
        <f>+IF(H429=0,"",'Ark1'!#REF!)</f>
        <v>#REF!</v>
      </c>
      <c r="J429" s="242" t="e">
        <f>+IF(H429=0,"",'Ark1'!#REF!)</f>
        <v>#REF!</v>
      </c>
      <c r="K429" s="242"/>
      <c r="L429" s="455" t="e">
        <f>+IF(I429=0,"",'Ark1'!#REF!)</f>
        <v>#REF!</v>
      </c>
      <c r="M429" s="304"/>
      <c r="N429" s="478" t="e">
        <f>+IF(L429=0,"",'Ark1'!#REF!)</f>
        <v>#REF!</v>
      </c>
      <c r="O429" s="478"/>
      <c r="P429" s="478" t="e">
        <f>+IF(L429=0,"",'Ark1'!#REF!)</f>
        <v>#REF!</v>
      </c>
      <c r="Q429" s="242"/>
      <c r="R429" s="242" t="e">
        <f>+IF(H429=0,"",'Ark1'!#REF!)</f>
        <v>#REF!</v>
      </c>
      <c r="S429" s="241" t="e">
        <f>+IF(H429=0,"",'Ark1'!#REF!)</f>
        <v>#REF!</v>
      </c>
      <c r="T429" s="241" t="e">
        <f>+IF(H429=0,"",'Ark1'!#REF!)</f>
        <v>#REF!</v>
      </c>
      <c r="U429" s="243" t="e">
        <f>+IF(H429=0,"",'Ark1'!#REF!)</f>
        <v>#REF!</v>
      </c>
      <c r="V429" s="243" t="e">
        <f>+IF(H429=0,"",'Ark1'!#REF!)</f>
        <v>#REF!</v>
      </c>
      <c r="W429" s="243" t="e">
        <f>+IF(H429=0,"",'Ark1'!#REF!)</f>
        <v>#REF!</v>
      </c>
      <c r="X429" s="243" t="e">
        <f>+IF(H429=0,"",'Ark1'!#REF!)</f>
        <v>#REF!</v>
      </c>
      <c r="Y429" s="243" t="e">
        <f>+IF(H429=0,"",'Ark1'!#REF!)</f>
        <v>#REF!</v>
      </c>
      <c r="Z429" s="242" t="e">
        <f>+IF(H429=0,"",'Ark1'!#REF!)</f>
        <v>#REF!</v>
      </c>
      <c r="AA429" s="243" t="e">
        <f>+IF(H429=0,"",'Ark1'!#REF!)</f>
        <v>#REF!</v>
      </c>
      <c r="AB429" s="242" t="e">
        <f t="shared" si="279"/>
        <v>#REF!</v>
      </c>
      <c r="AC429" s="241" t="e">
        <f t="shared" si="280"/>
        <v>#REF!</v>
      </c>
      <c r="AD429" s="303"/>
      <c r="AG429" s="28"/>
      <c r="AH429" s="26"/>
    </row>
    <row r="430" spans="1:58">
      <c r="A430" s="303"/>
      <c r="B430" s="303" t="e">
        <f>+'Ark1'!#REF!</f>
        <v>#REF!</v>
      </c>
      <c r="C430" s="240" t="e">
        <f>+'Ark1'!#REF!</f>
        <v>#REF!</v>
      </c>
      <c r="D430" s="240" t="str">
        <f t="shared" si="284"/>
        <v>E-</v>
      </c>
      <c r="E430" s="240" t="e">
        <f>+'Ark1'!#REF!</f>
        <v>#REF!</v>
      </c>
      <c r="F430" s="240" t="str">
        <f t="shared" si="283"/>
        <v>Nov</v>
      </c>
      <c r="G430" s="240" t="e">
        <f>+'Ark1'!#REF!</f>
        <v>#REF!</v>
      </c>
      <c r="H430" s="240" t="e">
        <f>+'Ark1'!#REF!</f>
        <v>#REF!</v>
      </c>
      <c r="I430" s="242" t="e">
        <f>+IF(H430=0,"",'Ark1'!#REF!)</f>
        <v>#REF!</v>
      </c>
      <c r="J430" s="242" t="e">
        <f>+IF(H430=0,"",'Ark1'!#REF!)</f>
        <v>#REF!</v>
      </c>
      <c r="K430" s="242"/>
      <c r="L430" s="455" t="e">
        <f>+IF(I430=0,"",'Ark1'!#REF!)</f>
        <v>#REF!</v>
      </c>
      <c r="M430" s="304"/>
      <c r="N430" s="478" t="e">
        <f>+IF(L430=0,"",'Ark1'!#REF!)</f>
        <v>#REF!</v>
      </c>
      <c r="O430" s="478"/>
      <c r="P430" s="478" t="e">
        <f>+IF(L430=0,"",'Ark1'!#REF!)</f>
        <v>#REF!</v>
      </c>
      <c r="Q430" s="242"/>
      <c r="R430" s="242" t="e">
        <f>+IF(H430=0,"",'Ark1'!#REF!)</f>
        <v>#REF!</v>
      </c>
      <c r="S430" s="241" t="e">
        <f>+IF(H430=0,"",'Ark1'!#REF!)</f>
        <v>#REF!</v>
      </c>
      <c r="T430" s="241" t="e">
        <f>+IF(H430=0,"",'Ark1'!#REF!)</f>
        <v>#REF!</v>
      </c>
      <c r="U430" s="243" t="e">
        <f>+IF(H430=0,"",'Ark1'!#REF!)</f>
        <v>#REF!</v>
      </c>
      <c r="V430" s="243" t="e">
        <f>+IF(H430=0,"",'Ark1'!#REF!)</f>
        <v>#REF!</v>
      </c>
      <c r="W430" s="243" t="e">
        <f>+IF(H430=0,"",'Ark1'!#REF!)</f>
        <v>#REF!</v>
      </c>
      <c r="X430" s="243" t="e">
        <f>+IF(H430=0,"",'Ark1'!#REF!)</f>
        <v>#REF!</v>
      </c>
      <c r="Y430" s="243" t="e">
        <f>+IF(H430=0,"",'Ark1'!#REF!)</f>
        <v>#REF!</v>
      </c>
      <c r="Z430" s="242" t="e">
        <f>+IF(H430=0,"",'Ark1'!#REF!)</f>
        <v>#REF!</v>
      </c>
      <c r="AA430" s="243" t="e">
        <f>+IF(H430=0,"",'Ark1'!#REF!)</f>
        <v>#REF!</v>
      </c>
      <c r="AB430" s="242" t="e">
        <f t="shared" si="279"/>
        <v>#REF!</v>
      </c>
      <c r="AC430" s="241" t="e">
        <f t="shared" si="280"/>
        <v>#REF!</v>
      </c>
      <c r="AD430" s="303"/>
      <c r="AG430" s="28"/>
      <c r="AH430" s="26"/>
    </row>
    <row r="431" spans="1:58">
      <c r="A431" s="303"/>
      <c r="B431" s="303" t="e">
        <f>+'Ark1'!#REF!</f>
        <v>#REF!</v>
      </c>
      <c r="C431" s="240" t="e">
        <f>+'Ark1'!#REF!</f>
        <v>#REF!</v>
      </c>
      <c r="D431" s="240" t="str">
        <f t="shared" si="284"/>
        <v>E-</v>
      </c>
      <c r="E431" s="240" t="e">
        <f>+'Ark1'!#REF!</f>
        <v>#REF!</v>
      </c>
      <c r="F431" s="240" t="str">
        <f t="shared" si="283"/>
        <v>Des</v>
      </c>
      <c r="G431" s="240" t="e">
        <f>+'Ark1'!#REF!</f>
        <v>#REF!</v>
      </c>
      <c r="H431" s="240" t="e">
        <f>+'Ark1'!#REF!</f>
        <v>#REF!</v>
      </c>
      <c r="I431" s="242" t="e">
        <f>+IF(H431=0,"",'Ark1'!#REF!)</f>
        <v>#REF!</v>
      </c>
      <c r="J431" s="242" t="e">
        <f>+IF(H431=0,"",'Ark1'!#REF!)</f>
        <v>#REF!</v>
      </c>
      <c r="K431" s="242"/>
      <c r="L431" s="455" t="e">
        <f>+IF(I431=0,"",'Ark1'!#REF!)</f>
        <v>#REF!</v>
      </c>
      <c r="M431" s="304"/>
      <c r="N431" s="478" t="e">
        <f>+IF(L431=0,"",'Ark1'!#REF!)</f>
        <v>#REF!</v>
      </c>
      <c r="O431" s="478"/>
      <c r="P431" s="478" t="e">
        <f>+IF(L431=0,"",'Ark1'!#REF!)</f>
        <v>#REF!</v>
      </c>
      <c r="Q431" s="242"/>
      <c r="R431" s="242" t="e">
        <f>+IF(H431=0,"",'Ark1'!#REF!)</f>
        <v>#REF!</v>
      </c>
      <c r="S431" s="241" t="e">
        <f>+IF(H431=0,"",'Ark1'!#REF!)</f>
        <v>#REF!</v>
      </c>
      <c r="T431" s="241" t="e">
        <f>+IF(H431=0,"",'Ark1'!#REF!)</f>
        <v>#REF!</v>
      </c>
      <c r="U431" s="243" t="e">
        <f>+IF(H431=0,"",'Ark1'!#REF!)</f>
        <v>#REF!</v>
      </c>
      <c r="V431" s="243" t="e">
        <f>+IF(H431=0,"",'Ark1'!#REF!)</f>
        <v>#REF!</v>
      </c>
      <c r="W431" s="243" t="e">
        <f>+IF(H431=0,"",'Ark1'!#REF!)</f>
        <v>#REF!</v>
      </c>
      <c r="X431" s="243" t="e">
        <f>+IF(H431=0,"",'Ark1'!#REF!)</f>
        <v>#REF!</v>
      </c>
      <c r="Y431" s="243" t="e">
        <f>+IF(H431=0,"",'Ark1'!#REF!)</f>
        <v>#REF!</v>
      </c>
      <c r="Z431" s="242" t="e">
        <f>+IF(H431=0,"",'Ark1'!#REF!)</f>
        <v>#REF!</v>
      </c>
      <c r="AA431" s="243" t="e">
        <f>+IF(H431=0,"",'Ark1'!#REF!)</f>
        <v>#REF!</v>
      </c>
      <c r="AB431" s="242" t="e">
        <f t="shared" si="279"/>
        <v>#REF!</v>
      </c>
      <c r="AC431" s="241" t="e">
        <f t="shared" si="280"/>
        <v>#REF!</v>
      </c>
      <c r="AD431" s="303"/>
      <c r="AG431" s="28"/>
      <c r="AH431" s="26"/>
    </row>
    <row r="432" spans="1:58" ht="15" customHeight="1">
      <c r="A432" s="303"/>
      <c r="B432" s="303"/>
      <c r="C432" s="303"/>
      <c r="D432" s="303"/>
      <c r="E432" s="303"/>
      <c r="F432" s="303"/>
      <c r="G432" s="303"/>
      <c r="H432" s="303"/>
      <c r="I432" s="303"/>
      <c r="J432" s="303"/>
      <c r="K432" s="303"/>
      <c r="L432" s="482"/>
      <c r="M432" s="304"/>
      <c r="N432" s="320"/>
      <c r="O432" s="320"/>
      <c r="P432" s="320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493"/>
      <c r="AC432" s="303"/>
      <c r="AD432" s="303"/>
      <c r="AG432" s="28"/>
      <c r="AH432" s="26"/>
      <c r="AK432" s="26"/>
      <c r="AL432" s="26"/>
      <c r="AM432" s="26"/>
      <c r="AO432" s="26"/>
      <c r="AQ432" s="26"/>
      <c r="AR432" s="26"/>
    </row>
    <row r="433" spans="1:58" ht="15" customHeight="1">
      <c r="A433" s="303"/>
      <c r="B433" s="303"/>
      <c r="C433" s="320" t="s">
        <v>0</v>
      </c>
      <c r="D433" s="303"/>
      <c r="E433" s="321" t="str">
        <f>+D435</f>
        <v>E</v>
      </c>
      <c r="F433" s="320" t="s">
        <v>570</v>
      </c>
      <c r="G433" s="303"/>
      <c r="H433" s="244" t="e">
        <f>SUM(H435:H465)</f>
        <v>#REF!</v>
      </c>
      <c r="I433" s="304"/>
      <c r="J433" s="304"/>
      <c r="K433" s="304"/>
      <c r="L433" s="482"/>
      <c r="M433" s="304"/>
      <c r="N433" s="322"/>
      <c r="O433" s="322"/>
      <c r="P433" s="322"/>
      <c r="Q433" s="304"/>
      <c r="R433" s="303"/>
      <c r="S433" s="273">
        <f>+Klasse!M184</f>
        <v>63.027272727272717</v>
      </c>
      <c r="T433" s="303"/>
      <c r="U433" s="305"/>
      <c r="V433" s="305"/>
      <c r="W433" s="305"/>
      <c r="X433" s="305"/>
      <c r="Y433" s="305"/>
      <c r="Z433" s="303"/>
      <c r="AA433" s="305"/>
      <c r="AB433" s="494"/>
      <c r="AC433" s="304"/>
      <c r="AD433" s="303"/>
      <c r="AE433" s="223"/>
      <c r="AG433" s="28"/>
      <c r="AH433" s="26"/>
      <c r="AI433" s="224"/>
      <c r="AJ433" s="27"/>
      <c r="AN433" s="27"/>
      <c r="BF433" s="236"/>
    </row>
    <row r="434" spans="1:58" ht="15" customHeight="1">
      <c r="A434" s="303"/>
      <c r="B434" s="303"/>
      <c r="C434" s="303"/>
      <c r="D434" s="303"/>
      <c r="E434" s="303"/>
      <c r="F434" s="303"/>
      <c r="G434" s="303"/>
      <c r="H434" s="303"/>
      <c r="I434" s="303"/>
      <c r="J434" s="303"/>
      <c r="K434" s="303"/>
      <c r="L434" s="482"/>
      <c r="M434" s="304"/>
      <c r="N434" s="320"/>
      <c r="O434" s="320"/>
      <c r="P434" s="320"/>
      <c r="Q434" s="303"/>
      <c r="R434" s="303"/>
      <c r="S434" s="303"/>
      <c r="T434" s="303"/>
      <c r="U434" s="303"/>
      <c r="V434" s="303"/>
      <c r="W434" s="303"/>
      <c r="X434" s="303"/>
      <c r="Y434" s="303"/>
      <c r="Z434" s="303"/>
      <c r="AA434" s="303"/>
      <c r="AB434" s="493"/>
      <c r="AC434" s="303"/>
      <c r="AD434" s="303"/>
      <c r="AG434" s="28"/>
      <c r="AH434" s="26"/>
      <c r="AK434" s="26"/>
      <c r="AL434" s="26"/>
      <c r="AM434" s="26"/>
      <c r="AO434" s="26"/>
      <c r="AQ434" s="26"/>
      <c r="AR434" s="26"/>
    </row>
    <row r="435" spans="1:58">
      <c r="A435" s="303"/>
      <c r="B435" s="303" t="e">
        <f>+'Ark1'!#REF!</f>
        <v>#REF!</v>
      </c>
      <c r="C435" s="240" t="e">
        <f>+'Ark1'!#REF!</f>
        <v>#REF!</v>
      </c>
      <c r="D435" s="240" t="str">
        <f t="shared" ref="D435:D446" si="285">+D209</f>
        <v>E</v>
      </c>
      <c r="E435" s="240" t="e">
        <f>+'Ark1'!#REF!</f>
        <v>#REF!</v>
      </c>
      <c r="F435" s="240" t="str">
        <f t="shared" ref="F435:F446" si="286">+F420</f>
        <v>Jan</v>
      </c>
      <c r="G435" s="240" t="e">
        <f>+'Ark1'!#REF!</f>
        <v>#REF!</v>
      </c>
      <c r="H435" s="240" t="e">
        <f>+'Ark1'!#REF!</f>
        <v>#REF!</v>
      </c>
      <c r="I435" s="242" t="e">
        <f>+IF(H435=0,"",'Ark1'!#REF!)</f>
        <v>#REF!</v>
      </c>
      <c r="J435" s="242" t="e">
        <f>+IF(H435=0,"",'Ark1'!#REF!)</f>
        <v>#REF!</v>
      </c>
      <c r="K435" s="242"/>
      <c r="L435" s="455" t="e">
        <f>+IF(I435=0,"",'Ark1'!#REF!)</f>
        <v>#REF!</v>
      </c>
      <c r="M435" s="304"/>
      <c r="N435" s="478" t="e">
        <f>+IF(L435=0,"",'Ark1'!#REF!)</f>
        <v>#REF!</v>
      </c>
      <c r="O435" s="478"/>
      <c r="P435" s="478" t="e">
        <f>+IF(L435=0,"",'Ark1'!#REF!)</f>
        <v>#REF!</v>
      </c>
      <c r="Q435" s="242"/>
      <c r="R435" s="242" t="e">
        <f>+IF(H435=0,"",'Ark1'!#REF!)</f>
        <v>#REF!</v>
      </c>
      <c r="S435" s="241" t="e">
        <f>+IF(H435=0,"",'Ark1'!#REF!)</f>
        <v>#REF!</v>
      </c>
      <c r="T435" s="241" t="e">
        <f>+IF(H435=0,"",'Ark1'!#REF!)</f>
        <v>#REF!</v>
      </c>
      <c r="U435" s="243" t="e">
        <f>+IF(H435=0,"",'Ark1'!#REF!)</f>
        <v>#REF!</v>
      </c>
      <c r="V435" s="243" t="e">
        <f>+IF(H435=0,"",'Ark1'!#REF!)</f>
        <v>#REF!</v>
      </c>
      <c r="W435" s="243" t="e">
        <f>+IF(H435=0,"",'Ark1'!#REF!)</f>
        <v>#REF!</v>
      </c>
      <c r="X435" s="243" t="e">
        <f>+IF(H435=0,"",'Ark1'!#REF!)</f>
        <v>#REF!</v>
      </c>
      <c r="Y435" s="243" t="e">
        <f>+IF(H435=0,"",'Ark1'!#REF!)</f>
        <v>#REF!</v>
      </c>
      <c r="Z435" s="242" t="e">
        <f>+IF(H435=0,"",'Ark1'!#REF!)</f>
        <v>#REF!</v>
      </c>
      <c r="AA435" s="243" t="e">
        <f>+IF(H435=0,"",'Ark1'!#REF!)</f>
        <v>#REF!</v>
      </c>
      <c r="AB435" s="242" t="e">
        <f t="shared" si="279"/>
        <v>#REF!</v>
      </c>
      <c r="AC435" s="241" t="e">
        <f t="shared" si="280"/>
        <v>#REF!</v>
      </c>
      <c r="AD435" s="303"/>
      <c r="AG435" s="28"/>
      <c r="AH435" s="26"/>
    </row>
    <row r="436" spans="1:58">
      <c r="A436" s="303"/>
      <c r="B436" s="303" t="e">
        <f>+'Ark1'!#REF!</f>
        <v>#REF!</v>
      </c>
      <c r="C436" s="240" t="e">
        <f>+'Ark1'!#REF!</f>
        <v>#REF!</v>
      </c>
      <c r="D436" s="240" t="str">
        <f t="shared" si="285"/>
        <v>E</v>
      </c>
      <c r="E436" s="240" t="e">
        <f>+'Ark1'!#REF!</f>
        <v>#REF!</v>
      </c>
      <c r="F436" s="240" t="str">
        <f t="shared" si="286"/>
        <v>Feb</v>
      </c>
      <c r="G436" s="240" t="e">
        <f>+'Ark1'!#REF!</f>
        <v>#REF!</v>
      </c>
      <c r="H436" s="240" t="e">
        <f>+'Ark1'!#REF!</f>
        <v>#REF!</v>
      </c>
      <c r="I436" s="242" t="e">
        <f>+IF(H436=0,"",'Ark1'!#REF!)</f>
        <v>#REF!</v>
      </c>
      <c r="J436" s="242" t="e">
        <f>+IF(H436=0,"",'Ark1'!#REF!)</f>
        <v>#REF!</v>
      </c>
      <c r="K436" s="242"/>
      <c r="L436" s="455" t="e">
        <f>+IF(I436=0,"",'Ark1'!#REF!)</f>
        <v>#REF!</v>
      </c>
      <c r="M436" s="304"/>
      <c r="N436" s="478" t="e">
        <f>+IF(L436=0,"",'Ark1'!#REF!)</f>
        <v>#REF!</v>
      </c>
      <c r="O436" s="478"/>
      <c r="P436" s="478" t="e">
        <f>+IF(L436=0,"",'Ark1'!#REF!)</f>
        <v>#REF!</v>
      </c>
      <c r="Q436" s="242"/>
      <c r="R436" s="242" t="e">
        <f>+IF(H436=0,"",'Ark1'!#REF!)</f>
        <v>#REF!</v>
      </c>
      <c r="S436" s="241" t="e">
        <f>+IF(H436=0,"",'Ark1'!#REF!)</f>
        <v>#REF!</v>
      </c>
      <c r="T436" s="241" t="e">
        <f>+IF(H436=0,"",'Ark1'!#REF!)</f>
        <v>#REF!</v>
      </c>
      <c r="U436" s="243" t="e">
        <f>+IF(H436=0,"",'Ark1'!#REF!)</f>
        <v>#REF!</v>
      </c>
      <c r="V436" s="243" t="e">
        <f>+IF(H436=0,"",'Ark1'!#REF!)</f>
        <v>#REF!</v>
      </c>
      <c r="W436" s="243" t="e">
        <f>+IF(H436=0,"",'Ark1'!#REF!)</f>
        <v>#REF!</v>
      </c>
      <c r="X436" s="243" t="e">
        <f>+IF(H436=0,"",'Ark1'!#REF!)</f>
        <v>#REF!</v>
      </c>
      <c r="Y436" s="243" t="e">
        <f>+IF(H436=0,"",'Ark1'!#REF!)</f>
        <v>#REF!</v>
      </c>
      <c r="Z436" s="242" t="e">
        <f>+IF(H436=0,"",'Ark1'!#REF!)</f>
        <v>#REF!</v>
      </c>
      <c r="AA436" s="243" t="e">
        <f>+IF(H436=0,"",'Ark1'!#REF!)</f>
        <v>#REF!</v>
      </c>
      <c r="AB436" s="242" t="e">
        <f t="shared" si="279"/>
        <v>#REF!</v>
      </c>
      <c r="AC436" s="241" t="e">
        <f t="shared" si="280"/>
        <v>#REF!</v>
      </c>
      <c r="AD436" s="303"/>
      <c r="AG436" s="28"/>
      <c r="AH436" s="26"/>
    </row>
    <row r="437" spans="1:58">
      <c r="A437" s="303"/>
      <c r="B437" s="303" t="e">
        <f>+'Ark1'!#REF!</f>
        <v>#REF!</v>
      </c>
      <c r="C437" s="240" t="e">
        <f>+'Ark1'!#REF!</f>
        <v>#REF!</v>
      </c>
      <c r="D437" s="240" t="str">
        <f t="shared" si="285"/>
        <v>E</v>
      </c>
      <c r="E437" s="240" t="e">
        <f>+'Ark1'!#REF!</f>
        <v>#REF!</v>
      </c>
      <c r="F437" s="240" t="str">
        <f t="shared" si="286"/>
        <v>Mar</v>
      </c>
      <c r="G437" s="240" t="e">
        <f>+'Ark1'!#REF!</f>
        <v>#REF!</v>
      </c>
      <c r="H437" s="240" t="e">
        <f>+'Ark1'!#REF!</f>
        <v>#REF!</v>
      </c>
      <c r="I437" s="242" t="e">
        <f>+IF(H437=0,"",'Ark1'!#REF!)</f>
        <v>#REF!</v>
      </c>
      <c r="J437" s="242" t="e">
        <f>+IF(H437=0,"",'Ark1'!#REF!)</f>
        <v>#REF!</v>
      </c>
      <c r="K437" s="242"/>
      <c r="L437" s="455" t="e">
        <f>+IF(I437=0,"",'Ark1'!#REF!)</f>
        <v>#REF!</v>
      </c>
      <c r="M437" s="304"/>
      <c r="N437" s="478" t="e">
        <f>+IF(L437=0,"",'Ark1'!#REF!)</f>
        <v>#REF!</v>
      </c>
      <c r="O437" s="478"/>
      <c r="P437" s="478" t="e">
        <f>+IF(L437=0,"",'Ark1'!#REF!)</f>
        <v>#REF!</v>
      </c>
      <c r="Q437" s="242"/>
      <c r="R437" s="242" t="e">
        <f>+IF(H437=0,"",'Ark1'!#REF!)</f>
        <v>#REF!</v>
      </c>
      <c r="S437" s="241" t="e">
        <f>+IF(H437=0,"",'Ark1'!#REF!)</f>
        <v>#REF!</v>
      </c>
      <c r="T437" s="241" t="e">
        <f>+IF(H437=0,"",'Ark1'!#REF!)</f>
        <v>#REF!</v>
      </c>
      <c r="U437" s="243" t="e">
        <f>+IF(H437=0,"",'Ark1'!#REF!)</f>
        <v>#REF!</v>
      </c>
      <c r="V437" s="243" t="e">
        <f>+IF(H437=0,"",'Ark1'!#REF!)</f>
        <v>#REF!</v>
      </c>
      <c r="W437" s="243" t="e">
        <f>+IF(H437=0,"",'Ark1'!#REF!)</f>
        <v>#REF!</v>
      </c>
      <c r="X437" s="243" t="e">
        <f>+IF(H437=0,"",'Ark1'!#REF!)</f>
        <v>#REF!</v>
      </c>
      <c r="Y437" s="243" t="e">
        <f>+IF(H437=0,"",'Ark1'!#REF!)</f>
        <v>#REF!</v>
      </c>
      <c r="Z437" s="242" t="e">
        <f>+IF(H437=0,"",'Ark1'!#REF!)</f>
        <v>#REF!</v>
      </c>
      <c r="AA437" s="243" t="e">
        <f>+IF(H437=0,"",'Ark1'!#REF!)</f>
        <v>#REF!</v>
      </c>
      <c r="AB437" s="242" t="e">
        <f t="shared" si="279"/>
        <v>#REF!</v>
      </c>
      <c r="AC437" s="241" t="e">
        <f t="shared" si="280"/>
        <v>#REF!</v>
      </c>
      <c r="AD437" s="303"/>
      <c r="AG437" s="28"/>
      <c r="AH437" s="26"/>
    </row>
    <row r="438" spans="1:58">
      <c r="A438" s="303"/>
      <c r="B438" s="303" t="e">
        <f>+'Ark1'!#REF!</f>
        <v>#REF!</v>
      </c>
      <c r="C438" s="240" t="e">
        <f>+'Ark1'!#REF!</f>
        <v>#REF!</v>
      </c>
      <c r="D438" s="240" t="str">
        <f t="shared" si="285"/>
        <v>E</v>
      </c>
      <c r="E438" s="240" t="e">
        <f>+'Ark1'!#REF!</f>
        <v>#REF!</v>
      </c>
      <c r="F438" s="240" t="str">
        <f t="shared" si="286"/>
        <v>Apr</v>
      </c>
      <c r="G438" s="240" t="e">
        <f>+'Ark1'!#REF!</f>
        <v>#REF!</v>
      </c>
      <c r="H438" s="240" t="e">
        <f>+'Ark1'!#REF!</f>
        <v>#REF!</v>
      </c>
      <c r="I438" s="242" t="e">
        <f>+IF(H438=0,"",'Ark1'!#REF!)</f>
        <v>#REF!</v>
      </c>
      <c r="J438" s="242" t="e">
        <f>+IF(H438=0,"",'Ark1'!#REF!)</f>
        <v>#REF!</v>
      </c>
      <c r="K438" s="242"/>
      <c r="L438" s="455" t="e">
        <f>+IF(I438=0,"",'Ark1'!#REF!)</f>
        <v>#REF!</v>
      </c>
      <c r="M438" s="304"/>
      <c r="N438" s="478" t="e">
        <f>+IF(L438=0,"",'Ark1'!#REF!)</f>
        <v>#REF!</v>
      </c>
      <c r="O438" s="478"/>
      <c r="P438" s="478" t="e">
        <f>+IF(L438=0,"",'Ark1'!#REF!)</f>
        <v>#REF!</v>
      </c>
      <c r="Q438" s="242"/>
      <c r="R438" s="242" t="e">
        <f>+IF(H438=0,"",'Ark1'!#REF!)</f>
        <v>#REF!</v>
      </c>
      <c r="S438" s="241" t="e">
        <f>+IF(H438=0,"",'Ark1'!#REF!)</f>
        <v>#REF!</v>
      </c>
      <c r="T438" s="241" t="e">
        <f>+IF(H438=0,"",'Ark1'!#REF!)</f>
        <v>#REF!</v>
      </c>
      <c r="U438" s="243" t="e">
        <f>+IF(H438=0,"",'Ark1'!#REF!)</f>
        <v>#REF!</v>
      </c>
      <c r="V438" s="243" t="e">
        <f>+IF(H438=0,"",'Ark1'!#REF!)</f>
        <v>#REF!</v>
      </c>
      <c r="W438" s="243" t="e">
        <f>+IF(H438=0,"",'Ark1'!#REF!)</f>
        <v>#REF!</v>
      </c>
      <c r="X438" s="243" t="e">
        <f>+IF(H438=0,"",'Ark1'!#REF!)</f>
        <v>#REF!</v>
      </c>
      <c r="Y438" s="243" t="e">
        <f>+IF(H438=0,"",'Ark1'!#REF!)</f>
        <v>#REF!</v>
      </c>
      <c r="Z438" s="242" t="e">
        <f>+IF(H438=0,"",'Ark1'!#REF!)</f>
        <v>#REF!</v>
      </c>
      <c r="AA438" s="243" t="e">
        <f>+IF(H438=0,"",'Ark1'!#REF!)</f>
        <v>#REF!</v>
      </c>
      <c r="AB438" s="242" t="e">
        <f t="shared" si="279"/>
        <v>#REF!</v>
      </c>
      <c r="AC438" s="241" t="e">
        <f t="shared" si="280"/>
        <v>#REF!</v>
      </c>
      <c r="AD438" s="303"/>
      <c r="AG438" s="28"/>
      <c r="AH438" s="26"/>
    </row>
    <row r="439" spans="1:58">
      <c r="A439" s="303"/>
      <c r="B439" s="303" t="e">
        <f>+'Ark1'!#REF!</f>
        <v>#REF!</v>
      </c>
      <c r="C439" s="240" t="e">
        <f>+'Ark1'!#REF!</f>
        <v>#REF!</v>
      </c>
      <c r="D439" s="240" t="str">
        <f t="shared" si="285"/>
        <v>E</v>
      </c>
      <c r="E439" s="240" t="e">
        <f>+'Ark1'!#REF!</f>
        <v>#REF!</v>
      </c>
      <c r="F439" s="240" t="str">
        <f t="shared" si="286"/>
        <v>Mai</v>
      </c>
      <c r="G439" s="240" t="e">
        <f>+'Ark1'!#REF!</f>
        <v>#REF!</v>
      </c>
      <c r="H439" s="240" t="e">
        <f>+'Ark1'!#REF!</f>
        <v>#REF!</v>
      </c>
      <c r="I439" s="242" t="e">
        <f>+IF(H439=0,"",'Ark1'!#REF!)</f>
        <v>#REF!</v>
      </c>
      <c r="J439" s="242" t="e">
        <f>+IF(H439=0,"",'Ark1'!#REF!)</f>
        <v>#REF!</v>
      </c>
      <c r="K439" s="242"/>
      <c r="L439" s="455" t="e">
        <f>+IF(I439=0,"",'Ark1'!#REF!)</f>
        <v>#REF!</v>
      </c>
      <c r="M439" s="304"/>
      <c r="N439" s="478" t="e">
        <f>+IF(L439=0,"",'Ark1'!#REF!)</f>
        <v>#REF!</v>
      </c>
      <c r="O439" s="478"/>
      <c r="P439" s="478" t="e">
        <f>+IF(L439=0,"",'Ark1'!#REF!)</f>
        <v>#REF!</v>
      </c>
      <c r="Q439" s="242"/>
      <c r="R439" s="242" t="e">
        <f>+IF(H439=0,"",'Ark1'!#REF!)</f>
        <v>#REF!</v>
      </c>
      <c r="S439" s="241" t="e">
        <f>+IF(H439=0,"",'Ark1'!#REF!)</f>
        <v>#REF!</v>
      </c>
      <c r="T439" s="241" t="e">
        <f>+IF(H439=0,"",'Ark1'!#REF!)</f>
        <v>#REF!</v>
      </c>
      <c r="U439" s="243" t="e">
        <f>+IF(H439=0,"",'Ark1'!#REF!)</f>
        <v>#REF!</v>
      </c>
      <c r="V439" s="243" t="e">
        <f>+IF(H439=0,"",'Ark1'!#REF!)</f>
        <v>#REF!</v>
      </c>
      <c r="W439" s="243" t="e">
        <f>+IF(H439=0,"",'Ark1'!#REF!)</f>
        <v>#REF!</v>
      </c>
      <c r="X439" s="243" t="e">
        <f>+IF(H439=0,"",'Ark1'!#REF!)</f>
        <v>#REF!</v>
      </c>
      <c r="Y439" s="243" t="e">
        <f>+IF(H439=0,"",'Ark1'!#REF!)</f>
        <v>#REF!</v>
      </c>
      <c r="Z439" s="242" t="e">
        <f>+IF(H439=0,"",'Ark1'!#REF!)</f>
        <v>#REF!</v>
      </c>
      <c r="AA439" s="243" t="e">
        <f>+IF(H439=0,"",'Ark1'!#REF!)</f>
        <v>#REF!</v>
      </c>
      <c r="AB439" s="242" t="e">
        <f t="shared" si="279"/>
        <v>#REF!</v>
      </c>
      <c r="AC439" s="241" t="e">
        <f t="shared" si="280"/>
        <v>#REF!</v>
      </c>
      <c r="AD439" s="303"/>
      <c r="AG439" s="28"/>
      <c r="AH439" s="26"/>
    </row>
    <row r="440" spans="1:58">
      <c r="A440" s="303"/>
      <c r="B440" s="303" t="e">
        <f>+'Ark1'!#REF!</f>
        <v>#REF!</v>
      </c>
      <c r="C440" s="240" t="e">
        <f>+'Ark1'!#REF!</f>
        <v>#REF!</v>
      </c>
      <c r="D440" s="240" t="str">
        <f t="shared" si="285"/>
        <v>E</v>
      </c>
      <c r="E440" s="240" t="e">
        <f>+'Ark1'!#REF!</f>
        <v>#REF!</v>
      </c>
      <c r="F440" s="240" t="str">
        <f t="shared" si="286"/>
        <v>Jun</v>
      </c>
      <c r="G440" s="240" t="e">
        <f>+'Ark1'!#REF!</f>
        <v>#REF!</v>
      </c>
      <c r="H440" s="240" t="e">
        <f>+'Ark1'!#REF!</f>
        <v>#REF!</v>
      </c>
      <c r="I440" s="242" t="e">
        <f>+IF(H440=0,"",'Ark1'!#REF!)</f>
        <v>#REF!</v>
      </c>
      <c r="J440" s="242" t="e">
        <f>+IF(H440=0,"",'Ark1'!#REF!)</f>
        <v>#REF!</v>
      </c>
      <c r="K440" s="242"/>
      <c r="L440" s="455" t="e">
        <f>+IF(I440=0,"",'Ark1'!#REF!)</f>
        <v>#REF!</v>
      </c>
      <c r="M440" s="304"/>
      <c r="N440" s="478" t="e">
        <f>+IF(L440=0,"",'Ark1'!#REF!)</f>
        <v>#REF!</v>
      </c>
      <c r="O440" s="478"/>
      <c r="P440" s="478" t="e">
        <f>+IF(L440=0,"",'Ark1'!#REF!)</f>
        <v>#REF!</v>
      </c>
      <c r="Q440" s="242"/>
      <c r="R440" s="242" t="e">
        <f>+IF(H440=0,"",'Ark1'!#REF!)</f>
        <v>#REF!</v>
      </c>
      <c r="S440" s="241" t="e">
        <f>+IF(H440=0,"",'Ark1'!#REF!)</f>
        <v>#REF!</v>
      </c>
      <c r="T440" s="241" t="e">
        <f>+IF(H440=0,"",'Ark1'!#REF!)</f>
        <v>#REF!</v>
      </c>
      <c r="U440" s="243" t="e">
        <f>+IF(H440=0,"",'Ark1'!#REF!)</f>
        <v>#REF!</v>
      </c>
      <c r="V440" s="243" t="e">
        <f>+IF(H440=0,"",'Ark1'!#REF!)</f>
        <v>#REF!</v>
      </c>
      <c r="W440" s="243" t="e">
        <f>+IF(H440=0,"",'Ark1'!#REF!)</f>
        <v>#REF!</v>
      </c>
      <c r="X440" s="243" t="e">
        <f>+IF(H440=0,"",'Ark1'!#REF!)</f>
        <v>#REF!</v>
      </c>
      <c r="Y440" s="243" t="e">
        <f>+IF(H440=0,"",'Ark1'!#REF!)</f>
        <v>#REF!</v>
      </c>
      <c r="Z440" s="242" t="e">
        <f>+IF(H440=0,"",'Ark1'!#REF!)</f>
        <v>#REF!</v>
      </c>
      <c r="AA440" s="243" t="e">
        <f>+IF(H440=0,"",'Ark1'!#REF!)</f>
        <v>#REF!</v>
      </c>
      <c r="AB440" s="242" t="e">
        <f t="shared" si="279"/>
        <v>#REF!</v>
      </c>
      <c r="AC440" s="241" t="e">
        <f t="shared" si="280"/>
        <v>#REF!</v>
      </c>
      <c r="AD440" s="303"/>
      <c r="AG440" s="28"/>
      <c r="AH440" s="26"/>
    </row>
    <row r="441" spans="1:58">
      <c r="A441" s="303"/>
      <c r="B441" s="303" t="e">
        <f>+'Ark1'!#REF!</f>
        <v>#REF!</v>
      </c>
      <c r="C441" s="240" t="e">
        <f>+'Ark1'!#REF!</f>
        <v>#REF!</v>
      </c>
      <c r="D441" s="240" t="str">
        <f t="shared" si="285"/>
        <v>E</v>
      </c>
      <c r="E441" s="240" t="e">
        <f>+'Ark1'!#REF!</f>
        <v>#REF!</v>
      </c>
      <c r="F441" s="240" t="str">
        <f t="shared" si="286"/>
        <v>Jul</v>
      </c>
      <c r="G441" s="240" t="e">
        <f>+'Ark1'!#REF!</f>
        <v>#REF!</v>
      </c>
      <c r="H441" s="240" t="e">
        <f>+'Ark1'!#REF!</f>
        <v>#REF!</v>
      </c>
      <c r="I441" s="242" t="e">
        <f>+IF(H441=0,"",'Ark1'!#REF!)</f>
        <v>#REF!</v>
      </c>
      <c r="J441" s="242" t="e">
        <f>+IF(H441=0,"",'Ark1'!#REF!)</f>
        <v>#REF!</v>
      </c>
      <c r="K441" s="242"/>
      <c r="L441" s="455" t="e">
        <f>+IF(I441=0,"",'Ark1'!#REF!)</f>
        <v>#REF!</v>
      </c>
      <c r="M441" s="304"/>
      <c r="N441" s="478" t="e">
        <f>+IF(L441=0,"",'Ark1'!#REF!)</f>
        <v>#REF!</v>
      </c>
      <c r="O441" s="478"/>
      <c r="P441" s="478" t="e">
        <f>+IF(L441=0,"",'Ark1'!#REF!)</f>
        <v>#REF!</v>
      </c>
      <c r="Q441" s="242"/>
      <c r="R441" s="242" t="e">
        <f>+IF(H441=0,"",'Ark1'!#REF!)</f>
        <v>#REF!</v>
      </c>
      <c r="S441" s="241" t="e">
        <f>+IF(H441=0,"",'Ark1'!#REF!)</f>
        <v>#REF!</v>
      </c>
      <c r="T441" s="241" t="e">
        <f>+IF(H441=0,"",'Ark1'!#REF!)</f>
        <v>#REF!</v>
      </c>
      <c r="U441" s="243" t="e">
        <f>+IF(H441=0,"",'Ark1'!#REF!)</f>
        <v>#REF!</v>
      </c>
      <c r="V441" s="243" t="e">
        <f>+IF(H441=0,"",'Ark1'!#REF!)</f>
        <v>#REF!</v>
      </c>
      <c r="W441" s="243" t="e">
        <f>+IF(H441=0,"",'Ark1'!#REF!)</f>
        <v>#REF!</v>
      </c>
      <c r="X441" s="243" t="e">
        <f>+IF(H441=0,"",'Ark1'!#REF!)</f>
        <v>#REF!</v>
      </c>
      <c r="Y441" s="243" t="e">
        <f>+IF(H441=0,"",'Ark1'!#REF!)</f>
        <v>#REF!</v>
      </c>
      <c r="Z441" s="242" t="e">
        <f>+IF(H441=0,"",'Ark1'!#REF!)</f>
        <v>#REF!</v>
      </c>
      <c r="AA441" s="243" t="e">
        <f>+IF(H441=0,"",'Ark1'!#REF!)</f>
        <v>#REF!</v>
      </c>
      <c r="AB441" s="242" t="e">
        <f t="shared" si="279"/>
        <v>#REF!</v>
      </c>
      <c r="AC441" s="241" t="e">
        <f t="shared" si="280"/>
        <v>#REF!</v>
      </c>
      <c r="AD441" s="303"/>
      <c r="AG441" s="28"/>
      <c r="AH441" s="26"/>
    </row>
    <row r="442" spans="1:58">
      <c r="A442" s="303"/>
      <c r="B442" s="303" t="e">
        <f>+'Ark1'!#REF!</f>
        <v>#REF!</v>
      </c>
      <c r="C442" s="240" t="e">
        <f>+'Ark1'!#REF!</f>
        <v>#REF!</v>
      </c>
      <c r="D442" s="240" t="str">
        <f t="shared" si="285"/>
        <v>E</v>
      </c>
      <c r="E442" s="240" t="e">
        <f>+'Ark1'!#REF!</f>
        <v>#REF!</v>
      </c>
      <c r="F442" s="240" t="str">
        <f t="shared" si="286"/>
        <v>Aug</v>
      </c>
      <c r="G442" s="240" t="e">
        <f>+'Ark1'!#REF!</f>
        <v>#REF!</v>
      </c>
      <c r="H442" s="240" t="e">
        <f>+'Ark1'!#REF!</f>
        <v>#REF!</v>
      </c>
      <c r="I442" s="242" t="e">
        <f>+IF(H442=0,"",'Ark1'!#REF!)</f>
        <v>#REF!</v>
      </c>
      <c r="J442" s="242" t="e">
        <f>+IF(H442=0,"",'Ark1'!#REF!)</f>
        <v>#REF!</v>
      </c>
      <c r="K442" s="242"/>
      <c r="L442" s="455" t="e">
        <f>+IF(I442=0,"",'Ark1'!#REF!)</f>
        <v>#REF!</v>
      </c>
      <c r="M442" s="304"/>
      <c r="N442" s="478" t="e">
        <f>+IF(L442=0,"",'Ark1'!#REF!)</f>
        <v>#REF!</v>
      </c>
      <c r="O442" s="478"/>
      <c r="P442" s="478" t="e">
        <f>+IF(L442=0,"",'Ark1'!#REF!)</f>
        <v>#REF!</v>
      </c>
      <c r="Q442" s="242"/>
      <c r="R442" s="242" t="e">
        <f>+IF(H442=0,"",'Ark1'!#REF!)</f>
        <v>#REF!</v>
      </c>
      <c r="S442" s="241" t="e">
        <f>+IF(H442=0,"",'Ark1'!#REF!)</f>
        <v>#REF!</v>
      </c>
      <c r="T442" s="241" t="e">
        <f>+IF(H442=0,"",'Ark1'!#REF!)</f>
        <v>#REF!</v>
      </c>
      <c r="U442" s="243" t="e">
        <f>+IF(H442=0,"",'Ark1'!#REF!)</f>
        <v>#REF!</v>
      </c>
      <c r="V442" s="243" t="e">
        <f>+IF(H442=0,"",'Ark1'!#REF!)</f>
        <v>#REF!</v>
      </c>
      <c r="W442" s="243" t="e">
        <f>+IF(H442=0,"",'Ark1'!#REF!)</f>
        <v>#REF!</v>
      </c>
      <c r="X442" s="243" t="e">
        <f>+IF(H442=0,"",'Ark1'!#REF!)</f>
        <v>#REF!</v>
      </c>
      <c r="Y442" s="243" t="e">
        <f>+IF(H442=0,"",'Ark1'!#REF!)</f>
        <v>#REF!</v>
      </c>
      <c r="Z442" s="242" t="e">
        <f>+IF(H442=0,"",'Ark1'!#REF!)</f>
        <v>#REF!</v>
      </c>
      <c r="AA442" s="243" t="e">
        <f>+IF(H442=0,"",'Ark1'!#REF!)</f>
        <v>#REF!</v>
      </c>
      <c r="AB442" s="242" t="e">
        <f t="shared" si="279"/>
        <v>#REF!</v>
      </c>
      <c r="AC442" s="241" t="e">
        <f t="shared" si="280"/>
        <v>#REF!</v>
      </c>
      <c r="AD442" s="303"/>
      <c r="AG442" s="28"/>
      <c r="AH442" s="26"/>
    </row>
    <row r="443" spans="1:58">
      <c r="A443" s="303"/>
      <c r="B443" s="303" t="e">
        <f>+'Ark1'!#REF!</f>
        <v>#REF!</v>
      </c>
      <c r="C443" s="240" t="e">
        <f>+'Ark1'!#REF!</f>
        <v>#REF!</v>
      </c>
      <c r="D443" s="240" t="str">
        <f t="shared" si="285"/>
        <v>E</v>
      </c>
      <c r="E443" s="240" t="e">
        <f>+'Ark1'!#REF!</f>
        <v>#REF!</v>
      </c>
      <c r="F443" s="240" t="str">
        <f t="shared" si="286"/>
        <v>Sep</v>
      </c>
      <c r="G443" s="240" t="e">
        <f>+'Ark1'!#REF!</f>
        <v>#REF!</v>
      </c>
      <c r="H443" s="240" t="e">
        <f>+'Ark1'!#REF!</f>
        <v>#REF!</v>
      </c>
      <c r="I443" s="242" t="e">
        <f>+IF(H443=0,"",'Ark1'!#REF!)</f>
        <v>#REF!</v>
      </c>
      <c r="J443" s="242" t="e">
        <f>+IF(H443=0,"",'Ark1'!#REF!)</f>
        <v>#REF!</v>
      </c>
      <c r="K443" s="242"/>
      <c r="L443" s="455" t="e">
        <f>+IF(I443=0,"",'Ark1'!#REF!)</f>
        <v>#REF!</v>
      </c>
      <c r="M443" s="304"/>
      <c r="N443" s="478" t="e">
        <f>+IF(L443=0,"",'Ark1'!#REF!)</f>
        <v>#REF!</v>
      </c>
      <c r="O443" s="478"/>
      <c r="P443" s="478" t="e">
        <f>+IF(L443=0,"",'Ark1'!#REF!)</f>
        <v>#REF!</v>
      </c>
      <c r="Q443" s="242"/>
      <c r="R443" s="242" t="e">
        <f>+IF(H443=0,"",'Ark1'!#REF!)</f>
        <v>#REF!</v>
      </c>
      <c r="S443" s="241" t="e">
        <f>+IF(H443=0,"",'Ark1'!#REF!)</f>
        <v>#REF!</v>
      </c>
      <c r="T443" s="241" t="e">
        <f>+IF(H443=0,"",'Ark1'!#REF!)</f>
        <v>#REF!</v>
      </c>
      <c r="U443" s="243" t="e">
        <f>+IF(H443=0,"",'Ark1'!#REF!)</f>
        <v>#REF!</v>
      </c>
      <c r="V443" s="243" t="e">
        <f>+IF(H443=0,"",'Ark1'!#REF!)</f>
        <v>#REF!</v>
      </c>
      <c r="W443" s="243" t="e">
        <f>+IF(H443=0,"",'Ark1'!#REF!)</f>
        <v>#REF!</v>
      </c>
      <c r="X443" s="243" t="e">
        <f>+IF(H443=0,"",'Ark1'!#REF!)</f>
        <v>#REF!</v>
      </c>
      <c r="Y443" s="243" t="e">
        <f>+IF(H443=0,"",'Ark1'!#REF!)</f>
        <v>#REF!</v>
      </c>
      <c r="Z443" s="242" t="e">
        <f>+IF(H443=0,"",'Ark1'!#REF!)</f>
        <v>#REF!</v>
      </c>
      <c r="AA443" s="243" t="e">
        <f>+IF(H443=0,"",'Ark1'!#REF!)</f>
        <v>#REF!</v>
      </c>
      <c r="AB443" s="242" t="e">
        <f t="shared" si="279"/>
        <v>#REF!</v>
      </c>
      <c r="AC443" s="241" t="e">
        <f t="shared" si="280"/>
        <v>#REF!</v>
      </c>
      <c r="AD443" s="303"/>
      <c r="AG443" s="28"/>
      <c r="AH443" s="26"/>
    </row>
    <row r="444" spans="1:58">
      <c r="A444" s="303"/>
      <c r="B444" s="303" t="e">
        <f>+'Ark1'!#REF!</f>
        <v>#REF!</v>
      </c>
      <c r="C444" s="240" t="e">
        <f>+'Ark1'!#REF!</f>
        <v>#REF!</v>
      </c>
      <c r="D444" s="240" t="str">
        <f t="shared" si="285"/>
        <v>E</v>
      </c>
      <c r="E444" s="240" t="e">
        <f>+'Ark1'!#REF!</f>
        <v>#REF!</v>
      </c>
      <c r="F444" s="240" t="str">
        <f t="shared" si="286"/>
        <v>Okt</v>
      </c>
      <c r="G444" s="240" t="e">
        <f>+'Ark1'!#REF!</f>
        <v>#REF!</v>
      </c>
      <c r="H444" s="240" t="e">
        <f>+'Ark1'!#REF!</f>
        <v>#REF!</v>
      </c>
      <c r="I444" s="242" t="e">
        <f>+IF(H444=0,"",'Ark1'!#REF!)</f>
        <v>#REF!</v>
      </c>
      <c r="J444" s="242" t="e">
        <f>+IF(H444=0,"",'Ark1'!#REF!)</f>
        <v>#REF!</v>
      </c>
      <c r="K444" s="242"/>
      <c r="L444" s="455" t="e">
        <f>+IF(I444=0,"",'Ark1'!#REF!)</f>
        <v>#REF!</v>
      </c>
      <c r="M444" s="304"/>
      <c r="N444" s="478" t="e">
        <f>+IF(L444=0,"",'Ark1'!#REF!)</f>
        <v>#REF!</v>
      </c>
      <c r="O444" s="478"/>
      <c r="P444" s="478" t="e">
        <f>+IF(L444=0,"",'Ark1'!#REF!)</f>
        <v>#REF!</v>
      </c>
      <c r="Q444" s="242"/>
      <c r="R444" s="242" t="e">
        <f>+IF(H444=0,"",'Ark1'!#REF!)</f>
        <v>#REF!</v>
      </c>
      <c r="S444" s="241" t="e">
        <f>+IF(H444=0,"",'Ark1'!#REF!)</f>
        <v>#REF!</v>
      </c>
      <c r="T444" s="241" t="e">
        <f>+IF(H444=0,"",'Ark1'!#REF!)</f>
        <v>#REF!</v>
      </c>
      <c r="U444" s="243" t="e">
        <f>+IF(H444=0,"",'Ark1'!#REF!)</f>
        <v>#REF!</v>
      </c>
      <c r="V444" s="243" t="e">
        <f>+IF(H444=0,"",'Ark1'!#REF!)</f>
        <v>#REF!</v>
      </c>
      <c r="W444" s="243" t="e">
        <f>+IF(H444=0,"",'Ark1'!#REF!)</f>
        <v>#REF!</v>
      </c>
      <c r="X444" s="243" t="e">
        <f>+IF(H444=0,"",'Ark1'!#REF!)</f>
        <v>#REF!</v>
      </c>
      <c r="Y444" s="243" t="e">
        <f>+IF(H444=0,"",'Ark1'!#REF!)</f>
        <v>#REF!</v>
      </c>
      <c r="Z444" s="242" t="e">
        <f>+IF(H444=0,"",'Ark1'!#REF!)</f>
        <v>#REF!</v>
      </c>
      <c r="AA444" s="243" t="e">
        <f>+IF(H444=0,"",'Ark1'!#REF!)</f>
        <v>#REF!</v>
      </c>
      <c r="AB444" s="242" t="e">
        <f t="shared" si="279"/>
        <v>#REF!</v>
      </c>
      <c r="AC444" s="241" t="e">
        <f t="shared" si="280"/>
        <v>#REF!</v>
      </c>
      <c r="AD444" s="303"/>
      <c r="AG444" s="28"/>
      <c r="AH444" s="26"/>
    </row>
    <row r="445" spans="1:58">
      <c r="A445" s="303"/>
      <c r="B445" s="303" t="e">
        <f>+'Ark1'!#REF!</f>
        <v>#REF!</v>
      </c>
      <c r="C445" s="240" t="e">
        <f>+'Ark1'!#REF!</f>
        <v>#REF!</v>
      </c>
      <c r="D445" s="240" t="str">
        <f t="shared" si="285"/>
        <v>E</v>
      </c>
      <c r="E445" s="240" t="e">
        <f>+'Ark1'!#REF!</f>
        <v>#REF!</v>
      </c>
      <c r="F445" s="240" t="str">
        <f t="shared" si="286"/>
        <v>Nov</v>
      </c>
      <c r="G445" s="240" t="e">
        <f>+'Ark1'!#REF!</f>
        <v>#REF!</v>
      </c>
      <c r="H445" s="240" t="e">
        <f>+'Ark1'!#REF!</f>
        <v>#REF!</v>
      </c>
      <c r="I445" s="242" t="e">
        <f>+IF(H445=0,"",'Ark1'!#REF!)</f>
        <v>#REF!</v>
      </c>
      <c r="J445" s="242" t="e">
        <f>+IF(H445=0,"",'Ark1'!#REF!)</f>
        <v>#REF!</v>
      </c>
      <c r="K445" s="242"/>
      <c r="L445" s="455" t="e">
        <f>+IF(I445=0,"",'Ark1'!#REF!)</f>
        <v>#REF!</v>
      </c>
      <c r="M445" s="304"/>
      <c r="N445" s="478" t="e">
        <f>+IF(L445=0,"",'Ark1'!#REF!)</f>
        <v>#REF!</v>
      </c>
      <c r="O445" s="478"/>
      <c r="P445" s="478" t="e">
        <f>+IF(L445=0,"",'Ark1'!#REF!)</f>
        <v>#REF!</v>
      </c>
      <c r="Q445" s="242"/>
      <c r="R445" s="242" t="e">
        <f>+IF(H445=0,"",'Ark1'!#REF!)</f>
        <v>#REF!</v>
      </c>
      <c r="S445" s="241" t="e">
        <f>+IF(H445=0,"",'Ark1'!#REF!)</f>
        <v>#REF!</v>
      </c>
      <c r="T445" s="241" t="e">
        <f>+IF(H445=0,"",'Ark1'!#REF!)</f>
        <v>#REF!</v>
      </c>
      <c r="U445" s="243" t="e">
        <f>+IF(H445=0,"",'Ark1'!#REF!)</f>
        <v>#REF!</v>
      </c>
      <c r="V445" s="243" t="e">
        <f>+IF(H445=0,"",'Ark1'!#REF!)</f>
        <v>#REF!</v>
      </c>
      <c r="W445" s="243" t="e">
        <f>+IF(H445=0,"",'Ark1'!#REF!)</f>
        <v>#REF!</v>
      </c>
      <c r="X445" s="243" t="e">
        <f>+IF(H445=0,"",'Ark1'!#REF!)</f>
        <v>#REF!</v>
      </c>
      <c r="Y445" s="243" t="e">
        <f>+IF(H445=0,"",'Ark1'!#REF!)</f>
        <v>#REF!</v>
      </c>
      <c r="Z445" s="242" t="e">
        <f>+IF(H445=0,"",'Ark1'!#REF!)</f>
        <v>#REF!</v>
      </c>
      <c r="AA445" s="243" t="e">
        <f>+IF(H445=0,"",'Ark1'!#REF!)</f>
        <v>#REF!</v>
      </c>
      <c r="AB445" s="242" t="e">
        <f t="shared" si="279"/>
        <v>#REF!</v>
      </c>
      <c r="AC445" s="241" t="e">
        <f t="shared" si="280"/>
        <v>#REF!</v>
      </c>
      <c r="AD445" s="303"/>
      <c r="AG445" s="28"/>
      <c r="AH445" s="26"/>
    </row>
    <row r="446" spans="1:58">
      <c r="A446" s="303"/>
      <c r="B446" s="303" t="e">
        <f>+'Ark1'!#REF!</f>
        <v>#REF!</v>
      </c>
      <c r="C446" s="240" t="e">
        <f>+'Ark1'!#REF!</f>
        <v>#REF!</v>
      </c>
      <c r="D446" s="240" t="str">
        <f t="shared" si="285"/>
        <v>E</v>
      </c>
      <c r="E446" s="240" t="e">
        <f>+'Ark1'!#REF!</f>
        <v>#REF!</v>
      </c>
      <c r="F446" s="240" t="str">
        <f t="shared" si="286"/>
        <v>Des</v>
      </c>
      <c r="G446" s="240" t="e">
        <f>+'Ark1'!#REF!</f>
        <v>#REF!</v>
      </c>
      <c r="H446" s="240" t="e">
        <f>+'Ark1'!#REF!</f>
        <v>#REF!</v>
      </c>
      <c r="I446" s="242" t="e">
        <f>+IF(H446=0,"",'Ark1'!#REF!)</f>
        <v>#REF!</v>
      </c>
      <c r="J446" s="242" t="e">
        <f>+IF(H446=0,"",'Ark1'!#REF!)</f>
        <v>#REF!</v>
      </c>
      <c r="K446" s="242"/>
      <c r="L446" s="455" t="e">
        <f>+IF(I446=0,"",'Ark1'!#REF!)</f>
        <v>#REF!</v>
      </c>
      <c r="M446" s="304"/>
      <c r="N446" s="478" t="e">
        <f>+IF(L446=0,"",'Ark1'!#REF!)</f>
        <v>#REF!</v>
      </c>
      <c r="O446" s="478"/>
      <c r="P446" s="478" t="e">
        <f>+IF(L446=0,"",'Ark1'!#REF!)</f>
        <v>#REF!</v>
      </c>
      <c r="Q446" s="242"/>
      <c r="R446" s="242" t="e">
        <f>+IF(H446=0,"",'Ark1'!#REF!)</f>
        <v>#REF!</v>
      </c>
      <c r="S446" s="241" t="e">
        <f>+IF(H446=0,"",'Ark1'!#REF!)</f>
        <v>#REF!</v>
      </c>
      <c r="T446" s="241" t="e">
        <f>+IF(H446=0,"",'Ark1'!#REF!)</f>
        <v>#REF!</v>
      </c>
      <c r="U446" s="243" t="e">
        <f>+IF(H446=0,"",'Ark1'!#REF!)</f>
        <v>#REF!</v>
      </c>
      <c r="V446" s="243" t="e">
        <f>+IF(H446=0,"",'Ark1'!#REF!)</f>
        <v>#REF!</v>
      </c>
      <c r="W446" s="243" t="e">
        <f>+IF(H446=0,"",'Ark1'!#REF!)</f>
        <v>#REF!</v>
      </c>
      <c r="X446" s="243" t="e">
        <f>+IF(H446=0,"",'Ark1'!#REF!)</f>
        <v>#REF!</v>
      </c>
      <c r="Y446" s="243" t="e">
        <f>+IF(H446=0,"",'Ark1'!#REF!)</f>
        <v>#REF!</v>
      </c>
      <c r="Z446" s="242" t="e">
        <f>+IF(H446=0,"",'Ark1'!#REF!)</f>
        <v>#REF!</v>
      </c>
      <c r="AA446" s="243" t="e">
        <f>+IF(H446=0,"",'Ark1'!#REF!)</f>
        <v>#REF!</v>
      </c>
      <c r="AB446" s="242" t="e">
        <f t="shared" si="279"/>
        <v>#REF!</v>
      </c>
      <c r="AC446" s="241" t="e">
        <f t="shared" si="280"/>
        <v>#REF!</v>
      </c>
      <c r="AD446" s="303"/>
      <c r="AG446" s="28"/>
      <c r="AH446" s="26"/>
    </row>
    <row r="447" spans="1:58" ht="15" customHeight="1">
      <c r="A447" s="303"/>
      <c r="B447" s="303"/>
      <c r="C447" s="303"/>
      <c r="D447" s="303"/>
      <c r="E447" s="303"/>
      <c r="F447" s="303"/>
      <c r="G447" s="303"/>
      <c r="H447" s="303"/>
      <c r="I447" s="303"/>
      <c r="J447" s="303"/>
      <c r="K447" s="303"/>
      <c r="L447" s="482"/>
      <c r="M447" s="304"/>
      <c r="N447" s="320"/>
      <c r="O447" s="320"/>
      <c r="P447" s="320"/>
      <c r="Q447" s="303"/>
      <c r="R447" s="303"/>
      <c r="S447" s="303"/>
      <c r="T447" s="303"/>
      <c r="U447" s="303"/>
      <c r="V447" s="303"/>
      <c r="W447" s="303"/>
      <c r="X447" s="303"/>
      <c r="Y447" s="303"/>
      <c r="Z447" s="303"/>
      <c r="AA447" s="303"/>
      <c r="AB447" s="493"/>
      <c r="AC447" s="303"/>
      <c r="AD447" s="303"/>
      <c r="AG447" s="28"/>
      <c r="AH447" s="26"/>
      <c r="AK447" s="26"/>
      <c r="AL447" s="26"/>
      <c r="AM447" s="26"/>
      <c r="AO447" s="26"/>
      <c r="AQ447" s="26"/>
      <c r="AR447" s="26"/>
    </row>
    <row r="448" spans="1:58" ht="15" customHeight="1">
      <c r="A448" s="303"/>
      <c r="B448" s="303"/>
      <c r="C448" s="320" t="s">
        <v>0</v>
      </c>
      <c r="D448" s="303"/>
      <c r="E448" s="321" t="str">
        <f>+D450</f>
        <v>E+</v>
      </c>
      <c r="F448" s="320" t="s">
        <v>570</v>
      </c>
      <c r="G448" s="303"/>
      <c r="H448" s="244" t="e">
        <f>SUM(H450:H481)</f>
        <v>#REF!</v>
      </c>
      <c r="I448" s="304"/>
      <c r="J448" s="304"/>
      <c r="K448" s="304"/>
      <c r="L448" s="482"/>
      <c r="M448" s="304"/>
      <c r="N448" s="322"/>
      <c r="O448" s="322"/>
      <c r="P448" s="322"/>
      <c r="Q448" s="304"/>
      <c r="R448" s="303"/>
      <c r="S448" s="273">
        <f>+Klasse!M200</f>
        <v>24.528571428571425</v>
      </c>
      <c r="T448" s="303"/>
      <c r="U448" s="305"/>
      <c r="V448" s="305"/>
      <c r="W448" s="305"/>
      <c r="X448" s="305"/>
      <c r="Y448" s="305"/>
      <c r="Z448" s="303"/>
      <c r="AA448" s="305"/>
      <c r="AB448" s="494"/>
      <c r="AC448" s="304"/>
      <c r="AD448" s="303"/>
      <c r="AE448" s="223"/>
      <c r="AG448" s="28"/>
      <c r="AH448" s="26"/>
      <c r="AI448" s="224"/>
      <c r="AJ448" s="27"/>
      <c r="AN448" s="27"/>
      <c r="BF448" s="236"/>
    </row>
    <row r="449" spans="1:44" ht="15" customHeight="1">
      <c r="A449" s="303"/>
      <c r="B449" s="303"/>
      <c r="C449" s="303"/>
      <c r="D449" s="303"/>
      <c r="E449" s="303"/>
      <c r="F449" s="303"/>
      <c r="G449" s="303"/>
      <c r="H449" s="303"/>
      <c r="I449" s="303"/>
      <c r="J449" s="303"/>
      <c r="K449" s="303"/>
      <c r="L449" s="482"/>
      <c r="M449" s="304"/>
      <c r="N449" s="320"/>
      <c r="O449" s="320"/>
      <c r="P449" s="320"/>
      <c r="Q449" s="303"/>
      <c r="R449" s="303"/>
      <c r="S449" s="303"/>
      <c r="T449" s="303"/>
      <c r="U449" s="303"/>
      <c r="V449" s="303"/>
      <c r="W449" s="303"/>
      <c r="X449" s="303"/>
      <c r="Y449" s="303"/>
      <c r="Z449" s="303"/>
      <c r="AA449" s="303"/>
      <c r="AB449" s="493"/>
      <c r="AC449" s="303"/>
      <c r="AD449" s="303"/>
      <c r="AG449" s="28"/>
      <c r="AH449" s="26"/>
      <c r="AK449" s="26"/>
      <c r="AL449" s="26"/>
      <c r="AM449" s="26"/>
      <c r="AO449" s="26"/>
      <c r="AQ449" s="26"/>
      <c r="AR449" s="26"/>
    </row>
    <row r="450" spans="1:44">
      <c r="A450" s="303"/>
      <c r="B450" s="303" t="e">
        <f>+'Ark1'!#REF!</f>
        <v>#REF!</v>
      </c>
      <c r="C450" s="240" t="e">
        <f>+'Ark1'!#REF!</f>
        <v>#REF!</v>
      </c>
      <c r="D450" s="240" t="str">
        <f t="shared" ref="D450:D453" si="287">+D224</f>
        <v>E+</v>
      </c>
      <c r="E450" s="240" t="e">
        <f>+'Ark1'!#REF!</f>
        <v>#REF!</v>
      </c>
      <c r="F450" s="240" t="str">
        <f t="shared" ref="F450:F453" si="288">+F435</f>
        <v>Jan</v>
      </c>
      <c r="G450" s="240" t="e">
        <f>+'Ark1'!#REF!</f>
        <v>#REF!</v>
      </c>
      <c r="H450" s="240" t="e">
        <f>+'Ark1'!#REF!</f>
        <v>#REF!</v>
      </c>
      <c r="I450" s="242" t="e">
        <f>+IF(H450=0,"",'Ark1'!#REF!)</f>
        <v>#REF!</v>
      </c>
      <c r="J450" s="242" t="e">
        <f>+IF(H450=0,"",'Ark1'!#REF!)</f>
        <v>#REF!</v>
      </c>
      <c r="K450" s="242"/>
      <c r="L450" s="455" t="e">
        <f>+IF(I450=0,"",'Ark1'!#REF!)</f>
        <v>#REF!</v>
      </c>
      <c r="M450" s="304"/>
      <c r="N450" s="478" t="e">
        <f>+IF(L450=0,"",'Ark1'!#REF!)</f>
        <v>#REF!</v>
      </c>
      <c r="O450" s="478"/>
      <c r="P450" s="478" t="e">
        <f>+IF(L450=0,"",'Ark1'!#REF!)</f>
        <v>#REF!</v>
      </c>
      <c r="Q450" s="242"/>
      <c r="R450" s="242" t="e">
        <f>+IF(H450=0,"",'Ark1'!#REF!)</f>
        <v>#REF!</v>
      </c>
      <c r="S450" s="241" t="e">
        <f>+IF(H450=0,"",'Ark1'!#REF!)</f>
        <v>#REF!</v>
      </c>
      <c r="T450" s="241" t="e">
        <f>+IF(H450=0,"",'Ark1'!#REF!)</f>
        <v>#REF!</v>
      </c>
      <c r="U450" s="243" t="e">
        <f>+IF(H450=0,"",'Ark1'!#REF!)</f>
        <v>#REF!</v>
      </c>
      <c r="V450" s="243" t="e">
        <f>+IF(H450=0,"",'Ark1'!#REF!)</f>
        <v>#REF!</v>
      </c>
      <c r="W450" s="243" t="e">
        <f>+IF(H450=0,"",'Ark1'!#REF!)</f>
        <v>#REF!</v>
      </c>
      <c r="X450" s="243" t="e">
        <f>+IF(H450=0,"",'Ark1'!#REF!)</f>
        <v>#REF!</v>
      </c>
      <c r="Y450" s="243" t="e">
        <f>+IF(H450=0,"",'Ark1'!#REF!)</f>
        <v>#REF!</v>
      </c>
      <c r="Z450" s="242" t="e">
        <f>+IF(H450=0,"",'Ark1'!#REF!)</f>
        <v>#REF!</v>
      </c>
      <c r="AA450" s="243" t="e">
        <f>+IF(H450=0,"",'Ark1'!#REF!)</f>
        <v>#REF!</v>
      </c>
      <c r="AB450" s="242" t="e">
        <f t="shared" ref="AB450:AB453" si="289">+IF(H450=0,"",+S450/C450)</f>
        <v>#REF!</v>
      </c>
      <c r="AC450" s="241" t="e">
        <f t="shared" ref="AC450:AC453" si="290">+IF(H450=0,"",G450/H450)</f>
        <v>#REF!</v>
      </c>
      <c r="AD450" s="303"/>
      <c r="AG450" s="28"/>
      <c r="AH450" s="26"/>
    </row>
    <row r="451" spans="1:44">
      <c r="A451" s="303"/>
      <c r="B451" s="303" t="e">
        <f>+'Ark1'!#REF!</f>
        <v>#REF!</v>
      </c>
      <c r="C451" s="240" t="e">
        <f>+'Ark1'!#REF!</f>
        <v>#REF!</v>
      </c>
      <c r="D451" s="240" t="str">
        <f t="shared" si="287"/>
        <v>E+</v>
      </c>
      <c r="E451" s="240" t="e">
        <f>+'Ark1'!#REF!</f>
        <v>#REF!</v>
      </c>
      <c r="F451" s="240" t="str">
        <f t="shared" si="288"/>
        <v>Feb</v>
      </c>
      <c r="G451" s="240" t="e">
        <f>+'Ark1'!#REF!</f>
        <v>#REF!</v>
      </c>
      <c r="H451" s="240" t="e">
        <f>+'Ark1'!#REF!</f>
        <v>#REF!</v>
      </c>
      <c r="I451" s="242" t="e">
        <f>+IF(H451=0,"",'Ark1'!#REF!)</f>
        <v>#REF!</v>
      </c>
      <c r="J451" s="242" t="e">
        <f>+IF(H451=0,"",'Ark1'!#REF!)</f>
        <v>#REF!</v>
      </c>
      <c r="K451" s="242"/>
      <c r="L451" s="455" t="e">
        <f>+IF(I451=0,"",'Ark1'!#REF!)</f>
        <v>#REF!</v>
      </c>
      <c r="M451" s="304"/>
      <c r="N451" s="478" t="e">
        <f>+IF(L451=0,"",'Ark1'!#REF!)</f>
        <v>#REF!</v>
      </c>
      <c r="O451" s="478"/>
      <c r="P451" s="478" t="e">
        <f>+IF(L451=0,"",'Ark1'!#REF!)</f>
        <v>#REF!</v>
      </c>
      <c r="Q451" s="242"/>
      <c r="R451" s="242" t="e">
        <f>+IF(H451=0,"",'Ark1'!#REF!)</f>
        <v>#REF!</v>
      </c>
      <c r="S451" s="241" t="e">
        <f>+IF(H451=0,"",'Ark1'!#REF!)</f>
        <v>#REF!</v>
      </c>
      <c r="T451" s="241" t="e">
        <f>+IF(H451=0,"",'Ark1'!#REF!)</f>
        <v>#REF!</v>
      </c>
      <c r="U451" s="243" t="e">
        <f>+IF(H451=0,"",'Ark1'!#REF!)</f>
        <v>#REF!</v>
      </c>
      <c r="V451" s="243" t="e">
        <f>+IF(H451=0,"",'Ark1'!#REF!)</f>
        <v>#REF!</v>
      </c>
      <c r="W451" s="243" t="e">
        <f>+IF(H451=0,"",'Ark1'!#REF!)</f>
        <v>#REF!</v>
      </c>
      <c r="X451" s="243" t="e">
        <f>+IF(H451=0,"",'Ark1'!#REF!)</f>
        <v>#REF!</v>
      </c>
      <c r="Y451" s="243" t="e">
        <f>+IF(H451=0,"",'Ark1'!#REF!)</f>
        <v>#REF!</v>
      </c>
      <c r="Z451" s="242" t="e">
        <f>+IF(H451=0,"",'Ark1'!#REF!)</f>
        <v>#REF!</v>
      </c>
      <c r="AA451" s="243" t="e">
        <f>+IF(H451=0,"",'Ark1'!#REF!)</f>
        <v>#REF!</v>
      </c>
      <c r="AB451" s="242" t="e">
        <f t="shared" si="289"/>
        <v>#REF!</v>
      </c>
      <c r="AC451" s="241" t="e">
        <f t="shared" si="290"/>
        <v>#REF!</v>
      </c>
      <c r="AD451" s="303"/>
      <c r="AG451" s="28"/>
      <c r="AH451" s="26"/>
    </row>
    <row r="452" spans="1:44">
      <c r="A452" s="303"/>
      <c r="B452" s="303" t="e">
        <f>+'Ark1'!#REF!</f>
        <v>#REF!</v>
      </c>
      <c r="C452" s="240" t="e">
        <f>+'Ark1'!#REF!</f>
        <v>#REF!</v>
      </c>
      <c r="D452" s="240" t="str">
        <f t="shared" si="287"/>
        <v>E+</v>
      </c>
      <c r="E452" s="240" t="e">
        <f>+'Ark1'!#REF!</f>
        <v>#REF!</v>
      </c>
      <c r="F452" s="240" t="str">
        <f t="shared" si="288"/>
        <v>Mar</v>
      </c>
      <c r="G452" s="240" t="e">
        <f>+'Ark1'!#REF!</f>
        <v>#REF!</v>
      </c>
      <c r="H452" s="240" t="e">
        <f>+'Ark1'!#REF!</f>
        <v>#REF!</v>
      </c>
      <c r="I452" s="242" t="e">
        <f>+IF(H452=0,"",'Ark1'!#REF!)</f>
        <v>#REF!</v>
      </c>
      <c r="J452" s="242" t="e">
        <f>+IF(H452=0,"",'Ark1'!#REF!)</f>
        <v>#REF!</v>
      </c>
      <c r="K452" s="242"/>
      <c r="L452" s="455" t="e">
        <f>+IF(I452=0,"",'Ark1'!#REF!)</f>
        <v>#REF!</v>
      </c>
      <c r="M452" s="304"/>
      <c r="N452" s="478" t="e">
        <f>+IF(L452=0,"",'Ark1'!#REF!)</f>
        <v>#REF!</v>
      </c>
      <c r="O452" s="478"/>
      <c r="P452" s="478" t="e">
        <f>+IF(L452=0,"",'Ark1'!#REF!)</f>
        <v>#REF!</v>
      </c>
      <c r="Q452" s="242"/>
      <c r="R452" s="242" t="e">
        <f>+IF(H452=0,"",'Ark1'!#REF!)</f>
        <v>#REF!</v>
      </c>
      <c r="S452" s="241" t="e">
        <f>+IF(H452=0,"",'Ark1'!#REF!)</f>
        <v>#REF!</v>
      </c>
      <c r="T452" s="241" t="e">
        <f>+IF(H452=0,"",'Ark1'!#REF!)</f>
        <v>#REF!</v>
      </c>
      <c r="U452" s="243" t="e">
        <f>+IF(H452=0,"",'Ark1'!#REF!)</f>
        <v>#REF!</v>
      </c>
      <c r="V452" s="243" t="e">
        <f>+IF(H452=0,"",'Ark1'!#REF!)</f>
        <v>#REF!</v>
      </c>
      <c r="W452" s="243" t="e">
        <f>+IF(H452=0,"",'Ark1'!#REF!)</f>
        <v>#REF!</v>
      </c>
      <c r="X452" s="243" t="e">
        <f>+IF(H452=0,"",'Ark1'!#REF!)</f>
        <v>#REF!</v>
      </c>
      <c r="Y452" s="243" t="e">
        <f>+IF(H452=0,"",'Ark1'!#REF!)</f>
        <v>#REF!</v>
      </c>
      <c r="Z452" s="242" t="e">
        <f>+IF(H452=0,"",'Ark1'!#REF!)</f>
        <v>#REF!</v>
      </c>
      <c r="AA452" s="243" t="e">
        <f>+IF(H452=0,"",'Ark1'!#REF!)</f>
        <v>#REF!</v>
      </c>
      <c r="AB452" s="242" t="e">
        <f t="shared" si="289"/>
        <v>#REF!</v>
      </c>
      <c r="AC452" s="241" t="e">
        <f t="shared" si="290"/>
        <v>#REF!</v>
      </c>
      <c r="AD452" s="303"/>
      <c r="AG452" s="28"/>
      <c r="AH452" s="26"/>
    </row>
    <row r="453" spans="1:44">
      <c r="A453" s="303"/>
      <c r="B453" s="303" t="e">
        <f>+'Ark1'!#REF!</f>
        <v>#REF!</v>
      </c>
      <c r="C453" s="240" t="e">
        <f>+'Ark1'!#REF!</f>
        <v>#REF!</v>
      </c>
      <c r="D453" s="240" t="str">
        <f t="shared" si="287"/>
        <v>E+</v>
      </c>
      <c r="E453" s="240" t="e">
        <f>+'Ark1'!#REF!</f>
        <v>#REF!</v>
      </c>
      <c r="F453" s="240" t="str">
        <f t="shared" si="288"/>
        <v>Apr</v>
      </c>
      <c r="G453" s="240" t="e">
        <f>+'Ark1'!#REF!</f>
        <v>#REF!</v>
      </c>
      <c r="H453" s="240" t="e">
        <f>+'Ark1'!#REF!</f>
        <v>#REF!</v>
      </c>
      <c r="I453" s="242" t="e">
        <f>+IF(H453=0,"",'Ark1'!#REF!)</f>
        <v>#REF!</v>
      </c>
      <c r="J453" s="242" t="e">
        <f>+IF(H453=0,"",'Ark1'!#REF!)</f>
        <v>#REF!</v>
      </c>
      <c r="K453" s="242"/>
      <c r="L453" s="455" t="e">
        <f>+IF(I453=0,"",'Ark1'!#REF!)</f>
        <v>#REF!</v>
      </c>
      <c r="M453" s="304"/>
      <c r="N453" s="478" t="e">
        <f>+IF(L453=0,"",'Ark1'!#REF!)</f>
        <v>#REF!</v>
      </c>
      <c r="O453" s="478"/>
      <c r="P453" s="478" t="e">
        <f>+IF(L453=0,"",'Ark1'!#REF!)</f>
        <v>#REF!</v>
      </c>
      <c r="Q453" s="242"/>
      <c r="R453" s="242" t="e">
        <f>+IF(H453=0,"",'Ark1'!#REF!)</f>
        <v>#REF!</v>
      </c>
      <c r="S453" s="241" t="e">
        <f>+IF(H453=0,"",'Ark1'!#REF!)</f>
        <v>#REF!</v>
      </c>
      <c r="T453" s="241" t="e">
        <f>+IF(H453=0,"",'Ark1'!#REF!)</f>
        <v>#REF!</v>
      </c>
      <c r="U453" s="243" t="e">
        <f>+IF(H453=0,"",'Ark1'!#REF!)</f>
        <v>#REF!</v>
      </c>
      <c r="V453" s="243" t="e">
        <f>+IF(H453=0,"",'Ark1'!#REF!)</f>
        <v>#REF!</v>
      </c>
      <c r="W453" s="243" t="e">
        <f>+IF(H453=0,"",'Ark1'!#REF!)</f>
        <v>#REF!</v>
      </c>
      <c r="X453" s="243" t="e">
        <f>+IF(H453=0,"",'Ark1'!#REF!)</f>
        <v>#REF!</v>
      </c>
      <c r="Y453" s="243" t="e">
        <f>+IF(H453=0,"",'Ark1'!#REF!)</f>
        <v>#REF!</v>
      </c>
      <c r="Z453" s="242" t="e">
        <f>+IF(H453=0,"",'Ark1'!#REF!)</f>
        <v>#REF!</v>
      </c>
      <c r="AA453" s="243" t="e">
        <f>+IF(H453=0,"",'Ark1'!#REF!)</f>
        <v>#REF!</v>
      </c>
      <c r="AB453" s="242" t="e">
        <f t="shared" si="289"/>
        <v>#REF!</v>
      </c>
      <c r="AC453" s="241" t="e">
        <f t="shared" si="290"/>
        <v>#REF!</v>
      </c>
      <c r="AD453" s="303"/>
      <c r="AG453" s="28"/>
      <c r="AH453" s="26"/>
    </row>
    <row r="454" spans="1:44">
      <c r="A454" s="303"/>
      <c r="B454" s="303" t="e">
        <f>+'Ark1'!#REF!</f>
        <v>#REF!</v>
      </c>
      <c r="C454" s="240" t="e">
        <f>+'Ark1'!#REF!</f>
        <v>#REF!</v>
      </c>
      <c r="D454" s="240" t="str">
        <f t="shared" ref="D454:D459" si="291">+D228</f>
        <v>E+</v>
      </c>
      <c r="E454" s="240" t="e">
        <f>+'Ark1'!#REF!</f>
        <v>#REF!</v>
      </c>
      <c r="F454" s="240" t="str">
        <f t="shared" ref="F454:F459" si="292">+F439</f>
        <v>Mai</v>
      </c>
      <c r="G454" s="240" t="e">
        <f>+'Ark1'!#REF!</f>
        <v>#REF!</v>
      </c>
      <c r="H454" s="240" t="e">
        <f>+'Ark1'!#REF!</f>
        <v>#REF!</v>
      </c>
      <c r="I454" s="242" t="e">
        <f>+IF(H454=0,"",'Ark1'!#REF!)</f>
        <v>#REF!</v>
      </c>
      <c r="J454" s="242" t="e">
        <f>+IF(H454=0,"",'Ark1'!#REF!)</f>
        <v>#REF!</v>
      </c>
      <c r="K454" s="242"/>
      <c r="L454" s="455" t="e">
        <f>+IF(I454=0,"",'Ark1'!#REF!)</f>
        <v>#REF!</v>
      </c>
      <c r="M454" s="304"/>
      <c r="N454" s="478" t="e">
        <f>+IF(L454=0,"",'Ark1'!#REF!)</f>
        <v>#REF!</v>
      </c>
      <c r="O454" s="478"/>
      <c r="P454" s="478" t="e">
        <f>+IF(L454=0,"",'Ark1'!#REF!)</f>
        <v>#REF!</v>
      </c>
      <c r="Q454" s="242"/>
      <c r="R454" s="242" t="e">
        <f>+IF(H454=0,"",'Ark1'!#REF!)</f>
        <v>#REF!</v>
      </c>
      <c r="S454" s="241" t="e">
        <f>+IF(H454=0,"",'Ark1'!#REF!)</f>
        <v>#REF!</v>
      </c>
      <c r="T454" s="241" t="e">
        <f>+IF(H454=0,"",'Ark1'!#REF!)</f>
        <v>#REF!</v>
      </c>
      <c r="U454" s="243" t="e">
        <f>+IF(H454=0,"",'Ark1'!#REF!)</f>
        <v>#REF!</v>
      </c>
      <c r="V454" s="243" t="e">
        <f>+IF(H454=0,"",'Ark1'!#REF!)</f>
        <v>#REF!</v>
      </c>
      <c r="W454" s="243" t="e">
        <f>+IF(H454=0,"",'Ark1'!#REF!)</f>
        <v>#REF!</v>
      </c>
      <c r="X454" s="243" t="e">
        <f>+IF(H454=0,"",'Ark1'!#REF!)</f>
        <v>#REF!</v>
      </c>
      <c r="Y454" s="243" t="e">
        <f>+IF(H454=0,"",'Ark1'!#REF!)</f>
        <v>#REF!</v>
      </c>
      <c r="Z454" s="242" t="e">
        <f>+IF(H454=0,"",'Ark1'!#REF!)</f>
        <v>#REF!</v>
      </c>
      <c r="AA454" s="243" t="e">
        <f>+IF(H454=0,"",'Ark1'!#REF!)</f>
        <v>#REF!</v>
      </c>
      <c r="AB454" s="242" t="e">
        <f t="shared" si="279"/>
        <v>#REF!</v>
      </c>
      <c r="AC454" s="241" t="e">
        <f t="shared" si="280"/>
        <v>#REF!</v>
      </c>
      <c r="AD454" s="303"/>
      <c r="AG454" s="28"/>
      <c r="AH454" s="26"/>
    </row>
    <row r="455" spans="1:44">
      <c r="A455" s="303"/>
      <c r="B455" s="303" t="e">
        <f>+'Ark1'!#REF!</f>
        <v>#REF!</v>
      </c>
      <c r="C455" s="240" t="e">
        <f>+'Ark1'!#REF!</f>
        <v>#REF!</v>
      </c>
      <c r="D455" s="240" t="str">
        <f t="shared" si="291"/>
        <v>E+</v>
      </c>
      <c r="E455" s="240" t="e">
        <f>+'Ark1'!#REF!</f>
        <v>#REF!</v>
      </c>
      <c r="F455" s="240" t="str">
        <f t="shared" si="292"/>
        <v>Jun</v>
      </c>
      <c r="G455" s="240" t="e">
        <f>+'Ark1'!#REF!</f>
        <v>#REF!</v>
      </c>
      <c r="H455" s="240" t="e">
        <f>+'Ark1'!#REF!</f>
        <v>#REF!</v>
      </c>
      <c r="I455" s="242" t="e">
        <f>+IF(H455=0,"",'Ark1'!#REF!)</f>
        <v>#REF!</v>
      </c>
      <c r="J455" s="242" t="e">
        <f>+IF(H455=0,"",'Ark1'!#REF!)</f>
        <v>#REF!</v>
      </c>
      <c r="K455" s="242"/>
      <c r="L455" s="455" t="e">
        <f>+IF(I455=0,"",'Ark1'!#REF!)</f>
        <v>#REF!</v>
      </c>
      <c r="M455" s="304"/>
      <c r="N455" s="478" t="e">
        <f>+IF(L455=0,"",'Ark1'!#REF!)</f>
        <v>#REF!</v>
      </c>
      <c r="O455" s="478"/>
      <c r="P455" s="478" t="e">
        <f>+IF(L455=0,"",'Ark1'!#REF!)</f>
        <v>#REF!</v>
      </c>
      <c r="Q455" s="242"/>
      <c r="R455" s="242" t="e">
        <f>+IF(H455=0,"",'Ark1'!#REF!)</f>
        <v>#REF!</v>
      </c>
      <c r="S455" s="241" t="e">
        <f>+IF(H455=0,"",'Ark1'!#REF!)</f>
        <v>#REF!</v>
      </c>
      <c r="T455" s="241" t="e">
        <f>+IF(H455=0,"",'Ark1'!#REF!)</f>
        <v>#REF!</v>
      </c>
      <c r="U455" s="243" t="e">
        <f>+IF(H455=0,"",'Ark1'!#REF!)</f>
        <v>#REF!</v>
      </c>
      <c r="V455" s="243" t="e">
        <f>+IF(H455=0,"",'Ark1'!#REF!)</f>
        <v>#REF!</v>
      </c>
      <c r="W455" s="243" t="e">
        <f>+IF(H455=0,"",'Ark1'!#REF!)</f>
        <v>#REF!</v>
      </c>
      <c r="X455" s="243" t="e">
        <f>+IF(H455=0,"",'Ark1'!#REF!)</f>
        <v>#REF!</v>
      </c>
      <c r="Y455" s="243" t="e">
        <f>+IF(H455=0,"",'Ark1'!#REF!)</f>
        <v>#REF!</v>
      </c>
      <c r="Z455" s="242" t="e">
        <f>+IF(H455=0,"",'Ark1'!#REF!)</f>
        <v>#REF!</v>
      </c>
      <c r="AA455" s="243" t="e">
        <f>+IF(H455=0,"",'Ark1'!#REF!)</f>
        <v>#REF!</v>
      </c>
      <c r="AB455" s="242" t="e">
        <f t="shared" si="279"/>
        <v>#REF!</v>
      </c>
      <c r="AC455" s="241" t="e">
        <f t="shared" si="280"/>
        <v>#REF!</v>
      </c>
      <c r="AD455" s="303"/>
      <c r="AG455" s="28"/>
      <c r="AH455" s="26"/>
    </row>
    <row r="456" spans="1:44">
      <c r="A456" s="303"/>
      <c r="B456" s="303" t="e">
        <f>+'Ark1'!#REF!</f>
        <v>#REF!</v>
      </c>
      <c r="C456" s="240" t="e">
        <f>+'Ark1'!#REF!</f>
        <v>#REF!</v>
      </c>
      <c r="D456" s="240" t="str">
        <f t="shared" si="291"/>
        <v>E+</v>
      </c>
      <c r="E456" s="240" t="e">
        <f>+'Ark1'!#REF!</f>
        <v>#REF!</v>
      </c>
      <c r="F456" s="240" t="str">
        <f t="shared" si="292"/>
        <v>Jul</v>
      </c>
      <c r="G456" s="240" t="e">
        <f>+'Ark1'!#REF!</f>
        <v>#REF!</v>
      </c>
      <c r="H456" s="240" t="e">
        <f>+'Ark1'!#REF!</f>
        <v>#REF!</v>
      </c>
      <c r="I456" s="242" t="e">
        <f>+IF(H456=0,"",'Ark1'!#REF!)</f>
        <v>#REF!</v>
      </c>
      <c r="J456" s="242" t="e">
        <f>+IF(H456=0,"",'Ark1'!#REF!)</f>
        <v>#REF!</v>
      </c>
      <c r="K456" s="242"/>
      <c r="L456" s="455" t="e">
        <f>+IF(I456=0,"",'Ark1'!#REF!)</f>
        <v>#REF!</v>
      </c>
      <c r="M456" s="304"/>
      <c r="N456" s="478" t="e">
        <f>+IF(L456=0,"",'Ark1'!#REF!)</f>
        <v>#REF!</v>
      </c>
      <c r="O456" s="478"/>
      <c r="P456" s="478" t="e">
        <f>+IF(L456=0,"",'Ark1'!#REF!)</f>
        <v>#REF!</v>
      </c>
      <c r="Q456" s="242"/>
      <c r="R456" s="242" t="e">
        <f>+IF(H456=0,"",'Ark1'!#REF!)</f>
        <v>#REF!</v>
      </c>
      <c r="S456" s="241" t="e">
        <f>+IF(H456=0,"",'Ark1'!#REF!)</f>
        <v>#REF!</v>
      </c>
      <c r="T456" s="241" t="e">
        <f>+IF(H456=0,"",'Ark1'!#REF!)</f>
        <v>#REF!</v>
      </c>
      <c r="U456" s="243" t="e">
        <f>+IF(H456=0,"",'Ark1'!#REF!)</f>
        <v>#REF!</v>
      </c>
      <c r="V456" s="243" t="e">
        <f>+IF(H456=0,"",'Ark1'!#REF!)</f>
        <v>#REF!</v>
      </c>
      <c r="W456" s="243" t="e">
        <f>+IF(H456=0,"",'Ark1'!#REF!)</f>
        <v>#REF!</v>
      </c>
      <c r="X456" s="243" t="e">
        <f>+IF(H456=0,"",'Ark1'!#REF!)</f>
        <v>#REF!</v>
      </c>
      <c r="Y456" s="243" t="e">
        <f>+IF(H456=0,"",'Ark1'!#REF!)</f>
        <v>#REF!</v>
      </c>
      <c r="Z456" s="242" t="e">
        <f>+IF(H456=0,"",'Ark1'!#REF!)</f>
        <v>#REF!</v>
      </c>
      <c r="AA456" s="243" t="e">
        <f>+IF(H456=0,"",'Ark1'!#REF!)</f>
        <v>#REF!</v>
      </c>
      <c r="AB456" s="242" t="e">
        <f t="shared" si="279"/>
        <v>#REF!</v>
      </c>
      <c r="AC456" s="241" t="e">
        <f t="shared" si="280"/>
        <v>#REF!</v>
      </c>
      <c r="AD456" s="303"/>
      <c r="AG456" s="28"/>
      <c r="AH456" s="26"/>
    </row>
    <row r="457" spans="1:44">
      <c r="A457" s="303"/>
      <c r="B457" s="303" t="e">
        <f>+'Ark1'!#REF!</f>
        <v>#REF!</v>
      </c>
      <c r="C457" s="240" t="e">
        <f>+'Ark1'!#REF!</f>
        <v>#REF!</v>
      </c>
      <c r="D457" s="240" t="str">
        <f t="shared" si="291"/>
        <v>E+</v>
      </c>
      <c r="E457" s="240" t="e">
        <f>+'Ark1'!#REF!</f>
        <v>#REF!</v>
      </c>
      <c r="F457" s="240" t="str">
        <f t="shared" si="292"/>
        <v>Aug</v>
      </c>
      <c r="G457" s="240" t="e">
        <f>+'Ark1'!#REF!</f>
        <v>#REF!</v>
      </c>
      <c r="H457" s="240" t="e">
        <f>+'Ark1'!#REF!</f>
        <v>#REF!</v>
      </c>
      <c r="I457" s="242" t="e">
        <f>+IF(H457=0,"",'Ark1'!#REF!)</f>
        <v>#REF!</v>
      </c>
      <c r="J457" s="242" t="e">
        <f>+IF(H457=0,"",'Ark1'!#REF!)</f>
        <v>#REF!</v>
      </c>
      <c r="K457" s="242"/>
      <c r="L457" s="455" t="e">
        <f>+IF(I457=0,"",'Ark1'!#REF!)</f>
        <v>#REF!</v>
      </c>
      <c r="M457" s="304"/>
      <c r="N457" s="478" t="e">
        <f>+IF(L457=0,"",'Ark1'!#REF!)</f>
        <v>#REF!</v>
      </c>
      <c r="O457" s="478"/>
      <c r="P457" s="478" t="e">
        <f>+IF(L457=0,"",'Ark1'!#REF!)</f>
        <v>#REF!</v>
      </c>
      <c r="Q457" s="242"/>
      <c r="R457" s="242" t="e">
        <f>+IF(H457=0,"",'Ark1'!#REF!)</f>
        <v>#REF!</v>
      </c>
      <c r="S457" s="241" t="e">
        <f>+IF(H457=0,"",'Ark1'!#REF!)</f>
        <v>#REF!</v>
      </c>
      <c r="T457" s="241" t="e">
        <f>+IF(H457=0,"",'Ark1'!#REF!)</f>
        <v>#REF!</v>
      </c>
      <c r="U457" s="243" t="e">
        <f>+IF(H457=0,"",'Ark1'!#REF!)</f>
        <v>#REF!</v>
      </c>
      <c r="V457" s="243" t="e">
        <f>+IF(H457=0,"",'Ark1'!#REF!)</f>
        <v>#REF!</v>
      </c>
      <c r="W457" s="243" t="e">
        <f>+IF(H457=0,"",'Ark1'!#REF!)</f>
        <v>#REF!</v>
      </c>
      <c r="X457" s="243" t="e">
        <f>+IF(H457=0,"",'Ark1'!#REF!)</f>
        <v>#REF!</v>
      </c>
      <c r="Y457" s="243" t="e">
        <f>+IF(H457=0,"",'Ark1'!#REF!)</f>
        <v>#REF!</v>
      </c>
      <c r="Z457" s="242" t="e">
        <f>+IF(H457=0,"",'Ark1'!#REF!)</f>
        <v>#REF!</v>
      </c>
      <c r="AA457" s="243" t="e">
        <f>+IF(H457=0,"",'Ark1'!#REF!)</f>
        <v>#REF!</v>
      </c>
      <c r="AB457" s="242" t="e">
        <f t="shared" si="279"/>
        <v>#REF!</v>
      </c>
      <c r="AC457" s="241" t="e">
        <f t="shared" si="280"/>
        <v>#REF!</v>
      </c>
      <c r="AD457" s="303"/>
      <c r="AG457" s="28"/>
      <c r="AH457" s="26"/>
    </row>
    <row r="458" spans="1:44">
      <c r="A458" s="303"/>
      <c r="B458" s="303" t="e">
        <f>+'Ark1'!#REF!</f>
        <v>#REF!</v>
      </c>
      <c r="C458" s="240" t="e">
        <f>+'Ark1'!#REF!</f>
        <v>#REF!</v>
      </c>
      <c r="D458" s="240" t="str">
        <f t="shared" si="291"/>
        <v>E+</v>
      </c>
      <c r="E458" s="240" t="e">
        <f>+'Ark1'!#REF!</f>
        <v>#REF!</v>
      </c>
      <c r="F458" s="240" t="str">
        <f t="shared" si="292"/>
        <v>Sep</v>
      </c>
      <c r="G458" s="240" t="e">
        <f>+'Ark1'!#REF!</f>
        <v>#REF!</v>
      </c>
      <c r="H458" s="240" t="e">
        <f>+'Ark1'!#REF!</f>
        <v>#REF!</v>
      </c>
      <c r="I458" s="242" t="e">
        <f>+IF(H458=0,"",'Ark1'!#REF!)</f>
        <v>#REF!</v>
      </c>
      <c r="J458" s="242" t="e">
        <f>+IF(H458=0,"",'Ark1'!#REF!)</f>
        <v>#REF!</v>
      </c>
      <c r="K458" s="242"/>
      <c r="L458" s="455" t="e">
        <f>+IF(I458=0,"",'Ark1'!#REF!)</f>
        <v>#REF!</v>
      </c>
      <c r="M458" s="304"/>
      <c r="N458" s="478" t="e">
        <f>+IF(L458=0,"",'Ark1'!#REF!)</f>
        <v>#REF!</v>
      </c>
      <c r="O458" s="478"/>
      <c r="P458" s="478" t="e">
        <f>+IF(L458=0,"",'Ark1'!#REF!)</f>
        <v>#REF!</v>
      </c>
      <c r="Q458" s="242"/>
      <c r="R458" s="242" t="e">
        <f>+IF(H458=0,"",'Ark1'!#REF!)</f>
        <v>#REF!</v>
      </c>
      <c r="S458" s="241" t="e">
        <f>+IF(H458=0,"",'Ark1'!#REF!)</f>
        <v>#REF!</v>
      </c>
      <c r="T458" s="241" t="e">
        <f>+IF(H458=0,"",'Ark1'!#REF!)</f>
        <v>#REF!</v>
      </c>
      <c r="U458" s="243" t="e">
        <f>+IF(H458=0,"",'Ark1'!#REF!)</f>
        <v>#REF!</v>
      </c>
      <c r="V458" s="243" t="e">
        <f>+IF(H458=0,"",'Ark1'!#REF!)</f>
        <v>#REF!</v>
      </c>
      <c r="W458" s="243" t="e">
        <f>+IF(H458=0,"",'Ark1'!#REF!)</f>
        <v>#REF!</v>
      </c>
      <c r="X458" s="243" t="e">
        <f>+IF(H458=0,"",'Ark1'!#REF!)</f>
        <v>#REF!</v>
      </c>
      <c r="Y458" s="243" t="e">
        <f>+IF(H458=0,"",'Ark1'!#REF!)</f>
        <v>#REF!</v>
      </c>
      <c r="Z458" s="242" t="e">
        <f>+IF(H458=0,"",'Ark1'!#REF!)</f>
        <v>#REF!</v>
      </c>
      <c r="AA458" s="243" t="e">
        <f>+IF(H458=0,"",'Ark1'!#REF!)</f>
        <v>#REF!</v>
      </c>
      <c r="AB458" s="242" t="e">
        <f t="shared" si="279"/>
        <v>#REF!</v>
      </c>
      <c r="AC458" s="241" t="e">
        <f t="shared" si="280"/>
        <v>#REF!</v>
      </c>
      <c r="AD458" s="303"/>
      <c r="AG458" s="28"/>
      <c r="AH458" s="26"/>
    </row>
    <row r="459" spans="1:44">
      <c r="A459" s="303"/>
      <c r="B459" s="303" t="e">
        <f>+'Ark1'!#REF!</f>
        <v>#REF!</v>
      </c>
      <c r="C459" s="240" t="e">
        <f>+'Ark1'!#REF!</f>
        <v>#REF!</v>
      </c>
      <c r="D459" s="240" t="str">
        <f t="shared" si="291"/>
        <v>E+</v>
      </c>
      <c r="E459" s="240" t="e">
        <f>+'Ark1'!#REF!</f>
        <v>#REF!</v>
      </c>
      <c r="F459" s="240" t="str">
        <f t="shared" si="292"/>
        <v>Okt</v>
      </c>
      <c r="G459" s="240" t="e">
        <f>+'Ark1'!#REF!</f>
        <v>#REF!</v>
      </c>
      <c r="H459" s="240" t="e">
        <f>+'Ark1'!#REF!</f>
        <v>#REF!</v>
      </c>
      <c r="I459" s="242" t="e">
        <f>+IF(H459=0,"",'Ark1'!#REF!)</f>
        <v>#REF!</v>
      </c>
      <c r="J459" s="242" t="e">
        <f>+IF(H459=0,"",'Ark1'!#REF!)</f>
        <v>#REF!</v>
      </c>
      <c r="K459" s="242"/>
      <c r="L459" s="455" t="e">
        <f>+IF(I459=0,"",'Ark1'!#REF!)</f>
        <v>#REF!</v>
      </c>
      <c r="M459" s="304"/>
      <c r="N459" s="478" t="e">
        <f>+IF(L459=0,"",'Ark1'!#REF!)</f>
        <v>#REF!</v>
      </c>
      <c r="O459" s="478"/>
      <c r="P459" s="478" t="e">
        <f>+IF(L459=0,"",'Ark1'!#REF!)</f>
        <v>#REF!</v>
      </c>
      <c r="Q459" s="242"/>
      <c r="R459" s="242" t="e">
        <f>+IF(H459=0,"",'Ark1'!#REF!)</f>
        <v>#REF!</v>
      </c>
      <c r="S459" s="241" t="e">
        <f>+IF(H459=0,"",'Ark1'!#REF!)</f>
        <v>#REF!</v>
      </c>
      <c r="T459" s="241" t="e">
        <f>+IF(H459=0,"",'Ark1'!#REF!)</f>
        <v>#REF!</v>
      </c>
      <c r="U459" s="243" t="e">
        <f>+IF(H459=0,"",'Ark1'!#REF!)</f>
        <v>#REF!</v>
      </c>
      <c r="V459" s="243" t="e">
        <f>+IF(H459=0,"",'Ark1'!#REF!)</f>
        <v>#REF!</v>
      </c>
      <c r="W459" s="243" t="e">
        <f>+IF(H459=0,"",'Ark1'!#REF!)</f>
        <v>#REF!</v>
      </c>
      <c r="X459" s="243" t="e">
        <f>+IF(H459=0,"",'Ark1'!#REF!)</f>
        <v>#REF!</v>
      </c>
      <c r="Y459" s="243" t="e">
        <f>+IF(H459=0,"",'Ark1'!#REF!)</f>
        <v>#REF!</v>
      </c>
      <c r="Z459" s="242" t="e">
        <f>+IF(H459=0,"",'Ark1'!#REF!)</f>
        <v>#REF!</v>
      </c>
      <c r="AA459" s="243" t="e">
        <f>+IF(H459=0,"",'Ark1'!#REF!)</f>
        <v>#REF!</v>
      </c>
      <c r="AB459" s="242" t="e">
        <f t="shared" si="279"/>
        <v>#REF!</v>
      </c>
      <c r="AC459" s="241" t="e">
        <f t="shared" si="280"/>
        <v>#REF!</v>
      </c>
      <c r="AD459" s="303"/>
      <c r="AG459" s="28"/>
      <c r="AH459" s="26"/>
    </row>
    <row r="460" spans="1:44">
      <c r="A460" s="303"/>
      <c r="B460" s="303" t="e">
        <f>+'Ark1'!#REF!</f>
        <v>#REF!</v>
      </c>
      <c r="C460" s="240" t="e">
        <f>+'Ark1'!#REF!</f>
        <v>#REF!</v>
      </c>
      <c r="D460" s="240" t="str">
        <f t="shared" ref="D460:D461" si="293">+D234</f>
        <v>E+</v>
      </c>
      <c r="E460" s="240" t="e">
        <f>+'Ark1'!#REF!</f>
        <v>#REF!</v>
      </c>
      <c r="F460" s="240" t="str">
        <f t="shared" ref="F460:F461" si="294">+F445</f>
        <v>Nov</v>
      </c>
      <c r="G460" s="240" t="e">
        <f>+'Ark1'!#REF!</f>
        <v>#REF!</v>
      </c>
      <c r="H460" s="240" t="e">
        <f>+'Ark1'!#REF!</f>
        <v>#REF!</v>
      </c>
      <c r="I460" s="242" t="e">
        <f>+IF(H460=0,"",'Ark1'!#REF!)</f>
        <v>#REF!</v>
      </c>
      <c r="J460" s="242" t="e">
        <f>+IF(H460=0,"",'Ark1'!#REF!)</f>
        <v>#REF!</v>
      </c>
      <c r="K460" s="242"/>
      <c r="L460" s="455" t="e">
        <f>+IF(I460=0,"",'Ark1'!#REF!)</f>
        <v>#REF!</v>
      </c>
      <c r="M460" s="304"/>
      <c r="N460" s="478" t="e">
        <f>+IF(L460=0,"",'Ark1'!#REF!)</f>
        <v>#REF!</v>
      </c>
      <c r="O460" s="478"/>
      <c r="P460" s="478" t="e">
        <f>+IF(L460=0,"",'Ark1'!#REF!)</f>
        <v>#REF!</v>
      </c>
      <c r="Q460" s="242"/>
      <c r="R460" s="242" t="e">
        <f>+IF(H460=0,"",'Ark1'!#REF!)</f>
        <v>#REF!</v>
      </c>
      <c r="S460" s="241" t="e">
        <f>+IF(H460=0,"",'Ark1'!#REF!)</f>
        <v>#REF!</v>
      </c>
      <c r="T460" s="241" t="e">
        <f>+IF(H460=0,"",'Ark1'!#REF!)</f>
        <v>#REF!</v>
      </c>
      <c r="U460" s="243" t="e">
        <f>+IF(H460=0,"",'Ark1'!#REF!)</f>
        <v>#REF!</v>
      </c>
      <c r="V460" s="243" t="e">
        <f>+IF(H460=0,"",'Ark1'!#REF!)</f>
        <v>#REF!</v>
      </c>
      <c r="W460" s="243" t="e">
        <f>+IF(H460=0,"",'Ark1'!#REF!)</f>
        <v>#REF!</v>
      </c>
      <c r="X460" s="243" t="e">
        <f>+IF(H460=0,"",'Ark1'!#REF!)</f>
        <v>#REF!</v>
      </c>
      <c r="Y460" s="243" t="e">
        <f>+IF(H460=0,"",'Ark1'!#REF!)</f>
        <v>#REF!</v>
      </c>
      <c r="Z460" s="242" t="e">
        <f>+IF(H460=0,"",'Ark1'!#REF!)</f>
        <v>#REF!</v>
      </c>
      <c r="AA460" s="243" t="e">
        <f>+IF(H460=0,"",'Ark1'!#REF!)</f>
        <v>#REF!</v>
      </c>
      <c r="AB460" s="242" t="e">
        <f t="shared" ref="AB460:AB461" si="295">+IF(H460=0,"",+S460/C460)</f>
        <v>#REF!</v>
      </c>
      <c r="AC460" s="241" t="e">
        <f t="shared" ref="AC460:AC461" si="296">+IF(H460=0,"",G460/H460)</f>
        <v>#REF!</v>
      </c>
      <c r="AD460" s="303"/>
      <c r="AG460" s="28"/>
      <c r="AH460" s="26"/>
    </row>
    <row r="461" spans="1:44">
      <c r="A461" s="303"/>
      <c r="B461" s="303" t="e">
        <f>+'Ark1'!#REF!</f>
        <v>#REF!</v>
      </c>
      <c r="C461" s="240" t="e">
        <f>+'Ark1'!#REF!</f>
        <v>#REF!</v>
      </c>
      <c r="D461" s="240" t="str">
        <f t="shared" si="293"/>
        <v>E+</v>
      </c>
      <c r="E461" s="240" t="e">
        <f>+'Ark1'!#REF!</f>
        <v>#REF!</v>
      </c>
      <c r="F461" s="240" t="str">
        <f t="shared" si="294"/>
        <v>Des</v>
      </c>
      <c r="G461" s="240" t="e">
        <f>+'Ark1'!#REF!</f>
        <v>#REF!</v>
      </c>
      <c r="H461" s="240" t="e">
        <f>+'Ark1'!#REF!</f>
        <v>#REF!</v>
      </c>
      <c r="I461" s="242" t="e">
        <f>+IF(H461=0,"",'Ark1'!#REF!)</f>
        <v>#REF!</v>
      </c>
      <c r="J461" s="242" t="e">
        <f>+IF(H461=0,"",'Ark1'!#REF!)</f>
        <v>#REF!</v>
      </c>
      <c r="K461" s="242"/>
      <c r="L461" s="455" t="e">
        <f>+IF(I461=0,"",'Ark1'!#REF!)</f>
        <v>#REF!</v>
      </c>
      <c r="M461" s="304"/>
      <c r="N461" s="478" t="e">
        <f>+IF(L461=0,"",'Ark1'!#REF!)</f>
        <v>#REF!</v>
      </c>
      <c r="O461" s="478"/>
      <c r="P461" s="478" t="e">
        <f>+IF(L461=0,"",'Ark1'!#REF!)</f>
        <v>#REF!</v>
      </c>
      <c r="Q461" s="242"/>
      <c r="R461" s="242" t="e">
        <f>+IF(H461=0,"",'Ark1'!#REF!)</f>
        <v>#REF!</v>
      </c>
      <c r="S461" s="241" t="e">
        <f>+IF(H461=0,"",'Ark1'!#REF!)</f>
        <v>#REF!</v>
      </c>
      <c r="T461" s="241" t="e">
        <f>+IF(H461=0,"",'Ark1'!#REF!)</f>
        <v>#REF!</v>
      </c>
      <c r="U461" s="243" t="e">
        <f>+IF(H461=0,"",'Ark1'!#REF!)</f>
        <v>#REF!</v>
      </c>
      <c r="V461" s="243" t="e">
        <f>+IF(H461=0,"",'Ark1'!#REF!)</f>
        <v>#REF!</v>
      </c>
      <c r="W461" s="243" t="e">
        <f>+IF(H461=0,"",'Ark1'!#REF!)</f>
        <v>#REF!</v>
      </c>
      <c r="X461" s="243" t="e">
        <f>+IF(H461=0,"",'Ark1'!#REF!)</f>
        <v>#REF!</v>
      </c>
      <c r="Y461" s="243" t="e">
        <f>+IF(H461=0,"",'Ark1'!#REF!)</f>
        <v>#REF!</v>
      </c>
      <c r="Z461" s="242" t="e">
        <f>+IF(H461=0,"",'Ark1'!#REF!)</f>
        <v>#REF!</v>
      </c>
      <c r="AA461" s="243" t="e">
        <f>+IF(H461=0,"",'Ark1'!#REF!)</f>
        <v>#REF!</v>
      </c>
      <c r="AB461" s="242" t="e">
        <f t="shared" si="295"/>
        <v>#REF!</v>
      </c>
      <c r="AC461" s="241" t="e">
        <f t="shared" si="296"/>
        <v>#REF!</v>
      </c>
      <c r="AD461" s="303"/>
      <c r="AG461" s="28"/>
      <c r="AH461" s="26"/>
    </row>
    <row r="462" spans="1:44">
      <c r="A462" s="303"/>
      <c r="B462" s="303"/>
      <c r="C462" s="303"/>
      <c r="D462" s="303"/>
      <c r="E462" s="303"/>
      <c r="F462" s="303"/>
      <c r="G462" s="303"/>
      <c r="H462" s="303"/>
      <c r="I462" s="303"/>
      <c r="J462" s="303"/>
      <c r="K462" s="303"/>
      <c r="L462" s="482"/>
      <c r="M462" s="304"/>
      <c r="N462" s="320"/>
      <c r="O462" s="320"/>
      <c r="P462" s="320"/>
      <c r="Q462" s="303"/>
      <c r="R462" s="303"/>
      <c r="S462" s="303"/>
      <c r="T462" s="303"/>
      <c r="U462" s="303"/>
      <c r="V462" s="303"/>
      <c r="W462" s="303"/>
      <c r="X462" s="303"/>
      <c r="Y462" s="303"/>
      <c r="Z462" s="303"/>
      <c r="AA462" s="303"/>
      <c r="AB462" s="493"/>
      <c r="AC462" s="303"/>
      <c r="AD462" s="303"/>
      <c r="AG462" s="28"/>
      <c r="AH462" s="26"/>
    </row>
    <row r="463" spans="1:44">
      <c r="A463" s="303"/>
      <c r="B463" s="303"/>
      <c r="C463" s="303"/>
      <c r="D463" s="303"/>
      <c r="E463" s="303"/>
      <c r="F463" s="303"/>
      <c r="G463" s="303"/>
      <c r="H463" s="303"/>
      <c r="I463" s="303"/>
      <c r="J463" s="303"/>
      <c r="K463" s="303"/>
      <c r="L463" s="482"/>
      <c r="M463" s="303"/>
      <c r="N463" s="320"/>
      <c r="O463" s="320"/>
      <c r="P463" s="320"/>
      <c r="Q463" s="303"/>
      <c r="R463" s="303"/>
      <c r="S463" s="303"/>
      <c r="T463" s="303"/>
      <c r="U463" s="303"/>
      <c r="V463" s="303"/>
      <c r="W463" s="303"/>
      <c r="X463" s="303"/>
      <c r="Y463" s="303"/>
      <c r="Z463" s="303"/>
      <c r="AA463" s="303"/>
      <c r="AB463" s="493"/>
      <c r="AC463" s="303"/>
      <c r="AD463" s="303"/>
      <c r="AG463" s="28"/>
      <c r="AH463" s="26"/>
    </row>
    <row r="464" spans="1:44" ht="15">
      <c r="H464" s="245"/>
      <c r="I464" s="249"/>
      <c r="J464" s="249"/>
      <c r="K464" s="249"/>
      <c r="L464" s="483"/>
      <c r="M464" s="249"/>
      <c r="N464" s="479"/>
      <c r="O464" s="479"/>
      <c r="P464" s="479"/>
      <c r="Q464" s="249"/>
      <c r="R464" s="245"/>
      <c r="S464" s="245"/>
      <c r="AG464" s="28"/>
      <c r="AH464" s="26"/>
    </row>
    <row r="465" spans="1:34" ht="15">
      <c r="H465" s="245"/>
      <c r="I465" s="249"/>
      <c r="J465" s="249"/>
      <c r="K465" s="249"/>
      <c r="L465" s="483"/>
      <c r="M465" s="249"/>
      <c r="N465" s="479"/>
      <c r="O465" s="479"/>
      <c r="P465" s="479"/>
      <c r="Q465" s="249"/>
      <c r="R465" s="245"/>
      <c r="S465" s="245"/>
      <c r="AG465" s="28"/>
      <c r="AH465" s="26"/>
    </row>
    <row r="466" spans="1:34" ht="15">
      <c r="A466" s="30"/>
      <c r="B466" s="30"/>
      <c r="C466" s="30"/>
      <c r="D466" s="30"/>
      <c r="E466" s="30"/>
      <c r="F466" s="30"/>
      <c r="G466" s="30"/>
      <c r="H466" s="30"/>
      <c r="I466" s="164"/>
      <c r="J466" s="164"/>
      <c r="K466" s="164"/>
      <c r="L466" s="484"/>
      <c r="M466" s="164"/>
      <c r="N466" s="480"/>
      <c r="O466" s="480"/>
      <c r="P466" s="480"/>
      <c r="Q466" s="164"/>
      <c r="R466" s="30"/>
      <c r="S466" s="30"/>
      <c r="AG466" s="28"/>
      <c r="AH466" s="26"/>
    </row>
    <row r="467" spans="1:34" ht="15">
      <c r="A467" s="34"/>
      <c r="B467" s="34"/>
      <c r="C467" s="34"/>
      <c r="D467" s="34"/>
      <c r="E467" s="34"/>
      <c r="F467" s="34"/>
      <c r="G467" s="34"/>
      <c r="H467" s="34"/>
      <c r="I467" s="165"/>
      <c r="J467" s="165"/>
      <c r="K467" s="165"/>
      <c r="L467" s="457"/>
      <c r="M467" s="165"/>
      <c r="N467" s="481"/>
      <c r="O467" s="481"/>
      <c r="P467" s="481"/>
      <c r="Q467" s="165"/>
      <c r="R467" s="34"/>
      <c r="S467" s="34"/>
      <c r="AG467" s="28"/>
      <c r="AH467" s="26"/>
    </row>
    <row r="468" spans="1:34" ht="15">
      <c r="A468" s="34"/>
      <c r="B468" s="34"/>
      <c r="C468" s="34"/>
      <c r="D468" s="34"/>
      <c r="E468" s="34"/>
      <c r="F468" s="34"/>
      <c r="G468" s="34"/>
      <c r="H468" s="34"/>
      <c r="I468" s="165"/>
      <c r="J468" s="165"/>
      <c r="K468" s="165"/>
      <c r="L468" s="457"/>
      <c r="M468" s="165"/>
      <c r="N468" s="481"/>
      <c r="O468" s="481"/>
      <c r="P468" s="481"/>
      <c r="Q468" s="165"/>
      <c r="R468" s="34"/>
      <c r="S468" s="34"/>
      <c r="AG468" s="28"/>
      <c r="AH468" s="26"/>
    </row>
    <row r="469" spans="1:34" ht="15">
      <c r="A469" s="34"/>
      <c r="B469" s="34"/>
      <c r="C469" s="34"/>
      <c r="D469" s="34"/>
      <c r="E469" s="34"/>
      <c r="F469" s="34"/>
      <c r="G469" s="34"/>
      <c r="H469" s="34"/>
      <c r="I469" s="165"/>
      <c r="J469" s="165"/>
      <c r="K469" s="165"/>
      <c r="L469" s="457"/>
      <c r="M469" s="165"/>
      <c r="N469" s="481"/>
      <c r="O469" s="481"/>
      <c r="P469" s="481"/>
      <c r="Q469" s="165"/>
      <c r="R469" s="34"/>
      <c r="S469" s="34"/>
      <c r="AG469" s="28"/>
      <c r="AH469" s="26"/>
    </row>
    <row r="470" spans="1:34" ht="15">
      <c r="A470" s="34"/>
      <c r="B470" s="34"/>
      <c r="C470" s="34"/>
      <c r="D470" s="34"/>
      <c r="E470" s="34"/>
      <c r="F470" s="34"/>
      <c r="G470" s="34"/>
      <c r="H470" s="34"/>
      <c r="I470" s="165"/>
      <c r="J470" s="165"/>
      <c r="K470" s="165"/>
      <c r="L470" s="457"/>
      <c r="M470" s="165"/>
      <c r="N470" s="481"/>
      <c r="O470" s="481"/>
      <c r="P470" s="481"/>
      <c r="Q470" s="165"/>
      <c r="R470" s="34"/>
      <c r="S470" s="34"/>
      <c r="AG470" s="28"/>
      <c r="AH470" s="26"/>
    </row>
    <row r="471" spans="1:34" ht="15">
      <c r="A471" s="34"/>
      <c r="B471" s="34"/>
      <c r="C471" s="34"/>
      <c r="D471" s="34"/>
      <c r="E471" s="34"/>
      <c r="F471" s="34"/>
      <c r="G471" s="34"/>
      <c r="H471" s="34"/>
      <c r="I471" s="165"/>
      <c r="J471" s="165"/>
      <c r="K471" s="165"/>
      <c r="L471" s="457"/>
      <c r="M471" s="165"/>
      <c r="N471" s="481"/>
      <c r="O471" s="481"/>
      <c r="P471" s="481"/>
      <c r="Q471" s="165"/>
      <c r="R471" s="34"/>
      <c r="S471" s="34"/>
      <c r="AG471" s="28"/>
      <c r="AH471" s="26"/>
    </row>
    <row r="472" spans="1:34" ht="15">
      <c r="A472" s="34"/>
      <c r="B472" s="34"/>
      <c r="C472" s="34"/>
      <c r="D472" s="34"/>
      <c r="E472" s="34"/>
      <c r="F472" s="34"/>
      <c r="G472" s="34"/>
      <c r="H472" s="34"/>
      <c r="I472" s="165"/>
      <c r="J472" s="165"/>
      <c r="K472" s="165"/>
      <c r="L472" s="457"/>
      <c r="M472" s="165"/>
      <c r="N472" s="481"/>
      <c r="O472" s="481"/>
      <c r="P472" s="481"/>
      <c r="Q472" s="165"/>
      <c r="R472" s="34"/>
      <c r="S472" s="34"/>
      <c r="AG472" s="28"/>
      <c r="AH472" s="26"/>
    </row>
    <row r="473" spans="1:34" ht="15">
      <c r="A473" s="34"/>
      <c r="B473" s="34"/>
      <c r="C473" s="34"/>
      <c r="D473" s="34"/>
      <c r="E473" s="34"/>
      <c r="F473" s="34"/>
      <c r="G473" s="34"/>
      <c r="H473" s="34"/>
      <c r="I473" s="165"/>
      <c r="J473" s="165"/>
      <c r="K473" s="165"/>
      <c r="L473" s="457"/>
      <c r="M473" s="165"/>
      <c r="N473" s="481"/>
      <c r="O473" s="481"/>
      <c r="P473" s="481"/>
      <c r="Q473" s="165"/>
      <c r="R473" s="34"/>
      <c r="S473" s="34"/>
      <c r="AG473" s="28"/>
      <c r="AH473" s="26"/>
    </row>
    <row r="474" spans="1:34" ht="15">
      <c r="A474" s="34"/>
      <c r="B474" s="34"/>
      <c r="C474" s="34"/>
      <c r="D474" s="34"/>
      <c r="E474" s="34"/>
      <c r="F474" s="34"/>
      <c r="G474" s="34"/>
      <c r="H474" s="34"/>
      <c r="I474" s="165"/>
      <c r="J474" s="165"/>
      <c r="K474" s="165"/>
      <c r="L474" s="457"/>
      <c r="M474" s="165"/>
      <c r="N474" s="481"/>
      <c r="O474" s="481"/>
      <c r="P474" s="481"/>
      <c r="Q474" s="165"/>
      <c r="R474" s="34"/>
      <c r="S474" s="34"/>
      <c r="AG474" s="28"/>
      <c r="AH474" s="26"/>
    </row>
    <row r="475" spans="1:34" ht="15">
      <c r="A475" s="34"/>
      <c r="B475" s="34"/>
      <c r="C475" s="34"/>
      <c r="D475" s="34"/>
      <c r="E475" s="34"/>
      <c r="F475" s="34"/>
      <c r="G475" s="34"/>
      <c r="H475" s="34"/>
      <c r="I475" s="165"/>
      <c r="J475" s="165"/>
      <c r="K475" s="165"/>
      <c r="L475" s="457"/>
      <c r="M475" s="165"/>
      <c r="N475" s="481"/>
      <c r="O475" s="481"/>
      <c r="P475" s="481"/>
      <c r="Q475" s="165"/>
      <c r="R475" s="34"/>
      <c r="S475" s="34"/>
      <c r="AG475" s="28"/>
      <c r="AH475" s="26"/>
    </row>
    <row r="476" spans="1:34" ht="15">
      <c r="A476" s="34"/>
      <c r="B476" s="34"/>
      <c r="C476" s="34"/>
      <c r="D476" s="34"/>
      <c r="E476" s="34"/>
      <c r="F476" s="34"/>
      <c r="G476" s="34"/>
      <c r="H476" s="34"/>
      <c r="I476" s="165"/>
      <c r="J476" s="165"/>
      <c r="K476" s="165"/>
      <c r="L476" s="457"/>
      <c r="M476" s="165"/>
      <c r="N476" s="481"/>
      <c r="O476" s="481"/>
      <c r="P476" s="481"/>
      <c r="Q476" s="165"/>
      <c r="R476" s="34"/>
      <c r="S476" s="34"/>
      <c r="AG476" s="28"/>
      <c r="AH476" s="26"/>
    </row>
    <row r="477" spans="1:34" ht="15">
      <c r="A477" s="34"/>
      <c r="B477" s="34"/>
      <c r="C477" s="34"/>
      <c r="D477" s="34"/>
      <c r="E477" s="34"/>
      <c r="F477" s="34"/>
      <c r="G477" s="34"/>
      <c r="H477" s="34"/>
      <c r="I477" s="165"/>
      <c r="J477" s="165"/>
      <c r="K477" s="165"/>
      <c r="L477" s="457"/>
      <c r="M477" s="165"/>
      <c r="N477" s="481"/>
      <c r="O477" s="481"/>
      <c r="P477" s="481"/>
      <c r="Q477" s="165"/>
      <c r="R477" s="34"/>
      <c r="S477" s="34"/>
      <c r="AG477" s="28"/>
      <c r="AH477" s="26"/>
    </row>
    <row r="478" spans="1:34" ht="15">
      <c r="A478" s="34"/>
      <c r="B478" s="34"/>
      <c r="C478" s="34"/>
      <c r="D478" s="34"/>
      <c r="E478" s="34"/>
      <c r="F478" s="34"/>
      <c r="G478" s="34"/>
      <c r="H478" s="34"/>
      <c r="I478" s="165"/>
      <c r="J478" s="165"/>
      <c r="K478" s="165"/>
      <c r="L478" s="457"/>
      <c r="M478" s="165"/>
      <c r="N478" s="481"/>
      <c r="O478" s="481"/>
      <c r="P478" s="481"/>
      <c r="Q478" s="165"/>
      <c r="R478" s="34"/>
      <c r="S478" s="34"/>
      <c r="AG478" s="28"/>
      <c r="AH478" s="26"/>
    </row>
    <row r="479" spans="1:34" ht="15">
      <c r="A479" s="34"/>
      <c r="B479" s="34"/>
      <c r="C479" s="34"/>
      <c r="D479" s="34"/>
      <c r="E479" s="34"/>
      <c r="F479" s="34"/>
      <c r="G479" s="34"/>
      <c r="H479" s="34"/>
      <c r="I479" s="165"/>
      <c r="J479" s="165"/>
      <c r="K479" s="165"/>
      <c r="L479" s="457"/>
      <c r="M479" s="165"/>
      <c r="N479" s="481"/>
      <c r="O479" s="481"/>
      <c r="P479" s="481"/>
      <c r="Q479" s="165"/>
      <c r="R479" s="34"/>
      <c r="S479" s="34"/>
      <c r="AG479" s="28"/>
      <c r="AH479" s="26"/>
    </row>
    <row r="480" spans="1:34" ht="15">
      <c r="A480" s="34"/>
      <c r="B480" s="34"/>
      <c r="C480" s="34"/>
      <c r="D480" s="34"/>
      <c r="E480" s="34"/>
      <c r="F480" s="34"/>
      <c r="G480" s="34"/>
      <c r="H480" s="34"/>
      <c r="I480" s="165"/>
      <c r="J480" s="165"/>
      <c r="K480" s="165"/>
      <c r="L480" s="457"/>
      <c r="M480" s="165"/>
      <c r="N480" s="481"/>
      <c r="O480" s="481"/>
      <c r="P480" s="481"/>
      <c r="Q480" s="165"/>
      <c r="R480" s="34"/>
      <c r="S480" s="34"/>
    </row>
    <row r="481" spans="1:19" ht="15">
      <c r="A481" s="34"/>
      <c r="B481" s="34"/>
      <c r="C481" s="34"/>
      <c r="D481" s="34"/>
      <c r="E481" s="34"/>
      <c r="F481" s="34"/>
      <c r="G481" s="34"/>
      <c r="H481" s="34"/>
      <c r="I481" s="165"/>
      <c r="J481" s="165"/>
      <c r="K481" s="165"/>
      <c r="L481" s="457"/>
      <c r="M481" s="165"/>
      <c r="N481" s="481"/>
      <c r="O481" s="481"/>
      <c r="P481" s="481"/>
      <c r="Q481" s="165"/>
      <c r="R481" s="34"/>
      <c r="S481" s="34"/>
    </row>
    <row r="482" spans="1:19" ht="15">
      <c r="A482" s="34"/>
      <c r="B482" s="34"/>
      <c r="C482" s="34"/>
      <c r="D482" s="34"/>
      <c r="E482" s="34"/>
      <c r="F482" s="34"/>
      <c r="G482" s="34"/>
      <c r="H482" s="34"/>
      <c r="I482" s="165"/>
      <c r="J482" s="165"/>
      <c r="K482" s="165"/>
      <c r="L482" s="457"/>
      <c r="M482" s="165"/>
      <c r="N482" s="481"/>
      <c r="O482" s="481"/>
      <c r="P482" s="481"/>
      <c r="Q482" s="165"/>
      <c r="R482" s="34"/>
      <c r="S482" s="34"/>
    </row>
    <row r="483" spans="1:19" ht="15">
      <c r="A483" s="34"/>
      <c r="B483" s="34"/>
      <c r="C483" s="34"/>
      <c r="D483" s="34"/>
      <c r="E483" s="34"/>
      <c r="F483" s="34"/>
      <c r="G483" s="34"/>
      <c r="H483" s="34"/>
      <c r="I483" s="165"/>
      <c r="J483" s="165"/>
      <c r="K483" s="165"/>
      <c r="L483" s="457"/>
      <c r="M483" s="165"/>
      <c r="N483" s="481"/>
      <c r="O483" s="481"/>
      <c r="P483" s="481"/>
      <c r="Q483" s="165"/>
      <c r="R483" s="34"/>
      <c r="S483" s="34"/>
    </row>
    <row r="484" spans="1:19" ht="15">
      <c r="A484" s="34"/>
      <c r="B484" s="34"/>
      <c r="C484" s="34"/>
      <c r="D484" s="34"/>
      <c r="E484" s="34"/>
      <c r="F484" s="34"/>
      <c r="G484" s="34"/>
      <c r="H484" s="34"/>
      <c r="I484" s="165"/>
      <c r="J484" s="165"/>
      <c r="K484" s="165"/>
      <c r="L484" s="457"/>
      <c r="M484" s="165"/>
      <c r="N484" s="481"/>
      <c r="O484" s="481"/>
      <c r="P484" s="481"/>
      <c r="Q484" s="165"/>
      <c r="R484" s="34"/>
      <c r="S484" s="34"/>
    </row>
    <row r="485" spans="1:19" ht="15">
      <c r="A485" s="34"/>
      <c r="B485" s="34"/>
      <c r="C485" s="34"/>
      <c r="D485" s="34"/>
      <c r="E485" s="34"/>
      <c r="F485" s="34"/>
      <c r="G485" s="34"/>
      <c r="H485" s="34"/>
      <c r="I485" s="165"/>
      <c r="J485" s="165"/>
      <c r="K485" s="165"/>
      <c r="L485" s="457"/>
      <c r="M485" s="165"/>
      <c r="N485" s="481"/>
      <c r="O485" s="481"/>
      <c r="P485" s="481"/>
      <c r="Q485" s="165"/>
      <c r="R485" s="34"/>
      <c r="S485" s="34"/>
    </row>
    <row r="486" spans="1:19" ht="15">
      <c r="A486" s="34"/>
      <c r="B486" s="34"/>
      <c r="C486" s="34"/>
      <c r="D486" s="34"/>
      <c r="E486" s="34"/>
      <c r="F486" s="34"/>
      <c r="G486" s="34"/>
      <c r="H486" s="34"/>
      <c r="I486" s="165"/>
      <c r="J486" s="165"/>
      <c r="K486" s="165"/>
      <c r="L486" s="457"/>
      <c r="M486" s="165"/>
      <c r="N486" s="481"/>
      <c r="O486" s="481"/>
      <c r="P486" s="481"/>
      <c r="Q486" s="165"/>
      <c r="R486" s="34"/>
      <c r="S486" s="34"/>
    </row>
    <row r="487" spans="1:19" ht="15">
      <c r="A487" s="34"/>
      <c r="B487" s="34"/>
      <c r="C487" s="34"/>
      <c r="D487" s="34"/>
      <c r="E487" s="34"/>
      <c r="F487" s="34"/>
      <c r="G487" s="34"/>
      <c r="H487" s="34"/>
      <c r="I487" s="165"/>
      <c r="J487" s="165"/>
      <c r="K487" s="165"/>
      <c r="L487" s="457"/>
      <c r="M487" s="165"/>
      <c r="N487" s="481"/>
      <c r="O487" s="481"/>
      <c r="P487" s="481"/>
      <c r="Q487" s="165"/>
      <c r="R487" s="34"/>
      <c r="S487" s="34"/>
    </row>
    <row r="488" spans="1:19" ht="15">
      <c r="A488" s="34"/>
      <c r="B488" s="34"/>
      <c r="C488" s="34"/>
      <c r="D488" s="34"/>
      <c r="E488" s="34"/>
      <c r="F488" s="34"/>
      <c r="G488" s="34"/>
      <c r="H488" s="34"/>
      <c r="I488" s="165"/>
      <c r="J488" s="165"/>
      <c r="K488" s="165"/>
      <c r="L488" s="457"/>
      <c r="M488" s="165"/>
      <c r="N488" s="481"/>
      <c r="O488" s="481"/>
      <c r="P488" s="481"/>
      <c r="Q488" s="165"/>
      <c r="R488" s="34"/>
      <c r="S488" s="34"/>
    </row>
    <row r="489" spans="1:19" ht="15">
      <c r="A489" s="34"/>
      <c r="B489" s="34"/>
      <c r="C489" s="34"/>
      <c r="D489" s="34"/>
      <c r="E489" s="34"/>
      <c r="F489" s="34"/>
      <c r="G489" s="34"/>
      <c r="H489" s="34"/>
      <c r="I489" s="165"/>
      <c r="J489" s="165"/>
      <c r="K489" s="165"/>
      <c r="L489" s="457"/>
      <c r="M489" s="165"/>
      <c r="N489" s="481"/>
      <c r="O489" s="481"/>
      <c r="P489" s="481"/>
      <c r="Q489" s="165"/>
      <c r="R489" s="34"/>
      <c r="S489" s="34"/>
    </row>
    <row r="490" spans="1:19" ht="15">
      <c r="A490" s="34"/>
      <c r="B490" s="34"/>
      <c r="C490" s="34"/>
      <c r="D490" s="34"/>
      <c r="E490" s="34"/>
      <c r="F490" s="34"/>
      <c r="G490" s="34"/>
      <c r="H490" s="34"/>
      <c r="I490" s="165"/>
      <c r="J490" s="165"/>
      <c r="K490" s="165"/>
      <c r="L490" s="457"/>
      <c r="M490" s="165"/>
      <c r="N490" s="481"/>
      <c r="O490" s="481"/>
      <c r="P490" s="481"/>
      <c r="Q490" s="165"/>
      <c r="R490" s="34"/>
      <c r="S490" s="34"/>
    </row>
    <row r="491" spans="1:19" ht="15">
      <c r="A491" s="34"/>
      <c r="B491" s="34"/>
      <c r="C491" s="34"/>
      <c r="D491" s="34"/>
      <c r="E491" s="34"/>
      <c r="F491" s="34"/>
      <c r="G491" s="34"/>
      <c r="H491" s="34"/>
      <c r="I491" s="165"/>
      <c r="J491" s="165"/>
      <c r="K491" s="165"/>
      <c r="L491" s="457"/>
      <c r="M491" s="165"/>
      <c r="N491" s="481"/>
      <c r="O491" s="481"/>
      <c r="P491" s="481"/>
      <c r="Q491" s="165"/>
      <c r="R491" s="34"/>
      <c r="S491" s="34"/>
    </row>
    <row r="492" spans="1:19" ht="15">
      <c r="A492" s="34"/>
      <c r="B492" s="34"/>
      <c r="C492" s="34"/>
      <c r="D492" s="34"/>
      <c r="E492" s="34"/>
      <c r="F492" s="34"/>
      <c r="G492" s="34"/>
      <c r="H492" s="34"/>
      <c r="I492" s="165"/>
      <c r="J492" s="165"/>
      <c r="K492" s="165"/>
      <c r="L492" s="457"/>
      <c r="M492" s="165"/>
      <c r="N492" s="481"/>
      <c r="O492" s="481"/>
      <c r="P492" s="481"/>
      <c r="Q492" s="165"/>
      <c r="R492" s="34"/>
      <c r="S492" s="34"/>
    </row>
    <row r="493" spans="1:19" ht="15">
      <c r="A493" s="34"/>
      <c r="B493" s="34"/>
      <c r="C493" s="34"/>
      <c r="D493" s="34"/>
      <c r="E493" s="34"/>
      <c r="F493" s="34"/>
      <c r="G493" s="34"/>
      <c r="H493" s="34"/>
      <c r="I493" s="165"/>
      <c r="J493" s="165"/>
      <c r="K493" s="165"/>
      <c r="L493" s="457"/>
      <c r="M493" s="165"/>
      <c r="N493" s="481"/>
      <c r="O493" s="481"/>
      <c r="P493" s="481"/>
      <c r="Q493" s="165"/>
      <c r="R493" s="34"/>
      <c r="S493" s="34"/>
    </row>
    <row r="494" spans="1:19" ht="15">
      <c r="A494" s="34"/>
      <c r="B494" s="34"/>
      <c r="C494" s="34"/>
      <c r="D494" s="34"/>
      <c r="E494" s="34"/>
      <c r="F494" s="34"/>
      <c r="G494" s="34"/>
      <c r="H494" s="34"/>
      <c r="I494" s="165"/>
      <c r="J494" s="165"/>
      <c r="K494" s="165"/>
      <c r="L494" s="457"/>
      <c r="M494" s="165"/>
      <c r="N494" s="481"/>
      <c r="O494" s="481"/>
      <c r="P494" s="481"/>
      <c r="Q494" s="165"/>
      <c r="R494" s="34"/>
      <c r="S494" s="34"/>
    </row>
    <row r="495" spans="1:19" ht="15">
      <c r="A495" s="34"/>
      <c r="B495" s="34"/>
      <c r="C495" s="34"/>
      <c r="D495" s="34"/>
      <c r="E495" s="34"/>
      <c r="F495" s="34"/>
      <c r="G495" s="34"/>
      <c r="H495" s="34"/>
      <c r="I495" s="165"/>
      <c r="J495" s="165"/>
      <c r="K495" s="165"/>
      <c r="L495" s="457"/>
      <c r="M495" s="165"/>
      <c r="N495" s="481"/>
      <c r="O495" s="481"/>
      <c r="P495" s="481"/>
      <c r="Q495" s="165"/>
      <c r="R495" s="34"/>
      <c r="S495" s="34"/>
    </row>
    <row r="496" spans="1:19" ht="15">
      <c r="A496" s="34"/>
      <c r="B496" s="34"/>
      <c r="C496" s="34"/>
      <c r="D496" s="34"/>
      <c r="E496" s="34"/>
      <c r="F496" s="34"/>
      <c r="G496" s="34"/>
      <c r="H496" s="34"/>
      <c r="I496" s="165"/>
      <c r="J496" s="165"/>
      <c r="K496" s="165"/>
      <c r="L496" s="457"/>
      <c r="M496" s="165"/>
      <c r="N496" s="481"/>
      <c r="O496" s="481"/>
      <c r="P496" s="481"/>
      <c r="Q496" s="165"/>
      <c r="R496" s="34"/>
      <c r="S496" s="34"/>
    </row>
    <row r="497" spans="1:19" ht="15">
      <c r="A497" s="34"/>
      <c r="B497" s="34"/>
      <c r="C497" s="34"/>
      <c r="D497" s="34"/>
      <c r="E497" s="34"/>
      <c r="F497" s="34"/>
      <c r="G497" s="34"/>
      <c r="H497" s="34"/>
      <c r="I497" s="165"/>
      <c r="J497" s="165"/>
      <c r="K497" s="165"/>
      <c r="L497" s="457"/>
      <c r="M497" s="165"/>
      <c r="N497" s="481"/>
      <c r="O497" s="481"/>
      <c r="P497" s="481"/>
      <c r="Q497" s="165"/>
      <c r="R497" s="34"/>
      <c r="S497" s="34"/>
    </row>
    <row r="498" spans="1:19" ht="15">
      <c r="A498" s="34"/>
      <c r="B498" s="34"/>
      <c r="C498" s="34"/>
      <c r="D498" s="34"/>
      <c r="E498" s="34"/>
      <c r="F498" s="34"/>
      <c r="G498" s="34"/>
      <c r="H498" s="34"/>
      <c r="I498" s="165"/>
      <c r="J498" s="165"/>
      <c r="K498" s="165"/>
      <c r="L498" s="457"/>
      <c r="M498" s="165"/>
      <c r="N498" s="481"/>
      <c r="O498" s="481"/>
      <c r="P498" s="481"/>
      <c r="Q498" s="165"/>
      <c r="R498" s="34"/>
      <c r="S498" s="34"/>
    </row>
    <row r="499" spans="1:19" ht="15">
      <c r="A499" s="34"/>
      <c r="B499" s="34"/>
      <c r="C499" s="34"/>
      <c r="D499" s="34"/>
      <c r="E499" s="34"/>
      <c r="F499" s="34"/>
      <c r="G499" s="34"/>
      <c r="H499" s="34"/>
      <c r="I499" s="165"/>
      <c r="J499" s="165"/>
      <c r="K499" s="165"/>
      <c r="L499" s="457"/>
      <c r="M499" s="165"/>
      <c r="N499" s="481"/>
      <c r="O499" s="481"/>
      <c r="P499" s="481"/>
      <c r="Q499" s="165"/>
      <c r="R499" s="34"/>
      <c r="S499" s="34"/>
    </row>
    <row r="500" spans="1:19" ht="15">
      <c r="A500" s="34"/>
      <c r="B500" s="34"/>
      <c r="C500" s="34"/>
      <c r="D500" s="34"/>
      <c r="E500" s="34"/>
      <c r="F500" s="34"/>
      <c r="G500" s="34"/>
      <c r="H500" s="34"/>
      <c r="I500" s="165"/>
      <c r="J500" s="165"/>
      <c r="K500" s="165"/>
      <c r="L500" s="457"/>
      <c r="M500" s="165"/>
      <c r="N500" s="481"/>
      <c r="O500" s="481"/>
      <c r="P500" s="481"/>
      <c r="Q500" s="165"/>
      <c r="R500" s="34"/>
      <c r="S500" s="34"/>
    </row>
  </sheetData>
  <mergeCells count="1">
    <mergeCell ref="W5:Y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289" workbookViewId="0">
      <selection activeCell="N317" sqref="N31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510"/>
  <sheetViews>
    <sheetView zoomScale="82" zoomScaleNormal="82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B20" sqref="B20"/>
    </sheetView>
  </sheetViews>
  <sheetFormatPr baseColWidth="10" defaultColWidth="11.54296875" defaultRowHeight="15.6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7" style="27" customWidth="1"/>
    <col min="10" max="12" width="6.36328125" style="28" customWidth="1"/>
    <col min="13" max="13" width="1.36328125" style="28" customWidth="1"/>
    <col min="14" max="14" width="6.36328125" style="247" customWidth="1"/>
    <col min="15" max="15" width="1.36328125" style="273" customWidth="1"/>
    <col min="16" max="16" width="6.36328125" style="273" customWidth="1"/>
    <col min="17" max="17" width="1.7265625" style="273" customWidth="1"/>
    <col min="18" max="18" width="6.54296875" style="27" customWidth="1"/>
    <col min="19" max="19" width="2.1796875" style="27" customWidth="1"/>
    <col min="20" max="20" width="6.36328125" style="273" customWidth="1"/>
    <col min="21" max="21" width="2.36328125" style="28" customWidth="1"/>
    <col min="22" max="22" width="7.54296875" style="27" customWidth="1"/>
    <col min="23" max="23" width="1.90625" style="27" customWidth="1"/>
    <col min="24" max="24" width="5.08984375" style="33" customWidth="1"/>
    <col min="25" max="27" width="6.54296875" style="33" customWidth="1"/>
    <col min="28" max="28" width="5.453125" style="33" customWidth="1"/>
    <col min="29" max="29" width="7" style="26" customWidth="1"/>
    <col min="30" max="30" width="5.6328125" style="33" customWidth="1"/>
    <col min="31" max="31" width="8.08984375" style="26" customWidth="1"/>
    <col min="32" max="32" width="5.90625" style="28" customWidth="1"/>
    <col min="33" max="33" width="9.453125" style="28" customWidth="1"/>
    <col min="34" max="34" width="8.90625" style="28" customWidth="1"/>
    <col min="35" max="35" width="11.54296875" style="28"/>
    <col min="36" max="36" width="9.81640625" style="33" customWidth="1"/>
    <col min="37" max="37" width="9.1796875" style="28" customWidth="1"/>
    <col min="38" max="38" width="6.81640625" style="28" customWidth="1"/>
    <col min="39" max="39" width="9.90625" style="28" customWidth="1"/>
    <col min="40" max="40" width="10" style="27" customWidth="1"/>
    <col min="41" max="41" width="13.08984375" style="27" customWidth="1"/>
    <col min="42" max="42" width="9.36328125" style="27" customWidth="1"/>
    <col min="43" max="43" width="9.81640625" style="28" customWidth="1"/>
    <col min="44" max="44" width="9.81640625" style="27" customWidth="1"/>
    <col min="45" max="45" width="11.54296875" style="27"/>
    <col min="46" max="46" width="14" style="27" customWidth="1"/>
    <col min="47" max="47" width="12.54296875" style="27" customWidth="1"/>
    <col min="48" max="48" width="10.90625" style="27" customWidth="1"/>
    <col min="49" max="16384" width="11.54296875" style="27"/>
  </cols>
  <sheetData>
    <row r="1" spans="1:75">
      <c r="A1" s="220"/>
      <c r="B1" s="220"/>
      <c r="C1" s="220"/>
      <c r="D1" s="220"/>
      <c r="E1" s="220"/>
      <c r="F1" s="220"/>
      <c r="G1" s="220"/>
      <c r="H1" s="220"/>
      <c r="I1" s="220"/>
      <c r="J1" s="221"/>
      <c r="K1" s="221"/>
      <c r="L1" s="221"/>
      <c r="M1" s="221"/>
      <c r="N1" s="239"/>
      <c r="O1" s="237"/>
      <c r="P1" s="237"/>
      <c r="Q1" s="237"/>
      <c r="R1" s="220"/>
      <c r="S1" s="220"/>
      <c r="T1" s="237"/>
      <c r="U1" s="221"/>
      <c r="V1" s="220"/>
      <c r="W1" s="220"/>
      <c r="X1" s="222"/>
      <c r="Y1" s="222"/>
      <c r="Z1" s="222"/>
      <c r="AA1" s="222"/>
      <c r="AB1" s="222"/>
      <c r="AC1" s="220"/>
      <c r="AD1" s="222"/>
      <c r="AE1" s="485"/>
      <c r="AF1" s="221"/>
      <c r="AG1" s="220"/>
      <c r="AH1" s="223"/>
      <c r="AJ1" s="28"/>
      <c r="AK1" s="26"/>
      <c r="AL1" s="224"/>
      <c r="AM1" s="27"/>
      <c r="AQ1" s="27"/>
    </row>
    <row r="2" spans="1:75" s="229" customFormat="1" ht="31.8">
      <c r="A2" s="225"/>
      <c r="B2" s="225"/>
      <c r="C2" s="225"/>
      <c r="D2" s="226" t="s">
        <v>657</v>
      </c>
      <c r="E2" s="226"/>
      <c r="F2" s="225"/>
      <c r="G2" s="225"/>
      <c r="H2" s="225"/>
      <c r="I2" s="225"/>
      <c r="J2" s="227"/>
      <c r="K2" s="227"/>
      <c r="L2" s="227"/>
      <c r="M2" s="227"/>
      <c r="N2" s="406"/>
      <c r="O2" s="476"/>
      <c r="P2" s="476"/>
      <c r="Q2" s="476"/>
      <c r="R2" s="225"/>
      <c r="S2" s="225"/>
      <c r="T2" s="476"/>
      <c r="U2" s="227"/>
      <c r="V2" s="225"/>
      <c r="W2" s="225"/>
      <c r="X2" s="228"/>
      <c r="Y2" s="228"/>
      <c r="Z2" s="406" t="str">
        <f>+År!B2</f>
        <v>VÆR :</v>
      </c>
      <c r="AA2" s="228"/>
      <c r="AB2" s="228"/>
      <c r="AC2" s="225"/>
      <c r="AD2" s="228"/>
      <c r="AE2" s="486"/>
      <c r="AF2" s="227"/>
      <c r="AG2" s="225"/>
      <c r="AH2" s="223"/>
      <c r="AI2" s="28"/>
      <c r="AJ2" s="28"/>
      <c r="AK2" s="26"/>
      <c r="AL2" s="224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I2" s="236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</row>
    <row r="3" spans="1:75" ht="15" customHeight="1">
      <c r="A3" s="220"/>
      <c r="B3" s="220"/>
      <c r="C3" s="220"/>
      <c r="D3" s="220"/>
      <c r="E3" s="220"/>
      <c r="F3" s="220"/>
      <c r="G3" s="220"/>
      <c r="H3" s="220"/>
      <c r="I3" s="220"/>
      <c r="J3" s="221"/>
      <c r="K3" s="221"/>
      <c r="L3" s="221"/>
      <c r="M3" s="221"/>
      <c r="N3" s="239"/>
      <c r="O3" s="237"/>
      <c r="P3" s="237"/>
      <c r="Q3" s="237"/>
      <c r="R3" s="220"/>
      <c r="S3" s="220"/>
      <c r="T3" s="237"/>
      <c r="U3" s="221"/>
      <c r="V3" s="220"/>
      <c r="W3" s="220"/>
      <c r="X3" s="222"/>
      <c r="Y3" s="222"/>
      <c r="Z3" s="222"/>
      <c r="AA3" s="222"/>
      <c r="AB3" s="222"/>
      <c r="AC3" s="220"/>
      <c r="AD3" s="222"/>
      <c r="AE3" s="485"/>
      <c r="AF3" s="221"/>
      <c r="AG3" s="220"/>
      <c r="AH3" s="223"/>
      <c r="AJ3" s="28"/>
      <c r="AK3" s="26"/>
      <c r="AL3" s="224"/>
      <c r="AM3" s="27"/>
      <c r="AQ3" s="27"/>
      <c r="BI3" s="236"/>
    </row>
    <row r="4" spans="1:75" s="236" customFormat="1" ht="19.8">
      <c r="A4" s="230"/>
      <c r="B4" s="230"/>
      <c r="C4" s="230"/>
      <c r="D4" s="230"/>
      <c r="E4" s="230"/>
      <c r="F4" s="230"/>
      <c r="G4" s="231" t="s">
        <v>5</v>
      </c>
      <c r="H4" s="231"/>
      <c r="I4" s="232">
        <f>+År!S2</f>
        <v>45</v>
      </c>
      <c r="J4" s="233"/>
      <c r="K4" s="233"/>
      <c r="L4" s="233"/>
      <c r="M4" s="233"/>
      <c r="N4" s="454"/>
      <c r="O4" s="477"/>
      <c r="P4" s="477"/>
      <c r="Q4" s="477"/>
      <c r="R4" s="230"/>
      <c r="S4" s="230"/>
      <c r="T4" s="477"/>
      <c r="U4" s="233"/>
      <c r="V4" s="231" t="s">
        <v>432</v>
      </c>
      <c r="W4" s="231"/>
      <c r="X4" s="234"/>
      <c r="Y4" s="234"/>
      <c r="Z4" s="234"/>
      <c r="AA4" s="560">
        <f>+I11+I39+I67+I95+I123+I151+I179+I206+I234+I290+I318+I346+I374+I402</f>
        <v>3816</v>
      </c>
      <c r="AB4" s="561"/>
      <c r="AC4" s="234"/>
      <c r="AD4" s="234"/>
      <c r="AE4" s="234"/>
      <c r="AF4" s="487"/>
      <c r="AG4" s="221"/>
      <c r="AH4" s="223"/>
      <c r="AI4" s="28"/>
      <c r="AJ4" s="26"/>
      <c r="AK4" s="223"/>
      <c r="AL4" s="28"/>
      <c r="AM4" s="28"/>
      <c r="AN4" s="26"/>
      <c r="AO4" s="224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35"/>
      <c r="BE4" s="235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5" ht="15" customHeight="1">
      <c r="A5" s="220"/>
      <c r="B5" s="220"/>
      <c r="C5" s="220"/>
      <c r="D5" s="220"/>
      <c r="E5" s="220"/>
      <c r="F5" s="220"/>
      <c r="G5" s="220"/>
      <c r="H5" s="220"/>
      <c r="I5" s="220"/>
      <c r="J5" s="221" t="s">
        <v>466</v>
      </c>
      <c r="K5" s="221"/>
      <c r="L5" s="221"/>
      <c r="M5" s="221"/>
      <c r="N5" s="239"/>
      <c r="O5" s="237"/>
      <c r="P5" s="237"/>
      <c r="Q5" s="237"/>
      <c r="R5" s="220"/>
      <c r="S5" s="220"/>
      <c r="T5" s="237"/>
      <c r="U5" s="221"/>
      <c r="V5" s="220"/>
      <c r="W5" s="220"/>
      <c r="X5" s="222"/>
      <c r="Y5" s="222"/>
      <c r="Z5" s="222"/>
      <c r="AA5" s="222"/>
      <c r="AB5" s="222"/>
      <c r="AC5" s="220"/>
      <c r="AD5" s="222"/>
      <c r="AE5" s="485"/>
      <c r="AF5" s="221"/>
      <c r="AG5" s="220"/>
      <c r="AH5" s="223"/>
      <c r="AJ5" s="28"/>
      <c r="AK5" s="26"/>
      <c r="AL5" s="224"/>
      <c r="AM5" s="27"/>
      <c r="AQ5" s="27"/>
      <c r="BI5" s="236"/>
    </row>
    <row r="6" spans="1:75" ht="15" customHeight="1">
      <c r="A6" s="220"/>
      <c r="B6" s="220"/>
      <c r="C6" s="220"/>
      <c r="D6" s="220"/>
      <c r="E6" s="220"/>
      <c r="F6" s="220"/>
      <c r="G6" s="220"/>
      <c r="H6" s="220"/>
      <c r="I6" s="220"/>
      <c r="J6" s="221"/>
      <c r="K6" s="221"/>
      <c r="L6" s="221"/>
      <c r="M6" s="221"/>
      <c r="N6" s="239"/>
      <c r="O6" s="237"/>
      <c r="P6" s="237"/>
      <c r="Q6" s="237"/>
      <c r="R6" s="220"/>
      <c r="S6" s="220"/>
      <c r="T6" s="237"/>
      <c r="U6" s="221"/>
      <c r="V6" s="220"/>
      <c r="W6" s="220"/>
      <c r="X6" s="222"/>
      <c r="Y6" s="222"/>
      <c r="Z6" s="222"/>
      <c r="AA6" s="222"/>
      <c r="AB6" s="222"/>
      <c r="AC6" s="220"/>
      <c r="AD6" s="222"/>
      <c r="AE6" s="488" t="s">
        <v>86</v>
      </c>
      <c r="AF6" s="237" t="s">
        <v>2</v>
      </c>
      <c r="AG6" s="220"/>
      <c r="AH6" s="223"/>
      <c r="AJ6" s="28"/>
      <c r="AK6" s="26"/>
      <c r="AL6" s="224"/>
      <c r="AM6" s="27"/>
      <c r="AQ6" s="27"/>
      <c r="BI6" s="236"/>
    </row>
    <row r="7" spans="1:75" ht="15" customHeight="1">
      <c r="A7" s="220"/>
      <c r="B7" s="220"/>
      <c r="C7" s="220"/>
      <c r="D7" s="220"/>
      <c r="E7" s="220"/>
      <c r="F7" s="220"/>
      <c r="G7" s="220"/>
      <c r="H7" s="238" t="s">
        <v>2</v>
      </c>
      <c r="I7" s="220"/>
      <c r="J7" s="221"/>
      <c r="K7" s="237" t="s">
        <v>567</v>
      </c>
      <c r="L7" s="221"/>
      <c r="M7" s="221"/>
      <c r="N7" s="239"/>
      <c r="O7" s="237"/>
      <c r="P7" s="237"/>
      <c r="Q7" s="237"/>
      <c r="R7" s="221"/>
      <c r="S7" s="221"/>
      <c r="T7" s="237"/>
      <c r="U7" s="221"/>
      <c r="V7" s="238" t="s">
        <v>22</v>
      </c>
      <c r="W7" s="238"/>
      <c r="X7" s="222" t="s">
        <v>410</v>
      </c>
      <c r="Y7" s="222" t="s">
        <v>410</v>
      </c>
      <c r="Z7" s="222" t="s">
        <v>410</v>
      </c>
      <c r="AA7" s="222" t="s">
        <v>410</v>
      </c>
      <c r="AB7" s="239" t="s">
        <v>433</v>
      </c>
      <c r="AC7" s="220"/>
      <c r="AD7" s="239" t="s">
        <v>537</v>
      </c>
      <c r="AE7" s="488" t="s">
        <v>43</v>
      </c>
      <c r="AF7" s="237" t="s">
        <v>8</v>
      </c>
      <c r="AG7" s="220"/>
      <c r="AH7" s="223"/>
      <c r="AJ7" s="28"/>
      <c r="AK7" s="26"/>
      <c r="AL7" s="224"/>
      <c r="AM7" s="27"/>
      <c r="AQ7" s="27"/>
      <c r="BI7" s="236"/>
    </row>
    <row r="8" spans="1:75" ht="15" customHeight="1">
      <c r="A8" s="220"/>
      <c r="B8" s="220"/>
      <c r="C8" s="220"/>
      <c r="D8" s="220"/>
      <c r="E8" s="220"/>
      <c r="F8" s="238"/>
      <c r="G8" s="238"/>
      <c r="H8" s="238" t="s">
        <v>496</v>
      </c>
      <c r="I8" s="238" t="s">
        <v>2</v>
      </c>
      <c r="J8" s="237" t="s">
        <v>2</v>
      </c>
      <c r="K8" s="237" t="s">
        <v>568</v>
      </c>
      <c r="L8" s="237" t="s">
        <v>1</v>
      </c>
      <c r="M8" s="237"/>
      <c r="N8" s="239" t="s">
        <v>2</v>
      </c>
      <c r="O8" s="237"/>
      <c r="P8" s="237" t="s">
        <v>22</v>
      </c>
      <c r="Q8" s="237"/>
      <c r="R8" s="237" t="s">
        <v>22</v>
      </c>
      <c r="S8" s="221"/>
      <c r="T8" s="237" t="s">
        <v>22</v>
      </c>
      <c r="U8" s="237"/>
      <c r="V8" s="238" t="s">
        <v>498</v>
      </c>
      <c r="W8" s="238"/>
      <c r="X8" s="239" t="s">
        <v>500</v>
      </c>
      <c r="Y8" s="239" t="s">
        <v>489</v>
      </c>
      <c r="Z8" s="239" t="s">
        <v>489</v>
      </c>
      <c r="AA8" s="239" t="s">
        <v>489</v>
      </c>
      <c r="AB8" s="239"/>
      <c r="AC8" s="238" t="s">
        <v>420</v>
      </c>
      <c r="AD8" s="239" t="s">
        <v>1</v>
      </c>
      <c r="AE8" s="488" t="s">
        <v>557</v>
      </c>
      <c r="AF8" s="237" t="s">
        <v>74</v>
      </c>
      <c r="AG8" s="220"/>
      <c r="AH8" s="223"/>
      <c r="AJ8" s="28"/>
      <c r="AK8" s="26"/>
      <c r="AL8" s="224"/>
      <c r="AM8" s="27"/>
      <c r="AQ8" s="27"/>
      <c r="BI8" s="236"/>
    </row>
    <row r="9" spans="1:75" ht="15" customHeight="1">
      <c r="A9" s="220"/>
      <c r="B9" s="220"/>
      <c r="C9" s="238" t="s">
        <v>0</v>
      </c>
      <c r="D9" s="238"/>
      <c r="E9" s="238" t="s">
        <v>444</v>
      </c>
      <c r="F9" s="238"/>
      <c r="G9" s="238"/>
      <c r="H9" s="51" t="s">
        <v>497</v>
      </c>
      <c r="I9" s="51" t="s">
        <v>8</v>
      </c>
      <c r="J9" s="97" t="s">
        <v>410</v>
      </c>
      <c r="K9" s="97" t="s">
        <v>569</v>
      </c>
      <c r="L9" s="97" t="s">
        <v>410</v>
      </c>
      <c r="M9" s="97"/>
      <c r="N9" s="73" t="s">
        <v>659</v>
      </c>
      <c r="O9" s="97"/>
      <c r="P9" s="97" t="s">
        <v>659</v>
      </c>
      <c r="Q9" s="237"/>
      <c r="R9" s="97" t="s">
        <v>44</v>
      </c>
      <c r="S9" s="221"/>
      <c r="T9" s="97" t="s">
        <v>654</v>
      </c>
      <c r="U9" s="97"/>
      <c r="V9" s="51" t="s">
        <v>421</v>
      </c>
      <c r="W9" s="238"/>
      <c r="X9" s="73" t="s">
        <v>501</v>
      </c>
      <c r="Y9" s="73" t="s">
        <v>558</v>
      </c>
      <c r="Z9" s="73" t="s">
        <v>559</v>
      </c>
      <c r="AA9" s="73" t="s">
        <v>560</v>
      </c>
      <c r="AB9" s="73" t="s">
        <v>1</v>
      </c>
      <c r="AC9" s="51" t="s">
        <v>421</v>
      </c>
      <c r="AD9" s="73" t="s">
        <v>507</v>
      </c>
      <c r="AE9" s="491" t="s">
        <v>44</v>
      </c>
      <c r="AF9" s="97" t="s">
        <v>539</v>
      </c>
      <c r="AG9" s="220"/>
      <c r="AH9" s="223"/>
      <c r="AJ9" s="28"/>
      <c r="AK9" s="26"/>
      <c r="AL9" s="224"/>
      <c r="AM9" s="27"/>
      <c r="AQ9" s="27"/>
      <c r="BI9" s="236"/>
    </row>
    <row r="10" spans="1:75" ht="15" customHeight="1">
      <c r="A10" s="220"/>
      <c r="B10" s="220"/>
      <c r="C10" s="238"/>
      <c r="D10" s="238"/>
      <c r="E10" s="238"/>
      <c r="F10" s="238"/>
      <c r="G10" s="238"/>
      <c r="H10" s="51"/>
      <c r="I10" s="51"/>
      <c r="J10" s="97"/>
      <c r="K10" s="97"/>
      <c r="L10" s="97"/>
      <c r="M10" s="97"/>
      <c r="N10" s="73"/>
      <c r="O10" s="97"/>
      <c r="P10" s="97"/>
      <c r="Q10" s="237"/>
      <c r="R10" s="97"/>
      <c r="S10" s="221"/>
      <c r="T10" s="97"/>
      <c r="U10" s="97"/>
      <c r="V10" s="51"/>
      <c r="W10" s="238"/>
      <c r="X10" s="73"/>
      <c r="Y10" s="73"/>
      <c r="Z10" s="73"/>
      <c r="AA10" s="73"/>
      <c r="AB10" s="73"/>
      <c r="AC10" s="51"/>
      <c r="AD10" s="73"/>
      <c r="AE10" s="491"/>
      <c r="AF10" s="97"/>
      <c r="AG10" s="220"/>
      <c r="AH10" s="223"/>
      <c r="AJ10" s="28"/>
      <c r="AK10" s="26"/>
      <c r="AL10" s="224"/>
      <c r="AM10" s="27"/>
      <c r="AQ10" s="27"/>
      <c r="BI10" s="236"/>
    </row>
    <row r="11" spans="1:75" ht="22.8">
      <c r="A11" s="220"/>
      <c r="B11" s="220"/>
      <c r="C11" s="220"/>
      <c r="D11" s="266" t="str">
        <f>+D13</f>
        <v>P-</v>
      </c>
      <c r="E11" s="220"/>
      <c r="F11" s="220"/>
      <c r="G11" s="220"/>
      <c r="H11" s="220"/>
      <c r="I11" s="267">
        <f>SUM(I13:I37)</f>
        <v>0</v>
      </c>
      <c r="J11" s="268"/>
      <c r="K11" s="268"/>
      <c r="L11" s="268"/>
      <c r="M11" s="97"/>
      <c r="N11" s="495"/>
      <c r="O11" s="97"/>
      <c r="P11" s="496"/>
      <c r="Q11" s="237"/>
      <c r="R11" s="270">
        <f>+Klasse!M11</f>
        <v>0</v>
      </c>
      <c r="S11" s="221"/>
      <c r="T11" s="496"/>
      <c r="U11" s="97"/>
      <c r="V11" s="269"/>
      <c r="W11" s="238"/>
      <c r="X11" s="222"/>
      <c r="Y11" s="222"/>
      <c r="Z11" s="222"/>
      <c r="AA11" s="222"/>
      <c r="AB11" s="222"/>
      <c r="AC11" s="220"/>
      <c r="AD11" s="222"/>
      <c r="AE11" s="485"/>
      <c r="AF11" s="222"/>
      <c r="AG11" s="220"/>
      <c r="AH11" s="223"/>
      <c r="AJ11" s="28"/>
      <c r="AK11" s="26"/>
      <c r="AL11" s="224"/>
      <c r="AM11" s="27"/>
      <c r="AQ11" s="27"/>
      <c r="BI11" s="236"/>
    </row>
    <row r="12" spans="1:75" ht="15" customHeight="1">
      <c r="A12" s="220"/>
      <c r="B12" s="220"/>
      <c r="C12" s="220"/>
      <c r="D12" s="266"/>
      <c r="E12" s="220"/>
      <c r="F12" s="220"/>
      <c r="G12" s="220"/>
      <c r="H12" s="220"/>
      <c r="I12" s="220"/>
      <c r="J12" s="220"/>
      <c r="K12" s="220"/>
      <c r="L12" s="220"/>
      <c r="M12" s="97"/>
      <c r="N12" s="239"/>
      <c r="O12" s="97"/>
      <c r="P12" s="238"/>
      <c r="Q12" s="237"/>
      <c r="R12" s="220"/>
      <c r="S12" s="221"/>
      <c r="T12" s="238"/>
      <c r="U12" s="97"/>
      <c r="V12" s="220"/>
      <c r="W12" s="238"/>
      <c r="X12" s="220"/>
      <c r="Y12" s="220"/>
      <c r="Z12" s="220"/>
      <c r="AA12" s="220"/>
      <c r="AB12" s="220"/>
      <c r="AC12" s="220"/>
      <c r="AD12" s="220"/>
      <c r="AE12" s="485"/>
      <c r="AF12" s="220"/>
      <c r="AG12" s="220"/>
      <c r="AH12" s="223"/>
      <c r="AJ12" s="28"/>
      <c r="AK12" s="26"/>
      <c r="AL12" s="224"/>
      <c r="AM12" s="27"/>
      <c r="AQ12" s="27"/>
      <c r="BI12" s="236"/>
    </row>
    <row r="13" spans="1:75" ht="15.6" customHeight="1">
      <c r="A13" s="220"/>
      <c r="B13" s="301">
        <f>+'Ark1'!C3728</f>
        <v>2024</v>
      </c>
      <c r="C13" s="240">
        <f>+'Ark1'!L3728</f>
        <v>1</v>
      </c>
      <c r="D13" s="240" t="s">
        <v>28</v>
      </c>
      <c r="E13" s="240">
        <f>+'Ark1'!H3728</f>
        <v>1</v>
      </c>
      <c r="F13" s="240">
        <f>+'Ark1'!J3728</f>
        <v>103</v>
      </c>
      <c r="G13" s="240" t="str">
        <f>VLOOKUP(F13,RNR!$A$1:$B$25,2)</f>
        <v>Rudshøgda</v>
      </c>
      <c r="H13" s="240" t="str">
        <f>+IF(I13=0,"",'Ark1'!Q3728)</f>
        <v/>
      </c>
      <c r="I13" s="240">
        <f>+'Ark1'!R3728</f>
        <v>0</v>
      </c>
      <c r="J13" s="241" t="str">
        <f>+IF(I13=0,"",'Ark1'!AG3728)</f>
        <v/>
      </c>
      <c r="K13" s="272" t="e">
        <f t="shared" ref="K13:K37" si="0">100*I13/$I$11</f>
        <v>#DIV/0!</v>
      </c>
      <c r="L13" s="241" t="str">
        <f>+IF(I13=0,"",'Ark1'!AH3728)</f>
        <v/>
      </c>
      <c r="M13" s="97"/>
      <c r="N13" s="455">
        <f>+IF(J13=0,"",'Ark1'!AI3728)</f>
        <v>0</v>
      </c>
      <c r="O13" s="97"/>
      <c r="P13" s="272" t="str">
        <f>+IF(N13=0,"",'Ark1'!AJ3728)</f>
        <v/>
      </c>
      <c r="Q13" s="237"/>
      <c r="R13" s="31" t="str">
        <f>+IF(I13=0,"",'Ark1'!U3728)</f>
        <v/>
      </c>
      <c r="S13" s="221"/>
      <c r="T13" s="272" t="str">
        <f>+IF(N13=0,"",'Ark1'!AK3728)</f>
        <v/>
      </c>
      <c r="U13" s="97"/>
      <c r="V13" s="242" t="str">
        <f>+IF(I13=0,"",'Ark1'!T3728)</f>
        <v/>
      </c>
      <c r="W13" s="238"/>
      <c r="X13" s="243" t="str">
        <f>+IF(I13=0,"",'Ark1'!W3728)</f>
        <v/>
      </c>
      <c r="Y13" s="243" t="str">
        <f>+IF(I13=0,"",'Ark1'!X3728)</f>
        <v/>
      </c>
      <c r="Z13" s="243" t="str">
        <f>+IF(I13=0,"",'Ark1'!Y3728)</f>
        <v/>
      </c>
      <c r="AA13" s="243" t="str">
        <f>+IF(I13=0,"",'Ark1'!Z3728)</f>
        <v/>
      </c>
      <c r="AB13" s="241" t="str">
        <f>+IF(I13=0,"",'Ark1'!AA3728)</f>
        <v/>
      </c>
      <c r="AC13" s="242" t="str">
        <f>+IF(I13=0,"",'Ark1'!AC3728)</f>
        <v/>
      </c>
      <c r="AD13" s="243" t="str">
        <f>+IF(I13=0,"",'Ark1'!AE3728)</f>
        <v/>
      </c>
      <c r="AE13" s="242" t="str">
        <f t="shared" ref="AE13:AE37" si="1">IF(I13=0,"",R13/C13)</f>
        <v/>
      </c>
      <c r="AF13" s="241" t="str">
        <f t="shared" ref="AF13:AF37" si="2">IF(I13=0,"",I13/H13)</f>
        <v/>
      </c>
      <c r="AG13" s="220"/>
      <c r="AH13" s="223"/>
      <c r="AJ13" s="28"/>
      <c r="AK13" s="26"/>
      <c r="AL13" s="224"/>
      <c r="AM13" s="27"/>
      <c r="AQ13" s="27"/>
      <c r="BI13" s="236"/>
    </row>
    <row r="14" spans="1:75" ht="15.6" customHeight="1">
      <c r="A14" s="220"/>
      <c r="B14" s="301">
        <f>+'Ark1'!C3729</f>
        <v>2024</v>
      </c>
      <c r="C14" s="240">
        <f>+'Ark1'!L3729</f>
        <v>1</v>
      </c>
      <c r="D14" s="240" t="s">
        <v>28</v>
      </c>
      <c r="E14" s="240">
        <f>+'Ark1'!H3729</f>
        <v>2</v>
      </c>
      <c r="F14" s="240">
        <f>+'Ark1'!J3729</f>
        <v>106</v>
      </c>
      <c r="G14" s="240" t="str">
        <f>VLOOKUP(F14,RNR!$A$1:$B$25,2)</f>
        <v>Furuseth</v>
      </c>
      <c r="H14" s="240" t="str">
        <f>+IF(I14=0,"",'Ark1'!Q3729)</f>
        <v/>
      </c>
      <c r="I14" s="240">
        <f>+'Ark1'!R3729</f>
        <v>0</v>
      </c>
      <c r="J14" s="241" t="str">
        <f>+IF(I14=0,"",'Ark1'!AG3729)</f>
        <v/>
      </c>
      <c r="K14" s="272" t="e">
        <f t="shared" si="0"/>
        <v>#DIV/0!</v>
      </c>
      <c r="L14" s="241" t="str">
        <f>+IF(I14=0,"",'Ark1'!AH3729)</f>
        <v/>
      </c>
      <c r="M14" s="97"/>
      <c r="N14" s="455">
        <f>+IF(J14=0,"",'Ark1'!AI3729)</f>
        <v>0</v>
      </c>
      <c r="O14" s="97"/>
      <c r="P14" s="272" t="str">
        <f>+IF(N14=0,"",'Ark1'!AJ3729)</f>
        <v/>
      </c>
      <c r="Q14" s="237"/>
      <c r="R14" s="31" t="str">
        <f>+IF(I14=0,"",'Ark1'!U3729)</f>
        <v/>
      </c>
      <c r="S14" s="221"/>
      <c r="T14" s="272" t="str">
        <f>+IF(N14=0,"",'Ark1'!AK3729)</f>
        <v/>
      </c>
      <c r="U14" s="97"/>
      <c r="V14" s="242" t="str">
        <f>+IF(I14=0,"",'Ark1'!T3729)</f>
        <v/>
      </c>
      <c r="W14" s="238"/>
      <c r="X14" s="243" t="str">
        <f>+IF(I14=0,"",'Ark1'!W3729)</f>
        <v/>
      </c>
      <c r="Y14" s="243" t="str">
        <f>+IF(I14=0,"",'Ark1'!X3729)</f>
        <v/>
      </c>
      <c r="Z14" s="243" t="str">
        <f>+IF(I14=0,"",'Ark1'!Y3729)</f>
        <v/>
      </c>
      <c r="AA14" s="243" t="str">
        <f>+IF(I14=0,"",'Ark1'!Z3729)</f>
        <v/>
      </c>
      <c r="AB14" s="241" t="str">
        <f>+IF(I14=0,"",'Ark1'!AA3729)</f>
        <v/>
      </c>
      <c r="AC14" s="242" t="str">
        <f>+IF(I14=0,"",'Ark1'!AC3729)</f>
        <v/>
      </c>
      <c r="AD14" s="243" t="str">
        <f>+IF(I14=0,"",'Ark1'!AE3729)</f>
        <v/>
      </c>
      <c r="AE14" s="242" t="str">
        <f t="shared" si="1"/>
        <v/>
      </c>
      <c r="AF14" s="241" t="str">
        <f t="shared" si="2"/>
        <v/>
      </c>
      <c r="AG14" s="220"/>
      <c r="AH14" s="223"/>
      <c r="AJ14" s="28"/>
      <c r="AK14" s="26"/>
      <c r="AL14" s="224"/>
      <c r="AM14" s="27"/>
      <c r="AQ14" s="27"/>
      <c r="BI14" s="236"/>
    </row>
    <row r="15" spans="1:75" ht="15.6" customHeight="1">
      <c r="A15" s="220"/>
      <c r="B15" s="301">
        <f>+'Ark1'!C3730</f>
        <v>2024</v>
      </c>
      <c r="C15" s="240">
        <f>+'Ark1'!L3730</f>
        <v>1</v>
      </c>
      <c r="D15" s="240" t="s">
        <v>28</v>
      </c>
      <c r="E15" s="240">
        <f>+'Ark1'!H3730</f>
        <v>1</v>
      </c>
      <c r="F15" s="240">
        <f>+'Ark1'!J3730</f>
        <v>110</v>
      </c>
      <c r="G15" s="240" t="str">
        <f>VLOOKUP(F15,RNR!$A$1:$B$25,2)</f>
        <v>Gol</v>
      </c>
      <c r="H15" s="240" t="str">
        <f>+IF(I15=0,"",'Ark1'!Q3730)</f>
        <v/>
      </c>
      <c r="I15" s="240">
        <f>+'Ark1'!R3730</f>
        <v>0</v>
      </c>
      <c r="J15" s="241" t="str">
        <f>+IF(I15=0,"",'Ark1'!AG3730)</f>
        <v/>
      </c>
      <c r="K15" s="272" t="e">
        <f t="shared" si="0"/>
        <v>#DIV/0!</v>
      </c>
      <c r="L15" s="241" t="str">
        <f>+IF(I15=0,"",'Ark1'!AH3730)</f>
        <v/>
      </c>
      <c r="M15" s="97"/>
      <c r="N15" s="455">
        <f>+IF(J15=0,"",'Ark1'!AI3730)</f>
        <v>0</v>
      </c>
      <c r="O15" s="97"/>
      <c r="P15" s="272" t="str">
        <f>+IF(N15=0,"",'Ark1'!AJ3730)</f>
        <v/>
      </c>
      <c r="Q15" s="237"/>
      <c r="R15" s="31" t="str">
        <f>+IF(I15=0,"",'Ark1'!U3730)</f>
        <v/>
      </c>
      <c r="S15" s="221"/>
      <c r="T15" s="272" t="str">
        <f>+IF(N15=0,"",'Ark1'!AK3730)</f>
        <v/>
      </c>
      <c r="U15" s="97"/>
      <c r="V15" s="242" t="str">
        <f>+IF(I15=0,"",'Ark1'!T3730)</f>
        <v/>
      </c>
      <c r="W15" s="238"/>
      <c r="X15" s="243" t="str">
        <f>+IF(I15=0,"",'Ark1'!W3730)</f>
        <v/>
      </c>
      <c r="Y15" s="243" t="str">
        <f>+IF(I15=0,"",'Ark1'!X3730)</f>
        <v/>
      </c>
      <c r="Z15" s="243" t="str">
        <f>+IF(I15=0,"",'Ark1'!Y3730)</f>
        <v/>
      </c>
      <c r="AA15" s="243" t="str">
        <f>+IF(I15=0,"",'Ark1'!Z3730)</f>
        <v/>
      </c>
      <c r="AB15" s="241" t="str">
        <f>+IF(I15=0,"",'Ark1'!AA3730)</f>
        <v/>
      </c>
      <c r="AC15" s="242" t="str">
        <f>+IF(I15=0,"",'Ark1'!AC3730)</f>
        <v/>
      </c>
      <c r="AD15" s="243" t="str">
        <f>+IF(I15=0,"",'Ark1'!AE3730)</f>
        <v/>
      </c>
      <c r="AE15" s="242" t="str">
        <f t="shared" si="1"/>
        <v/>
      </c>
      <c r="AF15" s="241" t="str">
        <f t="shared" si="2"/>
        <v/>
      </c>
      <c r="AG15" s="220"/>
      <c r="AH15" s="223"/>
      <c r="AJ15" s="28"/>
      <c r="AK15" s="26"/>
      <c r="AL15" s="224"/>
      <c r="AM15" s="27"/>
      <c r="AQ15" s="27"/>
      <c r="BI15" s="236"/>
    </row>
    <row r="16" spans="1:75" ht="15.6" customHeight="1">
      <c r="A16" s="220"/>
      <c r="B16" s="301">
        <f>+'Ark1'!C3731</f>
        <v>2024</v>
      </c>
      <c r="C16" s="240">
        <f>+'Ark1'!L3731</f>
        <v>1</v>
      </c>
      <c r="D16" s="240" t="s">
        <v>28</v>
      </c>
      <c r="E16" s="240">
        <f>+'Ark1'!H3731</f>
        <v>1</v>
      </c>
      <c r="F16" s="240">
        <f>+'Ark1'!J3731</f>
        <v>111</v>
      </c>
      <c r="G16" s="240" t="str">
        <f>VLOOKUP(F16,RNR!$A$1:$B$25,2)</f>
        <v>Forus</v>
      </c>
      <c r="H16" s="240" t="str">
        <f>+IF(I16=0,"",'Ark1'!Q3731)</f>
        <v/>
      </c>
      <c r="I16" s="240">
        <f>+'Ark1'!R3731</f>
        <v>0</v>
      </c>
      <c r="J16" s="241" t="str">
        <f>+IF(I16=0,"",'Ark1'!AG3731)</f>
        <v/>
      </c>
      <c r="K16" s="272" t="e">
        <f t="shared" si="0"/>
        <v>#DIV/0!</v>
      </c>
      <c r="L16" s="241" t="str">
        <f>+IF(I16=0,"",'Ark1'!AH3731)</f>
        <v/>
      </c>
      <c r="M16" s="97"/>
      <c r="N16" s="455">
        <f>+IF(J16=0,"",'Ark1'!AI3731)</f>
        <v>0</v>
      </c>
      <c r="O16" s="97"/>
      <c r="P16" s="272" t="str">
        <f>+IF(N16=0,"",'Ark1'!AJ3731)</f>
        <v/>
      </c>
      <c r="Q16" s="237"/>
      <c r="R16" s="31" t="str">
        <f>+IF(I16=0,"",'Ark1'!U3731)</f>
        <v/>
      </c>
      <c r="S16" s="221"/>
      <c r="T16" s="272" t="str">
        <f>+IF(N16=0,"",'Ark1'!AK3731)</f>
        <v/>
      </c>
      <c r="U16" s="97"/>
      <c r="V16" s="242" t="str">
        <f>+IF(I16=0,"",'Ark1'!T3731)</f>
        <v/>
      </c>
      <c r="W16" s="238"/>
      <c r="X16" s="243" t="str">
        <f>+IF(I16=0,"",'Ark1'!W3731)</f>
        <v/>
      </c>
      <c r="Y16" s="243" t="str">
        <f>+IF(I16=0,"",'Ark1'!X3731)</f>
        <v/>
      </c>
      <c r="Z16" s="243" t="str">
        <f>+IF(I16=0,"",'Ark1'!Y3731)</f>
        <v/>
      </c>
      <c r="AA16" s="243" t="str">
        <f>+IF(I16=0,"",'Ark1'!Z3731)</f>
        <v/>
      </c>
      <c r="AB16" s="241" t="str">
        <f>+IF(I16=0,"",'Ark1'!AA3731)</f>
        <v/>
      </c>
      <c r="AC16" s="242" t="str">
        <f>+IF(I16=0,"",'Ark1'!AC3731)</f>
        <v/>
      </c>
      <c r="AD16" s="243" t="str">
        <f>+IF(I16=0,"",'Ark1'!AE3731)</f>
        <v/>
      </c>
      <c r="AE16" s="242" t="str">
        <f t="shared" si="1"/>
        <v/>
      </c>
      <c r="AF16" s="241" t="str">
        <f t="shared" si="2"/>
        <v/>
      </c>
      <c r="AG16" s="220"/>
      <c r="AH16" s="223"/>
      <c r="AJ16" s="28"/>
      <c r="AK16" s="26"/>
      <c r="AL16" s="224"/>
      <c r="AM16" s="27"/>
      <c r="AQ16" s="27"/>
      <c r="BI16" s="236"/>
    </row>
    <row r="17" spans="1:61" ht="15.6" customHeight="1">
      <c r="A17" s="220"/>
      <c r="B17" s="301">
        <f>+'Ark1'!C3732</f>
        <v>2024</v>
      </c>
      <c r="C17" s="240">
        <f>+'Ark1'!L3732</f>
        <v>1</v>
      </c>
      <c r="D17" s="240" t="s">
        <v>28</v>
      </c>
      <c r="E17" s="240">
        <f>+'Ark1'!H3732</f>
        <v>1</v>
      </c>
      <c r="F17" s="240">
        <f>+'Ark1'!J3732</f>
        <v>116</v>
      </c>
      <c r="G17" s="240" t="str">
        <f>VLOOKUP(F17,RNR!$A$1:$B$25,2)</f>
        <v>Sandeid</v>
      </c>
      <c r="H17" s="240" t="str">
        <f>+IF(I17=0,"",'Ark1'!Q3732)</f>
        <v/>
      </c>
      <c r="I17" s="240">
        <f>+'Ark1'!R3732</f>
        <v>0</v>
      </c>
      <c r="J17" s="241" t="str">
        <f>+IF(I17=0,"",'Ark1'!AG3732)</f>
        <v/>
      </c>
      <c r="K17" s="272" t="e">
        <f t="shared" si="0"/>
        <v>#DIV/0!</v>
      </c>
      <c r="L17" s="241" t="str">
        <f>+IF(I17=0,"",'Ark1'!AH3732)</f>
        <v/>
      </c>
      <c r="M17" s="97"/>
      <c r="N17" s="455">
        <f>+IF(J17=0,"",'Ark1'!AI3732)</f>
        <v>0</v>
      </c>
      <c r="O17" s="97"/>
      <c r="P17" s="272" t="str">
        <f>+IF(N17=0,"",'Ark1'!AJ3732)</f>
        <v/>
      </c>
      <c r="Q17" s="237"/>
      <c r="R17" s="31" t="str">
        <f>+IF(I17=0,"",'Ark1'!U3732)</f>
        <v/>
      </c>
      <c r="S17" s="221"/>
      <c r="T17" s="272" t="str">
        <f>+IF(N17=0,"",'Ark1'!AK3732)</f>
        <v/>
      </c>
      <c r="U17" s="97"/>
      <c r="V17" s="242" t="str">
        <f>+IF(I17=0,"",'Ark1'!T3732)</f>
        <v/>
      </c>
      <c r="W17" s="238"/>
      <c r="X17" s="243" t="str">
        <f>+IF(I17=0,"",'Ark1'!W3732)</f>
        <v/>
      </c>
      <c r="Y17" s="243" t="str">
        <f>+IF(I17=0,"",'Ark1'!X3732)</f>
        <v/>
      </c>
      <c r="Z17" s="243" t="str">
        <f>+IF(I17=0,"",'Ark1'!Y3732)</f>
        <v/>
      </c>
      <c r="AA17" s="243" t="str">
        <f>+IF(I17=0,"",'Ark1'!Z3732)</f>
        <v/>
      </c>
      <c r="AB17" s="241" t="str">
        <f>+IF(I17=0,"",'Ark1'!AA3732)</f>
        <v/>
      </c>
      <c r="AC17" s="242" t="str">
        <f>+IF(I17=0,"",'Ark1'!AC3732)</f>
        <v/>
      </c>
      <c r="AD17" s="243" t="str">
        <f>+IF(I17=0,"",'Ark1'!AE3732)</f>
        <v/>
      </c>
      <c r="AE17" s="242" t="str">
        <f t="shared" si="1"/>
        <v/>
      </c>
      <c r="AF17" s="241" t="str">
        <f t="shared" si="2"/>
        <v/>
      </c>
      <c r="AG17" s="220"/>
      <c r="AH17" s="223"/>
      <c r="AJ17" s="28"/>
      <c r="AK17" s="26"/>
      <c r="AL17" s="224"/>
      <c r="AM17" s="27"/>
      <c r="AQ17" s="27"/>
      <c r="BI17" s="236"/>
    </row>
    <row r="18" spans="1:61" ht="15.6" customHeight="1">
      <c r="A18" s="220"/>
      <c r="B18" s="301">
        <f>+'Ark1'!C3733</f>
        <v>2024</v>
      </c>
      <c r="C18" s="240">
        <f>+'Ark1'!L3733</f>
        <v>1</v>
      </c>
      <c r="D18" s="240" t="s">
        <v>28</v>
      </c>
      <c r="E18" s="240">
        <f>+'Ark1'!H3733</f>
        <v>2</v>
      </c>
      <c r="F18" s="240">
        <f>+'Ark1'!J3733</f>
        <v>117</v>
      </c>
      <c r="G18" s="240" t="str">
        <f>VLOOKUP(F18,RNR!$A$1:$B$25,2)</f>
        <v>Jæren</v>
      </c>
      <c r="H18" s="240" t="str">
        <f>+IF(I18=0,"",'Ark1'!Q3733)</f>
        <v/>
      </c>
      <c r="I18" s="240">
        <f>+'Ark1'!R3733</f>
        <v>0</v>
      </c>
      <c r="J18" s="241" t="str">
        <f>+IF(I18=0,"",'Ark1'!AG3733)</f>
        <v/>
      </c>
      <c r="K18" s="272" t="e">
        <f t="shared" si="0"/>
        <v>#DIV/0!</v>
      </c>
      <c r="L18" s="241" t="str">
        <f>+IF(I18=0,"",'Ark1'!AH3733)</f>
        <v/>
      </c>
      <c r="M18" s="97"/>
      <c r="N18" s="455">
        <f>+IF(J18=0,"",'Ark1'!AI3733)</f>
        <v>0</v>
      </c>
      <c r="O18" s="97"/>
      <c r="P18" s="272" t="str">
        <f>+IF(N18=0,"",'Ark1'!AJ3733)</f>
        <v/>
      </c>
      <c r="Q18" s="237"/>
      <c r="R18" s="31" t="str">
        <f>+IF(I18=0,"",'Ark1'!U3733)</f>
        <v/>
      </c>
      <c r="S18" s="221"/>
      <c r="T18" s="272" t="str">
        <f>+IF(N18=0,"",'Ark1'!AK3733)</f>
        <v/>
      </c>
      <c r="U18" s="97"/>
      <c r="V18" s="242" t="str">
        <f>+IF(I18=0,"",'Ark1'!T3733)</f>
        <v/>
      </c>
      <c r="W18" s="238"/>
      <c r="X18" s="243" t="str">
        <f>+IF(I18=0,"",'Ark1'!W3733)</f>
        <v/>
      </c>
      <c r="Y18" s="243" t="str">
        <f>+IF(I18=0,"",'Ark1'!X3733)</f>
        <v/>
      </c>
      <c r="Z18" s="243" t="str">
        <f>+IF(I18=0,"",'Ark1'!Y3733)</f>
        <v/>
      </c>
      <c r="AA18" s="243" t="str">
        <f>+IF(I18=0,"",'Ark1'!Z3733)</f>
        <v/>
      </c>
      <c r="AB18" s="241" t="str">
        <f>+IF(I18=0,"",'Ark1'!AA3733)</f>
        <v/>
      </c>
      <c r="AC18" s="242" t="str">
        <f>+IF(I18=0,"",'Ark1'!AC3733)</f>
        <v/>
      </c>
      <c r="AD18" s="243" t="str">
        <f>+IF(I18=0,"",'Ark1'!AE3733)</f>
        <v/>
      </c>
      <c r="AE18" s="242" t="str">
        <f t="shared" si="1"/>
        <v/>
      </c>
      <c r="AF18" s="241" t="str">
        <f t="shared" si="2"/>
        <v/>
      </c>
      <c r="AG18" s="220"/>
      <c r="AH18" s="223"/>
      <c r="AJ18" s="28"/>
      <c r="AK18" s="26"/>
      <c r="AL18" s="224"/>
      <c r="AM18" s="27"/>
      <c r="AQ18" s="27"/>
      <c r="BI18" s="236"/>
    </row>
    <row r="19" spans="1:61" ht="15.6" customHeight="1">
      <c r="A19" s="220"/>
      <c r="B19" s="301">
        <f>+'Ark1'!C3734</f>
        <v>2024</v>
      </c>
      <c r="C19" s="240">
        <f>+'Ark1'!L3734</f>
        <v>1</v>
      </c>
      <c r="D19" s="240" t="s">
        <v>28</v>
      </c>
      <c r="E19" s="240">
        <f>+'Ark1'!H3734</f>
        <v>1</v>
      </c>
      <c r="F19" s="240">
        <f>+'Ark1'!J3734</f>
        <v>134</v>
      </c>
      <c r="G19" s="240" t="str">
        <f>VLOOKUP(F19,RNR!$A$1:$B$25,2)</f>
        <v>Førde</v>
      </c>
      <c r="H19" s="240" t="str">
        <f>+IF(I19=0,"",'Ark1'!Q3734)</f>
        <v/>
      </c>
      <c r="I19" s="240">
        <f>+'Ark1'!R3734</f>
        <v>0</v>
      </c>
      <c r="J19" s="241" t="str">
        <f>+IF(I19=0,"",'Ark1'!AG3734)</f>
        <v/>
      </c>
      <c r="K19" s="272" t="e">
        <f t="shared" si="0"/>
        <v>#DIV/0!</v>
      </c>
      <c r="L19" s="241" t="str">
        <f>+IF(I19=0,"",'Ark1'!AH3734)</f>
        <v/>
      </c>
      <c r="M19" s="97"/>
      <c r="N19" s="455">
        <f>+IF(J19=0,"",'Ark1'!AI3734)</f>
        <v>0</v>
      </c>
      <c r="O19" s="97"/>
      <c r="P19" s="272" t="str">
        <f>+IF(N19=0,"",'Ark1'!AJ3734)</f>
        <v/>
      </c>
      <c r="Q19" s="237"/>
      <c r="R19" s="31" t="str">
        <f>+IF(I19=0,"",'Ark1'!U3734)</f>
        <v/>
      </c>
      <c r="S19" s="221"/>
      <c r="T19" s="272" t="str">
        <f>+IF(N19=0,"",'Ark1'!AK3734)</f>
        <v/>
      </c>
      <c r="U19" s="97"/>
      <c r="V19" s="242" t="str">
        <f>+IF(I19=0,"",'Ark1'!T3734)</f>
        <v/>
      </c>
      <c r="W19" s="238"/>
      <c r="X19" s="243" t="str">
        <f>+IF(I19=0,"",'Ark1'!W3734)</f>
        <v/>
      </c>
      <c r="Y19" s="243" t="str">
        <f>+IF(I19=0,"",'Ark1'!X3734)</f>
        <v/>
      </c>
      <c r="Z19" s="243" t="str">
        <f>+IF(I19=0,"",'Ark1'!Y3734)</f>
        <v/>
      </c>
      <c r="AA19" s="243" t="str">
        <f>+IF(I19=0,"",'Ark1'!Z3734)</f>
        <v/>
      </c>
      <c r="AB19" s="241" t="str">
        <f>+IF(I19=0,"",'Ark1'!AA3734)</f>
        <v/>
      </c>
      <c r="AC19" s="242" t="str">
        <f>+IF(I19=0,"",'Ark1'!AC3734)</f>
        <v/>
      </c>
      <c r="AD19" s="243" t="str">
        <f>+IF(I19=0,"",'Ark1'!AE3734)</f>
        <v/>
      </c>
      <c r="AE19" s="242" t="str">
        <f t="shared" si="1"/>
        <v/>
      </c>
      <c r="AF19" s="241" t="str">
        <f t="shared" si="2"/>
        <v/>
      </c>
      <c r="AG19" s="220"/>
      <c r="AH19" s="223"/>
      <c r="AJ19" s="28"/>
      <c r="AK19" s="26"/>
      <c r="AL19" s="224"/>
      <c r="AM19" s="27"/>
      <c r="AQ19" s="27"/>
      <c r="BI19" s="236"/>
    </row>
    <row r="20" spans="1:61" ht="15.6" customHeight="1">
      <c r="A20" s="220"/>
      <c r="B20" s="301">
        <f>+'Ark1'!C3735</f>
        <v>2024</v>
      </c>
      <c r="C20" s="240">
        <f>+'Ark1'!L3735</f>
        <v>1</v>
      </c>
      <c r="D20" s="240" t="s">
        <v>28</v>
      </c>
      <c r="E20" s="240">
        <f>+'Ark1'!H3735</f>
        <v>2</v>
      </c>
      <c r="F20" s="240">
        <f>+'Ark1'!J3735</f>
        <v>141</v>
      </c>
      <c r="G20" s="240" t="str">
        <f>VLOOKUP(F20,RNR!$A$1:$B$25,2)</f>
        <v>Ølen</v>
      </c>
      <c r="H20" s="240" t="str">
        <f>+IF(I20=0,"",'Ark1'!Q3735)</f>
        <v/>
      </c>
      <c r="I20" s="240">
        <f>+'Ark1'!R3735</f>
        <v>0</v>
      </c>
      <c r="J20" s="241" t="str">
        <f>+IF(I20=0,"",'Ark1'!AG3735)</f>
        <v/>
      </c>
      <c r="K20" s="272" t="e">
        <f t="shared" si="0"/>
        <v>#DIV/0!</v>
      </c>
      <c r="L20" s="241" t="str">
        <f>+IF(I20=0,"",'Ark1'!AH3735)</f>
        <v/>
      </c>
      <c r="M20" s="97"/>
      <c r="N20" s="455">
        <f>+IF(J20=0,"",'Ark1'!AI3735)</f>
        <v>0</v>
      </c>
      <c r="O20" s="97"/>
      <c r="P20" s="272" t="str">
        <f>+IF(N20=0,"",'Ark1'!AJ3735)</f>
        <v/>
      </c>
      <c r="Q20" s="237"/>
      <c r="R20" s="31" t="str">
        <f>+IF(I20=0,"",'Ark1'!U3735)</f>
        <v/>
      </c>
      <c r="S20" s="221"/>
      <c r="T20" s="272" t="str">
        <f>+IF(N20=0,"",'Ark1'!AK3735)</f>
        <v/>
      </c>
      <c r="U20" s="97"/>
      <c r="V20" s="242" t="str">
        <f>+IF(I20=0,"",'Ark1'!T3735)</f>
        <v/>
      </c>
      <c r="W20" s="238"/>
      <c r="X20" s="243" t="str">
        <f>+IF(I20=0,"",'Ark1'!W3735)</f>
        <v/>
      </c>
      <c r="Y20" s="243" t="str">
        <f>+IF(I20=0,"",'Ark1'!X3735)</f>
        <v/>
      </c>
      <c r="Z20" s="243" t="str">
        <f>+IF(I20=0,"",'Ark1'!Y3735)</f>
        <v/>
      </c>
      <c r="AA20" s="243" t="str">
        <f>+IF(I20=0,"",'Ark1'!Z3735)</f>
        <v/>
      </c>
      <c r="AB20" s="241" t="str">
        <f>+IF(I20=0,"",'Ark1'!AA3735)</f>
        <v/>
      </c>
      <c r="AC20" s="242" t="str">
        <f>+IF(I20=0,"",'Ark1'!AC3735)</f>
        <v/>
      </c>
      <c r="AD20" s="243" t="str">
        <f>+IF(I20=0,"",'Ark1'!AE3735)</f>
        <v/>
      </c>
      <c r="AE20" s="242" t="str">
        <f t="shared" si="1"/>
        <v/>
      </c>
      <c r="AF20" s="241" t="str">
        <f t="shared" si="2"/>
        <v/>
      </c>
      <c r="AG20" s="220"/>
      <c r="AH20" s="223"/>
      <c r="AJ20" s="28"/>
      <c r="AK20" s="26"/>
      <c r="AL20" s="224"/>
      <c r="AM20" s="27"/>
      <c r="AQ20" s="27"/>
      <c r="BI20" s="236"/>
    </row>
    <row r="21" spans="1:61" ht="15.6" customHeight="1">
      <c r="A21" s="220"/>
      <c r="B21" s="301">
        <f>+'Ark1'!C3736</f>
        <v>2024</v>
      </c>
      <c r="C21" s="240">
        <f>+'Ark1'!L3736</f>
        <v>1</v>
      </c>
      <c r="D21" s="240" t="s">
        <v>28</v>
      </c>
      <c r="E21" s="240">
        <f>+'Ark1'!H3736</f>
        <v>2</v>
      </c>
      <c r="F21" s="240">
        <f>+'Ark1'!J3736</f>
        <v>143</v>
      </c>
      <c r="G21" s="240" t="str">
        <f>VLOOKUP(F21,RNR!$A$1:$B$25,2)</f>
        <v>Nordfjord</v>
      </c>
      <c r="H21" s="240" t="str">
        <f>+IF(I21=0,"",'Ark1'!Q3736)</f>
        <v/>
      </c>
      <c r="I21" s="240">
        <f>+'Ark1'!R3736</f>
        <v>0</v>
      </c>
      <c r="J21" s="241" t="str">
        <f>+IF(I21=0,"",'Ark1'!AG3736)</f>
        <v/>
      </c>
      <c r="K21" s="272" t="e">
        <f t="shared" si="0"/>
        <v>#DIV/0!</v>
      </c>
      <c r="L21" s="241" t="str">
        <f>+IF(I21=0,"",'Ark1'!AH3736)</f>
        <v/>
      </c>
      <c r="M21" s="97"/>
      <c r="N21" s="455">
        <f>+IF(J21=0,"",'Ark1'!AI3736)</f>
        <v>0</v>
      </c>
      <c r="O21" s="97"/>
      <c r="P21" s="272" t="str">
        <f>+IF(N21=0,"",'Ark1'!AJ3736)</f>
        <v/>
      </c>
      <c r="Q21" s="237"/>
      <c r="R21" s="31" t="str">
        <f>+IF(I21=0,"",'Ark1'!U3736)</f>
        <v/>
      </c>
      <c r="S21" s="221"/>
      <c r="T21" s="272" t="str">
        <f>+IF(N21=0,"",'Ark1'!AK3736)</f>
        <v/>
      </c>
      <c r="U21" s="97"/>
      <c r="V21" s="242" t="str">
        <f>+IF(I21=0,"",'Ark1'!T3736)</f>
        <v/>
      </c>
      <c r="W21" s="238"/>
      <c r="X21" s="243" t="str">
        <f>+IF(I21=0,"",'Ark1'!W3736)</f>
        <v/>
      </c>
      <c r="Y21" s="243" t="str">
        <f>+IF(I21=0,"",'Ark1'!X3736)</f>
        <v/>
      </c>
      <c r="Z21" s="243" t="str">
        <f>+IF(I21=0,"",'Ark1'!Y3736)</f>
        <v/>
      </c>
      <c r="AA21" s="243" t="str">
        <f>+IF(I21=0,"",'Ark1'!Z3736)</f>
        <v/>
      </c>
      <c r="AB21" s="241" t="str">
        <f>+IF(I21=0,"",'Ark1'!AA3736)</f>
        <v/>
      </c>
      <c r="AC21" s="242" t="str">
        <f>+IF(I21=0,"",'Ark1'!AC3736)</f>
        <v/>
      </c>
      <c r="AD21" s="243" t="str">
        <f>+IF(I21=0,"",'Ark1'!AE3736)</f>
        <v/>
      </c>
      <c r="AE21" s="242" t="str">
        <f t="shared" si="1"/>
        <v/>
      </c>
      <c r="AF21" s="241" t="str">
        <f t="shared" si="2"/>
        <v/>
      </c>
      <c r="AG21" s="220"/>
      <c r="AH21" s="223"/>
      <c r="AJ21" s="28"/>
      <c r="AK21" s="26"/>
      <c r="AL21" s="224"/>
      <c r="AM21" s="27"/>
      <c r="AQ21" s="27"/>
      <c r="BI21" s="236"/>
    </row>
    <row r="22" spans="1:61" ht="15.6" customHeight="1">
      <c r="A22" s="220"/>
      <c r="B22" s="301">
        <f>+'Ark1'!C3737</f>
        <v>2024</v>
      </c>
      <c r="C22" s="240">
        <f>+'Ark1'!L3737</f>
        <v>1</v>
      </c>
      <c r="D22" s="240" t="s">
        <v>28</v>
      </c>
      <c r="E22" s="240">
        <f>+'Ark1'!H3737</f>
        <v>2</v>
      </c>
      <c r="F22" s="240">
        <f>+'Ark1'!J3737</f>
        <v>147</v>
      </c>
      <c r="G22" s="240" t="str">
        <f>VLOOKUP(F22,RNR!$A$1:$B$25,2)</f>
        <v>Midt-Norge</v>
      </c>
      <c r="H22" s="240" t="str">
        <f>+IF(I22=0,"",'Ark1'!Q3737)</f>
        <v/>
      </c>
      <c r="I22" s="240">
        <f>+'Ark1'!R3737</f>
        <v>0</v>
      </c>
      <c r="J22" s="241" t="str">
        <f>+IF(I22=0,"",'Ark1'!AG3737)</f>
        <v/>
      </c>
      <c r="K22" s="272" t="e">
        <f t="shared" si="0"/>
        <v>#DIV/0!</v>
      </c>
      <c r="L22" s="241" t="str">
        <f>+IF(I22=0,"",'Ark1'!AH3737)</f>
        <v/>
      </c>
      <c r="M22" s="97"/>
      <c r="N22" s="455">
        <f>+IF(J22=0,"",'Ark1'!AI3737)</f>
        <v>0</v>
      </c>
      <c r="O22" s="97"/>
      <c r="P22" s="272" t="str">
        <f>+IF(N22=0,"",'Ark1'!AJ3737)</f>
        <v/>
      </c>
      <c r="Q22" s="237"/>
      <c r="R22" s="31" t="str">
        <f>+IF(I22=0,"",'Ark1'!U3737)</f>
        <v/>
      </c>
      <c r="S22" s="221"/>
      <c r="T22" s="272" t="str">
        <f>+IF(N22=0,"",'Ark1'!AK3737)</f>
        <v/>
      </c>
      <c r="U22" s="97"/>
      <c r="V22" s="242" t="str">
        <f>+IF(I22=0,"",'Ark1'!T3737)</f>
        <v/>
      </c>
      <c r="W22" s="238"/>
      <c r="X22" s="243" t="str">
        <f>+IF(I22=0,"",'Ark1'!W3737)</f>
        <v/>
      </c>
      <c r="Y22" s="243" t="str">
        <f>+IF(I22=0,"",'Ark1'!X3737)</f>
        <v/>
      </c>
      <c r="Z22" s="243" t="str">
        <f>+IF(I22=0,"",'Ark1'!Y3737)</f>
        <v/>
      </c>
      <c r="AA22" s="243" t="str">
        <f>+IF(I22=0,"",'Ark1'!Z3737)</f>
        <v/>
      </c>
      <c r="AB22" s="241" t="str">
        <f>+IF(I22=0,"",'Ark1'!AA3737)</f>
        <v/>
      </c>
      <c r="AC22" s="242" t="str">
        <f>+IF(I22=0,"",'Ark1'!AC3737)</f>
        <v/>
      </c>
      <c r="AD22" s="243" t="str">
        <f>+IF(I22=0,"",'Ark1'!AE3737)</f>
        <v/>
      </c>
      <c r="AE22" s="242" t="str">
        <f t="shared" si="1"/>
        <v/>
      </c>
      <c r="AF22" s="241" t="str">
        <f t="shared" si="2"/>
        <v/>
      </c>
      <c r="AG22" s="220"/>
      <c r="AH22" s="223"/>
      <c r="AJ22" s="28"/>
      <c r="AK22" s="26"/>
      <c r="AL22" s="224"/>
      <c r="AM22" s="27"/>
      <c r="AQ22" s="27"/>
      <c r="BI22" s="236"/>
    </row>
    <row r="23" spans="1:61" ht="15.6" customHeight="1">
      <c r="A23" s="220"/>
      <c r="B23" s="301">
        <f>+'Ark1'!C3738</f>
        <v>2024</v>
      </c>
      <c r="C23" s="240">
        <f>+'Ark1'!L3738</f>
        <v>1</v>
      </c>
      <c r="D23" s="240" t="s">
        <v>28</v>
      </c>
      <c r="E23" s="240">
        <f>+'Ark1'!H3738</f>
        <v>1</v>
      </c>
      <c r="F23" s="240">
        <f>+'Ark1'!J3738</f>
        <v>155</v>
      </c>
      <c r="G23" s="240" t="str">
        <f>VLOOKUP(F23,RNR!$A$1:$B$25,2)</f>
        <v>Målselv</v>
      </c>
      <c r="H23" s="240" t="str">
        <f>+IF(I23=0,"",'Ark1'!Q3738)</f>
        <v/>
      </c>
      <c r="I23" s="240">
        <f>+'Ark1'!R3738</f>
        <v>0</v>
      </c>
      <c r="J23" s="241" t="str">
        <f>+IF(I23=0,"",'Ark1'!AG3738)</f>
        <v/>
      </c>
      <c r="K23" s="272" t="e">
        <f t="shared" si="0"/>
        <v>#DIV/0!</v>
      </c>
      <c r="L23" s="241" t="str">
        <f>+IF(I23=0,"",'Ark1'!AH3738)</f>
        <v/>
      </c>
      <c r="M23" s="97"/>
      <c r="N23" s="455">
        <f>+IF(J23=0,"",'Ark1'!AI3738)</f>
        <v>0</v>
      </c>
      <c r="O23" s="97"/>
      <c r="P23" s="272" t="str">
        <f>+IF(N23=0,"",'Ark1'!AJ3738)</f>
        <v/>
      </c>
      <c r="Q23" s="237"/>
      <c r="R23" s="31" t="str">
        <f>+IF(I23=0,"",'Ark1'!U3738)</f>
        <v/>
      </c>
      <c r="S23" s="221"/>
      <c r="T23" s="272" t="str">
        <f>+IF(N23=0,"",'Ark1'!AK3738)</f>
        <v/>
      </c>
      <c r="U23" s="97"/>
      <c r="V23" s="242" t="str">
        <f>+IF(I23=0,"",'Ark1'!T3738)</f>
        <v/>
      </c>
      <c r="W23" s="238"/>
      <c r="X23" s="243" t="str">
        <f>+IF(I23=0,"",'Ark1'!W3738)</f>
        <v/>
      </c>
      <c r="Y23" s="243" t="str">
        <f>+IF(I23=0,"",'Ark1'!X3738)</f>
        <v/>
      </c>
      <c r="Z23" s="243" t="str">
        <f>+IF(I23=0,"",'Ark1'!Y3738)</f>
        <v/>
      </c>
      <c r="AA23" s="243" t="str">
        <f>+IF(I23=0,"",'Ark1'!Z3738)</f>
        <v/>
      </c>
      <c r="AB23" s="241" t="str">
        <f>+IF(I23=0,"",'Ark1'!AA3738)</f>
        <v/>
      </c>
      <c r="AC23" s="242" t="str">
        <f>+IF(I23=0,"",'Ark1'!AC3738)</f>
        <v/>
      </c>
      <c r="AD23" s="243" t="str">
        <f>+IF(I23=0,"",'Ark1'!AE3738)</f>
        <v/>
      </c>
      <c r="AE23" s="242" t="str">
        <f t="shared" si="1"/>
        <v/>
      </c>
      <c r="AF23" s="241" t="str">
        <f t="shared" si="2"/>
        <v/>
      </c>
      <c r="AG23" s="220"/>
      <c r="AH23" s="223"/>
      <c r="AJ23" s="28"/>
      <c r="AK23" s="26"/>
      <c r="AL23" s="224"/>
      <c r="AM23" s="27"/>
      <c r="AQ23" s="27"/>
      <c r="BI23" s="236"/>
    </row>
    <row r="24" spans="1:61" ht="15.6" customHeight="1">
      <c r="A24" s="220"/>
      <c r="B24" s="301">
        <f>+'Ark1'!C3739</f>
        <v>2024</v>
      </c>
      <c r="C24" s="240">
        <f>+'Ark1'!L3739</f>
        <v>1</v>
      </c>
      <c r="D24" s="240" t="s">
        <v>28</v>
      </c>
      <c r="E24" s="240">
        <f>+'Ark1'!H3739</f>
        <v>2</v>
      </c>
      <c r="F24" s="240">
        <f>+'Ark1'!J3739</f>
        <v>160</v>
      </c>
      <c r="G24" s="240" t="str">
        <f>VLOOKUP(F24,RNR!$A$1:$B$25,2)</f>
        <v>Oslo</v>
      </c>
      <c r="H24" s="240" t="str">
        <f>+IF(I24=0,"",'Ark1'!Q3739)</f>
        <v/>
      </c>
      <c r="I24" s="240">
        <f>+'Ark1'!R3739</f>
        <v>0</v>
      </c>
      <c r="J24" s="241" t="str">
        <f>+IF(I24=0,"",'Ark1'!AG3739)</f>
        <v/>
      </c>
      <c r="K24" s="272" t="e">
        <f t="shared" si="0"/>
        <v>#DIV/0!</v>
      </c>
      <c r="L24" s="241" t="str">
        <f>+IF(I24=0,"",'Ark1'!AH3739)</f>
        <v/>
      </c>
      <c r="M24" s="97"/>
      <c r="N24" s="455">
        <f>+IF(J24=0,"",'Ark1'!AI3739)</f>
        <v>0</v>
      </c>
      <c r="O24" s="97"/>
      <c r="P24" s="272" t="str">
        <f>+IF(N24=0,"",'Ark1'!AJ3739)</f>
        <v/>
      </c>
      <c r="Q24" s="237"/>
      <c r="R24" s="31" t="str">
        <f>+IF(I24=0,"",'Ark1'!U3739)</f>
        <v/>
      </c>
      <c r="S24" s="221"/>
      <c r="T24" s="272" t="str">
        <f>+IF(N24=0,"",'Ark1'!AK3739)</f>
        <v/>
      </c>
      <c r="U24" s="97"/>
      <c r="V24" s="242" t="str">
        <f>+IF(I24=0,"",'Ark1'!T3739)</f>
        <v/>
      </c>
      <c r="W24" s="238"/>
      <c r="X24" s="243" t="str">
        <f>+IF(I24=0,"",'Ark1'!W3739)</f>
        <v/>
      </c>
      <c r="Y24" s="243" t="str">
        <f>+IF(I24=0,"",'Ark1'!X3739)</f>
        <v/>
      </c>
      <c r="Z24" s="243" t="str">
        <f>+IF(I24=0,"",'Ark1'!Y3739)</f>
        <v/>
      </c>
      <c r="AA24" s="243" t="str">
        <f>+IF(I24=0,"",'Ark1'!Z3739)</f>
        <v/>
      </c>
      <c r="AB24" s="241" t="str">
        <f>+IF(I24=0,"",'Ark1'!AA3739)</f>
        <v/>
      </c>
      <c r="AC24" s="242" t="str">
        <f>+IF(I24=0,"",'Ark1'!AC3739)</f>
        <v/>
      </c>
      <c r="AD24" s="243" t="str">
        <f>+IF(I24=0,"",'Ark1'!AE3739)</f>
        <v/>
      </c>
      <c r="AE24" s="242" t="str">
        <f t="shared" si="1"/>
        <v/>
      </c>
      <c r="AF24" s="241" t="str">
        <f t="shared" si="2"/>
        <v/>
      </c>
      <c r="AG24" s="220"/>
      <c r="AH24" s="223"/>
      <c r="AJ24" s="28"/>
      <c r="AK24" s="26"/>
      <c r="AL24" s="224"/>
      <c r="AM24" s="27"/>
      <c r="AQ24" s="27"/>
      <c r="BI24" s="236"/>
    </row>
    <row r="25" spans="1:61" ht="15.6" customHeight="1">
      <c r="A25" s="220"/>
      <c r="B25" s="301">
        <f>+'Ark1'!C3740</f>
        <v>2024</v>
      </c>
      <c r="C25" s="240">
        <f>+'Ark1'!L3740</f>
        <v>1</v>
      </c>
      <c r="D25" s="240" t="s">
        <v>28</v>
      </c>
      <c r="E25" s="240">
        <f>+'Ark1'!H3740</f>
        <v>1</v>
      </c>
      <c r="F25" s="240">
        <f>+'Ark1'!J3740</f>
        <v>171</v>
      </c>
      <c r="G25" s="240" t="str">
        <f>VLOOKUP(F25,RNR!$A$1:$B$25,2)</f>
        <v>Prima</v>
      </c>
      <c r="H25" s="240" t="str">
        <f>+IF(I25=0,"",'Ark1'!Q3740)</f>
        <v/>
      </c>
      <c r="I25" s="240">
        <f>+'Ark1'!R3740</f>
        <v>0</v>
      </c>
      <c r="J25" s="241" t="str">
        <f>+IF(I25=0,"",'Ark1'!AG3740)</f>
        <v/>
      </c>
      <c r="K25" s="272" t="e">
        <f t="shared" si="0"/>
        <v>#DIV/0!</v>
      </c>
      <c r="L25" s="241" t="str">
        <f>+IF(I25=0,"",'Ark1'!AH3740)</f>
        <v/>
      </c>
      <c r="M25" s="97"/>
      <c r="N25" s="455">
        <f>+IF(J25=0,"",'Ark1'!AI3740)</f>
        <v>0</v>
      </c>
      <c r="O25" s="97"/>
      <c r="P25" s="272" t="str">
        <f>+IF(N25=0,"",'Ark1'!AJ3740)</f>
        <v/>
      </c>
      <c r="Q25" s="237"/>
      <c r="R25" s="31" t="str">
        <f>+IF(I25=0,"",'Ark1'!U3740)</f>
        <v/>
      </c>
      <c r="S25" s="221"/>
      <c r="T25" s="272" t="str">
        <f>+IF(N25=0,"",'Ark1'!AK3740)</f>
        <v/>
      </c>
      <c r="U25" s="97"/>
      <c r="V25" s="242" t="str">
        <f>+IF(I25=0,"",'Ark1'!T3740)</f>
        <v/>
      </c>
      <c r="W25" s="238"/>
      <c r="X25" s="243" t="str">
        <f>+IF(I25=0,"",'Ark1'!W3740)</f>
        <v/>
      </c>
      <c r="Y25" s="243" t="str">
        <f>+IF(I25=0,"",'Ark1'!X3740)</f>
        <v/>
      </c>
      <c r="Z25" s="243" t="str">
        <f>+IF(I25=0,"",'Ark1'!Y3740)</f>
        <v/>
      </c>
      <c r="AA25" s="243" t="str">
        <f>+IF(I25=0,"",'Ark1'!Z3740)</f>
        <v/>
      </c>
      <c r="AB25" s="241" t="str">
        <f>+IF(I25=0,"",'Ark1'!AA3740)</f>
        <v/>
      </c>
      <c r="AC25" s="242" t="str">
        <f>+IF(I25=0,"",'Ark1'!AC3740)</f>
        <v/>
      </c>
      <c r="AD25" s="243" t="str">
        <f>+IF(I25=0,"",'Ark1'!AE3740)</f>
        <v/>
      </c>
      <c r="AE25" s="242" t="str">
        <f t="shared" si="1"/>
        <v/>
      </c>
      <c r="AF25" s="241" t="str">
        <f t="shared" si="2"/>
        <v/>
      </c>
      <c r="AG25" s="220"/>
      <c r="AH25" s="223"/>
      <c r="AJ25" s="28"/>
      <c r="AK25" s="26"/>
      <c r="AL25" s="224"/>
      <c r="AM25" s="27"/>
      <c r="AQ25" s="27"/>
      <c r="BI25" s="236"/>
    </row>
    <row r="26" spans="1:61" ht="15.6" customHeight="1">
      <c r="A26" s="220"/>
      <c r="B26" s="301">
        <f>+'Ark1'!C3741</f>
        <v>2024</v>
      </c>
      <c r="C26" s="240">
        <f>+'Ark1'!L3741</f>
        <v>1</v>
      </c>
      <c r="D26" s="240" t="s">
        <v>28</v>
      </c>
      <c r="E26" s="240">
        <f>+'Ark1'!H3741</f>
        <v>2</v>
      </c>
      <c r="F26" s="240">
        <f>+'Ark1'!J3741</f>
        <v>175</v>
      </c>
      <c r="G26" s="240" t="str">
        <f>VLOOKUP(F26,RNR!$A$1:$B$25,2)</f>
        <v>Ole Ringdal</v>
      </c>
      <c r="H26" s="240" t="str">
        <f>+IF(I26=0,"",'Ark1'!Q3741)</f>
        <v/>
      </c>
      <c r="I26" s="240">
        <f>+'Ark1'!R3741</f>
        <v>0</v>
      </c>
      <c r="J26" s="241" t="str">
        <f>+IF(I26=0,"",'Ark1'!AG3741)</f>
        <v/>
      </c>
      <c r="K26" s="272" t="e">
        <f t="shared" si="0"/>
        <v>#DIV/0!</v>
      </c>
      <c r="L26" s="241" t="str">
        <f>+IF(I26=0,"",'Ark1'!AH3741)</f>
        <v/>
      </c>
      <c r="M26" s="97"/>
      <c r="N26" s="455">
        <f>+IF(J26=0,"",'Ark1'!AI3741)</f>
        <v>0</v>
      </c>
      <c r="O26" s="97"/>
      <c r="P26" s="272" t="str">
        <f>+IF(N26=0,"",'Ark1'!AJ3741)</f>
        <v/>
      </c>
      <c r="Q26" s="237"/>
      <c r="R26" s="31" t="str">
        <f>+IF(I26=0,"",'Ark1'!U3741)</f>
        <v/>
      </c>
      <c r="S26" s="221"/>
      <c r="T26" s="272" t="str">
        <f>+IF(N26=0,"",'Ark1'!AK3741)</f>
        <v/>
      </c>
      <c r="U26" s="97"/>
      <c r="V26" s="242" t="str">
        <f>+IF(I26=0,"",'Ark1'!T3741)</f>
        <v/>
      </c>
      <c r="W26" s="238"/>
      <c r="X26" s="243" t="str">
        <f>+IF(I26=0,"",'Ark1'!W3741)</f>
        <v/>
      </c>
      <c r="Y26" s="243" t="str">
        <f>+IF(I26=0,"",'Ark1'!X3741)</f>
        <v/>
      </c>
      <c r="Z26" s="243" t="str">
        <f>+IF(I26=0,"",'Ark1'!Y3741)</f>
        <v/>
      </c>
      <c r="AA26" s="243" t="str">
        <f>+IF(I26=0,"",'Ark1'!Z3741)</f>
        <v/>
      </c>
      <c r="AB26" s="241" t="str">
        <f>+IF(I26=0,"",'Ark1'!AA3741)</f>
        <v/>
      </c>
      <c r="AC26" s="242" t="str">
        <f>+IF(I26=0,"",'Ark1'!AC3741)</f>
        <v/>
      </c>
      <c r="AD26" s="243" t="str">
        <f>+IF(I26=0,"",'Ark1'!AE3741)</f>
        <v/>
      </c>
      <c r="AE26" s="242" t="str">
        <f t="shared" si="1"/>
        <v/>
      </c>
      <c r="AF26" s="241" t="str">
        <f t="shared" si="2"/>
        <v/>
      </c>
      <c r="AG26" s="220"/>
      <c r="AH26" s="223"/>
      <c r="AJ26" s="28"/>
      <c r="AK26" s="26"/>
      <c r="AL26" s="224"/>
      <c r="AM26" s="27"/>
      <c r="AQ26" s="27"/>
      <c r="BI26" s="236"/>
    </row>
    <row r="27" spans="1:61" ht="15.6" customHeight="1">
      <c r="A27" s="220"/>
      <c r="B27" s="301">
        <f>+'Ark1'!C3742</f>
        <v>2024</v>
      </c>
      <c r="C27" s="240">
        <f>+'Ark1'!L3742</f>
        <v>1</v>
      </c>
      <c r="D27" s="240" t="s">
        <v>28</v>
      </c>
      <c r="E27" s="240">
        <f>+'Ark1'!H3742</f>
        <v>2</v>
      </c>
      <c r="F27" s="240">
        <f>+'Ark1'!J3742</f>
        <v>177</v>
      </c>
      <c r="G27" s="240" t="str">
        <f>VLOOKUP(F27,RNR!$A$1:$B$25,2)</f>
        <v>Slakthuset</v>
      </c>
      <c r="H27" s="240" t="str">
        <f>+IF(I27=0,"",'Ark1'!Q3742)</f>
        <v/>
      </c>
      <c r="I27" s="240">
        <f>+'Ark1'!R3742</f>
        <v>0</v>
      </c>
      <c r="J27" s="241" t="str">
        <f>+IF(I27=0,"",'Ark1'!AG3742)</f>
        <v/>
      </c>
      <c r="K27" s="272" t="e">
        <f t="shared" si="0"/>
        <v>#DIV/0!</v>
      </c>
      <c r="L27" s="241" t="str">
        <f>+IF(I27=0,"",'Ark1'!AH3742)</f>
        <v/>
      </c>
      <c r="M27" s="97"/>
      <c r="N27" s="455">
        <f>+IF(J27=0,"",'Ark1'!AI3742)</f>
        <v>0</v>
      </c>
      <c r="O27" s="97"/>
      <c r="P27" s="272" t="str">
        <f>+IF(N27=0,"",'Ark1'!AJ3742)</f>
        <v/>
      </c>
      <c r="Q27" s="237"/>
      <c r="R27" s="31" t="str">
        <f>+IF(I27=0,"",'Ark1'!U3742)</f>
        <v/>
      </c>
      <c r="S27" s="221"/>
      <c r="T27" s="272" t="str">
        <f>+IF(N27=0,"",'Ark1'!AK3742)</f>
        <v/>
      </c>
      <c r="U27" s="97"/>
      <c r="V27" s="242" t="str">
        <f>+IF(I27=0,"",'Ark1'!T3742)</f>
        <v/>
      </c>
      <c r="W27" s="238"/>
      <c r="X27" s="243" t="str">
        <f>+IF(I27=0,"",'Ark1'!W3742)</f>
        <v/>
      </c>
      <c r="Y27" s="243" t="str">
        <f>+IF(I27=0,"",'Ark1'!X3742)</f>
        <v/>
      </c>
      <c r="Z27" s="243" t="str">
        <f>+IF(I27=0,"",'Ark1'!Y3742)</f>
        <v/>
      </c>
      <c r="AA27" s="243" t="str">
        <f>+IF(I27=0,"",'Ark1'!Z3742)</f>
        <v/>
      </c>
      <c r="AB27" s="241" t="str">
        <f>+IF(I27=0,"",'Ark1'!AA3742)</f>
        <v/>
      </c>
      <c r="AC27" s="242" t="str">
        <f>+IF(I27=0,"",'Ark1'!AC3742)</f>
        <v/>
      </c>
      <c r="AD27" s="243" t="str">
        <f>+IF(I27=0,"",'Ark1'!AE3742)</f>
        <v/>
      </c>
      <c r="AE27" s="242" t="str">
        <f t="shared" si="1"/>
        <v/>
      </c>
      <c r="AF27" s="241" t="str">
        <f t="shared" si="2"/>
        <v/>
      </c>
      <c r="AG27" s="220"/>
      <c r="AH27" s="223"/>
      <c r="AJ27" s="28"/>
      <c r="AK27" s="26"/>
      <c r="AL27" s="224"/>
      <c r="AM27" s="27"/>
      <c r="AQ27" s="27"/>
      <c r="BI27" s="236"/>
    </row>
    <row r="28" spans="1:61" ht="15.6" customHeight="1">
      <c r="A28" s="220"/>
      <c r="B28" s="301">
        <f>+'Ark1'!C3743</f>
        <v>2024</v>
      </c>
      <c r="C28" s="240">
        <f>+'Ark1'!L3743</f>
        <v>1</v>
      </c>
      <c r="D28" s="240" t="s">
        <v>28</v>
      </c>
      <c r="E28" s="240">
        <f>+'Ark1'!H3743</f>
        <v>2</v>
      </c>
      <c r="F28" s="240">
        <f>+'Ark1'!J3743</f>
        <v>178</v>
      </c>
      <c r="G28" s="240" t="str">
        <f>VLOOKUP(F28,RNR!$A$1:$B$25,2)</f>
        <v>Røros</v>
      </c>
      <c r="H28" s="240" t="str">
        <f>+IF(I28=0,"",'Ark1'!Q3743)</f>
        <v/>
      </c>
      <c r="I28" s="240">
        <f>+'Ark1'!R3743</f>
        <v>0</v>
      </c>
      <c r="J28" s="241" t="str">
        <f>+IF(I28=0,"",'Ark1'!AG3743)</f>
        <v/>
      </c>
      <c r="K28" s="272" t="e">
        <f t="shared" si="0"/>
        <v>#DIV/0!</v>
      </c>
      <c r="L28" s="241" t="str">
        <f>+IF(I28=0,"",'Ark1'!AH3743)</f>
        <v/>
      </c>
      <c r="M28" s="97"/>
      <c r="N28" s="455">
        <f>+IF(J28=0,"",'Ark1'!AI3743)</f>
        <v>0</v>
      </c>
      <c r="O28" s="97"/>
      <c r="P28" s="272" t="str">
        <f>+IF(N28=0,"",'Ark1'!AJ3743)</f>
        <v/>
      </c>
      <c r="Q28" s="237"/>
      <c r="R28" s="31" t="str">
        <f>+IF(I28=0,"",'Ark1'!U3743)</f>
        <v/>
      </c>
      <c r="S28" s="221"/>
      <c r="T28" s="272" t="str">
        <f>+IF(N28=0,"",'Ark1'!AK3743)</f>
        <v/>
      </c>
      <c r="U28" s="97"/>
      <c r="V28" s="242" t="str">
        <f>+IF(I28=0,"",'Ark1'!T3743)</f>
        <v/>
      </c>
      <c r="W28" s="238"/>
      <c r="X28" s="243" t="str">
        <f>+IF(I28=0,"",'Ark1'!W3743)</f>
        <v/>
      </c>
      <c r="Y28" s="243" t="str">
        <f>+IF(I28=0,"",'Ark1'!X3743)</f>
        <v/>
      </c>
      <c r="Z28" s="243" t="str">
        <f>+IF(I28=0,"",'Ark1'!Y3743)</f>
        <v/>
      </c>
      <c r="AA28" s="243" t="str">
        <f>+IF(I28=0,"",'Ark1'!Z3743)</f>
        <v/>
      </c>
      <c r="AB28" s="241" t="str">
        <f>+IF(I28=0,"",'Ark1'!AA3743)</f>
        <v/>
      </c>
      <c r="AC28" s="242" t="str">
        <f>+IF(I28=0,"",'Ark1'!AC3743)</f>
        <v/>
      </c>
      <c r="AD28" s="243" t="str">
        <f>+IF(I28=0,"",'Ark1'!AE3743)</f>
        <v/>
      </c>
      <c r="AE28" s="242" t="str">
        <f t="shared" si="1"/>
        <v/>
      </c>
      <c r="AF28" s="241" t="str">
        <f t="shared" si="2"/>
        <v/>
      </c>
      <c r="AG28" s="220"/>
      <c r="AH28" s="223"/>
      <c r="AJ28" s="28"/>
      <c r="AK28" s="26"/>
      <c r="AL28" s="224"/>
      <c r="AM28" s="27"/>
      <c r="AQ28" s="27"/>
      <c r="BI28" s="236"/>
    </row>
    <row r="29" spans="1:61" ht="15.6" customHeight="1">
      <c r="A29" s="220"/>
      <c r="B29" s="301">
        <f>+'Ark1'!C3744</f>
        <v>2024</v>
      </c>
      <c r="C29" s="240">
        <f>+'Ark1'!L3744</f>
        <v>1</v>
      </c>
      <c r="D29" s="240" t="s">
        <v>28</v>
      </c>
      <c r="E29" s="240">
        <f>+'Ark1'!H3744</f>
        <v>2</v>
      </c>
      <c r="F29" s="240">
        <f>+'Ark1'!J3744</f>
        <v>181</v>
      </c>
      <c r="G29" s="240" t="str">
        <f>VLOOKUP(F29,RNR!$A$1:$B$25,2)</f>
        <v>Horns</v>
      </c>
      <c r="H29" s="240" t="str">
        <f>+IF(I29=0,"",'Ark1'!Q3744)</f>
        <v/>
      </c>
      <c r="I29" s="240">
        <f>+'Ark1'!R3744</f>
        <v>0</v>
      </c>
      <c r="J29" s="241" t="str">
        <f>+IF(I29=0,"",'Ark1'!AG3744)</f>
        <v/>
      </c>
      <c r="K29" s="272" t="e">
        <f t="shared" si="0"/>
        <v>#DIV/0!</v>
      </c>
      <c r="L29" s="241" t="str">
        <f>+IF(I29=0,"",'Ark1'!AH3744)</f>
        <v/>
      </c>
      <c r="M29" s="97"/>
      <c r="N29" s="455">
        <f>+IF(J29=0,"",'Ark1'!AI3744)</f>
        <v>0</v>
      </c>
      <c r="O29" s="97"/>
      <c r="P29" s="272" t="str">
        <f>+IF(N29=0,"",'Ark1'!AJ3744)</f>
        <v/>
      </c>
      <c r="Q29" s="237"/>
      <c r="R29" s="31" t="str">
        <f>+IF(I29=0,"",'Ark1'!U3744)</f>
        <v/>
      </c>
      <c r="S29" s="221"/>
      <c r="T29" s="272" t="str">
        <f>+IF(N29=0,"",'Ark1'!AK3744)</f>
        <v/>
      </c>
      <c r="U29" s="97"/>
      <c r="V29" s="242" t="str">
        <f>+IF(I29=0,"",'Ark1'!T3744)</f>
        <v/>
      </c>
      <c r="W29" s="238"/>
      <c r="X29" s="243" t="str">
        <f>+IF(I29=0,"",'Ark1'!W3744)</f>
        <v/>
      </c>
      <c r="Y29" s="243" t="str">
        <f>+IF(I29=0,"",'Ark1'!X3744)</f>
        <v/>
      </c>
      <c r="Z29" s="243" t="str">
        <f>+IF(I29=0,"",'Ark1'!Y3744)</f>
        <v/>
      </c>
      <c r="AA29" s="243" t="str">
        <f>+IF(I29=0,"",'Ark1'!Z3744)</f>
        <v/>
      </c>
      <c r="AB29" s="241" t="str">
        <f>+IF(I29=0,"",'Ark1'!AA3744)</f>
        <v/>
      </c>
      <c r="AC29" s="242" t="str">
        <f>+IF(I29=0,"",'Ark1'!AC3744)</f>
        <v/>
      </c>
      <c r="AD29" s="243" t="str">
        <f>+IF(I29=0,"",'Ark1'!AE3744)</f>
        <v/>
      </c>
      <c r="AE29" s="242" t="str">
        <f t="shared" si="1"/>
        <v/>
      </c>
      <c r="AF29" s="241" t="str">
        <f t="shared" si="2"/>
        <v/>
      </c>
      <c r="AG29" s="220"/>
      <c r="AH29" s="223"/>
      <c r="AJ29" s="28"/>
      <c r="AK29" s="26"/>
      <c r="AL29" s="224"/>
      <c r="AM29" s="27"/>
      <c r="AQ29" s="27"/>
      <c r="BI29" s="236"/>
    </row>
    <row r="30" spans="1:61" ht="15.6" customHeight="1">
      <c r="A30" s="220"/>
      <c r="B30" s="301">
        <f>+'Ark1'!C3745</f>
        <v>2024</v>
      </c>
      <c r="C30" s="240">
        <f>+'Ark1'!L3745</f>
        <v>1</v>
      </c>
      <c r="D30" s="240" t="s">
        <v>28</v>
      </c>
      <c r="E30" s="240">
        <f>+'Ark1'!H3745</f>
        <v>1</v>
      </c>
      <c r="F30" s="240">
        <f>+'Ark1'!J3745</f>
        <v>262</v>
      </c>
      <c r="G30" s="240" t="str">
        <f>VLOOKUP(F30,RNR!$A$1:$B$25,2)</f>
        <v>Strilalam</v>
      </c>
      <c r="H30" s="240" t="str">
        <f>+IF(I30=0,"",'Ark1'!Q3745)</f>
        <v/>
      </c>
      <c r="I30" s="240">
        <f>+'Ark1'!R3745</f>
        <v>0</v>
      </c>
      <c r="J30" s="241" t="str">
        <f>+IF(I30=0,"",'Ark1'!AG3745)</f>
        <v/>
      </c>
      <c r="K30" s="272" t="e">
        <f t="shared" si="0"/>
        <v>#DIV/0!</v>
      </c>
      <c r="L30" s="241" t="str">
        <f>+IF(I30=0,"",'Ark1'!AH3745)</f>
        <v/>
      </c>
      <c r="M30" s="97"/>
      <c r="N30" s="455">
        <f>+IF(J30=0,"",'Ark1'!AI3745)</f>
        <v>0</v>
      </c>
      <c r="O30" s="97"/>
      <c r="P30" s="272" t="str">
        <f>+IF(N30=0,"",'Ark1'!AJ3745)</f>
        <v/>
      </c>
      <c r="Q30" s="237"/>
      <c r="R30" s="31" t="str">
        <f>+IF(I30=0,"",'Ark1'!U3745)</f>
        <v/>
      </c>
      <c r="S30" s="221"/>
      <c r="T30" s="272" t="str">
        <f>+IF(N30=0,"",'Ark1'!AK3745)</f>
        <v/>
      </c>
      <c r="U30" s="97"/>
      <c r="V30" s="242" t="str">
        <f>+IF(I30=0,"",'Ark1'!T3745)</f>
        <v/>
      </c>
      <c r="W30" s="238"/>
      <c r="X30" s="243" t="str">
        <f>+IF(I30=0,"",'Ark1'!W3745)</f>
        <v/>
      </c>
      <c r="Y30" s="243" t="str">
        <f>+IF(I30=0,"",'Ark1'!X3745)</f>
        <v/>
      </c>
      <c r="Z30" s="243" t="str">
        <f>+IF(I30=0,"",'Ark1'!Y3745)</f>
        <v/>
      </c>
      <c r="AA30" s="243" t="str">
        <f>+IF(I30=0,"",'Ark1'!Z3745)</f>
        <v/>
      </c>
      <c r="AB30" s="241" t="str">
        <f>+IF(I30=0,"",'Ark1'!AA3745)</f>
        <v/>
      </c>
      <c r="AC30" s="242" t="str">
        <f>+IF(I30=0,"",'Ark1'!AC3745)</f>
        <v/>
      </c>
      <c r="AD30" s="243" t="str">
        <f>+IF(I30=0,"",'Ark1'!AE3745)</f>
        <v/>
      </c>
      <c r="AE30" s="242" t="str">
        <f t="shared" si="1"/>
        <v/>
      </c>
      <c r="AF30" s="241" t="str">
        <f t="shared" si="2"/>
        <v/>
      </c>
      <c r="AG30" s="220"/>
      <c r="AH30" s="223"/>
      <c r="AJ30" s="28"/>
      <c r="AK30" s="26"/>
      <c r="AL30" s="224"/>
      <c r="AM30" s="27"/>
      <c r="AQ30" s="27"/>
      <c r="BI30" s="236"/>
    </row>
    <row r="31" spans="1:61" ht="15.6" customHeight="1">
      <c r="A31" s="220"/>
      <c r="B31" s="301">
        <f>+'Ark1'!C3746</f>
        <v>2024</v>
      </c>
      <c r="C31" s="240">
        <f>+'Ark1'!L3746</f>
        <v>1</v>
      </c>
      <c r="D31" s="240" t="s">
        <v>28</v>
      </c>
      <c r="E31" s="240">
        <f>+'Ark1'!H3746</f>
        <v>2</v>
      </c>
      <c r="F31" s="240">
        <f>+'Ark1'!J3746</f>
        <v>267</v>
      </c>
      <c r="G31" s="240" t="str">
        <f>VLOOKUP(F31,RNR!$A$1:$B$25,2)</f>
        <v>Dalpro</v>
      </c>
      <c r="H31" s="240" t="str">
        <f>+IF(I31=0,"",'Ark1'!Q3746)</f>
        <v/>
      </c>
      <c r="I31" s="240">
        <f>+'Ark1'!R3746</f>
        <v>0</v>
      </c>
      <c r="J31" s="241" t="str">
        <f>+IF(I31=0,"",'Ark1'!AG3746)</f>
        <v/>
      </c>
      <c r="K31" s="272" t="e">
        <f t="shared" si="0"/>
        <v>#DIV/0!</v>
      </c>
      <c r="L31" s="241" t="str">
        <f>+IF(I31=0,"",'Ark1'!AH3746)</f>
        <v/>
      </c>
      <c r="M31" s="97"/>
      <c r="N31" s="455">
        <f>+IF(J31=0,"",'Ark1'!AI3746)</f>
        <v>0</v>
      </c>
      <c r="O31" s="97"/>
      <c r="P31" s="272" t="str">
        <f>+IF(N31=0,"",'Ark1'!AJ3746)</f>
        <v/>
      </c>
      <c r="Q31" s="237"/>
      <c r="R31" s="31" t="str">
        <f>+IF(I31=0,"",'Ark1'!U3746)</f>
        <v/>
      </c>
      <c r="S31" s="221"/>
      <c r="T31" s="272" t="str">
        <f>+IF(N31=0,"",'Ark1'!AK3746)</f>
        <v/>
      </c>
      <c r="U31" s="97"/>
      <c r="V31" s="242" t="str">
        <f>+IF(I31=0,"",'Ark1'!T3746)</f>
        <v/>
      </c>
      <c r="W31" s="238"/>
      <c r="X31" s="243" t="str">
        <f>+IF(I31=0,"",'Ark1'!W3746)</f>
        <v/>
      </c>
      <c r="Y31" s="243" t="str">
        <f>+IF(I31=0,"",'Ark1'!X3746)</f>
        <v/>
      </c>
      <c r="Z31" s="243" t="str">
        <f>+IF(I31=0,"",'Ark1'!Y3746)</f>
        <v/>
      </c>
      <c r="AA31" s="243" t="str">
        <f>+IF(I31=0,"",'Ark1'!Z3746)</f>
        <v/>
      </c>
      <c r="AB31" s="241" t="str">
        <f>+IF(I31=0,"",'Ark1'!AA3746)</f>
        <v/>
      </c>
      <c r="AC31" s="242" t="str">
        <f>+IF(I31=0,"",'Ark1'!AC3746)</f>
        <v/>
      </c>
      <c r="AD31" s="243" t="str">
        <f>+IF(I31=0,"",'Ark1'!AE3746)</f>
        <v/>
      </c>
      <c r="AE31" s="242" t="str">
        <f t="shared" si="1"/>
        <v/>
      </c>
      <c r="AF31" s="241" t="str">
        <f t="shared" si="2"/>
        <v/>
      </c>
      <c r="AG31" s="220"/>
      <c r="AH31" s="223"/>
      <c r="AJ31" s="28"/>
      <c r="AK31" s="26"/>
      <c r="AL31" s="224"/>
      <c r="AM31" s="27"/>
      <c r="AQ31" s="27"/>
      <c r="BI31" s="236"/>
    </row>
    <row r="32" spans="1:61" ht="15.6" customHeight="1">
      <c r="A32" s="220"/>
      <c r="B32" s="301">
        <f>+'Ark1'!C3747</f>
        <v>2024</v>
      </c>
      <c r="C32" s="240">
        <f>+'Ark1'!L3747</f>
        <v>1</v>
      </c>
      <c r="D32" s="240" t="s">
        <v>28</v>
      </c>
      <c r="E32" s="240">
        <f>+'Ark1'!H3747</f>
        <v>1</v>
      </c>
      <c r="F32" s="240">
        <f>+'Ark1'!J3747</f>
        <v>309</v>
      </c>
      <c r="G32" s="240" t="str">
        <f>VLOOKUP(F32,RNR!$A$1:$B$25,2)</f>
        <v>Malvik</v>
      </c>
      <c r="H32" s="240" t="str">
        <f>+IF(I32=0,"",'Ark1'!Q3747)</f>
        <v/>
      </c>
      <c r="I32" s="240">
        <f>+'Ark1'!R3747</f>
        <v>0</v>
      </c>
      <c r="J32" s="241" t="str">
        <f>+IF(I32=0,"",'Ark1'!AG3747)</f>
        <v/>
      </c>
      <c r="K32" s="272" t="e">
        <f t="shared" si="0"/>
        <v>#DIV/0!</v>
      </c>
      <c r="L32" s="241" t="str">
        <f>+IF(I32=0,"",'Ark1'!AH3747)</f>
        <v/>
      </c>
      <c r="M32" s="97"/>
      <c r="N32" s="455">
        <f>+IF(J32=0,"",'Ark1'!AI3747)</f>
        <v>0</v>
      </c>
      <c r="O32" s="97"/>
      <c r="P32" s="272" t="str">
        <f>+IF(N32=0,"",'Ark1'!AJ3747)</f>
        <v/>
      </c>
      <c r="Q32" s="237"/>
      <c r="R32" s="31" t="str">
        <f>+IF(I32=0,"",'Ark1'!U3747)</f>
        <v/>
      </c>
      <c r="S32" s="221"/>
      <c r="T32" s="272" t="str">
        <f>+IF(N32=0,"",'Ark1'!AK3747)</f>
        <v/>
      </c>
      <c r="U32" s="97"/>
      <c r="V32" s="242" t="str">
        <f>+IF(I32=0,"",'Ark1'!T3747)</f>
        <v/>
      </c>
      <c r="W32" s="238"/>
      <c r="X32" s="243" t="str">
        <f>+IF(I32=0,"",'Ark1'!W3747)</f>
        <v/>
      </c>
      <c r="Y32" s="243" t="str">
        <f>+IF(I32=0,"",'Ark1'!X3747)</f>
        <v/>
      </c>
      <c r="Z32" s="243" t="str">
        <f>+IF(I32=0,"",'Ark1'!Y3747)</f>
        <v/>
      </c>
      <c r="AA32" s="243" t="str">
        <f>+IF(I32=0,"",'Ark1'!Z3747)</f>
        <v/>
      </c>
      <c r="AB32" s="241" t="str">
        <f>+IF(I32=0,"",'Ark1'!AA3747)</f>
        <v/>
      </c>
      <c r="AC32" s="242" t="str">
        <f>+IF(I32=0,"",'Ark1'!AC3747)</f>
        <v/>
      </c>
      <c r="AD32" s="243" t="str">
        <f>+IF(I32=0,"",'Ark1'!AE3747)</f>
        <v/>
      </c>
      <c r="AE32" s="242" t="str">
        <f t="shared" si="1"/>
        <v/>
      </c>
      <c r="AF32" s="241" t="str">
        <f t="shared" si="2"/>
        <v/>
      </c>
      <c r="AG32" s="220"/>
      <c r="AH32" s="223"/>
      <c r="AJ32" s="28"/>
      <c r="AK32" s="26"/>
      <c r="AL32" s="224"/>
      <c r="AM32" s="27"/>
      <c r="AQ32" s="27"/>
      <c r="BI32" s="236"/>
    </row>
    <row r="33" spans="1:61" ht="15.6" customHeight="1">
      <c r="A33" s="220"/>
      <c r="B33" s="301">
        <f>+'Ark1'!C3748</f>
        <v>2024</v>
      </c>
      <c r="C33" s="240">
        <f>+'Ark1'!L3748</f>
        <v>1</v>
      </c>
      <c r="D33" s="240" t="s">
        <v>28</v>
      </c>
      <c r="E33" s="240">
        <f>+'Ark1'!H3748</f>
        <v>2</v>
      </c>
      <c r="F33" s="240">
        <f>+'Ark1'!J3748</f>
        <v>470</v>
      </c>
      <c r="G33" s="240" t="str">
        <f>VLOOKUP(F33,RNR!$A$1:$B$25,2)</f>
        <v>Jens Eide</v>
      </c>
      <c r="H33" s="240" t="str">
        <f>+IF(I33=0,"",'Ark1'!Q3748)</f>
        <v/>
      </c>
      <c r="I33" s="240">
        <f>+'Ark1'!R3748</f>
        <v>0</v>
      </c>
      <c r="J33" s="241" t="str">
        <f>+IF(I33=0,"",'Ark1'!AG3748)</f>
        <v/>
      </c>
      <c r="K33" s="272" t="e">
        <f t="shared" si="0"/>
        <v>#DIV/0!</v>
      </c>
      <c r="L33" s="241" t="str">
        <f>+IF(I33=0,"",'Ark1'!AH3748)</f>
        <v/>
      </c>
      <c r="M33" s="97"/>
      <c r="N33" s="455">
        <f>+IF(J33=0,"",'Ark1'!AI3748)</f>
        <v>0</v>
      </c>
      <c r="O33" s="97"/>
      <c r="P33" s="272" t="str">
        <f>+IF(N33=0,"",'Ark1'!AJ3748)</f>
        <v/>
      </c>
      <c r="Q33" s="237"/>
      <c r="R33" s="31" t="str">
        <f>+IF(I33=0,"",'Ark1'!U3748)</f>
        <v/>
      </c>
      <c r="S33" s="221"/>
      <c r="T33" s="272" t="str">
        <f>+IF(N33=0,"",'Ark1'!AK3748)</f>
        <v/>
      </c>
      <c r="U33" s="97"/>
      <c r="V33" s="242" t="str">
        <f>+IF(I33=0,"",'Ark1'!T3748)</f>
        <v/>
      </c>
      <c r="W33" s="238"/>
      <c r="X33" s="243" t="str">
        <f>+IF(I33=0,"",'Ark1'!W3748)</f>
        <v/>
      </c>
      <c r="Y33" s="243" t="str">
        <f>+IF(I33=0,"",'Ark1'!X3748)</f>
        <v/>
      </c>
      <c r="Z33" s="243" t="str">
        <f>+IF(I33=0,"",'Ark1'!Y3748)</f>
        <v/>
      </c>
      <c r="AA33" s="243" t="str">
        <f>+IF(I33=0,"",'Ark1'!Z3748)</f>
        <v/>
      </c>
      <c r="AB33" s="241" t="str">
        <f>+IF(I33=0,"",'Ark1'!AA3748)</f>
        <v/>
      </c>
      <c r="AC33" s="242" t="str">
        <f>+IF(I33=0,"",'Ark1'!AC3748)</f>
        <v/>
      </c>
      <c r="AD33" s="243" t="str">
        <f>+IF(I33=0,"",'Ark1'!AE3748)</f>
        <v/>
      </c>
      <c r="AE33" s="242" t="str">
        <f t="shared" si="1"/>
        <v/>
      </c>
      <c r="AF33" s="241" t="str">
        <f t="shared" si="2"/>
        <v/>
      </c>
      <c r="AG33" s="220"/>
      <c r="AH33" s="223"/>
      <c r="AJ33" s="28"/>
      <c r="AK33" s="26"/>
      <c r="AL33" s="224"/>
      <c r="AM33" s="27"/>
      <c r="AQ33" s="27"/>
      <c r="BI33" s="236"/>
    </row>
    <row r="34" spans="1:61" ht="15.6" customHeight="1">
      <c r="A34" s="220"/>
      <c r="B34" s="301">
        <f>+'Ark1'!C3749</f>
        <v>2024</v>
      </c>
      <c r="C34" s="240">
        <f>+'Ark1'!L3749</f>
        <v>1</v>
      </c>
      <c r="D34" s="240" t="s">
        <v>28</v>
      </c>
      <c r="E34" s="240">
        <f>+'Ark1'!H3749</f>
        <v>2</v>
      </c>
      <c r="F34" s="240">
        <f>+'Ark1'!J3749</f>
        <v>629</v>
      </c>
      <c r="G34" s="240" t="str">
        <f>VLOOKUP(F34,RNR!$A$1:$B$25,2)</f>
        <v>Bø</v>
      </c>
      <c r="H34" s="240" t="str">
        <f>+IF(I34=0,"",'Ark1'!Q3749)</f>
        <v/>
      </c>
      <c r="I34" s="240">
        <f>+'Ark1'!R3749</f>
        <v>0</v>
      </c>
      <c r="J34" s="241" t="str">
        <f>+IF(I34=0,"",'Ark1'!AG3749)</f>
        <v/>
      </c>
      <c r="K34" s="272" t="e">
        <f t="shared" si="0"/>
        <v>#DIV/0!</v>
      </c>
      <c r="L34" s="241" t="str">
        <f>+IF(I34=0,"",'Ark1'!AH3749)</f>
        <v/>
      </c>
      <c r="M34" s="97"/>
      <c r="N34" s="455">
        <f>+IF(J34=0,"",'Ark1'!AI3749)</f>
        <v>0</v>
      </c>
      <c r="O34" s="97"/>
      <c r="P34" s="272" t="str">
        <f>+IF(N34=0,"",'Ark1'!AJ3749)</f>
        <v/>
      </c>
      <c r="Q34" s="237"/>
      <c r="R34" s="31" t="str">
        <f>+IF(I34=0,"",'Ark1'!U3749)</f>
        <v/>
      </c>
      <c r="S34" s="221"/>
      <c r="T34" s="272" t="str">
        <f>+IF(N34=0,"",'Ark1'!AK3749)</f>
        <v/>
      </c>
      <c r="U34" s="97"/>
      <c r="V34" s="242" t="str">
        <f>+IF(I34=0,"",'Ark1'!T3749)</f>
        <v/>
      </c>
      <c r="W34" s="238"/>
      <c r="X34" s="243" t="str">
        <f>+IF(I34=0,"",'Ark1'!W3749)</f>
        <v/>
      </c>
      <c r="Y34" s="243" t="str">
        <f>+IF(I34=0,"",'Ark1'!X3749)</f>
        <v/>
      </c>
      <c r="Z34" s="243" t="str">
        <f>+IF(I34=0,"",'Ark1'!Y3749)</f>
        <v/>
      </c>
      <c r="AA34" s="243" t="str">
        <f>+IF(I34=0,"",'Ark1'!Z3749)</f>
        <v/>
      </c>
      <c r="AB34" s="241" t="str">
        <f>+IF(I34=0,"",'Ark1'!AA3749)</f>
        <v/>
      </c>
      <c r="AC34" s="242" t="str">
        <f>+IF(I34=0,"",'Ark1'!AC3749)</f>
        <v/>
      </c>
      <c r="AD34" s="243" t="str">
        <f>+IF(I34=0,"",'Ark1'!AE3749)</f>
        <v/>
      </c>
      <c r="AE34" s="242" t="str">
        <f t="shared" si="1"/>
        <v/>
      </c>
      <c r="AF34" s="241" t="str">
        <f t="shared" si="2"/>
        <v/>
      </c>
      <c r="AG34" s="220"/>
      <c r="AH34" s="223"/>
      <c r="AJ34" s="28"/>
      <c r="AK34" s="26"/>
      <c r="AL34" s="224"/>
      <c r="AM34" s="27"/>
      <c r="AQ34" s="27"/>
      <c r="BI34" s="236"/>
    </row>
    <row r="35" spans="1:61" ht="15.6" customHeight="1">
      <c r="A35" s="220"/>
      <c r="B35" s="301">
        <f>+'Ark1'!C3750</f>
        <v>2024</v>
      </c>
      <c r="C35" s="240">
        <f>+'Ark1'!L3750</f>
        <v>1</v>
      </c>
      <c r="D35" s="240" t="s">
        <v>28</v>
      </c>
      <c r="E35" s="240">
        <f>+'Ark1'!H3750</f>
        <v>1</v>
      </c>
      <c r="F35" s="240">
        <f>+'Ark1'!J3750</f>
        <v>643</v>
      </c>
      <c r="G35" s="240" t="str">
        <f>VLOOKUP(F35,RNR!$A$1:$B$25,2)</f>
        <v>Bjerka</v>
      </c>
      <c r="H35" s="240" t="str">
        <f>+IF(I35=0,"",'Ark1'!Q3750)</f>
        <v/>
      </c>
      <c r="I35" s="240">
        <f>+'Ark1'!R3750</f>
        <v>0</v>
      </c>
      <c r="J35" s="241" t="str">
        <f>+IF(I35=0,"",'Ark1'!AG3750)</f>
        <v/>
      </c>
      <c r="K35" s="272" t="e">
        <f t="shared" si="0"/>
        <v>#DIV/0!</v>
      </c>
      <c r="L35" s="241" t="str">
        <f>+IF(I35=0,"",'Ark1'!AH3750)</f>
        <v/>
      </c>
      <c r="M35" s="97"/>
      <c r="N35" s="455">
        <f>+IF(J35=0,"",'Ark1'!AI3750)</f>
        <v>0</v>
      </c>
      <c r="O35" s="97"/>
      <c r="P35" s="272" t="str">
        <f>+IF(N35=0,"",'Ark1'!AJ3750)</f>
        <v/>
      </c>
      <c r="Q35" s="237"/>
      <c r="R35" s="31" t="str">
        <f>+IF(I35=0,"",'Ark1'!U3750)</f>
        <v/>
      </c>
      <c r="S35" s="221"/>
      <c r="T35" s="272" t="str">
        <f>+IF(N35=0,"",'Ark1'!AK3750)</f>
        <v/>
      </c>
      <c r="U35" s="97"/>
      <c r="V35" s="242" t="str">
        <f>+IF(I35=0,"",'Ark1'!T3750)</f>
        <v/>
      </c>
      <c r="W35" s="238"/>
      <c r="X35" s="243" t="str">
        <f>+IF(I35=0,"",'Ark1'!W3750)</f>
        <v/>
      </c>
      <c r="Y35" s="243" t="str">
        <f>+IF(I35=0,"",'Ark1'!X3750)</f>
        <v/>
      </c>
      <c r="Z35" s="243" t="str">
        <f>+IF(I35=0,"",'Ark1'!Y3750)</f>
        <v/>
      </c>
      <c r="AA35" s="243" t="str">
        <f>+IF(I35=0,"",'Ark1'!Z3750)</f>
        <v/>
      </c>
      <c r="AB35" s="241" t="str">
        <f>+IF(I35=0,"",'Ark1'!AA3750)</f>
        <v/>
      </c>
      <c r="AC35" s="242" t="str">
        <f>+IF(I35=0,"",'Ark1'!AC3750)</f>
        <v/>
      </c>
      <c r="AD35" s="243" t="str">
        <f>+IF(I35=0,"",'Ark1'!AE3750)</f>
        <v/>
      </c>
      <c r="AE35" s="242" t="str">
        <f t="shared" si="1"/>
        <v/>
      </c>
      <c r="AF35" s="241" t="str">
        <f t="shared" si="2"/>
        <v/>
      </c>
      <c r="AG35" s="220"/>
      <c r="AH35" s="223"/>
      <c r="AJ35" s="28"/>
      <c r="AK35" s="26"/>
      <c r="AL35" s="224"/>
      <c r="AM35" s="27"/>
      <c r="AQ35" s="27"/>
      <c r="BI35" s="236"/>
    </row>
    <row r="36" spans="1:61" ht="15.6" customHeight="1">
      <c r="A36" s="220"/>
      <c r="B36" s="301">
        <f>+'Ark1'!C3751</f>
        <v>2024</v>
      </c>
      <c r="C36" s="240">
        <f>+'Ark1'!L3751</f>
        <v>1</v>
      </c>
      <c r="D36" s="240" t="s">
        <v>28</v>
      </c>
      <c r="E36" s="240">
        <f>+'Ark1'!H3751</f>
        <v>2</v>
      </c>
      <c r="F36" s="240">
        <f>+'Ark1'!J3751</f>
        <v>704</v>
      </c>
      <c r="G36" s="240" t="str">
        <f>VLOOKUP(F36,RNR!$A$1:$B$25,2)</f>
        <v>Øre Vilt</v>
      </c>
      <c r="H36" s="240" t="str">
        <f>+IF(I36=0,"",'Ark1'!Q3751)</f>
        <v/>
      </c>
      <c r="I36" s="240">
        <f>+'Ark1'!R3751</f>
        <v>0</v>
      </c>
      <c r="J36" s="241" t="str">
        <f>+IF(I36=0,"",'Ark1'!AG3751)</f>
        <v/>
      </c>
      <c r="K36" s="272" t="e">
        <f t="shared" si="0"/>
        <v>#DIV/0!</v>
      </c>
      <c r="L36" s="241" t="str">
        <f>+IF(I36=0,"",'Ark1'!AH3751)</f>
        <v/>
      </c>
      <c r="M36" s="97"/>
      <c r="N36" s="455">
        <f>+IF(J36=0,"",'Ark1'!AI3751)</f>
        <v>0</v>
      </c>
      <c r="O36" s="97"/>
      <c r="P36" s="272" t="str">
        <f>+IF(N36=0,"",'Ark1'!AJ3751)</f>
        <v/>
      </c>
      <c r="Q36" s="237"/>
      <c r="R36" s="31" t="str">
        <f>+IF(I36=0,"",'Ark1'!U3751)</f>
        <v/>
      </c>
      <c r="S36" s="221"/>
      <c r="T36" s="272" t="str">
        <f>+IF(N36=0,"",'Ark1'!AK3751)</f>
        <v/>
      </c>
      <c r="U36" s="97"/>
      <c r="V36" s="242" t="str">
        <f>+IF(I36=0,"",'Ark1'!T3751)</f>
        <v/>
      </c>
      <c r="W36" s="238"/>
      <c r="X36" s="243" t="str">
        <f>+IF(I36=0,"",'Ark1'!W3751)</f>
        <v/>
      </c>
      <c r="Y36" s="243" t="str">
        <f>+IF(I36=0,"",'Ark1'!X3751)</f>
        <v/>
      </c>
      <c r="Z36" s="243" t="str">
        <f>+IF(I36=0,"",'Ark1'!Y3751)</f>
        <v/>
      </c>
      <c r="AA36" s="243" t="str">
        <f>+IF(I36=0,"",'Ark1'!Z3751)</f>
        <v/>
      </c>
      <c r="AB36" s="241" t="str">
        <f>+IF(I36=0,"",'Ark1'!AA3751)</f>
        <v/>
      </c>
      <c r="AC36" s="242" t="str">
        <f>+IF(I36=0,"",'Ark1'!AC3751)</f>
        <v/>
      </c>
      <c r="AD36" s="243" t="str">
        <f>+IF(I36=0,"",'Ark1'!AE3751)</f>
        <v/>
      </c>
      <c r="AE36" s="242" t="str">
        <f t="shared" si="1"/>
        <v/>
      </c>
      <c r="AF36" s="241" t="str">
        <f t="shared" si="2"/>
        <v/>
      </c>
      <c r="AG36" s="220"/>
      <c r="AH36" s="223"/>
      <c r="AJ36" s="28"/>
      <c r="AK36" s="26"/>
      <c r="AL36" s="224"/>
      <c r="AM36" s="27"/>
      <c r="AQ36" s="27"/>
      <c r="BI36" s="236"/>
    </row>
    <row r="37" spans="1:61" ht="15.6" customHeight="1">
      <c r="A37" s="220"/>
      <c r="B37" s="301">
        <f>+'Ark1'!C3752</f>
        <v>2024</v>
      </c>
      <c r="C37" s="240">
        <f>+'Ark1'!L3752</f>
        <v>1</v>
      </c>
      <c r="D37" s="240" t="s">
        <v>28</v>
      </c>
      <c r="E37" s="240">
        <f>+'Ark1'!H3752</f>
        <v>1</v>
      </c>
      <c r="F37" s="240">
        <f>+'Ark1'!J3752</f>
        <v>802</v>
      </c>
      <c r="G37" s="240" t="str">
        <f>VLOOKUP(F37,RNR!$A$1:$B$25,2)</f>
        <v>Karasjok</v>
      </c>
      <c r="H37" s="240" t="str">
        <f>+IF(I37=0,"",'Ark1'!Q3752)</f>
        <v/>
      </c>
      <c r="I37" s="240">
        <f>+'Ark1'!R3752</f>
        <v>0</v>
      </c>
      <c r="J37" s="241" t="str">
        <f>+IF(I37=0,"",'Ark1'!AG3752)</f>
        <v/>
      </c>
      <c r="K37" s="272" t="e">
        <f t="shared" si="0"/>
        <v>#DIV/0!</v>
      </c>
      <c r="L37" s="241" t="str">
        <f>+IF(I37=0,"",'Ark1'!AH3752)</f>
        <v/>
      </c>
      <c r="M37" s="97"/>
      <c r="N37" s="455">
        <f>+IF(J37=0,"",'Ark1'!AI3752)</f>
        <v>0</v>
      </c>
      <c r="O37" s="97"/>
      <c r="P37" s="272" t="str">
        <f>+IF(N37=0,"",'Ark1'!AJ3752)</f>
        <v/>
      </c>
      <c r="Q37" s="237"/>
      <c r="R37" s="31" t="str">
        <f>+IF(I37=0,"",'Ark1'!U3752)</f>
        <v/>
      </c>
      <c r="S37" s="221"/>
      <c r="T37" s="272" t="str">
        <f>+IF(N37=0,"",'Ark1'!AK3752)</f>
        <v/>
      </c>
      <c r="U37" s="97"/>
      <c r="V37" s="242" t="str">
        <f>+IF(I37=0,"",'Ark1'!T3752)</f>
        <v/>
      </c>
      <c r="W37" s="238"/>
      <c r="X37" s="243" t="str">
        <f>+IF(I37=0,"",'Ark1'!W3752)</f>
        <v/>
      </c>
      <c r="Y37" s="243" t="str">
        <f>+IF(I37=0,"",'Ark1'!X3752)</f>
        <v/>
      </c>
      <c r="Z37" s="243" t="str">
        <f>+IF(I37=0,"",'Ark1'!Y3752)</f>
        <v/>
      </c>
      <c r="AA37" s="243" t="str">
        <f>+IF(I37=0,"",'Ark1'!Z3752)</f>
        <v/>
      </c>
      <c r="AB37" s="241" t="str">
        <f>+IF(I37=0,"",'Ark1'!AA3752)</f>
        <v/>
      </c>
      <c r="AC37" s="242" t="str">
        <f>+IF(I37=0,"",'Ark1'!AC3752)</f>
        <v/>
      </c>
      <c r="AD37" s="243" t="str">
        <f>+IF(I37=0,"",'Ark1'!AE3752)</f>
        <v/>
      </c>
      <c r="AE37" s="242" t="str">
        <f t="shared" si="1"/>
        <v/>
      </c>
      <c r="AF37" s="241" t="str">
        <f t="shared" si="2"/>
        <v/>
      </c>
      <c r="AG37" s="220"/>
      <c r="AH37" s="223"/>
      <c r="AJ37" s="28"/>
      <c r="AK37" s="26"/>
      <c r="AL37" s="224"/>
      <c r="AM37" s="27"/>
      <c r="AQ37" s="27"/>
      <c r="BI37" s="236"/>
    </row>
    <row r="38" spans="1:61" ht="1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1"/>
      <c r="K38" s="221"/>
      <c r="L38" s="221"/>
      <c r="M38" s="97"/>
      <c r="N38" s="239"/>
      <c r="O38" s="97"/>
      <c r="P38" s="237"/>
      <c r="Q38" s="237"/>
      <c r="R38" s="220"/>
      <c r="S38" s="221"/>
      <c r="T38" s="237"/>
      <c r="U38" s="97"/>
      <c r="V38" s="220"/>
      <c r="W38" s="238"/>
      <c r="X38" s="222"/>
      <c r="Y38" s="222"/>
      <c r="Z38" s="222"/>
      <c r="AA38" s="222"/>
      <c r="AB38" s="222"/>
      <c r="AC38" s="220"/>
      <c r="AD38" s="222"/>
      <c r="AE38" s="485"/>
      <c r="AF38" s="222"/>
      <c r="AG38" s="220"/>
      <c r="AH38" s="223"/>
      <c r="AJ38" s="28"/>
      <c r="AK38" s="26"/>
      <c r="AL38" s="224"/>
      <c r="AM38" s="27"/>
      <c r="AQ38" s="27"/>
      <c r="BI38" s="236"/>
    </row>
    <row r="39" spans="1:61" ht="22.8">
      <c r="A39" s="220"/>
      <c r="B39" s="220"/>
      <c r="C39" s="220"/>
      <c r="D39" s="266" t="str">
        <f>+D41</f>
        <v>P</v>
      </c>
      <c r="E39" s="220"/>
      <c r="F39" s="220"/>
      <c r="G39" s="220"/>
      <c r="H39" s="220"/>
      <c r="I39" s="267">
        <f>SUM(I41:I65)</f>
        <v>9</v>
      </c>
      <c r="J39" s="221"/>
      <c r="K39" s="221"/>
      <c r="L39" s="221"/>
      <c r="M39" s="97"/>
      <c r="N39" s="239"/>
      <c r="O39" s="97"/>
      <c r="P39" s="237"/>
      <c r="Q39" s="237"/>
      <c r="R39" s="270">
        <f>+Klasse!M12</f>
        <v>25.722222222222221</v>
      </c>
      <c r="S39" s="221"/>
      <c r="T39" s="536">
        <f>+Klasse!P12</f>
        <v>110.5857142857143</v>
      </c>
      <c r="U39" s="97"/>
      <c r="V39" s="537">
        <f>+Klasse!R12</f>
        <v>15.312194433022491</v>
      </c>
      <c r="W39" s="238"/>
      <c r="X39" s="222"/>
      <c r="Y39" s="222"/>
      <c r="Z39" s="222"/>
      <c r="AA39" s="222"/>
      <c r="AB39" s="222"/>
      <c r="AC39" s="220"/>
      <c r="AD39" s="222"/>
      <c r="AE39" s="485"/>
      <c r="AF39" s="222"/>
      <c r="AG39" s="220"/>
      <c r="AH39" s="223"/>
      <c r="AJ39" s="28"/>
      <c r="AK39" s="26"/>
      <c r="AL39" s="224"/>
      <c r="AM39" s="27"/>
      <c r="AQ39" s="27"/>
      <c r="BI39" s="236"/>
    </row>
    <row r="40" spans="1:61" ht="15" customHeight="1">
      <c r="A40" s="220"/>
      <c r="B40" s="220"/>
      <c r="C40" s="220"/>
      <c r="D40" s="220"/>
      <c r="E40" s="220"/>
      <c r="F40" s="220"/>
      <c r="G40" s="220"/>
      <c r="H40" s="238"/>
      <c r="I40" s="220"/>
      <c r="J40" s="221"/>
      <c r="K40" s="237"/>
      <c r="L40" s="221"/>
      <c r="M40" s="97"/>
      <c r="N40" s="239"/>
      <c r="O40" s="97"/>
      <c r="P40" s="237"/>
      <c r="Q40" s="237"/>
      <c r="R40" s="221"/>
      <c r="S40" s="221"/>
      <c r="T40" s="237"/>
      <c r="U40" s="97"/>
      <c r="V40" s="238"/>
      <c r="W40" s="238"/>
      <c r="X40" s="222"/>
      <c r="Y40" s="222"/>
      <c r="Z40" s="222"/>
      <c r="AA40" s="222"/>
      <c r="AB40" s="239"/>
      <c r="AC40" s="220"/>
      <c r="AD40" s="239"/>
      <c r="AE40" s="488"/>
      <c r="AF40" s="237"/>
      <c r="AG40" s="220"/>
      <c r="AH40" s="223"/>
      <c r="AJ40" s="28"/>
      <c r="AK40" s="26"/>
      <c r="AL40" s="224"/>
      <c r="AM40" s="27"/>
      <c r="AQ40" s="27"/>
      <c r="BI40" s="236"/>
    </row>
    <row r="41" spans="1:61" ht="15.6" customHeight="1">
      <c r="A41" s="220"/>
      <c r="B41" s="301">
        <f>+'Ark1'!C3753</f>
        <v>2024</v>
      </c>
      <c r="C41" s="27">
        <f>+'Ark1'!L3753</f>
        <v>2</v>
      </c>
      <c r="D41" s="27" t="s">
        <v>29</v>
      </c>
      <c r="E41" s="27">
        <f>+'Ark1'!H3753</f>
        <v>1</v>
      </c>
      <c r="F41" s="27">
        <f>+'Ark1'!J3753</f>
        <v>103</v>
      </c>
      <c r="G41" s="27" t="str">
        <f>+G13</f>
        <v>Rudshøgda</v>
      </c>
      <c r="H41" s="27" t="str">
        <f>+IF(I41=0,"",'Ark1'!Q3753)</f>
        <v/>
      </c>
      <c r="I41" s="27">
        <f>+'Ark1'!R3753</f>
        <v>0</v>
      </c>
      <c r="J41" s="28" t="str">
        <f>+IF(I41=0,"",'Ark1'!AG3753)</f>
        <v/>
      </c>
      <c r="K41" s="273">
        <f t="shared" ref="K41:K65" si="3">100*I41/$I$39</f>
        <v>0</v>
      </c>
      <c r="L41" s="28" t="str">
        <f>+IF(I41=0,"",'Ark1'!AH3753)</f>
        <v/>
      </c>
      <c r="M41" s="97"/>
      <c r="N41" s="247">
        <f>+IF(J41=0,"",'Ark1'!AI3753)</f>
        <v>0</v>
      </c>
      <c r="O41" s="97"/>
      <c r="P41" s="273" t="str">
        <f>+IF(N41=0,"",'Ark1'!AJ3753)</f>
        <v/>
      </c>
      <c r="Q41" s="237"/>
      <c r="R41" s="31" t="str">
        <f>+IF(I41=0,"",'Ark1'!U3753)</f>
        <v/>
      </c>
      <c r="S41" s="221"/>
      <c r="T41" s="273" t="str">
        <f>+IF(N41=0,"",'Ark1'!AK3753)</f>
        <v/>
      </c>
      <c r="U41" s="97"/>
      <c r="V41" s="26" t="str">
        <f>+IF(I41=0,"",'Ark1'!T3753)</f>
        <v/>
      </c>
      <c r="W41" s="238"/>
      <c r="X41" s="33" t="str">
        <f>+IF(I41=0,"",'Ark1'!W3753)</f>
        <v/>
      </c>
      <c r="Y41" s="33" t="str">
        <f>+IF(I41=0,"",'Ark1'!X3753)</f>
        <v/>
      </c>
      <c r="Z41" s="33" t="str">
        <f>+IF(I41=0,"",'Ark1'!Y3753)</f>
        <v/>
      </c>
      <c r="AA41" s="33" t="str">
        <f>+IF(I41=0,"",'Ark1'!Z3753)</f>
        <v/>
      </c>
      <c r="AB41" s="28" t="str">
        <f>+IF(I41=0,"",'Ark1'!AA3753)</f>
        <v/>
      </c>
      <c r="AC41" s="26" t="str">
        <f>+IF(I41=0,"",'Ark1'!AC3753)</f>
        <v/>
      </c>
      <c r="AD41" s="33" t="str">
        <f>+IF(I41=0,"",'Ark1'!AE3753)</f>
        <v/>
      </c>
      <c r="AE41" s="26" t="str">
        <f t="shared" ref="AE41:AE65" si="4">IF(I41=0,"",R41/C41)</f>
        <v/>
      </c>
      <c r="AF41" s="28" t="str">
        <f t="shared" ref="AF41:AF65" si="5">IF(I41=0,"",I41/H41)</f>
        <v/>
      </c>
      <c r="AG41" s="220"/>
      <c r="AH41" s="223"/>
      <c r="AJ41" s="28"/>
      <c r="AK41" s="26"/>
      <c r="AL41" s="224"/>
      <c r="AM41" s="27"/>
      <c r="AQ41" s="27"/>
    </row>
    <row r="42" spans="1:61">
      <c r="A42" s="220"/>
      <c r="B42" s="301">
        <f>+'Ark1'!C3754</f>
        <v>2024</v>
      </c>
      <c r="C42" s="27">
        <f>+'Ark1'!L3754</f>
        <v>2</v>
      </c>
      <c r="D42" s="27" t="s">
        <v>29</v>
      </c>
      <c r="E42" s="27">
        <f>+'Ark1'!H3754</f>
        <v>2</v>
      </c>
      <c r="F42" s="27">
        <f>+'Ark1'!J3754</f>
        <v>106</v>
      </c>
      <c r="G42" s="27" t="str">
        <f t="shared" ref="G42:G65" si="6">+G14</f>
        <v>Furuseth</v>
      </c>
      <c r="H42" s="27" t="str">
        <f>+IF(I42=0,"",'Ark1'!Q3754)</f>
        <v/>
      </c>
      <c r="I42" s="27">
        <f>+'Ark1'!R3754</f>
        <v>0</v>
      </c>
      <c r="J42" s="28" t="str">
        <f>+IF(I42=0,"",'Ark1'!AG3754)</f>
        <v/>
      </c>
      <c r="K42" s="273">
        <f t="shared" si="3"/>
        <v>0</v>
      </c>
      <c r="L42" s="28" t="str">
        <f>+IF(I42=0,"",'Ark1'!AH3754)</f>
        <v/>
      </c>
      <c r="M42" s="97"/>
      <c r="N42" s="247">
        <f>+IF(J42=0,"",'Ark1'!AI3754)</f>
        <v>0</v>
      </c>
      <c r="O42" s="97"/>
      <c r="P42" s="273" t="str">
        <f>+IF(N42=0,"",'Ark1'!AJ3754)</f>
        <v/>
      </c>
      <c r="Q42" s="237"/>
      <c r="R42" s="31" t="str">
        <f>+IF(I42=0,"",'Ark1'!U3754)</f>
        <v/>
      </c>
      <c r="S42" s="221"/>
      <c r="T42" s="273" t="str">
        <f>+IF(N42=0,"",'Ark1'!AK3754)</f>
        <v/>
      </c>
      <c r="U42" s="97"/>
      <c r="V42" s="26" t="str">
        <f>+IF(I42=0,"",'Ark1'!T3754)</f>
        <v/>
      </c>
      <c r="W42" s="238"/>
      <c r="X42" s="33" t="str">
        <f>+IF(I42=0,"",'Ark1'!W3754)</f>
        <v/>
      </c>
      <c r="Y42" s="33" t="str">
        <f>+IF(I42=0,"",'Ark1'!X3754)</f>
        <v/>
      </c>
      <c r="Z42" s="33" t="str">
        <f>+IF(I42=0,"",'Ark1'!Y3754)</f>
        <v/>
      </c>
      <c r="AA42" s="33" t="str">
        <f>+IF(I42=0,"",'Ark1'!Z3754)</f>
        <v/>
      </c>
      <c r="AB42" s="28" t="str">
        <f>+IF(I42=0,"",'Ark1'!AA3754)</f>
        <v/>
      </c>
      <c r="AC42" s="26" t="str">
        <f>+IF(I42=0,"",'Ark1'!AC3754)</f>
        <v/>
      </c>
      <c r="AD42" s="33" t="str">
        <f>+IF(I42=0,"",'Ark1'!AE3754)</f>
        <v/>
      </c>
      <c r="AE42" s="26" t="str">
        <f t="shared" si="4"/>
        <v/>
      </c>
      <c r="AF42" s="28" t="str">
        <f t="shared" si="5"/>
        <v/>
      </c>
      <c r="AG42" s="220"/>
      <c r="AH42" s="223"/>
      <c r="AJ42" s="28"/>
      <c r="AK42" s="26"/>
      <c r="AL42" s="224"/>
      <c r="AM42" s="27"/>
      <c r="AQ42" s="27"/>
    </row>
    <row r="43" spans="1:61">
      <c r="A43" s="220"/>
      <c r="B43" s="301">
        <f>+'Ark1'!C3755</f>
        <v>2024</v>
      </c>
      <c r="C43" s="27">
        <f>+'Ark1'!L3755</f>
        <v>2</v>
      </c>
      <c r="D43" s="27" t="s">
        <v>29</v>
      </c>
      <c r="E43" s="27">
        <f>+'Ark1'!H3755</f>
        <v>1</v>
      </c>
      <c r="F43" s="27">
        <f>+'Ark1'!J3755</f>
        <v>110</v>
      </c>
      <c r="G43" s="27" t="str">
        <f t="shared" si="6"/>
        <v>Gol</v>
      </c>
      <c r="H43" s="27">
        <f>+IF(I43=0,"",'Ark1'!Q3755)</f>
        <v>5</v>
      </c>
      <c r="I43" s="27">
        <f>+'Ark1'!R3755</f>
        <v>5</v>
      </c>
      <c r="J43" s="28">
        <f>+IF(I43=0,"",'Ark1'!AG3755)</f>
        <v>0.87108013937282203</v>
      </c>
      <c r="K43" s="273">
        <f t="shared" si="3"/>
        <v>55.555555555555557</v>
      </c>
      <c r="L43" s="28">
        <f>+IF(I43=0,"",'Ark1'!AH3755)</f>
        <v>0.42493035979383154</v>
      </c>
      <c r="M43" s="97"/>
      <c r="N43" s="247">
        <f>+IF(J43=0,"",'Ark1'!AI3755)</f>
        <v>5</v>
      </c>
      <c r="O43" s="97"/>
      <c r="P43" s="273">
        <f>+IF(N43=0,"",'Ark1'!AJ3755)</f>
        <v>108.6</v>
      </c>
      <c r="Q43" s="237"/>
      <c r="R43" s="31">
        <f>+IF(I43=0,"",'Ark1'!U3755)</f>
        <v>20.379999999999995</v>
      </c>
      <c r="S43" s="221"/>
      <c r="T43" s="273">
        <f>+IF(N43=0,"",'Ark1'!AK3755)</f>
        <v>15.820522587255455</v>
      </c>
      <c r="U43" s="97"/>
      <c r="V43" s="26">
        <f>+IF(I43=0,"",'Ark1'!T3755)</f>
        <v>3.2</v>
      </c>
      <c r="W43" s="238"/>
      <c r="X43" s="33">
        <f>+IF(I43=0,"",'Ark1'!W3755)</f>
        <v>0</v>
      </c>
      <c r="Y43" s="33">
        <f>+IF(I43=0,"",'Ark1'!X3755)</f>
        <v>100</v>
      </c>
      <c r="Z43" s="33">
        <f>+IF(I43=0,"",'Ark1'!Y3755)</f>
        <v>20</v>
      </c>
      <c r="AA43" s="33">
        <f>+IF(I43=0,"",'Ark1'!Z3755)</f>
        <v>0</v>
      </c>
      <c r="AB43" s="28">
        <f>+IF(I43=0,"",'Ark1'!AA3755)</f>
        <v>3.2504768880888992</v>
      </c>
      <c r="AC43" s="26">
        <f>+IF(I43=0,"",'Ark1'!AC3755)</f>
        <v>0.39999999999999752</v>
      </c>
      <c r="AD43" s="33">
        <f>+IF(I43=0,"",'Ark1'!AE3755)</f>
        <v>-5.8452961378131825</v>
      </c>
      <c r="AE43" s="26">
        <f t="shared" si="4"/>
        <v>10.189999999999998</v>
      </c>
      <c r="AF43" s="28">
        <f t="shared" si="5"/>
        <v>1</v>
      </c>
      <c r="AG43" s="220"/>
      <c r="AH43" s="223"/>
      <c r="AJ43" s="28"/>
      <c r="AK43" s="26"/>
      <c r="AL43" s="224"/>
      <c r="AM43" s="27"/>
      <c r="AQ43" s="27"/>
    </row>
    <row r="44" spans="1:61">
      <c r="A44" s="220"/>
      <c r="B44" s="301">
        <f>+'Ark1'!C3756</f>
        <v>2024</v>
      </c>
      <c r="C44" s="27">
        <f>+'Ark1'!L3756</f>
        <v>2</v>
      </c>
      <c r="D44" s="27" t="s">
        <v>29</v>
      </c>
      <c r="E44" s="27">
        <f>+'Ark1'!H3756</f>
        <v>1</v>
      </c>
      <c r="F44" s="27">
        <f>+'Ark1'!J3756</f>
        <v>111</v>
      </c>
      <c r="G44" s="27" t="str">
        <f t="shared" si="6"/>
        <v>Forus</v>
      </c>
      <c r="H44" s="27" t="str">
        <f>+IF(I44=0,"",'Ark1'!Q3756)</f>
        <v/>
      </c>
      <c r="I44" s="27">
        <f>+'Ark1'!R3756</f>
        <v>0</v>
      </c>
      <c r="J44" s="28" t="str">
        <f>+IF(I44=0,"",'Ark1'!AG3756)</f>
        <v/>
      </c>
      <c r="K44" s="273">
        <f t="shared" si="3"/>
        <v>0</v>
      </c>
      <c r="L44" s="28" t="str">
        <f>+IF(I44=0,"",'Ark1'!AH3756)</f>
        <v/>
      </c>
      <c r="M44" s="97"/>
      <c r="N44" s="247">
        <f>+IF(J44=0,"",'Ark1'!AI3756)</f>
        <v>0</v>
      </c>
      <c r="O44" s="97"/>
      <c r="P44" s="273" t="str">
        <f>+IF(N44=0,"",'Ark1'!AJ3756)</f>
        <v/>
      </c>
      <c r="Q44" s="237"/>
      <c r="R44" s="31" t="str">
        <f>+IF(I44=0,"",'Ark1'!U3756)</f>
        <v/>
      </c>
      <c r="S44" s="221"/>
      <c r="T44" s="273" t="str">
        <f>+IF(N44=0,"",'Ark1'!AK3756)</f>
        <v/>
      </c>
      <c r="U44" s="97"/>
      <c r="V44" s="26" t="str">
        <f>+IF(I44=0,"",'Ark1'!T3756)</f>
        <v/>
      </c>
      <c r="W44" s="238"/>
      <c r="X44" s="33" t="str">
        <f>+IF(I44=0,"",'Ark1'!W3756)</f>
        <v/>
      </c>
      <c r="Y44" s="33" t="str">
        <f>+IF(I44=0,"",'Ark1'!X3756)</f>
        <v/>
      </c>
      <c r="Z44" s="33" t="str">
        <f>+IF(I44=0,"",'Ark1'!Y3756)</f>
        <v/>
      </c>
      <c r="AA44" s="33" t="str">
        <f>+IF(I44=0,"",'Ark1'!Z3756)</f>
        <v/>
      </c>
      <c r="AB44" s="28" t="str">
        <f>+IF(I44=0,"",'Ark1'!AA3756)</f>
        <v/>
      </c>
      <c r="AC44" s="26" t="str">
        <f>+IF(I44=0,"",'Ark1'!AC3756)</f>
        <v/>
      </c>
      <c r="AD44" s="33" t="str">
        <f>+IF(I44=0,"",'Ark1'!AE3756)</f>
        <v/>
      </c>
      <c r="AE44" s="26" t="str">
        <f t="shared" si="4"/>
        <v/>
      </c>
      <c r="AF44" s="28" t="str">
        <f t="shared" si="5"/>
        <v/>
      </c>
      <c r="AG44" s="220"/>
      <c r="AH44" s="223"/>
      <c r="AJ44" s="28"/>
      <c r="AK44" s="26"/>
      <c r="AL44" s="224"/>
      <c r="AM44" s="27"/>
      <c r="AQ44" s="27"/>
    </row>
    <row r="45" spans="1:61">
      <c r="A45" s="220"/>
      <c r="B45" s="301">
        <f>+'Ark1'!C3757</f>
        <v>2024</v>
      </c>
      <c r="C45" s="27">
        <f>+'Ark1'!L3757</f>
        <v>2</v>
      </c>
      <c r="D45" s="27" t="s">
        <v>29</v>
      </c>
      <c r="E45" s="27">
        <f>+'Ark1'!H3757</f>
        <v>1</v>
      </c>
      <c r="F45" s="27">
        <f>+'Ark1'!J3757</f>
        <v>116</v>
      </c>
      <c r="G45" s="27" t="str">
        <f t="shared" si="6"/>
        <v>Sandeid</v>
      </c>
      <c r="H45" s="27">
        <f>+IF(I45=0,"",'Ark1'!Q3757)</f>
        <v>1</v>
      </c>
      <c r="I45" s="27">
        <f>+'Ark1'!R3757</f>
        <v>1</v>
      </c>
      <c r="J45" s="28">
        <f>+IF(I45=0,"",'Ark1'!AG3757)</f>
        <v>0.27548209366391191</v>
      </c>
      <c r="K45" s="273">
        <f t="shared" si="3"/>
        <v>11.111111111111111</v>
      </c>
      <c r="L45" s="28">
        <f>+IF(I45=0,"",'Ark1'!AH3757)</f>
        <v>0.3783175917680171</v>
      </c>
      <c r="M45" s="97"/>
      <c r="N45" s="247">
        <f>+IF(J45=0,"",'Ark1'!AI3757)</f>
        <v>0</v>
      </c>
      <c r="O45" s="97"/>
      <c r="P45" s="273" t="str">
        <f>+IF(N45=0,"",'Ark1'!AJ3757)</f>
        <v/>
      </c>
      <c r="Q45" s="237"/>
      <c r="R45" s="31">
        <f>+IF(I45=0,"",'Ark1'!U3757)</f>
        <v>58.2</v>
      </c>
      <c r="S45" s="221"/>
      <c r="T45" s="273" t="str">
        <f>+IF(N45=0,"",'Ark1'!AK3757)</f>
        <v/>
      </c>
      <c r="U45" s="97"/>
      <c r="V45" s="26">
        <f>+IF(I45=0,"",'Ark1'!T3757)</f>
        <v>7</v>
      </c>
      <c r="W45" s="238"/>
      <c r="X45" s="33">
        <f>+IF(I45=0,"",'Ark1'!W3757)</f>
        <v>0</v>
      </c>
      <c r="Y45" s="33">
        <f>+IF(I45=0,"",'Ark1'!X3757)</f>
        <v>100</v>
      </c>
      <c r="Z45" s="33">
        <f>+IF(I45=0,"",'Ark1'!Y3757)</f>
        <v>100</v>
      </c>
      <c r="AA45" s="33">
        <f>+IF(I45=0,"",'Ark1'!Z3757)</f>
        <v>100</v>
      </c>
      <c r="AB45" s="28">
        <f>+IF(I45=0,"",'Ark1'!AA3757)</f>
        <v>0</v>
      </c>
      <c r="AC45" s="26">
        <f>+IF(I45=0,"",'Ark1'!AC3757)</f>
        <v>0</v>
      </c>
      <c r="AD45" s="33">
        <f>+IF(I45=0,"",'Ark1'!AE3757)</f>
        <v>0</v>
      </c>
      <c r="AE45" s="26">
        <f t="shared" si="4"/>
        <v>29.1</v>
      </c>
      <c r="AF45" s="28">
        <f t="shared" si="5"/>
        <v>1</v>
      </c>
      <c r="AG45" s="220"/>
      <c r="AH45" s="223"/>
      <c r="AJ45" s="28"/>
      <c r="AK45" s="26"/>
      <c r="AL45" s="224"/>
      <c r="AM45" s="27"/>
      <c r="AQ45" s="27"/>
    </row>
    <row r="46" spans="1:61">
      <c r="A46" s="220"/>
      <c r="B46" s="301">
        <f>+'Ark1'!C3758</f>
        <v>2024</v>
      </c>
      <c r="C46" s="27">
        <f>+'Ark1'!L3758</f>
        <v>2</v>
      </c>
      <c r="D46" s="27" t="s">
        <v>29</v>
      </c>
      <c r="E46" s="27">
        <f>+'Ark1'!H3758</f>
        <v>2</v>
      </c>
      <c r="F46" s="27">
        <f>+'Ark1'!J3758</f>
        <v>117</v>
      </c>
      <c r="G46" s="27" t="str">
        <f t="shared" si="6"/>
        <v>Jæren</v>
      </c>
      <c r="H46" s="27">
        <f>+IF(I46=0,"",'Ark1'!Q3758)</f>
        <v>1</v>
      </c>
      <c r="I46" s="27">
        <f>+'Ark1'!R3758</f>
        <v>1</v>
      </c>
      <c r="J46" s="28">
        <f>+IF(I46=0,"",'Ark1'!AG3758)</f>
        <v>0.3058103975535168</v>
      </c>
      <c r="K46" s="273">
        <f t="shared" si="3"/>
        <v>11.111111111111111</v>
      </c>
      <c r="L46" s="28">
        <f>+IF(I46=0,"",'Ark1'!AH3758)</f>
        <v>0.16051253312300659</v>
      </c>
      <c r="M46" s="97"/>
      <c r="N46" s="247">
        <f>+IF(J46=0,"",'Ark1'!AI3758)</f>
        <v>1</v>
      </c>
      <c r="O46" s="97"/>
      <c r="P46" s="273">
        <f>+IF(N46=0,"",'Ark1'!AJ3758)</f>
        <v>118</v>
      </c>
      <c r="Q46" s="237"/>
      <c r="R46" s="31">
        <f>+IF(I46=0,"",'Ark1'!U3758)</f>
        <v>23.2</v>
      </c>
      <c r="S46" s="221"/>
      <c r="T46" s="273">
        <f>+IF(N46=0,"",'Ark1'!AK3758)</f>
        <v>14.120236246159539</v>
      </c>
      <c r="U46" s="97"/>
      <c r="V46" s="26">
        <f>+IF(I46=0,"",'Ark1'!T3758)</f>
        <v>4</v>
      </c>
      <c r="W46" s="238"/>
      <c r="X46" s="33">
        <f>+IF(I46=0,"",'Ark1'!W3758)</f>
        <v>0</v>
      </c>
      <c r="Y46" s="33">
        <f>+IF(I46=0,"",'Ark1'!X3758)</f>
        <v>100</v>
      </c>
      <c r="Z46" s="33">
        <f>+IF(I46=0,"",'Ark1'!Y3758)</f>
        <v>100</v>
      </c>
      <c r="AA46" s="33">
        <f>+IF(I46=0,"",'Ark1'!Z3758)</f>
        <v>0</v>
      </c>
      <c r="AB46" s="28">
        <f>+IF(I46=0,"",'Ark1'!AA3758)</f>
        <v>0</v>
      </c>
      <c r="AC46" s="26">
        <f>+IF(I46=0,"",'Ark1'!AC3758)</f>
        <v>0</v>
      </c>
      <c r="AD46" s="33">
        <f>+IF(I46=0,"",'Ark1'!AE3758)</f>
        <v>0</v>
      </c>
      <c r="AE46" s="26">
        <f t="shared" si="4"/>
        <v>11.6</v>
      </c>
      <c r="AF46" s="28">
        <f t="shared" si="5"/>
        <v>1</v>
      </c>
      <c r="AG46" s="220"/>
      <c r="AH46" s="223"/>
      <c r="AJ46" s="28"/>
      <c r="AK46" s="26"/>
      <c r="AL46" s="224"/>
      <c r="AM46" s="27"/>
      <c r="AQ46" s="27"/>
    </row>
    <row r="47" spans="1:61">
      <c r="A47" s="220"/>
      <c r="B47" s="301">
        <f>+'Ark1'!C3759</f>
        <v>2024</v>
      </c>
      <c r="C47" s="27">
        <f>+'Ark1'!L3759</f>
        <v>2</v>
      </c>
      <c r="D47" s="27" t="s">
        <v>29</v>
      </c>
      <c r="E47" s="27">
        <f>+'Ark1'!H3759</f>
        <v>1</v>
      </c>
      <c r="F47" s="27">
        <f>+'Ark1'!J3759</f>
        <v>134</v>
      </c>
      <c r="G47" s="27" t="str">
        <f t="shared" si="6"/>
        <v>Førde</v>
      </c>
      <c r="H47" s="27" t="str">
        <f>+IF(I47=0,"",'Ark1'!Q3759)</f>
        <v/>
      </c>
      <c r="I47" s="27">
        <f>+'Ark1'!R3759</f>
        <v>0</v>
      </c>
      <c r="J47" s="28" t="str">
        <f>+IF(I47=0,"",'Ark1'!AG3759)</f>
        <v/>
      </c>
      <c r="K47" s="273">
        <f t="shared" si="3"/>
        <v>0</v>
      </c>
      <c r="L47" s="28" t="str">
        <f>+IF(I47=0,"",'Ark1'!AH3759)</f>
        <v/>
      </c>
      <c r="M47" s="97"/>
      <c r="N47" s="247">
        <f>+IF(J47=0,"",'Ark1'!AI3759)</f>
        <v>0</v>
      </c>
      <c r="O47" s="97"/>
      <c r="P47" s="273" t="str">
        <f>+IF(N47=0,"",'Ark1'!AJ3759)</f>
        <v/>
      </c>
      <c r="Q47" s="237"/>
      <c r="R47" s="31" t="str">
        <f>+IF(I47=0,"",'Ark1'!U3759)</f>
        <v/>
      </c>
      <c r="S47" s="221"/>
      <c r="T47" s="273" t="str">
        <f>+IF(N47=0,"",'Ark1'!AK3759)</f>
        <v/>
      </c>
      <c r="U47" s="97"/>
      <c r="V47" s="26" t="str">
        <f>+IF(I47=0,"",'Ark1'!T3759)</f>
        <v/>
      </c>
      <c r="W47" s="238"/>
      <c r="X47" s="33" t="str">
        <f>+IF(I47=0,"",'Ark1'!W3759)</f>
        <v/>
      </c>
      <c r="Y47" s="33" t="str">
        <f>+IF(I47=0,"",'Ark1'!X3759)</f>
        <v/>
      </c>
      <c r="Z47" s="33" t="str">
        <f>+IF(I47=0,"",'Ark1'!Y3759)</f>
        <v/>
      </c>
      <c r="AA47" s="33" t="str">
        <f>+IF(I47=0,"",'Ark1'!Z3759)</f>
        <v/>
      </c>
      <c r="AB47" s="28" t="str">
        <f>+IF(I47=0,"",'Ark1'!AA3759)</f>
        <v/>
      </c>
      <c r="AC47" s="26" t="str">
        <f>+IF(I47=0,"",'Ark1'!AC3759)</f>
        <v/>
      </c>
      <c r="AD47" s="33" t="str">
        <f>+IF(I47=0,"",'Ark1'!AE3759)</f>
        <v/>
      </c>
      <c r="AE47" s="26" t="str">
        <f t="shared" si="4"/>
        <v/>
      </c>
      <c r="AF47" s="28" t="str">
        <f t="shared" si="5"/>
        <v/>
      </c>
      <c r="AG47" s="220"/>
      <c r="AH47" s="223"/>
      <c r="AJ47" s="28"/>
      <c r="AK47" s="26"/>
      <c r="AL47" s="224"/>
      <c r="AM47" s="27"/>
      <c r="AQ47" s="27"/>
    </row>
    <row r="48" spans="1:61">
      <c r="A48" s="220"/>
      <c r="B48" s="301">
        <f>+'Ark1'!C3760</f>
        <v>2024</v>
      </c>
      <c r="C48" s="27">
        <f>+'Ark1'!L3760</f>
        <v>2</v>
      </c>
      <c r="D48" s="27" t="s">
        <v>29</v>
      </c>
      <c r="E48" s="27">
        <f>+'Ark1'!H3760</f>
        <v>2</v>
      </c>
      <c r="F48" s="27">
        <f>+'Ark1'!J3760</f>
        <v>141</v>
      </c>
      <c r="G48" s="27" t="str">
        <f t="shared" si="6"/>
        <v>Ølen</v>
      </c>
      <c r="H48" s="27" t="str">
        <f>+IF(I48=0,"",'Ark1'!Q3760)</f>
        <v/>
      </c>
      <c r="I48" s="27">
        <f>+'Ark1'!R3760</f>
        <v>0</v>
      </c>
      <c r="J48" s="28" t="str">
        <f>+IF(I48=0,"",'Ark1'!AG3760)</f>
        <v/>
      </c>
      <c r="K48" s="273">
        <f t="shared" si="3"/>
        <v>0</v>
      </c>
      <c r="L48" s="28" t="str">
        <f>+IF(I48=0,"",'Ark1'!AH3760)</f>
        <v/>
      </c>
      <c r="M48" s="97"/>
      <c r="N48" s="247">
        <f>+IF(J48=0,"",'Ark1'!AI3760)</f>
        <v>0</v>
      </c>
      <c r="O48" s="97"/>
      <c r="P48" s="273" t="str">
        <f>+IF(N48=0,"",'Ark1'!AJ3760)</f>
        <v/>
      </c>
      <c r="Q48" s="237"/>
      <c r="R48" s="31" t="str">
        <f>+IF(I48=0,"",'Ark1'!U3760)</f>
        <v/>
      </c>
      <c r="S48" s="221"/>
      <c r="T48" s="273" t="str">
        <f>+IF(N48=0,"",'Ark1'!AK3760)</f>
        <v/>
      </c>
      <c r="U48" s="97"/>
      <c r="V48" s="26" t="str">
        <f>+IF(I48=0,"",'Ark1'!T3760)</f>
        <v/>
      </c>
      <c r="W48" s="238"/>
      <c r="X48" s="33" t="str">
        <f>+IF(I48=0,"",'Ark1'!W3760)</f>
        <v/>
      </c>
      <c r="Y48" s="33" t="str">
        <f>+IF(I48=0,"",'Ark1'!X3760)</f>
        <v/>
      </c>
      <c r="Z48" s="33" t="str">
        <f>+IF(I48=0,"",'Ark1'!Y3760)</f>
        <v/>
      </c>
      <c r="AA48" s="33" t="str">
        <f>+IF(I48=0,"",'Ark1'!Z3760)</f>
        <v/>
      </c>
      <c r="AB48" s="28" t="str">
        <f>+IF(I48=0,"",'Ark1'!AA3760)</f>
        <v/>
      </c>
      <c r="AC48" s="26" t="str">
        <f>+IF(I48=0,"",'Ark1'!AC3760)</f>
        <v/>
      </c>
      <c r="AD48" s="33" t="str">
        <f>+IF(I48=0,"",'Ark1'!AE3760)</f>
        <v/>
      </c>
      <c r="AE48" s="26" t="str">
        <f t="shared" si="4"/>
        <v/>
      </c>
      <c r="AF48" s="28" t="str">
        <f t="shared" si="5"/>
        <v/>
      </c>
      <c r="AG48" s="220"/>
      <c r="AH48" s="223"/>
      <c r="AJ48" s="28"/>
      <c r="AK48" s="26"/>
      <c r="AL48" s="224"/>
      <c r="AM48" s="27"/>
      <c r="AQ48" s="27"/>
    </row>
    <row r="49" spans="1:43">
      <c r="A49" s="220"/>
      <c r="B49" s="301">
        <f>+'Ark1'!C3761</f>
        <v>2024</v>
      </c>
      <c r="C49" s="27">
        <f>+'Ark1'!L3761</f>
        <v>2</v>
      </c>
      <c r="D49" s="27" t="s">
        <v>29</v>
      </c>
      <c r="E49" s="27">
        <f>+'Ark1'!H3761</f>
        <v>2</v>
      </c>
      <c r="F49" s="27">
        <f>+'Ark1'!J3761</f>
        <v>143</v>
      </c>
      <c r="G49" s="27" t="str">
        <f t="shared" si="6"/>
        <v>Nordfjord</v>
      </c>
      <c r="H49" s="27" t="str">
        <f>+IF(I49=0,"",'Ark1'!Q3761)</f>
        <v/>
      </c>
      <c r="I49" s="27">
        <f>+'Ark1'!R3761</f>
        <v>0</v>
      </c>
      <c r="J49" s="28" t="str">
        <f>+IF(I49=0,"",'Ark1'!AG3761)</f>
        <v/>
      </c>
      <c r="K49" s="273">
        <f t="shared" si="3"/>
        <v>0</v>
      </c>
      <c r="L49" s="28" t="str">
        <f>+IF(I49=0,"",'Ark1'!AH3761)</f>
        <v/>
      </c>
      <c r="M49" s="97"/>
      <c r="N49" s="247">
        <f>+IF(J49=0,"",'Ark1'!AI3761)</f>
        <v>0</v>
      </c>
      <c r="O49" s="97"/>
      <c r="P49" s="273" t="str">
        <f>+IF(N49=0,"",'Ark1'!AJ3761)</f>
        <v/>
      </c>
      <c r="Q49" s="237"/>
      <c r="R49" s="31" t="str">
        <f>+IF(I49=0,"",'Ark1'!U3761)</f>
        <v/>
      </c>
      <c r="S49" s="221"/>
      <c r="T49" s="273" t="str">
        <f>+IF(N49=0,"",'Ark1'!AK3761)</f>
        <v/>
      </c>
      <c r="U49" s="97"/>
      <c r="V49" s="26" t="str">
        <f>+IF(I49=0,"",'Ark1'!T3761)</f>
        <v/>
      </c>
      <c r="W49" s="238"/>
      <c r="X49" s="33" t="str">
        <f>+IF(I49=0,"",'Ark1'!W3761)</f>
        <v/>
      </c>
      <c r="Y49" s="33" t="str">
        <f>+IF(I49=0,"",'Ark1'!X3761)</f>
        <v/>
      </c>
      <c r="Z49" s="33" t="str">
        <f>+IF(I49=0,"",'Ark1'!Y3761)</f>
        <v/>
      </c>
      <c r="AA49" s="33" t="str">
        <f>+IF(I49=0,"",'Ark1'!Z3761)</f>
        <v/>
      </c>
      <c r="AB49" s="28" t="str">
        <f>+IF(I49=0,"",'Ark1'!AA3761)</f>
        <v/>
      </c>
      <c r="AC49" s="26" t="str">
        <f>+IF(I49=0,"",'Ark1'!AC3761)</f>
        <v/>
      </c>
      <c r="AD49" s="33" t="str">
        <f>+IF(I49=0,"",'Ark1'!AE3761)</f>
        <v/>
      </c>
      <c r="AE49" s="26" t="str">
        <f t="shared" si="4"/>
        <v/>
      </c>
      <c r="AF49" s="28" t="str">
        <f t="shared" si="5"/>
        <v/>
      </c>
      <c r="AG49" s="220"/>
      <c r="AH49" s="223"/>
      <c r="AJ49" s="28"/>
      <c r="AK49" s="26"/>
      <c r="AL49" s="224"/>
      <c r="AM49" s="27"/>
      <c r="AQ49" s="27"/>
    </row>
    <row r="50" spans="1:43">
      <c r="A50" s="220"/>
      <c r="B50" s="301">
        <f>+'Ark1'!C3762</f>
        <v>2024</v>
      </c>
      <c r="C50" s="27">
        <f>+'Ark1'!L3762</f>
        <v>2</v>
      </c>
      <c r="D50" s="27" t="s">
        <v>29</v>
      </c>
      <c r="E50" s="27">
        <f>+'Ark1'!H3762</f>
        <v>2</v>
      </c>
      <c r="F50" s="27">
        <f>+'Ark1'!J3762</f>
        <v>147</v>
      </c>
      <c r="G50" s="27" t="str">
        <f t="shared" si="6"/>
        <v>Midt-Norge</v>
      </c>
      <c r="H50" s="27" t="str">
        <f>+IF(I50=0,"",'Ark1'!Q3762)</f>
        <v/>
      </c>
      <c r="I50" s="27">
        <f>+'Ark1'!R3762</f>
        <v>0</v>
      </c>
      <c r="J50" s="28" t="str">
        <f>+IF(I50=0,"",'Ark1'!AG3762)</f>
        <v/>
      </c>
      <c r="K50" s="273">
        <f t="shared" si="3"/>
        <v>0</v>
      </c>
      <c r="L50" s="28" t="str">
        <f>+IF(I50=0,"",'Ark1'!AH3762)</f>
        <v/>
      </c>
      <c r="M50" s="97"/>
      <c r="N50" s="247">
        <f>+IF(J50=0,"",'Ark1'!AI3762)</f>
        <v>0</v>
      </c>
      <c r="O50" s="97"/>
      <c r="P50" s="273" t="str">
        <f>+IF(N50=0,"",'Ark1'!AJ3762)</f>
        <v/>
      </c>
      <c r="Q50" s="237"/>
      <c r="R50" s="31" t="str">
        <f>+IF(I50=0,"",'Ark1'!U3762)</f>
        <v/>
      </c>
      <c r="S50" s="221"/>
      <c r="T50" s="273" t="str">
        <f>+IF(N50=0,"",'Ark1'!AK3762)</f>
        <v/>
      </c>
      <c r="U50" s="97"/>
      <c r="V50" s="26" t="str">
        <f>+IF(I50=0,"",'Ark1'!T3762)</f>
        <v/>
      </c>
      <c r="W50" s="238"/>
      <c r="X50" s="33" t="str">
        <f>+IF(I50=0,"",'Ark1'!W3762)</f>
        <v/>
      </c>
      <c r="Y50" s="33" t="str">
        <f>+IF(I50=0,"",'Ark1'!X3762)</f>
        <v/>
      </c>
      <c r="Z50" s="33" t="str">
        <f>+IF(I50=0,"",'Ark1'!Y3762)</f>
        <v/>
      </c>
      <c r="AA50" s="33" t="str">
        <f>+IF(I50=0,"",'Ark1'!Z3762)</f>
        <v/>
      </c>
      <c r="AB50" s="28" t="str">
        <f>+IF(I50=0,"",'Ark1'!AA3762)</f>
        <v/>
      </c>
      <c r="AC50" s="26" t="str">
        <f>+IF(I50=0,"",'Ark1'!AC3762)</f>
        <v/>
      </c>
      <c r="AD50" s="33" t="str">
        <f>+IF(I50=0,"",'Ark1'!AE3762)</f>
        <v/>
      </c>
      <c r="AE50" s="26" t="str">
        <f t="shared" si="4"/>
        <v/>
      </c>
      <c r="AF50" s="28" t="str">
        <f t="shared" si="5"/>
        <v/>
      </c>
      <c r="AG50" s="220"/>
      <c r="AH50" s="223"/>
      <c r="AJ50" s="28"/>
      <c r="AK50" s="26"/>
      <c r="AL50" s="224"/>
      <c r="AM50" s="27"/>
      <c r="AQ50" s="27"/>
    </row>
    <row r="51" spans="1:43">
      <c r="A51" s="220"/>
      <c r="B51" s="301">
        <f>+'Ark1'!C3763</f>
        <v>2024</v>
      </c>
      <c r="C51" s="27">
        <f>+'Ark1'!L3763</f>
        <v>2</v>
      </c>
      <c r="D51" s="27" t="s">
        <v>29</v>
      </c>
      <c r="E51" s="27">
        <f>+'Ark1'!H3763</f>
        <v>1</v>
      </c>
      <c r="F51" s="27">
        <f>+'Ark1'!J3763</f>
        <v>155</v>
      </c>
      <c r="G51" s="27" t="str">
        <f t="shared" si="6"/>
        <v>Målselv</v>
      </c>
      <c r="H51" s="27" t="str">
        <f>+IF(I51=0,"",'Ark1'!Q3763)</f>
        <v/>
      </c>
      <c r="I51" s="27">
        <f>+'Ark1'!R3763</f>
        <v>0</v>
      </c>
      <c r="J51" s="28" t="str">
        <f>+IF(I51=0,"",'Ark1'!AG3763)</f>
        <v/>
      </c>
      <c r="K51" s="273">
        <f t="shared" si="3"/>
        <v>0</v>
      </c>
      <c r="L51" s="28" t="str">
        <f>+IF(I51=0,"",'Ark1'!AH3763)</f>
        <v/>
      </c>
      <c r="M51" s="97"/>
      <c r="N51" s="247">
        <f>+IF(J51=0,"",'Ark1'!AI3763)</f>
        <v>0</v>
      </c>
      <c r="O51" s="97"/>
      <c r="P51" s="273" t="str">
        <f>+IF(N51=0,"",'Ark1'!AJ3763)</f>
        <v/>
      </c>
      <c r="Q51" s="237"/>
      <c r="R51" s="31" t="str">
        <f>+IF(I51=0,"",'Ark1'!U3763)</f>
        <v/>
      </c>
      <c r="S51" s="221"/>
      <c r="T51" s="273" t="str">
        <f>+IF(N51=0,"",'Ark1'!AK3763)</f>
        <v/>
      </c>
      <c r="U51" s="97"/>
      <c r="V51" s="26" t="str">
        <f>+IF(I51=0,"",'Ark1'!T3763)</f>
        <v/>
      </c>
      <c r="W51" s="238"/>
      <c r="X51" s="33" t="str">
        <f>+IF(I51=0,"",'Ark1'!W3763)</f>
        <v/>
      </c>
      <c r="Y51" s="33" t="str">
        <f>+IF(I51=0,"",'Ark1'!X3763)</f>
        <v/>
      </c>
      <c r="Z51" s="33" t="str">
        <f>+IF(I51=0,"",'Ark1'!Y3763)</f>
        <v/>
      </c>
      <c r="AA51" s="33" t="str">
        <f>+IF(I51=0,"",'Ark1'!Z3763)</f>
        <v/>
      </c>
      <c r="AB51" s="28" t="str">
        <f>+IF(I51=0,"",'Ark1'!AA3763)</f>
        <v/>
      </c>
      <c r="AC51" s="26" t="str">
        <f>+IF(I51=0,"",'Ark1'!AC3763)</f>
        <v/>
      </c>
      <c r="AD51" s="33" t="str">
        <f>+IF(I51=0,"",'Ark1'!AE3763)</f>
        <v/>
      </c>
      <c r="AE51" s="26" t="str">
        <f t="shared" si="4"/>
        <v/>
      </c>
      <c r="AF51" s="28" t="str">
        <f t="shared" si="5"/>
        <v/>
      </c>
      <c r="AG51" s="220"/>
      <c r="AH51" s="223"/>
      <c r="AJ51" s="28"/>
      <c r="AK51" s="26"/>
      <c r="AL51" s="224"/>
      <c r="AM51" s="27"/>
      <c r="AQ51" s="27"/>
    </row>
    <row r="52" spans="1:43">
      <c r="A52" s="220"/>
      <c r="B52" s="301">
        <f>+'Ark1'!C3764</f>
        <v>2024</v>
      </c>
      <c r="C52" s="27">
        <f>+'Ark1'!L3764</f>
        <v>2</v>
      </c>
      <c r="D52" s="27" t="s">
        <v>29</v>
      </c>
      <c r="E52" s="27">
        <f>+'Ark1'!H3764</f>
        <v>2</v>
      </c>
      <c r="F52" s="27">
        <f>+'Ark1'!J3764</f>
        <v>160</v>
      </c>
      <c r="G52" s="27" t="str">
        <f t="shared" si="6"/>
        <v>Oslo</v>
      </c>
      <c r="H52" s="27" t="str">
        <f>+IF(I52=0,"",'Ark1'!Q3764)</f>
        <v/>
      </c>
      <c r="I52" s="27">
        <f>+'Ark1'!R3764</f>
        <v>0</v>
      </c>
      <c r="J52" s="28" t="str">
        <f>+IF(I52=0,"",'Ark1'!AG3764)</f>
        <v/>
      </c>
      <c r="K52" s="273">
        <f t="shared" si="3"/>
        <v>0</v>
      </c>
      <c r="L52" s="28" t="str">
        <f>+IF(I52=0,"",'Ark1'!AH3764)</f>
        <v/>
      </c>
      <c r="M52" s="97"/>
      <c r="N52" s="247">
        <f>+IF(J52=0,"",'Ark1'!AI3764)</f>
        <v>0</v>
      </c>
      <c r="O52" s="97"/>
      <c r="P52" s="273" t="str">
        <f>+IF(N52=0,"",'Ark1'!AJ3764)</f>
        <v/>
      </c>
      <c r="Q52" s="237"/>
      <c r="R52" s="31" t="str">
        <f>+IF(I52=0,"",'Ark1'!U3764)</f>
        <v/>
      </c>
      <c r="S52" s="221"/>
      <c r="T52" s="273" t="str">
        <f>+IF(N52=0,"",'Ark1'!AK3764)</f>
        <v/>
      </c>
      <c r="U52" s="97"/>
      <c r="V52" s="26" t="str">
        <f>+IF(I52=0,"",'Ark1'!T3764)</f>
        <v/>
      </c>
      <c r="W52" s="238"/>
      <c r="X52" s="33" t="str">
        <f>+IF(I52=0,"",'Ark1'!W3764)</f>
        <v/>
      </c>
      <c r="Y52" s="33" t="str">
        <f>+IF(I52=0,"",'Ark1'!X3764)</f>
        <v/>
      </c>
      <c r="Z52" s="33" t="str">
        <f>+IF(I52=0,"",'Ark1'!Y3764)</f>
        <v/>
      </c>
      <c r="AA52" s="33" t="str">
        <f>+IF(I52=0,"",'Ark1'!Z3764)</f>
        <v/>
      </c>
      <c r="AB52" s="28" t="str">
        <f>+IF(I52=0,"",'Ark1'!AA3764)</f>
        <v/>
      </c>
      <c r="AC52" s="26" t="str">
        <f>+IF(I52=0,"",'Ark1'!AC3764)</f>
        <v/>
      </c>
      <c r="AD52" s="33" t="str">
        <f>+IF(I52=0,"",'Ark1'!AE3764)</f>
        <v/>
      </c>
      <c r="AE52" s="26" t="str">
        <f t="shared" si="4"/>
        <v/>
      </c>
      <c r="AF52" s="28" t="str">
        <f t="shared" si="5"/>
        <v/>
      </c>
      <c r="AG52" s="220"/>
      <c r="AH52" s="223"/>
      <c r="AJ52" s="28"/>
      <c r="AK52" s="26"/>
      <c r="AL52" s="224"/>
      <c r="AM52" s="27"/>
      <c r="AQ52" s="27"/>
    </row>
    <row r="53" spans="1:43">
      <c r="A53" s="220"/>
      <c r="B53" s="301">
        <f>+'Ark1'!C3765</f>
        <v>2024</v>
      </c>
      <c r="C53" s="27">
        <f>+'Ark1'!L3765</f>
        <v>2</v>
      </c>
      <c r="D53" s="27" t="s">
        <v>29</v>
      </c>
      <c r="E53" s="27">
        <f>+'Ark1'!H3765</f>
        <v>1</v>
      </c>
      <c r="F53" s="27">
        <f>+'Ark1'!J3765</f>
        <v>171</v>
      </c>
      <c r="G53" s="27" t="str">
        <f t="shared" si="6"/>
        <v>Prima</v>
      </c>
      <c r="H53" s="27" t="str">
        <f>+IF(I53=0,"",'Ark1'!Q3765)</f>
        <v/>
      </c>
      <c r="I53" s="27">
        <f>+'Ark1'!R3765</f>
        <v>0</v>
      </c>
      <c r="J53" s="28" t="str">
        <f>+IF(I53=0,"",'Ark1'!AG3765)</f>
        <v/>
      </c>
      <c r="K53" s="273">
        <f t="shared" si="3"/>
        <v>0</v>
      </c>
      <c r="L53" s="28" t="str">
        <f>+IF(I53=0,"",'Ark1'!AH3765)</f>
        <v/>
      </c>
      <c r="M53" s="97"/>
      <c r="N53" s="247">
        <f>+IF(J53=0,"",'Ark1'!AI3765)</f>
        <v>0</v>
      </c>
      <c r="O53" s="97"/>
      <c r="P53" s="273" t="str">
        <f>+IF(N53=0,"",'Ark1'!AJ3765)</f>
        <v/>
      </c>
      <c r="Q53" s="237"/>
      <c r="R53" s="31" t="str">
        <f>+IF(I53=0,"",'Ark1'!U3765)</f>
        <v/>
      </c>
      <c r="S53" s="221"/>
      <c r="T53" s="273" t="str">
        <f>+IF(N53=0,"",'Ark1'!AK3765)</f>
        <v/>
      </c>
      <c r="U53" s="97"/>
      <c r="V53" s="26" t="str">
        <f>+IF(I53=0,"",'Ark1'!T3765)</f>
        <v/>
      </c>
      <c r="W53" s="238"/>
      <c r="X53" s="33" t="str">
        <f>+IF(I53=0,"",'Ark1'!W3765)</f>
        <v/>
      </c>
      <c r="Y53" s="33" t="str">
        <f>+IF(I53=0,"",'Ark1'!X3765)</f>
        <v/>
      </c>
      <c r="Z53" s="33" t="str">
        <f>+IF(I53=0,"",'Ark1'!Y3765)</f>
        <v/>
      </c>
      <c r="AA53" s="33" t="str">
        <f>+IF(I53=0,"",'Ark1'!Z3765)</f>
        <v/>
      </c>
      <c r="AB53" s="28" t="str">
        <f>+IF(I53=0,"",'Ark1'!AA3765)</f>
        <v/>
      </c>
      <c r="AC53" s="26" t="str">
        <f>+IF(I53=0,"",'Ark1'!AC3765)</f>
        <v/>
      </c>
      <c r="AD53" s="33" t="str">
        <f>+IF(I53=0,"",'Ark1'!AE3765)</f>
        <v/>
      </c>
      <c r="AE53" s="26" t="str">
        <f t="shared" si="4"/>
        <v/>
      </c>
      <c r="AF53" s="28" t="str">
        <f t="shared" si="5"/>
        <v/>
      </c>
      <c r="AG53" s="220"/>
      <c r="AH53" s="223"/>
      <c r="AJ53" s="28"/>
      <c r="AK53" s="26"/>
      <c r="AL53" s="224"/>
      <c r="AM53" s="27"/>
      <c r="AQ53" s="27"/>
    </row>
    <row r="54" spans="1:43">
      <c r="A54" s="220"/>
      <c r="B54" s="301">
        <f>+'Ark1'!C3766</f>
        <v>2024</v>
      </c>
      <c r="C54" s="27">
        <f>+'Ark1'!L3766</f>
        <v>2</v>
      </c>
      <c r="D54" s="27" t="s">
        <v>29</v>
      </c>
      <c r="E54" s="27">
        <f>+'Ark1'!H3766</f>
        <v>2</v>
      </c>
      <c r="F54" s="27">
        <f>+'Ark1'!J3766</f>
        <v>175</v>
      </c>
      <c r="G54" s="27" t="str">
        <f t="shared" si="6"/>
        <v>Ole Ringdal</v>
      </c>
      <c r="H54" s="27">
        <f>+IF(I54=0,"",'Ark1'!Q3766)</f>
        <v>1</v>
      </c>
      <c r="I54" s="27">
        <f>+'Ark1'!R3766</f>
        <v>1</v>
      </c>
      <c r="J54" s="28">
        <f>+IF(I54=0,"",'Ark1'!AG3766)</f>
        <v>1.0526315789473681</v>
      </c>
      <c r="K54" s="273">
        <f t="shared" si="3"/>
        <v>11.111111111111111</v>
      </c>
      <c r="L54" s="28">
        <f>+IF(I54=0,"",'Ark1'!AH3766)</f>
        <v>0.71883343602382421</v>
      </c>
      <c r="M54" s="97"/>
      <c r="N54" s="247">
        <f>+IF(J54=0,"",'Ark1'!AI3766)</f>
        <v>0</v>
      </c>
      <c r="O54" s="97"/>
      <c r="P54" s="273" t="str">
        <f>+IF(N54=0,"",'Ark1'!AJ3766)</f>
        <v/>
      </c>
      <c r="Q54" s="237"/>
      <c r="R54" s="31">
        <f>+IF(I54=0,"",'Ark1'!U3766)</f>
        <v>28</v>
      </c>
      <c r="S54" s="221"/>
      <c r="T54" s="273" t="str">
        <f>+IF(N54=0,"",'Ark1'!AK3766)</f>
        <v/>
      </c>
      <c r="U54" s="97"/>
      <c r="V54" s="26">
        <f>+IF(I54=0,"",'Ark1'!T3766)</f>
        <v>3</v>
      </c>
      <c r="W54" s="238"/>
      <c r="X54" s="33">
        <f>+IF(I54=0,"",'Ark1'!W3766)</f>
        <v>0</v>
      </c>
      <c r="Y54" s="33">
        <f>+IF(I54=0,"",'Ark1'!X3766)</f>
        <v>100</v>
      </c>
      <c r="Z54" s="33">
        <f>+IF(I54=0,"",'Ark1'!Y3766)</f>
        <v>100</v>
      </c>
      <c r="AA54" s="33">
        <f>+IF(I54=0,"",'Ark1'!Z3766)</f>
        <v>0</v>
      </c>
      <c r="AB54" s="28">
        <f>+IF(I54=0,"",'Ark1'!AA3766)</f>
        <v>0</v>
      </c>
      <c r="AC54" s="26">
        <f>+IF(I54=0,"",'Ark1'!AC3766)</f>
        <v>0</v>
      </c>
      <c r="AD54" s="33">
        <f>+IF(I54=0,"",'Ark1'!AE3766)</f>
        <v>0</v>
      </c>
      <c r="AE54" s="26">
        <f t="shared" si="4"/>
        <v>14</v>
      </c>
      <c r="AF54" s="28">
        <f t="shared" si="5"/>
        <v>1</v>
      </c>
      <c r="AG54" s="220"/>
      <c r="AH54" s="223"/>
      <c r="AJ54" s="28"/>
      <c r="AK54" s="26"/>
      <c r="AL54" s="224"/>
      <c r="AM54" s="27"/>
      <c r="AQ54" s="27"/>
    </row>
    <row r="55" spans="1:43">
      <c r="A55" s="220"/>
      <c r="B55" s="301">
        <f>+'Ark1'!C3767</f>
        <v>2024</v>
      </c>
      <c r="C55" s="27">
        <f>+'Ark1'!L3767</f>
        <v>2</v>
      </c>
      <c r="D55" s="27" t="s">
        <v>29</v>
      </c>
      <c r="E55" s="27">
        <f>+'Ark1'!H3767</f>
        <v>2</v>
      </c>
      <c r="F55" s="27">
        <f>+'Ark1'!J3767</f>
        <v>177</v>
      </c>
      <c r="G55" s="27" t="str">
        <f t="shared" si="6"/>
        <v>Slakthuset</v>
      </c>
      <c r="H55" s="27" t="str">
        <f>+IF(I55=0,"",'Ark1'!Q3767)</f>
        <v/>
      </c>
      <c r="I55" s="27">
        <f>+'Ark1'!R3767</f>
        <v>0</v>
      </c>
      <c r="J55" s="28" t="str">
        <f>+IF(I55=0,"",'Ark1'!AG3767)</f>
        <v/>
      </c>
      <c r="K55" s="273">
        <f t="shared" si="3"/>
        <v>0</v>
      </c>
      <c r="L55" s="28" t="str">
        <f>+IF(I55=0,"",'Ark1'!AH3767)</f>
        <v/>
      </c>
      <c r="M55" s="97"/>
      <c r="N55" s="247">
        <f>+IF(J55=0,"",'Ark1'!AI3767)</f>
        <v>0</v>
      </c>
      <c r="O55" s="97"/>
      <c r="P55" s="273" t="str">
        <f>+IF(N55=0,"",'Ark1'!AJ3767)</f>
        <v/>
      </c>
      <c r="Q55" s="237"/>
      <c r="R55" s="31" t="str">
        <f>+IF(I55=0,"",'Ark1'!U3767)</f>
        <v/>
      </c>
      <c r="S55" s="221"/>
      <c r="T55" s="273" t="str">
        <f>+IF(N55=0,"",'Ark1'!AK3767)</f>
        <v/>
      </c>
      <c r="U55" s="97"/>
      <c r="V55" s="26" t="str">
        <f>+IF(I55=0,"",'Ark1'!T3767)</f>
        <v/>
      </c>
      <c r="W55" s="238"/>
      <c r="X55" s="33" t="str">
        <f>+IF(I55=0,"",'Ark1'!W3767)</f>
        <v/>
      </c>
      <c r="Y55" s="33" t="str">
        <f>+IF(I55=0,"",'Ark1'!X3767)</f>
        <v/>
      </c>
      <c r="Z55" s="33" t="str">
        <f>+IF(I55=0,"",'Ark1'!Y3767)</f>
        <v/>
      </c>
      <c r="AA55" s="33" t="str">
        <f>+IF(I55=0,"",'Ark1'!Z3767)</f>
        <v/>
      </c>
      <c r="AB55" s="28" t="str">
        <f>+IF(I55=0,"",'Ark1'!AA3767)</f>
        <v/>
      </c>
      <c r="AC55" s="26" t="str">
        <f>+IF(I55=0,"",'Ark1'!AC3767)</f>
        <v/>
      </c>
      <c r="AD55" s="33" t="str">
        <f>+IF(I55=0,"",'Ark1'!AE3767)</f>
        <v/>
      </c>
      <c r="AE55" s="26" t="str">
        <f t="shared" si="4"/>
        <v/>
      </c>
      <c r="AF55" s="28" t="str">
        <f t="shared" si="5"/>
        <v/>
      </c>
      <c r="AG55" s="220"/>
      <c r="AH55" s="223"/>
      <c r="AJ55" s="28"/>
      <c r="AK55" s="26"/>
      <c r="AL55" s="224"/>
      <c r="AM55" s="27"/>
      <c r="AQ55" s="27"/>
    </row>
    <row r="56" spans="1:43">
      <c r="A56" s="220"/>
      <c r="B56" s="301">
        <f>+'Ark1'!C3768</f>
        <v>2024</v>
      </c>
      <c r="C56" s="27">
        <f>+'Ark1'!L3768</f>
        <v>2</v>
      </c>
      <c r="D56" s="27" t="s">
        <v>29</v>
      </c>
      <c r="E56" s="27">
        <f>+'Ark1'!H3768</f>
        <v>2</v>
      </c>
      <c r="F56" s="27">
        <f>+'Ark1'!J3768</f>
        <v>178</v>
      </c>
      <c r="G56" s="27" t="str">
        <f t="shared" si="6"/>
        <v>Røros</v>
      </c>
      <c r="H56" s="27" t="str">
        <f>+IF(I56=0,"",'Ark1'!Q3768)</f>
        <v/>
      </c>
      <c r="I56" s="27">
        <f>+'Ark1'!R3768</f>
        <v>0</v>
      </c>
      <c r="J56" s="28" t="str">
        <f>+IF(I56=0,"",'Ark1'!AG3768)</f>
        <v/>
      </c>
      <c r="K56" s="273">
        <f t="shared" si="3"/>
        <v>0</v>
      </c>
      <c r="L56" s="28" t="str">
        <f>+IF(I56=0,"",'Ark1'!AH3768)</f>
        <v/>
      </c>
      <c r="M56" s="97"/>
      <c r="N56" s="247">
        <f>+IF(J56=0,"",'Ark1'!AI3768)</f>
        <v>0</v>
      </c>
      <c r="O56" s="97"/>
      <c r="P56" s="273" t="str">
        <f>+IF(N56=0,"",'Ark1'!AJ3768)</f>
        <v/>
      </c>
      <c r="Q56" s="237"/>
      <c r="R56" s="31" t="str">
        <f>+IF(I56=0,"",'Ark1'!U3768)</f>
        <v/>
      </c>
      <c r="S56" s="221"/>
      <c r="T56" s="273" t="str">
        <f>+IF(N56=0,"",'Ark1'!AK3768)</f>
        <v/>
      </c>
      <c r="U56" s="97"/>
      <c r="V56" s="26" t="str">
        <f>+IF(I56=0,"",'Ark1'!T3768)</f>
        <v/>
      </c>
      <c r="W56" s="238"/>
      <c r="X56" s="33" t="str">
        <f>+IF(I56=0,"",'Ark1'!W3768)</f>
        <v/>
      </c>
      <c r="Y56" s="33" t="str">
        <f>+IF(I56=0,"",'Ark1'!X3768)</f>
        <v/>
      </c>
      <c r="Z56" s="33" t="str">
        <f>+IF(I56=0,"",'Ark1'!Y3768)</f>
        <v/>
      </c>
      <c r="AA56" s="33" t="str">
        <f>+IF(I56=0,"",'Ark1'!Z3768)</f>
        <v/>
      </c>
      <c r="AB56" s="28" t="str">
        <f>+IF(I56=0,"",'Ark1'!AA3768)</f>
        <v/>
      </c>
      <c r="AC56" s="26" t="str">
        <f>+IF(I56=0,"",'Ark1'!AC3768)</f>
        <v/>
      </c>
      <c r="AD56" s="33" t="str">
        <f>+IF(I56=0,"",'Ark1'!AE3768)</f>
        <v/>
      </c>
      <c r="AE56" s="26" t="str">
        <f t="shared" si="4"/>
        <v/>
      </c>
      <c r="AF56" s="28" t="str">
        <f t="shared" si="5"/>
        <v/>
      </c>
      <c r="AG56" s="220"/>
      <c r="AH56" s="223"/>
      <c r="AJ56" s="28"/>
      <c r="AK56" s="26"/>
      <c r="AL56" s="224"/>
      <c r="AM56" s="27"/>
      <c r="AQ56" s="27"/>
    </row>
    <row r="57" spans="1:43">
      <c r="A57" s="220"/>
      <c r="B57" s="301">
        <f>+'Ark1'!C3769</f>
        <v>2024</v>
      </c>
      <c r="C57" s="27">
        <f>+'Ark1'!L3769</f>
        <v>2</v>
      </c>
      <c r="D57" s="27" t="s">
        <v>29</v>
      </c>
      <c r="E57" s="27">
        <f>+'Ark1'!H3769</f>
        <v>2</v>
      </c>
      <c r="F57" s="27">
        <f>+'Ark1'!J3769</f>
        <v>181</v>
      </c>
      <c r="G57" s="27" t="str">
        <f t="shared" si="6"/>
        <v>Horns</v>
      </c>
      <c r="H57" s="27" t="str">
        <f>+IF(I57=0,"",'Ark1'!Q3769)</f>
        <v/>
      </c>
      <c r="I57" s="27">
        <f>+'Ark1'!R3769</f>
        <v>0</v>
      </c>
      <c r="J57" s="28" t="str">
        <f>+IF(I57=0,"",'Ark1'!AG3769)</f>
        <v/>
      </c>
      <c r="K57" s="273">
        <f t="shared" si="3"/>
        <v>0</v>
      </c>
      <c r="L57" s="28" t="str">
        <f>+IF(I57=0,"",'Ark1'!AH3769)</f>
        <v/>
      </c>
      <c r="M57" s="97"/>
      <c r="N57" s="247">
        <f>+IF(J57=0,"",'Ark1'!AI3769)</f>
        <v>0</v>
      </c>
      <c r="O57" s="97"/>
      <c r="P57" s="273" t="str">
        <f>+IF(N57=0,"",'Ark1'!AJ3769)</f>
        <v/>
      </c>
      <c r="Q57" s="237"/>
      <c r="R57" s="31" t="str">
        <f>+IF(I57=0,"",'Ark1'!U3769)</f>
        <v/>
      </c>
      <c r="S57" s="221"/>
      <c r="T57" s="273" t="str">
        <f>+IF(N57=0,"",'Ark1'!AK3769)</f>
        <v/>
      </c>
      <c r="U57" s="97"/>
      <c r="V57" s="26" t="str">
        <f>+IF(I57=0,"",'Ark1'!T3769)</f>
        <v/>
      </c>
      <c r="W57" s="238"/>
      <c r="X57" s="33" t="str">
        <f>+IF(I57=0,"",'Ark1'!W3769)</f>
        <v/>
      </c>
      <c r="Y57" s="33" t="str">
        <f>+IF(I57=0,"",'Ark1'!X3769)</f>
        <v/>
      </c>
      <c r="Z57" s="33" t="str">
        <f>+IF(I57=0,"",'Ark1'!Y3769)</f>
        <v/>
      </c>
      <c r="AA57" s="33" t="str">
        <f>+IF(I57=0,"",'Ark1'!Z3769)</f>
        <v/>
      </c>
      <c r="AB57" s="28" t="str">
        <f>+IF(I57=0,"",'Ark1'!AA3769)</f>
        <v/>
      </c>
      <c r="AC57" s="26" t="str">
        <f>+IF(I57=0,"",'Ark1'!AC3769)</f>
        <v/>
      </c>
      <c r="AD57" s="33" t="str">
        <f>+IF(I57=0,"",'Ark1'!AE3769)</f>
        <v/>
      </c>
      <c r="AE57" s="26" t="str">
        <f t="shared" si="4"/>
        <v/>
      </c>
      <c r="AF57" s="28" t="str">
        <f t="shared" si="5"/>
        <v/>
      </c>
      <c r="AG57" s="220"/>
      <c r="AH57" s="223"/>
      <c r="AJ57" s="28"/>
      <c r="AK57" s="26"/>
      <c r="AL57" s="224"/>
      <c r="AM57" s="27"/>
      <c r="AQ57" s="27"/>
    </row>
    <row r="58" spans="1:43">
      <c r="A58" s="220"/>
      <c r="B58" s="301">
        <f>+'Ark1'!C3770</f>
        <v>2024</v>
      </c>
      <c r="C58" s="27">
        <f>+'Ark1'!L3770</f>
        <v>2</v>
      </c>
      <c r="D58" s="27" t="s">
        <v>29</v>
      </c>
      <c r="E58" s="27">
        <f>+'Ark1'!H3770</f>
        <v>1</v>
      </c>
      <c r="F58" s="27">
        <f>+'Ark1'!J3770</f>
        <v>262</v>
      </c>
      <c r="G58" s="27" t="str">
        <f t="shared" si="6"/>
        <v>Strilalam</v>
      </c>
      <c r="H58" s="27" t="str">
        <f>+IF(I58=0,"",'Ark1'!Q3770)</f>
        <v/>
      </c>
      <c r="I58" s="27">
        <f>+'Ark1'!R3770</f>
        <v>0</v>
      </c>
      <c r="J58" s="28" t="str">
        <f>+IF(I58=0,"",'Ark1'!AG3770)</f>
        <v/>
      </c>
      <c r="K58" s="273">
        <f t="shared" si="3"/>
        <v>0</v>
      </c>
      <c r="L58" s="28" t="str">
        <f>+IF(I58=0,"",'Ark1'!AH3770)</f>
        <v/>
      </c>
      <c r="M58" s="97"/>
      <c r="N58" s="247">
        <f>+IF(J58=0,"",'Ark1'!AI3770)</f>
        <v>0</v>
      </c>
      <c r="O58" s="97"/>
      <c r="P58" s="273" t="str">
        <f>+IF(N58=0,"",'Ark1'!AJ3770)</f>
        <v/>
      </c>
      <c r="Q58" s="237"/>
      <c r="R58" s="31" t="str">
        <f>+IF(I58=0,"",'Ark1'!U3770)</f>
        <v/>
      </c>
      <c r="S58" s="221"/>
      <c r="T58" s="273" t="str">
        <f>+IF(N58=0,"",'Ark1'!AK3770)</f>
        <v/>
      </c>
      <c r="U58" s="97"/>
      <c r="V58" s="26" t="str">
        <f>+IF(I58=0,"",'Ark1'!T3770)</f>
        <v/>
      </c>
      <c r="W58" s="238"/>
      <c r="X58" s="33" t="str">
        <f>+IF(I58=0,"",'Ark1'!W3770)</f>
        <v/>
      </c>
      <c r="Y58" s="33" t="str">
        <f>+IF(I58=0,"",'Ark1'!X3770)</f>
        <v/>
      </c>
      <c r="Z58" s="33" t="str">
        <f>+IF(I58=0,"",'Ark1'!Y3770)</f>
        <v/>
      </c>
      <c r="AA58" s="33" t="str">
        <f>+IF(I58=0,"",'Ark1'!Z3770)</f>
        <v/>
      </c>
      <c r="AB58" s="28" t="str">
        <f>+IF(I58=0,"",'Ark1'!AA3770)</f>
        <v/>
      </c>
      <c r="AC58" s="26" t="str">
        <f>+IF(I58=0,"",'Ark1'!AC3770)</f>
        <v/>
      </c>
      <c r="AD58" s="33" t="str">
        <f>+IF(I58=0,"",'Ark1'!AE3770)</f>
        <v/>
      </c>
      <c r="AE58" s="26" t="str">
        <f t="shared" si="4"/>
        <v/>
      </c>
      <c r="AF58" s="28" t="str">
        <f t="shared" si="5"/>
        <v/>
      </c>
      <c r="AG58" s="220"/>
      <c r="AH58" s="223"/>
      <c r="AJ58" s="28"/>
      <c r="AK58" s="26"/>
      <c r="AL58" s="224"/>
      <c r="AM58" s="27"/>
      <c r="AQ58" s="27"/>
    </row>
    <row r="59" spans="1:43">
      <c r="A59" s="220"/>
      <c r="B59" s="301">
        <f>+'Ark1'!C3771</f>
        <v>2024</v>
      </c>
      <c r="C59" s="27">
        <f>+'Ark1'!L3771</f>
        <v>2</v>
      </c>
      <c r="D59" s="27" t="s">
        <v>29</v>
      </c>
      <c r="E59" s="27">
        <f>+'Ark1'!H3771</f>
        <v>2</v>
      </c>
      <c r="F59" s="27">
        <f>+'Ark1'!J3771</f>
        <v>267</v>
      </c>
      <c r="G59" s="27" t="str">
        <f t="shared" si="6"/>
        <v>Dalpro</v>
      </c>
      <c r="H59" s="27" t="str">
        <f>+IF(I59=0,"",'Ark1'!Q3771)</f>
        <v/>
      </c>
      <c r="I59" s="27">
        <f>+'Ark1'!R3771</f>
        <v>0</v>
      </c>
      <c r="J59" s="28" t="str">
        <f>+IF(I59=0,"",'Ark1'!AG3771)</f>
        <v/>
      </c>
      <c r="K59" s="273">
        <f t="shared" si="3"/>
        <v>0</v>
      </c>
      <c r="L59" s="28" t="str">
        <f>+IF(I59=0,"",'Ark1'!AH3771)</f>
        <v/>
      </c>
      <c r="M59" s="97"/>
      <c r="N59" s="247">
        <f>+IF(J59=0,"",'Ark1'!AI3771)</f>
        <v>0</v>
      </c>
      <c r="O59" s="97"/>
      <c r="P59" s="273" t="str">
        <f>+IF(N59=0,"",'Ark1'!AJ3771)</f>
        <v/>
      </c>
      <c r="Q59" s="237"/>
      <c r="R59" s="31" t="str">
        <f>+IF(I59=0,"",'Ark1'!U3771)</f>
        <v/>
      </c>
      <c r="S59" s="221"/>
      <c r="T59" s="273" t="str">
        <f>+IF(N59=0,"",'Ark1'!AK3771)</f>
        <v/>
      </c>
      <c r="U59" s="97"/>
      <c r="V59" s="26" t="str">
        <f>+IF(I59=0,"",'Ark1'!T3771)</f>
        <v/>
      </c>
      <c r="W59" s="238"/>
      <c r="X59" s="33" t="str">
        <f>+IF(I59=0,"",'Ark1'!W3771)</f>
        <v/>
      </c>
      <c r="Y59" s="33" t="str">
        <f>+IF(I59=0,"",'Ark1'!X3771)</f>
        <v/>
      </c>
      <c r="Z59" s="33" t="str">
        <f>+IF(I59=0,"",'Ark1'!Y3771)</f>
        <v/>
      </c>
      <c r="AA59" s="33" t="str">
        <f>+IF(I59=0,"",'Ark1'!Z3771)</f>
        <v/>
      </c>
      <c r="AB59" s="28" t="str">
        <f>+IF(I59=0,"",'Ark1'!AA3771)</f>
        <v/>
      </c>
      <c r="AC59" s="26" t="str">
        <f>+IF(I59=0,"",'Ark1'!AC3771)</f>
        <v/>
      </c>
      <c r="AD59" s="33" t="str">
        <f>+IF(I59=0,"",'Ark1'!AE3771)</f>
        <v/>
      </c>
      <c r="AE59" s="26" t="str">
        <f t="shared" si="4"/>
        <v/>
      </c>
      <c r="AF59" s="28" t="str">
        <f t="shared" si="5"/>
        <v/>
      </c>
      <c r="AG59" s="220"/>
      <c r="AH59" s="223"/>
      <c r="AJ59" s="28"/>
      <c r="AK59" s="26"/>
      <c r="AL59" s="224"/>
      <c r="AM59" s="27"/>
      <c r="AN59" s="244"/>
      <c r="AO59" s="244"/>
      <c r="AP59" s="244"/>
      <c r="AQ59" s="27"/>
    </row>
    <row r="60" spans="1:43">
      <c r="A60" s="220"/>
      <c r="B60" s="301">
        <f>+'Ark1'!C3772</f>
        <v>2024</v>
      </c>
      <c r="C60" s="27">
        <f>+'Ark1'!L3772</f>
        <v>2</v>
      </c>
      <c r="D60" s="27" t="s">
        <v>29</v>
      </c>
      <c r="E60" s="27">
        <f>+'Ark1'!H3772</f>
        <v>1</v>
      </c>
      <c r="F60" s="27">
        <f>+'Ark1'!J3772</f>
        <v>309</v>
      </c>
      <c r="G60" s="27" t="str">
        <f t="shared" si="6"/>
        <v>Malvik</v>
      </c>
      <c r="H60" s="27">
        <f>+IF(I60=0,"",'Ark1'!Q3772)</f>
        <v>1</v>
      </c>
      <c r="I60" s="27">
        <f>+'Ark1'!R3772</f>
        <v>1</v>
      </c>
      <c r="J60" s="28">
        <f>+IF(I60=0,"",'Ark1'!AG3772)</f>
        <v>0.2994011976047905</v>
      </c>
      <c r="K60" s="273">
        <f t="shared" si="3"/>
        <v>11.111111111111111</v>
      </c>
      <c r="L60" s="28">
        <f>+IF(I60=0,"",'Ark1'!AH3772)</f>
        <v>0.14440433212996387</v>
      </c>
      <c r="M60" s="97"/>
      <c r="N60" s="247">
        <f>+IF(J60=0,"",'Ark1'!AI3772)</f>
        <v>1</v>
      </c>
      <c r="O60" s="97"/>
      <c r="P60" s="273">
        <f>+IF(N60=0,"",'Ark1'!AJ3772)</f>
        <v>113.1</v>
      </c>
      <c r="Q60" s="237"/>
      <c r="R60" s="31">
        <f>+IF(I60=0,"",'Ark1'!U3772)</f>
        <v>20.2</v>
      </c>
      <c r="S60" s="221"/>
      <c r="T60" s="273">
        <f>+IF(N60=0,"",'Ark1'!AK3772)</f>
        <v>13.962511848720609</v>
      </c>
      <c r="U60" s="97"/>
      <c r="V60" s="26">
        <f>+IF(I60=0,"",'Ark1'!T3772)</f>
        <v>5</v>
      </c>
      <c r="W60" s="238"/>
      <c r="X60" s="33">
        <f>+IF(I60=0,"",'Ark1'!W3772)</f>
        <v>0</v>
      </c>
      <c r="Y60" s="33">
        <f>+IF(I60=0,"",'Ark1'!X3772)</f>
        <v>100</v>
      </c>
      <c r="Z60" s="33">
        <f>+IF(I60=0,"",'Ark1'!Y3772)</f>
        <v>0</v>
      </c>
      <c r="AA60" s="33">
        <f>+IF(I60=0,"",'Ark1'!Z3772)</f>
        <v>0</v>
      </c>
      <c r="AB60" s="28">
        <f>+IF(I60=0,"",'Ark1'!AA3772)</f>
        <v>0</v>
      </c>
      <c r="AC60" s="26">
        <f>+IF(I60=0,"",'Ark1'!AC3772)</f>
        <v>0</v>
      </c>
      <c r="AD60" s="33">
        <f>+IF(I60=0,"",'Ark1'!AE3772)</f>
        <v>0</v>
      </c>
      <c r="AE60" s="26">
        <f t="shared" si="4"/>
        <v>10.1</v>
      </c>
      <c r="AF60" s="28">
        <f t="shared" si="5"/>
        <v>1</v>
      </c>
      <c r="AG60" s="220"/>
      <c r="AH60" s="223"/>
      <c r="AJ60" s="28"/>
      <c r="AK60" s="26"/>
      <c r="AL60" s="224"/>
      <c r="AM60" s="27"/>
      <c r="AN60" s="244"/>
      <c r="AO60" s="244"/>
      <c r="AP60" s="244"/>
      <c r="AQ60" s="27"/>
    </row>
    <row r="61" spans="1:43">
      <c r="A61" s="220"/>
      <c r="B61" s="301">
        <f>+'Ark1'!C3773</f>
        <v>2024</v>
      </c>
      <c r="C61" s="27">
        <f>+'Ark1'!L3773</f>
        <v>2</v>
      </c>
      <c r="D61" s="27" t="s">
        <v>29</v>
      </c>
      <c r="E61" s="27">
        <f>+'Ark1'!H3773</f>
        <v>2</v>
      </c>
      <c r="F61" s="27">
        <f>+'Ark1'!J3773</f>
        <v>470</v>
      </c>
      <c r="G61" s="27" t="str">
        <f t="shared" si="6"/>
        <v>Jens Eide</v>
      </c>
      <c r="H61" s="27" t="str">
        <f>+IF(I61=0,"",'Ark1'!Q3773)</f>
        <v/>
      </c>
      <c r="I61" s="27">
        <f>+'Ark1'!R3773</f>
        <v>0</v>
      </c>
      <c r="J61" s="28" t="str">
        <f>+IF(I61=0,"",'Ark1'!AG3773)</f>
        <v/>
      </c>
      <c r="K61" s="273">
        <f t="shared" si="3"/>
        <v>0</v>
      </c>
      <c r="L61" s="28" t="str">
        <f>+IF(I61=0,"",'Ark1'!AH3773)</f>
        <v/>
      </c>
      <c r="M61" s="97"/>
      <c r="N61" s="247">
        <f>+IF(J61=0,"",'Ark1'!AI3773)</f>
        <v>0</v>
      </c>
      <c r="O61" s="97"/>
      <c r="P61" s="273" t="str">
        <f>+IF(N61=0,"",'Ark1'!AJ3773)</f>
        <v/>
      </c>
      <c r="Q61" s="237"/>
      <c r="R61" s="31" t="str">
        <f>+IF(I61=0,"",'Ark1'!U3773)</f>
        <v/>
      </c>
      <c r="S61" s="221"/>
      <c r="T61" s="273" t="str">
        <f>+IF(N61=0,"",'Ark1'!AK3773)</f>
        <v/>
      </c>
      <c r="U61" s="97"/>
      <c r="V61" s="26" t="str">
        <f>+IF(I61=0,"",'Ark1'!T3773)</f>
        <v/>
      </c>
      <c r="W61" s="238"/>
      <c r="X61" s="33" t="str">
        <f>+IF(I61=0,"",'Ark1'!W3773)</f>
        <v/>
      </c>
      <c r="Y61" s="33" t="str">
        <f>+IF(I61=0,"",'Ark1'!X3773)</f>
        <v/>
      </c>
      <c r="Z61" s="33" t="str">
        <f>+IF(I61=0,"",'Ark1'!Y3773)</f>
        <v/>
      </c>
      <c r="AA61" s="33" t="str">
        <f>+IF(I61=0,"",'Ark1'!Z3773)</f>
        <v/>
      </c>
      <c r="AB61" s="28" t="str">
        <f>+IF(I61=0,"",'Ark1'!AA3773)</f>
        <v/>
      </c>
      <c r="AC61" s="26" t="str">
        <f>+IF(I61=0,"",'Ark1'!AC3773)</f>
        <v/>
      </c>
      <c r="AD61" s="33" t="str">
        <f>+IF(I61=0,"",'Ark1'!AE3773)</f>
        <v/>
      </c>
      <c r="AE61" s="26" t="str">
        <f t="shared" si="4"/>
        <v/>
      </c>
      <c r="AF61" s="28" t="str">
        <f t="shared" si="5"/>
        <v/>
      </c>
      <c r="AG61" s="220"/>
      <c r="AH61" s="223"/>
      <c r="AJ61" s="28"/>
      <c r="AK61" s="26"/>
      <c r="AL61" s="224"/>
      <c r="AM61" s="27"/>
      <c r="AN61" s="244"/>
      <c r="AO61" s="244"/>
      <c r="AP61" s="244"/>
      <c r="AQ61" s="27"/>
    </row>
    <row r="62" spans="1:43">
      <c r="A62" s="220"/>
      <c r="B62" s="301">
        <f>+'Ark1'!C3774</f>
        <v>2024</v>
      </c>
      <c r="C62" s="27">
        <f>+'Ark1'!L3774</f>
        <v>2</v>
      </c>
      <c r="D62" s="27" t="s">
        <v>29</v>
      </c>
      <c r="E62" s="27">
        <f>+'Ark1'!H3774</f>
        <v>2</v>
      </c>
      <c r="F62" s="27">
        <f>+'Ark1'!J3774</f>
        <v>629</v>
      </c>
      <c r="G62" s="27" t="str">
        <f t="shared" si="6"/>
        <v>Bø</v>
      </c>
      <c r="H62" s="27" t="str">
        <f>+IF(I62=0,"",'Ark1'!Q3774)</f>
        <v/>
      </c>
      <c r="I62" s="27">
        <f>+'Ark1'!R3774</f>
        <v>0</v>
      </c>
      <c r="J62" s="28" t="str">
        <f>+IF(I62=0,"",'Ark1'!AG3774)</f>
        <v/>
      </c>
      <c r="K62" s="273">
        <f t="shared" si="3"/>
        <v>0</v>
      </c>
      <c r="L62" s="28" t="str">
        <f>+IF(I62=0,"",'Ark1'!AH3774)</f>
        <v/>
      </c>
      <c r="M62" s="97"/>
      <c r="N62" s="247">
        <f>+IF(J62=0,"",'Ark1'!AI3774)</f>
        <v>0</v>
      </c>
      <c r="O62" s="97"/>
      <c r="P62" s="273" t="str">
        <f>+IF(N62=0,"",'Ark1'!AJ3774)</f>
        <v/>
      </c>
      <c r="Q62" s="237"/>
      <c r="R62" s="31" t="str">
        <f>+IF(I62=0,"",'Ark1'!U3774)</f>
        <v/>
      </c>
      <c r="S62" s="221"/>
      <c r="T62" s="273" t="str">
        <f>+IF(N62=0,"",'Ark1'!AK3774)</f>
        <v/>
      </c>
      <c r="U62" s="97"/>
      <c r="V62" s="26" t="str">
        <f>+IF(I62=0,"",'Ark1'!T3774)</f>
        <v/>
      </c>
      <c r="W62" s="238"/>
      <c r="X62" s="33" t="str">
        <f>+IF(I62=0,"",'Ark1'!W3774)</f>
        <v/>
      </c>
      <c r="Y62" s="33" t="str">
        <f>+IF(I62=0,"",'Ark1'!X3774)</f>
        <v/>
      </c>
      <c r="Z62" s="33" t="str">
        <f>+IF(I62=0,"",'Ark1'!Y3774)</f>
        <v/>
      </c>
      <c r="AA62" s="33" t="str">
        <f>+IF(I62=0,"",'Ark1'!Z3774)</f>
        <v/>
      </c>
      <c r="AB62" s="28" t="str">
        <f>+IF(I62=0,"",'Ark1'!AA3774)</f>
        <v/>
      </c>
      <c r="AC62" s="26" t="str">
        <f>+IF(I62=0,"",'Ark1'!AC3774)</f>
        <v/>
      </c>
      <c r="AD62" s="33" t="str">
        <f>+IF(I62=0,"",'Ark1'!AE3774)</f>
        <v/>
      </c>
      <c r="AE62" s="26" t="str">
        <f t="shared" si="4"/>
        <v/>
      </c>
      <c r="AF62" s="28" t="str">
        <f t="shared" si="5"/>
        <v/>
      </c>
      <c r="AG62" s="220"/>
      <c r="AH62" s="223"/>
      <c r="AJ62" s="28"/>
      <c r="AK62" s="26"/>
      <c r="AL62" s="224"/>
      <c r="AM62" s="27"/>
      <c r="AN62" s="244"/>
      <c r="AO62" s="244"/>
      <c r="AP62" s="244"/>
      <c r="AQ62" s="27"/>
    </row>
    <row r="63" spans="1:43">
      <c r="A63" s="220"/>
      <c r="B63" s="301">
        <f>+'Ark1'!C3775</f>
        <v>2024</v>
      </c>
      <c r="C63" s="27">
        <f>+'Ark1'!L3775</f>
        <v>2</v>
      </c>
      <c r="D63" s="27" t="s">
        <v>29</v>
      </c>
      <c r="E63" s="27">
        <f>+'Ark1'!H3775</f>
        <v>1</v>
      </c>
      <c r="F63" s="27">
        <f>+'Ark1'!J3775</f>
        <v>643</v>
      </c>
      <c r="G63" s="27" t="str">
        <f t="shared" si="6"/>
        <v>Bjerka</v>
      </c>
      <c r="H63" s="27" t="str">
        <f>+IF(I63=0,"",'Ark1'!Q3775)</f>
        <v/>
      </c>
      <c r="I63" s="27">
        <f>+'Ark1'!R3775</f>
        <v>0</v>
      </c>
      <c r="J63" s="28" t="str">
        <f>+IF(I63=0,"",'Ark1'!AG3775)</f>
        <v/>
      </c>
      <c r="K63" s="273">
        <f t="shared" si="3"/>
        <v>0</v>
      </c>
      <c r="L63" s="28" t="str">
        <f>+IF(I63=0,"",'Ark1'!AH3775)</f>
        <v/>
      </c>
      <c r="M63" s="97"/>
      <c r="N63" s="247">
        <f>+IF(J63=0,"",'Ark1'!AI3775)</f>
        <v>0</v>
      </c>
      <c r="O63" s="97"/>
      <c r="P63" s="273" t="str">
        <f>+IF(N63=0,"",'Ark1'!AJ3775)</f>
        <v/>
      </c>
      <c r="Q63" s="237"/>
      <c r="R63" s="31" t="str">
        <f>+IF(I63=0,"",'Ark1'!U3775)</f>
        <v/>
      </c>
      <c r="S63" s="221"/>
      <c r="T63" s="273" t="str">
        <f>+IF(N63=0,"",'Ark1'!AK3775)</f>
        <v/>
      </c>
      <c r="U63" s="97"/>
      <c r="V63" s="26" t="str">
        <f>+IF(I63=0,"",'Ark1'!T3775)</f>
        <v/>
      </c>
      <c r="W63" s="238"/>
      <c r="X63" s="33" t="str">
        <f>+IF(I63=0,"",'Ark1'!W3775)</f>
        <v/>
      </c>
      <c r="Y63" s="33" t="str">
        <f>+IF(I63=0,"",'Ark1'!X3775)</f>
        <v/>
      </c>
      <c r="Z63" s="33" t="str">
        <f>+IF(I63=0,"",'Ark1'!Y3775)</f>
        <v/>
      </c>
      <c r="AA63" s="33" t="str">
        <f>+IF(I63=0,"",'Ark1'!Z3775)</f>
        <v/>
      </c>
      <c r="AB63" s="28" t="str">
        <f>+IF(I63=0,"",'Ark1'!AA3775)</f>
        <v/>
      </c>
      <c r="AC63" s="26" t="str">
        <f>+IF(I63=0,"",'Ark1'!AC3775)</f>
        <v/>
      </c>
      <c r="AD63" s="33" t="str">
        <f>+IF(I63=0,"",'Ark1'!AE3775)</f>
        <v/>
      </c>
      <c r="AE63" s="26" t="str">
        <f t="shared" si="4"/>
        <v/>
      </c>
      <c r="AF63" s="28" t="str">
        <f t="shared" si="5"/>
        <v/>
      </c>
      <c r="AG63" s="220"/>
      <c r="AH63" s="223"/>
      <c r="AJ63" s="28"/>
      <c r="AK63" s="26"/>
      <c r="AL63" s="224"/>
      <c r="AM63" s="27"/>
      <c r="AN63" s="244"/>
      <c r="AO63" s="244"/>
      <c r="AP63" s="244"/>
      <c r="AQ63" s="27"/>
    </row>
    <row r="64" spans="1:43">
      <c r="A64" s="220"/>
      <c r="B64" s="301">
        <f>+'Ark1'!C3776</f>
        <v>2024</v>
      </c>
      <c r="C64" s="27">
        <f>+'Ark1'!L3776</f>
        <v>2</v>
      </c>
      <c r="D64" s="27" t="s">
        <v>29</v>
      </c>
      <c r="E64" s="27">
        <f>+'Ark1'!H3776</f>
        <v>2</v>
      </c>
      <c r="F64" s="27">
        <f>+'Ark1'!J3776</f>
        <v>704</v>
      </c>
      <c r="G64" s="27" t="str">
        <f t="shared" si="6"/>
        <v>Øre Vilt</v>
      </c>
      <c r="H64" s="27" t="str">
        <f>+IF(I64=0,"",'Ark1'!Q3776)</f>
        <v/>
      </c>
      <c r="I64" s="27">
        <f>+'Ark1'!R3776</f>
        <v>0</v>
      </c>
      <c r="J64" s="28" t="str">
        <f>+IF(I64=0,"",'Ark1'!AG3776)</f>
        <v/>
      </c>
      <c r="K64" s="273">
        <f t="shared" si="3"/>
        <v>0</v>
      </c>
      <c r="L64" s="28" t="str">
        <f>+IF(I64=0,"",'Ark1'!AH3776)</f>
        <v/>
      </c>
      <c r="M64" s="97"/>
      <c r="N64" s="247">
        <f>+IF(J64=0,"",'Ark1'!AI3776)</f>
        <v>0</v>
      </c>
      <c r="O64" s="97"/>
      <c r="P64" s="273" t="str">
        <f>+IF(N64=0,"",'Ark1'!AJ3776)</f>
        <v/>
      </c>
      <c r="Q64" s="237"/>
      <c r="R64" s="31" t="str">
        <f>+IF(I64=0,"",'Ark1'!U3776)</f>
        <v/>
      </c>
      <c r="S64" s="221"/>
      <c r="T64" s="273" t="str">
        <f>+IF(N64=0,"",'Ark1'!AK3776)</f>
        <v/>
      </c>
      <c r="U64" s="97"/>
      <c r="V64" s="26" t="str">
        <f>+IF(I64=0,"",'Ark1'!T3776)</f>
        <v/>
      </c>
      <c r="W64" s="238"/>
      <c r="X64" s="33" t="str">
        <f>+IF(I64=0,"",'Ark1'!W3776)</f>
        <v/>
      </c>
      <c r="Y64" s="33" t="str">
        <f>+IF(I64=0,"",'Ark1'!X3776)</f>
        <v/>
      </c>
      <c r="Z64" s="33" t="str">
        <f>+IF(I64=0,"",'Ark1'!Y3776)</f>
        <v/>
      </c>
      <c r="AA64" s="33" t="str">
        <f>+IF(I64=0,"",'Ark1'!Z3776)</f>
        <v/>
      </c>
      <c r="AB64" s="28" t="str">
        <f>+IF(I64=0,"",'Ark1'!AA3776)</f>
        <v/>
      </c>
      <c r="AC64" s="26" t="str">
        <f>+IF(I64=0,"",'Ark1'!AC3776)</f>
        <v/>
      </c>
      <c r="AD64" s="33" t="str">
        <f>+IF(I64=0,"",'Ark1'!AE3776)</f>
        <v/>
      </c>
      <c r="AE64" s="26" t="str">
        <f t="shared" si="4"/>
        <v/>
      </c>
      <c r="AF64" s="28" t="str">
        <f t="shared" si="5"/>
        <v/>
      </c>
      <c r="AG64" s="220"/>
      <c r="AH64" s="223"/>
      <c r="AJ64" s="28"/>
      <c r="AK64" s="26"/>
      <c r="AL64" s="224"/>
      <c r="AM64" s="27"/>
      <c r="AN64" s="244"/>
      <c r="AO64" s="244"/>
      <c r="AP64" s="244"/>
      <c r="AQ64" s="27"/>
    </row>
    <row r="65" spans="1:61">
      <c r="A65" s="220"/>
      <c r="B65" s="301">
        <f>+'Ark1'!C3777</f>
        <v>2024</v>
      </c>
      <c r="C65" s="27">
        <f>+'Ark1'!L3777</f>
        <v>2</v>
      </c>
      <c r="D65" s="27" t="s">
        <v>29</v>
      </c>
      <c r="E65" s="27">
        <f>+'Ark1'!H3777</f>
        <v>1</v>
      </c>
      <c r="F65" s="27">
        <f>+'Ark1'!J3777</f>
        <v>802</v>
      </c>
      <c r="G65" s="27" t="str">
        <f t="shared" si="6"/>
        <v>Karasjok</v>
      </c>
      <c r="H65" s="27" t="str">
        <f>+IF(I65=0,"",'Ark1'!Q3777)</f>
        <v/>
      </c>
      <c r="I65" s="27">
        <f>+'Ark1'!R3777</f>
        <v>0</v>
      </c>
      <c r="J65" s="28" t="str">
        <f>+IF(I65=0,"",'Ark1'!AG3777)</f>
        <v/>
      </c>
      <c r="K65" s="273">
        <f t="shared" si="3"/>
        <v>0</v>
      </c>
      <c r="L65" s="28" t="str">
        <f>+IF(I65=0,"",'Ark1'!AH3777)</f>
        <v/>
      </c>
      <c r="M65" s="97"/>
      <c r="N65" s="247">
        <f>+IF(J65=0,"",'Ark1'!AI3777)</f>
        <v>0</v>
      </c>
      <c r="O65" s="97"/>
      <c r="P65" s="273" t="str">
        <f>+IF(N65=0,"",'Ark1'!AJ3777)</f>
        <v/>
      </c>
      <c r="Q65" s="237"/>
      <c r="R65" s="31" t="str">
        <f>+IF(I65=0,"",'Ark1'!U3777)</f>
        <v/>
      </c>
      <c r="S65" s="221"/>
      <c r="T65" s="273" t="str">
        <f>+IF(N65=0,"",'Ark1'!AK3777)</f>
        <v/>
      </c>
      <c r="U65" s="97"/>
      <c r="V65" s="26" t="str">
        <f>+IF(I65=0,"",'Ark1'!T3777)</f>
        <v/>
      </c>
      <c r="W65" s="238"/>
      <c r="X65" s="33" t="str">
        <f>+IF(I65=0,"",'Ark1'!W3777)</f>
        <v/>
      </c>
      <c r="Y65" s="33" t="str">
        <f>+IF(I65=0,"",'Ark1'!X3777)</f>
        <v/>
      </c>
      <c r="Z65" s="33" t="str">
        <f>+IF(I65=0,"",'Ark1'!Y3777)</f>
        <v/>
      </c>
      <c r="AA65" s="33" t="str">
        <f>+IF(I65=0,"",'Ark1'!Z3777)</f>
        <v/>
      </c>
      <c r="AB65" s="28" t="str">
        <f>+IF(I65=0,"",'Ark1'!AA3777)</f>
        <v/>
      </c>
      <c r="AC65" s="26" t="str">
        <f>+IF(I65=0,"",'Ark1'!AC3777)</f>
        <v/>
      </c>
      <c r="AD65" s="33" t="str">
        <f>+IF(I65=0,"",'Ark1'!AE3777)</f>
        <v/>
      </c>
      <c r="AE65" s="26" t="str">
        <f t="shared" si="4"/>
        <v/>
      </c>
      <c r="AF65" s="28" t="str">
        <f t="shared" si="5"/>
        <v/>
      </c>
      <c r="AG65" s="220"/>
      <c r="AH65" s="223"/>
      <c r="AJ65" s="28"/>
      <c r="AK65" s="26"/>
      <c r="AL65" s="224"/>
      <c r="AM65" s="27"/>
      <c r="AN65" s="244"/>
      <c r="AO65" s="244"/>
      <c r="AP65" s="244"/>
      <c r="AQ65" s="27"/>
    </row>
    <row r="66" spans="1:61" ht="19.8">
      <c r="A66" s="220"/>
      <c r="B66" s="220"/>
      <c r="C66" s="220"/>
      <c r="D66" s="220"/>
      <c r="E66" s="220"/>
      <c r="F66" s="220"/>
      <c r="G66" s="220"/>
      <c r="H66" s="220"/>
      <c r="I66" s="220"/>
      <c r="J66" s="221"/>
      <c r="K66" s="221"/>
      <c r="L66" s="221"/>
      <c r="M66" s="97"/>
      <c r="N66" s="239"/>
      <c r="O66" s="97"/>
      <c r="P66" s="237"/>
      <c r="Q66" s="237"/>
      <c r="R66" s="220"/>
      <c r="S66" s="221"/>
      <c r="T66" s="237"/>
      <c r="U66" s="97"/>
      <c r="V66" s="220"/>
      <c r="W66" s="238"/>
      <c r="X66" s="222"/>
      <c r="Y66" s="222"/>
      <c r="Z66" s="222"/>
      <c r="AA66" s="222"/>
      <c r="AB66" s="222"/>
      <c r="AC66" s="220"/>
      <c r="AD66" s="222"/>
      <c r="AE66" s="485"/>
      <c r="AF66" s="222"/>
      <c r="AG66" s="237"/>
      <c r="AH66" s="223"/>
      <c r="AJ66" s="28"/>
      <c r="AK66" s="26"/>
      <c r="AL66" s="224"/>
      <c r="AM66" s="27"/>
      <c r="AQ66" s="27"/>
      <c r="BI66" s="236"/>
    </row>
    <row r="67" spans="1:61" ht="21">
      <c r="A67" s="220"/>
      <c r="B67" s="220"/>
      <c r="C67" s="220"/>
      <c r="D67" s="271" t="str">
        <f>+D69</f>
        <v>P+</v>
      </c>
      <c r="E67" s="220"/>
      <c r="F67" s="220"/>
      <c r="G67" s="220"/>
      <c r="H67" s="220"/>
      <c r="I67" s="267">
        <f>SUM(I69:I93)</f>
        <v>13</v>
      </c>
      <c r="J67" s="268"/>
      <c r="K67" s="268"/>
      <c r="L67" s="268"/>
      <c r="M67" s="97"/>
      <c r="N67" s="495"/>
      <c r="O67" s="97"/>
      <c r="P67" s="496"/>
      <c r="Q67" s="237"/>
      <c r="R67" s="270">
        <f>+Klasse!M13</f>
        <v>20.569230769230764</v>
      </c>
      <c r="S67" s="221"/>
      <c r="T67" s="496"/>
      <c r="U67" s="97"/>
      <c r="V67" s="269"/>
      <c r="W67" s="238"/>
      <c r="X67" s="222"/>
      <c r="Y67" s="222"/>
      <c r="Z67" s="222"/>
      <c r="AA67" s="222"/>
      <c r="AB67" s="222"/>
      <c r="AC67" s="220"/>
      <c r="AD67" s="222"/>
      <c r="AE67" s="485"/>
      <c r="AF67" s="222"/>
      <c r="AG67" s="237"/>
      <c r="AH67" s="223"/>
      <c r="AJ67" s="28"/>
      <c r="AK67" s="26"/>
      <c r="AL67" s="224"/>
      <c r="AM67" s="27"/>
      <c r="AQ67" s="27"/>
      <c r="BI67" s="236"/>
    </row>
    <row r="68" spans="1:61" ht="19.8">
      <c r="A68" s="220"/>
      <c r="B68" s="220"/>
      <c r="C68" s="220"/>
      <c r="D68" s="220"/>
      <c r="E68" s="220"/>
      <c r="F68" s="220"/>
      <c r="G68" s="220"/>
      <c r="H68" s="238"/>
      <c r="I68" s="220"/>
      <c r="J68" s="221"/>
      <c r="K68" s="221"/>
      <c r="L68" s="221"/>
      <c r="M68" s="97"/>
      <c r="N68" s="239"/>
      <c r="O68" s="97"/>
      <c r="P68" s="237"/>
      <c r="Q68" s="237"/>
      <c r="R68" s="221"/>
      <c r="S68" s="221"/>
      <c r="T68" s="237"/>
      <c r="U68" s="97"/>
      <c r="V68" s="238"/>
      <c r="W68" s="238"/>
      <c r="X68" s="222"/>
      <c r="Y68" s="222"/>
      <c r="Z68" s="222"/>
      <c r="AA68" s="222"/>
      <c r="AB68" s="239"/>
      <c r="AC68" s="220"/>
      <c r="AD68" s="239"/>
      <c r="AE68" s="488"/>
      <c r="AF68" s="237"/>
      <c r="AG68" s="237"/>
      <c r="AH68" s="223"/>
      <c r="AJ68" s="28"/>
      <c r="AK68" s="26"/>
      <c r="AL68" s="224"/>
      <c r="AM68" s="27"/>
      <c r="AQ68" s="27"/>
      <c r="BI68" s="236"/>
    </row>
    <row r="69" spans="1:61">
      <c r="A69" s="220"/>
      <c r="B69" s="301">
        <f>+'Ark1'!C3778</f>
        <v>2024</v>
      </c>
      <c r="C69" s="240">
        <f>+'Ark1'!L3778</f>
        <v>3</v>
      </c>
      <c r="D69" s="240" t="s">
        <v>30</v>
      </c>
      <c r="E69" s="240">
        <f>+'Ark1'!H3778</f>
        <v>1</v>
      </c>
      <c r="F69" s="240">
        <f>+'Ark1'!J3778</f>
        <v>103</v>
      </c>
      <c r="G69" s="240" t="str">
        <f>+G41</f>
        <v>Rudshøgda</v>
      </c>
      <c r="H69" s="240" t="str">
        <f>+IF(I69=0,"",'Ark1'!Q3778)</f>
        <v/>
      </c>
      <c r="I69" s="240">
        <f>+'Ark1'!R3778</f>
        <v>0</v>
      </c>
      <c r="J69" s="241" t="str">
        <f>+IF(I69=0,"",'Ark1'!AG3778)</f>
        <v/>
      </c>
      <c r="K69" s="241"/>
      <c r="L69" s="241" t="str">
        <f>+IF(I69=0,"",'Ark1'!AH3778)</f>
        <v/>
      </c>
      <c r="M69" s="97"/>
      <c r="N69" s="455">
        <f>+IF(J69=0,"",'Ark1'!AI3778)</f>
        <v>0</v>
      </c>
      <c r="O69" s="97"/>
      <c r="P69" s="272" t="str">
        <f>+IF(N69=0,"",'Ark1'!AJ3778)</f>
        <v/>
      </c>
      <c r="Q69" s="237"/>
      <c r="R69" s="31" t="str">
        <f>+IF(I69=0,"",'Ark1'!U3778)</f>
        <v/>
      </c>
      <c r="S69" s="221"/>
      <c r="T69" s="272" t="str">
        <f>+IF(N69=0,"",'Ark1'!AK3778)</f>
        <v/>
      </c>
      <c r="U69" s="97"/>
      <c r="V69" s="242" t="str">
        <f>+IF(I69=0,"",'Ark1'!T3778)</f>
        <v/>
      </c>
      <c r="W69" s="238"/>
      <c r="X69" s="243" t="str">
        <f>+IF(I69=0,"",'Ark1'!W3778)</f>
        <v/>
      </c>
      <c r="Y69" s="243" t="str">
        <f>+IF(I69=0,"",'Ark1'!X3778)</f>
        <v/>
      </c>
      <c r="Z69" s="243" t="str">
        <f>+IF(I69=0,"",'Ark1'!Y3778)</f>
        <v/>
      </c>
      <c r="AA69" s="243" t="str">
        <f>+IF(I69=0,"",'Ark1'!Z3778)</f>
        <v/>
      </c>
      <c r="AB69" s="241" t="str">
        <f>+IF(I69=0,"",'Ark1'!AA3778)</f>
        <v/>
      </c>
      <c r="AC69" s="242" t="str">
        <f>+IF(I69=0,"",'Ark1'!AC3778)</f>
        <v/>
      </c>
      <c r="AD69" s="243" t="str">
        <f>+IF(I69=0,"",'Ark1'!AE3778)</f>
        <v/>
      </c>
      <c r="AE69" s="242" t="str">
        <f t="shared" ref="AE69:AE93" si="7">IF(I69=0,"",R69/C69)</f>
        <v/>
      </c>
      <c r="AF69" s="241" t="str">
        <f t="shared" ref="AF69:AF93" si="8">IF(I69=0,"",I69/H69)</f>
        <v/>
      </c>
      <c r="AG69" s="220"/>
      <c r="AH69" s="223"/>
      <c r="AJ69" s="28"/>
      <c r="AK69" s="26"/>
      <c r="AL69" s="224"/>
      <c r="AM69" s="27"/>
      <c r="AN69" s="26"/>
      <c r="AO69" s="26"/>
      <c r="AP69" s="33"/>
      <c r="AQ69" s="33"/>
      <c r="AR69" s="33"/>
    </row>
    <row r="70" spans="1:61">
      <c r="A70" s="220"/>
      <c r="B70" s="301">
        <f>+'Ark1'!C3779</f>
        <v>2024</v>
      </c>
      <c r="C70" s="240">
        <f>+'Ark1'!L3779</f>
        <v>3</v>
      </c>
      <c r="D70" s="240" t="s">
        <v>30</v>
      </c>
      <c r="E70" s="240">
        <f>+'Ark1'!H3779</f>
        <v>2</v>
      </c>
      <c r="F70" s="240">
        <f>+'Ark1'!J3779</f>
        <v>106</v>
      </c>
      <c r="G70" s="240" t="str">
        <f t="shared" ref="G70:G93" si="9">+G42</f>
        <v>Furuseth</v>
      </c>
      <c r="H70" s="240" t="str">
        <f>+IF(I70=0,"",'Ark1'!Q3779)</f>
        <v/>
      </c>
      <c r="I70" s="240">
        <f>+'Ark1'!R3779</f>
        <v>0</v>
      </c>
      <c r="J70" s="241" t="str">
        <f>+IF(I70=0,"",'Ark1'!AG3779)</f>
        <v/>
      </c>
      <c r="K70" s="241"/>
      <c r="L70" s="241" t="str">
        <f>+IF(I70=0,"",'Ark1'!AH3779)</f>
        <v/>
      </c>
      <c r="M70" s="97"/>
      <c r="N70" s="455">
        <f>+IF(J70=0,"",'Ark1'!AI3779)</f>
        <v>0</v>
      </c>
      <c r="O70" s="97"/>
      <c r="P70" s="272" t="str">
        <f>+IF(N70=0,"",'Ark1'!AJ3779)</f>
        <v/>
      </c>
      <c r="Q70" s="237"/>
      <c r="R70" s="31" t="str">
        <f>+IF(I70=0,"",'Ark1'!U3779)</f>
        <v/>
      </c>
      <c r="S70" s="221"/>
      <c r="T70" s="272" t="str">
        <f>+IF(N70=0,"",'Ark1'!AK3779)</f>
        <v/>
      </c>
      <c r="U70" s="97"/>
      <c r="V70" s="242" t="str">
        <f>+IF(I70=0,"",'Ark1'!T3779)</f>
        <v/>
      </c>
      <c r="W70" s="238"/>
      <c r="X70" s="243" t="str">
        <f>+IF(I70=0,"",'Ark1'!W3779)</f>
        <v/>
      </c>
      <c r="Y70" s="243" t="str">
        <f>+IF(I70=0,"",'Ark1'!X3779)</f>
        <v/>
      </c>
      <c r="Z70" s="243" t="str">
        <f>+IF(I70=0,"",'Ark1'!Y3779)</f>
        <v/>
      </c>
      <c r="AA70" s="243" t="str">
        <f>+IF(I70=0,"",'Ark1'!Z3779)</f>
        <v/>
      </c>
      <c r="AB70" s="241" t="str">
        <f>+IF(I70=0,"",'Ark1'!AA3779)</f>
        <v/>
      </c>
      <c r="AC70" s="242" t="str">
        <f>+IF(I70=0,"",'Ark1'!AC3779)</f>
        <v/>
      </c>
      <c r="AD70" s="243" t="str">
        <f>+IF(I70=0,"",'Ark1'!AE3779)</f>
        <v/>
      </c>
      <c r="AE70" s="242" t="str">
        <f t="shared" si="7"/>
        <v/>
      </c>
      <c r="AF70" s="241" t="str">
        <f t="shared" si="8"/>
        <v/>
      </c>
      <c r="AG70" s="220"/>
      <c r="AH70" s="223"/>
      <c r="AJ70" s="28"/>
      <c r="AK70" s="26"/>
      <c r="AL70" s="224"/>
      <c r="AM70" s="27"/>
      <c r="AN70" s="26"/>
      <c r="AO70" s="26"/>
      <c r="AP70" s="33"/>
      <c r="AQ70" s="33"/>
      <c r="AR70" s="33"/>
    </row>
    <row r="71" spans="1:61">
      <c r="A71" s="220"/>
      <c r="B71" s="301">
        <f>+'Ark1'!C3780</f>
        <v>2024</v>
      </c>
      <c r="C71" s="240">
        <f>+'Ark1'!L3780</f>
        <v>3</v>
      </c>
      <c r="D71" s="240" t="s">
        <v>30</v>
      </c>
      <c r="E71" s="240">
        <f>+'Ark1'!H3780</f>
        <v>1</v>
      </c>
      <c r="F71" s="240">
        <f>+'Ark1'!J3780</f>
        <v>110</v>
      </c>
      <c r="G71" s="240" t="str">
        <f t="shared" si="9"/>
        <v>Gol</v>
      </c>
      <c r="H71" s="240">
        <f>+IF(I71=0,"",'Ark1'!Q3780)</f>
        <v>1</v>
      </c>
      <c r="I71" s="240">
        <f>+'Ark1'!R3780</f>
        <v>1</v>
      </c>
      <c r="J71" s="241">
        <f>+IF(I71=0,"",'Ark1'!AG3780)</f>
        <v>0.17421602787456444</v>
      </c>
      <c r="K71" s="241"/>
      <c r="L71" s="241">
        <f>+IF(I71=0,"",'Ark1'!AH3780)</f>
        <v>6.797217727811046E-2</v>
      </c>
      <c r="M71" s="97"/>
      <c r="N71" s="455">
        <f>+IF(J71=0,"",'Ark1'!AI3780)</f>
        <v>1</v>
      </c>
      <c r="O71" s="97"/>
      <c r="P71" s="272">
        <f>+IF(N71=0,"",'Ark1'!AJ3780)</f>
        <v>103.5</v>
      </c>
      <c r="Q71" s="237"/>
      <c r="R71" s="31">
        <f>+IF(I71=0,"",'Ark1'!U3780)</f>
        <v>16.3</v>
      </c>
      <c r="S71" s="221"/>
      <c r="T71" s="272">
        <f>+IF(N71=0,"",'Ark1'!AK3780)</f>
        <v>14.701666102388764</v>
      </c>
      <c r="U71" s="97"/>
      <c r="V71" s="242">
        <f>+IF(I71=0,"",'Ark1'!T3780)</f>
        <v>3</v>
      </c>
      <c r="W71" s="238"/>
      <c r="X71" s="243">
        <f>+IF(I71=0,"",'Ark1'!W3780)</f>
        <v>0</v>
      </c>
      <c r="Y71" s="243">
        <f>+IF(I71=0,"",'Ark1'!X3780)</f>
        <v>100</v>
      </c>
      <c r="Z71" s="243">
        <f>+IF(I71=0,"",'Ark1'!Y3780)</f>
        <v>0</v>
      </c>
      <c r="AA71" s="243">
        <f>+IF(I71=0,"",'Ark1'!Z3780)</f>
        <v>0</v>
      </c>
      <c r="AB71" s="241">
        <f>+IF(I71=0,"",'Ark1'!AA3780)</f>
        <v>0</v>
      </c>
      <c r="AC71" s="242">
        <f>+IF(I71=0,"",'Ark1'!AC3780)</f>
        <v>0</v>
      </c>
      <c r="AD71" s="243">
        <f>+IF(I71=0,"",'Ark1'!AE3780)</f>
        <v>0</v>
      </c>
      <c r="AE71" s="242">
        <f t="shared" si="7"/>
        <v>5.4333333333333336</v>
      </c>
      <c r="AF71" s="241">
        <f t="shared" si="8"/>
        <v>1</v>
      </c>
      <c r="AG71" s="220"/>
      <c r="AH71" s="223"/>
      <c r="AJ71" s="28"/>
      <c r="AK71" s="26"/>
      <c r="AL71" s="224"/>
      <c r="AM71" s="27"/>
      <c r="AN71" s="26"/>
      <c r="AO71" s="26"/>
      <c r="AP71" s="33"/>
      <c r="AQ71" s="33"/>
      <c r="AR71" s="33"/>
    </row>
    <row r="72" spans="1:61">
      <c r="A72" s="220"/>
      <c r="B72" s="301">
        <f>+'Ark1'!C3781</f>
        <v>2024</v>
      </c>
      <c r="C72" s="240">
        <f>+'Ark1'!L3781</f>
        <v>3</v>
      </c>
      <c r="D72" s="240" t="s">
        <v>30</v>
      </c>
      <c r="E72" s="240">
        <f>+'Ark1'!H3781</f>
        <v>1</v>
      </c>
      <c r="F72" s="240">
        <f>+'Ark1'!J3781</f>
        <v>111</v>
      </c>
      <c r="G72" s="240" t="str">
        <f t="shared" si="9"/>
        <v>Forus</v>
      </c>
      <c r="H72" s="240" t="str">
        <f>+IF(I72=0,"",'Ark1'!Q3781)</f>
        <v/>
      </c>
      <c r="I72" s="240">
        <f>+'Ark1'!R3781</f>
        <v>0</v>
      </c>
      <c r="J72" s="241" t="str">
        <f>+IF(I72=0,"",'Ark1'!AG3781)</f>
        <v/>
      </c>
      <c r="K72" s="241"/>
      <c r="L72" s="241" t="str">
        <f>+IF(I72=0,"",'Ark1'!AH3781)</f>
        <v/>
      </c>
      <c r="M72" s="97"/>
      <c r="N72" s="455">
        <f>+IF(J72=0,"",'Ark1'!AI3781)</f>
        <v>0</v>
      </c>
      <c r="O72" s="97"/>
      <c r="P72" s="272" t="str">
        <f>+IF(N72=0,"",'Ark1'!AJ3781)</f>
        <v/>
      </c>
      <c r="Q72" s="237"/>
      <c r="R72" s="31" t="str">
        <f>+IF(I72=0,"",'Ark1'!U3781)</f>
        <v/>
      </c>
      <c r="S72" s="221"/>
      <c r="T72" s="272" t="str">
        <f>+IF(N72=0,"",'Ark1'!AK3781)</f>
        <v/>
      </c>
      <c r="U72" s="97"/>
      <c r="V72" s="242" t="str">
        <f>+IF(I72=0,"",'Ark1'!T3781)</f>
        <v/>
      </c>
      <c r="W72" s="238"/>
      <c r="X72" s="243" t="str">
        <f>+IF(I72=0,"",'Ark1'!W3781)</f>
        <v/>
      </c>
      <c r="Y72" s="243" t="str">
        <f>+IF(I72=0,"",'Ark1'!X3781)</f>
        <v/>
      </c>
      <c r="Z72" s="243" t="str">
        <f>+IF(I72=0,"",'Ark1'!Y3781)</f>
        <v/>
      </c>
      <c r="AA72" s="243" t="str">
        <f>+IF(I72=0,"",'Ark1'!Z3781)</f>
        <v/>
      </c>
      <c r="AB72" s="241" t="str">
        <f>+IF(I72=0,"",'Ark1'!AA3781)</f>
        <v/>
      </c>
      <c r="AC72" s="242" t="str">
        <f>+IF(I72=0,"",'Ark1'!AC3781)</f>
        <v/>
      </c>
      <c r="AD72" s="243" t="str">
        <f>+IF(I72=0,"",'Ark1'!AE3781)</f>
        <v/>
      </c>
      <c r="AE72" s="242" t="str">
        <f t="shared" si="7"/>
        <v/>
      </c>
      <c r="AF72" s="241" t="str">
        <f t="shared" si="8"/>
        <v/>
      </c>
      <c r="AG72" s="220"/>
      <c r="AH72" s="223"/>
      <c r="AJ72" s="28"/>
      <c r="AK72" s="26"/>
      <c r="AL72" s="224"/>
      <c r="AM72" s="27"/>
      <c r="AN72" s="26"/>
      <c r="AO72" s="26"/>
      <c r="AP72" s="33"/>
      <c r="AQ72" s="33"/>
      <c r="AR72" s="33"/>
    </row>
    <row r="73" spans="1:61">
      <c r="A73" s="220"/>
      <c r="B73" s="301">
        <f>+'Ark1'!C3782</f>
        <v>2024</v>
      </c>
      <c r="C73" s="240">
        <f>+'Ark1'!L3782</f>
        <v>3</v>
      </c>
      <c r="D73" s="240" t="s">
        <v>30</v>
      </c>
      <c r="E73" s="240">
        <f>+'Ark1'!H3782</f>
        <v>1</v>
      </c>
      <c r="F73" s="240">
        <f>+'Ark1'!J3782</f>
        <v>116</v>
      </c>
      <c r="G73" s="240" t="str">
        <f t="shared" si="9"/>
        <v>Sandeid</v>
      </c>
      <c r="H73" s="240">
        <f>+IF(I73=0,"",'Ark1'!Q3782)</f>
        <v>2</v>
      </c>
      <c r="I73" s="240">
        <f>+'Ark1'!R3782</f>
        <v>2</v>
      </c>
      <c r="J73" s="241">
        <f>+IF(I73=0,"",'Ark1'!AG3782)</f>
        <v>0.55096418732782382</v>
      </c>
      <c r="K73" s="241"/>
      <c r="L73" s="241">
        <f>+IF(I73=0,"",'Ark1'!AH3782)</f>
        <v>0.2288106396947458</v>
      </c>
      <c r="M73" s="97"/>
      <c r="N73" s="455">
        <f>+IF(J73=0,"",'Ark1'!AI3782)</f>
        <v>2</v>
      </c>
      <c r="O73" s="97"/>
      <c r="P73" s="272">
        <f>+IF(N73=0,"",'Ark1'!AJ3782)</f>
        <v>103.1</v>
      </c>
      <c r="Q73" s="237"/>
      <c r="R73" s="31">
        <f>+IF(I73=0,"",'Ark1'!U3782)</f>
        <v>17.600000000000001</v>
      </c>
      <c r="S73" s="221"/>
      <c r="T73" s="272">
        <f>+IF(N73=0,"",'Ark1'!AK3782)</f>
        <v>15.433186992712365</v>
      </c>
      <c r="U73" s="97"/>
      <c r="V73" s="242">
        <f>+IF(I73=0,"",'Ark1'!T3782)</f>
        <v>3</v>
      </c>
      <c r="W73" s="238"/>
      <c r="X73" s="243">
        <f>+IF(I73=0,"",'Ark1'!W3782)</f>
        <v>0</v>
      </c>
      <c r="Y73" s="243">
        <f>+IF(I73=0,"",'Ark1'!X3782)</f>
        <v>50</v>
      </c>
      <c r="Z73" s="243">
        <f>+IF(I73=0,"",'Ark1'!Y3782)</f>
        <v>50</v>
      </c>
      <c r="AA73" s="243">
        <f>+IF(I73=0,"",'Ark1'!Z3782)</f>
        <v>0</v>
      </c>
      <c r="AB73" s="241">
        <f>+IF(I73=0,"",'Ark1'!AA3782)</f>
        <v>5.6999999999999948</v>
      </c>
      <c r="AC73" s="242">
        <f>+IF(I73=0,"",'Ark1'!AC3782)</f>
        <v>1</v>
      </c>
      <c r="AD73" s="243">
        <f>+IF(I73=0,"",'Ark1'!AE3782)</f>
        <v>100</v>
      </c>
      <c r="AE73" s="242">
        <f t="shared" si="7"/>
        <v>5.8666666666666671</v>
      </c>
      <c r="AF73" s="241">
        <f t="shared" si="8"/>
        <v>1</v>
      </c>
      <c r="AG73" s="220"/>
      <c r="AH73" s="223"/>
      <c r="AJ73" s="28"/>
      <c r="AK73" s="26"/>
      <c r="AL73" s="224"/>
      <c r="AM73" s="27"/>
      <c r="AN73" s="26"/>
      <c r="AO73" s="26"/>
      <c r="AP73" s="33"/>
      <c r="AQ73" s="33"/>
      <c r="AR73" s="33"/>
    </row>
    <row r="74" spans="1:61">
      <c r="A74" s="220"/>
      <c r="B74" s="301">
        <f>+'Ark1'!C3783</f>
        <v>2024</v>
      </c>
      <c r="C74" s="240">
        <f>+'Ark1'!L3783</f>
        <v>3</v>
      </c>
      <c r="D74" s="240" t="s">
        <v>30</v>
      </c>
      <c r="E74" s="240">
        <f>+'Ark1'!H3783</f>
        <v>2</v>
      </c>
      <c r="F74" s="240">
        <f>+'Ark1'!J3783</f>
        <v>117</v>
      </c>
      <c r="G74" s="240" t="str">
        <f t="shared" si="9"/>
        <v>Jæren</v>
      </c>
      <c r="H74" s="240">
        <f>+IF(I74=0,"",'Ark1'!Q3783)</f>
        <v>1</v>
      </c>
      <c r="I74" s="240">
        <f>+'Ark1'!R3783</f>
        <v>1</v>
      </c>
      <c r="J74" s="241">
        <f>+IF(I74=0,"",'Ark1'!AG3783)</f>
        <v>0.3058103975535168</v>
      </c>
      <c r="K74" s="241"/>
      <c r="L74" s="241">
        <f>+IF(I74=0,"",'Ark1'!AH3783)</f>
        <v>0.15013456761936397</v>
      </c>
      <c r="M74" s="97"/>
      <c r="N74" s="455">
        <f>+IF(J74=0,"",'Ark1'!AI3783)</f>
        <v>1</v>
      </c>
      <c r="O74" s="97"/>
      <c r="P74" s="272">
        <f>+IF(N74=0,"",'Ark1'!AJ3783)</f>
        <v>107.1</v>
      </c>
      <c r="Q74" s="237"/>
      <c r="R74" s="31">
        <f>+IF(I74=0,"",'Ark1'!U3783)</f>
        <v>21.7</v>
      </c>
      <c r="S74" s="221"/>
      <c r="T74" s="272">
        <f>+IF(N74=0,"",'Ark1'!AK3783)</f>
        <v>17.664092136633947</v>
      </c>
      <c r="U74" s="97"/>
      <c r="V74" s="242">
        <f>+IF(I74=0,"",'Ark1'!T3783)</f>
        <v>4</v>
      </c>
      <c r="W74" s="238"/>
      <c r="X74" s="243">
        <f>+IF(I74=0,"",'Ark1'!W3783)</f>
        <v>0</v>
      </c>
      <c r="Y74" s="243">
        <f>+IF(I74=0,"",'Ark1'!X3783)</f>
        <v>100</v>
      </c>
      <c r="Z74" s="243">
        <f>+IF(I74=0,"",'Ark1'!Y3783)</f>
        <v>0</v>
      </c>
      <c r="AA74" s="243">
        <f>+IF(I74=0,"",'Ark1'!Z3783)</f>
        <v>0</v>
      </c>
      <c r="AB74" s="241">
        <f>+IF(I74=0,"",'Ark1'!AA3783)</f>
        <v>0</v>
      </c>
      <c r="AC74" s="242">
        <f>+IF(I74=0,"",'Ark1'!AC3783)</f>
        <v>0</v>
      </c>
      <c r="AD74" s="243">
        <f>+IF(I74=0,"",'Ark1'!AE3783)</f>
        <v>0</v>
      </c>
      <c r="AE74" s="242">
        <f t="shared" si="7"/>
        <v>7.2333333333333334</v>
      </c>
      <c r="AF74" s="241">
        <f t="shared" si="8"/>
        <v>1</v>
      </c>
      <c r="AG74" s="220"/>
      <c r="AH74" s="223"/>
      <c r="AJ74" s="28"/>
      <c r="AK74" s="26"/>
      <c r="AL74" s="224"/>
      <c r="AM74" s="27"/>
      <c r="AN74" s="26"/>
      <c r="AO74" s="26"/>
      <c r="AP74" s="33"/>
      <c r="AQ74" s="33"/>
      <c r="AR74" s="33"/>
    </row>
    <row r="75" spans="1:61">
      <c r="A75" s="220"/>
      <c r="B75" s="301">
        <f>+'Ark1'!C3784</f>
        <v>2024</v>
      </c>
      <c r="C75" s="240">
        <f>+'Ark1'!L3784</f>
        <v>3</v>
      </c>
      <c r="D75" s="240" t="s">
        <v>30</v>
      </c>
      <c r="E75" s="240">
        <f>+'Ark1'!H3784</f>
        <v>1</v>
      </c>
      <c r="F75" s="240">
        <f>+'Ark1'!J3784</f>
        <v>134</v>
      </c>
      <c r="G75" s="240" t="str">
        <f t="shared" si="9"/>
        <v>Førde</v>
      </c>
      <c r="H75" s="240">
        <f>+IF(I75=0,"",'Ark1'!Q3784)</f>
        <v>1</v>
      </c>
      <c r="I75" s="240">
        <f>+'Ark1'!R3784</f>
        <v>1</v>
      </c>
      <c r="J75" s="241">
        <f>+IF(I75=0,"",'Ark1'!AG3784)</f>
        <v>0.19047619047619055</v>
      </c>
      <c r="K75" s="241"/>
      <c r="L75" s="241">
        <f>+IF(I75=0,"",'Ark1'!AH3784)</f>
        <v>0.15743325811026576</v>
      </c>
      <c r="M75" s="97"/>
      <c r="N75" s="455">
        <f>+IF(J75=0,"",'Ark1'!AI3784)</f>
        <v>1</v>
      </c>
      <c r="O75" s="97"/>
      <c r="P75" s="272">
        <f>+IF(N75=0,"",'Ark1'!AJ3784)</f>
        <v>121.1</v>
      </c>
      <c r="Q75" s="237"/>
      <c r="R75" s="31">
        <f>+IF(I75=0,"",'Ark1'!U3784)</f>
        <v>35.300000000000011</v>
      </c>
      <c r="S75" s="221"/>
      <c r="T75" s="272">
        <f>+IF(N75=0,"",'Ark1'!AK3784)</f>
        <v>19.876608145065433</v>
      </c>
      <c r="U75" s="97"/>
      <c r="V75" s="242">
        <f>+IF(I75=0,"",'Ark1'!T3784)</f>
        <v>5</v>
      </c>
      <c r="W75" s="238"/>
      <c r="X75" s="243">
        <f>+IF(I75=0,"",'Ark1'!W3784)</f>
        <v>0</v>
      </c>
      <c r="Y75" s="243">
        <f>+IF(I75=0,"",'Ark1'!X3784)</f>
        <v>100</v>
      </c>
      <c r="Z75" s="243">
        <f>+IF(I75=0,"",'Ark1'!Y3784)</f>
        <v>100</v>
      </c>
      <c r="AA75" s="243">
        <f>+IF(I75=0,"",'Ark1'!Z3784)</f>
        <v>100</v>
      </c>
      <c r="AB75" s="241">
        <f>+IF(I75=0,"",'Ark1'!AA3784)</f>
        <v>0</v>
      </c>
      <c r="AC75" s="242">
        <f>+IF(I75=0,"",'Ark1'!AC3784)</f>
        <v>0</v>
      </c>
      <c r="AD75" s="243">
        <f>+IF(I75=0,"",'Ark1'!AE3784)</f>
        <v>0</v>
      </c>
      <c r="AE75" s="242">
        <f t="shared" si="7"/>
        <v>11.766666666666671</v>
      </c>
      <c r="AF75" s="241">
        <f t="shared" si="8"/>
        <v>1</v>
      </c>
      <c r="AG75" s="220"/>
      <c r="AH75" s="223"/>
      <c r="AJ75" s="28"/>
      <c r="AK75" s="26"/>
      <c r="AL75" s="224"/>
      <c r="AM75" s="27"/>
      <c r="AN75" s="26"/>
      <c r="AO75" s="26"/>
      <c r="AP75" s="33"/>
      <c r="AQ75" s="33"/>
      <c r="AR75" s="33"/>
    </row>
    <row r="76" spans="1:61">
      <c r="A76" s="220"/>
      <c r="B76" s="301">
        <f>+'Ark1'!C3785</f>
        <v>2024</v>
      </c>
      <c r="C76" s="240">
        <f>+'Ark1'!L3785</f>
        <v>3</v>
      </c>
      <c r="D76" s="240" t="s">
        <v>30</v>
      </c>
      <c r="E76" s="240">
        <f>+'Ark1'!H3785</f>
        <v>2</v>
      </c>
      <c r="F76" s="240">
        <f>+'Ark1'!J3785</f>
        <v>141</v>
      </c>
      <c r="G76" s="240" t="str">
        <f t="shared" si="9"/>
        <v>Ølen</v>
      </c>
      <c r="H76" s="240">
        <f>+IF(I76=0,"",'Ark1'!Q3785)</f>
        <v>1</v>
      </c>
      <c r="I76" s="240">
        <f>+'Ark1'!R3785</f>
        <v>1</v>
      </c>
      <c r="J76" s="241">
        <f>+IF(I76=0,"",'Ark1'!AG3785)</f>
        <v>0.19685039370078744</v>
      </c>
      <c r="K76" s="241"/>
      <c r="L76" s="241">
        <f>+IF(I76=0,"",'Ark1'!AH3785)</f>
        <v>7.062013005478987E-2</v>
      </c>
      <c r="M76" s="97"/>
      <c r="N76" s="455">
        <f>+IF(J76=0,"",'Ark1'!AI3785)</f>
        <v>1</v>
      </c>
      <c r="O76" s="97"/>
      <c r="P76" s="272">
        <f>+IF(N76=0,"",'Ark1'!AJ3785)</f>
        <v>99.9</v>
      </c>
      <c r="Q76" s="237"/>
      <c r="R76" s="31">
        <f>+IF(I76=0,"",'Ark1'!U3785)</f>
        <v>14.9</v>
      </c>
      <c r="S76" s="221"/>
      <c r="T76" s="272">
        <f>+IF(N76=0,"",'Ark1'!AK3785)</f>
        <v>14.944789549223811</v>
      </c>
      <c r="U76" s="97"/>
      <c r="V76" s="242">
        <f>+IF(I76=0,"",'Ark1'!T3785)</f>
        <v>2</v>
      </c>
      <c r="W76" s="238"/>
      <c r="X76" s="243">
        <f>+IF(I76=0,"",'Ark1'!W3785)</f>
        <v>0</v>
      </c>
      <c r="Y76" s="243">
        <f>+IF(I76=0,"",'Ark1'!X3785)</f>
        <v>0</v>
      </c>
      <c r="Z76" s="243">
        <f>+IF(I76=0,"",'Ark1'!Y3785)</f>
        <v>0</v>
      </c>
      <c r="AA76" s="243">
        <f>+IF(I76=0,"",'Ark1'!Z3785)</f>
        <v>0</v>
      </c>
      <c r="AB76" s="241">
        <f>+IF(I76=0,"",'Ark1'!AA3785)</f>
        <v>0</v>
      </c>
      <c r="AC76" s="242">
        <f>+IF(I76=0,"",'Ark1'!AC3785)</f>
        <v>0</v>
      </c>
      <c r="AD76" s="243">
        <f>+IF(I76=0,"",'Ark1'!AE3785)</f>
        <v>0</v>
      </c>
      <c r="AE76" s="242">
        <f t="shared" si="7"/>
        <v>4.9666666666666668</v>
      </c>
      <c r="AF76" s="241">
        <f t="shared" si="8"/>
        <v>1</v>
      </c>
      <c r="AG76" s="220"/>
      <c r="AH76" s="223"/>
      <c r="AJ76" s="28"/>
      <c r="AK76" s="26"/>
      <c r="AL76" s="224"/>
      <c r="AM76" s="27"/>
      <c r="AN76" s="26"/>
      <c r="AO76" s="26"/>
      <c r="AP76" s="33"/>
      <c r="AQ76" s="33"/>
      <c r="AR76" s="33"/>
    </row>
    <row r="77" spans="1:61">
      <c r="A77" s="220"/>
      <c r="B77" s="301">
        <f>+'Ark1'!C3786</f>
        <v>2024</v>
      </c>
      <c r="C77" s="240">
        <f>+'Ark1'!L3786</f>
        <v>3</v>
      </c>
      <c r="D77" s="240" t="s">
        <v>30</v>
      </c>
      <c r="E77" s="240">
        <f>+'Ark1'!H3786</f>
        <v>2</v>
      </c>
      <c r="F77" s="240">
        <f>+'Ark1'!J3786</f>
        <v>143</v>
      </c>
      <c r="G77" s="240" t="str">
        <f t="shared" si="9"/>
        <v>Nordfjord</v>
      </c>
      <c r="H77" s="240" t="str">
        <f>+IF(I77=0,"",'Ark1'!Q3786)</f>
        <v/>
      </c>
      <c r="I77" s="240">
        <f>+'Ark1'!R3786</f>
        <v>0</v>
      </c>
      <c r="J77" s="241" t="str">
        <f>+IF(I77=0,"",'Ark1'!AG3786)</f>
        <v/>
      </c>
      <c r="K77" s="241"/>
      <c r="L77" s="241" t="str">
        <f>+IF(I77=0,"",'Ark1'!AH3786)</f>
        <v/>
      </c>
      <c r="M77" s="97"/>
      <c r="N77" s="455">
        <f>+IF(J77=0,"",'Ark1'!AI3786)</f>
        <v>0</v>
      </c>
      <c r="O77" s="97"/>
      <c r="P77" s="272" t="str">
        <f>+IF(N77=0,"",'Ark1'!AJ3786)</f>
        <v/>
      </c>
      <c r="Q77" s="237"/>
      <c r="R77" s="31" t="str">
        <f>+IF(I77=0,"",'Ark1'!U3786)</f>
        <v/>
      </c>
      <c r="S77" s="221"/>
      <c r="T77" s="272" t="str">
        <f>+IF(N77=0,"",'Ark1'!AK3786)</f>
        <v/>
      </c>
      <c r="U77" s="97"/>
      <c r="V77" s="242" t="str">
        <f>+IF(I77=0,"",'Ark1'!T3786)</f>
        <v/>
      </c>
      <c r="W77" s="238"/>
      <c r="X77" s="243" t="str">
        <f>+IF(I77=0,"",'Ark1'!W3786)</f>
        <v/>
      </c>
      <c r="Y77" s="243" t="str">
        <f>+IF(I77=0,"",'Ark1'!X3786)</f>
        <v/>
      </c>
      <c r="Z77" s="243" t="str">
        <f>+IF(I77=0,"",'Ark1'!Y3786)</f>
        <v/>
      </c>
      <c r="AA77" s="243" t="str">
        <f>+IF(I77=0,"",'Ark1'!Z3786)</f>
        <v/>
      </c>
      <c r="AB77" s="241" t="str">
        <f>+IF(I77=0,"",'Ark1'!AA3786)</f>
        <v/>
      </c>
      <c r="AC77" s="242" t="str">
        <f>+IF(I77=0,"",'Ark1'!AC3786)</f>
        <v/>
      </c>
      <c r="AD77" s="243" t="str">
        <f>+IF(I77=0,"",'Ark1'!AE3786)</f>
        <v/>
      </c>
      <c r="AE77" s="242" t="str">
        <f t="shared" si="7"/>
        <v/>
      </c>
      <c r="AF77" s="241" t="str">
        <f t="shared" si="8"/>
        <v/>
      </c>
      <c r="AG77" s="220"/>
      <c r="AH77" s="223"/>
      <c r="AJ77" s="28"/>
      <c r="AK77" s="26"/>
      <c r="AL77" s="224"/>
      <c r="AM77" s="27"/>
      <c r="AN77" s="26"/>
      <c r="AO77" s="26"/>
      <c r="AP77" s="33"/>
      <c r="AQ77" s="33"/>
      <c r="AR77" s="33"/>
    </row>
    <row r="78" spans="1:61">
      <c r="A78" s="220"/>
      <c r="B78" s="301">
        <f>+'Ark1'!C3787</f>
        <v>2024</v>
      </c>
      <c r="C78" s="240">
        <f>+'Ark1'!L3787</f>
        <v>3</v>
      </c>
      <c r="D78" s="240" t="s">
        <v>30</v>
      </c>
      <c r="E78" s="240">
        <f>+'Ark1'!H3787</f>
        <v>2</v>
      </c>
      <c r="F78" s="240">
        <f>+'Ark1'!J3787</f>
        <v>147</v>
      </c>
      <c r="G78" s="240" t="str">
        <f t="shared" si="9"/>
        <v>Midt-Norge</v>
      </c>
      <c r="H78" s="240" t="str">
        <f>+IF(I78=0,"",'Ark1'!Q3787)</f>
        <v/>
      </c>
      <c r="I78" s="240">
        <f>+'Ark1'!R3787</f>
        <v>0</v>
      </c>
      <c r="J78" s="241" t="str">
        <f>+IF(I78=0,"",'Ark1'!AG3787)</f>
        <v/>
      </c>
      <c r="K78" s="241"/>
      <c r="L78" s="241" t="str">
        <f>+IF(I78=0,"",'Ark1'!AH3787)</f>
        <v/>
      </c>
      <c r="M78" s="97"/>
      <c r="N78" s="455">
        <f>+IF(J78=0,"",'Ark1'!AI3787)</f>
        <v>0</v>
      </c>
      <c r="O78" s="97"/>
      <c r="P78" s="272" t="str">
        <f>+IF(N78=0,"",'Ark1'!AJ3787)</f>
        <v/>
      </c>
      <c r="Q78" s="237"/>
      <c r="R78" s="31" t="str">
        <f>+IF(I78=0,"",'Ark1'!U3787)</f>
        <v/>
      </c>
      <c r="S78" s="221"/>
      <c r="T78" s="272" t="str">
        <f>+IF(N78=0,"",'Ark1'!AK3787)</f>
        <v/>
      </c>
      <c r="U78" s="97"/>
      <c r="V78" s="242" t="str">
        <f>+IF(I78=0,"",'Ark1'!T3787)</f>
        <v/>
      </c>
      <c r="W78" s="238"/>
      <c r="X78" s="243" t="str">
        <f>+IF(I78=0,"",'Ark1'!W3787)</f>
        <v/>
      </c>
      <c r="Y78" s="243" t="str">
        <f>+IF(I78=0,"",'Ark1'!X3787)</f>
        <v/>
      </c>
      <c r="Z78" s="243" t="str">
        <f>+IF(I78=0,"",'Ark1'!Y3787)</f>
        <v/>
      </c>
      <c r="AA78" s="243" t="str">
        <f>+IF(I78=0,"",'Ark1'!Z3787)</f>
        <v/>
      </c>
      <c r="AB78" s="241" t="str">
        <f>+IF(I78=0,"",'Ark1'!AA3787)</f>
        <v/>
      </c>
      <c r="AC78" s="242" t="str">
        <f>+IF(I78=0,"",'Ark1'!AC3787)</f>
        <v/>
      </c>
      <c r="AD78" s="243" t="str">
        <f>+IF(I78=0,"",'Ark1'!AE3787)</f>
        <v/>
      </c>
      <c r="AE78" s="242" t="str">
        <f t="shared" si="7"/>
        <v/>
      </c>
      <c r="AF78" s="241" t="str">
        <f t="shared" si="8"/>
        <v/>
      </c>
      <c r="AG78" s="220"/>
      <c r="AH78" s="223"/>
      <c r="AJ78" s="28"/>
      <c r="AK78" s="26"/>
      <c r="AL78" s="224"/>
      <c r="AM78" s="27"/>
      <c r="AN78" s="26"/>
      <c r="AO78" s="26"/>
      <c r="AP78" s="33"/>
      <c r="AQ78" s="33"/>
      <c r="AR78" s="33"/>
    </row>
    <row r="79" spans="1:61">
      <c r="A79" s="220"/>
      <c r="B79" s="301">
        <f>+'Ark1'!C3788</f>
        <v>2024</v>
      </c>
      <c r="C79" s="240">
        <f>+'Ark1'!L3788</f>
        <v>3</v>
      </c>
      <c r="D79" s="240" t="s">
        <v>30</v>
      </c>
      <c r="E79" s="240">
        <f>+'Ark1'!H3788</f>
        <v>1</v>
      </c>
      <c r="F79" s="240">
        <f>+'Ark1'!J3788</f>
        <v>155</v>
      </c>
      <c r="G79" s="240" t="str">
        <f t="shared" si="9"/>
        <v>Målselv</v>
      </c>
      <c r="H79" s="240" t="str">
        <f>+IF(I79=0,"",'Ark1'!Q3788)</f>
        <v/>
      </c>
      <c r="I79" s="240">
        <f>+'Ark1'!R3788</f>
        <v>0</v>
      </c>
      <c r="J79" s="241" t="str">
        <f>+IF(I79=0,"",'Ark1'!AG3788)</f>
        <v/>
      </c>
      <c r="K79" s="241"/>
      <c r="L79" s="241" t="str">
        <f>+IF(I79=0,"",'Ark1'!AH3788)</f>
        <v/>
      </c>
      <c r="M79" s="97"/>
      <c r="N79" s="455">
        <f>+IF(J79=0,"",'Ark1'!AI3788)</f>
        <v>0</v>
      </c>
      <c r="O79" s="97"/>
      <c r="P79" s="272" t="str">
        <f>+IF(N79=0,"",'Ark1'!AJ3788)</f>
        <v/>
      </c>
      <c r="Q79" s="237"/>
      <c r="R79" s="31" t="str">
        <f>+IF(I79=0,"",'Ark1'!U3788)</f>
        <v/>
      </c>
      <c r="S79" s="221"/>
      <c r="T79" s="272" t="str">
        <f>+IF(N79=0,"",'Ark1'!AK3788)</f>
        <v/>
      </c>
      <c r="U79" s="97"/>
      <c r="V79" s="242" t="str">
        <f>+IF(I79=0,"",'Ark1'!T3788)</f>
        <v/>
      </c>
      <c r="W79" s="238"/>
      <c r="X79" s="243" t="str">
        <f>+IF(I79=0,"",'Ark1'!W3788)</f>
        <v/>
      </c>
      <c r="Y79" s="243" t="str">
        <f>+IF(I79=0,"",'Ark1'!X3788)</f>
        <v/>
      </c>
      <c r="Z79" s="243" t="str">
        <f>+IF(I79=0,"",'Ark1'!Y3788)</f>
        <v/>
      </c>
      <c r="AA79" s="243" t="str">
        <f>+IF(I79=0,"",'Ark1'!Z3788)</f>
        <v/>
      </c>
      <c r="AB79" s="241" t="str">
        <f>+IF(I79=0,"",'Ark1'!AA3788)</f>
        <v/>
      </c>
      <c r="AC79" s="242" t="str">
        <f>+IF(I79=0,"",'Ark1'!AC3788)</f>
        <v/>
      </c>
      <c r="AD79" s="243" t="str">
        <f>+IF(I79=0,"",'Ark1'!AE3788)</f>
        <v/>
      </c>
      <c r="AE79" s="242" t="str">
        <f t="shared" si="7"/>
        <v/>
      </c>
      <c r="AF79" s="241" t="str">
        <f t="shared" si="8"/>
        <v/>
      </c>
      <c r="AG79" s="220"/>
      <c r="AH79" s="223"/>
      <c r="AJ79" s="28"/>
      <c r="AK79" s="26"/>
      <c r="AL79" s="224"/>
      <c r="AM79" s="27"/>
      <c r="AN79" s="26"/>
      <c r="AO79" s="26"/>
      <c r="AP79" s="33"/>
      <c r="AQ79" s="33"/>
      <c r="AR79" s="33"/>
    </row>
    <row r="80" spans="1:61">
      <c r="A80" s="220"/>
      <c r="B80" s="301">
        <f>+'Ark1'!C3789</f>
        <v>2024</v>
      </c>
      <c r="C80" s="240">
        <f>+'Ark1'!L3789</f>
        <v>3</v>
      </c>
      <c r="D80" s="240" t="s">
        <v>30</v>
      </c>
      <c r="E80" s="240">
        <f>+'Ark1'!H3789</f>
        <v>2</v>
      </c>
      <c r="F80" s="240">
        <f>+'Ark1'!J3789</f>
        <v>160</v>
      </c>
      <c r="G80" s="240" t="str">
        <f t="shared" si="9"/>
        <v>Oslo</v>
      </c>
      <c r="H80" s="240" t="str">
        <f>+IF(I80=0,"",'Ark1'!Q3789)</f>
        <v/>
      </c>
      <c r="I80" s="240">
        <f>+'Ark1'!R3789</f>
        <v>0</v>
      </c>
      <c r="J80" s="241" t="str">
        <f>+IF(I80=0,"",'Ark1'!AG3789)</f>
        <v/>
      </c>
      <c r="K80" s="241"/>
      <c r="L80" s="241" t="str">
        <f>+IF(I80=0,"",'Ark1'!AH3789)</f>
        <v/>
      </c>
      <c r="M80" s="97"/>
      <c r="N80" s="455">
        <f>+IF(J80=0,"",'Ark1'!AI3789)</f>
        <v>0</v>
      </c>
      <c r="O80" s="97"/>
      <c r="P80" s="272" t="str">
        <f>+IF(N80=0,"",'Ark1'!AJ3789)</f>
        <v/>
      </c>
      <c r="Q80" s="237"/>
      <c r="R80" s="31" t="str">
        <f>+IF(I80=0,"",'Ark1'!U3789)</f>
        <v/>
      </c>
      <c r="S80" s="221"/>
      <c r="T80" s="272" t="str">
        <f>+IF(N80=0,"",'Ark1'!AK3789)</f>
        <v/>
      </c>
      <c r="U80" s="97"/>
      <c r="V80" s="242" t="str">
        <f>+IF(I80=0,"",'Ark1'!T3789)</f>
        <v/>
      </c>
      <c r="W80" s="238"/>
      <c r="X80" s="243" t="str">
        <f>+IF(I80=0,"",'Ark1'!W3789)</f>
        <v/>
      </c>
      <c r="Y80" s="243" t="str">
        <f>+IF(I80=0,"",'Ark1'!X3789)</f>
        <v/>
      </c>
      <c r="Z80" s="243" t="str">
        <f>+IF(I80=0,"",'Ark1'!Y3789)</f>
        <v/>
      </c>
      <c r="AA80" s="243" t="str">
        <f>+IF(I80=0,"",'Ark1'!Z3789)</f>
        <v/>
      </c>
      <c r="AB80" s="241" t="str">
        <f>+IF(I80=0,"",'Ark1'!AA3789)</f>
        <v/>
      </c>
      <c r="AC80" s="242" t="str">
        <f>+IF(I80=0,"",'Ark1'!AC3789)</f>
        <v/>
      </c>
      <c r="AD80" s="243" t="str">
        <f>+IF(I80=0,"",'Ark1'!AE3789)</f>
        <v/>
      </c>
      <c r="AE80" s="242" t="str">
        <f t="shared" si="7"/>
        <v/>
      </c>
      <c r="AF80" s="241" t="str">
        <f t="shared" si="8"/>
        <v/>
      </c>
      <c r="AG80" s="220"/>
      <c r="AH80" s="223"/>
      <c r="AJ80" s="28"/>
      <c r="AK80" s="26"/>
      <c r="AL80" s="224"/>
      <c r="AM80" s="27"/>
      <c r="AN80" s="26"/>
      <c r="AO80" s="26"/>
      <c r="AP80" s="33"/>
      <c r="AQ80" s="33"/>
      <c r="AR80" s="33"/>
    </row>
    <row r="81" spans="1:61">
      <c r="A81" s="220"/>
      <c r="B81" s="301">
        <f>+'Ark1'!C3790</f>
        <v>2024</v>
      </c>
      <c r="C81" s="240">
        <f>+'Ark1'!L3790</f>
        <v>3</v>
      </c>
      <c r="D81" s="240" t="s">
        <v>30</v>
      </c>
      <c r="E81" s="240">
        <f>+'Ark1'!H3790</f>
        <v>1</v>
      </c>
      <c r="F81" s="240">
        <f>+'Ark1'!J3790</f>
        <v>171</v>
      </c>
      <c r="G81" s="240" t="str">
        <f t="shared" si="9"/>
        <v>Prima</v>
      </c>
      <c r="H81" s="240" t="str">
        <f>+IF(I81=0,"",'Ark1'!Q3790)</f>
        <v/>
      </c>
      <c r="I81" s="240">
        <f>+'Ark1'!R3790</f>
        <v>0</v>
      </c>
      <c r="J81" s="241" t="str">
        <f>+IF(I81=0,"",'Ark1'!AG3790)</f>
        <v/>
      </c>
      <c r="K81" s="241"/>
      <c r="L81" s="241" t="str">
        <f>+IF(I81=0,"",'Ark1'!AH3790)</f>
        <v/>
      </c>
      <c r="M81" s="97"/>
      <c r="N81" s="455">
        <f>+IF(J81=0,"",'Ark1'!AI3790)</f>
        <v>0</v>
      </c>
      <c r="O81" s="97"/>
      <c r="P81" s="272" t="str">
        <f>+IF(N81=0,"",'Ark1'!AJ3790)</f>
        <v/>
      </c>
      <c r="Q81" s="237"/>
      <c r="R81" s="31" t="str">
        <f>+IF(I81=0,"",'Ark1'!U3790)</f>
        <v/>
      </c>
      <c r="S81" s="221"/>
      <c r="T81" s="272" t="str">
        <f>+IF(N81=0,"",'Ark1'!AK3790)</f>
        <v/>
      </c>
      <c r="U81" s="97"/>
      <c r="V81" s="242" t="str">
        <f>+IF(I81=0,"",'Ark1'!T3790)</f>
        <v/>
      </c>
      <c r="W81" s="238"/>
      <c r="X81" s="243" t="str">
        <f>+IF(I81=0,"",'Ark1'!W3790)</f>
        <v/>
      </c>
      <c r="Y81" s="243" t="str">
        <f>+IF(I81=0,"",'Ark1'!X3790)</f>
        <v/>
      </c>
      <c r="Z81" s="243" t="str">
        <f>+IF(I81=0,"",'Ark1'!Y3790)</f>
        <v/>
      </c>
      <c r="AA81" s="243" t="str">
        <f>+IF(I81=0,"",'Ark1'!Z3790)</f>
        <v/>
      </c>
      <c r="AB81" s="241" t="str">
        <f>+IF(I81=0,"",'Ark1'!AA3790)</f>
        <v/>
      </c>
      <c r="AC81" s="242" t="str">
        <f>+IF(I81=0,"",'Ark1'!AC3790)</f>
        <v/>
      </c>
      <c r="AD81" s="243" t="str">
        <f>+IF(I81=0,"",'Ark1'!AE3790)</f>
        <v/>
      </c>
      <c r="AE81" s="242" t="str">
        <f t="shared" si="7"/>
        <v/>
      </c>
      <c r="AF81" s="241" t="str">
        <f t="shared" si="8"/>
        <v/>
      </c>
      <c r="AG81" s="220"/>
      <c r="AH81" s="223"/>
      <c r="AJ81" s="28"/>
      <c r="AK81" s="26"/>
      <c r="AL81" s="224"/>
      <c r="AM81" s="27"/>
      <c r="AN81" s="26"/>
      <c r="AO81" s="26"/>
      <c r="AP81" s="33"/>
      <c r="AQ81" s="33"/>
      <c r="AR81" s="33"/>
    </row>
    <row r="82" spans="1:61">
      <c r="A82" s="220"/>
      <c r="B82" s="301">
        <f>+'Ark1'!C3791</f>
        <v>2024</v>
      </c>
      <c r="C82" s="240">
        <f>+'Ark1'!L3791</f>
        <v>3</v>
      </c>
      <c r="D82" s="240" t="s">
        <v>30</v>
      </c>
      <c r="E82" s="240">
        <f>+'Ark1'!H3791</f>
        <v>2</v>
      </c>
      <c r="F82" s="240">
        <f>+'Ark1'!J3791</f>
        <v>175</v>
      </c>
      <c r="G82" s="240" t="str">
        <f t="shared" si="9"/>
        <v>Ole Ringdal</v>
      </c>
      <c r="H82" s="240" t="str">
        <f>+IF(I82=0,"",'Ark1'!Q3791)</f>
        <v/>
      </c>
      <c r="I82" s="240">
        <f>+'Ark1'!R3791</f>
        <v>0</v>
      </c>
      <c r="J82" s="241" t="str">
        <f>+IF(I82=0,"",'Ark1'!AG3791)</f>
        <v/>
      </c>
      <c r="K82" s="241"/>
      <c r="L82" s="241" t="str">
        <f>+IF(I82=0,"",'Ark1'!AH3791)</f>
        <v/>
      </c>
      <c r="M82" s="97"/>
      <c r="N82" s="455">
        <f>+IF(J82=0,"",'Ark1'!AI3791)</f>
        <v>0</v>
      </c>
      <c r="O82" s="97"/>
      <c r="P82" s="272" t="str">
        <f>+IF(N82=0,"",'Ark1'!AJ3791)</f>
        <v/>
      </c>
      <c r="Q82" s="237"/>
      <c r="R82" s="31" t="str">
        <f>+IF(I82=0,"",'Ark1'!U3791)</f>
        <v/>
      </c>
      <c r="S82" s="221"/>
      <c r="T82" s="272" t="str">
        <f>+IF(N82=0,"",'Ark1'!AK3791)</f>
        <v/>
      </c>
      <c r="U82" s="97"/>
      <c r="V82" s="242" t="str">
        <f>+IF(I82=0,"",'Ark1'!T3791)</f>
        <v/>
      </c>
      <c r="W82" s="238"/>
      <c r="X82" s="243" t="str">
        <f>+IF(I82=0,"",'Ark1'!W3791)</f>
        <v/>
      </c>
      <c r="Y82" s="243" t="str">
        <f>+IF(I82=0,"",'Ark1'!X3791)</f>
        <v/>
      </c>
      <c r="Z82" s="243" t="str">
        <f>+IF(I82=0,"",'Ark1'!Y3791)</f>
        <v/>
      </c>
      <c r="AA82" s="243" t="str">
        <f>+IF(I82=0,"",'Ark1'!Z3791)</f>
        <v/>
      </c>
      <c r="AB82" s="241" t="str">
        <f>+IF(I82=0,"",'Ark1'!AA3791)</f>
        <v/>
      </c>
      <c r="AC82" s="242" t="str">
        <f>+IF(I82=0,"",'Ark1'!AC3791)</f>
        <v/>
      </c>
      <c r="AD82" s="243" t="str">
        <f>+IF(I82=0,"",'Ark1'!AE3791)</f>
        <v/>
      </c>
      <c r="AE82" s="242" t="str">
        <f t="shared" si="7"/>
        <v/>
      </c>
      <c r="AF82" s="241" t="str">
        <f t="shared" si="8"/>
        <v/>
      </c>
      <c r="AG82" s="220"/>
      <c r="AH82" s="223"/>
      <c r="AJ82" s="28"/>
      <c r="AK82" s="26"/>
      <c r="AL82" s="224"/>
      <c r="AM82" s="27"/>
      <c r="AN82" s="26"/>
      <c r="AO82" s="26"/>
      <c r="AP82" s="33"/>
      <c r="AQ82" s="33"/>
      <c r="AR82" s="33"/>
    </row>
    <row r="83" spans="1:61">
      <c r="A83" s="220"/>
      <c r="B83" s="301">
        <f>+'Ark1'!C3792</f>
        <v>2024</v>
      </c>
      <c r="C83" s="240">
        <f>+'Ark1'!L3792</f>
        <v>3</v>
      </c>
      <c r="D83" s="240" t="s">
        <v>30</v>
      </c>
      <c r="E83" s="240">
        <f>+'Ark1'!H3792</f>
        <v>2</v>
      </c>
      <c r="F83" s="240">
        <f>+'Ark1'!J3792</f>
        <v>177</v>
      </c>
      <c r="G83" s="240" t="str">
        <f t="shared" si="9"/>
        <v>Slakthuset</v>
      </c>
      <c r="H83" s="240">
        <f>+IF(I83=0,"",'Ark1'!Q3792)</f>
        <v>1</v>
      </c>
      <c r="I83" s="240">
        <f>+'Ark1'!R3792</f>
        <v>1</v>
      </c>
      <c r="J83" s="241">
        <f>+IF(I83=0,"",'Ark1'!AG3792)</f>
        <v>0.78740157480314976</v>
      </c>
      <c r="K83" s="241"/>
      <c r="L83" s="241">
        <f>+IF(I83=0,"",'Ark1'!AH3792)</f>
        <v>0.629625974538636</v>
      </c>
      <c r="M83" s="97"/>
      <c r="N83" s="455">
        <f>+IF(J83=0,"",'Ark1'!AI3792)</f>
        <v>1</v>
      </c>
      <c r="O83" s="97"/>
      <c r="P83" s="272">
        <f>+IF(N83=0,"",'Ark1'!AJ3792)</f>
        <v>115.8</v>
      </c>
      <c r="Q83" s="237"/>
      <c r="R83" s="31">
        <f>+IF(I83=0,"",'Ark1'!U3792)</f>
        <v>31.9</v>
      </c>
      <c r="S83" s="221"/>
      <c r="T83" s="272">
        <f>+IF(N83=0,"",'Ark1'!AK3792)</f>
        <v>20.543053864392121</v>
      </c>
      <c r="U83" s="97"/>
      <c r="V83" s="242">
        <f>+IF(I83=0,"",'Ark1'!T3792)</f>
        <v>5</v>
      </c>
      <c r="W83" s="238"/>
      <c r="X83" s="243">
        <f>+IF(I83=0,"",'Ark1'!W3792)</f>
        <v>0</v>
      </c>
      <c r="Y83" s="243">
        <f>+IF(I83=0,"",'Ark1'!X3792)</f>
        <v>100</v>
      </c>
      <c r="Z83" s="243">
        <f>+IF(I83=0,"",'Ark1'!Y3792)</f>
        <v>100</v>
      </c>
      <c r="AA83" s="243">
        <f>+IF(I83=0,"",'Ark1'!Z3792)</f>
        <v>0</v>
      </c>
      <c r="AB83" s="241">
        <f>+IF(I83=0,"",'Ark1'!AA3792)</f>
        <v>0</v>
      </c>
      <c r="AC83" s="242">
        <f>+IF(I83=0,"",'Ark1'!AC3792)</f>
        <v>0</v>
      </c>
      <c r="AD83" s="243">
        <f>+IF(I83=0,"",'Ark1'!AE3792)</f>
        <v>0</v>
      </c>
      <c r="AE83" s="242">
        <f t="shared" si="7"/>
        <v>10.633333333333333</v>
      </c>
      <c r="AF83" s="241">
        <f t="shared" si="8"/>
        <v>1</v>
      </c>
      <c r="AG83" s="220"/>
      <c r="AH83" s="223"/>
      <c r="AJ83" s="28"/>
      <c r="AK83" s="26"/>
      <c r="AL83" s="224"/>
      <c r="AM83" s="27"/>
      <c r="AN83" s="26"/>
      <c r="AO83" s="26"/>
      <c r="AP83" s="33"/>
      <c r="AQ83" s="33"/>
      <c r="AR83" s="33"/>
    </row>
    <row r="84" spans="1:61">
      <c r="A84" s="220"/>
      <c r="B84" s="301">
        <f>+'Ark1'!C3793</f>
        <v>2024</v>
      </c>
      <c r="C84" s="240">
        <f>+'Ark1'!L3793</f>
        <v>3</v>
      </c>
      <c r="D84" s="240" t="s">
        <v>30</v>
      </c>
      <c r="E84" s="240">
        <f>+'Ark1'!H3793</f>
        <v>2</v>
      </c>
      <c r="F84" s="240">
        <f>+'Ark1'!J3793</f>
        <v>178</v>
      </c>
      <c r="G84" s="240" t="str">
        <f t="shared" si="9"/>
        <v>Røros</v>
      </c>
      <c r="H84" s="240" t="str">
        <f>+IF(I84=0,"",'Ark1'!Q3793)</f>
        <v/>
      </c>
      <c r="I84" s="240">
        <f>+'Ark1'!R3793</f>
        <v>0</v>
      </c>
      <c r="J84" s="241" t="str">
        <f>+IF(I84=0,"",'Ark1'!AG3793)</f>
        <v/>
      </c>
      <c r="K84" s="241"/>
      <c r="L84" s="241" t="str">
        <f>+IF(I84=0,"",'Ark1'!AH3793)</f>
        <v/>
      </c>
      <c r="M84" s="97"/>
      <c r="N84" s="455">
        <f>+IF(J84=0,"",'Ark1'!AI3793)</f>
        <v>0</v>
      </c>
      <c r="O84" s="97"/>
      <c r="P84" s="272" t="str">
        <f>+IF(N84=0,"",'Ark1'!AJ3793)</f>
        <v/>
      </c>
      <c r="Q84" s="237"/>
      <c r="R84" s="31" t="str">
        <f>+IF(I84=0,"",'Ark1'!U3793)</f>
        <v/>
      </c>
      <c r="S84" s="221"/>
      <c r="T84" s="272" t="str">
        <f>+IF(N84=0,"",'Ark1'!AK3793)</f>
        <v/>
      </c>
      <c r="U84" s="97"/>
      <c r="V84" s="242" t="str">
        <f>+IF(I84=0,"",'Ark1'!T3793)</f>
        <v/>
      </c>
      <c r="W84" s="238"/>
      <c r="X84" s="243" t="str">
        <f>+IF(I84=0,"",'Ark1'!W3793)</f>
        <v/>
      </c>
      <c r="Y84" s="243" t="str">
        <f>+IF(I84=0,"",'Ark1'!X3793)</f>
        <v/>
      </c>
      <c r="Z84" s="243" t="str">
        <f>+IF(I84=0,"",'Ark1'!Y3793)</f>
        <v/>
      </c>
      <c r="AA84" s="243" t="str">
        <f>+IF(I84=0,"",'Ark1'!Z3793)</f>
        <v/>
      </c>
      <c r="AB84" s="241" t="str">
        <f>+IF(I84=0,"",'Ark1'!AA3793)</f>
        <v/>
      </c>
      <c r="AC84" s="242" t="str">
        <f>+IF(I84=0,"",'Ark1'!AC3793)</f>
        <v/>
      </c>
      <c r="AD84" s="243" t="str">
        <f>+IF(I84=0,"",'Ark1'!AE3793)</f>
        <v/>
      </c>
      <c r="AE84" s="242" t="str">
        <f t="shared" si="7"/>
        <v/>
      </c>
      <c r="AF84" s="241" t="str">
        <f t="shared" si="8"/>
        <v/>
      </c>
      <c r="AG84" s="220"/>
      <c r="AH84" s="223"/>
      <c r="AJ84" s="28"/>
      <c r="AK84" s="26"/>
      <c r="AL84" s="224"/>
      <c r="AM84" s="27"/>
      <c r="AN84" s="26"/>
      <c r="AO84" s="26"/>
      <c r="AP84" s="33"/>
      <c r="AQ84" s="33"/>
      <c r="AR84" s="33"/>
    </row>
    <row r="85" spans="1:61">
      <c r="A85" s="220"/>
      <c r="B85" s="301">
        <f>+'Ark1'!C3794</f>
        <v>2024</v>
      </c>
      <c r="C85" s="240">
        <f>+'Ark1'!L3794</f>
        <v>3</v>
      </c>
      <c r="D85" s="240" t="s">
        <v>30</v>
      </c>
      <c r="E85" s="240">
        <f>+'Ark1'!H3794</f>
        <v>2</v>
      </c>
      <c r="F85" s="240">
        <f>+'Ark1'!J3794</f>
        <v>181</v>
      </c>
      <c r="G85" s="240" t="str">
        <f t="shared" si="9"/>
        <v>Horns</v>
      </c>
      <c r="H85" s="240">
        <f>+IF(I85=0,"",'Ark1'!Q3794)</f>
        <v>2</v>
      </c>
      <c r="I85" s="240">
        <f>+'Ark1'!R3794</f>
        <v>2</v>
      </c>
      <c r="J85" s="241">
        <f>+IF(I85=0,"",'Ark1'!AG3794)</f>
        <v>1.3245033112582778</v>
      </c>
      <c r="K85" s="241"/>
      <c r="L85" s="241">
        <f>+IF(I85=0,"",'Ark1'!AH3794)</f>
        <v>0.46250649839556879</v>
      </c>
      <c r="M85" s="97"/>
      <c r="N85" s="455">
        <f>+IF(J85=0,"",'Ark1'!AI3794)</f>
        <v>2</v>
      </c>
      <c r="O85" s="97"/>
      <c r="P85" s="272">
        <f>+IF(N85=0,"",'Ark1'!AJ3794)</f>
        <v>99.1</v>
      </c>
      <c r="Q85" s="237"/>
      <c r="R85" s="31">
        <f>+IF(I85=0,"",'Ark1'!U3794)</f>
        <v>12.9</v>
      </c>
      <c r="S85" s="221"/>
      <c r="T85" s="272">
        <f>+IF(N85=0,"",'Ark1'!AK3794)</f>
        <v>13.257898343086637</v>
      </c>
      <c r="U85" s="97"/>
      <c r="V85" s="242">
        <f>+IF(I85=0,"",'Ark1'!T3794)</f>
        <v>4.5</v>
      </c>
      <c r="W85" s="238"/>
      <c r="X85" s="243">
        <f>+IF(I85=0,"",'Ark1'!W3794)</f>
        <v>0</v>
      </c>
      <c r="Y85" s="243">
        <f>+IF(I85=0,"",'Ark1'!X3794)</f>
        <v>0</v>
      </c>
      <c r="Z85" s="243">
        <f>+IF(I85=0,"",'Ark1'!Y3794)</f>
        <v>0</v>
      </c>
      <c r="AA85" s="243">
        <f>+IF(I85=0,"",'Ark1'!Z3794)</f>
        <v>0</v>
      </c>
      <c r="AB85" s="241">
        <f>+IF(I85=0,"",'Ark1'!AA3794)</f>
        <v>0.80000000000000926</v>
      </c>
      <c r="AC85" s="242">
        <f>+IF(I85=0,"",'Ark1'!AC3794)</f>
        <v>0.5</v>
      </c>
      <c r="AD85" s="243">
        <f>+IF(I85=0,"",'Ark1'!AE3794)</f>
        <v>-99.999999999998522</v>
      </c>
      <c r="AE85" s="242">
        <f t="shared" si="7"/>
        <v>4.3</v>
      </c>
      <c r="AF85" s="241">
        <f t="shared" si="8"/>
        <v>1</v>
      </c>
      <c r="AG85" s="220"/>
      <c r="AH85" s="223"/>
      <c r="AJ85" s="28"/>
      <c r="AK85" s="26"/>
      <c r="AL85" s="224"/>
      <c r="AM85" s="27"/>
      <c r="AN85" s="26"/>
      <c r="AO85" s="26"/>
      <c r="AP85" s="33"/>
      <c r="AQ85" s="33"/>
      <c r="AR85" s="33"/>
    </row>
    <row r="86" spans="1:61">
      <c r="A86" s="220"/>
      <c r="B86" s="301">
        <f>+'Ark1'!C3795</f>
        <v>2024</v>
      </c>
      <c r="C86" s="240">
        <f>+'Ark1'!L3795</f>
        <v>3</v>
      </c>
      <c r="D86" s="240" t="s">
        <v>30</v>
      </c>
      <c r="E86" s="240">
        <f>+'Ark1'!H3795</f>
        <v>1</v>
      </c>
      <c r="F86" s="240">
        <f>+'Ark1'!J3795</f>
        <v>262</v>
      </c>
      <c r="G86" s="240" t="str">
        <f t="shared" si="9"/>
        <v>Strilalam</v>
      </c>
      <c r="H86" s="240" t="str">
        <f>+IF(I86=0,"",'Ark1'!Q3795)</f>
        <v/>
      </c>
      <c r="I86" s="240">
        <f>+'Ark1'!R3795</f>
        <v>0</v>
      </c>
      <c r="J86" s="241" t="str">
        <f>+IF(I86=0,"",'Ark1'!AG3795)</f>
        <v/>
      </c>
      <c r="K86" s="241"/>
      <c r="L86" s="241" t="str">
        <f>+IF(I86=0,"",'Ark1'!AH3795)</f>
        <v/>
      </c>
      <c r="M86" s="97"/>
      <c r="N86" s="455">
        <f>+IF(J86=0,"",'Ark1'!AI3795)</f>
        <v>0</v>
      </c>
      <c r="O86" s="97"/>
      <c r="P86" s="272" t="str">
        <f>+IF(N86=0,"",'Ark1'!AJ3795)</f>
        <v/>
      </c>
      <c r="Q86" s="237"/>
      <c r="R86" s="31" t="str">
        <f>+IF(I86=0,"",'Ark1'!U3795)</f>
        <v/>
      </c>
      <c r="S86" s="221"/>
      <c r="T86" s="272" t="str">
        <f>+IF(N86=0,"",'Ark1'!AK3795)</f>
        <v/>
      </c>
      <c r="U86" s="97"/>
      <c r="V86" s="242" t="str">
        <f>+IF(I86=0,"",'Ark1'!T3795)</f>
        <v/>
      </c>
      <c r="W86" s="238"/>
      <c r="X86" s="243" t="str">
        <f>+IF(I86=0,"",'Ark1'!W3795)</f>
        <v/>
      </c>
      <c r="Y86" s="243" t="str">
        <f>+IF(I86=0,"",'Ark1'!X3795)</f>
        <v/>
      </c>
      <c r="Z86" s="243" t="str">
        <f>+IF(I86=0,"",'Ark1'!Y3795)</f>
        <v/>
      </c>
      <c r="AA86" s="243" t="str">
        <f>+IF(I86=0,"",'Ark1'!Z3795)</f>
        <v/>
      </c>
      <c r="AB86" s="241" t="str">
        <f>+IF(I86=0,"",'Ark1'!AA3795)</f>
        <v/>
      </c>
      <c r="AC86" s="242" t="str">
        <f>+IF(I86=0,"",'Ark1'!AC3795)</f>
        <v/>
      </c>
      <c r="AD86" s="243" t="str">
        <f>+IF(I86=0,"",'Ark1'!AE3795)</f>
        <v/>
      </c>
      <c r="AE86" s="242" t="str">
        <f t="shared" si="7"/>
        <v/>
      </c>
      <c r="AF86" s="241" t="str">
        <f t="shared" si="8"/>
        <v/>
      </c>
      <c r="AG86" s="220"/>
      <c r="AH86" s="223"/>
      <c r="AJ86" s="28"/>
      <c r="AK86" s="26"/>
      <c r="AL86" s="224"/>
      <c r="AM86" s="27"/>
      <c r="AN86" s="26"/>
      <c r="AO86" s="26"/>
      <c r="AP86" s="33"/>
      <c r="AQ86" s="33"/>
      <c r="AR86" s="33"/>
    </row>
    <row r="87" spans="1:61">
      <c r="A87" s="220"/>
      <c r="B87" s="301">
        <f>+'Ark1'!C3796</f>
        <v>2024</v>
      </c>
      <c r="C87" s="240">
        <f>+'Ark1'!L3796</f>
        <v>3</v>
      </c>
      <c r="D87" s="240" t="s">
        <v>30</v>
      </c>
      <c r="E87" s="240">
        <f>+'Ark1'!H3796</f>
        <v>2</v>
      </c>
      <c r="F87" s="240">
        <f>+'Ark1'!J3796</f>
        <v>267</v>
      </c>
      <c r="G87" s="240" t="str">
        <f t="shared" si="9"/>
        <v>Dalpro</v>
      </c>
      <c r="H87" s="240" t="str">
        <f>+IF(I87=0,"",'Ark1'!Q3796)</f>
        <v/>
      </c>
      <c r="I87" s="240">
        <f>+'Ark1'!R3796</f>
        <v>0</v>
      </c>
      <c r="J87" s="241" t="str">
        <f>+IF(I87=0,"",'Ark1'!AG3796)</f>
        <v/>
      </c>
      <c r="K87" s="241"/>
      <c r="L87" s="241" t="str">
        <f>+IF(I87=0,"",'Ark1'!AH3796)</f>
        <v/>
      </c>
      <c r="M87" s="97"/>
      <c r="N87" s="455">
        <f>+IF(J87=0,"",'Ark1'!AI3796)</f>
        <v>0</v>
      </c>
      <c r="O87" s="97"/>
      <c r="P87" s="272" t="str">
        <f>+IF(N87=0,"",'Ark1'!AJ3796)</f>
        <v/>
      </c>
      <c r="Q87" s="237"/>
      <c r="R87" s="31" t="str">
        <f>+IF(I87=0,"",'Ark1'!U3796)</f>
        <v/>
      </c>
      <c r="S87" s="221"/>
      <c r="T87" s="272" t="str">
        <f>+IF(N87=0,"",'Ark1'!AK3796)</f>
        <v/>
      </c>
      <c r="U87" s="97"/>
      <c r="V87" s="242" t="str">
        <f>+IF(I87=0,"",'Ark1'!T3796)</f>
        <v/>
      </c>
      <c r="W87" s="238"/>
      <c r="X87" s="243" t="str">
        <f>+IF(I87=0,"",'Ark1'!W3796)</f>
        <v/>
      </c>
      <c r="Y87" s="243" t="str">
        <f>+IF(I87=0,"",'Ark1'!X3796)</f>
        <v/>
      </c>
      <c r="Z87" s="243" t="str">
        <f>+IF(I87=0,"",'Ark1'!Y3796)</f>
        <v/>
      </c>
      <c r="AA87" s="243" t="str">
        <f>+IF(I87=0,"",'Ark1'!Z3796)</f>
        <v/>
      </c>
      <c r="AB87" s="241" t="str">
        <f>+IF(I87=0,"",'Ark1'!AA3796)</f>
        <v/>
      </c>
      <c r="AC87" s="242" t="str">
        <f>+IF(I87=0,"",'Ark1'!AC3796)</f>
        <v/>
      </c>
      <c r="AD87" s="243" t="str">
        <f>+IF(I87=0,"",'Ark1'!AE3796)</f>
        <v/>
      </c>
      <c r="AE87" s="242" t="str">
        <f t="shared" si="7"/>
        <v/>
      </c>
      <c r="AF87" s="241" t="str">
        <f t="shared" si="8"/>
        <v/>
      </c>
      <c r="AG87" s="220"/>
      <c r="AH87" s="223"/>
      <c r="AJ87" s="28"/>
      <c r="AK87" s="26"/>
      <c r="AL87" s="224"/>
      <c r="AM87" s="27"/>
      <c r="AN87" s="26"/>
      <c r="AO87" s="26"/>
      <c r="AP87" s="33"/>
      <c r="AQ87" s="33"/>
      <c r="AR87" s="33"/>
    </row>
    <row r="88" spans="1:61">
      <c r="A88" s="220"/>
      <c r="B88" s="301">
        <f>+'Ark1'!C3797</f>
        <v>2024</v>
      </c>
      <c r="C88" s="240">
        <f>+'Ark1'!L3797</f>
        <v>3</v>
      </c>
      <c r="D88" s="240" t="s">
        <v>30</v>
      </c>
      <c r="E88" s="240">
        <f>+'Ark1'!H3797</f>
        <v>1</v>
      </c>
      <c r="F88" s="240">
        <f>+'Ark1'!J3797</f>
        <v>309</v>
      </c>
      <c r="G88" s="240" t="str">
        <f t="shared" si="9"/>
        <v>Malvik</v>
      </c>
      <c r="H88" s="240">
        <f>+IF(I88=0,"",'Ark1'!Q3797)</f>
        <v>1</v>
      </c>
      <c r="I88" s="240">
        <f>+'Ark1'!R3797</f>
        <v>1</v>
      </c>
      <c r="J88" s="241">
        <f>+IF(I88=0,"",'Ark1'!AG3797)</f>
        <v>0.2994011976047905</v>
      </c>
      <c r="K88" s="241"/>
      <c r="L88" s="241">
        <f>+IF(I88=0,"",'Ark1'!AH3797)</f>
        <v>0.16084640955070237</v>
      </c>
      <c r="M88" s="97"/>
      <c r="N88" s="455">
        <f>+IF(J88=0,"",'Ark1'!AI3797)</f>
        <v>1</v>
      </c>
      <c r="O88" s="97"/>
      <c r="P88" s="272">
        <f>+IF(N88=0,"",'Ark1'!AJ3797)</f>
        <v>110.6</v>
      </c>
      <c r="Q88" s="237"/>
      <c r="R88" s="31">
        <f>+IF(I88=0,"",'Ark1'!U3797)</f>
        <v>22.5</v>
      </c>
      <c r="S88" s="221"/>
      <c r="T88" s="272">
        <f>+IF(N88=0,"",'Ark1'!AK3797)</f>
        <v>16.630953037813427</v>
      </c>
      <c r="U88" s="97"/>
      <c r="V88" s="242">
        <f>+IF(I88=0,"",'Ark1'!T3797)</f>
        <v>5</v>
      </c>
      <c r="W88" s="238"/>
      <c r="X88" s="243">
        <f>+IF(I88=0,"",'Ark1'!W3797)</f>
        <v>0</v>
      </c>
      <c r="Y88" s="243">
        <f>+IF(I88=0,"",'Ark1'!X3797)</f>
        <v>100</v>
      </c>
      <c r="Z88" s="243">
        <f>+IF(I88=0,"",'Ark1'!Y3797)</f>
        <v>0</v>
      </c>
      <c r="AA88" s="243">
        <f>+IF(I88=0,"",'Ark1'!Z3797)</f>
        <v>0</v>
      </c>
      <c r="AB88" s="241">
        <f>+IF(I88=0,"",'Ark1'!AA3797)</f>
        <v>0</v>
      </c>
      <c r="AC88" s="242">
        <f>+IF(I88=0,"",'Ark1'!AC3797)</f>
        <v>0</v>
      </c>
      <c r="AD88" s="243">
        <f>+IF(I88=0,"",'Ark1'!AE3797)</f>
        <v>0</v>
      </c>
      <c r="AE88" s="242">
        <f t="shared" si="7"/>
        <v>7.5</v>
      </c>
      <c r="AF88" s="241">
        <f t="shared" si="8"/>
        <v>1</v>
      </c>
      <c r="AG88" s="220"/>
      <c r="AH88" s="223"/>
      <c r="AJ88" s="28"/>
      <c r="AK88" s="26"/>
      <c r="AL88" s="224"/>
      <c r="AM88" s="27"/>
      <c r="AN88" s="26"/>
      <c r="AO88" s="26"/>
      <c r="AP88" s="33"/>
      <c r="AQ88" s="33"/>
      <c r="AR88" s="33"/>
    </row>
    <row r="89" spans="1:61">
      <c r="A89" s="220"/>
      <c r="B89" s="301">
        <f>+'Ark1'!C3798</f>
        <v>2024</v>
      </c>
      <c r="C89" s="240">
        <f>+'Ark1'!L3798</f>
        <v>3</v>
      </c>
      <c r="D89" s="240" t="s">
        <v>30</v>
      </c>
      <c r="E89" s="240">
        <f>+'Ark1'!H3798</f>
        <v>2</v>
      </c>
      <c r="F89" s="240">
        <f>+'Ark1'!J3798</f>
        <v>470</v>
      </c>
      <c r="G89" s="240" t="str">
        <f t="shared" si="9"/>
        <v>Jens Eide</v>
      </c>
      <c r="H89" s="240" t="str">
        <f>+IF(I89=0,"",'Ark1'!Q3798)</f>
        <v/>
      </c>
      <c r="I89" s="240">
        <f>+'Ark1'!R3798</f>
        <v>0</v>
      </c>
      <c r="J89" s="241" t="str">
        <f>+IF(I89=0,"",'Ark1'!AG3798)</f>
        <v/>
      </c>
      <c r="K89" s="241"/>
      <c r="L89" s="241" t="str">
        <f>+IF(I89=0,"",'Ark1'!AH3798)</f>
        <v/>
      </c>
      <c r="M89" s="97"/>
      <c r="N89" s="455">
        <f>+IF(J89=0,"",'Ark1'!AI3798)</f>
        <v>0</v>
      </c>
      <c r="O89" s="97"/>
      <c r="P89" s="272" t="str">
        <f>+IF(N89=0,"",'Ark1'!AJ3798)</f>
        <v/>
      </c>
      <c r="Q89" s="237"/>
      <c r="R89" s="31" t="str">
        <f>+IF(I89=0,"",'Ark1'!U3798)</f>
        <v/>
      </c>
      <c r="S89" s="221"/>
      <c r="T89" s="272" t="str">
        <f>+IF(N89=0,"",'Ark1'!AK3798)</f>
        <v/>
      </c>
      <c r="U89" s="97"/>
      <c r="V89" s="242" t="str">
        <f>+IF(I89=0,"",'Ark1'!T3798)</f>
        <v/>
      </c>
      <c r="W89" s="238"/>
      <c r="X89" s="243" t="str">
        <f>+IF(I89=0,"",'Ark1'!W3798)</f>
        <v/>
      </c>
      <c r="Y89" s="243" t="str">
        <f>+IF(I89=0,"",'Ark1'!X3798)</f>
        <v/>
      </c>
      <c r="Z89" s="243" t="str">
        <f>+IF(I89=0,"",'Ark1'!Y3798)</f>
        <v/>
      </c>
      <c r="AA89" s="243" t="str">
        <f>+IF(I89=0,"",'Ark1'!Z3798)</f>
        <v/>
      </c>
      <c r="AB89" s="241" t="str">
        <f>+IF(I89=0,"",'Ark1'!AA3798)</f>
        <v/>
      </c>
      <c r="AC89" s="242" t="str">
        <f>+IF(I89=0,"",'Ark1'!AC3798)</f>
        <v/>
      </c>
      <c r="AD89" s="243" t="str">
        <f>+IF(I89=0,"",'Ark1'!AE3798)</f>
        <v/>
      </c>
      <c r="AE89" s="242" t="str">
        <f t="shared" si="7"/>
        <v/>
      </c>
      <c r="AF89" s="241" t="str">
        <f t="shared" si="8"/>
        <v/>
      </c>
      <c r="AG89" s="220"/>
      <c r="AH89" s="223"/>
      <c r="AJ89" s="28"/>
      <c r="AK89" s="26"/>
      <c r="AL89" s="224"/>
      <c r="AM89" s="27"/>
      <c r="AN89" s="26"/>
      <c r="AO89" s="26"/>
      <c r="AP89" s="33"/>
      <c r="AQ89" s="33"/>
      <c r="AR89" s="33"/>
    </row>
    <row r="90" spans="1:61">
      <c r="A90" s="220"/>
      <c r="B90" s="301">
        <f>+'Ark1'!C3799</f>
        <v>2024</v>
      </c>
      <c r="C90" s="240">
        <f>+'Ark1'!L3799</f>
        <v>3</v>
      </c>
      <c r="D90" s="240" t="s">
        <v>30</v>
      </c>
      <c r="E90" s="240">
        <f>+'Ark1'!H3799</f>
        <v>2</v>
      </c>
      <c r="F90" s="240">
        <f>+'Ark1'!J3799</f>
        <v>629</v>
      </c>
      <c r="G90" s="240" t="str">
        <f t="shared" si="9"/>
        <v>Bø</v>
      </c>
      <c r="H90" s="240" t="str">
        <f>+IF(I90=0,"",'Ark1'!Q3799)</f>
        <v/>
      </c>
      <c r="I90" s="240">
        <f>+'Ark1'!R3799</f>
        <v>0</v>
      </c>
      <c r="J90" s="241" t="str">
        <f>+IF(I90=0,"",'Ark1'!AG3799)</f>
        <v/>
      </c>
      <c r="K90" s="241"/>
      <c r="L90" s="241" t="str">
        <f>+IF(I90=0,"",'Ark1'!AH3799)</f>
        <v/>
      </c>
      <c r="M90" s="97"/>
      <c r="N90" s="455">
        <f>+IF(J90=0,"",'Ark1'!AI3799)</f>
        <v>0</v>
      </c>
      <c r="O90" s="97"/>
      <c r="P90" s="272" t="str">
        <f>+IF(N90=0,"",'Ark1'!AJ3799)</f>
        <v/>
      </c>
      <c r="Q90" s="237"/>
      <c r="R90" s="31" t="str">
        <f>+IF(I90=0,"",'Ark1'!U3799)</f>
        <v/>
      </c>
      <c r="S90" s="221"/>
      <c r="T90" s="272" t="str">
        <f>+IF(N90=0,"",'Ark1'!AK3799)</f>
        <v/>
      </c>
      <c r="U90" s="97"/>
      <c r="V90" s="242" t="str">
        <f>+IF(I90=0,"",'Ark1'!T3799)</f>
        <v/>
      </c>
      <c r="W90" s="238"/>
      <c r="X90" s="243" t="str">
        <f>+IF(I90=0,"",'Ark1'!W3799)</f>
        <v/>
      </c>
      <c r="Y90" s="243" t="str">
        <f>+IF(I90=0,"",'Ark1'!X3799)</f>
        <v/>
      </c>
      <c r="Z90" s="243" t="str">
        <f>+IF(I90=0,"",'Ark1'!Y3799)</f>
        <v/>
      </c>
      <c r="AA90" s="243" t="str">
        <f>+IF(I90=0,"",'Ark1'!Z3799)</f>
        <v/>
      </c>
      <c r="AB90" s="241" t="str">
        <f>+IF(I90=0,"",'Ark1'!AA3799)</f>
        <v/>
      </c>
      <c r="AC90" s="242" t="str">
        <f>+IF(I90=0,"",'Ark1'!AC3799)</f>
        <v/>
      </c>
      <c r="AD90" s="243" t="str">
        <f>+IF(I90=0,"",'Ark1'!AE3799)</f>
        <v/>
      </c>
      <c r="AE90" s="242" t="str">
        <f t="shared" si="7"/>
        <v/>
      </c>
      <c r="AF90" s="241" t="str">
        <f t="shared" si="8"/>
        <v/>
      </c>
      <c r="AG90" s="220"/>
      <c r="AH90" s="223"/>
      <c r="AJ90" s="28"/>
      <c r="AK90" s="26"/>
      <c r="AL90" s="224"/>
      <c r="AM90" s="27"/>
      <c r="AN90" s="26"/>
      <c r="AO90" s="26"/>
      <c r="AP90" s="33"/>
      <c r="AQ90" s="33"/>
      <c r="AR90" s="33"/>
    </row>
    <row r="91" spans="1:61">
      <c r="A91" s="220"/>
      <c r="B91" s="301">
        <f>+'Ark1'!C3800</f>
        <v>2024</v>
      </c>
      <c r="C91" s="240">
        <f>+'Ark1'!L3800</f>
        <v>3</v>
      </c>
      <c r="D91" s="240" t="s">
        <v>30</v>
      </c>
      <c r="E91" s="240">
        <f>+'Ark1'!H3800</f>
        <v>1</v>
      </c>
      <c r="F91" s="240">
        <f>+'Ark1'!J3800</f>
        <v>643</v>
      </c>
      <c r="G91" s="240" t="str">
        <f t="shared" si="9"/>
        <v>Bjerka</v>
      </c>
      <c r="H91" s="240">
        <f>+IF(I91=0,"",'Ark1'!Q3800)</f>
        <v>2</v>
      </c>
      <c r="I91" s="240">
        <f>+'Ark1'!R3800</f>
        <v>2</v>
      </c>
      <c r="J91" s="241">
        <f>+IF(I91=0,"",'Ark1'!AG3800)</f>
        <v>0.95693779904306242</v>
      </c>
      <c r="K91" s="241"/>
      <c r="L91" s="241">
        <f>+IF(I91=0,"",'Ark1'!AH3800)</f>
        <v>0.62064648455709037</v>
      </c>
      <c r="M91" s="97"/>
      <c r="N91" s="455">
        <f>+IF(J91=0,"",'Ark1'!AI3800)</f>
        <v>1</v>
      </c>
      <c r="O91" s="97"/>
      <c r="P91" s="272">
        <f>+IF(N91=0,"",'Ark1'!AJ3800)</f>
        <v>100.9</v>
      </c>
      <c r="Q91" s="237"/>
      <c r="R91" s="31">
        <f>+IF(I91=0,"",'Ark1'!U3800)</f>
        <v>23.3</v>
      </c>
      <c r="S91" s="221"/>
      <c r="T91" s="272">
        <f>+IF(N91=0,"",'Ark1'!AK3800)</f>
        <v>13.628703300655538</v>
      </c>
      <c r="U91" s="97"/>
      <c r="V91" s="242">
        <f>+IF(I91=0,"",'Ark1'!T3800)</f>
        <v>6</v>
      </c>
      <c r="W91" s="238"/>
      <c r="X91" s="243">
        <f>+IF(I91=0,"",'Ark1'!W3800)</f>
        <v>0</v>
      </c>
      <c r="Y91" s="243">
        <f>+IF(I91=0,"",'Ark1'!X3800)</f>
        <v>50</v>
      </c>
      <c r="Z91" s="243">
        <f>+IF(I91=0,"",'Ark1'!Y3800)</f>
        <v>50</v>
      </c>
      <c r="AA91" s="243">
        <f>+IF(I91=0,"",'Ark1'!Z3800)</f>
        <v>0</v>
      </c>
      <c r="AB91" s="241">
        <f>+IF(I91=0,"",'Ark1'!AA3800)</f>
        <v>9.3000000000000007</v>
      </c>
      <c r="AC91" s="242">
        <f>+IF(I91=0,"",'Ark1'!AC3800)</f>
        <v>1</v>
      </c>
      <c r="AD91" s="243">
        <f>+IF(I91=0,"",'Ark1'!AE3800)</f>
        <v>100.00000000000011</v>
      </c>
      <c r="AE91" s="242">
        <f t="shared" si="7"/>
        <v>7.7666666666666666</v>
      </c>
      <c r="AF91" s="241">
        <f t="shared" si="8"/>
        <v>1</v>
      </c>
      <c r="AG91" s="220"/>
      <c r="AH91" s="223"/>
      <c r="AJ91" s="28"/>
      <c r="AK91" s="26"/>
      <c r="AL91" s="224"/>
      <c r="AM91" s="27"/>
      <c r="AN91" s="26"/>
      <c r="AO91" s="26"/>
      <c r="AP91" s="33"/>
      <c r="AQ91" s="33"/>
      <c r="AR91" s="33"/>
    </row>
    <row r="92" spans="1:61">
      <c r="A92" s="220"/>
      <c r="B92" s="301">
        <f>+'Ark1'!C3801</f>
        <v>2024</v>
      </c>
      <c r="C92" s="240">
        <f>+'Ark1'!L3801</f>
        <v>3</v>
      </c>
      <c r="D92" s="240" t="s">
        <v>30</v>
      </c>
      <c r="E92" s="240">
        <f>+'Ark1'!H3801</f>
        <v>2</v>
      </c>
      <c r="F92" s="240">
        <f>+'Ark1'!J3801</f>
        <v>704</v>
      </c>
      <c r="G92" s="240" t="str">
        <f t="shared" si="9"/>
        <v>Øre Vilt</v>
      </c>
      <c r="H92" s="240" t="str">
        <f>+IF(I92=0,"",'Ark1'!Q3801)</f>
        <v/>
      </c>
      <c r="I92" s="240">
        <f>+'Ark1'!R3801</f>
        <v>0</v>
      </c>
      <c r="J92" s="241" t="str">
        <f>+IF(I92=0,"",'Ark1'!AG3801)</f>
        <v/>
      </c>
      <c r="K92" s="241"/>
      <c r="L92" s="241" t="str">
        <f>+IF(I92=0,"",'Ark1'!AH3801)</f>
        <v/>
      </c>
      <c r="M92" s="97"/>
      <c r="N92" s="455">
        <f>+IF(J92=0,"",'Ark1'!AI3801)</f>
        <v>0</v>
      </c>
      <c r="O92" s="97"/>
      <c r="P92" s="272" t="str">
        <f>+IF(N92=0,"",'Ark1'!AJ3801)</f>
        <v/>
      </c>
      <c r="Q92" s="237"/>
      <c r="R92" s="31" t="str">
        <f>+IF(I92=0,"",'Ark1'!U3801)</f>
        <v/>
      </c>
      <c r="S92" s="221"/>
      <c r="T92" s="272" t="str">
        <f>+IF(N92=0,"",'Ark1'!AK3801)</f>
        <v/>
      </c>
      <c r="U92" s="97"/>
      <c r="V92" s="242" t="str">
        <f>+IF(I92=0,"",'Ark1'!T3801)</f>
        <v/>
      </c>
      <c r="W92" s="238"/>
      <c r="X92" s="243" t="str">
        <f>+IF(I92=0,"",'Ark1'!W3801)</f>
        <v/>
      </c>
      <c r="Y92" s="243" t="str">
        <f>+IF(I92=0,"",'Ark1'!X3801)</f>
        <v/>
      </c>
      <c r="Z92" s="243" t="str">
        <f>+IF(I92=0,"",'Ark1'!Y3801)</f>
        <v/>
      </c>
      <c r="AA92" s="243" t="str">
        <f>+IF(I92=0,"",'Ark1'!Z3801)</f>
        <v/>
      </c>
      <c r="AB92" s="241" t="str">
        <f>+IF(I92=0,"",'Ark1'!AA3801)</f>
        <v/>
      </c>
      <c r="AC92" s="242" t="str">
        <f>+IF(I92=0,"",'Ark1'!AC3801)</f>
        <v/>
      </c>
      <c r="AD92" s="243" t="str">
        <f>+IF(I92=0,"",'Ark1'!AE3801)</f>
        <v/>
      </c>
      <c r="AE92" s="242" t="str">
        <f t="shared" si="7"/>
        <v/>
      </c>
      <c r="AF92" s="241" t="str">
        <f t="shared" si="8"/>
        <v/>
      </c>
      <c r="AG92" s="220"/>
      <c r="AH92" s="223"/>
      <c r="AJ92" s="28"/>
      <c r="AK92" s="26"/>
      <c r="AL92" s="224"/>
      <c r="AM92" s="27"/>
      <c r="AN92" s="26"/>
      <c r="AO92" s="26"/>
      <c r="AP92" s="33"/>
      <c r="AQ92" s="33"/>
      <c r="AR92" s="33"/>
    </row>
    <row r="93" spans="1:61">
      <c r="A93" s="220"/>
      <c r="B93" s="301">
        <f>+'Ark1'!C3802</f>
        <v>2024</v>
      </c>
      <c r="C93" s="240">
        <f>+'Ark1'!L3802</f>
        <v>3</v>
      </c>
      <c r="D93" s="240" t="s">
        <v>30</v>
      </c>
      <c r="E93" s="240">
        <f>+'Ark1'!H3802</f>
        <v>1</v>
      </c>
      <c r="F93" s="240">
        <f>+'Ark1'!J3802</f>
        <v>802</v>
      </c>
      <c r="G93" s="240" t="str">
        <f t="shared" si="9"/>
        <v>Karasjok</v>
      </c>
      <c r="H93" s="240">
        <f>+IF(I93=0,"",'Ark1'!Q3802)</f>
        <v>1</v>
      </c>
      <c r="I93" s="240">
        <f>+'Ark1'!R3802</f>
        <v>1</v>
      </c>
      <c r="J93" s="241">
        <f>+IF(I93=0,"",'Ark1'!AG3802)</f>
        <v>2.3809523809523818</v>
      </c>
      <c r="K93" s="241"/>
      <c r="L93" s="241">
        <f>+IF(I93=0,"",'Ark1'!AH3802)</f>
        <v>0.93605442176870723</v>
      </c>
      <c r="M93" s="97"/>
      <c r="N93" s="455">
        <f>+IF(J93=0,"",'Ark1'!AI3802)</f>
        <v>1</v>
      </c>
      <c r="O93" s="97"/>
      <c r="P93" s="272">
        <f>+IF(N93=0,"",'Ark1'!AJ3802)</f>
        <v>107.1</v>
      </c>
      <c r="Q93" s="237"/>
      <c r="R93" s="31">
        <f>+IF(I93=0,"",'Ark1'!U3802)</f>
        <v>17.2</v>
      </c>
      <c r="S93" s="221"/>
      <c r="T93" s="272">
        <f>+IF(N93=0,"",'Ark1'!AK3802)</f>
        <v>14.001031555304325</v>
      </c>
      <c r="U93" s="97"/>
      <c r="V93" s="242">
        <f>+IF(I93=0,"",'Ark1'!T3802)</f>
        <v>5</v>
      </c>
      <c r="W93" s="238"/>
      <c r="X93" s="243">
        <f>+IF(I93=0,"",'Ark1'!W3802)</f>
        <v>0</v>
      </c>
      <c r="Y93" s="243">
        <f>+IF(I93=0,"",'Ark1'!X3802)</f>
        <v>100</v>
      </c>
      <c r="Z93" s="243">
        <f>+IF(I93=0,"",'Ark1'!Y3802)</f>
        <v>0</v>
      </c>
      <c r="AA93" s="243">
        <f>+IF(I93=0,"",'Ark1'!Z3802)</f>
        <v>0</v>
      </c>
      <c r="AB93" s="241">
        <f>+IF(I93=0,"",'Ark1'!AA3802)</f>
        <v>0</v>
      </c>
      <c r="AC93" s="242">
        <f>+IF(I93=0,"",'Ark1'!AC3802)</f>
        <v>0</v>
      </c>
      <c r="AD93" s="243">
        <f>+IF(I93=0,"",'Ark1'!AE3802)</f>
        <v>0</v>
      </c>
      <c r="AE93" s="242">
        <f t="shared" si="7"/>
        <v>5.7333333333333334</v>
      </c>
      <c r="AF93" s="241">
        <f t="shared" si="8"/>
        <v>1</v>
      </c>
      <c r="AG93" s="220"/>
      <c r="AH93" s="223"/>
      <c r="AJ93" s="28"/>
      <c r="AK93" s="26"/>
      <c r="AL93" s="224"/>
      <c r="AM93" s="27"/>
      <c r="AN93" s="26"/>
      <c r="AO93" s="26"/>
      <c r="AP93" s="33"/>
      <c r="AQ93" s="33"/>
      <c r="AR93" s="33"/>
    </row>
    <row r="94" spans="1:61" ht="20.100000000000001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1"/>
      <c r="K94" s="221"/>
      <c r="L94" s="221"/>
      <c r="M94" s="97"/>
      <c r="N94" s="239"/>
      <c r="O94" s="97"/>
      <c r="P94" s="237"/>
      <c r="Q94" s="237"/>
      <c r="R94" s="220"/>
      <c r="S94" s="221"/>
      <c r="T94" s="237"/>
      <c r="U94" s="97"/>
      <c r="V94" s="220"/>
      <c r="W94" s="238"/>
      <c r="X94" s="222"/>
      <c r="Y94" s="222"/>
      <c r="Z94" s="222"/>
      <c r="AA94" s="222"/>
      <c r="AB94" s="222"/>
      <c r="AC94" s="220"/>
      <c r="AD94" s="222"/>
      <c r="AE94" s="485"/>
      <c r="AF94" s="222"/>
      <c r="AG94" s="220"/>
      <c r="AH94" s="223"/>
      <c r="AJ94" s="28"/>
      <c r="AK94" s="26"/>
      <c r="AL94" s="224"/>
      <c r="AM94" s="27"/>
      <c r="AQ94" s="27"/>
      <c r="BI94" s="236"/>
    </row>
    <row r="95" spans="1:61" ht="20.100000000000001" customHeight="1">
      <c r="A95" s="220"/>
      <c r="B95" s="220"/>
      <c r="C95" s="220"/>
      <c r="D95" s="266" t="str">
        <f>+D97</f>
        <v>O-</v>
      </c>
      <c r="E95" s="220"/>
      <c r="F95" s="220"/>
      <c r="G95" s="220"/>
      <c r="H95" s="220"/>
      <c r="I95" s="267">
        <f>SUM(I97:I121)</f>
        <v>70</v>
      </c>
      <c r="J95" s="268"/>
      <c r="K95" s="268"/>
      <c r="L95" s="268"/>
      <c r="M95" s="97"/>
      <c r="N95" s="495"/>
      <c r="O95" s="97"/>
      <c r="P95" s="496"/>
      <c r="Q95" s="237"/>
      <c r="R95" s="270">
        <f>+Klasse!M14</f>
        <v>21.947142857142872</v>
      </c>
      <c r="S95" s="221"/>
      <c r="T95" s="496"/>
      <c r="U95" s="97"/>
      <c r="V95" s="269"/>
      <c r="W95" s="238"/>
      <c r="X95" s="222"/>
      <c r="Y95" s="222"/>
      <c r="Z95" s="222"/>
      <c r="AA95" s="222"/>
      <c r="AB95" s="222"/>
      <c r="AC95" s="220"/>
      <c r="AD95" s="222"/>
      <c r="AE95" s="485"/>
      <c r="AF95" s="222"/>
      <c r="AG95" s="220"/>
      <c r="AH95" s="223"/>
      <c r="AJ95" s="28"/>
      <c r="AK95" s="26"/>
      <c r="AL95" s="224"/>
      <c r="AM95" s="27"/>
      <c r="AQ95" s="27"/>
      <c r="BI95" s="236"/>
    </row>
    <row r="96" spans="1:61" ht="20.100000000000001" customHeight="1">
      <c r="A96" s="220"/>
      <c r="B96" s="220"/>
      <c r="C96" s="220"/>
      <c r="D96" s="220"/>
      <c r="E96" s="220"/>
      <c r="F96" s="220"/>
      <c r="G96" s="220"/>
      <c r="H96" s="238"/>
      <c r="I96" s="220"/>
      <c r="J96" s="221"/>
      <c r="K96" s="221"/>
      <c r="L96" s="221"/>
      <c r="M96" s="97"/>
      <c r="N96" s="239"/>
      <c r="O96" s="97"/>
      <c r="P96" s="237"/>
      <c r="Q96" s="237"/>
      <c r="R96" s="221"/>
      <c r="S96" s="221"/>
      <c r="T96" s="237"/>
      <c r="U96" s="97"/>
      <c r="V96" s="238"/>
      <c r="W96" s="238"/>
      <c r="X96" s="222"/>
      <c r="Y96" s="222"/>
      <c r="Z96" s="222"/>
      <c r="AA96" s="222"/>
      <c r="AB96" s="239"/>
      <c r="AC96" s="220"/>
      <c r="AD96" s="239"/>
      <c r="AE96" s="488"/>
      <c r="AF96" s="237"/>
      <c r="AG96" s="220"/>
      <c r="AH96" s="223"/>
      <c r="AJ96" s="28"/>
      <c r="AK96" s="26"/>
      <c r="AL96" s="224"/>
      <c r="AM96" s="27"/>
      <c r="AQ96" s="27"/>
      <c r="BI96" s="236"/>
    </row>
    <row r="97" spans="1:44" ht="16.5" customHeight="1">
      <c r="A97" s="220"/>
      <c r="B97" s="301">
        <f>+'Ark1'!C3803</f>
        <v>2024</v>
      </c>
      <c r="C97" s="240">
        <f>+'Ark1'!L3803</f>
        <v>4</v>
      </c>
      <c r="D97" s="240" t="s">
        <v>31</v>
      </c>
      <c r="E97" s="27">
        <f>+'Ark1'!H3803</f>
        <v>1</v>
      </c>
      <c r="F97" s="27">
        <f>+'Ark1'!J3803</f>
        <v>103</v>
      </c>
      <c r="G97" s="27" t="str">
        <f>+G69</f>
        <v>Rudshøgda</v>
      </c>
      <c r="H97" s="27" t="str">
        <f>+IF(I97=0,"",'Ark1'!Q3803)</f>
        <v/>
      </c>
      <c r="I97" s="27">
        <f>+'Ark1'!R3803</f>
        <v>0</v>
      </c>
      <c r="J97" s="28" t="str">
        <f>+IF(I97=0,"",'Ark1'!AG3803)</f>
        <v/>
      </c>
      <c r="L97" s="28" t="str">
        <f>+IF(I97=0,"",'Ark1'!AH3803)</f>
        <v/>
      </c>
      <c r="M97" s="97"/>
      <c r="N97" s="247">
        <f>+IF(J97=0,"",'Ark1'!AI3803)</f>
        <v>0</v>
      </c>
      <c r="O97" s="97"/>
      <c r="P97" s="273" t="str">
        <f>+IF(N97=0,"",'Ark1'!AJ3803)</f>
        <v/>
      </c>
      <c r="Q97" s="237"/>
      <c r="R97" s="31" t="str">
        <f>+IF(I97=0,"",'Ark1'!U3803)</f>
        <v/>
      </c>
      <c r="S97" s="221"/>
      <c r="T97" s="273" t="str">
        <f>+IF(N97=0,"",'Ark1'!AK3803)</f>
        <v/>
      </c>
      <c r="U97" s="97"/>
      <c r="V97" s="26" t="str">
        <f>+IF(I97=0,"",'Ark1'!T3803)</f>
        <v/>
      </c>
      <c r="W97" s="238"/>
      <c r="X97" s="33" t="str">
        <f>+IF(I97=0,"",'Ark1'!W3803)</f>
        <v/>
      </c>
      <c r="Y97" s="33" t="str">
        <f>+IF(I97=0,"",'Ark1'!X3803)</f>
        <v/>
      </c>
      <c r="Z97" s="33" t="str">
        <f>+IF(I97=0,"",'Ark1'!Y3803)</f>
        <v/>
      </c>
      <c r="AA97" s="33" t="str">
        <f>+IF(I97=0,"",'Ark1'!Z3803)</f>
        <v/>
      </c>
      <c r="AB97" s="28" t="str">
        <f>+IF(I97=0,"",'Ark1'!AA3803)</f>
        <v/>
      </c>
      <c r="AC97" s="26" t="str">
        <f>+IF(I97=0,"",'Ark1'!AC3803)</f>
        <v/>
      </c>
      <c r="AD97" s="33" t="str">
        <f>+IF(I97=0,"",'Ark1'!AE3803)</f>
        <v/>
      </c>
      <c r="AE97" s="26" t="str">
        <f t="shared" ref="AE97:AE121" si="10">IF(I97=0,"",R97/C97)</f>
        <v/>
      </c>
      <c r="AF97" s="28" t="str">
        <f t="shared" ref="AF97:AF121" si="11">IF(I97=0,"",I97/H97)</f>
        <v/>
      </c>
      <c r="AG97" s="220"/>
      <c r="AH97" s="223"/>
      <c r="AJ97" s="28"/>
      <c r="AK97" s="26"/>
      <c r="AL97" s="224"/>
      <c r="AM97" s="27"/>
      <c r="AN97" s="26"/>
      <c r="AO97" s="26"/>
      <c r="AP97" s="33"/>
      <c r="AQ97" s="33"/>
      <c r="AR97" s="33"/>
    </row>
    <row r="98" spans="1:44" ht="16.5" customHeight="1">
      <c r="A98" s="220"/>
      <c r="B98" s="301">
        <f>+'Ark1'!C3804</f>
        <v>2024</v>
      </c>
      <c r="C98" s="240">
        <f>+'Ark1'!L3804</f>
        <v>4</v>
      </c>
      <c r="D98" s="240" t="s">
        <v>31</v>
      </c>
      <c r="E98" s="27">
        <f>+'Ark1'!H3804</f>
        <v>2</v>
      </c>
      <c r="F98" s="27">
        <f>+'Ark1'!J3804</f>
        <v>106</v>
      </c>
      <c r="G98" s="27" t="str">
        <f t="shared" ref="G98:G121" si="12">+G70</f>
        <v>Furuseth</v>
      </c>
      <c r="H98" s="27">
        <f>+IF(I98=0,"",'Ark1'!Q3804)</f>
        <v>5</v>
      </c>
      <c r="I98" s="27">
        <f>+'Ark1'!R3804</f>
        <v>6</v>
      </c>
      <c r="J98" s="28">
        <f>+IF(I98=0,"",'Ark1'!AG3804)</f>
        <v>4.026845637583893</v>
      </c>
      <c r="L98" s="28">
        <f>+IF(I98=0,"",'Ark1'!AH3804)</f>
        <v>2.5967453702971555</v>
      </c>
      <c r="M98" s="97"/>
      <c r="N98" s="247">
        <f>+IF(J98=0,"",'Ark1'!AI3804)</f>
        <v>6</v>
      </c>
      <c r="O98" s="97"/>
      <c r="P98" s="273">
        <f>+IF(N98=0,"",'Ark1'!AJ3804)</f>
        <v>114.34999999999998</v>
      </c>
      <c r="Q98" s="237"/>
      <c r="R98" s="31">
        <f>+IF(I98=0,"",'Ark1'!U3804)</f>
        <v>27.36666666666666</v>
      </c>
      <c r="S98" s="221"/>
      <c r="T98" s="273">
        <f>+IF(N98=0,"",'Ark1'!AK3804)</f>
        <v>18.40155974239136</v>
      </c>
      <c r="U98" s="97"/>
      <c r="V98" s="26">
        <f>+IF(I98=0,"",'Ark1'!T3804)</f>
        <v>5</v>
      </c>
      <c r="W98" s="238"/>
      <c r="X98" s="33">
        <f>+IF(I98=0,"",'Ark1'!W3804)</f>
        <v>0</v>
      </c>
      <c r="Y98" s="33">
        <f>+IF(I98=0,"",'Ark1'!X3804)</f>
        <v>100</v>
      </c>
      <c r="Z98" s="33">
        <f>+IF(I98=0,"",'Ark1'!Y3804)</f>
        <v>83.333333333333314</v>
      </c>
      <c r="AA98" s="33">
        <f>+IF(I98=0,"",'Ark1'!Z3804)</f>
        <v>0</v>
      </c>
      <c r="AB98" s="28">
        <f>+IF(I98=0,"",'Ark1'!AA3804)</f>
        <v>5.4266830466583293</v>
      </c>
      <c r="AC98" s="26">
        <f>+IF(I98=0,"",'Ark1'!AC3804)</f>
        <v>1.1547005383792519</v>
      </c>
      <c r="AD98" s="33">
        <f>+IF(I98=0,"",'Ark1'!AE3804)</f>
        <v>-15.692673401648026</v>
      </c>
      <c r="AE98" s="26">
        <f t="shared" si="10"/>
        <v>6.841666666666665</v>
      </c>
      <c r="AF98" s="28">
        <f t="shared" si="11"/>
        <v>1.2</v>
      </c>
      <c r="AG98" s="220"/>
      <c r="AH98" s="223"/>
      <c r="AJ98" s="28"/>
      <c r="AK98" s="26"/>
      <c r="AL98" s="224"/>
      <c r="AM98" s="27"/>
      <c r="AN98" s="26"/>
      <c r="AO98" s="26"/>
      <c r="AP98" s="33"/>
      <c r="AQ98" s="33"/>
      <c r="AR98" s="33"/>
    </row>
    <row r="99" spans="1:44" ht="16.5" customHeight="1">
      <c r="A99" s="220"/>
      <c r="B99" s="301">
        <f>+'Ark1'!C3805</f>
        <v>2024</v>
      </c>
      <c r="C99" s="240">
        <f>+'Ark1'!L3805</f>
        <v>4</v>
      </c>
      <c r="D99" s="240" t="s">
        <v>31</v>
      </c>
      <c r="E99" s="27">
        <f>+'Ark1'!H3805</f>
        <v>1</v>
      </c>
      <c r="F99" s="27">
        <f>+'Ark1'!J3805</f>
        <v>110</v>
      </c>
      <c r="G99" s="27" t="str">
        <f t="shared" si="12"/>
        <v>Gol</v>
      </c>
      <c r="H99" s="27">
        <f>+IF(I99=0,"",'Ark1'!Q3805)</f>
        <v>5</v>
      </c>
      <c r="I99" s="27">
        <f>+'Ark1'!R3805</f>
        <v>6</v>
      </c>
      <c r="J99" s="28">
        <f>+IF(I99=0,"",'Ark1'!AG3805)</f>
        <v>1.0452961672473868</v>
      </c>
      <c r="L99" s="28">
        <f>+IF(I99=0,"",'Ark1'!AH3805)</f>
        <v>0.74685993561408492</v>
      </c>
      <c r="M99" s="97"/>
      <c r="N99" s="247">
        <f>+IF(J99=0,"",'Ark1'!AI3805)</f>
        <v>6</v>
      </c>
      <c r="O99" s="97"/>
      <c r="P99" s="273">
        <f>+IF(N99=0,"",'Ark1'!AJ3805)</f>
        <v>118.48333333333331</v>
      </c>
      <c r="Q99" s="237"/>
      <c r="R99" s="31">
        <f>+IF(I99=0,"",'Ark1'!U3805)</f>
        <v>29.85</v>
      </c>
      <c r="S99" s="221"/>
      <c r="T99" s="273">
        <f>+IF(N99=0,"",'Ark1'!AK3805)</f>
        <v>17.772087645862534</v>
      </c>
      <c r="U99" s="97"/>
      <c r="V99" s="26">
        <f>+IF(I99=0,"",'Ark1'!T3805)</f>
        <v>4.3333333333333321</v>
      </c>
      <c r="W99" s="238"/>
      <c r="X99" s="33">
        <f>+IF(I99=0,"",'Ark1'!W3805)</f>
        <v>0</v>
      </c>
      <c r="Y99" s="33">
        <f>+IF(I99=0,"",'Ark1'!X3805)</f>
        <v>100</v>
      </c>
      <c r="Z99" s="33">
        <f>+IF(I99=0,"",'Ark1'!Y3805)</f>
        <v>83.333333333333314</v>
      </c>
      <c r="AA99" s="33">
        <f>+IF(I99=0,"",'Ark1'!Z3805)</f>
        <v>16.666666666666671</v>
      </c>
      <c r="AB99" s="28">
        <f>+IF(I99=0,"",'Ark1'!AA3805)</f>
        <v>5.958956843833227</v>
      </c>
      <c r="AC99" s="26">
        <f>+IF(I99=0,"",'Ark1'!AC3805)</f>
        <v>1.1055415967851339</v>
      </c>
      <c r="AD99" s="33">
        <f>+IF(I99=0,"",'Ark1'!AE3805)</f>
        <v>69.572260658920996</v>
      </c>
      <c r="AE99" s="26">
        <f t="shared" si="10"/>
        <v>7.4625000000000004</v>
      </c>
      <c r="AF99" s="28">
        <f t="shared" si="11"/>
        <v>1.2</v>
      </c>
      <c r="AG99" s="220"/>
      <c r="AH99" s="223"/>
      <c r="AJ99" s="28"/>
      <c r="AK99" s="26"/>
      <c r="AL99" s="224"/>
      <c r="AM99" s="27"/>
      <c r="AN99" s="26"/>
      <c r="AO99" s="26"/>
      <c r="AP99" s="33"/>
      <c r="AQ99" s="33"/>
      <c r="AR99" s="33"/>
    </row>
    <row r="100" spans="1:44" ht="16.5" customHeight="1">
      <c r="A100" s="220"/>
      <c r="B100" s="301">
        <f>+'Ark1'!C3806</f>
        <v>2024</v>
      </c>
      <c r="C100" s="240">
        <f>+'Ark1'!L3806</f>
        <v>4</v>
      </c>
      <c r="D100" s="240" t="s">
        <v>31</v>
      </c>
      <c r="E100" s="27">
        <f>+'Ark1'!H3806</f>
        <v>1</v>
      </c>
      <c r="F100" s="27">
        <f>+'Ark1'!J3806</f>
        <v>111</v>
      </c>
      <c r="G100" s="27" t="str">
        <f t="shared" si="12"/>
        <v>Forus</v>
      </c>
      <c r="H100" s="27">
        <f>+IF(I100=0,"",'Ark1'!Q3806)</f>
        <v>4</v>
      </c>
      <c r="I100" s="27">
        <f>+'Ark1'!R3806</f>
        <v>4</v>
      </c>
      <c r="J100" s="28">
        <f>+IF(I100=0,"",'Ark1'!AG3806)</f>
        <v>0.82644628099173589</v>
      </c>
      <c r="L100" s="28">
        <f>+IF(I100=0,"",'Ark1'!AH3806)</f>
        <v>0.4244846649935155</v>
      </c>
      <c r="M100" s="97"/>
      <c r="N100" s="247">
        <f>+IF(J100=0,"",'Ark1'!AI3806)</f>
        <v>4</v>
      </c>
      <c r="O100" s="97"/>
      <c r="P100" s="273">
        <f>+IF(N100=0,"",'Ark1'!AJ3806)</f>
        <v>114.75</v>
      </c>
      <c r="Q100" s="237"/>
      <c r="R100" s="31">
        <f>+IF(I100=0,"",'Ark1'!U3806)</f>
        <v>23.975000000000001</v>
      </c>
      <c r="S100" s="221"/>
      <c r="T100" s="273">
        <f>+IF(N100=0,"",'Ark1'!AK3806)</f>
        <v>15.831566645706539</v>
      </c>
      <c r="U100" s="97"/>
      <c r="V100" s="26">
        <f>+IF(I100=0,"",'Ark1'!T3806)</f>
        <v>4.5</v>
      </c>
      <c r="W100" s="238"/>
      <c r="X100" s="33">
        <f>+IF(I100=0,"",'Ark1'!W3806)</f>
        <v>0</v>
      </c>
      <c r="Y100" s="33">
        <f>+IF(I100=0,"",'Ark1'!X3806)</f>
        <v>100</v>
      </c>
      <c r="Z100" s="33">
        <f>+IF(I100=0,"",'Ark1'!Y3806)</f>
        <v>75</v>
      </c>
      <c r="AA100" s="33">
        <f>+IF(I100=0,"",'Ark1'!Z3806)</f>
        <v>0</v>
      </c>
      <c r="AB100" s="28">
        <f>+IF(I100=0,"",'Ark1'!AA3806)</f>
        <v>3.041689497631197</v>
      </c>
      <c r="AC100" s="26">
        <f>+IF(I100=0,"",'Ark1'!AC3806)</f>
        <v>0.5</v>
      </c>
      <c r="AD100" s="33">
        <f>+IF(I100=0,"",'Ark1'!AE3806)</f>
        <v>-41.917493583514954</v>
      </c>
      <c r="AE100" s="26">
        <f t="shared" si="10"/>
        <v>5.9937500000000004</v>
      </c>
      <c r="AF100" s="28">
        <f t="shared" si="11"/>
        <v>1</v>
      </c>
      <c r="AG100" s="220"/>
      <c r="AH100" s="223"/>
      <c r="AJ100" s="28"/>
      <c r="AK100" s="26"/>
      <c r="AL100" s="224"/>
      <c r="AM100" s="27"/>
      <c r="AN100" s="26"/>
      <c r="AO100" s="26"/>
      <c r="AP100" s="33"/>
      <c r="AQ100" s="33"/>
      <c r="AR100" s="33"/>
    </row>
    <row r="101" spans="1:44" ht="16.5" customHeight="1">
      <c r="A101" s="220"/>
      <c r="B101" s="301">
        <f>+'Ark1'!C3807</f>
        <v>2024</v>
      </c>
      <c r="C101" s="240">
        <f>+'Ark1'!L3807</f>
        <v>4</v>
      </c>
      <c r="D101" s="240" t="s">
        <v>31</v>
      </c>
      <c r="E101" s="27">
        <f>+'Ark1'!H3807</f>
        <v>1</v>
      </c>
      <c r="F101" s="27">
        <f>+'Ark1'!J3807</f>
        <v>116</v>
      </c>
      <c r="G101" s="27" t="str">
        <f t="shared" si="12"/>
        <v>Sandeid</v>
      </c>
      <c r="H101" s="27">
        <f>+IF(I101=0,"",'Ark1'!Q3807)</f>
        <v>7</v>
      </c>
      <c r="I101" s="27">
        <f>+'Ark1'!R3807</f>
        <v>7</v>
      </c>
      <c r="J101" s="28">
        <f>+IF(I101=0,"",'Ark1'!AG3807)</f>
        <v>1.9283746556473829</v>
      </c>
      <c r="L101" s="28">
        <f>+IF(I101=0,"",'Ark1'!AH3807)</f>
        <v>1.0354981506640062</v>
      </c>
      <c r="M101" s="97"/>
      <c r="N101" s="247">
        <f>+IF(J101=0,"",'Ark1'!AI3807)</f>
        <v>2</v>
      </c>
      <c r="O101" s="97"/>
      <c r="P101" s="273">
        <f>+IF(N101=0,"",'Ark1'!AJ3807)</f>
        <v>101.65</v>
      </c>
      <c r="Q101" s="237"/>
      <c r="R101" s="31">
        <f>+IF(I101=0,"",'Ark1'!U3807)</f>
        <v>22.75714285714287</v>
      </c>
      <c r="S101" s="221"/>
      <c r="T101" s="273">
        <f>+IF(N101=0,"",'Ark1'!AK3807)</f>
        <v>16.030566416535063</v>
      </c>
      <c r="U101" s="97"/>
      <c r="V101" s="26">
        <f>+IF(I101=0,"",'Ark1'!T3807)</f>
        <v>3.5714285714285721</v>
      </c>
      <c r="W101" s="238"/>
      <c r="X101" s="33">
        <f>+IF(I101=0,"",'Ark1'!W3807)</f>
        <v>0</v>
      </c>
      <c r="Y101" s="33">
        <f>+IF(I101=0,"",'Ark1'!X3807)</f>
        <v>85.714285714285694</v>
      </c>
      <c r="Z101" s="33">
        <f>+IF(I101=0,"",'Ark1'!Y3807)</f>
        <v>42.857142857142847</v>
      </c>
      <c r="AA101" s="33">
        <f>+IF(I101=0,"",'Ark1'!Z3807)</f>
        <v>0</v>
      </c>
      <c r="AB101" s="28">
        <f>+IF(I101=0,"",'Ark1'!AA3807)</f>
        <v>4.5468535880343008</v>
      </c>
      <c r="AC101" s="26">
        <f>+IF(I101=0,"",'Ark1'!AC3807)</f>
        <v>1.0497813183356473</v>
      </c>
      <c r="AD101" s="33">
        <f>+IF(I101=0,"",'Ark1'!AE3807)</f>
        <v>-86.580310263752949</v>
      </c>
      <c r="AE101" s="26">
        <f t="shared" si="10"/>
        <v>5.6892857142857176</v>
      </c>
      <c r="AF101" s="28">
        <f t="shared" si="11"/>
        <v>1</v>
      </c>
      <c r="AG101" s="220"/>
      <c r="AH101" s="223"/>
      <c r="AJ101" s="28"/>
      <c r="AK101" s="26"/>
      <c r="AL101" s="224"/>
      <c r="AM101" s="27"/>
      <c r="AN101" s="26"/>
      <c r="AO101" s="26"/>
      <c r="AP101" s="33"/>
      <c r="AQ101" s="33"/>
      <c r="AR101" s="33"/>
    </row>
    <row r="102" spans="1:44" ht="16.5" customHeight="1">
      <c r="A102" s="220"/>
      <c r="B102" s="301">
        <f>+'Ark1'!C3808</f>
        <v>2024</v>
      </c>
      <c r="C102" s="240">
        <f>+'Ark1'!L3808</f>
        <v>4</v>
      </c>
      <c r="D102" s="240" t="s">
        <v>31</v>
      </c>
      <c r="E102" s="27">
        <f>+'Ark1'!H3808</f>
        <v>2</v>
      </c>
      <c r="F102" s="27">
        <f>+'Ark1'!J3808</f>
        <v>117</v>
      </c>
      <c r="G102" s="27" t="str">
        <f t="shared" si="12"/>
        <v>Jæren</v>
      </c>
      <c r="H102" s="27">
        <f>+IF(I102=0,"",'Ark1'!Q3808)</f>
        <v>5</v>
      </c>
      <c r="I102" s="27">
        <f>+'Ark1'!R3808</f>
        <v>7</v>
      </c>
      <c r="J102" s="28">
        <f>+IF(I102=0,"",'Ark1'!AG3808)</f>
        <v>2.140672782874617</v>
      </c>
      <c r="L102" s="28">
        <f>+IF(I102=0,"",'Ark1'!AH3808)</f>
        <v>1.1049073939544889</v>
      </c>
      <c r="M102" s="97"/>
      <c r="N102" s="247">
        <f>+IF(J102=0,"",'Ark1'!AI3808)</f>
        <v>7</v>
      </c>
      <c r="O102" s="97"/>
      <c r="P102" s="273">
        <f>+IF(N102=0,"",'Ark1'!AJ3808)</f>
        <v>110.24285714285718</v>
      </c>
      <c r="Q102" s="237"/>
      <c r="R102" s="31">
        <f>+IF(I102=0,"",'Ark1'!U3808)</f>
        <v>22.81428571428572</v>
      </c>
      <c r="S102" s="221"/>
      <c r="T102" s="273">
        <f>+IF(N102=0,"",'Ark1'!AK3808)</f>
        <v>16.837688494215229</v>
      </c>
      <c r="U102" s="97"/>
      <c r="V102" s="26">
        <f>+IF(I102=0,"",'Ark1'!T3808)</f>
        <v>3.8571428571428559</v>
      </c>
      <c r="W102" s="238"/>
      <c r="X102" s="33">
        <f>+IF(I102=0,"",'Ark1'!W3808)</f>
        <v>0</v>
      </c>
      <c r="Y102" s="33">
        <f>+IF(I102=0,"",'Ark1'!X3808)</f>
        <v>100</v>
      </c>
      <c r="Z102" s="33">
        <f>+IF(I102=0,"",'Ark1'!Y3808)</f>
        <v>57.142857142857153</v>
      </c>
      <c r="AA102" s="33">
        <f>+IF(I102=0,"",'Ark1'!Z3808)</f>
        <v>0</v>
      </c>
      <c r="AB102" s="28">
        <f>+IF(I102=0,"",'Ark1'!AA3808)</f>
        <v>4.7621809443718988</v>
      </c>
      <c r="AC102" s="26">
        <f>+IF(I102=0,"",'Ark1'!AC3808)</f>
        <v>0.83299312783504187</v>
      </c>
      <c r="AD102" s="33">
        <f>+IF(I102=0,"",'Ark1'!AE3808)</f>
        <v>72.076675009472353</v>
      </c>
      <c r="AE102" s="26">
        <f t="shared" si="10"/>
        <v>5.7035714285714301</v>
      </c>
      <c r="AF102" s="28">
        <f t="shared" si="11"/>
        <v>1.4</v>
      </c>
      <c r="AG102" s="220"/>
      <c r="AH102" s="223"/>
      <c r="AJ102" s="28"/>
      <c r="AK102" s="26"/>
      <c r="AL102" s="224"/>
      <c r="AM102" s="27"/>
      <c r="AN102" s="26"/>
      <c r="AO102" s="26"/>
      <c r="AP102" s="33"/>
      <c r="AQ102" s="33"/>
      <c r="AR102" s="33"/>
    </row>
    <row r="103" spans="1:44" ht="16.5" customHeight="1">
      <c r="A103" s="220"/>
      <c r="B103" s="301">
        <f>+'Ark1'!C3809</f>
        <v>2024</v>
      </c>
      <c r="C103" s="240">
        <f>+'Ark1'!L3809</f>
        <v>4</v>
      </c>
      <c r="D103" s="240" t="s">
        <v>31</v>
      </c>
      <c r="E103" s="27">
        <f>+'Ark1'!H3809</f>
        <v>1</v>
      </c>
      <c r="F103" s="27">
        <f>+'Ark1'!J3809</f>
        <v>134</v>
      </c>
      <c r="G103" s="27" t="str">
        <f t="shared" si="12"/>
        <v>Førde</v>
      </c>
      <c r="H103" s="27">
        <f>+IF(I103=0,"",'Ark1'!Q3809)</f>
        <v>2</v>
      </c>
      <c r="I103" s="27">
        <f>+'Ark1'!R3809</f>
        <v>2</v>
      </c>
      <c r="J103" s="28">
        <f>+IF(I103=0,"",'Ark1'!AG3809)</f>
        <v>0.3809523809523811</v>
      </c>
      <c r="L103" s="28">
        <f>+IF(I103=0,"",'Ark1'!AH3809)</f>
        <v>0.20515382076691849</v>
      </c>
      <c r="M103" s="97"/>
      <c r="N103" s="247">
        <f>+IF(J103=0,"",'Ark1'!AI3809)</f>
        <v>2</v>
      </c>
      <c r="O103" s="97"/>
      <c r="P103" s="273">
        <f>+IF(N103=0,"",'Ark1'!AJ3809)</f>
        <v>109.65</v>
      </c>
      <c r="Q103" s="237"/>
      <c r="R103" s="31">
        <f>+IF(I103=0,"",'Ark1'!U3809)</f>
        <v>23</v>
      </c>
      <c r="S103" s="221"/>
      <c r="T103" s="273">
        <f>+IF(N103=0,"",'Ark1'!AK3809)</f>
        <v>16.830948927341652</v>
      </c>
      <c r="U103" s="97"/>
      <c r="V103" s="26">
        <f>+IF(I103=0,"",'Ark1'!T3809)</f>
        <v>4.5</v>
      </c>
      <c r="W103" s="238"/>
      <c r="X103" s="33">
        <f>+IF(I103=0,"",'Ark1'!W3809)</f>
        <v>0</v>
      </c>
      <c r="Y103" s="33">
        <f>+IF(I103=0,"",'Ark1'!X3809)</f>
        <v>50</v>
      </c>
      <c r="Z103" s="33">
        <f>+IF(I103=0,"",'Ark1'!Y3809)</f>
        <v>50</v>
      </c>
      <c r="AA103" s="33">
        <f>+IF(I103=0,"",'Ark1'!Z3809)</f>
        <v>0</v>
      </c>
      <c r="AB103" s="28">
        <f>+IF(I103=0,"",'Ark1'!AA3809)</f>
        <v>7</v>
      </c>
      <c r="AC103" s="26">
        <f>+IF(I103=0,"",'Ark1'!AC3809)</f>
        <v>1.5</v>
      </c>
      <c r="AD103" s="33">
        <f>+IF(I103=0,"",'Ark1'!AE3809)</f>
        <v>100</v>
      </c>
      <c r="AE103" s="26">
        <f t="shared" si="10"/>
        <v>5.75</v>
      </c>
      <c r="AF103" s="28">
        <f t="shared" si="11"/>
        <v>1</v>
      </c>
      <c r="AG103" s="220"/>
      <c r="AH103" s="223"/>
      <c r="AJ103" s="28"/>
      <c r="AK103" s="26"/>
      <c r="AL103" s="224"/>
      <c r="AM103" s="27"/>
      <c r="AN103" s="26"/>
      <c r="AO103" s="26"/>
      <c r="AP103" s="33"/>
      <c r="AQ103" s="33"/>
      <c r="AR103" s="33"/>
    </row>
    <row r="104" spans="1:44" ht="16.5" customHeight="1">
      <c r="A104" s="220"/>
      <c r="B104" s="301">
        <f>+'Ark1'!C3810</f>
        <v>2024</v>
      </c>
      <c r="C104" s="240">
        <f>+'Ark1'!L3810</f>
        <v>4</v>
      </c>
      <c r="D104" s="240" t="s">
        <v>31</v>
      </c>
      <c r="E104" s="27">
        <f>+'Ark1'!H3810</f>
        <v>2</v>
      </c>
      <c r="F104" s="27">
        <f>+'Ark1'!J3810</f>
        <v>141</v>
      </c>
      <c r="G104" s="27" t="str">
        <f t="shared" si="12"/>
        <v>Ølen</v>
      </c>
      <c r="H104" s="27">
        <f>+IF(I104=0,"",'Ark1'!Q3810)</f>
        <v>5</v>
      </c>
      <c r="I104" s="27">
        <f>+'Ark1'!R3810</f>
        <v>5</v>
      </c>
      <c r="J104" s="28">
        <f>+IF(I104=0,"",'Ark1'!AG3810)</f>
        <v>0.98425196850393726</v>
      </c>
      <c r="L104" s="28">
        <f>+IF(I104=0,"",'Ark1'!AH3810)</f>
        <v>0.49576279219671265</v>
      </c>
      <c r="M104" s="97"/>
      <c r="N104" s="247">
        <f>+IF(J104=0,"",'Ark1'!AI3810)</f>
        <v>5</v>
      </c>
      <c r="O104" s="97"/>
      <c r="P104" s="273">
        <f>+IF(N104=0,"",'Ark1'!AJ3810)</f>
        <v>109.4</v>
      </c>
      <c r="Q104" s="237"/>
      <c r="R104" s="31">
        <f>+IF(I104=0,"",'Ark1'!U3810)</f>
        <v>20.92</v>
      </c>
      <c r="S104" s="221"/>
      <c r="T104" s="273">
        <f>+IF(N104=0,"",'Ark1'!AK3810)</f>
        <v>15.484245983874374</v>
      </c>
      <c r="U104" s="97"/>
      <c r="V104" s="26">
        <f>+IF(I104=0,"",'Ark1'!T3810)</f>
        <v>5.2</v>
      </c>
      <c r="W104" s="238"/>
      <c r="X104" s="33">
        <f>+IF(I104=0,"",'Ark1'!W3810)</f>
        <v>0</v>
      </c>
      <c r="Y104" s="33">
        <f>+IF(I104=0,"",'Ark1'!X3810)</f>
        <v>60</v>
      </c>
      <c r="Z104" s="33">
        <f>+IF(I104=0,"",'Ark1'!Y3810)</f>
        <v>40</v>
      </c>
      <c r="AA104" s="33">
        <f>+IF(I104=0,"",'Ark1'!Z3810)</f>
        <v>0</v>
      </c>
      <c r="AB104" s="28">
        <f>+IF(I104=0,"",'Ark1'!AA3810)</f>
        <v>6.0598349812515604</v>
      </c>
      <c r="AC104" s="26">
        <f>+IF(I104=0,"",'Ark1'!AC3810)</f>
        <v>1.1661903789690584</v>
      </c>
      <c r="AD104" s="33">
        <f>+IF(I104=0,"",'Ark1'!AE3810)</f>
        <v>76.921757087363503</v>
      </c>
      <c r="AE104" s="26">
        <f t="shared" si="10"/>
        <v>5.23</v>
      </c>
      <c r="AF104" s="28">
        <f t="shared" si="11"/>
        <v>1</v>
      </c>
      <c r="AG104" s="220"/>
      <c r="AH104" s="223"/>
      <c r="AJ104" s="28"/>
      <c r="AK104" s="26"/>
      <c r="AL104" s="224"/>
      <c r="AM104" s="27"/>
      <c r="AN104" s="26"/>
      <c r="AO104" s="26"/>
      <c r="AP104" s="33"/>
      <c r="AQ104" s="33"/>
      <c r="AR104" s="33"/>
    </row>
    <row r="105" spans="1:44" ht="16.5" customHeight="1">
      <c r="A105" s="220"/>
      <c r="B105" s="301">
        <f>+'Ark1'!C3811</f>
        <v>2024</v>
      </c>
      <c r="C105" s="240">
        <f>+'Ark1'!L3811</f>
        <v>4</v>
      </c>
      <c r="D105" s="240" t="s">
        <v>31</v>
      </c>
      <c r="E105" s="27">
        <f>+'Ark1'!H3811</f>
        <v>2</v>
      </c>
      <c r="F105" s="27">
        <f>+'Ark1'!J3811</f>
        <v>143</v>
      </c>
      <c r="G105" s="27" t="str">
        <f t="shared" si="12"/>
        <v>Nordfjord</v>
      </c>
      <c r="H105" s="27" t="str">
        <f>+IF(I105=0,"",'Ark1'!Q3811)</f>
        <v/>
      </c>
      <c r="I105" s="27">
        <f>+'Ark1'!R3811</f>
        <v>0</v>
      </c>
      <c r="J105" s="28" t="str">
        <f>+IF(I105=0,"",'Ark1'!AG3811)</f>
        <v/>
      </c>
      <c r="L105" s="28" t="str">
        <f>+IF(I105=0,"",'Ark1'!AH3811)</f>
        <v/>
      </c>
      <c r="M105" s="97"/>
      <c r="N105" s="247">
        <f>+IF(J105=0,"",'Ark1'!AI3811)</f>
        <v>0</v>
      </c>
      <c r="O105" s="97"/>
      <c r="P105" s="273" t="str">
        <f>+IF(N105=0,"",'Ark1'!AJ3811)</f>
        <v/>
      </c>
      <c r="Q105" s="237"/>
      <c r="R105" s="31" t="str">
        <f>+IF(I105=0,"",'Ark1'!U3811)</f>
        <v/>
      </c>
      <c r="S105" s="221"/>
      <c r="T105" s="273" t="str">
        <f>+IF(N105=0,"",'Ark1'!AK3811)</f>
        <v/>
      </c>
      <c r="U105" s="97"/>
      <c r="V105" s="26" t="str">
        <f>+IF(I105=0,"",'Ark1'!T3811)</f>
        <v/>
      </c>
      <c r="W105" s="238"/>
      <c r="X105" s="33" t="str">
        <f>+IF(I105=0,"",'Ark1'!W3811)</f>
        <v/>
      </c>
      <c r="Y105" s="33" t="str">
        <f>+IF(I105=0,"",'Ark1'!X3811)</f>
        <v/>
      </c>
      <c r="Z105" s="33" t="str">
        <f>+IF(I105=0,"",'Ark1'!Y3811)</f>
        <v/>
      </c>
      <c r="AA105" s="33" t="str">
        <f>+IF(I105=0,"",'Ark1'!Z3811)</f>
        <v/>
      </c>
      <c r="AB105" s="28" t="str">
        <f>+IF(I105=0,"",'Ark1'!AA3811)</f>
        <v/>
      </c>
      <c r="AC105" s="26" t="str">
        <f>+IF(I105=0,"",'Ark1'!AC3811)</f>
        <v/>
      </c>
      <c r="AD105" s="33" t="str">
        <f>+IF(I105=0,"",'Ark1'!AE3811)</f>
        <v/>
      </c>
      <c r="AE105" s="26" t="str">
        <f t="shared" si="10"/>
        <v/>
      </c>
      <c r="AF105" s="28" t="str">
        <f t="shared" si="11"/>
        <v/>
      </c>
      <c r="AG105" s="220"/>
      <c r="AH105" s="223"/>
      <c r="AJ105" s="28"/>
      <c r="AK105" s="26"/>
      <c r="AL105" s="224"/>
      <c r="AM105" s="27"/>
      <c r="AN105" s="26"/>
      <c r="AO105" s="26"/>
      <c r="AP105" s="33"/>
      <c r="AQ105" s="33"/>
      <c r="AR105" s="33"/>
    </row>
    <row r="106" spans="1:44" ht="16.5" customHeight="1">
      <c r="A106" s="220"/>
      <c r="B106" s="301">
        <f>+'Ark1'!C3812</f>
        <v>2024</v>
      </c>
      <c r="C106" s="240">
        <f>+'Ark1'!L3812</f>
        <v>4</v>
      </c>
      <c r="D106" s="240" t="s">
        <v>31</v>
      </c>
      <c r="E106" s="27">
        <f>+'Ark1'!H3812</f>
        <v>2</v>
      </c>
      <c r="F106" s="27">
        <f>+'Ark1'!J3812</f>
        <v>147</v>
      </c>
      <c r="G106" s="27" t="str">
        <f t="shared" si="12"/>
        <v>Midt-Norge</v>
      </c>
      <c r="H106" s="27">
        <f>+IF(I106=0,"",'Ark1'!Q3812)</f>
        <v>1</v>
      </c>
      <c r="I106" s="27">
        <f>+'Ark1'!R3812</f>
        <v>2</v>
      </c>
      <c r="J106" s="28">
        <f>+IF(I106=0,"",'Ark1'!AG3812)</f>
        <v>4.4444444444444446</v>
      </c>
      <c r="L106" s="28">
        <f>+IF(I106=0,"",'Ark1'!AH3812)</f>
        <v>2.1793478260869565</v>
      </c>
      <c r="M106" s="97"/>
      <c r="N106" s="247">
        <f>+IF(J106=0,"",'Ark1'!AI3812)</f>
        <v>2</v>
      </c>
      <c r="O106" s="97"/>
      <c r="P106" s="273">
        <f>+IF(N106=0,"",'Ark1'!AJ3812)</f>
        <v>110</v>
      </c>
      <c r="Q106" s="237"/>
      <c r="R106" s="31">
        <f>+IF(I106=0,"",'Ark1'!U3812)</f>
        <v>20.05</v>
      </c>
      <c r="S106" s="221"/>
      <c r="T106" s="273">
        <f>+IF(N106=0,"",'Ark1'!AK3812)</f>
        <v>14.842695082339878</v>
      </c>
      <c r="U106" s="97"/>
      <c r="V106" s="26">
        <f>+IF(I106=0,"",'Ark1'!T3812)</f>
        <v>6</v>
      </c>
      <c r="W106" s="238"/>
      <c r="X106" s="33">
        <f>+IF(I106=0,"",'Ark1'!W3812)</f>
        <v>0</v>
      </c>
      <c r="Y106" s="33">
        <f>+IF(I106=0,"",'Ark1'!X3812)</f>
        <v>100</v>
      </c>
      <c r="Z106" s="33">
        <f>+IF(I106=0,"",'Ark1'!Y3812)</f>
        <v>50</v>
      </c>
      <c r="AA106" s="33">
        <f>+IF(I106=0,"",'Ark1'!Z3812)</f>
        <v>0</v>
      </c>
      <c r="AB106" s="28">
        <f>+IF(I106=0,"",'Ark1'!AA3812)</f>
        <v>3.9499999999999944</v>
      </c>
      <c r="AC106" s="26">
        <f>+IF(I106=0,"",'Ark1'!AC3812)</f>
        <v>0</v>
      </c>
      <c r="AD106" s="33">
        <f>+IF(I106=0,"",'Ark1'!AE3812)</f>
        <v>0</v>
      </c>
      <c r="AE106" s="26">
        <f t="shared" si="10"/>
        <v>5.0125000000000002</v>
      </c>
      <c r="AF106" s="28">
        <f t="shared" si="11"/>
        <v>2</v>
      </c>
      <c r="AG106" s="220"/>
      <c r="AH106" s="223"/>
      <c r="AJ106" s="28"/>
      <c r="AK106" s="26"/>
      <c r="AL106" s="224"/>
      <c r="AM106" s="27"/>
      <c r="AN106" s="26"/>
      <c r="AO106" s="26"/>
      <c r="AP106" s="33"/>
      <c r="AQ106" s="33"/>
      <c r="AR106" s="33"/>
    </row>
    <row r="107" spans="1:44" ht="16.5" customHeight="1">
      <c r="A107" s="220"/>
      <c r="B107" s="301">
        <f>+'Ark1'!C3813</f>
        <v>2024</v>
      </c>
      <c r="C107" s="240">
        <f>+'Ark1'!L3813</f>
        <v>4</v>
      </c>
      <c r="D107" s="240" t="s">
        <v>31</v>
      </c>
      <c r="E107" s="27">
        <f>+'Ark1'!H3813</f>
        <v>1</v>
      </c>
      <c r="F107" s="27">
        <f>+'Ark1'!J3813</f>
        <v>155</v>
      </c>
      <c r="G107" s="27" t="str">
        <f t="shared" si="12"/>
        <v>Målselv</v>
      </c>
      <c r="H107" s="27">
        <f>+IF(I107=0,"",'Ark1'!Q3813)</f>
        <v>2</v>
      </c>
      <c r="I107" s="27">
        <f>+'Ark1'!R3813</f>
        <v>2</v>
      </c>
      <c r="J107" s="28">
        <f>+IF(I107=0,"",'Ark1'!AG3813)</f>
        <v>1.0810810810810811</v>
      </c>
      <c r="L107" s="28">
        <f>+IF(I107=0,"",'Ark1'!AH3813)</f>
        <v>0.52890108725101048</v>
      </c>
      <c r="M107" s="97"/>
      <c r="N107" s="247">
        <f>+IF(J107=0,"",'Ark1'!AI3813)</f>
        <v>2</v>
      </c>
      <c r="O107" s="97"/>
      <c r="P107" s="273">
        <f>+IF(N107=0,"",'Ark1'!AJ3813)</f>
        <v>109.5</v>
      </c>
      <c r="Q107" s="237"/>
      <c r="R107" s="31">
        <f>+IF(I107=0,"",'Ark1'!U3813)</f>
        <v>22.450000000000003</v>
      </c>
      <c r="S107" s="221"/>
      <c r="T107" s="273">
        <f>+IF(N107=0,"",'Ark1'!AK3813)</f>
        <v>16.909565104399238</v>
      </c>
      <c r="U107" s="97"/>
      <c r="V107" s="26">
        <f>+IF(I107=0,"",'Ark1'!T3813)</f>
        <v>5</v>
      </c>
      <c r="W107" s="238"/>
      <c r="X107" s="33">
        <f>+IF(I107=0,"",'Ark1'!W3813)</f>
        <v>0</v>
      </c>
      <c r="Y107" s="33">
        <f>+IF(I107=0,"",'Ark1'!X3813)</f>
        <v>100</v>
      </c>
      <c r="Z107" s="33">
        <f>+IF(I107=0,"",'Ark1'!Y3813)</f>
        <v>50</v>
      </c>
      <c r="AA107" s="33">
        <f>+IF(I107=0,"",'Ark1'!Z3813)</f>
        <v>0</v>
      </c>
      <c r="AB107" s="28">
        <f>+IF(I107=0,"",'Ark1'!AA3813)</f>
        <v>3.8499999999999903</v>
      </c>
      <c r="AC107" s="26">
        <f>+IF(I107=0,"",'Ark1'!AC3813)</f>
        <v>1</v>
      </c>
      <c r="AD107" s="33">
        <f>+IF(I107=0,"",'Ark1'!AE3813)</f>
        <v>-100.00000000000048</v>
      </c>
      <c r="AE107" s="26">
        <f t="shared" si="10"/>
        <v>5.6125000000000007</v>
      </c>
      <c r="AF107" s="28">
        <f t="shared" si="11"/>
        <v>1</v>
      </c>
      <c r="AG107" s="220"/>
      <c r="AH107" s="223"/>
      <c r="AJ107" s="28"/>
      <c r="AK107" s="26"/>
      <c r="AL107" s="224"/>
      <c r="AM107" s="27"/>
      <c r="AN107" s="26"/>
      <c r="AO107" s="26"/>
      <c r="AP107" s="33"/>
      <c r="AQ107" s="33"/>
      <c r="AR107" s="33"/>
    </row>
    <row r="108" spans="1:44" ht="16.5" customHeight="1">
      <c r="A108" s="220"/>
      <c r="B108" s="301">
        <f>+'Ark1'!C3814</f>
        <v>2024</v>
      </c>
      <c r="C108" s="240">
        <f>+'Ark1'!L3814</f>
        <v>4</v>
      </c>
      <c r="D108" s="240" t="s">
        <v>31</v>
      </c>
      <c r="E108" s="27">
        <f>+'Ark1'!H3814</f>
        <v>2</v>
      </c>
      <c r="F108" s="27">
        <f>+'Ark1'!J3814</f>
        <v>160</v>
      </c>
      <c r="G108" s="27" t="str">
        <f t="shared" si="12"/>
        <v>Oslo</v>
      </c>
      <c r="H108" s="27">
        <f>+IF(I108=0,"",'Ark1'!Q3814)</f>
        <v>3</v>
      </c>
      <c r="I108" s="27">
        <f>+'Ark1'!R3814</f>
        <v>4</v>
      </c>
      <c r="J108" s="28">
        <f>+IF(I108=0,"",'Ark1'!AG3814)</f>
        <v>2.4242424242424243</v>
      </c>
      <c r="L108" s="28">
        <f>+IF(I108=0,"",'Ark1'!AH3814)</f>
        <v>0.85669781931464173</v>
      </c>
      <c r="M108" s="97"/>
      <c r="N108" s="247">
        <f>+IF(J108=0,"",'Ark1'!AI3814)</f>
        <v>4</v>
      </c>
      <c r="O108" s="97"/>
      <c r="P108" s="273">
        <f>+IF(N108=0,"",'Ark1'!AJ3814)</f>
        <v>98.45</v>
      </c>
      <c r="Q108" s="237"/>
      <c r="R108" s="31">
        <f>+IF(I108=0,"",'Ark1'!U3814)</f>
        <v>14.025</v>
      </c>
      <c r="S108" s="221"/>
      <c r="T108" s="273">
        <f>+IF(N108=0,"",'Ark1'!AK3814)</f>
        <v>14.483421185262756</v>
      </c>
      <c r="U108" s="97"/>
      <c r="V108" s="26">
        <f>+IF(I108=0,"",'Ark1'!T3814)</f>
        <v>4.25</v>
      </c>
      <c r="W108" s="238"/>
      <c r="X108" s="33">
        <f>+IF(I108=0,"",'Ark1'!W3814)</f>
        <v>0</v>
      </c>
      <c r="Y108" s="33">
        <f>+IF(I108=0,"",'Ark1'!X3814)</f>
        <v>25</v>
      </c>
      <c r="Z108" s="33">
        <f>+IF(I108=0,"",'Ark1'!Y3814)</f>
        <v>0</v>
      </c>
      <c r="AA108" s="33">
        <f>+IF(I108=0,"",'Ark1'!Z3814)</f>
        <v>0</v>
      </c>
      <c r="AB108" s="28">
        <f>+IF(I108=0,"",'Ark1'!AA3814)</f>
        <v>3.0433328769623662</v>
      </c>
      <c r="AC108" s="26">
        <f>+IF(I108=0,"",'Ark1'!AC3814)</f>
        <v>0.4330127018922193</v>
      </c>
      <c r="AD108" s="33">
        <f>+IF(I108=0,"",'Ark1'!AE3814)</f>
        <v>82.99806593046128</v>
      </c>
      <c r="AE108" s="26">
        <f t="shared" si="10"/>
        <v>3.5062500000000001</v>
      </c>
      <c r="AF108" s="28">
        <f t="shared" si="11"/>
        <v>1.3333333333333333</v>
      </c>
      <c r="AG108" s="220"/>
      <c r="AH108" s="223"/>
      <c r="AJ108" s="28"/>
      <c r="AK108" s="26"/>
      <c r="AL108" s="224"/>
      <c r="AM108" s="27"/>
      <c r="AN108" s="26"/>
      <c r="AO108" s="26"/>
      <c r="AP108" s="33"/>
      <c r="AQ108" s="33"/>
      <c r="AR108" s="33"/>
    </row>
    <row r="109" spans="1:44" ht="16.5" customHeight="1">
      <c r="A109" s="220"/>
      <c r="B109" s="301">
        <f>+'Ark1'!C3815</f>
        <v>2024</v>
      </c>
      <c r="C109" s="240">
        <f>+'Ark1'!L3815</f>
        <v>4</v>
      </c>
      <c r="D109" s="240" t="s">
        <v>31</v>
      </c>
      <c r="E109" s="27">
        <f>+'Ark1'!H3815</f>
        <v>1</v>
      </c>
      <c r="F109" s="27">
        <f>+'Ark1'!J3815</f>
        <v>171</v>
      </c>
      <c r="G109" s="27" t="str">
        <f t="shared" si="12"/>
        <v>Prima</v>
      </c>
      <c r="H109" s="27" t="str">
        <f>+IF(I109=0,"",'Ark1'!Q3815)</f>
        <v/>
      </c>
      <c r="I109" s="27">
        <f>+'Ark1'!R3815</f>
        <v>0</v>
      </c>
      <c r="J109" s="28" t="str">
        <f>+IF(I109=0,"",'Ark1'!AG3815)</f>
        <v/>
      </c>
      <c r="L109" s="28" t="str">
        <f>+IF(I109=0,"",'Ark1'!AH3815)</f>
        <v/>
      </c>
      <c r="M109" s="97"/>
      <c r="N109" s="247">
        <f>+IF(J109=0,"",'Ark1'!AI3815)</f>
        <v>0</v>
      </c>
      <c r="O109" s="97"/>
      <c r="P109" s="273" t="str">
        <f>+IF(N109=0,"",'Ark1'!AJ3815)</f>
        <v/>
      </c>
      <c r="Q109" s="237"/>
      <c r="R109" s="31" t="str">
        <f>+IF(I109=0,"",'Ark1'!U3815)</f>
        <v/>
      </c>
      <c r="S109" s="221"/>
      <c r="T109" s="273" t="str">
        <f>+IF(N109=0,"",'Ark1'!AK3815)</f>
        <v/>
      </c>
      <c r="U109" s="97"/>
      <c r="V109" s="26" t="str">
        <f>+IF(I109=0,"",'Ark1'!T3815)</f>
        <v/>
      </c>
      <c r="W109" s="238"/>
      <c r="X109" s="33" t="str">
        <f>+IF(I109=0,"",'Ark1'!W3815)</f>
        <v/>
      </c>
      <c r="Y109" s="33" t="str">
        <f>+IF(I109=0,"",'Ark1'!X3815)</f>
        <v/>
      </c>
      <c r="Z109" s="33" t="str">
        <f>+IF(I109=0,"",'Ark1'!Y3815)</f>
        <v/>
      </c>
      <c r="AA109" s="33" t="str">
        <f>+IF(I109=0,"",'Ark1'!Z3815)</f>
        <v/>
      </c>
      <c r="AB109" s="28" t="str">
        <f>+IF(I109=0,"",'Ark1'!AA3815)</f>
        <v/>
      </c>
      <c r="AC109" s="26" t="str">
        <f>+IF(I109=0,"",'Ark1'!AC3815)</f>
        <v/>
      </c>
      <c r="AD109" s="33" t="str">
        <f>+IF(I109=0,"",'Ark1'!AE3815)</f>
        <v/>
      </c>
      <c r="AE109" s="26" t="str">
        <f t="shared" si="10"/>
        <v/>
      </c>
      <c r="AF109" s="28" t="str">
        <f t="shared" si="11"/>
        <v/>
      </c>
      <c r="AG109" s="220"/>
      <c r="AH109" s="223"/>
      <c r="AJ109" s="28"/>
      <c r="AK109" s="26"/>
      <c r="AL109" s="224"/>
      <c r="AM109" s="27"/>
      <c r="AN109" s="26"/>
      <c r="AO109" s="26"/>
      <c r="AP109" s="33"/>
      <c r="AQ109" s="33"/>
      <c r="AR109" s="33"/>
    </row>
    <row r="110" spans="1:44" ht="16.5" customHeight="1">
      <c r="A110" s="220"/>
      <c r="B110" s="301">
        <f>+'Ark1'!C3816</f>
        <v>2024</v>
      </c>
      <c r="C110" s="240">
        <f>+'Ark1'!L3816</f>
        <v>4</v>
      </c>
      <c r="D110" s="240" t="s">
        <v>31</v>
      </c>
      <c r="E110" s="27">
        <f>+'Ark1'!H3816</f>
        <v>2</v>
      </c>
      <c r="F110" s="27">
        <f>+'Ark1'!J3816</f>
        <v>175</v>
      </c>
      <c r="G110" s="27" t="str">
        <f t="shared" si="12"/>
        <v>Ole Ringdal</v>
      </c>
      <c r="H110" s="27">
        <f>+IF(I110=0,"",'Ark1'!Q3816)</f>
        <v>1</v>
      </c>
      <c r="I110" s="27">
        <f>+'Ark1'!R3816</f>
        <v>1</v>
      </c>
      <c r="J110" s="28">
        <f>+IF(I110=0,"",'Ark1'!AG3816)</f>
        <v>1.0526315789473681</v>
      </c>
      <c r="L110" s="28">
        <f>+IF(I110=0,"",'Ark1'!AH3816)</f>
        <v>0.61614294516327783</v>
      </c>
      <c r="M110" s="97"/>
      <c r="N110" s="247">
        <f>+IF(J110=0,"",'Ark1'!AI3816)</f>
        <v>0</v>
      </c>
      <c r="O110" s="97"/>
      <c r="P110" s="273" t="str">
        <f>+IF(N110=0,"",'Ark1'!AJ3816)</f>
        <v/>
      </c>
      <c r="Q110" s="237"/>
      <c r="R110" s="31">
        <f>+IF(I110=0,"",'Ark1'!U3816)</f>
        <v>24</v>
      </c>
      <c r="S110" s="221"/>
      <c r="T110" s="273" t="str">
        <f>+IF(N110=0,"",'Ark1'!AK3816)</f>
        <v/>
      </c>
      <c r="U110" s="97"/>
      <c r="V110" s="26">
        <f>+IF(I110=0,"",'Ark1'!T3816)</f>
        <v>3</v>
      </c>
      <c r="W110" s="238"/>
      <c r="X110" s="33">
        <f>+IF(I110=0,"",'Ark1'!W3816)</f>
        <v>0</v>
      </c>
      <c r="Y110" s="33">
        <f>+IF(I110=0,"",'Ark1'!X3816)</f>
        <v>100</v>
      </c>
      <c r="Z110" s="33">
        <f>+IF(I110=0,"",'Ark1'!Y3816)</f>
        <v>100</v>
      </c>
      <c r="AA110" s="33">
        <f>+IF(I110=0,"",'Ark1'!Z3816)</f>
        <v>0</v>
      </c>
      <c r="AB110" s="28">
        <f>+IF(I110=0,"",'Ark1'!AA3816)</f>
        <v>0</v>
      </c>
      <c r="AC110" s="26">
        <f>+IF(I110=0,"",'Ark1'!AC3816)</f>
        <v>0</v>
      </c>
      <c r="AD110" s="33">
        <f>+IF(I110=0,"",'Ark1'!AE3816)</f>
        <v>0</v>
      </c>
      <c r="AE110" s="26">
        <f t="shared" si="10"/>
        <v>6</v>
      </c>
      <c r="AF110" s="28">
        <f t="shared" si="11"/>
        <v>1</v>
      </c>
      <c r="AG110" s="220"/>
      <c r="AH110" s="223"/>
      <c r="AJ110" s="28"/>
      <c r="AK110" s="26"/>
      <c r="AL110" s="224"/>
      <c r="AM110" s="27"/>
      <c r="AN110" s="26"/>
      <c r="AO110" s="26"/>
      <c r="AP110" s="33"/>
      <c r="AQ110" s="33"/>
      <c r="AR110" s="33"/>
    </row>
    <row r="111" spans="1:44" ht="16.5" customHeight="1">
      <c r="A111" s="220"/>
      <c r="B111" s="301">
        <f>+'Ark1'!C3817</f>
        <v>2024</v>
      </c>
      <c r="C111" s="240">
        <f>+'Ark1'!L3817</f>
        <v>4</v>
      </c>
      <c r="D111" s="240" t="s">
        <v>31</v>
      </c>
      <c r="E111" s="27">
        <f>+'Ark1'!H3817</f>
        <v>2</v>
      </c>
      <c r="F111" s="27">
        <f>+'Ark1'!J3817</f>
        <v>177</v>
      </c>
      <c r="G111" s="27" t="str">
        <f t="shared" si="12"/>
        <v>Slakthuset</v>
      </c>
      <c r="H111" s="27">
        <f>+IF(I111=0,"",'Ark1'!Q3817)</f>
        <v>4</v>
      </c>
      <c r="I111" s="27">
        <f>+'Ark1'!R3817</f>
        <v>4</v>
      </c>
      <c r="J111" s="28">
        <f>+IF(I111=0,"",'Ark1'!AG3817)</f>
        <v>3.149606299212599</v>
      </c>
      <c r="L111" s="28">
        <f>+IF(I111=0,"",'Ark1'!AH3817)</f>
        <v>1.6934767591039179</v>
      </c>
      <c r="M111" s="97"/>
      <c r="N111" s="247">
        <f>+IF(J111=0,"",'Ark1'!AI3817)</f>
        <v>4</v>
      </c>
      <c r="O111" s="97"/>
      <c r="P111" s="273">
        <f>+IF(N111=0,"",'Ark1'!AJ3817)</f>
        <v>109.85</v>
      </c>
      <c r="Q111" s="237"/>
      <c r="R111" s="31">
        <f>+IF(I111=0,"",'Ark1'!U3817)</f>
        <v>21.45</v>
      </c>
      <c r="S111" s="221"/>
      <c r="T111" s="273">
        <f>+IF(N111=0,"",'Ark1'!AK3817)</f>
        <v>15.922400533012262</v>
      </c>
      <c r="U111" s="97"/>
      <c r="V111" s="26">
        <f>+IF(I111=0,"",'Ark1'!T3817)</f>
        <v>5</v>
      </c>
      <c r="W111" s="238"/>
      <c r="X111" s="33">
        <f>+IF(I111=0,"",'Ark1'!W3817)</f>
        <v>0</v>
      </c>
      <c r="Y111" s="33">
        <f>+IF(I111=0,"",'Ark1'!X3817)</f>
        <v>100</v>
      </c>
      <c r="Z111" s="33">
        <f>+IF(I111=0,"",'Ark1'!Y3817)</f>
        <v>25</v>
      </c>
      <c r="AA111" s="33">
        <f>+IF(I111=0,"",'Ark1'!Z3817)</f>
        <v>0</v>
      </c>
      <c r="AB111" s="28">
        <f>+IF(I111=0,"",'Ark1'!AA3817)</f>
        <v>5.5859197989230065</v>
      </c>
      <c r="AC111" s="26">
        <f>+IF(I111=0,"",'Ark1'!AC3817)</f>
        <v>0.70710678118654757</v>
      </c>
      <c r="AD111" s="33">
        <f>+IF(I111=0,"",'Ark1'!AE3817)</f>
        <v>-5.6964307220323604</v>
      </c>
      <c r="AE111" s="26">
        <f t="shared" si="10"/>
        <v>5.3624999999999998</v>
      </c>
      <c r="AF111" s="28">
        <f t="shared" si="11"/>
        <v>1</v>
      </c>
      <c r="AG111" s="220"/>
      <c r="AH111" s="223"/>
      <c r="AJ111" s="28"/>
      <c r="AK111" s="26"/>
      <c r="AL111" s="224"/>
      <c r="AM111" s="27"/>
      <c r="AN111" s="26"/>
      <c r="AO111" s="26"/>
      <c r="AP111" s="33"/>
      <c r="AQ111" s="33"/>
      <c r="AR111" s="33"/>
    </row>
    <row r="112" spans="1:44" ht="16.5" customHeight="1">
      <c r="A112" s="220"/>
      <c r="B112" s="301">
        <f>+'Ark1'!C3818</f>
        <v>2024</v>
      </c>
      <c r="C112" s="240">
        <f>+'Ark1'!L3818</f>
        <v>4</v>
      </c>
      <c r="D112" s="240" t="s">
        <v>31</v>
      </c>
      <c r="E112" s="27">
        <f>+'Ark1'!H3818</f>
        <v>2</v>
      </c>
      <c r="F112" s="27">
        <f>+'Ark1'!J3818</f>
        <v>178</v>
      </c>
      <c r="G112" s="27" t="str">
        <f t="shared" si="12"/>
        <v>Røros</v>
      </c>
      <c r="H112" s="27" t="str">
        <f>+IF(I112=0,"",'Ark1'!Q3818)</f>
        <v/>
      </c>
      <c r="I112" s="27">
        <f>+'Ark1'!R3818</f>
        <v>0</v>
      </c>
      <c r="J112" s="28" t="str">
        <f>+IF(I112=0,"",'Ark1'!AG3818)</f>
        <v/>
      </c>
      <c r="L112" s="28" t="str">
        <f>+IF(I112=0,"",'Ark1'!AH3818)</f>
        <v/>
      </c>
      <c r="M112" s="97"/>
      <c r="N112" s="247">
        <f>+IF(J112=0,"",'Ark1'!AI3818)</f>
        <v>0</v>
      </c>
      <c r="O112" s="97"/>
      <c r="P112" s="273" t="str">
        <f>+IF(N112=0,"",'Ark1'!AJ3818)</f>
        <v/>
      </c>
      <c r="Q112" s="237"/>
      <c r="R112" s="31" t="str">
        <f>+IF(I112=0,"",'Ark1'!U3818)</f>
        <v/>
      </c>
      <c r="S112" s="221"/>
      <c r="T112" s="273" t="str">
        <f>+IF(N112=0,"",'Ark1'!AK3818)</f>
        <v/>
      </c>
      <c r="U112" s="97"/>
      <c r="V112" s="26" t="str">
        <f>+IF(I112=0,"",'Ark1'!T3818)</f>
        <v/>
      </c>
      <c r="W112" s="238"/>
      <c r="X112" s="33" t="str">
        <f>+IF(I112=0,"",'Ark1'!W3818)</f>
        <v/>
      </c>
      <c r="Y112" s="33" t="str">
        <f>+IF(I112=0,"",'Ark1'!X3818)</f>
        <v/>
      </c>
      <c r="Z112" s="33" t="str">
        <f>+IF(I112=0,"",'Ark1'!Y3818)</f>
        <v/>
      </c>
      <c r="AA112" s="33" t="str">
        <f>+IF(I112=0,"",'Ark1'!Z3818)</f>
        <v/>
      </c>
      <c r="AB112" s="28" t="str">
        <f>+IF(I112=0,"",'Ark1'!AA3818)</f>
        <v/>
      </c>
      <c r="AC112" s="26" t="str">
        <f>+IF(I112=0,"",'Ark1'!AC3818)</f>
        <v/>
      </c>
      <c r="AD112" s="33" t="str">
        <f>+IF(I112=0,"",'Ark1'!AE3818)</f>
        <v/>
      </c>
      <c r="AE112" s="26" t="str">
        <f t="shared" si="10"/>
        <v/>
      </c>
      <c r="AF112" s="28" t="str">
        <f t="shared" si="11"/>
        <v/>
      </c>
      <c r="AG112" s="220"/>
      <c r="AH112" s="223"/>
      <c r="AJ112" s="28"/>
      <c r="AK112" s="26"/>
      <c r="AL112" s="224"/>
      <c r="AM112" s="27"/>
      <c r="AN112" s="26"/>
      <c r="AO112" s="26"/>
      <c r="AP112" s="33"/>
      <c r="AQ112" s="33"/>
      <c r="AR112" s="33"/>
    </row>
    <row r="113" spans="1:61" ht="16.5" customHeight="1">
      <c r="A113" s="220"/>
      <c r="B113" s="301">
        <f>+'Ark1'!C3819</f>
        <v>2024</v>
      </c>
      <c r="C113" s="240">
        <f>+'Ark1'!L3819</f>
        <v>4</v>
      </c>
      <c r="D113" s="240" t="s">
        <v>31</v>
      </c>
      <c r="E113" s="27">
        <f>+'Ark1'!H3819</f>
        <v>2</v>
      </c>
      <c r="F113" s="27">
        <f>+'Ark1'!J3819</f>
        <v>181</v>
      </c>
      <c r="G113" s="27" t="str">
        <f t="shared" si="12"/>
        <v>Horns</v>
      </c>
      <c r="H113" s="27">
        <f>+IF(I113=0,"",'Ark1'!Q3819)</f>
        <v>4</v>
      </c>
      <c r="I113" s="27">
        <f>+'Ark1'!R3819</f>
        <v>4</v>
      </c>
      <c r="J113" s="28">
        <f>+IF(I113=0,"",'Ark1'!AG3819)</f>
        <v>2.6490066225165556</v>
      </c>
      <c r="L113" s="28">
        <f>+IF(I113=0,"",'Ark1'!AH3819)</f>
        <v>1.1239983507520217</v>
      </c>
      <c r="M113" s="97"/>
      <c r="N113" s="247">
        <f>+IF(J113=0,"",'Ark1'!AI3819)</f>
        <v>3</v>
      </c>
      <c r="O113" s="97"/>
      <c r="P113" s="273">
        <f>+IF(N113=0,"",'Ark1'!AJ3819)</f>
        <v>100.76666666666664</v>
      </c>
      <c r="Q113" s="237"/>
      <c r="R113" s="31">
        <f>+IF(I113=0,"",'Ark1'!U3819)</f>
        <v>15.675000000000001</v>
      </c>
      <c r="S113" s="221"/>
      <c r="T113" s="273">
        <f>+IF(N113=0,"",'Ark1'!AK3819)</f>
        <v>15.19984746645712</v>
      </c>
      <c r="U113" s="97"/>
      <c r="V113" s="26">
        <f>+IF(I113=0,"",'Ark1'!T3819)</f>
        <v>4</v>
      </c>
      <c r="W113" s="238"/>
      <c r="X113" s="33">
        <f>+IF(I113=0,"",'Ark1'!W3819)</f>
        <v>0</v>
      </c>
      <c r="Y113" s="33">
        <f>+IF(I113=0,"",'Ark1'!X3819)</f>
        <v>50</v>
      </c>
      <c r="Z113" s="33">
        <f>+IF(I113=0,"",'Ark1'!Y3819)</f>
        <v>0</v>
      </c>
      <c r="AA113" s="33">
        <f>+IF(I113=0,"",'Ark1'!Z3819)</f>
        <v>0</v>
      </c>
      <c r="AB113" s="28">
        <f>+IF(I113=0,"",'Ark1'!AA3819)</f>
        <v>1.0591860082157376</v>
      </c>
      <c r="AC113" s="26">
        <f>+IF(I113=0,"",'Ark1'!AC3819)</f>
        <v>0</v>
      </c>
      <c r="AD113" s="33">
        <f>+IF(I113=0,"",'Ark1'!AE3819)</f>
        <v>0</v>
      </c>
      <c r="AE113" s="26">
        <f t="shared" si="10"/>
        <v>3.9187500000000002</v>
      </c>
      <c r="AF113" s="28">
        <f t="shared" si="11"/>
        <v>1</v>
      </c>
      <c r="AG113" s="220"/>
      <c r="AH113" s="223"/>
      <c r="AJ113" s="28"/>
      <c r="AK113" s="26"/>
      <c r="AL113" s="224"/>
      <c r="AM113" s="27"/>
      <c r="AN113" s="26"/>
      <c r="AO113" s="26"/>
      <c r="AP113" s="33"/>
      <c r="AQ113" s="33"/>
      <c r="AR113" s="33"/>
    </row>
    <row r="114" spans="1:61" ht="16.5" customHeight="1">
      <c r="A114" s="220"/>
      <c r="B114" s="301">
        <f>+'Ark1'!C3820</f>
        <v>2024</v>
      </c>
      <c r="C114" s="240">
        <f>+'Ark1'!L3820</f>
        <v>4</v>
      </c>
      <c r="D114" s="240" t="s">
        <v>31</v>
      </c>
      <c r="E114" s="27">
        <f>+'Ark1'!H3820</f>
        <v>1</v>
      </c>
      <c r="F114" s="27">
        <f>+'Ark1'!J3820</f>
        <v>262</v>
      </c>
      <c r="G114" s="27" t="str">
        <f t="shared" si="12"/>
        <v>Strilalam</v>
      </c>
      <c r="H114" s="27" t="str">
        <f>+IF(I114=0,"",'Ark1'!Q3820)</f>
        <v/>
      </c>
      <c r="I114" s="27">
        <f>+'Ark1'!R3820</f>
        <v>0</v>
      </c>
      <c r="J114" s="28" t="str">
        <f>+IF(I114=0,"",'Ark1'!AG3820)</f>
        <v/>
      </c>
      <c r="L114" s="28" t="str">
        <f>+IF(I114=0,"",'Ark1'!AH3820)</f>
        <v/>
      </c>
      <c r="M114" s="97"/>
      <c r="N114" s="247">
        <f>+IF(J114=0,"",'Ark1'!AI3820)</f>
        <v>0</v>
      </c>
      <c r="O114" s="97"/>
      <c r="P114" s="273" t="str">
        <f>+IF(N114=0,"",'Ark1'!AJ3820)</f>
        <v/>
      </c>
      <c r="Q114" s="237"/>
      <c r="R114" s="31" t="str">
        <f>+IF(I114=0,"",'Ark1'!U3820)</f>
        <v/>
      </c>
      <c r="S114" s="221"/>
      <c r="T114" s="273" t="str">
        <f>+IF(N114=0,"",'Ark1'!AK3820)</f>
        <v/>
      </c>
      <c r="U114" s="97"/>
      <c r="V114" s="26" t="str">
        <f>+IF(I114=0,"",'Ark1'!T3820)</f>
        <v/>
      </c>
      <c r="W114" s="238"/>
      <c r="X114" s="33" t="str">
        <f>+IF(I114=0,"",'Ark1'!W3820)</f>
        <v/>
      </c>
      <c r="Y114" s="33" t="str">
        <f>+IF(I114=0,"",'Ark1'!X3820)</f>
        <v/>
      </c>
      <c r="Z114" s="33" t="str">
        <f>+IF(I114=0,"",'Ark1'!Y3820)</f>
        <v/>
      </c>
      <c r="AA114" s="33" t="str">
        <f>+IF(I114=0,"",'Ark1'!Z3820)</f>
        <v/>
      </c>
      <c r="AB114" s="28" t="str">
        <f>+IF(I114=0,"",'Ark1'!AA3820)</f>
        <v/>
      </c>
      <c r="AC114" s="26" t="str">
        <f>+IF(I114=0,"",'Ark1'!AC3820)</f>
        <v/>
      </c>
      <c r="AD114" s="33" t="str">
        <f>+IF(I114=0,"",'Ark1'!AE3820)</f>
        <v/>
      </c>
      <c r="AE114" s="26" t="str">
        <f t="shared" si="10"/>
        <v/>
      </c>
      <c r="AF114" s="28" t="str">
        <f t="shared" si="11"/>
        <v/>
      </c>
      <c r="AG114" s="220"/>
      <c r="AH114" s="223"/>
      <c r="AJ114" s="28"/>
      <c r="AK114" s="26"/>
      <c r="AL114" s="224"/>
      <c r="AM114" s="27"/>
      <c r="AN114" s="26"/>
      <c r="AO114" s="26"/>
      <c r="AP114" s="33"/>
      <c r="AQ114" s="33"/>
      <c r="AR114" s="33"/>
    </row>
    <row r="115" spans="1:61">
      <c r="A115" s="220"/>
      <c r="B115" s="301">
        <f>+'Ark1'!C3821</f>
        <v>2024</v>
      </c>
      <c r="C115" s="240">
        <f>+'Ark1'!L3821</f>
        <v>4</v>
      </c>
      <c r="D115" s="240" t="s">
        <v>31</v>
      </c>
      <c r="E115" s="27">
        <f>+'Ark1'!H3821</f>
        <v>2</v>
      </c>
      <c r="F115" s="27">
        <f>+'Ark1'!J3821</f>
        <v>267</v>
      </c>
      <c r="G115" s="27" t="str">
        <f t="shared" si="12"/>
        <v>Dalpro</v>
      </c>
      <c r="H115" s="27" t="str">
        <f>+IF(I115=0,"",'Ark1'!Q3821)</f>
        <v/>
      </c>
      <c r="I115" s="27">
        <f>+'Ark1'!R3821</f>
        <v>0</v>
      </c>
      <c r="J115" s="28" t="str">
        <f>+IF(I115=0,"",'Ark1'!AG3821)</f>
        <v/>
      </c>
      <c r="L115" s="28" t="str">
        <f>+IF(I115=0,"",'Ark1'!AH3821)</f>
        <v/>
      </c>
      <c r="M115" s="97"/>
      <c r="N115" s="247">
        <f>+IF(J115=0,"",'Ark1'!AI3821)</f>
        <v>0</v>
      </c>
      <c r="O115" s="97"/>
      <c r="P115" s="273" t="str">
        <f>+IF(N115=0,"",'Ark1'!AJ3821)</f>
        <v/>
      </c>
      <c r="Q115" s="237"/>
      <c r="R115" s="31" t="str">
        <f>+IF(I115=0,"",'Ark1'!U3821)</f>
        <v/>
      </c>
      <c r="S115" s="221"/>
      <c r="T115" s="273" t="str">
        <f>+IF(N115=0,"",'Ark1'!AK3821)</f>
        <v/>
      </c>
      <c r="U115" s="97"/>
      <c r="V115" s="26" t="str">
        <f>+IF(I115=0,"",'Ark1'!T3821)</f>
        <v/>
      </c>
      <c r="W115" s="238"/>
      <c r="X115" s="33" t="str">
        <f>+IF(I115=0,"",'Ark1'!W3821)</f>
        <v/>
      </c>
      <c r="Y115" s="33" t="str">
        <f>+IF(I115=0,"",'Ark1'!X3821)</f>
        <v/>
      </c>
      <c r="Z115" s="33" t="str">
        <f>+IF(I115=0,"",'Ark1'!Y3821)</f>
        <v/>
      </c>
      <c r="AA115" s="33" t="str">
        <f>+IF(I115=0,"",'Ark1'!Z3821)</f>
        <v/>
      </c>
      <c r="AB115" s="28" t="str">
        <f>+IF(I115=0,"",'Ark1'!AA3821)</f>
        <v/>
      </c>
      <c r="AC115" s="26" t="str">
        <f>+IF(I115=0,"",'Ark1'!AC3821)</f>
        <v/>
      </c>
      <c r="AD115" s="33" t="str">
        <f>+IF(I115=0,"",'Ark1'!AE3821)</f>
        <v/>
      </c>
      <c r="AE115" s="26" t="str">
        <f t="shared" si="10"/>
        <v/>
      </c>
      <c r="AF115" s="28" t="str">
        <f t="shared" si="11"/>
        <v/>
      </c>
      <c r="AG115" s="220"/>
      <c r="AH115" s="27"/>
      <c r="AJ115" s="28"/>
      <c r="AK115" s="26"/>
      <c r="AL115" s="27"/>
      <c r="AM115" s="27"/>
      <c r="AN115" s="26"/>
      <c r="AO115" s="26"/>
      <c r="AP115" s="33"/>
      <c r="AQ115" s="33"/>
      <c r="AR115" s="33"/>
    </row>
    <row r="116" spans="1:61" ht="17.25" customHeight="1">
      <c r="A116" s="220"/>
      <c r="B116" s="301">
        <f>+'Ark1'!C3822</f>
        <v>2024</v>
      </c>
      <c r="C116" s="240">
        <f>+'Ark1'!L3822</f>
        <v>4</v>
      </c>
      <c r="D116" s="240" t="s">
        <v>31</v>
      </c>
      <c r="E116" s="27">
        <f>+'Ark1'!H3822</f>
        <v>1</v>
      </c>
      <c r="F116" s="27">
        <f>+'Ark1'!J3822</f>
        <v>309</v>
      </c>
      <c r="G116" s="27" t="str">
        <f t="shared" si="12"/>
        <v>Malvik</v>
      </c>
      <c r="H116" s="27">
        <f>+IF(I116=0,"",'Ark1'!Q3822)</f>
        <v>6</v>
      </c>
      <c r="I116" s="27">
        <f>+'Ark1'!R3822</f>
        <v>7</v>
      </c>
      <c r="J116" s="28">
        <f>+IF(I116=0,"",'Ark1'!AG3822)</f>
        <v>2.0958083832335324</v>
      </c>
      <c r="L116" s="28">
        <f>+IF(I116=0,"",'Ark1'!AH3822)</f>
        <v>1.0015369768023736</v>
      </c>
      <c r="M116" s="97"/>
      <c r="N116" s="247">
        <f>+IF(J116=0,"",'Ark1'!AI3822)</f>
        <v>7</v>
      </c>
      <c r="O116" s="97"/>
      <c r="P116" s="273">
        <f>+IF(N116=0,"",'Ark1'!AJ3822)</f>
        <v>107.74285714285712</v>
      </c>
      <c r="Q116" s="237"/>
      <c r="R116" s="31">
        <f>+IF(I116=0,"",'Ark1'!U3822)</f>
        <v>20.01428571428572</v>
      </c>
      <c r="S116" s="221"/>
      <c r="T116" s="273">
        <f>+IF(N116=0,"",'Ark1'!AK3822)</f>
        <v>15.750446019941796</v>
      </c>
      <c r="U116" s="97"/>
      <c r="V116" s="26">
        <f>+IF(I116=0,"",'Ark1'!T3822)</f>
        <v>5.1428571428571441</v>
      </c>
      <c r="W116" s="238"/>
      <c r="X116" s="33">
        <f>+IF(I116=0,"",'Ark1'!W3822)</f>
        <v>0</v>
      </c>
      <c r="Y116" s="33">
        <f>+IF(I116=0,"",'Ark1'!X3822)</f>
        <v>71.428571428571445</v>
      </c>
      <c r="Z116" s="33">
        <f>+IF(I116=0,"",'Ark1'!Y3822)</f>
        <v>28.571428571428577</v>
      </c>
      <c r="AA116" s="33">
        <f>+IF(I116=0,"",'Ark1'!Z3822)</f>
        <v>0</v>
      </c>
      <c r="AB116" s="28">
        <f>+IF(I116=0,"",'Ark1'!AA3822)</f>
        <v>4.5683471757701763</v>
      </c>
      <c r="AC116" s="26">
        <f>+IF(I116=0,"",'Ark1'!AC3822)</f>
        <v>0.98974331861078524</v>
      </c>
      <c r="AD116" s="33">
        <f>+IF(I116=0,"",'Ark1'!AE3822)</f>
        <v>38.816885938884731</v>
      </c>
      <c r="AE116" s="26">
        <f t="shared" si="10"/>
        <v>5.0035714285714299</v>
      </c>
      <c r="AF116" s="28">
        <f t="shared" si="11"/>
        <v>1.1666666666666667</v>
      </c>
      <c r="AG116" s="220"/>
      <c r="AH116" s="244"/>
      <c r="AJ116" s="28"/>
      <c r="AK116" s="26"/>
      <c r="AL116" s="224"/>
      <c r="AM116" s="27"/>
      <c r="AN116" s="26"/>
      <c r="AO116" s="26"/>
      <c r="AP116" s="33"/>
      <c r="AQ116" s="33"/>
      <c r="AR116" s="33"/>
    </row>
    <row r="117" spans="1:61">
      <c r="A117" s="220"/>
      <c r="B117" s="301">
        <f>+'Ark1'!C3823</f>
        <v>2024</v>
      </c>
      <c r="C117" s="240">
        <f>+'Ark1'!L3823</f>
        <v>4</v>
      </c>
      <c r="D117" s="240" t="s">
        <v>31</v>
      </c>
      <c r="E117" s="27">
        <f>+'Ark1'!H3823</f>
        <v>2</v>
      </c>
      <c r="F117" s="27">
        <f>+'Ark1'!J3823</f>
        <v>470</v>
      </c>
      <c r="G117" s="27" t="str">
        <f t="shared" si="12"/>
        <v>Jens Eide</v>
      </c>
      <c r="H117" s="27" t="str">
        <f>+IF(I117=0,"",'Ark1'!Q3823)</f>
        <v/>
      </c>
      <c r="I117" s="27">
        <f>+'Ark1'!R3823</f>
        <v>0</v>
      </c>
      <c r="J117" s="28" t="str">
        <f>+IF(I117=0,"",'Ark1'!AG3823)</f>
        <v/>
      </c>
      <c r="L117" s="28" t="str">
        <f>+IF(I117=0,"",'Ark1'!AH3823)</f>
        <v/>
      </c>
      <c r="M117" s="97"/>
      <c r="N117" s="247">
        <f>+IF(J117=0,"",'Ark1'!AI3823)</f>
        <v>0</v>
      </c>
      <c r="O117" s="97"/>
      <c r="P117" s="273" t="str">
        <f>+IF(N117=0,"",'Ark1'!AJ3823)</f>
        <v/>
      </c>
      <c r="Q117" s="237"/>
      <c r="R117" s="31" t="str">
        <f>+IF(I117=0,"",'Ark1'!U3823)</f>
        <v/>
      </c>
      <c r="S117" s="221"/>
      <c r="T117" s="273" t="str">
        <f>+IF(N117=0,"",'Ark1'!AK3823)</f>
        <v/>
      </c>
      <c r="U117" s="97"/>
      <c r="V117" s="26" t="str">
        <f>+IF(I117=0,"",'Ark1'!T3823)</f>
        <v/>
      </c>
      <c r="W117" s="238"/>
      <c r="X117" s="33" t="str">
        <f>+IF(I117=0,"",'Ark1'!W3823)</f>
        <v/>
      </c>
      <c r="Y117" s="33" t="str">
        <f>+IF(I117=0,"",'Ark1'!X3823)</f>
        <v/>
      </c>
      <c r="Z117" s="33" t="str">
        <f>+IF(I117=0,"",'Ark1'!Y3823)</f>
        <v/>
      </c>
      <c r="AA117" s="33" t="str">
        <f>+IF(I117=0,"",'Ark1'!Z3823)</f>
        <v/>
      </c>
      <c r="AB117" s="28" t="str">
        <f>+IF(I117=0,"",'Ark1'!AA3823)</f>
        <v/>
      </c>
      <c r="AC117" s="26" t="str">
        <f>+IF(I117=0,"",'Ark1'!AC3823)</f>
        <v/>
      </c>
      <c r="AD117" s="33" t="str">
        <f>+IF(I117=0,"",'Ark1'!AE3823)</f>
        <v/>
      </c>
      <c r="AE117" s="26" t="str">
        <f t="shared" si="10"/>
        <v/>
      </c>
      <c r="AF117" s="28" t="str">
        <f t="shared" si="11"/>
        <v/>
      </c>
      <c r="AG117" s="220"/>
      <c r="AH117" s="244"/>
      <c r="AJ117" s="28"/>
      <c r="AK117" s="26"/>
      <c r="AL117" s="27"/>
      <c r="AM117" s="27"/>
      <c r="AN117" s="26"/>
      <c r="AO117" s="26"/>
      <c r="AP117" s="33"/>
      <c r="AQ117" s="33"/>
      <c r="AR117" s="33"/>
    </row>
    <row r="118" spans="1:61">
      <c r="A118" s="220"/>
      <c r="B118" s="301">
        <f>+'Ark1'!C3824</f>
        <v>2024</v>
      </c>
      <c r="C118" s="240">
        <f>+'Ark1'!L3824</f>
        <v>4</v>
      </c>
      <c r="D118" s="240" t="s">
        <v>31</v>
      </c>
      <c r="E118" s="27">
        <f>+'Ark1'!H3824</f>
        <v>2</v>
      </c>
      <c r="F118" s="27">
        <f>+'Ark1'!J3824</f>
        <v>629</v>
      </c>
      <c r="G118" s="27" t="str">
        <f t="shared" si="12"/>
        <v>Bø</v>
      </c>
      <c r="H118" s="27" t="str">
        <f>+IF(I118=0,"",'Ark1'!Q3824)</f>
        <v/>
      </c>
      <c r="I118" s="27">
        <f>+'Ark1'!R3824</f>
        <v>0</v>
      </c>
      <c r="J118" s="28" t="str">
        <f>+IF(I118=0,"",'Ark1'!AG3824)</f>
        <v/>
      </c>
      <c r="L118" s="28" t="str">
        <f>+IF(I118=0,"",'Ark1'!AH3824)</f>
        <v/>
      </c>
      <c r="M118" s="97"/>
      <c r="N118" s="247">
        <f>+IF(J118=0,"",'Ark1'!AI3824)</f>
        <v>0</v>
      </c>
      <c r="O118" s="97"/>
      <c r="P118" s="273" t="str">
        <f>+IF(N118=0,"",'Ark1'!AJ3824)</f>
        <v/>
      </c>
      <c r="Q118" s="237"/>
      <c r="R118" s="31" t="str">
        <f>+IF(I118=0,"",'Ark1'!U3824)</f>
        <v/>
      </c>
      <c r="S118" s="221"/>
      <c r="T118" s="273" t="str">
        <f>+IF(N118=0,"",'Ark1'!AK3824)</f>
        <v/>
      </c>
      <c r="U118" s="97"/>
      <c r="V118" s="26" t="str">
        <f>+IF(I118=0,"",'Ark1'!T3824)</f>
        <v/>
      </c>
      <c r="W118" s="238"/>
      <c r="X118" s="33" t="str">
        <f>+IF(I118=0,"",'Ark1'!W3824)</f>
        <v/>
      </c>
      <c r="Y118" s="33" t="str">
        <f>+IF(I118=0,"",'Ark1'!X3824)</f>
        <v/>
      </c>
      <c r="Z118" s="33" t="str">
        <f>+IF(I118=0,"",'Ark1'!Y3824)</f>
        <v/>
      </c>
      <c r="AA118" s="33" t="str">
        <f>+IF(I118=0,"",'Ark1'!Z3824)</f>
        <v/>
      </c>
      <c r="AB118" s="28" t="str">
        <f>+IF(I118=0,"",'Ark1'!AA3824)</f>
        <v/>
      </c>
      <c r="AC118" s="26" t="str">
        <f>+IF(I118=0,"",'Ark1'!AC3824)</f>
        <v/>
      </c>
      <c r="AD118" s="33" t="str">
        <f>+IF(I118=0,"",'Ark1'!AE3824)</f>
        <v/>
      </c>
      <c r="AE118" s="26" t="str">
        <f t="shared" si="10"/>
        <v/>
      </c>
      <c r="AF118" s="28" t="str">
        <f t="shared" si="11"/>
        <v/>
      </c>
      <c r="AG118" s="220"/>
      <c r="AH118" s="245"/>
      <c r="AJ118" s="28"/>
      <c r="AK118" s="26"/>
      <c r="AL118" s="27"/>
      <c r="AM118" s="27"/>
      <c r="AN118" s="26"/>
      <c r="AO118" s="26"/>
      <c r="AP118" s="33"/>
      <c r="AQ118" s="33"/>
      <c r="AR118" s="33"/>
    </row>
    <row r="119" spans="1:61" ht="16.5" customHeight="1">
      <c r="A119" s="220"/>
      <c r="B119" s="301">
        <f>+'Ark1'!C3825</f>
        <v>2024</v>
      </c>
      <c r="C119" s="240">
        <f>+'Ark1'!L3825</f>
        <v>4</v>
      </c>
      <c r="D119" s="240" t="s">
        <v>31</v>
      </c>
      <c r="E119" s="27">
        <f>+'Ark1'!H3825</f>
        <v>1</v>
      </c>
      <c r="F119" s="27">
        <f>+'Ark1'!J3825</f>
        <v>643</v>
      </c>
      <c r="G119" s="27" t="str">
        <f t="shared" si="12"/>
        <v>Bjerka</v>
      </c>
      <c r="H119" s="27">
        <f>+IF(I119=0,"",'Ark1'!Q3825)</f>
        <v>8</v>
      </c>
      <c r="I119" s="27">
        <f>+'Ark1'!R3825</f>
        <v>8</v>
      </c>
      <c r="J119" s="28">
        <f>+IF(I119=0,"",'Ark1'!AG3825)</f>
        <v>3.8277511961722497</v>
      </c>
      <c r="L119" s="28">
        <f>+IF(I119=0,"",'Ark1'!AH3825)</f>
        <v>2.0723732402807564</v>
      </c>
      <c r="M119" s="97"/>
      <c r="N119" s="247">
        <f>+IF(J119=0,"",'Ark1'!AI3825)</f>
        <v>0</v>
      </c>
      <c r="O119" s="97"/>
      <c r="P119" s="273" t="str">
        <f>+IF(N119=0,"",'Ark1'!AJ3825)</f>
        <v/>
      </c>
      <c r="Q119" s="237"/>
      <c r="R119" s="31">
        <f>+IF(I119=0,"",'Ark1'!U3825)</f>
        <v>19.45</v>
      </c>
      <c r="S119" s="221"/>
      <c r="T119" s="273" t="str">
        <f>+IF(N119=0,"",'Ark1'!AK3825)</f>
        <v/>
      </c>
      <c r="U119" s="97"/>
      <c r="V119" s="26">
        <f>+IF(I119=0,"",'Ark1'!T3825)</f>
        <v>5.125</v>
      </c>
      <c r="W119" s="238"/>
      <c r="X119" s="33">
        <f>+IF(I119=0,"",'Ark1'!W3825)</f>
        <v>0</v>
      </c>
      <c r="Y119" s="33">
        <f>+IF(I119=0,"",'Ark1'!X3825)</f>
        <v>75</v>
      </c>
      <c r="Z119" s="33">
        <f>+IF(I119=0,"",'Ark1'!Y3825)</f>
        <v>25</v>
      </c>
      <c r="AA119" s="33">
        <f>+IF(I119=0,"",'Ark1'!Z3825)</f>
        <v>0</v>
      </c>
      <c r="AB119" s="28">
        <f>+IF(I119=0,"",'Ark1'!AA3825)</f>
        <v>5.4527515989635935</v>
      </c>
      <c r="AC119" s="26">
        <f>+IF(I119=0,"",'Ark1'!AC3825)</f>
        <v>1.165922381636102</v>
      </c>
      <c r="AD119" s="33">
        <f>+IF(I119=0,"",'Ark1'!AE3825)</f>
        <v>89.16654751728521</v>
      </c>
      <c r="AE119" s="26">
        <f t="shared" si="10"/>
        <v>4.8624999999999998</v>
      </c>
      <c r="AF119" s="28">
        <f t="shared" si="11"/>
        <v>1</v>
      </c>
      <c r="AG119" s="220"/>
      <c r="AH119" s="244"/>
      <c r="AJ119" s="28"/>
      <c r="AK119" s="26"/>
      <c r="AL119" s="27"/>
      <c r="AM119" s="27"/>
      <c r="AN119" s="246"/>
      <c r="AO119" s="246"/>
      <c r="AP119" s="33"/>
      <c r="AQ119" s="33"/>
      <c r="AR119" s="33"/>
    </row>
    <row r="120" spans="1:61">
      <c r="A120" s="220"/>
      <c r="B120" s="301">
        <f>+'Ark1'!C3826</f>
        <v>2024</v>
      </c>
      <c r="C120" s="240">
        <f>+'Ark1'!L3826</f>
        <v>4</v>
      </c>
      <c r="D120" s="240" t="s">
        <v>31</v>
      </c>
      <c r="E120" s="27">
        <f>+'Ark1'!H3826</f>
        <v>2</v>
      </c>
      <c r="F120" s="27">
        <f>+'Ark1'!J3826</f>
        <v>704</v>
      </c>
      <c r="G120" s="27" t="str">
        <f t="shared" si="12"/>
        <v>Øre Vilt</v>
      </c>
      <c r="H120" s="27" t="str">
        <f>+IF(I120=0,"",'Ark1'!Q3826)</f>
        <v/>
      </c>
      <c r="I120" s="27">
        <f>+'Ark1'!R3826</f>
        <v>0</v>
      </c>
      <c r="J120" s="28" t="str">
        <f>+IF(I120=0,"",'Ark1'!AG3826)</f>
        <v/>
      </c>
      <c r="L120" s="28" t="str">
        <f>+IF(I120=0,"",'Ark1'!AH3826)</f>
        <v/>
      </c>
      <c r="M120" s="97"/>
      <c r="N120" s="247">
        <f>+IF(J120=0,"",'Ark1'!AI3826)</f>
        <v>0</v>
      </c>
      <c r="O120" s="97"/>
      <c r="P120" s="273" t="str">
        <f>+IF(N120=0,"",'Ark1'!AJ3826)</f>
        <v/>
      </c>
      <c r="Q120" s="237"/>
      <c r="R120" s="31" t="str">
        <f>+IF(I120=0,"",'Ark1'!U3826)</f>
        <v/>
      </c>
      <c r="S120" s="221"/>
      <c r="T120" s="273" t="str">
        <f>+IF(N120=0,"",'Ark1'!AK3826)</f>
        <v/>
      </c>
      <c r="U120" s="97"/>
      <c r="V120" s="26" t="str">
        <f>+IF(I120=0,"",'Ark1'!T3826)</f>
        <v/>
      </c>
      <c r="W120" s="238"/>
      <c r="X120" s="33" t="str">
        <f>+IF(I120=0,"",'Ark1'!W3826)</f>
        <v/>
      </c>
      <c r="Y120" s="33" t="str">
        <f>+IF(I120=0,"",'Ark1'!X3826)</f>
        <v/>
      </c>
      <c r="Z120" s="33" t="str">
        <f>+IF(I120=0,"",'Ark1'!Y3826)</f>
        <v/>
      </c>
      <c r="AA120" s="33" t="str">
        <f>+IF(I120=0,"",'Ark1'!Z3826)</f>
        <v/>
      </c>
      <c r="AB120" s="28" t="str">
        <f>+IF(I120=0,"",'Ark1'!AA3826)</f>
        <v/>
      </c>
      <c r="AC120" s="26" t="str">
        <f>+IF(I120=0,"",'Ark1'!AC3826)</f>
        <v/>
      </c>
      <c r="AD120" s="33" t="str">
        <f>+IF(I120=0,"",'Ark1'!AE3826)</f>
        <v/>
      </c>
      <c r="AE120" s="26" t="str">
        <f t="shared" si="10"/>
        <v/>
      </c>
      <c r="AF120" s="28" t="str">
        <f t="shared" si="11"/>
        <v/>
      </c>
      <c r="AG120" s="220"/>
      <c r="AH120" s="223"/>
      <c r="AJ120" s="28"/>
      <c r="AK120" s="26"/>
      <c r="AL120" s="223"/>
      <c r="AM120" s="27"/>
      <c r="AQ120" s="27"/>
    </row>
    <row r="121" spans="1:61">
      <c r="A121" s="220"/>
      <c r="B121" s="301">
        <f>+'Ark1'!C3827</f>
        <v>2024</v>
      </c>
      <c r="C121" s="240">
        <f>+'Ark1'!L3827</f>
        <v>4</v>
      </c>
      <c r="D121" s="240" t="s">
        <v>31</v>
      </c>
      <c r="E121" s="27">
        <f>+'Ark1'!H3827</f>
        <v>1</v>
      </c>
      <c r="F121" s="27">
        <f>+'Ark1'!J3827</f>
        <v>802</v>
      </c>
      <c r="G121" s="27" t="str">
        <f t="shared" si="12"/>
        <v>Karasjok</v>
      </c>
      <c r="H121" s="27">
        <f>+IF(I121=0,"",'Ark1'!Q3827)</f>
        <v>1</v>
      </c>
      <c r="I121" s="27">
        <f>+'Ark1'!R3827</f>
        <v>1</v>
      </c>
      <c r="J121" s="28">
        <f>+IF(I121=0,"",'Ark1'!AG3827)</f>
        <v>2.3809523809523818</v>
      </c>
      <c r="L121" s="28">
        <f>+IF(I121=0,"",'Ark1'!AH3827)</f>
        <v>0.99047619047619029</v>
      </c>
      <c r="M121" s="97"/>
      <c r="N121" s="247">
        <f>+IF(J121=0,"",'Ark1'!AI3827)</f>
        <v>1</v>
      </c>
      <c r="O121" s="97"/>
      <c r="P121" s="273">
        <f>+IF(N121=0,"",'Ark1'!AJ3827)</f>
        <v>128.6</v>
      </c>
      <c r="Q121" s="237"/>
      <c r="R121" s="31">
        <f>+IF(I121=0,"",'Ark1'!U3827)</f>
        <v>18.2</v>
      </c>
      <c r="S121" s="221"/>
      <c r="T121" s="273">
        <f>+IF(N121=0,"",'Ark1'!AK3827)</f>
        <v>8.5575310228272894</v>
      </c>
      <c r="U121" s="97"/>
      <c r="V121" s="26">
        <f>+IF(I121=0,"",'Ark1'!T3827)</f>
        <v>6</v>
      </c>
      <c r="W121" s="238"/>
      <c r="X121" s="33">
        <f>+IF(I121=0,"",'Ark1'!W3827)</f>
        <v>0</v>
      </c>
      <c r="Y121" s="33">
        <f>+IF(I121=0,"",'Ark1'!X3827)</f>
        <v>100</v>
      </c>
      <c r="Z121" s="33">
        <f>+IF(I121=0,"",'Ark1'!Y3827)</f>
        <v>0</v>
      </c>
      <c r="AA121" s="33">
        <f>+IF(I121=0,"",'Ark1'!Z3827)</f>
        <v>0</v>
      </c>
      <c r="AB121" s="28">
        <f>+IF(I121=0,"",'Ark1'!AA3827)</f>
        <v>0</v>
      </c>
      <c r="AC121" s="26">
        <f>+IF(I121=0,"",'Ark1'!AC3827)</f>
        <v>0</v>
      </c>
      <c r="AD121" s="33">
        <f>+IF(I121=0,"",'Ark1'!AE3827)</f>
        <v>0</v>
      </c>
      <c r="AE121" s="26">
        <f t="shared" si="10"/>
        <v>4.55</v>
      </c>
      <c r="AF121" s="28">
        <f t="shared" si="11"/>
        <v>1</v>
      </c>
      <c r="AG121" s="220"/>
      <c r="AH121" s="223"/>
      <c r="AJ121" s="28"/>
      <c r="AK121" s="26"/>
      <c r="AL121" s="223"/>
      <c r="AM121" s="27"/>
      <c r="AQ121" s="27"/>
    </row>
    <row r="122" spans="1:61" ht="19.8">
      <c r="A122" s="220"/>
      <c r="B122" s="220"/>
      <c r="C122" s="220"/>
      <c r="D122" s="220"/>
      <c r="E122" s="220"/>
      <c r="F122" s="220"/>
      <c r="G122" s="220"/>
      <c r="H122" s="220"/>
      <c r="I122" s="220"/>
      <c r="J122" s="221"/>
      <c r="K122" s="221"/>
      <c r="L122" s="221"/>
      <c r="M122" s="97"/>
      <c r="N122" s="239"/>
      <c r="O122" s="97"/>
      <c r="P122" s="237"/>
      <c r="Q122" s="237"/>
      <c r="R122" s="220"/>
      <c r="S122" s="221"/>
      <c r="T122" s="237"/>
      <c r="U122" s="97"/>
      <c r="V122" s="220"/>
      <c r="W122" s="238"/>
      <c r="X122" s="222"/>
      <c r="Y122" s="222"/>
      <c r="Z122" s="222"/>
      <c r="AA122" s="222"/>
      <c r="AB122" s="222"/>
      <c r="AC122" s="220"/>
      <c r="AD122" s="222"/>
      <c r="AE122" s="485"/>
      <c r="AF122" s="222"/>
      <c r="AG122" s="220"/>
      <c r="AH122" s="223"/>
      <c r="AJ122" s="28"/>
      <c r="AK122" s="26"/>
      <c r="AL122" s="224"/>
      <c r="AM122" s="27"/>
      <c r="AQ122" s="27"/>
      <c r="BI122" s="236"/>
    </row>
    <row r="123" spans="1:61" ht="22.8">
      <c r="A123" s="220"/>
      <c r="B123" s="220"/>
      <c r="C123" s="220"/>
      <c r="D123" s="266" t="str">
        <f>+D125</f>
        <v>O</v>
      </c>
      <c r="E123" s="220"/>
      <c r="F123" s="220"/>
      <c r="G123" s="220"/>
      <c r="H123" s="220"/>
      <c r="I123" s="267">
        <f>SUM(I125:I149)</f>
        <v>186</v>
      </c>
      <c r="J123" s="268"/>
      <c r="K123" s="268"/>
      <c r="L123" s="268"/>
      <c r="M123" s="97"/>
      <c r="N123" s="495"/>
      <c r="O123" s="97"/>
      <c r="P123" s="496"/>
      <c r="Q123" s="237"/>
      <c r="R123" s="270">
        <f>+Klasse!M15</f>
        <v>25.457526881720433</v>
      </c>
      <c r="S123" s="221"/>
      <c r="T123" s="496"/>
      <c r="U123" s="97"/>
      <c r="V123" s="269"/>
      <c r="W123" s="238"/>
      <c r="X123" s="222"/>
      <c r="Y123" s="222"/>
      <c r="Z123" s="222"/>
      <c r="AA123" s="222"/>
      <c r="AB123" s="222"/>
      <c r="AC123" s="220"/>
      <c r="AD123" s="222"/>
      <c r="AE123" s="485"/>
      <c r="AF123" s="222"/>
      <c r="AG123" s="222"/>
      <c r="AH123" s="223"/>
      <c r="AJ123" s="28"/>
      <c r="AK123" s="26"/>
      <c r="AL123" s="224"/>
      <c r="AM123" s="27"/>
      <c r="AQ123" s="27"/>
      <c r="BI123" s="236"/>
    </row>
    <row r="124" spans="1:61" ht="19.8">
      <c r="A124" s="220"/>
      <c r="B124" s="220"/>
      <c r="C124" s="220"/>
      <c r="D124" s="220"/>
      <c r="E124" s="220"/>
      <c r="F124" s="220"/>
      <c r="G124" s="220"/>
      <c r="H124" s="238"/>
      <c r="I124" s="220"/>
      <c r="J124" s="221"/>
      <c r="K124" s="221"/>
      <c r="L124" s="221"/>
      <c r="M124" s="97"/>
      <c r="N124" s="239"/>
      <c r="O124" s="97"/>
      <c r="P124" s="237"/>
      <c r="Q124" s="237"/>
      <c r="R124" s="221"/>
      <c r="S124" s="221"/>
      <c r="T124" s="237"/>
      <c r="U124" s="97"/>
      <c r="V124" s="238"/>
      <c r="W124" s="238"/>
      <c r="X124" s="222"/>
      <c r="Y124" s="222"/>
      <c r="Z124" s="222"/>
      <c r="AA124" s="222"/>
      <c r="AB124" s="239"/>
      <c r="AC124" s="220"/>
      <c r="AD124" s="239"/>
      <c r="AE124" s="488"/>
      <c r="AF124" s="237"/>
      <c r="AG124" s="220"/>
      <c r="AH124" s="223"/>
      <c r="AJ124" s="28"/>
      <c r="AK124" s="26"/>
      <c r="AL124" s="224"/>
      <c r="AM124" s="27"/>
      <c r="AQ124" s="27"/>
      <c r="BI124" s="236"/>
    </row>
    <row r="125" spans="1:61">
      <c r="A125" s="220"/>
      <c r="B125" s="301">
        <f>+'Ark1'!C3828</f>
        <v>2024</v>
      </c>
      <c r="C125" s="240">
        <f>+'Ark1'!L3828</f>
        <v>5</v>
      </c>
      <c r="D125" s="240" t="s">
        <v>407</v>
      </c>
      <c r="E125" s="240">
        <f>+'Ark1'!H3828</f>
        <v>1</v>
      </c>
      <c r="F125" s="240">
        <f>+'Ark1'!J3828</f>
        <v>103</v>
      </c>
      <c r="G125" s="240" t="str">
        <f>+G97</f>
        <v>Rudshøgda</v>
      </c>
      <c r="H125" s="240" t="str">
        <f>+IF(I125=0,"",'Ark1'!Q3828)</f>
        <v/>
      </c>
      <c r="I125" s="240">
        <f>+'Ark1'!R3828</f>
        <v>0</v>
      </c>
      <c r="J125" s="241" t="str">
        <f>+IF(I125=0,"",'Ark1'!AG3828)</f>
        <v/>
      </c>
      <c r="K125" s="241"/>
      <c r="L125" s="241" t="str">
        <f>+IF(I125=0,"",'Ark1'!AH3828)</f>
        <v/>
      </c>
      <c r="M125" s="97"/>
      <c r="N125" s="455">
        <f>+IF(J125=0,"",'Ark1'!AI3828)</f>
        <v>0</v>
      </c>
      <c r="O125" s="97"/>
      <c r="P125" s="272" t="str">
        <f>+IF(N125=0,"",'Ark1'!AJ3828)</f>
        <v/>
      </c>
      <c r="Q125" s="237"/>
      <c r="R125" s="31" t="str">
        <f>+IF(I125=0,"",'Ark1'!U3828)</f>
        <v/>
      </c>
      <c r="S125" s="221"/>
      <c r="T125" s="272" t="str">
        <f>+IF(N125=0,"",'Ark1'!AK3828)</f>
        <v/>
      </c>
      <c r="U125" s="97"/>
      <c r="V125" s="242" t="str">
        <f>+IF(I125=0,"",'Ark1'!T3828)</f>
        <v/>
      </c>
      <c r="W125" s="238"/>
      <c r="X125" s="243" t="str">
        <f>+IF(I125=0,"",'Ark1'!W3828)</f>
        <v/>
      </c>
      <c r="Y125" s="243" t="str">
        <f>+IF(I125=0,"",'Ark1'!X3828)</f>
        <v/>
      </c>
      <c r="Z125" s="243" t="str">
        <f>+IF(I125=0,"",'Ark1'!Y3828)</f>
        <v/>
      </c>
      <c r="AA125" s="243" t="str">
        <f>+IF(I125=0,"",'Ark1'!Z3828)</f>
        <v/>
      </c>
      <c r="AB125" s="241" t="str">
        <f>+IF(I125=0,"",'Ark1'!AA3828)</f>
        <v/>
      </c>
      <c r="AC125" s="242" t="str">
        <f>+IF(I125=0,"",'Ark1'!AC3828)</f>
        <v/>
      </c>
      <c r="AD125" s="243" t="str">
        <f>+IF(I125=0,"",'Ark1'!AE3828)</f>
        <v/>
      </c>
      <c r="AE125" s="242" t="str">
        <f t="shared" ref="AE125:AE149" si="13">IF(I125=0,"",R125/C125)</f>
        <v/>
      </c>
      <c r="AF125" s="241" t="str">
        <f t="shared" ref="AF125:AF149" si="14">IF(I125=0,"",I125/H125)</f>
        <v/>
      </c>
      <c r="AG125" s="220"/>
      <c r="AH125" s="223"/>
      <c r="AJ125" s="28"/>
      <c r="AK125" s="26"/>
      <c r="AL125" s="247"/>
      <c r="AM125" s="27"/>
      <c r="AQ125" s="27"/>
    </row>
    <row r="126" spans="1:61">
      <c r="A126" s="220"/>
      <c r="B126" s="301">
        <f>+'Ark1'!C3829</f>
        <v>2024</v>
      </c>
      <c r="C126" s="240">
        <f>+'Ark1'!L3829</f>
        <v>5</v>
      </c>
      <c r="D126" s="240" t="s">
        <v>407</v>
      </c>
      <c r="E126" s="240">
        <f>+'Ark1'!H3829</f>
        <v>2</v>
      </c>
      <c r="F126" s="240">
        <f>+'Ark1'!J3829</f>
        <v>106</v>
      </c>
      <c r="G126" s="240" t="str">
        <f t="shared" ref="G126:G149" si="15">+G98</f>
        <v>Furuseth</v>
      </c>
      <c r="H126" s="240">
        <f>+IF(I126=0,"",'Ark1'!Q3829)</f>
        <v>10</v>
      </c>
      <c r="I126" s="240">
        <f>+'Ark1'!R3829</f>
        <v>10</v>
      </c>
      <c r="J126" s="241">
        <f>+IF(I126=0,"",'Ark1'!AG3829)</f>
        <v>6.7114093959731562</v>
      </c>
      <c r="K126" s="241"/>
      <c r="L126" s="241">
        <f>+IF(I126=0,"",'Ark1'!AH3829)</f>
        <v>4.1307545110938904</v>
      </c>
      <c r="M126" s="97"/>
      <c r="N126" s="455">
        <f>+IF(J126=0,"",'Ark1'!AI3829)</f>
        <v>10</v>
      </c>
      <c r="O126" s="97"/>
      <c r="P126" s="272">
        <f>+IF(N126=0,"",'Ark1'!AJ3829)</f>
        <v>114.28999999999998</v>
      </c>
      <c r="Q126" s="237"/>
      <c r="R126" s="31">
        <f>+IF(I126=0,"",'Ark1'!U3829)</f>
        <v>26.120000000000005</v>
      </c>
      <c r="S126" s="221"/>
      <c r="T126" s="272">
        <f>+IF(N126=0,"",'Ark1'!AK3829)</f>
        <v>17.481825259307737</v>
      </c>
      <c r="U126" s="97"/>
      <c r="V126" s="242">
        <f>+IF(I126=0,"",'Ark1'!T3829)</f>
        <v>4.9000000000000004</v>
      </c>
      <c r="W126" s="238"/>
      <c r="X126" s="243">
        <f>+IF(I126=0,"",'Ark1'!W3829)</f>
        <v>0</v>
      </c>
      <c r="Y126" s="243">
        <f>+IF(I126=0,"",'Ark1'!X3829)</f>
        <v>100</v>
      </c>
      <c r="Z126" s="243">
        <f>+IF(I126=0,"",'Ark1'!Y3829)</f>
        <v>70</v>
      </c>
      <c r="AA126" s="243">
        <f>+IF(I126=0,"",'Ark1'!Z3829)</f>
        <v>0</v>
      </c>
      <c r="AB126" s="241">
        <f>+IF(I126=0,"",'Ark1'!AA3829)</f>
        <v>5.6060324651218245</v>
      </c>
      <c r="AC126" s="242">
        <f>+IF(I126=0,"",'Ark1'!AC3829)</f>
        <v>0.69999999999999618</v>
      </c>
      <c r="AD126" s="243">
        <f>+IF(I126=0,"",'Ark1'!AE3829)</f>
        <v>49.997162169416718</v>
      </c>
      <c r="AE126" s="242">
        <f t="shared" si="13"/>
        <v>5.2240000000000011</v>
      </c>
      <c r="AF126" s="241">
        <f t="shared" si="14"/>
        <v>1</v>
      </c>
      <c r="AG126" s="220"/>
      <c r="AH126" s="223"/>
      <c r="AJ126" s="28"/>
      <c r="AK126" s="26"/>
      <c r="AL126" s="247"/>
      <c r="AM126" s="27"/>
      <c r="AQ126" s="27"/>
    </row>
    <row r="127" spans="1:61">
      <c r="A127" s="220"/>
      <c r="B127" s="301">
        <f>+'Ark1'!C3830</f>
        <v>2024</v>
      </c>
      <c r="C127" s="240">
        <f>+'Ark1'!L3830</f>
        <v>5</v>
      </c>
      <c r="D127" s="240" t="s">
        <v>407</v>
      </c>
      <c r="E127" s="240">
        <f>+'Ark1'!H3830</f>
        <v>1</v>
      </c>
      <c r="F127" s="240">
        <f>+'Ark1'!J3830</f>
        <v>110</v>
      </c>
      <c r="G127" s="240" t="str">
        <f t="shared" si="15"/>
        <v>Gol</v>
      </c>
      <c r="H127" s="240">
        <f>+IF(I127=0,"",'Ark1'!Q3830)</f>
        <v>17</v>
      </c>
      <c r="I127" s="240">
        <f>+'Ark1'!R3830</f>
        <v>24</v>
      </c>
      <c r="J127" s="241">
        <f>+IF(I127=0,"",'Ark1'!AG3830)</f>
        <v>4.1811846689895473</v>
      </c>
      <c r="K127" s="241"/>
      <c r="L127" s="241">
        <f>+IF(I127=0,"",'Ark1'!AH3830)</f>
        <v>2.738903437807541</v>
      </c>
      <c r="M127" s="97"/>
      <c r="N127" s="455">
        <f>+IF(J127=0,"",'Ark1'!AI3830)</f>
        <v>24</v>
      </c>
      <c r="O127" s="97"/>
      <c r="P127" s="272">
        <f>+IF(N127=0,"",'Ark1'!AJ3830)</f>
        <v>112.7</v>
      </c>
      <c r="Q127" s="237"/>
      <c r="R127" s="31">
        <f>+IF(I127=0,"",'Ark1'!U3830)</f>
        <v>27.36666666666666</v>
      </c>
      <c r="S127" s="221"/>
      <c r="T127" s="272">
        <f>+IF(N127=0,"",'Ark1'!AK3830)</f>
        <v>18.882213465996426</v>
      </c>
      <c r="U127" s="97"/>
      <c r="V127" s="242">
        <f>+IF(I127=0,"",'Ark1'!T3830)</f>
        <v>4.625</v>
      </c>
      <c r="W127" s="238"/>
      <c r="X127" s="243">
        <f>+IF(I127=0,"",'Ark1'!W3830)</f>
        <v>0</v>
      </c>
      <c r="Y127" s="243">
        <f>+IF(I127=0,"",'Ark1'!X3830)</f>
        <v>100</v>
      </c>
      <c r="Z127" s="243">
        <f>+IF(I127=0,"",'Ark1'!Y3830)</f>
        <v>70.833333333333314</v>
      </c>
      <c r="AA127" s="243">
        <f>+IF(I127=0,"",'Ark1'!Z3830)</f>
        <v>16.666666666666671</v>
      </c>
      <c r="AB127" s="241">
        <f>+IF(I127=0,"",'Ark1'!AA3830)</f>
        <v>6.4918966583135598</v>
      </c>
      <c r="AC127" s="242">
        <f>+IF(I127=0,"",'Ark1'!AC3830)</f>
        <v>0.90427226725877985</v>
      </c>
      <c r="AD127" s="243">
        <f>+IF(I127=0,"",'Ark1'!AE3830)</f>
        <v>-16.25374458658742</v>
      </c>
      <c r="AE127" s="242">
        <f t="shared" si="13"/>
        <v>5.4733333333333318</v>
      </c>
      <c r="AF127" s="241">
        <f t="shared" si="14"/>
        <v>1.411764705882353</v>
      </c>
      <c r="AG127" s="220"/>
      <c r="AH127" s="223"/>
      <c r="AJ127" s="28"/>
      <c r="AK127" s="26"/>
      <c r="AL127" s="247"/>
      <c r="AM127" s="27"/>
      <c r="AQ127" s="27"/>
    </row>
    <row r="128" spans="1:61">
      <c r="A128" s="220"/>
      <c r="B128" s="301">
        <f>+'Ark1'!C3831</f>
        <v>2024</v>
      </c>
      <c r="C128" s="240">
        <f>+'Ark1'!L3831</f>
        <v>5</v>
      </c>
      <c r="D128" s="240" t="s">
        <v>407</v>
      </c>
      <c r="E128" s="240">
        <f>+'Ark1'!H3831</f>
        <v>1</v>
      </c>
      <c r="F128" s="240">
        <f>+'Ark1'!J3831</f>
        <v>111</v>
      </c>
      <c r="G128" s="240" t="str">
        <f t="shared" si="15"/>
        <v>Forus</v>
      </c>
      <c r="H128" s="240">
        <f>+IF(I128=0,"",'Ark1'!Q3831)</f>
        <v>4</v>
      </c>
      <c r="I128" s="240">
        <f>+'Ark1'!R3831</f>
        <v>4</v>
      </c>
      <c r="J128" s="241">
        <f>+IF(I128=0,"",'Ark1'!AG3831)</f>
        <v>0.82644628099173589</v>
      </c>
      <c r="K128" s="241"/>
      <c r="L128" s="241">
        <f>+IF(I128=0,"",'Ark1'!AH3831)</f>
        <v>0.47184635337131114</v>
      </c>
      <c r="M128" s="97"/>
      <c r="N128" s="455">
        <f>+IF(J128=0,"",'Ark1'!AI3831)</f>
        <v>4</v>
      </c>
      <c r="O128" s="97"/>
      <c r="P128" s="272">
        <f>+IF(N128=0,"",'Ark1'!AJ3831)</f>
        <v>112.675</v>
      </c>
      <c r="Q128" s="237"/>
      <c r="R128" s="31">
        <f>+IF(I128=0,"",'Ark1'!U3831)</f>
        <v>26.65</v>
      </c>
      <c r="S128" s="221"/>
      <c r="T128" s="272">
        <f>+IF(N128=0,"",'Ark1'!AK3831)</f>
        <v>18.203554965130021</v>
      </c>
      <c r="U128" s="97"/>
      <c r="V128" s="242">
        <f>+IF(I128=0,"",'Ark1'!T3831)</f>
        <v>5</v>
      </c>
      <c r="W128" s="238"/>
      <c r="X128" s="243">
        <f>+IF(I128=0,"",'Ark1'!W3831)</f>
        <v>0</v>
      </c>
      <c r="Y128" s="243">
        <f>+IF(I128=0,"",'Ark1'!X3831)</f>
        <v>100</v>
      </c>
      <c r="Z128" s="243">
        <f>+IF(I128=0,"",'Ark1'!Y3831)</f>
        <v>75</v>
      </c>
      <c r="AA128" s="243">
        <f>+IF(I128=0,"",'Ark1'!Z3831)</f>
        <v>25</v>
      </c>
      <c r="AB128" s="241">
        <f>+IF(I128=0,"",'Ark1'!AA3831)</f>
        <v>7.1702510416302641</v>
      </c>
      <c r="AC128" s="242">
        <f>+IF(I128=0,"",'Ark1'!AC3831)</f>
        <v>0.70710678118654757</v>
      </c>
      <c r="AD128" s="243">
        <f>+IF(I128=0,"",'Ark1'!AE3831)</f>
        <v>-63.607797163211288</v>
      </c>
      <c r="AE128" s="242">
        <f t="shared" si="13"/>
        <v>5.33</v>
      </c>
      <c r="AF128" s="241">
        <f t="shared" si="14"/>
        <v>1</v>
      </c>
      <c r="AG128" s="220"/>
      <c r="AH128" s="223"/>
      <c r="AJ128" s="28"/>
      <c r="AK128" s="26"/>
      <c r="AL128" s="247"/>
      <c r="AM128" s="27"/>
      <c r="AQ128" s="27"/>
    </row>
    <row r="129" spans="1:43">
      <c r="A129" s="220"/>
      <c r="B129" s="301">
        <f>+'Ark1'!C3832</f>
        <v>2024</v>
      </c>
      <c r="C129" s="240">
        <f>+'Ark1'!L3832</f>
        <v>5</v>
      </c>
      <c r="D129" s="240" t="s">
        <v>407</v>
      </c>
      <c r="E129" s="240">
        <f>+'Ark1'!H3832</f>
        <v>1</v>
      </c>
      <c r="F129" s="240">
        <f>+'Ark1'!J3832</f>
        <v>116</v>
      </c>
      <c r="G129" s="240" t="str">
        <f t="shared" si="15"/>
        <v>Sandeid</v>
      </c>
      <c r="H129" s="240">
        <f>+IF(I129=0,"",'Ark1'!Q3832)</f>
        <v>8</v>
      </c>
      <c r="I129" s="240">
        <f>+'Ark1'!R3832</f>
        <v>8</v>
      </c>
      <c r="J129" s="241">
        <f>+IF(I129=0,"",'Ark1'!AG3832)</f>
        <v>2.2038567493112953</v>
      </c>
      <c r="K129" s="241"/>
      <c r="L129" s="241">
        <f>+IF(I129=0,"",'Ark1'!AH3832)</f>
        <v>1.2805595460188897</v>
      </c>
      <c r="M129" s="97"/>
      <c r="N129" s="455">
        <f>+IF(J129=0,"",'Ark1'!AI3832)</f>
        <v>5</v>
      </c>
      <c r="O129" s="97"/>
      <c r="P129" s="272">
        <f>+IF(N129=0,"",'Ark1'!AJ3832)</f>
        <v>103.96</v>
      </c>
      <c r="Q129" s="237"/>
      <c r="R129" s="31">
        <f>+IF(I129=0,"",'Ark1'!U3832)</f>
        <v>24.625</v>
      </c>
      <c r="S129" s="221"/>
      <c r="T129" s="272">
        <f>+IF(N129=0,"",'Ark1'!AK3832)</f>
        <v>18.726321259310513</v>
      </c>
      <c r="U129" s="97"/>
      <c r="V129" s="242">
        <f>+IF(I129=0,"",'Ark1'!T3832)</f>
        <v>5.125</v>
      </c>
      <c r="W129" s="238"/>
      <c r="X129" s="243">
        <f>+IF(I129=0,"",'Ark1'!W3832)</f>
        <v>0</v>
      </c>
      <c r="Y129" s="243">
        <f>+IF(I129=0,"",'Ark1'!X3832)</f>
        <v>100</v>
      </c>
      <c r="Z129" s="243">
        <f>+IF(I129=0,"",'Ark1'!Y3832)</f>
        <v>50</v>
      </c>
      <c r="AA129" s="243">
        <f>+IF(I129=0,"",'Ark1'!Z3832)</f>
        <v>12.5</v>
      </c>
      <c r="AB129" s="241">
        <f>+IF(I129=0,"",'Ark1'!AA3832)</f>
        <v>5.9734307562739852</v>
      </c>
      <c r="AC129" s="242">
        <f>+IF(I129=0,"",'Ark1'!AC3832)</f>
        <v>1.9645292056877135</v>
      </c>
      <c r="AD129" s="243">
        <f>+IF(I129=0,"",'Ark1'!AE3832)</f>
        <v>-2.4765702228401514</v>
      </c>
      <c r="AE129" s="242">
        <f t="shared" si="13"/>
        <v>4.9249999999999998</v>
      </c>
      <c r="AF129" s="241">
        <f t="shared" si="14"/>
        <v>1</v>
      </c>
      <c r="AG129" s="220"/>
      <c r="AH129" s="223"/>
      <c r="AJ129" s="28"/>
      <c r="AK129" s="26"/>
      <c r="AL129" s="247"/>
      <c r="AM129" s="27"/>
      <c r="AQ129" s="27"/>
    </row>
    <row r="130" spans="1:43">
      <c r="A130" s="220"/>
      <c r="B130" s="301">
        <f>+'Ark1'!C3833</f>
        <v>2024</v>
      </c>
      <c r="C130" s="240">
        <f>+'Ark1'!L3833</f>
        <v>5</v>
      </c>
      <c r="D130" s="240" t="s">
        <v>407</v>
      </c>
      <c r="E130" s="240">
        <f>+'Ark1'!H3833</f>
        <v>2</v>
      </c>
      <c r="F130" s="240">
        <f>+'Ark1'!J3833</f>
        <v>117</v>
      </c>
      <c r="G130" s="240" t="str">
        <f t="shared" si="15"/>
        <v>Jæren</v>
      </c>
      <c r="H130" s="240">
        <f>+IF(I130=0,"",'Ark1'!Q3833)</f>
        <v>14</v>
      </c>
      <c r="I130" s="240">
        <f>+'Ark1'!R3833</f>
        <v>14</v>
      </c>
      <c r="J130" s="241">
        <f>+IF(I130=0,"",'Ark1'!AG3833)</f>
        <v>4.2813455657492341</v>
      </c>
      <c r="K130" s="241"/>
      <c r="L130" s="241">
        <f>+IF(I130=0,"",'Ark1'!AH3833)</f>
        <v>2.9508015248690644</v>
      </c>
      <c r="M130" s="97"/>
      <c r="N130" s="455">
        <f>+IF(J130=0,"",'Ark1'!AI3833)</f>
        <v>14</v>
      </c>
      <c r="O130" s="97"/>
      <c r="P130" s="272">
        <f>+IF(N130=0,"",'Ark1'!AJ3833)</f>
        <v>116.44285714285712</v>
      </c>
      <c r="Q130" s="237"/>
      <c r="R130" s="31">
        <f>+IF(I130=0,"",'Ark1'!U3833)</f>
        <v>30.464285714285719</v>
      </c>
      <c r="S130" s="221"/>
      <c r="T130" s="272">
        <f>+IF(N130=0,"",'Ark1'!AK3833)</f>
        <v>18.853014693776544</v>
      </c>
      <c r="U130" s="97"/>
      <c r="V130" s="242">
        <f>+IF(I130=0,"",'Ark1'!T3833)</f>
        <v>5.5</v>
      </c>
      <c r="W130" s="238"/>
      <c r="X130" s="243">
        <f>+IF(I130=0,"",'Ark1'!W3833)</f>
        <v>14.285714285714288</v>
      </c>
      <c r="Y130" s="243">
        <f>+IF(I130=0,"",'Ark1'!X3833)</f>
        <v>100</v>
      </c>
      <c r="Z130" s="243">
        <f>+IF(I130=0,"",'Ark1'!Y3833)</f>
        <v>78.571428571428555</v>
      </c>
      <c r="AA130" s="243">
        <f>+IF(I130=0,"",'Ark1'!Z3833)</f>
        <v>28.571428571428577</v>
      </c>
      <c r="AB130" s="241">
        <f>+IF(I130=0,"",'Ark1'!AA3833)</f>
        <v>7.7449160414943252</v>
      </c>
      <c r="AC130" s="242">
        <f>+IF(I130=0,"",'Ark1'!AC3833)</f>
        <v>2.0266087084444435</v>
      </c>
      <c r="AD130" s="243">
        <f>+IF(I130=0,"",'Ark1'!AE3833)</f>
        <v>57.271501008735747</v>
      </c>
      <c r="AE130" s="242">
        <f t="shared" si="13"/>
        <v>6.0928571428571434</v>
      </c>
      <c r="AF130" s="241">
        <f t="shared" si="14"/>
        <v>1</v>
      </c>
      <c r="AG130" s="220"/>
      <c r="AH130" s="223"/>
      <c r="AJ130" s="28"/>
      <c r="AK130" s="26"/>
      <c r="AL130" s="247"/>
      <c r="AM130" s="27"/>
      <c r="AQ130" s="27"/>
    </row>
    <row r="131" spans="1:43">
      <c r="A131" s="220"/>
      <c r="B131" s="301">
        <f>+'Ark1'!C3834</f>
        <v>2024</v>
      </c>
      <c r="C131" s="240">
        <f>+'Ark1'!L3834</f>
        <v>5</v>
      </c>
      <c r="D131" s="240" t="s">
        <v>407</v>
      </c>
      <c r="E131" s="240">
        <f>+'Ark1'!H3834</f>
        <v>1</v>
      </c>
      <c r="F131" s="240">
        <f>+'Ark1'!J3834</f>
        <v>134</v>
      </c>
      <c r="G131" s="240" t="str">
        <f t="shared" si="15"/>
        <v>Førde</v>
      </c>
      <c r="H131" s="240">
        <f>+IF(I131=0,"",'Ark1'!Q3834)</f>
        <v>13</v>
      </c>
      <c r="I131" s="240">
        <f>+'Ark1'!R3834</f>
        <v>14</v>
      </c>
      <c r="J131" s="241">
        <f>+IF(I131=0,"",'Ark1'!AG3834)</f>
        <v>2.6666666666666661</v>
      </c>
      <c r="K131" s="241"/>
      <c r="L131" s="241">
        <f>+IF(I131=0,"",'Ark1'!AH3834)</f>
        <v>1.6907350750595389</v>
      </c>
      <c r="M131" s="97"/>
      <c r="N131" s="455">
        <f>+IF(J131=0,"",'Ark1'!AI3834)</f>
        <v>13</v>
      </c>
      <c r="O131" s="97"/>
      <c r="P131" s="272">
        <f>+IF(N131=0,"",'Ark1'!AJ3834)</f>
        <v>111.6153846153846</v>
      </c>
      <c r="Q131" s="237"/>
      <c r="R131" s="31">
        <f>+IF(I131=0,"",'Ark1'!U3834)</f>
        <v>27.078571428571426</v>
      </c>
      <c r="S131" s="221"/>
      <c r="T131" s="272">
        <f>+IF(N131=0,"",'Ark1'!AK3834)</f>
        <v>19.452702548712033</v>
      </c>
      <c r="U131" s="97"/>
      <c r="V131" s="242">
        <f>+IF(I131=0,"",'Ark1'!T3834)</f>
        <v>5.4285714285714306</v>
      </c>
      <c r="W131" s="238"/>
      <c r="X131" s="243">
        <f>+IF(I131=0,"",'Ark1'!W3834)</f>
        <v>0</v>
      </c>
      <c r="Y131" s="243">
        <f>+IF(I131=0,"",'Ark1'!X3834)</f>
        <v>100</v>
      </c>
      <c r="Z131" s="243">
        <f>+IF(I131=0,"",'Ark1'!Y3834)</f>
        <v>57.142857142857153</v>
      </c>
      <c r="AA131" s="243">
        <f>+IF(I131=0,"",'Ark1'!Z3834)</f>
        <v>21.428571428571423</v>
      </c>
      <c r="AB131" s="241">
        <f>+IF(I131=0,"",'Ark1'!AA3834)</f>
        <v>8.634166232509795</v>
      </c>
      <c r="AC131" s="242">
        <f>+IF(I131=0,"",'Ark1'!AC3834)</f>
        <v>1.1157499537009494</v>
      </c>
      <c r="AD131" s="243">
        <f>+IF(I131=0,"",'Ark1'!AE3834)</f>
        <v>-18.070312695879597</v>
      </c>
      <c r="AE131" s="242">
        <f t="shared" si="13"/>
        <v>5.4157142857142855</v>
      </c>
      <c r="AF131" s="241">
        <f t="shared" si="14"/>
        <v>1.0769230769230769</v>
      </c>
      <c r="AG131" s="220"/>
      <c r="AH131" s="223"/>
      <c r="AJ131" s="28"/>
      <c r="AK131" s="26"/>
      <c r="AL131" s="247"/>
      <c r="AM131" s="27"/>
      <c r="AQ131" s="27"/>
    </row>
    <row r="132" spans="1:43">
      <c r="A132" s="220"/>
      <c r="B132" s="301">
        <f>+'Ark1'!C3835</f>
        <v>2024</v>
      </c>
      <c r="C132" s="240">
        <f>+'Ark1'!L3835</f>
        <v>5</v>
      </c>
      <c r="D132" s="240" t="s">
        <v>407</v>
      </c>
      <c r="E132" s="240">
        <f>+'Ark1'!H3835</f>
        <v>2</v>
      </c>
      <c r="F132" s="240">
        <f>+'Ark1'!J3835</f>
        <v>141</v>
      </c>
      <c r="G132" s="240" t="str">
        <f t="shared" si="15"/>
        <v>Ølen</v>
      </c>
      <c r="H132" s="240">
        <f>+IF(I132=0,"",'Ark1'!Q3835)</f>
        <v>19</v>
      </c>
      <c r="I132" s="240">
        <f>+'Ark1'!R3835</f>
        <v>21</v>
      </c>
      <c r="J132" s="241">
        <f>+IF(I132=0,"",'Ark1'!AG3835)</f>
        <v>4.1338582677165343</v>
      </c>
      <c r="K132" s="241"/>
      <c r="L132" s="241">
        <f>+IF(I132=0,"",'Ark1'!AH3835)</f>
        <v>2.2190835497753425</v>
      </c>
      <c r="M132" s="97"/>
      <c r="N132" s="455">
        <f>+IF(J132=0,"",'Ark1'!AI3835)</f>
        <v>21</v>
      </c>
      <c r="O132" s="97"/>
      <c r="P132" s="272">
        <f>+IF(N132=0,"",'Ark1'!AJ3835)</f>
        <v>107.65714285714282</v>
      </c>
      <c r="Q132" s="237"/>
      <c r="R132" s="31">
        <f>+IF(I132=0,"",'Ark1'!U3835)</f>
        <v>22.295238095238105</v>
      </c>
      <c r="S132" s="221"/>
      <c r="T132" s="272">
        <f>+IF(N132=0,"",'Ark1'!AK3835)</f>
        <v>17.522824634556347</v>
      </c>
      <c r="U132" s="97"/>
      <c r="V132" s="242">
        <f>+IF(I132=0,"",'Ark1'!T3835)</f>
        <v>5.8571428571428559</v>
      </c>
      <c r="W132" s="238"/>
      <c r="X132" s="243">
        <f>+IF(I132=0,"",'Ark1'!W3835)</f>
        <v>0</v>
      </c>
      <c r="Y132" s="243">
        <f>+IF(I132=0,"",'Ark1'!X3835)</f>
        <v>90.476190476190439</v>
      </c>
      <c r="Z132" s="243">
        <f>+IF(I132=0,"",'Ark1'!Y3835)</f>
        <v>33.333333333333343</v>
      </c>
      <c r="AA132" s="243">
        <f>+IF(I132=0,"",'Ark1'!Z3835)</f>
        <v>0</v>
      </c>
      <c r="AB132" s="241">
        <f>+IF(I132=0,"",'Ark1'!AA3835)</f>
        <v>5.9175667610836244</v>
      </c>
      <c r="AC132" s="242">
        <f>+IF(I132=0,"",'Ark1'!AC3835)</f>
        <v>1.2830660557435711</v>
      </c>
      <c r="AD132" s="243">
        <f>+IF(I132=0,"",'Ark1'!AE3835)</f>
        <v>-32.496608547060504</v>
      </c>
      <c r="AE132" s="242">
        <f t="shared" si="13"/>
        <v>4.4590476190476211</v>
      </c>
      <c r="AF132" s="241">
        <f t="shared" si="14"/>
        <v>1.1052631578947369</v>
      </c>
      <c r="AG132" s="220"/>
      <c r="AH132" s="223"/>
      <c r="AJ132" s="28"/>
      <c r="AK132" s="26"/>
      <c r="AL132" s="247"/>
      <c r="AM132" s="27"/>
      <c r="AQ132" s="27"/>
    </row>
    <row r="133" spans="1:43">
      <c r="A133" s="220"/>
      <c r="B133" s="301">
        <f>+'Ark1'!C3836</f>
        <v>2024</v>
      </c>
      <c r="C133" s="240">
        <f>+'Ark1'!L3836</f>
        <v>5</v>
      </c>
      <c r="D133" s="240" t="s">
        <v>407</v>
      </c>
      <c r="E133" s="240">
        <f>+'Ark1'!H3836</f>
        <v>2</v>
      </c>
      <c r="F133" s="240">
        <f>+'Ark1'!J3836</f>
        <v>143</v>
      </c>
      <c r="G133" s="240" t="str">
        <f t="shared" si="15"/>
        <v>Nordfjord</v>
      </c>
      <c r="H133" s="240" t="str">
        <f>+IF(I133=0,"",'Ark1'!Q3836)</f>
        <v/>
      </c>
      <c r="I133" s="240">
        <f>+'Ark1'!R3836</f>
        <v>0</v>
      </c>
      <c r="J133" s="241" t="str">
        <f>+IF(I133=0,"",'Ark1'!AG3836)</f>
        <v/>
      </c>
      <c r="K133" s="241"/>
      <c r="L133" s="241" t="str">
        <f>+IF(I133=0,"",'Ark1'!AH3836)</f>
        <v/>
      </c>
      <c r="M133" s="97"/>
      <c r="N133" s="455">
        <f>+IF(J133=0,"",'Ark1'!AI3836)</f>
        <v>0</v>
      </c>
      <c r="O133" s="97"/>
      <c r="P133" s="272" t="str">
        <f>+IF(N133=0,"",'Ark1'!AJ3836)</f>
        <v/>
      </c>
      <c r="Q133" s="237"/>
      <c r="R133" s="31" t="str">
        <f>+IF(I133=0,"",'Ark1'!U3836)</f>
        <v/>
      </c>
      <c r="S133" s="221"/>
      <c r="T133" s="272" t="str">
        <f>+IF(N133=0,"",'Ark1'!AK3836)</f>
        <v/>
      </c>
      <c r="U133" s="97"/>
      <c r="V133" s="242" t="str">
        <f>+IF(I133=0,"",'Ark1'!T3836)</f>
        <v/>
      </c>
      <c r="W133" s="238"/>
      <c r="X133" s="243" t="str">
        <f>+IF(I133=0,"",'Ark1'!W3836)</f>
        <v/>
      </c>
      <c r="Y133" s="243" t="str">
        <f>+IF(I133=0,"",'Ark1'!X3836)</f>
        <v/>
      </c>
      <c r="Z133" s="243" t="str">
        <f>+IF(I133=0,"",'Ark1'!Y3836)</f>
        <v/>
      </c>
      <c r="AA133" s="243" t="str">
        <f>+IF(I133=0,"",'Ark1'!Z3836)</f>
        <v/>
      </c>
      <c r="AB133" s="241" t="str">
        <f>+IF(I133=0,"",'Ark1'!AA3836)</f>
        <v/>
      </c>
      <c r="AC133" s="242" t="str">
        <f>+IF(I133=0,"",'Ark1'!AC3836)</f>
        <v/>
      </c>
      <c r="AD133" s="243" t="str">
        <f>+IF(I133=0,"",'Ark1'!AE3836)</f>
        <v/>
      </c>
      <c r="AE133" s="242" t="str">
        <f t="shared" si="13"/>
        <v/>
      </c>
      <c r="AF133" s="241" t="str">
        <f t="shared" si="14"/>
        <v/>
      </c>
      <c r="AG133" s="220"/>
      <c r="AH133" s="223"/>
      <c r="AJ133" s="28"/>
      <c r="AK133" s="26"/>
      <c r="AL133" s="247"/>
      <c r="AM133" s="27"/>
      <c r="AQ133" s="27"/>
    </row>
    <row r="134" spans="1:43">
      <c r="A134" s="220"/>
      <c r="B134" s="301">
        <f>+'Ark1'!C3837</f>
        <v>2024</v>
      </c>
      <c r="C134" s="240">
        <f>+'Ark1'!L3837</f>
        <v>5</v>
      </c>
      <c r="D134" s="240" t="s">
        <v>407</v>
      </c>
      <c r="E134" s="240">
        <f>+'Ark1'!H3837</f>
        <v>2</v>
      </c>
      <c r="F134" s="240">
        <f>+'Ark1'!J3837</f>
        <v>147</v>
      </c>
      <c r="G134" s="240" t="str">
        <f t="shared" si="15"/>
        <v>Midt-Norge</v>
      </c>
      <c r="H134" s="240">
        <f>+IF(I134=0,"",'Ark1'!Q3837)</f>
        <v>1</v>
      </c>
      <c r="I134" s="240">
        <f>+'Ark1'!R3837</f>
        <v>1</v>
      </c>
      <c r="J134" s="241">
        <f>+IF(I134=0,"",'Ark1'!AG3837)</f>
        <v>2.2222222222222223</v>
      </c>
      <c r="K134" s="241"/>
      <c r="L134" s="241">
        <f>+IF(I134=0,"",'Ark1'!AH3837)</f>
        <v>1.2608695652173909</v>
      </c>
      <c r="M134" s="97"/>
      <c r="N134" s="455">
        <f>+IF(J134=0,"",'Ark1'!AI3837)</f>
        <v>1</v>
      </c>
      <c r="O134" s="97"/>
      <c r="P134" s="272">
        <f>+IF(N134=0,"",'Ark1'!AJ3837)</f>
        <v>113</v>
      </c>
      <c r="Q134" s="237"/>
      <c r="R134" s="31">
        <f>+IF(I134=0,"",'Ark1'!U3837)</f>
        <v>23.2</v>
      </c>
      <c r="S134" s="221"/>
      <c r="T134" s="272">
        <f>+IF(N134=0,"",'Ark1'!AK3837)</f>
        <v>16.078763764842531</v>
      </c>
      <c r="U134" s="97"/>
      <c r="V134" s="242">
        <f>+IF(I134=0,"",'Ark1'!T3837)</f>
        <v>7</v>
      </c>
      <c r="W134" s="238"/>
      <c r="X134" s="243">
        <f>+IF(I134=0,"",'Ark1'!W3837)</f>
        <v>0</v>
      </c>
      <c r="Y134" s="243">
        <f>+IF(I134=0,"",'Ark1'!X3837)</f>
        <v>100</v>
      </c>
      <c r="Z134" s="243">
        <f>+IF(I134=0,"",'Ark1'!Y3837)</f>
        <v>100</v>
      </c>
      <c r="AA134" s="243">
        <f>+IF(I134=0,"",'Ark1'!Z3837)</f>
        <v>0</v>
      </c>
      <c r="AB134" s="241">
        <f>+IF(I134=0,"",'Ark1'!AA3837)</f>
        <v>0</v>
      </c>
      <c r="AC134" s="242">
        <f>+IF(I134=0,"",'Ark1'!AC3837)</f>
        <v>0</v>
      </c>
      <c r="AD134" s="243">
        <f>+IF(I134=0,"",'Ark1'!AE3837)</f>
        <v>0</v>
      </c>
      <c r="AE134" s="242">
        <f t="shared" si="13"/>
        <v>4.6399999999999997</v>
      </c>
      <c r="AF134" s="241">
        <f t="shared" si="14"/>
        <v>1</v>
      </c>
      <c r="AG134" s="220"/>
      <c r="AH134" s="223"/>
      <c r="AJ134" s="28"/>
      <c r="AK134" s="26"/>
      <c r="AL134" s="247"/>
      <c r="AM134" s="27"/>
      <c r="AQ134" s="27"/>
    </row>
    <row r="135" spans="1:43">
      <c r="A135" s="220"/>
      <c r="B135" s="301">
        <f>+'Ark1'!C3838</f>
        <v>2024</v>
      </c>
      <c r="C135" s="240">
        <f>+'Ark1'!L3838</f>
        <v>5</v>
      </c>
      <c r="D135" s="240" t="s">
        <v>407</v>
      </c>
      <c r="E135" s="240">
        <f>+'Ark1'!H3838</f>
        <v>1</v>
      </c>
      <c r="F135" s="240">
        <f>+'Ark1'!J3838</f>
        <v>155</v>
      </c>
      <c r="G135" s="240" t="str">
        <f t="shared" si="15"/>
        <v>Målselv</v>
      </c>
      <c r="H135" s="240">
        <f>+IF(I135=0,"",'Ark1'!Q3838)</f>
        <v>6</v>
      </c>
      <c r="I135" s="240">
        <f>+'Ark1'!R3838</f>
        <v>6</v>
      </c>
      <c r="J135" s="241">
        <f>+IF(I135=0,"",'Ark1'!AG3838)</f>
        <v>3.2432432432432439</v>
      </c>
      <c r="K135" s="241"/>
      <c r="L135" s="241">
        <f>+IF(I135=0,"",'Ark1'!AH3838)</f>
        <v>2.0508169106993521</v>
      </c>
      <c r="M135" s="97"/>
      <c r="N135" s="455">
        <f>+IF(J135=0,"",'Ark1'!AI3838)</f>
        <v>5</v>
      </c>
      <c r="O135" s="97"/>
      <c r="P135" s="272">
        <f>+IF(N135=0,"",'Ark1'!AJ3838)</f>
        <v>115.76000000000002</v>
      </c>
      <c r="Q135" s="237"/>
      <c r="R135" s="31">
        <f>+IF(I135=0,"",'Ark1'!U3838)</f>
        <v>29.016666666666666</v>
      </c>
      <c r="S135" s="221"/>
      <c r="T135" s="272">
        <f>+IF(N135=0,"",'Ark1'!AK3838)</f>
        <v>19.272072167027478</v>
      </c>
      <c r="U135" s="97"/>
      <c r="V135" s="242">
        <f>+IF(I135=0,"",'Ark1'!T3838)</f>
        <v>5.5</v>
      </c>
      <c r="W135" s="238"/>
      <c r="X135" s="243">
        <f>+IF(I135=0,"",'Ark1'!W3838)</f>
        <v>0</v>
      </c>
      <c r="Y135" s="243">
        <f>+IF(I135=0,"",'Ark1'!X3838)</f>
        <v>100</v>
      </c>
      <c r="Z135" s="243">
        <f>+IF(I135=0,"",'Ark1'!Y3838)</f>
        <v>66.666666666666686</v>
      </c>
      <c r="AA135" s="243">
        <f>+IF(I135=0,"",'Ark1'!Z3838)</f>
        <v>33.333333333333343</v>
      </c>
      <c r="AB135" s="241">
        <f>+IF(I135=0,"",'Ark1'!AA3838)</f>
        <v>6.7065680907268632</v>
      </c>
      <c r="AC135" s="242">
        <f>+IF(I135=0,"",'Ark1'!AC3838)</f>
        <v>0.7637626158259736</v>
      </c>
      <c r="AD135" s="243">
        <f>+IF(I135=0,"",'Ark1'!AE3838)</f>
        <v>-53.199527047100595</v>
      </c>
      <c r="AE135" s="242">
        <f t="shared" si="13"/>
        <v>5.8033333333333328</v>
      </c>
      <c r="AF135" s="241">
        <f t="shared" si="14"/>
        <v>1</v>
      </c>
      <c r="AG135" s="220"/>
      <c r="AH135" s="223"/>
      <c r="AJ135" s="28"/>
      <c r="AK135" s="26"/>
      <c r="AL135" s="247"/>
      <c r="AM135" s="27"/>
      <c r="AQ135" s="27"/>
    </row>
    <row r="136" spans="1:43">
      <c r="A136" s="220"/>
      <c r="B136" s="301">
        <f>+'Ark1'!C3839</f>
        <v>2024</v>
      </c>
      <c r="C136" s="240">
        <f>+'Ark1'!L3839</f>
        <v>5</v>
      </c>
      <c r="D136" s="240" t="s">
        <v>407</v>
      </c>
      <c r="E136" s="240">
        <f>+'Ark1'!H3839</f>
        <v>2</v>
      </c>
      <c r="F136" s="240">
        <f>+'Ark1'!J3839</f>
        <v>160</v>
      </c>
      <c r="G136" s="240" t="str">
        <f t="shared" si="15"/>
        <v>Oslo</v>
      </c>
      <c r="H136" s="240">
        <f>+IF(I136=0,"",'Ark1'!Q3839)</f>
        <v>10</v>
      </c>
      <c r="I136" s="240">
        <f>+'Ark1'!R3839</f>
        <v>15</v>
      </c>
      <c r="J136" s="241">
        <f>+IF(I136=0,"",'Ark1'!AG3839)</f>
        <v>9.0909090909090917</v>
      </c>
      <c r="K136" s="241"/>
      <c r="L136" s="241">
        <f>+IF(I136=0,"",'Ark1'!AH3839)</f>
        <v>5.0974283794514692</v>
      </c>
      <c r="M136" s="97"/>
      <c r="N136" s="455">
        <f>+IF(J136=0,"",'Ark1'!AI3839)</f>
        <v>15</v>
      </c>
      <c r="O136" s="97"/>
      <c r="P136" s="272">
        <f>+IF(N136=0,"",'Ark1'!AJ3839)</f>
        <v>109.3</v>
      </c>
      <c r="Q136" s="237"/>
      <c r="R136" s="31">
        <f>+IF(I136=0,"",'Ark1'!U3839)</f>
        <v>22.253333333333341</v>
      </c>
      <c r="S136" s="221"/>
      <c r="T136" s="272">
        <f>+IF(N136=0,"",'Ark1'!AK3839)</f>
        <v>16.498052851357443</v>
      </c>
      <c r="U136" s="97"/>
      <c r="V136" s="242">
        <f>+IF(I136=0,"",'Ark1'!T3839)</f>
        <v>4.9333333333333345</v>
      </c>
      <c r="W136" s="238"/>
      <c r="X136" s="243">
        <f>+IF(I136=0,"",'Ark1'!W3839)</f>
        <v>0</v>
      </c>
      <c r="Y136" s="243">
        <f>+IF(I136=0,"",'Ark1'!X3839)</f>
        <v>80</v>
      </c>
      <c r="Z136" s="243">
        <f>+IF(I136=0,"",'Ark1'!Y3839)</f>
        <v>53.33333333333335</v>
      </c>
      <c r="AA136" s="243">
        <f>+IF(I136=0,"",'Ark1'!Z3839)</f>
        <v>6.6666666666666687</v>
      </c>
      <c r="AB136" s="241">
        <f>+IF(I136=0,"",'Ark1'!AA3839)</f>
        <v>6.6659199581819921</v>
      </c>
      <c r="AC136" s="242">
        <f>+IF(I136=0,"",'Ark1'!AC3839)</f>
        <v>0.77172246018601276</v>
      </c>
      <c r="AD136" s="243">
        <f>+IF(I136=0,"",'Ark1'!AE3839)</f>
        <v>30.394295563709569</v>
      </c>
      <c r="AE136" s="242">
        <f t="shared" si="13"/>
        <v>4.4506666666666685</v>
      </c>
      <c r="AF136" s="241">
        <f t="shared" si="14"/>
        <v>1.5</v>
      </c>
      <c r="AG136" s="220"/>
      <c r="AH136" s="223"/>
      <c r="AJ136" s="28"/>
      <c r="AK136" s="26"/>
      <c r="AL136" s="247"/>
      <c r="AM136" s="27"/>
      <c r="AQ136" s="27"/>
    </row>
    <row r="137" spans="1:43">
      <c r="A137" s="220"/>
      <c r="B137" s="301">
        <f>+'Ark1'!C3840</f>
        <v>2024</v>
      </c>
      <c r="C137" s="240">
        <f>+'Ark1'!L3840</f>
        <v>5</v>
      </c>
      <c r="D137" s="240" t="s">
        <v>407</v>
      </c>
      <c r="E137" s="240">
        <f>+'Ark1'!H3840</f>
        <v>1</v>
      </c>
      <c r="F137" s="240">
        <f>+'Ark1'!J3840</f>
        <v>171</v>
      </c>
      <c r="G137" s="240" t="str">
        <f t="shared" si="15"/>
        <v>Prima</v>
      </c>
      <c r="H137" s="240" t="str">
        <f>+IF(I137=0,"",'Ark1'!Q3840)</f>
        <v/>
      </c>
      <c r="I137" s="240">
        <f>+'Ark1'!R3840</f>
        <v>0</v>
      </c>
      <c r="J137" s="241" t="str">
        <f>+IF(I137=0,"",'Ark1'!AG3840)</f>
        <v/>
      </c>
      <c r="K137" s="241"/>
      <c r="L137" s="241" t="str">
        <f>+IF(I137=0,"",'Ark1'!AH3840)</f>
        <v/>
      </c>
      <c r="M137" s="97"/>
      <c r="N137" s="455">
        <f>+IF(J137=0,"",'Ark1'!AI3840)</f>
        <v>0</v>
      </c>
      <c r="O137" s="97"/>
      <c r="P137" s="272" t="str">
        <f>+IF(N137=0,"",'Ark1'!AJ3840)</f>
        <v/>
      </c>
      <c r="Q137" s="237"/>
      <c r="R137" s="31" t="str">
        <f>+IF(I137=0,"",'Ark1'!U3840)</f>
        <v/>
      </c>
      <c r="S137" s="221"/>
      <c r="T137" s="272" t="str">
        <f>+IF(N137=0,"",'Ark1'!AK3840)</f>
        <v/>
      </c>
      <c r="U137" s="97"/>
      <c r="V137" s="242" t="str">
        <f>+IF(I137=0,"",'Ark1'!T3840)</f>
        <v/>
      </c>
      <c r="W137" s="238"/>
      <c r="X137" s="243" t="str">
        <f>+IF(I137=0,"",'Ark1'!W3840)</f>
        <v/>
      </c>
      <c r="Y137" s="243" t="str">
        <f>+IF(I137=0,"",'Ark1'!X3840)</f>
        <v/>
      </c>
      <c r="Z137" s="243" t="str">
        <f>+IF(I137=0,"",'Ark1'!Y3840)</f>
        <v/>
      </c>
      <c r="AA137" s="243" t="str">
        <f>+IF(I137=0,"",'Ark1'!Z3840)</f>
        <v/>
      </c>
      <c r="AB137" s="241" t="str">
        <f>+IF(I137=0,"",'Ark1'!AA3840)</f>
        <v/>
      </c>
      <c r="AC137" s="242" t="str">
        <f>+IF(I137=0,"",'Ark1'!AC3840)</f>
        <v/>
      </c>
      <c r="AD137" s="243" t="str">
        <f>+IF(I137=0,"",'Ark1'!AE3840)</f>
        <v/>
      </c>
      <c r="AE137" s="242" t="str">
        <f t="shared" si="13"/>
        <v/>
      </c>
      <c r="AF137" s="241" t="str">
        <f t="shared" si="14"/>
        <v/>
      </c>
      <c r="AG137" s="220"/>
      <c r="AH137" s="223"/>
      <c r="AJ137" s="28"/>
      <c r="AK137" s="26"/>
      <c r="AL137" s="247"/>
      <c r="AM137" s="27"/>
      <c r="AQ137" s="27"/>
    </row>
    <row r="138" spans="1:43">
      <c r="A138" s="220"/>
      <c r="B138" s="301">
        <f>+'Ark1'!C3841</f>
        <v>2024</v>
      </c>
      <c r="C138" s="240">
        <f>+'Ark1'!L3841</f>
        <v>5</v>
      </c>
      <c r="D138" s="240" t="s">
        <v>407</v>
      </c>
      <c r="E138" s="240">
        <f>+'Ark1'!H3841</f>
        <v>2</v>
      </c>
      <c r="F138" s="240">
        <f>+'Ark1'!J3841</f>
        <v>175</v>
      </c>
      <c r="G138" s="240" t="str">
        <f t="shared" si="15"/>
        <v>Ole Ringdal</v>
      </c>
      <c r="H138" s="240" t="str">
        <f>+IF(I138=0,"",'Ark1'!Q3841)</f>
        <v/>
      </c>
      <c r="I138" s="240">
        <f>+'Ark1'!R3841</f>
        <v>0</v>
      </c>
      <c r="J138" s="241" t="str">
        <f>+IF(I138=0,"",'Ark1'!AG3841)</f>
        <v/>
      </c>
      <c r="K138" s="241"/>
      <c r="L138" s="241" t="str">
        <f>+IF(I138=0,"",'Ark1'!AH3841)</f>
        <v/>
      </c>
      <c r="M138" s="97"/>
      <c r="N138" s="455">
        <f>+IF(J138=0,"",'Ark1'!AI3841)</f>
        <v>0</v>
      </c>
      <c r="O138" s="97"/>
      <c r="P138" s="272" t="str">
        <f>+IF(N138=0,"",'Ark1'!AJ3841)</f>
        <v/>
      </c>
      <c r="Q138" s="237"/>
      <c r="R138" s="31" t="str">
        <f>+IF(I138=0,"",'Ark1'!U3841)</f>
        <v/>
      </c>
      <c r="S138" s="221"/>
      <c r="T138" s="272" t="str">
        <f>+IF(N138=0,"",'Ark1'!AK3841)</f>
        <v/>
      </c>
      <c r="U138" s="97"/>
      <c r="V138" s="242" t="str">
        <f>+IF(I138=0,"",'Ark1'!T3841)</f>
        <v/>
      </c>
      <c r="W138" s="238"/>
      <c r="X138" s="243" t="str">
        <f>+IF(I138=0,"",'Ark1'!W3841)</f>
        <v/>
      </c>
      <c r="Y138" s="243" t="str">
        <f>+IF(I138=0,"",'Ark1'!X3841)</f>
        <v/>
      </c>
      <c r="Z138" s="243" t="str">
        <f>+IF(I138=0,"",'Ark1'!Y3841)</f>
        <v/>
      </c>
      <c r="AA138" s="243" t="str">
        <f>+IF(I138=0,"",'Ark1'!Z3841)</f>
        <v/>
      </c>
      <c r="AB138" s="241" t="str">
        <f>+IF(I138=0,"",'Ark1'!AA3841)</f>
        <v/>
      </c>
      <c r="AC138" s="242" t="str">
        <f>+IF(I138=0,"",'Ark1'!AC3841)</f>
        <v/>
      </c>
      <c r="AD138" s="243" t="str">
        <f>+IF(I138=0,"",'Ark1'!AE3841)</f>
        <v/>
      </c>
      <c r="AE138" s="242" t="str">
        <f t="shared" si="13"/>
        <v/>
      </c>
      <c r="AF138" s="241" t="str">
        <f t="shared" si="14"/>
        <v/>
      </c>
      <c r="AG138" s="220"/>
      <c r="AH138" s="223"/>
      <c r="AJ138" s="28"/>
      <c r="AK138" s="26"/>
      <c r="AL138" s="247"/>
      <c r="AM138" s="27"/>
      <c r="AQ138" s="27"/>
    </row>
    <row r="139" spans="1:43">
      <c r="A139" s="220"/>
      <c r="B139" s="301">
        <f>+'Ark1'!C3842</f>
        <v>2024</v>
      </c>
      <c r="C139" s="240">
        <f>+'Ark1'!L3842</f>
        <v>5</v>
      </c>
      <c r="D139" s="240" t="s">
        <v>407</v>
      </c>
      <c r="E139" s="240">
        <f>+'Ark1'!H3842</f>
        <v>2</v>
      </c>
      <c r="F139" s="240">
        <f>+'Ark1'!J3842</f>
        <v>177</v>
      </c>
      <c r="G139" s="240" t="str">
        <f t="shared" si="15"/>
        <v>Slakthuset</v>
      </c>
      <c r="H139" s="240">
        <f>+IF(I139=0,"",'Ark1'!Q3842)</f>
        <v>14</v>
      </c>
      <c r="I139" s="240">
        <f>+'Ark1'!R3842</f>
        <v>15</v>
      </c>
      <c r="J139" s="241">
        <f>+IF(I139=0,"",'Ark1'!AG3842)</f>
        <v>11.811023622047244</v>
      </c>
      <c r="K139" s="241"/>
      <c r="L139" s="241">
        <f>+IF(I139=0,"",'Ark1'!AH3842)</f>
        <v>8.4575150498371698</v>
      </c>
      <c r="M139" s="97"/>
      <c r="N139" s="455">
        <f>+IF(J139=0,"",'Ark1'!AI3842)</f>
        <v>15</v>
      </c>
      <c r="O139" s="97"/>
      <c r="P139" s="272">
        <f>+IF(N139=0,"",'Ark1'!AJ3842)</f>
        <v>115.62666666666664</v>
      </c>
      <c r="Q139" s="237"/>
      <c r="R139" s="31">
        <f>+IF(I139=0,"",'Ark1'!U3842)</f>
        <v>28.566666666666677</v>
      </c>
      <c r="S139" s="221"/>
      <c r="T139" s="272">
        <f>+IF(N139=0,"",'Ark1'!AK3842)</f>
        <v>18.262610894516204</v>
      </c>
      <c r="U139" s="97"/>
      <c r="V139" s="242">
        <f>+IF(I139=0,"",'Ark1'!T3842)</f>
        <v>5.2</v>
      </c>
      <c r="W139" s="238"/>
      <c r="X139" s="243">
        <f>+IF(I139=0,"",'Ark1'!W3842)</f>
        <v>0</v>
      </c>
      <c r="Y139" s="243">
        <f>+IF(I139=0,"",'Ark1'!X3842)</f>
        <v>100</v>
      </c>
      <c r="Z139" s="243">
        <f>+IF(I139=0,"",'Ark1'!Y3842)</f>
        <v>73.333333333333314</v>
      </c>
      <c r="AA139" s="243">
        <f>+IF(I139=0,"",'Ark1'!Z3842)</f>
        <v>20</v>
      </c>
      <c r="AB139" s="241">
        <f>+IF(I139=0,"",'Ark1'!AA3842)</f>
        <v>7.0092954155337361</v>
      </c>
      <c r="AC139" s="242">
        <f>+IF(I139=0,"",'Ark1'!AC3842)</f>
        <v>1.045625809423874</v>
      </c>
      <c r="AD139" s="243">
        <f>+IF(I139=0,"",'Ark1'!AE3842)</f>
        <v>24.832516301217392</v>
      </c>
      <c r="AE139" s="242">
        <f t="shared" si="13"/>
        <v>5.7133333333333356</v>
      </c>
      <c r="AF139" s="241">
        <f t="shared" si="14"/>
        <v>1.0714285714285714</v>
      </c>
      <c r="AG139" s="220"/>
      <c r="AH139" s="223"/>
      <c r="AJ139" s="28"/>
      <c r="AK139" s="26"/>
      <c r="AL139" s="247"/>
      <c r="AM139" s="27"/>
      <c r="AQ139" s="27"/>
    </row>
    <row r="140" spans="1:43">
      <c r="A140" s="220"/>
      <c r="B140" s="301">
        <f>+'Ark1'!C3843</f>
        <v>2024</v>
      </c>
      <c r="C140" s="240">
        <f>+'Ark1'!L3843</f>
        <v>5</v>
      </c>
      <c r="D140" s="240" t="s">
        <v>407</v>
      </c>
      <c r="E140" s="240">
        <f>+'Ark1'!H3843</f>
        <v>2</v>
      </c>
      <c r="F140" s="240">
        <f>+'Ark1'!J3843</f>
        <v>178</v>
      </c>
      <c r="G140" s="240" t="str">
        <f t="shared" si="15"/>
        <v>Røros</v>
      </c>
      <c r="H140" s="240">
        <f>+IF(I140=0,"",'Ark1'!Q3843)</f>
        <v>1</v>
      </c>
      <c r="I140" s="240">
        <f>+'Ark1'!R3843</f>
        <v>1</v>
      </c>
      <c r="J140" s="241">
        <f>+IF(I140=0,"",'Ark1'!AG3843)</f>
        <v>2.7027027027027031</v>
      </c>
      <c r="K140" s="241"/>
      <c r="L140" s="241">
        <f>+IF(I140=0,"",'Ark1'!AH3843)</f>
        <v>1.5553869499241275</v>
      </c>
      <c r="M140" s="97"/>
      <c r="N140" s="455">
        <f>+IF(J140=0,"",'Ark1'!AI3843)</f>
        <v>1</v>
      </c>
      <c r="O140" s="97"/>
      <c r="P140" s="272">
        <f>+IF(N140=0,"",'Ark1'!AJ3843)</f>
        <v>111</v>
      </c>
      <c r="Q140" s="237"/>
      <c r="R140" s="31">
        <f>+IF(I140=0,"",'Ark1'!U3843)</f>
        <v>24.6</v>
      </c>
      <c r="S140" s="221"/>
      <c r="T140" s="272">
        <f>+IF(N140=0,"",'Ark1'!AK3843)</f>
        <v>17.987307980003379</v>
      </c>
      <c r="U140" s="97"/>
      <c r="V140" s="242">
        <f>+IF(I140=0,"",'Ark1'!T3843)</f>
        <v>4</v>
      </c>
      <c r="W140" s="238"/>
      <c r="X140" s="243">
        <f>+IF(I140=0,"",'Ark1'!W3843)</f>
        <v>0</v>
      </c>
      <c r="Y140" s="243">
        <f>+IF(I140=0,"",'Ark1'!X3843)</f>
        <v>100</v>
      </c>
      <c r="Z140" s="243">
        <f>+IF(I140=0,"",'Ark1'!Y3843)</f>
        <v>100</v>
      </c>
      <c r="AA140" s="243">
        <f>+IF(I140=0,"",'Ark1'!Z3843)</f>
        <v>0</v>
      </c>
      <c r="AB140" s="241">
        <f>+IF(I140=0,"",'Ark1'!AA3843)</f>
        <v>0</v>
      </c>
      <c r="AC140" s="242">
        <f>+IF(I140=0,"",'Ark1'!AC3843)</f>
        <v>0</v>
      </c>
      <c r="AD140" s="243">
        <f>+IF(I140=0,"",'Ark1'!AE3843)</f>
        <v>0</v>
      </c>
      <c r="AE140" s="242">
        <f t="shared" si="13"/>
        <v>4.92</v>
      </c>
      <c r="AF140" s="241">
        <f t="shared" si="14"/>
        <v>1</v>
      </c>
      <c r="AG140" s="220"/>
      <c r="AH140" s="223"/>
      <c r="AJ140" s="28"/>
      <c r="AK140" s="26"/>
      <c r="AL140" s="247"/>
      <c r="AM140" s="27"/>
      <c r="AQ140" s="27"/>
    </row>
    <row r="141" spans="1:43">
      <c r="A141" s="220"/>
      <c r="B141" s="301">
        <f>+'Ark1'!C3844</f>
        <v>2024</v>
      </c>
      <c r="C141" s="240">
        <f>+'Ark1'!L3844</f>
        <v>5</v>
      </c>
      <c r="D141" s="240" t="s">
        <v>407</v>
      </c>
      <c r="E141" s="240">
        <f>+'Ark1'!H3844</f>
        <v>2</v>
      </c>
      <c r="F141" s="240">
        <f>+'Ark1'!J3844</f>
        <v>181</v>
      </c>
      <c r="G141" s="240" t="str">
        <f t="shared" si="15"/>
        <v>Horns</v>
      </c>
      <c r="H141" s="240">
        <f>+IF(I141=0,"",'Ark1'!Q3844)</f>
        <v>6</v>
      </c>
      <c r="I141" s="240">
        <f>+'Ark1'!R3844</f>
        <v>8</v>
      </c>
      <c r="J141" s="241">
        <f>+IF(I141=0,"",'Ark1'!AG3844)</f>
        <v>5.2980132450331112</v>
      </c>
      <c r="K141" s="241"/>
      <c r="L141" s="241">
        <f>+IF(I141=0,"",'Ark1'!AH3844)</f>
        <v>3.1299858379793144</v>
      </c>
      <c r="M141" s="97"/>
      <c r="N141" s="455">
        <f>+IF(J141=0,"",'Ark1'!AI3844)</f>
        <v>5</v>
      </c>
      <c r="O141" s="97"/>
      <c r="P141" s="272">
        <f>+IF(N141=0,"",'Ark1'!AJ3844)</f>
        <v>103.12</v>
      </c>
      <c r="Q141" s="237"/>
      <c r="R141" s="31">
        <f>+IF(I141=0,"",'Ark1'!U3844)</f>
        <v>21.825000000000003</v>
      </c>
      <c r="S141" s="221"/>
      <c r="T141" s="272">
        <f>+IF(N141=0,"",'Ark1'!AK3844)</f>
        <v>17.108566242966916</v>
      </c>
      <c r="U141" s="97"/>
      <c r="V141" s="242">
        <f>+IF(I141=0,"",'Ark1'!T3844)</f>
        <v>5.375</v>
      </c>
      <c r="W141" s="238"/>
      <c r="X141" s="243">
        <f>+IF(I141=0,"",'Ark1'!W3844)</f>
        <v>0</v>
      </c>
      <c r="Y141" s="243">
        <f>+IF(I141=0,"",'Ark1'!X3844)</f>
        <v>100</v>
      </c>
      <c r="Z141" s="243">
        <f>+IF(I141=0,"",'Ark1'!Y3844)</f>
        <v>25</v>
      </c>
      <c r="AA141" s="243">
        <f>+IF(I141=0,"",'Ark1'!Z3844)</f>
        <v>0</v>
      </c>
      <c r="AB141" s="241">
        <f>+IF(I141=0,"",'Ark1'!AA3844)</f>
        <v>5.0046853047918942</v>
      </c>
      <c r="AC141" s="242">
        <f>+IF(I141=0,"",'Ark1'!AC3844)</f>
        <v>1.1110243021644484</v>
      </c>
      <c r="AD141" s="243">
        <f>+IF(I141=0,"",'Ark1'!AE3844)</f>
        <v>-20.626035129746704</v>
      </c>
      <c r="AE141" s="242">
        <f t="shared" si="13"/>
        <v>4.3650000000000002</v>
      </c>
      <c r="AF141" s="241">
        <f t="shared" si="14"/>
        <v>1.3333333333333333</v>
      </c>
      <c r="AG141" s="220"/>
      <c r="AH141" s="223"/>
      <c r="AJ141" s="28"/>
      <c r="AK141" s="26"/>
      <c r="AL141" s="247"/>
      <c r="AM141" s="27"/>
      <c r="AQ141" s="27"/>
    </row>
    <row r="142" spans="1:43">
      <c r="A142" s="220"/>
      <c r="B142" s="301">
        <f>+'Ark1'!C3845</f>
        <v>2024</v>
      </c>
      <c r="C142" s="240">
        <f>+'Ark1'!L3845</f>
        <v>5</v>
      </c>
      <c r="D142" s="240" t="s">
        <v>407</v>
      </c>
      <c r="E142" s="240">
        <f>+'Ark1'!H3845</f>
        <v>1</v>
      </c>
      <c r="F142" s="240">
        <f>+'Ark1'!J3845</f>
        <v>262</v>
      </c>
      <c r="G142" s="240" t="str">
        <f t="shared" si="15"/>
        <v>Strilalam</v>
      </c>
      <c r="H142" s="240" t="str">
        <f>+IF(I142=0,"",'Ark1'!Q3845)</f>
        <v/>
      </c>
      <c r="I142" s="240">
        <f>+'Ark1'!R3845</f>
        <v>0</v>
      </c>
      <c r="J142" s="241" t="str">
        <f>+IF(I142=0,"",'Ark1'!AG3845)</f>
        <v/>
      </c>
      <c r="K142" s="241"/>
      <c r="L142" s="241" t="str">
        <f>+IF(I142=0,"",'Ark1'!AH3845)</f>
        <v/>
      </c>
      <c r="M142" s="97"/>
      <c r="N142" s="455">
        <f>+IF(J142=0,"",'Ark1'!AI3845)</f>
        <v>0</v>
      </c>
      <c r="O142" s="97"/>
      <c r="P142" s="272" t="str">
        <f>+IF(N142=0,"",'Ark1'!AJ3845)</f>
        <v/>
      </c>
      <c r="Q142" s="237"/>
      <c r="R142" s="31" t="str">
        <f>+IF(I142=0,"",'Ark1'!U3845)</f>
        <v/>
      </c>
      <c r="S142" s="221"/>
      <c r="T142" s="272" t="str">
        <f>+IF(N142=0,"",'Ark1'!AK3845)</f>
        <v/>
      </c>
      <c r="U142" s="97"/>
      <c r="V142" s="242" t="str">
        <f>+IF(I142=0,"",'Ark1'!T3845)</f>
        <v/>
      </c>
      <c r="W142" s="238"/>
      <c r="X142" s="243" t="str">
        <f>+IF(I142=0,"",'Ark1'!W3845)</f>
        <v/>
      </c>
      <c r="Y142" s="243" t="str">
        <f>+IF(I142=0,"",'Ark1'!X3845)</f>
        <v/>
      </c>
      <c r="Z142" s="243" t="str">
        <f>+IF(I142=0,"",'Ark1'!Y3845)</f>
        <v/>
      </c>
      <c r="AA142" s="243" t="str">
        <f>+IF(I142=0,"",'Ark1'!Z3845)</f>
        <v/>
      </c>
      <c r="AB142" s="241" t="str">
        <f>+IF(I142=0,"",'Ark1'!AA3845)</f>
        <v/>
      </c>
      <c r="AC142" s="242" t="str">
        <f>+IF(I142=0,"",'Ark1'!AC3845)</f>
        <v/>
      </c>
      <c r="AD142" s="243" t="str">
        <f>+IF(I142=0,"",'Ark1'!AE3845)</f>
        <v/>
      </c>
      <c r="AE142" s="242" t="str">
        <f t="shared" si="13"/>
        <v/>
      </c>
      <c r="AF142" s="241" t="str">
        <f t="shared" si="14"/>
        <v/>
      </c>
      <c r="AG142" s="220"/>
      <c r="AH142" s="223"/>
      <c r="AJ142" s="28"/>
      <c r="AK142" s="26"/>
      <c r="AL142" s="247"/>
      <c r="AM142" s="27"/>
      <c r="AQ142" s="27"/>
    </row>
    <row r="143" spans="1:43">
      <c r="A143" s="220"/>
      <c r="B143" s="301">
        <f>+'Ark1'!C3846</f>
        <v>2024</v>
      </c>
      <c r="C143" s="240">
        <f>+'Ark1'!L3846</f>
        <v>5</v>
      </c>
      <c r="D143" s="240" t="s">
        <v>407</v>
      </c>
      <c r="E143" s="240">
        <f>+'Ark1'!H3846</f>
        <v>2</v>
      </c>
      <c r="F143" s="240">
        <f>+'Ark1'!J3846</f>
        <v>267</v>
      </c>
      <c r="G143" s="240" t="str">
        <f t="shared" si="15"/>
        <v>Dalpro</v>
      </c>
      <c r="H143" s="240" t="str">
        <f>+IF(I143=0,"",'Ark1'!Q3846)</f>
        <v/>
      </c>
      <c r="I143" s="240">
        <f>+'Ark1'!R3846</f>
        <v>0</v>
      </c>
      <c r="J143" s="241" t="str">
        <f>+IF(I143=0,"",'Ark1'!AG3846)</f>
        <v/>
      </c>
      <c r="K143" s="241"/>
      <c r="L143" s="241" t="str">
        <f>+IF(I143=0,"",'Ark1'!AH3846)</f>
        <v/>
      </c>
      <c r="M143" s="97"/>
      <c r="N143" s="455">
        <f>+IF(J143=0,"",'Ark1'!AI3846)</f>
        <v>0</v>
      </c>
      <c r="O143" s="97"/>
      <c r="P143" s="272" t="str">
        <f>+IF(N143=0,"",'Ark1'!AJ3846)</f>
        <v/>
      </c>
      <c r="Q143" s="237"/>
      <c r="R143" s="31" t="str">
        <f>+IF(I143=0,"",'Ark1'!U3846)</f>
        <v/>
      </c>
      <c r="S143" s="221"/>
      <c r="T143" s="272" t="str">
        <f>+IF(N143=0,"",'Ark1'!AK3846)</f>
        <v/>
      </c>
      <c r="U143" s="97"/>
      <c r="V143" s="242" t="str">
        <f>+IF(I143=0,"",'Ark1'!T3846)</f>
        <v/>
      </c>
      <c r="W143" s="238"/>
      <c r="X143" s="243" t="str">
        <f>+IF(I143=0,"",'Ark1'!W3846)</f>
        <v/>
      </c>
      <c r="Y143" s="243" t="str">
        <f>+IF(I143=0,"",'Ark1'!X3846)</f>
        <v/>
      </c>
      <c r="Z143" s="243" t="str">
        <f>+IF(I143=0,"",'Ark1'!Y3846)</f>
        <v/>
      </c>
      <c r="AA143" s="243" t="str">
        <f>+IF(I143=0,"",'Ark1'!Z3846)</f>
        <v/>
      </c>
      <c r="AB143" s="241" t="str">
        <f>+IF(I143=0,"",'Ark1'!AA3846)</f>
        <v/>
      </c>
      <c r="AC143" s="242" t="str">
        <f>+IF(I143=0,"",'Ark1'!AC3846)</f>
        <v/>
      </c>
      <c r="AD143" s="243" t="str">
        <f>+IF(I143=0,"",'Ark1'!AE3846)</f>
        <v/>
      </c>
      <c r="AE143" s="242" t="str">
        <f t="shared" si="13"/>
        <v/>
      </c>
      <c r="AF143" s="241" t="str">
        <f t="shared" si="14"/>
        <v/>
      </c>
      <c r="AG143" s="220"/>
      <c r="AH143" s="223"/>
      <c r="AJ143" s="28"/>
      <c r="AK143" s="26"/>
      <c r="AL143" s="247"/>
      <c r="AM143" s="27"/>
      <c r="AQ143" s="27"/>
    </row>
    <row r="144" spans="1:43">
      <c r="A144" s="220"/>
      <c r="B144" s="301">
        <f>+'Ark1'!C3847</f>
        <v>2024</v>
      </c>
      <c r="C144" s="240">
        <f>+'Ark1'!L3847</f>
        <v>5</v>
      </c>
      <c r="D144" s="240" t="s">
        <v>407</v>
      </c>
      <c r="E144" s="240">
        <f>+'Ark1'!H3847</f>
        <v>1</v>
      </c>
      <c r="F144" s="240">
        <f>+'Ark1'!J3847</f>
        <v>309</v>
      </c>
      <c r="G144" s="240" t="str">
        <f t="shared" si="15"/>
        <v>Malvik</v>
      </c>
      <c r="H144" s="240">
        <f>+IF(I144=0,"",'Ark1'!Q3847)</f>
        <v>13</v>
      </c>
      <c r="I144" s="240">
        <f>+'Ark1'!R3847</f>
        <v>15</v>
      </c>
      <c r="J144" s="241">
        <f>+IF(I144=0,"",'Ark1'!AG3847)</f>
        <v>4.4910179640718564</v>
      </c>
      <c r="K144" s="241"/>
      <c r="L144" s="241">
        <f>+IF(I144=0,"",'Ark1'!AH3847)</f>
        <v>2.7808557028988079</v>
      </c>
      <c r="M144" s="97"/>
      <c r="N144" s="455">
        <f>+IF(J144=0,"",'Ark1'!AI3847)</f>
        <v>15</v>
      </c>
      <c r="O144" s="97"/>
      <c r="P144" s="272">
        <f>+IF(N144=0,"",'Ark1'!AJ3847)</f>
        <v>111.73333333333336</v>
      </c>
      <c r="Q144" s="237"/>
      <c r="R144" s="31">
        <f>+IF(I144=0,"",'Ark1'!U3847)</f>
        <v>25.933333333333323</v>
      </c>
      <c r="S144" s="221"/>
      <c r="T144" s="272">
        <f>+IF(N144=0,"",'Ark1'!AK3847)</f>
        <v>18.07794901642816</v>
      </c>
      <c r="U144" s="97"/>
      <c r="V144" s="242">
        <f>+IF(I144=0,"",'Ark1'!T3847)</f>
        <v>5.6</v>
      </c>
      <c r="W144" s="238"/>
      <c r="X144" s="243">
        <f>+IF(I144=0,"",'Ark1'!W3847)</f>
        <v>0</v>
      </c>
      <c r="Y144" s="243">
        <f>+IF(I144=0,"",'Ark1'!X3847)</f>
        <v>93.333333333333314</v>
      </c>
      <c r="Z144" s="243">
        <f>+IF(I144=0,"",'Ark1'!Y3847)</f>
        <v>60</v>
      </c>
      <c r="AA144" s="243">
        <f>+IF(I144=0,"",'Ark1'!Z3847)</f>
        <v>13.333333333333337</v>
      </c>
      <c r="AB144" s="241">
        <f>+IF(I144=0,"",'Ark1'!AA3847)</f>
        <v>7.7353445660523743</v>
      </c>
      <c r="AC144" s="242">
        <f>+IF(I144=0,"",'Ark1'!AC3847)</f>
        <v>0.71180521680209108</v>
      </c>
      <c r="AD144" s="243">
        <f>+IF(I144=0,"",'Ark1'!AE3847)</f>
        <v>-15.740236839604371</v>
      </c>
      <c r="AE144" s="242">
        <f t="shared" si="13"/>
        <v>5.1866666666666648</v>
      </c>
      <c r="AF144" s="241">
        <f t="shared" si="14"/>
        <v>1.1538461538461537</v>
      </c>
      <c r="AG144" s="220"/>
      <c r="AH144" s="223"/>
      <c r="AJ144" s="28"/>
      <c r="AK144" s="26"/>
      <c r="AL144" s="247"/>
      <c r="AM144" s="27"/>
      <c r="AQ144" s="27"/>
    </row>
    <row r="145" spans="1:61">
      <c r="A145" s="220"/>
      <c r="B145" s="301">
        <f>+'Ark1'!C3848</f>
        <v>2024</v>
      </c>
      <c r="C145" s="240">
        <f>+'Ark1'!L3848</f>
        <v>5</v>
      </c>
      <c r="D145" s="240" t="s">
        <v>407</v>
      </c>
      <c r="E145" s="240">
        <f>+'Ark1'!H3848</f>
        <v>2</v>
      </c>
      <c r="F145" s="240">
        <f>+'Ark1'!J3848</f>
        <v>470</v>
      </c>
      <c r="G145" s="240" t="str">
        <f t="shared" si="15"/>
        <v>Jens Eide</v>
      </c>
      <c r="H145" s="240">
        <f>+IF(I145=0,"",'Ark1'!Q3848)</f>
        <v>7</v>
      </c>
      <c r="I145" s="240">
        <f>+'Ark1'!R3848</f>
        <v>8</v>
      </c>
      <c r="J145" s="241">
        <f>+IF(I145=0,"",'Ark1'!AG3848)</f>
        <v>12.90322580645161</v>
      </c>
      <c r="K145" s="241"/>
      <c r="L145" s="241">
        <f>+IF(I145=0,"",'Ark1'!AH3848)</f>
        <v>7.5098648308286498</v>
      </c>
      <c r="M145" s="97"/>
      <c r="N145" s="455">
        <f>+IF(J145=0,"",'Ark1'!AI3848)</f>
        <v>6</v>
      </c>
      <c r="O145" s="97"/>
      <c r="P145" s="272">
        <f>+IF(N145=0,"",'Ark1'!AJ3848)</f>
        <v>110.4666666666667</v>
      </c>
      <c r="Q145" s="237"/>
      <c r="R145" s="31">
        <f>+IF(I145=0,"",'Ark1'!U3848)</f>
        <v>22.362500000000004</v>
      </c>
      <c r="S145" s="221"/>
      <c r="T145" s="272">
        <f>+IF(N145=0,"",'Ark1'!AK3848)</f>
        <v>17.46129653984914</v>
      </c>
      <c r="U145" s="97"/>
      <c r="V145" s="242">
        <f>+IF(I145=0,"",'Ark1'!T3848)</f>
        <v>5.75</v>
      </c>
      <c r="W145" s="238"/>
      <c r="X145" s="243">
        <f>+IF(I145=0,"",'Ark1'!W3848)</f>
        <v>0</v>
      </c>
      <c r="Y145" s="243">
        <f>+IF(I145=0,"",'Ark1'!X3848)</f>
        <v>100</v>
      </c>
      <c r="Z145" s="243">
        <f>+IF(I145=0,"",'Ark1'!Y3848)</f>
        <v>37.5</v>
      </c>
      <c r="AA145" s="243">
        <f>+IF(I145=0,"",'Ark1'!Z3848)</f>
        <v>12.5</v>
      </c>
      <c r="AB145" s="241">
        <f>+IF(I145=0,"",'Ark1'!AA3848)</f>
        <v>6.2635727624096305</v>
      </c>
      <c r="AC145" s="242">
        <f>+IF(I145=0,"",'Ark1'!AC3848)</f>
        <v>1.7853571071357124</v>
      </c>
      <c r="AD145" s="243">
        <f>+IF(I145=0,"",'Ark1'!AE3848)</f>
        <v>-21.210190734824263</v>
      </c>
      <c r="AE145" s="242">
        <f t="shared" si="13"/>
        <v>4.472500000000001</v>
      </c>
      <c r="AF145" s="241">
        <f t="shared" si="14"/>
        <v>1.1428571428571428</v>
      </c>
      <c r="AG145" s="220"/>
      <c r="AH145" s="223"/>
      <c r="AJ145" s="28"/>
      <c r="AK145" s="26"/>
      <c r="AL145" s="247"/>
      <c r="AM145" s="27"/>
      <c r="AQ145" s="27"/>
    </row>
    <row r="146" spans="1:61">
      <c r="A146" s="220"/>
      <c r="B146" s="301">
        <f>+'Ark1'!C3849</f>
        <v>2024</v>
      </c>
      <c r="C146" s="240">
        <f>+'Ark1'!L3849</f>
        <v>5</v>
      </c>
      <c r="D146" s="240" t="s">
        <v>407</v>
      </c>
      <c r="E146" s="240">
        <f>+'Ark1'!H3849</f>
        <v>2</v>
      </c>
      <c r="F146" s="240">
        <f>+'Ark1'!J3849</f>
        <v>629</v>
      </c>
      <c r="G146" s="240" t="str">
        <f t="shared" si="15"/>
        <v>Bø</v>
      </c>
      <c r="H146" s="240" t="str">
        <f>+IF(I146=0,"",'Ark1'!Q3849)</f>
        <v/>
      </c>
      <c r="I146" s="240">
        <f>+'Ark1'!R3849</f>
        <v>0</v>
      </c>
      <c r="J146" s="241" t="str">
        <f>+IF(I146=0,"",'Ark1'!AG3849)</f>
        <v/>
      </c>
      <c r="K146" s="241"/>
      <c r="L146" s="241" t="str">
        <f>+IF(I146=0,"",'Ark1'!AH3849)</f>
        <v/>
      </c>
      <c r="M146" s="97"/>
      <c r="N146" s="455">
        <f>+IF(J146=0,"",'Ark1'!AI3849)</f>
        <v>0</v>
      </c>
      <c r="O146" s="97"/>
      <c r="P146" s="272" t="str">
        <f>+IF(N146=0,"",'Ark1'!AJ3849)</f>
        <v/>
      </c>
      <c r="Q146" s="237"/>
      <c r="R146" s="31" t="str">
        <f>+IF(I146=0,"",'Ark1'!U3849)</f>
        <v/>
      </c>
      <c r="S146" s="221"/>
      <c r="T146" s="272" t="str">
        <f>+IF(N146=0,"",'Ark1'!AK3849)</f>
        <v/>
      </c>
      <c r="U146" s="97"/>
      <c r="V146" s="242" t="str">
        <f>+IF(I146=0,"",'Ark1'!T3849)</f>
        <v/>
      </c>
      <c r="W146" s="238"/>
      <c r="X146" s="243" t="str">
        <f>+IF(I146=0,"",'Ark1'!W3849)</f>
        <v/>
      </c>
      <c r="Y146" s="243" t="str">
        <f>+IF(I146=0,"",'Ark1'!X3849)</f>
        <v/>
      </c>
      <c r="Z146" s="243" t="str">
        <f>+IF(I146=0,"",'Ark1'!Y3849)</f>
        <v/>
      </c>
      <c r="AA146" s="243" t="str">
        <f>+IF(I146=0,"",'Ark1'!Z3849)</f>
        <v/>
      </c>
      <c r="AB146" s="241" t="str">
        <f>+IF(I146=0,"",'Ark1'!AA3849)</f>
        <v/>
      </c>
      <c r="AC146" s="242" t="str">
        <f>+IF(I146=0,"",'Ark1'!AC3849)</f>
        <v/>
      </c>
      <c r="AD146" s="243" t="str">
        <f>+IF(I146=0,"",'Ark1'!AE3849)</f>
        <v/>
      </c>
      <c r="AE146" s="242" t="str">
        <f t="shared" si="13"/>
        <v/>
      </c>
      <c r="AF146" s="241" t="str">
        <f t="shared" si="14"/>
        <v/>
      </c>
      <c r="AG146" s="220"/>
      <c r="AH146" s="223"/>
      <c r="AJ146" s="28"/>
      <c r="AK146" s="26"/>
      <c r="AL146" s="247"/>
      <c r="AM146" s="27"/>
      <c r="AQ146" s="27"/>
    </row>
    <row r="147" spans="1:61">
      <c r="A147" s="220"/>
      <c r="B147" s="301">
        <f>+'Ark1'!C3850</f>
        <v>2024</v>
      </c>
      <c r="C147" s="240">
        <f>+'Ark1'!L3850</f>
        <v>5</v>
      </c>
      <c r="D147" s="240" t="s">
        <v>407</v>
      </c>
      <c r="E147" s="240">
        <f>+'Ark1'!H3850</f>
        <v>1</v>
      </c>
      <c r="F147" s="240">
        <f>+'Ark1'!J3850</f>
        <v>643</v>
      </c>
      <c r="G147" s="240" t="str">
        <f t="shared" si="15"/>
        <v>Bjerka</v>
      </c>
      <c r="H147" s="240">
        <f>+IF(I147=0,"",'Ark1'!Q3850)</f>
        <v>14</v>
      </c>
      <c r="I147" s="240">
        <f>+'Ark1'!R3850</f>
        <v>21</v>
      </c>
      <c r="J147" s="241">
        <f>+IF(I147=0,"",'Ark1'!AG3850)</f>
        <v>10.047846889952149</v>
      </c>
      <c r="K147" s="241"/>
      <c r="L147" s="241">
        <f>+IF(I147=0,"",'Ark1'!AH3850)</f>
        <v>6.3676198340503154</v>
      </c>
      <c r="M147" s="97"/>
      <c r="N147" s="455">
        <f>+IF(J147=0,"",'Ark1'!AI3850)</f>
        <v>2</v>
      </c>
      <c r="O147" s="97"/>
      <c r="P147" s="272">
        <f>+IF(N147=0,"",'Ark1'!AJ3850)</f>
        <v>97.6</v>
      </c>
      <c r="Q147" s="237"/>
      <c r="R147" s="31">
        <f>+IF(I147=0,"",'Ark1'!U3850)</f>
        <v>22.766666666666673</v>
      </c>
      <c r="S147" s="221"/>
      <c r="T147" s="272">
        <f>+IF(N147=0,"",'Ark1'!AK3850)</f>
        <v>17.94286881525839</v>
      </c>
      <c r="U147" s="97"/>
      <c r="V147" s="242">
        <f>+IF(I147=0,"",'Ark1'!T3850)</f>
        <v>5.4285714285714306</v>
      </c>
      <c r="W147" s="238"/>
      <c r="X147" s="243">
        <f>+IF(I147=0,"",'Ark1'!W3850)</f>
        <v>0</v>
      </c>
      <c r="Y147" s="243">
        <f>+IF(I147=0,"",'Ark1'!X3850)</f>
        <v>80.952380952380949</v>
      </c>
      <c r="Z147" s="243">
        <f>+IF(I147=0,"",'Ark1'!Y3850)</f>
        <v>33.333333333333343</v>
      </c>
      <c r="AA147" s="243">
        <f>+IF(I147=0,"",'Ark1'!Z3850)</f>
        <v>9.5238095238095273</v>
      </c>
      <c r="AB147" s="241">
        <f>+IF(I147=0,"",'Ark1'!AA3850)</f>
        <v>7.7399602148192113</v>
      </c>
      <c r="AC147" s="242">
        <f>+IF(I147=0,"",'Ark1'!AC3850)</f>
        <v>1.4982983545287876</v>
      </c>
      <c r="AD147" s="243">
        <f>+IF(I147=0,"",'Ark1'!AE3850)</f>
        <v>30.468254856817705</v>
      </c>
      <c r="AE147" s="242">
        <f t="shared" si="13"/>
        <v>4.5533333333333346</v>
      </c>
      <c r="AF147" s="241">
        <f t="shared" si="14"/>
        <v>1.5</v>
      </c>
      <c r="AG147" s="220"/>
      <c r="AH147" s="223"/>
      <c r="AJ147" s="28"/>
      <c r="AK147" s="26"/>
      <c r="AL147" s="247"/>
      <c r="AM147" s="27"/>
      <c r="AQ147" s="27"/>
    </row>
    <row r="148" spans="1:61">
      <c r="A148" s="220"/>
      <c r="B148" s="301">
        <f>+'Ark1'!C3851</f>
        <v>2024</v>
      </c>
      <c r="C148" s="240">
        <f>+'Ark1'!L3851</f>
        <v>5</v>
      </c>
      <c r="D148" s="240" t="s">
        <v>407</v>
      </c>
      <c r="E148" s="240">
        <f>+'Ark1'!H3851</f>
        <v>2</v>
      </c>
      <c r="F148" s="240">
        <f>+'Ark1'!J3851</f>
        <v>704</v>
      </c>
      <c r="G148" s="240" t="str">
        <f t="shared" si="15"/>
        <v>Øre Vilt</v>
      </c>
      <c r="H148" s="240" t="str">
        <f>+IF(I148=0,"",'Ark1'!Q3851)</f>
        <v/>
      </c>
      <c r="I148" s="240">
        <f>+'Ark1'!R3851</f>
        <v>0</v>
      </c>
      <c r="J148" s="241" t="str">
        <f>+IF(I148=0,"",'Ark1'!AG3851)</f>
        <v/>
      </c>
      <c r="K148" s="241"/>
      <c r="L148" s="241" t="str">
        <f>+IF(I148=0,"",'Ark1'!AH3851)</f>
        <v/>
      </c>
      <c r="M148" s="97"/>
      <c r="N148" s="455">
        <f>+IF(J148=0,"",'Ark1'!AI3851)</f>
        <v>0</v>
      </c>
      <c r="O148" s="97"/>
      <c r="P148" s="272" t="str">
        <f>+IF(N148=0,"",'Ark1'!AJ3851)</f>
        <v/>
      </c>
      <c r="Q148" s="237"/>
      <c r="R148" s="31" t="str">
        <f>+IF(I148=0,"",'Ark1'!U3851)</f>
        <v/>
      </c>
      <c r="S148" s="221"/>
      <c r="T148" s="272" t="str">
        <f>+IF(N148=0,"",'Ark1'!AK3851)</f>
        <v/>
      </c>
      <c r="U148" s="97"/>
      <c r="V148" s="242" t="str">
        <f>+IF(I148=0,"",'Ark1'!T3851)</f>
        <v/>
      </c>
      <c r="W148" s="238"/>
      <c r="X148" s="243" t="str">
        <f>+IF(I148=0,"",'Ark1'!W3851)</f>
        <v/>
      </c>
      <c r="Y148" s="243" t="str">
        <f>+IF(I148=0,"",'Ark1'!X3851)</f>
        <v/>
      </c>
      <c r="Z148" s="243" t="str">
        <f>+IF(I148=0,"",'Ark1'!Y3851)</f>
        <v/>
      </c>
      <c r="AA148" s="243" t="str">
        <f>+IF(I148=0,"",'Ark1'!Z3851)</f>
        <v/>
      </c>
      <c r="AB148" s="241" t="str">
        <f>+IF(I148=0,"",'Ark1'!AA3851)</f>
        <v/>
      </c>
      <c r="AC148" s="242" t="str">
        <f>+IF(I148=0,"",'Ark1'!AC3851)</f>
        <v/>
      </c>
      <c r="AD148" s="243" t="str">
        <f>+IF(I148=0,"",'Ark1'!AE3851)</f>
        <v/>
      </c>
      <c r="AE148" s="242" t="str">
        <f t="shared" si="13"/>
        <v/>
      </c>
      <c r="AF148" s="241" t="str">
        <f t="shared" si="14"/>
        <v/>
      </c>
      <c r="AG148" s="220"/>
      <c r="AH148" s="223"/>
      <c r="AJ148" s="28"/>
      <c r="AK148" s="26"/>
      <c r="AL148" s="247"/>
      <c r="AM148" s="27"/>
      <c r="AQ148" s="27"/>
    </row>
    <row r="149" spans="1:61">
      <c r="A149" s="220"/>
      <c r="B149" s="301">
        <f>+'Ark1'!C3852</f>
        <v>2024</v>
      </c>
      <c r="C149" s="240">
        <f>+'Ark1'!L3852</f>
        <v>5</v>
      </c>
      <c r="D149" s="240" t="s">
        <v>407</v>
      </c>
      <c r="E149" s="240">
        <f>+'Ark1'!H3852</f>
        <v>1</v>
      </c>
      <c r="F149" s="240">
        <f>+'Ark1'!J3852</f>
        <v>802</v>
      </c>
      <c r="G149" s="240" t="str">
        <f t="shared" si="15"/>
        <v>Karasjok</v>
      </c>
      <c r="H149" s="240">
        <f>+IF(I149=0,"",'Ark1'!Q3852)</f>
        <v>1</v>
      </c>
      <c r="I149" s="240">
        <f>+'Ark1'!R3852</f>
        <v>1</v>
      </c>
      <c r="J149" s="241">
        <f>+IF(I149=0,"",'Ark1'!AG3852)</f>
        <v>2.3809523809523818</v>
      </c>
      <c r="K149" s="241"/>
      <c r="L149" s="241">
        <f>+IF(I149=0,"",'Ark1'!AH3852)</f>
        <v>1.8993197278911564</v>
      </c>
      <c r="M149" s="97"/>
      <c r="N149" s="455">
        <f>+IF(J149=0,"",'Ark1'!AI3852)</f>
        <v>1</v>
      </c>
      <c r="O149" s="97"/>
      <c r="P149" s="272">
        <f>+IF(N149=0,"",'Ark1'!AJ3852)</f>
        <v>122.5</v>
      </c>
      <c r="Q149" s="237"/>
      <c r="R149" s="31">
        <f>+IF(I149=0,"",'Ark1'!U3852)</f>
        <v>34.9</v>
      </c>
      <c r="S149" s="221"/>
      <c r="T149" s="272">
        <f>+IF(N149=0,"",'Ark1'!AK3852)</f>
        <v>18.985286742768743</v>
      </c>
      <c r="U149" s="97"/>
      <c r="V149" s="242">
        <f>+IF(I149=0,"",'Ark1'!T3852)</f>
        <v>6</v>
      </c>
      <c r="W149" s="238"/>
      <c r="X149" s="243">
        <f>+IF(I149=0,"",'Ark1'!W3852)</f>
        <v>0</v>
      </c>
      <c r="Y149" s="243">
        <f>+IF(I149=0,"",'Ark1'!X3852)</f>
        <v>100</v>
      </c>
      <c r="Z149" s="243">
        <f>+IF(I149=0,"",'Ark1'!Y3852)</f>
        <v>100</v>
      </c>
      <c r="AA149" s="243">
        <f>+IF(I149=0,"",'Ark1'!Z3852)</f>
        <v>0</v>
      </c>
      <c r="AB149" s="241">
        <f>+IF(I149=0,"",'Ark1'!AA3852)</f>
        <v>0</v>
      </c>
      <c r="AC149" s="242">
        <f>+IF(I149=0,"",'Ark1'!AC3852)</f>
        <v>0</v>
      </c>
      <c r="AD149" s="243">
        <f>+IF(I149=0,"",'Ark1'!AE3852)</f>
        <v>0</v>
      </c>
      <c r="AE149" s="242">
        <f t="shared" si="13"/>
        <v>6.9799999999999995</v>
      </c>
      <c r="AF149" s="241">
        <f t="shared" si="14"/>
        <v>1</v>
      </c>
      <c r="AG149" s="220"/>
      <c r="AH149" s="223"/>
      <c r="AJ149" s="28"/>
      <c r="AK149" s="26"/>
      <c r="AL149" s="247"/>
      <c r="AM149" s="27"/>
      <c r="AQ149" s="27"/>
    </row>
    <row r="150" spans="1:6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97"/>
      <c r="N150" s="239"/>
      <c r="O150" s="97"/>
      <c r="P150" s="238"/>
      <c r="Q150" s="237"/>
      <c r="R150" s="220"/>
      <c r="S150" s="221"/>
      <c r="T150" s="238"/>
      <c r="U150" s="97"/>
      <c r="V150" s="220"/>
      <c r="W150" s="238"/>
      <c r="X150" s="220"/>
      <c r="Y150" s="220"/>
      <c r="Z150" s="220"/>
      <c r="AA150" s="220"/>
      <c r="AB150" s="220"/>
      <c r="AC150" s="220"/>
      <c r="AD150" s="220"/>
      <c r="AE150" s="485"/>
      <c r="AF150" s="220"/>
      <c r="AG150" s="220"/>
      <c r="AH150" s="223"/>
      <c r="AJ150" s="28"/>
      <c r="AK150" s="26"/>
      <c r="AL150" s="247"/>
      <c r="AM150" s="27"/>
      <c r="AQ150" s="27"/>
    </row>
    <row r="151" spans="1:61" ht="22.8">
      <c r="A151" s="220"/>
      <c r="B151" s="220"/>
      <c r="C151" s="220"/>
      <c r="D151" s="266" t="str">
        <f>+D153</f>
        <v>O+</v>
      </c>
      <c r="E151" s="220"/>
      <c r="F151" s="220"/>
      <c r="G151" s="220"/>
      <c r="H151" s="220"/>
      <c r="I151" s="267">
        <f>SUM(I153:I177)</f>
        <v>477</v>
      </c>
      <c r="J151" s="269"/>
      <c r="K151" s="269"/>
      <c r="L151" s="269"/>
      <c r="M151" s="97"/>
      <c r="N151" s="495"/>
      <c r="O151" s="97"/>
      <c r="P151" s="280"/>
      <c r="Q151" s="237"/>
      <c r="R151" s="270">
        <f>+Klasse!M16</f>
        <v>29.354926624737928</v>
      </c>
      <c r="S151" s="221"/>
      <c r="T151" s="280"/>
      <c r="U151" s="97"/>
      <c r="V151" s="269"/>
      <c r="W151" s="238"/>
      <c r="X151" s="220"/>
      <c r="Y151" s="220"/>
      <c r="Z151" s="220"/>
      <c r="AA151" s="220"/>
      <c r="AB151" s="220"/>
      <c r="AC151" s="220"/>
      <c r="AD151" s="220"/>
      <c r="AE151" s="485"/>
      <c r="AF151" s="220"/>
      <c r="AG151" s="220"/>
      <c r="AH151" s="223"/>
      <c r="AJ151" s="28"/>
      <c r="AK151" s="26"/>
      <c r="AL151" s="247"/>
      <c r="AM151" s="27"/>
      <c r="AQ151" s="27"/>
    </row>
    <row r="152" spans="1:61" ht="19.8">
      <c r="A152" s="220"/>
      <c r="B152" s="220"/>
      <c r="C152" s="220"/>
      <c r="D152" s="220"/>
      <c r="E152" s="220"/>
      <c r="F152" s="220"/>
      <c r="G152" s="220"/>
      <c r="H152" s="238"/>
      <c r="I152" s="220"/>
      <c r="J152" s="221"/>
      <c r="K152" s="221"/>
      <c r="L152" s="221"/>
      <c r="M152" s="97"/>
      <c r="N152" s="239"/>
      <c r="O152" s="97"/>
      <c r="P152" s="237"/>
      <c r="Q152" s="237"/>
      <c r="R152" s="221"/>
      <c r="S152" s="221"/>
      <c r="T152" s="237"/>
      <c r="U152" s="97"/>
      <c r="V152" s="238"/>
      <c r="W152" s="238"/>
      <c r="X152" s="222"/>
      <c r="Y152" s="222"/>
      <c r="Z152" s="222"/>
      <c r="AA152" s="222"/>
      <c r="AB152" s="239"/>
      <c r="AC152" s="220"/>
      <c r="AD152" s="239"/>
      <c r="AE152" s="488"/>
      <c r="AF152" s="237"/>
      <c r="AG152" s="220"/>
      <c r="AH152" s="223"/>
      <c r="AJ152" s="28"/>
      <c r="AK152" s="26"/>
      <c r="AL152" s="224"/>
      <c r="AM152" s="27"/>
      <c r="AQ152" s="27"/>
      <c r="BI152" s="236"/>
    </row>
    <row r="153" spans="1:61">
      <c r="A153" s="220"/>
      <c r="B153" s="301">
        <f>+'Ark1'!C3853</f>
        <v>2024</v>
      </c>
      <c r="C153" s="240">
        <f>+'Ark1'!L3853</f>
        <v>6</v>
      </c>
      <c r="D153" s="240" t="s">
        <v>32</v>
      </c>
      <c r="E153" s="27">
        <f>+'Ark1'!H3853</f>
        <v>1</v>
      </c>
      <c r="F153" s="27">
        <f>+'Ark1'!J3853</f>
        <v>103</v>
      </c>
      <c r="G153" s="27" t="str">
        <f>VLOOKUP(F153,RNR!$A$1:$B$25,2)</f>
        <v>Rudshøgda</v>
      </c>
      <c r="H153" s="27" t="str">
        <f>+IF(I153=0,"",'Ark1'!Q3853)</f>
        <v/>
      </c>
      <c r="I153" s="27">
        <f>+'Ark1'!R3853</f>
        <v>0</v>
      </c>
      <c r="J153" s="28" t="str">
        <f>+IF(I153=0,"",'Ark1'!AG3853)</f>
        <v/>
      </c>
      <c r="L153" s="28" t="str">
        <f>+IF(I153=0,"",'Ark1'!AH3853)</f>
        <v/>
      </c>
      <c r="M153" s="97"/>
      <c r="N153" s="247">
        <f>+IF(J153=0,"",'Ark1'!AI3853)</f>
        <v>0</v>
      </c>
      <c r="O153" s="97"/>
      <c r="P153" s="273" t="str">
        <f>+IF(N153=0,"",'Ark1'!AJ3853)</f>
        <v/>
      </c>
      <c r="Q153" s="237"/>
      <c r="R153" s="31" t="str">
        <f>+IF(I153=0,"",'Ark1'!U3853)</f>
        <v/>
      </c>
      <c r="S153" s="221"/>
      <c r="T153" s="273" t="str">
        <f>+IF(N153=0,"",'Ark1'!AK3853)</f>
        <v/>
      </c>
      <c r="U153" s="97"/>
      <c r="V153" s="26" t="str">
        <f>+IF(I153=0,"",'Ark1'!T3853)</f>
        <v/>
      </c>
      <c r="W153" s="238"/>
      <c r="X153" s="33" t="str">
        <f>+IF(I153=0,"",'Ark1'!W3853)</f>
        <v/>
      </c>
      <c r="Y153" s="33" t="str">
        <f>+IF(I153=0,"",'Ark1'!X3853)</f>
        <v/>
      </c>
      <c r="Z153" s="33" t="str">
        <f>+IF(I153=0,"",'Ark1'!Y3853)</f>
        <v/>
      </c>
      <c r="AA153" s="33" t="str">
        <f>+IF(I153=0,"",'Ark1'!Z3853)</f>
        <v/>
      </c>
      <c r="AB153" s="28" t="str">
        <f>+IF(I153=0,"",'Ark1'!AA3853)</f>
        <v/>
      </c>
      <c r="AC153" s="26" t="str">
        <f>+IF(I153=0,"",'Ark1'!AC3853)</f>
        <v/>
      </c>
      <c r="AD153" s="33" t="str">
        <f>+IF(I153=0,"",'Ark1'!AE3853)</f>
        <v/>
      </c>
      <c r="AE153" s="26" t="str">
        <f t="shared" ref="AE153:AE177" si="16">IF(I153=0,"",R153/C153)</f>
        <v/>
      </c>
      <c r="AF153" s="28" t="str">
        <f t="shared" ref="AF153:AF177" si="17">IF(I153=0,"",I153/H153)</f>
        <v/>
      </c>
      <c r="AG153" s="220"/>
      <c r="AH153" s="223"/>
      <c r="AJ153" s="28"/>
      <c r="AK153" s="26"/>
      <c r="AL153" s="247"/>
      <c r="AM153" s="27"/>
      <c r="AQ153" s="27"/>
    </row>
    <row r="154" spans="1:61">
      <c r="A154" s="220"/>
      <c r="B154" s="301">
        <f>+'Ark1'!C3854</f>
        <v>2024</v>
      </c>
      <c r="C154" s="240">
        <f>+'Ark1'!L3854</f>
        <v>6</v>
      </c>
      <c r="D154" s="240" t="s">
        <v>32</v>
      </c>
      <c r="E154" s="27">
        <f>+'Ark1'!H3854</f>
        <v>2</v>
      </c>
      <c r="F154" s="27">
        <f>+'Ark1'!J3854</f>
        <v>106</v>
      </c>
      <c r="G154" s="27" t="str">
        <f>VLOOKUP(F154,RNR!$A$1:$B$25,2)</f>
        <v>Furuseth</v>
      </c>
      <c r="H154" s="27">
        <f>+IF(I154=0,"",'Ark1'!Q3854)</f>
        <v>11</v>
      </c>
      <c r="I154" s="27">
        <f>+'Ark1'!R3854</f>
        <v>13</v>
      </c>
      <c r="J154" s="28">
        <f>+IF(I154=0,"",'Ark1'!AG3854)</f>
        <v>8.7248322147651027</v>
      </c>
      <c r="L154" s="28">
        <f>+IF(I154=0,"",'Ark1'!AH3854)</f>
        <v>6.7875950848449396</v>
      </c>
      <c r="M154" s="97"/>
      <c r="N154" s="247">
        <f>+IF(J154=0,"",'Ark1'!AI3854)</f>
        <v>13</v>
      </c>
      <c r="O154" s="97"/>
      <c r="P154" s="273">
        <f>+IF(N154=0,"",'Ark1'!AJ3854)</f>
        <v>115.33846153846156</v>
      </c>
      <c r="Q154" s="237"/>
      <c r="R154" s="31">
        <f>+IF(I154=0,"",'Ark1'!U3854)</f>
        <v>33.015384615384619</v>
      </c>
      <c r="S154" s="221"/>
      <c r="T154" s="273">
        <f>+IF(N154=0,"",'Ark1'!AK3854)</f>
        <v>21.532784083029064</v>
      </c>
      <c r="U154" s="97"/>
      <c r="V154" s="26">
        <f>+IF(I154=0,"",'Ark1'!T3854)</f>
        <v>6.6153846153846141</v>
      </c>
      <c r="W154" s="238"/>
      <c r="X154" s="33">
        <f>+IF(I154=0,"",'Ark1'!W3854)</f>
        <v>7.6923076923076898</v>
      </c>
      <c r="Y154" s="33">
        <f>+IF(I154=0,"",'Ark1'!X3854)</f>
        <v>100</v>
      </c>
      <c r="Z154" s="33">
        <f>+IF(I154=0,"",'Ark1'!Y3854)</f>
        <v>100</v>
      </c>
      <c r="AA154" s="33">
        <f>+IF(I154=0,"",'Ark1'!Z3854)</f>
        <v>30.769230769230759</v>
      </c>
      <c r="AB154" s="28">
        <f>+IF(I154=0,"",'Ark1'!AA3854)</f>
        <v>3.3387805590218074</v>
      </c>
      <c r="AC154" s="26">
        <f>+IF(I154=0,"",'Ark1'!AC3854)</f>
        <v>1.2113858267710484</v>
      </c>
      <c r="AD154" s="33">
        <f>+IF(I154=0,"",'Ark1'!AE3854)</f>
        <v>-28.762487619537794</v>
      </c>
      <c r="AE154" s="26">
        <f t="shared" si="16"/>
        <v>5.5025641025641034</v>
      </c>
      <c r="AF154" s="28">
        <f t="shared" si="17"/>
        <v>1.1818181818181819</v>
      </c>
      <c r="AG154" s="220"/>
      <c r="AH154" s="223"/>
      <c r="AJ154" s="28"/>
      <c r="AK154" s="26"/>
      <c r="AL154" s="247"/>
      <c r="AM154" s="27"/>
      <c r="AQ154" s="27"/>
    </row>
    <row r="155" spans="1:61">
      <c r="A155" s="220"/>
      <c r="B155" s="301">
        <f>+'Ark1'!C3855</f>
        <v>2024</v>
      </c>
      <c r="C155" s="240">
        <f>+'Ark1'!L3855</f>
        <v>6</v>
      </c>
      <c r="D155" s="240" t="s">
        <v>32</v>
      </c>
      <c r="E155" s="27">
        <f>+'Ark1'!H3855</f>
        <v>1</v>
      </c>
      <c r="F155" s="27">
        <f>+'Ark1'!J3855</f>
        <v>110</v>
      </c>
      <c r="G155" s="27" t="str">
        <f>VLOOKUP(F155,RNR!$A$1:$B$25,2)</f>
        <v>Gol</v>
      </c>
      <c r="H155" s="27">
        <f>+IF(I155=0,"",'Ark1'!Q3855)</f>
        <v>56</v>
      </c>
      <c r="I155" s="27">
        <f>+'Ark1'!R3855</f>
        <v>76</v>
      </c>
      <c r="J155" s="28">
        <f>+IF(I155=0,"",'Ark1'!AG3855)</f>
        <v>13.240418118466899</v>
      </c>
      <c r="L155" s="28">
        <f>+IF(I155=0,"",'Ark1'!AH3855)</f>
        <v>9.6453770579306415</v>
      </c>
      <c r="M155" s="97"/>
      <c r="N155" s="247">
        <f>+IF(J155=0,"",'Ark1'!AI3855)</f>
        <v>76</v>
      </c>
      <c r="O155" s="97"/>
      <c r="P155" s="273">
        <f>+IF(N155=0,"",'Ark1'!AJ3855)</f>
        <v>113.68157894736844</v>
      </c>
      <c r="Q155" s="237"/>
      <c r="R155" s="31">
        <f>+IF(I155=0,"",'Ark1'!U3855)</f>
        <v>30.434210526315798</v>
      </c>
      <c r="S155" s="221"/>
      <c r="T155" s="273">
        <f>+IF(N155=0,"",'Ark1'!AK3855)</f>
        <v>20.401275834949171</v>
      </c>
      <c r="U155" s="97"/>
      <c r="V155" s="26">
        <f>+IF(I155=0,"",'Ark1'!T3855)</f>
        <v>5.3684210526315796</v>
      </c>
      <c r="W155" s="238"/>
      <c r="X155" s="33">
        <f>+IF(I155=0,"",'Ark1'!W3855)</f>
        <v>1.3157894736842111</v>
      </c>
      <c r="Y155" s="33">
        <f>+IF(I155=0,"",'Ark1'!X3855)</f>
        <v>100</v>
      </c>
      <c r="Z155" s="33">
        <f>+IF(I155=0,"",'Ark1'!Y3855)</f>
        <v>89.473684210526301</v>
      </c>
      <c r="AA155" s="33">
        <f>+IF(I155=0,"",'Ark1'!Z3855)</f>
        <v>22.368421052631575</v>
      </c>
      <c r="AB155" s="28">
        <f>+IF(I155=0,"",'Ark1'!AA3855)</f>
        <v>6.868608083761214</v>
      </c>
      <c r="AC155" s="26">
        <f>+IF(I155=0,"",'Ark1'!AC3855)</f>
        <v>1.4942178491135152</v>
      </c>
      <c r="AD155" s="33">
        <f>+IF(I155=0,"",'Ark1'!AE3855)</f>
        <v>-5.712528953899751</v>
      </c>
      <c r="AE155" s="26">
        <f t="shared" si="16"/>
        <v>5.0723684210526327</v>
      </c>
      <c r="AF155" s="28">
        <f t="shared" si="17"/>
        <v>1.3571428571428572</v>
      </c>
      <c r="AG155" s="220"/>
      <c r="AH155" s="223"/>
      <c r="AJ155" s="28"/>
      <c r="AK155" s="26"/>
      <c r="AL155" s="247"/>
      <c r="AM155" s="27"/>
      <c r="AQ155" s="27"/>
    </row>
    <row r="156" spans="1:61">
      <c r="A156" s="220"/>
      <c r="B156" s="301">
        <f>+'Ark1'!C3856</f>
        <v>2024</v>
      </c>
      <c r="C156" s="240">
        <f>+'Ark1'!L3856</f>
        <v>6</v>
      </c>
      <c r="D156" s="240" t="s">
        <v>32</v>
      </c>
      <c r="E156" s="27">
        <f>+'Ark1'!H3856</f>
        <v>1</v>
      </c>
      <c r="F156" s="27">
        <f>+'Ark1'!J3856</f>
        <v>111</v>
      </c>
      <c r="G156" s="27" t="str">
        <f>VLOOKUP(F156,RNR!$A$1:$B$25,2)</f>
        <v>Forus</v>
      </c>
      <c r="H156" s="27">
        <f>+IF(I156=0,"",'Ark1'!Q3856)</f>
        <v>33</v>
      </c>
      <c r="I156" s="27">
        <f>+'Ark1'!R3856</f>
        <v>35</v>
      </c>
      <c r="J156" s="28">
        <f>+IF(I156=0,"",'Ark1'!AG3856)</f>
        <v>7.2314049586776861</v>
      </c>
      <c r="L156" s="28">
        <f>+IF(I156=0,"",'Ark1'!AH3856)</f>
        <v>5.0384869047144809</v>
      </c>
      <c r="M156" s="97"/>
      <c r="N156" s="247">
        <f>+IF(J156=0,"",'Ark1'!AI3856)</f>
        <v>35</v>
      </c>
      <c r="O156" s="97"/>
      <c r="P156" s="273">
        <f>+IF(N156=0,"",'Ark1'!AJ3856)</f>
        <v>117.2714285714286</v>
      </c>
      <c r="Q156" s="237"/>
      <c r="R156" s="31">
        <f>+IF(I156=0,"",'Ark1'!U3856)</f>
        <v>32.522857142857127</v>
      </c>
      <c r="S156" s="221"/>
      <c r="T156" s="273">
        <f>+IF(N156=0,"",'Ark1'!AK3856)</f>
        <v>19.966021756529194</v>
      </c>
      <c r="U156" s="97"/>
      <c r="V156" s="26">
        <f>+IF(I156=0,"",'Ark1'!T3856)</f>
        <v>5.9428571428571439</v>
      </c>
      <c r="W156" s="238"/>
      <c r="X156" s="33">
        <f>+IF(I156=0,"",'Ark1'!W3856)</f>
        <v>2.8571428571428577</v>
      </c>
      <c r="Y156" s="33">
        <f>+IF(I156=0,"",'Ark1'!X3856)</f>
        <v>100</v>
      </c>
      <c r="Z156" s="33">
        <f>+IF(I156=0,"",'Ark1'!Y3856)</f>
        <v>88.571428571428555</v>
      </c>
      <c r="AA156" s="33">
        <f>+IF(I156=0,"",'Ark1'!Z3856)</f>
        <v>34.285714285714278</v>
      </c>
      <c r="AB156" s="28">
        <f>+IF(I156=0,"",'Ark1'!AA3856)</f>
        <v>7.0637944361890277</v>
      </c>
      <c r="AC156" s="26">
        <f>+IF(I156=0,"",'Ark1'!AC3856)</f>
        <v>1.5295724359227609</v>
      </c>
      <c r="AD156" s="33">
        <f>+IF(I156=0,"",'Ark1'!AE3856)</f>
        <v>17.332777227060095</v>
      </c>
      <c r="AE156" s="26">
        <f t="shared" si="16"/>
        <v>5.4204761904761876</v>
      </c>
      <c r="AF156" s="28">
        <f t="shared" si="17"/>
        <v>1.0606060606060606</v>
      </c>
      <c r="AG156" s="220"/>
      <c r="AH156" s="223"/>
      <c r="AJ156" s="28"/>
      <c r="AK156" s="26"/>
      <c r="AL156" s="247"/>
      <c r="AM156" s="27"/>
      <c r="AQ156" s="27"/>
    </row>
    <row r="157" spans="1:61">
      <c r="A157" s="220"/>
      <c r="B157" s="301">
        <f>+'Ark1'!C3857</f>
        <v>2024</v>
      </c>
      <c r="C157" s="240">
        <f>+'Ark1'!L3857</f>
        <v>6</v>
      </c>
      <c r="D157" s="240" t="s">
        <v>32</v>
      </c>
      <c r="E157" s="27">
        <f>+'Ark1'!H3857</f>
        <v>1</v>
      </c>
      <c r="F157" s="27">
        <f>+'Ark1'!J3857</f>
        <v>116</v>
      </c>
      <c r="G157" s="27" t="str">
        <f>VLOOKUP(F157,RNR!$A$1:$B$25,2)</f>
        <v>Sandeid</v>
      </c>
      <c r="H157" s="27">
        <f>+IF(I157=0,"",'Ark1'!Q3857)</f>
        <v>27</v>
      </c>
      <c r="I157" s="27">
        <f>+'Ark1'!R3857</f>
        <v>29</v>
      </c>
      <c r="J157" s="28">
        <f>+IF(I157=0,"",'Ark1'!AG3857)</f>
        <v>7.9889807162534447</v>
      </c>
      <c r="L157" s="28">
        <f>+IF(I157=0,"",'Ark1'!AH3857)</f>
        <v>4.777722164080628</v>
      </c>
      <c r="M157" s="97"/>
      <c r="N157" s="247">
        <f>+IF(J157=0,"",'Ark1'!AI3857)</f>
        <v>12</v>
      </c>
      <c r="O157" s="97"/>
      <c r="P157" s="273">
        <f>+IF(N157=0,"",'Ark1'!AJ3857)</f>
        <v>104.06666666666668</v>
      </c>
      <c r="Q157" s="237"/>
      <c r="R157" s="31">
        <f>+IF(I157=0,"",'Ark1'!U3857)</f>
        <v>25.34482758620689</v>
      </c>
      <c r="S157" s="221"/>
      <c r="T157" s="273">
        <f>+IF(N157=0,"",'Ark1'!AK3857)</f>
        <v>19.860407555399899</v>
      </c>
      <c r="U157" s="97"/>
      <c r="V157" s="26">
        <f>+IF(I157=0,"",'Ark1'!T3857)</f>
        <v>5.6551724137931005</v>
      </c>
      <c r="W157" s="238"/>
      <c r="X157" s="33">
        <f>+IF(I157=0,"",'Ark1'!W3857)</f>
        <v>6.8965517241379306</v>
      </c>
      <c r="Y157" s="33">
        <f>+IF(I157=0,"",'Ark1'!X3857)</f>
        <v>100</v>
      </c>
      <c r="Z157" s="33">
        <f>+IF(I157=0,"",'Ark1'!Y3857)</f>
        <v>55.172413793103438</v>
      </c>
      <c r="AA157" s="33">
        <f>+IF(I157=0,"",'Ark1'!Z3857)</f>
        <v>6.8965517241379306</v>
      </c>
      <c r="AB157" s="28">
        <f>+IF(I157=0,"",'Ark1'!AA3857)</f>
        <v>5.7685584290690706</v>
      </c>
      <c r="AC157" s="26">
        <f>+IF(I157=0,"",'Ark1'!AC3857)</f>
        <v>1.6458068363836871</v>
      </c>
      <c r="AD157" s="33">
        <f>+IF(I157=0,"",'Ark1'!AE3857)</f>
        <v>-49.596728699878163</v>
      </c>
      <c r="AE157" s="26">
        <f t="shared" si="16"/>
        <v>4.2241379310344813</v>
      </c>
      <c r="AF157" s="28">
        <f t="shared" si="17"/>
        <v>1.0740740740740742</v>
      </c>
      <c r="AG157" s="220"/>
      <c r="AH157" s="223"/>
      <c r="AJ157" s="28"/>
      <c r="AK157" s="26"/>
      <c r="AL157" s="247"/>
      <c r="AM157" s="27"/>
      <c r="AQ157" s="27"/>
    </row>
    <row r="158" spans="1:61">
      <c r="A158" s="220"/>
      <c r="B158" s="301">
        <f>+'Ark1'!C3858</f>
        <v>2024</v>
      </c>
      <c r="C158" s="240">
        <f>+'Ark1'!L3858</f>
        <v>6</v>
      </c>
      <c r="D158" s="240" t="s">
        <v>32</v>
      </c>
      <c r="E158" s="27">
        <f>+'Ark1'!H3858</f>
        <v>2</v>
      </c>
      <c r="F158" s="27">
        <f>+'Ark1'!J3858</f>
        <v>117</v>
      </c>
      <c r="G158" s="27" t="str">
        <f>VLOOKUP(F158,RNR!$A$1:$B$25,2)</f>
        <v>Jæren</v>
      </c>
      <c r="H158" s="27">
        <f>+IF(I158=0,"",'Ark1'!Q3858)</f>
        <v>33</v>
      </c>
      <c r="I158" s="27">
        <f>+'Ark1'!R3858</f>
        <v>38</v>
      </c>
      <c r="J158" s="28">
        <f>+IF(I158=0,"",'Ark1'!AG3858)</f>
        <v>11.620795107033642</v>
      </c>
      <c r="L158" s="28">
        <f>+IF(I158=0,"",'Ark1'!AH3858)</f>
        <v>8.5881123864477598</v>
      </c>
      <c r="M158" s="97"/>
      <c r="N158" s="247">
        <f>+IF(J158=0,"",'Ark1'!AI3858)</f>
        <v>38</v>
      </c>
      <c r="O158" s="97"/>
      <c r="P158" s="273">
        <f>+IF(N158=0,"",'Ark1'!AJ3858)</f>
        <v>115.96578947368423</v>
      </c>
      <c r="Q158" s="237"/>
      <c r="R158" s="31">
        <f>+IF(I158=0,"",'Ark1'!U3858)</f>
        <v>32.6657894736842</v>
      </c>
      <c r="S158" s="221"/>
      <c r="T158" s="273">
        <f>+IF(N158=0,"",'Ark1'!AK3858)</f>
        <v>20.567571005005629</v>
      </c>
      <c r="U158" s="97"/>
      <c r="V158" s="26">
        <f>+IF(I158=0,"",'Ark1'!T3858)</f>
        <v>6.5789473684210513</v>
      </c>
      <c r="W158" s="238"/>
      <c r="X158" s="33">
        <f>+IF(I158=0,"",'Ark1'!W3858)</f>
        <v>18.421052631578945</v>
      </c>
      <c r="Y158" s="33">
        <f>+IF(I158=0,"",'Ark1'!X3858)</f>
        <v>100</v>
      </c>
      <c r="Z158" s="33">
        <f>+IF(I158=0,"",'Ark1'!Y3858)</f>
        <v>89.473684210526301</v>
      </c>
      <c r="AA158" s="33">
        <f>+IF(I158=0,"",'Ark1'!Z3858)</f>
        <v>44.73684210526315</v>
      </c>
      <c r="AB158" s="28">
        <f>+IF(I158=0,"",'Ark1'!AA3858)</f>
        <v>7.5179881237844191</v>
      </c>
      <c r="AC158" s="26">
        <f>+IF(I158=0,"",'Ark1'!AC3858)</f>
        <v>1.7863750261554907</v>
      </c>
      <c r="AD158" s="33">
        <f>+IF(I158=0,"",'Ark1'!AE3858)</f>
        <v>18.625428564476167</v>
      </c>
      <c r="AE158" s="26">
        <f t="shared" si="16"/>
        <v>5.444298245614033</v>
      </c>
      <c r="AF158" s="28">
        <f t="shared" si="17"/>
        <v>1.1515151515151516</v>
      </c>
      <c r="AG158" s="220"/>
      <c r="AH158" s="223"/>
      <c r="AJ158" s="28"/>
      <c r="AK158" s="26"/>
      <c r="AL158" s="247"/>
      <c r="AM158" s="27"/>
      <c r="AQ158" s="27"/>
    </row>
    <row r="159" spans="1:61">
      <c r="A159" s="220"/>
      <c r="B159" s="301">
        <f>+'Ark1'!C3859</f>
        <v>2024</v>
      </c>
      <c r="C159" s="240">
        <f>+'Ark1'!L3859</f>
        <v>6</v>
      </c>
      <c r="D159" s="240" t="s">
        <v>32</v>
      </c>
      <c r="E159" s="27">
        <f>+'Ark1'!H3859</f>
        <v>1</v>
      </c>
      <c r="F159" s="27">
        <f>+'Ark1'!J3859</f>
        <v>134</v>
      </c>
      <c r="G159" s="27" t="str">
        <f>VLOOKUP(F159,RNR!$A$1:$B$25,2)</f>
        <v>Førde</v>
      </c>
      <c r="H159" s="27">
        <f>+IF(I159=0,"",'Ark1'!Q3859)</f>
        <v>44</v>
      </c>
      <c r="I159" s="27">
        <f>+'Ark1'!R3859</f>
        <v>50</v>
      </c>
      <c r="J159" s="28">
        <f>+IF(I159=0,"",'Ark1'!AG3859)</f>
        <v>9.5238095238095273</v>
      </c>
      <c r="L159" s="28">
        <f>+IF(I159=0,"",'Ark1'!AH3859)</f>
        <v>6.8904924583671505</v>
      </c>
      <c r="M159" s="97"/>
      <c r="N159" s="247">
        <f>+IF(J159=0,"",'Ark1'!AI3859)</f>
        <v>49</v>
      </c>
      <c r="O159" s="97"/>
      <c r="P159" s="273">
        <f>+IF(N159=0,"",'Ark1'!AJ3859)</f>
        <v>112.99795918367344</v>
      </c>
      <c r="Q159" s="237"/>
      <c r="R159" s="31">
        <f>+IF(I159=0,"",'Ark1'!U3859)</f>
        <v>30.899999999999991</v>
      </c>
      <c r="S159" s="221"/>
      <c r="T159" s="273">
        <f>+IF(N159=0,"",'Ark1'!AK3859)</f>
        <v>20.988742338128564</v>
      </c>
      <c r="U159" s="97"/>
      <c r="V159" s="26">
        <f>+IF(I159=0,"",'Ark1'!T3859)</f>
        <v>6.06</v>
      </c>
      <c r="W159" s="238"/>
      <c r="X159" s="33">
        <f>+IF(I159=0,"",'Ark1'!W3859)</f>
        <v>4</v>
      </c>
      <c r="Y159" s="33">
        <f>+IF(I159=0,"",'Ark1'!X3859)</f>
        <v>100</v>
      </c>
      <c r="Z159" s="33">
        <f>+IF(I159=0,"",'Ark1'!Y3859)</f>
        <v>74</v>
      </c>
      <c r="AA159" s="33">
        <f>+IF(I159=0,"",'Ark1'!Z3859)</f>
        <v>40</v>
      </c>
      <c r="AB159" s="28">
        <f>+IF(I159=0,"",'Ark1'!AA3859)</f>
        <v>8.3795942622540149</v>
      </c>
      <c r="AC159" s="26">
        <f>+IF(I159=0,"",'Ark1'!AC3859)</f>
        <v>1.4752626884728028</v>
      </c>
      <c r="AD159" s="33">
        <f>+IF(I159=0,"",'Ark1'!AE3859)</f>
        <v>-20.692272582869172</v>
      </c>
      <c r="AE159" s="26">
        <f t="shared" si="16"/>
        <v>5.1499999999999986</v>
      </c>
      <c r="AF159" s="28">
        <f t="shared" si="17"/>
        <v>1.1363636363636365</v>
      </c>
      <c r="AG159" s="220"/>
      <c r="AH159" s="223"/>
      <c r="AJ159" s="28"/>
      <c r="AK159" s="26"/>
      <c r="AL159" s="247"/>
      <c r="AM159" s="27"/>
      <c r="AQ159" s="27"/>
    </row>
    <row r="160" spans="1:61">
      <c r="A160" s="220"/>
      <c r="B160" s="301">
        <f>+'Ark1'!C3860</f>
        <v>2024</v>
      </c>
      <c r="C160" s="240">
        <f>+'Ark1'!L3860</f>
        <v>6</v>
      </c>
      <c r="D160" s="240" t="s">
        <v>32</v>
      </c>
      <c r="E160" s="27">
        <f>+'Ark1'!H3860</f>
        <v>2</v>
      </c>
      <c r="F160" s="27">
        <f>+'Ark1'!J3860</f>
        <v>141</v>
      </c>
      <c r="G160" s="27" t="str">
        <f>VLOOKUP(F160,RNR!$A$1:$B$25,2)</f>
        <v>Ølen</v>
      </c>
      <c r="H160" s="27">
        <f>+IF(I160=0,"",'Ark1'!Q3860)</f>
        <v>67</v>
      </c>
      <c r="I160" s="27">
        <f>+'Ark1'!R3860</f>
        <v>70</v>
      </c>
      <c r="J160" s="28">
        <f>+IF(I160=0,"",'Ark1'!AG3860)</f>
        <v>13.779527559055119</v>
      </c>
      <c r="L160" s="28">
        <f>+IF(I160=0,"",'Ark1'!AH3860)</f>
        <v>9.1573928375073432</v>
      </c>
      <c r="M160" s="97"/>
      <c r="N160" s="247">
        <f>+IF(J160=0,"",'Ark1'!AI3860)</f>
        <v>69</v>
      </c>
      <c r="O160" s="97"/>
      <c r="P160" s="273">
        <f>+IF(N160=0,"",'Ark1'!AJ3860)</f>
        <v>111.8927536231884</v>
      </c>
      <c r="Q160" s="237"/>
      <c r="R160" s="31">
        <f>+IF(I160=0,"",'Ark1'!U3860)</f>
        <v>27.60142857142856</v>
      </c>
      <c r="S160" s="221"/>
      <c r="T160" s="273">
        <f>+IF(N160=0,"",'Ark1'!AK3860)</f>
        <v>19.516839922487179</v>
      </c>
      <c r="U160" s="97"/>
      <c r="V160" s="26">
        <f>+IF(I160=0,"",'Ark1'!T3860)</f>
        <v>6.4571428571428564</v>
      </c>
      <c r="W160" s="238"/>
      <c r="X160" s="33">
        <f>+IF(I160=0,"",'Ark1'!W3860)</f>
        <v>5.7142857142857153</v>
      </c>
      <c r="Y160" s="33">
        <f>+IF(I160=0,"",'Ark1'!X3860)</f>
        <v>98.571428571428555</v>
      </c>
      <c r="Z160" s="33">
        <f>+IF(I160=0,"",'Ark1'!Y3860)</f>
        <v>71.428571428571445</v>
      </c>
      <c r="AA160" s="33">
        <f>+IF(I160=0,"",'Ark1'!Z3860)</f>
        <v>14.285714285714288</v>
      </c>
      <c r="AB160" s="28">
        <f>+IF(I160=0,"",'Ark1'!AA3860)</f>
        <v>6.8908530024983756</v>
      </c>
      <c r="AC160" s="26">
        <f>+IF(I160=0,"",'Ark1'!AC3860)</f>
        <v>1.380328266192131</v>
      </c>
      <c r="AD160" s="33">
        <f>+IF(I160=0,"",'Ark1'!AE3860)</f>
        <v>5.7755233196154094</v>
      </c>
      <c r="AE160" s="26">
        <f t="shared" si="16"/>
        <v>4.600238095238093</v>
      </c>
      <c r="AF160" s="28">
        <f t="shared" si="17"/>
        <v>1.044776119402985</v>
      </c>
      <c r="AG160" s="220"/>
      <c r="AH160" s="223"/>
      <c r="AJ160" s="28"/>
      <c r="AK160" s="26"/>
      <c r="AL160" s="247"/>
      <c r="AM160" s="27"/>
      <c r="AQ160" s="27"/>
    </row>
    <row r="161" spans="1:43">
      <c r="A161" s="220"/>
      <c r="B161" s="301">
        <f>+'Ark1'!C3861</f>
        <v>2024</v>
      </c>
      <c r="C161" s="240">
        <f>+'Ark1'!L3861</f>
        <v>6</v>
      </c>
      <c r="D161" s="240" t="s">
        <v>32</v>
      </c>
      <c r="E161" s="27">
        <f>+'Ark1'!H3861</f>
        <v>2</v>
      </c>
      <c r="F161" s="27">
        <f>+'Ark1'!J3861</f>
        <v>143</v>
      </c>
      <c r="G161" s="27" t="str">
        <f>VLOOKUP(F161,RNR!$A$1:$B$25,2)</f>
        <v>Nordfjord</v>
      </c>
      <c r="H161" s="27">
        <f>+IF(I161=0,"",'Ark1'!Q3861)</f>
        <v>1</v>
      </c>
      <c r="I161" s="27">
        <f>+'Ark1'!R3861</f>
        <v>2</v>
      </c>
      <c r="J161" s="28">
        <f>+IF(I161=0,"",'Ark1'!AG3861)</f>
        <v>28.571428571428577</v>
      </c>
      <c r="L161" s="28">
        <f>+IF(I161=0,"",'Ark1'!AH3861)</f>
        <v>16.613290632506004</v>
      </c>
      <c r="M161" s="97"/>
      <c r="N161" s="247">
        <f>+IF(J161=0,"",'Ark1'!AI3861)</f>
        <v>0</v>
      </c>
      <c r="O161" s="97"/>
      <c r="P161" s="273" t="str">
        <f>+IF(N161=0,"",'Ark1'!AJ3861)</f>
        <v/>
      </c>
      <c r="Q161" s="237"/>
      <c r="R161" s="31">
        <f>+IF(I161=0,"",'Ark1'!U3861)</f>
        <v>20.75</v>
      </c>
      <c r="S161" s="221"/>
      <c r="T161" s="273" t="str">
        <f>+IF(N161=0,"",'Ark1'!AK3861)</f>
        <v/>
      </c>
      <c r="U161" s="97"/>
      <c r="V161" s="26">
        <f>+IF(I161=0,"",'Ark1'!T3861)</f>
        <v>6.5</v>
      </c>
      <c r="W161" s="238"/>
      <c r="X161" s="33">
        <f>+IF(I161=0,"",'Ark1'!W3861)</f>
        <v>0</v>
      </c>
      <c r="Y161" s="33">
        <f>+IF(I161=0,"",'Ark1'!X3861)</f>
        <v>100</v>
      </c>
      <c r="Z161" s="33">
        <f>+IF(I161=0,"",'Ark1'!Y3861)</f>
        <v>0</v>
      </c>
      <c r="AA161" s="33">
        <f>+IF(I161=0,"",'Ark1'!Z3861)</f>
        <v>0</v>
      </c>
      <c r="AB161" s="28">
        <f>+IF(I161=0,"",'Ark1'!AA3861)</f>
        <v>1.75</v>
      </c>
      <c r="AC161" s="26">
        <f>+IF(I161=0,"",'Ark1'!AC3861)</f>
        <v>0.5</v>
      </c>
      <c r="AD161" s="33">
        <f>+IF(I161=0,"",'Ark1'!AE3861)</f>
        <v>-100</v>
      </c>
      <c r="AE161" s="26">
        <f t="shared" si="16"/>
        <v>3.4583333333333335</v>
      </c>
      <c r="AF161" s="28">
        <f t="shared" si="17"/>
        <v>2</v>
      </c>
      <c r="AG161" s="220"/>
      <c r="AH161" s="223"/>
      <c r="AJ161" s="28"/>
      <c r="AK161" s="26"/>
      <c r="AL161" s="247"/>
      <c r="AM161" s="27"/>
      <c r="AQ161" s="27"/>
    </row>
    <row r="162" spans="1:43">
      <c r="A162" s="220"/>
      <c r="B162" s="301">
        <f>+'Ark1'!C3862</f>
        <v>2024</v>
      </c>
      <c r="C162" s="240">
        <f>+'Ark1'!L3862</f>
        <v>6</v>
      </c>
      <c r="D162" s="240" t="s">
        <v>32</v>
      </c>
      <c r="E162" s="27">
        <f>+'Ark1'!H3862</f>
        <v>2</v>
      </c>
      <c r="F162" s="27">
        <f>+'Ark1'!J3862</f>
        <v>147</v>
      </c>
      <c r="G162" s="27" t="str">
        <f>VLOOKUP(F162,RNR!$A$1:$B$25,2)</f>
        <v>Midt-Norge</v>
      </c>
      <c r="H162" s="27">
        <f>+IF(I162=0,"",'Ark1'!Q3862)</f>
        <v>8</v>
      </c>
      <c r="I162" s="27">
        <f>+'Ark1'!R3862</f>
        <v>10</v>
      </c>
      <c r="J162" s="28">
        <f>+IF(I162=0,"",'Ark1'!AG3862)</f>
        <v>22.222222222222225</v>
      </c>
      <c r="L162" s="28">
        <f>+IF(I162=0,"",'Ark1'!AH3862)</f>
        <v>14.934782608695652</v>
      </c>
      <c r="M162" s="97"/>
      <c r="N162" s="247">
        <f>+IF(J162=0,"",'Ark1'!AI3862)</f>
        <v>10</v>
      </c>
      <c r="O162" s="97"/>
      <c r="P162" s="273">
        <f>+IF(N162=0,"",'Ark1'!AJ3862)</f>
        <v>109.76000000000002</v>
      </c>
      <c r="Q162" s="237"/>
      <c r="R162" s="31">
        <f>+IF(I162=0,"",'Ark1'!U3862)</f>
        <v>27.48</v>
      </c>
      <c r="S162" s="221"/>
      <c r="T162" s="273">
        <f>+IF(N162=0,"",'Ark1'!AK3862)</f>
        <v>20.349344911539312</v>
      </c>
      <c r="U162" s="97"/>
      <c r="V162" s="26">
        <f>+IF(I162=0,"",'Ark1'!T3862)</f>
        <v>7</v>
      </c>
      <c r="W162" s="238"/>
      <c r="X162" s="33">
        <f>+IF(I162=0,"",'Ark1'!W3862)</f>
        <v>10</v>
      </c>
      <c r="Y162" s="33">
        <f>+IF(I162=0,"",'Ark1'!X3862)</f>
        <v>100</v>
      </c>
      <c r="Z162" s="33">
        <f>+IF(I162=0,"",'Ark1'!Y3862)</f>
        <v>60</v>
      </c>
      <c r="AA162" s="33">
        <f>+IF(I162=0,"",'Ark1'!Z3862)</f>
        <v>20</v>
      </c>
      <c r="AB162" s="28">
        <f>+IF(I162=0,"",'Ark1'!AA3862)</f>
        <v>7.1766008667056402</v>
      </c>
      <c r="AC162" s="26">
        <f>+IF(I162=0,"",'Ark1'!AC3862)</f>
        <v>1.183215956619923</v>
      </c>
      <c r="AD162" s="33">
        <f>+IF(I162=0,"",'Ark1'!AE3862)</f>
        <v>8.950159630216632</v>
      </c>
      <c r="AE162" s="26">
        <f t="shared" si="16"/>
        <v>4.58</v>
      </c>
      <c r="AF162" s="28">
        <f t="shared" si="17"/>
        <v>1.25</v>
      </c>
      <c r="AG162" s="220"/>
      <c r="AH162" s="223"/>
      <c r="AJ162" s="28"/>
      <c r="AK162" s="26"/>
      <c r="AL162" s="247"/>
      <c r="AM162" s="27"/>
      <c r="AQ162" s="27"/>
    </row>
    <row r="163" spans="1:43">
      <c r="A163" s="220"/>
      <c r="B163" s="301">
        <f>+'Ark1'!C3863</f>
        <v>2024</v>
      </c>
      <c r="C163" s="240">
        <f>+'Ark1'!L3863</f>
        <v>6</v>
      </c>
      <c r="D163" s="240" t="s">
        <v>32</v>
      </c>
      <c r="E163" s="27">
        <f>+'Ark1'!H3863</f>
        <v>1</v>
      </c>
      <c r="F163" s="27">
        <f>+'Ark1'!J3863</f>
        <v>155</v>
      </c>
      <c r="G163" s="27" t="str">
        <f>VLOOKUP(F163,RNR!$A$1:$B$25,2)</f>
        <v>Målselv</v>
      </c>
      <c r="H163" s="27">
        <f>+IF(I163=0,"",'Ark1'!Q3863)</f>
        <v>4</v>
      </c>
      <c r="I163" s="27">
        <f>+'Ark1'!R3863</f>
        <v>4</v>
      </c>
      <c r="J163" s="28">
        <f>+IF(I163=0,"",'Ark1'!AG3863)</f>
        <v>2.1621621621621623</v>
      </c>
      <c r="L163" s="28">
        <f>+IF(I163=0,"",'Ark1'!AH3863)</f>
        <v>1.4912890344315797</v>
      </c>
      <c r="M163" s="97"/>
      <c r="N163" s="247">
        <f>+IF(J163=0,"",'Ark1'!AI3863)</f>
        <v>4</v>
      </c>
      <c r="O163" s="97"/>
      <c r="P163" s="273">
        <f>+IF(N163=0,"",'Ark1'!AJ3863)</f>
        <v>117.425</v>
      </c>
      <c r="Q163" s="237"/>
      <c r="R163" s="31">
        <f>+IF(I163=0,"",'Ark1'!U3863)</f>
        <v>31.65</v>
      </c>
      <c r="S163" s="221"/>
      <c r="T163" s="273">
        <f>+IF(N163=0,"",'Ark1'!AK3863)</f>
        <v>19.335907803558424</v>
      </c>
      <c r="U163" s="97"/>
      <c r="V163" s="26">
        <f>+IF(I163=0,"",'Ark1'!T3863)</f>
        <v>5.75</v>
      </c>
      <c r="W163" s="238"/>
      <c r="X163" s="33">
        <f>+IF(I163=0,"",'Ark1'!W3863)</f>
        <v>0</v>
      </c>
      <c r="Y163" s="33">
        <f>+IF(I163=0,"",'Ark1'!X3863)</f>
        <v>100</v>
      </c>
      <c r="Z163" s="33">
        <f>+IF(I163=0,"",'Ark1'!Y3863)</f>
        <v>100</v>
      </c>
      <c r="AA163" s="33">
        <f>+IF(I163=0,"",'Ark1'!Z3863)</f>
        <v>25</v>
      </c>
      <c r="AB163" s="28">
        <f>+IF(I163=0,"",'Ark1'!AA3863)</f>
        <v>6.2483997951475532</v>
      </c>
      <c r="AC163" s="26">
        <f>+IF(I163=0,"",'Ark1'!AC3863)</f>
        <v>0.82915619758885006</v>
      </c>
      <c r="AD163" s="33">
        <f>+IF(I163=0,"",'Ark1'!AE3863)</f>
        <v>-22.920730646214295</v>
      </c>
      <c r="AE163" s="26">
        <f t="shared" si="16"/>
        <v>5.2749999999999995</v>
      </c>
      <c r="AF163" s="28">
        <f t="shared" si="17"/>
        <v>1</v>
      </c>
      <c r="AG163" s="220"/>
      <c r="AH163" s="223"/>
      <c r="AJ163" s="28"/>
      <c r="AK163" s="26"/>
      <c r="AL163" s="247"/>
      <c r="AM163" s="27"/>
      <c r="AQ163" s="27"/>
    </row>
    <row r="164" spans="1:43">
      <c r="A164" s="220"/>
      <c r="B164" s="301">
        <f>+'Ark1'!C3864</f>
        <v>2024</v>
      </c>
      <c r="C164" s="240">
        <f>+'Ark1'!L3864</f>
        <v>6</v>
      </c>
      <c r="D164" s="240" t="s">
        <v>32</v>
      </c>
      <c r="E164" s="27">
        <f>+'Ark1'!H3864</f>
        <v>2</v>
      </c>
      <c r="F164" s="27">
        <f>+'Ark1'!J3864</f>
        <v>160</v>
      </c>
      <c r="G164" s="27" t="str">
        <f>VLOOKUP(F164,RNR!$A$1:$B$25,2)</f>
        <v>Oslo</v>
      </c>
      <c r="H164" s="27">
        <f>+IF(I164=0,"",'Ark1'!Q3864)</f>
        <v>10</v>
      </c>
      <c r="I164" s="27">
        <f>+'Ark1'!R3864</f>
        <v>11</v>
      </c>
      <c r="J164" s="28">
        <f>+IF(I164=0,"",'Ark1'!AG3864)</f>
        <v>6.6666666666666687</v>
      </c>
      <c r="L164" s="28">
        <f>+IF(I164=0,"",'Ark1'!AH3864)</f>
        <v>4.7141286421110484</v>
      </c>
      <c r="M164" s="97"/>
      <c r="N164" s="247">
        <f>+IF(J164=0,"",'Ark1'!AI3864)</f>
        <v>11</v>
      </c>
      <c r="O164" s="97"/>
      <c r="P164" s="273">
        <f>+IF(N164=0,"",'Ark1'!AJ3864)</f>
        <v>112.09090909090909</v>
      </c>
      <c r="Q164" s="237"/>
      <c r="R164" s="31">
        <f>+IF(I164=0,"",'Ark1'!U3864)</f>
        <v>28.063636363636359</v>
      </c>
      <c r="S164" s="221"/>
      <c r="T164" s="273">
        <f>+IF(N164=0,"",'Ark1'!AK3864)</f>
        <v>19.316145213896</v>
      </c>
      <c r="U164" s="97"/>
      <c r="V164" s="26">
        <f>+IF(I164=0,"",'Ark1'!T3864)</f>
        <v>6.2727272727272716</v>
      </c>
      <c r="W164" s="238"/>
      <c r="X164" s="33">
        <f>+IF(I164=0,"",'Ark1'!W3864)</f>
        <v>9.0909090909090917</v>
      </c>
      <c r="Y164" s="33">
        <f>+IF(I164=0,"",'Ark1'!X3864)</f>
        <v>72.727272727272734</v>
      </c>
      <c r="Z164" s="33">
        <f>+IF(I164=0,"",'Ark1'!Y3864)</f>
        <v>72.727272727272734</v>
      </c>
      <c r="AA164" s="33">
        <f>+IF(I164=0,"",'Ark1'!Z3864)</f>
        <v>18.181818181818183</v>
      </c>
      <c r="AB164" s="28">
        <f>+IF(I164=0,"",'Ark1'!AA3864)</f>
        <v>8.3022749048102114</v>
      </c>
      <c r="AC164" s="26">
        <f>+IF(I164=0,"",'Ark1'!AC3864)</f>
        <v>1.7104443383842527</v>
      </c>
      <c r="AD164" s="33">
        <f>+IF(I164=0,"",'Ark1'!AE3864)</f>
        <v>20.491540052833567</v>
      </c>
      <c r="AE164" s="26">
        <f t="shared" si="16"/>
        <v>4.6772727272727268</v>
      </c>
      <c r="AF164" s="28">
        <f t="shared" si="17"/>
        <v>1.1000000000000001</v>
      </c>
      <c r="AG164" s="220"/>
      <c r="AH164" s="223"/>
      <c r="AJ164" s="28"/>
      <c r="AK164" s="26"/>
      <c r="AL164" s="247"/>
      <c r="AM164" s="27"/>
      <c r="AQ164" s="27"/>
    </row>
    <row r="165" spans="1:43">
      <c r="A165" s="220"/>
      <c r="B165" s="301">
        <f>+'Ark1'!C3865</f>
        <v>2024</v>
      </c>
      <c r="C165" s="240">
        <f>+'Ark1'!L3865</f>
        <v>6</v>
      </c>
      <c r="D165" s="240" t="s">
        <v>32</v>
      </c>
      <c r="E165" s="27">
        <f>+'Ark1'!H3865</f>
        <v>1</v>
      </c>
      <c r="F165" s="27">
        <f>+'Ark1'!J3865</f>
        <v>171</v>
      </c>
      <c r="G165" s="27" t="str">
        <f>VLOOKUP(F165,RNR!$A$1:$B$25,2)</f>
        <v>Prima</v>
      </c>
      <c r="H165" s="27">
        <f>+IF(I165=0,"",'Ark1'!Q3865)</f>
        <v>3</v>
      </c>
      <c r="I165" s="27">
        <f>+'Ark1'!R3865</f>
        <v>3</v>
      </c>
      <c r="J165" s="28">
        <f>+IF(I165=0,"",'Ark1'!AG3865)</f>
        <v>5.2631578947368443</v>
      </c>
      <c r="L165" s="28">
        <f>+IF(I165=0,"",'Ark1'!AH3865)</f>
        <v>3.1563350677095894</v>
      </c>
      <c r="M165" s="97"/>
      <c r="N165" s="247">
        <f>+IF(J165=0,"",'Ark1'!AI3865)</f>
        <v>3</v>
      </c>
      <c r="O165" s="97"/>
      <c r="P165" s="273">
        <f>+IF(N165=0,"",'Ark1'!AJ3865)</f>
        <v>114.1333333333333</v>
      </c>
      <c r="Q165" s="237"/>
      <c r="R165" s="31">
        <f>+IF(I165=0,"",'Ark1'!U3865)</f>
        <v>30.533333333333324</v>
      </c>
      <c r="S165" s="221"/>
      <c r="T165" s="273">
        <f>+IF(N165=0,"",'Ark1'!AK3865)</f>
        <v>19.732317996777525</v>
      </c>
      <c r="U165" s="97"/>
      <c r="V165" s="26">
        <f>+IF(I165=0,"",'Ark1'!T3865)</f>
        <v>5</v>
      </c>
      <c r="W165" s="238"/>
      <c r="X165" s="33">
        <f>+IF(I165=0,"",'Ark1'!W3865)</f>
        <v>0</v>
      </c>
      <c r="Y165" s="33">
        <f>+IF(I165=0,"",'Ark1'!X3865)</f>
        <v>100</v>
      </c>
      <c r="Z165" s="33">
        <f>+IF(I165=0,"",'Ark1'!Y3865)</f>
        <v>66.666666666666686</v>
      </c>
      <c r="AA165" s="33">
        <f>+IF(I165=0,"",'Ark1'!Z3865)</f>
        <v>33.333333333333343</v>
      </c>
      <c r="AB165" s="28">
        <f>+IF(I165=0,"",'Ark1'!AA3865)</f>
        <v>10.537973661425095</v>
      </c>
      <c r="AC165" s="26">
        <f>+IF(I165=0,"",'Ark1'!AC3865)</f>
        <v>0.81649658092772603</v>
      </c>
      <c r="AD165" s="33">
        <f>+IF(I165=0,"",'Ark1'!AE3865)</f>
        <v>6.9733228269957719</v>
      </c>
      <c r="AE165" s="26">
        <f t="shared" si="16"/>
        <v>5.0888888888888877</v>
      </c>
      <c r="AF165" s="28">
        <f t="shared" si="17"/>
        <v>1</v>
      </c>
      <c r="AG165" s="220"/>
      <c r="AH165" s="223"/>
      <c r="AJ165" s="28"/>
      <c r="AK165" s="26"/>
      <c r="AL165" s="247"/>
      <c r="AM165" s="27"/>
      <c r="AQ165" s="27"/>
    </row>
    <row r="166" spans="1:43">
      <c r="A166" s="220"/>
      <c r="B166" s="301">
        <f>+'Ark1'!C3866</f>
        <v>2024</v>
      </c>
      <c r="C166" s="240">
        <f>+'Ark1'!L3866</f>
        <v>6</v>
      </c>
      <c r="D166" s="240" t="s">
        <v>32</v>
      </c>
      <c r="E166" s="27">
        <f>+'Ark1'!H3866</f>
        <v>2</v>
      </c>
      <c r="F166" s="27">
        <f>+'Ark1'!J3866</f>
        <v>175</v>
      </c>
      <c r="G166" s="27" t="str">
        <f>VLOOKUP(F166,RNR!$A$1:$B$25,2)</f>
        <v>Ole Ringdal</v>
      </c>
      <c r="H166" s="27">
        <f>+IF(I166=0,"",'Ark1'!Q3866)</f>
        <v>8</v>
      </c>
      <c r="I166" s="27">
        <f>+'Ark1'!R3866</f>
        <v>8</v>
      </c>
      <c r="J166" s="28">
        <f>+IF(I166=0,"",'Ark1'!AG3866)</f>
        <v>8.4210526315789451</v>
      </c>
      <c r="L166" s="28">
        <f>+IF(I166=0,"",'Ark1'!AH3866)</f>
        <v>5.1987060998151584</v>
      </c>
      <c r="M166" s="97"/>
      <c r="N166" s="247">
        <f>+IF(J166=0,"",'Ark1'!AI3866)</f>
        <v>2</v>
      </c>
      <c r="O166" s="97"/>
      <c r="P166" s="273">
        <f>+IF(N166=0,"",'Ark1'!AJ3866)</f>
        <v>107.65</v>
      </c>
      <c r="Q166" s="237"/>
      <c r="R166" s="31">
        <f>+IF(I166=0,"",'Ark1'!U3866)</f>
        <v>25.3125</v>
      </c>
      <c r="S166" s="221"/>
      <c r="T166" s="273">
        <f>+IF(N166=0,"",'Ark1'!AK3866)</f>
        <v>19.306054454124837</v>
      </c>
      <c r="U166" s="97"/>
      <c r="V166" s="26">
        <f>+IF(I166=0,"",'Ark1'!T3866)</f>
        <v>6</v>
      </c>
      <c r="W166" s="238"/>
      <c r="X166" s="33">
        <f>+IF(I166=0,"",'Ark1'!W3866)</f>
        <v>0</v>
      </c>
      <c r="Y166" s="33">
        <f>+IF(I166=0,"",'Ark1'!X3866)</f>
        <v>100</v>
      </c>
      <c r="Z166" s="33">
        <f>+IF(I166=0,"",'Ark1'!Y3866)</f>
        <v>50</v>
      </c>
      <c r="AA166" s="33">
        <f>+IF(I166=0,"",'Ark1'!Z3866)</f>
        <v>0</v>
      </c>
      <c r="AB166" s="28">
        <f>+IF(I166=0,"",'Ark1'!AA3866)</f>
        <v>5.111613615092601</v>
      </c>
      <c r="AC166" s="26">
        <f>+IF(I166=0,"",'Ark1'!AC3866)</f>
        <v>1.6583123951777001</v>
      </c>
      <c r="AD166" s="33">
        <f>+IF(I166=0,"",'Ark1'!AE3866)</f>
        <v>13.419212807656219</v>
      </c>
      <c r="AE166" s="26">
        <f t="shared" si="16"/>
        <v>4.21875</v>
      </c>
      <c r="AF166" s="28">
        <f t="shared" si="17"/>
        <v>1</v>
      </c>
      <c r="AG166" s="220"/>
      <c r="AH166" s="223"/>
      <c r="AJ166" s="28"/>
      <c r="AK166" s="26"/>
      <c r="AL166" s="247"/>
      <c r="AM166" s="27"/>
      <c r="AQ166" s="27"/>
    </row>
    <row r="167" spans="1:43">
      <c r="A167" s="220"/>
      <c r="B167" s="301">
        <f>+'Ark1'!C3867</f>
        <v>2024</v>
      </c>
      <c r="C167" s="240">
        <f>+'Ark1'!L3867</f>
        <v>6</v>
      </c>
      <c r="D167" s="240" t="s">
        <v>32</v>
      </c>
      <c r="E167" s="27">
        <f>+'Ark1'!H3867</f>
        <v>2</v>
      </c>
      <c r="F167" s="27">
        <f>+'Ark1'!J3867</f>
        <v>177</v>
      </c>
      <c r="G167" s="27" t="str">
        <f>VLOOKUP(F167,RNR!$A$1:$B$25,2)</f>
        <v>Slakthuset</v>
      </c>
      <c r="H167" s="27">
        <f>+IF(I167=0,"",'Ark1'!Q3867)</f>
        <v>14</v>
      </c>
      <c r="I167" s="27">
        <f>+'Ark1'!R3867</f>
        <v>16</v>
      </c>
      <c r="J167" s="28">
        <f>+IF(I167=0,"",'Ark1'!AG3867)</f>
        <v>12.598425196850396</v>
      </c>
      <c r="L167" s="28">
        <f>+IF(I167=0,"",'Ark1'!AH3867)</f>
        <v>11.874074805092272</v>
      </c>
      <c r="M167" s="97"/>
      <c r="N167" s="247">
        <f>+IF(J167=0,"",'Ark1'!AI3867)</f>
        <v>16</v>
      </c>
      <c r="O167" s="97"/>
      <c r="P167" s="273">
        <f>+IF(N167=0,"",'Ark1'!AJ3867)</f>
        <v>121.53749999999999</v>
      </c>
      <c r="Q167" s="237"/>
      <c r="R167" s="31">
        <f>+IF(I167=0,"",'Ark1'!U3867)</f>
        <v>37.6</v>
      </c>
      <c r="S167" s="221"/>
      <c r="T167" s="273">
        <f>+IF(N167=0,"",'Ark1'!AK3867)</f>
        <v>20.778465110633825</v>
      </c>
      <c r="U167" s="97"/>
      <c r="V167" s="26">
        <f>+IF(I167=0,"",'Ark1'!T3867)</f>
        <v>5.8125</v>
      </c>
      <c r="W167" s="238"/>
      <c r="X167" s="33">
        <f>+IF(I167=0,"",'Ark1'!W3867)</f>
        <v>6.25</v>
      </c>
      <c r="Y167" s="33">
        <f>+IF(I167=0,"",'Ark1'!X3867)</f>
        <v>100</v>
      </c>
      <c r="Z167" s="33">
        <f>+IF(I167=0,"",'Ark1'!Y3867)</f>
        <v>100</v>
      </c>
      <c r="AA167" s="33">
        <f>+IF(I167=0,"",'Ark1'!Z3867)</f>
        <v>56.25</v>
      </c>
      <c r="AB167" s="28">
        <f>+IF(I167=0,"",'Ark1'!AA3867)</f>
        <v>6.6897309362933148</v>
      </c>
      <c r="AC167" s="26">
        <f>+IF(I167=0,"",'Ark1'!AC3867)</f>
        <v>1.2358574958303241</v>
      </c>
      <c r="AD167" s="33">
        <f>+IF(I167=0,"",'Ark1'!AE3867)</f>
        <v>17.992020105616533</v>
      </c>
      <c r="AE167" s="26">
        <f t="shared" si="16"/>
        <v>6.2666666666666666</v>
      </c>
      <c r="AF167" s="28">
        <f t="shared" si="17"/>
        <v>1.1428571428571428</v>
      </c>
      <c r="AG167" s="220"/>
      <c r="AH167" s="223"/>
      <c r="AJ167" s="28"/>
      <c r="AK167" s="26"/>
      <c r="AL167" s="247"/>
      <c r="AM167" s="27"/>
      <c r="AQ167" s="27"/>
    </row>
    <row r="168" spans="1:43">
      <c r="A168" s="220"/>
      <c r="B168" s="301">
        <f>+'Ark1'!C3868</f>
        <v>2024</v>
      </c>
      <c r="C168" s="240">
        <f>+'Ark1'!L3868</f>
        <v>6</v>
      </c>
      <c r="D168" s="240" t="s">
        <v>32</v>
      </c>
      <c r="E168" s="27">
        <f>+'Ark1'!H3868</f>
        <v>2</v>
      </c>
      <c r="F168" s="27">
        <f>+'Ark1'!J3868</f>
        <v>178</v>
      </c>
      <c r="G168" s="27" t="str">
        <f>VLOOKUP(F168,RNR!$A$1:$B$25,2)</f>
        <v>Røros</v>
      </c>
      <c r="H168" s="27">
        <f>+IF(I168=0,"",'Ark1'!Q3868)</f>
        <v>2</v>
      </c>
      <c r="I168" s="27">
        <f>+'Ark1'!R3868</f>
        <v>2</v>
      </c>
      <c r="J168" s="28">
        <f>+IF(I168=0,"",'Ark1'!AG3868)</f>
        <v>5.4054054054054061</v>
      </c>
      <c r="L168" s="28">
        <f>+IF(I168=0,"",'Ark1'!AH3868)</f>
        <v>4.9759736975214963</v>
      </c>
      <c r="M168" s="97"/>
      <c r="N168" s="247">
        <f>+IF(J168=0,"",'Ark1'!AI3868)</f>
        <v>2</v>
      </c>
      <c r="O168" s="97"/>
      <c r="P168" s="273">
        <f>+IF(N168=0,"",'Ark1'!AJ3868)</f>
        <v>123.85</v>
      </c>
      <c r="Q168" s="237"/>
      <c r="R168" s="31">
        <f>+IF(I168=0,"",'Ark1'!U3868)</f>
        <v>39.35</v>
      </c>
      <c r="S168" s="221"/>
      <c r="T168" s="273">
        <f>+IF(N168=0,"",'Ark1'!AK3868)</f>
        <v>20.536444775700577</v>
      </c>
      <c r="U168" s="97"/>
      <c r="V168" s="26">
        <f>+IF(I168=0,"",'Ark1'!T3868)</f>
        <v>5</v>
      </c>
      <c r="W168" s="238"/>
      <c r="X168" s="33">
        <f>+IF(I168=0,"",'Ark1'!W3868)</f>
        <v>0</v>
      </c>
      <c r="Y168" s="33">
        <f>+IF(I168=0,"",'Ark1'!X3868)</f>
        <v>100</v>
      </c>
      <c r="Z168" s="33">
        <f>+IF(I168=0,"",'Ark1'!Y3868)</f>
        <v>100</v>
      </c>
      <c r="AA168" s="33">
        <f>+IF(I168=0,"",'Ark1'!Z3868)</f>
        <v>50</v>
      </c>
      <c r="AB168" s="28">
        <f>+IF(I168=0,"",'Ark1'!AA3868)</f>
        <v>6.35</v>
      </c>
      <c r="AC168" s="26">
        <f>+IF(I168=0,"",'Ark1'!AC3868)</f>
        <v>0</v>
      </c>
      <c r="AD168" s="33">
        <f>+IF(I168=0,"",'Ark1'!AE3868)</f>
        <v>0</v>
      </c>
      <c r="AE168" s="26">
        <f t="shared" si="16"/>
        <v>6.5583333333333336</v>
      </c>
      <c r="AF168" s="28">
        <f t="shared" si="17"/>
        <v>1</v>
      </c>
      <c r="AG168" s="220"/>
      <c r="AH168" s="223"/>
      <c r="AJ168" s="28"/>
      <c r="AK168" s="26"/>
      <c r="AL168" s="247"/>
      <c r="AM168" s="27"/>
      <c r="AQ168" s="27"/>
    </row>
    <row r="169" spans="1:43">
      <c r="A169" s="220"/>
      <c r="B169" s="301">
        <f>+'Ark1'!C3869</f>
        <v>2024</v>
      </c>
      <c r="C169" s="240">
        <f>+'Ark1'!L3869</f>
        <v>6</v>
      </c>
      <c r="D169" s="240" t="s">
        <v>32</v>
      </c>
      <c r="E169" s="27">
        <f>+'Ark1'!H3869</f>
        <v>2</v>
      </c>
      <c r="F169" s="27">
        <f>+'Ark1'!J3869</f>
        <v>181</v>
      </c>
      <c r="G169" s="27" t="str">
        <f>VLOOKUP(F169,RNR!$A$1:$B$25,2)</f>
        <v>Horns</v>
      </c>
      <c r="H169" s="27">
        <f>+IF(I169=0,"",'Ark1'!Q3869)</f>
        <v>15</v>
      </c>
      <c r="I169" s="27">
        <f>+'Ark1'!R3869</f>
        <v>24</v>
      </c>
      <c r="J169" s="28">
        <f>+IF(I169=0,"",'Ark1'!AG3869)</f>
        <v>15.894039735099337</v>
      </c>
      <c r="L169" s="28">
        <f>+IF(I169=0,"",'Ark1'!AH3869)</f>
        <v>9.7646236308552794</v>
      </c>
      <c r="M169" s="97"/>
      <c r="N169" s="247">
        <f>+IF(J169=0,"",'Ark1'!AI3869)</f>
        <v>8</v>
      </c>
      <c r="O169" s="97"/>
      <c r="P169" s="273">
        <f>+IF(N169=0,"",'Ark1'!AJ3869)</f>
        <v>100.5625</v>
      </c>
      <c r="Q169" s="237"/>
      <c r="R169" s="31">
        <f>+IF(I169=0,"",'Ark1'!U3869)</f>
        <v>22.69583333333334</v>
      </c>
      <c r="S169" s="221"/>
      <c r="T169" s="273">
        <f>+IF(N169=0,"",'Ark1'!AK3869)</f>
        <v>17.770981732103252</v>
      </c>
      <c r="U169" s="97"/>
      <c r="V169" s="26">
        <f>+IF(I169=0,"",'Ark1'!T3869)</f>
        <v>5.25</v>
      </c>
      <c r="W169" s="238"/>
      <c r="X169" s="33">
        <f>+IF(I169=0,"",'Ark1'!W3869)</f>
        <v>0</v>
      </c>
      <c r="Y169" s="33">
        <f>+IF(I169=0,"",'Ark1'!X3869)</f>
        <v>83.333333333333314</v>
      </c>
      <c r="Z169" s="33">
        <f>+IF(I169=0,"",'Ark1'!Y3869)</f>
        <v>45.833333333333343</v>
      </c>
      <c r="AA169" s="33">
        <f>+IF(I169=0,"",'Ark1'!Z3869)</f>
        <v>4.1666666666666679</v>
      </c>
      <c r="AB169" s="28">
        <f>+IF(I169=0,"",'Ark1'!AA3869)</f>
        <v>6.4104393483511553</v>
      </c>
      <c r="AC169" s="26">
        <f>+IF(I169=0,"",'Ark1'!AC3869)</f>
        <v>1.5612494995995996</v>
      </c>
      <c r="AD169" s="33">
        <f>+IF(I169=0,"",'Ark1'!AE3869)</f>
        <v>52.924847648982471</v>
      </c>
      <c r="AE169" s="26">
        <f t="shared" si="16"/>
        <v>3.78263888888889</v>
      </c>
      <c r="AF169" s="28">
        <f t="shared" si="17"/>
        <v>1.6</v>
      </c>
      <c r="AG169" s="220"/>
      <c r="AH169" s="223"/>
      <c r="AJ169" s="28"/>
      <c r="AK169" s="26"/>
      <c r="AL169" s="247"/>
      <c r="AM169" s="27"/>
      <c r="AQ169" s="27"/>
    </row>
    <row r="170" spans="1:43">
      <c r="A170" s="220"/>
      <c r="B170" s="301">
        <f>+'Ark1'!C3870</f>
        <v>2024</v>
      </c>
      <c r="C170" s="240">
        <f>+'Ark1'!L3870</f>
        <v>6</v>
      </c>
      <c r="D170" s="240" t="s">
        <v>32</v>
      </c>
      <c r="E170" s="27">
        <f>+'Ark1'!H3870</f>
        <v>1</v>
      </c>
      <c r="F170" s="27">
        <f>+'Ark1'!J3870</f>
        <v>262</v>
      </c>
      <c r="G170" s="27" t="str">
        <f>VLOOKUP(F170,RNR!$A$1:$B$25,2)</f>
        <v>Strilalam</v>
      </c>
      <c r="H170" s="27" t="str">
        <f>+IF(I170=0,"",'Ark1'!Q3870)</f>
        <v/>
      </c>
      <c r="I170" s="27">
        <f>+'Ark1'!R3870</f>
        <v>0</v>
      </c>
      <c r="J170" s="28" t="str">
        <f>+IF(I170=0,"",'Ark1'!AG3870)</f>
        <v/>
      </c>
      <c r="L170" s="28" t="str">
        <f>+IF(I170=0,"",'Ark1'!AH3870)</f>
        <v/>
      </c>
      <c r="M170" s="97"/>
      <c r="N170" s="247">
        <f>+IF(J170=0,"",'Ark1'!AI3870)</f>
        <v>0</v>
      </c>
      <c r="O170" s="97"/>
      <c r="P170" s="273" t="str">
        <f>+IF(N170=0,"",'Ark1'!AJ3870)</f>
        <v/>
      </c>
      <c r="Q170" s="237"/>
      <c r="R170" s="31" t="str">
        <f>+IF(I170=0,"",'Ark1'!U3870)</f>
        <v/>
      </c>
      <c r="S170" s="221"/>
      <c r="T170" s="273" t="str">
        <f>+IF(N170=0,"",'Ark1'!AK3870)</f>
        <v/>
      </c>
      <c r="U170" s="97"/>
      <c r="V170" s="26" t="str">
        <f>+IF(I170=0,"",'Ark1'!T3870)</f>
        <v/>
      </c>
      <c r="W170" s="238"/>
      <c r="X170" s="33" t="str">
        <f>+IF(I170=0,"",'Ark1'!W3870)</f>
        <v/>
      </c>
      <c r="Y170" s="33" t="str">
        <f>+IF(I170=0,"",'Ark1'!X3870)</f>
        <v/>
      </c>
      <c r="Z170" s="33" t="str">
        <f>+IF(I170=0,"",'Ark1'!Y3870)</f>
        <v/>
      </c>
      <c r="AA170" s="33" t="str">
        <f>+IF(I170=0,"",'Ark1'!Z3870)</f>
        <v/>
      </c>
      <c r="AB170" s="28" t="str">
        <f>+IF(I170=0,"",'Ark1'!AA3870)</f>
        <v/>
      </c>
      <c r="AC170" s="26" t="str">
        <f>+IF(I170=0,"",'Ark1'!AC3870)</f>
        <v/>
      </c>
      <c r="AD170" s="33" t="str">
        <f>+IF(I170=0,"",'Ark1'!AE3870)</f>
        <v/>
      </c>
      <c r="AE170" s="26" t="str">
        <f t="shared" si="16"/>
        <v/>
      </c>
      <c r="AF170" s="28" t="str">
        <f t="shared" si="17"/>
        <v/>
      </c>
      <c r="AG170" s="220"/>
      <c r="AH170" s="223"/>
      <c r="AJ170" s="28"/>
      <c r="AK170" s="26"/>
      <c r="AL170" s="247"/>
      <c r="AM170" s="27"/>
      <c r="AQ170" s="27"/>
    </row>
    <row r="171" spans="1:43">
      <c r="A171" s="220"/>
      <c r="B171" s="301">
        <f>+'Ark1'!C3871</f>
        <v>2024</v>
      </c>
      <c r="C171" s="240">
        <f>+'Ark1'!L3871</f>
        <v>6</v>
      </c>
      <c r="D171" s="240" t="s">
        <v>32</v>
      </c>
      <c r="E171" s="27">
        <f>+'Ark1'!H3871</f>
        <v>2</v>
      </c>
      <c r="F171" s="27">
        <f>+'Ark1'!J3871</f>
        <v>267</v>
      </c>
      <c r="G171" s="27" t="str">
        <f>VLOOKUP(F171,RNR!$A$1:$B$25,2)</f>
        <v>Dalpro</v>
      </c>
      <c r="H171" s="27" t="str">
        <f>+IF(I171=0,"",'Ark1'!Q3871)</f>
        <v/>
      </c>
      <c r="I171" s="27">
        <f>+'Ark1'!R3871</f>
        <v>0</v>
      </c>
      <c r="J171" s="28" t="str">
        <f>+IF(I171=0,"",'Ark1'!AG3871)</f>
        <v/>
      </c>
      <c r="L171" s="28" t="str">
        <f>+IF(I171=0,"",'Ark1'!AH3871)</f>
        <v/>
      </c>
      <c r="M171" s="97"/>
      <c r="N171" s="247">
        <f>+IF(J171=0,"",'Ark1'!AI3871)</f>
        <v>0</v>
      </c>
      <c r="O171" s="97"/>
      <c r="P171" s="273" t="str">
        <f>+IF(N171=0,"",'Ark1'!AJ3871)</f>
        <v/>
      </c>
      <c r="Q171" s="237"/>
      <c r="R171" s="31" t="str">
        <f>+IF(I171=0,"",'Ark1'!U3871)</f>
        <v/>
      </c>
      <c r="S171" s="221"/>
      <c r="T171" s="273" t="str">
        <f>+IF(N171=0,"",'Ark1'!AK3871)</f>
        <v/>
      </c>
      <c r="U171" s="97"/>
      <c r="V171" s="26" t="str">
        <f>+IF(I171=0,"",'Ark1'!T3871)</f>
        <v/>
      </c>
      <c r="W171" s="238"/>
      <c r="X171" s="33" t="str">
        <f>+IF(I171=0,"",'Ark1'!W3871)</f>
        <v/>
      </c>
      <c r="Y171" s="33" t="str">
        <f>+IF(I171=0,"",'Ark1'!X3871)</f>
        <v/>
      </c>
      <c r="Z171" s="33" t="str">
        <f>+IF(I171=0,"",'Ark1'!Y3871)</f>
        <v/>
      </c>
      <c r="AA171" s="33" t="str">
        <f>+IF(I171=0,"",'Ark1'!Z3871)</f>
        <v/>
      </c>
      <c r="AB171" s="28" t="str">
        <f>+IF(I171=0,"",'Ark1'!AA3871)</f>
        <v/>
      </c>
      <c r="AC171" s="26" t="str">
        <f>+IF(I171=0,"",'Ark1'!AC3871)</f>
        <v/>
      </c>
      <c r="AD171" s="33" t="str">
        <f>+IF(I171=0,"",'Ark1'!AE3871)</f>
        <v/>
      </c>
      <c r="AE171" s="26" t="str">
        <f t="shared" si="16"/>
        <v/>
      </c>
      <c r="AF171" s="28" t="str">
        <f t="shared" si="17"/>
        <v/>
      </c>
      <c r="AG171" s="220"/>
      <c r="AH171" s="223"/>
      <c r="AJ171" s="28"/>
      <c r="AK171" s="26"/>
      <c r="AL171" s="247"/>
      <c r="AM171" s="27"/>
      <c r="AQ171" s="27"/>
    </row>
    <row r="172" spans="1:43">
      <c r="A172" s="220"/>
      <c r="B172" s="301">
        <f>+'Ark1'!C3872</f>
        <v>2024</v>
      </c>
      <c r="C172" s="240">
        <f>+'Ark1'!L3872</f>
        <v>6</v>
      </c>
      <c r="D172" s="240" t="s">
        <v>32</v>
      </c>
      <c r="E172" s="27">
        <f>+'Ark1'!H3872</f>
        <v>1</v>
      </c>
      <c r="F172" s="27">
        <f>+'Ark1'!J3872</f>
        <v>309</v>
      </c>
      <c r="G172" s="27" t="str">
        <f>VLOOKUP(F172,RNR!$A$1:$B$25,2)</f>
        <v>Malvik</v>
      </c>
      <c r="H172" s="27">
        <f>+IF(I172=0,"",'Ark1'!Q3872)</f>
        <v>37</v>
      </c>
      <c r="I172" s="27">
        <f>+'Ark1'!R3872</f>
        <v>41</v>
      </c>
      <c r="J172" s="28">
        <f>+IF(I172=0,"",'Ark1'!AG3872)</f>
        <v>12.275449101796408</v>
      </c>
      <c r="L172" s="28">
        <f>+IF(I172=0,"",'Ark1'!AH3872)</f>
        <v>8.6556814526217956</v>
      </c>
      <c r="M172" s="97"/>
      <c r="N172" s="247">
        <f>+IF(J172=0,"",'Ark1'!AI3872)</f>
        <v>41</v>
      </c>
      <c r="O172" s="97"/>
      <c r="P172" s="273">
        <f>+IF(N172=0,"",'Ark1'!AJ3872)</f>
        <v>113.1219512195122</v>
      </c>
      <c r="Q172" s="237"/>
      <c r="R172" s="31">
        <f>+IF(I172=0,"",'Ark1'!U3872)</f>
        <v>29.531707317073163</v>
      </c>
      <c r="S172" s="221"/>
      <c r="T172" s="273">
        <f>+IF(N172=0,"",'Ark1'!AK3872)</f>
        <v>19.945691166767432</v>
      </c>
      <c r="U172" s="97"/>
      <c r="V172" s="26">
        <f>+IF(I172=0,"",'Ark1'!T3872)</f>
        <v>6.8048780487804885</v>
      </c>
      <c r="W172" s="238"/>
      <c r="X172" s="33">
        <f>+IF(I172=0,"",'Ark1'!W3872)</f>
        <v>12.195121951219512</v>
      </c>
      <c r="Y172" s="33">
        <f>+IF(I172=0,"",'Ark1'!X3872)</f>
        <v>100</v>
      </c>
      <c r="Z172" s="33">
        <f>+IF(I172=0,"",'Ark1'!Y3872)</f>
        <v>78.048780487804876</v>
      </c>
      <c r="AA172" s="33">
        <f>+IF(I172=0,"",'Ark1'!Z3872)</f>
        <v>26.829268292682919</v>
      </c>
      <c r="AB172" s="28">
        <f>+IF(I172=0,"",'Ark1'!AA3872)</f>
        <v>7.6850960932910546</v>
      </c>
      <c r="AC172" s="26">
        <f>+IF(I172=0,"",'Ark1'!AC3872)</f>
        <v>1.2141344843564557</v>
      </c>
      <c r="AD172" s="33">
        <f>+IF(I172=0,"",'Ark1'!AE3872)</f>
        <v>-26.177919934173861</v>
      </c>
      <c r="AE172" s="26">
        <f t="shared" si="16"/>
        <v>4.9219512195121942</v>
      </c>
      <c r="AF172" s="28">
        <f t="shared" si="17"/>
        <v>1.1081081081081081</v>
      </c>
      <c r="AG172" s="220"/>
      <c r="AH172" s="223"/>
      <c r="AJ172" s="28"/>
      <c r="AK172" s="26"/>
      <c r="AL172" s="247"/>
      <c r="AM172" s="27"/>
      <c r="AQ172" s="27"/>
    </row>
    <row r="173" spans="1:43">
      <c r="A173" s="220"/>
      <c r="B173" s="301">
        <f>+'Ark1'!C3873</f>
        <v>2024</v>
      </c>
      <c r="C173" s="240">
        <f>+'Ark1'!L3873</f>
        <v>6</v>
      </c>
      <c r="D173" s="240" t="s">
        <v>32</v>
      </c>
      <c r="E173" s="27">
        <f>+'Ark1'!H3873</f>
        <v>2</v>
      </c>
      <c r="F173" s="27">
        <f>+'Ark1'!J3873</f>
        <v>470</v>
      </c>
      <c r="G173" s="27" t="str">
        <f>VLOOKUP(F173,RNR!$A$1:$B$25,2)</f>
        <v>Jens Eide</v>
      </c>
      <c r="H173" s="27">
        <f>+IF(I173=0,"",'Ark1'!Q3873)</f>
        <v>7</v>
      </c>
      <c r="I173" s="27">
        <f>+'Ark1'!R3873</f>
        <v>7</v>
      </c>
      <c r="J173" s="28">
        <f>+IF(I173=0,"",'Ark1'!AG3873)</f>
        <v>11.29032258064516</v>
      </c>
      <c r="L173" s="28">
        <f>+IF(I173=0,"",'Ark1'!AH3873)</f>
        <v>7.5812274368231058</v>
      </c>
      <c r="M173" s="97"/>
      <c r="N173" s="247">
        <f>+IF(J173=0,"",'Ark1'!AI3873)</f>
        <v>5</v>
      </c>
      <c r="O173" s="97"/>
      <c r="P173" s="273">
        <f>+IF(N173=0,"",'Ark1'!AJ3873)</f>
        <v>114.18</v>
      </c>
      <c r="Q173" s="237"/>
      <c r="R173" s="31">
        <f>+IF(I173=0,"",'Ark1'!U3873)</f>
        <v>25.8</v>
      </c>
      <c r="S173" s="221"/>
      <c r="T173" s="273">
        <f>+IF(N173=0,"",'Ark1'!AK3873)</f>
        <v>18.748690795166723</v>
      </c>
      <c r="U173" s="97"/>
      <c r="V173" s="26">
        <f>+IF(I173=0,"",'Ark1'!T3873)</f>
        <v>5.7142857142857153</v>
      </c>
      <c r="W173" s="238"/>
      <c r="X173" s="33">
        <f>+IF(I173=0,"",'Ark1'!W3873)</f>
        <v>0</v>
      </c>
      <c r="Y173" s="33">
        <f>+IF(I173=0,"",'Ark1'!X3873)</f>
        <v>85.714285714285694</v>
      </c>
      <c r="Z173" s="33">
        <f>+IF(I173=0,"",'Ark1'!Y3873)</f>
        <v>42.857142857142847</v>
      </c>
      <c r="AA173" s="33">
        <f>+IF(I173=0,"",'Ark1'!Z3873)</f>
        <v>28.571428571428577</v>
      </c>
      <c r="AB173" s="28">
        <f>+IF(I173=0,"",'Ark1'!AA3873)</f>
        <v>10.123805044123904</v>
      </c>
      <c r="AC173" s="26">
        <f>+IF(I173=0,"",'Ark1'!AC3873)</f>
        <v>1.1605769149479941</v>
      </c>
      <c r="AD173" s="33">
        <f>+IF(I173=0,"",'Ark1'!AE3873)</f>
        <v>22.25027324315408</v>
      </c>
      <c r="AE173" s="26">
        <f t="shared" si="16"/>
        <v>4.3</v>
      </c>
      <c r="AF173" s="28">
        <f t="shared" si="17"/>
        <v>1</v>
      </c>
      <c r="AG173" s="220"/>
      <c r="AH173" s="223"/>
      <c r="AJ173" s="28"/>
      <c r="AK173" s="26"/>
      <c r="AL173" s="247"/>
      <c r="AM173" s="27"/>
      <c r="AQ173" s="27"/>
    </row>
    <row r="174" spans="1:43">
      <c r="A174" s="220"/>
      <c r="B174" s="301">
        <f>+'Ark1'!C3874</f>
        <v>2024</v>
      </c>
      <c r="C174" s="240">
        <f>+'Ark1'!L3874</f>
        <v>6</v>
      </c>
      <c r="D174" s="240" t="s">
        <v>32</v>
      </c>
      <c r="E174" s="27">
        <f>+'Ark1'!H3874</f>
        <v>2</v>
      </c>
      <c r="F174" s="27">
        <f>+'Ark1'!J3874</f>
        <v>629</v>
      </c>
      <c r="G174" s="27" t="str">
        <f>VLOOKUP(F174,RNR!$A$1:$B$25,2)</f>
        <v>Bø</v>
      </c>
      <c r="H174" s="27" t="str">
        <f>+IF(I174=0,"",'Ark1'!Q3874)</f>
        <v/>
      </c>
      <c r="I174" s="27">
        <f>+'Ark1'!R3874</f>
        <v>0</v>
      </c>
      <c r="J174" s="28" t="str">
        <f>+IF(I174=0,"",'Ark1'!AG3874)</f>
        <v/>
      </c>
      <c r="L174" s="28" t="str">
        <f>+IF(I174=0,"",'Ark1'!AH3874)</f>
        <v/>
      </c>
      <c r="M174" s="97"/>
      <c r="N174" s="247">
        <f>+IF(J174=0,"",'Ark1'!AI3874)</f>
        <v>0</v>
      </c>
      <c r="O174" s="97"/>
      <c r="P174" s="273" t="str">
        <f>+IF(N174=0,"",'Ark1'!AJ3874)</f>
        <v/>
      </c>
      <c r="Q174" s="237"/>
      <c r="R174" s="31" t="str">
        <f>+IF(I174=0,"",'Ark1'!U3874)</f>
        <v/>
      </c>
      <c r="S174" s="221"/>
      <c r="T174" s="273" t="str">
        <f>+IF(N174=0,"",'Ark1'!AK3874)</f>
        <v/>
      </c>
      <c r="U174" s="97"/>
      <c r="V174" s="26" t="str">
        <f>+IF(I174=0,"",'Ark1'!T3874)</f>
        <v/>
      </c>
      <c r="W174" s="238"/>
      <c r="X174" s="33" t="str">
        <f>+IF(I174=0,"",'Ark1'!W3874)</f>
        <v/>
      </c>
      <c r="Y174" s="33" t="str">
        <f>+IF(I174=0,"",'Ark1'!X3874)</f>
        <v/>
      </c>
      <c r="Z174" s="33" t="str">
        <f>+IF(I174=0,"",'Ark1'!Y3874)</f>
        <v/>
      </c>
      <c r="AA174" s="33" t="str">
        <f>+IF(I174=0,"",'Ark1'!Z3874)</f>
        <v/>
      </c>
      <c r="AB174" s="28" t="str">
        <f>+IF(I174=0,"",'Ark1'!AA3874)</f>
        <v/>
      </c>
      <c r="AC174" s="26" t="str">
        <f>+IF(I174=0,"",'Ark1'!AC3874)</f>
        <v/>
      </c>
      <c r="AD174" s="33" t="str">
        <f>+IF(I174=0,"",'Ark1'!AE3874)</f>
        <v/>
      </c>
      <c r="AE174" s="26" t="str">
        <f t="shared" si="16"/>
        <v/>
      </c>
      <c r="AF174" s="28" t="str">
        <f t="shared" si="17"/>
        <v/>
      </c>
      <c r="AG174" s="220"/>
      <c r="AH174" s="223"/>
      <c r="AJ174" s="28"/>
      <c r="AK174" s="26"/>
      <c r="AL174" s="247"/>
      <c r="AM174" s="27"/>
      <c r="AQ174" s="27"/>
    </row>
    <row r="175" spans="1:43">
      <c r="A175" s="220"/>
      <c r="B175" s="301">
        <f>+'Ark1'!C3875</f>
        <v>2024</v>
      </c>
      <c r="C175" s="240">
        <f>+'Ark1'!L3875</f>
        <v>6</v>
      </c>
      <c r="D175" s="240" t="s">
        <v>32</v>
      </c>
      <c r="E175" s="27">
        <f>+'Ark1'!H3875</f>
        <v>1</v>
      </c>
      <c r="F175" s="27">
        <f>+'Ark1'!J3875</f>
        <v>643</v>
      </c>
      <c r="G175" s="27" t="str">
        <f>VLOOKUP(F175,RNR!$A$1:$B$25,2)</f>
        <v>Bjerka</v>
      </c>
      <c r="H175" s="27">
        <f>+IF(I175=0,"",'Ark1'!Q3875)</f>
        <v>29</v>
      </c>
      <c r="I175" s="27">
        <f>+'Ark1'!R3875</f>
        <v>37</v>
      </c>
      <c r="J175" s="28">
        <f>+IF(I175=0,"",'Ark1'!AG3875)</f>
        <v>17.703349282296656</v>
      </c>
      <c r="L175" s="28">
        <f>+IF(I175=0,"",'Ark1'!AH3875)</f>
        <v>13.061545223286227</v>
      </c>
      <c r="M175" s="97"/>
      <c r="N175" s="247">
        <f>+IF(J175=0,"",'Ark1'!AI3875)</f>
        <v>10</v>
      </c>
      <c r="O175" s="97"/>
      <c r="P175" s="273">
        <f>+IF(N175=0,"",'Ark1'!AJ3875)</f>
        <v>107.6</v>
      </c>
      <c r="Q175" s="237"/>
      <c r="R175" s="31">
        <f>+IF(I175=0,"",'Ark1'!U3875)</f>
        <v>26.505405405405408</v>
      </c>
      <c r="S175" s="221"/>
      <c r="T175" s="273">
        <f>+IF(N175=0,"",'Ark1'!AK3875)</f>
        <v>20.219022774924451</v>
      </c>
      <c r="U175" s="97"/>
      <c r="V175" s="26">
        <f>+IF(I175=0,"",'Ark1'!T3875)</f>
        <v>6.2702702702702702</v>
      </c>
      <c r="W175" s="238"/>
      <c r="X175" s="33">
        <f>+IF(I175=0,"",'Ark1'!W3875)</f>
        <v>5.4054054054054061</v>
      </c>
      <c r="Y175" s="33">
        <f>+IF(I175=0,"",'Ark1'!X3875)</f>
        <v>91.891891891891873</v>
      </c>
      <c r="Z175" s="33">
        <f>+IF(I175=0,"",'Ark1'!Y3875)</f>
        <v>64.864864864864884</v>
      </c>
      <c r="AA175" s="33">
        <f>+IF(I175=0,"",'Ark1'!Z3875)</f>
        <v>8.1081081081081106</v>
      </c>
      <c r="AB175" s="28">
        <f>+IF(I175=0,"",'Ark1'!AA3875)</f>
        <v>7.0650623434423805</v>
      </c>
      <c r="AC175" s="26">
        <f>+IF(I175=0,"",'Ark1'!AC3875)</f>
        <v>1.5004260412737307</v>
      </c>
      <c r="AD175" s="33">
        <f>+IF(I175=0,"",'Ark1'!AE3875)</f>
        <v>27.700091895687105</v>
      </c>
      <c r="AE175" s="26">
        <f t="shared" si="16"/>
        <v>4.4175675675675681</v>
      </c>
      <c r="AF175" s="28">
        <f t="shared" si="17"/>
        <v>1.2758620689655173</v>
      </c>
      <c r="AG175" s="220"/>
      <c r="AH175" s="223"/>
      <c r="AJ175" s="28"/>
      <c r="AK175" s="26"/>
      <c r="AL175" s="247"/>
      <c r="AM175" s="27"/>
      <c r="AQ175" s="27"/>
    </row>
    <row r="176" spans="1:43">
      <c r="A176" s="220"/>
      <c r="B176" s="301">
        <f>+'Ark1'!C3876</f>
        <v>2024</v>
      </c>
      <c r="C176" s="240">
        <f>+'Ark1'!L3876</f>
        <v>6</v>
      </c>
      <c r="D176" s="240" t="s">
        <v>32</v>
      </c>
      <c r="E176" s="27">
        <f>+'Ark1'!H3876</f>
        <v>2</v>
      </c>
      <c r="F176" s="27">
        <f>+'Ark1'!J3876</f>
        <v>704</v>
      </c>
      <c r="G176" s="27" t="str">
        <f>VLOOKUP(F176,RNR!$A$1:$B$25,2)</f>
        <v>Øre Vilt</v>
      </c>
      <c r="H176" s="27" t="str">
        <f>+IF(I176=0,"",'Ark1'!Q3876)</f>
        <v/>
      </c>
      <c r="I176" s="27">
        <f>+'Ark1'!R3876</f>
        <v>0</v>
      </c>
      <c r="J176" s="28" t="str">
        <f>+IF(I176=0,"",'Ark1'!AG3876)</f>
        <v/>
      </c>
      <c r="L176" s="28" t="str">
        <f>+IF(I176=0,"",'Ark1'!AH3876)</f>
        <v/>
      </c>
      <c r="M176" s="97"/>
      <c r="N176" s="247">
        <f>+IF(J176=0,"",'Ark1'!AI3876)</f>
        <v>0</v>
      </c>
      <c r="O176" s="97"/>
      <c r="P176" s="273" t="str">
        <f>+IF(N176=0,"",'Ark1'!AJ3876)</f>
        <v/>
      </c>
      <c r="Q176" s="237"/>
      <c r="R176" s="31" t="str">
        <f>+IF(I176=0,"",'Ark1'!U3876)</f>
        <v/>
      </c>
      <c r="S176" s="221"/>
      <c r="T176" s="273" t="str">
        <f>+IF(N176=0,"",'Ark1'!AK3876)</f>
        <v/>
      </c>
      <c r="U176" s="97"/>
      <c r="V176" s="26" t="str">
        <f>+IF(I176=0,"",'Ark1'!T3876)</f>
        <v/>
      </c>
      <c r="W176" s="238"/>
      <c r="X176" s="33" t="str">
        <f>+IF(I176=0,"",'Ark1'!W3876)</f>
        <v/>
      </c>
      <c r="Y176" s="33" t="str">
        <f>+IF(I176=0,"",'Ark1'!X3876)</f>
        <v/>
      </c>
      <c r="Z176" s="33" t="str">
        <f>+IF(I176=0,"",'Ark1'!Y3876)</f>
        <v/>
      </c>
      <c r="AA176" s="33" t="str">
        <f>+IF(I176=0,"",'Ark1'!Z3876)</f>
        <v/>
      </c>
      <c r="AB176" s="28" t="str">
        <f>+IF(I176=0,"",'Ark1'!AA3876)</f>
        <v/>
      </c>
      <c r="AC176" s="26" t="str">
        <f>+IF(I176=0,"",'Ark1'!AC3876)</f>
        <v/>
      </c>
      <c r="AD176" s="33" t="str">
        <f>+IF(I176=0,"",'Ark1'!AE3876)</f>
        <v/>
      </c>
      <c r="AE176" s="26" t="str">
        <f t="shared" si="16"/>
        <v/>
      </c>
      <c r="AF176" s="28" t="str">
        <f t="shared" si="17"/>
        <v/>
      </c>
      <c r="AG176" s="220"/>
      <c r="AH176" s="223"/>
      <c r="AJ176" s="28"/>
      <c r="AK176" s="26"/>
      <c r="AL176" s="247"/>
      <c r="AM176" s="27"/>
      <c r="AQ176" s="27"/>
    </row>
    <row r="177" spans="1:61">
      <c r="A177" s="220"/>
      <c r="B177" s="301">
        <f>+'Ark1'!C3877</f>
        <v>2024</v>
      </c>
      <c r="C177" s="240">
        <f>+'Ark1'!L3877</f>
        <v>6</v>
      </c>
      <c r="D177" s="240" t="s">
        <v>32</v>
      </c>
      <c r="E177" s="27">
        <f>+'Ark1'!H3877</f>
        <v>1</v>
      </c>
      <c r="F177" s="27">
        <f>+'Ark1'!J3877</f>
        <v>802</v>
      </c>
      <c r="G177" s="27" t="str">
        <f>VLOOKUP(F177,RNR!$A$1:$B$25,2)</f>
        <v>Karasjok</v>
      </c>
      <c r="H177" s="27">
        <f>+IF(I177=0,"",'Ark1'!Q3877)</f>
        <v>1</v>
      </c>
      <c r="I177" s="27">
        <f>+'Ark1'!R3877</f>
        <v>1</v>
      </c>
      <c r="J177" s="28">
        <f>+IF(I177=0,"",'Ark1'!AG3877)</f>
        <v>2.3809523809523818</v>
      </c>
      <c r="L177" s="28">
        <f>+IF(I177=0,"",'Ark1'!AH3877)</f>
        <v>1.3931972789115643</v>
      </c>
      <c r="M177" s="97"/>
      <c r="N177" s="247">
        <f>+IF(J177=0,"",'Ark1'!AI3877)</f>
        <v>1</v>
      </c>
      <c r="O177" s="97"/>
      <c r="P177" s="273">
        <f>+IF(N177=0,"",'Ark1'!AJ3877)</f>
        <v>113.6</v>
      </c>
      <c r="Q177" s="237"/>
      <c r="R177" s="31">
        <f>+IF(I177=0,"",'Ark1'!U3877)</f>
        <v>25.6</v>
      </c>
      <c r="S177" s="221"/>
      <c r="T177" s="273">
        <f>+IF(N177=0,"",'Ark1'!AK3877)</f>
        <v>17.462441780219109</v>
      </c>
      <c r="U177" s="97"/>
      <c r="V177" s="26">
        <f>+IF(I177=0,"",'Ark1'!T3877)</f>
        <v>5</v>
      </c>
      <c r="W177" s="238"/>
      <c r="X177" s="33">
        <f>+IF(I177=0,"",'Ark1'!W3877)</f>
        <v>0</v>
      </c>
      <c r="Y177" s="33">
        <f>+IF(I177=0,"",'Ark1'!X3877)</f>
        <v>100</v>
      </c>
      <c r="Z177" s="33">
        <f>+IF(I177=0,"",'Ark1'!Y3877)</f>
        <v>100</v>
      </c>
      <c r="AA177" s="33">
        <f>+IF(I177=0,"",'Ark1'!Z3877)</f>
        <v>0</v>
      </c>
      <c r="AB177" s="28">
        <f>+IF(I177=0,"",'Ark1'!AA3877)</f>
        <v>0</v>
      </c>
      <c r="AC177" s="26">
        <f>+IF(I177=0,"",'Ark1'!AC3877)</f>
        <v>0</v>
      </c>
      <c r="AD177" s="33">
        <f>+IF(I177=0,"",'Ark1'!AE3877)</f>
        <v>0</v>
      </c>
      <c r="AE177" s="26">
        <f t="shared" si="16"/>
        <v>4.2666666666666666</v>
      </c>
      <c r="AF177" s="28">
        <f t="shared" si="17"/>
        <v>1</v>
      </c>
      <c r="AG177" s="220"/>
      <c r="AH177" s="223"/>
      <c r="AJ177" s="28"/>
      <c r="AK177" s="26"/>
      <c r="AL177" s="247"/>
      <c r="AM177" s="27"/>
      <c r="AQ177" s="27"/>
    </row>
    <row r="178" spans="1:61" ht="19.8">
      <c r="A178" s="220"/>
      <c r="B178" s="220"/>
      <c r="C178" s="220"/>
      <c r="D178" s="220"/>
      <c r="E178" s="220"/>
      <c r="F178" s="220"/>
      <c r="G178" s="220"/>
      <c r="H178" s="220"/>
      <c r="I178" s="220"/>
      <c r="J178" s="221"/>
      <c r="K178" s="221"/>
      <c r="L178" s="221"/>
      <c r="M178" s="97"/>
      <c r="N178" s="239"/>
      <c r="O178" s="97"/>
      <c r="P178" s="237"/>
      <c r="Q178" s="237"/>
      <c r="R178" s="220"/>
      <c r="S178" s="221"/>
      <c r="T178" s="237"/>
      <c r="U178" s="97"/>
      <c r="V178" s="220"/>
      <c r="W178" s="238"/>
      <c r="X178" s="222"/>
      <c r="Y178" s="222"/>
      <c r="Z178" s="222"/>
      <c r="AA178" s="222"/>
      <c r="AB178" s="222"/>
      <c r="AC178" s="220"/>
      <c r="AD178" s="222"/>
      <c r="AE178" s="485"/>
      <c r="AF178" s="222"/>
      <c r="AG178" s="222"/>
      <c r="AH178" s="223"/>
      <c r="AJ178" s="28"/>
      <c r="AK178" s="26"/>
      <c r="AL178" s="224"/>
      <c r="AM178" s="27"/>
      <c r="AQ178" s="27"/>
      <c r="BI178" s="236"/>
    </row>
    <row r="179" spans="1:61" ht="22.8">
      <c r="A179" s="220"/>
      <c r="B179" s="220"/>
      <c r="C179" s="220"/>
      <c r="D179" s="266" t="s">
        <v>33</v>
      </c>
      <c r="E179" s="220"/>
      <c r="F179" s="220"/>
      <c r="G179" s="220"/>
      <c r="H179" s="220"/>
      <c r="I179" s="267">
        <f>SUM(I181:I204)</f>
        <v>628</v>
      </c>
      <c r="J179" s="268"/>
      <c r="K179" s="268"/>
      <c r="L179" s="268"/>
      <c r="M179" s="97"/>
      <c r="N179" s="495"/>
      <c r="O179" s="97"/>
      <c r="P179" s="496"/>
      <c r="Q179" s="237"/>
      <c r="R179" s="270">
        <f>+Klasse!M17</f>
        <v>34.157910447761225</v>
      </c>
      <c r="S179" s="221"/>
      <c r="T179" s="496"/>
      <c r="U179" s="97"/>
      <c r="V179" s="269"/>
      <c r="W179" s="238"/>
      <c r="X179" s="222"/>
      <c r="Y179" s="222"/>
      <c r="Z179" s="222"/>
      <c r="AA179" s="222"/>
      <c r="AB179" s="222"/>
      <c r="AC179" s="220"/>
      <c r="AD179" s="222"/>
      <c r="AE179" s="485"/>
      <c r="AF179" s="222"/>
      <c r="AG179" s="220"/>
      <c r="AH179" s="223"/>
      <c r="AJ179" s="28"/>
      <c r="AK179" s="26"/>
      <c r="AL179" s="224"/>
      <c r="AM179" s="27"/>
      <c r="AQ179" s="27"/>
      <c r="BI179" s="236"/>
    </row>
    <row r="180" spans="1:61" ht="19.8">
      <c r="A180" s="220"/>
      <c r="B180" s="220"/>
      <c r="C180" s="220"/>
      <c r="D180" s="220"/>
      <c r="E180" s="220"/>
      <c r="F180" s="220"/>
      <c r="G180" s="220"/>
      <c r="H180" s="238"/>
      <c r="I180" s="220"/>
      <c r="J180" s="221"/>
      <c r="K180" s="221"/>
      <c r="L180" s="221"/>
      <c r="M180" s="97"/>
      <c r="N180" s="239"/>
      <c r="O180" s="97"/>
      <c r="P180" s="237"/>
      <c r="Q180" s="237"/>
      <c r="R180" s="221"/>
      <c r="S180" s="221"/>
      <c r="T180" s="237"/>
      <c r="U180" s="97"/>
      <c r="V180" s="238"/>
      <c r="W180" s="238"/>
      <c r="X180" s="222"/>
      <c r="Y180" s="222"/>
      <c r="Z180" s="222"/>
      <c r="AA180" s="222"/>
      <c r="AB180" s="239"/>
      <c r="AC180" s="220"/>
      <c r="AD180" s="239"/>
      <c r="AE180" s="488"/>
      <c r="AF180" s="237"/>
      <c r="AG180" s="220"/>
      <c r="AH180" s="223"/>
      <c r="AJ180" s="28"/>
      <c r="AK180" s="26"/>
      <c r="AL180" s="224"/>
      <c r="AM180" s="27"/>
      <c r="AQ180" s="27"/>
      <c r="BI180" s="236"/>
    </row>
    <row r="181" spans="1:61">
      <c r="A181" s="220"/>
      <c r="B181" s="301">
        <f>+'Ark1'!C3878</f>
        <v>2024</v>
      </c>
      <c r="C181" s="240">
        <f>+'Ark1'!L3878</f>
        <v>7</v>
      </c>
      <c r="D181" s="240" t="s">
        <v>33</v>
      </c>
      <c r="E181" s="240">
        <f>+'Ark1'!H3878</f>
        <v>1</v>
      </c>
      <c r="F181" s="240">
        <f>+'Ark1'!J3878</f>
        <v>103</v>
      </c>
      <c r="G181" s="240" t="str">
        <f>VLOOKUP(F181,RNR!$A$1:$B$25,2)</f>
        <v>Rudshøgda</v>
      </c>
      <c r="H181" s="240" t="str">
        <f>+IF(I181=0,"",'Ark1'!Q3878)</f>
        <v/>
      </c>
      <c r="I181" s="240">
        <f>+'Ark1'!R3878</f>
        <v>0</v>
      </c>
      <c r="J181" s="241" t="str">
        <f>+IF(I181=0,"",'Ark1'!AG3878)</f>
        <v/>
      </c>
      <c r="K181" s="241"/>
      <c r="L181" s="241" t="str">
        <f>+IF(I181=0,"",'Ark1'!AH3878)</f>
        <v/>
      </c>
      <c r="M181" s="97"/>
      <c r="N181" s="455">
        <f>+IF(J181=0,"",'Ark1'!AI3878)</f>
        <v>0</v>
      </c>
      <c r="O181" s="97"/>
      <c r="P181" s="272" t="str">
        <f>+IF(N181=0,"",'Ark1'!AJ3878)</f>
        <v/>
      </c>
      <c r="Q181" s="237"/>
      <c r="R181" s="31" t="str">
        <f>+IF(I181=0,"",'Ark1'!U3878)</f>
        <v/>
      </c>
      <c r="S181" s="221"/>
      <c r="T181" s="272" t="str">
        <f>+IF(N181=0,"",'Ark1'!AK3878)</f>
        <v/>
      </c>
      <c r="U181" s="97"/>
      <c r="V181" s="242" t="str">
        <f>+IF(I181=0,"",'Ark1'!T3878)</f>
        <v/>
      </c>
      <c r="W181" s="238"/>
      <c r="X181" s="243" t="str">
        <f>+IF(I181=0,"",'Ark1'!W3878)</f>
        <v/>
      </c>
      <c r="Y181" s="243" t="str">
        <f>+IF(I181=0,"",'Ark1'!X3878)</f>
        <v/>
      </c>
      <c r="Z181" s="243" t="str">
        <f>+IF(I181=0,"",'Ark1'!Y3878)</f>
        <v/>
      </c>
      <c r="AA181" s="243" t="str">
        <f>+IF(I181=0,"",'Ark1'!Z3878)</f>
        <v/>
      </c>
      <c r="AB181" s="241" t="str">
        <f>+IF(I181=0,"",'Ark1'!AA3878)</f>
        <v/>
      </c>
      <c r="AC181" s="242" t="str">
        <f>+IF(I181=0,"",'Ark1'!AC3878)</f>
        <v/>
      </c>
      <c r="AD181" s="243" t="str">
        <f>+IF(I181=0,"",'Ark1'!AE3878)</f>
        <v/>
      </c>
      <c r="AE181" s="242" t="str">
        <f t="shared" ref="AE181:AE204" si="18">IF(I181=0,"",R181/C181)</f>
        <v/>
      </c>
      <c r="AF181" s="241" t="str">
        <f t="shared" ref="AF181:AF204" si="19">IF(I181=0,"",I181/H181)</f>
        <v/>
      </c>
      <c r="AG181" s="220"/>
      <c r="AH181" s="223"/>
      <c r="AJ181" s="28"/>
      <c r="AK181" s="26"/>
      <c r="AL181" s="247"/>
      <c r="AM181" s="27"/>
      <c r="AQ181" s="27"/>
    </row>
    <row r="182" spans="1:61">
      <c r="A182" s="220"/>
      <c r="B182" s="301">
        <f>+'Ark1'!C3879</f>
        <v>2024</v>
      </c>
      <c r="C182" s="240">
        <f>+'Ark1'!L3879</f>
        <v>7</v>
      </c>
      <c r="D182" s="240" t="s">
        <v>33</v>
      </c>
      <c r="E182" s="240">
        <f>+'Ark1'!H3879</f>
        <v>2</v>
      </c>
      <c r="F182" s="240">
        <f>+'Ark1'!J3879</f>
        <v>106</v>
      </c>
      <c r="G182" s="240" t="str">
        <f>VLOOKUP(F182,RNR!$A$1:$B$25,2)</f>
        <v>Furuseth</v>
      </c>
      <c r="H182" s="240">
        <f>+IF(I182=0,"",'Ark1'!Q3879)</f>
        <v>8</v>
      </c>
      <c r="I182" s="240">
        <f>+'Ark1'!R3879</f>
        <v>9</v>
      </c>
      <c r="J182" s="241">
        <f>+IF(I182=0,"",'Ark1'!AG3879)</f>
        <v>6.0402684563758386</v>
      </c>
      <c r="K182" s="241"/>
      <c r="L182" s="241">
        <f>+IF(I182=0,"",'Ark1'!AH3879)</f>
        <v>5.4987111160311839</v>
      </c>
      <c r="M182" s="97"/>
      <c r="N182" s="455">
        <f>+IF(J182=0,"",'Ark1'!AI3879)</f>
        <v>9</v>
      </c>
      <c r="O182" s="97"/>
      <c r="P182" s="272">
        <f>+IF(N182=0,"",'Ark1'!AJ3879)</f>
        <v>118.04444444444444</v>
      </c>
      <c r="Q182" s="237"/>
      <c r="R182" s="31">
        <f>+IF(I182=0,"",'Ark1'!U3879)</f>
        <v>38.633333333333326</v>
      </c>
      <c r="S182" s="221"/>
      <c r="T182" s="272">
        <f>+IF(N182=0,"",'Ark1'!AK3879)</f>
        <v>23.379480427147431</v>
      </c>
      <c r="U182" s="97"/>
      <c r="V182" s="242">
        <f>+IF(I182=0,"",'Ark1'!T3879)</f>
        <v>7.1111111111111116</v>
      </c>
      <c r="W182" s="238"/>
      <c r="X182" s="243">
        <f>+IF(I182=0,"",'Ark1'!W3879)</f>
        <v>22.222222222222225</v>
      </c>
      <c r="Y182" s="243">
        <f>+IF(I182=0,"",'Ark1'!X3879)</f>
        <v>100</v>
      </c>
      <c r="Z182" s="243">
        <f>+IF(I182=0,"",'Ark1'!Y3879)</f>
        <v>100</v>
      </c>
      <c r="AA182" s="243">
        <f>+IF(I182=0,"",'Ark1'!Z3879)</f>
        <v>88.8888888888889</v>
      </c>
      <c r="AB182" s="241">
        <f>+IF(I182=0,"",'Ark1'!AA3879)</f>
        <v>6.3529520697074817</v>
      </c>
      <c r="AC182" s="242">
        <f>+IF(I182=0,"",'Ark1'!AC3879)</f>
        <v>1.7916128329552341</v>
      </c>
      <c r="AD182" s="243">
        <f>+IF(I182=0,"",'Ark1'!AE3879)</f>
        <v>-27.268453690312271</v>
      </c>
      <c r="AE182" s="242">
        <f t="shared" si="18"/>
        <v>5.5190476190476181</v>
      </c>
      <c r="AF182" s="241">
        <f t="shared" si="19"/>
        <v>1.125</v>
      </c>
      <c r="AG182" s="220"/>
      <c r="AH182" s="223"/>
      <c r="AJ182" s="28"/>
      <c r="AK182" s="26"/>
      <c r="AL182" s="247"/>
      <c r="AM182" s="27"/>
      <c r="AQ182" s="27"/>
    </row>
    <row r="183" spans="1:61">
      <c r="A183" s="220"/>
      <c r="B183" s="301">
        <f>+'Ark1'!C3880</f>
        <v>2024</v>
      </c>
      <c r="C183" s="240">
        <f>+'Ark1'!L3880</f>
        <v>7</v>
      </c>
      <c r="D183" s="240" t="s">
        <v>33</v>
      </c>
      <c r="E183" s="240">
        <f>+'Ark1'!H3880</f>
        <v>1</v>
      </c>
      <c r="F183" s="240">
        <f>+'Ark1'!J3880</f>
        <v>110</v>
      </c>
      <c r="G183" s="240" t="str">
        <f>VLOOKUP(F183,RNR!$A$1:$B$25,2)</f>
        <v>Gol</v>
      </c>
      <c r="H183" s="240">
        <f>+IF(I183=0,"",'Ark1'!Q3880)</f>
        <v>67</v>
      </c>
      <c r="I183" s="240">
        <f>+'Ark1'!R3880</f>
        <v>85</v>
      </c>
      <c r="J183" s="241">
        <f>+IF(I183=0,"",'Ark1'!AG3880)</f>
        <v>14.808362369337978</v>
      </c>
      <c r="K183" s="241"/>
      <c r="L183" s="241">
        <f>+IF(I183=0,"",'Ark1'!AH3880)</f>
        <v>12.348417874597589</v>
      </c>
      <c r="M183" s="97"/>
      <c r="N183" s="455">
        <f>+IF(J183=0,"",'Ark1'!AI3880)</f>
        <v>85</v>
      </c>
      <c r="O183" s="97"/>
      <c r="P183" s="272">
        <f>+IF(N183=0,"",'Ark1'!AJ3880)</f>
        <v>115.88823529411771</v>
      </c>
      <c r="Q183" s="237"/>
      <c r="R183" s="31">
        <f>+IF(I183=0,"",'Ark1'!U3880)</f>
        <v>34.837647058823542</v>
      </c>
      <c r="S183" s="221"/>
      <c r="T183" s="272">
        <f>+IF(N183=0,"",'Ark1'!AK3880)</f>
        <v>22.164174019946486</v>
      </c>
      <c r="U183" s="97"/>
      <c r="V183" s="242">
        <f>+IF(I183=0,"",'Ark1'!T3880)</f>
        <v>6.0588235294117645</v>
      </c>
      <c r="W183" s="238"/>
      <c r="X183" s="243">
        <f>+IF(I183=0,"",'Ark1'!W3880)</f>
        <v>4.7058823529411757</v>
      </c>
      <c r="Y183" s="243">
        <f>+IF(I183=0,"",'Ark1'!X3880)</f>
        <v>98.82352941176471</v>
      </c>
      <c r="Z183" s="243">
        <f>+IF(I183=0,"",'Ark1'!Y3880)</f>
        <v>95.294117647058812</v>
      </c>
      <c r="AA183" s="243">
        <f>+IF(I183=0,"",'Ark1'!Z3880)</f>
        <v>56.470588235294123</v>
      </c>
      <c r="AB183" s="241">
        <f>+IF(I183=0,"",'Ark1'!AA3880)</f>
        <v>6.5920268501485699</v>
      </c>
      <c r="AC183" s="242">
        <f>+IF(I183=0,"",'Ark1'!AC3880)</f>
        <v>1.7174053012781036</v>
      </c>
      <c r="AD183" s="243">
        <f>+IF(I183=0,"",'Ark1'!AE3880)</f>
        <v>1.0403990378300341</v>
      </c>
      <c r="AE183" s="242">
        <f t="shared" si="18"/>
        <v>4.9768067226890773</v>
      </c>
      <c r="AF183" s="241">
        <f t="shared" si="19"/>
        <v>1.2686567164179106</v>
      </c>
      <c r="AG183" s="220"/>
      <c r="AH183" s="223"/>
      <c r="AJ183" s="28"/>
      <c r="AK183" s="26"/>
      <c r="AL183" s="247"/>
      <c r="AM183" s="27"/>
      <c r="AQ183" s="27"/>
    </row>
    <row r="184" spans="1:61">
      <c r="A184" s="220"/>
      <c r="B184" s="301">
        <f>+'Ark1'!C3881</f>
        <v>2024</v>
      </c>
      <c r="C184" s="240">
        <f>+'Ark1'!L3881</f>
        <v>7</v>
      </c>
      <c r="D184" s="240" t="s">
        <v>33</v>
      </c>
      <c r="E184" s="240">
        <f>+'Ark1'!H3881</f>
        <v>1</v>
      </c>
      <c r="F184" s="240">
        <f>+'Ark1'!J3881</f>
        <v>111</v>
      </c>
      <c r="G184" s="240" t="str">
        <f>VLOOKUP(F184,RNR!$A$1:$B$25,2)</f>
        <v>Forus</v>
      </c>
      <c r="H184" s="240">
        <f>+IF(I184=0,"",'Ark1'!Q3881)</f>
        <v>42</v>
      </c>
      <c r="I184" s="240">
        <f>+'Ark1'!R3881</f>
        <v>51</v>
      </c>
      <c r="J184" s="241">
        <f>+IF(I184=0,"",'Ark1'!AG3881)</f>
        <v>10.537190082644631</v>
      </c>
      <c r="K184" s="241"/>
      <c r="L184" s="241">
        <f>+IF(I184=0,"",'Ark1'!AH3881)</f>
        <v>7.7473984268837377</v>
      </c>
      <c r="M184" s="97"/>
      <c r="N184" s="455">
        <f>+IF(J184=0,"",'Ark1'!AI3881)</f>
        <v>51</v>
      </c>
      <c r="O184" s="97"/>
      <c r="P184" s="272">
        <f>+IF(N184=0,"",'Ark1'!AJ3881)</f>
        <v>115.63725490196084</v>
      </c>
      <c r="Q184" s="237"/>
      <c r="R184" s="31">
        <f>+IF(I184=0,"",'Ark1'!U3881)</f>
        <v>34.319607843137263</v>
      </c>
      <c r="S184" s="221"/>
      <c r="T184" s="272">
        <f>+IF(N184=0,"",'Ark1'!AK3881)</f>
        <v>21.919015596496564</v>
      </c>
      <c r="U184" s="97"/>
      <c r="V184" s="242">
        <f>+IF(I184=0,"",'Ark1'!T3881)</f>
        <v>6.9411764705882355</v>
      </c>
      <c r="W184" s="238"/>
      <c r="X184" s="243">
        <f>+IF(I184=0,"",'Ark1'!W3881)</f>
        <v>13.725490196078436</v>
      </c>
      <c r="Y184" s="243">
        <f>+IF(I184=0,"",'Ark1'!X3881)</f>
        <v>100</v>
      </c>
      <c r="Z184" s="243">
        <f>+IF(I184=0,"",'Ark1'!Y3881)</f>
        <v>94.117647058823522</v>
      </c>
      <c r="AA184" s="243">
        <f>+IF(I184=0,"",'Ark1'!Z3881)</f>
        <v>50.980392156862735</v>
      </c>
      <c r="AB184" s="241">
        <f>+IF(I184=0,"",'Ark1'!AA3881)</f>
        <v>6.5426809761760882</v>
      </c>
      <c r="AC184" s="242">
        <f>+IF(I184=0,"",'Ark1'!AC3881)</f>
        <v>1.6016139495421271</v>
      </c>
      <c r="AD184" s="243">
        <f>+IF(I184=0,"",'Ark1'!AE3881)</f>
        <v>14.063590432794488</v>
      </c>
      <c r="AE184" s="242">
        <f t="shared" si="18"/>
        <v>4.9028011204481805</v>
      </c>
      <c r="AF184" s="241">
        <f t="shared" si="19"/>
        <v>1.2142857142857142</v>
      </c>
      <c r="AG184" s="220"/>
      <c r="AH184" s="223"/>
      <c r="AJ184" s="28"/>
      <c r="AK184" s="26"/>
      <c r="AL184" s="247"/>
      <c r="AM184" s="27"/>
      <c r="AQ184" s="27"/>
    </row>
    <row r="185" spans="1:61">
      <c r="A185" s="220"/>
      <c r="B185" s="301">
        <f>+'Ark1'!C3882</f>
        <v>2024</v>
      </c>
      <c r="C185" s="240">
        <f>+'Ark1'!L3882</f>
        <v>7</v>
      </c>
      <c r="D185" s="240" t="s">
        <v>33</v>
      </c>
      <c r="E185" s="240">
        <f>+'Ark1'!H3882</f>
        <v>1</v>
      </c>
      <c r="F185" s="240">
        <f>+'Ark1'!J3882</f>
        <v>116</v>
      </c>
      <c r="G185" s="240" t="str">
        <f>VLOOKUP(F185,RNR!$A$1:$B$25,2)</f>
        <v>Sandeid</v>
      </c>
      <c r="H185" s="240">
        <f>+IF(I185=0,"",'Ark1'!Q3882)</f>
        <v>47</v>
      </c>
      <c r="I185" s="240">
        <f>+'Ark1'!R3882</f>
        <v>48</v>
      </c>
      <c r="J185" s="241">
        <f>+IF(I185=0,"",'Ark1'!AG3882)</f>
        <v>13.223140495867773</v>
      </c>
      <c r="K185" s="241"/>
      <c r="L185" s="241">
        <f>+IF(I185=0,"",'Ark1'!AH3882)</f>
        <v>10.005265244833884</v>
      </c>
      <c r="M185" s="97"/>
      <c r="N185" s="455">
        <f>+IF(J185=0,"",'Ark1'!AI3882)</f>
        <v>16</v>
      </c>
      <c r="O185" s="97"/>
      <c r="P185" s="272">
        <f>+IF(N185=0,"",'Ark1'!AJ3882)</f>
        <v>112.01250000000002</v>
      </c>
      <c r="Q185" s="237"/>
      <c r="R185" s="31">
        <f>+IF(I185=0,"",'Ark1'!U3882)</f>
        <v>32.066666666666677</v>
      </c>
      <c r="S185" s="221"/>
      <c r="T185" s="272">
        <f>+IF(N185=0,"",'Ark1'!AK3882)</f>
        <v>21.972641933375755</v>
      </c>
      <c r="U185" s="97"/>
      <c r="V185" s="242">
        <f>+IF(I185=0,"",'Ark1'!T3882)</f>
        <v>6.166666666666667</v>
      </c>
      <c r="W185" s="238"/>
      <c r="X185" s="243">
        <f>+IF(I185=0,"",'Ark1'!W3882)</f>
        <v>6.25</v>
      </c>
      <c r="Y185" s="243">
        <f>+IF(I185=0,"",'Ark1'!X3882)</f>
        <v>100</v>
      </c>
      <c r="Z185" s="243">
        <f>+IF(I185=0,"",'Ark1'!Y3882)</f>
        <v>91.666666666666686</v>
      </c>
      <c r="AA185" s="243">
        <f>+IF(I185=0,"",'Ark1'!Z3882)</f>
        <v>31.25</v>
      </c>
      <c r="AB185" s="241">
        <f>+IF(I185=0,"",'Ark1'!AA3882)</f>
        <v>5.5717790895029156</v>
      </c>
      <c r="AC185" s="242">
        <f>+IF(I185=0,"",'Ark1'!AC3882)</f>
        <v>1.7360555546666379</v>
      </c>
      <c r="AD185" s="243">
        <f>+IF(I185=0,"",'Ark1'!AE3882)</f>
        <v>-31.904654821645313</v>
      </c>
      <c r="AE185" s="242">
        <f t="shared" si="18"/>
        <v>4.5809523809523824</v>
      </c>
      <c r="AF185" s="241">
        <f t="shared" si="19"/>
        <v>1.0212765957446808</v>
      </c>
      <c r="AG185" s="220"/>
      <c r="AH185" s="223"/>
      <c r="AJ185" s="28"/>
      <c r="AK185" s="26"/>
      <c r="AL185" s="247"/>
      <c r="AM185" s="27"/>
      <c r="AQ185" s="27"/>
    </row>
    <row r="186" spans="1:61">
      <c r="A186" s="220"/>
      <c r="B186" s="301">
        <f>+'Ark1'!C3883</f>
        <v>2024</v>
      </c>
      <c r="C186" s="240">
        <f>+'Ark1'!L3883</f>
        <v>7</v>
      </c>
      <c r="D186" s="240" t="s">
        <v>33</v>
      </c>
      <c r="E186" s="240">
        <f>+'Ark1'!H3883</f>
        <v>2</v>
      </c>
      <c r="F186" s="240">
        <f>+'Ark1'!J3883</f>
        <v>117</v>
      </c>
      <c r="G186" s="240" t="str">
        <f>VLOOKUP(F186,RNR!$A$1:$B$25,2)</f>
        <v>Jæren</v>
      </c>
      <c r="H186" s="240">
        <f>+IF(I186=0,"",'Ark1'!Q3883)</f>
        <v>45</v>
      </c>
      <c r="I186" s="240">
        <f>+'Ark1'!R3883</f>
        <v>52</v>
      </c>
      <c r="J186" s="241">
        <f>+IF(I186=0,"",'Ark1'!AG3883)</f>
        <v>15.902140672782874</v>
      </c>
      <c r="K186" s="241"/>
      <c r="L186" s="241">
        <f>+IF(I186=0,"",'Ark1'!AH3883)</f>
        <v>13.159260258618904</v>
      </c>
      <c r="M186" s="97"/>
      <c r="N186" s="455">
        <f>+IF(J186=0,"",'Ark1'!AI3883)</f>
        <v>52</v>
      </c>
      <c r="O186" s="97"/>
      <c r="P186" s="272">
        <f>+IF(N186=0,"",'Ark1'!AJ3883)</f>
        <v>117.38269230769237</v>
      </c>
      <c r="Q186" s="237"/>
      <c r="R186" s="31">
        <f>+IF(I186=0,"",'Ark1'!U3883)</f>
        <v>36.576923076923087</v>
      </c>
      <c r="S186" s="221"/>
      <c r="T186" s="272">
        <f>+IF(N186=0,"",'Ark1'!AK3883)</f>
        <v>22.432013677002423</v>
      </c>
      <c r="U186" s="97"/>
      <c r="V186" s="242">
        <f>+IF(I186=0,"",'Ark1'!T3883)</f>
        <v>7.5769230769230749</v>
      </c>
      <c r="W186" s="238"/>
      <c r="X186" s="243">
        <f>+IF(I186=0,"",'Ark1'!W3883)</f>
        <v>30.769230769230759</v>
      </c>
      <c r="Y186" s="243">
        <f>+IF(I186=0,"",'Ark1'!X3883)</f>
        <v>100</v>
      </c>
      <c r="Z186" s="243">
        <f>+IF(I186=0,"",'Ark1'!Y3883)</f>
        <v>100</v>
      </c>
      <c r="AA186" s="243">
        <f>+IF(I186=0,"",'Ark1'!Z3883)</f>
        <v>59.615384615384599</v>
      </c>
      <c r="AB186" s="241">
        <f>+IF(I186=0,"",'Ark1'!AA3883)</f>
        <v>6.1374830529176716</v>
      </c>
      <c r="AC186" s="242">
        <f>+IF(I186=0,"",'Ark1'!AC3883)</f>
        <v>1.7579069049271463</v>
      </c>
      <c r="AD186" s="243">
        <f>+IF(I186=0,"",'Ark1'!AE3883)</f>
        <v>-0.12614061772256857</v>
      </c>
      <c r="AE186" s="242">
        <f t="shared" si="18"/>
        <v>5.2252747252747271</v>
      </c>
      <c r="AF186" s="241">
        <f t="shared" si="19"/>
        <v>1.1555555555555554</v>
      </c>
      <c r="AG186" s="220"/>
      <c r="AH186" s="223"/>
      <c r="AJ186" s="28"/>
      <c r="AK186" s="26"/>
      <c r="AL186" s="247"/>
      <c r="AM186" s="27"/>
      <c r="AQ186" s="27"/>
    </row>
    <row r="187" spans="1:61">
      <c r="A187" s="220"/>
      <c r="B187" s="301">
        <f>+'Ark1'!C3884</f>
        <v>2024</v>
      </c>
      <c r="C187" s="240">
        <f>+'Ark1'!L3884</f>
        <v>7</v>
      </c>
      <c r="D187" s="240" t="s">
        <v>33</v>
      </c>
      <c r="E187" s="240">
        <f>+'Ark1'!H3884</f>
        <v>1</v>
      </c>
      <c r="F187" s="240">
        <f>+'Ark1'!J3884</f>
        <v>134</v>
      </c>
      <c r="G187" s="240" t="str">
        <f>VLOOKUP(F187,RNR!$A$1:$B$25,2)</f>
        <v>Førde</v>
      </c>
      <c r="H187" s="240">
        <f>+IF(I187=0,"",'Ark1'!Q3884)</f>
        <v>65</v>
      </c>
      <c r="I187" s="240">
        <f>+'Ark1'!R3884</f>
        <v>78</v>
      </c>
      <c r="J187" s="241">
        <f>+IF(I187=0,"",'Ark1'!AG3884)</f>
        <v>14.857142857142859</v>
      </c>
      <c r="K187" s="241"/>
      <c r="L187" s="241">
        <f>+IF(I187=0,"",'Ark1'!AH3884)</f>
        <v>11.845849203022002</v>
      </c>
      <c r="M187" s="97"/>
      <c r="N187" s="455">
        <f>+IF(J187=0,"",'Ark1'!AI3884)</f>
        <v>74</v>
      </c>
      <c r="O187" s="97"/>
      <c r="P187" s="272">
        <f>+IF(N187=0,"",'Ark1'!AJ3884)</f>
        <v>113.48783783783784</v>
      </c>
      <c r="Q187" s="237"/>
      <c r="R187" s="31">
        <f>+IF(I187=0,"",'Ark1'!U3884)</f>
        <v>34.052564102564098</v>
      </c>
      <c r="S187" s="221"/>
      <c r="T187" s="272">
        <f>+IF(N187=0,"",'Ark1'!AK3884)</f>
        <v>22.932524642552082</v>
      </c>
      <c r="U187" s="97"/>
      <c r="V187" s="242">
        <f>+IF(I187=0,"",'Ark1'!T3884)</f>
        <v>6.8205128205128194</v>
      </c>
      <c r="W187" s="238"/>
      <c r="X187" s="243">
        <f>+IF(I187=0,"",'Ark1'!W3884)</f>
        <v>19.230769230769223</v>
      </c>
      <c r="Y187" s="243">
        <f>+IF(I187=0,"",'Ark1'!X3884)</f>
        <v>100</v>
      </c>
      <c r="Z187" s="243">
        <f>+IF(I187=0,"",'Ark1'!Y3884)</f>
        <v>89.743589743589737</v>
      </c>
      <c r="AA187" s="243">
        <f>+IF(I187=0,"",'Ark1'!Z3884)</f>
        <v>44.871794871794869</v>
      </c>
      <c r="AB187" s="241">
        <f>+IF(I187=0,"",'Ark1'!AA3884)</f>
        <v>8.0497766230988503</v>
      </c>
      <c r="AC187" s="242">
        <f>+IF(I187=0,"",'Ark1'!AC3884)</f>
        <v>1.7668136591745875</v>
      </c>
      <c r="AD187" s="243">
        <f>+IF(I187=0,"",'Ark1'!AE3884)</f>
        <v>-10.904037284805414</v>
      </c>
      <c r="AE187" s="242">
        <f t="shared" si="18"/>
        <v>4.8646520146520142</v>
      </c>
      <c r="AF187" s="241">
        <f t="shared" si="19"/>
        <v>1.2</v>
      </c>
      <c r="AG187" s="220"/>
      <c r="AH187" s="223"/>
      <c r="AJ187" s="28"/>
      <c r="AK187" s="26"/>
      <c r="AL187" s="247"/>
      <c r="AM187" s="27"/>
      <c r="AQ187" s="27"/>
    </row>
    <row r="188" spans="1:61">
      <c r="A188" s="220"/>
      <c r="B188" s="301">
        <f>+'Ark1'!C3885</f>
        <v>2024</v>
      </c>
      <c r="C188" s="240">
        <f>+'Ark1'!L3885</f>
        <v>7</v>
      </c>
      <c r="D188" s="240" t="s">
        <v>33</v>
      </c>
      <c r="E188" s="240">
        <f>+'Ark1'!H3885</f>
        <v>2</v>
      </c>
      <c r="F188" s="240">
        <f>+'Ark1'!J3885</f>
        <v>141</v>
      </c>
      <c r="G188" s="240" t="str">
        <f>VLOOKUP(F188,RNR!$A$1:$B$25,2)</f>
        <v>Ølen</v>
      </c>
      <c r="H188" s="240">
        <f>+IF(I188=0,"",'Ark1'!Q3885)</f>
        <v>89</v>
      </c>
      <c r="I188" s="240">
        <f>+'Ark1'!R3885</f>
        <v>102</v>
      </c>
      <c r="J188" s="241">
        <f>+IF(I188=0,"",'Ark1'!AG3885)</f>
        <v>20.078740157480315</v>
      </c>
      <c r="K188" s="241"/>
      <c r="L188" s="241">
        <f>+IF(I188=0,"",'Ark1'!AH3885)</f>
        <v>16.259218533755469</v>
      </c>
      <c r="M188" s="97"/>
      <c r="N188" s="455">
        <f>+IF(J188=0,"",'Ark1'!AI3885)</f>
        <v>101</v>
      </c>
      <c r="O188" s="97"/>
      <c r="P188" s="272">
        <f>+IF(N188=0,"",'Ark1'!AJ3885)</f>
        <v>114.38316831683164</v>
      </c>
      <c r="Q188" s="237"/>
      <c r="R188" s="31">
        <f>+IF(I188=0,"",'Ark1'!U3885)</f>
        <v>33.632352941176457</v>
      </c>
      <c r="S188" s="221"/>
      <c r="T188" s="272">
        <f>+IF(N188=0,"",'Ark1'!AK3885)</f>
        <v>22.127102134861087</v>
      </c>
      <c r="U188" s="97"/>
      <c r="V188" s="242">
        <f>+IF(I188=0,"",'Ark1'!T3885)</f>
        <v>7.3137254901960764</v>
      </c>
      <c r="W188" s="238"/>
      <c r="X188" s="243">
        <f>+IF(I188=0,"",'Ark1'!W3885)</f>
        <v>15.686274509803919</v>
      </c>
      <c r="Y188" s="243">
        <f>+IF(I188=0,"",'Ark1'!X3885)</f>
        <v>100</v>
      </c>
      <c r="Z188" s="243">
        <f>+IF(I188=0,"",'Ark1'!Y3885)</f>
        <v>91.17647058823529</v>
      </c>
      <c r="AA188" s="243">
        <f>+IF(I188=0,"",'Ark1'!Z3885)</f>
        <v>39.215686274509807</v>
      </c>
      <c r="AB188" s="241">
        <f>+IF(I188=0,"",'Ark1'!AA3885)</f>
        <v>7.1389316738613138</v>
      </c>
      <c r="AC188" s="242">
        <f>+IF(I188=0,"",'Ark1'!AC3885)</f>
        <v>1.3789765468640978</v>
      </c>
      <c r="AD188" s="243">
        <f>+IF(I188=0,"",'Ark1'!AE3885)</f>
        <v>2.0978050308333986</v>
      </c>
      <c r="AE188" s="242">
        <f t="shared" si="18"/>
        <v>4.8046218487394938</v>
      </c>
      <c r="AF188" s="241">
        <f t="shared" si="19"/>
        <v>1.146067415730337</v>
      </c>
      <c r="AG188" s="220"/>
      <c r="AH188" s="223"/>
      <c r="AJ188" s="28"/>
      <c r="AK188" s="26"/>
      <c r="AL188" s="247"/>
      <c r="AM188" s="27"/>
      <c r="AQ188" s="27"/>
    </row>
    <row r="189" spans="1:61">
      <c r="A189" s="220"/>
      <c r="B189" s="301">
        <f>+'Ark1'!C3886</f>
        <v>2024</v>
      </c>
      <c r="C189" s="240">
        <f>+'Ark1'!L3886</f>
        <v>7</v>
      </c>
      <c r="D189" s="240" t="s">
        <v>33</v>
      </c>
      <c r="E189" s="240">
        <f>+'Ark1'!H3886</f>
        <v>2</v>
      </c>
      <c r="F189" s="240">
        <f>+'Ark1'!J3886</f>
        <v>143</v>
      </c>
      <c r="G189" s="240" t="str">
        <f>VLOOKUP(F189,RNR!$A$1:$B$25,2)</f>
        <v>Nordfjord</v>
      </c>
      <c r="H189" s="240">
        <f>+IF(I189=0,"",'Ark1'!Q3886)</f>
        <v>1</v>
      </c>
      <c r="I189" s="240">
        <f>+'Ark1'!R3886</f>
        <v>1</v>
      </c>
      <c r="J189" s="241">
        <f>+IF(I189=0,"",'Ark1'!AG3886)</f>
        <v>14.285714285714288</v>
      </c>
      <c r="K189" s="241"/>
      <c r="L189" s="241">
        <f>+IF(I189=0,"",'Ark1'!AH3886)</f>
        <v>14.051240992794238</v>
      </c>
      <c r="M189" s="97"/>
      <c r="N189" s="455">
        <f>+IF(J189=0,"",'Ark1'!AI3886)</f>
        <v>0</v>
      </c>
      <c r="O189" s="97"/>
      <c r="P189" s="272" t="str">
        <f>+IF(N189=0,"",'Ark1'!AJ3886)</f>
        <v/>
      </c>
      <c r="Q189" s="237"/>
      <c r="R189" s="31">
        <f>+IF(I189=0,"",'Ark1'!U3886)</f>
        <v>35.1</v>
      </c>
      <c r="S189" s="221"/>
      <c r="T189" s="272" t="str">
        <f>+IF(N189=0,"",'Ark1'!AK3886)</f>
        <v/>
      </c>
      <c r="U189" s="97"/>
      <c r="V189" s="242">
        <f>+IF(I189=0,"",'Ark1'!T3886)</f>
        <v>7</v>
      </c>
      <c r="W189" s="238"/>
      <c r="X189" s="243">
        <f>+IF(I189=0,"",'Ark1'!W3886)</f>
        <v>0</v>
      </c>
      <c r="Y189" s="243">
        <f>+IF(I189=0,"",'Ark1'!X3886)</f>
        <v>100</v>
      </c>
      <c r="Z189" s="243">
        <f>+IF(I189=0,"",'Ark1'!Y3886)</f>
        <v>100</v>
      </c>
      <c r="AA189" s="243">
        <f>+IF(I189=0,"",'Ark1'!Z3886)</f>
        <v>100</v>
      </c>
      <c r="AB189" s="241">
        <f>+IF(I189=0,"",'Ark1'!AA3886)</f>
        <v>0</v>
      </c>
      <c r="AC189" s="242">
        <f>+IF(I189=0,"",'Ark1'!AC3886)</f>
        <v>0</v>
      </c>
      <c r="AD189" s="243">
        <f>+IF(I189=0,"",'Ark1'!AE3886)</f>
        <v>0</v>
      </c>
      <c r="AE189" s="242">
        <f t="shared" si="18"/>
        <v>5.0142857142857142</v>
      </c>
      <c r="AF189" s="241">
        <f t="shared" si="19"/>
        <v>1</v>
      </c>
      <c r="AG189" s="220"/>
      <c r="AH189" s="223"/>
      <c r="AJ189" s="28"/>
      <c r="AK189" s="26"/>
      <c r="AL189" s="247"/>
      <c r="AM189" s="27"/>
      <c r="AQ189" s="27"/>
    </row>
    <row r="190" spans="1:61">
      <c r="A190" s="220"/>
      <c r="B190" s="301">
        <f>+'Ark1'!C3887</f>
        <v>2024</v>
      </c>
      <c r="C190" s="240">
        <f>+'Ark1'!L3887</f>
        <v>7</v>
      </c>
      <c r="D190" s="240" t="s">
        <v>33</v>
      </c>
      <c r="E190" s="240">
        <f>+'Ark1'!H3887</f>
        <v>2</v>
      </c>
      <c r="F190" s="240">
        <f>+'Ark1'!J3887</f>
        <v>147</v>
      </c>
      <c r="G190" s="240" t="str">
        <f>VLOOKUP(F190,RNR!$A$1:$B$25,2)</f>
        <v>Midt-Norge</v>
      </c>
      <c r="H190" s="240">
        <f>+IF(I190=0,"",'Ark1'!Q3887)</f>
        <v>5</v>
      </c>
      <c r="I190" s="240">
        <f>+'Ark1'!R3887</f>
        <v>5</v>
      </c>
      <c r="J190" s="241">
        <f>+IF(I190=0,"",'Ark1'!AG3887)</f>
        <v>11.111111111111112</v>
      </c>
      <c r="K190" s="241"/>
      <c r="L190" s="241">
        <f>+IF(I190=0,"",'Ark1'!AH3887)</f>
        <v>8.6902173913043459</v>
      </c>
      <c r="M190" s="97"/>
      <c r="N190" s="455">
        <f>+IF(J190=0,"",'Ark1'!AI3887)</f>
        <v>5</v>
      </c>
      <c r="O190" s="97"/>
      <c r="P190" s="272">
        <f>+IF(N190=0,"",'Ark1'!AJ3887)</f>
        <v>113.9</v>
      </c>
      <c r="Q190" s="237"/>
      <c r="R190" s="31">
        <f>+IF(I190=0,"",'Ark1'!U3887)</f>
        <v>31.98</v>
      </c>
      <c r="S190" s="221"/>
      <c r="T190" s="272">
        <f>+IF(N190=0,"",'Ark1'!AK3887)</f>
        <v>21.274391886797471</v>
      </c>
      <c r="U190" s="97"/>
      <c r="V190" s="242">
        <f>+IF(I190=0,"",'Ark1'!T3887)</f>
        <v>8.6</v>
      </c>
      <c r="W190" s="238"/>
      <c r="X190" s="243">
        <f>+IF(I190=0,"",'Ark1'!W3887)</f>
        <v>80</v>
      </c>
      <c r="Y190" s="243">
        <f>+IF(I190=0,"",'Ark1'!X3887)</f>
        <v>100</v>
      </c>
      <c r="Z190" s="243">
        <f>+IF(I190=0,"",'Ark1'!Y3887)</f>
        <v>100</v>
      </c>
      <c r="AA190" s="243">
        <f>+IF(I190=0,"",'Ark1'!Z3887)</f>
        <v>20</v>
      </c>
      <c r="AB190" s="241">
        <f>+IF(I190=0,"",'Ark1'!AA3887)</f>
        <v>7.102225003476021</v>
      </c>
      <c r="AC190" s="242">
        <f>+IF(I190=0,"",'Ark1'!AC3887)</f>
        <v>0.80000000000000604</v>
      </c>
      <c r="AD190" s="243">
        <f>+IF(I190=0,"",'Ark1'!AE3887)</f>
        <v>-21.260942863130964</v>
      </c>
      <c r="AE190" s="242">
        <f t="shared" si="18"/>
        <v>4.5685714285714285</v>
      </c>
      <c r="AF190" s="241">
        <f t="shared" si="19"/>
        <v>1</v>
      </c>
      <c r="AG190" s="220"/>
      <c r="AH190" s="223"/>
      <c r="AJ190" s="28"/>
      <c r="AK190" s="26"/>
      <c r="AL190" s="247"/>
      <c r="AM190" s="27"/>
      <c r="AQ190" s="27"/>
    </row>
    <row r="191" spans="1:61">
      <c r="A191" s="220"/>
      <c r="B191" s="301">
        <f>+'Ark1'!C3888</f>
        <v>2024</v>
      </c>
      <c r="C191" s="240">
        <f>+'Ark1'!L3888</f>
        <v>7</v>
      </c>
      <c r="D191" s="240" t="s">
        <v>33</v>
      </c>
      <c r="E191" s="240">
        <f>+'Ark1'!H3888</f>
        <v>1</v>
      </c>
      <c r="F191" s="240">
        <f>+'Ark1'!J3888</f>
        <v>155</v>
      </c>
      <c r="G191" s="240" t="str">
        <f>VLOOKUP(F191,RNR!$A$1:$B$25,2)</f>
        <v>Målselv</v>
      </c>
      <c r="H191" s="240">
        <f>+IF(I191=0,"",'Ark1'!Q3888)</f>
        <v>10</v>
      </c>
      <c r="I191" s="240">
        <f>+'Ark1'!R3888</f>
        <v>10</v>
      </c>
      <c r="J191" s="241">
        <f>+IF(I191=0,"",'Ark1'!AG3888)</f>
        <v>5.4054054054054061</v>
      </c>
      <c r="K191" s="241"/>
      <c r="L191" s="241">
        <f>+IF(I191=0,"",'Ark1'!AH3888)</f>
        <v>4.0898542871614865</v>
      </c>
      <c r="M191" s="97"/>
      <c r="N191" s="455">
        <f>+IF(J191=0,"",'Ark1'!AI3888)</f>
        <v>8</v>
      </c>
      <c r="O191" s="97"/>
      <c r="P191" s="272">
        <f>+IF(N191=0,"",'Ark1'!AJ3888)</f>
        <v>117.83750000000001</v>
      </c>
      <c r="Q191" s="237"/>
      <c r="R191" s="31">
        <f>+IF(I191=0,"",'Ark1'!U3888)</f>
        <v>34.719999999999992</v>
      </c>
      <c r="S191" s="221"/>
      <c r="T191" s="272">
        <f>+IF(N191=0,"",'Ark1'!AK3888)</f>
        <v>22.539055682659502</v>
      </c>
      <c r="U191" s="97"/>
      <c r="V191" s="242">
        <f>+IF(I191=0,"",'Ark1'!T3888)</f>
        <v>5.2</v>
      </c>
      <c r="W191" s="238"/>
      <c r="X191" s="243">
        <f>+IF(I191=0,"",'Ark1'!W3888)</f>
        <v>0</v>
      </c>
      <c r="Y191" s="243">
        <f>+IF(I191=0,"",'Ark1'!X3888)</f>
        <v>100</v>
      </c>
      <c r="Z191" s="243">
        <f>+IF(I191=0,"",'Ark1'!Y3888)</f>
        <v>90</v>
      </c>
      <c r="AA191" s="243">
        <f>+IF(I191=0,"",'Ark1'!Z3888)</f>
        <v>60</v>
      </c>
      <c r="AB191" s="241">
        <f>+IF(I191=0,"",'Ark1'!AA3888)</f>
        <v>9.1929103117565827</v>
      </c>
      <c r="AC191" s="242">
        <f>+IF(I191=0,"",'Ark1'!AC3888)</f>
        <v>0.74833147735478611</v>
      </c>
      <c r="AD191" s="243">
        <f>+IF(I191=0,"",'Ark1'!AE3888)</f>
        <v>6.9192642392927768</v>
      </c>
      <c r="AE191" s="242">
        <f t="shared" si="18"/>
        <v>4.9599999999999991</v>
      </c>
      <c r="AF191" s="241">
        <f t="shared" si="19"/>
        <v>1</v>
      </c>
      <c r="AG191" s="220"/>
      <c r="AH191" s="223"/>
      <c r="AJ191" s="28"/>
      <c r="AK191" s="26"/>
      <c r="AL191" s="247"/>
      <c r="AM191" s="27"/>
      <c r="AQ191" s="27"/>
    </row>
    <row r="192" spans="1:61">
      <c r="A192" s="220"/>
      <c r="B192" s="301">
        <f>+'Ark1'!C3889</f>
        <v>2024</v>
      </c>
      <c r="C192" s="240">
        <f>+'Ark1'!L3889</f>
        <v>7</v>
      </c>
      <c r="D192" s="240" t="s">
        <v>33</v>
      </c>
      <c r="E192" s="240">
        <f>+'Ark1'!H3889</f>
        <v>2</v>
      </c>
      <c r="F192" s="240">
        <f>+'Ark1'!J3889</f>
        <v>160</v>
      </c>
      <c r="G192" s="240" t="str">
        <f>VLOOKUP(F192,RNR!$A$1:$B$25,2)</f>
        <v>Oslo</v>
      </c>
      <c r="H192" s="240">
        <f>+IF(I192=0,"",'Ark1'!Q3889)</f>
        <v>32</v>
      </c>
      <c r="I192" s="240">
        <f>+'Ark1'!R3889</f>
        <v>39</v>
      </c>
      <c r="J192" s="241">
        <f>+IF(I192=0,"",'Ark1'!AG3889)</f>
        <v>23.63636363636364</v>
      </c>
      <c r="K192" s="241"/>
      <c r="L192" s="241">
        <f>+IF(I192=0,"",'Ark1'!AH3889)</f>
        <v>20.95779121617494</v>
      </c>
      <c r="M192" s="97"/>
      <c r="N192" s="455">
        <f>+IF(J192=0,"",'Ark1'!AI3889)</f>
        <v>39</v>
      </c>
      <c r="O192" s="97"/>
      <c r="P192" s="272">
        <f>+IF(N192=0,"",'Ark1'!AJ3889)</f>
        <v>116.13589743589748</v>
      </c>
      <c r="Q192" s="237"/>
      <c r="R192" s="31">
        <f>+IF(I192=0,"",'Ark1'!U3889)</f>
        <v>35.189743589743593</v>
      </c>
      <c r="S192" s="221"/>
      <c r="T192" s="272">
        <f>+IF(N192=0,"",'Ark1'!AK3889)</f>
        <v>22.181101127348285</v>
      </c>
      <c r="U192" s="97"/>
      <c r="V192" s="242">
        <f>+IF(I192=0,"",'Ark1'!T3889)</f>
        <v>7.0512820512820493</v>
      </c>
      <c r="W192" s="238"/>
      <c r="X192" s="243">
        <f>+IF(I192=0,"",'Ark1'!W3889)</f>
        <v>23.07692307692308</v>
      </c>
      <c r="Y192" s="243">
        <f>+IF(I192=0,"",'Ark1'!X3889)</f>
        <v>100</v>
      </c>
      <c r="Z192" s="243">
        <f>+IF(I192=0,"",'Ark1'!Y3889)</f>
        <v>100</v>
      </c>
      <c r="AA192" s="243">
        <f>+IF(I192=0,"",'Ark1'!Z3889)</f>
        <v>46.15384615384616</v>
      </c>
      <c r="AB192" s="241">
        <f>+IF(I192=0,"",'Ark1'!AA3889)</f>
        <v>7.2985701048410654</v>
      </c>
      <c r="AC192" s="242">
        <f>+IF(I192=0,"",'Ark1'!AC3889)</f>
        <v>1.5182432146756357</v>
      </c>
      <c r="AD192" s="243">
        <f>+IF(I192=0,"",'Ark1'!AE3889)</f>
        <v>10.348157623486475</v>
      </c>
      <c r="AE192" s="242">
        <f t="shared" si="18"/>
        <v>5.0271062271062279</v>
      </c>
      <c r="AF192" s="241">
        <f t="shared" si="19"/>
        <v>1.21875</v>
      </c>
      <c r="AG192" s="220"/>
      <c r="AH192" s="223"/>
      <c r="AJ192" s="28"/>
      <c r="AK192" s="26"/>
      <c r="AL192" s="247"/>
      <c r="AM192" s="27"/>
      <c r="AQ192" s="27"/>
    </row>
    <row r="193" spans="1:61">
      <c r="A193" s="220"/>
      <c r="B193" s="301">
        <f>+'Ark1'!C3890</f>
        <v>2024</v>
      </c>
      <c r="C193" s="240">
        <f>+'Ark1'!L3890</f>
        <v>7</v>
      </c>
      <c r="D193" s="240" t="s">
        <v>33</v>
      </c>
      <c r="E193" s="240">
        <f>+'Ark1'!H3890</f>
        <v>1</v>
      </c>
      <c r="F193" s="240">
        <f>+'Ark1'!J3890</f>
        <v>171</v>
      </c>
      <c r="G193" s="240" t="str">
        <f>VLOOKUP(F193,RNR!$A$1:$B$25,2)</f>
        <v>Prima</v>
      </c>
      <c r="H193" s="240">
        <f>+IF(I193=0,"",'Ark1'!Q3890)</f>
        <v>3</v>
      </c>
      <c r="I193" s="240">
        <f>+'Ark1'!R3890</f>
        <v>5</v>
      </c>
      <c r="J193" s="241">
        <f>+IF(I193=0,"",'Ark1'!AG3890)</f>
        <v>8.7719298245614024</v>
      </c>
      <c r="K193" s="241"/>
      <c r="L193" s="241">
        <f>+IF(I193=0,"",'Ark1'!AH3890)</f>
        <v>7.5324764825471213</v>
      </c>
      <c r="M193" s="97"/>
      <c r="N193" s="455">
        <f>+IF(J193=0,"",'Ark1'!AI3890)</f>
        <v>5</v>
      </c>
      <c r="O193" s="97"/>
      <c r="P193" s="272">
        <f>+IF(N193=0,"",'Ark1'!AJ3890)</f>
        <v>126.4</v>
      </c>
      <c r="Q193" s="237"/>
      <c r="R193" s="31">
        <f>+IF(I193=0,"",'Ark1'!U3890)</f>
        <v>43.72</v>
      </c>
      <c r="S193" s="221"/>
      <c r="T193" s="272">
        <f>+IF(N193=0,"",'Ark1'!AK3890)</f>
        <v>21.628063076886463</v>
      </c>
      <c r="U193" s="97"/>
      <c r="V193" s="242">
        <f>+IF(I193=0,"",'Ark1'!T3890)</f>
        <v>6.2</v>
      </c>
      <c r="W193" s="238"/>
      <c r="X193" s="243">
        <f>+IF(I193=0,"",'Ark1'!W3890)</f>
        <v>20</v>
      </c>
      <c r="Y193" s="243">
        <f>+IF(I193=0,"",'Ark1'!X3890)</f>
        <v>100</v>
      </c>
      <c r="Z193" s="243">
        <f>+IF(I193=0,"",'Ark1'!Y3890)</f>
        <v>100</v>
      </c>
      <c r="AA193" s="243">
        <f>+IF(I193=0,"",'Ark1'!Z3890)</f>
        <v>100</v>
      </c>
      <c r="AB193" s="241">
        <f>+IF(I193=0,"",'Ark1'!AA3890)</f>
        <v>3.4573978654473141</v>
      </c>
      <c r="AC193" s="242">
        <f>+IF(I193=0,"",'Ark1'!AC3890)</f>
        <v>1.5999999999999988</v>
      </c>
      <c r="AD193" s="243">
        <f>+IF(I193=0,"",'Ark1'!AE3890)</f>
        <v>-35.142035926572127</v>
      </c>
      <c r="AE193" s="242">
        <f t="shared" si="18"/>
        <v>6.2457142857142856</v>
      </c>
      <c r="AF193" s="241">
        <f t="shared" si="19"/>
        <v>1.6666666666666667</v>
      </c>
      <c r="AG193" s="220"/>
      <c r="AH193" s="223"/>
      <c r="AJ193" s="28"/>
      <c r="AK193" s="26"/>
      <c r="AL193" s="247"/>
      <c r="AM193" s="27"/>
      <c r="AQ193" s="27"/>
    </row>
    <row r="194" spans="1:61">
      <c r="A194" s="220"/>
      <c r="B194" s="301">
        <f>+'Ark1'!C3891</f>
        <v>2024</v>
      </c>
      <c r="C194" s="240">
        <f>+'Ark1'!L3891</f>
        <v>7</v>
      </c>
      <c r="D194" s="240" t="s">
        <v>33</v>
      </c>
      <c r="E194" s="240">
        <f>+'Ark1'!H3891</f>
        <v>2</v>
      </c>
      <c r="F194" s="240">
        <f>+'Ark1'!J3891</f>
        <v>175</v>
      </c>
      <c r="G194" s="240" t="str">
        <f>VLOOKUP(F194,RNR!$A$1:$B$25,2)</f>
        <v>Ole Ringdal</v>
      </c>
      <c r="H194" s="240">
        <f>+IF(I194=0,"",'Ark1'!Q3891)</f>
        <v>19</v>
      </c>
      <c r="I194" s="240">
        <f>+'Ark1'!R3891</f>
        <v>24</v>
      </c>
      <c r="J194" s="241">
        <f>+IF(I194=0,"",'Ark1'!AG3891)</f>
        <v>25.263157894736842</v>
      </c>
      <c r="K194" s="241"/>
      <c r="L194" s="241">
        <f>+IF(I194=0,"",'Ark1'!AH3891)</f>
        <v>19.955329636475657</v>
      </c>
      <c r="M194" s="97"/>
      <c r="N194" s="455">
        <f>+IF(J194=0,"",'Ark1'!AI3891)</f>
        <v>8</v>
      </c>
      <c r="O194" s="97"/>
      <c r="P194" s="272">
        <f>+IF(N194=0,"",'Ark1'!AJ3891)</f>
        <v>107.8625</v>
      </c>
      <c r="Q194" s="237"/>
      <c r="R194" s="31">
        <f>+IF(I194=0,"",'Ark1'!U3891)</f>
        <v>32.387499999999989</v>
      </c>
      <c r="S194" s="221"/>
      <c r="T194" s="272">
        <f>+IF(N194=0,"",'Ark1'!AK3891)</f>
        <v>21.803259254029538</v>
      </c>
      <c r="U194" s="97"/>
      <c r="V194" s="242">
        <f>+IF(I194=0,"",'Ark1'!T3891)</f>
        <v>6.375</v>
      </c>
      <c r="W194" s="238"/>
      <c r="X194" s="243">
        <f>+IF(I194=0,"",'Ark1'!W3891)</f>
        <v>4.1666666666666679</v>
      </c>
      <c r="Y194" s="243">
        <f>+IF(I194=0,"",'Ark1'!X3891)</f>
        <v>100</v>
      </c>
      <c r="Z194" s="243">
        <f>+IF(I194=0,"",'Ark1'!Y3891)</f>
        <v>83.333333333333314</v>
      </c>
      <c r="AA194" s="243">
        <f>+IF(I194=0,"",'Ark1'!Z3891)</f>
        <v>37.5</v>
      </c>
      <c r="AB194" s="241">
        <f>+IF(I194=0,"",'Ark1'!AA3891)</f>
        <v>7.7557136196484446</v>
      </c>
      <c r="AC194" s="242">
        <f>+IF(I194=0,"",'Ark1'!AC3891)</f>
        <v>1.3482241406136199</v>
      </c>
      <c r="AD194" s="243">
        <f>+IF(I194=0,"",'Ark1'!AE3891)</f>
        <v>5.6235278430597777</v>
      </c>
      <c r="AE194" s="242">
        <f t="shared" si="18"/>
        <v>4.6267857142857123</v>
      </c>
      <c r="AF194" s="241">
        <f t="shared" si="19"/>
        <v>1.263157894736842</v>
      </c>
      <c r="AG194" s="220"/>
      <c r="AH194" s="223"/>
      <c r="AJ194" s="28"/>
      <c r="AK194" s="26"/>
      <c r="AL194" s="247"/>
      <c r="AM194" s="27"/>
      <c r="AQ194" s="27"/>
    </row>
    <row r="195" spans="1:61">
      <c r="A195" s="220"/>
      <c r="B195" s="301">
        <f>+'Ark1'!C3892</f>
        <v>2024</v>
      </c>
      <c r="C195" s="240">
        <f>+'Ark1'!L3892</f>
        <v>7</v>
      </c>
      <c r="D195" s="240" t="s">
        <v>33</v>
      </c>
      <c r="E195" s="240">
        <f>+'Ark1'!H3892</f>
        <v>2</v>
      </c>
      <c r="F195" s="240">
        <f>+'Ark1'!J3892</f>
        <v>177</v>
      </c>
      <c r="G195" s="240" t="str">
        <f>VLOOKUP(F195,RNR!$A$1:$B$25,2)</f>
        <v>Slakthuset</v>
      </c>
      <c r="H195" s="240">
        <f>+IF(I195=0,"",'Ark1'!Q3892)</f>
        <v>25</v>
      </c>
      <c r="I195" s="240">
        <f>+'Ark1'!R3892</f>
        <v>28</v>
      </c>
      <c r="J195" s="241">
        <f>+IF(I195=0,"",'Ark1'!AG3892)</f>
        <v>22.047244094488189</v>
      </c>
      <c r="K195" s="241"/>
      <c r="L195" s="241">
        <f>+IF(I195=0,"",'Ark1'!AH3892)</f>
        <v>18.73285305437679</v>
      </c>
      <c r="M195" s="97"/>
      <c r="N195" s="455">
        <f>+IF(J195=0,"",'Ark1'!AI3892)</f>
        <v>28</v>
      </c>
      <c r="O195" s="97"/>
      <c r="P195" s="272">
        <f>+IF(N195=0,"",'Ark1'!AJ3892)</f>
        <v>115.49642857142852</v>
      </c>
      <c r="Q195" s="237"/>
      <c r="R195" s="31">
        <f>+IF(I195=0,"",'Ark1'!U3892)</f>
        <v>33.896428571428558</v>
      </c>
      <c r="S195" s="221"/>
      <c r="T195" s="272">
        <f>+IF(N195=0,"",'Ark1'!AK3892)</f>
        <v>21.925587215048697</v>
      </c>
      <c r="U195" s="97"/>
      <c r="V195" s="242">
        <f>+IF(I195=0,"",'Ark1'!T3892)</f>
        <v>6.0714285714285694</v>
      </c>
      <c r="W195" s="238"/>
      <c r="X195" s="243">
        <f>+IF(I195=0,"",'Ark1'!W3892)</f>
        <v>3.5714285714285721</v>
      </c>
      <c r="Y195" s="243">
        <f>+IF(I195=0,"",'Ark1'!X3892)</f>
        <v>100</v>
      </c>
      <c r="Z195" s="243">
        <f>+IF(I195=0,"",'Ark1'!Y3892)</f>
        <v>100</v>
      </c>
      <c r="AA195" s="243">
        <f>+IF(I195=0,"",'Ark1'!Z3892)</f>
        <v>50</v>
      </c>
      <c r="AB195" s="241">
        <f>+IF(I195=0,"",'Ark1'!AA3892)</f>
        <v>4.7656870395761501</v>
      </c>
      <c r="AC195" s="242">
        <f>+IF(I195=0,"",'Ark1'!AC3892)</f>
        <v>1.3868919884962578</v>
      </c>
      <c r="AD195" s="243">
        <f>+IF(I195=0,"",'Ark1'!AE3892)</f>
        <v>0.54420795669878841</v>
      </c>
      <c r="AE195" s="242">
        <f t="shared" si="18"/>
        <v>4.842346938775508</v>
      </c>
      <c r="AF195" s="241">
        <f t="shared" si="19"/>
        <v>1.1200000000000001</v>
      </c>
      <c r="AG195" s="220"/>
      <c r="AH195" s="223"/>
      <c r="AJ195" s="28"/>
      <c r="AK195" s="26"/>
      <c r="AL195" s="247"/>
      <c r="AM195" s="27"/>
      <c r="AQ195" s="27"/>
    </row>
    <row r="196" spans="1:61">
      <c r="A196" s="220"/>
      <c r="B196" s="301">
        <f>+'Ark1'!C3893</f>
        <v>2024</v>
      </c>
      <c r="C196" s="240">
        <f>+'Ark1'!L3893</f>
        <v>7</v>
      </c>
      <c r="D196" s="240" t="s">
        <v>33</v>
      </c>
      <c r="E196" s="240">
        <f>+'Ark1'!H3893</f>
        <v>2</v>
      </c>
      <c r="F196" s="240">
        <f>+'Ark1'!J3893</f>
        <v>178</v>
      </c>
      <c r="G196" s="240" t="str">
        <f>VLOOKUP(F196,RNR!$A$1:$B$25,2)</f>
        <v>Røros</v>
      </c>
      <c r="H196" s="240">
        <f>+IF(I196=0,"",'Ark1'!Q3893)</f>
        <v>7</v>
      </c>
      <c r="I196" s="240">
        <f>+'Ark1'!R3893</f>
        <v>7</v>
      </c>
      <c r="J196" s="241">
        <f>+IF(I196=0,"",'Ark1'!AG3893)</f>
        <v>18.918918918918923</v>
      </c>
      <c r="K196" s="241"/>
      <c r="L196" s="241">
        <f>+IF(I196=0,"",'Ark1'!AH3893)</f>
        <v>15.440060698027317</v>
      </c>
      <c r="M196" s="97"/>
      <c r="N196" s="455">
        <f>+IF(J196=0,"",'Ark1'!AI3893)</f>
        <v>6</v>
      </c>
      <c r="O196" s="97"/>
      <c r="P196" s="272">
        <f>+IF(N196=0,"",'Ark1'!AJ3893)</f>
        <v>116.8</v>
      </c>
      <c r="Q196" s="237"/>
      <c r="R196" s="31">
        <f>+IF(I196=0,"",'Ark1'!U3893)</f>
        <v>34.885714285714293</v>
      </c>
      <c r="S196" s="221"/>
      <c r="T196" s="272">
        <f>+IF(N196=0,"",'Ark1'!AK3893)</f>
        <v>20.609513499704835</v>
      </c>
      <c r="U196" s="97"/>
      <c r="V196" s="242">
        <f>+IF(I196=0,"",'Ark1'!T3893)</f>
        <v>5.8571428571428559</v>
      </c>
      <c r="W196" s="238"/>
      <c r="X196" s="243">
        <f>+IF(I196=0,"",'Ark1'!W3893)</f>
        <v>0</v>
      </c>
      <c r="Y196" s="243">
        <f>+IF(I196=0,"",'Ark1'!X3893)</f>
        <v>100</v>
      </c>
      <c r="Z196" s="243">
        <f>+IF(I196=0,"",'Ark1'!Y3893)</f>
        <v>100</v>
      </c>
      <c r="AA196" s="243">
        <f>+IF(I196=0,"",'Ark1'!Z3893)</f>
        <v>42.857142857142847</v>
      </c>
      <c r="AB196" s="241">
        <f>+IF(I196=0,"",'Ark1'!AA3893)</f>
        <v>6.7775740648171183</v>
      </c>
      <c r="AC196" s="242">
        <f>+IF(I196=0,"",'Ark1'!AC3893)</f>
        <v>1.2453996981544797</v>
      </c>
      <c r="AD196" s="243">
        <f>+IF(I196=0,"",'Ark1'!AE3893)</f>
        <v>-60.106579744557891</v>
      </c>
      <c r="AE196" s="242">
        <f t="shared" si="18"/>
        <v>4.9836734693877558</v>
      </c>
      <c r="AF196" s="241">
        <f t="shared" si="19"/>
        <v>1</v>
      </c>
      <c r="AG196" s="220"/>
      <c r="AH196" s="223"/>
      <c r="AJ196" s="28"/>
      <c r="AK196" s="26"/>
      <c r="AL196" s="247"/>
      <c r="AM196" s="27"/>
      <c r="AQ196" s="27"/>
    </row>
    <row r="197" spans="1:61">
      <c r="A197" s="220"/>
      <c r="B197" s="301">
        <f>+'Ark1'!C3894</f>
        <v>2024</v>
      </c>
      <c r="C197" s="240">
        <f>+'Ark1'!L3894</f>
        <v>7</v>
      </c>
      <c r="D197" s="240" t="s">
        <v>33</v>
      </c>
      <c r="E197" s="240">
        <f>+'Ark1'!H3894</f>
        <v>2</v>
      </c>
      <c r="F197" s="240">
        <f>+'Ark1'!J3894</f>
        <v>181</v>
      </c>
      <c r="G197" s="240" t="str">
        <f>VLOOKUP(F197,RNR!$A$1:$B$25,2)</f>
        <v>Horns</v>
      </c>
      <c r="H197" s="240">
        <f>+IF(I197=0,"",'Ark1'!Q3894)</f>
        <v>22</v>
      </c>
      <c r="I197" s="240">
        <f>+'Ark1'!R3894</f>
        <v>27</v>
      </c>
      <c r="J197" s="241">
        <f>+IF(I197=0,"",'Ark1'!AG3894)</f>
        <v>17.880794701986751</v>
      </c>
      <c r="K197" s="241"/>
      <c r="L197" s="241">
        <f>+IF(I197=0,"",'Ark1'!AH3894)</f>
        <v>14.389688614810964</v>
      </c>
      <c r="M197" s="97"/>
      <c r="N197" s="455">
        <f>+IF(J197=0,"",'Ark1'!AI3894)</f>
        <v>7</v>
      </c>
      <c r="O197" s="97"/>
      <c r="P197" s="272">
        <f>+IF(N197=0,"",'Ark1'!AJ3894)</f>
        <v>108.5714285714286</v>
      </c>
      <c r="Q197" s="237"/>
      <c r="R197" s="31">
        <f>+IF(I197=0,"",'Ark1'!U3894)</f>
        <v>29.729629629629631</v>
      </c>
      <c r="S197" s="221"/>
      <c r="T197" s="272">
        <f>+IF(N197=0,"",'Ark1'!AK3894)</f>
        <v>21.55590015403148</v>
      </c>
      <c r="U197" s="97"/>
      <c r="V197" s="242">
        <f>+IF(I197=0,"",'Ark1'!T3894)</f>
        <v>6.5185185185185173</v>
      </c>
      <c r="W197" s="238"/>
      <c r="X197" s="243">
        <f>+IF(I197=0,"",'Ark1'!W3894)</f>
        <v>0</v>
      </c>
      <c r="Y197" s="243">
        <f>+IF(I197=0,"",'Ark1'!X3894)</f>
        <v>100</v>
      </c>
      <c r="Z197" s="243">
        <f>+IF(I197=0,"",'Ark1'!Y3894)</f>
        <v>70.370370370370352</v>
      </c>
      <c r="AA197" s="243">
        <f>+IF(I197=0,"",'Ark1'!Z3894)</f>
        <v>29.629629629629633</v>
      </c>
      <c r="AB197" s="241">
        <f>+IF(I197=0,"",'Ark1'!AA3894)</f>
        <v>7.592043340567006</v>
      </c>
      <c r="AC197" s="242">
        <f>+IF(I197=0,"",'Ark1'!AC3894)</f>
        <v>1.2283795519834837</v>
      </c>
      <c r="AD197" s="243">
        <f>+IF(I197=0,"",'Ark1'!AE3894)</f>
        <v>35.895683800271819</v>
      </c>
      <c r="AE197" s="242">
        <f t="shared" si="18"/>
        <v>4.2470899470899477</v>
      </c>
      <c r="AF197" s="241">
        <f t="shared" si="19"/>
        <v>1.2272727272727273</v>
      </c>
      <c r="AG197" s="220"/>
      <c r="AH197" s="223"/>
      <c r="AJ197" s="28"/>
      <c r="AK197" s="26"/>
      <c r="AL197" s="247"/>
      <c r="AM197" s="27"/>
      <c r="AQ197" s="27"/>
    </row>
    <row r="198" spans="1:61">
      <c r="A198" s="220"/>
      <c r="B198" s="301">
        <f>+'Ark1'!C3895</f>
        <v>2024</v>
      </c>
      <c r="C198" s="240">
        <f>+'Ark1'!L3895</f>
        <v>7</v>
      </c>
      <c r="D198" s="240" t="s">
        <v>33</v>
      </c>
      <c r="E198" s="240">
        <f>+'Ark1'!H3895</f>
        <v>1</v>
      </c>
      <c r="F198" s="240">
        <f>+'Ark1'!J3895</f>
        <v>262</v>
      </c>
      <c r="G198" s="240" t="str">
        <f>VLOOKUP(F198,RNR!$A$1:$B$25,2)</f>
        <v>Strilalam</v>
      </c>
      <c r="H198" s="240" t="str">
        <f>+IF(I198=0,"",'Ark1'!Q3895)</f>
        <v/>
      </c>
      <c r="I198" s="240">
        <f>+'Ark1'!R3895</f>
        <v>0</v>
      </c>
      <c r="J198" s="241" t="str">
        <f>+IF(I198=0,"",'Ark1'!AG3895)</f>
        <v/>
      </c>
      <c r="K198" s="241"/>
      <c r="L198" s="241" t="str">
        <f>+IF(I198=0,"",'Ark1'!AH3895)</f>
        <v/>
      </c>
      <c r="M198" s="97"/>
      <c r="N198" s="455">
        <f>+IF(J198=0,"",'Ark1'!AI3895)</f>
        <v>0</v>
      </c>
      <c r="O198" s="97"/>
      <c r="P198" s="272" t="str">
        <f>+IF(N198=0,"",'Ark1'!AJ3895)</f>
        <v/>
      </c>
      <c r="Q198" s="237"/>
      <c r="R198" s="31" t="str">
        <f>+IF(I198=0,"",'Ark1'!U3895)</f>
        <v/>
      </c>
      <c r="S198" s="221"/>
      <c r="T198" s="272" t="str">
        <f>+IF(N198=0,"",'Ark1'!AK3895)</f>
        <v/>
      </c>
      <c r="U198" s="97"/>
      <c r="V198" s="242" t="str">
        <f>+IF(I198=0,"",'Ark1'!T3895)</f>
        <v/>
      </c>
      <c r="W198" s="238"/>
      <c r="X198" s="243" t="str">
        <f>+IF(I198=0,"",'Ark1'!W3895)</f>
        <v/>
      </c>
      <c r="Y198" s="243" t="str">
        <f>+IF(I198=0,"",'Ark1'!X3895)</f>
        <v/>
      </c>
      <c r="Z198" s="243" t="str">
        <f>+IF(I198=0,"",'Ark1'!Y3895)</f>
        <v/>
      </c>
      <c r="AA198" s="243" t="str">
        <f>+IF(I198=0,"",'Ark1'!Z3895)</f>
        <v/>
      </c>
      <c r="AB198" s="241" t="str">
        <f>+IF(I198=0,"",'Ark1'!AA3895)</f>
        <v/>
      </c>
      <c r="AC198" s="242" t="str">
        <f>+IF(I198=0,"",'Ark1'!AC3895)</f>
        <v/>
      </c>
      <c r="AD198" s="243" t="str">
        <f>+IF(I198=0,"",'Ark1'!AE3895)</f>
        <v/>
      </c>
      <c r="AE198" s="242" t="str">
        <f t="shared" si="18"/>
        <v/>
      </c>
      <c r="AF198" s="241" t="str">
        <f t="shared" si="19"/>
        <v/>
      </c>
      <c r="AG198" s="220"/>
      <c r="AH198" s="223"/>
      <c r="AJ198" s="28"/>
      <c r="AK198" s="26"/>
      <c r="AL198" s="247"/>
      <c r="AM198" s="27"/>
      <c r="AQ198" s="27"/>
    </row>
    <row r="199" spans="1:61">
      <c r="A199" s="220"/>
      <c r="B199" s="301">
        <f>+'Ark1'!C3896</f>
        <v>2024</v>
      </c>
      <c r="C199" s="240">
        <f>+'Ark1'!L3896</f>
        <v>7</v>
      </c>
      <c r="D199" s="240" t="s">
        <v>33</v>
      </c>
      <c r="E199" s="240">
        <f>+'Ark1'!H3896</f>
        <v>2</v>
      </c>
      <c r="F199" s="240">
        <f>+'Ark1'!J3896</f>
        <v>267</v>
      </c>
      <c r="G199" s="240" t="str">
        <f>VLOOKUP(F199,RNR!$A$1:$B$25,2)</f>
        <v>Dalpro</v>
      </c>
      <c r="H199" s="240">
        <f>+IF(I199=0,"",'Ark1'!Q3896)</f>
        <v>3</v>
      </c>
      <c r="I199" s="240">
        <f>+'Ark1'!R3896</f>
        <v>3</v>
      </c>
      <c r="J199" s="241">
        <f>+IF(I199=0,"",'Ark1'!AG3896)</f>
        <v>75</v>
      </c>
      <c r="K199" s="241"/>
      <c r="L199" s="241">
        <f>+IF(I199=0,"",'Ark1'!AH3896)</f>
        <v>67.969295184926722</v>
      </c>
      <c r="M199" s="97"/>
      <c r="N199" s="455">
        <f>+IF(J199=0,"",'Ark1'!AI3896)</f>
        <v>3</v>
      </c>
      <c r="O199" s="97"/>
      <c r="P199" s="272">
        <f>+IF(N199=0,"",'Ark1'!AJ3896)</f>
        <v>116.06666666666671</v>
      </c>
      <c r="Q199" s="237"/>
      <c r="R199" s="31">
        <f>+IF(I199=0,"",'Ark1'!U3896)</f>
        <v>32.466666666666676</v>
      </c>
      <c r="S199" s="221"/>
      <c r="T199" s="272">
        <f>+IF(N199=0,"",'Ark1'!AK3896)</f>
        <v>20.261206323221089</v>
      </c>
      <c r="U199" s="97"/>
      <c r="V199" s="242">
        <f>+IF(I199=0,"",'Ark1'!T3896)</f>
        <v>7.3333333333333313</v>
      </c>
      <c r="W199" s="238"/>
      <c r="X199" s="243">
        <f>+IF(I199=0,"",'Ark1'!W3896)</f>
        <v>0</v>
      </c>
      <c r="Y199" s="243">
        <f>+IF(I199=0,"",'Ark1'!X3896)</f>
        <v>100</v>
      </c>
      <c r="Z199" s="243">
        <f>+IF(I199=0,"",'Ark1'!Y3896)</f>
        <v>66.666666666666686</v>
      </c>
      <c r="AA199" s="243">
        <f>+IF(I199=0,"",'Ark1'!Z3896)</f>
        <v>33.333333333333343</v>
      </c>
      <c r="AB199" s="241">
        <f>+IF(I199=0,"",'Ark1'!AA3896)</f>
        <v>8.6156188918085643</v>
      </c>
      <c r="AC199" s="242">
        <f>+IF(I199=0,"",'Ark1'!AC3896)</f>
        <v>0.4714045207910384</v>
      </c>
      <c r="AD199" s="243">
        <f>+IF(I199=0,"",'Ark1'!AE3896)</f>
        <v>-87.544173290062986</v>
      </c>
      <c r="AE199" s="242">
        <f t="shared" si="18"/>
        <v>4.6380952380952394</v>
      </c>
      <c r="AF199" s="241">
        <f t="shared" si="19"/>
        <v>1</v>
      </c>
      <c r="AG199" s="220"/>
      <c r="AH199" s="223"/>
      <c r="AJ199" s="28"/>
      <c r="AK199" s="26"/>
      <c r="AL199" s="247"/>
      <c r="AM199" s="27"/>
      <c r="AQ199" s="27"/>
    </row>
    <row r="200" spans="1:61">
      <c r="A200" s="220"/>
      <c r="B200" s="301">
        <f>+'Ark1'!C3897</f>
        <v>2024</v>
      </c>
      <c r="C200" s="240">
        <f>+'Ark1'!L3897</f>
        <v>7</v>
      </c>
      <c r="D200" s="240" t="s">
        <v>33</v>
      </c>
      <c r="E200" s="240">
        <f>+'Ark1'!H3897</f>
        <v>2</v>
      </c>
      <c r="F200" s="240">
        <f>+'Ark1'!J3897</f>
        <v>470</v>
      </c>
      <c r="G200" s="240" t="str">
        <f>VLOOKUP(F200,RNR!$A$1:$B$25,2)</f>
        <v>Jens Eide</v>
      </c>
      <c r="H200" s="240">
        <f>+IF(I200=0,"",'Ark1'!Q3897)</f>
        <v>7</v>
      </c>
      <c r="I200" s="240">
        <f>+'Ark1'!R3897</f>
        <v>7</v>
      </c>
      <c r="J200" s="241">
        <f>+IF(I200=0,"",'Ark1'!AG3897)</f>
        <v>11.29032258064516</v>
      </c>
      <c r="K200" s="241"/>
      <c r="L200" s="241">
        <f>+IF(I200=0,"",'Ark1'!AH3897)</f>
        <v>9.1889849718747367</v>
      </c>
      <c r="M200" s="97"/>
      <c r="N200" s="455">
        <f>+IF(J200=0,"",'Ark1'!AI3897)</f>
        <v>7</v>
      </c>
      <c r="O200" s="97"/>
      <c r="P200" s="272">
        <f>+IF(N200=0,"",'Ark1'!AJ3897)</f>
        <v>112.67142857142861</v>
      </c>
      <c r="Q200" s="237"/>
      <c r="R200" s="31">
        <f>+IF(I200=0,"",'Ark1'!U3897)</f>
        <v>31.271428571428554</v>
      </c>
      <c r="S200" s="221"/>
      <c r="T200" s="272">
        <f>+IF(N200=0,"",'Ark1'!AK3897)</f>
        <v>21.292404850992725</v>
      </c>
      <c r="U200" s="97"/>
      <c r="V200" s="242">
        <f>+IF(I200=0,"",'Ark1'!T3897)</f>
        <v>7.8571428571428559</v>
      </c>
      <c r="W200" s="238"/>
      <c r="X200" s="243">
        <f>+IF(I200=0,"",'Ark1'!W3897)</f>
        <v>42.857142857142847</v>
      </c>
      <c r="Y200" s="243">
        <f>+IF(I200=0,"",'Ark1'!X3897)</f>
        <v>100</v>
      </c>
      <c r="Z200" s="243">
        <f>+IF(I200=0,"",'Ark1'!Y3897)</f>
        <v>71.428571428571445</v>
      </c>
      <c r="AA200" s="243">
        <f>+IF(I200=0,"",'Ark1'!Z3897)</f>
        <v>42.857142857142847</v>
      </c>
      <c r="AB200" s="241">
        <f>+IF(I200=0,"",'Ark1'!AA3897)</f>
        <v>8.6079223120688315</v>
      </c>
      <c r="AC200" s="242">
        <f>+IF(I200=0,"",'Ark1'!AC3897)</f>
        <v>1.2453996981544797</v>
      </c>
      <c r="AD200" s="243">
        <f>+IF(I200=0,"",'Ark1'!AE3897)</f>
        <v>-58.538547902791699</v>
      </c>
      <c r="AE200" s="242">
        <f t="shared" si="18"/>
        <v>4.467346938775508</v>
      </c>
      <c r="AF200" s="241">
        <f t="shared" si="19"/>
        <v>1</v>
      </c>
      <c r="AG200" s="220"/>
      <c r="AH200" s="223"/>
      <c r="AJ200" s="28"/>
      <c r="AK200" s="26"/>
      <c r="AL200" s="247"/>
      <c r="AM200" s="27"/>
      <c r="AQ200" s="27"/>
    </row>
    <row r="201" spans="1:61">
      <c r="A201" s="220"/>
      <c r="B201" s="301">
        <f>+'Ark1'!C3898</f>
        <v>2024</v>
      </c>
      <c r="C201" s="240">
        <f>+'Ark1'!L3898</f>
        <v>7</v>
      </c>
      <c r="D201" s="240" t="s">
        <v>33</v>
      </c>
      <c r="E201" s="240">
        <f>+'Ark1'!H3898</f>
        <v>2</v>
      </c>
      <c r="F201" s="240">
        <f>+'Ark1'!J3898</f>
        <v>629</v>
      </c>
      <c r="G201" s="240" t="str">
        <f>VLOOKUP(F201,RNR!$A$1:$B$25,2)</f>
        <v>Bø</v>
      </c>
      <c r="H201" s="240" t="str">
        <f>+IF(I201=0,"",'Ark1'!Q3898)</f>
        <v/>
      </c>
      <c r="I201" s="240">
        <f>+'Ark1'!R3898</f>
        <v>0</v>
      </c>
      <c r="J201" s="241" t="str">
        <f>+IF(I201=0,"",'Ark1'!AG3898)</f>
        <v/>
      </c>
      <c r="K201" s="241"/>
      <c r="L201" s="241" t="str">
        <f>+IF(I201=0,"",'Ark1'!AH3898)</f>
        <v/>
      </c>
      <c r="M201" s="97"/>
      <c r="N201" s="455">
        <f>+IF(J201=0,"",'Ark1'!AI3898)</f>
        <v>0</v>
      </c>
      <c r="O201" s="97"/>
      <c r="P201" s="272" t="str">
        <f>+IF(N201=0,"",'Ark1'!AJ3898)</f>
        <v/>
      </c>
      <c r="Q201" s="237"/>
      <c r="R201" s="31" t="str">
        <f>+IF(I201=0,"",'Ark1'!U3898)</f>
        <v/>
      </c>
      <c r="S201" s="221"/>
      <c r="T201" s="272" t="str">
        <f>+IF(N201=0,"",'Ark1'!AK3898)</f>
        <v/>
      </c>
      <c r="U201" s="97"/>
      <c r="V201" s="242" t="str">
        <f>+IF(I201=0,"",'Ark1'!T3898)</f>
        <v/>
      </c>
      <c r="W201" s="238"/>
      <c r="X201" s="243" t="str">
        <f>+IF(I201=0,"",'Ark1'!W3898)</f>
        <v/>
      </c>
      <c r="Y201" s="243" t="str">
        <f>+IF(I201=0,"",'Ark1'!X3898)</f>
        <v/>
      </c>
      <c r="Z201" s="243" t="str">
        <f>+IF(I201=0,"",'Ark1'!Y3898)</f>
        <v/>
      </c>
      <c r="AA201" s="243" t="str">
        <f>+IF(I201=0,"",'Ark1'!Z3898)</f>
        <v/>
      </c>
      <c r="AB201" s="241" t="str">
        <f>+IF(I201=0,"",'Ark1'!AA3898)</f>
        <v/>
      </c>
      <c r="AC201" s="242" t="str">
        <f>+IF(I201=0,"",'Ark1'!AC3898)</f>
        <v/>
      </c>
      <c r="AD201" s="243" t="str">
        <f>+IF(I201=0,"",'Ark1'!AE3898)</f>
        <v/>
      </c>
      <c r="AE201" s="242" t="str">
        <f t="shared" si="18"/>
        <v/>
      </c>
      <c r="AF201" s="241" t="str">
        <f t="shared" si="19"/>
        <v/>
      </c>
      <c r="AG201" s="220"/>
      <c r="AH201" s="26"/>
      <c r="AJ201" s="28"/>
      <c r="AK201" s="26"/>
      <c r="AL201" s="27"/>
      <c r="AM201" s="27"/>
      <c r="AQ201" s="27"/>
    </row>
    <row r="202" spans="1:61">
      <c r="A202" s="220"/>
      <c r="B202" s="301">
        <f>+'Ark1'!C3899</f>
        <v>2024</v>
      </c>
      <c r="C202" s="240">
        <f>+'Ark1'!L3899</f>
        <v>7</v>
      </c>
      <c r="D202" s="240" t="s">
        <v>33</v>
      </c>
      <c r="E202" s="240">
        <f>+'Ark1'!H3899</f>
        <v>1</v>
      </c>
      <c r="F202" s="240">
        <f>+'Ark1'!J3899</f>
        <v>643</v>
      </c>
      <c r="G202" s="240" t="str">
        <f>VLOOKUP(F202,RNR!$A$1:$B$25,2)</f>
        <v>Bjerka</v>
      </c>
      <c r="H202" s="240">
        <f>+IF(I202=0,"",'Ark1'!Q3899)</f>
        <v>32</v>
      </c>
      <c r="I202" s="240">
        <f>+'Ark1'!R3899</f>
        <v>41</v>
      </c>
      <c r="J202" s="241">
        <f>+IF(I202=0,"",'Ark1'!AG3899)</f>
        <v>19.617224880382775</v>
      </c>
      <c r="K202" s="241"/>
      <c r="L202" s="241">
        <f>+IF(I202=0,"",'Ark1'!AH3899)</f>
        <v>19.350585352210224</v>
      </c>
      <c r="M202" s="97"/>
      <c r="N202" s="455">
        <f>+IF(J202=0,"",'Ark1'!AI3899)</f>
        <v>7</v>
      </c>
      <c r="O202" s="97"/>
      <c r="P202" s="272">
        <f>+IF(N202=0,"",'Ark1'!AJ3899)</f>
        <v>111.32857142857139</v>
      </c>
      <c r="Q202" s="237"/>
      <c r="R202" s="31">
        <f>+IF(I202=0,"",'Ark1'!U3899)</f>
        <v>35.436585365853659</v>
      </c>
      <c r="S202" s="221"/>
      <c r="T202" s="272">
        <f>+IF(N202=0,"",'Ark1'!AK3899)</f>
        <v>21.728337897552453</v>
      </c>
      <c r="U202" s="97"/>
      <c r="V202" s="242">
        <f>+IF(I202=0,"",'Ark1'!T3899)</f>
        <v>6.4146341463414638</v>
      </c>
      <c r="W202" s="238"/>
      <c r="X202" s="243">
        <f>+IF(I202=0,"",'Ark1'!W3899)</f>
        <v>4.8780487804878048</v>
      </c>
      <c r="Y202" s="243">
        <f>+IF(I202=0,"",'Ark1'!X3899)</f>
        <v>100</v>
      </c>
      <c r="Z202" s="243">
        <f>+IF(I202=0,"",'Ark1'!Y3899)</f>
        <v>87.804878048780495</v>
      </c>
      <c r="AA202" s="243">
        <f>+IF(I202=0,"",'Ark1'!Z3899)</f>
        <v>56.09756097560976</v>
      </c>
      <c r="AB202" s="241">
        <f>+IF(I202=0,"",'Ark1'!AA3899)</f>
        <v>10.033280136201403</v>
      </c>
      <c r="AC202" s="242">
        <f>+IF(I202=0,"",'Ark1'!AC3899)</f>
        <v>1.4137928532867725</v>
      </c>
      <c r="AD202" s="243">
        <f>+IF(I202=0,"",'Ark1'!AE3899)</f>
        <v>5.343688909272216</v>
      </c>
      <c r="AE202" s="242">
        <f t="shared" si="18"/>
        <v>5.0623693379790939</v>
      </c>
      <c r="AF202" s="241">
        <f t="shared" si="19"/>
        <v>1.28125</v>
      </c>
      <c r="AG202" s="220"/>
      <c r="AH202" s="224"/>
      <c r="AJ202" s="28"/>
      <c r="AK202" s="26"/>
      <c r="AL202" s="247"/>
      <c r="AM202" s="27"/>
      <c r="AQ202" s="27"/>
    </row>
    <row r="203" spans="1:61">
      <c r="A203" s="220"/>
      <c r="B203" s="301">
        <f>+'Ark1'!C3900</f>
        <v>2024</v>
      </c>
      <c r="C203" s="240">
        <f>+'Ark1'!L3900</f>
        <v>7</v>
      </c>
      <c r="D203" s="240" t="s">
        <v>33</v>
      </c>
      <c r="E203" s="240">
        <f>+'Ark1'!H3900</f>
        <v>2</v>
      </c>
      <c r="F203" s="240">
        <f>+'Ark1'!J3900</f>
        <v>704</v>
      </c>
      <c r="G203" s="240" t="str">
        <f>VLOOKUP(F203,RNR!$A$1:$B$25,2)</f>
        <v>Øre Vilt</v>
      </c>
      <c r="H203" s="240" t="str">
        <f>+IF(I203=0,"",'Ark1'!Q3900)</f>
        <v/>
      </c>
      <c r="I203" s="240">
        <f>+'Ark1'!R3900</f>
        <v>0</v>
      </c>
      <c r="J203" s="241" t="str">
        <f>+IF(I203=0,"",'Ark1'!AG3900)</f>
        <v/>
      </c>
      <c r="K203" s="241"/>
      <c r="L203" s="241" t="str">
        <f>+IF(I203=0,"",'Ark1'!AH3900)</f>
        <v/>
      </c>
      <c r="M203" s="97"/>
      <c r="N203" s="455">
        <f>+IF(J203=0,"",'Ark1'!AI3900)</f>
        <v>0</v>
      </c>
      <c r="O203" s="97"/>
      <c r="P203" s="272" t="str">
        <f>+IF(N203=0,"",'Ark1'!AJ3900)</f>
        <v/>
      </c>
      <c r="Q203" s="237"/>
      <c r="R203" s="31" t="str">
        <f>+IF(I203=0,"",'Ark1'!U3900)</f>
        <v/>
      </c>
      <c r="S203" s="221"/>
      <c r="T203" s="272" t="str">
        <f>+IF(N203=0,"",'Ark1'!AK3900)</f>
        <v/>
      </c>
      <c r="U203" s="97"/>
      <c r="V203" s="242" t="str">
        <f>+IF(I203=0,"",'Ark1'!T3900)</f>
        <v/>
      </c>
      <c r="W203" s="238"/>
      <c r="X203" s="243" t="str">
        <f>+IF(I203=0,"",'Ark1'!W3900)</f>
        <v/>
      </c>
      <c r="Y203" s="243" t="str">
        <f>+IF(I203=0,"",'Ark1'!X3900)</f>
        <v/>
      </c>
      <c r="Z203" s="243" t="str">
        <f>+IF(I203=0,"",'Ark1'!Y3900)</f>
        <v/>
      </c>
      <c r="AA203" s="243" t="str">
        <f>+IF(I203=0,"",'Ark1'!Z3900)</f>
        <v/>
      </c>
      <c r="AB203" s="241" t="str">
        <f>+IF(I203=0,"",'Ark1'!AA3900)</f>
        <v/>
      </c>
      <c r="AC203" s="242" t="str">
        <f>+IF(I203=0,"",'Ark1'!AC3900)</f>
        <v/>
      </c>
      <c r="AD203" s="243" t="str">
        <f>+IF(I203=0,"",'Ark1'!AE3900)</f>
        <v/>
      </c>
      <c r="AE203" s="242" t="str">
        <f t="shared" si="18"/>
        <v/>
      </c>
      <c r="AF203" s="241" t="str">
        <f t="shared" si="19"/>
        <v/>
      </c>
      <c r="AG203" s="220"/>
      <c r="AH203" s="26"/>
      <c r="AJ203" s="28"/>
      <c r="AK203" s="26"/>
      <c r="AL203" s="27"/>
      <c r="AM203" s="27"/>
      <c r="AQ203" s="27"/>
    </row>
    <row r="204" spans="1:61">
      <c r="A204" s="220"/>
      <c r="B204" s="301">
        <f>+'Ark1'!C3901</f>
        <v>2024</v>
      </c>
      <c r="C204" s="240">
        <f>+'Ark1'!L3901</f>
        <v>7</v>
      </c>
      <c r="D204" s="240" t="s">
        <v>33</v>
      </c>
      <c r="E204" s="240">
        <f>+'Ark1'!H3901</f>
        <v>1</v>
      </c>
      <c r="F204" s="240">
        <f>+'Ark1'!J3901</f>
        <v>802</v>
      </c>
      <c r="G204" s="240" t="str">
        <f>VLOOKUP(F204,RNR!$A$1:$B$25,2)</f>
        <v>Karasjok</v>
      </c>
      <c r="H204" s="240">
        <f>+IF(I204=0,"",'Ark1'!Q3901)</f>
        <v>4</v>
      </c>
      <c r="I204" s="240">
        <f>+'Ark1'!R3901</f>
        <v>6</v>
      </c>
      <c r="J204" s="241">
        <f>+IF(I204=0,"",'Ark1'!AG3901)</f>
        <v>14.285714285714288</v>
      </c>
      <c r="K204" s="241"/>
      <c r="L204" s="241">
        <f>+IF(I204=0,"",'Ark1'!AH3901)</f>
        <v>9.9537414965986386</v>
      </c>
      <c r="M204" s="97"/>
      <c r="N204" s="455">
        <f>+IF(J204=0,"",'Ark1'!AI3901)</f>
        <v>6</v>
      </c>
      <c r="O204" s="97"/>
      <c r="P204" s="272">
        <f>+IF(N204=0,"",'Ark1'!AJ3901)</f>
        <v>115.06666666666663</v>
      </c>
      <c r="Q204" s="237"/>
      <c r="R204" s="31">
        <f>+IF(I204=0,"",'Ark1'!U3901)</f>
        <v>30.483333333333334</v>
      </c>
      <c r="S204" s="221"/>
      <c r="T204" s="272">
        <f>+IF(N204=0,"",'Ark1'!AK3901)</f>
        <v>19.782849172913451</v>
      </c>
      <c r="U204" s="97"/>
      <c r="V204" s="242">
        <f>+IF(I204=0,"",'Ark1'!T3901)</f>
        <v>7.5</v>
      </c>
      <c r="W204" s="238"/>
      <c r="X204" s="243">
        <f>+IF(I204=0,"",'Ark1'!W3901)</f>
        <v>0</v>
      </c>
      <c r="Y204" s="243">
        <f>+IF(I204=0,"",'Ark1'!X3901)</f>
        <v>100</v>
      </c>
      <c r="Z204" s="243">
        <f>+IF(I204=0,"",'Ark1'!Y3901)</f>
        <v>83.333333333333314</v>
      </c>
      <c r="AA204" s="243">
        <f>+IF(I204=0,"",'Ark1'!Z3901)</f>
        <v>0</v>
      </c>
      <c r="AB204" s="241">
        <f>+IF(I204=0,"",'Ark1'!AA3901)</f>
        <v>5.4922420032462256</v>
      </c>
      <c r="AC204" s="242">
        <f>+IF(I204=0,"",'Ark1'!AC3901)</f>
        <v>0.5</v>
      </c>
      <c r="AD204" s="243">
        <f>+IF(I204=0,"",'Ark1'!AE3901)</f>
        <v>-20.938625780151341</v>
      </c>
      <c r="AE204" s="242">
        <f t="shared" si="18"/>
        <v>4.3547619047619053</v>
      </c>
      <c r="AF204" s="241">
        <f t="shared" si="19"/>
        <v>1.5</v>
      </c>
      <c r="AG204" s="220"/>
      <c r="AH204" s="26"/>
      <c r="AJ204" s="28"/>
      <c r="AK204" s="26"/>
      <c r="AL204" s="27"/>
      <c r="AM204" s="27"/>
      <c r="AQ204" s="27"/>
    </row>
    <row r="205" spans="1:61" ht="15" customHeight="1">
      <c r="A205" s="220"/>
      <c r="B205" s="220"/>
      <c r="C205" s="220"/>
      <c r="D205" s="220"/>
      <c r="E205" s="220"/>
      <c r="F205" s="220"/>
      <c r="G205" s="220"/>
      <c r="H205" s="220"/>
      <c r="I205" s="220"/>
      <c r="J205" s="221"/>
      <c r="K205" s="221"/>
      <c r="L205" s="221"/>
      <c r="M205" s="97"/>
      <c r="N205" s="239"/>
      <c r="O205" s="97"/>
      <c r="P205" s="237"/>
      <c r="Q205" s="237"/>
      <c r="R205" s="220"/>
      <c r="S205" s="221"/>
      <c r="T205" s="237"/>
      <c r="U205" s="97"/>
      <c r="V205" s="220"/>
      <c r="W205" s="238"/>
      <c r="X205" s="222"/>
      <c r="Y205" s="222"/>
      <c r="Z205" s="222"/>
      <c r="AA205" s="222"/>
      <c r="AB205" s="222"/>
      <c r="AC205" s="220"/>
      <c r="AD205" s="222"/>
      <c r="AE205" s="485"/>
      <c r="AF205" s="222"/>
      <c r="AG205" s="220"/>
      <c r="AH205" s="223"/>
      <c r="AJ205" s="28"/>
      <c r="AK205" s="26"/>
      <c r="AL205" s="224"/>
      <c r="AM205" s="27"/>
      <c r="AQ205" s="27"/>
      <c r="BI205" s="236"/>
    </row>
    <row r="206" spans="1:61" ht="22.8">
      <c r="A206" s="220"/>
      <c r="B206" s="220"/>
      <c r="C206" s="220"/>
      <c r="D206" s="266" t="str">
        <f>+D208</f>
        <v>R</v>
      </c>
      <c r="E206" s="220"/>
      <c r="F206" s="220"/>
      <c r="G206" s="220"/>
      <c r="H206" s="220"/>
      <c r="I206" s="267">
        <f>SUM(I208:I232)</f>
        <v>914</v>
      </c>
      <c r="J206" s="268"/>
      <c r="K206" s="268"/>
      <c r="L206" s="268"/>
      <c r="M206" s="97"/>
      <c r="N206" s="495"/>
      <c r="O206" s="97"/>
      <c r="P206" s="496"/>
      <c r="Q206" s="237"/>
      <c r="R206" s="270">
        <f>+Klasse!M18</f>
        <v>40.2086433260394</v>
      </c>
      <c r="S206" s="221"/>
      <c r="T206" s="496"/>
      <c r="U206" s="97"/>
      <c r="V206" s="269"/>
      <c r="W206" s="238"/>
      <c r="X206" s="222"/>
      <c r="Y206" s="222"/>
      <c r="Z206" s="222"/>
      <c r="AA206" s="222"/>
      <c r="AB206" s="222"/>
      <c r="AC206" s="220"/>
      <c r="AD206" s="222"/>
      <c r="AE206" s="485"/>
      <c r="AF206" s="222"/>
      <c r="AG206" s="220"/>
      <c r="AH206" s="223"/>
      <c r="AJ206" s="28"/>
      <c r="AK206" s="26"/>
      <c r="AL206" s="224"/>
      <c r="AM206" s="27"/>
      <c r="AQ206" s="27"/>
      <c r="BI206" s="236"/>
    </row>
    <row r="207" spans="1:61" ht="15" customHeight="1">
      <c r="A207" s="220"/>
      <c r="B207" s="220"/>
      <c r="C207" s="220"/>
      <c r="D207" s="220"/>
      <c r="E207" s="220"/>
      <c r="F207" s="220"/>
      <c r="G207" s="220"/>
      <c r="H207" s="238"/>
      <c r="I207" s="220"/>
      <c r="J207" s="221"/>
      <c r="K207" s="221"/>
      <c r="L207" s="221"/>
      <c r="M207" s="97"/>
      <c r="N207" s="239"/>
      <c r="O207" s="97"/>
      <c r="P207" s="237"/>
      <c r="Q207" s="237"/>
      <c r="R207" s="221"/>
      <c r="S207" s="221"/>
      <c r="T207" s="237"/>
      <c r="U207" s="97"/>
      <c r="V207" s="238"/>
      <c r="W207" s="238"/>
      <c r="X207" s="222"/>
      <c r="Y207" s="222"/>
      <c r="Z207" s="222"/>
      <c r="AA207" s="222"/>
      <c r="AB207" s="239"/>
      <c r="AC207" s="220"/>
      <c r="AD207" s="239"/>
      <c r="AE207" s="488"/>
      <c r="AF207" s="237"/>
      <c r="AG207" s="220"/>
      <c r="AH207" s="223"/>
      <c r="AJ207" s="28"/>
      <c r="AK207" s="26"/>
      <c r="AL207" s="224"/>
      <c r="AM207" s="27"/>
      <c r="AQ207" s="27"/>
      <c r="BI207" s="236"/>
    </row>
    <row r="208" spans="1:61">
      <c r="A208" s="220"/>
      <c r="B208" s="301">
        <f>+'Ark1'!C3902</f>
        <v>2024</v>
      </c>
      <c r="C208" s="27">
        <f>+'Ark1'!L3902</f>
        <v>8</v>
      </c>
      <c r="D208" s="27" t="s">
        <v>34</v>
      </c>
      <c r="E208" s="27">
        <f>+'Ark1'!H3902</f>
        <v>1</v>
      </c>
      <c r="F208" s="27">
        <f>+'Ark1'!J3902</f>
        <v>103</v>
      </c>
      <c r="G208" s="27" t="str">
        <f>VLOOKUP(F208,RNR!$A$1:$B$25,2)</f>
        <v>Rudshøgda</v>
      </c>
      <c r="H208" s="27" t="str">
        <f>+IF(I208=0,"",'Ark1'!Q3902)</f>
        <v/>
      </c>
      <c r="I208" s="27">
        <f>+'Ark1'!R3902</f>
        <v>0</v>
      </c>
      <c r="J208" s="28" t="str">
        <f>+IF(I208=0,"",'Ark1'!AG3902)</f>
        <v/>
      </c>
      <c r="L208" s="28" t="str">
        <f>+IF(I208=0,"",'Ark1'!AH3902)</f>
        <v/>
      </c>
      <c r="M208" s="97"/>
      <c r="N208" s="247">
        <f>+IF(J208=0,"",'Ark1'!AI3902)</f>
        <v>0</v>
      </c>
      <c r="O208" s="97"/>
      <c r="P208" s="273" t="str">
        <f>+IF(N208=0,"",'Ark1'!AJ3902)</f>
        <v/>
      </c>
      <c r="Q208" s="237"/>
      <c r="R208" s="31" t="str">
        <f>+IF(I208=0,"",'Ark1'!U3902)</f>
        <v/>
      </c>
      <c r="S208" s="221"/>
      <c r="T208" s="273" t="str">
        <f>+IF(N208=0,"",'Ark1'!AK3902)</f>
        <v/>
      </c>
      <c r="U208" s="97"/>
      <c r="V208" s="26" t="str">
        <f>+IF(I208=0,"",'Ark1'!T3902)</f>
        <v/>
      </c>
      <c r="W208" s="238"/>
      <c r="X208" s="33" t="str">
        <f>+IF(I208=0,"",'Ark1'!W3902)</f>
        <v/>
      </c>
      <c r="Y208" s="33" t="str">
        <f>+IF(I208=0,"",'Ark1'!X3902)</f>
        <v/>
      </c>
      <c r="Z208" s="33" t="str">
        <f>+IF(I208=0,"",'Ark1'!Y3902)</f>
        <v/>
      </c>
      <c r="AA208" s="33" t="str">
        <f>+IF(I208=0,"",'Ark1'!Z3902)</f>
        <v/>
      </c>
      <c r="AB208" s="28" t="str">
        <f>+IF(I208=0,"",'Ark1'!AA3902)</f>
        <v/>
      </c>
      <c r="AC208" s="26" t="str">
        <f>+IF(I208=0,"",'Ark1'!AC3902)</f>
        <v/>
      </c>
      <c r="AD208" s="33" t="str">
        <f>+IF(I208=0,"",'Ark1'!AE3902)</f>
        <v/>
      </c>
      <c r="AE208" s="26" t="str">
        <f t="shared" ref="AE208:AE232" si="20">IF(I208=0,"",R208/C208)</f>
        <v/>
      </c>
      <c r="AF208" s="28" t="str">
        <f t="shared" ref="AF208:AF232" si="21">IF(I208=0,"",I208/H208)</f>
        <v/>
      </c>
      <c r="AG208" s="220"/>
      <c r="AH208" s="223"/>
      <c r="AJ208" s="28"/>
      <c r="AK208" s="26"/>
      <c r="AL208" s="224"/>
      <c r="AM208" s="27"/>
      <c r="AQ208" s="27"/>
    </row>
    <row r="209" spans="1:43">
      <c r="A209" s="220"/>
      <c r="B209" s="301">
        <f>+'Ark1'!C3903</f>
        <v>2024</v>
      </c>
      <c r="C209" s="27">
        <f>+'Ark1'!L3903</f>
        <v>8</v>
      </c>
      <c r="D209" s="27" t="s">
        <v>34</v>
      </c>
      <c r="E209" s="27">
        <f>+'Ark1'!H3903</f>
        <v>2</v>
      </c>
      <c r="F209" s="27">
        <f>+'Ark1'!J3903</f>
        <v>106</v>
      </c>
      <c r="G209" s="27" t="str">
        <f>VLOOKUP(F209,RNR!$A$1:$B$25,2)</f>
        <v>Furuseth</v>
      </c>
      <c r="H209" s="27">
        <f>+IF(I209=0,"",'Ark1'!Q3903)</f>
        <v>31</v>
      </c>
      <c r="I209" s="27">
        <f>+'Ark1'!R3903</f>
        <v>34</v>
      </c>
      <c r="J209" s="28">
        <f>+IF(I209=0,"",'Ark1'!AG3903)</f>
        <v>22.818791946308728</v>
      </c>
      <c r="L209" s="28">
        <f>+IF(I209=0,"",'Ark1'!AH3903)</f>
        <v>20.783451678712066</v>
      </c>
      <c r="M209" s="97"/>
      <c r="N209" s="247">
        <f>+IF(J209=0,"",'Ark1'!AI3903)</f>
        <v>34</v>
      </c>
      <c r="O209" s="97"/>
      <c r="P209" s="273">
        <f>+IF(N209=0,"",'Ark1'!AJ3903)</f>
        <v>116.61470588235296</v>
      </c>
      <c r="Q209" s="237"/>
      <c r="R209" s="31">
        <f>+IF(I209=0,"",'Ark1'!U3903)</f>
        <v>38.652941176470591</v>
      </c>
      <c r="S209" s="221"/>
      <c r="T209" s="273">
        <f>+IF(N209=0,"",'Ark1'!AK3903)</f>
        <v>24.264429681205712</v>
      </c>
      <c r="U209" s="97"/>
      <c r="V209" s="26">
        <f>+IF(I209=0,"",'Ark1'!T3903)</f>
        <v>7.7058823529411757</v>
      </c>
      <c r="W209" s="238"/>
      <c r="X209" s="33">
        <f>+IF(I209=0,"",'Ark1'!W3903)</f>
        <v>26.47058823529412</v>
      </c>
      <c r="Y209" s="33">
        <f>+IF(I209=0,"",'Ark1'!X3903)</f>
        <v>100</v>
      </c>
      <c r="Z209" s="33">
        <f>+IF(I209=0,"",'Ark1'!Y3903)</f>
        <v>100</v>
      </c>
      <c r="AA209" s="33">
        <f>+IF(I209=0,"",'Ark1'!Z3903)</f>
        <v>70.588235294117652</v>
      </c>
      <c r="AB209" s="28">
        <f>+IF(I209=0,"",'Ark1'!AA3903)</f>
        <v>6.776092718222805</v>
      </c>
      <c r="AC209" s="26">
        <f>+IF(I209=0,"",'Ark1'!AC3903)</f>
        <v>1.8235294117647047</v>
      </c>
      <c r="AD209" s="33">
        <f>+IF(I209=0,"",'Ark1'!AE3903)</f>
        <v>8.4570127991593189</v>
      </c>
      <c r="AE209" s="26">
        <f t="shared" si="20"/>
        <v>4.8316176470588239</v>
      </c>
      <c r="AF209" s="28">
        <f t="shared" si="21"/>
        <v>1.096774193548387</v>
      </c>
      <c r="AG209" s="220"/>
      <c r="AH209" s="223"/>
      <c r="AJ209" s="28"/>
      <c r="AK209" s="26"/>
      <c r="AL209" s="224"/>
      <c r="AM209" s="27"/>
      <c r="AQ209" s="27"/>
    </row>
    <row r="210" spans="1:43">
      <c r="A210" s="220"/>
      <c r="B210" s="301">
        <f>+'Ark1'!C3904</f>
        <v>2024</v>
      </c>
      <c r="C210" s="27">
        <f>+'Ark1'!L3904</f>
        <v>8</v>
      </c>
      <c r="D210" s="27" t="s">
        <v>34</v>
      </c>
      <c r="E210" s="27">
        <f>+'Ark1'!H3904</f>
        <v>1</v>
      </c>
      <c r="F210" s="27">
        <f>+'Ark1'!J3904</f>
        <v>110</v>
      </c>
      <c r="G210" s="27" t="str">
        <f>VLOOKUP(F210,RNR!$A$1:$B$25,2)</f>
        <v>Gol</v>
      </c>
      <c r="H210" s="27">
        <f>+IF(I210=0,"",'Ark1'!Q3904)</f>
        <v>107</v>
      </c>
      <c r="I210" s="27">
        <f>+'Ark1'!R3904</f>
        <v>138</v>
      </c>
      <c r="J210" s="28">
        <f>+IF(I210=0,"",'Ark1'!AG3904)</f>
        <v>24.0418118466899</v>
      </c>
      <c r="L210" s="28">
        <f>+IF(I210=0,"",'Ark1'!AH3904)</f>
        <v>23.156411069039702</v>
      </c>
      <c r="M210" s="97"/>
      <c r="N210" s="247">
        <f>+IF(J210=0,"",'Ark1'!AI3904)</f>
        <v>138</v>
      </c>
      <c r="O210" s="97"/>
      <c r="P210" s="273">
        <f>+IF(N210=0,"",'Ark1'!AJ3904)</f>
        <v>117.97173913043478</v>
      </c>
      <c r="Q210" s="237"/>
      <c r="R210" s="31">
        <f>+IF(I210=0,"",'Ark1'!U3904)</f>
        <v>40.239130434782595</v>
      </c>
      <c r="S210" s="221"/>
      <c r="T210" s="273">
        <f>+IF(N210=0,"",'Ark1'!AK3904)</f>
        <v>24.169932364879745</v>
      </c>
      <c r="U210" s="97"/>
      <c r="V210" s="26">
        <f>+IF(I210=0,"",'Ark1'!T3904)</f>
        <v>6.2898550724637676</v>
      </c>
      <c r="W210" s="238"/>
      <c r="X210" s="33">
        <f>+IF(I210=0,"",'Ark1'!W3904)</f>
        <v>10.869565217391305</v>
      </c>
      <c r="Y210" s="33">
        <f>+IF(I210=0,"",'Ark1'!X3904)</f>
        <v>100</v>
      </c>
      <c r="Z210" s="33">
        <f>+IF(I210=0,"",'Ark1'!Y3904)</f>
        <v>100</v>
      </c>
      <c r="AA210" s="33">
        <f>+IF(I210=0,"",'Ark1'!Z3904)</f>
        <v>76.811594202898547</v>
      </c>
      <c r="AB210" s="28">
        <f>+IF(I210=0,"",'Ark1'!AA3904)</f>
        <v>7.0980343756197772</v>
      </c>
      <c r="AC210" s="26">
        <f>+IF(I210=0,"",'Ark1'!AC3904)</f>
        <v>1.7495461049080421</v>
      </c>
      <c r="AD210" s="33">
        <f>+IF(I210=0,"",'Ark1'!AE3904)</f>
        <v>-5.3547046496715778</v>
      </c>
      <c r="AE210" s="26">
        <f t="shared" si="20"/>
        <v>5.0298913043478244</v>
      </c>
      <c r="AF210" s="28">
        <f t="shared" si="21"/>
        <v>1.2897196261682242</v>
      </c>
      <c r="AG210" s="220"/>
      <c r="AH210" s="223"/>
      <c r="AJ210" s="28"/>
      <c r="AK210" s="26"/>
      <c r="AL210" s="224"/>
      <c r="AM210" s="27"/>
      <c r="AQ210" s="27"/>
    </row>
    <row r="211" spans="1:43">
      <c r="A211" s="220"/>
      <c r="B211" s="301">
        <f>+'Ark1'!C3905</f>
        <v>2024</v>
      </c>
      <c r="C211" s="27">
        <f>+'Ark1'!L3905</f>
        <v>8</v>
      </c>
      <c r="D211" s="27" t="s">
        <v>34</v>
      </c>
      <c r="E211" s="27">
        <f>+'Ark1'!H3905</f>
        <v>1</v>
      </c>
      <c r="F211" s="27">
        <f>+'Ark1'!J3905</f>
        <v>111</v>
      </c>
      <c r="G211" s="27" t="str">
        <f>VLOOKUP(F211,RNR!$A$1:$B$25,2)</f>
        <v>Forus</v>
      </c>
      <c r="H211" s="27">
        <f>+IF(I211=0,"",'Ark1'!Q3905)</f>
        <v>84</v>
      </c>
      <c r="I211" s="27">
        <f>+'Ark1'!R3905</f>
        <v>102</v>
      </c>
      <c r="J211" s="28">
        <f>+IF(I211=0,"",'Ark1'!AG3905)</f>
        <v>21.074380165289263</v>
      </c>
      <c r="L211" s="28">
        <f>+IF(I211=0,"",'Ark1'!AH3905)</f>
        <v>18.529485970759687</v>
      </c>
      <c r="M211" s="97"/>
      <c r="N211" s="247">
        <f>+IF(J211=0,"",'Ark1'!AI3905)</f>
        <v>102</v>
      </c>
      <c r="O211" s="97"/>
      <c r="P211" s="273">
        <f>+IF(N211=0,"",'Ark1'!AJ3905)</f>
        <v>118.40490196078436</v>
      </c>
      <c r="Q211" s="237"/>
      <c r="R211" s="31">
        <f>+IF(I211=0,"",'Ark1'!U3905)</f>
        <v>41.04117647058824</v>
      </c>
      <c r="S211" s="221"/>
      <c r="T211" s="273">
        <f>+IF(N211=0,"",'Ark1'!AK3905)</f>
        <v>24.589559853708923</v>
      </c>
      <c r="U211" s="97"/>
      <c r="V211" s="26">
        <f>+IF(I211=0,"",'Ark1'!T3905)</f>
        <v>7.2843137254901986</v>
      </c>
      <c r="W211" s="238"/>
      <c r="X211" s="33">
        <f>+IF(I211=0,"",'Ark1'!W3905)</f>
        <v>23.52941176470588</v>
      </c>
      <c r="Y211" s="33">
        <f>+IF(I211=0,"",'Ark1'!X3905)</f>
        <v>100</v>
      </c>
      <c r="Z211" s="33">
        <f>+IF(I211=0,"",'Ark1'!Y3905)</f>
        <v>100</v>
      </c>
      <c r="AA211" s="33">
        <f>+IF(I211=0,"",'Ark1'!Z3905)</f>
        <v>79.411764705882348</v>
      </c>
      <c r="AB211" s="28">
        <f>+IF(I211=0,"",'Ark1'!AA3905)</f>
        <v>7.2229258226460802</v>
      </c>
      <c r="AC211" s="26">
        <f>+IF(I211=0,"",'Ark1'!AC3905)</f>
        <v>1.728523403508982</v>
      </c>
      <c r="AD211" s="33">
        <f>+IF(I211=0,"",'Ark1'!AE3905)</f>
        <v>2.3797883947421754</v>
      </c>
      <c r="AE211" s="26">
        <f t="shared" si="20"/>
        <v>5.1301470588235301</v>
      </c>
      <c r="AF211" s="28">
        <f t="shared" si="21"/>
        <v>1.2142857142857142</v>
      </c>
      <c r="AG211" s="220"/>
      <c r="AH211" s="223"/>
      <c r="AJ211" s="28"/>
      <c r="AK211" s="26"/>
      <c r="AL211" s="224"/>
      <c r="AM211" s="27"/>
      <c r="AQ211" s="27"/>
    </row>
    <row r="212" spans="1:43">
      <c r="A212" s="220"/>
      <c r="B212" s="301">
        <f>+'Ark1'!C3906</f>
        <v>2024</v>
      </c>
      <c r="C212" s="27">
        <f>+'Ark1'!L3906</f>
        <v>8</v>
      </c>
      <c r="D212" s="27" t="s">
        <v>34</v>
      </c>
      <c r="E212" s="27">
        <f>+'Ark1'!H3906</f>
        <v>1</v>
      </c>
      <c r="F212" s="27">
        <f>+'Ark1'!J3906</f>
        <v>116</v>
      </c>
      <c r="G212" s="27" t="str">
        <f>VLOOKUP(F212,RNR!$A$1:$B$25,2)</f>
        <v>Sandeid</v>
      </c>
      <c r="H212" s="27">
        <f>+IF(I212=0,"",'Ark1'!Q3906)</f>
        <v>77</v>
      </c>
      <c r="I212" s="27">
        <f>+'Ark1'!R3906</f>
        <v>86</v>
      </c>
      <c r="J212" s="28">
        <f>+IF(I212=0,"",'Ark1'!AG3906)</f>
        <v>23.691460055096407</v>
      </c>
      <c r="L212" s="28">
        <f>+IF(I212=0,"",'Ark1'!AH3906)</f>
        <v>22.051625400581123</v>
      </c>
      <c r="M212" s="97"/>
      <c r="N212" s="247">
        <f>+IF(J212=0,"",'Ark1'!AI3906)</f>
        <v>24</v>
      </c>
      <c r="O212" s="97"/>
      <c r="P212" s="273">
        <f>+IF(N212=0,"",'Ark1'!AJ3906)</f>
        <v>114.1125</v>
      </c>
      <c r="Q212" s="237"/>
      <c r="R212" s="31">
        <f>+IF(I212=0,"",'Ark1'!U3906)</f>
        <v>39.446511627906993</v>
      </c>
      <c r="S212" s="221"/>
      <c r="T212" s="273">
        <f>+IF(N212=0,"",'Ark1'!AK3906)</f>
        <v>24.39964857081906</v>
      </c>
      <c r="U212" s="97"/>
      <c r="V212" s="26">
        <f>+IF(I212=0,"",'Ark1'!T3906)</f>
        <v>6.5348837209302335</v>
      </c>
      <c r="W212" s="238"/>
      <c r="X212" s="33">
        <f>+IF(I212=0,"",'Ark1'!W3906)</f>
        <v>19.767441860465112</v>
      </c>
      <c r="Y212" s="33">
        <f>+IF(I212=0,"",'Ark1'!X3906)</f>
        <v>100</v>
      </c>
      <c r="Z212" s="33">
        <f>+IF(I212=0,"",'Ark1'!Y3906)</f>
        <v>100</v>
      </c>
      <c r="AA212" s="33">
        <f>+IF(I212=0,"",'Ark1'!Z3906)</f>
        <v>73.255813953488357</v>
      </c>
      <c r="AB212" s="28">
        <f>+IF(I212=0,"",'Ark1'!AA3906)</f>
        <v>6.7876717533525373</v>
      </c>
      <c r="AC212" s="26">
        <f>+IF(I212=0,"",'Ark1'!AC3906)</f>
        <v>1.8782579411401183</v>
      </c>
      <c r="AD212" s="33">
        <f>+IF(I212=0,"",'Ark1'!AE3906)</f>
        <v>-11.495616707986898</v>
      </c>
      <c r="AE212" s="26">
        <f t="shared" si="20"/>
        <v>4.9308139534883741</v>
      </c>
      <c r="AF212" s="28">
        <f t="shared" si="21"/>
        <v>1.1168831168831168</v>
      </c>
      <c r="AG212" s="220"/>
      <c r="AH212" s="223"/>
      <c r="AJ212" s="28"/>
      <c r="AK212" s="26"/>
      <c r="AL212" s="224"/>
      <c r="AM212" s="27"/>
      <c r="AQ212" s="27"/>
    </row>
    <row r="213" spans="1:43">
      <c r="A213" s="220"/>
      <c r="B213" s="301">
        <f>+'Ark1'!C3907</f>
        <v>2024</v>
      </c>
      <c r="C213" s="27">
        <f>+'Ark1'!L3907</f>
        <v>8</v>
      </c>
      <c r="D213" s="27" t="s">
        <v>34</v>
      </c>
      <c r="E213" s="27">
        <f>+'Ark1'!H3907</f>
        <v>2</v>
      </c>
      <c r="F213" s="27">
        <f>+'Ark1'!J3907</f>
        <v>117</v>
      </c>
      <c r="G213" s="27" t="str">
        <f>VLOOKUP(F213,RNR!$A$1:$B$25,2)</f>
        <v>Jæren</v>
      </c>
      <c r="H213" s="27">
        <f>+IF(I213=0,"",'Ark1'!Q3907)</f>
        <v>59</v>
      </c>
      <c r="I213" s="27">
        <f>+'Ark1'!R3907</f>
        <v>63</v>
      </c>
      <c r="J213" s="28">
        <f>+IF(I213=0,"",'Ark1'!AG3907)</f>
        <v>19.266055045871557</v>
      </c>
      <c r="L213" s="28">
        <f>+IF(I213=0,"",'Ark1'!AH3907)</f>
        <v>19.138352117450896</v>
      </c>
      <c r="M213" s="97"/>
      <c r="N213" s="247">
        <f>+IF(J213=0,"",'Ark1'!AI3907)</f>
        <v>62</v>
      </c>
      <c r="O213" s="97"/>
      <c r="P213" s="273">
        <f>+IF(N213=0,"",'Ark1'!AJ3907)</f>
        <v>121.02258064516124</v>
      </c>
      <c r="Q213" s="237"/>
      <c r="R213" s="31">
        <f>+IF(I213=0,"",'Ark1'!U3907)</f>
        <v>43.907936507936498</v>
      </c>
      <c r="S213" s="221"/>
      <c r="T213" s="273">
        <f>+IF(N213=0,"",'Ark1'!AK3907)</f>
        <v>24.693862891998755</v>
      </c>
      <c r="U213" s="97"/>
      <c r="V213" s="26">
        <f>+IF(I213=0,"",'Ark1'!T3907)</f>
        <v>7.8412698412698383</v>
      </c>
      <c r="W213" s="238"/>
      <c r="X213" s="33">
        <f>+IF(I213=0,"",'Ark1'!W3907)</f>
        <v>39.682539682539698</v>
      </c>
      <c r="Y213" s="33">
        <f>+IF(I213=0,"",'Ark1'!X3907)</f>
        <v>100</v>
      </c>
      <c r="Z213" s="33">
        <f>+IF(I213=0,"",'Ark1'!Y3907)</f>
        <v>98.412698412698433</v>
      </c>
      <c r="AA213" s="33">
        <f>+IF(I213=0,"",'Ark1'!Z3907)</f>
        <v>79.365079365079396</v>
      </c>
      <c r="AB213" s="28">
        <f>+IF(I213=0,"",'Ark1'!AA3907)</f>
        <v>8.6925492924871026</v>
      </c>
      <c r="AC213" s="26">
        <f>+IF(I213=0,"",'Ark1'!AC3907)</f>
        <v>1.7746571249998342</v>
      </c>
      <c r="AD213" s="33">
        <f>+IF(I213=0,"",'Ark1'!AE3907)</f>
        <v>15.247040748637579</v>
      </c>
      <c r="AE213" s="26">
        <f t="shared" si="20"/>
        <v>5.4884920634920622</v>
      </c>
      <c r="AF213" s="28">
        <f t="shared" si="21"/>
        <v>1.0677966101694916</v>
      </c>
      <c r="AG213" s="220"/>
      <c r="AH213" s="223"/>
      <c r="AJ213" s="28"/>
      <c r="AK213" s="26"/>
      <c r="AL213" s="224"/>
      <c r="AM213" s="27"/>
      <c r="AQ213" s="27"/>
    </row>
    <row r="214" spans="1:43">
      <c r="A214" s="220"/>
      <c r="B214" s="301">
        <f>+'Ark1'!C3908</f>
        <v>2024</v>
      </c>
      <c r="C214" s="27">
        <f>+'Ark1'!L3908</f>
        <v>8</v>
      </c>
      <c r="D214" s="27" t="s">
        <v>34</v>
      </c>
      <c r="E214" s="27">
        <f>+'Ark1'!H3908</f>
        <v>1</v>
      </c>
      <c r="F214" s="27">
        <f>+'Ark1'!J3908</f>
        <v>134</v>
      </c>
      <c r="G214" s="27" t="str">
        <f>VLOOKUP(F214,RNR!$A$1:$B$25,2)</f>
        <v>Førde</v>
      </c>
      <c r="H214" s="27">
        <f>+IF(I214=0,"",'Ark1'!Q3908)</f>
        <v>96</v>
      </c>
      <c r="I214" s="27">
        <f>+'Ark1'!R3908</f>
        <v>103</v>
      </c>
      <c r="J214" s="28">
        <f>+IF(I214=0,"",'Ark1'!AG3908)</f>
        <v>19.619047619047624</v>
      </c>
      <c r="L214" s="28">
        <f>+IF(I214=0,"",'Ark1'!AH3908)</f>
        <v>17.777024556020372</v>
      </c>
      <c r="M214" s="97"/>
      <c r="N214" s="247">
        <f>+IF(J214=0,"",'Ark1'!AI3908)</f>
        <v>99</v>
      </c>
      <c r="O214" s="97"/>
      <c r="P214" s="273">
        <f>+IF(N214=0,"",'Ark1'!AJ3908)</f>
        <v>114.6888888888889</v>
      </c>
      <c r="Q214" s="237"/>
      <c r="R214" s="31">
        <f>+IF(I214=0,"",'Ark1'!U3908)</f>
        <v>38.699029126213603</v>
      </c>
      <c r="S214" s="221"/>
      <c r="T214" s="273">
        <f>+IF(N214=0,"",'Ark1'!AK3908)</f>
        <v>25.342595793439941</v>
      </c>
      <c r="U214" s="97"/>
      <c r="V214" s="26">
        <f>+IF(I214=0,"",'Ark1'!T3908)</f>
        <v>7.2233009708737859</v>
      </c>
      <c r="W214" s="238"/>
      <c r="X214" s="33">
        <f>+IF(I214=0,"",'Ark1'!W3908)</f>
        <v>26.213592233009713</v>
      </c>
      <c r="Y214" s="33">
        <f>+IF(I214=0,"",'Ark1'!X3908)</f>
        <v>100</v>
      </c>
      <c r="Z214" s="33">
        <f>+IF(I214=0,"",'Ark1'!Y3908)</f>
        <v>98.058252427184442</v>
      </c>
      <c r="AA214" s="33">
        <f>+IF(I214=0,"",'Ark1'!Z3908)</f>
        <v>63.106796116504846</v>
      </c>
      <c r="AB214" s="28">
        <f>+IF(I214=0,"",'Ark1'!AA3908)</f>
        <v>9.1946849900968495</v>
      </c>
      <c r="AC214" s="26">
        <f>+IF(I214=0,"",'Ark1'!AC3908)</f>
        <v>1.7895708594165349</v>
      </c>
      <c r="AD214" s="33">
        <f>+IF(I214=0,"",'Ark1'!AE3908)</f>
        <v>-18.655556800149</v>
      </c>
      <c r="AE214" s="26">
        <f t="shared" si="20"/>
        <v>4.8373786407767003</v>
      </c>
      <c r="AF214" s="28">
        <f t="shared" si="21"/>
        <v>1.0729166666666667</v>
      </c>
      <c r="AG214" s="220"/>
      <c r="AH214" s="223"/>
      <c r="AJ214" s="28"/>
      <c r="AK214" s="26"/>
      <c r="AL214" s="224"/>
      <c r="AM214" s="27"/>
      <c r="AQ214" s="27"/>
    </row>
    <row r="215" spans="1:43">
      <c r="A215" s="220"/>
      <c r="B215" s="301">
        <f>+'Ark1'!C3909</f>
        <v>2024</v>
      </c>
      <c r="C215" s="27">
        <f>+'Ark1'!L3909</f>
        <v>8</v>
      </c>
      <c r="D215" s="27" t="s">
        <v>34</v>
      </c>
      <c r="E215" s="27">
        <f>+'Ark1'!H3909</f>
        <v>2</v>
      </c>
      <c r="F215" s="27">
        <f>+'Ark1'!J3909</f>
        <v>141</v>
      </c>
      <c r="G215" s="27" t="str">
        <f>VLOOKUP(F215,RNR!$A$1:$B$25,2)</f>
        <v>Ølen</v>
      </c>
      <c r="H215" s="27">
        <f>+IF(I215=0,"",'Ark1'!Q3909)</f>
        <v>83</v>
      </c>
      <c r="I215" s="27">
        <f>+'Ark1'!R3909</f>
        <v>95</v>
      </c>
      <c r="J215" s="28">
        <f>+IF(I215=0,"",'Ark1'!AG3909)</f>
        <v>18.700787401574804</v>
      </c>
      <c r="L215" s="28">
        <f>+IF(I215=0,"",'Ark1'!AH3909)</f>
        <v>19.002502511991199</v>
      </c>
      <c r="M215" s="97"/>
      <c r="N215" s="247">
        <f>+IF(J215=0,"",'Ark1'!AI3909)</f>
        <v>93</v>
      </c>
      <c r="O215" s="97"/>
      <c r="P215" s="273">
        <f>+IF(N215=0,"",'Ark1'!AJ3909)</f>
        <v>118.73870967741938</v>
      </c>
      <c r="Q215" s="237"/>
      <c r="R215" s="31">
        <f>+IF(I215=0,"",'Ark1'!U3909)</f>
        <v>42.203157894736847</v>
      </c>
      <c r="S215" s="221"/>
      <c r="T215" s="273">
        <f>+IF(N215=0,"",'Ark1'!AK3909)</f>
        <v>25.180854695448065</v>
      </c>
      <c r="U215" s="97"/>
      <c r="V215" s="26">
        <f>+IF(I215=0,"",'Ark1'!T3909)</f>
        <v>7.7157894736842065</v>
      </c>
      <c r="W215" s="238"/>
      <c r="X215" s="33">
        <f>+IF(I215=0,"",'Ark1'!W3909)</f>
        <v>27.368421052631579</v>
      </c>
      <c r="Y215" s="33">
        <f>+IF(I215=0,"",'Ark1'!X3909)</f>
        <v>100</v>
      </c>
      <c r="Z215" s="33">
        <f>+IF(I215=0,"",'Ark1'!Y3909)</f>
        <v>98.94736842105263</v>
      </c>
      <c r="AA215" s="33">
        <f>+IF(I215=0,"",'Ark1'!Z3909)</f>
        <v>80</v>
      </c>
      <c r="AB215" s="28">
        <f>+IF(I215=0,"",'Ark1'!AA3909)</f>
        <v>8.4414073736997786</v>
      </c>
      <c r="AC215" s="26">
        <f>+IF(I215=0,"",'Ark1'!AC3909)</f>
        <v>1.3891546683219913</v>
      </c>
      <c r="AD215" s="33">
        <f>+IF(I215=0,"",'Ark1'!AE3909)</f>
        <v>14.48687815268663</v>
      </c>
      <c r="AE215" s="26">
        <f t="shared" si="20"/>
        <v>5.2753947368421059</v>
      </c>
      <c r="AF215" s="28">
        <f t="shared" si="21"/>
        <v>1.1445783132530121</v>
      </c>
      <c r="AG215" s="220"/>
      <c r="AH215" s="223"/>
      <c r="AJ215" s="28"/>
      <c r="AK215" s="26"/>
      <c r="AL215" s="224"/>
      <c r="AM215" s="27"/>
      <c r="AQ215" s="27"/>
    </row>
    <row r="216" spans="1:43">
      <c r="A216" s="220"/>
      <c r="B216" s="301">
        <f>+'Ark1'!C3910</f>
        <v>2024</v>
      </c>
      <c r="C216" s="27">
        <f>+'Ark1'!L3910</f>
        <v>8</v>
      </c>
      <c r="D216" s="27" t="s">
        <v>34</v>
      </c>
      <c r="E216" s="27">
        <f>+'Ark1'!H3910</f>
        <v>2</v>
      </c>
      <c r="F216" s="27">
        <f>+'Ark1'!J3910</f>
        <v>143</v>
      </c>
      <c r="G216" s="27" t="str">
        <f>VLOOKUP(F216,RNR!$A$1:$B$25,2)</f>
        <v>Nordfjord</v>
      </c>
      <c r="H216" s="27">
        <f>+IF(I216=0,"",'Ark1'!Q3910)</f>
        <v>1</v>
      </c>
      <c r="I216" s="27">
        <f>+'Ark1'!R3910</f>
        <v>1</v>
      </c>
      <c r="J216" s="28">
        <f>+IF(I216=0,"",'Ark1'!AG3910)</f>
        <v>14.285714285714288</v>
      </c>
      <c r="L216" s="28">
        <f>+IF(I216=0,"",'Ark1'!AH3910)</f>
        <v>14.811849479583669</v>
      </c>
      <c r="M216" s="97"/>
      <c r="N216" s="247">
        <f>+IF(J216=0,"",'Ark1'!AI3910)</f>
        <v>0</v>
      </c>
      <c r="O216" s="97"/>
      <c r="P216" s="273" t="str">
        <f>+IF(N216=0,"",'Ark1'!AJ3910)</f>
        <v/>
      </c>
      <c r="Q216" s="237"/>
      <c r="R216" s="31">
        <f>+IF(I216=0,"",'Ark1'!U3910)</f>
        <v>37</v>
      </c>
      <c r="S216" s="221"/>
      <c r="T216" s="273" t="str">
        <f>+IF(N216=0,"",'Ark1'!AK3910)</f>
        <v/>
      </c>
      <c r="U216" s="97"/>
      <c r="V216" s="26">
        <f>+IF(I216=0,"",'Ark1'!T3910)</f>
        <v>5</v>
      </c>
      <c r="W216" s="238"/>
      <c r="X216" s="33">
        <f>+IF(I216=0,"",'Ark1'!W3910)</f>
        <v>0</v>
      </c>
      <c r="Y216" s="33">
        <f>+IF(I216=0,"",'Ark1'!X3910)</f>
        <v>100</v>
      </c>
      <c r="Z216" s="33">
        <f>+IF(I216=0,"",'Ark1'!Y3910)</f>
        <v>100</v>
      </c>
      <c r="AA216" s="33">
        <f>+IF(I216=0,"",'Ark1'!Z3910)</f>
        <v>100</v>
      </c>
      <c r="AB216" s="28">
        <f>+IF(I216=0,"",'Ark1'!AA3910)</f>
        <v>0</v>
      </c>
      <c r="AC216" s="26">
        <f>+IF(I216=0,"",'Ark1'!AC3910)</f>
        <v>0</v>
      </c>
      <c r="AD216" s="33">
        <f>+IF(I216=0,"",'Ark1'!AE3910)</f>
        <v>0</v>
      </c>
      <c r="AE216" s="26">
        <f t="shared" si="20"/>
        <v>4.625</v>
      </c>
      <c r="AF216" s="28">
        <f t="shared" si="21"/>
        <v>1</v>
      </c>
      <c r="AG216" s="220"/>
      <c r="AH216" s="223"/>
      <c r="AJ216" s="28"/>
      <c r="AK216" s="26"/>
      <c r="AL216" s="224"/>
      <c r="AM216" s="27"/>
      <c r="AQ216" s="27"/>
    </row>
    <row r="217" spans="1:43">
      <c r="A217" s="220"/>
      <c r="B217" s="301">
        <f>+'Ark1'!C3911</f>
        <v>2024</v>
      </c>
      <c r="C217" s="27">
        <f>+'Ark1'!L3911</f>
        <v>8</v>
      </c>
      <c r="D217" s="27" t="s">
        <v>34</v>
      </c>
      <c r="E217" s="27">
        <f>+'Ark1'!H3911</f>
        <v>2</v>
      </c>
      <c r="F217" s="27">
        <f>+'Ark1'!J3911</f>
        <v>147</v>
      </c>
      <c r="G217" s="27" t="str">
        <f>VLOOKUP(F217,RNR!$A$1:$B$25,2)</f>
        <v>Midt-Norge</v>
      </c>
      <c r="H217" s="27">
        <f>+IF(I217=0,"",'Ark1'!Q3911)</f>
        <v>4</v>
      </c>
      <c r="I217" s="27">
        <f>+'Ark1'!R3911</f>
        <v>5</v>
      </c>
      <c r="J217" s="28">
        <f>+IF(I217=0,"",'Ark1'!AG3911)</f>
        <v>11.111111111111112</v>
      </c>
      <c r="L217" s="28">
        <f>+IF(I217=0,"",'Ark1'!AH3911)</f>
        <v>10.663043478260867</v>
      </c>
      <c r="M217" s="97"/>
      <c r="N217" s="247">
        <f>+IF(J217=0,"",'Ark1'!AI3911)</f>
        <v>5</v>
      </c>
      <c r="O217" s="97"/>
      <c r="P217" s="273">
        <f>+IF(N217=0,"",'Ark1'!AJ3911)</f>
        <v>117.12</v>
      </c>
      <c r="Q217" s="237"/>
      <c r="R217" s="31">
        <f>+IF(I217=0,"",'Ark1'!U3911)</f>
        <v>39.240000000000009</v>
      </c>
      <c r="S217" s="221"/>
      <c r="T217" s="273">
        <f>+IF(N217=0,"",'Ark1'!AK3911)</f>
        <v>24.37155799762418</v>
      </c>
      <c r="U217" s="97"/>
      <c r="V217" s="26">
        <f>+IF(I217=0,"",'Ark1'!T3911)</f>
        <v>8</v>
      </c>
      <c r="W217" s="238"/>
      <c r="X217" s="33">
        <f>+IF(I217=0,"",'Ark1'!W3911)</f>
        <v>40</v>
      </c>
      <c r="Y217" s="33">
        <f>+IF(I217=0,"",'Ark1'!X3911)</f>
        <v>100</v>
      </c>
      <c r="Z217" s="33">
        <f>+IF(I217=0,"",'Ark1'!Y3911)</f>
        <v>100</v>
      </c>
      <c r="AA217" s="33">
        <f>+IF(I217=0,"",'Ark1'!Z3911)</f>
        <v>80</v>
      </c>
      <c r="AB217" s="28">
        <f>+IF(I217=0,"",'Ark1'!AA3911)</f>
        <v>3.7701989337434201</v>
      </c>
      <c r="AC217" s="26">
        <f>+IF(I217=0,"",'Ark1'!AC3911)</f>
        <v>1.0954451150103319</v>
      </c>
      <c r="AD217" s="33">
        <f>+IF(I217=0,"",'Ark1'!AE3911)</f>
        <v>-5.8110732842561648</v>
      </c>
      <c r="AE217" s="26">
        <f t="shared" si="20"/>
        <v>4.9050000000000011</v>
      </c>
      <c r="AF217" s="28">
        <f t="shared" si="21"/>
        <v>1.25</v>
      </c>
      <c r="AG217" s="220"/>
      <c r="AH217" s="223"/>
      <c r="AJ217" s="28"/>
      <c r="AK217" s="26"/>
      <c r="AL217" s="224"/>
      <c r="AM217" s="27"/>
      <c r="AQ217" s="27"/>
    </row>
    <row r="218" spans="1:43">
      <c r="A218" s="220"/>
      <c r="B218" s="301">
        <f>+'Ark1'!C3912</f>
        <v>2024</v>
      </c>
      <c r="C218" s="27">
        <f>+'Ark1'!L3912</f>
        <v>8</v>
      </c>
      <c r="D218" s="27" t="s">
        <v>34</v>
      </c>
      <c r="E218" s="27">
        <f>+'Ark1'!H3912</f>
        <v>1</v>
      </c>
      <c r="F218" s="27">
        <f>+'Ark1'!J3912</f>
        <v>155</v>
      </c>
      <c r="G218" s="27" t="str">
        <f>VLOOKUP(F218,RNR!$A$1:$B$25,2)</f>
        <v>Målselv</v>
      </c>
      <c r="H218" s="27">
        <f>+IF(I218=0,"",'Ark1'!Q3912)</f>
        <v>35</v>
      </c>
      <c r="I218" s="27">
        <f>+'Ark1'!R3912</f>
        <v>41</v>
      </c>
      <c r="J218" s="28">
        <f>+IF(I218=0,"",'Ark1'!AG3912)</f>
        <v>22.162162162162165</v>
      </c>
      <c r="L218" s="28">
        <f>+IF(I218=0,"",'Ark1'!AH3912)</f>
        <v>19.611746551541358</v>
      </c>
      <c r="M218" s="97"/>
      <c r="N218" s="247">
        <f>+IF(J218=0,"",'Ark1'!AI3912)</f>
        <v>36</v>
      </c>
      <c r="O218" s="97"/>
      <c r="P218" s="273">
        <f>+IF(N218=0,"",'Ark1'!AJ3912)</f>
        <v>118.74444444444444</v>
      </c>
      <c r="Q218" s="237"/>
      <c r="R218" s="31">
        <f>+IF(I218=0,"",'Ark1'!U3912)</f>
        <v>40.607317073170712</v>
      </c>
      <c r="S218" s="221"/>
      <c r="T218" s="273">
        <f>+IF(N218=0,"",'Ark1'!AK3912)</f>
        <v>24.182165954938281</v>
      </c>
      <c r="U218" s="97"/>
      <c r="V218" s="26">
        <f>+IF(I218=0,"",'Ark1'!T3912)</f>
        <v>6.5853658536585371</v>
      </c>
      <c r="W218" s="238"/>
      <c r="X218" s="33">
        <f>+IF(I218=0,"",'Ark1'!W3912)</f>
        <v>19.512195121951219</v>
      </c>
      <c r="Y218" s="33">
        <f>+IF(I218=0,"",'Ark1'!X3912)</f>
        <v>100</v>
      </c>
      <c r="Z218" s="33">
        <f>+IF(I218=0,"",'Ark1'!Y3912)</f>
        <v>100</v>
      </c>
      <c r="AA218" s="33">
        <f>+IF(I218=0,"",'Ark1'!Z3912)</f>
        <v>78.048780487804876</v>
      </c>
      <c r="AB218" s="28">
        <f>+IF(I218=0,"",'Ark1'!AA3912)</f>
        <v>7.2694278046336898</v>
      </c>
      <c r="AC218" s="26">
        <f>+IF(I218=0,"",'Ark1'!AC3912)</f>
        <v>1.7527067534850438</v>
      </c>
      <c r="AD218" s="33">
        <f>+IF(I218=0,"",'Ark1'!AE3912)</f>
        <v>4.4649536457599028</v>
      </c>
      <c r="AE218" s="26">
        <f t="shared" si="20"/>
        <v>5.075914634146339</v>
      </c>
      <c r="AF218" s="28">
        <f t="shared" si="21"/>
        <v>1.1714285714285715</v>
      </c>
      <c r="AG218" s="220"/>
      <c r="AH218" s="223"/>
      <c r="AJ218" s="28"/>
      <c r="AK218" s="26"/>
      <c r="AL218" s="224"/>
      <c r="AM218" s="27"/>
      <c r="AQ218" s="27"/>
    </row>
    <row r="219" spans="1:43">
      <c r="A219" s="220"/>
      <c r="B219" s="301">
        <f>+'Ark1'!C3913</f>
        <v>2024</v>
      </c>
      <c r="C219" s="27">
        <f>+'Ark1'!L3913</f>
        <v>8</v>
      </c>
      <c r="D219" s="27" t="s">
        <v>34</v>
      </c>
      <c r="E219" s="27">
        <f>+'Ark1'!H3913</f>
        <v>2</v>
      </c>
      <c r="F219" s="27">
        <f>+'Ark1'!J3913</f>
        <v>160</v>
      </c>
      <c r="G219" s="27" t="str">
        <f>VLOOKUP(F219,RNR!$A$1:$B$25,2)</f>
        <v>Oslo</v>
      </c>
      <c r="H219" s="27">
        <f>+IF(I219=0,"",'Ark1'!Q3913)</f>
        <v>34</v>
      </c>
      <c r="I219" s="27">
        <f>+'Ark1'!R3913</f>
        <v>37</v>
      </c>
      <c r="J219" s="28">
        <f>+IF(I219=0,"",'Ark1'!AG3913)</f>
        <v>22.424242424242426</v>
      </c>
      <c r="L219" s="28">
        <f>+IF(I219=0,"",'Ark1'!AH3913)</f>
        <v>22.7811373770692</v>
      </c>
      <c r="M219" s="97"/>
      <c r="N219" s="247">
        <f>+IF(J219=0,"",'Ark1'!AI3913)</f>
        <v>37</v>
      </c>
      <c r="O219" s="97"/>
      <c r="P219" s="273">
        <f>+IF(N219=0,"",'Ark1'!AJ3913)</f>
        <v>117.52162162162158</v>
      </c>
      <c r="Q219" s="237"/>
      <c r="R219" s="31">
        <f>+IF(I219=0,"",'Ark1'!U3913)</f>
        <v>40.318918918918904</v>
      </c>
      <c r="S219" s="221"/>
      <c r="T219" s="273">
        <f>+IF(N219=0,"",'Ark1'!AK3913)</f>
        <v>24.528404509670775</v>
      </c>
      <c r="U219" s="97"/>
      <c r="V219" s="26">
        <f>+IF(I219=0,"",'Ark1'!T3913)</f>
        <v>7.0540540540540562</v>
      </c>
      <c r="W219" s="238"/>
      <c r="X219" s="33">
        <f>+IF(I219=0,"",'Ark1'!W3913)</f>
        <v>24.324324324324326</v>
      </c>
      <c r="Y219" s="33">
        <f>+IF(I219=0,"",'Ark1'!X3913)</f>
        <v>100</v>
      </c>
      <c r="Z219" s="33">
        <f>+IF(I219=0,"",'Ark1'!Y3913)</f>
        <v>100</v>
      </c>
      <c r="AA219" s="33">
        <f>+IF(I219=0,"",'Ark1'!Z3913)</f>
        <v>72.97297297297294</v>
      </c>
      <c r="AB219" s="28">
        <f>+IF(I219=0,"",'Ark1'!AA3913)</f>
        <v>8.1916845720866309</v>
      </c>
      <c r="AC219" s="26">
        <f>+IF(I219=0,"",'Ark1'!AC3913)</f>
        <v>1.6594682630279709</v>
      </c>
      <c r="AD219" s="33">
        <f>+IF(I219=0,"",'Ark1'!AE3913)</f>
        <v>9.0188227279711448</v>
      </c>
      <c r="AE219" s="26">
        <f t="shared" si="20"/>
        <v>5.039864864864863</v>
      </c>
      <c r="AF219" s="28">
        <f t="shared" si="21"/>
        <v>1.088235294117647</v>
      </c>
      <c r="AG219" s="220"/>
      <c r="AH219" s="223"/>
      <c r="AJ219" s="28"/>
      <c r="AK219" s="26"/>
      <c r="AL219" s="224"/>
      <c r="AM219" s="27"/>
      <c r="AQ219" s="27"/>
    </row>
    <row r="220" spans="1:43">
      <c r="A220" s="220"/>
      <c r="B220" s="301">
        <f>+'Ark1'!C3914</f>
        <v>2024</v>
      </c>
      <c r="C220" s="27">
        <f>+'Ark1'!L3914</f>
        <v>8</v>
      </c>
      <c r="D220" s="27" t="s">
        <v>34</v>
      </c>
      <c r="E220" s="27">
        <f>+'Ark1'!H3914</f>
        <v>1</v>
      </c>
      <c r="F220" s="27">
        <f>+'Ark1'!J3914</f>
        <v>171</v>
      </c>
      <c r="G220" s="27" t="str">
        <f>VLOOKUP(F220,RNR!$A$1:$B$25,2)</f>
        <v>Prima</v>
      </c>
      <c r="H220" s="27">
        <f>+IF(I220=0,"",'Ark1'!Q3914)</f>
        <v>11</v>
      </c>
      <c r="I220" s="27">
        <f>+'Ark1'!R3914</f>
        <v>12</v>
      </c>
      <c r="J220" s="28">
        <f>+IF(I220=0,"",'Ark1'!AG3914)</f>
        <v>21.052631578947377</v>
      </c>
      <c r="L220" s="28">
        <f>+IF(I220=0,"",'Ark1'!AH3914)</f>
        <v>18.024878536232375</v>
      </c>
      <c r="M220" s="97"/>
      <c r="N220" s="247">
        <f>+IF(J220=0,"",'Ark1'!AI3914)</f>
        <v>12</v>
      </c>
      <c r="O220" s="97"/>
      <c r="P220" s="273">
        <f>+IF(N220=0,"",'Ark1'!AJ3914)</f>
        <v>121.19166666666663</v>
      </c>
      <c r="Q220" s="237"/>
      <c r="R220" s="31">
        <f>+IF(I220=0,"",'Ark1'!U3914)</f>
        <v>43.591666666666683</v>
      </c>
      <c r="S220" s="221"/>
      <c r="T220" s="273">
        <f>+IF(N220=0,"",'Ark1'!AK3914)</f>
        <v>24.501497071081022</v>
      </c>
      <c r="U220" s="97"/>
      <c r="V220" s="26">
        <f>+IF(I220=0,"",'Ark1'!T3914)</f>
        <v>6.25</v>
      </c>
      <c r="W220" s="238"/>
      <c r="X220" s="33">
        <f>+IF(I220=0,"",'Ark1'!W3914)</f>
        <v>0</v>
      </c>
      <c r="Y220" s="33">
        <f>+IF(I220=0,"",'Ark1'!X3914)</f>
        <v>100</v>
      </c>
      <c r="Z220" s="33">
        <f>+IF(I220=0,"",'Ark1'!Y3914)</f>
        <v>100</v>
      </c>
      <c r="AA220" s="33">
        <f>+IF(I220=0,"",'Ark1'!Z3914)</f>
        <v>91.666666666666686</v>
      </c>
      <c r="AB220" s="28">
        <f>+IF(I220=0,"",'Ark1'!AA3914)</f>
        <v>4.4539230522715512</v>
      </c>
      <c r="AC220" s="26">
        <f>+IF(I220=0,"",'Ark1'!AC3914)</f>
        <v>0.82915619758885006</v>
      </c>
      <c r="AD220" s="33">
        <f>+IF(I220=0,"",'Ark1'!AE3914)</f>
        <v>1.6359789055890253</v>
      </c>
      <c r="AE220" s="26">
        <f t="shared" si="20"/>
        <v>5.4489583333333353</v>
      </c>
      <c r="AF220" s="28">
        <f t="shared" si="21"/>
        <v>1.0909090909090908</v>
      </c>
      <c r="AG220" s="220"/>
      <c r="AH220" s="223"/>
      <c r="AJ220" s="28"/>
      <c r="AK220" s="26"/>
      <c r="AL220" s="224"/>
      <c r="AM220" s="27"/>
      <c r="AQ220" s="27"/>
    </row>
    <row r="221" spans="1:43">
      <c r="A221" s="220"/>
      <c r="B221" s="301">
        <f>+'Ark1'!C3915</f>
        <v>2024</v>
      </c>
      <c r="C221" s="27">
        <f>+'Ark1'!L3915</f>
        <v>8</v>
      </c>
      <c r="D221" s="27" t="s">
        <v>34</v>
      </c>
      <c r="E221" s="27">
        <f>+'Ark1'!H3915</f>
        <v>2</v>
      </c>
      <c r="F221" s="27">
        <f>+'Ark1'!J3915</f>
        <v>175</v>
      </c>
      <c r="G221" s="27" t="str">
        <f>VLOOKUP(F221,RNR!$A$1:$B$25,2)</f>
        <v>Ole Ringdal</v>
      </c>
      <c r="H221" s="27">
        <f>+IF(I221=0,"",'Ark1'!Q3915)</f>
        <v>14</v>
      </c>
      <c r="I221" s="27">
        <f>+'Ark1'!R3915</f>
        <v>15</v>
      </c>
      <c r="J221" s="28">
        <f>+IF(I221=0,"",'Ark1'!AG3915)</f>
        <v>15.789473684210527</v>
      </c>
      <c r="L221" s="28">
        <f>+IF(I221=0,"",'Ark1'!AH3915)</f>
        <v>14.081433559252412</v>
      </c>
      <c r="M221" s="97"/>
      <c r="N221" s="247">
        <f>+IF(J221=0,"",'Ark1'!AI3915)</f>
        <v>3</v>
      </c>
      <c r="O221" s="97"/>
      <c r="P221" s="273">
        <f>+IF(N221=0,"",'Ark1'!AJ3915)</f>
        <v>111.56666666666663</v>
      </c>
      <c r="Q221" s="237"/>
      <c r="R221" s="31">
        <f>+IF(I221=0,"",'Ark1'!U3915)</f>
        <v>36.56666666666667</v>
      </c>
      <c r="S221" s="221"/>
      <c r="T221" s="273">
        <f>+IF(N221=0,"",'Ark1'!AK3915)</f>
        <v>25.412417323252672</v>
      </c>
      <c r="U221" s="97"/>
      <c r="V221" s="26">
        <f>+IF(I221=0,"",'Ark1'!T3915)</f>
        <v>7.7333333333333316</v>
      </c>
      <c r="W221" s="238"/>
      <c r="X221" s="33">
        <f>+IF(I221=0,"",'Ark1'!W3915)</f>
        <v>26.666666666666675</v>
      </c>
      <c r="Y221" s="33">
        <f>+IF(I221=0,"",'Ark1'!X3915)</f>
        <v>100</v>
      </c>
      <c r="Z221" s="33">
        <f>+IF(I221=0,"",'Ark1'!Y3915)</f>
        <v>100</v>
      </c>
      <c r="AA221" s="33">
        <f>+IF(I221=0,"",'Ark1'!Z3915)</f>
        <v>66.666666666666686</v>
      </c>
      <c r="AB221" s="28">
        <f>+IF(I221=0,"",'Ark1'!AA3915)</f>
        <v>6.327681688861694</v>
      </c>
      <c r="AC221" s="26">
        <f>+IF(I221=0,"",'Ark1'!AC3915)</f>
        <v>1.5260697523012812</v>
      </c>
      <c r="AD221" s="33">
        <f>+IF(I221=0,"",'Ark1'!AE3915)</f>
        <v>-21.977174135777545</v>
      </c>
      <c r="AE221" s="26">
        <f t="shared" si="20"/>
        <v>4.5708333333333337</v>
      </c>
      <c r="AF221" s="28">
        <f t="shared" si="21"/>
        <v>1.0714285714285714</v>
      </c>
      <c r="AG221" s="220"/>
      <c r="AH221" s="223"/>
      <c r="AJ221" s="28"/>
      <c r="AK221" s="26"/>
      <c r="AL221" s="224"/>
      <c r="AM221" s="27"/>
      <c r="AQ221" s="27"/>
    </row>
    <row r="222" spans="1:43">
      <c r="A222" s="220"/>
      <c r="B222" s="301">
        <f>+'Ark1'!C3916</f>
        <v>2024</v>
      </c>
      <c r="C222" s="27">
        <f>+'Ark1'!L3916</f>
        <v>8</v>
      </c>
      <c r="D222" s="27" t="s">
        <v>34</v>
      </c>
      <c r="E222" s="27">
        <f>+'Ark1'!H3916</f>
        <v>2</v>
      </c>
      <c r="F222" s="27">
        <f>+'Ark1'!J3916</f>
        <v>177</v>
      </c>
      <c r="G222" s="27" t="str">
        <f>VLOOKUP(F222,RNR!$A$1:$B$25,2)</f>
        <v>Slakthuset</v>
      </c>
      <c r="H222" s="27">
        <f>+IF(I222=0,"",'Ark1'!Q3916)</f>
        <v>25</v>
      </c>
      <c r="I222" s="27">
        <f>+'Ark1'!R3916</f>
        <v>31</v>
      </c>
      <c r="J222" s="28">
        <f>+IF(I222=0,"",'Ark1'!AG3916)</f>
        <v>24.409448818897641</v>
      </c>
      <c r="L222" s="28">
        <f>+IF(I222=0,"",'Ark1'!AH3916)</f>
        <v>25.915326162044806</v>
      </c>
      <c r="M222" s="97"/>
      <c r="N222" s="247">
        <f>+IF(J222=0,"",'Ark1'!AI3916)</f>
        <v>31</v>
      </c>
      <c r="O222" s="97"/>
      <c r="P222" s="273">
        <f>+IF(N222=0,"",'Ark1'!AJ3916)</f>
        <v>120.20645161290322</v>
      </c>
      <c r="Q222" s="237"/>
      <c r="R222" s="31">
        <f>+IF(I222=0,"",'Ark1'!U3916)</f>
        <v>42.354838709677431</v>
      </c>
      <c r="S222" s="221"/>
      <c r="T222" s="273">
        <f>+IF(N222=0,"",'Ark1'!AK3916)</f>
        <v>24.408998310873361</v>
      </c>
      <c r="U222" s="97"/>
      <c r="V222" s="26">
        <f>+IF(I222=0,"",'Ark1'!T3916)</f>
        <v>6.6129032258064493</v>
      </c>
      <c r="W222" s="238"/>
      <c r="X222" s="33">
        <f>+IF(I222=0,"",'Ark1'!W3916)</f>
        <v>6.4516129032258052</v>
      </c>
      <c r="Y222" s="33">
        <f>+IF(I222=0,"",'Ark1'!X3916)</f>
        <v>100</v>
      </c>
      <c r="Z222" s="33">
        <f>+IF(I222=0,"",'Ark1'!Y3916)</f>
        <v>100</v>
      </c>
      <c r="AA222" s="33">
        <f>+IF(I222=0,"",'Ark1'!Z3916)</f>
        <v>83.870967741935488</v>
      </c>
      <c r="AB222" s="28">
        <f>+IF(I222=0,"",'Ark1'!AA3916)</f>
        <v>6.3018603863322546</v>
      </c>
      <c r="AC222" s="26">
        <f>+IF(I222=0,"",'Ark1'!AC3916)</f>
        <v>1.4519712819260502</v>
      </c>
      <c r="AD222" s="33">
        <f>+IF(I222=0,"",'Ark1'!AE3916)</f>
        <v>32.278110605290422</v>
      </c>
      <c r="AE222" s="26">
        <f t="shared" si="20"/>
        <v>5.2943548387096788</v>
      </c>
      <c r="AF222" s="28">
        <f t="shared" si="21"/>
        <v>1.24</v>
      </c>
      <c r="AG222" s="220"/>
      <c r="AH222" s="223"/>
      <c r="AJ222" s="28"/>
      <c r="AK222" s="26"/>
      <c r="AL222" s="224"/>
      <c r="AM222" s="27"/>
      <c r="AQ222" s="27"/>
    </row>
    <row r="223" spans="1:43">
      <c r="A223" s="220"/>
      <c r="B223" s="301">
        <f>+'Ark1'!C3917</f>
        <v>2024</v>
      </c>
      <c r="C223" s="27">
        <f>+'Ark1'!L3917</f>
        <v>8</v>
      </c>
      <c r="D223" s="27" t="s">
        <v>34</v>
      </c>
      <c r="E223" s="27">
        <f>+'Ark1'!H3917</f>
        <v>2</v>
      </c>
      <c r="F223" s="27">
        <f>+'Ark1'!J3917</f>
        <v>178</v>
      </c>
      <c r="G223" s="27" t="str">
        <f>VLOOKUP(F223,RNR!$A$1:$B$25,2)</f>
        <v>Røros</v>
      </c>
      <c r="H223" s="27">
        <f>+IF(I223=0,"",'Ark1'!Q3917)</f>
        <v>10</v>
      </c>
      <c r="I223" s="27">
        <f>+'Ark1'!R3917</f>
        <v>10</v>
      </c>
      <c r="J223" s="28">
        <f>+IF(I223=0,"",'Ark1'!AG3917)</f>
        <v>27.027027027027032</v>
      </c>
      <c r="L223" s="28">
        <f>+IF(I223=0,"",'Ark1'!AH3917)</f>
        <v>25.872534142640362</v>
      </c>
      <c r="M223" s="97"/>
      <c r="N223" s="247">
        <f>+IF(J223=0,"",'Ark1'!AI3917)</f>
        <v>10</v>
      </c>
      <c r="O223" s="97"/>
      <c r="P223" s="273">
        <f>+IF(N223=0,"",'Ark1'!AJ3917)</f>
        <v>121.3</v>
      </c>
      <c r="Q223" s="237"/>
      <c r="R223" s="31">
        <f>+IF(I223=0,"",'Ark1'!U3917)</f>
        <v>40.920000000000009</v>
      </c>
      <c r="S223" s="221"/>
      <c r="T223" s="273">
        <f>+IF(N223=0,"",'Ark1'!AK3917)</f>
        <v>22.865186096813432</v>
      </c>
      <c r="U223" s="97"/>
      <c r="V223" s="26">
        <f>+IF(I223=0,"",'Ark1'!T3917)</f>
        <v>6.8</v>
      </c>
      <c r="W223" s="238"/>
      <c r="X223" s="33">
        <f>+IF(I223=0,"",'Ark1'!W3917)</f>
        <v>0</v>
      </c>
      <c r="Y223" s="33">
        <f>+IF(I223=0,"",'Ark1'!X3917)</f>
        <v>100</v>
      </c>
      <c r="Z223" s="33">
        <f>+IF(I223=0,"",'Ark1'!Y3917)</f>
        <v>100</v>
      </c>
      <c r="AA223" s="33">
        <f>+IF(I223=0,"",'Ark1'!Z3917)</f>
        <v>90</v>
      </c>
      <c r="AB223" s="28">
        <f>+IF(I223=0,"",'Ark1'!AA3917)</f>
        <v>4.1877917808792748</v>
      </c>
      <c r="AC223" s="26">
        <f>+IF(I223=0,"",'Ark1'!AC3917)</f>
        <v>1.2489995996796801</v>
      </c>
      <c r="AD223" s="33">
        <f>+IF(I223=0,"",'Ark1'!AE3917)</f>
        <v>1.2235806338695041</v>
      </c>
      <c r="AE223" s="26">
        <f t="shared" si="20"/>
        <v>5.1150000000000011</v>
      </c>
      <c r="AF223" s="28">
        <f t="shared" si="21"/>
        <v>1</v>
      </c>
      <c r="AG223" s="220"/>
      <c r="AH223" s="223"/>
      <c r="AJ223" s="28"/>
      <c r="AK223" s="26"/>
      <c r="AL223" s="224"/>
      <c r="AM223" s="27"/>
      <c r="AQ223" s="27"/>
    </row>
    <row r="224" spans="1:43">
      <c r="A224" s="220"/>
      <c r="B224" s="301">
        <f>+'Ark1'!C3918</f>
        <v>2024</v>
      </c>
      <c r="C224" s="27">
        <f>+'Ark1'!L3918</f>
        <v>8</v>
      </c>
      <c r="D224" s="27" t="s">
        <v>34</v>
      </c>
      <c r="E224" s="27">
        <f>+'Ark1'!H3918</f>
        <v>2</v>
      </c>
      <c r="F224" s="27">
        <f>+'Ark1'!J3918</f>
        <v>181</v>
      </c>
      <c r="G224" s="27" t="str">
        <f>VLOOKUP(F224,RNR!$A$1:$B$25,2)</f>
        <v>Horns</v>
      </c>
      <c r="H224" s="27">
        <f>+IF(I224=0,"",'Ark1'!Q3918)</f>
        <v>15</v>
      </c>
      <c r="I224" s="27">
        <f>+'Ark1'!R3918</f>
        <v>18</v>
      </c>
      <c r="J224" s="28">
        <f>+IF(I224=0,"",'Ark1'!AG3918)</f>
        <v>11.920529801324502</v>
      </c>
      <c r="L224" s="28">
        <f>+IF(I224=0,"",'Ark1'!AH3918)</f>
        <v>11.863829482100279</v>
      </c>
      <c r="M224" s="97"/>
      <c r="N224" s="247">
        <f>+IF(J224=0,"",'Ark1'!AI3918)</f>
        <v>2</v>
      </c>
      <c r="O224" s="97"/>
      <c r="P224" s="273">
        <f>+IF(N224=0,"",'Ark1'!AJ3918)</f>
        <v>107.15</v>
      </c>
      <c r="Q224" s="237"/>
      <c r="R224" s="31">
        <f>+IF(I224=0,"",'Ark1'!U3918)</f>
        <v>36.766666666666673</v>
      </c>
      <c r="S224" s="221"/>
      <c r="T224" s="273">
        <f>+IF(N224=0,"",'Ark1'!AK3918)</f>
        <v>23.121062972640967</v>
      </c>
      <c r="U224" s="97"/>
      <c r="V224" s="26">
        <f>+IF(I224=0,"",'Ark1'!T3918)</f>
        <v>6.7222222222222223</v>
      </c>
      <c r="W224" s="238"/>
      <c r="X224" s="33">
        <f>+IF(I224=0,"",'Ark1'!W3918)</f>
        <v>11.111111111111112</v>
      </c>
      <c r="Y224" s="33">
        <f>+IF(I224=0,"",'Ark1'!X3918)</f>
        <v>100</v>
      </c>
      <c r="Z224" s="33">
        <f>+IF(I224=0,"",'Ark1'!Y3918)</f>
        <v>88.8888888888889</v>
      </c>
      <c r="AA224" s="33">
        <f>+IF(I224=0,"",'Ark1'!Z3918)</f>
        <v>66.666666666666686</v>
      </c>
      <c r="AB224" s="28">
        <f>+IF(I224=0,"",'Ark1'!AA3918)</f>
        <v>8.91434549227003</v>
      </c>
      <c r="AC224" s="26">
        <f>+IF(I224=0,"",'Ark1'!AC3918)</f>
        <v>1.5204369092671119</v>
      </c>
      <c r="AD224" s="33">
        <f>+IF(I224=0,"",'Ark1'!AE3918)</f>
        <v>30.755576312657624</v>
      </c>
      <c r="AE224" s="26">
        <f t="shared" si="20"/>
        <v>4.5958333333333341</v>
      </c>
      <c r="AF224" s="28">
        <f t="shared" si="21"/>
        <v>1.2</v>
      </c>
      <c r="AG224" s="220"/>
      <c r="AH224" s="223"/>
      <c r="AJ224" s="28"/>
      <c r="AK224" s="26"/>
      <c r="AL224" s="224"/>
      <c r="AM224" s="27"/>
      <c r="AQ224" s="27"/>
    </row>
    <row r="225" spans="1:61">
      <c r="A225" s="220"/>
      <c r="B225" s="301">
        <f>+'Ark1'!C3919</f>
        <v>2024</v>
      </c>
      <c r="C225" s="27">
        <f>+'Ark1'!L3919</f>
        <v>8</v>
      </c>
      <c r="D225" s="27" t="s">
        <v>34</v>
      </c>
      <c r="E225" s="27">
        <f>+'Ark1'!H3919</f>
        <v>1</v>
      </c>
      <c r="F225" s="27">
        <f>+'Ark1'!J3919</f>
        <v>262</v>
      </c>
      <c r="G225" s="27" t="str">
        <f>VLOOKUP(F225,RNR!$A$1:$B$25,2)</f>
        <v>Strilalam</v>
      </c>
      <c r="H225" s="27" t="str">
        <f>+IF(I225=0,"",'Ark1'!Q3919)</f>
        <v/>
      </c>
      <c r="I225" s="27">
        <f>+'Ark1'!R3919</f>
        <v>0</v>
      </c>
      <c r="J225" s="28" t="str">
        <f>+IF(I225=0,"",'Ark1'!AG3919)</f>
        <v/>
      </c>
      <c r="L225" s="28" t="str">
        <f>+IF(I225=0,"",'Ark1'!AH3919)</f>
        <v/>
      </c>
      <c r="M225" s="97"/>
      <c r="N225" s="247">
        <f>+IF(J225=0,"",'Ark1'!AI3919)</f>
        <v>0</v>
      </c>
      <c r="O225" s="97"/>
      <c r="P225" s="273" t="str">
        <f>+IF(N225=0,"",'Ark1'!AJ3919)</f>
        <v/>
      </c>
      <c r="Q225" s="237"/>
      <c r="R225" s="31" t="str">
        <f>+IF(I225=0,"",'Ark1'!U3919)</f>
        <v/>
      </c>
      <c r="S225" s="221"/>
      <c r="T225" s="273" t="str">
        <f>+IF(N225=0,"",'Ark1'!AK3919)</f>
        <v/>
      </c>
      <c r="U225" s="97"/>
      <c r="V225" s="26" t="str">
        <f>+IF(I225=0,"",'Ark1'!T3919)</f>
        <v/>
      </c>
      <c r="W225" s="238"/>
      <c r="X225" s="33" t="str">
        <f>+IF(I225=0,"",'Ark1'!W3919)</f>
        <v/>
      </c>
      <c r="Y225" s="33" t="str">
        <f>+IF(I225=0,"",'Ark1'!X3919)</f>
        <v/>
      </c>
      <c r="Z225" s="33" t="str">
        <f>+IF(I225=0,"",'Ark1'!Y3919)</f>
        <v/>
      </c>
      <c r="AA225" s="33" t="str">
        <f>+IF(I225=0,"",'Ark1'!Z3919)</f>
        <v/>
      </c>
      <c r="AB225" s="28" t="str">
        <f>+IF(I225=0,"",'Ark1'!AA3919)</f>
        <v/>
      </c>
      <c r="AC225" s="26" t="str">
        <f>+IF(I225=0,"",'Ark1'!AC3919)</f>
        <v/>
      </c>
      <c r="AD225" s="33" t="str">
        <f>+IF(I225=0,"",'Ark1'!AE3919)</f>
        <v/>
      </c>
      <c r="AE225" s="26" t="str">
        <f t="shared" si="20"/>
        <v/>
      </c>
      <c r="AF225" s="28" t="str">
        <f t="shared" si="21"/>
        <v/>
      </c>
      <c r="AG225" s="220"/>
      <c r="AH225" s="223"/>
      <c r="AJ225" s="28"/>
      <c r="AK225" s="26"/>
      <c r="AL225" s="224"/>
      <c r="AM225" s="27"/>
      <c r="AQ225" s="27"/>
    </row>
    <row r="226" spans="1:61">
      <c r="A226" s="220"/>
      <c r="B226" s="301">
        <f>+'Ark1'!C3920</f>
        <v>2024</v>
      </c>
      <c r="C226" s="27">
        <f>+'Ark1'!L3920</f>
        <v>8</v>
      </c>
      <c r="D226" s="27" t="s">
        <v>34</v>
      </c>
      <c r="E226" s="27">
        <f>+'Ark1'!H3920</f>
        <v>2</v>
      </c>
      <c r="F226" s="27">
        <f>+'Ark1'!J3920</f>
        <v>267</v>
      </c>
      <c r="G226" s="27" t="str">
        <f>VLOOKUP(F226,RNR!$A$1:$B$25,2)</f>
        <v>Dalpro</v>
      </c>
      <c r="H226" s="27">
        <f>+IF(I226=0,"",'Ark1'!Q3920)</f>
        <v>1</v>
      </c>
      <c r="I226" s="27">
        <f>+'Ark1'!R3920</f>
        <v>1</v>
      </c>
      <c r="J226" s="28">
        <f>+IF(I226=0,"",'Ark1'!AG3920)</f>
        <v>25</v>
      </c>
      <c r="L226" s="28">
        <f>+IF(I226=0,"",'Ark1'!AH3920)</f>
        <v>32.030704815073278</v>
      </c>
      <c r="M226" s="97"/>
      <c r="N226" s="247">
        <f>+IF(J226=0,"",'Ark1'!AI3920)</f>
        <v>1</v>
      </c>
      <c r="O226" s="97"/>
      <c r="P226" s="273">
        <f>+IF(N226=0,"",'Ark1'!AJ3920)</f>
        <v>126.9</v>
      </c>
      <c r="Q226" s="237"/>
      <c r="R226" s="31">
        <f>+IF(I226=0,"",'Ark1'!U3920)</f>
        <v>45.9</v>
      </c>
      <c r="S226" s="221"/>
      <c r="T226" s="273">
        <f>+IF(N226=0,"",'Ark1'!AK3920)</f>
        <v>22.460934390461176</v>
      </c>
      <c r="U226" s="97"/>
      <c r="V226" s="26">
        <f>+IF(I226=0,"",'Ark1'!T3920)</f>
        <v>8</v>
      </c>
      <c r="W226" s="238"/>
      <c r="X226" s="33">
        <f>+IF(I226=0,"",'Ark1'!W3920)</f>
        <v>0</v>
      </c>
      <c r="Y226" s="33">
        <f>+IF(I226=0,"",'Ark1'!X3920)</f>
        <v>100</v>
      </c>
      <c r="Z226" s="33">
        <f>+IF(I226=0,"",'Ark1'!Y3920)</f>
        <v>100</v>
      </c>
      <c r="AA226" s="33">
        <f>+IF(I226=0,"",'Ark1'!Z3920)</f>
        <v>100</v>
      </c>
      <c r="AB226" s="28">
        <f>+IF(I226=0,"",'Ark1'!AA3920)</f>
        <v>0</v>
      </c>
      <c r="AC226" s="26">
        <f>+IF(I226=0,"",'Ark1'!AC3920)</f>
        <v>0</v>
      </c>
      <c r="AD226" s="33">
        <f>+IF(I226=0,"",'Ark1'!AE3920)</f>
        <v>0</v>
      </c>
      <c r="AE226" s="26">
        <f t="shared" si="20"/>
        <v>5.7374999999999998</v>
      </c>
      <c r="AF226" s="28">
        <f t="shared" si="21"/>
        <v>1</v>
      </c>
      <c r="AG226" s="220"/>
      <c r="AH226" s="223"/>
      <c r="AJ226" s="28"/>
      <c r="AK226" s="26"/>
      <c r="AL226" s="224"/>
      <c r="AM226" s="27"/>
      <c r="AQ226" s="27"/>
    </row>
    <row r="227" spans="1:61">
      <c r="A227" s="220"/>
      <c r="B227" s="301">
        <f>+'Ark1'!C3921</f>
        <v>2024</v>
      </c>
      <c r="C227" s="27">
        <f>+'Ark1'!L3921</f>
        <v>8</v>
      </c>
      <c r="D227" s="27" t="s">
        <v>34</v>
      </c>
      <c r="E227" s="27">
        <f>+'Ark1'!H3921</f>
        <v>1</v>
      </c>
      <c r="F227" s="27">
        <f>+'Ark1'!J3921</f>
        <v>309</v>
      </c>
      <c r="G227" s="27" t="str">
        <f>VLOOKUP(F227,RNR!$A$1:$B$25,2)</f>
        <v>Malvik</v>
      </c>
      <c r="H227" s="27">
        <f>+IF(I227=0,"",'Ark1'!Q3921)</f>
        <v>59</v>
      </c>
      <c r="I227" s="27">
        <f>+'Ark1'!R3921</f>
        <v>64</v>
      </c>
      <c r="J227" s="28">
        <f>+IF(I227=0,"",'Ark1'!AG3921)</f>
        <v>19.161676646706589</v>
      </c>
      <c r="L227" s="28">
        <f>+IF(I227=0,"",'Ark1'!AH3921)</f>
        <v>17.951174178789735</v>
      </c>
      <c r="M227" s="97"/>
      <c r="N227" s="247">
        <f>+IF(J227=0,"",'Ark1'!AI3921)</f>
        <v>64</v>
      </c>
      <c r="O227" s="97"/>
      <c r="P227" s="273">
        <f>+IF(N227=0,"",'Ark1'!AJ3921)</f>
        <v>117.48749999999998</v>
      </c>
      <c r="Q227" s="237"/>
      <c r="R227" s="31">
        <f>+IF(I227=0,"",'Ark1'!U3921)</f>
        <v>39.235937500000027</v>
      </c>
      <c r="S227" s="221"/>
      <c r="T227" s="273">
        <f>+IF(N227=0,"",'Ark1'!AK3921)</f>
        <v>24.041035489878155</v>
      </c>
      <c r="U227" s="97"/>
      <c r="V227" s="26">
        <f>+IF(I227=0,"",'Ark1'!T3921)</f>
        <v>7.71875</v>
      </c>
      <c r="W227" s="238"/>
      <c r="X227" s="33">
        <f>+IF(I227=0,"",'Ark1'!W3921)</f>
        <v>35.9375</v>
      </c>
      <c r="Y227" s="33">
        <f>+IF(I227=0,"",'Ark1'!X3921)</f>
        <v>100</v>
      </c>
      <c r="Z227" s="33">
        <f>+IF(I227=0,"",'Ark1'!Y3921)</f>
        <v>100</v>
      </c>
      <c r="AA227" s="33">
        <f>+IF(I227=0,"",'Ark1'!Z3921)</f>
        <v>68.75</v>
      </c>
      <c r="AB227" s="28">
        <f>+IF(I227=0,"",'Ark1'!AA3921)</f>
        <v>7.3243892063496814</v>
      </c>
      <c r="AC227" s="26">
        <f>+IF(I227=0,"",'Ark1'!AC3921)</f>
        <v>1.535707796913202</v>
      </c>
      <c r="AD227" s="33">
        <f>+IF(I227=0,"",'Ark1'!AE3921)</f>
        <v>-7.5641970054009278</v>
      </c>
      <c r="AE227" s="26">
        <f t="shared" si="20"/>
        <v>4.9044921875000034</v>
      </c>
      <c r="AF227" s="28">
        <f t="shared" si="21"/>
        <v>1.0847457627118644</v>
      </c>
      <c r="AG227" s="220"/>
      <c r="AH227" s="223"/>
      <c r="AJ227" s="28"/>
      <c r="AK227" s="26"/>
      <c r="AL227" s="224"/>
      <c r="AM227" s="27"/>
      <c r="AQ227" s="27"/>
    </row>
    <row r="228" spans="1:61">
      <c r="A228" s="220"/>
      <c r="B228" s="301">
        <f>+'Ark1'!C3922</f>
        <v>2024</v>
      </c>
      <c r="C228" s="27">
        <f>+'Ark1'!L3922</f>
        <v>8</v>
      </c>
      <c r="D228" s="27" t="s">
        <v>34</v>
      </c>
      <c r="E228" s="27">
        <f>+'Ark1'!H3922</f>
        <v>2</v>
      </c>
      <c r="F228" s="27">
        <f>+'Ark1'!J3922</f>
        <v>470</v>
      </c>
      <c r="G228" s="27" t="str">
        <f>VLOOKUP(F228,RNR!$A$1:$B$25,2)</f>
        <v>Jens Eide</v>
      </c>
      <c r="H228" s="27">
        <f>+IF(I228=0,"",'Ark1'!Q3922)</f>
        <v>13</v>
      </c>
      <c r="I228" s="27">
        <f>+'Ark1'!R3922</f>
        <v>15</v>
      </c>
      <c r="J228" s="28">
        <f>+IF(I228=0,"",'Ark1'!AG3922)</f>
        <v>24.193548387096779</v>
      </c>
      <c r="L228" s="28">
        <f>+IF(I228=0,"",'Ark1'!AH3922)</f>
        <v>23.663000587692046</v>
      </c>
      <c r="M228" s="97"/>
      <c r="N228" s="247">
        <f>+IF(J228=0,"",'Ark1'!AI3922)</f>
        <v>14</v>
      </c>
      <c r="O228" s="97"/>
      <c r="P228" s="273">
        <f>+IF(N228=0,"",'Ark1'!AJ3922)</f>
        <v>113.85714285714288</v>
      </c>
      <c r="Q228" s="237"/>
      <c r="R228" s="31">
        <f>+IF(I228=0,"",'Ark1'!U3922)</f>
        <v>37.580000000000005</v>
      </c>
      <c r="S228" s="221"/>
      <c r="T228" s="273">
        <f>+IF(N228=0,"",'Ark1'!AK3922)</f>
        <v>24.231599331421393</v>
      </c>
      <c r="U228" s="97"/>
      <c r="V228" s="26">
        <f>+IF(I228=0,"",'Ark1'!T3922)</f>
        <v>7.6666666666666687</v>
      </c>
      <c r="W228" s="238"/>
      <c r="X228" s="33">
        <f>+IF(I228=0,"",'Ark1'!W3922)</f>
        <v>33.333333333333343</v>
      </c>
      <c r="Y228" s="33">
        <f>+IF(I228=0,"",'Ark1'!X3922)</f>
        <v>100</v>
      </c>
      <c r="Z228" s="33">
        <f>+IF(I228=0,"",'Ark1'!Y3922)</f>
        <v>100</v>
      </c>
      <c r="AA228" s="33">
        <f>+IF(I228=0,"",'Ark1'!Z3922)</f>
        <v>53.33333333333335</v>
      </c>
      <c r="AB228" s="28">
        <f>+IF(I228=0,"",'Ark1'!AA3922)</f>
        <v>9.6079966694415599</v>
      </c>
      <c r="AC228" s="26">
        <f>+IF(I228=0,"",'Ark1'!AC3922)</f>
        <v>1.9550504398153563</v>
      </c>
      <c r="AD228" s="33">
        <f>+IF(I228=0,"",'Ark1'!AE3922)</f>
        <v>-42.269751242354822</v>
      </c>
      <c r="AE228" s="26">
        <f t="shared" si="20"/>
        <v>4.6975000000000007</v>
      </c>
      <c r="AF228" s="28">
        <f t="shared" si="21"/>
        <v>1.1538461538461537</v>
      </c>
      <c r="AG228" s="220"/>
      <c r="AH228" s="223"/>
      <c r="AJ228" s="28"/>
      <c r="AK228" s="26"/>
      <c r="AL228" s="224"/>
      <c r="AM228" s="27"/>
      <c r="AQ228" s="27"/>
    </row>
    <row r="229" spans="1:61">
      <c r="A229" s="220"/>
      <c r="B229" s="301">
        <f>+'Ark1'!C3923</f>
        <v>2024</v>
      </c>
      <c r="C229" s="27">
        <f>+'Ark1'!L3923</f>
        <v>8</v>
      </c>
      <c r="D229" s="27" t="s">
        <v>34</v>
      </c>
      <c r="E229" s="27">
        <f>+'Ark1'!H3923</f>
        <v>2</v>
      </c>
      <c r="F229" s="27">
        <f>+'Ark1'!J3923</f>
        <v>629</v>
      </c>
      <c r="G229" s="27" t="str">
        <f>VLOOKUP(F229,RNR!$A$1:$B$25,2)</f>
        <v>Bø</v>
      </c>
      <c r="H229" s="27" t="str">
        <f>+IF(I229=0,"",'Ark1'!Q3923)</f>
        <v/>
      </c>
      <c r="I229" s="27">
        <f>+'Ark1'!R3923</f>
        <v>0</v>
      </c>
      <c r="J229" s="28" t="str">
        <f>+IF(I229=0,"",'Ark1'!AG3923)</f>
        <v/>
      </c>
      <c r="L229" s="28" t="str">
        <f>+IF(I229=0,"",'Ark1'!AH3923)</f>
        <v/>
      </c>
      <c r="M229" s="97"/>
      <c r="N229" s="247">
        <f>+IF(J229=0,"",'Ark1'!AI3923)</f>
        <v>0</v>
      </c>
      <c r="O229" s="97"/>
      <c r="P229" s="273" t="str">
        <f>+IF(N229=0,"",'Ark1'!AJ3923)</f>
        <v/>
      </c>
      <c r="Q229" s="237"/>
      <c r="R229" s="31" t="str">
        <f>+IF(I229=0,"",'Ark1'!U3923)</f>
        <v/>
      </c>
      <c r="S229" s="221"/>
      <c r="T229" s="273" t="str">
        <f>+IF(N229=0,"",'Ark1'!AK3923)</f>
        <v/>
      </c>
      <c r="U229" s="97"/>
      <c r="V229" s="26" t="str">
        <f>+IF(I229=0,"",'Ark1'!T3923)</f>
        <v/>
      </c>
      <c r="W229" s="238"/>
      <c r="X229" s="33" t="str">
        <f>+IF(I229=0,"",'Ark1'!W3923)</f>
        <v/>
      </c>
      <c r="Y229" s="33" t="str">
        <f>+IF(I229=0,"",'Ark1'!X3923)</f>
        <v/>
      </c>
      <c r="Z229" s="33" t="str">
        <f>+IF(I229=0,"",'Ark1'!Y3923)</f>
        <v/>
      </c>
      <c r="AA229" s="33" t="str">
        <f>+IF(I229=0,"",'Ark1'!Z3923)</f>
        <v/>
      </c>
      <c r="AB229" s="28" t="str">
        <f>+IF(I229=0,"",'Ark1'!AA3923)</f>
        <v/>
      </c>
      <c r="AC229" s="26" t="str">
        <f>+IF(I229=0,"",'Ark1'!AC3923)</f>
        <v/>
      </c>
      <c r="AD229" s="33" t="str">
        <f>+IF(I229=0,"",'Ark1'!AE3923)</f>
        <v/>
      </c>
      <c r="AE229" s="26" t="str">
        <f t="shared" si="20"/>
        <v/>
      </c>
      <c r="AF229" s="28" t="str">
        <f t="shared" si="21"/>
        <v/>
      </c>
      <c r="AG229" s="220"/>
      <c r="AH229" s="223"/>
      <c r="AJ229" s="28"/>
      <c r="AK229" s="26"/>
      <c r="AL229" s="224"/>
      <c r="AM229" s="27"/>
      <c r="AQ229" s="27"/>
    </row>
    <row r="230" spans="1:61">
      <c r="A230" s="220"/>
      <c r="B230" s="301">
        <f>+'Ark1'!C3924</f>
        <v>2024</v>
      </c>
      <c r="C230" s="27">
        <f>+'Ark1'!L3924</f>
        <v>8</v>
      </c>
      <c r="D230" s="27" t="s">
        <v>34</v>
      </c>
      <c r="E230" s="27">
        <f>+'Ark1'!H3924</f>
        <v>1</v>
      </c>
      <c r="F230" s="27">
        <f>+'Ark1'!J3924</f>
        <v>643</v>
      </c>
      <c r="G230" s="27" t="str">
        <f>VLOOKUP(F230,RNR!$A$1:$B$25,2)</f>
        <v>Bjerka</v>
      </c>
      <c r="H230" s="27">
        <f>+IF(I230=0,"",'Ark1'!Q3924)</f>
        <v>33</v>
      </c>
      <c r="I230" s="27">
        <f>+'Ark1'!R3924</f>
        <v>36</v>
      </c>
      <c r="J230" s="28">
        <f>+IF(I230=0,"",'Ark1'!AG3924)</f>
        <v>17.224880382775119</v>
      </c>
      <c r="L230" s="28">
        <f>+IF(I230=0,"",'Ark1'!AH3924)</f>
        <v>17.552575150167147</v>
      </c>
      <c r="M230" s="97"/>
      <c r="N230" s="247">
        <f>+IF(J230=0,"",'Ark1'!AI3924)</f>
        <v>16</v>
      </c>
      <c r="O230" s="97"/>
      <c r="P230" s="273">
        <f>+IF(N230=0,"",'Ark1'!AJ3924)</f>
        <v>111.69374999999999</v>
      </c>
      <c r="Q230" s="237"/>
      <c r="R230" s="31">
        <f>+IF(I230=0,"",'Ark1'!U3924)</f>
        <v>36.608333333333341</v>
      </c>
      <c r="S230" s="221"/>
      <c r="T230" s="273">
        <f>+IF(N230=0,"",'Ark1'!AK3924)</f>
        <v>24.771244619516544</v>
      </c>
      <c r="U230" s="97"/>
      <c r="V230" s="26">
        <f>+IF(I230=0,"",'Ark1'!T3924)</f>
        <v>7.3055555555555554</v>
      </c>
      <c r="W230" s="238"/>
      <c r="X230" s="33">
        <f>+IF(I230=0,"",'Ark1'!W3924)</f>
        <v>33.333333333333343</v>
      </c>
      <c r="Y230" s="33">
        <f>+IF(I230=0,"",'Ark1'!X3924)</f>
        <v>97.222222222222229</v>
      </c>
      <c r="Z230" s="33">
        <f>+IF(I230=0,"",'Ark1'!Y3924)</f>
        <v>94.444444444444443</v>
      </c>
      <c r="AA230" s="33">
        <f>+IF(I230=0,"",'Ark1'!Z3924)</f>
        <v>61.111111111111121</v>
      </c>
      <c r="AB230" s="28">
        <f>+IF(I230=0,"",'Ark1'!AA3924)</f>
        <v>8.7825387053579824</v>
      </c>
      <c r="AC230" s="26">
        <f>+IF(I230=0,"",'Ark1'!AC3924)</f>
        <v>1.8076910448359935</v>
      </c>
      <c r="AD230" s="33">
        <f>+IF(I230=0,"",'Ark1'!AE3924)</f>
        <v>1.8385991743437076</v>
      </c>
      <c r="AE230" s="26">
        <f t="shared" si="20"/>
        <v>4.5760416666666677</v>
      </c>
      <c r="AF230" s="28">
        <f t="shared" si="21"/>
        <v>1.0909090909090908</v>
      </c>
      <c r="AG230" s="220"/>
      <c r="AH230" s="223"/>
      <c r="AJ230" s="28"/>
      <c r="AK230" s="26"/>
      <c r="AL230" s="224"/>
      <c r="AM230" s="27"/>
      <c r="AQ230" s="27"/>
    </row>
    <row r="231" spans="1:61">
      <c r="A231" s="220"/>
      <c r="B231" s="301">
        <f>+'Ark1'!C3925</f>
        <v>2024</v>
      </c>
      <c r="C231" s="27">
        <f>+'Ark1'!L3925</f>
        <v>8</v>
      </c>
      <c r="D231" s="27" t="s">
        <v>34</v>
      </c>
      <c r="E231" s="27">
        <f>+'Ark1'!H3925</f>
        <v>2</v>
      </c>
      <c r="F231" s="27">
        <f>+'Ark1'!J3925</f>
        <v>704</v>
      </c>
      <c r="G231" s="27" t="str">
        <f>VLOOKUP(F231,RNR!$A$1:$B$25,2)</f>
        <v>Øre Vilt</v>
      </c>
      <c r="H231" s="27" t="str">
        <f>+IF(I231=0,"",'Ark1'!Q3925)</f>
        <v/>
      </c>
      <c r="I231" s="27">
        <f>+'Ark1'!R3925</f>
        <v>0</v>
      </c>
      <c r="J231" s="28" t="str">
        <f>+IF(I231=0,"",'Ark1'!AG3925)</f>
        <v/>
      </c>
      <c r="L231" s="28" t="str">
        <f>+IF(I231=0,"",'Ark1'!AH3925)</f>
        <v/>
      </c>
      <c r="M231" s="97"/>
      <c r="N231" s="247">
        <f>+IF(J231=0,"",'Ark1'!AI3925)</f>
        <v>0</v>
      </c>
      <c r="O231" s="97"/>
      <c r="P231" s="273" t="str">
        <f>+IF(N231=0,"",'Ark1'!AJ3925)</f>
        <v/>
      </c>
      <c r="Q231" s="237"/>
      <c r="R231" s="31" t="str">
        <f>+IF(I231=0,"",'Ark1'!U3925)</f>
        <v/>
      </c>
      <c r="S231" s="221"/>
      <c r="T231" s="273" t="str">
        <f>+IF(N231=0,"",'Ark1'!AK3925)</f>
        <v/>
      </c>
      <c r="U231" s="97"/>
      <c r="V231" s="26" t="str">
        <f>+IF(I231=0,"",'Ark1'!T3925)</f>
        <v/>
      </c>
      <c r="W231" s="238"/>
      <c r="X231" s="33" t="str">
        <f>+IF(I231=0,"",'Ark1'!W3925)</f>
        <v/>
      </c>
      <c r="Y231" s="33" t="str">
        <f>+IF(I231=0,"",'Ark1'!X3925)</f>
        <v/>
      </c>
      <c r="Z231" s="33" t="str">
        <f>+IF(I231=0,"",'Ark1'!Y3925)</f>
        <v/>
      </c>
      <c r="AA231" s="33" t="str">
        <f>+IF(I231=0,"",'Ark1'!Z3925)</f>
        <v/>
      </c>
      <c r="AB231" s="28" t="str">
        <f>+IF(I231=0,"",'Ark1'!AA3925)</f>
        <v/>
      </c>
      <c r="AC231" s="26" t="str">
        <f>+IF(I231=0,"",'Ark1'!AC3925)</f>
        <v/>
      </c>
      <c r="AD231" s="33" t="str">
        <f>+IF(I231=0,"",'Ark1'!AE3925)</f>
        <v/>
      </c>
      <c r="AE231" s="26" t="str">
        <f t="shared" si="20"/>
        <v/>
      </c>
      <c r="AF231" s="28" t="str">
        <f t="shared" si="21"/>
        <v/>
      </c>
      <c r="AG231" s="220"/>
      <c r="AH231" s="223"/>
      <c r="AJ231" s="28"/>
      <c r="AK231" s="26"/>
      <c r="AL231" s="224"/>
      <c r="AM231" s="27"/>
      <c r="AQ231" s="27"/>
    </row>
    <row r="232" spans="1:61">
      <c r="A232" s="220"/>
      <c r="B232" s="301">
        <f>+'Ark1'!C3926</f>
        <v>2024</v>
      </c>
      <c r="C232" s="27">
        <f>+'Ark1'!L3926</f>
        <v>8</v>
      </c>
      <c r="D232" s="27" t="s">
        <v>34</v>
      </c>
      <c r="E232" s="27">
        <f>+'Ark1'!H3926</f>
        <v>1</v>
      </c>
      <c r="F232" s="27">
        <f>+'Ark1'!J3926</f>
        <v>802</v>
      </c>
      <c r="G232" s="27" t="str">
        <f>VLOOKUP(F232,RNR!$A$1:$B$25,2)</f>
        <v>Karasjok</v>
      </c>
      <c r="H232" s="27">
        <f>+IF(I232=0,"",'Ark1'!Q3926)</f>
        <v>7</v>
      </c>
      <c r="I232" s="27">
        <f>+'Ark1'!R3926</f>
        <v>7</v>
      </c>
      <c r="J232" s="28">
        <f>+IF(I232=0,"",'Ark1'!AG3926)</f>
        <v>16.666666666666671</v>
      </c>
      <c r="L232" s="28">
        <f>+IF(I232=0,"",'Ark1'!AH3926)</f>
        <v>14.11156462585034</v>
      </c>
      <c r="M232" s="97"/>
      <c r="N232" s="247">
        <f>+IF(J232=0,"",'Ark1'!AI3926)</f>
        <v>7</v>
      </c>
      <c r="O232" s="97"/>
      <c r="P232" s="273">
        <f>+IF(N232=0,"",'Ark1'!AJ3926)</f>
        <v>117.3</v>
      </c>
      <c r="Q232" s="237"/>
      <c r="R232" s="31">
        <f>+IF(I232=0,"",'Ark1'!U3926)</f>
        <v>37.042857142857152</v>
      </c>
      <c r="S232" s="221"/>
      <c r="T232" s="273">
        <f>+IF(N232=0,"",'Ark1'!AK3926)</f>
        <v>22.972216953244939</v>
      </c>
      <c r="U232" s="97"/>
      <c r="V232" s="26">
        <f>+IF(I232=0,"",'Ark1'!T3926)</f>
        <v>7.4285714285714306</v>
      </c>
      <c r="W232" s="238"/>
      <c r="X232" s="33">
        <f>+IF(I232=0,"",'Ark1'!W3926)</f>
        <v>28.571428571428577</v>
      </c>
      <c r="Y232" s="33">
        <f>+IF(I232=0,"",'Ark1'!X3926)</f>
        <v>100</v>
      </c>
      <c r="Z232" s="33">
        <f>+IF(I232=0,"",'Ark1'!Y3926)</f>
        <v>100</v>
      </c>
      <c r="AA232" s="33">
        <f>+IF(I232=0,"",'Ark1'!Z3926)</f>
        <v>57.142857142857153</v>
      </c>
      <c r="AB232" s="28">
        <f>+IF(I232=0,"",'Ark1'!AA3926)</f>
        <v>3.130429976334673</v>
      </c>
      <c r="AC232" s="26">
        <f>+IF(I232=0,"",'Ark1'!AC3926)</f>
        <v>1.1780301787479035</v>
      </c>
      <c r="AD232" s="33">
        <f>+IF(I232=0,"",'Ark1'!AE3926)</f>
        <v>6.862228815634098</v>
      </c>
      <c r="AE232" s="26">
        <f t="shared" si="20"/>
        <v>4.6303571428571439</v>
      </c>
      <c r="AF232" s="28">
        <f t="shared" si="21"/>
        <v>1</v>
      </c>
      <c r="AG232" s="220"/>
      <c r="AH232" s="223"/>
      <c r="AJ232" s="28"/>
      <c r="AK232" s="26"/>
      <c r="AL232" s="224"/>
      <c r="AM232" s="27"/>
      <c r="AQ232" s="27"/>
    </row>
    <row r="233" spans="1:61" ht="19.8">
      <c r="A233" s="220"/>
      <c r="B233" s="220"/>
      <c r="C233" s="220"/>
      <c r="D233" s="220"/>
      <c r="E233" s="220"/>
      <c r="F233" s="220"/>
      <c r="G233" s="220"/>
      <c r="H233" s="220"/>
      <c r="I233" s="220"/>
      <c r="J233" s="221"/>
      <c r="K233" s="221"/>
      <c r="L233" s="221"/>
      <c r="M233" s="97"/>
      <c r="N233" s="239"/>
      <c r="O233" s="97"/>
      <c r="P233" s="237"/>
      <c r="Q233" s="237"/>
      <c r="R233" s="220"/>
      <c r="S233" s="221"/>
      <c r="T233" s="237"/>
      <c r="U233" s="97"/>
      <c r="V233" s="220"/>
      <c r="W233" s="238"/>
      <c r="X233" s="222"/>
      <c r="Y233" s="222"/>
      <c r="Z233" s="222"/>
      <c r="AA233" s="222"/>
      <c r="AB233" s="222"/>
      <c r="AC233" s="220"/>
      <c r="AD233" s="222"/>
      <c r="AE233" s="485"/>
      <c r="AF233" s="222"/>
      <c r="AG233" s="220"/>
      <c r="AH233" s="223"/>
      <c r="AJ233" s="28"/>
      <c r="AK233" s="26"/>
      <c r="AL233" s="224"/>
      <c r="AM233" s="27"/>
      <c r="AQ233" s="27"/>
      <c r="BI233" s="236"/>
    </row>
    <row r="234" spans="1:61" ht="22.8">
      <c r="A234" s="220"/>
      <c r="B234" s="220"/>
      <c r="C234" s="220"/>
      <c r="D234" s="266" t="s">
        <v>35</v>
      </c>
      <c r="E234" s="220"/>
      <c r="F234" s="220"/>
      <c r="G234" s="220"/>
      <c r="H234" s="220"/>
      <c r="I234" s="267">
        <f>SUM(I236:I260)</f>
        <v>1107</v>
      </c>
      <c r="J234" s="268"/>
      <c r="K234" s="268"/>
      <c r="L234" s="268"/>
      <c r="M234" s="97"/>
      <c r="N234" s="495"/>
      <c r="O234" s="97"/>
      <c r="P234" s="496"/>
      <c r="Q234" s="237"/>
      <c r="R234" s="270">
        <f>+Klasse!M19</f>
        <v>46.766214995483281</v>
      </c>
      <c r="S234" s="221"/>
      <c r="T234" s="496"/>
      <c r="U234" s="97"/>
      <c r="V234" s="269"/>
      <c r="W234" s="238"/>
      <c r="X234" s="222"/>
      <c r="Y234" s="222"/>
      <c r="Z234" s="222"/>
      <c r="AA234" s="222"/>
      <c r="AB234" s="222"/>
      <c r="AC234" s="220"/>
      <c r="AD234" s="222"/>
      <c r="AE234" s="485"/>
      <c r="AF234" s="222"/>
      <c r="AG234" s="220"/>
      <c r="AH234" s="223"/>
      <c r="AJ234" s="28"/>
      <c r="AK234" s="26"/>
      <c r="AL234" s="224"/>
      <c r="AM234" s="27"/>
      <c r="AQ234" s="27"/>
      <c r="BI234" s="236"/>
    </row>
    <row r="235" spans="1:61" ht="19.8">
      <c r="A235" s="220"/>
      <c r="B235" s="220"/>
      <c r="C235" s="220"/>
      <c r="D235" s="220"/>
      <c r="E235" s="220"/>
      <c r="F235" s="220"/>
      <c r="G235" s="220"/>
      <c r="H235" s="238"/>
      <c r="I235" s="220"/>
      <c r="J235" s="221"/>
      <c r="K235" s="221"/>
      <c r="L235" s="221"/>
      <c r="M235" s="97"/>
      <c r="N235" s="239"/>
      <c r="O235" s="97"/>
      <c r="P235" s="237"/>
      <c r="Q235" s="237"/>
      <c r="R235" s="221"/>
      <c r="S235" s="221"/>
      <c r="T235" s="237"/>
      <c r="U235" s="97"/>
      <c r="V235" s="238"/>
      <c r="W235" s="238"/>
      <c r="X235" s="222"/>
      <c r="Y235" s="222"/>
      <c r="Z235" s="222"/>
      <c r="AA235" s="222"/>
      <c r="AB235" s="239"/>
      <c r="AC235" s="220"/>
      <c r="AD235" s="239"/>
      <c r="AE235" s="488"/>
      <c r="AF235" s="237"/>
      <c r="AG235" s="220"/>
      <c r="AH235" s="223"/>
      <c r="AJ235" s="28"/>
      <c r="AK235" s="26"/>
      <c r="AL235" s="224"/>
      <c r="AM235" s="27"/>
      <c r="AQ235" s="27"/>
      <c r="BI235" s="236"/>
    </row>
    <row r="236" spans="1:61">
      <c r="A236" s="220"/>
      <c r="B236" s="301">
        <f>+'Ark1'!C3927</f>
        <v>2024</v>
      </c>
      <c r="C236" s="27">
        <f>+'Ark1'!L3927</f>
        <v>9</v>
      </c>
      <c r="D236" s="27" t="s">
        <v>35</v>
      </c>
      <c r="E236" s="27">
        <f>+'Ark1'!H3927</f>
        <v>1</v>
      </c>
      <c r="F236" s="27">
        <f>+'Ark1'!J3927</f>
        <v>103</v>
      </c>
      <c r="G236" s="27" t="str">
        <f>VLOOKUP(F236,RNR!$A$1:$B$25,2)</f>
        <v>Rudshøgda</v>
      </c>
      <c r="H236" s="27" t="str">
        <f>+IF(I236=0,"",'Ark1'!Q3927)</f>
        <v/>
      </c>
      <c r="I236" s="27">
        <f>+'Ark1'!R3927</f>
        <v>0</v>
      </c>
      <c r="J236" s="28" t="str">
        <f>+IF(I236=0,"",'Ark1'!AG3927)</f>
        <v/>
      </c>
      <c r="L236" s="28" t="str">
        <f>+IF(I236=0,"",'Ark1'!AH3927)</f>
        <v/>
      </c>
      <c r="M236" s="97"/>
      <c r="N236" s="247">
        <f>+IF(J236=0,"",'Ark1'!AI3927)</f>
        <v>0</v>
      </c>
      <c r="O236" s="97"/>
      <c r="P236" s="273" t="str">
        <f>+IF(N236=0,"",'Ark1'!AJ3927)</f>
        <v/>
      </c>
      <c r="Q236" s="237"/>
      <c r="R236" s="31" t="str">
        <f>+IF(I236=0,"",'Ark1'!U3927)</f>
        <v/>
      </c>
      <c r="S236" s="221"/>
      <c r="T236" s="273" t="str">
        <f>+IF(N236=0,"",'Ark1'!AK3927)</f>
        <v/>
      </c>
      <c r="U236" s="97"/>
      <c r="V236" s="26" t="str">
        <f>+IF(I236=0,"",'Ark1'!T3927)</f>
        <v/>
      </c>
      <c r="W236" s="238"/>
      <c r="X236" s="33" t="str">
        <f>+IF(I236=0,"",'Ark1'!W3927)</f>
        <v/>
      </c>
      <c r="Y236" s="33" t="str">
        <f>+IF(I236=0,"",'Ark1'!X3927)</f>
        <v/>
      </c>
      <c r="Z236" s="33" t="str">
        <f>+IF(I236=0,"",'Ark1'!Y3927)</f>
        <v/>
      </c>
      <c r="AA236" s="33" t="str">
        <f>+IF(I236=0,"",'Ark1'!Z3927)</f>
        <v/>
      </c>
      <c r="AB236" s="28" t="str">
        <f>+IF(I236=0,"",'Ark1'!AA3927)</f>
        <v/>
      </c>
      <c r="AC236" s="26" t="str">
        <f>+IF(I236=0,"",'Ark1'!AC3927)</f>
        <v/>
      </c>
      <c r="AD236" s="33" t="str">
        <f>+IF(I236=0,"",'Ark1'!AE3927)</f>
        <v/>
      </c>
      <c r="AE236" s="26" t="str">
        <f t="shared" ref="AE236:AE260" si="22">IF(I236=0,"",R236/C236)</f>
        <v/>
      </c>
      <c r="AF236" s="28" t="str">
        <f t="shared" ref="AF236:AF260" si="23">IF(I236=0,"",I236/H236)</f>
        <v/>
      </c>
      <c r="AG236" s="220"/>
      <c r="AH236" s="223"/>
      <c r="AJ236" s="28"/>
      <c r="AK236" s="26"/>
      <c r="AL236" s="224"/>
      <c r="AM236" s="27"/>
      <c r="AQ236" s="27"/>
    </row>
    <row r="237" spans="1:61">
      <c r="A237" s="220"/>
      <c r="B237" s="301">
        <f>+'Ark1'!C3928</f>
        <v>2024</v>
      </c>
      <c r="C237" s="27">
        <f>+'Ark1'!L3928</f>
        <v>9</v>
      </c>
      <c r="D237" s="27" t="str">
        <f>+D236</f>
        <v>R+</v>
      </c>
      <c r="E237" s="27">
        <f>+'Ark1'!H3928</f>
        <v>2</v>
      </c>
      <c r="F237" s="27">
        <f>+'Ark1'!J3928</f>
        <v>106</v>
      </c>
      <c r="G237" s="27" t="str">
        <f>VLOOKUP(F237,RNR!$A$1:$B$25,2)</f>
        <v>Furuseth</v>
      </c>
      <c r="H237" s="27">
        <f>+IF(I237=0,"",'Ark1'!Q3928)</f>
        <v>30</v>
      </c>
      <c r="I237" s="27">
        <f>+'Ark1'!R3928</f>
        <v>37</v>
      </c>
      <c r="J237" s="28">
        <f>+IF(I237=0,"",'Ark1'!AG3928)</f>
        <v>24.832214765100673</v>
      </c>
      <c r="L237" s="28">
        <f>+IF(I237=0,"",'Ark1'!AH3928)</f>
        <v>27.140891623044919</v>
      </c>
      <c r="M237" s="97"/>
      <c r="N237" s="247">
        <f>+IF(J237=0,"",'Ark1'!AI3928)</f>
        <v>37</v>
      </c>
      <c r="O237" s="97"/>
      <c r="P237" s="273">
        <f>+IF(N237=0,"",'Ark1'!AJ3928)</f>
        <v>118.84594594594599</v>
      </c>
      <c r="Q237" s="237"/>
      <c r="R237" s="31">
        <f>+IF(I237=0,"",'Ark1'!U3928)</f>
        <v>46.383783783783763</v>
      </c>
      <c r="S237" s="221"/>
      <c r="T237" s="273">
        <f>+IF(N237=0,"",'Ark1'!AK3928)</f>
        <v>27.487026213559247</v>
      </c>
      <c r="U237" s="97"/>
      <c r="V237" s="26">
        <f>+IF(I237=0,"",'Ark1'!T3928)</f>
        <v>8.324324324324321</v>
      </c>
      <c r="W237" s="238"/>
      <c r="X237" s="33">
        <f>+IF(I237=0,"",'Ark1'!W3928)</f>
        <v>40.540540540540547</v>
      </c>
      <c r="Y237" s="33">
        <f>+IF(I237=0,"",'Ark1'!X3928)</f>
        <v>100</v>
      </c>
      <c r="Z237" s="33">
        <f>+IF(I237=0,"",'Ark1'!Y3928)</f>
        <v>100</v>
      </c>
      <c r="AA237" s="33">
        <f>+IF(I237=0,"",'Ark1'!Z3928)</f>
        <v>94.594594594594625</v>
      </c>
      <c r="AB237" s="28">
        <f>+IF(I237=0,"",'Ark1'!AA3928)</f>
        <v>7.872274767010139</v>
      </c>
      <c r="AC237" s="26">
        <f>+IF(I237=0,"",'Ark1'!AC3928)</f>
        <v>1.9597856205711663</v>
      </c>
      <c r="AD237" s="33">
        <f>+IF(I237=0,"",'Ark1'!AE3928)</f>
        <v>10.562527304178863</v>
      </c>
      <c r="AE237" s="26">
        <f t="shared" si="22"/>
        <v>5.153753753753751</v>
      </c>
      <c r="AF237" s="28">
        <f t="shared" si="23"/>
        <v>1.2333333333333334</v>
      </c>
      <c r="AG237" s="220"/>
      <c r="AH237" s="223"/>
      <c r="AJ237" s="28"/>
      <c r="AK237" s="26"/>
      <c r="AL237" s="224"/>
      <c r="AM237" s="27"/>
      <c r="AQ237" s="27"/>
    </row>
    <row r="238" spans="1:61">
      <c r="A238" s="220"/>
      <c r="B238" s="301">
        <f>+'Ark1'!C3929</f>
        <v>2024</v>
      </c>
      <c r="C238" s="27">
        <f>+'Ark1'!L3929</f>
        <v>9</v>
      </c>
      <c r="D238" s="27" t="str">
        <f t="shared" ref="D238:D260" si="24">+D237</f>
        <v>R+</v>
      </c>
      <c r="E238" s="27">
        <f>+'Ark1'!H3929</f>
        <v>1</v>
      </c>
      <c r="F238" s="27">
        <f>+'Ark1'!J3929</f>
        <v>110</v>
      </c>
      <c r="G238" s="27" t="str">
        <f>VLOOKUP(F238,RNR!$A$1:$B$25,2)</f>
        <v>Gol</v>
      </c>
      <c r="H238" s="27">
        <f>+IF(I238=0,"",'Ark1'!Q3929)</f>
        <v>105</v>
      </c>
      <c r="I238" s="27">
        <f>+'Ark1'!R3929</f>
        <v>133</v>
      </c>
      <c r="J238" s="28">
        <f>+IF(I238=0,"",'Ark1'!AG3929)</f>
        <v>23.170731707317071</v>
      </c>
      <c r="L238" s="28">
        <f>+IF(I238=0,"",'Ark1'!AH3929)</f>
        <v>26.0141615652783</v>
      </c>
      <c r="M238" s="97"/>
      <c r="N238" s="247">
        <f>+IF(J238=0,"",'Ark1'!AI3929)</f>
        <v>133</v>
      </c>
      <c r="O238" s="97"/>
      <c r="P238" s="273">
        <f>+IF(N238=0,"",'Ark1'!AJ3929)</f>
        <v>119.2428571428572</v>
      </c>
      <c r="Q238" s="237"/>
      <c r="R238" s="31">
        <f>+IF(I238=0,"",'Ark1'!U3929)</f>
        <v>46.904511278195471</v>
      </c>
      <c r="S238" s="221"/>
      <c r="T238" s="273">
        <f>+IF(N238=0,"",'Ark1'!AK3929)</f>
        <v>27.452191153319095</v>
      </c>
      <c r="U238" s="97"/>
      <c r="V238" s="26">
        <f>+IF(I238=0,"",'Ark1'!T3929)</f>
        <v>6.6842105263157885</v>
      </c>
      <c r="W238" s="238"/>
      <c r="X238" s="33">
        <f>+IF(I238=0,"",'Ark1'!W3929)</f>
        <v>12.781954887218047</v>
      </c>
      <c r="Y238" s="33">
        <f>+IF(I238=0,"",'Ark1'!X3929)</f>
        <v>100</v>
      </c>
      <c r="Z238" s="33">
        <f>+IF(I238=0,"",'Ark1'!Y3929)</f>
        <v>100</v>
      </c>
      <c r="AA238" s="33">
        <f>+IF(I238=0,"",'Ark1'!Z3929)</f>
        <v>93.233082706766965</v>
      </c>
      <c r="AB238" s="28">
        <f>+IF(I238=0,"",'Ark1'!AA3929)</f>
        <v>7.9844102296938653</v>
      </c>
      <c r="AC238" s="26">
        <f>+IF(I238=0,"",'Ark1'!AC3929)</f>
        <v>1.7444581253694211</v>
      </c>
      <c r="AD238" s="33">
        <f>+IF(I238=0,"",'Ark1'!AE3929)</f>
        <v>24.35588566374259</v>
      </c>
      <c r="AE238" s="26">
        <f t="shared" si="22"/>
        <v>5.2116123642439414</v>
      </c>
      <c r="AF238" s="28">
        <f t="shared" si="23"/>
        <v>1.2666666666666666</v>
      </c>
      <c r="AG238" s="220"/>
      <c r="AH238" s="223"/>
      <c r="AJ238" s="28"/>
      <c r="AK238" s="26"/>
      <c r="AL238" s="224"/>
      <c r="AM238" s="27"/>
      <c r="AQ238" s="27"/>
    </row>
    <row r="239" spans="1:61" ht="15" customHeight="1">
      <c r="A239" s="220"/>
      <c r="B239" s="301">
        <f>+'Ark1'!C3930</f>
        <v>2024</v>
      </c>
      <c r="C239" s="27">
        <f>+'Ark1'!L3930</f>
        <v>9</v>
      </c>
      <c r="D239" s="27" t="str">
        <f t="shared" si="24"/>
        <v>R+</v>
      </c>
      <c r="E239" s="27">
        <f>+'Ark1'!H3930</f>
        <v>1</v>
      </c>
      <c r="F239" s="27">
        <f>+'Ark1'!J3930</f>
        <v>111</v>
      </c>
      <c r="G239" s="27" t="str">
        <f>VLOOKUP(F239,RNR!$A$1:$B$25,2)</f>
        <v>Forus</v>
      </c>
      <c r="H239" s="27">
        <f>+IF(I239=0,"",'Ark1'!Q3930)</f>
        <v>128</v>
      </c>
      <c r="I239" s="27">
        <f>+'Ark1'!R3930</f>
        <v>148</v>
      </c>
      <c r="J239" s="28">
        <f>+IF(I239=0,"",'Ark1'!AG3930)</f>
        <v>30.578512396694208</v>
      </c>
      <c r="L239" s="28">
        <f>+IF(I239=0,"",'Ark1'!AH3930)</f>
        <v>31.461882693507903</v>
      </c>
      <c r="M239" s="97"/>
      <c r="N239" s="247">
        <f>+IF(J239=0,"",'Ark1'!AI3930)</f>
        <v>146</v>
      </c>
      <c r="O239" s="97"/>
      <c r="P239" s="273">
        <f>+IF(N239=0,"",'Ark1'!AJ3930)</f>
        <v>120.7965753424658</v>
      </c>
      <c r="Q239" s="237"/>
      <c r="R239" s="31">
        <f>+IF(I239=0,"",'Ark1'!U3930)</f>
        <v>48.026351351351323</v>
      </c>
      <c r="S239" s="221"/>
      <c r="T239" s="273">
        <f>+IF(N239=0,"",'Ark1'!AK3930)</f>
        <v>27.084122297673527</v>
      </c>
      <c r="U239" s="97"/>
      <c r="V239" s="26">
        <f>+IF(I239=0,"",'Ark1'!T3930)</f>
        <v>7.8040540540540544</v>
      </c>
      <c r="W239" s="238"/>
      <c r="X239" s="33">
        <f>+IF(I239=0,"",'Ark1'!W3930)</f>
        <v>29.054054054054056</v>
      </c>
      <c r="Y239" s="33">
        <f>+IF(I239=0,"",'Ark1'!X3930)</f>
        <v>100</v>
      </c>
      <c r="Z239" s="33">
        <f>+IF(I239=0,"",'Ark1'!Y3930)</f>
        <v>100</v>
      </c>
      <c r="AA239" s="33">
        <f>+IF(I239=0,"",'Ark1'!Z3930)</f>
        <v>96.621621621621628</v>
      </c>
      <c r="AB239" s="28">
        <f>+IF(I239=0,"",'Ark1'!AA3930)</f>
        <v>6.7078852498535149</v>
      </c>
      <c r="AC239" s="26">
        <f>+IF(I239=0,"",'Ark1'!AC3930)</f>
        <v>1.5711021427724228</v>
      </c>
      <c r="AD239" s="33">
        <f>+IF(I239=0,"",'Ark1'!AE3930)</f>
        <v>18.898309583416655</v>
      </c>
      <c r="AE239" s="26">
        <f t="shared" si="22"/>
        <v>5.3362612612612583</v>
      </c>
      <c r="AF239" s="28">
        <f t="shared" si="23"/>
        <v>1.15625</v>
      </c>
      <c r="AG239" s="220"/>
      <c r="AH239" s="223"/>
      <c r="AJ239" s="28"/>
      <c r="AK239" s="26"/>
      <c r="AL239" s="224"/>
      <c r="AM239" s="27"/>
      <c r="AQ239" s="27"/>
    </row>
    <row r="240" spans="1:61" ht="15" customHeight="1">
      <c r="A240" s="220"/>
      <c r="B240" s="301">
        <f>+'Ark1'!C3931</f>
        <v>2024</v>
      </c>
      <c r="C240" s="27">
        <f>+'Ark1'!L3931</f>
        <v>9</v>
      </c>
      <c r="D240" s="27" t="str">
        <f t="shared" si="24"/>
        <v>R+</v>
      </c>
      <c r="E240" s="27">
        <f>+'Ark1'!H3931</f>
        <v>1</v>
      </c>
      <c r="F240" s="27">
        <f>+'Ark1'!J3931</f>
        <v>116</v>
      </c>
      <c r="G240" s="27" t="str">
        <f>VLOOKUP(F240,RNR!$A$1:$B$25,2)</f>
        <v>Sandeid</v>
      </c>
      <c r="H240" s="27">
        <f>+IF(I240=0,"",'Ark1'!Q3931)</f>
        <v>87</v>
      </c>
      <c r="I240" s="27">
        <f>+'Ark1'!R3931</f>
        <v>92</v>
      </c>
      <c r="J240" s="28">
        <f>+IF(I240=0,"",'Ark1'!AG3931)</f>
        <v>25.344352617079888</v>
      </c>
      <c r="L240" s="28">
        <f>+IF(I240=0,"",'Ark1'!AH3931)</f>
        <v>27.986401367663596</v>
      </c>
      <c r="M240" s="97"/>
      <c r="N240" s="247">
        <f>+IF(J240=0,"",'Ark1'!AI3931)</f>
        <v>31</v>
      </c>
      <c r="O240" s="97"/>
      <c r="P240" s="273">
        <f>+IF(N240=0,"",'Ark1'!AJ3931)</f>
        <v>117.41290322580645</v>
      </c>
      <c r="Q240" s="237"/>
      <c r="R240" s="31">
        <f>+IF(I240=0,"",'Ark1'!U3931)</f>
        <v>46.797826086956562</v>
      </c>
      <c r="S240" s="221"/>
      <c r="T240" s="273">
        <f>+IF(N240=0,"",'Ark1'!AK3931)</f>
        <v>27.529007288058569</v>
      </c>
      <c r="U240" s="97"/>
      <c r="V240" s="26">
        <f>+IF(I240=0,"",'Ark1'!T3931)</f>
        <v>7.0978260869565206</v>
      </c>
      <c r="W240" s="238"/>
      <c r="X240" s="33">
        <f>+IF(I240=0,"",'Ark1'!W3931)</f>
        <v>26.086956521739129</v>
      </c>
      <c r="Y240" s="33">
        <f>+IF(I240=0,"",'Ark1'!X3931)</f>
        <v>100</v>
      </c>
      <c r="Z240" s="33">
        <f>+IF(I240=0,"",'Ark1'!Y3931)</f>
        <v>100</v>
      </c>
      <c r="AA240" s="33">
        <f>+IF(I240=0,"",'Ark1'!Z3931)</f>
        <v>92.391304347826093</v>
      </c>
      <c r="AB240" s="28">
        <f>+IF(I240=0,"",'Ark1'!AA3931)</f>
        <v>7.9834880992347248</v>
      </c>
      <c r="AC240" s="26">
        <f>+IF(I240=0,"",'Ark1'!AC3931)</f>
        <v>1.9508068710190485</v>
      </c>
      <c r="AD240" s="33">
        <f>+IF(I240=0,"",'Ark1'!AE3931)</f>
        <v>20.171233521552608</v>
      </c>
      <c r="AE240" s="26">
        <f t="shared" si="22"/>
        <v>5.1997584541062842</v>
      </c>
      <c r="AF240" s="28">
        <f t="shared" si="23"/>
        <v>1.0574712643678161</v>
      </c>
      <c r="AG240" s="220"/>
      <c r="AH240" s="223"/>
      <c r="AJ240" s="28"/>
      <c r="AK240" s="26"/>
      <c r="AL240" s="224"/>
      <c r="AM240" s="27"/>
      <c r="AQ240" s="27"/>
    </row>
    <row r="241" spans="1:61" ht="15" customHeight="1">
      <c r="A241" s="220"/>
      <c r="B241" s="301">
        <f>+'Ark1'!C3932</f>
        <v>2024</v>
      </c>
      <c r="C241" s="27">
        <f>+'Ark1'!L3932</f>
        <v>9</v>
      </c>
      <c r="D241" s="27" t="str">
        <f t="shared" si="24"/>
        <v>R+</v>
      </c>
      <c r="E241" s="27">
        <f>+'Ark1'!H3932</f>
        <v>2</v>
      </c>
      <c r="F241" s="27">
        <f>+'Ark1'!J3932</f>
        <v>117</v>
      </c>
      <c r="G241" s="27" t="str">
        <f>VLOOKUP(F241,RNR!$A$1:$B$25,2)</f>
        <v>Jæren</v>
      </c>
      <c r="H241" s="27">
        <f>+IF(I241=0,"",'Ark1'!Q3932)</f>
        <v>52</v>
      </c>
      <c r="I241" s="27">
        <f>+'Ark1'!R3932</f>
        <v>59</v>
      </c>
      <c r="J241" s="28">
        <f>+IF(I241=0,"",'Ark1'!AG3932)</f>
        <v>18.042813455657495</v>
      </c>
      <c r="L241" s="28">
        <f>+IF(I241=0,"",'Ark1'!AH3932)</f>
        <v>18.785501290327037</v>
      </c>
      <c r="M241" s="97"/>
      <c r="N241" s="247">
        <f>+IF(J241=0,"",'Ark1'!AI3932)</f>
        <v>58</v>
      </c>
      <c r="O241" s="97"/>
      <c r="P241" s="273">
        <f>+IF(N241=0,"",'Ark1'!AJ3932)</f>
        <v>119.91724137931033</v>
      </c>
      <c r="Q241" s="237"/>
      <c r="R241" s="31">
        <f>+IF(I241=0,"",'Ark1'!U3932)</f>
        <v>46.020338983050841</v>
      </c>
      <c r="S241" s="221"/>
      <c r="T241" s="273">
        <f>+IF(N241=0,"",'Ark1'!AK3932)</f>
        <v>26.624039680177901</v>
      </c>
      <c r="U241" s="97"/>
      <c r="V241" s="26">
        <f>+IF(I241=0,"",'Ark1'!T3932)</f>
        <v>7.8813559322033884</v>
      </c>
      <c r="W241" s="238"/>
      <c r="X241" s="33">
        <f>+IF(I241=0,"",'Ark1'!W3932)</f>
        <v>35.593220338983052</v>
      </c>
      <c r="Y241" s="33">
        <f>+IF(I241=0,"",'Ark1'!X3932)</f>
        <v>100</v>
      </c>
      <c r="Z241" s="33">
        <f>+IF(I241=0,"",'Ark1'!Y3932)</f>
        <v>100</v>
      </c>
      <c r="AA241" s="33">
        <f>+IF(I241=0,"",'Ark1'!Z3932)</f>
        <v>84.745762711864401</v>
      </c>
      <c r="AB241" s="28">
        <f>+IF(I241=0,"",'Ark1'!AA3932)</f>
        <v>8.3583872351804249</v>
      </c>
      <c r="AC241" s="26">
        <f>+IF(I241=0,"",'Ark1'!AC3932)</f>
        <v>1.7763488144506965</v>
      </c>
      <c r="AD241" s="33">
        <f>+IF(I241=0,"",'Ark1'!AE3932)</f>
        <v>3.0984540698577545</v>
      </c>
      <c r="AE241" s="26">
        <f t="shared" si="22"/>
        <v>5.1133709981167605</v>
      </c>
      <c r="AF241" s="28">
        <f t="shared" si="23"/>
        <v>1.1346153846153846</v>
      </c>
      <c r="AG241" s="220"/>
      <c r="AH241" s="223"/>
      <c r="AJ241" s="28"/>
      <c r="AK241" s="26"/>
      <c r="AL241" s="224"/>
      <c r="AM241" s="27"/>
      <c r="AQ241" s="27"/>
    </row>
    <row r="242" spans="1:61" ht="15" customHeight="1">
      <c r="A242" s="220"/>
      <c r="B242" s="301">
        <f>+'Ark1'!C3933</f>
        <v>2024</v>
      </c>
      <c r="C242" s="27">
        <f>+'Ark1'!L3933</f>
        <v>9</v>
      </c>
      <c r="D242" s="27" t="str">
        <f t="shared" si="24"/>
        <v>R+</v>
      </c>
      <c r="E242" s="27">
        <f>+'Ark1'!H3933</f>
        <v>1</v>
      </c>
      <c r="F242" s="27">
        <f>+'Ark1'!J3933</f>
        <v>134</v>
      </c>
      <c r="G242" s="27" t="str">
        <f>VLOOKUP(F242,RNR!$A$1:$B$25,2)</f>
        <v>Førde</v>
      </c>
      <c r="H242" s="27">
        <f>+IF(I242=0,"",'Ark1'!Q3933)</f>
        <v>147</v>
      </c>
      <c r="I242" s="27">
        <f>+'Ark1'!R3933</f>
        <v>166</v>
      </c>
      <c r="J242" s="28">
        <f>+IF(I242=0,"",'Ark1'!AG3933)</f>
        <v>31.619047619047624</v>
      </c>
      <c r="L242" s="28">
        <f>+IF(I242=0,"",'Ark1'!AH3933)</f>
        <v>34.509102585830121</v>
      </c>
      <c r="M242" s="97"/>
      <c r="N242" s="247">
        <f>+IF(J242=0,"",'Ark1'!AI3933)</f>
        <v>160</v>
      </c>
      <c r="O242" s="97"/>
      <c r="P242" s="273">
        <f>+IF(N242=0,"",'Ark1'!AJ3933)</f>
        <v>118.41937500000002</v>
      </c>
      <c r="Q242" s="237"/>
      <c r="R242" s="31">
        <f>+IF(I242=0,"",'Ark1'!U3933)</f>
        <v>46.612650602409616</v>
      </c>
      <c r="S242" s="221"/>
      <c r="T242" s="273">
        <f>+IF(N242=0,"",'Ark1'!AK3933)</f>
        <v>28.221386001725406</v>
      </c>
      <c r="U242" s="97"/>
      <c r="V242" s="26">
        <f>+IF(I242=0,"",'Ark1'!T3933)</f>
        <v>7.5120481927710845</v>
      </c>
      <c r="W242" s="238"/>
      <c r="X242" s="33">
        <f>+IF(I242=0,"",'Ark1'!W3933)</f>
        <v>24.096385542168672</v>
      </c>
      <c r="Y242" s="33">
        <f>+IF(I242=0,"",'Ark1'!X3933)</f>
        <v>100</v>
      </c>
      <c r="Z242" s="33">
        <f>+IF(I242=0,"",'Ark1'!Y3933)</f>
        <v>100</v>
      </c>
      <c r="AA242" s="33">
        <f>+IF(I242=0,"",'Ark1'!Z3933)</f>
        <v>91.56626506024098</v>
      </c>
      <c r="AB242" s="28">
        <f>+IF(I242=0,"",'Ark1'!AA3933)</f>
        <v>8.5208544433164235</v>
      </c>
      <c r="AC242" s="26">
        <f>+IF(I242=0,"",'Ark1'!AC3933)</f>
        <v>1.7791901224021436</v>
      </c>
      <c r="AD242" s="33">
        <f>+IF(I242=0,"",'Ark1'!AE3933)</f>
        <v>-1.4255483855984001</v>
      </c>
      <c r="AE242" s="26">
        <f t="shared" si="22"/>
        <v>5.1791834002677355</v>
      </c>
      <c r="AF242" s="28">
        <f t="shared" si="23"/>
        <v>1.129251700680272</v>
      </c>
      <c r="AG242" s="220"/>
      <c r="AH242" s="223"/>
      <c r="AJ242" s="28"/>
      <c r="AK242" s="26"/>
      <c r="AL242" s="224"/>
      <c r="AM242" s="27"/>
      <c r="AQ242" s="27"/>
    </row>
    <row r="243" spans="1:61" ht="15" customHeight="1">
      <c r="A243" s="220"/>
      <c r="B243" s="301">
        <f>+'Ark1'!C3934</f>
        <v>2024</v>
      </c>
      <c r="C243" s="27">
        <f>+'Ark1'!L3934</f>
        <v>9</v>
      </c>
      <c r="D243" s="27" t="str">
        <f t="shared" si="24"/>
        <v>R+</v>
      </c>
      <c r="E243" s="27">
        <f>+'Ark1'!H3934</f>
        <v>2</v>
      </c>
      <c r="F243" s="27">
        <f>+'Ark1'!J3934</f>
        <v>141</v>
      </c>
      <c r="G243" s="27" t="str">
        <f>VLOOKUP(F243,RNR!$A$1:$B$25,2)</f>
        <v>Ølen</v>
      </c>
      <c r="H243" s="27">
        <f>+IF(I243=0,"",'Ark1'!Q3934)</f>
        <v>103</v>
      </c>
      <c r="I243" s="27">
        <f>+'Ark1'!R3934</f>
        <v>113</v>
      </c>
      <c r="J243" s="28">
        <f>+IF(I243=0,"",'Ark1'!AG3934)</f>
        <v>22.244094488188978</v>
      </c>
      <c r="L243" s="28">
        <f>+IF(I243=0,"",'Ark1'!AH3934)</f>
        <v>25.626101958405233</v>
      </c>
      <c r="M243" s="97"/>
      <c r="N243" s="247">
        <f>+IF(J243=0,"",'Ark1'!AI3934)</f>
        <v>109</v>
      </c>
      <c r="O243" s="97"/>
      <c r="P243" s="273">
        <f>+IF(N243=0,"",'Ark1'!AJ3934)</f>
        <v>119.4100917431193</v>
      </c>
      <c r="Q243" s="237"/>
      <c r="R243" s="31">
        <f>+IF(I243=0,"",'Ark1'!U3934)</f>
        <v>47.847787610619505</v>
      </c>
      <c r="S243" s="221"/>
      <c r="T243" s="273">
        <f>+IF(N243=0,"",'Ark1'!AK3934)</f>
        <v>27.757664423144192</v>
      </c>
      <c r="U243" s="97"/>
      <c r="V243" s="26">
        <f>+IF(I243=0,"",'Ark1'!T3934)</f>
        <v>8.0884955752212377</v>
      </c>
      <c r="W243" s="238"/>
      <c r="X243" s="33">
        <f>+IF(I243=0,"",'Ark1'!W3934)</f>
        <v>35.398230088495573</v>
      </c>
      <c r="Y243" s="33">
        <f>+IF(I243=0,"",'Ark1'!X3934)</f>
        <v>100</v>
      </c>
      <c r="Z243" s="33">
        <f>+IF(I243=0,"",'Ark1'!Y3934)</f>
        <v>100</v>
      </c>
      <c r="AA243" s="33">
        <f>+IF(I243=0,"",'Ark1'!Z3934)</f>
        <v>91.150442477876126</v>
      </c>
      <c r="AB243" s="28">
        <f>+IF(I243=0,"",'Ark1'!AA3934)</f>
        <v>7.7640320852232607</v>
      </c>
      <c r="AC243" s="26">
        <f>+IF(I243=0,"",'Ark1'!AC3934)</f>
        <v>1.6050667679652544</v>
      </c>
      <c r="AD243" s="33">
        <f>+IF(I243=0,"",'Ark1'!AE3934)</f>
        <v>-12.376088054906671</v>
      </c>
      <c r="AE243" s="26">
        <f t="shared" si="22"/>
        <v>5.3164208456243891</v>
      </c>
      <c r="AF243" s="28">
        <f t="shared" si="23"/>
        <v>1.0970873786407767</v>
      </c>
      <c r="AG243" s="220"/>
      <c r="AH243" s="223"/>
      <c r="AJ243" s="28"/>
      <c r="AK243" s="26"/>
      <c r="AL243" s="224"/>
      <c r="AM243" s="27"/>
      <c r="AQ243" s="27"/>
    </row>
    <row r="244" spans="1:61" ht="15" customHeight="1">
      <c r="A244" s="220"/>
      <c r="B244" s="301">
        <f>+'Ark1'!C3935</f>
        <v>2024</v>
      </c>
      <c r="C244" s="27">
        <f>+'Ark1'!L3935</f>
        <v>9</v>
      </c>
      <c r="D244" s="27" t="str">
        <f t="shared" si="24"/>
        <v>R+</v>
      </c>
      <c r="E244" s="27">
        <f>+'Ark1'!H3935</f>
        <v>2</v>
      </c>
      <c r="F244" s="27">
        <f>+'Ark1'!J3935</f>
        <v>143</v>
      </c>
      <c r="G244" s="27" t="str">
        <f>VLOOKUP(F244,RNR!$A$1:$B$25,2)</f>
        <v>Nordfjord</v>
      </c>
      <c r="H244" s="27">
        <f>+IF(I244=0,"",'Ark1'!Q3935)</f>
        <v>2</v>
      </c>
      <c r="I244" s="27">
        <f>+'Ark1'!R3935</f>
        <v>2</v>
      </c>
      <c r="J244" s="28">
        <f>+IF(I244=0,"",'Ark1'!AG3935)</f>
        <v>28.571428571428577</v>
      </c>
      <c r="L244" s="28">
        <f>+IF(I244=0,"",'Ark1'!AH3935)</f>
        <v>31.144915932746198</v>
      </c>
      <c r="M244" s="97"/>
      <c r="N244" s="247">
        <f>+IF(J244=0,"",'Ark1'!AI3935)</f>
        <v>0</v>
      </c>
      <c r="O244" s="97"/>
      <c r="P244" s="273" t="str">
        <f>+IF(N244=0,"",'Ark1'!AJ3935)</f>
        <v/>
      </c>
      <c r="Q244" s="237"/>
      <c r="R244" s="31">
        <f>+IF(I244=0,"",'Ark1'!U3935)</f>
        <v>38.9</v>
      </c>
      <c r="S244" s="221"/>
      <c r="T244" s="273" t="str">
        <f>+IF(N244=0,"",'Ark1'!AK3935)</f>
        <v/>
      </c>
      <c r="U244" s="97"/>
      <c r="V244" s="26">
        <f>+IF(I244=0,"",'Ark1'!T3935)</f>
        <v>8</v>
      </c>
      <c r="W244" s="238"/>
      <c r="X244" s="33">
        <f>+IF(I244=0,"",'Ark1'!W3935)</f>
        <v>0</v>
      </c>
      <c r="Y244" s="33">
        <f>+IF(I244=0,"",'Ark1'!X3935)</f>
        <v>100</v>
      </c>
      <c r="Z244" s="33">
        <f>+IF(I244=0,"",'Ark1'!Y3935)</f>
        <v>100</v>
      </c>
      <c r="AA244" s="33">
        <f>+IF(I244=0,"",'Ark1'!Z3935)</f>
        <v>50</v>
      </c>
      <c r="AB244" s="28">
        <f>+IF(I244=0,"",'Ark1'!AA3935)</f>
        <v>7.0000000000000178</v>
      </c>
      <c r="AC244" s="26">
        <f>+IF(I244=0,"",'Ark1'!AC3935)</f>
        <v>0</v>
      </c>
      <c r="AD244" s="33">
        <f>+IF(I244=0,"",'Ark1'!AE3935)</f>
        <v>0</v>
      </c>
      <c r="AE244" s="26">
        <f t="shared" si="22"/>
        <v>4.322222222222222</v>
      </c>
      <c r="AF244" s="28">
        <f t="shared" si="23"/>
        <v>1</v>
      </c>
      <c r="AG244" s="220"/>
      <c r="AH244" s="223"/>
      <c r="AJ244" s="28"/>
      <c r="AK244" s="26"/>
      <c r="AL244" s="224"/>
      <c r="AM244" s="27"/>
      <c r="AQ244" s="27"/>
    </row>
    <row r="245" spans="1:61" ht="15" customHeight="1">
      <c r="A245" s="220"/>
      <c r="B245" s="301">
        <f>+'Ark1'!C3936</f>
        <v>2024</v>
      </c>
      <c r="C245" s="27">
        <f>+'Ark1'!L3936</f>
        <v>9</v>
      </c>
      <c r="D245" s="27" t="str">
        <f t="shared" si="24"/>
        <v>R+</v>
      </c>
      <c r="E245" s="27">
        <f>+'Ark1'!H3936</f>
        <v>2</v>
      </c>
      <c r="F245" s="27">
        <f>+'Ark1'!J3936</f>
        <v>147</v>
      </c>
      <c r="G245" s="27" t="str">
        <f>VLOOKUP(F245,RNR!$A$1:$B$25,2)</f>
        <v>Midt-Norge</v>
      </c>
      <c r="H245" s="27">
        <f>+IF(I245=0,"",'Ark1'!Q3936)</f>
        <v>13</v>
      </c>
      <c r="I245" s="27">
        <f>+'Ark1'!R3936</f>
        <v>13</v>
      </c>
      <c r="J245" s="28">
        <f>+IF(I245=0,"",'Ark1'!AG3936)</f>
        <v>28.888888888888889</v>
      </c>
      <c r="L245" s="28">
        <f>+IF(I245=0,"",'Ark1'!AH3936)</f>
        <v>33.179347826086961</v>
      </c>
      <c r="M245" s="97"/>
      <c r="N245" s="247">
        <f>+IF(J245=0,"",'Ark1'!AI3936)</f>
        <v>13</v>
      </c>
      <c r="O245" s="97"/>
      <c r="P245" s="273">
        <f>+IF(N245=0,"",'Ark1'!AJ3936)</f>
        <v>118.84615384615383</v>
      </c>
      <c r="Q245" s="237"/>
      <c r="R245" s="31">
        <f>+IF(I245=0,"",'Ark1'!U3936)</f>
        <v>46.961538461538474</v>
      </c>
      <c r="S245" s="221"/>
      <c r="T245" s="273">
        <f>+IF(N245=0,"",'Ark1'!AK3936)</f>
        <v>27.756179831473641</v>
      </c>
      <c r="U245" s="97"/>
      <c r="V245" s="26">
        <f>+IF(I245=0,"",'Ark1'!T3936)</f>
        <v>8.5384615384615383</v>
      </c>
      <c r="W245" s="238"/>
      <c r="X245" s="33">
        <f>+IF(I245=0,"",'Ark1'!W3936)</f>
        <v>69.230769230769269</v>
      </c>
      <c r="Y245" s="33">
        <f>+IF(I245=0,"",'Ark1'!X3936)</f>
        <v>100</v>
      </c>
      <c r="Z245" s="33">
        <f>+IF(I245=0,"",'Ark1'!Y3936)</f>
        <v>100</v>
      </c>
      <c r="AA245" s="33">
        <f>+IF(I245=0,"",'Ark1'!Z3936)</f>
        <v>92.307692307692321</v>
      </c>
      <c r="AB245" s="28">
        <f>+IF(I245=0,"",'Ark1'!AA3936)</f>
        <v>8.6472350815860661</v>
      </c>
      <c r="AC245" s="26">
        <f>+IF(I245=0,"",'Ark1'!AC3936)</f>
        <v>1.393136175098066</v>
      </c>
      <c r="AD245" s="33">
        <f>+IF(I245=0,"",'Ark1'!AE3936)</f>
        <v>-9.21457467937541</v>
      </c>
      <c r="AE245" s="26">
        <f t="shared" si="22"/>
        <v>5.217948717948719</v>
      </c>
      <c r="AF245" s="28">
        <f t="shared" si="23"/>
        <v>1</v>
      </c>
      <c r="AG245" s="220"/>
      <c r="AH245" s="223"/>
      <c r="AJ245" s="28"/>
      <c r="AK245" s="26"/>
      <c r="AL245" s="224"/>
      <c r="AM245" s="27"/>
      <c r="AQ245" s="27"/>
      <c r="BI245" s="236"/>
    </row>
    <row r="246" spans="1:61" ht="15" customHeight="1">
      <c r="A246" s="220"/>
      <c r="B246" s="301">
        <f>+'Ark1'!C3937</f>
        <v>2024</v>
      </c>
      <c r="C246" s="27">
        <f>+'Ark1'!L3937</f>
        <v>9</v>
      </c>
      <c r="D246" s="27" t="str">
        <f t="shared" si="24"/>
        <v>R+</v>
      </c>
      <c r="E246" s="27">
        <f>+'Ark1'!H3937</f>
        <v>1</v>
      </c>
      <c r="F246" s="27">
        <f>+'Ark1'!J3937</f>
        <v>155</v>
      </c>
      <c r="G246" s="27" t="str">
        <f>VLOOKUP(F246,RNR!$A$1:$B$25,2)</f>
        <v>Målselv</v>
      </c>
      <c r="H246" s="27">
        <f>+IF(I246=0,"",'Ark1'!Q3937)</f>
        <v>44</v>
      </c>
      <c r="I246" s="27">
        <f>+'Ark1'!R3937</f>
        <v>55</v>
      </c>
      <c r="J246" s="28">
        <f>+IF(I246=0,"",'Ark1'!AG3937)</f>
        <v>29.729729729729719</v>
      </c>
      <c r="L246" s="28">
        <f>+IF(I246=0,"",'Ark1'!AH3937)</f>
        <v>28.983543990670615</v>
      </c>
      <c r="M246" s="97"/>
      <c r="N246" s="247">
        <f>+IF(J246=0,"",'Ark1'!AI3937)</f>
        <v>50</v>
      </c>
      <c r="O246" s="97"/>
      <c r="P246" s="273">
        <f>+IF(N246=0,"",'Ark1'!AJ3937)</f>
        <v>117.87200000000001</v>
      </c>
      <c r="Q246" s="237"/>
      <c r="R246" s="31">
        <f>+IF(I246=0,"",'Ark1'!U3937)</f>
        <v>44.736363636363606</v>
      </c>
      <c r="S246" s="221"/>
      <c r="T246" s="273">
        <f>+IF(N246=0,"",'Ark1'!AK3937)</f>
        <v>27.28080983334922</v>
      </c>
      <c r="U246" s="97"/>
      <c r="V246" s="26">
        <f>+IF(I246=0,"",'Ark1'!T3937)</f>
        <v>6.7090909090909108</v>
      </c>
      <c r="W246" s="238"/>
      <c r="X246" s="33">
        <f>+IF(I246=0,"",'Ark1'!W3937)</f>
        <v>14.545454545454543</v>
      </c>
      <c r="Y246" s="33">
        <f>+IF(I246=0,"",'Ark1'!X3937)</f>
        <v>100</v>
      </c>
      <c r="Z246" s="33">
        <f>+IF(I246=0,"",'Ark1'!Y3937)</f>
        <v>100</v>
      </c>
      <c r="AA246" s="33">
        <f>+IF(I246=0,"",'Ark1'!Z3937)</f>
        <v>90.909090909090892</v>
      </c>
      <c r="AB246" s="28">
        <f>+IF(I246=0,"",'Ark1'!AA3937)</f>
        <v>6.7299159426431245</v>
      </c>
      <c r="AC246" s="26">
        <f>+IF(I246=0,"",'Ark1'!AC3937)</f>
        <v>1.9416275017036353</v>
      </c>
      <c r="AD246" s="33">
        <f>+IF(I246=0,"",'Ark1'!AE3937)</f>
        <v>44.578927673127879</v>
      </c>
      <c r="AE246" s="26">
        <f t="shared" si="22"/>
        <v>4.9707070707070677</v>
      </c>
      <c r="AF246" s="28">
        <f t="shared" si="23"/>
        <v>1.25</v>
      </c>
      <c r="AG246" s="220"/>
      <c r="AH246" s="223"/>
      <c r="AJ246" s="28"/>
      <c r="AK246" s="26"/>
      <c r="AL246" s="224"/>
      <c r="AM246" s="27"/>
      <c r="AQ246" s="27"/>
      <c r="BI246" s="236"/>
    </row>
    <row r="247" spans="1:61" ht="15" customHeight="1">
      <c r="A247" s="220"/>
      <c r="B247" s="301">
        <f>+'Ark1'!C3938</f>
        <v>2024</v>
      </c>
      <c r="C247" s="27">
        <f>+'Ark1'!L3938</f>
        <v>9</v>
      </c>
      <c r="D247" s="27" t="str">
        <f t="shared" si="24"/>
        <v>R+</v>
      </c>
      <c r="E247" s="27">
        <f>+'Ark1'!H3938</f>
        <v>2</v>
      </c>
      <c r="F247" s="27">
        <f>+'Ark1'!J3938</f>
        <v>160</v>
      </c>
      <c r="G247" s="27" t="str">
        <f>VLOOKUP(F247,RNR!$A$1:$B$25,2)</f>
        <v>Oslo</v>
      </c>
      <c r="H247" s="27">
        <f>+IF(I247=0,"",'Ark1'!Q3938)</f>
        <v>33</v>
      </c>
      <c r="I247" s="27">
        <f>+'Ark1'!R3938</f>
        <v>34</v>
      </c>
      <c r="J247" s="28">
        <f>+IF(I247=0,"",'Ark1'!AG3938)</f>
        <v>20.606060606060606</v>
      </c>
      <c r="L247" s="28">
        <f>+IF(I247=0,"",'Ark1'!AH3938)</f>
        <v>24.647242074399859</v>
      </c>
      <c r="M247" s="97"/>
      <c r="N247" s="247">
        <f>+IF(J247=0,"",'Ark1'!AI3938)</f>
        <v>34</v>
      </c>
      <c r="O247" s="97"/>
      <c r="P247" s="273">
        <f>+IF(N247=0,"",'Ark1'!AJ3938)</f>
        <v>119.96176470588236</v>
      </c>
      <c r="Q247" s="237"/>
      <c r="R247" s="31">
        <f>+IF(I247=0,"",'Ark1'!U3938)</f>
        <v>47.47058823529413</v>
      </c>
      <c r="S247" s="221"/>
      <c r="T247" s="273">
        <f>+IF(N247=0,"",'Ark1'!AK3938)</f>
        <v>27.130500010576167</v>
      </c>
      <c r="U247" s="97"/>
      <c r="V247" s="26">
        <f>+IF(I247=0,"",'Ark1'!T3938)</f>
        <v>7.5</v>
      </c>
      <c r="W247" s="238"/>
      <c r="X247" s="33">
        <f>+IF(I247=0,"",'Ark1'!W3938)</f>
        <v>26.47058823529412</v>
      </c>
      <c r="Y247" s="33">
        <f>+IF(I247=0,"",'Ark1'!X3938)</f>
        <v>100</v>
      </c>
      <c r="Z247" s="33">
        <f>+IF(I247=0,"",'Ark1'!Y3938)</f>
        <v>100</v>
      </c>
      <c r="AA247" s="33">
        <f>+IF(I247=0,"",'Ark1'!Z3938)</f>
        <v>88.235294117647058</v>
      </c>
      <c r="AB247" s="28">
        <f>+IF(I247=0,"",'Ark1'!AA3938)</f>
        <v>9.5041950307950902</v>
      </c>
      <c r="AC247" s="26">
        <f>+IF(I247=0,"",'Ark1'!AC3938)</f>
        <v>1.702074858380034</v>
      </c>
      <c r="AD247" s="33">
        <f>+IF(I247=0,"",'Ark1'!AE3938)</f>
        <v>34.508278522981882</v>
      </c>
      <c r="AE247" s="26">
        <f t="shared" si="22"/>
        <v>5.2745098039215703</v>
      </c>
      <c r="AF247" s="28">
        <f t="shared" si="23"/>
        <v>1.0303030303030303</v>
      </c>
      <c r="AG247" s="220"/>
      <c r="AH247" s="223"/>
      <c r="AJ247" s="28"/>
      <c r="AK247" s="26"/>
      <c r="AL247" s="224"/>
      <c r="AM247" s="27"/>
      <c r="AQ247" s="27"/>
      <c r="BI247" s="236"/>
    </row>
    <row r="248" spans="1:61" ht="15" customHeight="1">
      <c r="A248" s="220"/>
      <c r="B248" s="301">
        <f>+'Ark1'!C3939</f>
        <v>2024</v>
      </c>
      <c r="C248" s="27">
        <f>+'Ark1'!L3939</f>
        <v>9</v>
      </c>
      <c r="D248" s="27" t="str">
        <f t="shared" si="24"/>
        <v>R+</v>
      </c>
      <c r="E248" s="27">
        <f>+'Ark1'!H3939</f>
        <v>1</v>
      </c>
      <c r="F248" s="27">
        <f>+'Ark1'!J3939</f>
        <v>171</v>
      </c>
      <c r="G248" s="27" t="str">
        <f>VLOOKUP(F248,RNR!$A$1:$B$25,2)</f>
        <v>Prima</v>
      </c>
      <c r="H248" s="27">
        <f>+IF(I248=0,"",'Ark1'!Q3939)</f>
        <v>14</v>
      </c>
      <c r="I248" s="27">
        <f>+'Ark1'!R3939</f>
        <v>16</v>
      </c>
      <c r="J248" s="28">
        <f>+IF(I248=0,"",'Ark1'!AG3939)</f>
        <v>28.07017543859649</v>
      </c>
      <c r="L248" s="28">
        <f>+IF(I248=0,"",'Ark1'!AH3939)</f>
        <v>28.613762447882561</v>
      </c>
      <c r="M248" s="97"/>
      <c r="N248" s="247">
        <f>+IF(J248=0,"",'Ark1'!AI3939)</f>
        <v>16</v>
      </c>
      <c r="O248" s="97"/>
      <c r="P248" s="273">
        <f>+IF(N248=0,"",'Ark1'!AJ3939)</f>
        <v>122.25624999999999</v>
      </c>
      <c r="Q248" s="237"/>
      <c r="R248" s="31">
        <f>+IF(I248=0,"",'Ark1'!U3939)</f>
        <v>51.9</v>
      </c>
      <c r="S248" s="221"/>
      <c r="T248" s="273">
        <f>+IF(N248=0,"",'Ark1'!AK3939)</f>
        <v>28.324637188819459</v>
      </c>
      <c r="U248" s="97"/>
      <c r="V248" s="26">
        <f>+IF(I248=0,"",'Ark1'!T3939)</f>
        <v>6.625</v>
      </c>
      <c r="W248" s="238"/>
      <c r="X248" s="33">
        <f>+IF(I248=0,"",'Ark1'!W3939)</f>
        <v>0</v>
      </c>
      <c r="Y248" s="33">
        <f>+IF(I248=0,"",'Ark1'!X3939)</f>
        <v>100</v>
      </c>
      <c r="Z248" s="33">
        <f>+IF(I248=0,"",'Ark1'!Y3939)</f>
        <v>100</v>
      </c>
      <c r="AA248" s="33">
        <f>+IF(I248=0,"",'Ark1'!Z3939)</f>
        <v>100</v>
      </c>
      <c r="AB248" s="28">
        <f>+IF(I248=0,"",'Ark1'!AA3939)</f>
        <v>7.0377553239650803</v>
      </c>
      <c r="AC248" s="26">
        <f>+IF(I248=0,"",'Ark1'!AC3939)</f>
        <v>1.2183492931011202</v>
      </c>
      <c r="AD248" s="33">
        <f>+IF(I248=0,"",'Ark1'!AE3939)</f>
        <v>8.8198136257709141</v>
      </c>
      <c r="AE248" s="26">
        <f t="shared" si="22"/>
        <v>5.7666666666666666</v>
      </c>
      <c r="AF248" s="28">
        <f t="shared" si="23"/>
        <v>1.1428571428571428</v>
      </c>
      <c r="AG248" s="220"/>
      <c r="AH248" s="223"/>
      <c r="AJ248" s="28"/>
      <c r="AK248" s="26"/>
      <c r="AL248" s="223"/>
      <c r="AM248" s="27"/>
      <c r="AQ248" s="27"/>
    </row>
    <row r="249" spans="1:61" ht="15" customHeight="1">
      <c r="A249" s="220"/>
      <c r="B249" s="301">
        <f>+'Ark1'!C3940</f>
        <v>2024</v>
      </c>
      <c r="C249" s="27">
        <f>+'Ark1'!L3940</f>
        <v>9</v>
      </c>
      <c r="D249" s="27" t="str">
        <f t="shared" si="24"/>
        <v>R+</v>
      </c>
      <c r="E249" s="27">
        <f>+'Ark1'!H3940</f>
        <v>2</v>
      </c>
      <c r="F249" s="27">
        <f>+'Ark1'!J3940</f>
        <v>175</v>
      </c>
      <c r="G249" s="27" t="str">
        <f>VLOOKUP(F249,RNR!$A$1:$B$25,2)</f>
        <v>Ole Ringdal</v>
      </c>
      <c r="H249" s="27">
        <f>+IF(I249=0,"",'Ark1'!Q3940)</f>
        <v>17</v>
      </c>
      <c r="I249" s="27">
        <f>+'Ark1'!R3940</f>
        <v>18</v>
      </c>
      <c r="J249" s="28">
        <f>+IF(I249=0,"",'Ark1'!AG3940)</f>
        <v>18.947368421052623</v>
      </c>
      <c r="L249" s="28">
        <f>+IF(I249=0,"",'Ark1'!AH3940)</f>
        <v>19.89114807968782</v>
      </c>
      <c r="M249" s="97"/>
      <c r="N249" s="247">
        <f>+IF(J249=0,"",'Ark1'!AI3940)</f>
        <v>7</v>
      </c>
      <c r="O249" s="97"/>
      <c r="P249" s="273">
        <f>+IF(N249=0,"",'Ark1'!AJ3940)</f>
        <v>114.62857142857148</v>
      </c>
      <c r="Q249" s="237"/>
      <c r="R249" s="31">
        <f>+IF(I249=0,"",'Ark1'!U3940)</f>
        <v>43.044444444444451</v>
      </c>
      <c r="S249" s="221"/>
      <c r="T249" s="273">
        <f>+IF(N249=0,"",'Ark1'!AK3940)</f>
        <v>27.201662492209245</v>
      </c>
      <c r="U249" s="97"/>
      <c r="V249" s="26">
        <f>+IF(I249=0,"",'Ark1'!T3940)</f>
        <v>7.8333333333333313</v>
      </c>
      <c r="W249" s="238"/>
      <c r="X249" s="33">
        <f>+IF(I249=0,"",'Ark1'!W3940)</f>
        <v>38.888888888888886</v>
      </c>
      <c r="Y249" s="33">
        <f>+IF(I249=0,"",'Ark1'!X3940)</f>
        <v>100</v>
      </c>
      <c r="Z249" s="33">
        <f>+IF(I249=0,"",'Ark1'!Y3940)</f>
        <v>100</v>
      </c>
      <c r="AA249" s="33">
        <f>+IF(I249=0,"",'Ark1'!Z3940)</f>
        <v>88.8888888888889</v>
      </c>
      <c r="AB249" s="28">
        <f>+IF(I249=0,"",'Ark1'!AA3940)</f>
        <v>8.2905717683952815</v>
      </c>
      <c r="AC249" s="26">
        <f>+IF(I249=0,"",'Ark1'!AC3940)</f>
        <v>1.6414763002993511</v>
      </c>
      <c r="AD249" s="33">
        <f>+IF(I249=0,"",'Ark1'!AE3940)</f>
        <v>19.976214642841637</v>
      </c>
      <c r="AE249" s="26">
        <f t="shared" si="22"/>
        <v>4.7827160493827172</v>
      </c>
      <c r="AF249" s="28">
        <f t="shared" si="23"/>
        <v>1.0588235294117647</v>
      </c>
      <c r="AG249" s="220"/>
      <c r="AH249" s="223"/>
      <c r="AJ249" s="28"/>
      <c r="AK249" s="26"/>
      <c r="AL249" s="224"/>
      <c r="AM249" s="27"/>
      <c r="AQ249" s="27"/>
    </row>
    <row r="250" spans="1:61" ht="15" customHeight="1">
      <c r="A250" s="220"/>
      <c r="B250" s="301">
        <f>+'Ark1'!C3941</f>
        <v>2024</v>
      </c>
      <c r="C250" s="27">
        <f>+'Ark1'!L3941</f>
        <v>9</v>
      </c>
      <c r="D250" s="27" t="str">
        <f t="shared" si="24"/>
        <v>R+</v>
      </c>
      <c r="E250" s="27">
        <f>+'Ark1'!H3941</f>
        <v>2</v>
      </c>
      <c r="F250" s="27">
        <f>+'Ark1'!J3941</f>
        <v>177</v>
      </c>
      <c r="G250" s="27" t="str">
        <f>VLOOKUP(F250,RNR!$A$1:$B$25,2)</f>
        <v>Slakthuset</v>
      </c>
      <c r="H250" s="27">
        <f>+IF(I250=0,"",'Ark1'!Q3941)</f>
        <v>22</v>
      </c>
      <c r="I250" s="27">
        <f>+'Ark1'!R3941</f>
        <v>23</v>
      </c>
      <c r="J250" s="28">
        <f>+IF(I250=0,"",'Ark1'!AG3941)</f>
        <v>18.110236220472441</v>
      </c>
      <c r="L250" s="28">
        <f>+IF(I250=0,"",'Ark1'!AH3941)</f>
        <v>22.581663870522046</v>
      </c>
      <c r="M250" s="97"/>
      <c r="N250" s="247">
        <f>+IF(J250=0,"",'Ark1'!AI3941)</f>
        <v>23</v>
      </c>
      <c r="O250" s="97"/>
      <c r="P250" s="273">
        <f>+IF(N250=0,"",'Ark1'!AJ3941)</f>
        <v>121.08260869565218</v>
      </c>
      <c r="Q250" s="237"/>
      <c r="R250" s="31">
        <f>+IF(I250=0,"",'Ark1'!U3941)</f>
        <v>49.743478260869551</v>
      </c>
      <c r="S250" s="221"/>
      <c r="T250" s="273">
        <f>+IF(N250=0,"",'Ark1'!AK3941)</f>
        <v>28.096686331923515</v>
      </c>
      <c r="U250" s="97"/>
      <c r="V250" s="26">
        <f>+IF(I250=0,"",'Ark1'!T3941)</f>
        <v>7.3913043478260878</v>
      </c>
      <c r="W250" s="238"/>
      <c r="X250" s="33">
        <f>+IF(I250=0,"",'Ark1'!W3941)</f>
        <v>30.434782608695649</v>
      </c>
      <c r="Y250" s="33">
        <f>+IF(I250=0,"",'Ark1'!X3941)</f>
        <v>100</v>
      </c>
      <c r="Z250" s="33">
        <f>+IF(I250=0,"",'Ark1'!Y3941)</f>
        <v>100</v>
      </c>
      <c r="AA250" s="33">
        <f>+IF(I250=0,"",'Ark1'!Z3941)</f>
        <v>100</v>
      </c>
      <c r="AB250" s="28">
        <f>+IF(I250=0,"",'Ark1'!AA3941)</f>
        <v>7.9440339159789852</v>
      </c>
      <c r="AC250" s="26">
        <f>+IF(I250=0,"",'Ark1'!AC3941)</f>
        <v>1.6872702532115011</v>
      </c>
      <c r="AD250" s="33">
        <f>+IF(I250=0,"",'Ark1'!AE3941)</f>
        <v>52.259518743073194</v>
      </c>
      <c r="AE250" s="26">
        <f t="shared" si="22"/>
        <v>5.5270531400966165</v>
      </c>
      <c r="AF250" s="28">
        <f t="shared" si="23"/>
        <v>1.0454545454545454</v>
      </c>
      <c r="AG250" s="220"/>
      <c r="AH250" s="223"/>
      <c r="AJ250" s="28"/>
      <c r="AK250" s="26"/>
      <c r="AL250" s="224"/>
      <c r="AM250" s="27"/>
      <c r="AQ250" s="27"/>
    </row>
    <row r="251" spans="1:61" ht="15" customHeight="1">
      <c r="A251" s="220"/>
      <c r="B251" s="301">
        <f>+'Ark1'!C3942</f>
        <v>2024</v>
      </c>
      <c r="C251" s="27">
        <f>+'Ark1'!L3942</f>
        <v>9</v>
      </c>
      <c r="D251" s="27" t="str">
        <f t="shared" si="24"/>
        <v>R+</v>
      </c>
      <c r="E251" s="27">
        <f>+'Ark1'!H3942</f>
        <v>2</v>
      </c>
      <c r="F251" s="27">
        <f>+'Ark1'!J3942</f>
        <v>178</v>
      </c>
      <c r="G251" s="27" t="str">
        <f>VLOOKUP(F251,RNR!$A$1:$B$25,2)</f>
        <v>Røros</v>
      </c>
      <c r="H251" s="27">
        <f>+IF(I251=0,"",'Ark1'!Q3942)</f>
        <v>7</v>
      </c>
      <c r="I251" s="27">
        <f>+'Ark1'!R3942</f>
        <v>7</v>
      </c>
      <c r="J251" s="28">
        <f>+IF(I251=0,"",'Ark1'!AG3942)</f>
        <v>18.918918918918923</v>
      </c>
      <c r="L251" s="28">
        <f>+IF(I251=0,"",'Ark1'!AH3942)</f>
        <v>19.176783004552352</v>
      </c>
      <c r="M251" s="97"/>
      <c r="N251" s="247">
        <f>+IF(J251=0,"",'Ark1'!AI3942)</f>
        <v>7</v>
      </c>
      <c r="O251" s="97"/>
      <c r="P251" s="273">
        <f>+IF(N251=0,"",'Ark1'!AJ3942)</f>
        <v>118.61428571428576</v>
      </c>
      <c r="Q251" s="237"/>
      <c r="R251" s="31">
        <f>+IF(I251=0,"",'Ark1'!U3942)</f>
        <v>43.328571428571443</v>
      </c>
      <c r="S251" s="221"/>
      <c r="T251" s="273">
        <f>+IF(N251=0,"",'Ark1'!AK3942)</f>
        <v>25.770310402170985</v>
      </c>
      <c r="U251" s="97"/>
      <c r="V251" s="26">
        <f>+IF(I251=0,"",'Ark1'!T3942)</f>
        <v>6.2857142857142847</v>
      </c>
      <c r="W251" s="238"/>
      <c r="X251" s="33">
        <f>+IF(I251=0,"",'Ark1'!W3942)</f>
        <v>14.285714285714288</v>
      </c>
      <c r="Y251" s="33">
        <f>+IF(I251=0,"",'Ark1'!X3942)</f>
        <v>100</v>
      </c>
      <c r="Z251" s="33">
        <f>+IF(I251=0,"",'Ark1'!Y3942)</f>
        <v>100</v>
      </c>
      <c r="AA251" s="33">
        <f>+IF(I251=0,"",'Ark1'!Z3942)</f>
        <v>85.714285714285694</v>
      </c>
      <c r="AB251" s="28">
        <f>+IF(I251=0,"",'Ark1'!AA3942)</f>
        <v>6.5442917953007598</v>
      </c>
      <c r="AC251" s="26">
        <f>+IF(I251=0,"",'Ark1'!AC3942)</f>
        <v>1.665986255670086</v>
      </c>
      <c r="AD251" s="33">
        <f>+IF(I251=0,"",'Ark1'!AE3942)</f>
        <v>-53.796821185830353</v>
      </c>
      <c r="AE251" s="26">
        <f t="shared" si="22"/>
        <v>4.8142857142857158</v>
      </c>
      <c r="AF251" s="28">
        <f t="shared" si="23"/>
        <v>1</v>
      </c>
      <c r="AG251" s="220"/>
      <c r="AH251" s="223"/>
      <c r="AJ251" s="28"/>
      <c r="AK251" s="26"/>
      <c r="AL251" s="224"/>
      <c r="AM251" s="27"/>
      <c r="AQ251" s="27"/>
    </row>
    <row r="252" spans="1:61" ht="15" customHeight="1">
      <c r="A252" s="220"/>
      <c r="B252" s="301">
        <f>+'Ark1'!C3943</f>
        <v>2024</v>
      </c>
      <c r="C252" s="27">
        <f>+'Ark1'!L3943</f>
        <v>9</v>
      </c>
      <c r="D252" s="27" t="str">
        <f t="shared" si="24"/>
        <v>R+</v>
      </c>
      <c r="E252" s="27">
        <f>+'Ark1'!H3943</f>
        <v>2</v>
      </c>
      <c r="F252" s="27">
        <f>+'Ark1'!J3943</f>
        <v>181</v>
      </c>
      <c r="G252" s="27" t="str">
        <f>VLOOKUP(F252,RNR!$A$1:$B$25,2)</f>
        <v>Horns</v>
      </c>
      <c r="H252" s="27">
        <f>+IF(I252=0,"",'Ark1'!Q3943)</f>
        <v>29</v>
      </c>
      <c r="I252" s="27">
        <f>+'Ark1'!R3943</f>
        <v>32</v>
      </c>
      <c r="J252" s="28">
        <f>+IF(I252=0,"",'Ark1'!AG3943)</f>
        <v>21.192052980132445</v>
      </c>
      <c r="L252" s="28">
        <f>+IF(I252=0,"",'Ark1'!AH3943)</f>
        <v>25.565136331857374</v>
      </c>
      <c r="M252" s="97"/>
      <c r="N252" s="247">
        <f>+IF(J252=0,"",'Ark1'!AI3943)</f>
        <v>11</v>
      </c>
      <c r="O252" s="97"/>
      <c r="P252" s="273">
        <f>+IF(N252=0,"",'Ark1'!AJ3943)</f>
        <v>115.2</v>
      </c>
      <c r="Q252" s="237"/>
      <c r="R252" s="31">
        <f>+IF(I252=0,"",'Ark1'!U3943)</f>
        <v>44.56562499999999</v>
      </c>
      <c r="S252" s="221"/>
      <c r="T252" s="273">
        <f>+IF(N252=0,"",'Ark1'!AK3943)</f>
        <v>27.123575032158737</v>
      </c>
      <c r="U252" s="97"/>
      <c r="V252" s="26">
        <f>+IF(I252=0,"",'Ark1'!T3943)</f>
        <v>7.375</v>
      </c>
      <c r="W252" s="238"/>
      <c r="X252" s="33">
        <f>+IF(I252=0,"",'Ark1'!W3943)</f>
        <v>9.375</v>
      </c>
      <c r="Y252" s="33">
        <f>+IF(I252=0,"",'Ark1'!X3943)</f>
        <v>100</v>
      </c>
      <c r="Z252" s="33">
        <f>+IF(I252=0,"",'Ark1'!Y3943)</f>
        <v>100</v>
      </c>
      <c r="AA252" s="33">
        <f>+IF(I252=0,"",'Ark1'!Z3943)</f>
        <v>93.75</v>
      </c>
      <c r="AB252" s="28">
        <f>+IF(I252=0,"",'Ark1'!AA3943)</f>
        <v>7.3597982893130851</v>
      </c>
      <c r="AC252" s="26">
        <f>+IF(I252=0,"",'Ark1'!AC3943)</f>
        <v>0.99215674164922163</v>
      </c>
      <c r="AD252" s="33">
        <f>+IF(I252=0,"",'Ark1'!AE3943)</f>
        <v>15.540320520829027</v>
      </c>
      <c r="AE252" s="26">
        <f t="shared" si="22"/>
        <v>4.95173611111111</v>
      </c>
      <c r="AF252" s="28">
        <f t="shared" si="23"/>
        <v>1.103448275862069</v>
      </c>
      <c r="AG252" s="220"/>
      <c r="AH252" s="223"/>
      <c r="AJ252" s="28"/>
      <c r="AK252" s="26"/>
      <c r="AL252" s="224"/>
      <c r="AM252" s="27"/>
      <c r="AQ252" s="27"/>
    </row>
    <row r="253" spans="1:61" ht="15" customHeight="1">
      <c r="A253" s="220"/>
      <c r="B253" s="301">
        <f>+'Ark1'!C3944</f>
        <v>2024</v>
      </c>
      <c r="C253" s="27">
        <f>+'Ark1'!L3944</f>
        <v>9</v>
      </c>
      <c r="D253" s="27" t="str">
        <f t="shared" si="24"/>
        <v>R+</v>
      </c>
      <c r="E253" s="27">
        <f>+'Ark1'!H3944</f>
        <v>1</v>
      </c>
      <c r="F253" s="27">
        <f>+'Ark1'!J3944</f>
        <v>262</v>
      </c>
      <c r="G253" s="27" t="str">
        <f>VLOOKUP(F253,RNR!$A$1:$B$25,2)</f>
        <v>Strilalam</v>
      </c>
      <c r="H253" s="27" t="str">
        <f>+IF(I253=0,"",'Ark1'!Q3944)</f>
        <v/>
      </c>
      <c r="I253" s="27">
        <f>+'Ark1'!R3944</f>
        <v>0</v>
      </c>
      <c r="J253" s="28" t="str">
        <f>+IF(I253=0,"",'Ark1'!AG3944)</f>
        <v/>
      </c>
      <c r="L253" s="28" t="str">
        <f>+IF(I253=0,"",'Ark1'!AH3944)</f>
        <v/>
      </c>
      <c r="M253" s="97"/>
      <c r="N253" s="247">
        <f>+IF(J253=0,"",'Ark1'!AI3944)</f>
        <v>0</v>
      </c>
      <c r="O253" s="97"/>
      <c r="P253" s="273" t="str">
        <f>+IF(N253=0,"",'Ark1'!AJ3944)</f>
        <v/>
      </c>
      <c r="Q253" s="237"/>
      <c r="R253" s="31" t="str">
        <f>+IF(I253=0,"",'Ark1'!U3944)</f>
        <v/>
      </c>
      <c r="S253" s="221"/>
      <c r="T253" s="273" t="str">
        <f>+IF(N253=0,"",'Ark1'!AK3944)</f>
        <v/>
      </c>
      <c r="U253" s="97"/>
      <c r="V253" s="26" t="str">
        <f>+IF(I253=0,"",'Ark1'!T3944)</f>
        <v/>
      </c>
      <c r="W253" s="238"/>
      <c r="X253" s="33" t="str">
        <f>+IF(I253=0,"",'Ark1'!W3944)</f>
        <v/>
      </c>
      <c r="Y253" s="33" t="str">
        <f>+IF(I253=0,"",'Ark1'!X3944)</f>
        <v/>
      </c>
      <c r="Z253" s="33" t="str">
        <f>+IF(I253=0,"",'Ark1'!Y3944)</f>
        <v/>
      </c>
      <c r="AA253" s="33" t="str">
        <f>+IF(I253=0,"",'Ark1'!Z3944)</f>
        <v/>
      </c>
      <c r="AB253" s="28" t="str">
        <f>+IF(I253=0,"",'Ark1'!AA3944)</f>
        <v/>
      </c>
      <c r="AC253" s="26" t="str">
        <f>+IF(I253=0,"",'Ark1'!AC3944)</f>
        <v/>
      </c>
      <c r="AD253" s="33" t="str">
        <f>+IF(I253=0,"",'Ark1'!AE3944)</f>
        <v/>
      </c>
      <c r="AE253" s="26" t="str">
        <f t="shared" si="22"/>
        <v/>
      </c>
      <c r="AF253" s="28" t="str">
        <f t="shared" si="23"/>
        <v/>
      </c>
      <c r="AG253" s="220"/>
      <c r="AH253" s="223"/>
      <c r="AJ253" s="28"/>
      <c r="AK253" s="26"/>
      <c r="AL253" s="224"/>
      <c r="AM253" s="27"/>
      <c r="AQ253" s="27"/>
    </row>
    <row r="254" spans="1:61" ht="15" customHeight="1">
      <c r="A254" s="220"/>
      <c r="B254" s="301">
        <f>+'Ark1'!C3945</f>
        <v>2024</v>
      </c>
      <c r="C254" s="27">
        <f>+'Ark1'!L3945</f>
        <v>9</v>
      </c>
      <c r="D254" s="27" t="str">
        <f t="shared" si="24"/>
        <v>R+</v>
      </c>
      <c r="E254" s="27">
        <f>+'Ark1'!H3945</f>
        <v>2</v>
      </c>
      <c r="F254" s="27">
        <f>+'Ark1'!J3945</f>
        <v>267</v>
      </c>
      <c r="G254" s="27" t="str">
        <f>VLOOKUP(F254,RNR!$A$1:$B$25,2)</f>
        <v>Dalpro</v>
      </c>
      <c r="H254" s="27" t="str">
        <f>+IF(I254=0,"",'Ark1'!Q3945)</f>
        <v/>
      </c>
      <c r="I254" s="27">
        <f>+'Ark1'!R3945</f>
        <v>0</v>
      </c>
      <c r="J254" s="28" t="str">
        <f>+IF(I254=0,"",'Ark1'!AG3945)</f>
        <v/>
      </c>
      <c r="L254" s="28" t="str">
        <f>+IF(I254=0,"",'Ark1'!AH3945)</f>
        <v/>
      </c>
      <c r="M254" s="97"/>
      <c r="N254" s="247">
        <f>+IF(J254=0,"",'Ark1'!AI3945)</f>
        <v>0</v>
      </c>
      <c r="O254" s="97"/>
      <c r="P254" s="273" t="str">
        <f>+IF(N254=0,"",'Ark1'!AJ3945)</f>
        <v/>
      </c>
      <c r="Q254" s="237"/>
      <c r="R254" s="31" t="str">
        <f>+IF(I254=0,"",'Ark1'!U3945)</f>
        <v/>
      </c>
      <c r="S254" s="221"/>
      <c r="T254" s="273" t="str">
        <f>+IF(N254=0,"",'Ark1'!AK3945)</f>
        <v/>
      </c>
      <c r="U254" s="97"/>
      <c r="V254" s="26" t="str">
        <f>+IF(I254=0,"",'Ark1'!T3945)</f>
        <v/>
      </c>
      <c r="W254" s="238"/>
      <c r="X254" s="33" t="str">
        <f>+IF(I254=0,"",'Ark1'!W3945)</f>
        <v/>
      </c>
      <c r="Y254" s="33" t="str">
        <f>+IF(I254=0,"",'Ark1'!X3945)</f>
        <v/>
      </c>
      <c r="Z254" s="33" t="str">
        <f>+IF(I254=0,"",'Ark1'!Y3945)</f>
        <v/>
      </c>
      <c r="AA254" s="33" t="str">
        <f>+IF(I254=0,"",'Ark1'!Z3945)</f>
        <v/>
      </c>
      <c r="AB254" s="28" t="str">
        <f>+IF(I254=0,"",'Ark1'!AA3945)</f>
        <v/>
      </c>
      <c r="AC254" s="26" t="str">
        <f>+IF(I254=0,"",'Ark1'!AC3945)</f>
        <v/>
      </c>
      <c r="AD254" s="33" t="str">
        <f>+IF(I254=0,"",'Ark1'!AE3945)</f>
        <v/>
      </c>
      <c r="AE254" s="26" t="str">
        <f t="shared" si="22"/>
        <v/>
      </c>
      <c r="AF254" s="28" t="str">
        <f t="shared" si="23"/>
        <v/>
      </c>
      <c r="AG254" s="220"/>
      <c r="AH254" s="223"/>
      <c r="AJ254" s="28"/>
      <c r="AK254" s="26"/>
      <c r="AL254" s="224"/>
      <c r="AM254" s="27"/>
      <c r="AQ254" s="27"/>
    </row>
    <row r="255" spans="1:61" ht="15" customHeight="1">
      <c r="A255" s="220"/>
      <c r="B255" s="301">
        <f>+'Ark1'!C3946</f>
        <v>2024</v>
      </c>
      <c r="C255" s="27">
        <f>+'Ark1'!L3946</f>
        <v>9</v>
      </c>
      <c r="D255" s="27" t="str">
        <f t="shared" si="24"/>
        <v>R+</v>
      </c>
      <c r="E255" s="27">
        <f>+'Ark1'!H3946</f>
        <v>1</v>
      </c>
      <c r="F255" s="27">
        <f>+'Ark1'!J3946</f>
        <v>309</v>
      </c>
      <c r="G255" s="27" t="str">
        <f>VLOOKUP(F255,RNR!$A$1:$B$25,2)</f>
        <v>Malvik</v>
      </c>
      <c r="H255" s="27">
        <f>+IF(I255=0,"",'Ark1'!Q3946)</f>
        <v>77</v>
      </c>
      <c r="I255" s="27">
        <f>+'Ark1'!R3946</f>
        <v>86</v>
      </c>
      <c r="J255" s="28">
        <f>+IF(I255=0,"",'Ark1'!AG3946)</f>
        <v>25.748502994011968</v>
      </c>
      <c r="L255" s="28">
        <f>+IF(I255=0,"",'Ark1'!AH3946)</f>
        <v>28.339707616971086</v>
      </c>
      <c r="M255" s="97"/>
      <c r="N255" s="247">
        <f>+IF(J255=0,"",'Ark1'!AI3946)</f>
        <v>86</v>
      </c>
      <c r="O255" s="97"/>
      <c r="P255" s="273">
        <f>+IF(N255=0,"",'Ark1'!AJ3946)</f>
        <v>119.7209302325581</v>
      </c>
      <c r="Q255" s="237"/>
      <c r="R255" s="31">
        <f>+IF(I255=0,"",'Ark1'!U3946)</f>
        <v>46.096511627906992</v>
      </c>
      <c r="S255" s="221"/>
      <c r="T255" s="273">
        <f>+IF(N255=0,"",'Ark1'!AK3946)</f>
        <v>26.742643841594003</v>
      </c>
      <c r="U255" s="97"/>
      <c r="V255" s="26">
        <f>+IF(I255=0,"",'Ark1'!T3946)</f>
        <v>8.1162790697674438</v>
      </c>
      <c r="W255" s="238"/>
      <c r="X255" s="33">
        <f>+IF(I255=0,"",'Ark1'!W3946)</f>
        <v>38.372093023255822</v>
      </c>
      <c r="Y255" s="33">
        <f>+IF(I255=0,"",'Ark1'!X3946)</f>
        <v>100</v>
      </c>
      <c r="Z255" s="33">
        <f>+IF(I255=0,"",'Ark1'!Y3946)</f>
        <v>100</v>
      </c>
      <c r="AA255" s="33">
        <f>+IF(I255=0,"",'Ark1'!Z3946)</f>
        <v>91.860465116279116</v>
      </c>
      <c r="AB255" s="28">
        <f>+IF(I255=0,"",'Ark1'!AA3946)</f>
        <v>7.7272313353704689</v>
      </c>
      <c r="AC255" s="26">
        <f>+IF(I255=0,"",'Ark1'!AC3946)</f>
        <v>1.4580857525039277</v>
      </c>
      <c r="AD255" s="33">
        <f>+IF(I255=0,"",'Ark1'!AE3946)</f>
        <v>12.924682553891204</v>
      </c>
      <c r="AE255" s="26">
        <f t="shared" si="22"/>
        <v>5.1218346253229994</v>
      </c>
      <c r="AF255" s="28">
        <f t="shared" si="23"/>
        <v>1.1168831168831168</v>
      </c>
      <c r="AG255" s="220"/>
      <c r="AH255" s="223"/>
      <c r="AJ255" s="28"/>
      <c r="AK255" s="26"/>
      <c r="AL255" s="224"/>
      <c r="AM255" s="27"/>
      <c r="AQ255" s="27"/>
    </row>
    <row r="256" spans="1:61" ht="15" customHeight="1">
      <c r="A256" s="220"/>
      <c r="B256" s="301">
        <f>+'Ark1'!C3947</f>
        <v>2024</v>
      </c>
      <c r="C256" s="27">
        <f>+'Ark1'!L3947</f>
        <v>9</v>
      </c>
      <c r="D256" s="27" t="str">
        <f t="shared" si="24"/>
        <v>R+</v>
      </c>
      <c r="E256" s="27">
        <f>+'Ark1'!H3947</f>
        <v>2</v>
      </c>
      <c r="F256" s="27">
        <f>+'Ark1'!J3947</f>
        <v>470</v>
      </c>
      <c r="G256" s="27" t="str">
        <f>VLOOKUP(F256,RNR!$A$1:$B$25,2)</f>
        <v>Jens Eide</v>
      </c>
      <c r="H256" s="27">
        <f>+IF(I256=0,"",'Ark1'!Q3947)</f>
        <v>14</v>
      </c>
      <c r="I256" s="27">
        <f>+'Ark1'!R3947</f>
        <v>17</v>
      </c>
      <c r="J256" s="28">
        <f>+IF(I256=0,"",'Ark1'!AG3947)</f>
        <v>27.41935483870968</v>
      </c>
      <c r="L256" s="28">
        <f>+IF(I256=0,"",'Ark1'!AH3947)</f>
        <v>33.62018302409539</v>
      </c>
      <c r="M256" s="97"/>
      <c r="N256" s="247">
        <f>+IF(J256=0,"",'Ark1'!AI3947)</f>
        <v>15</v>
      </c>
      <c r="O256" s="97"/>
      <c r="P256" s="273">
        <f>+IF(N256=0,"",'Ark1'!AJ3947)</f>
        <v>119.70666666666664</v>
      </c>
      <c r="Q256" s="237"/>
      <c r="R256" s="31">
        <f>+IF(I256=0,"",'Ark1'!U3947)</f>
        <v>47.111764705882351</v>
      </c>
      <c r="S256" s="221"/>
      <c r="T256" s="273">
        <f>+IF(N256=0,"",'Ark1'!AK3947)</f>
        <v>28.177721389611239</v>
      </c>
      <c r="U256" s="97"/>
      <c r="V256" s="26">
        <f>+IF(I256=0,"",'Ark1'!T3947)</f>
        <v>9.3529411764705888</v>
      </c>
      <c r="W256" s="238"/>
      <c r="X256" s="33">
        <f>+IF(I256=0,"",'Ark1'!W3947)</f>
        <v>52.941176470588239</v>
      </c>
      <c r="Y256" s="33">
        <f>+IF(I256=0,"",'Ark1'!X3947)</f>
        <v>100</v>
      </c>
      <c r="Z256" s="33">
        <f>+IF(I256=0,"",'Ark1'!Y3947)</f>
        <v>100</v>
      </c>
      <c r="AA256" s="33">
        <f>+IF(I256=0,"",'Ark1'!Z3947)</f>
        <v>88.235294117647058</v>
      </c>
      <c r="AB256" s="28">
        <f>+IF(I256=0,"",'Ark1'!AA3947)</f>
        <v>8.2886089340905009</v>
      </c>
      <c r="AC256" s="26">
        <f>+IF(I256=0,"",'Ark1'!AC3947)</f>
        <v>3.6451607964305088</v>
      </c>
      <c r="AD256" s="33">
        <f>+IF(I256=0,"",'Ark1'!AE3947)</f>
        <v>6.9952436385014609</v>
      </c>
      <c r="AE256" s="26">
        <f t="shared" si="22"/>
        <v>5.234640522875817</v>
      </c>
      <c r="AF256" s="28">
        <f t="shared" si="23"/>
        <v>1.2142857142857142</v>
      </c>
      <c r="AG256" s="220"/>
      <c r="AH256" s="223"/>
      <c r="AJ256" s="28"/>
      <c r="AK256" s="26"/>
      <c r="AL256" s="224"/>
      <c r="AM256" s="27"/>
      <c r="AQ256" s="27"/>
    </row>
    <row r="257" spans="1:61" ht="15" customHeight="1">
      <c r="A257" s="220"/>
      <c r="B257" s="301">
        <f>+'Ark1'!C3948</f>
        <v>2024</v>
      </c>
      <c r="C257" s="27">
        <f>+'Ark1'!L3948</f>
        <v>9</v>
      </c>
      <c r="D257" s="27" t="str">
        <f t="shared" si="24"/>
        <v>R+</v>
      </c>
      <c r="E257" s="27">
        <f>+'Ark1'!H3948</f>
        <v>2</v>
      </c>
      <c r="F257" s="27">
        <f>+'Ark1'!J3948</f>
        <v>629</v>
      </c>
      <c r="G257" s="27" t="str">
        <f>VLOOKUP(F257,RNR!$A$1:$B$25,2)</f>
        <v>Bø</v>
      </c>
      <c r="H257" s="27" t="str">
        <f>+IF(I257=0,"",'Ark1'!Q3948)</f>
        <v/>
      </c>
      <c r="I257" s="27">
        <f>+'Ark1'!R3948</f>
        <v>0</v>
      </c>
      <c r="J257" s="28" t="str">
        <f>+IF(I257=0,"",'Ark1'!AG3948)</f>
        <v/>
      </c>
      <c r="L257" s="28" t="str">
        <f>+IF(I257=0,"",'Ark1'!AH3948)</f>
        <v/>
      </c>
      <c r="M257" s="97"/>
      <c r="N257" s="247">
        <f>+IF(J257=0,"",'Ark1'!AI3948)</f>
        <v>0</v>
      </c>
      <c r="O257" s="97"/>
      <c r="P257" s="273" t="str">
        <f>+IF(N257=0,"",'Ark1'!AJ3948)</f>
        <v/>
      </c>
      <c r="Q257" s="237"/>
      <c r="R257" s="31" t="str">
        <f>+IF(I257=0,"",'Ark1'!U3948)</f>
        <v/>
      </c>
      <c r="S257" s="221"/>
      <c r="T257" s="273" t="str">
        <f>+IF(N257=0,"",'Ark1'!AK3948)</f>
        <v/>
      </c>
      <c r="U257" s="97"/>
      <c r="V257" s="26" t="str">
        <f>+IF(I257=0,"",'Ark1'!T3948)</f>
        <v/>
      </c>
      <c r="W257" s="238"/>
      <c r="X257" s="33" t="str">
        <f>+IF(I257=0,"",'Ark1'!W3948)</f>
        <v/>
      </c>
      <c r="Y257" s="33" t="str">
        <f>+IF(I257=0,"",'Ark1'!X3948)</f>
        <v/>
      </c>
      <c r="Z257" s="33" t="str">
        <f>+IF(I257=0,"",'Ark1'!Y3948)</f>
        <v/>
      </c>
      <c r="AA257" s="33" t="str">
        <f>+IF(I257=0,"",'Ark1'!Z3948)</f>
        <v/>
      </c>
      <c r="AB257" s="28" t="str">
        <f>+IF(I257=0,"",'Ark1'!AA3948)</f>
        <v/>
      </c>
      <c r="AC257" s="26" t="str">
        <f>+IF(I257=0,"",'Ark1'!AC3948)</f>
        <v/>
      </c>
      <c r="AD257" s="33" t="str">
        <f>+IF(I257=0,"",'Ark1'!AE3948)</f>
        <v/>
      </c>
      <c r="AE257" s="26" t="str">
        <f t="shared" si="22"/>
        <v/>
      </c>
      <c r="AF257" s="28" t="str">
        <f t="shared" si="23"/>
        <v/>
      </c>
      <c r="AG257" s="220"/>
      <c r="AH257" s="223"/>
      <c r="AJ257" s="28"/>
      <c r="AK257" s="26"/>
      <c r="AL257" s="224"/>
      <c r="AM257" s="27"/>
      <c r="AQ257" s="27"/>
    </row>
    <row r="258" spans="1:61" ht="15" customHeight="1">
      <c r="A258" s="220"/>
      <c r="B258" s="301">
        <f>+'Ark1'!C3949</f>
        <v>2024</v>
      </c>
      <c r="C258" s="27">
        <f>+'Ark1'!L3949</f>
        <v>9</v>
      </c>
      <c r="D258" s="27" t="str">
        <f t="shared" si="24"/>
        <v>R+</v>
      </c>
      <c r="E258" s="27">
        <f>+'Ark1'!H3949</f>
        <v>1</v>
      </c>
      <c r="F258" s="27">
        <f>+'Ark1'!J3949</f>
        <v>643</v>
      </c>
      <c r="G258" s="27" t="str">
        <f>VLOOKUP(F258,RNR!$A$1:$B$25,2)</f>
        <v>Bjerka</v>
      </c>
      <c r="H258" s="27">
        <f>+IF(I258=0,"",'Ark1'!Q3949)</f>
        <v>44</v>
      </c>
      <c r="I258" s="27">
        <f>+'Ark1'!R3949</f>
        <v>49</v>
      </c>
      <c r="J258" s="28">
        <f>+IF(I258=0,"",'Ark1'!AG3949)</f>
        <v>23.444976076555022</v>
      </c>
      <c r="L258" s="28">
        <f>+IF(I258=0,"",'Ark1'!AH3949)</f>
        <v>29.611230238536031</v>
      </c>
      <c r="M258" s="97"/>
      <c r="N258" s="247">
        <f>+IF(J258=0,"",'Ark1'!AI3949)</f>
        <v>27</v>
      </c>
      <c r="O258" s="97"/>
      <c r="P258" s="273">
        <f>+IF(N258=0,"",'Ark1'!AJ3949)</f>
        <v>115.01111111111111</v>
      </c>
      <c r="Q258" s="237"/>
      <c r="R258" s="31">
        <f>+IF(I258=0,"",'Ark1'!U3949)</f>
        <v>45.373469387755087</v>
      </c>
      <c r="S258" s="221"/>
      <c r="T258" s="273">
        <f>+IF(N258=0,"",'Ark1'!AK3949)</f>
        <v>26.411163768460344</v>
      </c>
      <c r="U258" s="97"/>
      <c r="V258" s="26">
        <f>+IF(I258=0,"",'Ark1'!T3949)</f>
        <v>7.8367346938775508</v>
      </c>
      <c r="W258" s="238"/>
      <c r="X258" s="33">
        <f>+IF(I258=0,"",'Ark1'!W3949)</f>
        <v>36.734693877551024</v>
      </c>
      <c r="Y258" s="33">
        <f>+IF(I258=0,"",'Ark1'!X3949)</f>
        <v>100</v>
      </c>
      <c r="Z258" s="33">
        <f>+IF(I258=0,"",'Ark1'!Y3949)</f>
        <v>100</v>
      </c>
      <c r="AA258" s="33">
        <f>+IF(I258=0,"",'Ark1'!Z3949)</f>
        <v>83.673469387755105</v>
      </c>
      <c r="AB258" s="28">
        <f>+IF(I258=0,"",'Ark1'!AA3949)</f>
        <v>9.3073544655300324</v>
      </c>
      <c r="AC258" s="26">
        <f>+IF(I258=0,"",'Ark1'!AC3949)</f>
        <v>1.8554601032948113</v>
      </c>
      <c r="AD258" s="33">
        <f>+IF(I258=0,"",'Ark1'!AE3949)</f>
        <v>-31.317853370256397</v>
      </c>
      <c r="AE258" s="26">
        <f t="shared" si="22"/>
        <v>5.041496598639454</v>
      </c>
      <c r="AF258" s="28">
        <f t="shared" si="23"/>
        <v>1.1136363636363635</v>
      </c>
      <c r="AG258" s="220"/>
      <c r="AH258" s="223"/>
      <c r="AJ258" s="28"/>
      <c r="AK258" s="26"/>
      <c r="AL258" s="224"/>
      <c r="AM258" s="27"/>
      <c r="AQ258" s="27"/>
    </row>
    <row r="259" spans="1:61" ht="15" customHeight="1">
      <c r="A259" s="220"/>
      <c r="B259" s="301">
        <f>+'Ark1'!C3950</f>
        <v>2024</v>
      </c>
      <c r="C259" s="27">
        <f>+'Ark1'!L3950</f>
        <v>9</v>
      </c>
      <c r="D259" s="27" t="str">
        <f t="shared" si="24"/>
        <v>R+</v>
      </c>
      <c r="E259" s="27">
        <f>+'Ark1'!H3950</f>
        <v>2</v>
      </c>
      <c r="F259" s="27">
        <f>+'Ark1'!J3950</f>
        <v>704</v>
      </c>
      <c r="G259" s="27" t="str">
        <f>VLOOKUP(F259,RNR!$A$1:$B$25,2)</f>
        <v>Øre Vilt</v>
      </c>
      <c r="H259" s="27" t="str">
        <f>+IF(I259=0,"",'Ark1'!Q3950)</f>
        <v/>
      </c>
      <c r="I259" s="27">
        <f>+'Ark1'!R3950</f>
        <v>0</v>
      </c>
      <c r="J259" s="28" t="str">
        <f>+IF(I259=0,"",'Ark1'!AG3950)</f>
        <v/>
      </c>
      <c r="L259" s="28" t="str">
        <f>+IF(I259=0,"",'Ark1'!AH3950)</f>
        <v/>
      </c>
      <c r="M259" s="97"/>
      <c r="N259" s="247">
        <f>+IF(J259=0,"",'Ark1'!AI3950)</f>
        <v>0</v>
      </c>
      <c r="O259" s="97"/>
      <c r="P259" s="273" t="str">
        <f>+IF(N259=0,"",'Ark1'!AJ3950)</f>
        <v/>
      </c>
      <c r="Q259" s="237"/>
      <c r="R259" s="31" t="str">
        <f>+IF(I259=0,"",'Ark1'!U3950)</f>
        <v/>
      </c>
      <c r="S259" s="221"/>
      <c r="T259" s="273" t="str">
        <f>+IF(N259=0,"",'Ark1'!AK3950)</f>
        <v/>
      </c>
      <c r="U259" s="97"/>
      <c r="V259" s="26" t="str">
        <f>+IF(I259=0,"",'Ark1'!T3950)</f>
        <v/>
      </c>
      <c r="W259" s="238"/>
      <c r="X259" s="33" t="str">
        <f>+IF(I259=0,"",'Ark1'!W3950)</f>
        <v/>
      </c>
      <c r="Y259" s="33" t="str">
        <f>+IF(I259=0,"",'Ark1'!X3950)</f>
        <v/>
      </c>
      <c r="Z259" s="33" t="str">
        <f>+IF(I259=0,"",'Ark1'!Y3950)</f>
        <v/>
      </c>
      <c r="AA259" s="33" t="str">
        <f>+IF(I259=0,"",'Ark1'!Z3950)</f>
        <v/>
      </c>
      <c r="AB259" s="28" t="str">
        <f>+IF(I259=0,"",'Ark1'!AA3950)</f>
        <v/>
      </c>
      <c r="AC259" s="26" t="str">
        <f>+IF(I259=0,"",'Ark1'!AC3950)</f>
        <v/>
      </c>
      <c r="AD259" s="33" t="str">
        <f>+IF(I259=0,"",'Ark1'!AE3950)</f>
        <v/>
      </c>
      <c r="AE259" s="26" t="str">
        <f t="shared" si="22"/>
        <v/>
      </c>
      <c r="AF259" s="28" t="str">
        <f t="shared" si="23"/>
        <v/>
      </c>
      <c r="AG259" s="220"/>
      <c r="AH259" s="223"/>
      <c r="AJ259" s="28"/>
      <c r="AK259" s="26"/>
      <c r="AL259" s="224"/>
      <c r="AM259" s="27"/>
      <c r="AQ259" s="27"/>
    </row>
    <row r="260" spans="1:61" ht="15" customHeight="1">
      <c r="A260" s="220"/>
      <c r="B260" s="301">
        <f>+'Ark1'!C3951</f>
        <v>2024</v>
      </c>
      <c r="C260" s="27">
        <f>+'Ark1'!L3951</f>
        <v>9</v>
      </c>
      <c r="D260" s="27" t="str">
        <f t="shared" si="24"/>
        <v>R+</v>
      </c>
      <c r="E260" s="27">
        <f>+'Ark1'!H3951</f>
        <v>1</v>
      </c>
      <c r="F260" s="27">
        <f>+'Ark1'!J3951</f>
        <v>802</v>
      </c>
      <c r="G260" s="27" t="str">
        <f>VLOOKUP(F260,RNR!$A$1:$B$25,2)</f>
        <v>Karasjok</v>
      </c>
      <c r="H260" s="27">
        <f>+IF(I260=0,"",'Ark1'!Q3951)</f>
        <v>6</v>
      </c>
      <c r="I260" s="27">
        <f>+'Ark1'!R3951</f>
        <v>7</v>
      </c>
      <c r="J260" s="28">
        <f>+IF(I260=0,"",'Ark1'!AG3951)</f>
        <v>16.666666666666671</v>
      </c>
      <c r="L260" s="28">
        <f>+IF(I260=0,"",'Ark1'!AH3951)</f>
        <v>17.017687074829929</v>
      </c>
      <c r="M260" s="97"/>
      <c r="N260" s="247">
        <f>+IF(J260=0,"",'Ark1'!AI3951)</f>
        <v>7</v>
      </c>
      <c r="O260" s="97"/>
      <c r="P260" s="273">
        <f>+IF(N260=0,"",'Ark1'!AJ3951)</f>
        <v>121.6142857142857</v>
      </c>
      <c r="Q260" s="237"/>
      <c r="R260" s="31">
        <f>+IF(I260=0,"",'Ark1'!U3951)</f>
        <v>44.671428571428557</v>
      </c>
      <c r="S260" s="221"/>
      <c r="T260" s="273">
        <f>+IF(N260=0,"",'Ark1'!AK3951)</f>
        <v>24.70949154962852</v>
      </c>
      <c r="U260" s="97"/>
      <c r="V260" s="26">
        <f>+IF(I260=0,"",'Ark1'!T3951)</f>
        <v>7</v>
      </c>
      <c r="W260" s="238"/>
      <c r="X260" s="33">
        <f>+IF(I260=0,"",'Ark1'!W3951)</f>
        <v>14.285714285714288</v>
      </c>
      <c r="Y260" s="33">
        <f>+IF(I260=0,"",'Ark1'!X3951)</f>
        <v>100</v>
      </c>
      <c r="Z260" s="33">
        <f>+IF(I260=0,"",'Ark1'!Y3951)</f>
        <v>100</v>
      </c>
      <c r="AA260" s="33">
        <f>+IF(I260=0,"",'Ark1'!Z3951)</f>
        <v>85.714285714285694</v>
      </c>
      <c r="AB260" s="28">
        <f>+IF(I260=0,"",'Ark1'!AA3951)</f>
        <v>5.5432621354253824</v>
      </c>
      <c r="AC260" s="26">
        <f>+IF(I260=0,"",'Ark1'!AC3951)</f>
        <v>1.1952286093343936</v>
      </c>
      <c r="AD260" s="33">
        <f>+IF(I260=0,"",'Ark1'!AE3951)</f>
        <v>61.019971305340185</v>
      </c>
      <c r="AE260" s="26">
        <f t="shared" si="22"/>
        <v>4.9634920634920618</v>
      </c>
      <c r="AF260" s="28">
        <f t="shared" si="23"/>
        <v>1.1666666666666667</v>
      </c>
      <c r="AG260" s="220"/>
      <c r="AH260" s="223"/>
      <c r="AJ260" s="28"/>
      <c r="AK260" s="26"/>
      <c r="AL260" s="224"/>
      <c r="AM260" s="27"/>
      <c r="AQ260" s="27"/>
    </row>
    <row r="261" spans="1:61" ht="19.8">
      <c r="A261" s="220"/>
      <c r="B261" s="220"/>
      <c r="C261" s="220"/>
      <c r="D261" s="220"/>
      <c r="E261" s="220"/>
      <c r="F261" s="220"/>
      <c r="G261" s="220"/>
      <c r="H261" s="220"/>
      <c r="I261" s="220"/>
      <c r="J261" s="221"/>
      <c r="K261" s="221"/>
      <c r="L261" s="221"/>
      <c r="M261" s="97"/>
      <c r="N261" s="239"/>
      <c r="O261" s="97"/>
      <c r="P261" s="237"/>
      <c r="Q261" s="237"/>
      <c r="R261" s="220"/>
      <c r="S261" s="221"/>
      <c r="T261" s="237"/>
      <c r="U261" s="97"/>
      <c r="V261" s="220"/>
      <c r="W261" s="238"/>
      <c r="X261" s="222"/>
      <c r="Y261" s="222"/>
      <c r="Z261" s="222"/>
      <c r="AA261" s="222"/>
      <c r="AB261" s="222"/>
      <c r="AC261" s="220"/>
      <c r="AD261" s="222"/>
      <c r="AE261" s="485"/>
      <c r="AF261" s="222"/>
      <c r="AG261" s="220"/>
      <c r="AH261" s="223"/>
      <c r="AJ261" s="28"/>
      <c r="AK261" s="26"/>
      <c r="AL261" s="224"/>
      <c r="AM261" s="27"/>
      <c r="AQ261" s="27"/>
      <c r="BI261" s="236"/>
    </row>
    <row r="262" spans="1:61" ht="22.8">
      <c r="A262" s="220"/>
      <c r="B262" s="220"/>
      <c r="C262" s="220"/>
      <c r="D262" s="266" t="str">
        <f>+D288</f>
        <v>U-</v>
      </c>
      <c r="E262" s="220"/>
      <c r="F262" s="220"/>
      <c r="G262" s="220"/>
      <c r="H262" s="220"/>
      <c r="I262" s="267">
        <f>SUM(I264:I288)</f>
        <v>581</v>
      </c>
      <c r="J262" s="268"/>
      <c r="K262" s="268"/>
      <c r="L262" s="268"/>
      <c r="M262" s="97"/>
      <c r="N262" s="495"/>
      <c r="O262" s="97"/>
      <c r="P262" s="496"/>
      <c r="Q262" s="237"/>
      <c r="R262" s="270">
        <f>+Klasse!M51</f>
        <v>29.925751295336791</v>
      </c>
      <c r="S262" s="221"/>
      <c r="T262" s="496"/>
      <c r="U262" s="97"/>
      <c r="V262" s="269"/>
      <c r="W262" s="238"/>
      <c r="X262" s="222"/>
      <c r="Y262" s="222"/>
      <c r="Z262" s="222"/>
      <c r="AA262" s="222"/>
      <c r="AB262" s="222"/>
      <c r="AC262" s="220"/>
      <c r="AD262" s="222"/>
      <c r="AE262" s="485"/>
      <c r="AF262" s="222"/>
      <c r="AG262" s="220"/>
      <c r="AH262" s="223"/>
      <c r="AJ262" s="28"/>
      <c r="AK262" s="26"/>
      <c r="AL262" s="224"/>
      <c r="AM262" s="27"/>
      <c r="AQ262" s="27"/>
      <c r="BI262" s="236"/>
    </row>
    <row r="263" spans="1:61" ht="15" customHeight="1">
      <c r="A263" s="220"/>
      <c r="B263" s="220"/>
      <c r="C263" s="220"/>
      <c r="D263" s="220"/>
      <c r="E263" s="220"/>
      <c r="F263" s="220"/>
      <c r="G263" s="220"/>
      <c r="H263" s="238"/>
      <c r="I263" s="220"/>
      <c r="J263" s="221"/>
      <c r="K263" s="221"/>
      <c r="L263" s="221"/>
      <c r="M263" s="97"/>
      <c r="N263" s="239"/>
      <c r="O263" s="97"/>
      <c r="P263" s="237"/>
      <c r="Q263" s="237"/>
      <c r="R263" s="221"/>
      <c r="S263" s="221"/>
      <c r="T263" s="237"/>
      <c r="U263" s="97"/>
      <c r="V263" s="238"/>
      <c r="W263" s="238"/>
      <c r="X263" s="222"/>
      <c r="Y263" s="222"/>
      <c r="Z263" s="222"/>
      <c r="AA263" s="222"/>
      <c r="AB263" s="239"/>
      <c r="AC263" s="220"/>
      <c r="AD263" s="239"/>
      <c r="AE263" s="488"/>
      <c r="AF263" s="237"/>
      <c r="AG263" s="220"/>
      <c r="AH263" s="223"/>
      <c r="AJ263" s="28"/>
      <c r="AK263" s="26"/>
      <c r="AL263" s="224"/>
      <c r="AM263" s="27"/>
      <c r="AQ263" s="27"/>
      <c r="BI263" s="236"/>
    </row>
    <row r="264" spans="1:61" ht="15" customHeight="1">
      <c r="A264" s="220"/>
      <c r="B264" s="301">
        <f>+'Ark1'!C3952</f>
        <v>2024</v>
      </c>
      <c r="C264" s="27">
        <f>+'Ark1'!L3952</f>
        <v>10</v>
      </c>
      <c r="D264" s="27" t="s">
        <v>36</v>
      </c>
      <c r="E264" s="27">
        <f>+'Ark1'!H3952</f>
        <v>1</v>
      </c>
      <c r="F264" s="27">
        <f>+'Ark1'!J3952</f>
        <v>103</v>
      </c>
      <c r="G264" s="27" t="str">
        <f>VLOOKUP(F264,RNR!$A$1:$B$25,2)</f>
        <v>Rudshøgda</v>
      </c>
      <c r="H264" s="27" t="str">
        <f>+IF(I264=0,"",'Ark1'!Q3952)</f>
        <v/>
      </c>
      <c r="I264" s="27">
        <f>+'Ark1'!R3952</f>
        <v>0</v>
      </c>
      <c r="J264" s="28" t="str">
        <f>+IF(I264=0,"",'Ark1'!AG3952)</f>
        <v/>
      </c>
      <c r="L264" s="28" t="str">
        <f>+IF(I264=0,"",'Ark1'!AH3952)</f>
        <v/>
      </c>
      <c r="M264" s="97"/>
      <c r="N264" s="247">
        <f>+IF(J264=0,"",'Ark1'!AI3952)</f>
        <v>0</v>
      </c>
      <c r="O264" s="97"/>
      <c r="P264" s="273" t="str">
        <f>+IF(N264=0,"",'Ark1'!AJ3952)</f>
        <v/>
      </c>
      <c r="Q264" s="237"/>
      <c r="R264" s="31" t="str">
        <f>+IF(I264=0,"",'Ark1'!U3952)</f>
        <v/>
      </c>
      <c r="S264" s="221"/>
      <c r="T264" s="273" t="str">
        <f>+IF(N264=0,"",'Ark1'!AK3952)</f>
        <v/>
      </c>
      <c r="U264" s="97"/>
      <c r="V264" s="26" t="str">
        <f>+IF(I264=0,"",'Ark1'!T3952)</f>
        <v/>
      </c>
      <c r="W264" s="238"/>
      <c r="X264" s="33" t="str">
        <f>+IF(I264=0,"",'Ark1'!W3952)</f>
        <v/>
      </c>
      <c r="Y264" s="33" t="str">
        <f>+IF(I264=0,"",'Ark1'!X3952)</f>
        <v/>
      </c>
      <c r="Z264" s="33" t="str">
        <f>+IF(I264=0,"",'Ark1'!Y3952)</f>
        <v/>
      </c>
      <c r="AA264" s="33" t="str">
        <f>+IF(I264=0,"",'Ark1'!Z3952)</f>
        <v/>
      </c>
      <c r="AB264" s="28" t="str">
        <f>+IF(I264=0,"",'Ark1'!AA3952)</f>
        <v/>
      </c>
      <c r="AC264" s="26" t="str">
        <f>+IF(I264=0,"",'Ark1'!AC3952)</f>
        <v/>
      </c>
      <c r="AD264" s="33" t="str">
        <f>+IF(I264=0,"",'Ark1'!AE3952)</f>
        <v/>
      </c>
      <c r="AE264" s="26" t="str">
        <f t="shared" ref="AE264:AE288" si="25">IF(I264=0,"",R264/C264)</f>
        <v/>
      </c>
      <c r="AF264" s="28" t="str">
        <f t="shared" ref="AF264:AF288" si="26">IF(I264=0,"",I264/H264)</f>
        <v/>
      </c>
      <c r="AG264" s="220"/>
      <c r="AH264" s="223"/>
      <c r="AJ264" s="28"/>
      <c r="AK264" s="26"/>
      <c r="AL264" s="224"/>
      <c r="AM264" s="27"/>
      <c r="AQ264" s="27"/>
    </row>
    <row r="265" spans="1:61" ht="15" customHeight="1">
      <c r="A265" s="220"/>
      <c r="B265" s="301">
        <f>+'Ark1'!C3953</f>
        <v>2024</v>
      </c>
      <c r="C265" s="27">
        <f>+'Ark1'!L3953</f>
        <v>10</v>
      </c>
      <c r="D265" s="27" t="str">
        <f>+D264</f>
        <v>U-</v>
      </c>
      <c r="E265" s="27">
        <f>+'Ark1'!H3953</f>
        <v>2</v>
      </c>
      <c r="F265" s="27">
        <f>+'Ark1'!J3953</f>
        <v>106</v>
      </c>
      <c r="G265" s="27" t="str">
        <f>VLOOKUP(F265,RNR!$A$1:$B$25,2)</f>
        <v>Furuseth</v>
      </c>
      <c r="H265" s="27">
        <f>+IF(I265=0,"",'Ark1'!Q3953)</f>
        <v>19</v>
      </c>
      <c r="I265" s="27">
        <f>+'Ark1'!R3953</f>
        <v>21</v>
      </c>
      <c r="J265" s="28">
        <f>+IF(I265=0,"",'Ark1'!AG3953)</f>
        <v>14.093959731543624</v>
      </c>
      <c r="L265" s="28">
        <f>+IF(I265=0,"",'Ark1'!AH3953)</f>
        <v>16.407571995635195</v>
      </c>
      <c r="M265" s="97"/>
      <c r="N265" s="247">
        <f>+IF(J265=0,"",'Ark1'!AI3953)</f>
        <v>21</v>
      </c>
      <c r="O265" s="97"/>
      <c r="P265" s="273">
        <f>+IF(N265=0,"",'Ark1'!AJ3953)</f>
        <v>120.51428571428571</v>
      </c>
      <c r="Q265" s="237"/>
      <c r="R265" s="31">
        <f>+IF(I265=0,"",'Ark1'!U3953)</f>
        <v>49.404761904761912</v>
      </c>
      <c r="S265" s="221"/>
      <c r="T265" s="273">
        <f>+IF(N265=0,"",'Ark1'!AK3953)</f>
        <v>28.14945325463486</v>
      </c>
      <c r="U265" s="97"/>
      <c r="V265" s="26">
        <f>+IF(I265=0,"",'Ark1'!T3953)</f>
        <v>9.0476190476190439</v>
      </c>
      <c r="W265" s="238"/>
      <c r="X265" s="33">
        <f>+IF(I265=0,"",'Ark1'!W3953)</f>
        <v>57.142857142857153</v>
      </c>
      <c r="Y265" s="33">
        <f>+IF(I265=0,"",'Ark1'!X3953)</f>
        <v>100</v>
      </c>
      <c r="Z265" s="33">
        <f>+IF(I265=0,"",'Ark1'!Y3953)</f>
        <v>100</v>
      </c>
      <c r="AA265" s="33">
        <f>+IF(I265=0,"",'Ark1'!Z3953)</f>
        <v>95.238095238095283</v>
      </c>
      <c r="AB265" s="28">
        <f>+IF(I265=0,"",'Ark1'!AA3953)</f>
        <v>7.6946163115132684</v>
      </c>
      <c r="AC265" s="26">
        <f>+IF(I265=0,"",'Ark1'!AC3953)</f>
        <v>1.5267828135125141</v>
      </c>
      <c r="AD265" s="33">
        <f>+IF(I265=0,"",'Ark1'!AE3953)</f>
        <v>-9.8110906592835772</v>
      </c>
      <c r="AE265" s="26">
        <f t="shared" si="25"/>
        <v>4.9404761904761916</v>
      </c>
      <c r="AF265" s="28">
        <f t="shared" si="26"/>
        <v>1.1052631578947369</v>
      </c>
      <c r="AG265" s="220"/>
      <c r="AH265" s="223"/>
      <c r="AJ265" s="28"/>
      <c r="AK265" s="26"/>
      <c r="AL265" s="224"/>
      <c r="AM265" s="27"/>
      <c r="AQ265" s="27"/>
    </row>
    <row r="266" spans="1:61">
      <c r="A266" s="220"/>
      <c r="B266" s="301">
        <f>+'Ark1'!C3954</f>
        <v>2024</v>
      </c>
      <c r="C266" s="27">
        <f>+'Ark1'!L3954</f>
        <v>10</v>
      </c>
      <c r="D266" s="27" t="str">
        <f>+D265</f>
        <v>U-</v>
      </c>
      <c r="E266" s="27">
        <f>+'Ark1'!H3954</f>
        <v>1</v>
      </c>
      <c r="F266" s="27">
        <f>+'Ark1'!J3954</f>
        <v>110</v>
      </c>
      <c r="G266" s="27" t="str">
        <f>VLOOKUP(F266,RNR!$A$1:$B$25,2)</f>
        <v>Gol</v>
      </c>
      <c r="H266" s="27">
        <f>+IF(I266=0,"",'Ark1'!Q3954)</f>
        <v>62</v>
      </c>
      <c r="I266" s="27">
        <f>+'Ark1'!R3954</f>
        <v>68</v>
      </c>
      <c r="J266" s="28">
        <f>+IF(I266=0,"",'Ark1'!AG3954)</f>
        <v>11.846689895470382</v>
      </c>
      <c r="L266" s="28">
        <f>+IF(I266=0,"",'Ark1'!AH3954)</f>
        <v>15.072726059615354</v>
      </c>
      <c r="M266" s="97"/>
      <c r="N266" s="247">
        <f>+IF(J266=0,"",'Ark1'!AI3954)</f>
        <v>68</v>
      </c>
      <c r="O266" s="97"/>
      <c r="P266" s="273">
        <f>+IF(N266=0,"",'Ark1'!AJ3954)</f>
        <v>120.41764705882356</v>
      </c>
      <c r="Q266" s="237"/>
      <c r="R266" s="31">
        <f>+IF(I266=0,"",'Ark1'!U3954)</f>
        <v>53.154411764705905</v>
      </c>
      <c r="S266" s="221"/>
      <c r="T266" s="273">
        <f>+IF(N266=0,"",'Ark1'!AK3954)</f>
        <v>30.3169757684853</v>
      </c>
      <c r="U266" s="97"/>
      <c r="V266" s="26">
        <f>+IF(I266=0,"",'Ark1'!T3954)</f>
        <v>7.6029411764705888</v>
      </c>
      <c r="W266" s="238"/>
      <c r="X266" s="33">
        <f>+IF(I266=0,"",'Ark1'!W3954)</f>
        <v>23.52941176470588</v>
      </c>
      <c r="Y266" s="33">
        <f>+IF(I266=0,"",'Ark1'!X3954)</f>
        <v>100</v>
      </c>
      <c r="Z266" s="33">
        <f>+IF(I266=0,"",'Ark1'!Y3954)</f>
        <v>100</v>
      </c>
      <c r="AA266" s="33">
        <f>+IF(I266=0,"",'Ark1'!Z3954)</f>
        <v>97.058823529411754</v>
      </c>
      <c r="AB266" s="28">
        <f>+IF(I266=0,"",'Ark1'!AA3954)</f>
        <v>6.992526132436045</v>
      </c>
      <c r="AC266" s="26">
        <f>+IF(I266=0,"",'Ark1'!AC3954)</f>
        <v>1.5637408567688047</v>
      </c>
      <c r="AD266" s="33">
        <f>+IF(I266=0,"",'Ark1'!AE3954)</f>
        <v>44.243282001342472</v>
      </c>
      <c r="AE266" s="26">
        <f t="shared" si="25"/>
        <v>5.3154411764705909</v>
      </c>
      <c r="AF266" s="28">
        <f t="shared" si="26"/>
        <v>1.096774193548387</v>
      </c>
      <c r="AG266" s="220"/>
      <c r="AH266" s="223"/>
      <c r="AJ266" s="28"/>
      <c r="AK266" s="26"/>
      <c r="AL266" s="224"/>
      <c r="AM266" s="27"/>
      <c r="AQ266" s="27"/>
    </row>
    <row r="267" spans="1:61">
      <c r="A267" s="220"/>
      <c r="B267" s="301">
        <f>+'Ark1'!C3955</f>
        <v>2024</v>
      </c>
      <c r="C267" s="27">
        <f>+'Ark1'!L3955</f>
        <v>10</v>
      </c>
      <c r="D267" s="27" t="str">
        <f t="shared" ref="D267:D288" si="27">+D266</f>
        <v>U-</v>
      </c>
      <c r="E267" s="27">
        <f>+'Ark1'!H3955</f>
        <v>1</v>
      </c>
      <c r="F267" s="27">
        <f>+'Ark1'!J3955</f>
        <v>111</v>
      </c>
      <c r="G267" s="27" t="str">
        <f>VLOOKUP(F267,RNR!$A$1:$B$25,2)</f>
        <v>Forus</v>
      </c>
      <c r="H267" s="27">
        <f>+IF(I267=0,"",'Ark1'!Q3955)</f>
        <v>66</v>
      </c>
      <c r="I267" s="27">
        <f>+'Ark1'!R3955</f>
        <v>76</v>
      </c>
      <c r="J267" s="28">
        <f>+IF(I267=0,"",'Ark1'!AG3955)</f>
        <v>15.702479338842972</v>
      </c>
      <c r="L267" s="28">
        <f>+IF(I267=0,"",'Ark1'!AH3955)</f>
        <v>18.317464954563764</v>
      </c>
      <c r="M267" s="97"/>
      <c r="N267" s="247">
        <f>+IF(J267=0,"",'Ark1'!AI3955)</f>
        <v>76</v>
      </c>
      <c r="O267" s="97"/>
      <c r="P267" s="273">
        <f>+IF(N267=0,"",'Ark1'!AJ3955)</f>
        <v>121.23684210526319</v>
      </c>
      <c r="Q267" s="237"/>
      <c r="R267" s="31">
        <f>+IF(I267=0,"",'Ark1'!U3955)</f>
        <v>54.451315789473689</v>
      </c>
      <c r="S267" s="221"/>
      <c r="T267" s="273">
        <f>+IF(N267=0,"",'Ark1'!AK3955)</f>
        <v>30.660279604735795</v>
      </c>
      <c r="U267" s="97"/>
      <c r="V267" s="26">
        <f>+IF(I267=0,"",'Ark1'!T3955)</f>
        <v>7.8947368421052637</v>
      </c>
      <c r="W267" s="238"/>
      <c r="X267" s="33">
        <f>+IF(I267=0,"",'Ark1'!W3955)</f>
        <v>26.315789473684205</v>
      </c>
      <c r="Y267" s="33">
        <f>+IF(I267=0,"",'Ark1'!X3955)</f>
        <v>100</v>
      </c>
      <c r="Z267" s="33">
        <f>+IF(I267=0,"",'Ark1'!Y3955)</f>
        <v>100</v>
      </c>
      <c r="AA267" s="33">
        <f>+IF(I267=0,"",'Ark1'!Z3955)</f>
        <v>100</v>
      </c>
      <c r="AB267" s="28">
        <f>+IF(I267=0,"",'Ark1'!AA3955)</f>
        <v>6.8032788809409279</v>
      </c>
      <c r="AC267" s="26">
        <f>+IF(I267=0,"",'Ark1'!AC3955)</f>
        <v>1.4918987140061457</v>
      </c>
      <c r="AD267" s="33">
        <f>+IF(I267=0,"",'Ark1'!AE3955)</f>
        <v>0.14396524096179411</v>
      </c>
      <c r="AE267" s="26">
        <f t="shared" si="25"/>
        <v>5.4451315789473691</v>
      </c>
      <c r="AF267" s="28">
        <f t="shared" si="26"/>
        <v>1.1515151515151516</v>
      </c>
      <c r="AG267" s="220"/>
      <c r="AH267" s="223"/>
      <c r="AJ267" s="28"/>
      <c r="AK267" s="26"/>
      <c r="AL267" s="224"/>
      <c r="AM267" s="27"/>
      <c r="AQ267" s="27"/>
    </row>
    <row r="268" spans="1:61">
      <c r="A268" s="220"/>
      <c r="B268" s="301">
        <f>+'Ark1'!C3956</f>
        <v>2024</v>
      </c>
      <c r="C268" s="27">
        <f>+'Ark1'!L3956</f>
        <v>10</v>
      </c>
      <c r="D268" s="27" t="str">
        <f t="shared" si="27"/>
        <v>U-</v>
      </c>
      <c r="E268" s="27">
        <f>+'Ark1'!H3956</f>
        <v>1</v>
      </c>
      <c r="F268" s="27">
        <f>+'Ark1'!J3956</f>
        <v>116</v>
      </c>
      <c r="G268" s="27" t="str">
        <f>VLOOKUP(F268,RNR!$A$1:$B$25,2)</f>
        <v>Sandeid</v>
      </c>
      <c r="H268" s="27">
        <f>+IF(I268=0,"",'Ark1'!Q3956)</f>
        <v>42</v>
      </c>
      <c r="I268" s="27">
        <f>+'Ark1'!R3956</f>
        <v>46</v>
      </c>
      <c r="J268" s="28">
        <f>+IF(I268=0,"",'Ark1'!AG3956)</f>
        <v>12.672176308539944</v>
      </c>
      <c r="L268" s="28">
        <f>+IF(I268=0,"",'Ark1'!AH3956)</f>
        <v>15.9575920280293</v>
      </c>
      <c r="M268" s="97"/>
      <c r="N268" s="247">
        <f>+IF(J268=0,"",'Ark1'!AI3956)</f>
        <v>25</v>
      </c>
      <c r="O268" s="97"/>
      <c r="P268" s="273">
        <f>+IF(N268=0,"",'Ark1'!AJ3956)</f>
        <v>121.024</v>
      </c>
      <c r="Q268" s="237"/>
      <c r="R268" s="31">
        <f>+IF(I268=0,"",'Ark1'!U3956)</f>
        <v>53.367391304347827</v>
      </c>
      <c r="S268" s="221"/>
      <c r="T268" s="273">
        <f>+IF(N268=0,"",'Ark1'!AK3956)</f>
        <v>30.121733591098199</v>
      </c>
      <c r="U268" s="97"/>
      <c r="V268" s="26">
        <f>+IF(I268=0,"",'Ark1'!T3956)</f>
        <v>7.5869565217391308</v>
      </c>
      <c r="W268" s="238"/>
      <c r="X268" s="33">
        <f>+IF(I268=0,"",'Ark1'!W3956)</f>
        <v>23.913043478260871</v>
      </c>
      <c r="Y268" s="33">
        <f>+IF(I268=0,"",'Ark1'!X3956)</f>
        <v>100</v>
      </c>
      <c r="Z268" s="33">
        <f>+IF(I268=0,"",'Ark1'!Y3956)</f>
        <v>100</v>
      </c>
      <c r="AA268" s="33">
        <f>+IF(I268=0,"",'Ark1'!Z3956)</f>
        <v>97.826086956521749</v>
      </c>
      <c r="AB268" s="28">
        <f>+IF(I268=0,"",'Ark1'!AA3956)</f>
        <v>7.5965110512148932</v>
      </c>
      <c r="AC268" s="26">
        <f>+IF(I268=0,"",'Ark1'!AC3956)</f>
        <v>1.9624306906234767</v>
      </c>
      <c r="AD268" s="33">
        <f>+IF(I268=0,"",'Ark1'!AE3956)</f>
        <v>9.5341388277509775</v>
      </c>
      <c r="AE268" s="26">
        <f t="shared" si="25"/>
        <v>5.3367391304347827</v>
      </c>
      <c r="AF268" s="28">
        <f t="shared" si="26"/>
        <v>1.0952380952380953</v>
      </c>
      <c r="AG268" s="220"/>
      <c r="AH268" s="223"/>
      <c r="AJ268" s="28"/>
      <c r="AK268" s="26"/>
      <c r="AL268" s="224"/>
      <c r="AM268" s="27"/>
      <c r="AQ268" s="27"/>
    </row>
    <row r="269" spans="1:61">
      <c r="A269" s="220"/>
      <c r="B269" s="301">
        <f>+'Ark1'!C3957</f>
        <v>2024</v>
      </c>
      <c r="C269" s="27">
        <f>+'Ark1'!L3957</f>
        <v>10</v>
      </c>
      <c r="D269" s="27" t="str">
        <f t="shared" si="27"/>
        <v>U-</v>
      </c>
      <c r="E269" s="27">
        <f>+'Ark1'!H3957</f>
        <v>2</v>
      </c>
      <c r="F269" s="27">
        <f>+'Ark1'!J3957</f>
        <v>117</v>
      </c>
      <c r="G269" s="27" t="str">
        <f>VLOOKUP(F269,RNR!$A$1:$B$25,2)</f>
        <v>Jæren</v>
      </c>
      <c r="H269" s="27">
        <f>+IF(I269=0,"",'Ark1'!Q3957)</f>
        <v>41</v>
      </c>
      <c r="I269" s="27">
        <f>+'Ark1'!R3957</f>
        <v>41</v>
      </c>
      <c r="J269" s="28">
        <f>+IF(I269=0,"",'Ark1'!AG3957)</f>
        <v>12.538226299694188</v>
      </c>
      <c r="L269" s="28">
        <f>+IF(I269=0,"",'Ark1'!AH3957)</f>
        <v>15.208562513404869</v>
      </c>
      <c r="M269" s="97"/>
      <c r="N269" s="247">
        <f>+IF(J269=0,"",'Ark1'!AI3957)</f>
        <v>41</v>
      </c>
      <c r="O269" s="97"/>
      <c r="P269" s="273">
        <f>+IF(N269=0,"",'Ark1'!AJ3957)</f>
        <v>121.91463414634148</v>
      </c>
      <c r="Q269" s="237"/>
      <c r="R269" s="31">
        <f>+IF(I269=0,"",'Ark1'!U3957)</f>
        <v>53.614634146341487</v>
      </c>
      <c r="S269" s="221"/>
      <c r="T269" s="273">
        <f>+IF(N269=0,"",'Ark1'!AK3957)</f>
        <v>29.479284633756759</v>
      </c>
      <c r="U269" s="97"/>
      <c r="V269" s="26">
        <f>+IF(I269=0,"",'Ark1'!T3957)</f>
        <v>8.5609756097560972</v>
      </c>
      <c r="W269" s="238"/>
      <c r="X269" s="33">
        <f>+IF(I269=0,"",'Ark1'!W3957)</f>
        <v>53.658536585365837</v>
      </c>
      <c r="Y269" s="33">
        <f>+IF(I269=0,"",'Ark1'!X3957)</f>
        <v>100</v>
      </c>
      <c r="Z269" s="33">
        <f>+IF(I269=0,"",'Ark1'!Y3957)</f>
        <v>100</v>
      </c>
      <c r="AA269" s="33">
        <f>+IF(I269=0,"",'Ark1'!Z3957)</f>
        <v>100</v>
      </c>
      <c r="AB269" s="28">
        <f>+IF(I269=0,"",'Ark1'!AA3957)</f>
        <v>7.6310840893247507</v>
      </c>
      <c r="AC269" s="26">
        <f>+IF(I269=0,"",'Ark1'!AC3957)</f>
        <v>1.5309614464853893</v>
      </c>
      <c r="AD269" s="33">
        <f>+IF(I269=0,"",'Ark1'!AE3957)</f>
        <v>-28.087045038304861</v>
      </c>
      <c r="AE269" s="26">
        <f t="shared" si="25"/>
        <v>5.3614634146341489</v>
      </c>
      <c r="AF269" s="28">
        <f t="shared" si="26"/>
        <v>1</v>
      </c>
      <c r="AG269" s="220"/>
      <c r="AH269" s="223"/>
      <c r="AJ269" s="28"/>
      <c r="AK269" s="26"/>
      <c r="AL269" s="224"/>
      <c r="AM269" s="27"/>
      <c r="AQ269" s="27"/>
    </row>
    <row r="270" spans="1:61">
      <c r="A270" s="220"/>
      <c r="B270" s="301">
        <f>+'Ark1'!C3958</f>
        <v>2024</v>
      </c>
      <c r="C270" s="27">
        <f>+'Ark1'!L3958</f>
        <v>10</v>
      </c>
      <c r="D270" s="27" t="str">
        <f t="shared" si="27"/>
        <v>U-</v>
      </c>
      <c r="E270" s="27">
        <f>+'Ark1'!H3958</f>
        <v>1</v>
      </c>
      <c r="F270" s="27">
        <f>+'Ark1'!J3958</f>
        <v>134</v>
      </c>
      <c r="G270" s="27" t="str">
        <f>VLOOKUP(F270,RNR!$A$1:$B$25,2)</f>
        <v>Førde</v>
      </c>
      <c r="H270" s="27">
        <f>+IF(I270=0,"",'Ark1'!Q3958)</f>
        <v>69</v>
      </c>
      <c r="I270" s="27">
        <f>+'Ark1'!R3958</f>
        <v>74</v>
      </c>
      <c r="J270" s="28">
        <f>+IF(I270=0,"",'Ark1'!AG3958)</f>
        <v>14.095238095238098</v>
      </c>
      <c r="L270" s="28">
        <f>+IF(I270=0,"",'Ark1'!AH3958)</f>
        <v>17.262802044402427</v>
      </c>
      <c r="M270" s="97"/>
      <c r="N270" s="247">
        <f>+IF(J270=0,"",'Ark1'!AI3958)</f>
        <v>74</v>
      </c>
      <c r="O270" s="97"/>
      <c r="P270" s="273">
        <f>+IF(N270=0,"",'Ark1'!AJ3958)</f>
        <v>119.50945945945944</v>
      </c>
      <c r="Q270" s="237"/>
      <c r="R270" s="31">
        <f>+IF(I270=0,"",'Ark1'!U3958)</f>
        <v>52.306756756756783</v>
      </c>
      <c r="S270" s="221"/>
      <c r="T270" s="273">
        <f>+IF(N270=0,"",'Ark1'!AK3958)</f>
        <v>30.44644313111073</v>
      </c>
      <c r="U270" s="97"/>
      <c r="V270" s="26">
        <f>+IF(I270=0,"",'Ark1'!T3958)</f>
        <v>8.2027027027027053</v>
      </c>
      <c r="W270" s="238"/>
      <c r="X270" s="33">
        <f>+IF(I270=0,"",'Ark1'!W3958)</f>
        <v>35.13513513513513</v>
      </c>
      <c r="Y270" s="33">
        <f>+IF(I270=0,"",'Ark1'!X3958)</f>
        <v>100</v>
      </c>
      <c r="Z270" s="33">
        <f>+IF(I270=0,"",'Ark1'!Y3958)</f>
        <v>100</v>
      </c>
      <c r="AA270" s="33">
        <f>+IF(I270=0,"",'Ark1'!Z3958)</f>
        <v>95.945945945945937</v>
      </c>
      <c r="AB270" s="28">
        <f>+IF(I270=0,"",'Ark1'!AA3958)</f>
        <v>8.5290494239373338</v>
      </c>
      <c r="AC270" s="26">
        <f>+IF(I270=0,"",'Ark1'!AC3958)</f>
        <v>1.6438232440138587</v>
      </c>
      <c r="AD270" s="33">
        <f>+IF(I270=0,"",'Ark1'!AE3958)</f>
        <v>6.9781932443261967</v>
      </c>
      <c r="AE270" s="26">
        <f t="shared" si="25"/>
        <v>5.2306756756756787</v>
      </c>
      <c r="AF270" s="28">
        <f t="shared" si="26"/>
        <v>1.0724637681159421</v>
      </c>
      <c r="AG270" s="220"/>
      <c r="AH270" s="223"/>
      <c r="AJ270" s="28"/>
      <c r="AK270" s="26"/>
      <c r="AL270" s="224"/>
      <c r="AM270" s="27"/>
      <c r="AQ270" s="27"/>
    </row>
    <row r="271" spans="1:61">
      <c r="A271" s="220"/>
      <c r="B271" s="301">
        <f>+'Ark1'!C3959</f>
        <v>2024</v>
      </c>
      <c r="C271" s="27">
        <f>+'Ark1'!L3959</f>
        <v>10</v>
      </c>
      <c r="D271" s="27" t="str">
        <f t="shared" si="27"/>
        <v>U-</v>
      </c>
      <c r="E271" s="27">
        <f>+'Ark1'!H3959</f>
        <v>2</v>
      </c>
      <c r="F271" s="27">
        <f>+'Ark1'!J3959</f>
        <v>141</v>
      </c>
      <c r="G271" s="27" t="str">
        <f>VLOOKUP(F271,RNR!$A$1:$B$25,2)</f>
        <v>Ølen</v>
      </c>
      <c r="H271" s="27">
        <f>+IF(I271=0,"",'Ark1'!Q3959)</f>
        <v>60</v>
      </c>
      <c r="I271" s="27">
        <f>+'Ark1'!R3959</f>
        <v>67</v>
      </c>
      <c r="J271" s="28">
        <f>+IF(I271=0,"",'Ark1'!AG3959)</f>
        <v>13.188976377952756</v>
      </c>
      <c r="L271" s="28">
        <f>+IF(I271=0,"",'Ark1'!AH3959)</f>
        <v>17.291030769522429</v>
      </c>
      <c r="M271" s="97"/>
      <c r="N271" s="247">
        <f>+IF(J271=0,"",'Ark1'!AI3959)</f>
        <v>66</v>
      </c>
      <c r="O271" s="97"/>
      <c r="P271" s="273">
        <f>+IF(N271=0,"",'Ark1'!AJ3959)</f>
        <v>121.60909090909092</v>
      </c>
      <c r="Q271" s="237"/>
      <c r="R271" s="31">
        <f>+IF(I271=0,"",'Ark1'!U3959)</f>
        <v>54.450746268656715</v>
      </c>
      <c r="S271" s="221"/>
      <c r="T271" s="273">
        <f>+IF(N271=0,"",'Ark1'!AK3959)</f>
        <v>30.235678409166123</v>
      </c>
      <c r="U271" s="97"/>
      <c r="V271" s="26">
        <f>+IF(I271=0,"",'Ark1'!T3959)</f>
        <v>9.0447761194029841</v>
      </c>
      <c r="W271" s="238"/>
      <c r="X271" s="33">
        <f>+IF(I271=0,"",'Ark1'!W3959)</f>
        <v>56.71641791044776</v>
      </c>
      <c r="Y271" s="33">
        <f>+IF(I271=0,"",'Ark1'!X3959)</f>
        <v>100</v>
      </c>
      <c r="Z271" s="33">
        <f>+IF(I271=0,"",'Ark1'!Y3959)</f>
        <v>100</v>
      </c>
      <c r="AA271" s="33">
        <f>+IF(I271=0,"",'Ark1'!Z3959)</f>
        <v>100</v>
      </c>
      <c r="AB271" s="28">
        <f>+IF(I271=0,"",'Ark1'!AA3959)</f>
        <v>6.3935222146134576</v>
      </c>
      <c r="AC271" s="26">
        <f>+IF(I271=0,"",'Ark1'!AC3959)</f>
        <v>1.5686560063619339</v>
      </c>
      <c r="AD271" s="33">
        <f>+IF(I271=0,"",'Ark1'!AE3959)</f>
        <v>-2.969264843763026</v>
      </c>
      <c r="AE271" s="26">
        <f t="shared" si="25"/>
        <v>5.4450746268656713</v>
      </c>
      <c r="AF271" s="28">
        <f t="shared" si="26"/>
        <v>1.1166666666666667</v>
      </c>
      <c r="AG271" s="220"/>
      <c r="AH271" s="223"/>
      <c r="AJ271" s="28"/>
      <c r="AK271" s="26"/>
      <c r="AL271" s="224"/>
      <c r="AM271" s="27"/>
      <c r="AQ271" s="27"/>
    </row>
    <row r="272" spans="1:61">
      <c r="A272" s="220"/>
      <c r="B272" s="301">
        <f>+'Ark1'!C3960</f>
        <v>2024</v>
      </c>
      <c r="C272" s="27">
        <f>+'Ark1'!L3960</f>
        <v>10</v>
      </c>
      <c r="D272" s="27" t="str">
        <f t="shared" si="27"/>
        <v>U-</v>
      </c>
      <c r="E272" s="27">
        <f>+'Ark1'!H3960</f>
        <v>2</v>
      </c>
      <c r="F272" s="27">
        <f>+'Ark1'!J3960</f>
        <v>143</v>
      </c>
      <c r="G272" s="27" t="str">
        <f>VLOOKUP(F272,RNR!$A$1:$B$25,2)</f>
        <v>Nordfjord</v>
      </c>
      <c r="H272" s="27" t="str">
        <f>+IF(I272=0,"",'Ark1'!Q3960)</f>
        <v/>
      </c>
      <c r="I272" s="27">
        <f>+'Ark1'!R3960</f>
        <v>0</v>
      </c>
      <c r="J272" s="28" t="str">
        <f>+IF(I272=0,"",'Ark1'!AG3960)</f>
        <v/>
      </c>
      <c r="L272" s="28" t="str">
        <f>+IF(I272=0,"",'Ark1'!AH3960)</f>
        <v/>
      </c>
      <c r="M272" s="97"/>
      <c r="N272" s="247">
        <f>+IF(J272=0,"",'Ark1'!AI3960)</f>
        <v>0</v>
      </c>
      <c r="O272" s="97"/>
      <c r="P272" s="273" t="str">
        <f>+IF(N272=0,"",'Ark1'!AJ3960)</f>
        <v/>
      </c>
      <c r="Q272" s="237"/>
      <c r="R272" s="31" t="str">
        <f>+IF(I272=0,"",'Ark1'!U3960)</f>
        <v/>
      </c>
      <c r="S272" s="221"/>
      <c r="T272" s="273" t="str">
        <f>+IF(N272=0,"",'Ark1'!AK3960)</f>
        <v/>
      </c>
      <c r="U272" s="97"/>
      <c r="V272" s="26" t="str">
        <f>+IF(I272=0,"",'Ark1'!T3960)</f>
        <v/>
      </c>
      <c r="W272" s="238"/>
      <c r="X272" s="33" t="str">
        <f>+IF(I272=0,"",'Ark1'!W3960)</f>
        <v/>
      </c>
      <c r="Y272" s="33" t="str">
        <f>+IF(I272=0,"",'Ark1'!X3960)</f>
        <v/>
      </c>
      <c r="Z272" s="33" t="str">
        <f>+IF(I272=0,"",'Ark1'!Y3960)</f>
        <v/>
      </c>
      <c r="AA272" s="33" t="str">
        <f>+IF(I272=0,"",'Ark1'!Z3960)</f>
        <v/>
      </c>
      <c r="AB272" s="28" t="str">
        <f>+IF(I272=0,"",'Ark1'!AA3960)</f>
        <v/>
      </c>
      <c r="AC272" s="26" t="str">
        <f>+IF(I272=0,"",'Ark1'!AC3960)</f>
        <v/>
      </c>
      <c r="AD272" s="33" t="str">
        <f>+IF(I272=0,"",'Ark1'!AE3960)</f>
        <v/>
      </c>
      <c r="AE272" s="26" t="str">
        <f t="shared" si="25"/>
        <v/>
      </c>
      <c r="AF272" s="28" t="str">
        <f t="shared" si="26"/>
        <v/>
      </c>
      <c r="AG272" s="220"/>
      <c r="AH272" s="223"/>
      <c r="AJ272" s="28"/>
      <c r="AK272" s="26"/>
      <c r="AL272" s="224"/>
      <c r="AM272" s="27"/>
      <c r="AQ272" s="27"/>
    </row>
    <row r="273" spans="1:43">
      <c r="A273" s="220"/>
      <c r="B273" s="301">
        <f>+'Ark1'!C3961</f>
        <v>2024</v>
      </c>
      <c r="C273" s="27">
        <f>+'Ark1'!L3961</f>
        <v>10</v>
      </c>
      <c r="D273" s="27" t="str">
        <f t="shared" si="27"/>
        <v>U-</v>
      </c>
      <c r="E273" s="27">
        <f>+'Ark1'!H3961</f>
        <v>2</v>
      </c>
      <c r="F273" s="27">
        <f>+'Ark1'!J3961</f>
        <v>147</v>
      </c>
      <c r="G273" s="27" t="str">
        <f>VLOOKUP(F273,RNR!$A$1:$B$25,2)</f>
        <v>Midt-Norge</v>
      </c>
      <c r="H273" s="27">
        <f>+IF(I273=0,"",'Ark1'!Q3961)</f>
        <v>2</v>
      </c>
      <c r="I273" s="27">
        <f>+'Ark1'!R3961</f>
        <v>2</v>
      </c>
      <c r="J273" s="28">
        <f>+IF(I273=0,"",'Ark1'!AG3961)</f>
        <v>4.4444444444444446</v>
      </c>
      <c r="L273" s="28">
        <f>+IF(I273=0,"",'Ark1'!AH3961)</f>
        <v>5.5543478260869552</v>
      </c>
      <c r="M273" s="97"/>
      <c r="N273" s="247">
        <f>+IF(J273=0,"",'Ark1'!AI3961)</f>
        <v>2</v>
      </c>
      <c r="O273" s="97"/>
      <c r="P273" s="273">
        <f>+IF(N273=0,"",'Ark1'!AJ3961)</f>
        <v>119.7</v>
      </c>
      <c r="Q273" s="237"/>
      <c r="R273" s="31">
        <f>+IF(I273=0,"",'Ark1'!U3961)</f>
        <v>51.1</v>
      </c>
      <c r="S273" s="221"/>
      <c r="T273" s="273">
        <f>+IF(N273=0,"",'Ark1'!AK3961)</f>
        <v>29.79724191688976</v>
      </c>
      <c r="U273" s="97"/>
      <c r="V273" s="26">
        <f>+IF(I273=0,"",'Ark1'!T3961)</f>
        <v>10.5</v>
      </c>
      <c r="W273" s="238"/>
      <c r="X273" s="33">
        <f>+IF(I273=0,"",'Ark1'!W3961)</f>
        <v>100</v>
      </c>
      <c r="Y273" s="33">
        <f>+IF(I273=0,"",'Ark1'!X3961)</f>
        <v>100</v>
      </c>
      <c r="Z273" s="33">
        <f>+IF(I273=0,"",'Ark1'!Y3961)</f>
        <v>100</v>
      </c>
      <c r="AA273" s="33">
        <f>+IF(I273=0,"",'Ark1'!Z3961)</f>
        <v>100</v>
      </c>
      <c r="AB273" s="28">
        <f>+IF(I273=0,"",'Ark1'!AA3961)</f>
        <v>0.10000000000109138</v>
      </c>
      <c r="AC273" s="26">
        <f>+IF(I273=0,"",'Ark1'!AC3961)</f>
        <v>0.5</v>
      </c>
      <c r="AD273" s="33">
        <f>+IF(I273=0,"",'Ark1'!AE3961)</f>
        <v>-99.999999999045031</v>
      </c>
      <c r="AE273" s="26">
        <f t="shared" si="25"/>
        <v>5.1100000000000003</v>
      </c>
      <c r="AF273" s="28">
        <f t="shared" si="26"/>
        <v>1</v>
      </c>
      <c r="AG273" s="220"/>
      <c r="AH273" s="223"/>
      <c r="AJ273" s="28"/>
      <c r="AK273" s="26"/>
      <c r="AL273" s="224"/>
      <c r="AM273" s="27"/>
      <c r="AQ273" s="27"/>
    </row>
    <row r="274" spans="1:43">
      <c r="A274" s="220"/>
      <c r="B274" s="301">
        <f>+'Ark1'!C3962</f>
        <v>2024</v>
      </c>
      <c r="C274" s="27">
        <f>+'Ark1'!L3962</f>
        <v>10</v>
      </c>
      <c r="D274" s="27" t="str">
        <f t="shared" si="27"/>
        <v>U-</v>
      </c>
      <c r="E274" s="27">
        <f>+'Ark1'!H3962</f>
        <v>1</v>
      </c>
      <c r="F274" s="27">
        <f>+'Ark1'!J3962</f>
        <v>155</v>
      </c>
      <c r="G274" s="27" t="str">
        <f>VLOOKUP(F274,RNR!$A$1:$B$25,2)</f>
        <v>Målselv</v>
      </c>
      <c r="H274" s="27">
        <f>+IF(I274=0,"",'Ark1'!Q3962)</f>
        <v>33</v>
      </c>
      <c r="I274" s="27">
        <f>+'Ark1'!R3962</f>
        <v>34</v>
      </c>
      <c r="J274" s="28">
        <f>+IF(I274=0,"",'Ark1'!AG3962)</f>
        <v>18.378378378378379</v>
      </c>
      <c r="L274" s="28">
        <f>+IF(I274=0,"",'Ark1'!AH3962)</f>
        <v>20.649523517840102</v>
      </c>
      <c r="M274" s="97"/>
      <c r="N274" s="247">
        <f>+IF(J274=0,"",'Ark1'!AI3962)</f>
        <v>32</v>
      </c>
      <c r="O274" s="97"/>
      <c r="P274" s="273">
        <f>+IF(N274=0,"",'Ark1'!AJ3962)</f>
        <v>120.628125</v>
      </c>
      <c r="Q274" s="237"/>
      <c r="R274" s="31">
        <f>+IF(I274=0,"",'Ark1'!U3962)</f>
        <v>51.558823529411747</v>
      </c>
      <c r="S274" s="221"/>
      <c r="T274" s="273">
        <f>+IF(N274=0,"",'Ark1'!AK3962)</f>
        <v>29.244646513897557</v>
      </c>
      <c r="U274" s="97"/>
      <c r="V274" s="26">
        <f>+IF(I274=0,"",'Ark1'!T3962)</f>
        <v>7.7058823529411757</v>
      </c>
      <c r="W274" s="238"/>
      <c r="X274" s="33">
        <f>+IF(I274=0,"",'Ark1'!W3962)</f>
        <v>23.52941176470588</v>
      </c>
      <c r="Y274" s="33">
        <f>+IF(I274=0,"",'Ark1'!X3962)</f>
        <v>100</v>
      </c>
      <c r="Z274" s="33">
        <f>+IF(I274=0,"",'Ark1'!Y3962)</f>
        <v>100</v>
      </c>
      <c r="AA274" s="33">
        <f>+IF(I274=0,"",'Ark1'!Z3962)</f>
        <v>100</v>
      </c>
      <c r="AB274" s="28">
        <f>+IF(I274=0,"",'Ark1'!AA3962)</f>
        <v>5.5930691168024689</v>
      </c>
      <c r="AC274" s="26">
        <f>+IF(I274=0,"",'Ark1'!AC3962)</f>
        <v>1.3832912960358641</v>
      </c>
      <c r="AD274" s="33">
        <f>+IF(I274=0,"",'Ark1'!AE3962)</f>
        <v>28.202804258342312</v>
      </c>
      <c r="AE274" s="26">
        <f t="shared" si="25"/>
        <v>5.155882352941175</v>
      </c>
      <c r="AF274" s="28">
        <f t="shared" si="26"/>
        <v>1.0303030303030303</v>
      </c>
      <c r="AG274" s="220"/>
      <c r="AH274" s="223"/>
      <c r="AJ274" s="28"/>
      <c r="AK274" s="26"/>
      <c r="AL274" s="224"/>
      <c r="AM274" s="27"/>
      <c r="AQ274" s="27"/>
    </row>
    <row r="275" spans="1:43">
      <c r="A275" s="220"/>
      <c r="B275" s="301">
        <f>+'Ark1'!C3963</f>
        <v>2024</v>
      </c>
      <c r="C275" s="27">
        <f>+'Ark1'!L3963</f>
        <v>10</v>
      </c>
      <c r="D275" s="27" t="str">
        <f t="shared" si="27"/>
        <v>U-</v>
      </c>
      <c r="E275" s="27">
        <f>+'Ark1'!H3963</f>
        <v>2</v>
      </c>
      <c r="F275" s="27">
        <f>+'Ark1'!J3963</f>
        <v>160</v>
      </c>
      <c r="G275" s="27" t="str">
        <f>VLOOKUP(F275,RNR!$A$1:$B$25,2)</f>
        <v>Oslo</v>
      </c>
      <c r="H275" s="27">
        <f>+IF(I275=0,"",'Ark1'!Q3963)</f>
        <v>17</v>
      </c>
      <c r="I275" s="27">
        <f>+'Ark1'!R3963</f>
        <v>18</v>
      </c>
      <c r="J275" s="28">
        <f>+IF(I275=0,"",'Ark1'!AG3963)</f>
        <v>10.909090909090908</v>
      </c>
      <c r="L275" s="28">
        <f>+IF(I275=0,"",'Ark1'!AH3963)</f>
        <v>14.377557876733247</v>
      </c>
      <c r="M275" s="97"/>
      <c r="N275" s="247">
        <f>+IF(J275=0,"",'Ark1'!AI3963)</f>
        <v>18</v>
      </c>
      <c r="O275" s="97"/>
      <c r="P275" s="273">
        <f>+IF(N275=0,"",'Ark1'!AJ3963)</f>
        <v>121.65555555555557</v>
      </c>
      <c r="Q275" s="237"/>
      <c r="R275" s="31">
        <f>+IF(I275=0,"",'Ark1'!U3963)</f>
        <v>52.305555555555557</v>
      </c>
      <c r="S275" s="221"/>
      <c r="T275" s="273">
        <f>+IF(N275=0,"",'Ark1'!AK3963)</f>
        <v>29.059772235630259</v>
      </c>
      <c r="U275" s="97"/>
      <c r="V275" s="26">
        <f>+IF(I275=0,"",'Ark1'!T3963)</f>
        <v>7.9444444444444446</v>
      </c>
      <c r="W275" s="238"/>
      <c r="X275" s="33">
        <f>+IF(I275=0,"",'Ark1'!W3963)</f>
        <v>33.333333333333343</v>
      </c>
      <c r="Y275" s="33">
        <f>+IF(I275=0,"",'Ark1'!X3963)</f>
        <v>100</v>
      </c>
      <c r="Z275" s="33">
        <f>+IF(I275=0,"",'Ark1'!Y3963)</f>
        <v>100</v>
      </c>
      <c r="AA275" s="33">
        <f>+IF(I275=0,"",'Ark1'!Z3963)</f>
        <v>100</v>
      </c>
      <c r="AB275" s="28">
        <f>+IF(I275=0,"",'Ark1'!AA3963)</f>
        <v>4.812769152325874</v>
      </c>
      <c r="AC275" s="26">
        <f>+IF(I275=0,"",'Ark1'!AC3963)</f>
        <v>1.0258991840344078</v>
      </c>
      <c r="AD275" s="33">
        <f>+IF(I275=0,"",'Ark1'!AE3963)</f>
        <v>46.139244587086125</v>
      </c>
      <c r="AE275" s="26">
        <f t="shared" si="25"/>
        <v>5.2305555555555561</v>
      </c>
      <c r="AF275" s="28">
        <f t="shared" si="26"/>
        <v>1.0588235294117647</v>
      </c>
      <c r="AG275" s="220"/>
      <c r="AH275" s="223"/>
      <c r="AJ275" s="28"/>
      <c r="AK275" s="26"/>
      <c r="AL275" s="224"/>
      <c r="AM275" s="27"/>
      <c r="AQ275" s="27"/>
    </row>
    <row r="276" spans="1:43">
      <c r="A276" s="220"/>
      <c r="B276" s="301">
        <f>+'Ark1'!C3964</f>
        <v>2024</v>
      </c>
      <c r="C276" s="27">
        <f>+'Ark1'!L3964</f>
        <v>10</v>
      </c>
      <c r="D276" s="27" t="str">
        <f t="shared" si="27"/>
        <v>U-</v>
      </c>
      <c r="E276" s="27">
        <f>+'Ark1'!H3964</f>
        <v>1</v>
      </c>
      <c r="F276" s="27">
        <f>+'Ark1'!J3964</f>
        <v>171</v>
      </c>
      <c r="G276" s="27" t="str">
        <f>VLOOKUP(F276,RNR!$A$1:$B$25,2)</f>
        <v>Prima</v>
      </c>
      <c r="H276" s="27">
        <f>+IF(I276=0,"",'Ark1'!Q3964)</f>
        <v>13</v>
      </c>
      <c r="I276" s="27">
        <f>+'Ark1'!R3964</f>
        <v>14</v>
      </c>
      <c r="J276" s="28">
        <f>+IF(I276=0,"",'Ark1'!AG3964)</f>
        <v>24.561403508771935</v>
      </c>
      <c r="L276" s="28">
        <f>+IF(I276=0,"",'Ark1'!AH3964)</f>
        <v>29.096171737707181</v>
      </c>
      <c r="M276" s="97"/>
      <c r="N276" s="247">
        <f>+IF(J276=0,"",'Ark1'!AI3964)</f>
        <v>14</v>
      </c>
      <c r="O276" s="97"/>
      <c r="P276" s="273">
        <f>+IF(N276=0,"",'Ark1'!AJ3964)</f>
        <v>126.62857142857141</v>
      </c>
      <c r="Q276" s="237"/>
      <c r="R276" s="31">
        <f>+IF(I276=0,"",'Ark1'!U3964)</f>
        <v>60.314285714285695</v>
      </c>
      <c r="S276" s="221"/>
      <c r="T276" s="273">
        <f>+IF(N276=0,"",'Ark1'!AK3964)</f>
        <v>29.668678448647785</v>
      </c>
      <c r="U276" s="97"/>
      <c r="V276" s="26">
        <f>+IF(I276=0,"",'Ark1'!T3964)</f>
        <v>8.1428571428571388</v>
      </c>
      <c r="W276" s="238"/>
      <c r="X276" s="33">
        <f>+IF(I276=0,"",'Ark1'!W3964)</f>
        <v>42.857142857142847</v>
      </c>
      <c r="Y276" s="33">
        <f>+IF(I276=0,"",'Ark1'!X3964)</f>
        <v>100</v>
      </c>
      <c r="Z276" s="33">
        <f>+IF(I276=0,"",'Ark1'!Y3964)</f>
        <v>100</v>
      </c>
      <c r="AA276" s="33">
        <f>+IF(I276=0,"",'Ark1'!Z3964)</f>
        <v>100</v>
      </c>
      <c r="AB276" s="28">
        <f>+IF(I276=0,"",'Ark1'!AA3964)</f>
        <v>5.4073834632258144</v>
      </c>
      <c r="AC276" s="26">
        <f>+IF(I276=0,"",'Ark1'!AC3964)</f>
        <v>0.98974331861079357</v>
      </c>
      <c r="AD276" s="33">
        <f>+IF(I276=0,"",'Ark1'!AE3964)</f>
        <v>11.306257451956498</v>
      </c>
      <c r="AE276" s="26">
        <f t="shared" si="25"/>
        <v>6.0314285714285694</v>
      </c>
      <c r="AF276" s="28">
        <f t="shared" si="26"/>
        <v>1.0769230769230769</v>
      </c>
      <c r="AG276" s="220"/>
      <c r="AH276" s="223"/>
      <c r="AJ276" s="28"/>
      <c r="AK276" s="26"/>
      <c r="AL276" s="224"/>
      <c r="AM276" s="27"/>
      <c r="AQ276" s="27"/>
    </row>
    <row r="277" spans="1:43">
      <c r="A277" s="220"/>
      <c r="B277" s="301">
        <f>+'Ark1'!C3965</f>
        <v>2024</v>
      </c>
      <c r="C277" s="27">
        <f>+'Ark1'!L3965</f>
        <v>10</v>
      </c>
      <c r="D277" s="27" t="str">
        <f t="shared" si="27"/>
        <v>U-</v>
      </c>
      <c r="E277" s="27">
        <f>+'Ark1'!H3965</f>
        <v>2</v>
      </c>
      <c r="F277" s="27">
        <f>+'Ark1'!J3965</f>
        <v>175</v>
      </c>
      <c r="G277" s="27" t="str">
        <f>VLOOKUP(F277,RNR!$A$1:$B$25,2)</f>
        <v>Ole Ringdal</v>
      </c>
      <c r="H277" s="27">
        <f>+IF(I277=0,"",'Ark1'!Q3965)</f>
        <v>13</v>
      </c>
      <c r="I277" s="27">
        <f>+'Ark1'!R3965</f>
        <v>14</v>
      </c>
      <c r="J277" s="28">
        <f>+IF(I277=0,"",'Ark1'!AG3965)</f>
        <v>14.736842105263156</v>
      </c>
      <c r="L277" s="28">
        <f>+IF(I277=0,"",'Ark1'!AH3965)</f>
        <v>19.321215855411797</v>
      </c>
      <c r="M277" s="97"/>
      <c r="N277" s="247">
        <f>+IF(J277=0,"",'Ark1'!AI3965)</f>
        <v>6</v>
      </c>
      <c r="O277" s="97"/>
      <c r="P277" s="273">
        <f>+IF(N277=0,"",'Ark1'!AJ3965)</f>
        <v>121</v>
      </c>
      <c r="Q277" s="237"/>
      <c r="R277" s="31">
        <f>+IF(I277=0,"",'Ark1'!U3965)</f>
        <v>53.757142857142846</v>
      </c>
      <c r="S277" s="221"/>
      <c r="T277" s="273">
        <f>+IF(N277=0,"",'Ark1'!AK3965)</f>
        <v>30.267084625336409</v>
      </c>
      <c r="U277" s="97"/>
      <c r="V277" s="26">
        <f>+IF(I277=0,"",'Ark1'!T3965)</f>
        <v>9</v>
      </c>
      <c r="W277" s="238"/>
      <c r="X277" s="33">
        <f>+IF(I277=0,"",'Ark1'!W3965)</f>
        <v>71.428571428571445</v>
      </c>
      <c r="Y277" s="33">
        <f>+IF(I277=0,"",'Ark1'!X3965)</f>
        <v>100</v>
      </c>
      <c r="Z277" s="33">
        <f>+IF(I277=0,"",'Ark1'!Y3965)</f>
        <v>100</v>
      </c>
      <c r="AA277" s="33">
        <f>+IF(I277=0,"",'Ark1'!Z3965)</f>
        <v>100</v>
      </c>
      <c r="AB277" s="28">
        <f>+IF(I277=0,"",'Ark1'!AA3965)</f>
        <v>8.0347205734784879</v>
      </c>
      <c r="AC277" s="26">
        <f>+IF(I277=0,"",'Ark1'!AC3965)</f>
        <v>1.6475089420958278</v>
      </c>
      <c r="AD277" s="33">
        <f>+IF(I277=0,"",'Ark1'!AE3965)</f>
        <v>16.565775885386859</v>
      </c>
      <c r="AE277" s="26">
        <f t="shared" si="25"/>
        <v>5.3757142857142846</v>
      </c>
      <c r="AF277" s="28">
        <f t="shared" si="26"/>
        <v>1.0769230769230769</v>
      </c>
      <c r="AG277" s="220"/>
      <c r="AH277" s="223"/>
      <c r="AJ277" s="28"/>
      <c r="AK277" s="26"/>
      <c r="AL277" s="224"/>
      <c r="AM277" s="27"/>
      <c r="AQ277" s="27"/>
    </row>
    <row r="278" spans="1:43">
      <c r="A278" s="220"/>
      <c r="B278" s="301">
        <f>+'Ark1'!C3966</f>
        <v>2024</v>
      </c>
      <c r="C278" s="27">
        <f>+'Ark1'!L3966</f>
        <v>10</v>
      </c>
      <c r="D278" s="27" t="str">
        <f t="shared" si="27"/>
        <v>U-</v>
      </c>
      <c r="E278" s="27">
        <f>+'Ark1'!H3966</f>
        <v>2</v>
      </c>
      <c r="F278" s="27">
        <f>+'Ark1'!J3966</f>
        <v>177</v>
      </c>
      <c r="G278" s="27" t="str">
        <f>VLOOKUP(F278,RNR!$A$1:$B$25,2)</f>
        <v>Slakthuset</v>
      </c>
      <c r="H278" s="27">
        <f>+IF(I278=0,"",'Ark1'!Q3966)</f>
        <v>6</v>
      </c>
      <c r="I278" s="27">
        <f>+'Ark1'!R3966</f>
        <v>6</v>
      </c>
      <c r="J278" s="28">
        <f>+IF(I278=0,"",'Ark1'!AG3966)</f>
        <v>4.7244094488188972</v>
      </c>
      <c r="L278" s="28">
        <f>+IF(I278=0,"",'Ark1'!AH3966)</f>
        <v>6.2784960031579988</v>
      </c>
      <c r="M278" s="97"/>
      <c r="N278" s="247">
        <f>+IF(J278=0,"",'Ark1'!AI3966)</f>
        <v>6</v>
      </c>
      <c r="O278" s="97"/>
      <c r="P278" s="273">
        <f>+IF(N278=0,"",'Ark1'!AJ3966)</f>
        <v>120.71666666666664</v>
      </c>
      <c r="Q278" s="237"/>
      <c r="R278" s="31">
        <f>+IF(I278=0,"",'Ark1'!U3966)</f>
        <v>53.01666666666668</v>
      </c>
      <c r="S278" s="221"/>
      <c r="T278" s="273">
        <f>+IF(N278=0,"",'Ark1'!AK3966)</f>
        <v>30.088272051974901</v>
      </c>
      <c r="U278" s="97"/>
      <c r="V278" s="26">
        <f>+IF(I278=0,"",'Ark1'!T3966)</f>
        <v>7.6666666666666687</v>
      </c>
      <c r="W278" s="238"/>
      <c r="X278" s="33">
        <f>+IF(I278=0,"",'Ark1'!W3966)</f>
        <v>16.666666666666671</v>
      </c>
      <c r="Y278" s="33">
        <f>+IF(I278=0,"",'Ark1'!X3966)</f>
        <v>100</v>
      </c>
      <c r="Z278" s="33">
        <f>+IF(I278=0,"",'Ark1'!Y3966)</f>
        <v>100</v>
      </c>
      <c r="AA278" s="33">
        <f>+IF(I278=0,"",'Ark1'!Z3966)</f>
        <v>100</v>
      </c>
      <c r="AB278" s="28">
        <f>+IF(I278=0,"",'Ark1'!AA3966)</f>
        <v>6.9774438172028059</v>
      </c>
      <c r="AC278" s="26">
        <f>+IF(I278=0,"",'Ark1'!AC3966)</f>
        <v>1.7950549357114975</v>
      </c>
      <c r="AD278" s="33">
        <f>+IF(I278=0,"",'Ark1'!AE3966)</f>
        <v>37.170415954886487</v>
      </c>
      <c r="AE278" s="26">
        <f t="shared" si="25"/>
        <v>5.3016666666666676</v>
      </c>
      <c r="AF278" s="28">
        <f t="shared" si="26"/>
        <v>1</v>
      </c>
      <c r="AG278" s="220"/>
      <c r="AH278" s="223"/>
      <c r="AJ278" s="28"/>
      <c r="AK278" s="26"/>
      <c r="AL278" s="224"/>
      <c r="AM278" s="27"/>
      <c r="AQ278" s="27"/>
    </row>
    <row r="279" spans="1:43">
      <c r="A279" s="220"/>
      <c r="B279" s="301">
        <f>+'Ark1'!C3967</f>
        <v>2024</v>
      </c>
      <c r="C279" s="27">
        <f>+'Ark1'!L3967</f>
        <v>10</v>
      </c>
      <c r="D279" s="27" t="str">
        <f t="shared" si="27"/>
        <v>U-</v>
      </c>
      <c r="E279" s="27">
        <f>+'Ark1'!H3967</f>
        <v>2</v>
      </c>
      <c r="F279" s="27">
        <f>+'Ark1'!J3967</f>
        <v>178</v>
      </c>
      <c r="G279" s="27" t="str">
        <f>VLOOKUP(F279,RNR!$A$1:$B$25,2)</f>
        <v>Røros</v>
      </c>
      <c r="H279" s="27">
        <f>+IF(I279=0,"",'Ark1'!Q3967)</f>
        <v>6</v>
      </c>
      <c r="I279" s="27">
        <f>+'Ark1'!R3967</f>
        <v>6</v>
      </c>
      <c r="J279" s="28">
        <f>+IF(I279=0,"",'Ark1'!AG3967)</f>
        <v>16.216216216216221</v>
      </c>
      <c r="L279" s="28">
        <f>+IF(I279=0,"",'Ark1'!AH3967)</f>
        <v>19.069296914516944</v>
      </c>
      <c r="M279" s="97"/>
      <c r="N279" s="247">
        <f>+IF(J279=0,"",'Ark1'!AI3967)</f>
        <v>6</v>
      </c>
      <c r="O279" s="97"/>
      <c r="P279" s="273">
        <f>+IF(N279=0,"",'Ark1'!AJ3967)</f>
        <v>120.48333333333331</v>
      </c>
      <c r="Q279" s="237"/>
      <c r="R279" s="31">
        <f>+IF(I279=0,"",'Ark1'!U3967)</f>
        <v>50.26666666666668</v>
      </c>
      <c r="S279" s="221"/>
      <c r="T279" s="273">
        <f>+IF(N279=0,"",'Ark1'!AK3967)</f>
        <v>28.648033034532261</v>
      </c>
      <c r="U279" s="97"/>
      <c r="V279" s="26">
        <f>+IF(I279=0,"",'Ark1'!T3967)</f>
        <v>8.3333333333333357</v>
      </c>
      <c r="W279" s="238"/>
      <c r="X279" s="33">
        <f>+IF(I279=0,"",'Ark1'!W3967)</f>
        <v>50</v>
      </c>
      <c r="Y279" s="33">
        <f>+IF(I279=0,"",'Ark1'!X3967)</f>
        <v>100</v>
      </c>
      <c r="Z279" s="33">
        <f>+IF(I279=0,"",'Ark1'!Y3967)</f>
        <v>100</v>
      </c>
      <c r="AA279" s="33">
        <f>+IF(I279=0,"",'Ark1'!Z3967)</f>
        <v>100</v>
      </c>
      <c r="AB279" s="28">
        <f>+IF(I279=0,"",'Ark1'!AA3967)</f>
        <v>5.9846098916767296</v>
      </c>
      <c r="AC279" s="26">
        <f>+IF(I279=0,"",'Ark1'!AC3967)</f>
        <v>1.9720265943665356</v>
      </c>
      <c r="AD279" s="33">
        <f>+IF(I279=0,"",'Ark1'!AE3967)</f>
        <v>8.002539062941791</v>
      </c>
      <c r="AE279" s="26">
        <f t="shared" si="25"/>
        <v>5.0266666666666682</v>
      </c>
      <c r="AF279" s="28">
        <f t="shared" si="26"/>
        <v>1</v>
      </c>
      <c r="AG279" s="220"/>
      <c r="AH279" s="223"/>
      <c r="AJ279" s="28"/>
      <c r="AK279" s="26"/>
      <c r="AL279" s="224"/>
      <c r="AM279" s="27"/>
      <c r="AQ279" s="27"/>
    </row>
    <row r="280" spans="1:43">
      <c r="A280" s="220"/>
      <c r="B280" s="301">
        <f>+'Ark1'!C3968</f>
        <v>2024</v>
      </c>
      <c r="C280" s="27">
        <f>+'Ark1'!L3968</f>
        <v>10</v>
      </c>
      <c r="D280" s="27" t="str">
        <f t="shared" si="27"/>
        <v>U-</v>
      </c>
      <c r="E280" s="27">
        <f>+'Ark1'!H3968</f>
        <v>2</v>
      </c>
      <c r="F280" s="27">
        <f>+'Ark1'!J3968</f>
        <v>181</v>
      </c>
      <c r="G280" s="27" t="str">
        <f>VLOOKUP(F280,RNR!$A$1:$B$25,2)</f>
        <v>Horns</v>
      </c>
      <c r="H280" s="27">
        <f>+IF(I280=0,"",'Ark1'!Q3968)</f>
        <v>20</v>
      </c>
      <c r="I280" s="27">
        <f>+'Ark1'!R3968</f>
        <v>24</v>
      </c>
      <c r="J280" s="28">
        <f>+IF(I280=0,"",'Ark1'!AG3968)</f>
        <v>15.894039735099337</v>
      </c>
      <c r="L280" s="28">
        <f>+IF(I280=0,"",'Ark1'!AH3968)</f>
        <v>21.671476973271435</v>
      </c>
      <c r="M280" s="97"/>
      <c r="N280" s="247">
        <f>+IF(J280=0,"",'Ark1'!AI3968)</f>
        <v>4</v>
      </c>
      <c r="O280" s="97"/>
      <c r="P280" s="273">
        <f>+IF(N280=0,"",'Ark1'!AJ3968)</f>
        <v>118.1</v>
      </c>
      <c r="Q280" s="237"/>
      <c r="R280" s="31">
        <f>+IF(I280=0,"",'Ark1'!U3968)</f>
        <v>50.370833333333344</v>
      </c>
      <c r="S280" s="221"/>
      <c r="T280" s="273">
        <f>+IF(N280=0,"",'Ark1'!AK3968)</f>
        <v>30.046856725344696</v>
      </c>
      <c r="U280" s="97"/>
      <c r="V280" s="26">
        <f>+IF(I280=0,"",'Ark1'!T3968)</f>
        <v>7.0416666666666687</v>
      </c>
      <c r="W280" s="238"/>
      <c r="X280" s="33">
        <f>+IF(I280=0,"",'Ark1'!W3968)</f>
        <v>4.1666666666666679</v>
      </c>
      <c r="Y280" s="33">
        <f>+IF(I280=0,"",'Ark1'!X3968)</f>
        <v>100</v>
      </c>
      <c r="Z280" s="33">
        <f>+IF(I280=0,"",'Ark1'!Y3968)</f>
        <v>100</v>
      </c>
      <c r="AA280" s="33">
        <f>+IF(I280=0,"",'Ark1'!Z3968)</f>
        <v>100</v>
      </c>
      <c r="AB280" s="28">
        <f>+IF(I280=0,"",'Ark1'!AA3968)</f>
        <v>6.5568335324470706</v>
      </c>
      <c r="AC280" s="26">
        <f>+IF(I280=0,"",'Ark1'!AC3968)</f>
        <v>1.3063679505492392</v>
      </c>
      <c r="AD280" s="33">
        <f>+IF(I280=0,"",'Ark1'!AE3968)</f>
        <v>9.8402713814571499</v>
      </c>
      <c r="AE280" s="26">
        <f t="shared" si="25"/>
        <v>5.0370833333333342</v>
      </c>
      <c r="AF280" s="28">
        <f t="shared" si="26"/>
        <v>1.2</v>
      </c>
      <c r="AG280" s="220"/>
      <c r="AH280" s="223"/>
      <c r="AJ280" s="28"/>
      <c r="AK280" s="26"/>
      <c r="AL280" s="224"/>
      <c r="AM280" s="27"/>
      <c r="AQ280" s="27"/>
    </row>
    <row r="281" spans="1:43">
      <c r="A281" s="220"/>
      <c r="B281" s="301">
        <f>+'Ark1'!C3969</f>
        <v>2024</v>
      </c>
      <c r="C281" s="27">
        <f>+'Ark1'!L3969</f>
        <v>10</v>
      </c>
      <c r="D281" s="27" t="str">
        <f t="shared" si="27"/>
        <v>U-</v>
      </c>
      <c r="E281" s="27">
        <f>+'Ark1'!H3969</f>
        <v>1</v>
      </c>
      <c r="F281" s="27">
        <f>+'Ark1'!J3969</f>
        <v>262</v>
      </c>
      <c r="G281" s="27" t="str">
        <f>VLOOKUP(F281,RNR!$A$1:$B$25,2)</f>
        <v>Strilalam</v>
      </c>
      <c r="H281" s="27" t="str">
        <f>+IF(I281=0,"",'Ark1'!Q3969)</f>
        <v/>
      </c>
      <c r="I281" s="27">
        <f>+'Ark1'!R3969</f>
        <v>0</v>
      </c>
      <c r="J281" s="28" t="str">
        <f>+IF(I281=0,"",'Ark1'!AG3969)</f>
        <v/>
      </c>
      <c r="L281" s="28" t="str">
        <f>+IF(I281=0,"",'Ark1'!AH3969)</f>
        <v/>
      </c>
      <c r="M281" s="97"/>
      <c r="N281" s="247">
        <f>+IF(J281=0,"",'Ark1'!AI3969)</f>
        <v>0</v>
      </c>
      <c r="O281" s="97"/>
      <c r="P281" s="273" t="str">
        <f>+IF(N281=0,"",'Ark1'!AJ3969)</f>
        <v/>
      </c>
      <c r="Q281" s="237"/>
      <c r="R281" s="31" t="str">
        <f>+IF(I281=0,"",'Ark1'!U3969)</f>
        <v/>
      </c>
      <c r="S281" s="221"/>
      <c r="T281" s="273" t="str">
        <f>+IF(N281=0,"",'Ark1'!AK3969)</f>
        <v/>
      </c>
      <c r="U281" s="97"/>
      <c r="V281" s="26" t="str">
        <f>+IF(I281=0,"",'Ark1'!T3969)</f>
        <v/>
      </c>
      <c r="W281" s="238"/>
      <c r="X281" s="33" t="str">
        <f>+IF(I281=0,"",'Ark1'!W3969)</f>
        <v/>
      </c>
      <c r="Y281" s="33" t="str">
        <f>+IF(I281=0,"",'Ark1'!X3969)</f>
        <v/>
      </c>
      <c r="Z281" s="33" t="str">
        <f>+IF(I281=0,"",'Ark1'!Y3969)</f>
        <v/>
      </c>
      <c r="AA281" s="33" t="str">
        <f>+IF(I281=0,"",'Ark1'!Z3969)</f>
        <v/>
      </c>
      <c r="AB281" s="28" t="str">
        <f>+IF(I281=0,"",'Ark1'!AA3969)</f>
        <v/>
      </c>
      <c r="AC281" s="26" t="str">
        <f>+IF(I281=0,"",'Ark1'!AC3969)</f>
        <v/>
      </c>
      <c r="AD281" s="33" t="str">
        <f>+IF(I281=0,"",'Ark1'!AE3969)</f>
        <v/>
      </c>
      <c r="AE281" s="26" t="str">
        <f t="shared" si="25"/>
        <v/>
      </c>
      <c r="AF281" s="28" t="str">
        <f t="shared" si="26"/>
        <v/>
      </c>
      <c r="AG281" s="220"/>
      <c r="AH281" s="223"/>
      <c r="AJ281" s="28"/>
      <c r="AK281" s="26"/>
      <c r="AL281" s="224"/>
      <c r="AM281" s="27"/>
      <c r="AQ281" s="27"/>
    </row>
    <row r="282" spans="1:43">
      <c r="A282" s="220"/>
      <c r="B282" s="301">
        <f>+'Ark1'!C3970</f>
        <v>2024</v>
      </c>
      <c r="C282" s="27">
        <f>+'Ark1'!L3970</f>
        <v>10</v>
      </c>
      <c r="D282" s="27" t="str">
        <f t="shared" si="27"/>
        <v>U-</v>
      </c>
      <c r="E282" s="27">
        <f>+'Ark1'!H3970</f>
        <v>2</v>
      </c>
      <c r="F282" s="27">
        <f>+'Ark1'!J3970</f>
        <v>267</v>
      </c>
      <c r="G282" s="27" t="str">
        <f>VLOOKUP(F282,RNR!$A$1:$B$25,2)</f>
        <v>Dalpro</v>
      </c>
      <c r="H282" s="27" t="str">
        <f>+IF(I282=0,"",'Ark1'!Q3970)</f>
        <v/>
      </c>
      <c r="I282" s="27">
        <f>+'Ark1'!R3970</f>
        <v>0</v>
      </c>
      <c r="J282" s="28" t="str">
        <f>+IF(I282=0,"",'Ark1'!AG3970)</f>
        <v/>
      </c>
      <c r="L282" s="28" t="str">
        <f>+IF(I282=0,"",'Ark1'!AH3970)</f>
        <v/>
      </c>
      <c r="M282" s="97"/>
      <c r="N282" s="247">
        <f>+IF(J282=0,"",'Ark1'!AI3970)</f>
        <v>0</v>
      </c>
      <c r="O282" s="97"/>
      <c r="P282" s="273" t="str">
        <f>+IF(N282=0,"",'Ark1'!AJ3970)</f>
        <v/>
      </c>
      <c r="Q282" s="237"/>
      <c r="R282" s="31" t="str">
        <f>+IF(I282=0,"",'Ark1'!U3970)</f>
        <v/>
      </c>
      <c r="S282" s="221"/>
      <c r="T282" s="273" t="str">
        <f>+IF(N282=0,"",'Ark1'!AK3970)</f>
        <v/>
      </c>
      <c r="U282" s="97"/>
      <c r="V282" s="26" t="str">
        <f>+IF(I282=0,"",'Ark1'!T3970)</f>
        <v/>
      </c>
      <c r="W282" s="238"/>
      <c r="X282" s="33" t="str">
        <f>+IF(I282=0,"",'Ark1'!W3970)</f>
        <v/>
      </c>
      <c r="Y282" s="33" t="str">
        <f>+IF(I282=0,"",'Ark1'!X3970)</f>
        <v/>
      </c>
      <c r="Z282" s="33" t="str">
        <f>+IF(I282=0,"",'Ark1'!Y3970)</f>
        <v/>
      </c>
      <c r="AA282" s="33" t="str">
        <f>+IF(I282=0,"",'Ark1'!Z3970)</f>
        <v/>
      </c>
      <c r="AB282" s="28" t="str">
        <f>+IF(I282=0,"",'Ark1'!AA3970)</f>
        <v/>
      </c>
      <c r="AC282" s="26" t="str">
        <f>+IF(I282=0,"",'Ark1'!AC3970)</f>
        <v/>
      </c>
      <c r="AD282" s="33" t="str">
        <f>+IF(I282=0,"",'Ark1'!AE3970)</f>
        <v/>
      </c>
      <c r="AE282" s="26" t="str">
        <f t="shared" si="25"/>
        <v/>
      </c>
      <c r="AF282" s="28" t="str">
        <f t="shared" si="26"/>
        <v/>
      </c>
      <c r="AG282" s="220"/>
      <c r="AH282" s="223"/>
      <c r="AJ282" s="28"/>
      <c r="AK282" s="26"/>
      <c r="AL282" s="224"/>
      <c r="AM282" s="27"/>
      <c r="AQ282" s="27"/>
    </row>
    <row r="283" spans="1:43">
      <c r="A283" s="220"/>
      <c r="B283" s="301">
        <f>+'Ark1'!C3971</f>
        <v>2024</v>
      </c>
      <c r="C283" s="27">
        <f>+'Ark1'!L3971</f>
        <v>10</v>
      </c>
      <c r="D283" s="27" t="str">
        <f t="shared" si="27"/>
        <v>U-</v>
      </c>
      <c r="E283" s="27">
        <f>+'Ark1'!H3971</f>
        <v>1</v>
      </c>
      <c r="F283" s="27">
        <f>+'Ark1'!J3971</f>
        <v>309</v>
      </c>
      <c r="G283" s="27" t="str">
        <f>VLOOKUP(F283,RNR!$A$1:$B$25,2)</f>
        <v>Malvik</v>
      </c>
      <c r="H283" s="27">
        <f>+IF(I283=0,"",'Ark1'!Q3971)</f>
        <v>39</v>
      </c>
      <c r="I283" s="27">
        <f>+'Ark1'!R3971</f>
        <v>47</v>
      </c>
      <c r="J283" s="28">
        <f>+IF(I283=0,"",'Ark1'!AG3971)</f>
        <v>14.071856287425147</v>
      </c>
      <c r="L283" s="28">
        <f>+IF(I283=0,"",'Ark1'!AH3971)</f>
        <v>18.169210422847343</v>
      </c>
      <c r="M283" s="97"/>
      <c r="N283" s="247">
        <f>+IF(J283=0,"",'Ark1'!AI3971)</f>
        <v>47</v>
      </c>
      <c r="O283" s="97"/>
      <c r="P283" s="273">
        <f>+IF(N283=0,"",'Ark1'!AJ3971)</f>
        <v>121.78936170212764</v>
      </c>
      <c r="Q283" s="237"/>
      <c r="R283" s="31">
        <f>+IF(I283=0,"",'Ark1'!U3971)</f>
        <v>54.076595744680873</v>
      </c>
      <c r="S283" s="221"/>
      <c r="T283" s="273">
        <f>+IF(N283=0,"",'Ark1'!AK3971)</f>
        <v>29.756004946035191</v>
      </c>
      <c r="U283" s="97"/>
      <c r="V283" s="26">
        <f>+IF(I283=0,"",'Ark1'!T3971)</f>
        <v>8.382978723404257</v>
      </c>
      <c r="W283" s="238"/>
      <c r="X283" s="33">
        <f>+IF(I283=0,"",'Ark1'!W3971)</f>
        <v>44.680851063829799</v>
      </c>
      <c r="Y283" s="33">
        <f>+IF(I283=0,"",'Ark1'!X3971)</f>
        <v>100</v>
      </c>
      <c r="Z283" s="33">
        <f>+IF(I283=0,"",'Ark1'!Y3971)</f>
        <v>100</v>
      </c>
      <c r="AA283" s="33">
        <f>+IF(I283=0,"",'Ark1'!Z3971)</f>
        <v>100</v>
      </c>
      <c r="AB283" s="28">
        <f>+IF(I283=0,"",'Ark1'!AA3971)</f>
        <v>8.2220309331918973</v>
      </c>
      <c r="AC283" s="26">
        <f>+IF(I283=0,"",'Ark1'!AC3971)</f>
        <v>1.4225118851444112</v>
      </c>
      <c r="AD283" s="33">
        <f>+IF(I283=0,"",'Ark1'!AE3971)</f>
        <v>45.518859029119668</v>
      </c>
      <c r="AE283" s="26">
        <f t="shared" si="25"/>
        <v>5.4076595744680871</v>
      </c>
      <c r="AF283" s="28">
        <f t="shared" si="26"/>
        <v>1.2051282051282051</v>
      </c>
      <c r="AG283" s="220"/>
      <c r="AH283" s="223"/>
      <c r="AJ283" s="28"/>
      <c r="AK283" s="26"/>
      <c r="AL283" s="224"/>
      <c r="AM283" s="27"/>
      <c r="AQ283" s="27"/>
    </row>
    <row r="284" spans="1:43">
      <c r="A284" s="220"/>
      <c r="B284" s="301">
        <f>+'Ark1'!C3972</f>
        <v>2024</v>
      </c>
      <c r="C284" s="27">
        <f>+'Ark1'!L3972</f>
        <v>10</v>
      </c>
      <c r="D284" s="27" t="str">
        <f t="shared" si="27"/>
        <v>U-</v>
      </c>
      <c r="E284" s="27">
        <f>+'Ark1'!H3972</f>
        <v>2</v>
      </c>
      <c r="F284" s="27">
        <f>+'Ark1'!J3972</f>
        <v>470</v>
      </c>
      <c r="G284" s="27" t="str">
        <f>VLOOKUP(F284,RNR!$A$1:$B$25,2)</f>
        <v>Jens Eide</v>
      </c>
      <c r="H284" s="27">
        <f>+IF(I284=0,"",'Ark1'!Q3972)</f>
        <v>4</v>
      </c>
      <c r="I284" s="27">
        <f>+'Ark1'!R3972</f>
        <v>4</v>
      </c>
      <c r="J284" s="28">
        <f>+IF(I284=0,"",'Ark1'!AG3972)</f>
        <v>6.4516129032258052</v>
      </c>
      <c r="L284" s="28">
        <f>+IF(I284=0,"",'Ark1'!AH3972)</f>
        <v>8.941314751070438</v>
      </c>
      <c r="M284" s="97"/>
      <c r="N284" s="247">
        <f>+IF(J284=0,"",'Ark1'!AI3972)</f>
        <v>4</v>
      </c>
      <c r="O284" s="97"/>
      <c r="P284" s="273">
        <f>+IF(N284=0,"",'Ark1'!AJ3972)</f>
        <v>121.425</v>
      </c>
      <c r="Q284" s="237"/>
      <c r="R284" s="31">
        <f>+IF(I284=0,"",'Ark1'!U3972)</f>
        <v>53.25</v>
      </c>
      <c r="S284" s="221"/>
      <c r="T284" s="273">
        <f>+IF(N284=0,"",'Ark1'!AK3972)</f>
        <v>29.374960217560648</v>
      </c>
      <c r="U284" s="97"/>
      <c r="V284" s="26">
        <f>+IF(I284=0,"",'Ark1'!T3972)</f>
        <v>9.5</v>
      </c>
      <c r="W284" s="238"/>
      <c r="X284" s="33">
        <f>+IF(I284=0,"",'Ark1'!W3972)</f>
        <v>75</v>
      </c>
      <c r="Y284" s="33">
        <f>+IF(I284=0,"",'Ark1'!X3972)</f>
        <v>100</v>
      </c>
      <c r="Z284" s="33">
        <f>+IF(I284=0,"",'Ark1'!Y3972)</f>
        <v>100</v>
      </c>
      <c r="AA284" s="33">
        <f>+IF(I284=0,"",'Ark1'!Z3972)</f>
        <v>100</v>
      </c>
      <c r="AB284" s="28">
        <f>+IF(I284=0,"",'Ark1'!AA3972)</f>
        <v>10.297936686540639</v>
      </c>
      <c r="AC284" s="26">
        <f>+IF(I284=0,"",'Ark1'!AC3972)</f>
        <v>2.179449471770337</v>
      </c>
      <c r="AD284" s="33">
        <f>+IF(I284=0,"",'Ark1'!AE3972)</f>
        <v>-66.722115687540622</v>
      </c>
      <c r="AE284" s="26">
        <f t="shared" si="25"/>
        <v>5.3250000000000002</v>
      </c>
      <c r="AF284" s="28">
        <f t="shared" si="26"/>
        <v>1</v>
      </c>
      <c r="AG284" s="220"/>
      <c r="AH284" s="223"/>
      <c r="AJ284" s="28"/>
      <c r="AK284" s="26"/>
      <c r="AL284" s="224"/>
      <c r="AM284" s="27"/>
      <c r="AQ284" s="27"/>
    </row>
    <row r="285" spans="1:43">
      <c r="A285" s="220"/>
      <c r="B285" s="301">
        <f>+'Ark1'!C3973</f>
        <v>2024</v>
      </c>
      <c r="C285" s="27">
        <f>+'Ark1'!L3973</f>
        <v>10</v>
      </c>
      <c r="D285" s="27" t="str">
        <f t="shared" si="27"/>
        <v>U-</v>
      </c>
      <c r="E285" s="27">
        <f>+'Ark1'!H3973</f>
        <v>1</v>
      </c>
      <c r="F285" s="27">
        <f>+'Ark1'!J3973</f>
        <v>629</v>
      </c>
      <c r="G285" s="27" t="str">
        <f>VLOOKUP(F285,RNR!$A$1:$B$25,2)</f>
        <v>Bø</v>
      </c>
      <c r="H285" s="27" t="str">
        <f>+IF(I285=0,"",'Ark1'!Q3973)</f>
        <v/>
      </c>
      <c r="I285" s="27">
        <f>+'Ark1'!R3973</f>
        <v>0</v>
      </c>
      <c r="J285" s="28" t="str">
        <f>+IF(I285=0,"",'Ark1'!AG3973)</f>
        <v/>
      </c>
      <c r="L285" s="28" t="str">
        <f>+IF(I285=0,"",'Ark1'!AH3973)</f>
        <v/>
      </c>
      <c r="M285" s="97"/>
      <c r="N285" s="247">
        <f>+IF(J285=0,"",'Ark1'!AI3973)</f>
        <v>0</v>
      </c>
      <c r="O285" s="97"/>
      <c r="P285" s="273" t="str">
        <f>+IF(N285=0,"",'Ark1'!AJ3973)</f>
        <v/>
      </c>
      <c r="Q285" s="237"/>
      <c r="R285" s="31" t="str">
        <f>+IF(I285=0,"",'Ark1'!U3973)</f>
        <v/>
      </c>
      <c r="S285" s="221"/>
      <c r="T285" s="273" t="str">
        <f>+IF(N285=0,"",'Ark1'!AK3973)</f>
        <v/>
      </c>
      <c r="U285" s="97"/>
      <c r="V285" s="26" t="str">
        <f>+IF(I285=0,"",'Ark1'!T3973)</f>
        <v/>
      </c>
      <c r="W285" s="238"/>
      <c r="X285" s="33" t="str">
        <f>+IF(I285=0,"",'Ark1'!W3973)</f>
        <v/>
      </c>
      <c r="Y285" s="33" t="str">
        <f>+IF(I285=0,"",'Ark1'!X3973)</f>
        <v/>
      </c>
      <c r="Z285" s="33" t="str">
        <f>+IF(I285=0,"",'Ark1'!Y3973)</f>
        <v/>
      </c>
      <c r="AA285" s="33" t="str">
        <f>+IF(I285=0,"",'Ark1'!Z3973)</f>
        <v/>
      </c>
      <c r="AB285" s="28" t="str">
        <f>+IF(I285=0,"",'Ark1'!AA3973)</f>
        <v/>
      </c>
      <c r="AC285" s="26" t="str">
        <f>+IF(I285=0,"",'Ark1'!AC3973)</f>
        <v/>
      </c>
      <c r="AD285" s="33" t="str">
        <f>+IF(I285=0,"",'Ark1'!AE3973)</f>
        <v/>
      </c>
      <c r="AE285" s="26" t="str">
        <f t="shared" si="25"/>
        <v/>
      </c>
      <c r="AF285" s="28" t="str">
        <f t="shared" si="26"/>
        <v/>
      </c>
      <c r="AG285" s="220"/>
      <c r="AH285" s="223"/>
      <c r="AJ285" s="28"/>
      <c r="AK285" s="26"/>
      <c r="AL285" s="224"/>
      <c r="AM285" s="27"/>
      <c r="AQ285" s="27"/>
    </row>
    <row r="286" spans="1:43">
      <c r="A286" s="220"/>
      <c r="B286" s="301">
        <f>+'Ark1'!C3974</f>
        <v>2024</v>
      </c>
      <c r="C286" s="27">
        <f>+'Ark1'!L3974</f>
        <v>10</v>
      </c>
      <c r="D286" s="27" t="str">
        <f t="shared" si="27"/>
        <v>U-</v>
      </c>
      <c r="E286" s="27">
        <f>+'Ark1'!H3974</f>
        <v>1</v>
      </c>
      <c r="F286" s="27">
        <f>+'Ark1'!J3974</f>
        <v>643</v>
      </c>
      <c r="G286" s="27" t="str">
        <f>VLOOKUP(F286,RNR!$A$1:$B$25,2)</f>
        <v>Bjerka</v>
      </c>
      <c r="H286" s="27">
        <f>+IF(I286=0,"",'Ark1'!Q3974)</f>
        <v>8</v>
      </c>
      <c r="I286" s="27">
        <f>+'Ark1'!R3974</f>
        <v>9</v>
      </c>
      <c r="J286" s="28">
        <f>+IF(I286=0,"",'Ark1'!AG3974)</f>
        <v>4.3062200956937797</v>
      </c>
      <c r="L286" s="28">
        <f>+IF(I286=0,"",'Ark1'!AH3974)</f>
        <v>6.3756109905038416</v>
      </c>
      <c r="M286" s="97"/>
      <c r="N286" s="247">
        <f>+IF(J286=0,"",'Ark1'!AI3974)</f>
        <v>4</v>
      </c>
      <c r="O286" s="97"/>
      <c r="P286" s="273">
        <f>+IF(N286=0,"",'Ark1'!AJ3974)</f>
        <v>120.125</v>
      </c>
      <c r="Q286" s="237"/>
      <c r="R286" s="31">
        <f>+IF(I286=0,"",'Ark1'!U3974)</f>
        <v>53.18888888888889</v>
      </c>
      <c r="S286" s="221"/>
      <c r="T286" s="273">
        <f>+IF(N286=0,"",'Ark1'!AK3974)</f>
        <v>30.195670454097751</v>
      </c>
      <c r="U286" s="97"/>
      <c r="V286" s="26">
        <f>+IF(I286=0,"",'Ark1'!T3974)</f>
        <v>8</v>
      </c>
      <c r="W286" s="238"/>
      <c r="X286" s="33">
        <f>+IF(I286=0,"",'Ark1'!W3974)</f>
        <v>44.44444444444445</v>
      </c>
      <c r="Y286" s="33">
        <f>+IF(I286=0,"",'Ark1'!X3974)</f>
        <v>100</v>
      </c>
      <c r="Z286" s="33">
        <f>+IF(I286=0,"",'Ark1'!Y3974)</f>
        <v>100</v>
      </c>
      <c r="AA286" s="33">
        <f>+IF(I286=0,"",'Ark1'!Z3974)</f>
        <v>100</v>
      </c>
      <c r="AB286" s="28">
        <f>+IF(I286=0,"",'Ark1'!AA3974)</f>
        <v>5.7566279567207586</v>
      </c>
      <c r="AC286" s="26">
        <f>+IF(I286=0,"",'Ark1'!AC3974)</f>
        <v>1.4907119849998598</v>
      </c>
      <c r="AD286" s="33">
        <f>+IF(I286=0,"",'Ark1'!AE3974)</f>
        <v>-22.529151383419197</v>
      </c>
      <c r="AE286" s="26">
        <f t="shared" si="25"/>
        <v>5.318888888888889</v>
      </c>
      <c r="AF286" s="28">
        <f t="shared" si="26"/>
        <v>1.125</v>
      </c>
      <c r="AG286" s="220"/>
      <c r="AH286" s="223"/>
      <c r="AJ286" s="28"/>
      <c r="AK286" s="26"/>
      <c r="AL286" s="224"/>
      <c r="AM286" s="27"/>
      <c r="AQ286" s="27"/>
    </row>
    <row r="287" spans="1:43">
      <c r="A287" s="220"/>
      <c r="B287" s="301">
        <f>+'Ark1'!C3975</f>
        <v>2024</v>
      </c>
      <c r="C287" s="27">
        <f>+'Ark1'!L3975</f>
        <v>10</v>
      </c>
      <c r="D287" s="27" t="str">
        <f t="shared" si="27"/>
        <v>U-</v>
      </c>
      <c r="E287" s="27">
        <f>+'Ark1'!H3975</f>
        <v>2</v>
      </c>
      <c r="F287" s="27">
        <f>+'Ark1'!J3975</f>
        <v>704</v>
      </c>
      <c r="G287" s="27" t="str">
        <f>VLOOKUP(F287,RNR!$A$1:$B$25,2)</f>
        <v>Øre Vilt</v>
      </c>
      <c r="H287" s="27" t="str">
        <f>+IF(I287=0,"",'Ark1'!Q3975)</f>
        <v/>
      </c>
      <c r="I287" s="27">
        <f>+'Ark1'!R3975</f>
        <v>0</v>
      </c>
      <c r="J287" s="28" t="str">
        <f>+IF(I287=0,"",'Ark1'!AG3975)</f>
        <v/>
      </c>
      <c r="L287" s="28" t="str">
        <f>+IF(I287=0,"",'Ark1'!AH3975)</f>
        <v/>
      </c>
      <c r="M287" s="97"/>
      <c r="N287" s="247">
        <f>+IF(J287=0,"",'Ark1'!AI3975)</f>
        <v>0</v>
      </c>
      <c r="O287" s="97"/>
      <c r="P287" s="273" t="str">
        <f>+IF(N287=0,"",'Ark1'!AJ3975)</f>
        <v/>
      </c>
      <c r="Q287" s="237"/>
      <c r="R287" s="31" t="str">
        <f>+IF(I287=0,"",'Ark1'!U3975)</f>
        <v/>
      </c>
      <c r="S287" s="221"/>
      <c r="T287" s="273" t="str">
        <f>+IF(N287=0,"",'Ark1'!AK3975)</f>
        <v/>
      </c>
      <c r="U287" s="97"/>
      <c r="V287" s="26" t="str">
        <f>+IF(I287=0,"",'Ark1'!T3975)</f>
        <v/>
      </c>
      <c r="W287" s="238"/>
      <c r="X287" s="33" t="str">
        <f>+IF(I287=0,"",'Ark1'!W3975)</f>
        <v/>
      </c>
      <c r="Y287" s="33" t="str">
        <f>+IF(I287=0,"",'Ark1'!X3975)</f>
        <v/>
      </c>
      <c r="Z287" s="33" t="str">
        <f>+IF(I287=0,"",'Ark1'!Y3975)</f>
        <v/>
      </c>
      <c r="AA287" s="33" t="str">
        <f>+IF(I287=0,"",'Ark1'!Z3975)</f>
        <v/>
      </c>
      <c r="AB287" s="28" t="str">
        <f>+IF(I287=0,"",'Ark1'!AA3975)</f>
        <v/>
      </c>
      <c r="AC287" s="26" t="str">
        <f>+IF(I287=0,"",'Ark1'!AC3975)</f>
        <v/>
      </c>
      <c r="AD287" s="33" t="str">
        <f>+IF(I287=0,"",'Ark1'!AE3975)</f>
        <v/>
      </c>
      <c r="AE287" s="26" t="str">
        <f t="shared" si="25"/>
        <v/>
      </c>
      <c r="AF287" s="28" t="str">
        <f t="shared" si="26"/>
        <v/>
      </c>
      <c r="AG287" s="220"/>
      <c r="AH287" s="223"/>
      <c r="AJ287" s="28"/>
      <c r="AK287" s="26"/>
      <c r="AL287" s="224"/>
      <c r="AM287" s="27"/>
      <c r="AQ287" s="27"/>
    </row>
    <row r="288" spans="1:43">
      <c r="A288" s="220"/>
      <c r="B288" s="301">
        <f>+'Ark1'!C3976</f>
        <v>2024</v>
      </c>
      <c r="C288" s="27">
        <f>+'Ark1'!L3976</f>
        <v>10</v>
      </c>
      <c r="D288" s="27" t="str">
        <f t="shared" si="27"/>
        <v>U-</v>
      </c>
      <c r="E288" s="27">
        <f>+'Ark1'!H3976</f>
        <v>1</v>
      </c>
      <c r="F288" s="27">
        <f>+'Ark1'!J3976</f>
        <v>802</v>
      </c>
      <c r="G288" s="27" t="str">
        <f>VLOOKUP(F288,RNR!$A$1:$B$25,2)</f>
        <v>Karasjok</v>
      </c>
      <c r="H288" s="27">
        <f>+IF(I288=0,"",'Ark1'!Q3976)</f>
        <v>8</v>
      </c>
      <c r="I288" s="27">
        <f>+'Ark1'!R3976</f>
        <v>10</v>
      </c>
      <c r="J288" s="28">
        <f>+IF(I288=0,"",'Ark1'!AG3976)</f>
        <v>23.809523809523821</v>
      </c>
      <c r="L288" s="28">
        <f>+IF(I288=0,"",'Ark1'!AH3976)</f>
        <v>27.76054421768708</v>
      </c>
      <c r="M288" s="97"/>
      <c r="N288" s="247">
        <f>+IF(J288=0,"",'Ark1'!AI3976)</f>
        <v>10</v>
      </c>
      <c r="O288" s="97"/>
      <c r="P288" s="273">
        <f>+IF(N288=0,"",'Ark1'!AJ3976)</f>
        <v>120.76</v>
      </c>
      <c r="Q288" s="237"/>
      <c r="R288" s="31">
        <f>+IF(I288=0,"",'Ark1'!U3976)</f>
        <v>51.01</v>
      </c>
      <c r="S288" s="221"/>
      <c r="T288" s="273">
        <f>+IF(N288=0,"",'Ark1'!AK3976)</f>
        <v>28.627561503358649</v>
      </c>
      <c r="U288" s="97"/>
      <c r="V288" s="26">
        <f>+IF(I288=0,"",'Ark1'!T3976)</f>
        <v>7.3</v>
      </c>
      <c r="W288" s="238"/>
      <c r="X288" s="33">
        <f>+IF(I288=0,"",'Ark1'!W3976)</f>
        <v>20</v>
      </c>
      <c r="Y288" s="33">
        <f>+IF(I288=0,"",'Ark1'!X3976)</f>
        <v>100</v>
      </c>
      <c r="Z288" s="33">
        <f>+IF(I288=0,"",'Ark1'!Y3976)</f>
        <v>100</v>
      </c>
      <c r="AA288" s="33">
        <f>+IF(I288=0,"",'Ark1'!Z3976)</f>
        <v>90</v>
      </c>
      <c r="AB288" s="28">
        <f>+IF(I288=0,"",'Ark1'!AA3976)</f>
        <v>9.8666559684626396</v>
      </c>
      <c r="AC288" s="26">
        <f>+IF(I288=0,"",'Ark1'!AC3976)</f>
        <v>1.9000000000000004</v>
      </c>
      <c r="AD288" s="33">
        <f>+IF(I288=0,"",'Ark1'!AE3976)</f>
        <v>78.558051039319238</v>
      </c>
      <c r="AE288" s="26">
        <f t="shared" si="25"/>
        <v>5.101</v>
      </c>
      <c r="AF288" s="28">
        <f t="shared" si="26"/>
        <v>1.25</v>
      </c>
      <c r="AG288" s="220"/>
      <c r="AH288" s="223"/>
      <c r="AJ288" s="28"/>
      <c r="AK288" s="26"/>
      <c r="AL288" s="224"/>
      <c r="AM288" s="27"/>
      <c r="AQ288" s="27"/>
    </row>
    <row r="289" spans="1:61" ht="15" customHeight="1">
      <c r="A289" s="220"/>
      <c r="B289" s="220"/>
      <c r="C289" s="220"/>
      <c r="D289" s="220"/>
      <c r="E289" s="220"/>
      <c r="F289" s="220"/>
      <c r="G289" s="220"/>
      <c r="H289" s="220"/>
      <c r="I289" s="220"/>
      <c r="J289" s="221"/>
      <c r="K289" s="221"/>
      <c r="L289" s="221"/>
      <c r="M289" s="97"/>
      <c r="N289" s="239"/>
      <c r="O289" s="97"/>
      <c r="P289" s="237"/>
      <c r="Q289" s="237"/>
      <c r="R289" s="220"/>
      <c r="S289" s="221"/>
      <c r="T289" s="237"/>
      <c r="U289" s="97"/>
      <c r="V289" s="220"/>
      <c r="W289" s="238"/>
      <c r="X289" s="222"/>
      <c r="Y289" s="222"/>
      <c r="Z289" s="222"/>
      <c r="AA289" s="222"/>
      <c r="AB289" s="222"/>
      <c r="AC289" s="220"/>
      <c r="AD289" s="222"/>
      <c r="AE289" s="485"/>
      <c r="AF289" s="222"/>
      <c r="AG289" s="220"/>
      <c r="AH289" s="223"/>
      <c r="AJ289" s="28"/>
      <c r="AK289" s="26"/>
      <c r="AL289" s="224"/>
      <c r="AM289" s="27"/>
      <c r="AQ289" s="27"/>
      <c r="BI289" s="236"/>
    </row>
    <row r="290" spans="1:61" ht="22.8">
      <c r="A290" s="220"/>
      <c r="B290" s="220"/>
      <c r="C290" s="220"/>
      <c r="D290" s="266" t="s">
        <v>37</v>
      </c>
      <c r="E290" s="220"/>
      <c r="F290" s="220"/>
      <c r="G290" s="220"/>
      <c r="H290" s="220"/>
      <c r="I290" s="267">
        <f>SUM(I292:I316)</f>
        <v>312</v>
      </c>
      <c r="J290" s="268"/>
      <c r="K290" s="268"/>
      <c r="L290" s="268"/>
      <c r="M290" s="97"/>
      <c r="N290" s="495"/>
      <c r="O290" s="97"/>
      <c r="P290" s="496"/>
      <c r="Q290" s="237"/>
      <c r="R290" s="270">
        <f>+Klasse!M20</f>
        <v>53.23235800344235</v>
      </c>
      <c r="S290" s="221"/>
      <c r="T290" s="496"/>
      <c r="U290" s="97"/>
      <c r="V290" s="269"/>
      <c r="W290" s="238"/>
      <c r="X290" s="222"/>
      <c r="Y290" s="222"/>
      <c r="Z290" s="222"/>
      <c r="AA290" s="222"/>
      <c r="AB290" s="222"/>
      <c r="AC290" s="220"/>
      <c r="AD290" s="222"/>
      <c r="AE290" s="485"/>
      <c r="AF290" s="222"/>
      <c r="AG290" s="220"/>
      <c r="AH290" s="223"/>
      <c r="AJ290" s="28"/>
      <c r="AK290" s="26"/>
      <c r="AL290" s="224"/>
      <c r="AM290" s="27"/>
      <c r="AQ290" s="27"/>
      <c r="BI290" s="236"/>
    </row>
    <row r="291" spans="1:61" ht="15" customHeight="1">
      <c r="A291" s="220"/>
      <c r="B291" s="220"/>
      <c r="C291" s="220"/>
      <c r="D291" s="220"/>
      <c r="E291" s="220"/>
      <c r="F291" s="220"/>
      <c r="G291" s="220"/>
      <c r="H291" s="238"/>
      <c r="I291" s="220"/>
      <c r="J291" s="221"/>
      <c r="K291" s="221"/>
      <c r="L291" s="221"/>
      <c r="M291" s="97"/>
      <c r="N291" s="239"/>
      <c r="O291" s="97"/>
      <c r="P291" s="237"/>
      <c r="Q291" s="237"/>
      <c r="R291" s="221"/>
      <c r="S291" s="221"/>
      <c r="T291" s="237"/>
      <c r="U291" s="97"/>
      <c r="V291" s="238"/>
      <c r="W291" s="238"/>
      <c r="X291" s="222"/>
      <c r="Y291" s="222"/>
      <c r="Z291" s="222"/>
      <c r="AA291" s="222"/>
      <c r="AB291" s="239"/>
      <c r="AC291" s="220"/>
      <c r="AD291" s="239"/>
      <c r="AE291" s="488"/>
      <c r="AF291" s="237"/>
      <c r="AG291" s="220"/>
      <c r="AH291" s="223"/>
      <c r="AJ291" s="28"/>
      <c r="AK291" s="26"/>
      <c r="AL291" s="224"/>
      <c r="AM291" s="27"/>
      <c r="AQ291" s="27"/>
      <c r="BI291" s="236"/>
    </row>
    <row r="292" spans="1:61">
      <c r="A292" s="220"/>
      <c r="B292" s="301">
        <f>+'Ark1'!C3977</f>
        <v>2024</v>
      </c>
      <c r="C292" s="240">
        <f>+'Ark1'!L3977</f>
        <v>11</v>
      </c>
      <c r="D292" s="240" t="s">
        <v>37</v>
      </c>
      <c r="E292" s="27">
        <f>+'Ark1'!H3977</f>
        <v>1</v>
      </c>
      <c r="F292" s="27">
        <f>+'Ark1'!J3977</f>
        <v>103</v>
      </c>
      <c r="G292" s="27" t="str">
        <f>VLOOKUP(F292,RNR!$A$1:$B$25,2)</f>
        <v>Rudshøgda</v>
      </c>
      <c r="H292" s="27" t="str">
        <f>+IF(I292=0,"",'Ark1'!Q3977)</f>
        <v/>
      </c>
      <c r="I292" s="27">
        <f>+'Ark1'!R3977</f>
        <v>0</v>
      </c>
      <c r="J292" s="28" t="str">
        <f>+IF(I292=0,"",'Ark1'!AG3977)</f>
        <v/>
      </c>
      <c r="L292" s="28" t="str">
        <f>+IF(I292=0,"",'Ark1'!AH3977)</f>
        <v/>
      </c>
      <c r="M292" s="97"/>
      <c r="N292" s="247">
        <f>+IF(J292=0,"",'Ark1'!AI3977)</f>
        <v>0</v>
      </c>
      <c r="O292" s="97"/>
      <c r="P292" s="273" t="str">
        <f>+IF(N292=0,"",'Ark1'!AJ3977)</f>
        <v/>
      </c>
      <c r="Q292" s="237"/>
      <c r="R292" s="31" t="str">
        <f>+IF(I292=0,"",'Ark1'!U3977)</f>
        <v/>
      </c>
      <c r="S292" s="221"/>
      <c r="T292" s="273" t="str">
        <f>+IF(N292=0,"",'Ark1'!AK3977)</f>
        <v/>
      </c>
      <c r="U292" s="97"/>
      <c r="V292" s="26" t="str">
        <f>+IF(I292=0,"",'Ark1'!T3977)</f>
        <v/>
      </c>
      <c r="W292" s="238"/>
      <c r="X292" s="33" t="str">
        <f>+IF(I292=0,"",'Ark1'!W3977)</f>
        <v/>
      </c>
      <c r="Y292" s="33" t="str">
        <f>+IF(I292=0,"",'Ark1'!X3977)</f>
        <v/>
      </c>
      <c r="Z292" s="33" t="str">
        <f>+IF(I292=0,"",'Ark1'!Y3977)</f>
        <v/>
      </c>
      <c r="AA292" s="33" t="str">
        <f>+IF(I292=0,"",'Ark1'!Z3977)</f>
        <v/>
      </c>
      <c r="AB292" s="28" t="str">
        <f>+IF(I292=0,"",'Ark1'!AA3977)</f>
        <v/>
      </c>
      <c r="AC292" s="26" t="str">
        <f>+IF(I292=0,"",'Ark1'!AC3977)</f>
        <v/>
      </c>
      <c r="AD292" s="33" t="str">
        <f>+IF(I292=0,"",'Ark1'!AE3977)</f>
        <v/>
      </c>
      <c r="AE292" s="26" t="str">
        <f t="shared" ref="AE292:AE316" si="28">IF(I292=0,"",R292/C292)</f>
        <v/>
      </c>
      <c r="AF292" s="28" t="str">
        <f t="shared" ref="AF292:AF316" si="29">IF(I292=0,"",I292/H292)</f>
        <v/>
      </c>
      <c r="AG292" s="220"/>
      <c r="AH292" s="223"/>
      <c r="AJ292" s="28"/>
      <c r="AK292" s="26"/>
      <c r="AL292" s="224"/>
      <c r="AM292" s="27"/>
      <c r="AQ292" s="27"/>
    </row>
    <row r="293" spans="1:61">
      <c r="A293" s="220"/>
      <c r="B293" s="301">
        <f>+'Ark1'!C3978</f>
        <v>2024</v>
      </c>
      <c r="C293" s="240">
        <f>+'Ark1'!L3978</f>
        <v>11</v>
      </c>
      <c r="D293" s="240" t="s">
        <v>37</v>
      </c>
      <c r="E293" s="27">
        <f>+'Ark1'!H3978</f>
        <v>2</v>
      </c>
      <c r="F293" s="27">
        <f>+'Ark1'!J3978</f>
        <v>106</v>
      </c>
      <c r="G293" s="27" t="str">
        <f>VLOOKUP(F293,RNR!$A$1:$B$25,2)</f>
        <v>Furuseth</v>
      </c>
      <c r="H293" s="27">
        <f>+IF(I293=0,"",'Ark1'!Q3978)</f>
        <v>11</v>
      </c>
      <c r="I293" s="27">
        <f>+'Ark1'!R3978</f>
        <v>12</v>
      </c>
      <c r="J293" s="28">
        <f>+IF(I293=0,"",'Ark1'!AG3978)</f>
        <v>8.053691275167786</v>
      </c>
      <c r="L293" s="28">
        <f>+IF(I293=0,"",'Ark1'!AH3978)</f>
        <v>10.583081618775008</v>
      </c>
      <c r="M293" s="97"/>
      <c r="N293" s="247">
        <f>+IF(J293=0,"",'Ark1'!AI3978)</f>
        <v>12</v>
      </c>
      <c r="O293" s="97"/>
      <c r="P293" s="273">
        <f>+IF(N293=0,"",'Ark1'!AJ3978)</f>
        <v>121.10833333333331</v>
      </c>
      <c r="Q293" s="237"/>
      <c r="R293" s="31">
        <f>+IF(I293=0,"",'Ark1'!U3978)</f>
        <v>55.766666666666652</v>
      </c>
      <c r="S293" s="221"/>
      <c r="T293" s="273">
        <f>+IF(N293=0,"",'Ark1'!AK3978)</f>
        <v>31.318594201828713</v>
      </c>
      <c r="U293" s="97"/>
      <c r="V293" s="26">
        <f>+IF(I293=0,"",'Ark1'!T3978)</f>
        <v>9.1666666666666643</v>
      </c>
      <c r="W293" s="238"/>
      <c r="X293" s="33">
        <f>+IF(I293=0,"",'Ark1'!W3978)</f>
        <v>66.666666666666686</v>
      </c>
      <c r="Y293" s="33">
        <f>+IF(I293=0,"",'Ark1'!X3978)</f>
        <v>100</v>
      </c>
      <c r="Z293" s="33">
        <f>+IF(I293=0,"",'Ark1'!Y3978)</f>
        <v>100</v>
      </c>
      <c r="AA293" s="33">
        <f>+IF(I293=0,"",'Ark1'!Z3978)</f>
        <v>100</v>
      </c>
      <c r="AB293" s="28">
        <f>+IF(I293=0,"",'Ark1'!AA3978)</f>
        <v>6.1000455371707352</v>
      </c>
      <c r="AC293" s="26">
        <f>+IF(I293=0,"",'Ark1'!AC3978)</f>
        <v>1.2133516482134219</v>
      </c>
      <c r="AD293" s="33">
        <f>+IF(I293=0,"",'Ark1'!AE3978)</f>
        <v>5.9297287131295811</v>
      </c>
      <c r="AE293" s="26">
        <f t="shared" si="28"/>
        <v>5.0696969696969685</v>
      </c>
      <c r="AF293" s="28">
        <f t="shared" si="29"/>
        <v>1.0909090909090908</v>
      </c>
      <c r="AG293" s="220"/>
      <c r="AH293" s="223"/>
      <c r="AJ293" s="28"/>
      <c r="AK293" s="26"/>
      <c r="AL293" s="224"/>
      <c r="AM293" s="27"/>
      <c r="AQ293" s="27"/>
    </row>
    <row r="294" spans="1:61">
      <c r="A294" s="220"/>
      <c r="B294" s="301">
        <f>+'Ark1'!C3979</f>
        <v>2024</v>
      </c>
      <c r="C294" s="240">
        <f>+'Ark1'!L3979</f>
        <v>11</v>
      </c>
      <c r="D294" s="240" t="s">
        <v>37</v>
      </c>
      <c r="E294" s="27">
        <f>+'Ark1'!H3979</f>
        <v>1</v>
      </c>
      <c r="F294" s="27">
        <f>+'Ark1'!J3979</f>
        <v>110</v>
      </c>
      <c r="G294" s="27" t="str">
        <f>VLOOKUP(F294,RNR!$A$1:$B$25,2)</f>
        <v>Gol</v>
      </c>
      <c r="H294" s="27">
        <f>+IF(I294=0,"",'Ark1'!Q3979)</f>
        <v>26</v>
      </c>
      <c r="I294" s="27">
        <f>+'Ark1'!R3979</f>
        <v>29</v>
      </c>
      <c r="J294" s="28">
        <f>+IF(I294=0,"",'Ark1'!AG3979)</f>
        <v>5.0522648083623691</v>
      </c>
      <c r="L294" s="28">
        <f>+IF(I294=0,"",'Ark1'!AH3979)</f>
        <v>7.5703491184467326</v>
      </c>
      <c r="M294" s="97"/>
      <c r="N294" s="247">
        <f>+IF(J294=0,"",'Ark1'!AI3979)</f>
        <v>29</v>
      </c>
      <c r="O294" s="97"/>
      <c r="P294" s="273">
        <f>+IF(N294=0,"",'Ark1'!AJ3979)</f>
        <v>123.55517241379312</v>
      </c>
      <c r="Q294" s="237"/>
      <c r="R294" s="31">
        <f>+IF(I294=0,"",'Ark1'!U3979)</f>
        <v>62.600000000000016</v>
      </c>
      <c r="S294" s="221"/>
      <c r="T294" s="273">
        <f>+IF(N294=0,"",'Ark1'!AK3979)</f>
        <v>31.836501807058184</v>
      </c>
      <c r="U294" s="97"/>
      <c r="V294" s="26">
        <f>+IF(I294=0,"",'Ark1'!T3979)</f>
        <v>9.1034482758620676</v>
      </c>
      <c r="W294" s="238"/>
      <c r="X294" s="33">
        <f>+IF(I294=0,"",'Ark1'!W3979)</f>
        <v>58.620689655172413</v>
      </c>
      <c r="Y294" s="33">
        <f>+IF(I294=0,"",'Ark1'!X3979)</f>
        <v>100</v>
      </c>
      <c r="Z294" s="33">
        <f>+IF(I294=0,"",'Ark1'!Y3979)</f>
        <v>100</v>
      </c>
      <c r="AA294" s="33">
        <f>+IF(I294=0,"",'Ark1'!Z3979)</f>
        <v>100</v>
      </c>
      <c r="AB294" s="28">
        <f>+IF(I294=0,"",'Ark1'!AA3979)</f>
        <v>5.9655909901759854</v>
      </c>
      <c r="AC294" s="26">
        <f>+IF(I294=0,"",'Ark1'!AC3979)</f>
        <v>1.4935453674281147</v>
      </c>
      <c r="AD294" s="33">
        <f>+IF(I294=0,"",'Ark1'!AE3979)</f>
        <v>24.652986684814753</v>
      </c>
      <c r="AE294" s="26">
        <f t="shared" si="28"/>
        <v>5.6909090909090922</v>
      </c>
      <c r="AF294" s="28">
        <f t="shared" si="29"/>
        <v>1.1153846153846154</v>
      </c>
      <c r="AG294" s="220"/>
      <c r="AH294" s="26"/>
      <c r="AJ294" s="28"/>
      <c r="AK294" s="26"/>
      <c r="AL294" s="27"/>
      <c r="AM294" s="27"/>
      <c r="AQ294" s="27"/>
    </row>
    <row r="295" spans="1:61">
      <c r="A295" s="220"/>
      <c r="B295" s="301">
        <f>+'Ark1'!C3980</f>
        <v>2024</v>
      </c>
      <c r="C295" s="240">
        <f>+'Ark1'!L3980</f>
        <v>11</v>
      </c>
      <c r="D295" s="240" t="s">
        <v>37</v>
      </c>
      <c r="E295" s="27">
        <f>+'Ark1'!H3980</f>
        <v>1</v>
      </c>
      <c r="F295" s="27">
        <f>+'Ark1'!J3980</f>
        <v>111</v>
      </c>
      <c r="G295" s="27" t="str">
        <f>VLOOKUP(F295,RNR!$A$1:$B$25,2)</f>
        <v>Forus</v>
      </c>
      <c r="H295" s="27">
        <f>+IF(I295=0,"",'Ark1'!Q3980)</f>
        <v>48</v>
      </c>
      <c r="I295" s="27">
        <f>+'Ark1'!R3980</f>
        <v>51</v>
      </c>
      <c r="J295" s="28">
        <f>+IF(I295=0,"",'Ark1'!AG3980)</f>
        <v>10.537190082644631</v>
      </c>
      <c r="L295" s="28">
        <f>+IF(I295=0,"",'Ark1'!AH3980)</f>
        <v>14.197440698297196</v>
      </c>
      <c r="M295" s="97"/>
      <c r="N295" s="247">
        <f>+IF(J295=0,"",'Ark1'!AI3980)</f>
        <v>51</v>
      </c>
      <c r="O295" s="97"/>
      <c r="P295" s="273">
        <f>+IF(N295=0,"",'Ark1'!AJ3980)</f>
        <v>123.5274509803921</v>
      </c>
      <c r="Q295" s="237"/>
      <c r="R295" s="31">
        <f>+IF(I295=0,"",'Ark1'!U3980)</f>
        <v>62.892156862745111</v>
      </c>
      <c r="S295" s="221"/>
      <c r="T295" s="273">
        <f>+IF(N295=0,"",'Ark1'!AK3980)</f>
        <v>33.205300709784503</v>
      </c>
      <c r="U295" s="97"/>
      <c r="V295" s="26">
        <f>+IF(I295=0,"",'Ark1'!T3980)</f>
        <v>9.2745098039215677</v>
      </c>
      <c r="W295" s="238"/>
      <c r="X295" s="33">
        <f>+IF(I295=0,"",'Ark1'!W3980)</f>
        <v>54.901960784313744</v>
      </c>
      <c r="Y295" s="33">
        <f>+IF(I295=0,"",'Ark1'!X3980)</f>
        <v>100</v>
      </c>
      <c r="Z295" s="33">
        <f>+IF(I295=0,"",'Ark1'!Y3980)</f>
        <v>100</v>
      </c>
      <c r="AA295" s="33">
        <f>+IF(I295=0,"",'Ark1'!Z3980)</f>
        <v>100</v>
      </c>
      <c r="AB295" s="28">
        <f>+IF(I295=0,"",'Ark1'!AA3980)</f>
        <v>8.3863063719153459</v>
      </c>
      <c r="AC295" s="26">
        <f>+IF(I295=0,"",'Ark1'!AC3980)</f>
        <v>4.3794458928425222</v>
      </c>
      <c r="AD295" s="33">
        <f>+IF(I295=0,"",'Ark1'!AE3980)</f>
        <v>8.4784652435422689</v>
      </c>
      <c r="AE295" s="26">
        <f t="shared" si="28"/>
        <v>5.717468805704101</v>
      </c>
      <c r="AF295" s="28">
        <f t="shared" si="29"/>
        <v>1.0625</v>
      </c>
      <c r="AG295" s="220"/>
      <c r="AH295" s="26"/>
      <c r="AJ295" s="28"/>
      <c r="AK295" s="26"/>
      <c r="AL295" s="27"/>
      <c r="AM295" s="27"/>
      <c r="AQ295" s="27"/>
    </row>
    <row r="296" spans="1:61">
      <c r="A296" s="220"/>
      <c r="B296" s="301">
        <f>+'Ark1'!C3981</f>
        <v>2024</v>
      </c>
      <c r="C296" s="240">
        <f>+'Ark1'!L3981</f>
        <v>11</v>
      </c>
      <c r="D296" s="240" t="s">
        <v>37</v>
      </c>
      <c r="E296" s="27">
        <f>+'Ark1'!H3981</f>
        <v>1</v>
      </c>
      <c r="F296" s="27">
        <f>+'Ark1'!J3981</f>
        <v>116</v>
      </c>
      <c r="G296" s="27" t="str">
        <f>VLOOKUP(F296,RNR!$A$1:$B$25,2)</f>
        <v>Sandeid</v>
      </c>
      <c r="H296" s="27">
        <f>+IF(I296=0,"",'Ark1'!Q3981)</f>
        <v>25</v>
      </c>
      <c r="I296" s="27">
        <f>+'Ark1'!R3981</f>
        <v>29</v>
      </c>
      <c r="J296" s="28">
        <f>+IF(I296=0,"",'Ark1'!AG3981)</f>
        <v>7.9889807162534447</v>
      </c>
      <c r="L296" s="28">
        <f>+IF(I296=0,"",'Ark1'!AH3981)</f>
        <v>10.605893174032593</v>
      </c>
      <c r="M296" s="97"/>
      <c r="N296" s="247">
        <f>+IF(J296=0,"",'Ark1'!AI3981)</f>
        <v>9</v>
      </c>
      <c r="O296" s="97"/>
      <c r="P296" s="273">
        <f>+IF(N296=0,"",'Ark1'!AJ3981)</f>
        <v>119.47777777777772</v>
      </c>
      <c r="Q296" s="237"/>
      <c r="R296" s="31">
        <f>+IF(I296=0,"",'Ark1'!U3981)</f>
        <v>56.262068965517265</v>
      </c>
      <c r="S296" s="221"/>
      <c r="T296" s="273">
        <f>+IF(N296=0,"",'Ark1'!AK3981)</f>
        <v>33.88129598956462</v>
      </c>
      <c r="U296" s="97"/>
      <c r="V296" s="26">
        <f>+IF(I296=0,"",'Ark1'!T3981)</f>
        <v>7.1724137931034484</v>
      </c>
      <c r="W296" s="238"/>
      <c r="X296" s="33">
        <f>+IF(I296=0,"",'Ark1'!W3981)</f>
        <v>27.586206896551719</v>
      </c>
      <c r="Y296" s="33">
        <f>+IF(I296=0,"",'Ark1'!X3981)</f>
        <v>100</v>
      </c>
      <c r="Z296" s="33">
        <f>+IF(I296=0,"",'Ark1'!Y3981)</f>
        <v>100</v>
      </c>
      <c r="AA296" s="33">
        <f>+IF(I296=0,"",'Ark1'!Z3981)</f>
        <v>100</v>
      </c>
      <c r="AB296" s="28">
        <f>+IF(I296=0,"",'Ark1'!AA3981)</f>
        <v>7.7858587014779825</v>
      </c>
      <c r="AC296" s="26">
        <f>+IF(I296=0,"",'Ark1'!AC3981)</f>
        <v>2.134591384902365</v>
      </c>
      <c r="AD296" s="33">
        <f>+IF(I296=0,"",'Ark1'!AE3981)</f>
        <v>12.40528598329818</v>
      </c>
      <c r="AE296" s="26">
        <f t="shared" si="28"/>
        <v>5.1147335423197511</v>
      </c>
      <c r="AF296" s="28">
        <f t="shared" si="29"/>
        <v>1.1599999999999999</v>
      </c>
      <c r="AG296" s="220"/>
      <c r="AH296" s="26"/>
      <c r="AJ296" s="28"/>
      <c r="AK296" s="26"/>
      <c r="AL296" s="27"/>
      <c r="AM296" s="27"/>
      <c r="AQ296" s="27"/>
    </row>
    <row r="297" spans="1:61">
      <c r="A297" s="220"/>
      <c r="B297" s="301">
        <f>+'Ark1'!C3982</f>
        <v>2024</v>
      </c>
      <c r="C297" s="240">
        <f>+'Ark1'!L3982</f>
        <v>11</v>
      </c>
      <c r="D297" s="240" t="s">
        <v>37</v>
      </c>
      <c r="E297" s="27">
        <f>+'Ark1'!H3982</f>
        <v>2</v>
      </c>
      <c r="F297" s="27">
        <f>+'Ark1'!J3982</f>
        <v>117</v>
      </c>
      <c r="G297" s="27" t="str">
        <f>VLOOKUP(F297,RNR!$A$1:$B$25,2)</f>
        <v>Jæren</v>
      </c>
      <c r="H297" s="27">
        <f>+IF(I297=0,"",'Ark1'!Q3982)</f>
        <v>30</v>
      </c>
      <c r="I297" s="27">
        <f>+'Ark1'!R3982</f>
        <v>34</v>
      </c>
      <c r="J297" s="28">
        <f>+IF(I297=0,"",'Ark1'!AG3982)</f>
        <v>10.397553516819572</v>
      </c>
      <c r="L297" s="28">
        <f>+IF(I297=0,"",'Ark1'!AH3982)</f>
        <v>13.925154112787723</v>
      </c>
      <c r="M297" s="97"/>
      <c r="N297" s="247">
        <f>+IF(J297=0,"",'Ark1'!AI3982)</f>
        <v>34</v>
      </c>
      <c r="O297" s="97"/>
      <c r="P297" s="273">
        <f>+IF(N297=0,"",'Ark1'!AJ3982)</f>
        <v>122.82647058823532</v>
      </c>
      <c r="Q297" s="237"/>
      <c r="R297" s="31">
        <f>+IF(I297=0,"",'Ark1'!U3982)</f>
        <v>59.19705882352941</v>
      </c>
      <c r="S297" s="221"/>
      <c r="T297" s="273">
        <f>+IF(N297=0,"",'Ark1'!AK3982)</f>
        <v>31.748498136937567</v>
      </c>
      <c r="U297" s="97"/>
      <c r="V297" s="26">
        <f>+IF(I297=0,"",'Ark1'!T3982)</f>
        <v>9.4705882352941178</v>
      </c>
      <c r="W297" s="238"/>
      <c r="X297" s="33">
        <f>+IF(I297=0,"",'Ark1'!W3982)</f>
        <v>76.470588235294116</v>
      </c>
      <c r="Y297" s="33">
        <f>+IF(I297=0,"",'Ark1'!X3982)</f>
        <v>100</v>
      </c>
      <c r="Z297" s="33">
        <f>+IF(I297=0,"",'Ark1'!Y3982)</f>
        <v>100</v>
      </c>
      <c r="AA297" s="33">
        <f>+IF(I297=0,"",'Ark1'!Z3982)</f>
        <v>97.058823529411754</v>
      </c>
      <c r="AB297" s="28">
        <f>+IF(I297=0,"",'Ark1'!AA3982)</f>
        <v>7.8115105601818735</v>
      </c>
      <c r="AC297" s="26">
        <f>+IF(I297=0,"",'Ark1'!AC3982)</f>
        <v>1.4799700735775441</v>
      </c>
      <c r="AD297" s="33">
        <f>+IF(I297=0,"",'Ark1'!AE3982)</f>
        <v>19.321644394229136</v>
      </c>
      <c r="AE297" s="26">
        <f t="shared" si="28"/>
        <v>5.3815508021390377</v>
      </c>
      <c r="AF297" s="28">
        <f t="shared" si="29"/>
        <v>1.1333333333333333</v>
      </c>
      <c r="AG297" s="220"/>
      <c r="AH297" s="224"/>
      <c r="AJ297" s="28"/>
      <c r="AK297" s="26"/>
      <c r="AL297" s="224"/>
      <c r="AM297" s="27"/>
      <c r="AQ297" s="27"/>
    </row>
    <row r="298" spans="1:61">
      <c r="A298" s="220"/>
      <c r="B298" s="301">
        <f>+'Ark1'!C3983</f>
        <v>2024</v>
      </c>
      <c r="C298" s="240">
        <f>+'Ark1'!L3983</f>
        <v>11</v>
      </c>
      <c r="D298" s="240" t="s">
        <v>37</v>
      </c>
      <c r="E298" s="27">
        <f>+'Ark1'!H3983</f>
        <v>1</v>
      </c>
      <c r="F298" s="27">
        <f>+'Ark1'!J3983</f>
        <v>134</v>
      </c>
      <c r="G298" s="27" t="str">
        <f>VLOOKUP(F298,RNR!$A$1:$B$25,2)</f>
        <v>Førde</v>
      </c>
      <c r="H298" s="27">
        <f>+IF(I298=0,"",'Ark1'!Q3983)</f>
        <v>30</v>
      </c>
      <c r="I298" s="27">
        <f>+'Ark1'!R3983</f>
        <v>31</v>
      </c>
      <c r="J298" s="28">
        <f>+IF(I298=0,"",'Ark1'!AG3983)</f>
        <v>5.9047619047619024</v>
      </c>
      <c r="L298" s="28">
        <f>+IF(I298=0,"",'Ark1'!AH3983)</f>
        <v>8.0946561889555877</v>
      </c>
      <c r="M298" s="97"/>
      <c r="N298" s="247">
        <f>+IF(J298=0,"",'Ark1'!AI3983)</f>
        <v>30</v>
      </c>
      <c r="O298" s="97"/>
      <c r="P298" s="273">
        <f>+IF(N298=0,"",'Ark1'!AJ3983)</f>
        <v>121.1733333333333</v>
      </c>
      <c r="Q298" s="237"/>
      <c r="R298" s="31">
        <f>+IF(I298=0,"",'Ark1'!U3983)</f>
        <v>58.548387096774192</v>
      </c>
      <c r="S298" s="221"/>
      <c r="T298" s="273">
        <f>+IF(N298=0,"",'Ark1'!AK3983)</f>
        <v>33.162504480461799</v>
      </c>
      <c r="U298" s="97"/>
      <c r="V298" s="26">
        <f>+IF(I298=0,"",'Ark1'!T3983)</f>
        <v>8.8387096774193576</v>
      </c>
      <c r="W298" s="238"/>
      <c r="X298" s="33">
        <f>+IF(I298=0,"",'Ark1'!W3983)</f>
        <v>58.064516129032242</v>
      </c>
      <c r="Y298" s="33">
        <f>+IF(I298=0,"",'Ark1'!X3983)</f>
        <v>100</v>
      </c>
      <c r="Z298" s="33">
        <f>+IF(I298=0,"",'Ark1'!Y3983)</f>
        <v>100</v>
      </c>
      <c r="AA298" s="33">
        <f>+IF(I298=0,"",'Ark1'!Z3983)</f>
        <v>100</v>
      </c>
      <c r="AB298" s="28">
        <f>+IF(I298=0,"",'Ark1'!AA3983)</f>
        <v>7.1570795525216493</v>
      </c>
      <c r="AC298" s="26">
        <f>+IF(I298=0,"",'Ark1'!AC3983)</f>
        <v>1.6283134792418044</v>
      </c>
      <c r="AD298" s="33">
        <f>+IF(I298=0,"",'Ark1'!AE3983)</f>
        <v>33.947159382096473</v>
      </c>
      <c r="AE298" s="26">
        <f t="shared" si="28"/>
        <v>5.32258064516129</v>
      </c>
      <c r="AF298" s="28">
        <f t="shared" si="29"/>
        <v>1.0333333333333334</v>
      </c>
      <c r="AG298" s="220"/>
      <c r="AH298" s="224"/>
      <c r="AJ298" s="28"/>
      <c r="AK298" s="26"/>
      <c r="AL298" s="224"/>
      <c r="AM298" s="27"/>
      <c r="AQ298" s="27"/>
    </row>
    <row r="299" spans="1:61">
      <c r="A299" s="220"/>
      <c r="B299" s="301">
        <f>+'Ark1'!C3984</f>
        <v>2024</v>
      </c>
      <c r="C299" s="240">
        <f>+'Ark1'!L3984</f>
        <v>11</v>
      </c>
      <c r="D299" s="240" t="s">
        <v>37</v>
      </c>
      <c r="E299" s="27">
        <f>+'Ark1'!H3984</f>
        <v>2</v>
      </c>
      <c r="F299" s="27">
        <f>+'Ark1'!J3984</f>
        <v>141</v>
      </c>
      <c r="G299" s="27" t="str">
        <f>VLOOKUP(F299,RNR!$A$1:$B$25,2)</f>
        <v>Ølen</v>
      </c>
      <c r="H299" s="27">
        <f>+IF(I299=0,"",'Ark1'!Q3984)</f>
        <v>21</v>
      </c>
      <c r="I299" s="27">
        <f>+'Ark1'!R3984</f>
        <v>22</v>
      </c>
      <c r="J299" s="28">
        <f>+IF(I299=0,"",'Ark1'!AG3984)</f>
        <v>4.3307086614173214</v>
      </c>
      <c r="L299" s="28">
        <f>+IF(I299=0,"",'Ark1'!AH3984)</f>
        <v>6.3994160805353859</v>
      </c>
      <c r="M299" s="97"/>
      <c r="N299" s="247">
        <f>+IF(J299=0,"",'Ark1'!AI3984)</f>
        <v>22</v>
      </c>
      <c r="O299" s="97"/>
      <c r="P299" s="273">
        <f>+IF(N299=0,"",'Ark1'!AJ3984)</f>
        <v>121.26363636363638</v>
      </c>
      <c r="Q299" s="237"/>
      <c r="R299" s="31">
        <f>+IF(I299=0,"",'Ark1'!U3984)</f>
        <v>61.372727272727282</v>
      </c>
      <c r="S299" s="221"/>
      <c r="T299" s="273">
        <f>+IF(N299=0,"",'Ark1'!AK3984)</f>
        <v>34.392501482549044</v>
      </c>
      <c r="U299" s="97"/>
      <c r="V299" s="26">
        <f>+IF(I299=0,"",'Ark1'!T3984)</f>
        <v>9.9545454545454568</v>
      </c>
      <c r="W299" s="238"/>
      <c r="X299" s="33">
        <f>+IF(I299=0,"",'Ark1'!W3984)</f>
        <v>68.181818181818187</v>
      </c>
      <c r="Y299" s="33">
        <f>+IF(I299=0,"",'Ark1'!X3984)</f>
        <v>100</v>
      </c>
      <c r="Z299" s="33">
        <f>+IF(I299=0,"",'Ark1'!Y3984)</f>
        <v>100</v>
      </c>
      <c r="AA299" s="33">
        <f>+IF(I299=0,"",'Ark1'!Z3984)</f>
        <v>100</v>
      </c>
      <c r="AB299" s="28">
        <f>+IF(I299=0,"",'Ark1'!AA3984)</f>
        <v>7.7217627414153922</v>
      </c>
      <c r="AC299" s="26">
        <f>+IF(I299=0,"",'Ark1'!AC3984)</f>
        <v>2.1421584850814819</v>
      </c>
      <c r="AD299" s="33">
        <f>+IF(I299=0,"",'Ark1'!AE3984)</f>
        <v>-10.999305579305963</v>
      </c>
      <c r="AE299" s="26">
        <f t="shared" si="28"/>
        <v>5.5793388429752078</v>
      </c>
      <c r="AF299" s="28">
        <f t="shared" si="29"/>
        <v>1.0476190476190477</v>
      </c>
      <c r="AG299" s="220"/>
      <c r="AH299" s="224"/>
      <c r="AJ299" s="28"/>
      <c r="AK299" s="26"/>
      <c r="AL299" s="224"/>
      <c r="AM299" s="27"/>
      <c r="AQ299" s="27"/>
    </row>
    <row r="300" spans="1:61">
      <c r="A300" s="220"/>
      <c r="B300" s="301">
        <f>+'Ark1'!C3985</f>
        <v>2024</v>
      </c>
      <c r="C300" s="240">
        <f>+'Ark1'!L3985</f>
        <v>11</v>
      </c>
      <c r="D300" s="240" t="s">
        <v>37</v>
      </c>
      <c r="E300" s="27">
        <f>+'Ark1'!H3985</f>
        <v>2</v>
      </c>
      <c r="F300" s="27">
        <f>+'Ark1'!J3985</f>
        <v>143</v>
      </c>
      <c r="G300" s="27" t="str">
        <f>VLOOKUP(F300,RNR!$A$1:$B$25,2)</f>
        <v>Nordfjord</v>
      </c>
      <c r="H300" s="27">
        <f>+IF(I300=0,"",'Ark1'!Q3985)</f>
        <v>1</v>
      </c>
      <c r="I300" s="27">
        <f>+'Ark1'!R3985</f>
        <v>1</v>
      </c>
      <c r="J300" s="28">
        <f>+IF(I300=0,"",'Ark1'!AG3985)</f>
        <v>14.285714285714288</v>
      </c>
      <c r="L300" s="28">
        <f>+IF(I300=0,"",'Ark1'!AH3985)</f>
        <v>23.3787029623699</v>
      </c>
      <c r="M300" s="97"/>
      <c r="N300" s="247">
        <f>+IF(J300=0,"",'Ark1'!AI3985)</f>
        <v>0</v>
      </c>
      <c r="O300" s="97"/>
      <c r="P300" s="273" t="str">
        <f>+IF(N300=0,"",'Ark1'!AJ3985)</f>
        <v/>
      </c>
      <c r="Q300" s="237"/>
      <c r="R300" s="31">
        <f>+IF(I300=0,"",'Ark1'!U3985)</f>
        <v>58.4</v>
      </c>
      <c r="S300" s="221"/>
      <c r="T300" s="273" t="str">
        <f>+IF(N300=0,"",'Ark1'!AK3985)</f>
        <v/>
      </c>
      <c r="U300" s="97"/>
      <c r="V300" s="26">
        <f>+IF(I300=0,"",'Ark1'!T3985)</f>
        <v>8</v>
      </c>
      <c r="W300" s="238"/>
      <c r="X300" s="33">
        <f>+IF(I300=0,"",'Ark1'!W3985)</f>
        <v>0</v>
      </c>
      <c r="Y300" s="33">
        <f>+IF(I300=0,"",'Ark1'!X3985)</f>
        <v>100</v>
      </c>
      <c r="Z300" s="33">
        <f>+IF(I300=0,"",'Ark1'!Y3985)</f>
        <v>100</v>
      </c>
      <c r="AA300" s="33">
        <f>+IF(I300=0,"",'Ark1'!Z3985)</f>
        <v>100</v>
      </c>
      <c r="AB300" s="28">
        <f>+IF(I300=0,"",'Ark1'!AA3985)</f>
        <v>0</v>
      </c>
      <c r="AC300" s="26">
        <f>+IF(I300=0,"",'Ark1'!AC3985)</f>
        <v>0</v>
      </c>
      <c r="AD300" s="33">
        <f>+IF(I300=0,"",'Ark1'!AE3985)</f>
        <v>0</v>
      </c>
      <c r="AE300" s="26">
        <f t="shared" si="28"/>
        <v>5.3090909090909086</v>
      </c>
      <c r="AF300" s="28">
        <f t="shared" si="29"/>
        <v>1</v>
      </c>
      <c r="AG300" s="220"/>
      <c r="AH300" s="26"/>
      <c r="AJ300" s="28"/>
      <c r="AK300" s="26"/>
      <c r="AL300" s="27"/>
      <c r="AM300" s="27"/>
      <c r="AQ300" s="27"/>
    </row>
    <row r="301" spans="1:61">
      <c r="A301" s="220"/>
      <c r="B301" s="301">
        <f>+'Ark1'!C3986</f>
        <v>2024</v>
      </c>
      <c r="C301" s="240">
        <f>+'Ark1'!L3986</f>
        <v>11</v>
      </c>
      <c r="D301" s="240" t="s">
        <v>37</v>
      </c>
      <c r="E301" s="27">
        <f>+'Ark1'!H3986</f>
        <v>2</v>
      </c>
      <c r="F301" s="27">
        <f>+'Ark1'!J3986</f>
        <v>147</v>
      </c>
      <c r="G301" s="27" t="str">
        <f>VLOOKUP(F301,RNR!$A$1:$B$25,2)</f>
        <v>Midt-Norge</v>
      </c>
      <c r="H301" s="27">
        <f>+IF(I301=0,"",'Ark1'!Q3986)</f>
        <v>5</v>
      </c>
      <c r="I301" s="27">
        <f>+'Ark1'!R3986</f>
        <v>6</v>
      </c>
      <c r="J301" s="28">
        <f>+IF(I301=0,"",'Ark1'!AG3986)</f>
        <v>13.333333333333337</v>
      </c>
      <c r="L301" s="28">
        <f>+IF(I301=0,"",'Ark1'!AH3986)</f>
        <v>20.380434782608688</v>
      </c>
      <c r="M301" s="97"/>
      <c r="N301" s="247">
        <f>+IF(J301=0,"",'Ark1'!AI3986)</f>
        <v>6</v>
      </c>
      <c r="O301" s="97"/>
      <c r="P301" s="273">
        <f>+IF(N301=0,"",'Ark1'!AJ3986)</f>
        <v>124.6666666666667</v>
      </c>
      <c r="Q301" s="237"/>
      <c r="R301" s="31">
        <f>+IF(I301=0,"",'Ark1'!U3986)</f>
        <v>62.5</v>
      </c>
      <c r="S301" s="221"/>
      <c r="T301" s="273">
        <f>+IF(N301=0,"",'Ark1'!AK3986)</f>
        <v>32.347381420954491</v>
      </c>
      <c r="U301" s="97"/>
      <c r="V301" s="26">
        <f>+IF(I301=0,"",'Ark1'!T3986)</f>
        <v>9.6666666666666643</v>
      </c>
      <c r="W301" s="238"/>
      <c r="X301" s="33">
        <f>+IF(I301=0,"",'Ark1'!W3986)</f>
        <v>83.333333333333314</v>
      </c>
      <c r="Y301" s="33">
        <f>+IF(I301=0,"",'Ark1'!X3986)</f>
        <v>100</v>
      </c>
      <c r="Z301" s="33">
        <f>+IF(I301=0,"",'Ark1'!Y3986)</f>
        <v>100</v>
      </c>
      <c r="AA301" s="33">
        <f>+IF(I301=0,"",'Ark1'!Z3986)</f>
        <v>100</v>
      </c>
      <c r="AB301" s="28">
        <f>+IF(I301=0,"",'Ark1'!AA3986)</f>
        <v>3.5604306855585439</v>
      </c>
      <c r="AC301" s="26">
        <f>+IF(I301=0,"",'Ark1'!AC3986)</f>
        <v>0.94280904158207679</v>
      </c>
      <c r="AD301" s="33">
        <f>+IF(I301=0,"",'Ark1'!AE3986)</f>
        <v>5.4615405269651118</v>
      </c>
      <c r="AE301" s="26">
        <f t="shared" si="28"/>
        <v>5.6818181818181817</v>
      </c>
      <c r="AF301" s="28">
        <f t="shared" si="29"/>
        <v>1.2</v>
      </c>
      <c r="AG301" s="220"/>
      <c r="AH301" s="26"/>
      <c r="AJ301" s="28"/>
      <c r="AK301" s="26"/>
      <c r="AL301" s="27"/>
      <c r="AM301" s="27"/>
      <c r="AQ301" s="27"/>
    </row>
    <row r="302" spans="1:61">
      <c r="A302" s="220"/>
      <c r="B302" s="301">
        <f>+'Ark1'!C3987</f>
        <v>2024</v>
      </c>
      <c r="C302" s="240">
        <f>+'Ark1'!L3987</f>
        <v>11</v>
      </c>
      <c r="D302" s="240" t="s">
        <v>37</v>
      </c>
      <c r="E302" s="27">
        <f>+'Ark1'!H3987</f>
        <v>1</v>
      </c>
      <c r="F302" s="27">
        <f>+'Ark1'!J3987</f>
        <v>155</v>
      </c>
      <c r="G302" s="27" t="str">
        <f>VLOOKUP(F302,RNR!$A$1:$B$25,2)</f>
        <v>Målselv</v>
      </c>
      <c r="H302" s="27">
        <f>+IF(I302=0,"",'Ark1'!Q3987)</f>
        <v>22</v>
      </c>
      <c r="I302" s="27">
        <f>+'Ark1'!R3987</f>
        <v>22</v>
      </c>
      <c r="J302" s="28">
        <f>+IF(I302=0,"",'Ark1'!AG3987)</f>
        <v>11.891891891891889</v>
      </c>
      <c r="L302" s="28">
        <f>+IF(I302=0,"",'Ark1'!AH3987)</f>
        <v>14.002332347778976</v>
      </c>
      <c r="M302" s="97"/>
      <c r="N302" s="247">
        <f>+IF(J302=0,"",'Ark1'!AI3987)</f>
        <v>16</v>
      </c>
      <c r="O302" s="97"/>
      <c r="P302" s="273">
        <f>+IF(N302=0,"",'Ark1'!AJ3987)</f>
        <v>120.4</v>
      </c>
      <c r="Q302" s="237"/>
      <c r="R302" s="31">
        <f>+IF(I302=0,"",'Ark1'!U3987)</f>
        <v>54.031818181818174</v>
      </c>
      <c r="S302" s="221"/>
      <c r="T302" s="273">
        <f>+IF(N302=0,"",'Ark1'!AK3987)</f>
        <v>31.243639091855258</v>
      </c>
      <c r="U302" s="97"/>
      <c r="V302" s="26">
        <f>+IF(I302=0,"",'Ark1'!T3987)</f>
        <v>8.3181818181818183</v>
      </c>
      <c r="W302" s="238"/>
      <c r="X302" s="33">
        <f>+IF(I302=0,"",'Ark1'!W3987)</f>
        <v>40.909090909090907</v>
      </c>
      <c r="Y302" s="33">
        <f>+IF(I302=0,"",'Ark1'!X3987)</f>
        <v>100</v>
      </c>
      <c r="Z302" s="33">
        <f>+IF(I302=0,"",'Ark1'!Y3987)</f>
        <v>100</v>
      </c>
      <c r="AA302" s="33">
        <f>+IF(I302=0,"",'Ark1'!Z3987)</f>
        <v>100</v>
      </c>
      <c r="AB302" s="28">
        <f>+IF(I302=0,"",'Ark1'!AA3987)</f>
        <v>5.5687754785572734</v>
      </c>
      <c r="AC302" s="26">
        <f>+IF(I302=0,"",'Ark1'!AC3987)</f>
        <v>2.0973221809198774</v>
      </c>
      <c r="AD302" s="33">
        <f>+IF(I302=0,"",'Ark1'!AE3987)</f>
        <v>71.172496100667317</v>
      </c>
      <c r="AE302" s="26">
        <f t="shared" si="28"/>
        <v>4.9119834710743797</v>
      </c>
      <c r="AF302" s="28">
        <f t="shared" si="29"/>
        <v>1</v>
      </c>
      <c r="AG302" s="220"/>
      <c r="AH302" s="26"/>
      <c r="AJ302" s="28"/>
      <c r="AK302" s="26"/>
      <c r="AL302" s="27"/>
      <c r="AM302" s="27"/>
      <c r="AQ302" s="27"/>
    </row>
    <row r="303" spans="1:61">
      <c r="A303" s="220"/>
      <c r="B303" s="301">
        <f>+'Ark1'!C3988</f>
        <v>2024</v>
      </c>
      <c r="C303" s="240">
        <f>+'Ark1'!L3988</f>
        <v>11</v>
      </c>
      <c r="D303" s="240" t="s">
        <v>37</v>
      </c>
      <c r="E303" s="27">
        <f>+'Ark1'!H3988</f>
        <v>2</v>
      </c>
      <c r="F303" s="27">
        <f>+'Ark1'!J3988</f>
        <v>160</v>
      </c>
      <c r="G303" s="27" t="str">
        <f>VLOOKUP(F303,RNR!$A$1:$B$25,2)</f>
        <v>Oslo</v>
      </c>
      <c r="H303" s="27">
        <f>+IF(I303=0,"",'Ark1'!Q3988)</f>
        <v>6</v>
      </c>
      <c r="I303" s="27">
        <f>+'Ark1'!R3988</f>
        <v>6</v>
      </c>
      <c r="J303" s="28">
        <f>+IF(I303=0,"",'Ark1'!AG3988)</f>
        <v>3.6363636363636358</v>
      </c>
      <c r="L303" s="28">
        <f>+IF(I303=0,"",'Ark1'!AH3988)</f>
        <v>5.6319100849062362</v>
      </c>
      <c r="M303" s="97"/>
      <c r="N303" s="247">
        <f>+IF(J303=0,"",'Ark1'!AI3988)</f>
        <v>6</v>
      </c>
      <c r="O303" s="97"/>
      <c r="P303" s="273">
        <f>+IF(N303=0,"",'Ark1'!AJ3988)</f>
        <v>124.65</v>
      </c>
      <c r="Q303" s="237"/>
      <c r="R303" s="31">
        <f>+IF(I303=0,"",'Ark1'!U3988)</f>
        <v>61.466666666666669</v>
      </c>
      <c r="S303" s="221"/>
      <c r="T303" s="273">
        <f>+IF(N303=0,"",'Ark1'!AK3988)</f>
        <v>31.701834112305928</v>
      </c>
      <c r="U303" s="97"/>
      <c r="V303" s="26">
        <f>+IF(I303=0,"",'Ark1'!T3988)</f>
        <v>8.6666666666666643</v>
      </c>
      <c r="W303" s="238"/>
      <c r="X303" s="33">
        <f>+IF(I303=0,"",'Ark1'!W3988)</f>
        <v>50</v>
      </c>
      <c r="Y303" s="33">
        <f>+IF(I303=0,"",'Ark1'!X3988)</f>
        <v>100</v>
      </c>
      <c r="Z303" s="33">
        <f>+IF(I303=0,"",'Ark1'!Y3988)</f>
        <v>100</v>
      </c>
      <c r="AA303" s="33">
        <f>+IF(I303=0,"",'Ark1'!Z3988)</f>
        <v>100</v>
      </c>
      <c r="AB303" s="28">
        <f>+IF(I303=0,"",'Ark1'!AA3988)</f>
        <v>5.1719328001133844</v>
      </c>
      <c r="AC303" s="26">
        <f>+IF(I303=0,"",'Ark1'!AC3988)</f>
        <v>2.134374745810951</v>
      </c>
      <c r="AD303" s="33">
        <f>+IF(I303=0,"",'Ark1'!AE3988)</f>
        <v>55.611706995087395</v>
      </c>
      <c r="AE303" s="26">
        <f t="shared" si="28"/>
        <v>5.5878787878787879</v>
      </c>
      <c r="AF303" s="28">
        <f t="shared" si="29"/>
        <v>1</v>
      </c>
      <c r="AG303" s="220"/>
      <c r="AH303" s="26"/>
      <c r="AJ303" s="28"/>
      <c r="AK303" s="26"/>
      <c r="AL303" s="27"/>
      <c r="AM303" s="27"/>
      <c r="AQ303" s="27"/>
    </row>
    <row r="304" spans="1:61">
      <c r="A304" s="220"/>
      <c r="B304" s="301">
        <f>+'Ark1'!C3989</f>
        <v>2024</v>
      </c>
      <c r="C304" s="240">
        <f>+'Ark1'!L3989</f>
        <v>11</v>
      </c>
      <c r="D304" s="240" t="s">
        <v>37</v>
      </c>
      <c r="E304" s="27">
        <f>+'Ark1'!H3989</f>
        <v>1</v>
      </c>
      <c r="F304" s="27">
        <f>+'Ark1'!J3989</f>
        <v>171</v>
      </c>
      <c r="G304" s="27" t="str">
        <f>VLOOKUP(F304,RNR!$A$1:$B$25,2)</f>
        <v>Prima</v>
      </c>
      <c r="H304" s="27">
        <f>+IF(I304=0,"",'Ark1'!Q3989)</f>
        <v>6</v>
      </c>
      <c r="I304" s="27">
        <f>+'Ark1'!R3989</f>
        <v>7</v>
      </c>
      <c r="J304" s="28">
        <f>+IF(I304=0,"",'Ark1'!AG3989)</f>
        <v>12.280701754385968</v>
      </c>
      <c r="L304" s="28">
        <f>+IF(I304=0,"",'Ark1'!AH3989)</f>
        <v>13.576375727921162</v>
      </c>
      <c r="M304" s="97"/>
      <c r="N304" s="247">
        <f>+IF(J304=0,"",'Ark1'!AI3989)</f>
        <v>7</v>
      </c>
      <c r="O304" s="97"/>
      <c r="P304" s="273">
        <f>+IF(N304=0,"",'Ark1'!AJ3989)</f>
        <v>120.28571428571431</v>
      </c>
      <c r="Q304" s="237"/>
      <c r="R304" s="31">
        <f>+IF(I304=0,"",'Ark1'!U3989)</f>
        <v>56.285714285714256</v>
      </c>
      <c r="S304" s="221"/>
      <c r="T304" s="273">
        <f>+IF(N304=0,"",'Ark1'!AK3989)</f>
        <v>32.085179430043084</v>
      </c>
      <c r="U304" s="97"/>
      <c r="V304" s="26">
        <f>+IF(I304=0,"",'Ark1'!T3989)</f>
        <v>8.1428571428571388</v>
      </c>
      <c r="W304" s="238"/>
      <c r="X304" s="33">
        <f>+IF(I304=0,"",'Ark1'!W3989)</f>
        <v>57.142857142857153</v>
      </c>
      <c r="Y304" s="33">
        <f>+IF(I304=0,"",'Ark1'!X3989)</f>
        <v>100</v>
      </c>
      <c r="Z304" s="33">
        <f>+IF(I304=0,"",'Ark1'!Y3989)</f>
        <v>100</v>
      </c>
      <c r="AA304" s="33">
        <f>+IF(I304=0,"",'Ark1'!Z3989)</f>
        <v>100</v>
      </c>
      <c r="AB304" s="28">
        <f>+IF(I304=0,"",'Ark1'!AA3989)</f>
        <v>8.3183838697239256</v>
      </c>
      <c r="AC304" s="26">
        <f>+IF(I304=0,"",'Ark1'!AC3989)</f>
        <v>2.0303814862217027</v>
      </c>
      <c r="AD304" s="33">
        <f>+IF(I304=0,"",'Ark1'!AE3989)</f>
        <v>-9.7150125522758692</v>
      </c>
      <c r="AE304" s="26">
        <f t="shared" si="28"/>
        <v>5.1168831168831144</v>
      </c>
      <c r="AF304" s="28">
        <f t="shared" si="29"/>
        <v>1.1666666666666667</v>
      </c>
      <c r="AG304" s="220"/>
      <c r="AH304" s="26"/>
      <c r="AJ304" s="28"/>
      <c r="AK304" s="26"/>
      <c r="AL304" s="27"/>
      <c r="AM304" s="27"/>
      <c r="AQ304" s="27"/>
    </row>
    <row r="305" spans="1:61">
      <c r="A305" s="220"/>
      <c r="B305" s="301">
        <f>+'Ark1'!C3990</f>
        <v>2024</v>
      </c>
      <c r="C305" s="240">
        <f>+'Ark1'!L3990</f>
        <v>11</v>
      </c>
      <c r="D305" s="240" t="s">
        <v>37</v>
      </c>
      <c r="E305" s="27">
        <f>+'Ark1'!H3990</f>
        <v>2</v>
      </c>
      <c r="F305" s="27">
        <f>+'Ark1'!J3990</f>
        <v>175</v>
      </c>
      <c r="G305" s="27" t="str">
        <f>VLOOKUP(F305,RNR!$A$1:$B$25,2)</f>
        <v>Ole Ringdal</v>
      </c>
      <c r="H305" s="27">
        <f>+IF(I305=0,"",'Ark1'!Q3990)</f>
        <v>9</v>
      </c>
      <c r="I305" s="27">
        <f>+'Ark1'!R3990</f>
        <v>9</v>
      </c>
      <c r="J305" s="28">
        <f>+IF(I305=0,"",'Ark1'!AG3990)</f>
        <v>9.4736842105263115</v>
      </c>
      <c r="L305" s="28">
        <f>+IF(I305=0,"",'Ark1'!AH3990)</f>
        <v>12.451222016841241</v>
      </c>
      <c r="M305" s="97"/>
      <c r="N305" s="247">
        <f>+IF(J305=0,"",'Ark1'!AI3990)</f>
        <v>2</v>
      </c>
      <c r="O305" s="97"/>
      <c r="P305" s="273">
        <f>+IF(N305=0,"",'Ark1'!AJ3990)</f>
        <v>119.3</v>
      </c>
      <c r="Q305" s="237"/>
      <c r="R305" s="31">
        <f>+IF(I305=0,"",'Ark1'!U3990)</f>
        <v>53.888888888888886</v>
      </c>
      <c r="S305" s="221"/>
      <c r="T305" s="273">
        <f>+IF(N305=0,"",'Ark1'!AK3990)</f>
        <v>34.024736223987645</v>
      </c>
      <c r="U305" s="97"/>
      <c r="V305" s="26">
        <f>+IF(I305=0,"",'Ark1'!T3990)</f>
        <v>8.7777777777777768</v>
      </c>
      <c r="W305" s="238"/>
      <c r="X305" s="33">
        <f>+IF(I305=0,"",'Ark1'!W3990)</f>
        <v>55.555555555555557</v>
      </c>
      <c r="Y305" s="33">
        <f>+IF(I305=0,"",'Ark1'!X3990)</f>
        <v>100</v>
      </c>
      <c r="Z305" s="33">
        <f>+IF(I305=0,"",'Ark1'!Y3990)</f>
        <v>100</v>
      </c>
      <c r="AA305" s="33">
        <f>+IF(I305=0,"",'Ark1'!Z3990)</f>
        <v>100</v>
      </c>
      <c r="AB305" s="28">
        <f>+IF(I305=0,"",'Ark1'!AA3990)</f>
        <v>5.7793587580561985</v>
      </c>
      <c r="AC305" s="26">
        <f>+IF(I305=0,"",'Ark1'!AC3990)</f>
        <v>1.6850834320114516</v>
      </c>
      <c r="AD305" s="33">
        <f>+IF(I305=0,"",'Ark1'!AE3990)</f>
        <v>63.06770146180915</v>
      </c>
      <c r="AE305" s="26">
        <f t="shared" si="28"/>
        <v>4.8989898989898988</v>
      </c>
      <c r="AF305" s="28">
        <f t="shared" si="29"/>
        <v>1</v>
      </c>
      <c r="AG305" s="220"/>
      <c r="AH305" s="26"/>
      <c r="AJ305" s="28"/>
      <c r="AK305" s="26"/>
      <c r="AL305" s="27"/>
      <c r="AM305" s="27"/>
      <c r="AQ305" s="27"/>
    </row>
    <row r="306" spans="1:61">
      <c r="A306" s="220"/>
      <c r="B306" s="301">
        <f>+'Ark1'!C3991</f>
        <v>2024</v>
      </c>
      <c r="C306" s="240">
        <f>+'Ark1'!L3991</f>
        <v>11</v>
      </c>
      <c r="D306" s="240" t="s">
        <v>37</v>
      </c>
      <c r="E306" s="27">
        <f>+'Ark1'!H3991</f>
        <v>2</v>
      </c>
      <c r="F306" s="27">
        <f>+'Ark1'!J3991</f>
        <v>177</v>
      </c>
      <c r="G306" s="27" t="str">
        <f>VLOOKUP(F306,RNR!$A$1:$B$25,2)</f>
        <v>Slakthuset</v>
      </c>
      <c r="H306" s="27">
        <f>+IF(I306=0,"",'Ark1'!Q3991)</f>
        <v>3</v>
      </c>
      <c r="I306" s="27">
        <f>+'Ark1'!R3991</f>
        <v>3</v>
      </c>
      <c r="J306" s="28">
        <f>+IF(I306=0,"",'Ark1'!AG3991)</f>
        <v>2.3622047244094486</v>
      </c>
      <c r="L306" s="28">
        <f>+IF(I306=0,"",'Ark1'!AH3991)</f>
        <v>3.8369683213263577</v>
      </c>
      <c r="M306" s="97"/>
      <c r="N306" s="247">
        <f>+IF(J306=0,"",'Ark1'!AI3991)</f>
        <v>3</v>
      </c>
      <c r="O306" s="97"/>
      <c r="P306" s="273">
        <f>+IF(N306=0,"",'Ark1'!AJ3991)</f>
        <v>124.5</v>
      </c>
      <c r="Q306" s="237"/>
      <c r="R306" s="31">
        <f>+IF(I306=0,"",'Ark1'!U3991)</f>
        <v>64.8</v>
      </c>
      <c r="S306" s="221"/>
      <c r="T306" s="273">
        <f>+IF(N306=0,"",'Ark1'!AK3991)</f>
        <v>33.606252444281523</v>
      </c>
      <c r="U306" s="97"/>
      <c r="V306" s="26">
        <f>+IF(I306=0,"",'Ark1'!T3991)</f>
        <v>8.3333333333333357</v>
      </c>
      <c r="W306" s="238"/>
      <c r="X306" s="33">
        <f>+IF(I306=0,"",'Ark1'!W3991)</f>
        <v>33.333333333333343</v>
      </c>
      <c r="Y306" s="33">
        <f>+IF(I306=0,"",'Ark1'!X3991)</f>
        <v>100</v>
      </c>
      <c r="Z306" s="33">
        <f>+IF(I306=0,"",'Ark1'!Y3991)</f>
        <v>100</v>
      </c>
      <c r="AA306" s="33">
        <f>+IF(I306=0,"",'Ark1'!Z3991)</f>
        <v>100</v>
      </c>
      <c r="AB306" s="28">
        <f>+IF(I306=0,"",'Ark1'!AA3991)</f>
        <v>0.92736184954955758</v>
      </c>
      <c r="AC306" s="26">
        <f>+IF(I306=0,"",'Ark1'!AC3991)</f>
        <v>0.47140452079101841</v>
      </c>
      <c r="AD306" s="33">
        <f>+IF(I306=0,"",'Ark1'!AE3991)</f>
        <v>-60.999428133058323</v>
      </c>
      <c r="AE306" s="26">
        <f t="shared" si="28"/>
        <v>5.8909090909090907</v>
      </c>
      <c r="AF306" s="28">
        <f t="shared" si="29"/>
        <v>1</v>
      </c>
      <c r="AG306" s="220"/>
      <c r="AH306" s="26"/>
      <c r="AJ306" s="28"/>
      <c r="AK306" s="26"/>
      <c r="AL306" s="27"/>
      <c r="AM306" s="27"/>
      <c r="AQ306" s="27"/>
    </row>
    <row r="307" spans="1:61">
      <c r="A307" s="220"/>
      <c r="B307" s="301">
        <f>+'Ark1'!C3992</f>
        <v>2024</v>
      </c>
      <c r="C307" s="240">
        <f>+'Ark1'!L3992</f>
        <v>11</v>
      </c>
      <c r="D307" s="240" t="s">
        <v>37</v>
      </c>
      <c r="E307" s="27">
        <f>+'Ark1'!H3992</f>
        <v>2</v>
      </c>
      <c r="F307" s="27">
        <f>+'Ark1'!J3992</f>
        <v>178</v>
      </c>
      <c r="G307" s="27" t="str">
        <f>VLOOKUP(F307,RNR!$A$1:$B$25,2)</f>
        <v>Røros</v>
      </c>
      <c r="H307" s="27">
        <f>+IF(I307=0,"",'Ark1'!Q3992)</f>
        <v>3</v>
      </c>
      <c r="I307" s="27">
        <f>+'Ark1'!R3992</f>
        <v>3</v>
      </c>
      <c r="J307" s="28">
        <f>+IF(I307=0,"",'Ark1'!AG3992)</f>
        <v>8.1081081081081106</v>
      </c>
      <c r="L307" s="28">
        <f>+IF(I307=0,"",'Ark1'!AH3992)</f>
        <v>11.918310571573089</v>
      </c>
      <c r="M307" s="97"/>
      <c r="N307" s="247">
        <f>+IF(J307=0,"",'Ark1'!AI3992)</f>
        <v>2</v>
      </c>
      <c r="O307" s="97"/>
      <c r="P307" s="273">
        <f>+IF(N307=0,"",'Ark1'!AJ3992)</f>
        <v>128.30000000000001</v>
      </c>
      <c r="Q307" s="237"/>
      <c r="R307" s="31">
        <f>+IF(I307=0,"",'Ark1'!U3992)</f>
        <v>62.83333333333335</v>
      </c>
      <c r="S307" s="221"/>
      <c r="T307" s="273">
        <f>+IF(N307=0,"",'Ark1'!AK3992)</f>
        <v>31.288086835121177</v>
      </c>
      <c r="U307" s="97"/>
      <c r="V307" s="26">
        <f>+IF(I307=0,"",'Ark1'!T3992)</f>
        <v>8.6666666666666643</v>
      </c>
      <c r="W307" s="238"/>
      <c r="X307" s="33">
        <f>+IF(I307=0,"",'Ark1'!W3992)</f>
        <v>33.333333333333343</v>
      </c>
      <c r="Y307" s="33">
        <f>+IF(I307=0,"",'Ark1'!X3992)</f>
        <v>100</v>
      </c>
      <c r="Z307" s="33">
        <f>+IF(I307=0,"",'Ark1'!Y3992)</f>
        <v>100</v>
      </c>
      <c r="AA307" s="33">
        <f>+IF(I307=0,"",'Ark1'!Z3992)</f>
        <v>100</v>
      </c>
      <c r="AB307" s="28">
        <f>+IF(I307=0,"",'Ark1'!AA3992)</f>
        <v>5.3897021150420317</v>
      </c>
      <c r="AC307" s="26">
        <f>+IF(I307=0,"",'Ark1'!AC3992)</f>
        <v>1.6996731711975963</v>
      </c>
      <c r="AD307" s="33">
        <f>+IF(I307=0,"",'Ark1'!AE3992)</f>
        <v>96.547354094836393</v>
      </c>
      <c r="AE307" s="26">
        <f t="shared" si="28"/>
        <v>5.7121212121212137</v>
      </c>
      <c r="AF307" s="28">
        <f t="shared" si="29"/>
        <v>1</v>
      </c>
      <c r="AG307" s="220"/>
      <c r="AH307" s="26"/>
      <c r="AJ307" s="28"/>
      <c r="AK307" s="26"/>
      <c r="AL307" s="27"/>
      <c r="AM307" s="27"/>
      <c r="AQ307" s="27"/>
    </row>
    <row r="308" spans="1:61">
      <c r="A308" s="220"/>
      <c r="B308" s="301">
        <f>+'Ark1'!C3993</f>
        <v>2024</v>
      </c>
      <c r="C308" s="240">
        <f>+'Ark1'!L3993</f>
        <v>11</v>
      </c>
      <c r="D308" s="240" t="s">
        <v>37</v>
      </c>
      <c r="E308" s="27">
        <f>+'Ark1'!H3993</f>
        <v>2</v>
      </c>
      <c r="F308" s="27">
        <f>+'Ark1'!J3993</f>
        <v>181</v>
      </c>
      <c r="G308" s="27" t="str">
        <f>VLOOKUP(F308,RNR!$A$1:$B$25,2)</f>
        <v>Horns</v>
      </c>
      <c r="H308" s="27">
        <f>+IF(I308=0,"",'Ark1'!Q3993)</f>
        <v>9</v>
      </c>
      <c r="I308" s="27">
        <f>+'Ark1'!R3993</f>
        <v>11</v>
      </c>
      <c r="J308" s="28">
        <f>+IF(I308=0,"",'Ark1'!AG3993)</f>
        <v>7.2847682119205297</v>
      </c>
      <c r="L308" s="28">
        <f>+IF(I308=0,"",'Ark1'!AH3993)</f>
        <v>10.759550400659702</v>
      </c>
      <c r="M308" s="97"/>
      <c r="N308" s="247">
        <f>+IF(J308=0,"",'Ark1'!AI3993)</f>
        <v>6</v>
      </c>
      <c r="O308" s="97"/>
      <c r="P308" s="273">
        <f>+IF(N308=0,"",'Ark1'!AJ3993)</f>
        <v>117.4166666666667</v>
      </c>
      <c r="Q308" s="237"/>
      <c r="R308" s="31">
        <f>+IF(I308=0,"",'Ark1'!U3993)</f>
        <v>54.563636363636334</v>
      </c>
      <c r="S308" s="221"/>
      <c r="T308" s="273">
        <f>+IF(N308=0,"",'Ark1'!AK3993)</f>
        <v>33.035618085476997</v>
      </c>
      <c r="U308" s="97"/>
      <c r="V308" s="26">
        <f>+IF(I308=0,"",'Ark1'!T3993)</f>
        <v>8.2727272727272734</v>
      </c>
      <c r="W308" s="238"/>
      <c r="X308" s="33">
        <f>+IF(I308=0,"",'Ark1'!W3993)</f>
        <v>27.272727272727277</v>
      </c>
      <c r="Y308" s="33">
        <f>+IF(I308=0,"",'Ark1'!X3993)</f>
        <v>100</v>
      </c>
      <c r="Z308" s="33">
        <f>+IF(I308=0,"",'Ark1'!Y3993)</f>
        <v>100</v>
      </c>
      <c r="AA308" s="33">
        <f>+IF(I308=0,"",'Ark1'!Z3993)</f>
        <v>100</v>
      </c>
      <c r="AB308" s="28">
        <f>+IF(I308=0,"",'Ark1'!AA3993)</f>
        <v>5.3919591189563789</v>
      </c>
      <c r="AC308" s="26">
        <f>+IF(I308=0,"",'Ark1'!AC3993)</f>
        <v>1.6006197146962693</v>
      </c>
      <c r="AD308" s="33">
        <f>+IF(I308=0,"",'Ark1'!AE3993)</f>
        <v>4.9603193410001163</v>
      </c>
      <c r="AE308" s="26">
        <f t="shared" si="28"/>
        <v>4.9603305785123943</v>
      </c>
      <c r="AF308" s="28">
        <f t="shared" si="29"/>
        <v>1.2222222222222223</v>
      </c>
      <c r="AG308" s="220"/>
      <c r="AH308" s="26"/>
      <c r="AJ308" s="28"/>
      <c r="AK308" s="26"/>
      <c r="AL308" s="27"/>
      <c r="AM308" s="27"/>
      <c r="AQ308" s="27"/>
    </row>
    <row r="309" spans="1:61">
      <c r="A309" s="220"/>
      <c r="B309" s="301">
        <f>+'Ark1'!C3994</f>
        <v>2024</v>
      </c>
      <c r="C309" s="240">
        <f>+'Ark1'!L3994</f>
        <v>11</v>
      </c>
      <c r="D309" s="240" t="s">
        <v>37</v>
      </c>
      <c r="E309" s="27">
        <f>+'Ark1'!H3994</f>
        <v>1</v>
      </c>
      <c r="F309" s="27">
        <f>+'Ark1'!J3994</f>
        <v>262</v>
      </c>
      <c r="G309" s="27" t="str">
        <f>VLOOKUP(F309,RNR!$A$1:$B$25,2)</f>
        <v>Strilalam</v>
      </c>
      <c r="H309" s="27" t="str">
        <f>+IF(I309=0,"",'Ark1'!Q3994)</f>
        <v/>
      </c>
      <c r="I309" s="27">
        <f>+'Ark1'!R3994</f>
        <v>0</v>
      </c>
      <c r="J309" s="28" t="str">
        <f>+IF(I309=0,"",'Ark1'!AG3994)</f>
        <v/>
      </c>
      <c r="L309" s="28" t="str">
        <f>+IF(I309=0,"",'Ark1'!AH3994)</f>
        <v/>
      </c>
      <c r="M309" s="97"/>
      <c r="N309" s="247">
        <f>+IF(J309=0,"",'Ark1'!AI3994)</f>
        <v>0</v>
      </c>
      <c r="O309" s="97"/>
      <c r="P309" s="273" t="str">
        <f>+IF(N309=0,"",'Ark1'!AJ3994)</f>
        <v/>
      </c>
      <c r="Q309" s="237"/>
      <c r="R309" s="31" t="str">
        <f>+IF(I309=0,"",'Ark1'!U3994)</f>
        <v/>
      </c>
      <c r="S309" s="221"/>
      <c r="T309" s="273" t="str">
        <f>+IF(N309=0,"",'Ark1'!AK3994)</f>
        <v/>
      </c>
      <c r="U309" s="97"/>
      <c r="V309" s="26" t="str">
        <f>+IF(I309=0,"",'Ark1'!T3994)</f>
        <v/>
      </c>
      <c r="W309" s="238"/>
      <c r="X309" s="33" t="str">
        <f>+IF(I309=0,"",'Ark1'!W3994)</f>
        <v/>
      </c>
      <c r="Y309" s="33" t="str">
        <f>+IF(I309=0,"",'Ark1'!X3994)</f>
        <v/>
      </c>
      <c r="Z309" s="33" t="str">
        <f>+IF(I309=0,"",'Ark1'!Y3994)</f>
        <v/>
      </c>
      <c r="AA309" s="33" t="str">
        <f>+IF(I309=0,"",'Ark1'!Z3994)</f>
        <v/>
      </c>
      <c r="AB309" s="28" t="str">
        <f>+IF(I309=0,"",'Ark1'!AA3994)</f>
        <v/>
      </c>
      <c r="AC309" s="26" t="str">
        <f>+IF(I309=0,"",'Ark1'!AC3994)</f>
        <v/>
      </c>
      <c r="AD309" s="33" t="str">
        <f>+IF(I309=0,"",'Ark1'!AE3994)</f>
        <v/>
      </c>
      <c r="AE309" s="26" t="str">
        <f t="shared" si="28"/>
        <v/>
      </c>
      <c r="AF309" s="28" t="str">
        <f t="shared" si="29"/>
        <v/>
      </c>
      <c r="AG309" s="220"/>
      <c r="AH309" s="26"/>
      <c r="AJ309" s="28"/>
      <c r="AK309" s="26"/>
      <c r="AL309" s="27"/>
      <c r="AM309" s="27"/>
      <c r="AQ309" s="27"/>
    </row>
    <row r="310" spans="1:61">
      <c r="A310" s="220"/>
      <c r="B310" s="301">
        <f>+'Ark1'!C3995</f>
        <v>2024</v>
      </c>
      <c r="C310" s="240">
        <f>+'Ark1'!L3995</f>
        <v>11</v>
      </c>
      <c r="D310" s="240" t="s">
        <v>37</v>
      </c>
      <c r="E310" s="27">
        <f>+'Ark1'!H3995</f>
        <v>2</v>
      </c>
      <c r="F310" s="27">
        <f>+'Ark1'!J3995</f>
        <v>267</v>
      </c>
      <c r="G310" s="27" t="str">
        <f>VLOOKUP(F310,RNR!$A$1:$B$25,2)</f>
        <v>Dalpro</v>
      </c>
      <c r="H310" s="27" t="str">
        <f>+IF(I310=0,"",'Ark1'!Q3995)</f>
        <v/>
      </c>
      <c r="I310" s="27">
        <f>+'Ark1'!R3995</f>
        <v>0</v>
      </c>
      <c r="J310" s="28" t="str">
        <f>+IF(I310=0,"",'Ark1'!AG3995)</f>
        <v/>
      </c>
      <c r="L310" s="28" t="str">
        <f>+IF(I310=0,"",'Ark1'!AH3995)</f>
        <v/>
      </c>
      <c r="M310" s="97"/>
      <c r="N310" s="247">
        <f>+IF(J310=0,"",'Ark1'!AI3995)</f>
        <v>0</v>
      </c>
      <c r="O310" s="97"/>
      <c r="P310" s="273" t="str">
        <f>+IF(N310=0,"",'Ark1'!AJ3995)</f>
        <v/>
      </c>
      <c r="Q310" s="237"/>
      <c r="R310" s="31" t="str">
        <f>+IF(I310=0,"",'Ark1'!U3995)</f>
        <v/>
      </c>
      <c r="S310" s="221"/>
      <c r="T310" s="273" t="str">
        <f>+IF(N310=0,"",'Ark1'!AK3995)</f>
        <v/>
      </c>
      <c r="U310" s="97"/>
      <c r="V310" s="26" t="str">
        <f>+IF(I310=0,"",'Ark1'!T3995)</f>
        <v/>
      </c>
      <c r="W310" s="238"/>
      <c r="X310" s="33" t="str">
        <f>+IF(I310=0,"",'Ark1'!W3995)</f>
        <v/>
      </c>
      <c r="Y310" s="33" t="str">
        <f>+IF(I310=0,"",'Ark1'!X3995)</f>
        <v/>
      </c>
      <c r="Z310" s="33" t="str">
        <f>+IF(I310=0,"",'Ark1'!Y3995)</f>
        <v/>
      </c>
      <c r="AA310" s="33" t="str">
        <f>+IF(I310=0,"",'Ark1'!Z3995)</f>
        <v/>
      </c>
      <c r="AB310" s="28" t="str">
        <f>+IF(I310=0,"",'Ark1'!AA3995)</f>
        <v/>
      </c>
      <c r="AC310" s="26" t="str">
        <f>+IF(I310=0,"",'Ark1'!AC3995)</f>
        <v/>
      </c>
      <c r="AD310" s="33" t="str">
        <f>+IF(I310=0,"",'Ark1'!AE3995)</f>
        <v/>
      </c>
      <c r="AE310" s="26" t="str">
        <f t="shared" si="28"/>
        <v/>
      </c>
      <c r="AF310" s="28" t="str">
        <f t="shared" si="29"/>
        <v/>
      </c>
      <c r="AG310" s="220"/>
      <c r="AH310" s="26"/>
      <c r="AJ310" s="28"/>
      <c r="AK310" s="26"/>
      <c r="AL310" s="27"/>
      <c r="AM310" s="27"/>
      <c r="AQ310" s="27"/>
    </row>
    <row r="311" spans="1:61">
      <c r="A311" s="220"/>
      <c r="B311" s="301">
        <f>+'Ark1'!C3996</f>
        <v>2024</v>
      </c>
      <c r="C311" s="240">
        <f>+'Ark1'!L3996</f>
        <v>11</v>
      </c>
      <c r="D311" s="240" t="s">
        <v>37</v>
      </c>
      <c r="E311" s="27">
        <f>+'Ark1'!H3996</f>
        <v>1</v>
      </c>
      <c r="F311" s="27">
        <f>+'Ark1'!J3996</f>
        <v>309</v>
      </c>
      <c r="G311" s="27" t="str">
        <f>VLOOKUP(F311,RNR!$A$1:$B$25,2)</f>
        <v>Malvik</v>
      </c>
      <c r="H311" s="27">
        <f>+IF(I311=0,"",'Ark1'!Q3996)</f>
        <v>22</v>
      </c>
      <c r="I311" s="27">
        <f>+'Ark1'!R3996</f>
        <v>22</v>
      </c>
      <c r="J311" s="28">
        <f>+IF(I311=0,"",'Ark1'!AG3996)</f>
        <v>6.5868263473053892</v>
      </c>
      <c r="L311" s="28">
        <f>+IF(I311=0,"",'Ark1'!AH3996)</f>
        <v>8.9931014762126011</v>
      </c>
      <c r="M311" s="97"/>
      <c r="N311" s="247">
        <f>+IF(J311=0,"",'Ark1'!AI3996)</f>
        <v>22</v>
      </c>
      <c r="O311" s="97"/>
      <c r="P311" s="273">
        <f>+IF(N311=0,"",'Ark1'!AJ3996)</f>
        <v>119.55454545454543</v>
      </c>
      <c r="Q311" s="237"/>
      <c r="R311" s="31">
        <f>+IF(I311=0,"",'Ark1'!U3996)</f>
        <v>57.181818181818173</v>
      </c>
      <c r="S311" s="221"/>
      <c r="T311" s="273">
        <f>+IF(N311=0,"",'Ark1'!AK3996)</f>
        <v>33.377807264049117</v>
      </c>
      <c r="U311" s="97"/>
      <c r="V311" s="26">
        <f>+IF(I311=0,"",'Ark1'!T3996)</f>
        <v>9</v>
      </c>
      <c r="W311" s="238"/>
      <c r="X311" s="33">
        <f>+IF(I311=0,"",'Ark1'!W3996)</f>
        <v>72.727272727272734</v>
      </c>
      <c r="Y311" s="33">
        <f>+IF(I311=0,"",'Ark1'!X3996)</f>
        <v>100</v>
      </c>
      <c r="Z311" s="33">
        <f>+IF(I311=0,"",'Ark1'!Y3996)</f>
        <v>100</v>
      </c>
      <c r="AA311" s="33">
        <f>+IF(I311=0,"",'Ark1'!Z3996)</f>
        <v>100</v>
      </c>
      <c r="AB311" s="28">
        <f>+IF(I311=0,"",'Ark1'!AA3996)</f>
        <v>6.9624731997941263</v>
      </c>
      <c r="AC311" s="26">
        <f>+IF(I311=0,"",'Ark1'!AC3996)</f>
        <v>1.0871146130092182</v>
      </c>
      <c r="AD311" s="33">
        <f>+IF(I311=0,"",'Ark1'!AE3996)</f>
        <v>-13.572094917880172</v>
      </c>
      <c r="AE311" s="26">
        <f t="shared" si="28"/>
        <v>5.1983471074380159</v>
      </c>
      <c r="AF311" s="28">
        <f t="shared" si="29"/>
        <v>1</v>
      </c>
      <c r="AG311" s="220"/>
      <c r="AH311" s="26"/>
      <c r="AJ311" s="28"/>
      <c r="AK311" s="26"/>
      <c r="AL311" s="27"/>
      <c r="AM311" s="27"/>
      <c r="AQ311" s="27"/>
    </row>
    <row r="312" spans="1:61">
      <c r="A312" s="220"/>
      <c r="B312" s="301">
        <f>+'Ark1'!C3997</f>
        <v>2024</v>
      </c>
      <c r="C312" s="240">
        <f>+'Ark1'!L3997</f>
        <v>11</v>
      </c>
      <c r="D312" s="240" t="s">
        <v>37</v>
      </c>
      <c r="E312" s="27">
        <f>+'Ark1'!H3997</f>
        <v>2</v>
      </c>
      <c r="F312" s="27">
        <f>+'Ark1'!J3997</f>
        <v>470</v>
      </c>
      <c r="G312" s="27" t="str">
        <f>VLOOKUP(F312,RNR!$A$1:$B$25,2)</f>
        <v>Jens Eide</v>
      </c>
      <c r="H312" s="27">
        <f>+IF(I312=0,"",'Ark1'!Q3997)</f>
        <v>2</v>
      </c>
      <c r="I312" s="27">
        <f>+'Ark1'!R3997</f>
        <v>2</v>
      </c>
      <c r="J312" s="28">
        <f>+IF(I312=0,"",'Ark1'!AG3997)</f>
        <v>3.2258064516129026</v>
      </c>
      <c r="L312" s="28">
        <f>+IF(I312=0,"",'Ark1'!AH3997)</f>
        <v>4.5294265804718332</v>
      </c>
      <c r="M312" s="97"/>
      <c r="N312" s="247">
        <f>+IF(J312=0,"",'Ark1'!AI3997)</f>
        <v>0</v>
      </c>
      <c r="O312" s="97"/>
      <c r="P312" s="273" t="str">
        <f>+IF(N312=0,"",'Ark1'!AJ3997)</f>
        <v/>
      </c>
      <c r="Q312" s="237"/>
      <c r="R312" s="31">
        <f>+IF(I312=0,"",'Ark1'!U3997)</f>
        <v>53.95</v>
      </c>
      <c r="S312" s="221"/>
      <c r="T312" s="273" t="str">
        <f>+IF(N312=0,"",'Ark1'!AK3997)</f>
        <v/>
      </c>
      <c r="U312" s="97"/>
      <c r="V312" s="26">
        <f>+IF(I312=0,"",'Ark1'!T3997)</f>
        <v>6.5</v>
      </c>
      <c r="W312" s="238"/>
      <c r="X312" s="33">
        <f>+IF(I312=0,"",'Ark1'!W3997)</f>
        <v>0</v>
      </c>
      <c r="Y312" s="33">
        <f>+IF(I312=0,"",'Ark1'!X3997)</f>
        <v>100</v>
      </c>
      <c r="Z312" s="33">
        <f>+IF(I312=0,"",'Ark1'!Y3997)</f>
        <v>100</v>
      </c>
      <c r="AA312" s="33">
        <f>+IF(I312=0,"",'Ark1'!Z3997)</f>
        <v>100</v>
      </c>
      <c r="AB312" s="28">
        <f>+IF(I312=0,"",'Ark1'!AA3997)</f>
        <v>4.9499999999999602</v>
      </c>
      <c r="AC312" s="26">
        <f>+IF(I312=0,"",'Ark1'!AC3997)</f>
        <v>0.5</v>
      </c>
      <c r="AD312" s="33">
        <f>+IF(I312=0,"",'Ark1'!AE3997)</f>
        <v>99.999999999999375</v>
      </c>
      <c r="AE312" s="26">
        <f t="shared" si="28"/>
        <v>4.9045454545454552</v>
      </c>
      <c r="AF312" s="28">
        <f t="shared" si="29"/>
        <v>1</v>
      </c>
      <c r="AG312" s="220"/>
      <c r="AH312" s="26"/>
      <c r="AJ312" s="28"/>
      <c r="AK312" s="26"/>
      <c r="AL312" s="27"/>
      <c r="AM312" s="27"/>
      <c r="AQ312" s="27"/>
    </row>
    <row r="313" spans="1:61">
      <c r="A313" s="220"/>
      <c r="B313" s="301">
        <f>+'Ark1'!C3998</f>
        <v>2024</v>
      </c>
      <c r="C313" s="240">
        <f>+'Ark1'!L3998</f>
        <v>11</v>
      </c>
      <c r="D313" s="240" t="s">
        <v>37</v>
      </c>
      <c r="E313" s="27">
        <f>+'Ark1'!H3998</f>
        <v>2</v>
      </c>
      <c r="F313" s="27">
        <f>+'Ark1'!J3998</f>
        <v>629</v>
      </c>
      <c r="G313" s="27" t="str">
        <f>VLOOKUP(F313,RNR!$A$1:$B$25,2)</f>
        <v>Bø</v>
      </c>
      <c r="H313" s="27" t="str">
        <f>+IF(I313=0,"",'Ark1'!Q3998)</f>
        <v/>
      </c>
      <c r="I313" s="27">
        <f>+'Ark1'!R3998</f>
        <v>0</v>
      </c>
      <c r="J313" s="28" t="str">
        <f>+IF(I313=0,"",'Ark1'!AG3998)</f>
        <v/>
      </c>
      <c r="L313" s="28" t="str">
        <f>+IF(I313=0,"",'Ark1'!AH3998)</f>
        <v/>
      </c>
      <c r="M313" s="97"/>
      <c r="N313" s="247">
        <f>+IF(J313=0,"",'Ark1'!AI3998)</f>
        <v>0</v>
      </c>
      <c r="O313" s="97"/>
      <c r="P313" s="273" t="str">
        <f>+IF(N313=0,"",'Ark1'!AJ3998)</f>
        <v/>
      </c>
      <c r="Q313" s="237"/>
      <c r="R313" s="31" t="str">
        <f>+IF(I313=0,"",'Ark1'!U3998)</f>
        <v/>
      </c>
      <c r="S313" s="221"/>
      <c r="T313" s="273" t="str">
        <f>+IF(N313=0,"",'Ark1'!AK3998)</f>
        <v/>
      </c>
      <c r="U313" s="97"/>
      <c r="V313" s="26" t="str">
        <f>+IF(I313=0,"",'Ark1'!T3998)</f>
        <v/>
      </c>
      <c r="W313" s="238"/>
      <c r="X313" s="33" t="str">
        <f>+IF(I313=0,"",'Ark1'!W3998)</f>
        <v/>
      </c>
      <c r="Y313" s="33" t="str">
        <f>+IF(I313=0,"",'Ark1'!X3998)</f>
        <v/>
      </c>
      <c r="Z313" s="33" t="str">
        <f>+IF(I313=0,"",'Ark1'!Y3998)</f>
        <v/>
      </c>
      <c r="AA313" s="33" t="str">
        <f>+IF(I313=0,"",'Ark1'!Z3998)</f>
        <v/>
      </c>
      <c r="AB313" s="28" t="str">
        <f>+IF(I313=0,"",'Ark1'!AA3998)</f>
        <v/>
      </c>
      <c r="AC313" s="26" t="str">
        <f>+IF(I313=0,"",'Ark1'!AC3998)</f>
        <v/>
      </c>
      <c r="AD313" s="33" t="str">
        <f>+IF(I313=0,"",'Ark1'!AE3998)</f>
        <v/>
      </c>
      <c r="AE313" s="26" t="str">
        <f t="shared" si="28"/>
        <v/>
      </c>
      <c r="AF313" s="28" t="str">
        <f t="shared" si="29"/>
        <v/>
      </c>
      <c r="AG313" s="220"/>
      <c r="AH313" s="26"/>
      <c r="AJ313" s="28"/>
      <c r="AK313" s="26"/>
      <c r="AL313" s="27"/>
      <c r="AM313" s="27"/>
      <c r="AQ313" s="27"/>
    </row>
    <row r="314" spans="1:61">
      <c r="A314" s="220"/>
      <c r="B314" s="301">
        <f>+'Ark1'!C3999</f>
        <v>2024</v>
      </c>
      <c r="C314" s="240">
        <f>+'Ark1'!L3999</f>
        <v>11</v>
      </c>
      <c r="D314" s="240" t="s">
        <v>37</v>
      </c>
      <c r="E314" s="27">
        <f>+'Ark1'!H3999</f>
        <v>1</v>
      </c>
      <c r="F314" s="27">
        <f>+'Ark1'!J3999</f>
        <v>643</v>
      </c>
      <c r="G314" s="27" t="str">
        <f>VLOOKUP(F314,RNR!$A$1:$B$25,2)</f>
        <v>Bjerka</v>
      </c>
      <c r="H314" s="27">
        <f>+IF(I314=0,"",'Ark1'!Q3999)</f>
        <v>6</v>
      </c>
      <c r="I314" s="27">
        <f>+'Ark1'!R3999</f>
        <v>6</v>
      </c>
      <c r="J314" s="28">
        <f>+IF(I314=0,"",'Ark1'!AG3999)</f>
        <v>2.8708133971291874</v>
      </c>
      <c r="L314" s="28">
        <f>+IF(I314=0,"",'Ark1'!AH3999)</f>
        <v>4.987813486408375</v>
      </c>
      <c r="M314" s="97"/>
      <c r="N314" s="247">
        <f>+IF(J314=0,"",'Ark1'!AI3999)</f>
        <v>3</v>
      </c>
      <c r="O314" s="97"/>
      <c r="P314" s="273">
        <f>+IF(N314=0,"",'Ark1'!AJ3999)</f>
        <v>120.3</v>
      </c>
      <c r="Q314" s="237"/>
      <c r="R314" s="31">
        <f>+IF(I314=0,"",'Ark1'!U3999)</f>
        <v>62.416666666666671</v>
      </c>
      <c r="S314" s="221"/>
      <c r="T314" s="273">
        <f>+IF(N314=0,"",'Ark1'!AK3999)</f>
        <v>34.988860713550935</v>
      </c>
      <c r="U314" s="97"/>
      <c r="V314" s="26">
        <f>+IF(I314=0,"",'Ark1'!T3999)</f>
        <v>9.6666666666666643</v>
      </c>
      <c r="W314" s="238"/>
      <c r="X314" s="33">
        <f>+IF(I314=0,"",'Ark1'!W3999)</f>
        <v>83.333333333333314</v>
      </c>
      <c r="Y314" s="33">
        <f>+IF(I314=0,"",'Ark1'!X3999)</f>
        <v>100</v>
      </c>
      <c r="Z314" s="33">
        <f>+IF(I314=0,"",'Ark1'!Y3999)</f>
        <v>100</v>
      </c>
      <c r="AA314" s="33">
        <f>+IF(I314=0,"",'Ark1'!Z3999)</f>
        <v>100</v>
      </c>
      <c r="AB314" s="28">
        <f>+IF(I314=0,"",'Ark1'!AA3999)</f>
        <v>5.1863335368595589</v>
      </c>
      <c r="AC314" s="26">
        <f>+IF(I314=0,"",'Ark1'!AC3999)</f>
        <v>1.1055415967851447</v>
      </c>
      <c r="AD314" s="33">
        <f>+IF(I314=0,"",'Ark1'!AE3999)</f>
        <v>-31.87776478993084</v>
      </c>
      <c r="AE314" s="26">
        <f t="shared" si="28"/>
        <v>5.6742424242424248</v>
      </c>
      <c r="AF314" s="28">
        <f t="shared" si="29"/>
        <v>1</v>
      </c>
      <c r="AG314" s="220"/>
      <c r="AH314" s="26"/>
      <c r="AJ314" s="28"/>
      <c r="AK314" s="26"/>
      <c r="AL314" s="27"/>
      <c r="AM314" s="27"/>
      <c r="AQ314" s="27"/>
    </row>
    <row r="315" spans="1:61">
      <c r="A315" s="220"/>
      <c r="B315" s="301">
        <f>+'Ark1'!C4000</f>
        <v>2024</v>
      </c>
      <c r="C315" s="240">
        <f>+'Ark1'!L4000</f>
        <v>11</v>
      </c>
      <c r="D315" s="240" t="s">
        <v>37</v>
      </c>
      <c r="E315" s="27">
        <f>+'Ark1'!H4000</f>
        <v>2</v>
      </c>
      <c r="F315" s="27">
        <f>+'Ark1'!J4000</f>
        <v>704</v>
      </c>
      <c r="G315" s="27" t="str">
        <f>VLOOKUP(F315,RNR!$A$1:$B$25,2)</f>
        <v>Øre Vilt</v>
      </c>
      <c r="H315" s="27" t="str">
        <f>+IF(I315=0,"",'Ark1'!Q4000)</f>
        <v/>
      </c>
      <c r="I315" s="27">
        <f>+'Ark1'!R4000</f>
        <v>0</v>
      </c>
      <c r="J315" s="28" t="str">
        <f>+IF(I315=0,"",'Ark1'!AG4000)</f>
        <v/>
      </c>
      <c r="L315" s="28" t="str">
        <f>+IF(I315=0,"",'Ark1'!AH4000)</f>
        <v/>
      </c>
      <c r="M315" s="97"/>
      <c r="N315" s="247">
        <f>+IF(J315=0,"",'Ark1'!AI4000)</f>
        <v>0</v>
      </c>
      <c r="O315" s="97"/>
      <c r="P315" s="273" t="str">
        <f>+IF(N315=0,"",'Ark1'!AJ4000)</f>
        <v/>
      </c>
      <c r="Q315" s="237"/>
      <c r="R315" s="31" t="str">
        <f>+IF(I315=0,"",'Ark1'!U4000)</f>
        <v/>
      </c>
      <c r="S315" s="221"/>
      <c r="T315" s="273" t="str">
        <f>+IF(N315=0,"",'Ark1'!AK4000)</f>
        <v/>
      </c>
      <c r="U315" s="97"/>
      <c r="V315" s="26" t="str">
        <f>+IF(I315=0,"",'Ark1'!T4000)</f>
        <v/>
      </c>
      <c r="W315" s="238"/>
      <c r="X315" s="33" t="str">
        <f>+IF(I315=0,"",'Ark1'!W4000)</f>
        <v/>
      </c>
      <c r="Y315" s="33" t="str">
        <f>+IF(I315=0,"",'Ark1'!X4000)</f>
        <v/>
      </c>
      <c r="Z315" s="33" t="str">
        <f>+IF(I315=0,"",'Ark1'!Y4000)</f>
        <v/>
      </c>
      <c r="AA315" s="33" t="str">
        <f>+IF(I315=0,"",'Ark1'!Z4000)</f>
        <v/>
      </c>
      <c r="AB315" s="28" t="str">
        <f>+IF(I315=0,"",'Ark1'!AA4000)</f>
        <v/>
      </c>
      <c r="AC315" s="26" t="str">
        <f>+IF(I315=0,"",'Ark1'!AC4000)</f>
        <v/>
      </c>
      <c r="AD315" s="33" t="str">
        <f>+IF(I315=0,"",'Ark1'!AE4000)</f>
        <v/>
      </c>
      <c r="AE315" s="26" t="str">
        <f t="shared" si="28"/>
        <v/>
      </c>
      <c r="AF315" s="28" t="str">
        <f t="shared" si="29"/>
        <v/>
      </c>
      <c r="AG315" s="220"/>
      <c r="AH315" s="26"/>
      <c r="AJ315" s="28"/>
      <c r="AK315" s="26"/>
      <c r="AL315" s="27"/>
      <c r="AM315" s="27"/>
      <c r="AQ315" s="27"/>
    </row>
    <row r="316" spans="1:61">
      <c r="A316" s="220"/>
      <c r="B316" s="301">
        <f>+'Ark1'!C4001</f>
        <v>2024</v>
      </c>
      <c r="C316" s="240">
        <f>+'Ark1'!L4001</f>
        <v>11</v>
      </c>
      <c r="D316" s="240" t="s">
        <v>37</v>
      </c>
      <c r="E316" s="27">
        <f>+'Ark1'!H4001</f>
        <v>1</v>
      </c>
      <c r="F316" s="27">
        <f>+'Ark1'!J4001</f>
        <v>802</v>
      </c>
      <c r="G316" s="27" t="str">
        <f>VLOOKUP(F316,RNR!$A$1:$B$25,2)</f>
        <v>Karasjok</v>
      </c>
      <c r="H316" s="27">
        <f>+IF(I316=0,"",'Ark1'!Q4001)</f>
        <v>5</v>
      </c>
      <c r="I316" s="27">
        <f>+'Ark1'!R4001</f>
        <v>6</v>
      </c>
      <c r="J316" s="28">
        <f>+IF(I316=0,"",'Ark1'!AG4001)</f>
        <v>14.285714285714288</v>
      </c>
      <c r="L316" s="28">
        <f>+IF(I316=0,"",'Ark1'!AH4001)</f>
        <v>19.629931972789112</v>
      </c>
      <c r="M316" s="97"/>
      <c r="N316" s="247">
        <f>+IF(J316=0,"",'Ark1'!AI4001)</f>
        <v>6</v>
      </c>
      <c r="O316" s="97"/>
      <c r="P316" s="273">
        <f>+IF(N316=0,"",'Ark1'!AJ4001)</f>
        <v>125.21666666666664</v>
      </c>
      <c r="Q316" s="237"/>
      <c r="R316" s="31">
        <f>+IF(I316=0,"",'Ark1'!U4001)</f>
        <v>60.116666666666646</v>
      </c>
      <c r="S316" s="221"/>
      <c r="T316" s="273">
        <f>+IF(N316=0,"",'Ark1'!AK4001)</f>
        <v>30.633672817516278</v>
      </c>
      <c r="U316" s="97"/>
      <c r="V316" s="26">
        <f>+IF(I316=0,"",'Ark1'!T4001)</f>
        <v>10.833333333333336</v>
      </c>
      <c r="W316" s="238"/>
      <c r="X316" s="33">
        <f>+IF(I316=0,"",'Ark1'!W4001)</f>
        <v>100</v>
      </c>
      <c r="Y316" s="33">
        <f>+IF(I316=0,"",'Ark1'!X4001)</f>
        <v>100</v>
      </c>
      <c r="Z316" s="33">
        <f>+IF(I316=0,"",'Ark1'!Y4001)</f>
        <v>100</v>
      </c>
      <c r="AA316" s="33">
        <f>+IF(I316=0,"",'Ark1'!Z4001)</f>
        <v>100</v>
      </c>
      <c r="AB316" s="28">
        <f>+IF(I316=0,"",'Ark1'!AA4001)</f>
        <v>3.6264843704184657</v>
      </c>
      <c r="AC316" s="26">
        <f>+IF(I316=0,"",'Ark1'!AC4001)</f>
        <v>0.68718427093626755</v>
      </c>
      <c r="AD316" s="33">
        <f>+IF(I316=0,"",'Ark1'!AE4001)</f>
        <v>-41.353511048910896</v>
      </c>
      <c r="AE316" s="26">
        <f t="shared" si="28"/>
        <v>5.4651515151515131</v>
      </c>
      <c r="AF316" s="28">
        <f t="shared" si="29"/>
        <v>1.2</v>
      </c>
      <c r="AG316" s="220"/>
      <c r="AH316" s="26"/>
      <c r="AJ316" s="28"/>
      <c r="AK316" s="26"/>
      <c r="AL316" s="27"/>
      <c r="AM316" s="27"/>
      <c r="AQ316" s="27"/>
    </row>
    <row r="317" spans="1:61" ht="15" customHeight="1">
      <c r="A317" s="220"/>
      <c r="B317" s="220"/>
      <c r="C317" s="220"/>
      <c r="D317" s="220"/>
      <c r="E317" s="220"/>
      <c r="F317" s="220"/>
      <c r="G317" s="220"/>
      <c r="H317" s="220"/>
      <c r="I317" s="220"/>
      <c r="J317" s="221"/>
      <c r="K317" s="221"/>
      <c r="L317" s="221"/>
      <c r="M317" s="97"/>
      <c r="N317" s="239"/>
      <c r="O317" s="97"/>
      <c r="P317" s="237"/>
      <c r="Q317" s="237"/>
      <c r="R317" s="220"/>
      <c r="S317" s="221"/>
      <c r="T317" s="237"/>
      <c r="U317" s="97"/>
      <c r="V317" s="220"/>
      <c r="W317" s="238"/>
      <c r="X317" s="222"/>
      <c r="Y317" s="222"/>
      <c r="Z317" s="222"/>
      <c r="AA317" s="222"/>
      <c r="AB317" s="222"/>
      <c r="AC317" s="220"/>
      <c r="AD317" s="222"/>
      <c r="AE317" s="485"/>
      <c r="AF317" s="222"/>
      <c r="AG317" s="220"/>
      <c r="AH317" s="223"/>
      <c r="AJ317" s="28"/>
      <c r="AK317" s="26"/>
      <c r="AL317" s="224"/>
      <c r="AM317" s="27"/>
      <c r="AQ317" s="27"/>
      <c r="BI317" s="236"/>
    </row>
    <row r="318" spans="1:61" ht="22.8">
      <c r="A318" s="220"/>
      <c r="B318" s="220"/>
      <c r="C318" s="220"/>
      <c r="D318" s="266" t="s">
        <v>38</v>
      </c>
      <c r="E318" s="220"/>
      <c r="F318" s="220"/>
      <c r="G318" s="220"/>
      <c r="H318" s="220"/>
      <c r="I318" s="267">
        <f>SUM(I320:I344)</f>
        <v>75</v>
      </c>
      <c r="J318" s="268"/>
      <c r="K318" s="268"/>
      <c r="L318" s="268"/>
      <c r="M318" s="97"/>
      <c r="N318" s="495"/>
      <c r="O318" s="97"/>
      <c r="P318" s="496"/>
      <c r="Q318" s="237"/>
      <c r="R318" s="270">
        <f>+Klasse!M21</f>
        <v>59.1528846153846</v>
      </c>
      <c r="S318" s="221"/>
      <c r="T318" s="496"/>
      <c r="U318" s="97"/>
      <c r="V318" s="269"/>
      <c r="W318" s="238"/>
      <c r="X318" s="222"/>
      <c r="Y318" s="222"/>
      <c r="Z318" s="222"/>
      <c r="AA318" s="222"/>
      <c r="AB318" s="222"/>
      <c r="AC318" s="220"/>
      <c r="AD318" s="222"/>
      <c r="AE318" s="485"/>
      <c r="AF318" s="222"/>
      <c r="AG318" s="220"/>
      <c r="AH318" s="223"/>
      <c r="AJ318" s="28"/>
      <c r="AK318" s="26"/>
      <c r="AL318" s="224"/>
      <c r="AM318" s="27"/>
      <c r="AQ318" s="27"/>
      <c r="BI318" s="236"/>
    </row>
    <row r="319" spans="1:61" ht="15" customHeight="1">
      <c r="A319" s="220"/>
      <c r="B319" s="220"/>
      <c r="C319" s="220"/>
      <c r="D319" s="220"/>
      <c r="E319" s="220"/>
      <c r="F319" s="220"/>
      <c r="G319" s="220"/>
      <c r="H319" s="238"/>
      <c r="I319" s="220"/>
      <c r="J319" s="221"/>
      <c r="K319" s="221"/>
      <c r="L319" s="221"/>
      <c r="M319" s="97"/>
      <c r="N319" s="239"/>
      <c r="O319" s="97"/>
      <c r="P319" s="237"/>
      <c r="Q319" s="237"/>
      <c r="R319" s="221"/>
      <c r="S319" s="221"/>
      <c r="T319" s="237"/>
      <c r="U319" s="97"/>
      <c r="V319" s="238"/>
      <c r="W319" s="238"/>
      <c r="X319" s="222"/>
      <c r="Y319" s="222"/>
      <c r="Z319" s="222"/>
      <c r="AA319" s="222"/>
      <c r="AB319" s="239"/>
      <c r="AC319" s="220"/>
      <c r="AD319" s="239"/>
      <c r="AE319" s="488"/>
      <c r="AF319" s="237"/>
      <c r="AG319" s="220"/>
      <c r="AH319" s="223"/>
      <c r="AJ319" s="28"/>
      <c r="AK319" s="26"/>
      <c r="AL319" s="224"/>
      <c r="AM319" s="27"/>
      <c r="AQ319" s="27"/>
      <c r="BI319" s="236"/>
    </row>
    <row r="320" spans="1:61">
      <c r="A320" s="220"/>
      <c r="B320" s="301">
        <f>+'Ark1'!C4002</f>
        <v>2024</v>
      </c>
      <c r="C320" s="240">
        <f>+'Ark1'!L4002</f>
        <v>12</v>
      </c>
      <c r="D320" s="240" t="s">
        <v>38</v>
      </c>
      <c r="E320" s="240">
        <f>+'Ark1'!H4002</f>
        <v>1</v>
      </c>
      <c r="F320" s="240">
        <f>+'Ark1'!J4002</f>
        <v>103</v>
      </c>
      <c r="G320" s="240" t="str">
        <f>+G292</f>
        <v>Rudshøgda</v>
      </c>
      <c r="H320" s="240" t="str">
        <f>+IF(I320=0,"",'Ark1'!Q4002)</f>
        <v/>
      </c>
      <c r="I320" s="240">
        <f>+'Ark1'!R4002</f>
        <v>0</v>
      </c>
      <c r="J320" s="241" t="str">
        <f>+IF(I320=0,"",'Ark1'!AG4002)</f>
        <v/>
      </c>
      <c r="K320" s="241"/>
      <c r="L320" s="241" t="str">
        <f>+IF(I320=0,"",'Ark1'!AH4002)</f>
        <v/>
      </c>
      <c r="M320" s="97"/>
      <c r="N320" s="455">
        <f>+IF(J320=0,"",'Ark1'!AI4002)</f>
        <v>0</v>
      </c>
      <c r="O320" s="97"/>
      <c r="P320" s="272" t="str">
        <f>+IF(N320=0,"",'Ark1'!AJ4002)</f>
        <v/>
      </c>
      <c r="Q320" s="237"/>
      <c r="R320" s="31" t="str">
        <f>+IF(I320=0,"",'Ark1'!U4002)</f>
        <v/>
      </c>
      <c r="S320" s="221"/>
      <c r="T320" s="272" t="str">
        <f>+IF(N320=0,"",'Ark1'!AK4002)</f>
        <v/>
      </c>
      <c r="U320" s="97"/>
      <c r="V320" s="242" t="str">
        <f>+IF(I320=0,"",'Ark1'!T4002)</f>
        <v/>
      </c>
      <c r="W320" s="238"/>
      <c r="X320" s="243" t="str">
        <f>+IF(I320=0,"",'Ark1'!W4002)</f>
        <v/>
      </c>
      <c r="Y320" s="243" t="str">
        <f>+IF(I320=0,"",'Ark1'!X4002)</f>
        <v/>
      </c>
      <c r="Z320" s="243" t="str">
        <f>+IF(I320=0,"",'Ark1'!Y4002)</f>
        <v/>
      </c>
      <c r="AA320" s="243" t="str">
        <f>+IF(I320=0,"",'Ark1'!Z4002)</f>
        <v/>
      </c>
      <c r="AB320" s="241" t="str">
        <f>+IF(I320=0,"",'Ark1'!AA4002)</f>
        <v/>
      </c>
      <c r="AC320" s="242" t="str">
        <f>+IF(I320=0,"",'Ark1'!AC4002)</f>
        <v/>
      </c>
      <c r="AD320" s="243" t="str">
        <f>+IF(I320=0,"",'Ark1'!AE4002)</f>
        <v/>
      </c>
      <c r="AE320" s="242" t="str">
        <f t="shared" ref="AE320:AE344" si="30">IF(I320=0,"",R320/C320)</f>
        <v/>
      </c>
      <c r="AF320" s="241" t="str">
        <f t="shared" ref="AF320:AF344" si="31">IF(I320=0,"",I320/H320)</f>
        <v/>
      </c>
      <c r="AG320" s="220"/>
      <c r="AH320" s="26"/>
      <c r="AJ320" s="28"/>
      <c r="AK320" s="26"/>
      <c r="AL320" s="27"/>
      <c r="AM320" s="27"/>
      <c r="AQ320" s="27"/>
    </row>
    <row r="321" spans="1:47">
      <c r="A321" s="220"/>
      <c r="B321" s="301">
        <f>+'Ark1'!C4003</f>
        <v>2024</v>
      </c>
      <c r="C321" s="240">
        <f>+'Ark1'!L4003</f>
        <v>12</v>
      </c>
      <c r="D321" s="240" t="s">
        <v>38</v>
      </c>
      <c r="E321" s="240">
        <f>+'Ark1'!H4003</f>
        <v>2</v>
      </c>
      <c r="F321" s="240">
        <f>+'Ark1'!J4003</f>
        <v>106</v>
      </c>
      <c r="G321" s="240" t="str">
        <f t="shared" ref="G321:G344" si="32">+G293</f>
        <v>Furuseth</v>
      </c>
      <c r="H321" s="240">
        <f>+IF(I321=0,"",'Ark1'!Q4003)</f>
        <v>3</v>
      </c>
      <c r="I321" s="240">
        <f>+'Ark1'!R4003</f>
        <v>3</v>
      </c>
      <c r="J321" s="241">
        <f>+IF(I321=0,"",'Ark1'!AG4003)</f>
        <v>2.0134228187919465</v>
      </c>
      <c r="K321" s="241"/>
      <c r="L321" s="241">
        <f>+IF(I321=0,"",'Ark1'!AH4003)</f>
        <v>2.8387076368351978</v>
      </c>
      <c r="M321" s="97"/>
      <c r="N321" s="455">
        <f>+IF(J321=0,"",'Ark1'!AI4003)</f>
        <v>3</v>
      </c>
      <c r="O321" s="97"/>
      <c r="P321" s="272">
        <f>+IF(N321=0,"",'Ark1'!AJ4003)</f>
        <v>120.1666666666667</v>
      </c>
      <c r="Q321" s="237"/>
      <c r="R321" s="31">
        <f>+IF(I321=0,"",'Ark1'!U4003)</f>
        <v>59.83333333333335</v>
      </c>
      <c r="S321" s="221"/>
      <c r="T321" s="272">
        <f>+IF(N321=0,"",'Ark1'!AK4003)</f>
        <v>34.442644233489176</v>
      </c>
      <c r="U321" s="97"/>
      <c r="V321" s="242">
        <f>+IF(I321=0,"",'Ark1'!T4003)</f>
        <v>9</v>
      </c>
      <c r="W321" s="238"/>
      <c r="X321" s="243">
        <f>+IF(I321=0,"",'Ark1'!W4003)</f>
        <v>66.666666666666686</v>
      </c>
      <c r="Y321" s="243">
        <f>+IF(I321=0,"",'Ark1'!X4003)</f>
        <v>100</v>
      </c>
      <c r="Z321" s="243">
        <f>+IF(I321=0,"",'Ark1'!Y4003)</f>
        <v>100</v>
      </c>
      <c r="AA321" s="243">
        <f>+IF(I321=0,"",'Ark1'!Z4003)</f>
        <v>100</v>
      </c>
      <c r="AB321" s="241">
        <f>+IF(I321=0,"",'Ark1'!AA4003)</f>
        <v>4.467910274638605</v>
      </c>
      <c r="AC321" s="242">
        <f>+IF(I321=0,"",'Ark1'!AC4003)</f>
        <v>0.81649658092772603</v>
      </c>
      <c r="AD321" s="243">
        <f>+IF(I321=0,"",'Ark1'!AE4003)</f>
        <v>42.031778184839112</v>
      </c>
      <c r="AE321" s="242">
        <f t="shared" si="30"/>
        <v>4.9861111111111125</v>
      </c>
      <c r="AF321" s="241">
        <f t="shared" si="31"/>
        <v>1</v>
      </c>
      <c r="AG321" s="220"/>
      <c r="AH321" s="26"/>
      <c r="AJ321" s="28"/>
      <c r="AK321" s="26"/>
      <c r="AL321" s="27"/>
      <c r="AM321" s="27"/>
      <c r="AQ321" s="27"/>
    </row>
    <row r="322" spans="1:47">
      <c r="A322" s="220"/>
      <c r="B322" s="301">
        <f>+'Ark1'!C4004</f>
        <v>2024</v>
      </c>
      <c r="C322" s="240">
        <f>+'Ark1'!L4004</f>
        <v>12</v>
      </c>
      <c r="D322" s="240" t="s">
        <v>38</v>
      </c>
      <c r="E322" s="240">
        <f>+'Ark1'!H4004</f>
        <v>1</v>
      </c>
      <c r="F322" s="240">
        <f>+'Ark1'!J4004</f>
        <v>110</v>
      </c>
      <c r="G322" s="240" t="str">
        <f t="shared" si="32"/>
        <v>Gol</v>
      </c>
      <c r="H322" s="240">
        <f>+IF(I322=0,"",'Ark1'!Q4004)</f>
        <v>6</v>
      </c>
      <c r="I322" s="240">
        <f>+'Ark1'!R4004</f>
        <v>6</v>
      </c>
      <c r="J322" s="241">
        <f>+IF(I322=0,"",'Ark1'!AG4004)</f>
        <v>1.0452961672473868</v>
      </c>
      <c r="K322" s="241"/>
      <c r="L322" s="241">
        <f>+IF(I322=0,"",'Ark1'!AH4004)</f>
        <v>1.691381294724025</v>
      </c>
      <c r="M322" s="97"/>
      <c r="N322" s="455">
        <f>+IF(J322=0,"",'Ark1'!AI4004)</f>
        <v>6</v>
      </c>
      <c r="O322" s="97"/>
      <c r="P322" s="272">
        <f>+IF(N322=0,"",'Ark1'!AJ4004)</f>
        <v>120.95</v>
      </c>
      <c r="Q322" s="237"/>
      <c r="R322" s="31">
        <f>+IF(I322=0,"",'Ark1'!U4004)</f>
        <v>67.600000000000023</v>
      </c>
      <c r="S322" s="221"/>
      <c r="T322" s="272">
        <f>+IF(N322=0,"",'Ark1'!AK4004)</f>
        <v>38.362640766929722</v>
      </c>
      <c r="U322" s="97"/>
      <c r="V322" s="242">
        <f>+IF(I322=0,"",'Ark1'!T4004)</f>
        <v>9.1666666666666643</v>
      </c>
      <c r="W322" s="238"/>
      <c r="X322" s="243">
        <f>+IF(I322=0,"",'Ark1'!W4004)</f>
        <v>50</v>
      </c>
      <c r="Y322" s="243">
        <f>+IF(I322=0,"",'Ark1'!X4004)</f>
        <v>100</v>
      </c>
      <c r="Z322" s="243">
        <f>+IF(I322=0,"",'Ark1'!Y4004)</f>
        <v>100</v>
      </c>
      <c r="AA322" s="243">
        <f>+IF(I322=0,"",'Ark1'!Z4004)</f>
        <v>100</v>
      </c>
      <c r="AB322" s="241">
        <f>+IF(I322=0,"",'Ark1'!AA4004)</f>
        <v>2.3323807579379685</v>
      </c>
      <c r="AC322" s="242">
        <f>+IF(I322=0,"",'Ark1'!AC4004)</f>
        <v>1.8633899812498276</v>
      </c>
      <c r="AD322" s="243">
        <f>+IF(I322=0,"",'Ark1'!AE4004)</f>
        <v>96.254106100350782</v>
      </c>
      <c r="AE322" s="242">
        <f t="shared" si="30"/>
        <v>5.6333333333333355</v>
      </c>
      <c r="AF322" s="241">
        <f t="shared" si="31"/>
        <v>1</v>
      </c>
      <c r="AG322" s="220"/>
      <c r="AH322" s="26"/>
      <c r="AJ322" s="28"/>
      <c r="AK322" s="26"/>
      <c r="AL322" s="27"/>
      <c r="AM322" s="27"/>
      <c r="AQ322" s="27"/>
    </row>
    <row r="323" spans="1:47">
      <c r="A323" s="220"/>
      <c r="B323" s="301">
        <f>+'Ark1'!C4005</f>
        <v>2024</v>
      </c>
      <c r="C323" s="240">
        <f>+'Ark1'!L4005</f>
        <v>12</v>
      </c>
      <c r="D323" s="240" t="s">
        <v>38</v>
      </c>
      <c r="E323" s="240">
        <f>+'Ark1'!H4005</f>
        <v>1</v>
      </c>
      <c r="F323" s="240">
        <f>+'Ark1'!J4005</f>
        <v>111</v>
      </c>
      <c r="G323" s="240" t="str">
        <f t="shared" si="32"/>
        <v>Forus</v>
      </c>
      <c r="H323" s="240">
        <f>+IF(I323=0,"",'Ark1'!Q4005)</f>
        <v>8</v>
      </c>
      <c r="I323" s="240">
        <f>+'Ark1'!R4005</f>
        <v>9</v>
      </c>
      <c r="J323" s="241">
        <f>+IF(I323=0,"",'Ark1'!AG4005)</f>
        <v>1.8595041322314048</v>
      </c>
      <c r="K323" s="241"/>
      <c r="L323" s="241">
        <f>+IF(I323=0,"",'Ark1'!AH4005)</f>
        <v>2.6261392256585276</v>
      </c>
      <c r="M323" s="97"/>
      <c r="N323" s="455">
        <f>+IF(J323=0,"",'Ark1'!AI4005)</f>
        <v>9</v>
      </c>
      <c r="O323" s="97"/>
      <c r="P323" s="272">
        <f>+IF(N323=0,"",'Ark1'!AJ4005)</f>
        <v>121.57777777777778</v>
      </c>
      <c r="Q323" s="237"/>
      <c r="R323" s="31">
        <f>+IF(I323=0,"",'Ark1'!U4005)</f>
        <v>65.922222222222217</v>
      </c>
      <c r="S323" s="221"/>
      <c r="T323" s="272">
        <f>+IF(N323=0,"",'Ark1'!AK4005)</f>
        <v>36.625433370623192</v>
      </c>
      <c r="U323" s="97"/>
      <c r="V323" s="242">
        <f>+IF(I323=0,"",'Ark1'!T4005)</f>
        <v>8.8888888888888893</v>
      </c>
      <c r="W323" s="238"/>
      <c r="X323" s="243">
        <f>+IF(I323=0,"",'Ark1'!W4005)</f>
        <v>55.555555555555557</v>
      </c>
      <c r="Y323" s="243">
        <f>+IF(I323=0,"",'Ark1'!X4005)</f>
        <v>100</v>
      </c>
      <c r="Z323" s="243">
        <f>+IF(I323=0,"",'Ark1'!Y4005)</f>
        <v>100</v>
      </c>
      <c r="AA323" s="243">
        <f>+IF(I323=0,"",'Ark1'!Z4005)</f>
        <v>100</v>
      </c>
      <c r="AB323" s="241">
        <f>+IF(I323=0,"",'Ark1'!AA4005)</f>
        <v>4.4626294634883372</v>
      </c>
      <c r="AC323" s="242">
        <f>+IF(I323=0,"",'Ark1'!AC4005)</f>
        <v>1.3698697784375469</v>
      </c>
      <c r="AD323" s="243">
        <f>+IF(I323=0,"",'Ark1'!AE4005)</f>
        <v>72.924314701286946</v>
      </c>
      <c r="AE323" s="242">
        <f t="shared" si="30"/>
        <v>5.4935185185185178</v>
      </c>
      <c r="AF323" s="241">
        <f t="shared" si="31"/>
        <v>1.125</v>
      </c>
      <c r="AG323" s="220"/>
      <c r="AH323" s="26"/>
      <c r="AJ323" s="28"/>
      <c r="AK323" s="26"/>
      <c r="AL323" s="27"/>
      <c r="AM323" s="27"/>
      <c r="AQ323" s="27"/>
    </row>
    <row r="324" spans="1:47">
      <c r="A324" s="220"/>
      <c r="B324" s="301">
        <f>+'Ark1'!C4006</f>
        <v>2024</v>
      </c>
      <c r="C324" s="240">
        <f>+'Ark1'!L4006</f>
        <v>12</v>
      </c>
      <c r="D324" s="240" t="s">
        <v>38</v>
      </c>
      <c r="E324" s="240">
        <f>+'Ark1'!H4006</f>
        <v>1</v>
      </c>
      <c r="F324" s="240">
        <f>+'Ark1'!J4006</f>
        <v>116</v>
      </c>
      <c r="G324" s="240" t="str">
        <f t="shared" si="32"/>
        <v>Sandeid</v>
      </c>
      <c r="H324" s="240">
        <f>+IF(I324=0,"",'Ark1'!Q4006)</f>
        <v>10</v>
      </c>
      <c r="I324" s="240">
        <f>+'Ark1'!R4006</f>
        <v>11</v>
      </c>
      <c r="J324" s="241">
        <f>+IF(I324=0,"",'Ark1'!AG4006)</f>
        <v>3.0303030303030303</v>
      </c>
      <c r="K324" s="241"/>
      <c r="L324" s="241">
        <f>+IF(I324=0,"",'Ark1'!AH4006)</f>
        <v>4.4429565974817811</v>
      </c>
      <c r="M324" s="97"/>
      <c r="N324" s="455">
        <f>+IF(J324=0,"",'Ark1'!AI4006)</f>
        <v>2</v>
      </c>
      <c r="O324" s="97"/>
      <c r="P324" s="272">
        <f>+IF(N324=0,"",'Ark1'!AJ4006)</f>
        <v>121.8</v>
      </c>
      <c r="Q324" s="237"/>
      <c r="R324" s="31">
        <f>+IF(I324=0,"",'Ark1'!U4006)</f>
        <v>62.136363636363633</v>
      </c>
      <c r="S324" s="221"/>
      <c r="T324" s="272">
        <f>+IF(N324=0,"",'Ark1'!AK4006)</f>
        <v>37.34498913529373</v>
      </c>
      <c r="U324" s="97"/>
      <c r="V324" s="242">
        <f>+IF(I324=0,"",'Ark1'!T4006)</f>
        <v>6.7272727272727284</v>
      </c>
      <c r="W324" s="238"/>
      <c r="X324" s="243">
        <f>+IF(I324=0,"",'Ark1'!W4006)</f>
        <v>18.181818181818183</v>
      </c>
      <c r="Y324" s="243">
        <f>+IF(I324=0,"",'Ark1'!X4006)</f>
        <v>100</v>
      </c>
      <c r="Z324" s="243">
        <f>+IF(I324=0,"",'Ark1'!Y4006)</f>
        <v>100</v>
      </c>
      <c r="AA324" s="243">
        <f>+IF(I324=0,"",'Ark1'!Z4006)</f>
        <v>100</v>
      </c>
      <c r="AB324" s="241">
        <f>+IF(I324=0,"",'Ark1'!AA4006)</f>
        <v>7.1079050394322669</v>
      </c>
      <c r="AC324" s="242">
        <f>+IF(I324=0,"",'Ark1'!AC4006)</f>
        <v>2.5616368733827941</v>
      </c>
      <c r="AD324" s="243">
        <f>+IF(I324=0,"",'Ark1'!AE4006)</f>
        <v>36.652025291044382</v>
      </c>
      <c r="AE324" s="242">
        <f t="shared" si="30"/>
        <v>5.1780303030303028</v>
      </c>
      <c r="AF324" s="241">
        <f t="shared" si="31"/>
        <v>1.1000000000000001</v>
      </c>
      <c r="AG324" s="220"/>
      <c r="AH324" s="26"/>
      <c r="AJ324" s="28"/>
      <c r="AK324" s="26"/>
      <c r="AL324" s="27"/>
      <c r="AM324" s="27"/>
      <c r="AQ324" s="27"/>
    </row>
    <row r="325" spans="1:47">
      <c r="A325" s="220"/>
      <c r="B325" s="301">
        <f>+'Ark1'!C4007</f>
        <v>2024</v>
      </c>
      <c r="C325" s="240">
        <f>+'Ark1'!L4007</f>
        <v>12</v>
      </c>
      <c r="D325" s="240" t="s">
        <v>38</v>
      </c>
      <c r="E325" s="240">
        <f>+'Ark1'!H4007</f>
        <v>2</v>
      </c>
      <c r="F325" s="240">
        <f>+'Ark1'!J4007</f>
        <v>117</v>
      </c>
      <c r="G325" s="240" t="str">
        <f t="shared" si="32"/>
        <v>Jæren</v>
      </c>
      <c r="H325" s="240">
        <f>+IF(I325=0,"",'Ark1'!Q4007)</f>
        <v>12</v>
      </c>
      <c r="I325" s="240">
        <f>+'Ark1'!R4007</f>
        <v>13</v>
      </c>
      <c r="J325" s="241">
        <f>+IF(I325=0,"",'Ark1'!AG4007)</f>
        <v>3.9755351681957185</v>
      </c>
      <c r="K325" s="241"/>
      <c r="L325" s="241">
        <f>+IF(I325=0,"",'Ark1'!AH4007)</f>
        <v>5.3640244366494407</v>
      </c>
      <c r="M325" s="97"/>
      <c r="N325" s="455">
        <f>+IF(J325=0,"",'Ark1'!AI4007)</f>
        <v>13</v>
      </c>
      <c r="O325" s="97"/>
      <c r="P325" s="272">
        <f>+IF(N325=0,"",'Ark1'!AJ4007)</f>
        <v>120.83076923076921</v>
      </c>
      <c r="Q325" s="237"/>
      <c r="R325" s="31">
        <f>+IF(I325=0,"",'Ark1'!U4007)</f>
        <v>59.638461538461549</v>
      </c>
      <c r="S325" s="221"/>
      <c r="T325" s="272">
        <f>+IF(N325=0,"",'Ark1'!AK4007)</f>
        <v>33.675922107746487</v>
      </c>
      <c r="U325" s="97"/>
      <c r="V325" s="242">
        <f>+IF(I325=0,"",'Ark1'!T4007)</f>
        <v>8.9230769230769216</v>
      </c>
      <c r="W325" s="238"/>
      <c r="X325" s="243">
        <f>+IF(I325=0,"",'Ark1'!W4007)</f>
        <v>61.538461538461519</v>
      </c>
      <c r="Y325" s="243">
        <f>+IF(I325=0,"",'Ark1'!X4007)</f>
        <v>100</v>
      </c>
      <c r="Z325" s="243">
        <f>+IF(I325=0,"",'Ark1'!Y4007)</f>
        <v>100</v>
      </c>
      <c r="AA325" s="243">
        <f>+IF(I325=0,"",'Ark1'!Z4007)</f>
        <v>100</v>
      </c>
      <c r="AB325" s="241">
        <f>+IF(I325=0,"",'Ark1'!AA4007)</f>
        <v>7.9268325676912896</v>
      </c>
      <c r="AC325" s="242">
        <f>+IF(I325=0,"",'Ark1'!AC4007)</f>
        <v>2.4006902360503442</v>
      </c>
      <c r="AD325" s="243">
        <f>+IF(I325=0,"",'Ark1'!AE4007)</f>
        <v>26.896365118736796</v>
      </c>
      <c r="AE325" s="242">
        <f t="shared" si="30"/>
        <v>4.9698717948717954</v>
      </c>
      <c r="AF325" s="241">
        <f t="shared" si="31"/>
        <v>1.0833333333333333</v>
      </c>
      <c r="AG325" s="220"/>
      <c r="AH325" s="26"/>
      <c r="AJ325" s="28"/>
      <c r="AK325" s="26"/>
      <c r="AL325" s="27"/>
      <c r="AM325" s="27"/>
      <c r="AQ325" s="27"/>
    </row>
    <row r="326" spans="1:47">
      <c r="A326" s="220"/>
      <c r="B326" s="301">
        <f>+'Ark1'!C4008</f>
        <v>2024</v>
      </c>
      <c r="C326" s="240">
        <f>+'Ark1'!L4008</f>
        <v>12</v>
      </c>
      <c r="D326" s="240" t="s">
        <v>38</v>
      </c>
      <c r="E326" s="240">
        <f>+'Ark1'!H4008</f>
        <v>1</v>
      </c>
      <c r="F326" s="240">
        <f>+'Ark1'!J4008</f>
        <v>134</v>
      </c>
      <c r="G326" s="240" t="str">
        <f t="shared" si="32"/>
        <v>Førde</v>
      </c>
      <c r="H326" s="240">
        <f>+IF(I326=0,"",'Ark1'!Q4008)</f>
        <v>4</v>
      </c>
      <c r="I326" s="240">
        <f>+'Ark1'!R4008</f>
        <v>4</v>
      </c>
      <c r="J326" s="241">
        <f>+IF(I326=0,"",'Ark1'!AG4008)</f>
        <v>0.7619047619047622</v>
      </c>
      <c r="K326" s="241"/>
      <c r="L326" s="241">
        <f>+IF(I326=0,"",'Ark1'!AH4008)</f>
        <v>1.101140833638091</v>
      </c>
      <c r="M326" s="97"/>
      <c r="N326" s="455">
        <f>+IF(J326=0,"",'Ark1'!AI4008)</f>
        <v>4</v>
      </c>
      <c r="O326" s="97"/>
      <c r="P326" s="272">
        <f>+IF(N326=0,"",'Ark1'!AJ4008)</f>
        <v>118.47499999999999</v>
      </c>
      <c r="Q326" s="237"/>
      <c r="R326" s="31">
        <f>+IF(I326=0,"",'Ark1'!U4008)</f>
        <v>61.725000000000001</v>
      </c>
      <c r="S326" s="221"/>
      <c r="T326" s="272">
        <f>+IF(N326=0,"",'Ark1'!AK4008)</f>
        <v>37.096009106688243</v>
      </c>
      <c r="U326" s="97"/>
      <c r="V326" s="242">
        <f>+IF(I326=0,"",'Ark1'!T4008)</f>
        <v>10</v>
      </c>
      <c r="W326" s="238"/>
      <c r="X326" s="243">
        <f>+IF(I326=0,"",'Ark1'!W4008)</f>
        <v>75</v>
      </c>
      <c r="Y326" s="243">
        <f>+IF(I326=0,"",'Ark1'!X4008)</f>
        <v>100</v>
      </c>
      <c r="Z326" s="243">
        <f>+IF(I326=0,"",'Ark1'!Y4008)</f>
        <v>100</v>
      </c>
      <c r="AA326" s="243">
        <f>+IF(I326=0,"",'Ark1'!Z4008)</f>
        <v>100</v>
      </c>
      <c r="AB326" s="241">
        <f>+IF(I326=0,"",'Ark1'!AA4008)</f>
        <v>4.4194880925283799</v>
      </c>
      <c r="AC326" s="242">
        <f>+IF(I326=0,"",'Ark1'!AC4008)</f>
        <v>1.2247448713915889</v>
      </c>
      <c r="AD326" s="243">
        <f>+IF(I326=0,"",'Ark1'!AE4008)</f>
        <v>55.886611878918472</v>
      </c>
      <c r="AE326" s="242">
        <f t="shared" si="30"/>
        <v>5.1437499999999998</v>
      </c>
      <c r="AF326" s="241">
        <f t="shared" si="31"/>
        <v>1</v>
      </c>
      <c r="AG326" s="220"/>
      <c r="AH326" s="26"/>
      <c r="AJ326" s="28"/>
      <c r="AK326" s="26"/>
      <c r="AL326" s="27"/>
      <c r="AM326" s="27"/>
      <c r="AQ326" s="27"/>
    </row>
    <row r="327" spans="1:47">
      <c r="A327" s="220"/>
      <c r="B327" s="301">
        <f>+'Ark1'!C4009</f>
        <v>2024</v>
      </c>
      <c r="C327" s="240">
        <f>+'Ark1'!L4009</f>
        <v>12</v>
      </c>
      <c r="D327" s="240" t="s">
        <v>38</v>
      </c>
      <c r="E327" s="240">
        <f>+'Ark1'!H4009</f>
        <v>2</v>
      </c>
      <c r="F327" s="240">
        <f>+'Ark1'!J4009</f>
        <v>141</v>
      </c>
      <c r="G327" s="240" t="str">
        <f t="shared" si="32"/>
        <v>Ølen</v>
      </c>
      <c r="H327" s="240">
        <f>+IF(I327=0,"",'Ark1'!Q4009)</f>
        <v>6</v>
      </c>
      <c r="I327" s="240">
        <f>+'Ark1'!R4009</f>
        <v>7</v>
      </c>
      <c r="J327" s="241">
        <f>+IF(I327=0,"",'Ark1'!AG4009)</f>
        <v>1.3779527559055118</v>
      </c>
      <c r="K327" s="241"/>
      <c r="L327" s="241">
        <f>+IF(I327=0,"",'Ark1'!AH4009)</f>
        <v>2.0190721747208373</v>
      </c>
      <c r="M327" s="97"/>
      <c r="N327" s="455">
        <f>+IF(J327=0,"",'Ark1'!AI4009)</f>
        <v>6</v>
      </c>
      <c r="O327" s="97"/>
      <c r="P327" s="272">
        <f>+IF(N327=0,"",'Ark1'!AJ4009)</f>
        <v>118.56666666666663</v>
      </c>
      <c r="Q327" s="237"/>
      <c r="R327" s="31">
        <f>+IF(I327=0,"",'Ark1'!U4009)</f>
        <v>60.857142857142847</v>
      </c>
      <c r="S327" s="221"/>
      <c r="T327" s="272">
        <f>+IF(N327=0,"",'Ark1'!AK4009)</f>
        <v>37.253178605785301</v>
      </c>
      <c r="U327" s="97"/>
      <c r="V327" s="242">
        <f>+IF(I327=0,"",'Ark1'!T4009)</f>
        <v>10.714285714285712</v>
      </c>
      <c r="W327" s="238"/>
      <c r="X327" s="243">
        <f>+IF(I327=0,"",'Ark1'!W4009)</f>
        <v>85.714285714285694</v>
      </c>
      <c r="Y327" s="243">
        <f>+IF(I327=0,"",'Ark1'!X4009)</f>
        <v>100</v>
      </c>
      <c r="Z327" s="243">
        <f>+IF(I327=0,"",'Ark1'!Y4009)</f>
        <v>100</v>
      </c>
      <c r="AA327" s="243">
        <f>+IF(I327=0,"",'Ark1'!Z4009)</f>
        <v>100</v>
      </c>
      <c r="AB327" s="241">
        <f>+IF(I327=0,"",'Ark1'!AA4009)</f>
        <v>9.0998990799517259</v>
      </c>
      <c r="AC327" s="242">
        <f>+IF(I327=0,"",'Ark1'!AC4009)</f>
        <v>1.8294640678379619</v>
      </c>
      <c r="AD327" s="243">
        <f>+IF(I327=0,"",'Ark1'!AE4009)</f>
        <v>15.88724019506256</v>
      </c>
      <c r="AE327" s="242">
        <f t="shared" si="30"/>
        <v>5.0714285714285703</v>
      </c>
      <c r="AF327" s="241">
        <f t="shared" si="31"/>
        <v>1.1666666666666667</v>
      </c>
      <c r="AG327" s="220"/>
      <c r="AH327" s="26"/>
      <c r="AJ327" s="28"/>
      <c r="AK327" s="26"/>
      <c r="AL327" s="27"/>
      <c r="AM327" s="27"/>
      <c r="AQ327" s="27"/>
    </row>
    <row r="328" spans="1:47">
      <c r="A328" s="220"/>
      <c r="B328" s="301">
        <f>+'Ark1'!C4010</f>
        <v>2024</v>
      </c>
      <c r="C328" s="240">
        <f>+'Ark1'!L4010</f>
        <v>12</v>
      </c>
      <c r="D328" s="240" t="s">
        <v>38</v>
      </c>
      <c r="E328" s="240">
        <f>+'Ark1'!H4010</f>
        <v>2</v>
      </c>
      <c r="F328" s="240">
        <f>+'Ark1'!J4010</f>
        <v>143</v>
      </c>
      <c r="G328" s="240" t="str">
        <f t="shared" si="32"/>
        <v>Nordfjord</v>
      </c>
      <c r="H328" s="240" t="str">
        <f>+IF(I328=0,"",'Ark1'!Q4010)</f>
        <v/>
      </c>
      <c r="I328" s="240">
        <f>+'Ark1'!R4010</f>
        <v>0</v>
      </c>
      <c r="J328" s="241" t="str">
        <f>+IF(I328=0,"",'Ark1'!AG4010)</f>
        <v/>
      </c>
      <c r="K328" s="241"/>
      <c r="L328" s="241" t="str">
        <f>+IF(I328=0,"",'Ark1'!AH4010)</f>
        <v/>
      </c>
      <c r="M328" s="97"/>
      <c r="N328" s="455">
        <f>+IF(J328=0,"",'Ark1'!AI4010)</f>
        <v>0</v>
      </c>
      <c r="O328" s="97"/>
      <c r="P328" s="272" t="str">
        <f>+IF(N328=0,"",'Ark1'!AJ4010)</f>
        <v/>
      </c>
      <c r="Q328" s="237"/>
      <c r="R328" s="31" t="str">
        <f>+IF(I328=0,"",'Ark1'!U4010)</f>
        <v/>
      </c>
      <c r="S328" s="221"/>
      <c r="T328" s="272" t="str">
        <f>+IF(N328=0,"",'Ark1'!AK4010)</f>
        <v/>
      </c>
      <c r="U328" s="97"/>
      <c r="V328" s="242" t="str">
        <f>+IF(I328=0,"",'Ark1'!T4010)</f>
        <v/>
      </c>
      <c r="W328" s="238"/>
      <c r="X328" s="243" t="str">
        <f>+IF(I328=0,"",'Ark1'!W4010)</f>
        <v/>
      </c>
      <c r="Y328" s="243" t="str">
        <f>+IF(I328=0,"",'Ark1'!X4010)</f>
        <v/>
      </c>
      <c r="Z328" s="243" t="str">
        <f>+IF(I328=0,"",'Ark1'!Y4010)</f>
        <v/>
      </c>
      <c r="AA328" s="243" t="str">
        <f>+IF(I328=0,"",'Ark1'!Z4010)</f>
        <v/>
      </c>
      <c r="AB328" s="241" t="str">
        <f>+IF(I328=0,"",'Ark1'!AA4010)</f>
        <v/>
      </c>
      <c r="AC328" s="242" t="str">
        <f>+IF(I328=0,"",'Ark1'!AC4010)</f>
        <v/>
      </c>
      <c r="AD328" s="243" t="str">
        <f>+IF(I328=0,"",'Ark1'!AE4010)</f>
        <v/>
      </c>
      <c r="AE328" s="242" t="str">
        <f t="shared" si="30"/>
        <v/>
      </c>
      <c r="AF328" s="241" t="str">
        <f t="shared" si="31"/>
        <v/>
      </c>
      <c r="AG328" s="220"/>
      <c r="AH328" s="26"/>
      <c r="AJ328" s="28"/>
      <c r="AK328" s="26"/>
      <c r="AL328" s="27"/>
      <c r="AM328" s="27"/>
      <c r="AQ328" s="27"/>
    </row>
    <row r="329" spans="1:47">
      <c r="A329" s="220"/>
      <c r="B329" s="301">
        <f>+'Ark1'!C4011</f>
        <v>2024</v>
      </c>
      <c r="C329" s="240">
        <f>+'Ark1'!L4011</f>
        <v>12</v>
      </c>
      <c r="D329" s="240" t="s">
        <v>38</v>
      </c>
      <c r="E329" s="240">
        <f>+'Ark1'!H4011</f>
        <v>2</v>
      </c>
      <c r="F329" s="240">
        <f>+'Ark1'!J4011</f>
        <v>147</v>
      </c>
      <c r="G329" s="240" t="str">
        <f t="shared" si="32"/>
        <v>Midt-Norge</v>
      </c>
      <c r="H329" s="240">
        <f>+IF(I329=0,"",'Ark1'!Q4011)</f>
        <v>1</v>
      </c>
      <c r="I329" s="240">
        <f>+'Ark1'!R4011</f>
        <v>1</v>
      </c>
      <c r="J329" s="241">
        <f>+IF(I329=0,"",'Ark1'!AG4011)</f>
        <v>2.2222222222222223</v>
      </c>
      <c r="K329" s="241"/>
      <c r="L329" s="241">
        <f>+IF(I329=0,"",'Ark1'!AH4011)</f>
        <v>3.1576086956521738</v>
      </c>
      <c r="M329" s="97"/>
      <c r="N329" s="455">
        <f>+IF(J329=0,"",'Ark1'!AI4011)</f>
        <v>1</v>
      </c>
      <c r="O329" s="97"/>
      <c r="P329" s="272">
        <f>+IF(N329=0,"",'Ark1'!AJ4011)</f>
        <v>119.4</v>
      </c>
      <c r="Q329" s="237"/>
      <c r="R329" s="31">
        <f>+IF(I329=0,"",'Ark1'!U4011)</f>
        <v>58.1</v>
      </c>
      <c r="S329" s="221"/>
      <c r="T329" s="272">
        <f>+IF(N329=0,"",'Ark1'!AK4011)</f>
        <v>34.132111211531189</v>
      </c>
      <c r="U329" s="97"/>
      <c r="V329" s="242">
        <f>+IF(I329=0,"",'Ark1'!T4011)</f>
        <v>9</v>
      </c>
      <c r="W329" s="238"/>
      <c r="X329" s="243">
        <f>+IF(I329=0,"",'Ark1'!W4011)</f>
        <v>100</v>
      </c>
      <c r="Y329" s="243">
        <f>+IF(I329=0,"",'Ark1'!X4011)</f>
        <v>100</v>
      </c>
      <c r="Z329" s="243">
        <f>+IF(I329=0,"",'Ark1'!Y4011)</f>
        <v>100</v>
      </c>
      <c r="AA329" s="243">
        <f>+IF(I329=0,"",'Ark1'!Z4011)</f>
        <v>100</v>
      </c>
      <c r="AB329" s="241">
        <f>+IF(I329=0,"",'Ark1'!AA4011)</f>
        <v>0</v>
      </c>
      <c r="AC329" s="242">
        <f>+IF(I329=0,"",'Ark1'!AC4011)</f>
        <v>0</v>
      </c>
      <c r="AD329" s="243">
        <f>+IF(I329=0,"",'Ark1'!AE4011)</f>
        <v>0</v>
      </c>
      <c r="AE329" s="242">
        <f t="shared" si="30"/>
        <v>4.8416666666666668</v>
      </c>
      <c r="AF329" s="241">
        <f t="shared" si="31"/>
        <v>1</v>
      </c>
      <c r="AG329" s="220"/>
      <c r="AH329" s="26"/>
      <c r="AJ329" s="28"/>
      <c r="AK329" s="26"/>
      <c r="AL329" s="27"/>
      <c r="AM329" s="27"/>
      <c r="AQ329" s="27"/>
    </row>
    <row r="330" spans="1:47">
      <c r="A330" s="220"/>
      <c r="B330" s="301">
        <f>+'Ark1'!C4012</f>
        <v>2024</v>
      </c>
      <c r="C330" s="240">
        <f>+'Ark1'!L4012</f>
        <v>12</v>
      </c>
      <c r="D330" s="240" t="s">
        <v>38</v>
      </c>
      <c r="E330" s="240">
        <f>+'Ark1'!H4012</f>
        <v>1</v>
      </c>
      <c r="F330" s="240">
        <f>+'Ark1'!J4012</f>
        <v>155</v>
      </c>
      <c r="G330" s="240" t="str">
        <f t="shared" si="32"/>
        <v>Målselv</v>
      </c>
      <c r="H330" s="240">
        <f>+IF(I330=0,"",'Ark1'!Q4012)</f>
        <v>5</v>
      </c>
      <c r="I330" s="240">
        <f>+'Ark1'!R4012</f>
        <v>6</v>
      </c>
      <c r="J330" s="241">
        <f>+IF(I330=0,"",'Ark1'!AG4012)</f>
        <v>3.2432432432432439</v>
      </c>
      <c r="K330" s="241"/>
      <c r="L330" s="241">
        <f>+IF(I330=0,"",'Ark1'!AH4012)</f>
        <v>4.645848303158095</v>
      </c>
      <c r="M330" s="97"/>
      <c r="N330" s="455">
        <f>+IF(J330=0,"",'Ark1'!AI4012)</f>
        <v>6</v>
      </c>
      <c r="O330" s="97"/>
      <c r="P330" s="272">
        <f>+IF(N330=0,"",'Ark1'!AJ4012)</f>
        <v>124.06666666666663</v>
      </c>
      <c r="Q330" s="237"/>
      <c r="R330" s="31">
        <f>+IF(I330=0,"",'Ark1'!U4012)</f>
        <v>65.733333333333348</v>
      </c>
      <c r="S330" s="221"/>
      <c r="T330" s="272">
        <f>+IF(N330=0,"",'Ark1'!AK4012)</f>
        <v>34.294619349904423</v>
      </c>
      <c r="U330" s="97"/>
      <c r="V330" s="242">
        <f>+IF(I330=0,"",'Ark1'!T4012)</f>
        <v>10.166666666666664</v>
      </c>
      <c r="W330" s="238"/>
      <c r="X330" s="243">
        <f>+IF(I330=0,"",'Ark1'!W4012)</f>
        <v>66.666666666666686</v>
      </c>
      <c r="Y330" s="243">
        <f>+IF(I330=0,"",'Ark1'!X4012)</f>
        <v>100</v>
      </c>
      <c r="Z330" s="243">
        <f>+IF(I330=0,"",'Ark1'!Y4012)</f>
        <v>100</v>
      </c>
      <c r="AA330" s="243">
        <f>+IF(I330=0,"",'Ark1'!Z4012)</f>
        <v>100</v>
      </c>
      <c r="AB330" s="241">
        <f>+IF(I330=0,"",'Ark1'!AA4012)</f>
        <v>8.0068026632912606</v>
      </c>
      <c r="AC330" s="242">
        <f>+IF(I330=0,"",'Ark1'!AC4012)</f>
        <v>2.5440562537456257</v>
      </c>
      <c r="AD330" s="243">
        <f>+IF(I330=0,"",'Ark1'!AE4012)</f>
        <v>21.737018810763157</v>
      </c>
      <c r="AE330" s="242">
        <f t="shared" si="30"/>
        <v>5.4777777777777787</v>
      </c>
      <c r="AF330" s="241">
        <f t="shared" si="31"/>
        <v>1.2</v>
      </c>
      <c r="AG330" s="220"/>
      <c r="AH330" s="26"/>
      <c r="AJ330" s="28"/>
      <c r="AK330" s="26"/>
      <c r="AL330" s="27"/>
      <c r="AM330" s="27"/>
      <c r="AQ330" s="27"/>
    </row>
    <row r="331" spans="1:47">
      <c r="A331" s="220"/>
      <c r="B331" s="301">
        <f>+'Ark1'!C4013</f>
        <v>2024</v>
      </c>
      <c r="C331" s="240">
        <f>+'Ark1'!L4013</f>
        <v>12</v>
      </c>
      <c r="D331" s="240" t="s">
        <v>38</v>
      </c>
      <c r="E331" s="240">
        <f>+'Ark1'!H4013</f>
        <v>2</v>
      </c>
      <c r="F331" s="240">
        <f>+'Ark1'!J4013</f>
        <v>160</v>
      </c>
      <c r="G331" s="240" t="str">
        <f t="shared" si="32"/>
        <v>Oslo</v>
      </c>
      <c r="H331" s="240" t="str">
        <f>+IF(I331=0,"",'Ark1'!Q4013)</f>
        <v/>
      </c>
      <c r="I331" s="240">
        <f>+'Ark1'!R4013</f>
        <v>0</v>
      </c>
      <c r="J331" s="241" t="str">
        <f>+IF(I331=0,"",'Ark1'!AG4013)</f>
        <v/>
      </c>
      <c r="K331" s="241"/>
      <c r="L331" s="241" t="str">
        <f>+IF(I331=0,"",'Ark1'!AH4013)</f>
        <v/>
      </c>
      <c r="M331" s="97"/>
      <c r="N331" s="455">
        <f>+IF(J331=0,"",'Ark1'!AI4013)</f>
        <v>0</v>
      </c>
      <c r="O331" s="97"/>
      <c r="P331" s="272" t="str">
        <f>+IF(N331=0,"",'Ark1'!AJ4013)</f>
        <v/>
      </c>
      <c r="Q331" s="237"/>
      <c r="R331" s="31" t="str">
        <f>+IF(I331=0,"",'Ark1'!U4013)</f>
        <v/>
      </c>
      <c r="S331" s="221"/>
      <c r="T331" s="272" t="str">
        <f>+IF(N331=0,"",'Ark1'!AK4013)</f>
        <v/>
      </c>
      <c r="U331" s="97"/>
      <c r="V331" s="242" t="str">
        <f>+IF(I331=0,"",'Ark1'!T4013)</f>
        <v/>
      </c>
      <c r="W331" s="238"/>
      <c r="X331" s="243" t="str">
        <f>+IF(I331=0,"",'Ark1'!W4013)</f>
        <v/>
      </c>
      <c r="Y331" s="243" t="str">
        <f>+IF(I331=0,"",'Ark1'!X4013)</f>
        <v/>
      </c>
      <c r="Z331" s="243" t="str">
        <f>+IF(I331=0,"",'Ark1'!Y4013)</f>
        <v/>
      </c>
      <c r="AA331" s="243" t="str">
        <f>+IF(I331=0,"",'Ark1'!Z4013)</f>
        <v/>
      </c>
      <c r="AB331" s="241" t="str">
        <f>+IF(I331=0,"",'Ark1'!AA4013)</f>
        <v/>
      </c>
      <c r="AC331" s="242" t="str">
        <f>+IF(I331=0,"",'Ark1'!AC4013)</f>
        <v/>
      </c>
      <c r="AD331" s="243" t="str">
        <f>+IF(I331=0,"",'Ark1'!AE4013)</f>
        <v/>
      </c>
      <c r="AE331" s="242" t="str">
        <f t="shared" si="30"/>
        <v/>
      </c>
      <c r="AF331" s="241" t="str">
        <f t="shared" si="31"/>
        <v/>
      </c>
      <c r="AG331" s="220"/>
      <c r="AJ331" s="28"/>
      <c r="AK331" s="26"/>
      <c r="AN331" s="26"/>
      <c r="AO331" s="26"/>
      <c r="AP331" s="26"/>
      <c r="AR331" s="26"/>
      <c r="AS331" s="245"/>
      <c r="AT331" s="26"/>
      <c r="AU331" s="26"/>
    </row>
    <row r="332" spans="1:47">
      <c r="A332" s="220"/>
      <c r="B332" s="301">
        <f>+'Ark1'!C4014</f>
        <v>2024</v>
      </c>
      <c r="C332" s="240">
        <f>+'Ark1'!L4014</f>
        <v>12</v>
      </c>
      <c r="D332" s="240" t="s">
        <v>38</v>
      </c>
      <c r="E332" s="240">
        <f>+'Ark1'!H4014</f>
        <v>1</v>
      </c>
      <c r="F332" s="240">
        <f>+'Ark1'!J4014</f>
        <v>171</v>
      </c>
      <c r="G332" s="240" t="str">
        <f t="shared" si="32"/>
        <v>Prima</v>
      </c>
      <c r="H332" s="240" t="str">
        <f>+IF(I332=0,"",'Ark1'!Q4014)</f>
        <v/>
      </c>
      <c r="I332" s="240">
        <f>+'Ark1'!R4014</f>
        <v>0</v>
      </c>
      <c r="J332" s="241" t="str">
        <f>+IF(I332=0,"",'Ark1'!AG4014)</f>
        <v/>
      </c>
      <c r="K332" s="241"/>
      <c r="L332" s="241" t="str">
        <f>+IF(I332=0,"",'Ark1'!AH4014)</f>
        <v/>
      </c>
      <c r="M332" s="97"/>
      <c r="N332" s="455">
        <f>+IF(J332=0,"",'Ark1'!AI4014)</f>
        <v>0</v>
      </c>
      <c r="O332" s="97"/>
      <c r="P332" s="272" t="str">
        <f>+IF(N332=0,"",'Ark1'!AJ4014)</f>
        <v/>
      </c>
      <c r="Q332" s="237"/>
      <c r="R332" s="31" t="str">
        <f>+IF(I332=0,"",'Ark1'!U4014)</f>
        <v/>
      </c>
      <c r="S332" s="221"/>
      <c r="T332" s="272" t="str">
        <f>+IF(N332=0,"",'Ark1'!AK4014)</f>
        <v/>
      </c>
      <c r="U332" s="97"/>
      <c r="V332" s="242" t="str">
        <f>+IF(I332=0,"",'Ark1'!T4014)</f>
        <v/>
      </c>
      <c r="W332" s="238"/>
      <c r="X332" s="243" t="str">
        <f>+IF(I332=0,"",'Ark1'!W4014)</f>
        <v/>
      </c>
      <c r="Y332" s="243" t="str">
        <f>+IF(I332=0,"",'Ark1'!X4014)</f>
        <v/>
      </c>
      <c r="Z332" s="243" t="str">
        <f>+IF(I332=0,"",'Ark1'!Y4014)</f>
        <v/>
      </c>
      <c r="AA332" s="243" t="str">
        <f>+IF(I332=0,"",'Ark1'!Z4014)</f>
        <v/>
      </c>
      <c r="AB332" s="241" t="str">
        <f>+IF(I332=0,"",'Ark1'!AA4014)</f>
        <v/>
      </c>
      <c r="AC332" s="242" t="str">
        <f>+IF(I332=0,"",'Ark1'!AC4014)</f>
        <v/>
      </c>
      <c r="AD332" s="243" t="str">
        <f>+IF(I332=0,"",'Ark1'!AE4014)</f>
        <v/>
      </c>
      <c r="AE332" s="242" t="str">
        <f t="shared" si="30"/>
        <v/>
      </c>
      <c r="AF332" s="241" t="str">
        <f t="shared" si="31"/>
        <v/>
      </c>
      <c r="AG332" s="220"/>
      <c r="AJ332" s="28"/>
      <c r="AK332" s="26"/>
      <c r="AN332" s="26"/>
      <c r="AO332" s="26"/>
      <c r="AP332" s="26"/>
      <c r="AR332" s="26"/>
      <c r="AS332" s="245"/>
      <c r="AT332" s="26"/>
      <c r="AU332" s="26"/>
    </row>
    <row r="333" spans="1:47">
      <c r="A333" s="220"/>
      <c r="B333" s="301">
        <f>+'Ark1'!C4015</f>
        <v>2024</v>
      </c>
      <c r="C333" s="240">
        <f>+'Ark1'!L4015</f>
        <v>12</v>
      </c>
      <c r="D333" s="240" t="s">
        <v>38</v>
      </c>
      <c r="E333" s="240">
        <f>+'Ark1'!H4015</f>
        <v>2</v>
      </c>
      <c r="F333" s="240">
        <f>+'Ark1'!J4015</f>
        <v>175</v>
      </c>
      <c r="G333" s="240" t="str">
        <f t="shared" si="32"/>
        <v>Ole Ringdal</v>
      </c>
      <c r="H333" s="240">
        <f>+IF(I333=0,"",'Ark1'!Q4015)</f>
        <v>5</v>
      </c>
      <c r="I333" s="240">
        <f>+'Ark1'!R4015</f>
        <v>5</v>
      </c>
      <c r="J333" s="241">
        <f>+IF(I333=0,"",'Ark1'!AG4015)</f>
        <v>5.2631578947368443</v>
      </c>
      <c r="K333" s="241"/>
      <c r="L333" s="241">
        <f>+IF(I333=0,"",'Ark1'!AH4015)</f>
        <v>7.7659683713288192</v>
      </c>
      <c r="M333" s="97"/>
      <c r="N333" s="455">
        <f>+IF(J333=0,"",'Ark1'!AI4015)</f>
        <v>0</v>
      </c>
      <c r="O333" s="97"/>
      <c r="P333" s="272" t="str">
        <f>+IF(N333=0,"",'Ark1'!AJ4015)</f>
        <v/>
      </c>
      <c r="Q333" s="237"/>
      <c r="R333" s="31">
        <f>+IF(I333=0,"",'Ark1'!U4015)</f>
        <v>60.500000000000014</v>
      </c>
      <c r="S333" s="221"/>
      <c r="T333" s="272" t="str">
        <f>+IF(N333=0,"",'Ark1'!AK4015)</f>
        <v/>
      </c>
      <c r="U333" s="97"/>
      <c r="V333" s="242">
        <f>+IF(I333=0,"",'Ark1'!T4015)</f>
        <v>9.1999999999999993</v>
      </c>
      <c r="W333" s="238"/>
      <c r="X333" s="243">
        <f>+IF(I333=0,"",'Ark1'!W4015)</f>
        <v>80</v>
      </c>
      <c r="Y333" s="243">
        <f>+IF(I333=0,"",'Ark1'!X4015)</f>
        <v>100</v>
      </c>
      <c r="Z333" s="243">
        <f>+IF(I333=0,"",'Ark1'!Y4015)</f>
        <v>100</v>
      </c>
      <c r="AA333" s="243">
        <f>+IF(I333=0,"",'Ark1'!Z4015)</f>
        <v>100</v>
      </c>
      <c r="AB333" s="241">
        <f>+IF(I333=0,"",'Ark1'!AA4015)</f>
        <v>5.2478567053606451</v>
      </c>
      <c r="AC333" s="242">
        <f>+IF(I333=0,"",'Ark1'!AC4015)</f>
        <v>0.74833147735479744</v>
      </c>
      <c r="AD333" s="243">
        <f>+IF(I333=0,"",'Ark1'!AE4015)</f>
        <v>30.556616567602759</v>
      </c>
      <c r="AE333" s="242">
        <f t="shared" si="30"/>
        <v>5.0416666666666679</v>
      </c>
      <c r="AF333" s="241">
        <f t="shared" si="31"/>
        <v>1</v>
      </c>
      <c r="AG333" s="220"/>
      <c r="AJ333" s="28"/>
      <c r="AK333" s="26"/>
      <c r="AN333" s="26"/>
      <c r="AO333" s="26"/>
      <c r="AP333" s="26"/>
      <c r="AR333" s="26"/>
      <c r="AS333" s="245"/>
      <c r="AT333" s="26"/>
      <c r="AU333" s="26"/>
    </row>
    <row r="334" spans="1:47">
      <c r="A334" s="220"/>
      <c r="B334" s="301">
        <f>+'Ark1'!C4016</f>
        <v>2024</v>
      </c>
      <c r="C334" s="240">
        <f>+'Ark1'!L4016</f>
        <v>12</v>
      </c>
      <c r="D334" s="240" t="s">
        <v>38</v>
      </c>
      <c r="E334" s="240">
        <f>+'Ark1'!H4016</f>
        <v>2</v>
      </c>
      <c r="F334" s="240">
        <f>+'Ark1'!J4016</f>
        <v>177</v>
      </c>
      <c r="G334" s="240" t="str">
        <f t="shared" si="32"/>
        <v>Slakthuset</v>
      </c>
      <c r="H334" s="240" t="str">
        <f>+IF(I334=0,"",'Ark1'!Q4016)</f>
        <v/>
      </c>
      <c r="I334" s="240">
        <f>+'Ark1'!R4016</f>
        <v>0</v>
      </c>
      <c r="J334" s="241" t="str">
        <f>+IF(I334=0,"",'Ark1'!AG4016)</f>
        <v/>
      </c>
      <c r="K334" s="241"/>
      <c r="L334" s="241" t="str">
        <f>+IF(I334=0,"",'Ark1'!AH4016)</f>
        <v/>
      </c>
      <c r="M334" s="97"/>
      <c r="N334" s="455">
        <f>+IF(J334=0,"",'Ark1'!AI4016)</f>
        <v>0</v>
      </c>
      <c r="O334" s="97"/>
      <c r="P334" s="272" t="str">
        <f>+IF(N334=0,"",'Ark1'!AJ4016)</f>
        <v/>
      </c>
      <c r="Q334" s="237"/>
      <c r="R334" s="31" t="str">
        <f>+IF(I334=0,"",'Ark1'!U4016)</f>
        <v/>
      </c>
      <c r="S334" s="221"/>
      <c r="T334" s="272" t="str">
        <f>+IF(N334=0,"",'Ark1'!AK4016)</f>
        <v/>
      </c>
      <c r="U334" s="97"/>
      <c r="V334" s="242" t="str">
        <f>+IF(I334=0,"",'Ark1'!T4016)</f>
        <v/>
      </c>
      <c r="W334" s="238"/>
      <c r="X334" s="243" t="str">
        <f>+IF(I334=0,"",'Ark1'!W4016)</f>
        <v/>
      </c>
      <c r="Y334" s="243" t="str">
        <f>+IF(I334=0,"",'Ark1'!X4016)</f>
        <v/>
      </c>
      <c r="Z334" s="243" t="str">
        <f>+IF(I334=0,"",'Ark1'!Y4016)</f>
        <v/>
      </c>
      <c r="AA334" s="243" t="str">
        <f>+IF(I334=0,"",'Ark1'!Z4016)</f>
        <v/>
      </c>
      <c r="AB334" s="241" t="str">
        <f>+IF(I334=0,"",'Ark1'!AA4016)</f>
        <v/>
      </c>
      <c r="AC334" s="242" t="str">
        <f>+IF(I334=0,"",'Ark1'!AC4016)</f>
        <v/>
      </c>
      <c r="AD334" s="243" t="str">
        <f>+IF(I334=0,"",'Ark1'!AE4016)</f>
        <v/>
      </c>
      <c r="AE334" s="242" t="str">
        <f t="shared" si="30"/>
        <v/>
      </c>
      <c r="AF334" s="241" t="str">
        <f t="shared" si="31"/>
        <v/>
      </c>
      <c r="AG334" s="220"/>
      <c r="AJ334" s="28"/>
      <c r="AK334" s="26"/>
      <c r="AN334" s="26"/>
      <c r="AO334" s="26"/>
      <c r="AP334" s="26"/>
      <c r="AR334" s="26"/>
      <c r="AS334" s="245"/>
      <c r="AT334" s="26"/>
      <c r="AU334" s="26"/>
    </row>
    <row r="335" spans="1:47">
      <c r="A335" s="220"/>
      <c r="B335" s="301">
        <f>+'Ark1'!C4017</f>
        <v>2024</v>
      </c>
      <c r="C335" s="240">
        <f>+'Ark1'!L4017</f>
        <v>12</v>
      </c>
      <c r="D335" s="240" t="s">
        <v>38</v>
      </c>
      <c r="E335" s="240">
        <f>+'Ark1'!H4017</f>
        <v>2</v>
      </c>
      <c r="F335" s="240">
        <f>+'Ark1'!J4017</f>
        <v>178</v>
      </c>
      <c r="G335" s="240" t="str">
        <f t="shared" si="32"/>
        <v>Røros</v>
      </c>
      <c r="H335" s="240" t="str">
        <f>+IF(I335=0,"",'Ark1'!Q4017)</f>
        <v/>
      </c>
      <c r="I335" s="240">
        <f>+'Ark1'!R4017</f>
        <v>0</v>
      </c>
      <c r="J335" s="241" t="str">
        <f>+IF(I335=0,"",'Ark1'!AG4017)</f>
        <v/>
      </c>
      <c r="K335" s="241"/>
      <c r="L335" s="241" t="str">
        <f>+IF(I335=0,"",'Ark1'!AH4017)</f>
        <v/>
      </c>
      <c r="M335" s="97"/>
      <c r="N335" s="455">
        <f>+IF(J335=0,"",'Ark1'!AI4017)</f>
        <v>0</v>
      </c>
      <c r="O335" s="97"/>
      <c r="P335" s="272" t="str">
        <f>+IF(N335=0,"",'Ark1'!AJ4017)</f>
        <v/>
      </c>
      <c r="Q335" s="237"/>
      <c r="R335" s="31" t="str">
        <f>+IF(I335=0,"",'Ark1'!U4017)</f>
        <v/>
      </c>
      <c r="S335" s="221"/>
      <c r="T335" s="272" t="str">
        <f>+IF(N335=0,"",'Ark1'!AK4017)</f>
        <v/>
      </c>
      <c r="U335" s="97"/>
      <c r="V335" s="242" t="str">
        <f>+IF(I335=0,"",'Ark1'!T4017)</f>
        <v/>
      </c>
      <c r="W335" s="238"/>
      <c r="X335" s="243" t="str">
        <f>+IF(I335=0,"",'Ark1'!W4017)</f>
        <v/>
      </c>
      <c r="Y335" s="243" t="str">
        <f>+IF(I335=0,"",'Ark1'!X4017)</f>
        <v/>
      </c>
      <c r="Z335" s="243" t="str">
        <f>+IF(I335=0,"",'Ark1'!Y4017)</f>
        <v/>
      </c>
      <c r="AA335" s="243" t="str">
        <f>+IF(I335=0,"",'Ark1'!Z4017)</f>
        <v/>
      </c>
      <c r="AB335" s="241" t="str">
        <f>+IF(I335=0,"",'Ark1'!AA4017)</f>
        <v/>
      </c>
      <c r="AC335" s="242" t="str">
        <f>+IF(I335=0,"",'Ark1'!AC4017)</f>
        <v/>
      </c>
      <c r="AD335" s="243" t="str">
        <f>+IF(I335=0,"",'Ark1'!AE4017)</f>
        <v/>
      </c>
      <c r="AE335" s="242" t="str">
        <f t="shared" si="30"/>
        <v/>
      </c>
      <c r="AF335" s="241" t="str">
        <f t="shared" si="31"/>
        <v/>
      </c>
      <c r="AG335" s="220"/>
      <c r="AJ335" s="28"/>
      <c r="AK335" s="26"/>
      <c r="AN335" s="26"/>
      <c r="AO335" s="26"/>
      <c r="AP335" s="26"/>
      <c r="AR335" s="26"/>
      <c r="AS335" s="245"/>
      <c r="AT335" s="26"/>
      <c r="AU335" s="26"/>
    </row>
    <row r="336" spans="1:47">
      <c r="A336" s="220"/>
      <c r="B336" s="301">
        <f>+'Ark1'!C4018</f>
        <v>2024</v>
      </c>
      <c r="C336" s="240">
        <f>+'Ark1'!L4018</f>
        <v>12</v>
      </c>
      <c r="D336" s="240" t="s">
        <v>38</v>
      </c>
      <c r="E336" s="240">
        <f>+'Ark1'!H4018</f>
        <v>2</v>
      </c>
      <c r="F336" s="240">
        <f>+'Ark1'!J4018</f>
        <v>181</v>
      </c>
      <c r="G336" s="240" t="str">
        <f t="shared" si="32"/>
        <v>Horns</v>
      </c>
      <c r="H336" s="240">
        <f>+IF(I336=0,"",'Ark1'!Q4018)</f>
        <v>1</v>
      </c>
      <c r="I336" s="240">
        <f>+'Ark1'!R4018</f>
        <v>1</v>
      </c>
      <c r="J336" s="241">
        <f>+IF(I336=0,"",'Ark1'!AG4018)</f>
        <v>0.66225165562913901</v>
      </c>
      <c r="K336" s="241"/>
      <c r="L336" s="241">
        <f>+IF(I336=0,"",'Ark1'!AH4018)</f>
        <v>1.269203879318072</v>
      </c>
      <c r="M336" s="97"/>
      <c r="N336" s="455">
        <f>+IF(J336=0,"",'Ark1'!AI4018)</f>
        <v>0</v>
      </c>
      <c r="O336" s="97"/>
      <c r="P336" s="272" t="str">
        <f>+IF(N336=0,"",'Ark1'!AJ4018)</f>
        <v/>
      </c>
      <c r="Q336" s="237"/>
      <c r="R336" s="31">
        <f>+IF(I336=0,"",'Ark1'!U4018)</f>
        <v>70.8</v>
      </c>
      <c r="S336" s="221"/>
      <c r="T336" s="272" t="str">
        <f>+IF(N336=0,"",'Ark1'!AK4018)</f>
        <v/>
      </c>
      <c r="U336" s="97"/>
      <c r="V336" s="242">
        <f>+IF(I336=0,"",'Ark1'!T4018)</f>
        <v>7</v>
      </c>
      <c r="W336" s="238"/>
      <c r="X336" s="243">
        <f>+IF(I336=0,"",'Ark1'!W4018)</f>
        <v>0</v>
      </c>
      <c r="Y336" s="243">
        <f>+IF(I336=0,"",'Ark1'!X4018)</f>
        <v>100</v>
      </c>
      <c r="Z336" s="243">
        <f>+IF(I336=0,"",'Ark1'!Y4018)</f>
        <v>100</v>
      </c>
      <c r="AA336" s="243">
        <f>+IF(I336=0,"",'Ark1'!Z4018)</f>
        <v>100</v>
      </c>
      <c r="AB336" s="241">
        <f>+IF(I336=0,"",'Ark1'!AA4018)</f>
        <v>0</v>
      </c>
      <c r="AC336" s="242">
        <f>+IF(I336=0,"",'Ark1'!AC4018)</f>
        <v>0</v>
      </c>
      <c r="AD336" s="243">
        <f>+IF(I336=0,"",'Ark1'!AE4018)</f>
        <v>0</v>
      </c>
      <c r="AE336" s="242">
        <f t="shared" si="30"/>
        <v>5.8999999999999995</v>
      </c>
      <c r="AF336" s="241">
        <f t="shared" si="31"/>
        <v>1</v>
      </c>
      <c r="AG336" s="220"/>
      <c r="AJ336" s="28"/>
      <c r="AK336" s="26"/>
      <c r="AN336" s="26"/>
      <c r="AO336" s="26"/>
      <c r="AP336" s="26"/>
      <c r="AR336" s="26"/>
      <c r="AS336" s="245"/>
      <c r="AT336" s="26"/>
      <c r="AU336" s="26"/>
    </row>
    <row r="337" spans="1:61">
      <c r="A337" s="220"/>
      <c r="B337" s="301">
        <f>+'Ark1'!C4019</f>
        <v>2024</v>
      </c>
      <c r="C337" s="240">
        <f>+'Ark1'!L4019</f>
        <v>12</v>
      </c>
      <c r="D337" s="240" t="s">
        <v>38</v>
      </c>
      <c r="E337" s="240">
        <f>+'Ark1'!H4019</f>
        <v>1</v>
      </c>
      <c r="F337" s="240">
        <f>+'Ark1'!J4019</f>
        <v>262</v>
      </c>
      <c r="G337" s="240" t="str">
        <f t="shared" si="32"/>
        <v>Strilalam</v>
      </c>
      <c r="H337" s="240" t="str">
        <f>+IF(I337=0,"",'Ark1'!Q4019)</f>
        <v/>
      </c>
      <c r="I337" s="240">
        <f>+'Ark1'!R4019</f>
        <v>0</v>
      </c>
      <c r="J337" s="241" t="str">
        <f>+IF(I337=0,"",'Ark1'!AG4019)</f>
        <v/>
      </c>
      <c r="K337" s="241"/>
      <c r="L337" s="241" t="str">
        <f>+IF(I337=0,"",'Ark1'!AH4019)</f>
        <v/>
      </c>
      <c r="M337" s="97"/>
      <c r="N337" s="455">
        <f>+IF(J337=0,"",'Ark1'!AI4019)</f>
        <v>0</v>
      </c>
      <c r="O337" s="97"/>
      <c r="P337" s="272" t="str">
        <f>+IF(N337=0,"",'Ark1'!AJ4019)</f>
        <v/>
      </c>
      <c r="Q337" s="237"/>
      <c r="R337" s="31" t="str">
        <f>+IF(I337=0,"",'Ark1'!U4019)</f>
        <v/>
      </c>
      <c r="S337" s="221"/>
      <c r="T337" s="272" t="str">
        <f>+IF(N337=0,"",'Ark1'!AK4019)</f>
        <v/>
      </c>
      <c r="U337" s="97"/>
      <c r="V337" s="242" t="str">
        <f>+IF(I337=0,"",'Ark1'!T4019)</f>
        <v/>
      </c>
      <c r="W337" s="238"/>
      <c r="X337" s="243" t="str">
        <f>+IF(I337=0,"",'Ark1'!W4019)</f>
        <v/>
      </c>
      <c r="Y337" s="243" t="str">
        <f>+IF(I337=0,"",'Ark1'!X4019)</f>
        <v/>
      </c>
      <c r="Z337" s="243" t="str">
        <f>+IF(I337=0,"",'Ark1'!Y4019)</f>
        <v/>
      </c>
      <c r="AA337" s="243" t="str">
        <f>+IF(I337=0,"",'Ark1'!Z4019)</f>
        <v/>
      </c>
      <c r="AB337" s="241" t="str">
        <f>+IF(I337=0,"",'Ark1'!AA4019)</f>
        <v/>
      </c>
      <c r="AC337" s="242" t="str">
        <f>+IF(I337=0,"",'Ark1'!AC4019)</f>
        <v/>
      </c>
      <c r="AD337" s="243" t="str">
        <f>+IF(I337=0,"",'Ark1'!AE4019)</f>
        <v/>
      </c>
      <c r="AE337" s="242" t="str">
        <f t="shared" si="30"/>
        <v/>
      </c>
      <c r="AF337" s="241" t="str">
        <f t="shared" si="31"/>
        <v/>
      </c>
      <c r="AG337" s="220"/>
      <c r="AJ337" s="28"/>
      <c r="AK337" s="26"/>
      <c r="AN337" s="26"/>
      <c r="AO337" s="26"/>
      <c r="AP337" s="26"/>
      <c r="AR337" s="26"/>
      <c r="AS337" s="245"/>
      <c r="AT337" s="26"/>
      <c r="AU337" s="26"/>
    </row>
    <row r="338" spans="1:61">
      <c r="A338" s="220"/>
      <c r="B338" s="301">
        <f>+'Ark1'!C4020</f>
        <v>2024</v>
      </c>
      <c r="C338" s="240">
        <f>+'Ark1'!L4020</f>
        <v>12</v>
      </c>
      <c r="D338" s="240" t="s">
        <v>38</v>
      </c>
      <c r="E338" s="240">
        <f>+'Ark1'!H4020</f>
        <v>2</v>
      </c>
      <c r="F338" s="240">
        <f>+'Ark1'!J4020</f>
        <v>267</v>
      </c>
      <c r="G338" s="240" t="str">
        <f t="shared" si="32"/>
        <v>Dalpro</v>
      </c>
      <c r="H338" s="240" t="str">
        <f>+IF(I338=0,"",'Ark1'!Q4020)</f>
        <v/>
      </c>
      <c r="I338" s="240">
        <f>+'Ark1'!R4020</f>
        <v>0</v>
      </c>
      <c r="J338" s="241" t="str">
        <f>+IF(I338=0,"",'Ark1'!AG4020)</f>
        <v/>
      </c>
      <c r="K338" s="241"/>
      <c r="L338" s="241" t="str">
        <f>+IF(I338=0,"",'Ark1'!AH4020)</f>
        <v/>
      </c>
      <c r="M338" s="97"/>
      <c r="N338" s="455">
        <f>+IF(J338=0,"",'Ark1'!AI4020)</f>
        <v>0</v>
      </c>
      <c r="O338" s="97"/>
      <c r="P338" s="272" t="str">
        <f>+IF(N338=0,"",'Ark1'!AJ4020)</f>
        <v/>
      </c>
      <c r="Q338" s="237"/>
      <c r="R338" s="31" t="str">
        <f>+IF(I338=0,"",'Ark1'!U4020)</f>
        <v/>
      </c>
      <c r="S338" s="221"/>
      <c r="T338" s="272" t="str">
        <f>+IF(N338=0,"",'Ark1'!AK4020)</f>
        <v/>
      </c>
      <c r="U338" s="97"/>
      <c r="V338" s="242" t="str">
        <f>+IF(I338=0,"",'Ark1'!T4020)</f>
        <v/>
      </c>
      <c r="W338" s="238"/>
      <c r="X338" s="243" t="str">
        <f>+IF(I338=0,"",'Ark1'!W4020)</f>
        <v/>
      </c>
      <c r="Y338" s="243" t="str">
        <f>+IF(I338=0,"",'Ark1'!X4020)</f>
        <v/>
      </c>
      <c r="Z338" s="243" t="str">
        <f>+IF(I338=0,"",'Ark1'!Y4020)</f>
        <v/>
      </c>
      <c r="AA338" s="243" t="str">
        <f>+IF(I338=0,"",'Ark1'!Z4020)</f>
        <v/>
      </c>
      <c r="AB338" s="241" t="str">
        <f>+IF(I338=0,"",'Ark1'!AA4020)</f>
        <v/>
      </c>
      <c r="AC338" s="242" t="str">
        <f>+IF(I338=0,"",'Ark1'!AC4020)</f>
        <v/>
      </c>
      <c r="AD338" s="243" t="str">
        <f>+IF(I338=0,"",'Ark1'!AE4020)</f>
        <v/>
      </c>
      <c r="AE338" s="242" t="str">
        <f t="shared" si="30"/>
        <v/>
      </c>
      <c r="AF338" s="241" t="str">
        <f t="shared" si="31"/>
        <v/>
      </c>
      <c r="AG338" s="220"/>
      <c r="AJ338" s="28"/>
      <c r="AK338" s="26"/>
      <c r="AN338" s="26"/>
      <c r="AO338" s="26"/>
      <c r="AP338" s="26"/>
      <c r="AR338" s="26"/>
      <c r="AS338" s="245"/>
      <c r="AT338" s="26"/>
      <c r="AU338" s="26"/>
    </row>
    <row r="339" spans="1:61">
      <c r="A339" s="220"/>
      <c r="B339" s="301">
        <f>+'Ark1'!C4021</f>
        <v>2024</v>
      </c>
      <c r="C339" s="240">
        <f>+'Ark1'!L4021</f>
        <v>12</v>
      </c>
      <c r="D339" s="240" t="s">
        <v>38</v>
      </c>
      <c r="E339" s="240">
        <f>+'Ark1'!H4021</f>
        <v>1</v>
      </c>
      <c r="F339" s="240">
        <f>+'Ark1'!J4021</f>
        <v>309</v>
      </c>
      <c r="G339" s="240" t="str">
        <f t="shared" si="32"/>
        <v>Malvik</v>
      </c>
      <c r="H339" s="240">
        <f>+IF(I339=0,"",'Ark1'!Q4021)</f>
        <v>6</v>
      </c>
      <c r="I339" s="240">
        <f>+'Ark1'!R4021</f>
        <v>6</v>
      </c>
      <c r="J339" s="241">
        <f>+IF(I339=0,"",'Ark1'!AG4021)</f>
        <v>1.7964071856287425</v>
      </c>
      <c r="K339" s="241"/>
      <c r="L339" s="241">
        <f>+IF(I339=0,"",'Ark1'!AH4021)</f>
        <v>2.8666404546591839</v>
      </c>
      <c r="M339" s="97"/>
      <c r="N339" s="455">
        <f>+IF(J339=0,"",'Ark1'!AI4021)</f>
        <v>6</v>
      </c>
      <c r="O339" s="97"/>
      <c r="P339" s="272">
        <f>+IF(N339=0,"",'Ark1'!AJ4021)</f>
        <v>123.98333333333331</v>
      </c>
      <c r="Q339" s="237"/>
      <c r="R339" s="31">
        <f>+IF(I339=0,"",'Ark1'!U4021)</f>
        <v>66.833333333333314</v>
      </c>
      <c r="S339" s="221"/>
      <c r="T339" s="272">
        <f>+IF(N339=0,"",'Ark1'!AK4021)</f>
        <v>35.124224167840723</v>
      </c>
      <c r="U339" s="97"/>
      <c r="V339" s="242">
        <f>+IF(I339=0,"",'Ark1'!T4021)</f>
        <v>9.8333333333333357</v>
      </c>
      <c r="W339" s="238"/>
      <c r="X339" s="243">
        <f>+IF(I339=0,"",'Ark1'!W4021)</f>
        <v>83.333333333333314</v>
      </c>
      <c r="Y339" s="243">
        <f>+IF(I339=0,"",'Ark1'!X4021)</f>
        <v>100</v>
      </c>
      <c r="Z339" s="243">
        <f>+IF(I339=0,"",'Ark1'!Y4021)</f>
        <v>100</v>
      </c>
      <c r="AA339" s="243">
        <f>+IF(I339=0,"",'Ark1'!Z4021)</f>
        <v>100</v>
      </c>
      <c r="AB339" s="241">
        <f>+IF(I339=0,"",'Ark1'!AA4021)</f>
        <v>5.3102626007467828</v>
      </c>
      <c r="AC339" s="242">
        <f>+IF(I339=0,"",'Ark1'!AC4021)</f>
        <v>1.0671873729054688</v>
      </c>
      <c r="AD339" s="243">
        <f>+IF(I339=0,"",'Ark1'!AE4021)</f>
        <v>85.680551134731985</v>
      </c>
      <c r="AE339" s="242">
        <f t="shared" si="30"/>
        <v>5.5694444444444429</v>
      </c>
      <c r="AF339" s="241">
        <f t="shared" si="31"/>
        <v>1</v>
      </c>
      <c r="AG339" s="220"/>
      <c r="AJ339" s="28"/>
      <c r="AK339" s="26"/>
      <c r="AN339" s="26"/>
      <c r="AO339" s="26"/>
      <c r="AP339" s="26"/>
      <c r="AR339" s="26"/>
      <c r="AS339" s="245"/>
      <c r="AT339" s="26"/>
      <c r="AU339" s="26"/>
    </row>
    <row r="340" spans="1:61">
      <c r="A340" s="220"/>
      <c r="B340" s="301">
        <f>+'Ark1'!C4022</f>
        <v>2024</v>
      </c>
      <c r="C340" s="240">
        <f>+'Ark1'!L4022</f>
        <v>12</v>
      </c>
      <c r="D340" s="240" t="s">
        <v>38</v>
      </c>
      <c r="E340" s="240">
        <f>+'Ark1'!H4022</f>
        <v>2</v>
      </c>
      <c r="F340" s="240">
        <f>+'Ark1'!J4022</f>
        <v>470</v>
      </c>
      <c r="G340" s="240" t="str">
        <f t="shared" si="32"/>
        <v>Jens Eide</v>
      </c>
      <c r="H340" s="240">
        <f>+IF(I340=0,"",'Ark1'!Q4022)</f>
        <v>1</v>
      </c>
      <c r="I340" s="240">
        <f>+'Ark1'!R4022</f>
        <v>1</v>
      </c>
      <c r="J340" s="241">
        <f>+IF(I340=0,"",'Ark1'!AG4022)</f>
        <v>1.6129032258064513</v>
      </c>
      <c r="K340" s="241"/>
      <c r="L340" s="241">
        <f>+IF(I340=0,"",'Ark1'!AH4022)</f>
        <v>2.1870539837125342</v>
      </c>
      <c r="M340" s="97"/>
      <c r="N340" s="455">
        <f>+IF(J340=0,"",'Ark1'!AI4022)</f>
        <v>1</v>
      </c>
      <c r="O340" s="97"/>
      <c r="P340" s="272">
        <f>+IF(N340=0,"",'Ark1'!AJ4022)</f>
        <v>119.7</v>
      </c>
      <c r="Q340" s="237"/>
      <c r="R340" s="31">
        <f>+IF(I340=0,"",'Ark1'!U4022)</f>
        <v>52.1</v>
      </c>
      <c r="S340" s="221"/>
      <c r="T340" s="272">
        <f>+IF(N340=0,"",'Ark1'!AK4022)</f>
        <v>30.377726806284446</v>
      </c>
      <c r="U340" s="97"/>
      <c r="V340" s="242">
        <f>+IF(I340=0,"",'Ark1'!T4022)</f>
        <v>14</v>
      </c>
      <c r="W340" s="238"/>
      <c r="X340" s="243">
        <f>+IF(I340=0,"",'Ark1'!W4022)</f>
        <v>100</v>
      </c>
      <c r="Y340" s="243">
        <f>+IF(I340=0,"",'Ark1'!X4022)</f>
        <v>100</v>
      </c>
      <c r="Z340" s="243">
        <f>+IF(I340=0,"",'Ark1'!Y4022)</f>
        <v>100</v>
      </c>
      <c r="AA340" s="243">
        <f>+IF(I340=0,"",'Ark1'!Z4022)</f>
        <v>100</v>
      </c>
      <c r="AB340" s="241">
        <f>+IF(I340=0,"",'Ark1'!AA4022)</f>
        <v>0</v>
      </c>
      <c r="AC340" s="242">
        <f>+IF(I340=0,"",'Ark1'!AC4022)</f>
        <v>0</v>
      </c>
      <c r="AD340" s="243">
        <f>+IF(I340=0,"",'Ark1'!AE4022)</f>
        <v>0</v>
      </c>
      <c r="AE340" s="242">
        <f t="shared" si="30"/>
        <v>4.3416666666666668</v>
      </c>
      <c r="AF340" s="241">
        <f t="shared" si="31"/>
        <v>1</v>
      </c>
      <c r="AG340" s="220"/>
      <c r="AJ340" s="28"/>
      <c r="AK340" s="26"/>
      <c r="AN340" s="26"/>
      <c r="AO340" s="26"/>
      <c r="AP340" s="26"/>
      <c r="AR340" s="26"/>
      <c r="AS340" s="245"/>
      <c r="AT340" s="26"/>
      <c r="AU340" s="26"/>
    </row>
    <row r="341" spans="1:61">
      <c r="A341" s="220"/>
      <c r="B341" s="301">
        <f>+'Ark1'!C4023</f>
        <v>2024</v>
      </c>
      <c r="C341" s="240">
        <f>+'Ark1'!L4023</f>
        <v>12</v>
      </c>
      <c r="D341" s="240" t="s">
        <v>38</v>
      </c>
      <c r="E341" s="240">
        <f>+'Ark1'!H4023</f>
        <v>2</v>
      </c>
      <c r="F341" s="240">
        <f>+'Ark1'!J4023</f>
        <v>629</v>
      </c>
      <c r="G341" s="240" t="str">
        <f t="shared" si="32"/>
        <v>Bø</v>
      </c>
      <c r="H341" s="240" t="str">
        <f>+IF(I341=0,"",'Ark1'!Q4023)</f>
        <v/>
      </c>
      <c r="I341" s="240">
        <f>+'Ark1'!R4023</f>
        <v>0</v>
      </c>
      <c r="J341" s="241" t="str">
        <f>+IF(I341=0,"",'Ark1'!AG4023)</f>
        <v/>
      </c>
      <c r="K341" s="241"/>
      <c r="L341" s="241" t="str">
        <f>+IF(I341=0,"",'Ark1'!AH4023)</f>
        <v/>
      </c>
      <c r="M341" s="97"/>
      <c r="N341" s="455">
        <f>+IF(J341=0,"",'Ark1'!AI4023)</f>
        <v>0</v>
      </c>
      <c r="O341" s="97"/>
      <c r="P341" s="272" t="str">
        <f>+IF(N341=0,"",'Ark1'!AJ4023)</f>
        <v/>
      </c>
      <c r="Q341" s="237"/>
      <c r="R341" s="31" t="str">
        <f>+IF(I341=0,"",'Ark1'!U4023)</f>
        <v/>
      </c>
      <c r="S341" s="221"/>
      <c r="T341" s="272" t="str">
        <f>+IF(N341=0,"",'Ark1'!AK4023)</f>
        <v/>
      </c>
      <c r="U341" s="97"/>
      <c r="V341" s="242" t="str">
        <f>+IF(I341=0,"",'Ark1'!T4023)</f>
        <v/>
      </c>
      <c r="W341" s="238"/>
      <c r="X341" s="243" t="str">
        <f>+IF(I341=0,"",'Ark1'!W4023)</f>
        <v/>
      </c>
      <c r="Y341" s="243" t="str">
        <f>+IF(I341=0,"",'Ark1'!X4023)</f>
        <v/>
      </c>
      <c r="Z341" s="243" t="str">
        <f>+IF(I341=0,"",'Ark1'!Y4023)</f>
        <v/>
      </c>
      <c r="AA341" s="243" t="str">
        <f>+IF(I341=0,"",'Ark1'!Z4023)</f>
        <v/>
      </c>
      <c r="AB341" s="241" t="str">
        <f>+IF(I341=0,"",'Ark1'!AA4023)</f>
        <v/>
      </c>
      <c r="AC341" s="242" t="str">
        <f>+IF(I341=0,"",'Ark1'!AC4023)</f>
        <v/>
      </c>
      <c r="AD341" s="243" t="str">
        <f>+IF(I341=0,"",'Ark1'!AE4023)</f>
        <v/>
      </c>
      <c r="AE341" s="242" t="str">
        <f t="shared" si="30"/>
        <v/>
      </c>
      <c r="AF341" s="241" t="str">
        <f t="shared" si="31"/>
        <v/>
      </c>
      <c r="AG341" s="220"/>
      <c r="AJ341" s="28"/>
      <c r="AK341" s="26"/>
      <c r="AN341" s="26"/>
      <c r="AO341" s="26"/>
      <c r="AP341" s="26"/>
      <c r="AR341" s="26"/>
      <c r="AS341" s="245"/>
      <c r="AT341" s="26"/>
      <c r="AU341" s="26"/>
    </row>
    <row r="342" spans="1:61">
      <c r="A342" s="220"/>
      <c r="B342" s="301">
        <f>+'Ark1'!C4024</f>
        <v>2024</v>
      </c>
      <c r="C342" s="240">
        <f>+'Ark1'!L4024</f>
        <v>12</v>
      </c>
      <c r="D342" s="240" t="s">
        <v>38</v>
      </c>
      <c r="E342" s="240">
        <f>+'Ark1'!H4024</f>
        <v>1</v>
      </c>
      <c r="F342" s="240">
        <f>+'Ark1'!J4024</f>
        <v>643</v>
      </c>
      <c r="G342" s="240" t="str">
        <f t="shared" si="32"/>
        <v>Bjerka</v>
      </c>
      <c r="H342" s="240" t="str">
        <f>+IF(I342=0,"",'Ark1'!Q4024)</f>
        <v/>
      </c>
      <c r="I342" s="240">
        <f>+'Ark1'!R4024</f>
        <v>0</v>
      </c>
      <c r="J342" s="241" t="str">
        <f>+IF(I342=0,"",'Ark1'!AG4024)</f>
        <v/>
      </c>
      <c r="K342" s="241"/>
      <c r="L342" s="241" t="str">
        <f>+IF(I342=0,"",'Ark1'!AH4024)</f>
        <v/>
      </c>
      <c r="M342" s="97"/>
      <c r="N342" s="455">
        <f>+IF(J342=0,"",'Ark1'!AI4024)</f>
        <v>0</v>
      </c>
      <c r="O342" s="97"/>
      <c r="P342" s="272" t="str">
        <f>+IF(N342=0,"",'Ark1'!AJ4024)</f>
        <v/>
      </c>
      <c r="Q342" s="237"/>
      <c r="R342" s="31" t="str">
        <f>+IF(I342=0,"",'Ark1'!U4024)</f>
        <v/>
      </c>
      <c r="S342" s="221"/>
      <c r="T342" s="272" t="str">
        <f>+IF(N342=0,"",'Ark1'!AK4024)</f>
        <v/>
      </c>
      <c r="U342" s="97"/>
      <c r="V342" s="242" t="str">
        <f>+IF(I342=0,"",'Ark1'!T4024)</f>
        <v/>
      </c>
      <c r="W342" s="238"/>
      <c r="X342" s="243" t="str">
        <f>+IF(I342=0,"",'Ark1'!W4024)</f>
        <v/>
      </c>
      <c r="Y342" s="243" t="str">
        <f>+IF(I342=0,"",'Ark1'!X4024)</f>
        <v/>
      </c>
      <c r="Z342" s="243" t="str">
        <f>+IF(I342=0,"",'Ark1'!Y4024)</f>
        <v/>
      </c>
      <c r="AA342" s="243" t="str">
        <f>+IF(I342=0,"",'Ark1'!Z4024)</f>
        <v/>
      </c>
      <c r="AB342" s="241" t="str">
        <f>+IF(I342=0,"",'Ark1'!AA4024)</f>
        <v/>
      </c>
      <c r="AC342" s="242" t="str">
        <f>+IF(I342=0,"",'Ark1'!AC4024)</f>
        <v/>
      </c>
      <c r="AD342" s="243" t="str">
        <f>+IF(I342=0,"",'Ark1'!AE4024)</f>
        <v/>
      </c>
      <c r="AE342" s="242" t="str">
        <f t="shared" si="30"/>
        <v/>
      </c>
      <c r="AF342" s="241" t="str">
        <f t="shared" si="31"/>
        <v/>
      </c>
      <c r="AG342" s="220"/>
      <c r="AJ342" s="28"/>
      <c r="AK342" s="26"/>
      <c r="AN342" s="26"/>
      <c r="AO342" s="26"/>
      <c r="AP342" s="26"/>
      <c r="AR342" s="26"/>
      <c r="AS342" s="245"/>
      <c r="AT342" s="26"/>
      <c r="AU342" s="26"/>
    </row>
    <row r="343" spans="1:61">
      <c r="A343" s="220"/>
      <c r="B343" s="301">
        <f>+'Ark1'!C4025</f>
        <v>2024</v>
      </c>
      <c r="C343" s="240">
        <f>+'Ark1'!L4025</f>
        <v>12</v>
      </c>
      <c r="D343" s="240" t="s">
        <v>38</v>
      </c>
      <c r="E343" s="240">
        <f>+'Ark1'!H4025</f>
        <v>2</v>
      </c>
      <c r="F343" s="240">
        <f>+'Ark1'!J4025</f>
        <v>704</v>
      </c>
      <c r="G343" s="240" t="str">
        <f t="shared" si="32"/>
        <v>Øre Vilt</v>
      </c>
      <c r="H343" s="240" t="str">
        <f>+IF(I343=0,"",'Ark1'!Q4025)</f>
        <v/>
      </c>
      <c r="I343" s="240">
        <f>+'Ark1'!R4025</f>
        <v>0</v>
      </c>
      <c r="J343" s="241" t="str">
        <f>+IF(I343=0,"",'Ark1'!AG4025)</f>
        <v/>
      </c>
      <c r="K343" s="241"/>
      <c r="L343" s="241" t="str">
        <f>+IF(I343=0,"",'Ark1'!AH4025)</f>
        <v/>
      </c>
      <c r="M343" s="97"/>
      <c r="N343" s="455">
        <f>+IF(J343=0,"",'Ark1'!AI4025)</f>
        <v>0</v>
      </c>
      <c r="O343" s="97"/>
      <c r="P343" s="272" t="str">
        <f>+IF(N343=0,"",'Ark1'!AJ4025)</f>
        <v/>
      </c>
      <c r="Q343" s="237"/>
      <c r="R343" s="31" t="str">
        <f>+IF(I343=0,"",'Ark1'!U4025)</f>
        <v/>
      </c>
      <c r="S343" s="221"/>
      <c r="T343" s="272" t="str">
        <f>+IF(N343=0,"",'Ark1'!AK4025)</f>
        <v/>
      </c>
      <c r="U343" s="97"/>
      <c r="V343" s="242" t="str">
        <f>+IF(I343=0,"",'Ark1'!T4025)</f>
        <v/>
      </c>
      <c r="W343" s="238"/>
      <c r="X343" s="243" t="str">
        <f>+IF(I343=0,"",'Ark1'!W4025)</f>
        <v/>
      </c>
      <c r="Y343" s="243" t="str">
        <f>+IF(I343=0,"",'Ark1'!X4025)</f>
        <v/>
      </c>
      <c r="Z343" s="243" t="str">
        <f>+IF(I343=0,"",'Ark1'!Y4025)</f>
        <v/>
      </c>
      <c r="AA343" s="243" t="str">
        <f>+IF(I343=0,"",'Ark1'!Z4025)</f>
        <v/>
      </c>
      <c r="AB343" s="241" t="str">
        <f>+IF(I343=0,"",'Ark1'!AA4025)</f>
        <v/>
      </c>
      <c r="AC343" s="242" t="str">
        <f>+IF(I343=0,"",'Ark1'!AC4025)</f>
        <v/>
      </c>
      <c r="AD343" s="243" t="str">
        <f>+IF(I343=0,"",'Ark1'!AE4025)</f>
        <v/>
      </c>
      <c r="AE343" s="242" t="str">
        <f t="shared" si="30"/>
        <v/>
      </c>
      <c r="AF343" s="241" t="str">
        <f t="shared" si="31"/>
        <v/>
      </c>
      <c r="AG343" s="220"/>
      <c r="AJ343" s="28"/>
      <c r="AK343" s="26"/>
      <c r="AN343" s="26"/>
      <c r="AO343" s="26"/>
      <c r="AP343" s="26"/>
      <c r="AR343" s="26"/>
      <c r="AS343" s="245"/>
      <c r="AT343" s="26"/>
      <c r="AU343" s="26"/>
    </row>
    <row r="344" spans="1:61">
      <c r="A344" s="220"/>
      <c r="B344" s="301">
        <f>+'Ark1'!C4026</f>
        <v>2024</v>
      </c>
      <c r="C344" s="240">
        <f>+'Ark1'!L4026</f>
        <v>12</v>
      </c>
      <c r="D344" s="240" t="s">
        <v>38</v>
      </c>
      <c r="E344" s="240">
        <f>+'Ark1'!H4026</f>
        <v>1</v>
      </c>
      <c r="F344" s="240">
        <f>+'Ark1'!J4026</f>
        <v>802</v>
      </c>
      <c r="G344" s="240" t="str">
        <f t="shared" si="32"/>
        <v>Karasjok</v>
      </c>
      <c r="H344" s="240">
        <f>+IF(I344=0,"",'Ark1'!Q4026)</f>
        <v>2</v>
      </c>
      <c r="I344" s="240">
        <f>+'Ark1'!R4026</f>
        <v>2</v>
      </c>
      <c r="J344" s="241">
        <f>+IF(I344=0,"",'Ark1'!AG4026)</f>
        <v>4.7619047619047636</v>
      </c>
      <c r="K344" s="241"/>
      <c r="L344" s="241">
        <f>+IF(I344=0,"",'Ark1'!AH4026)</f>
        <v>6.3074829931972785</v>
      </c>
      <c r="M344" s="97"/>
      <c r="N344" s="455">
        <f>+IF(J344=0,"",'Ark1'!AI4026)</f>
        <v>2</v>
      </c>
      <c r="O344" s="97"/>
      <c r="P344" s="272">
        <f>+IF(N344=0,"",'Ark1'!AJ4026)</f>
        <v>117.5</v>
      </c>
      <c r="Q344" s="237"/>
      <c r="R344" s="31">
        <f>+IF(I344=0,"",'Ark1'!U4026)</f>
        <v>57.95</v>
      </c>
      <c r="S344" s="221"/>
      <c r="T344" s="272">
        <f>+IF(N344=0,"",'Ark1'!AK4026)</f>
        <v>35.706495467364405</v>
      </c>
      <c r="U344" s="97"/>
      <c r="V344" s="242">
        <f>+IF(I344=0,"",'Ark1'!T4026)</f>
        <v>7.5</v>
      </c>
      <c r="W344" s="238"/>
      <c r="X344" s="243">
        <f>+IF(I344=0,"",'Ark1'!W4026)</f>
        <v>0</v>
      </c>
      <c r="Y344" s="243">
        <f>+IF(I344=0,"",'Ark1'!X4026)</f>
        <v>100</v>
      </c>
      <c r="Z344" s="243">
        <f>+IF(I344=0,"",'Ark1'!Y4026)</f>
        <v>100</v>
      </c>
      <c r="AA344" s="243">
        <f>+IF(I344=0,"",'Ark1'!Z4026)</f>
        <v>100</v>
      </c>
      <c r="AB344" s="241">
        <f>+IF(I344=0,"",'Ark1'!AA4026)</f>
        <v>2.9499999999999007</v>
      </c>
      <c r="AC344" s="242">
        <f>+IF(I344=0,"",'Ark1'!AC4026)</f>
        <v>0.5</v>
      </c>
      <c r="AD344" s="243">
        <f>+IF(I344=0,"",'Ark1'!AE4026)</f>
        <v>-100.00000000000487</v>
      </c>
      <c r="AE344" s="242">
        <f t="shared" si="30"/>
        <v>4.8291666666666666</v>
      </c>
      <c r="AF344" s="241">
        <f t="shared" si="31"/>
        <v>1</v>
      </c>
      <c r="AG344" s="220"/>
      <c r="AJ344" s="28"/>
      <c r="AK344" s="26"/>
      <c r="AN344" s="26"/>
      <c r="AO344" s="26"/>
      <c r="AP344" s="26"/>
      <c r="AR344" s="26"/>
      <c r="AS344" s="245"/>
      <c r="AT344" s="26"/>
      <c r="AU344" s="26"/>
    </row>
    <row r="345" spans="1:61" ht="15" customHeight="1">
      <c r="A345" s="220"/>
      <c r="B345" s="220"/>
      <c r="C345" s="220"/>
      <c r="D345" s="220"/>
      <c r="E345" s="220"/>
      <c r="F345" s="220"/>
      <c r="G345" s="220"/>
      <c r="H345" s="220"/>
      <c r="I345" s="220"/>
      <c r="J345" s="221"/>
      <c r="K345" s="221"/>
      <c r="L345" s="221"/>
      <c r="M345" s="97"/>
      <c r="N345" s="239"/>
      <c r="O345" s="97"/>
      <c r="P345" s="237"/>
      <c r="Q345" s="237"/>
      <c r="R345" s="220"/>
      <c r="S345" s="221"/>
      <c r="T345" s="237"/>
      <c r="U345" s="97"/>
      <c r="V345" s="220"/>
      <c r="W345" s="238"/>
      <c r="X345" s="222"/>
      <c r="Y345" s="222"/>
      <c r="Z345" s="222"/>
      <c r="AA345" s="222"/>
      <c r="AB345" s="222"/>
      <c r="AC345" s="220"/>
      <c r="AD345" s="222"/>
      <c r="AE345" s="485"/>
      <c r="AF345" s="222"/>
      <c r="AG345" s="220"/>
      <c r="AH345" s="223"/>
      <c r="AJ345" s="28"/>
      <c r="AK345" s="26"/>
      <c r="AL345" s="224"/>
      <c r="AM345" s="27"/>
      <c r="AQ345" s="27"/>
      <c r="BI345" s="236"/>
    </row>
    <row r="346" spans="1:61" ht="22.8">
      <c r="A346" s="220"/>
      <c r="B346" s="220"/>
      <c r="C346" s="220"/>
      <c r="D346" s="266" t="s">
        <v>39</v>
      </c>
      <c r="E346" s="220"/>
      <c r="F346" s="220"/>
      <c r="G346" s="220"/>
      <c r="H346" s="220"/>
      <c r="I346" s="267">
        <f>SUM(I348:I372)</f>
        <v>17</v>
      </c>
      <c r="J346" s="268"/>
      <c r="K346" s="268"/>
      <c r="L346" s="268"/>
      <c r="M346" s="97"/>
      <c r="N346" s="495"/>
      <c r="O346" s="97"/>
      <c r="P346" s="496"/>
      <c r="Q346" s="237"/>
      <c r="R346" s="270">
        <f>+Klasse!M22</f>
        <v>62.732000000000014</v>
      </c>
      <c r="S346" s="221"/>
      <c r="T346" s="496"/>
      <c r="U346" s="97"/>
      <c r="V346" s="269"/>
      <c r="W346" s="238"/>
      <c r="X346" s="222"/>
      <c r="Y346" s="222"/>
      <c r="Z346" s="222"/>
      <c r="AA346" s="222"/>
      <c r="AB346" s="222"/>
      <c r="AC346" s="220"/>
      <c r="AD346" s="222"/>
      <c r="AE346" s="485"/>
      <c r="AF346" s="222"/>
      <c r="AG346" s="220"/>
      <c r="AH346" s="223"/>
      <c r="AJ346" s="28"/>
      <c r="AK346" s="26"/>
      <c r="AL346" s="224"/>
      <c r="AM346" s="27"/>
      <c r="AQ346" s="27"/>
      <c r="BI346" s="236"/>
    </row>
    <row r="347" spans="1:61" ht="15" customHeight="1">
      <c r="A347" s="220"/>
      <c r="B347" s="220"/>
      <c r="C347" s="220"/>
      <c r="D347" s="220"/>
      <c r="E347" s="562"/>
      <c r="F347" s="563"/>
      <c r="G347" s="220"/>
      <c r="H347" s="238"/>
      <c r="I347" s="220"/>
      <c r="J347" s="221"/>
      <c r="K347" s="221"/>
      <c r="L347" s="221"/>
      <c r="M347" s="97"/>
      <c r="N347" s="239"/>
      <c r="O347" s="97"/>
      <c r="P347" s="237"/>
      <c r="Q347" s="237"/>
      <c r="R347" s="221"/>
      <c r="S347" s="221"/>
      <c r="T347" s="237"/>
      <c r="U347" s="97"/>
      <c r="V347" s="238"/>
      <c r="W347" s="238"/>
      <c r="X347" s="222"/>
      <c r="Y347" s="222"/>
      <c r="Z347" s="222"/>
      <c r="AA347" s="222"/>
      <c r="AB347" s="239"/>
      <c r="AC347" s="220"/>
      <c r="AD347" s="239"/>
      <c r="AE347" s="488"/>
      <c r="AF347" s="237"/>
      <c r="AG347" s="220"/>
      <c r="AH347" s="223"/>
      <c r="AJ347" s="28"/>
      <c r="AK347" s="26"/>
      <c r="AL347" s="224"/>
      <c r="AM347" s="27"/>
      <c r="AQ347" s="27"/>
      <c r="BI347" s="236"/>
    </row>
    <row r="348" spans="1:61" ht="15" customHeight="1">
      <c r="A348" s="220"/>
      <c r="B348" s="301">
        <f>+'Ark1'!C4027</f>
        <v>2024</v>
      </c>
      <c r="C348" s="240">
        <f>+'Ark1'!L4027</f>
        <v>13</v>
      </c>
      <c r="D348" s="240" t="s">
        <v>39</v>
      </c>
      <c r="E348" s="27">
        <f>+'Ark1'!H4027</f>
        <v>1</v>
      </c>
      <c r="F348" s="27">
        <f>+'Ark1'!J4027</f>
        <v>103</v>
      </c>
      <c r="G348" s="27" t="str">
        <f>+G320</f>
        <v>Rudshøgda</v>
      </c>
      <c r="H348" s="27" t="str">
        <f>+IF(I348=0,"",'Ark1'!Q4027)</f>
        <v/>
      </c>
      <c r="I348" s="27">
        <f>+'Ark1'!R4027</f>
        <v>0</v>
      </c>
      <c r="J348" s="28" t="str">
        <f>+IF(I348=0,"",'Ark1'!AG4027)</f>
        <v/>
      </c>
      <c r="L348" s="28" t="str">
        <f>+IF(I348=0,"",'Ark1'!AH4027)</f>
        <v/>
      </c>
      <c r="M348" s="97"/>
      <c r="N348" s="247">
        <f>+IF(J348=0,"",'Ark1'!AI4027)</f>
        <v>0</v>
      </c>
      <c r="O348" s="97"/>
      <c r="P348" s="273" t="str">
        <f>+IF(N348=0,"",'Ark1'!AJ4027)</f>
        <v/>
      </c>
      <c r="Q348" s="237"/>
      <c r="R348" s="31" t="str">
        <f>+IF(I348=0,"",'Ark1'!U4027)</f>
        <v/>
      </c>
      <c r="S348" s="221"/>
      <c r="T348" s="273" t="str">
        <f>+IF(N348=0,"",'Ark1'!AK4027)</f>
        <v/>
      </c>
      <c r="U348" s="97"/>
      <c r="V348" s="26" t="str">
        <f>+IF(I348=0,"",'Ark1'!T4027)</f>
        <v/>
      </c>
      <c r="W348" s="238"/>
      <c r="X348" s="33" t="str">
        <f>+IF(I348=0,"",'Ark1'!W4027)</f>
        <v/>
      </c>
      <c r="Y348" s="33" t="str">
        <f>+IF(I348=0,"",'Ark1'!X4027)</f>
        <v/>
      </c>
      <c r="Z348" s="33" t="str">
        <f>+IF(I348=0,"",'Ark1'!Y4027)</f>
        <v/>
      </c>
      <c r="AA348" s="33" t="str">
        <f>+IF(I348=0,"",'Ark1'!Z4027)</f>
        <v/>
      </c>
      <c r="AB348" s="28" t="str">
        <f>+IF(I348=0,"",'Ark1'!AA4027)</f>
        <v/>
      </c>
      <c r="AC348" s="26" t="str">
        <f>+IF(I348=0,"",'Ark1'!AC4027)</f>
        <v/>
      </c>
      <c r="AD348" s="33" t="str">
        <f>+IF(I348=0,"",'Ark1'!AE4027)</f>
        <v/>
      </c>
      <c r="AE348" s="26" t="str">
        <f t="shared" ref="AE348:AE372" si="33">IF(I348=0,"",R348/C348)</f>
        <v/>
      </c>
      <c r="AF348" s="28" t="str">
        <f t="shared" ref="AF348:AF372" si="34">IF(I348=0,"",I348/H348)</f>
        <v/>
      </c>
      <c r="AG348" s="220"/>
      <c r="AJ348" s="28"/>
      <c r="AK348" s="26"/>
      <c r="AN348" s="26"/>
      <c r="AO348" s="26"/>
      <c r="AP348" s="26"/>
      <c r="AR348" s="26"/>
      <c r="AT348" s="26"/>
      <c r="AU348" s="26"/>
    </row>
    <row r="349" spans="1:61" ht="15" customHeight="1">
      <c r="A349" s="220"/>
      <c r="B349" s="301">
        <f>+'Ark1'!C4028</f>
        <v>2024</v>
      </c>
      <c r="C349" s="240">
        <f>+'Ark1'!L4028</f>
        <v>13</v>
      </c>
      <c r="D349" s="240" t="s">
        <v>39</v>
      </c>
      <c r="E349" s="27">
        <f>+'Ark1'!H4028</f>
        <v>2</v>
      </c>
      <c r="F349" s="27">
        <f>+'Ark1'!J4028</f>
        <v>106</v>
      </c>
      <c r="G349" s="27" t="str">
        <f t="shared" ref="G349:G372" si="35">+G321</f>
        <v>Furuseth</v>
      </c>
      <c r="H349" s="27">
        <f>+IF(I349=0,"",'Ark1'!Q4028)</f>
        <v>2</v>
      </c>
      <c r="I349" s="27">
        <f>+'Ark1'!R4028</f>
        <v>2</v>
      </c>
      <c r="J349" s="28">
        <f>+IF(I349=0,"",'Ark1'!AG4028)</f>
        <v>1.3422818791946312</v>
      </c>
      <c r="L349" s="28">
        <f>+IF(I349=0,"",'Ark1'!AH4028)</f>
        <v>2.1792418515648482</v>
      </c>
      <c r="M349" s="97"/>
      <c r="N349" s="247">
        <f>+IF(J349=0,"",'Ark1'!AI4028)</f>
        <v>2</v>
      </c>
      <c r="O349" s="97"/>
      <c r="P349" s="273">
        <f>+IF(N349=0,"",'Ark1'!AJ4028)</f>
        <v>123.5</v>
      </c>
      <c r="Q349" s="237"/>
      <c r="R349" s="31">
        <f>+IF(I349=0,"",'Ark1'!U4028)</f>
        <v>68.900000000000006</v>
      </c>
      <c r="S349" s="221"/>
      <c r="T349" s="273">
        <f>+IF(N349=0,"",'Ark1'!AK4028)</f>
        <v>36.603416159088447</v>
      </c>
      <c r="U349" s="97"/>
      <c r="V349" s="26">
        <f>+IF(I349=0,"",'Ark1'!T4028)</f>
        <v>13</v>
      </c>
      <c r="W349" s="238"/>
      <c r="X349" s="33">
        <f>+IF(I349=0,"",'Ark1'!W4028)</f>
        <v>100</v>
      </c>
      <c r="Y349" s="33">
        <f>+IF(I349=0,"",'Ark1'!X4028)</f>
        <v>100</v>
      </c>
      <c r="Z349" s="33">
        <f>+IF(I349=0,"",'Ark1'!Y4028)</f>
        <v>100</v>
      </c>
      <c r="AA349" s="33">
        <f>+IF(I349=0,"",'Ark1'!Z4028)</f>
        <v>100</v>
      </c>
      <c r="AB349" s="28">
        <f>+IF(I349=0,"",'Ark1'!AA4028)</f>
        <v>1.3999999999996877</v>
      </c>
      <c r="AC349" s="26">
        <f>+IF(I349=0,"",'Ark1'!AC4028)</f>
        <v>0</v>
      </c>
      <c r="AD349" s="33">
        <f>+IF(I349=0,"",'Ark1'!AE4028)</f>
        <v>0</v>
      </c>
      <c r="AE349" s="26">
        <f t="shared" si="33"/>
        <v>5.3000000000000007</v>
      </c>
      <c r="AF349" s="28">
        <f t="shared" si="34"/>
        <v>1</v>
      </c>
      <c r="AG349" s="220"/>
      <c r="AJ349" s="28"/>
      <c r="AK349" s="26"/>
      <c r="AN349" s="26"/>
      <c r="AO349" s="26"/>
      <c r="AP349" s="26"/>
      <c r="AR349" s="26"/>
      <c r="AT349" s="26"/>
      <c r="AU349" s="26"/>
    </row>
    <row r="350" spans="1:61" ht="15" customHeight="1">
      <c r="A350" s="220"/>
      <c r="B350" s="301">
        <f>+'Ark1'!C4029</f>
        <v>2024</v>
      </c>
      <c r="C350" s="240">
        <f>+'Ark1'!L4029</f>
        <v>13</v>
      </c>
      <c r="D350" s="240" t="s">
        <v>39</v>
      </c>
      <c r="E350" s="27">
        <f>+'Ark1'!H4029</f>
        <v>1</v>
      </c>
      <c r="F350" s="27">
        <f>+'Ark1'!J4029</f>
        <v>110</v>
      </c>
      <c r="G350" s="27" t="str">
        <f t="shared" si="35"/>
        <v>Gol</v>
      </c>
      <c r="H350" s="27">
        <f>+IF(I350=0,"",'Ark1'!Q4029)</f>
        <v>1</v>
      </c>
      <c r="I350" s="27">
        <f>+'Ark1'!R4029</f>
        <v>1</v>
      </c>
      <c r="J350" s="28">
        <f>+IF(I350=0,"",'Ark1'!AG4029)</f>
        <v>0.17421602787456444</v>
      </c>
      <c r="L350" s="28">
        <f>+IF(I350=0,"",'Ark1'!AH4029)</f>
        <v>0.23936214575236445</v>
      </c>
      <c r="M350" s="97"/>
      <c r="N350" s="247">
        <f>+IF(J350=0,"",'Ark1'!AI4029)</f>
        <v>1</v>
      </c>
      <c r="O350" s="97"/>
      <c r="P350" s="273">
        <f>+IF(N350=0,"",'Ark1'!AJ4029)</f>
        <v>120</v>
      </c>
      <c r="Q350" s="237"/>
      <c r="R350" s="31">
        <f>+IF(I350=0,"",'Ark1'!U4029)</f>
        <v>57.4</v>
      </c>
      <c r="S350" s="221"/>
      <c r="T350" s="273">
        <f>+IF(N350=0,"",'Ark1'!AK4029)</f>
        <v>33.217592592592588</v>
      </c>
      <c r="U350" s="97"/>
      <c r="V350" s="26">
        <f>+IF(I350=0,"",'Ark1'!T4029)</f>
        <v>9</v>
      </c>
      <c r="W350" s="238"/>
      <c r="X350" s="33">
        <f>+IF(I350=0,"",'Ark1'!W4029)</f>
        <v>100</v>
      </c>
      <c r="Y350" s="33">
        <f>+IF(I350=0,"",'Ark1'!X4029)</f>
        <v>100</v>
      </c>
      <c r="Z350" s="33">
        <f>+IF(I350=0,"",'Ark1'!Y4029)</f>
        <v>100</v>
      </c>
      <c r="AA350" s="33">
        <f>+IF(I350=0,"",'Ark1'!Z4029)</f>
        <v>100</v>
      </c>
      <c r="AB350" s="28">
        <f>+IF(I350=0,"",'Ark1'!AA4029)</f>
        <v>0</v>
      </c>
      <c r="AC350" s="26">
        <f>+IF(I350=0,"",'Ark1'!AC4029)</f>
        <v>0</v>
      </c>
      <c r="AD350" s="33">
        <f>+IF(I350=0,"",'Ark1'!AE4029)</f>
        <v>0</v>
      </c>
      <c r="AE350" s="26">
        <f t="shared" si="33"/>
        <v>4.4153846153846157</v>
      </c>
      <c r="AF350" s="28">
        <f t="shared" si="34"/>
        <v>1</v>
      </c>
      <c r="AG350" s="220"/>
      <c r="AJ350" s="28"/>
      <c r="AK350" s="26"/>
      <c r="AN350" s="26"/>
      <c r="AO350" s="26"/>
      <c r="AP350" s="26"/>
      <c r="AR350" s="26"/>
      <c r="AT350" s="26"/>
      <c r="AU350" s="26"/>
    </row>
    <row r="351" spans="1:61" ht="15" customHeight="1">
      <c r="A351" s="220"/>
      <c r="B351" s="301">
        <f>+'Ark1'!C4030</f>
        <v>2024</v>
      </c>
      <c r="C351" s="240">
        <f>+'Ark1'!L4030</f>
        <v>13</v>
      </c>
      <c r="D351" s="240" t="s">
        <v>39</v>
      </c>
      <c r="E351" s="27">
        <f>+'Ark1'!H4030</f>
        <v>1</v>
      </c>
      <c r="F351" s="27">
        <f>+'Ark1'!J4030</f>
        <v>111</v>
      </c>
      <c r="G351" s="27" t="str">
        <f t="shared" si="35"/>
        <v>Forus</v>
      </c>
      <c r="H351" s="27">
        <f>+IF(I351=0,"",'Ark1'!Q4030)</f>
        <v>3</v>
      </c>
      <c r="I351" s="27">
        <f>+'Ark1'!R4030</f>
        <v>3</v>
      </c>
      <c r="J351" s="28">
        <f>+IF(I351=0,"",'Ark1'!AG4030)</f>
        <v>0.61983471074380181</v>
      </c>
      <c r="L351" s="28">
        <f>+IF(I351=0,"",'Ark1'!AH4030)</f>
        <v>0.88128150990833054</v>
      </c>
      <c r="M351" s="97"/>
      <c r="N351" s="247">
        <f>+IF(J351=0,"",'Ark1'!AI4030)</f>
        <v>3</v>
      </c>
      <c r="O351" s="97"/>
      <c r="P351" s="273">
        <f>+IF(N351=0,"",'Ark1'!AJ4030)</f>
        <v>120.8333333333333</v>
      </c>
      <c r="Q351" s="237"/>
      <c r="R351" s="31">
        <f>+IF(I351=0,"",'Ark1'!U4030)</f>
        <v>66.366666666666646</v>
      </c>
      <c r="S351" s="221"/>
      <c r="T351" s="273">
        <f>+IF(N351=0,"",'Ark1'!AK4030)</f>
        <v>37.616311819335671</v>
      </c>
      <c r="U351" s="97"/>
      <c r="V351" s="26">
        <f>+IF(I351=0,"",'Ark1'!T4030)</f>
        <v>10.666666666666664</v>
      </c>
      <c r="W351" s="238"/>
      <c r="X351" s="33">
        <f>+IF(I351=0,"",'Ark1'!W4030)</f>
        <v>66.666666666666686</v>
      </c>
      <c r="Y351" s="33">
        <f>+IF(I351=0,"",'Ark1'!X4030)</f>
        <v>100</v>
      </c>
      <c r="Z351" s="33">
        <f>+IF(I351=0,"",'Ark1'!Y4030)</f>
        <v>100</v>
      </c>
      <c r="AA351" s="33">
        <f>+IF(I351=0,"",'Ark1'!Z4030)</f>
        <v>100</v>
      </c>
      <c r="AB351" s="28">
        <f>+IF(I351=0,"",'Ark1'!AA4030)</f>
        <v>5.5763389025019121</v>
      </c>
      <c r="AC351" s="26">
        <f>+IF(I351=0,"",'Ark1'!AC4030)</f>
        <v>2.6246692913372716</v>
      </c>
      <c r="AD351" s="33">
        <f>+IF(I351=0,"",'Ark1'!AE4030)</f>
        <v>-89.580967297968257</v>
      </c>
      <c r="AE351" s="26">
        <f t="shared" si="33"/>
        <v>5.1051282051282039</v>
      </c>
      <c r="AF351" s="28">
        <f t="shared" si="34"/>
        <v>1</v>
      </c>
      <c r="AG351" s="220"/>
      <c r="AJ351" s="28"/>
      <c r="AK351" s="26"/>
      <c r="AN351" s="26"/>
      <c r="AO351" s="26"/>
      <c r="AP351" s="26"/>
      <c r="AR351" s="26"/>
      <c r="AT351" s="26"/>
      <c r="AU351" s="26"/>
    </row>
    <row r="352" spans="1:61" ht="15" customHeight="1">
      <c r="A352" s="220"/>
      <c r="B352" s="301">
        <f>+'Ark1'!C4031</f>
        <v>2024</v>
      </c>
      <c r="C352" s="240">
        <f>+'Ark1'!L4031</f>
        <v>13</v>
      </c>
      <c r="D352" s="240" t="s">
        <v>39</v>
      </c>
      <c r="E352" s="27">
        <f>+'Ark1'!H4031</f>
        <v>1</v>
      </c>
      <c r="F352" s="27">
        <f>+'Ark1'!J4031</f>
        <v>116</v>
      </c>
      <c r="G352" s="27" t="str">
        <f t="shared" si="35"/>
        <v>Sandeid</v>
      </c>
      <c r="H352" s="27">
        <f>+IF(I352=0,"",'Ark1'!Q4031)</f>
        <v>1</v>
      </c>
      <c r="I352" s="27">
        <f>+'Ark1'!R4031</f>
        <v>1</v>
      </c>
      <c r="J352" s="28">
        <f>+IF(I352=0,"",'Ark1'!AG4031)</f>
        <v>0.27548209366391191</v>
      </c>
      <c r="L352" s="28">
        <f>+IF(I352=0,"",'Ark1'!AH4031)</f>
        <v>0.42381970761640408</v>
      </c>
      <c r="M352" s="97"/>
      <c r="N352" s="247">
        <f>+IF(J352=0,"",'Ark1'!AI4031)</f>
        <v>0</v>
      </c>
      <c r="O352" s="97"/>
      <c r="P352" s="273" t="str">
        <f>+IF(N352=0,"",'Ark1'!AJ4031)</f>
        <v/>
      </c>
      <c r="Q352" s="237"/>
      <c r="R352" s="31">
        <f>+IF(I352=0,"",'Ark1'!U4031)</f>
        <v>65.2</v>
      </c>
      <c r="S352" s="221"/>
      <c r="T352" s="273" t="str">
        <f>+IF(N352=0,"",'Ark1'!AK4031)</f>
        <v/>
      </c>
      <c r="U352" s="97"/>
      <c r="V352" s="26">
        <f>+IF(I352=0,"",'Ark1'!T4031)</f>
        <v>7</v>
      </c>
      <c r="W352" s="238"/>
      <c r="X352" s="33">
        <f>+IF(I352=0,"",'Ark1'!W4031)</f>
        <v>0</v>
      </c>
      <c r="Y352" s="33">
        <f>+IF(I352=0,"",'Ark1'!X4031)</f>
        <v>100</v>
      </c>
      <c r="Z352" s="33">
        <f>+IF(I352=0,"",'Ark1'!Y4031)</f>
        <v>100</v>
      </c>
      <c r="AA352" s="33">
        <f>+IF(I352=0,"",'Ark1'!Z4031)</f>
        <v>100</v>
      </c>
      <c r="AB352" s="28">
        <f>+IF(I352=0,"",'Ark1'!AA4031)</f>
        <v>0</v>
      </c>
      <c r="AC352" s="26">
        <f>+IF(I352=0,"",'Ark1'!AC4031)</f>
        <v>0</v>
      </c>
      <c r="AD352" s="33">
        <f>+IF(I352=0,"",'Ark1'!AE4031)</f>
        <v>0</v>
      </c>
      <c r="AE352" s="26">
        <f t="shared" si="33"/>
        <v>5.0153846153846153</v>
      </c>
      <c r="AF352" s="28">
        <f t="shared" si="34"/>
        <v>1</v>
      </c>
      <c r="AG352" s="220"/>
      <c r="AJ352" s="28"/>
      <c r="AK352" s="26"/>
      <c r="AN352" s="26"/>
      <c r="AO352" s="26"/>
      <c r="AP352" s="26"/>
      <c r="AR352" s="26"/>
      <c r="AT352" s="26"/>
      <c r="AU352" s="26"/>
    </row>
    <row r="353" spans="1:47" ht="15" customHeight="1">
      <c r="A353" s="220"/>
      <c r="B353" s="301">
        <f>+'Ark1'!C4032</f>
        <v>2024</v>
      </c>
      <c r="C353" s="240">
        <f>+'Ark1'!L4032</f>
        <v>13</v>
      </c>
      <c r="D353" s="240" t="s">
        <v>39</v>
      </c>
      <c r="E353" s="27">
        <f>+'Ark1'!H4032</f>
        <v>2</v>
      </c>
      <c r="F353" s="27">
        <f>+'Ark1'!J4032</f>
        <v>117</v>
      </c>
      <c r="G353" s="27" t="str">
        <f t="shared" si="35"/>
        <v>Jæren</v>
      </c>
      <c r="H353" s="27">
        <f>+IF(I353=0,"",'Ark1'!Q4032)</f>
        <v>1</v>
      </c>
      <c r="I353" s="27">
        <f>+'Ark1'!R4032</f>
        <v>1</v>
      </c>
      <c r="J353" s="28">
        <f>+IF(I353=0,"",'Ark1'!AG4032)</f>
        <v>0.3058103975535168</v>
      </c>
      <c r="L353" s="28">
        <f>+IF(I353=0,"",'Ark1'!AH4032)</f>
        <v>0.43933387298753951</v>
      </c>
      <c r="M353" s="97"/>
      <c r="N353" s="247">
        <f>+IF(J353=0,"",'Ark1'!AI4032)</f>
        <v>1</v>
      </c>
      <c r="O353" s="97"/>
      <c r="P353" s="273">
        <f>+IF(N353=0,"",'Ark1'!AJ4032)</f>
        <v>118.4</v>
      </c>
      <c r="Q353" s="237"/>
      <c r="R353" s="31">
        <f>+IF(I353=0,"",'Ark1'!U4032)</f>
        <v>63.5</v>
      </c>
      <c r="S353" s="221"/>
      <c r="T353" s="273">
        <f>+IF(N353=0,"",'Ark1'!AK4032)</f>
        <v>38.257678931899406</v>
      </c>
      <c r="U353" s="97"/>
      <c r="V353" s="26">
        <f>+IF(I353=0,"",'Ark1'!T4032)</f>
        <v>13</v>
      </c>
      <c r="W353" s="238"/>
      <c r="X353" s="33">
        <f>+IF(I353=0,"",'Ark1'!W4032)</f>
        <v>100</v>
      </c>
      <c r="Y353" s="33">
        <f>+IF(I353=0,"",'Ark1'!X4032)</f>
        <v>100</v>
      </c>
      <c r="Z353" s="33">
        <f>+IF(I353=0,"",'Ark1'!Y4032)</f>
        <v>100</v>
      </c>
      <c r="AA353" s="33">
        <f>+IF(I353=0,"",'Ark1'!Z4032)</f>
        <v>100</v>
      </c>
      <c r="AB353" s="28">
        <f>+IF(I353=0,"",'Ark1'!AA4032)</f>
        <v>0</v>
      </c>
      <c r="AC353" s="26">
        <f>+IF(I353=0,"",'Ark1'!AC4032)</f>
        <v>0</v>
      </c>
      <c r="AD353" s="33">
        <f>+IF(I353=0,"",'Ark1'!AE4032)</f>
        <v>0</v>
      </c>
      <c r="AE353" s="26">
        <f t="shared" si="33"/>
        <v>4.884615384615385</v>
      </c>
      <c r="AF353" s="28">
        <f t="shared" si="34"/>
        <v>1</v>
      </c>
      <c r="AG353" s="220"/>
      <c r="AJ353" s="28"/>
      <c r="AK353" s="26"/>
      <c r="AN353" s="26"/>
      <c r="AO353" s="26"/>
      <c r="AP353" s="26"/>
      <c r="AR353" s="26"/>
      <c r="AT353" s="26"/>
      <c r="AU353" s="26"/>
    </row>
    <row r="354" spans="1:47" ht="15" customHeight="1">
      <c r="A354" s="220"/>
      <c r="B354" s="301">
        <f>+'Ark1'!C4033</f>
        <v>2024</v>
      </c>
      <c r="C354" s="240">
        <f>+'Ark1'!L4033</f>
        <v>13</v>
      </c>
      <c r="D354" s="240" t="s">
        <v>39</v>
      </c>
      <c r="E354" s="27">
        <f>+'Ark1'!H4033</f>
        <v>1</v>
      </c>
      <c r="F354" s="27">
        <f>+'Ark1'!J4033</f>
        <v>134</v>
      </c>
      <c r="G354" s="27" t="str">
        <f t="shared" si="35"/>
        <v>Førde</v>
      </c>
      <c r="H354" s="27">
        <f>+IF(I354=0,"",'Ark1'!Q4033)</f>
        <v>1</v>
      </c>
      <c r="I354" s="27">
        <f>+'Ark1'!R4033</f>
        <v>1</v>
      </c>
      <c r="J354" s="28">
        <f>+IF(I354=0,"",'Ark1'!AG4033)</f>
        <v>0.19047619047619055</v>
      </c>
      <c r="L354" s="28">
        <f>+IF(I354=0,"",'Ark1'!AH4033)</f>
        <v>0.28453942967237822</v>
      </c>
      <c r="M354" s="97"/>
      <c r="N354" s="247">
        <f>+IF(J354=0,"",'Ark1'!AI4033)</f>
        <v>0</v>
      </c>
      <c r="O354" s="97"/>
      <c r="P354" s="273" t="str">
        <f>+IF(N354=0,"",'Ark1'!AJ4033)</f>
        <v/>
      </c>
      <c r="Q354" s="237"/>
      <c r="R354" s="31">
        <f>+IF(I354=0,"",'Ark1'!U4033)</f>
        <v>63.8</v>
      </c>
      <c r="S354" s="221"/>
      <c r="T354" s="273" t="str">
        <f>+IF(N354=0,"",'Ark1'!AK4033)</f>
        <v/>
      </c>
      <c r="U354" s="97"/>
      <c r="V354" s="26">
        <f>+IF(I354=0,"",'Ark1'!T4033)</f>
        <v>11</v>
      </c>
      <c r="W354" s="238"/>
      <c r="X354" s="33">
        <f>+IF(I354=0,"",'Ark1'!W4033)</f>
        <v>100</v>
      </c>
      <c r="Y354" s="33">
        <f>+IF(I354=0,"",'Ark1'!X4033)</f>
        <v>100</v>
      </c>
      <c r="Z354" s="33">
        <f>+IF(I354=0,"",'Ark1'!Y4033)</f>
        <v>100</v>
      </c>
      <c r="AA354" s="33">
        <f>+IF(I354=0,"",'Ark1'!Z4033)</f>
        <v>100</v>
      </c>
      <c r="AB354" s="28">
        <f>+IF(I354=0,"",'Ark1'!AA4033)</f>
        <v>0</v>
      </c>
      <c r="AC354" s="26">
        <f>+IF(I354=0,"",'Ark1'!AC4033)</f>
        <v>0</v>
      </c>
      <c r="AD354" s="33">
        <f>+IF(I354=0,"",'Ark1'!AE4033)</f>
        <v>0</v>
      </c>
      <c r="AE354" s="26">
        <f t="shared" si="33"/>
        <v>4.9076923076923071</v>
      </c>
      <c r="AF354" s="28">
        <f t="shared" si="34"/>
        <v>1</v>
      </c>
      <c r="AG354" s="220"/>
      <c r="AJ354" s="28"/>
      <c r="AK354" s="26"/>
      <c r="AN354" s="26"/>
      <c r="AO354" s="26"/>
      <c r="AP354" s="26"/>
      <c r="AR354" s="26"/>
      <c r="AT354" s="26"/>
      <c r="AU354" s="26"/>
    </row>
    <row r="355" spans="1:47" ht="15" customHeight="1">
      <c r="A355" s="220"/>
      <c r="B355" s="301">
        <f>+'Ark1'!C4034</f>
        <v>2024</v>
      </c>
      <c r="C355" s="240">
        <f>+'Ark1'!L4034</f>
        <v>13</v>
      </c>
      <c r="D355" s="240" t="s">
        <v>39</v>
      </c>
      <c r="E355" s="27">
        <f>+'Ark1'!H4034</f>
        <v>2</v>
      </c>
      <c r="F355" s="27">
        <f>+'Ark1'!J4034</f>
        <v>141</v>
      </c>
      <c r="G355" s="27" t="str">
        <f t="shared" si="35"/>
        <v>Ølen</v>
      </c>
      <c r="H355" s="27">
        <f>+IF(I355=0,"",'Ark1'!Q4034)</f>
        <v>4</v>
      </c>
      <c r="I355" s="27">
        <f>+'Ark1'!R4034</f>
        <v>4</v>
      </c>
      <c r="J355" s="28">
        <f>+IF(I355=0,"",'Ark1'!AG4034)</f>
        <v>0.78740157480314976</v>
      </c>
      <c r="L355" s="28">
        <f>+IF(I355=0,"",'Ark1'!AH4034)</f>
        <v>1.3351470225794837</v>
      </c>
      <c r="M355" s="97"/>
      <c r="N355" s="247">
        <f>+IF(J355=0,"",'Ark1'!AI4034)</f>
        <v>4</v>
      </c>
      <c r="O355" s="97"/>
      <c r="P355" s="273">
        <f>+IF(N355=0,"",'Ark1'!AJ4034)</f>
        <v>123.24999999999999</v>
      </c>
      <c r="Q355" s="237"/>
      <c r="R355" s="31">
        <f>+IF(I355=0,"",'Ark1'!U4034)</f>
        <v>70.425000000000011</v>
      </c>
      <c r="S355" s="221"/>
      <c r="T355" s="273">
        <f>+IF(N355=0,"",'Ark1'!AK4034)</f>
        <v>37.42098358564661</v>
      </c>
      <c r="U355" s="97"/>
      <c r="V355" s="26">
        <f>+IF(I355=0,"",'Ark1'!T4034)</f>
        <v>10.5</v>
      </c>
      <c r="W355" s="238"/>
      <c r="X355" s="33">
        <f>+IF(I355=0,"",'Ark1'!W4034)</f>
        <v>50</v>
      </c>
      <c r="Y355" s="33">
        <f>+IF(I355=0,"",'Ark1'!X4034)</f>
        <v>100</v>
      </c>
      <c r="Z355" s="33">
        <f>+IF(I355=0,"",'Ark1'!Y4034)</f>
        <v>100</v>
      </c>
      <c r="AA355" s="33">
        <f>+IF(I355=0,"",'Ark1'!Z4034)</f>
        <v>100</v>
      </c>
      <c r="AB355" s="28">
        <f>+IF(I355=0,"",'Ark1'!AA4034)</f>
        <v>9.9507223355894823</v>
      </c>
      <c r="AC355" s="26">
        <f>+IF(I355=0,"",'Ark1'!AC4034)</f>
        <v>2.5</v>
      </c>
      <c r="AD355" s="33">
        <f>+IF(I355=0,"",'Ark1'!AE4034)</f>
        <v>63.563224725688322</v>
      </c>
      <c r="AE355" s="26">
        <f t="shared" si="33"/>
        <v>5.417307692307693</v>
      </c>
      <c r="AF355" s="28">
        <f t="shared" si="34"/>
        <v>1</v>
      </c>
      <c r="AG355" s="220"/>
      <c r="AJ355" s="28"/>
      <c r="AK355" s="26"/>
      <c r="AN355" s="26"/>
      <c r="AO355" s="26"/>
      <c r="AP355" s="26"/>
      <c r="AR355" s="26"/>
      <c r="AT355" s="26"/>
      <c r="AU355" s="26"/>
    </row>
    <row r="356" spans="1:47" ht="15" customHeight="1">
      <c r="A356" s="220"/>
      <c r="B356" s="301">
        <f>+'Ark1'!C4035</f>
        <v>2024</v>
      </c>
      <c r="C356" s="240">
        <f>+'Ark1'!L4035</f>
        <v>13</v>
      </c>
      <c r="D356" s="240" t="s">
        <v>39</v>
      </c>
      <c r="E356" s="27">
        <f>+'Ark1'!H4035</f>
        <v>2</v>
      </c>
      <c r="F356" s="27">
        <f>+'Ark1'!J4035</f>
        <v>143</v>
      </c>
      <c r="G356" s="27" t="str">
        <f t="shared" si="35"/>
        <v>Nordfjord</v>
      </c>
      <c r="H356" s="27" t="str">
        <f>+IF(I356=0,"",'Ark1'!Q4035)</f>
        <v/>
      </c>
      <c r="I356" s="27">
        <f>+'Ark1'!R4035</f>
        <v>0</v>
      </c>
      <c r="J356" s="28" t="str">
        <f>+IF(I356=0,"",'Ark1'!AG4035)</f>
        <v/>
      </c>
      <c r="L356" s="28" t="str">
        <f>+IF(I356=0,"",'Ark1'!AH4035)</f>
        <v/>
      </c>
      <c r="M356" s="97"/>
      <c r="N356" s="247">
        <f>+IF(J356=0,"",'Ark1'!AI4035)</f>
        <v>0</v>
      </c>
      <c r="O356" s="97"/>
      <c r="P356" s="273" t="str">
        <f>+IF(N356=0,"",'Ark1'!AJ4035)</f>
        <v/>
      </c>
      <c r="Q356" s="237"/>
      <c r="R356" s="31" t="str">
        <f>+IF(I356=0,"",'Ark1'!U4035)</f>
        <v/>
      </c>
      <c r="S356" s="221"/>
      <c r="T356" s="273" t="str">
        <f>+IF(N356=0,"",'Ark1'!AK4035)</f>
        <v/>
      </c>
      <c r="U356" s="97"/>
      <c r="V356" s="26" t="str">
        <f>+IF(I356=0,"",'Ark1'!T4035)</f>
        <v/>
      </c>
      <c r="W356" s="238"/>
      <c r="X356" s="33" t="str">
        <f>+IF(I356=0,"",'Ark1'!W4035)</f>
        <v/>
      </c>
      <c r="Y356" s="33" t="str">
        <f>+IF(I356=0,"",'Ark1'!X4035)</f>
        <v/>
      </c>
      <c r="Z356" s="33" t="str">
        <f>+IF(I356=0,"",'Ark1'!Y4035)</f>
        <v/>
      </c>
      <c r="AA356" s="33" t="str">
        <f>+IF(I356=0,"",'Ark1'!Z4035)</f>
        <v/>
      </c>
      <c r="AB356" s="28" t="str">
        <f>+IF(I356=0,"",'Ark1'!AA4035)</f>
        <v/>
      </c>
      <c r="AC356" s="26" t="str">
        <f>+IF(I356=0,"",'Ark1'!AC4035)</f>
        <v/>
      </c>
      <c r="AD356" s="33" t="str">
        <f>+IF(I356=0,"",'Ark1'!AE4035)</f>
        <v/>
      </c>
      <c r="AE356" s="26" t="str">
        <f t="shared" si="33"/>
        <v/>
      </c>
      <c r="AF356" s="28" t="str">
        <f t="shared" si="34"/>
        <v/>
      </c>
      <c r="AG356" s="220"/>
      <c r="AJ356" s="28"/>
      <c r="AK356" s="26"/>
      <c r="AN356" s="26"/>
      <c r="AO356" s="26"/>
      <c r="AP356" s="26"/>
      <c r="AR356" s="26"/>
      <c r="AT356" s="26"/>
      <c r="AU356" s="26"/>
    </row>
    <row r="357" spans="1:47" ht="15" customHeight="1">
      <c r="A357" s="220"/>
      <c r="B357" s="301">
        <f>+'Ark1'!C4036</f>
        <v>2024</v>
      </c>
      <c r="C357" s="240">
        <f>+'Ark1'!L4036</f>
        <v>13</v>
      </c>
      <c r="D357" s="240" t="s">
        <v>39</v>
      </c>
      <c r="E357" s="27">
        <f>+'Ark1'!H4036</f>
        <v>2</v>
      </c>
      <c r="F357" s="27">
        <f>+'Ark1'!J4036</f>
        <v>147</v>
      </c>
      <c r="G357" s="27" t="str">
        <f t="shared" si="35"/>
        <v>Midt-Norge</v>
      </c>
      <c r="H357" s="27" t="str">
        <f>+IF(I357=0,"",'Ark1'!Q4036)</f>
        <v/>
      </c>
      <c r="I357" s="27">
        <f>+'Ark1'!R4036</f>
        <v>0</v>
      </c>
      <c r="J357" s="28" t="str">
        <f>+IF(I357=0,"",'Ark1'!AG4036)</f>
        <v/>
      </c>
      <c r="L357" s="28" t="str">
        <f>+IF(I357=0,"",'Ark1'!AH4036)</f>
        <v/>
      </c>
      <c r="M357" s="97"/>
      <c r="N357" s="247">
        <f>+IF(J357=0,"",'Ark1'!AI4036)</f>
        <v>0</v>
      </c>
      <c r="O357" s="97"/>
      <c r="P357" s="273" t="str">
        <f>+IF(N357=0,"",'Ark1'!AJ4036)</f>
        <v/>
      </c>
      <c r="Q357" s="237"/>
      <c r="R357" s="31" t="str">
        <f>+IF(I357=0,"",'Ark1'!U4036)</f>
        <v/>
      </c>
      <c r="S357" s="221"/>
      <c r="T357" s="273" t="str">
        <f>+IF(N357=0,"",'Ark1'!AK4036)</f>
        <v/>
      </c>
      <c r="U357" s="97"/>
      <c r="V357" s="26" t="str">
        <f>+IF(I357=0,"",'Ark1'!T4036)</f>
        <v/>
      </c>
      <c r="W357" s="238"/>
      <c r="X357" s="33" t="str">
        <f>+IF(I357=0,"",'Ark1'!W4036)</f>
        <v/>
      </c>
      <c r="Y357" s="33" t="str">
        <f>+IF(I357=0,"",'Ark1'!X4036)</f>
        <v/>
      </c>
      <c r="Z357" s="33" t="str">
        <f>+IF(I357=0,"",'Ark1'!Y4036)</f>
        <v/>
      </c>
      <c r="AA357" s="33" t="str">
        <f>+IF(I357=0,"",'Ark1'!Z4036)</f>
        <v/>
      </c>
      <c r="AB357" s="28" t="str">
        <f>+IF(I357=0,"",'Ark1'!AA4036)</f>
        <v/>
      </c>
      <c r="AC357" s="26" t="str">
        <f>+IF(I357=0,"",'Ark1'!AC4036)</f>
        <v/>
      </c>
      <c r="AD357" s="33" t="str">
        <f>+IF(I357=0,"",'Ark1'!AE4036)</f>
        <v/>
      </c>
      <c r="AE357" s="26" t="str">
        <f t="shared" si="33"/>
        <v/>
      </c>
      <c r="AF357" s="28" t="str">
        <f t="shared" si="34"/>
        <v/>
      </c>
      <c r="AG357" s="220"/>
      <c r="AJ357" s="28"/>
      <c r="AK357" s="26"/>
      <c r="AN357" s="26"/>
      <c r="AO357" s="26"/>
      <c r="AP357" s="26"/>
      <c r="AR357" s="26"/>
      <c r="AT357" s="26"/>
      <c r="AU357" s="26"/>
    </row>
    <row r="358" spans="1:47" ht="15" customHeight="1">
      <c r="A358" s="220"/>
      <c r="B358" s="301">
        <f>+'Ark1'!C4037</f>
        <v>2024</v>
      </c>
      <c r="C358" s="240">
        <f>+'Ark1'!L4037</f>
        <v>13</v>
      </c>
      <c r="D358" s="240" t="s">
        <v>39</v>
      </c>
      <c r="E358" s="27">
        <f>+'Ark1'!H4037</f>
        <v>1</v>
      </c>
      <c r="F358" s="27">
        <f>+'Ark1'!J4037</f>
        <v>155</v>
      </c>
      <c r="G358" s="27" t="str">
        <f t="shared" si="35"/>
        <v>Målselv</v>
      </c>
      <c r="H358" s="27">
        <f>+IF(I358=0,"",'Ark1'!Q4037)</f>
        <v>1</v>
      </c>
      <c r="I358" s="27">
        <f>+'Ark1'!R4037</f>
        <v>1</v>
      </c>
      <c r="J358" s="28">
        <f>+IF(I358=0,"",'Ark1'!AG4037)</f>
        <v>0.54054054054054068</v>
      </c>
      <c r="L358" s="28">
        <f>+IF(I358=0,"",'Ark1'!AH4037)</f>
        <v>0.56070582969149407</v>
      </c>
      <c r="M358" s="97"/>
      <c r="N358" s="247">
        <f>+IF(J358=0,"",'Ark1'!AI4037)</f>
        <v>1</v>
      </c>
      <c r="O358" s="97"/>
      <c r="P358" s="273">
        <f>+IF(N358=0,"",'Ark1'!AJ4037)</f>
        <v>115.1</v>
      </c>
      <c r="Q358" s="237"/>
      <c r="R358" s="31">
        <f>+IF(I358=0,"",'Ark1'!U4037)</f>
        <v>47.6</v>
      </c>
      <c r="S358" s="221"/>
      <c r="T358" s="273">
        <f>+IF(N358=0,"",'Ark1'!AK4037)</f>
        <v>31.216268088447713</v>
      </c>
      <c r="U358" s="97"/>
      <c r="V358" s="26">
        <f>+IF(I358=0,"",'Ark1'!T4037)</f>
        <v>6</v>
      </c>
      <c r="W358" s="238"/>
      <c r="X358" s="33">
        <f>+IF(I358=0,"",'Ark1'!W4037)</f>
        <v>0</v>
      </c>
      <c r="Y358" s="33">
        <f>+IF(I358=0,"",'Ark1'!X4037)</f>
        <v>100</v>
      </c>
      <c r="Z358" s="33">
        <f>+IF(I358=0,"",'Ark1'!Y4037)</f>
        <v>100</v>
      </c>
      <c r="AA358" s="33">
        <f>+IF(I358=0,"",'Ark1'!Z4037)</f>
        <v>100</v>
      </c>
      <c r="AB358" s="28">
        <f>+IF(I358=0,"",'Ark1'!AA4037)</f>
        <v>0</v>
      </c>
      <c r="AC358" s="26">
        <f>+IF(I358=0,"",'Ark1'!AC4037)</f>
        <v>0</v>
      </c>
      <c r="AD358" s="33">
        <f>+IF(I358=0,"",'Ark1'!AE4037)</f>
        <v>0</v>
      </c>
      <c r="AE358" s="26">
        <f t="shared" si="33"/>
        <v>3.6615384615384619</v>
      </c>
      <c r="AF358" s="28">
        <f t="shared" si="34"/>
        <v>1</v>
      </c>
      <c r="AG358" s="220"/>
      <c r="AJ358" s="28"/>
      <c r="AK358" s="26"/>
      <c r="AN358" s="26"/>
      <c r="AO358" s="26"/>
      <c r="AP358" s="26"/>
      <c r="AR358" s="26"/>
      <c r="AT358" s="26"/>
      <c r="AU358" s="26"/>
    </row>
    <row r="359" spans="1:47" ht="15" customHeight="1">
      <c r="A359" s="220"/>
      <c r="B359" s="301">
        <f>+'Ark1'!C4038</f>
        <v>2024</v>
      </c>
      <c r="C359" s="240">
        <f>+'Ark1'!L4038</f>
        <v>13</v>
      </c>
      <c r="D359" s="240" t="s">
        <v>39</v>
      </c>
      <c r="E359" s="27">
        <f>+'Ark1'!H4038</f>
        <v>2</v>
      </c>
      <c r="F359" s="27">
        <f>+'Ark1'!J4038</f>
        <v>160</v>
      </c>
      <c r="G359" s="27" t="str">
        <f t="shared" si="35"/>
        <v>Oslo</v>
      </c>
      <c r="H359" s="27">
        <f>+IF(I359=0,"",'Ark1'!Q4038)</f>
        <v>1</v>
      </c>
      <c r="I359" s="27">
        <f>+'Ark1'!R4038</f>
        <v>1</v>
      </c>
      <c r="J359" s="28">
        <f>+IF(I359=0,"",'Ark1'!AG4038)</f>
        <v>0.60606060606060608</v>
      </c>
      <c r="L359" s="28">
        <f>+IF(I359=0,"",'Ark1'!AH4038)</f>
        <v>0.93610652983935005</v>
      </c>
      <c r="M359" s="97"/>
      <c r="N359" s="247">
        <f>+IF(J359=0,"",'Ark1'!AI4038)</f>
        <v>1</v>
      </c>
      <c r="O359" s="97"/>
      <c r="P359" s="273">
        <f>+IF(N359=0,"",'Ark1'!AJ4038)</f>
        <v>119</v>
      </c>
      <c r="Q359" s="237"/>
      <c r="R359" s="31">
        <f>+IF(I359=0,"",'Ark1'!U4038)</f>
        <v>61.3</v>
      </c>
      <c r="S359" s="221"/>
      <c r="T359" s="273">
        <f>+IF(N359=0,"",'Ark1'!AK4038)</f>
        <v>36.37638940895193</v>
      </c>
      <c r="U359" s="97"/>
      <c r="V359" s="26">
        <f>+IF(I359=0,"",'Ark1'!T4038)</f>
        <v>14</v>
      </c>
      <c r="W359" s="238"/>
      <c r="X359" s="33">
        <f>+IF(I359=0,"",'Ark1'!W4038)</f>
        <v>100</v>
      </c>
      <c r="Y359" s="33">
        <f>+IF(I359=0,"",'Ark1'!X4038)</f>
        <v>100</v>
      </c>
      <c r="Z359" s="33">
        <f>+IF(I359=0,"",'Ark1'!Y4038)</f>
        <v>100</v>
      </c>
      <c r="AA359" s="33">
        <f>+IF(I359=0,"",'Ark1'!Z4038)</f>
        <v>100</v>
      </c>
      <c r="AB359" s="28">
        <f>+IF(I359=0,"",'Ark1'!AA4038)</f>
        <v>0</v>
      </c>
      <c r="AC359" s="26">
        <f>+IF(I359=0,"",'Ark1'!AC4038)</f>
        <v>0</v>
      </c>
      <c r="AD359" s="33">
        <f>+IF(I359=0,"",'Ark1'!AE4038)</f>
        <v>0</v>
      </c>
      <c r="AE359" s="26">
        <f t="shared" si="33"/>
        <v>4.7153846153846155</v>
      </c>
      <c r="AF359" s="28">
        <f t="shared" si="34"/>
        <v>1</v>
      </c>
      <c r="AG359" s="220"/>
      <c r="AJ359" s="28"/>
      <c r="AK359" s="26"/>
      <c r="AN359" s="26"/>
      <c r="AO359" s="26"/>
      <c r="AP359" s="26"/>
      <c r="AR359" s="26"/>
      <c r="AT359" s="26"/>
      <c r="AU359" s="26"/>
    </row>
    <row r="360" spans="1:47" ht="15" customHeight="1">
      <c r="A360" s="220"/>
      <c r="B360" s="301">
        <f>+'Ark1'!C4039</f>
        <v>2024</v>
      </c>
      <c r="C360" s="240">
        <f>+'Ark1'!L4039</f>
        <v>13</v>
      </c>
      <c r="D360" s="240" t="s">
        <v>39</v>
      </c>
      <c r="E360" s="27">
        <f>+'Ark1'!H4039</f>
        <v>1</v>
      </c>
      <c r="F360" s="27">
        <f>+'Ark1'!J4039</f>
        <v>171</v>
      </c>
      <c r="G360" s="27" t="str">
        <f t="shared" si="35"/>
        <v>Prima</v>
      </c>
      <c r="H360" s="27" t="str">
        <f>+IF(I360=0,"",'Ark1'!Q4039)</f>
        <v/>
      </c>
      <c r="I360" s="27">
        <f>+'Ark1'!R4039</f>
        <v>0</v>
      </c>
      <c r="J360" s="28" t="str">
        <f>+IF(I360=0,"",'Ark1'!AG4039)</f>
        <v/>
      </c>
      <c r="L360" s="28" t="str">
        <f>+IF(I360=0,"",'Ark1'!AH4039)</f>
        <v/>
      </c>
      <c r="M360" s="97"/>
      <c r="N360" s="247">
        <f>+IF(J360=0,"",'Ark1'!AI4039)</f>
        <v>0</v>
      </c>
      <c r="O360" s="97"/>
      <c r="P360" s="273" t="str">
        <f>+IF(N360=0,"",'Ark1'!AJ4039)</f>
        <v/>
      </c>
      <c r="Q360" s="237"/>
      <c r="R360" s="31" t="str">
        <f>+IF(I360=0,"",'Ark1'!U4039)</f>
        <v/>
      </c>
      <c r="S360" s="221"/>
      <c r="T360" s="273" t="str">
        <f>+IF(N360=0,"",'Ark1'!AK4039)</f>
        <v/>
      </c>
      <c r="U360" s="97"/>
      <c r="V360" s="26" t="str">
        <f>+IF(I360=0,"",'Ark1'!T4039)</f>
        <v/>
      </c>
      <c r="W360" s="238"/>
      <c r="X360" s="33" t="str">
        <f>+IF(I360=0,"",'Ark1'!W4039)</f>
        <v/>
      </c>
      <c r="Y360" s="33" t="str">
        <f>+IF(I360=0,"",'Ark1'!X4039)</f>
        <v/>
      </c>
      <c r="Z360" s="33" t="str">
        <f>+IF(I360=0,"",'Ark1'!Y4039)</f>
        <v/>
      </c>
      <c r="AA360" s="33" t="str">
        <f>+IF(I360=0,"",'Ark1'!Z4039)</f>
        <v/>
      </c>
      <c r="AB360" s="28" t="str">
        <f>+IF(I360=0,"",'Ark1'!AA4039)</f>
        <v/>
      </c>
      <c r="AC360" s="26" t="str">
        <f>+IF(I360=0,"",'Ark1'!AC4039)</f>
        <v/>
      </c>
      <c r="AD360" s="33" t="str">
        <f>+IF(I360=0,"",'Ark1'!AE4039)</f>
        <v/>
      </c>
      <c r="AE360" s="26" t="str">
        <f t="shared" si="33"/>
        <v/>
      </c>
      <c r="AF360" s="28" t="str">
        <f t="shared" si="34"/>
        <v/>
      </c>
      <c r="AG360" s="220"/>
      <c r="AJ360" s="28"/>
      <c r="AK360" s="26"/>
      <c r="AN360" s="26"/>
      <c r="AO360" s="26"/>
      <c r="AP360" s="26"/>
      <c r="AR360" s="26"/>
      <c r="AT360" s="26"/>
      <c r="AU360" s="26"/>
    </row>
    <row r="361" spans="1:47" ht="15" customHeight="1">
      <c r="A361" s="220"/>
      <c r="B361" s="301">
        <f>+'Ark1'!C4040</f>
        <v>2024</v>
      </c>
      <c r="C361" s="240">
        <f>+'Ark1'!L4040</f>
        <v>13</v>
      </c>
      <c r="D361" s="240" t="s">
        <v>39</v>
      </c>
      <c r="E361" s="27">
        <f>+'Ark1'!H4040</f>
        <v>2</v>
      </c>
      <c r="F361" s="27">
        <f>+'Ark1'!J4040</f>
        <v>175</v>
      </c>
      <c r="G361" s="27" t="str">
        <f t="shared" si="35"/>
        <v>Ole Ringdal</v>
      </c>
      <c r="H361" s="27" t="str">
        <f>+IF(I361=0,"",'Ark1'!Q4040)</f>
        <v/>
      </c>
      <c r="I361" s="27">
        <f>+'Ark1'!R4040</f>
        <v>0</v>
      </c>
      <c r="J361" s="28" t="str">
        <f>+IF(I361=0,"",'Ark1'!AG4040)</f>
        <v/>
      </c>
      <c r="L361" s="28" t="str">
        <f>+IF(I361=0,"",'Ark1'!AH4040)</f>
        <v/>
      </c>
      <c r="M361" s="97"/>
      <c r="N361" s="247">
        <f>+IF(J361=0,"",'Ark1'!AI4040)</f>
        <v>0</v>
      </c>
      <c r="O361" s="97"/>
      <c r="P361" s="273" t="str">
        <f>+IF(N361=0,"",'Ark1'!AJ4040)</f>
        <v/>
      </c>
      <c r="Q361" s="237"/>
      <c r="R361" s="31" t="str">
        <f>+IF(I361=0,"",'Ark1'!U4040)</f>
        <v/>
      </c>
      <c r="S361" s="221"/>
      <c r="T361" s="273" t="str">
        <f>+IF(N361=0,"",'Ark1'!AK4040)</f>
        <v/>
      </c>
      <c r="U361" s="97"/>
      <c r="V361" s="26" t="str">
        <f>+IF(I361=0,"",'Ark1'!T4040)</f>
        <v/>
      </c>
      <c r="W361" s="238"/>
      <c r="X361" s="33" t="str">
        <f>+IF(I361=0,"",'Ark1'!W4040)</f>
        <v/>
      </c>
      <c r="Y361" s="33" t="str">
        <f>+IF(I361=0,"",'Ark1'!X4040)</f>
        <v/>
      </c>
      <c r="Z361" s="33" t="str">
        <f>+IF(I361=0,"",'Ark1'!Y4040)</f>
        <v/>
      </c>
      <c r="AA361" s="33" t="str">
        <f>+IF(I361=0,"",'Ark1'!Z4040)</f>
        <v/>
      </c>
      <c r="AB361" s="28" t="str">
        <f>+IF(I361=0,"",'Ark1'!AA4040)</f>
        <v/>
      </c>
      <c r="AC361" s="26" t="str">
        <f>+IF(I361=0,"",'Ark1'!AC4040)</f>
        <v/>
      </c>
      <c r="AD361" s="33" t="str">
        <f>+IF(I361=0,"",'Ark1'!AE4040)</f>
        <v/>
      </c>
      <c r="AE361" s="26" t="str">
        <f t="shared" si="33"/>
        <v/>
      </c>
      <c r="AF361" s="28" t="str">
        <f t="shared" si="34"/>
        <v/>
      </c>
      <c r="AG361" s="220"/>
      <c r="AJ361" s="28"/>
      <c r="AK361" s="26"/>
      <c r="AN361" s="26"/>
      <c r="AO361" s="26"/>
      <c r="AP361" s="26"/>
      <c r="AR361" s="26"/>
      <c r="AT361" s="26"/>
      <c r="AU361" s="26"/>
    </row>
    <row r="362" spans="1:47" ht="15" customHeight="1">
      <c r="A362" s="220"/>
      <c r="B362" s="301">
        <f>+'Ark1'!C4041</f>
        <v>2024</v>
      </c>
      <c r="C362" s="240">
        <f>+'Ark1'!L4041</f>
        <v>13</v>
      </c>
      <c r="D362" s="240" t="s">
        <v>39</v>
      </c>
      <c r="E362" s="27">
        <f>+'Ark1'!H4041</f>
        <v>2</v>
      </c>
      <c r="F362" s="27">
        <f>+'Ark1'!J4041</f>
        <v>177</v>
      </c>
      <c r="G362" s="27" t="str">
        <f t="shared" si="35"/>
        <v>Slakthuset</v>
      </c>
      <c r="H362" s="27" t="str">
        <f>+IF(I362=0,"",'Ark1'!Q4041)</f>
        <v/>
      </c>
      <c r="I362" s="27">
        <f>+'Ark1'!R4041</f>
        <v>0</v>
      </c>
      <c r="J362" s="28" t="str">
        <f>+IF(I362=0,"",'Ark1'!AG4041)</f>
        <v/>
      </c>
      <c r="L362" s="28" t="str">
        <f>+IF(I362=0,"",'Ark1'!AH4041)</f>
        <v/>
      </c>
      <c r="M362" s="97"/>
      <c r="N362" s="247">
        <f>+IF(J362=0,"",'Ark1'!AI4041)</f>
        <v>0</v>
      </c>
      <c r="O362" s="97"/>
      <c r="P362" s="273" t="str">
        <f>+IF(N362=0,"",'Ark1'!AJ4041)</f>
        <v/>
      </c>
      <c r="Q362" s="237"/>
      <c r="R362" s="31" t="str">
        <f>+IF(I362=0,"",'Ark1'!U4041)</f>
        <v/>
      </c>
      <c r="S362" s="221"/>
      <c r="T362" s="273" t="str">
        <f>+IF(N362=0,"",'Ark1'!AK4041)</f>
        <v/>
      </c>
      <c r="U362" s="97"/>
      <c r="V362" s="26" t="str">
        <f>+IF(I362=0,"",'Ark1'!T4041)</f>
        <v/>
      </c>
      <c r="W362" s="238"/>
      <c r="X362" s="33" t="str">
        <f>+IF(I362=0,"",'Ark1'!W4041)</f>
        <v/>
      </c>
      <c r="Y362" s="33" t="str">
        <f>+IF(I362=0,"",'Ark1'!X4041)</f>
        <v/>
      </c>
      <c r="Z362" s="33" t="str">
        <f>+IF(I362=0,"",'Ark1'!Y4041)</f>
        <v/>
      </c>
      <c r="AA362" s="33" t="str">
        <f>+IF(I362=0,"",'Ark1'!Z4041)</f>
        <v/>
      </c>
      <c r="AB362" s="28" t="str">
        <f>+IF(I362=0,"",'Ark1'!AA4041)</f>
        <v/>
      </c>
      <c r="AC362" s="26" t="str">
        <f>+IF(I362=0,"",'Ark1'!AC4041)</f>
        <v/>
      </c>
      <c r="AD362" s="33" t="str">
        <f>+IF(I362=0,"",'Ark1'!AE4041)</f>
        <v/>
      </c>
      <c r="AE362" s="26" t="str">
        <f t="shared" si="33"/>
        <v/>
      </c>
      <c r="AF362" s="28" t="str">
        <f t="shared" si="34"/>
        <v/>
      </c>
      <c r="AG362" s="220"/>
      <c r="AJ362" s="28"/>
      <c r="AK362" s="26"/>
      <c r="AN362" s="26"/>
      <c r="AO362" s="26"/>
      <c r="AP362" s="26"/>
      <c r="AR362" s="26"/>
      <c r="AT362" s="26"/>
      <c r="AU362" s="26"/>
    </row>
    <row r="363" spans="1:47" ht="15" customHeight="1">
      <c r="A363" s="220"/>
      <c r="B363" s="301">
        <f>+'Ark1'!C4042</f>
        <v>2024</v>
      </c>
      <c r="C363" s="240">
        <f>+'Ark1'!L4042</f>
        <v>13</v>
      </c>
      <c r="D363" s="240" t="s">
        <v>39</v>
      </c>
      <c r="E363" s="27">
        <f>+'Ark1'!H4042</f>
        <v>2</v>
      </c>
      <c r="F363" s="27">
        <f>+'Ark1'!J4042</f>
        <v>178</v>
      </c>
      <c r="G363" s="27" t="str">
        <f t="shared" si="35"/>
        <v>Røros</v>
      </c>
      <c r="H363" s="27" t="str">
        <f>+IF(I363=0,"",'Ark1'!Q4042)</f>
        <v/>
      </c>
      <c r="I363" s="27">
        <f>+'Ark1'!R4042</f>
        <v>0</v>
      </c>
      <c r="J363" s="28" t="str">
        <f>+IF(I363=0,"",'Ark1'!AG4042)</f>
        <v/>
      </c>
      <c r="L363" s="28" t="str">
        <f>+IF(I363=0,"",'Ark1'!AH4042)</f>
        <v/>
      </c>
      <c r="M363" s="97"/>
      <c r="N363" s="247">
        <f>+IF(J363=0,"",'Ark1'!AI4042)</f>
        <v>0</v>
      </c>
      <c r="O363" s="97"/>
      <c r="P363" s="273" t="str">
        <f>+IF(N363=0,"",'Ark1'!AJ4042)</f>
        <v/>
      </c>
      <c r="Q363" s="237"/>
      <c r="R363" s="31" t="str">
        <f>+IF(I363=0,"",'Ark1'!U4042)</f>
        <v/>
      </c>
      <c r="S363" s="221"/>
      <c r="T363" s="273" t="str">
        <f>+IF(N363=0,"",'Ark1'!AK4042)</f>
        <v/>
      </c>
      <c r="U363" s="97"/>
      <c r="V363" s="26" t="str">
        <f>+IF(I363=0,"",'Ark1'!T4042)</f>
        <v/>
      </c>
      <c r="W363" s="238"/>
      <c r="X363" s="33" t="str">
        <f>+IF(I363=0,"",'Ark1'!W4042)</f>
        <v/>
      </c>
      <c r="Y363" s="33" t="str">
        <f>+IF(I363=0,"",'Ark1'!X4042)</f>
        <v/>
      </c>
      <c r="Z363" s="33" t="str">
        <f>+IF(I363=0,"",'Ark1'!Y4042)</f>
        <v/>
      </c>
      <c r="AA363" s="33" t="str">
        <f>+IF(I363=0,"",'Ark1'!Z4042)</f>
        <v/>
      </c>
      <c r="AB363" s="28" t="str">
        <f>+IF(I363=0,"",'Ark1'!AA4042)</f>
        <v/>
      </c>
      <c r="AC363" s="26" t="str">
        <f>+IF(I363=0,"",'Ark1'!AC4042)</f>
        <v/>
      </c>
      <c r="AD363" s="33" t="str">
        <f>+IF(I363=0,"",'Ark1'!AE4042)</f>
        <v/>
      </c>
      <c r="AE363" s="26" t="str">
        <f t="shared" si="33"/>
        <v/>
      </c>
      <c r="AF363" s="28" t="str">
        <f t="shared" si="34"/>
        <v/>
      </c>
      <c r="AG363" s="220"/>
      <c r="AJ363" s="28"/>
      <c r="AK363" s="26"/>
      <c r="AN363" s="26"/>
      <c r="AO363" s="26"/>
      <c r="AP363" s="26"/>
      <c r="AR363" s="26"/>
      <c r="AT363" s="26"/>
      <c r="AU363" s="26"/>
    </row>
    <row r="364" spans="1:47" ht="15" customHeight="1">
      <c r="A364" s="220"/>
      <c r="B364" s="301">
        <f>+'Ark1'!C4043</f>
        <v>2024</v>
      </c>
      <c r="C364" s="240">
        <f>+'Ark1'!L4043</f>
        <v>13</v>
      </c>
      <c r="D364" s="240" t="s">
        <v>39</v>
      </c>
      <c r="E364" s="27">
        <f>+'Ark1'!H4043</f>
        <v>2</v>
      </c>
      <c r="F364" s="27">
        <f>+'Ark1'!J4043</f>
        <v>181</v>
      </c>
      <c r="G364" s="27" t="str">
        <f t="shared" si="35"/>
        <v>Horns</v>
      </c>
      <c r="H364" s="27" t="str">
        <f>+IF(I364=0,"",'Ark1'!Q4043)</f>
        <v/>
      </c>
      <c r="I364" s="27">
        <f>+'Ark1'!R4043</f>
        <v>0</v>
      </c>
      <c r="J364" s="28" t="str">
        <f>+IF(I364=0,"",'Ark1'!AG4043)</f>
        <v/>
      </c>
      <c r="L364" s="28" t="str">
        <f>+IF(I364=0,"",'Ark1'!AH4043)</f>
        <v/>
      </c>
      <c r="M364" s="97"/>
      <c r="N364" s="247">
        <f>+IF(J364=0,"",'Ark1'!AI4043)</f>
        <v>0</v>
      </c>
      <c r="O364" s="97"/>
      <c r="P364" s="273" t="str">
        <f>+IF(N364=0,"",'Ark1'!AJ4043)</f>
        <v/>
      </c>
      <c r="Q364" s="237"/>
      <c r="R364" s="31" t="str">
        <f>+IF(I364=0,"",'Ark1'!U4043)</f>
        <v/>
      </c>
      <c r="S364" s="221"/>
      <c r="T364" s="273" t="str">
        <f>+IF(N364=0,"",'Ark1'!AK4043)</f>
        <v/>
      </c>
      <c r="U364" s="97"/>
      <c r="V364" s="26" t="str">
        <f>+IF(I364=0,"",'Ark1'!T4043)</f>
        <v/>
      </c>
      <c r="W364" s="238"/>
      <c r="X364" s="33" t="str">
        <f>+IF(I364=0,"",'Ark1'!W4043)</f>
        <v/>
      </c>
      <c r="Y364" s="33" t="str">
        <f>+IF(I364=0,"",'Ark1'!X4043)</f>
        <v/>
      </c>
      <c r="Z364" s="33" t="str">
        <f>+IF(I364=0,"",'Ark1'!Y4043)</f>
        <v/>
      </c>
      <c r="AA364" s="33" t="str">
        <f>+IF(I364=0,"",'Ark1'!Z4043)</f>
        <v/>
      </c>
      <c r="AB364" s="28" t="str">
        <f>+IF(I364=0,"",'Ark1'!AA4043)</f>
        <v/>
      </c>
      <c r="AC364" s="26" t="str">
        <f>+IF(I364=0,"",'Ark1'!AC4043)</f>
        <v/>
      </c>
      <c r="AD364" s="33" t="str">
        <f>+IF(I364=0,"",'Ark1'!AE4043)</f>
        <v/>
      </c>
      <c r="AE364" s="26" t="str">
        <f t="shared" si="33"/>
        <v/>
      </c>
      <c r="AF364" s="28" t="str">
        <f t="shared" si="34"/>
        <v/>
      </c>
      <c r="AG364" s="220"/>
      <c r="AJ364" s="28"/>
      <c r="AK364" s="26"/>
      <c r="AN364" s="26"/>
      <c r="AO364" s="26"/>
      <c r="AP364" s="26"/>
      <c r="AR364" s="26"/>
      <c r="AT364" s="26"/>
      <c r="AU364" s="26"/>
    </row>
    <row r="365" spans="1:47" ht="15" customHeight="1">
      <c r="A365" s="220"/>
      <c r="B365" s="301">
        <f>+'Ark1'!C4044</f>
        <v>2024</v>
      </c>
      <c r="C365" s="240">
        <f>+'Ark1'!L4044</f>
        <v>13</v>
      </c>
      <c r="D365" s="240" t="s">
        <v>39</v>
      </c>
      <c r="E365" s="27">
        <f>+'Ark1'!H4044</f>
        <v>1</v>
      </c>
      <c r="F365" s="27">
        <f>+'Ark1'!J4044</f>
        <v>262</v>
      </c>
      <c r="G365" s="27" t="str">
        <f t="shared" si="35"/>
        <v>Strilalam</v>
      </c>
      <c r="H365" s="27" t="str">
        <f>+IF(I365=0,"",'Ark1'!Q4044)</f>
        <v/>
      </c>
      <c r="I365" s="27">
        <f>+'Ark1'!R4044</f>
        <v>0</v>
      </c>
      <c r="J365" s="28" t="str">
        <f>+IF(I365=0,"",'Ark1'!AG4044)</f>
        <v/>
      </c>
      <c r="L365" s="28" t="str">
        <f>+IF(I365=0,"",'Ark1'!AH4044)</f>
        <v/>
      </c>
      <c r="M365" s="97"/>
      <c r="N365" s="247">
        <f>+IF(J365=0,"",'Ark1'!AI4044)</f>
        <v>0</v>
      </c>
      <c r="O365" s="97"/>
      <c r="P365" s="273" t="str">
        <f>+IF(N365=0,"",'Ark1'!AJ4044)</f>
        <v/>
      </c>
      <c r="Q365" s="237"/>
      <c r="R365" s="31" t="str">
        <f>+IF(I365=0,"",'Ark1'!U4044)</f>
        <v/>
      </c>
      <c r="S365" s="221"/>
      <c r="T365" s="273" t="str">
        <f>+IF(N365=0,"",'Ark1'!AK4044)</f>
        <v/>
      </c>
      <c r="U365" s="97"/>
      <c r="V365" s="26" t="str">
        <f>+IF(I365=0,"",'Ark1'!T4044)</f>
        <v/>
      </c>
      <c r="W365" s="238"/>
      <c r="X365" s="33" t="str">
        <f>+IF(I365=0,"",'Ark1'!W4044)</f>
        <v/>
      </c>
      <c r="Y365" s="33" t="str">
        <f>+IF(I365=0,"",'Ark1'!X4044)</f>
        <v/>
      </c>
      <c r="Z365" s="33" t="str">
        <f>+IF(I365=0,"",'Ark1'!Y4044)</f>
        <v/>
      </c>
      <c r="AA365" s="33" t="str">
        <f>+IF(I365=0,"",'Ark1'!Z4044)</f>
        <v/>
      </c>
      <c r="AB365" s="28" t="str">
        <f>+IF(I365=0,"",'Ark1'!AA4044)</f>
        <v/>
      </c>
      <c r="AC365" s="26" t="str">
        <f>+IF(I365=0,"",'Ark1'!AC4044)</f>
        <v/>
      </c>
      <c r="AD365" s="33" t="str">
        <f>+IF(I365=0,"",'Ark1'!AE4044)</f>
        <v/>
      </c>
      <c r="AE365" s="26" t="str">
        <f t="shared" si="33"/>
        <v/>
      </c>
      <c r="AF365" s="28" t="str">
        <f t="shared" si="34"/>
        <v/>
      </c>
      <c r="AG365" s="220"/>
      <c r="AJ365" s="28"/>
      <c r="AK365" s="26"/>
      <c r="AN365" s="26"/>
      <c r="AO365" s="26"/>
      <c r="AP365" s="26"/>
      <c r="AR365" s="26"/>
      <c r="AT365" s="26"/>
      <c r="AU365" s="26"/>
    </row>
    <row r="366" spans="1:47" ht="15" customHeight="1">
      <c r="A366" s="220"/>
      <c r="B366" s="301">
        <f>+'Ark1'!C4045</f>
        <v>2024</v>
      </c>
      <c r="C366" s="240">
        <f>+'Ark1'!L4045</f>
        <v>13</v>
      </c>
      <c r="D366" s="240" t="s">
        <v>39</v>
      </c>
      <c r="E366" s="27">
        <f>+'Ark1'!H4045</f>
        <v>2</v>
      </c>
      <c r="F366" s="27">
        <f>+'Ark1'!J4045</f>
        <v>267</v>
      </c>
      <c r="G366" s="27" t="str">
        <f t="shared" si="35"/>
        <v>Dalpro</v>
      </c>
      <c r="H366" s="27" t="str">
        <f>+IF(I366=0,"",'Ark1'!Q4045)</f>
        <v/>
      </c>
      <c r="I366" s="27">
        <f>+'Ark1'!R4045</f>
        <v>0</v>
      </c>
      <c r="J366" s="28" t="str">
        <f>+IF(I366=0,"",'Ark1'!AG4045)</f>
        <v/>
      </c>
      <c r="L366" s="28" t="str">
        <f>+IF(I366=0,"",'Ark1'!AH4045)</f>
        <v/>
      </c>
      <c r="M366" s="97"/>
      <c r="N366" s="247">
        <f>+IF(J366=0,"",'Ark1'!AI4045)</f>
        <v>0</v>
      </c>
      <c r="O366" s="97"/>
      <c r="P366" s="273" t="str">
        <f>+IF(N366=0,"",'Ark1'!AJ4045)</f>
        <v/>
      </c>
      <c r="Q366" s="237"/>
      <c r="R366" s="31" t="str">
        <f>+IF(I366=0,"",'Ark1'!U4045)</f>
        <v/>
      </c>
      <c r="S366" s="221"/>
      <c r="T366" s="273" t="str">
        <f>+IF(N366=0,"",'Ark1'!AK4045)</f>
        <v/>
      </c>
      <c r="U366" s="97"/>
      <c r="V366" s="26" t="str">
        <f>+IF(I366=0,"",'Ark1'!T4045)</f>
        <v/>
      </c>
      <c r="W366" s="238"/>
      <c r="X366" s="33" t="str">
        <f>+IF(I366=0,"",'Ark1'!W4045)</f>
        <v/>
      </c>
      <c r="Y366" s="33" t="str">
        <f>+IF(I366=0,"",'Ark1'!X4045)</f>
        <v/>
      </c>
      <c r="Z366" s="33" t="str">
        <f>+IF(I366=0,"",'Ark1'!Y4045)</f>
        <v/>
      </c>
      <c r="AA366" s="33" t="str">
        <f>+IF(I366=0,"",'Ark1'!Z4045)</f>
        <v/>
      </c>
      <c r="AB366" s="28" t="str">
        <f>+IF(I366=0,"",'Ark1'!AA4045)</f>
        <v/>
      </c>
      <c r="AC366" s="26" t="str">
        <f>+IF(I366=0,"",'Ark1'!AC4045)</f>
        <v/>
      </c>
      <c r="AD366" s="33" t="str">
        <f>+IF(I366=0,"",'Ark1'!AE4045)</f>
        <v/>
      </c>
      <c r="AE366" s="26" t="str">
        <f t="shared" si="33"/>
        <v/>
      </c>
      <c r="AF366" s="28" t="str">
        <f t="shared" si="34"/>
        <v/>
      </c>
      <c r="AG366" s="220"/>
      <c r="AJ366" s="28"/>
      <c r="AK366" s="26"/>
      <c r="AN366" s="26"/>
      <c r="AO366" s="26"/>
      <c r="AP366" s="26"/>
      <c r="AR366" s="26"/>
      <c r="AT366" s="26"/>
      <c r="AU366" s="26"/>
    </row>
    <row r="367" spans="1:47" ht="15" customHeight="1">
      <c r="A367" s="220"/>
      <c r="B367" s="301">
        <f>+'Ark1'!C4046</f>
        <v>2024</v>
      </c>
      <c r="C367" s="240">
        <f>+'Ark1'!L4046</f>
        <v>13</v>
      </c>
      <c r="D367" s="240" t="s">
        <v>39</v>
      </c>
      <c r="E367" s="27">
        <f>+'Ark1'!H4046</f>
        <v>1</v>
      </c>
      <c r="F367" s="27">
        <f>+'Ark1'!J4046</f>
        <v>309</v>
      </c>
      <c r="G367" s="27" t="str">
        <f t="shared" si="35"/>
        <v>Malvik</v>
      </c>
      <c r="H367" s="27">
        <f>+IF(I367=0,"",'Ark1'!Q4046)</f>
        <v>1</v>
      </c>
      <c r="I367" s="27">
        <f>+'Ark1'!R4046</f>
        <v>1</v>
      </c>
      <c r="J367" s="28">
        <f>+IF(I367=0,"",'Ark1'!AG4046)</f>
        <v>0.2994011976047905</v>
      </c>
      <c r="L367" s="28">
        <f>+IF(I367=0,"",'Ark1'!AH4046)</f>
        <v>0.48682846624012577</v>
      </c>
      <c r="M367" s="97"/>
      <c r="N367" s="247">
        <f>+IF(J367=0,"",'Ark1'!AI4046)</f>
        <v>1</v>
      </c>
      <c r="O367" s="97"/>
      <c r="P367" s="273">
        <f>+IF(N367=0,"",'Ark1'!AJ4046)</f>
        <v>116.5</v>
      </c>
      <c r="Q367" s="237"/>
      <c r="R367" s="31">
        <f>+IF(I367=0,"",'Ark1'!U4046)</f>
        <v>68.099999999999994</v>
      </c>
      <c r="S367" s="221"/>
      <c r="T367" s="273">
        <f>+IF(N367=0,"",'Ark1'!AK4046)</f>
        <v>43.069450991779263</v>
      </c>
      <c r="U367" s="97"/>
      <c r="V367" s="26">
        <f>+IF(I367=0,"",'Ark1'!T4046)</f>
        <v>10</v>
      </c>
      <c r="W367" s="238"/>
      <c r="X367" s="33">
        <f>+IF(I367=0,"",'Ark1'!W4046)</f>
        <v>100</v>
      </c>
      <c r="Y367" s="33">
        <f>+IF(I367=0,"",'Ark1'!X4046)</f>
        <v>100</v>
      </c>
      <c r="Z367" s="33">
        <f>+IF(I367=0,"",'Ark1'!Y4046)</f>
        <v>100</v>
      </c>
      <c r="AA367" s="33">
        <f>+IF(I367=0,"",'Ark1'!Z4046)</f>
        <v>100</v>
      </c>
      <c r="AB367" s="28">
        <f>+IF(I367=0,"",'Ark1'!AA4046)</f>
        <v>0</v>
      </c>
      <c r="AC367" s="26">
        <f>+IF(I367=0,"",'Ark1'!AC4046)</f>
        <v>0</v>
      </c>
      <c r="AD367" s="33">
        <f>+IF(I367=0,"",'Ark1'!AE4046)</f>
        <v>0</v>
      </c>
      <c r="AE367" s="26">
        <f t="shared" si="33"/>
        <v>5.2384615384615376</v>
      </c>
      <c r="AF367" s="28">
        <f t="shared" si="34"/>
        <v>1</v>
      </c>
      <c r="AG367" s="220"/>
      <c r="AJ367" s="28"/>
      <c r="AK367" s="26"/>
      <c r="AN367" s="26"/>
      <c r="AO367" s="26"/>
      <c r="AP367" s="26"/>
      <c r="AR367" s="26"/>
      <c r="AT367" s="26"/>
      <c r="AU367" s="26"/>
    </row>
    <row r="368" spans="1:47" ht="15" customHeight="1">
      <c r="A368" s="220"/>
      <c r="B368" s="301">
        <f>+'Ark1'!C4047</f>
        <v>2024</v>
      </c>
      <c r="C368" s="240">
        <f>+'Ark1'!L4047</f>
        <v>13</v>
      </c>
      <c r="D368" s="240" t="s">
        <v>39</v>
      </c>
      <c r="E368" s="27">
        <f>+'Ark1'!H4047</f>
        <v>2</v>
      </c>
      <c r="F368" s="27">
        <f>+'Ark1'!J4047</f>
        <v>470</v>
      </c>
      <c r="G368" s="27" t="str">
        <f t="shared" si="35"/>
        <v>Jens Eide</v>
      </c>
      <c r="H368" s="27">
        <f>+IF(I368=0,"",'Ark1'!Q4047)</f>
        <v>1</v>
      </c>
      <c r="I368" s="27">
        <f>+'Ark1'!R4047</f>
        <v>1</v>
      </c>
      <c r="J368" s="28">
        <f>+IF(I368=0,"",'Ark1'!AG4047)</f>
        <v>1.6129032258064513</v>
      </c>
      <c r="L368" s="28">
        <f>+IF(I368=0,"",'Ark1'!AH4047)</f>
        <v>2.7789438334312817</v>
      </c>
      <c r="M368" s="97"/>
      <c r="N368" s="247">
        <f>+IF(J368=0,"",'Ark1'!AI4047)</f>
        <v>1</v>
      </c>
      <c r="O368" s="97"/>
      <c r="P368" s="273">
        <f>+IF(N368=0,"",'Ark1'!AJ4047)</f>
        <v>123.4</v>
      </c>
      <c r="Q368" s="237"/>
      <c r="R368" s="31">
        <f>+IF(I368=0,"",'Ark1'!U4047)</f>
        <v>66.2</v>
      </c>
      <c r="S368" s="221"/>
      <c r="T368" s="273">
        <f>+IF(N368=0,"",'Ark1'!AK4047)</f>
        <v>35.229989224561876</v>
      </c>
      <c r="U368" s="97"/>
      <c r="V368" s="26">
        <f>+IF(I368=0,"",'Ark1'!T4047)</f>
        <v>15</v>
      </c>
      <c r="W368" s="238"/>
      <c r="X368" s="33">
        <f>+IF(I368=0,"",'Ark1'!W4047)</f>
        <v>100</v>
      </c>
      <c r="Y368" s="33">
        <f>+IF(I368=0,"",'Ark1'!X4047)</f>
        <v>100</v>
      </c>
      <c r="Z368" s="33">
        <f>+IF(I368=0,"",'Ark1'!Y4047)</f>
        <v>100</v>
      </c>
      <c r="AA368" s="33">
        <f>+IF(I368=0,"",'Ark1'!Z4047)</f>
        <v>100</v>
      </c>
      <c r="AB368" s="28">
        <f>+IF(I368=0,"",'Ark1'!AA4047)</f>
        <v>0</v>
      </c>
      <c r="AC368" s="26">
        <f>+IF(I368=0,"",'Ark1'!AC4047)</f>
        <v>0</v>
      </c>
      <c r="AD368" s="33">
        <f>+IF(I368=0,"",'Ark1'!AE4047)</f>
        <v>0</v>
      </c>
      <c r="AE368" s="26">
        <f t="shared" si="33"/>
        <v>5.0923076923076929</v>
      </c>
      <c r="AF368" s="28">
        <f t="shared" si="34"/>
        <v>1</v>
      </c>
      <c r="AG368" s="220"/>
      <c r="AJ368" s="28"/>
      <c r="AK368" s="26"/>
      <c r="AN368" s="26"/>
      <c r="AO368" s="26"/>
      <c r="AP368" s="26"/>
      <c r="AR368" s="26"/>
      <c r="AT368" s="26"/>
      <c r="AU368" s="26"/>
    </row>
    <row r="369" spans="1:61" ht="15" customHeight="1">
      <c r="A369" s="220"/>
      <c r="B369" s="301">
        <f>+'Ark1'!C4048</f>
        <v>2024</v>
      </c>
      <c r="C369" s="240">
        <f>+'Ark1'!L4048</f>
        <v>13</v>
      </c>
      <c r="D369" s="240" t="s">
        <v>39</v>
      </c>
      <c r="E369" s="27">
        <f>+'Ark1'!H4048</f>
        <v>2</v>
      </c>
      <c r="F369" s="27">
        <f>+'Ark1'!J4048</f>
        <v>629</v>
      </c>
      <c r="G369" s="27" t="str">
        <f t="shared" si="35"/>
        <v>Bø</v>
      </c>
      <c r="H369" s="27" t="str">
        <f>+IF(I369=0,"",'Ark1'!Q4048)</f>
        <v/>
      </c>
      <c r="I369" s="27">
        <f>+'Ark1'!R4048</f>
        <v>0</v>
      </c>
      <c r="J369" s="28" t="str">
        <f>+IF(I369=0,"",'Ark1'!AG4048)</f>
        <v/>
      </c>
      <c r="L369" s="28" t="str">
        <f>+IF(I369=0,"",'Ark1'!AH4048)</f>
        <v/>
      </c>
      <c r="M369" s="97"/>
      <c r="N369" s="247">
        <f>+IF(J369=0,"",'Ark1'!AI4048)</f>
        <v>0</v>
      </c>
      <c r="O369" s="97"/>
      <c r="P369" s="273" t="str">
        <f>+IF(N369=0,"",'Ark1'!AJ4048)</f>
        <v/>
      </c>
      <c r="Q369" s="237"/>
      <c r="R369" s="31" t="str">
        <f>+IF(I369=0,"",'Ark1'!U4048)</f>
        <v/>
      </c>
      <c r="S369" s="221"/>
      <c r="T369" s="273" t="str">
        <f>+IF(N369=0,"",'Ark1'!AK4048)</f>
        <v/>
      </c>
      <c r="U369" s="97"/>
      <c r="V369" s="26" t="str">
        <f>+IF(I369=0,"",'Ark1'!T4048)</f>
        <v/>
      </c>
      <c r="W369" s="238"/>
      <c r="X369" s="33" t="str">
        <f>+IF(I369=0,"",'Ark1'!W4048)</f>
        <v/>
      </c>
      <c r="Y369" s="33" t="str">
        <f>+IF(I369=0,"",'Ark1'!X4048)</f>
        <v/>
      </c>
      <c r="Z369" s="33" t="str">
        <f>+IF(I369=0,"",'Ark1'!Y4048)</f>
        <v/>
      </c>
      <c r="AA369" s="33" t="str">
        <f>+IF(I369=0,"",'Ark1'!Z4048)</f>
        <v/>
      </c>
      <c r="AB369" s="28" t="str">
        <f>+IF(I369=0,"",'Ark1'!AA4048)</f>
        <v/>
      </c>
      <c r="AC369" s="26" t="str">
        <f>+IF(I369=0,"",'Ark1'!AC4048)</f>
        <v/>
      </c>
      <c r="AD369" s="33" t="str">
        <f>+IF(I369=0,"",'Ark1'!AE4048)</f>
        <v/>
      </c>
      <c r="AE369" s="26" t="str">
        <f t="shared" si="33"/>
        <v/>
      </c>
      <c r="AF369" s="28" t="str">
        <f t="shared" si="34"/>
        <v/>
      </c>
      <c r="AG369" s="220"/>
      <c r="AJ369" s="28"/>
      <c r="AK369" s="26"/>
      <c r="AN369" s="26"/>
      <c r="AO369" s="26"/>
      <c r="AP369" s="26"/>
      <c r="AR369" s="26"/>
      <c r="AT369" s="26"/>
      <c r="AU369" s="26"/>
    </row>
    <row r="370" spans="1:61" ht="15" customHeight="1">
      <c r="A370" s="220"/>
      <c r="B370" s="301">
        <f>+'Ark1'!C4049</f>
        <v>2024</v>
      </c>
      <c r="C370" s="240">
        <f>+'Ark1'!L4049</f>
        <v>13</v>
      </c>
      <c r="D370" s="240" t="s">
        <v>39</v>
      </c>
      <c r="E370" s="27">
        <f>+'Ark1'!H4049</f>
        <v>1</v>
      </c>
      <c r="F370" s="27">
        <f>+'Ark1'!J4049</f>
        <v>643</v>
      </c>
      <c r="G370" s="27" t="str">
        <f t="shared" si="35"/>
        <v>Bjerka</v>
      </c>
      <c r="H370" s="27" t="str">
        <f>+IF(I370=0,"",'Ark1'!Q4049)</f>
        <v/>
      </c>
      <c r="I370" s="27">
        <f>+'Ark1'!R4049</f>
        <v>0</v>
      </c>
      <c r="J370" s="28" t="str">
        <f>+IF(I370=0,"",'Ark1'!AG4049)</f>
        <v/>
      </c>
      <c r="L370" s="28" t="str">
        <f>+IF(I370=0,"",'Ark1'!AH4049)</f>
        <v/>
      </c>
      <c r="M370" s="97"/>
      <c r="N370" s="247">
        <f>+IF(J370=0,"",'Ark1'!AI4049)</f>
        <v>0</v>
      </c>
      <c r="O370" s="97"/>
      <c r="P370" s="273" t="str">
        <f>+IF(N370=0,"",'Ark1'!AJ4049)</f>
        <v/>
      </c>
      <c r="Q370" s="237"/>
      <c r="R370" s="31" t="str">
        <f>+IF(I370=0,"",'Ark1'!U4049)</f>
        <v/>
      </c>
      <c r="S370" s="221"/>
      <c r="T370" s="273" t="str">
        <f>+IF(N370=0,"",'Ark1'!AK4049)</f>
        <v/>
      </c>
      <c r="U370" s="97"/>
      <c r="V370" s="26" t="str">
        <f>+IF(I370=0,"",'Ark1'!T4049)</f>
        <v/>
      </c>
      <c r="W370" s="238"/>
      <c r="X370" s="33" t="str">
        <f>+IF(I370=0,"",'Ark1'!W4049)</f>
        <v/>
      </c>
      <c r="Y370" s="33" t="str">
        <f>+IF(I370=0,"",'Ark1'!X4049)</f>
        <v/>
      </c>
      <c r="Z370" s="33" t="str">
        <f>+IF(I370=0,"",'Ark1'!Y4049)</f>
        <v/>
      </c>
      <c r="AA370" s="33" t="str">
        <f>+IF(I370=0,"",'Ark1'!Z4049)</f>
        <v/>
      </c>
      <c r="AB370" s="28" t="str">
        <f>+IF(I370=0,"",'Ark1'!AA4049)</f>
        <v/>
      </c>
      <c r="AC370" s="26" t="str">
        <f>+IF(I370=0,"",'Ark1'!AC4049)</f>
        <v/>
      </c>
      <c r="AD370" s="33" t="str">
        <f>+IF(I370=0,"",'Ark1'!AE4049)</f>
        <v/>
      </c>
      <c r="AE370" s="26" t="str">
        <f t="shared" si="33"/>
        <v/>
      </c>
      <c r="AF370" s="28" t="str">
        <f t="shared" si="34"/>
        <v/>
      </c>
      <c r="AG370" s="220"/>
      <c r="AJ370" s="28"/>
      <c r="AK370" s="26"/>
      <c r="AN370" s="26"/>
      <c r="AO370" s="26"/>
      <c r="AP370" s="26"/>
      <c r="AR370" s="26"/>
      <c r="AT370" s="26"/>
      <c r="AU370" s="26"/>
    </row>
    <row r="371" spans="1:61" ht="15" customHeight="1">
      <c r="A371" s="220"/>
      <c r="B371" s="301">
        <f>+'Ark1'!C4050</f>
        <v>2024</v>
      </c>
      <c r="C371" s="240">
        <f>+'Ark1'!L4050</f>
        <v>13</v>
      </c>
      <c r="D371" s="240" t="s">
        <v>39</v>
      </c>
      <c r="E371" s="27">
        <f>+'Ark1'!H4050</f>
        <v>2</v>
      </c>
      <c r="F371" s="27">
        <f>+'Ark1'!J4050</f>
        <v>704</v>
      </c>
      <c r="G371" s="27" t="str">
        <f t="shared" si="35"/>
        <v>Øre Vilt</v>
      </c>
      <c r="H371" s="27" t="str">
        <f>+IF(I371=0,"",'Ark1'!Q4050)</f>
        <v/>
      </c>
      <c r="I371" s="27">
        <f>+'Ark1'!R4050</f>
        <v>0</v>
      </c>
      <c r="J371" s="28" t="str">
        <f>+IF(I371=0,"",'Ark1'!AG4050)</f>
        <v/>
      </c>
      <c r="L371" s="28" t="str">
        <f>+IF(I371=0,"",'Ark1'!AH4050)</f>
        <v/>
      </c>
      <c r="M371" s="97"/>
      <c r="N371" s="247">
        <f>+IF(J371=0,"",'Ark1'!AI4050)</f>
        <v>0</v>
      </c>
      <c r="O371" s="97"/>
      <c r="P371" s="273" t="str">
        <f>+IF(N371=0,"",'Ark1'!AJ4050)</f>
        <v/>
      </c>
      <c r="Q371" s="237"/>
      <c r="R371" s="31" t="str">
        <f>+IF(I371=0,"",'Ark1'!U4050)</f>
        <v/>
      </c>
      <c r="S371" s="221"/>
      <c r="T371" s="273" t="str">
        <f>+IF(N371=0,"",'Ark1'!AK4050)</f>
        <v/>
      </c>
      <c r="U371" s="97"/>
      <c r="V371" s="26" t="str">
        <f>+IF(I371=0,"",'Ark1'!T4050)</f>
        <v/>
      </c>
      <c r="W371" s="238"/>
      <c r="X371" s="33" t="str">
        <f>+IF(I371=0,"",'Ark1'!W4050)</f>
        <v/>
      </c>
      <c r="Y371" s="33" t="str">
        <f>+IF(I371=0,"",'Ark1'!X4050)</f>
        <v/>
      </c>
      <c r="Z371" s="33" t="str">
        <f>+IF(I371=0,"",'Ark1'!Y4050)</f>
        <v/>
      </c>
      <c r="AA371" s="33" t="str">
        <f>+IF(I371=0,"",'Ark1'!Z4050)</f>
        <v/>
      </c>
      <c r="AB371" s="28" t="str">
        <f>+IF(I371=0,"",'Ark1'!AA4050)</f>
        <v/>
      </c>
      <c r="AC371" s="26" t="str">
        <f>+IF(I371=0,"",'Ark1'!AC4050)</f>
        <v/>
      </c>
      <c r="AD371" s="33" t="str">
        <f>+IF(I371=0,"",'Ark1'!AE4050)</f>
        <v/>
      </c>
      <c r="AE371" s="26" t="str">
        <f t="shared" si="33"/>
        <v/>
      </c>
      <c r="AF371" s="28" t="str">
        <f t="shared" si="34"/>
        <v/>
      </c>
      <c r="AG371" s="220"/>
      <c r="AJ371" s="28"/>
      <c r="AK371" s="26"/>
      <c r="AN371" s="26"/>
      <c r="AO371" s="26"/>
      <c r="AP371" s="26"/>
      <c r="AR371" s="26"/>
      <c r="AT371" s="26"/>
      <c r="AU371" s="26"/>
    </row>
    <row r="372" spans="1:61" ht="15" customHeight="1">
      <c r="A372" s="220"/>
      <c r="B372" s="301">
        <f>+'Ark1'!C4051</f>
        <v>2024</v>
      </c>
      <c r="C372" s="240">
        <f>+'Ark1'!L4051</f>
        <v>13</v>
      </c>
      <c r="D372" s="240" t="s">
        <v>39</v>
      </c>
      <c r="E372" s="27">
        <f>+'Ark1'!H4051</f>
        <v>1</v>
      </c>
      <c r="F372" s="27">
        <f>+'Ark1'!J4051</f>
        <v>802</v>
      </c>
      <c r="G372" s="27" t="str">
        <f t="shared" si="35"/>
        <v>Karasjok</v>
      </c>
      <c r="H372" s="27" t="str">
        <f>+IF(I372=0,"",'Ark1'!Q4051)</f>
        <v/>
      </c>
      <c r="I372" s="27">
        <f>+'Ark1'!R4051</f>
        <v>0</v>
      </c>
      <c r="J372" s="28" t="str">
        <f>+IF(I372=0,"",'Ark1'!AG4051)</f>
        <v/>
      </c>
      <c r="L372" s="28" t="str">
        <f>+IF(I372=0,"",'Ark1'!AH4051)</f>
        <v/>
      </c>
      <c r="M372" s="97"/>
      <c r="N372" s="247">
        <f>+IF(J372=0,"",'Ark1'!AI4051)</f>
        <v>0</v>
      </c>
      <c r="O372" s="97"/>
      <c r="P372" s="273" t="str">
        <f>+IF(N372=0,"",'Ark1'!AJ4051)</f>
        <v/>
      </c>
      <c r="Q372" s="237"/>
      <c r="R372" s="31" t="str">
        <f>+IF(I372=0,"",'Ark1'!U4051)</f>
        <v/>
      </c>
      <c r="S372" s="221"/>
      <c r="T372" s="273" t="str">
        <f>+IF(N372=0,"",'Ark1'!AK4051)</f>
        <v/>
      </c>
      <c r="U372" s="97"/>
      <c r="V372" s="26" t="str">
        <f>+IF(I372=0,"",'Ark1'!T4051)</f>
        <v/>
      </c>
      <c r="W372" s="238"/>
      <c r="X372" s="33" t="str">
        <f>+IF(I372=0,"",'Ark1'!W4051)</f>
        <v/>
      </c>
      <c r="Y372" s="33" t="str">
        <f>+IF(I372=0,"",'Ark1'!X4051)</f>
        <v/>
      </c>
      <c r="Z372" s="33" t="str">
        <f>+IF(I372=0,"",'Ark1'!Y4051)</f>
        <v/>
      </c>
      <c r="AA372" s="33" t="str">
        <f>+IF(I372=0,"",'Ark1'!Z4051)</f>
        <v/>
      </c>
      <c r="AB372" s="28" t="str">
        <f>+IF(I372=0,"",'Ark1'!AA4051)</f>
        <v/>
      </c>
      <c r="AC372" s="26" t="str">
        <f>+IF(I372=0,"",'Ark1'!AC4051)</f>
        <v/>
      </c>
      <c r="AD372" s="33" t="str">
        <f>+IF(I372=0,"",'Ark1'!AE4051)</f>
        <v/>
      </c>
      <c r="AE372" s="26" t="str">
        <f t="shared" si="33"/>
        <v/>
      </c>
      <c r="AF372" s="28" t="str">
        <f t="shared" si="34"/>
        <v/>
      </c>
      <c r="AG372" s="220"/>
      <c r="AJ372" s="28"/>
      <c r="AK372" s="26"/>
      <c r="AN372" s="26"/>
      <c r="AO372" s="26"/>
      <c r="AP372" s="26"/>
      <c r="AR372" s="26"/>
      <c r="AT372" s="26"/>
      <c r="AU372" s="26"/>
    </row>
    <row r="373" spans="1:61" ht="15" customHeight="1">
      <c r="A373" s="220"/>
      <c r="B373" s="220"/>
      <c r="C373" s="220"/>
      <c r="D373" s="220"/>
      <c r="E373" s="220"/>
      <c r="F373" s="220"/>
      <c r="G373" s="220"/>
      <c r="H373" s="220"/>
      <c r="I373" s="220"/>
      <c r="J373" s="221"/>
      <c r="K373" s="221"/>
      <c r="L373" s="221"/>
      <c r="M373" s="97"/>
      <c r="N373" s="239"/>
      <c r="O373" s="97"/>
      <c r="P373" s="237"/>
      <c r="Q373" s="237"/>
      <c r="R373" s="220"/>
      <c r="S373" s="221"/>
      <c r="T373" s="237"/>
      <c r="U373" s="97"/>
      <c r="V373" s="220"/>
      <c r="W373" s="238"/>
      <c r="X373" s="222"/>
      <c r="Y373" s="222"/>
      <c r="Z373" s="222"/>
      <c r="AA373" s="222"/>
      <c r="AB373" s="222"/>
      <c r="AC373" s="220"/>
      <c r="AD373" s="222"/>
      <c r="AE373" s="485"/>
      <c r="AF373" s="222"/>
      <c r="AG373" s="220"/>
      <c r="AH373" s="223"/>
      <c r="AJ373" s="28"/>
      <c r="AK373" s="26"/>
      <c r="AL373" s="224"/>
      <c r="AM373" s="27"/>
      <c r="AQ373" s="27"/>
      <c r="BI373" s="236"/>
    </row>
    <row r="374" spans="1:61" ht="22.8">
      <c r="A374" s="220"/>
      <c r="B374" s="220"/>
      <c r="C374" s="220"/>
      <c r="D374" s="266" t="s">
        <v>408</v>
      </c>
      <c r="E374" s="220"/>
      <c r="F374" s="220"/>
      <c r="G374" s="220"/>
      <c r="H374" s="220"/>
      <c r="I374" s="267">
        <f>SUM(I376:I400)</f>
        <v>7</v>
      </c>
      <c r="J374" s="268"/>
      <c r="K374" s="268"/>
      <c r="L374" s="268"/>
      <c r="M374" s="97"/>
      <c r="N374" s="495"/>
      <c r="O374" s="97"/>
      <c r="P374" s="496"/>
      <c r="Q374" s="237"/>
      <c r="R374" s="270">
        <f>+Klasse!M24</f>
        <v>67.071428571428598</v>
      </c>
      <c r="S374" s="221"/>
      <c r="T374" s="496"/>
      <c r="U374" s="97"/>
      <c r="V374" s="269"/>
      <c r="W374" s="238"/>
      <c r="X374" s="222"/>
      <c r="Y374" s="222"/>
      <c r="Z374" s="222"/>
      <c r="AA374" s="222"/>
      <c r="AB374" s="222"/>
      <c r="AC374" s="220"/>
      <c r="AD374" s="222"/>
      <c r="AE374" s="485"/>
      <c r="AF374" s="222"/>
      <c r="AG374" s="222"/>
      <c r="AH374" s="223"/>
      <c r="AJ374" s="28"/>
      <c r="AK374" s="26"/>
      <c r="AL374" s="224"/>
      <c r="AM374" s="27"/>
      <c r="AQ374" s="27"/>
      <c r="BI374" s="236"/>
    </row>
    <row r="375" spans="1:61" ht="15" customHeight="1">
      <c r="A375" s="220"/>
      <c r="B375" s="220"/>
      <c r="C375" s="220"/>
      <c r="D375" s="220"/>
      <c r="E375" s="562"/>
      <c r="F375" s="563"/>
      <c r="G375" s="220"/>
      <c r="H375" s="238"/>
      <c r="I375" s="220"/>
      <c r="J375" s="221"/>
      <c r="K375" s="221"/>
      <c r="L375" s="221"/>
      <c r="M375" s="97"/>
      <c r="N375" s="239"/>
      <c r="O375" s="97"/>
      <c r="P375" s="237"/>
      <c r="Q375" s="237"/>
      <c r="R375" s="221"/>
      <c r="S375" s="221"/>
      <c r="T375" s="237"/>
      <c r="U375" s="97"/>
      <c r="V375" s="238"/>
      <c r="W375" s="238"/>
      <c r="X375" s="222"/>
      <c r="Y375" s="222"/>
      <c r="Z375" s="222"/>
      <c r="AA375" s="222"/>
      <c r="AB375" s="239"/>
      <c r="AC375" s="220"/>
      <c r="AD375" s="239"/>
      <c r="AE375" s="488"/>
      <c r="AF375" s="237"/>
      <c r="AG375" s="220"/>
      <c r="AH375" s="223"/>
      <c r="AJ375" s="28"/>
      <c r="AK375" s="26"/>
      <c r="AL375" s="224"/>
      <c r="AM375" s="27"/>
      <c r="AQ375" s="27"/>
      <c r="BI375" s="236"/>
    </row>
    <row r="376" spans="1:61">
      <c r="A376" s="220"/>
      <c r="B376" s="301">
        <f>+'Ark1'!C4052</f>
        <v>2024</v>
      </c>
      <c r="C376" s="240">
        <f>+'Ark1'!L4052</f>
        <v>14</v>
      </c>
      <c r="D376" s="240" t="s">
        <v>408</v>
      </c>
      <c r="E376" s="240">
        <f>+'Ark1'!H4052</f>
        <v>1</v>
      </c>
      <c r="F376" s="240">
        <f>+'Ark1'!J4052</f>
        <v>103</v>
      </c>
      <c r="G376" s="240" t="str">
        <f>+G348</f>
        <v>Rudshøgda</v>
      </c>
      <c r="H376" s="240" t="str">
        <f>+IF(I376=0,"",'Ark1'!Q4052)</f>
        <v/>
      </c>
      <c r="I376" s="240">
        <f>+'Ark1'!R4052</f>
        <v>0</v>
      </c>
      <c r="J376" s="241" t="str">
        <f>+IF(I376=0,"",'Ark1'!AG4052)</f>
        <v/>
      </c>
      <c r="K376" s="241"/>
      <c r="L376" s="241" t="str">
        <f>+IF(I376=0,"",'Ark1'!AH4052)</f>
        <v/>
      </c>
      <c r="M376" s="97"/>
      <c r="N376" s="455">
        <f>+IF(J376=0,"",'Ark1'!AI4052)</f>
        <v>0</v>
      </c>
      <c r="O376" s="97"/>
      <c r="P376" s="272" t="str">
        <f>+IF(N376=0,"",'Ark1'!AJ4052)</f>
        <v/>
      </c>
      <c r="Q376" s="237"/>
      <c r="R376" s="31" t="str">
        <f>+IF(I376=0,"",'Ark1'!U4052)</f>
        <v/>
      </c>
      <c r="S376" s="221"/>
      <c r="T376" s="272" t="str">
        <f>+IF(N376=0,"",'Ark1'!AK4052)</f>
        <v/>
      </c>
      <c r="U376" s="97"/>
      <c r="V376" s="242" t="str">
        <f>+IF(I376=0,"",'Ark1'!T4052)</f>
        <v/>
      </c>
      <c r="W376" s="238"/>
      <c r="X376" s="243" t="str">
        <f>+IF(I376=0,"",'Ark1'!W4052)</f>
        <v/>
      </c>
      <c r="Y376" s="243" t="str">
        <f>+IF(I376=0,"",'Ark1'!X4052)</f>
        <v/>
      </c>
      <c r="Z376" s="243" t="str">
        <f>+IF(I376=0,"",'Ark1'!Y4052)</f>
        <v/>
      </c>
      <c r="AA376" s="243" t="str">
        <f>+IF(I376=0,"",'Ark1'!Z4052)</f>
        <v/>
      </c>
      <c r="AB376" s="241" t="str">
        <f>+IF(I376=0,"",'Ark1'!AA4052)</f>
        <v/>
      </c>
      <c r="AC376" s="242" t="str">
        <f>+IF(I376=0,"",'Ark1'!AC4052)</f>
        <v/>
      </c>
      <c r="AD376" s="243" t="str">
        <f>+IF(I376=0,"",'Ark1'!AE4052)</f>
        <v/>
      </c>
      <c r="AE376" s="242" t="str">
        <f t="shared" ref="AE376:AE400" si="36">IF(I376=0,"",R376/C376)</f>
        <v/>
      </c>
      <c r="AF376" s="241" t="str">
        <f t="shared" ref="AF376:AF400" si="37">IF(I376=0,"",I376/H376)</f>
        <v/>
      </c>
      <c r="AG376" s="220"/>
      <c r="AJ376" s="28"/>
      <c r="AK376" s="26"/>
      <c r="AN376" s="26"/>
      <c r="AO376" s="26"/>
      <c r="AP376" s="26"/>
      <c r="AR376" s="26"/>
    </row>
    <row r="377" spans="1:61">
      <c r="A377" s="220"/>
      <c r="B377" s="301">
        <f>+'Ark1'!C4053</f>
        <v>2024</v>
      </c>
      <c r="C377" s="240">
        <f>+'Ark1'!L4053</f>
        <v>14</v>
      </c>
      <c r="D377" s="240" t="str">
        <f>+D376</f>
        <v>E</v>
      </c>
      <c r="E377" s="240">
        <f>+'Ark1'!H4053</f>
        <v>2</v>
      </c>
      <c r="F377" s="240">
        <f>+'Ark1'!J4053</f>
        <v>106</v>
      </c>
      <c r="G377" s="240" t="str">
        <f t="shared" ref="G377:G400" si="38">+G349</f>
        <v>Furuseth</v>
      </c>
      <c r="H377" s="240" t="str">
        <f>+IF(I377=0,"",'Ark1'!Q4053)</f>
        <v/>
      </c>
      <c r="I377" s="240">
        <f>+'Ark1'!R4053</f>
        <v>0</v>
      </c>
      <c r="J377" s="241" t="str">
        <f>+IF(I377=0,"",'Ark1'!AG4053)</f>
        <v/>
      </c>
      <c r="K377" s="241"/>
      <c r="L377" s="241" t="str">
        <f>+IF(I377=0,"",'Ark1'!AH4053)</f>
        <v/>
      </c>
      <c r="M377" s="97"/>
      <c r="N377" s="455">
        <f>+IF(J377=0,"",'Ark1'!AI4053)</f>
        <v>0</v>
      </c>
      <c r="O377" s="97"/>
      <c r="P377" s="272" t="str">
        <f>+IF(N377=0,"",'Ark1'!AJ4053)</f>
        <v/>
      </c>
      <c r="Q377" s="237"/>
      <c r="R377" s="31" t="str">
        <f>+IF(I377=0,"",'Ark1'!U4053)</f>
        <v/>
      </c>
      <c r="S377" s="221"/>
      <c r="T377" s="272" t="str">
        <f>+IF(N377=0,"",'Ark1'!AK4053)</f>
        <v/>
      </c>
      <c r="U377" s="97"/>
      <c r="V377" s="242" t="str">
        <f>+IF(I377=0,"",'Ark1'!T4053)</f>
        <v/>
      </c>
      <c r="W377" s="238"/>
      <c r="X377" s="243" t="str">
        <f>+IF(I377=0,"",'Ark1'!W4053)</f>
        <v/>
      </c>
      <c r="Y377" s="243" t="str">
        <f>+IF(I377=0,"",'Ark1'!X4053)</f>
        <v/>
      </c>
      <c r="Z377" s="243" t="str">
        <f>+IF(I377=0,"",'Ark1'!Y4053)</f>
        <v/>
      </c>
      <c r="AA377" s="243" t="str">
        <f>+IF(I377=0,"",'Ark1'!Z4053)</f>
        <v/>
      </c>
      <c r="AB377" s="241" t="str">
        <f>+IF(I377=0,"",'Ark1'!AA4053)</f>
        <v/>
      </c>
      <c r="AC377" s="242" t="str">
        <f>+IF(I377=0,"",'Ark1'!AC4053)</f>
        <v/>
      </c>
      <c r="AD377" s="243" t="str">
        <f>+IF(I377=0,"",'Ark1'!AE4053)</f>
        <v/>
      </c>
      <c r="AE377" s="242" t="str">
        <f t="shared" si="36"/>
        <v/>
      </c>
      <c r="AF377" s="241" t="str">
        <f t="shared" si="37"/>
        <v/>
      </c>
      <c r="AG377" s="220"/>
      <c r="AJ377" s="28"/>
      <c r="AK377" s="26"/>
      <c r="AN377" s="26"/>
      <c r="AO377" s="26"/>
      <c r="AP377" s="26"/>
      <c r="AR377" s="26"/>
    </row>
    <row r="378" spans="1:61">
      <c r="A378" s="220"/>
      <c r="B378" s="301">
        <f>+'Ark1'!C4054</f>
        <v>2024</v>
      </c>
      <c r="C378" s="240">
        <f>+'Ark1'!L4054</f>
        <v>14</v>
      </c>
      <c r="D378" s="240" t="str">
        <f>+D377</f>
        <v>E</v>
      </c>
      <c r="E378" s="240">
        <f>+'Ark1'!H4054</f>
        <v>1</v>
      </c>
      <c r="F378" s="240">
        <f>+'Ark1'!J4054</f>
        <v>110</v>
      </c>
      <c r="G378" s="240" t="str">
        <f t="shared" si="38"/>
        <v>Gol</v>
      </c>
      <c r="H378" s="240" t="str">
        <f>+IF(I378=0,"",'Ark1'!Q4054)</f>
        <v/>
      </c>
      <c r="I378" s="240">
        <f>+'Ark1'!R4054</f>
        <v>0</v>
      </c>
      <c r="J378" s="241" t="str">
        <f>+IF(I378=0,"",'Ark1'!AG4054)</f>
        <v/>
      </c>
      <c r="K378" s="241"/>
      <c r="L378" s="241" t="str">
        <f>+IF(I378=0,"",'Ark1'!AH4054)</f>
        <v/>
      </c>
      <c r="M378" s="97"/>
      <c r="N378" s="455">
        <f>+IF(J378=0,"",'Ark1'!AI4054)</f>
        <v>0</v>
      </c>
      <c r="O378" s="97"/>
      <c r="P378" s="272" t="str">
        <f>+IF(N378=0,"",'Ark1'!AJ4054)</f>
        <v/>
      </c>
      <c r="Q378" s="237"/>
      <c r="R378" s="31" t="str">
        <f>+IF(I378=0,"",'Ark1'!U4054)</f>
        <v/>
      </c>
      <c r="S378" s="221"/>
      <c r="T378" s="272" t="str">
        <f>+IF(N378=0,"",'Ark1'!AK4054)</f>
        <v/>
      </c>
      <c r="U378" s="97"/>
      <c r="V378" s="242" t="str">
        <f>+IF(I378=0,"",'Ark1'!T4054)</f>
        <v/>
      </c>
      <c r="W378" s="238"/>
      <c r="X378" s="243" t="str">
        <f>+IF(I378=0,"",'Ark1'!W4054)</f>
        <v/>
      </c>
      <c r="Y378" s="243" t="str">
        <f>+IF(I378=0,"",'Ark1'!X4054)</f>
        <v/>
      </c>
      <c r="Z378" s="243" t="str">
        <f>+IF(I378=0,"",'Ark1'!Y4054)</f>
        <v/>
      </c>
      <c r="AA378" s="243" t="str">
        <f>+IF(I378=0,"",'Ark1'!Z4054)</f>
        <v/>
      </c>
      <c r="AB378" s="241" t="str">
        <f>+IF(I378=0,"",'Ark1'!AA4054)</f>
        <v/>
      </c>
      <c r="AC378" s="242" t="str">
        <f>+IF(I378=0,"",'Ark1'!AC4054)</f>
        <v/>
      </c>
      <c r="AD378" s="243" t="str">
        <f>+IF(I378=0,"",'Ark1'!AE4054)</f>
        <v/>
      </c>
      <c r="AE378" s="242" t="str">
        <f t="shared" si="36"/>
        <v/>
      </c>
      <c r="AF378" s="241" t="str">
        <f t="shared" si="37"/>
        <v/>
      </c>
      <c r="AG378" s="220"/>
      <c r="AJ378" s="28"/>
      <c r="AK378" s="26"/>
      <c r="AN378" s="26"/>
      <c r="AO378" s="26"/>
      <c r="AP378" s="26"/>
      <c r="AR378" s="26"/>
    </row>
    <row r="379" spans="1:61">
      <c r="A379" s="220"/>
      <c r="B379" s="301">
        <f>+'Ark1'!C4055</f>
        <v>2024</v>
      </c>
      <c r="C379" s="240">
        <f>+'Ark1'!L4055</f>
        <v>14</v>
      </c>
      <c r="D379" s="240" t="str">
        <f t="shared" ref="D379:D400" si="39">+D378</f>
        <v>E</v>
      </c>
      <c r="E379" s="240">
        <f>+'Ark1'!H4055</f>
        <v>1</v>
      </c>
      <c r="F379" s="240">
        <f>+'Ark1'!J4055</f>
        <v>111</v>
      </c>
      <c r="G379" s="240" t="str">
        <f t="shared" si="38"/>
        <v>Forus</v>
      </c>
      <c r="H379" s="240">
        <f>+IF(I379=0,"",'Ark1'!Q4055)</f>
        <v>1</v>
      </c>
      <c r="I379" s="240">
        <f>+'Ark1'!R4055</f>
        <v>1</v>
      </c>
      <c r="J379" s="241">
        <f>+IF(I379=0,"",'Ark1'!AG4055)</f>
        <v>0.20661157024793397</v>
      </c>
      <c r="K379" s="241"/>
      <c r="L379" s="241">
        <f>+IF(I379=0,"",'Ark1'!AH4055)</f>
        <v>0.30408859734154869</v>
      </c>
      <c r="M379" s="97"/>
      <c r="N379" s="455">
        <f>+IF(J379=0,"",'Ark1'!AI4055)</f>
        <v>1</v>
      </c>
      <c r="O379" s="97"/>
      <c r="P379" s="272">
        <f>+IF(N379=0,"",'Ark1'!AJ4055)</f>
        <v>120.8</v>
      </c>
      <c r="Q379" s="237"/>
      <c r="R379" s="31">
        <f>+IF(I379=0,"",'Ark1'!U4055)</f>
        <v>68.7</v>
      </c>
      <c r="S379" s="221"/>
      <c r="T379" s="272">
        <f>+IF(N379=0,"",'Ark1'!AK4055)</f>
        <v>38.972290776139431</v>
      </c>
      <c r="U379" s="97"/>
      <c r="V379" s="242">
        <f>+IF(I379=0,"",'Ark1'!T4055)</f>
        <v>7</v>
      </c>
      <c r="W379" s="238"/>
      <c r="X379" s="243">
        <f>+IF(I379=0,"",'Ark1'!W4055)</f>
        <v>0</v>
      </c>
      <c r="Y379" s="243">
        <f>+IF(I379=0,"",'Ark1'!X4055)</f>
        <v>100</v>
      </c>
      <c r="Z379" s="243">
        <f>+IF(I379=0,"",'Ark1'!Y4055)</f>
        <v>100</v>
      </c>
      <c r="AA379" s="243">
        <f>+IF(I379=0,"",'Ark1'!Z4055)</f>
        <v>100</v>
      </c>
      <c r="AB379" s="241">
        <f>+IF(I379=0,"",'Ark1'!AA4055)</f>
        <v>0</v>
      </c>
      <c r="AC379" s="242">
        <f>+IF(I379=0,"",'Ark1'!AC4055)</f>
        <v>0</v>
      </c>
      <c r="AD379" s="243">
        <f>+IF(I379=0,"",'Ark1'!AE4055)</f>
        <v>0</v>
      </c>
      <c r="AE379" s="242">
        <f t="shared" si="36"/>
        <v>4.9071428571428575</v>
      </c>
      <c r="AF379" s="241">
        <f t="shared" si="37"/>
        <v>1</v>
      </c>
      <c r="AG379" s="220"/>
      <c r="AJ379" s="28"/>
      <c r="AK379" s="26"/>
      <c r="AN379" s="26"/>
      <c r="AO379" s="26"/>
      <c r="AP379" s="26"/>
      <c r="AR379" s="26"/>
    </row>
    <row r="380" spans="1:61">
      <c r="A380" s="220"/>
      <c r="B380" s="301">
        <f>+'Ark1'!C4056</f>
        <v>2024</v>
      </c>
      <c r="C380" s="240">
        <f>+'Ark1'!L4056</f>
        <v>14</v>
      </c>
      <c r="D380" s="240" t="str">
        <f t="shared" si="39"/>
        <v>E</v>
      </c>
      <c r="E380" s="240">
        <f>+'Ark1'!H4056</f>
        <v>1</v>
      </c>
      <c r="F380" s="240">
        <f>+'Ark1'!J4056</f>
        <v>116</v>
      </c>
      <c r="G380" s="240" t="str">
        <f t="shared" si="38"/>
        <v>Sandeid</v>
      </c>
      <c r="H380" s="240">
        <f>+IF(I380=0,"",'Ark1'!Q4056)</f>
        <v>1</v>
      </c>
      <c r="I380" s="240">
        <f>+'Ark1'!R4056</f>
        <v>1</v>
      </c>
      <c r="J380" s="241">
        <f>+IF(I380=0,"",'Ark1'!AG4056)</f>
        <v>0.27548209366391191</v>
      </c>
      <c r="K380" s="241"/>
      <c r="L380" s="241">
        <f>+IF(I380=0,"",'Ark1'!AH4056)</f>
        <v>0.34646611067414623</v>
      </c>
      <c r="M380" s="97"/>
      <c r="N380" s="455">
        <f>+IF(J380=0,"",'Ark1'!AI4056)</f>
        <v>1</v>
      </c>
      <c r="O380" s="97"/>
      <c r="P380" s="272">
        <f>+IF(N380=0,"",'Ark1'!AJ4056)</f>
        <v>113.9</v>
      </c>
      <c r="Q380" s="237"/>
      <c r="R380" s="31">
        <f>+IF(I380=0,"",'Ark1'!U4056)</f>
        <v>53.3</v>
      </c>
      <c r="S380" s="221"/>
      <c r="T380" s="272">
        <f>+IF(N380=0,"",'Ark1'!AK4056)</f>
        <v>36.070821787165357</v>
      </c>
      <c r="U380" s="97"/>
      <c r="V380" s="242">
        <f>+IF(I380=0,"",'Ark1'!T4056)</f>
        <v>9</v>
      </c>
      <c r="W380" s="238"/>
      <c r="X380" s="243">
        <f>+IF(I380=0,"",'Ark1'!W4056)</f>
        <v>100</v>
      </c>
      <c r="Y380" s="243">
        <f>+IF(I380=0,"",'Ark1'!X4056)</f>
        <v>100</v>
      </c>
      <c r="Z380" s="243">
        <f>+IF(I380=0,"",'Ark1'!Y4056)</f>
        <v>100</v>
      </c>
      <c r="AA380" s="243">
        <f>+IF(I380=0,"",'Ark1'!Z4056)</f>
        <v>100</v>
      </c>
      <c r="AB380" s="241">
        <f>+IF(I380=0,"",'Ark1'!AA4056)</f>
        <v>0</v>
      </c>
      <c r="AC380" s="242">
        <f>+IF(I380=0,"",'Ark1'!AC4056)</f>
        <v>0</v>
      </c>
      <c r="AD380" s="243">
        <f>+IF(I380=0,"",'Ark1'!AE4056)</f>
        <v>0</v>
      </c>
      <c r="AE380" s="242">
        <f t="shared" si="36"/>
        <v>3.8071428571428569</v>
      </c>
      <c r="AF380" s="241">
        <f t="shared" si="37"/>
        <v>1</v>
      </c>
      <c r="AG380" s="220"/>
      <c r="AJ380" s="28"/>
      <c r="AK380" s="26"/>
      <c r="AN380" s="26"/>
      <c r="AO380" s="26"/>
      <c r="AP380" s="26"/>
      <c r="AR380" s="26"/>
    </row>
    <row r="381" spans="1:61">
      <c r="A381" s="220"/>
      <c r="B381" s="301">
        <f>+'Ark1'!C4057</f>
        <v>2024</v>
      </c>
      <c r="C381" s="240">
        <f>+'Ark1'!L4057</f>
        <v>14</v>
      </c>
      <c r="D381" s="240" t="str">
        <f t="shared" si="39"/>
        <v>E</v>
      </c>
      <c r="E381" s="240">
        <f>+'Ark1'!H4057</f>
        <v>2</v>
      </c>
      <c r="F381" s="240">
        <f>+'Ark1'!J4057</f>
        <v>117</v>
      </c>
      <c r="G381" s="240" t="str">
        <f t="shared" si="38"/>
        <v>Jæren</v>
      </c>
      <c r="H381" s="240">
        <f>+IF(I381=0,"",'Ark1'!Q4057)</f>
        <v>1</v>
      </c>
      <c r="I381" s="240">
        <f>+'Ark1'!R4057</f>
        <v>1</v>
      </c>
      <c r="J381" s="241">
        <f>+IF(I381=0,"",'Ark1'!AG4057)</f>
        <v>0.3058103975535168</v>
      </c>
      <c r="K381" s="241"/>
      <c r="L381" s="241">
        <f>+IF(I381=0,"",'Ark1'!AH4057)</f>
        <v>0.41581048451261599</v>
      </c>
      <c r="M381" s="97"/>
      <c r="N381" s="455">
        <f>+IF(J381=0,"",'Ark1'!AI4057)</f>
        <v>1</v>
      </c>
      <c r="O381" s="97"/>
      <c r="P381" s="272">
        <f>+IF(N381=0,"",'Ark1'!AJ4057)</f>
        <v>114.7</v>
      </c>
      <c r="Q381" s="237"/>
      <c r="R381" s="31">
        <f>+IF(I381=0,"",'Ark1'!U4057)</f>
        <v>60.1</v>
      </c>
      <c r="S381" s="221"/>
      <c r="T381" s="272">
        <f>+IF(N381=0,"",'Ark1'!AK4057)</f>
        <v>39.827607480012496</v>
      </c>
      <c r="U381" s="97"/>
      <c r="V381" s="242">
        <f>+IF(I381=0,"",'Ark1'!T4057)</f>
        <v>9</v>
      </c>
      <c r="W381" s="238"/>
      <c r="X381" s="243">
        <f>+IF(I381=0,"",'Ark1'!W4057)</f>
        <v>100</v>
      </c>
      <c r="Y381" s="243">
        <f>+IF(I381=0,"",'Ark1'!X4057)</f>
        <v>100</v>
      </c>
      <c r="Z381" s="243">
        <f>+IF(I381=0,"",'Ark1'!Y4057)</f>
        <v>100</v>
      </c>
      <c r="AA381" s="243">
        <f>+IF(I381=0,"",'Ark1'!Z4057)</f>
        <v>100</v>
      </c>
      <c r="AB381" s="241">
        <f>+IF(I381=0,"",'Ark1'!AA4057)</f>
        <v>0</v>
      </c>
      <c r="AC381" s="242">
        <f>+IF(I381=0,"",'Ark1'!AC4057)</f>
        <v>0</v>
      </c>
      <c r="AD381" s="243">
        <f>+IF(I381=0,"",'Ark1'!AE4057)</f>
        <v>0</v>
      </c>
      <c r="AE381" s="242">
        <f t="shared" si="36"/>
        <v>4.2928571428571427</v>
      </c>
      <c r="AF381" s="241">
        <f t="shared" si="37"/>
        <v>1</v>
      </c>
      <c r="AG381" s="220"/>
      <c r="AJ381" s="28"/>
      <c r="AK381" s="26"/>
      <c r="AN381" s="26"/>
      <c r="AO381" s="26"/>
      <c r="AP381" s="26"/>
      <c r="AR381" s="26"/>
    </row>
    <row r="382" spans="1:61">
      <c r="A382" s="220"/>
      <c r="B382" s="301">
        <f>+'Ark1'!C4058</f>
        <v>2024</v>
      </c>
      <c r="C382" s="240">
        <f>+'Ark1'!L4058</f>
        <v>14</v>
      </c>
      <c r="D382" s="240" t="str">
        <f t="shared" si="39"/>
        <v>E</v>
      </c>
      <c r="E382" s="240">
        <f>+'Ark1'!H4058</f>
        <v>1</v>
      </c>
      <c r="F382" s="240">
        <f>+'Ark1'!J4058</f>
        <v>134</v>
      </c>
      <c r="G382" s="240" t="str">
        <f t="shared" si="38"/>
        <v>Førde</v>
      </c>
      <c r="H382" s="240" t="str">
        <f>+IF(I382=0,"",'Ark1'!Q4058)</f>
        <v/>
      </c>
      <c r="I382" s="240">
        <f>+'Ark1'!R4058</f>
        <v>0</v>
      </c>
      <c r="J382" s="241" t="str">
        <f>+IF(I382=0,"",'Ark1'!AG4058)</f>
        <v/>
      </c>
      <c r="K382" s="241"/>
      <c r="L382" s="241" t="str">
        <f>+IF(I382=0,"",'Ark1'!AH4058)</f>
        <v/>
      </c>
      <c r="M382" s="97"/>
      <c r="N382" s="455">
        <f>+IF(J382=0,"",'Ark1'!AI4058)</f>
        <v>0</v>
      </c>
      <c r="O382" s="97"/>
      <c r="P382" s="272" t="str">
        <f>+IF(N382=0,"",'Ark1'!AJ4058)</f>
        <v/>
      </c>
      <c r="Q382" s="237"/>
      <c r="R382" s="31" t="str">
        <f>+IF(I382=0,"",'Ark1'!U4058)</f>
        <v/>
      </c>
      <c r="S382" s="221"/>
      <c r="T382" s="272" t="str">
        <f>+IF(N382=0,"",'Ark1'!AK4058)</f>
        <v/>
      </c>
      <c r="U382" s="97"/>
      <c r="V382" s="242" t="str">
        <f>+IF(I382=0,"",'Ark1'!T4058)</f>
        <v/>
      </c>
      <c r="W382" s="238"/>
      <c r="X382" s="243" t="str">
        <f>+IF(I382=0,"",'Ark1'!W4058)</f>
        <v/>
      </c>
      <c r="Y382" s="243" t="str">
        <f>+IF(I382=0,"",'Ark1'!X4058)</f>
        <v/>
      </c>
      <c r="Z382" s="243" t="str">
        <f>+IF(I382=0,"",'Ark1'!Y4058)</f>
        <v/>
      </c>
      <c r="AA382" s="243" t="str">
        <f>+IF(I382=0,"",'Ark1'!Z4058)</f>
        <v/>
      </c>
      <c r="AB382" s="241" t="str">
        <f>+IF(I382=0,"",'Ark1'!AA4058)</f>
        <v/>
      </c>
      <c r="AC382" s="242" t="str">
        <f>+IF(I382=0,"",'Ark1'!AC4058)</f>
        <v/>
      </c>
      <c r="AD382" s="243" t="str">
        <f>+IF(I382=0,"",'Ark1'!AE4058)</f>
        <v/>
      </c>
      <c r="AE382" s="242" t="str">
        <f t="shared" si="36"/>
        <v/>
      </c>
      <c r="AF382" s="241" t="str">
        <f t="shared" si="37"/>
        <v/>
      </c>
      <c r="AG382" s="220"/>
      <c r="AJ382" s="28"/>
      <c r="AK382" s="26"/>
      <c r="AN382" s="26"/>
      <c r="AO382" s="26"/>
      <c r="AP382" s="26"/>
      <c r="AR382" s="26"/>
    </row>
    <row r="383" spans="1:61">
      <c r="A383" s="220"/>
      <c r="B383" s="301">
        <f>+'Ark1'!C4059</f>
        <v>2024</v>
      </c>
      <c r="C383" s="240">
        <f>+'Ark1'!L4059</f>
        <v>14</v>
      </c>
      <c r="D383" s="240" t="str">
        <f t="shared" si="39"/>
        <v>E</v>
      </c>
      <c r="E383" s="240">
        <f>+'Ark1'!H4059</f>
        <v>2</v>
      </c>
      <c r="F383" s="240">
        <f>+'Ark1'!J4059</f>
        <v>141</v>
      </c>
      <c r="G383" s="240" t="str">
        <f t="shared" si="38"/>
        <v>Ølen</v>
      </c>
      <c r="H383" s="240" t="str">
        <f>+IF(I383=0,"",'Ark1'!Q4059)</f>
        <v/>
      </c>
      <c r="I383" s="240">
        <f>+'Ark1'!R4059</f>
        <v>0</v>
      </c>
      <c r="J383" s="241" t="str">
        <f>+IF(I383=0,"",'Ark1'!AG4059)</f>
        <v/>
      </c>
      <c r="K383" s="241"/>
      <c r="L383" s="241" t="str">
        <f>+IF(I383=0,"",'Ark1'!AH4059)</f>
        <v/>
      </c>
      <c r="M383" s="97"/>
      <c r="N383" s="455">
        <f>+IF(J383=0,"",'Ark1'!AI4059)</f>
        <v>0</v>
      </c>
      <c r="O383" s="97"/>
      <c r="P383" s="272" t="str">
        <f>+IF(N383=0,"",'Ark1'!AJ4059)</f>
        <v/>
      </c>
      <c r="Q383" s="237"/>
      <c r="R383" s="31" t="str">
        <f>+IF(I383=0,"",'Ark1'!U4059)</f>
        <v/>
      </c>
      <c r="S383" s="221"/>
      <c r="T383" s="272" t="str">
        <f>+IF(N383=0,"",'Ark1'!AK4059)</f>
        <v/>
      </c>
      <c r="U383" s="97"/>
      <c r="V383" s="242" t="str">
        <f>+IF(I383=0,"",'Ark1'!T4059)</f>
        <v/>
      </c>
      <c r="W383" s="238"/>
      <c r="X383" s="243" t="str">
        <f>+IF(I383=0,"",'Ark1'!W4059)</f>
        <v/>
      </c>
      <c r="Y383" s="243" t="str">
        <f>+IF(I383=0,"",'Ark1'!X4059)</f>
        <v/>
      </c>
      <c r="Z383" s="243" t="str">
        <f>+IF(I383=0,"",'Ark1'!Y4059)</f>
        <v/>
      </c>
      <c r="AA383" s="243" t="str">
        <f>+IF(I383=0,"",'Ark1'!Z4059)</f>
        <v/>
      </c>
      <c r="AB383" s="241" t="str">
        <f>+IF(I383=0,"",'Ark1'!AA4059)</f>
        <v/>
      </c>
      <c r="AC383" s="242" t="str">
        <f>+IF(I383=0,"",'Ark1'!AC4059)</f>
        <v/>
      </c>
      <c r="AD383" s="243" t="str">
        <f>+IF(I383=0,"",'Ark1'!AE4059)</f>
        <v/>
      </c>
      <c r="AE383" s="242" t="str">
        <f t="shared" si="36"/>
        <v/>
      </c>
      <c r="AF383" s="241" t="str">
        <f t="shared" si="37"/>
        <v/>
      </c>
      <c r="AG383" s="220"/>
      <c r="AJ383" s="28"/>
      <c r="AK383" s="26"/>
      <c r="AN383" s="26"/>
      <c r="AO383" s="26"/>
      <c r="AP383" s="26"/>
      <c r="AR383" s="26"/>
    </row>
    <row r="384" spans="1:61">
      <c r="A384" s="220"/>
      <c r="B384" s="301">
        <f>+'Ark1'!C4060</f>
        <v>2024</v>
      </c>
      <c r="C384" s="240">
        <f>+'Ark1'!L4060</f>
        <v>14</v>
      </c>
      <c r="D384" s="240" t="str">
        <f t="shared" si="39"/>
        <v>E</v>
      </c>
      <c r="E384" s="240">
        <f>+'Ark1'!H4060</f>
        <v>2</v>
      </c>
      <c r="F384" s="240">
        <f>+'Ark1'!J4060</f>
        <v>143</v>
      </c>
      <c r="G384" s="240" t="str">
        <f t="shared" si="38"/>
        <v>Nordfjord</v>
      </c>
      <c r="H384" s="240" t="str">
        <f>+IF(I384=0,"",'Ark1'!Q4060)</f>
        <v/>
      </c>
      <c r="I384" s="240">
        <f>+'Ark1'!R4060</f>
        <v>0</v>
      </c>
      <c r="J384" s="241" t="str">
        <f>+IF(I384=0,"",'Ark1'!AG4060)</f>
        <v/>
      </c>
      <c r="K384" s="241"/>
      <c r="L384" s="241" t="str">
        <f>+IF(I384=0,"",'Ark1'!AH4060)</f>
        <v/>
      </c>
      <c r="M384" s="97"/>
      <c r="N384" s="455">
        <f>+IF(J384=0,"",'Ark1'!AI4060)</f>
        <v>0</v>
      </c>
      <c r="O384" s="97"/>
      <c r="P384" s="272" t="str">
        <f>+IF(N384=0,"",'Ark1'!AJ4060)</f>
        <v/>
      </c>
      <c r="Q384" s="237"/>
      <c r="R384" s="31" t="str">
        <f>+IF(I384=0,"",'Ark1'!U4060)</f>
        <v/>
      </c>
      <c r="S384" s="221"/>
      <c r="T384" s="272" t="str">
        <f>+IF(N384=0,"",'Ark1'!AK4060)</f>
        <v/>
      </c>
      <c r="U384" s="97"/>
      <c r="V384" s="242" t="str">
        <f>+IF(I384=0,"",'Ark1'!T4060)</f>
        <v/>
      </c>
      <c r="W384" s="238"/>
      <c r="X384" s="243" t="str">
        <f>+IF(I384=0,"",'Ark1'!W4060)</f>
        <v/>
      </c>
      <c r="Y384" s="243" t="str">
        <f>+IF(I384=0,"",'Ark1'!X4060)</f>
        <v/>
      </c>
      <c r="Z384" s="243" t="str">
        <f>+IF(I384=0,"",'Ark1'!Y4060)</f>
        <v/>
      </c>
      <c r="AA384" s="243" t="str">
        <f>+IF(I384=0,"",'Ark1'!Z4060)</f>
        <v/>
      </c>
      <c r="AB384" s="241" t="str">
        <f>+IF(I384=0,"",'Ark1'!AA4060)</f>
        <v/>
      </c>
      <c r="AC384" s="242" t="str">
        <f>+IF(I384=0,"",'Ark1'!AC4060)</f>
        <v/>
      </c>
      <c r="AD384" s="243" t="str">
        <f>+IF(I384=0,"",'Ark1'!AE4060)</f>
        <v/>
      </c>
      <c r="AE384" s="242" t="str">
        <f t="shared" si="36"/>
        <v/>
      </c>
      <c r="AF384" s="241" t="str">
        <f t="shared" si="37"/>
        <v/>
      </c>
      <c r="AG384" s="220"/>
      <c r="AJ384" s="28"/>
      <c r="AK384" s="26"/>
      <c r="AN384" s="26"/>
      <c r="AO384" s="26"/>
      <c r="AP384" s="26"/>
      <c r="AR384" s="26"/>
    </row>
    <row r="385" spans="1:44">
      <c r="A385" s="220"/>
      <c r="B385" s="301">
        <f>+'Ark1'!C4061</f>
        <v>2024</v>
      </c>
      <c r="C385" s="240">
        <f>+'Ark1'!L4061</f>
        <v>14</v>
      </c>
      <c r="D385" s="240" t="str">
        <f t="shared" si="39"/>
        <v>E</v>
      </c>
      <c r="E385" s="240">
        <f>+'Ark1'!H4061</f>
        <v>2</v>
      </c>
      <c r="F385" s="240">
        <f>+'Ark1'!J4061</f>
        <v>147</v>
      </c>
      <c r="G385" s="240" t="str">
        <f t="shared" si="38"/>
        <v>Midt-Norge</v>
      </c>
      <c r="H385" s="240" t="str">
        <f>+IF(I385=0,"",'Ark1'!Q4061)</f>
        <v/>
      </c>
      <c r="I385" s="240">
        <f>+'Ark1'!R4061</f>
        <v>0</v>
      </c>
      <c r="J385" s="241" t="str">
        <f>+IF(I385=0,"",'Ark1'!AG4061)</f>
        <v/>
      </c>
      <c r="K385" s="241"/>
      <c r="L385" s="241" t="str">
        <f>+IF(I385=0,"",'Ark1'!AH4061)</f>
        <v/>
      </c>
      <c r="M385" s="97"/>
      <c r="N385" s="455">
        <f>+IF(J385=0,"",'Ark1'!AI4061)</f>
        <v>0</v>
      </c>
      <c r="O385" s="97"/>
      <c r="P385" s="272" t="str">
        <f>+IF(N385=0,"",'Ark1'!AJ4061)</f>
        <v/>
      </c>
      <c r="Q385" s="237"/>
      <c r="R385" s="31" t="str">
        <f>+IF(I385=0,"",'Ark1'!U4061)</f>
        <v/>
      </c>
      <c r="S385" s="221"/>
      <c r="T385" s="272" t="str">
        <f>+IF(N385=0,"",'Ark1'!AK4061)</f>
        <v/>
      </c>
      <c r="U385" s="97"/>
      <c r="V385" s="242" t="str">
        <f>+IF(I385=0,"",'Ark1'!T4061)</f>
        <v/>
      </c>
      <c r="W385" s="238"/>
      <c r="X385" s="243" t="str">
        <f>+IF(I385=0,"",'Ark1'!W4061)</f>
        <v/>
      </c>
      <c r="Y385" s="243" t="str">
        <f>+IF(I385=0,"",'Ark1'!X4061)</f>
        <v/>
      </c>
      <c r="Z385" s="243" t="str">
        <f>+IF(I385=0,"",'Ark1'!Y4061)</f>
        <v/>
      </c>
      <c r="AA385" s="243" t="str">
        <f>+IF(I385=0,"",'Ark1'!Z4061)</f>
        <v/>
      </c>
      <c r="AB385" s="241" t="str">
        <f>+IF(I385=0,"",'Ark1'!AA4061)</f>
        <v/>
      </c>
      <c r="AC385" s="242" t="str">
        <f>+IF(I385=0,"",'Ark1'!AC4061)</f>
        <v/>
      </c>
      <c r="AD385" s="243" t="str">
        <f>+IF(I385=0,"",'Ark1'!AE4061)</f>
        <v/>
      </c>
      <c r="AE385" s="242" t="str">
        <f t="shared" si="36"/>
        <v/>
      </c>
      <c r="AF385" s="241" t="str">
        <f t="shared" si="37"/>
        <v/>
      </c>
      <c r="AG385" s="220"/>
      <c r="AJ385" s="28"/>
      <c r="AK385" s="26"/>
      <c r="AN385" s="26"/>
      <c r="AO385" s="26"/>
      <c r="AP385" s="26"/>
      <c r="AR385" s="26"/>
    </row>
    <row r="386" spans="1:44">
      <c r="A386" s="220"/>
      <c r="B386" s="301">
        <f>+'Ark1'!C4062</f>
        <v>2024</v>
      </c>
      <c r="C386" s="240">
        <f>+'Ark1'!L4062</f>
        <v>14</v>
      </c>
      <c r="D386" s="240" t="str">
        <f t="shared" si="39"/>
        <v>E</v>
      </c>
      <c r="E386" s="240">
        <f>+'Ark1'!H4062</f>
        <v>1</v>
      </c>
      <c r="F386" s="240">
        <f>+'Ark1'!J4062</f>
        <v>155</v>
      </c>
      <c r="G386" s="240" t="str">
        <f t="shared" si="38"/>
        <v>Målselv</v>
      </c>
      <c r="H386" s="240">
        <f>+IF(I386=0,"",'Ark1'!Q4062)</f>
        <v>4</v>
      </c>
      <c r="I386" s="240">
        <f>+'Ark1'!R4062</f>
        <v>4</v>
      </c>
      <c r="J386" s="241">
        <f>+IF(I386=0,"",'Ark1'!AG4062)</f>
        <v>2.1621621621621623</v>
      </c>
      <c r="K386" s="241"/>
      <c r="L386" s="241">
        <f>+IF(I386=0,"",'Ark1'!AH4062)</f>
        <v>3.385438139775955</v>
      </c>
      <c r="M386" s="97"/>
      <c r="N386" s="455">
        <f>+IF(J386=0,"",'Ark1'!AI4062)</f>
        <v>4</v>
      </c>
      <c r="O386" s="97"/>
      <c r="P386" s="272">
        <f>+IF(N386=0,"",'Ark1'!AJ4062)</f>
        <v>120.325</v>
      </c>
      <c r="Q386" s="237"/>
      <c r="R386" s="31">
        <f>+IF(I386=0,"",'Ark1'!U4062)</f>
        <v>71.849999999999994</v>
      </c>
      <c r="S386" s="221"/>
      <c r="T386" s="272">
        <f>+IF(N386=0,"",'Ark1'!AK4062)</f>
        <v>41.229190964443845</v>
      </c>
      <c r="U386" s="97"/>
      <c r="V386" s="242">
        <f>+IF(I386=0,"",'Ark1'!T4062)</f>
        <v>12.25</v>
      </c>
      <c r="W386" s="238"/>
      <c r="X386" s="243">
        <f>+IF(I386=0,"",'Ark1'!W4062)</f>
        <v>100</v>
      </c>
      <c r="Y386" s="243">
        <f>+IF(I386=0,"",'Ark1'!X4062)</f>
        <v>100</v>
      </c>
      <c r="Z386" s="243">
        <f>+IF(I386=0,"",'Ark1'!Y4062)</f>
        <v>100</v>
      </c>
      <c r="AA386" s="243">
        <f>+IF(I386=0,"",'Ark1'!Z4062)</f>
        <v>100</v>
      </c>
      <c r="AB386" s="241">
        <f>+IF(I386=0,"",'Ark1'!AA4062)</f>
        <v>7.5718227660189088</v>
      </c>
      <c r="AC386" s="242">
        <f>+IF(I386=0,"",'Ark1'!AC4062)</f>
        <v>2.7726341266023558</v>
      </c>
      <c r="AD386" s="243">
        <f>+IF(I386=0,"",'Ark1'!AE4062)</f>
        <v>33.283486774222851</v>
      </c>
      <c r="AE386" s="242">
        <f t="shared" si="36"/>
        <v>5.1321428571428571</v>
      </c>
      <c r="AF386" s="241">
        <f t="shared" si="37"/>
        <v>1</v>
      </c>
      <c r="AG386" s="220"/>
      <c r="AJ386" s="28"/>
      <c r="AK386" s="26"/>
      <c r="AN386" s="26"/>
      <c r="AO386" s="26"/>
      <c r="AP386" s="26"/>
      <c r="AR386" s="26"/>
    </row>
    <row r="387" spans="1:44">
      <c r="A387" s="220"/>
      <c r="B387" s="301">
        <f>+'Ark1'!C4063</f>
        <v>2024</v>
      </c>
      <c r="C387" s="240">
        <f>+'Ark1'!L4063</f>
        <v>14</v>
      </c>
      <c r="D387" s="240" t="str">
        <f t="shared" si="39"/>
        <v>E</v>
      </c>
      <c r="E387" s="240">
        <f>+'Ark1'!H4063</f>
        <v>2</v>
      </c>
      <c r="F387" s="240">
        <f>+'Ark1'!J4063</f>
        <v>160</v>
      </c>
      <c r="G387" s="240" t="str">
        <f t="shared" si="38"/>
        <v>Oslo</v>
      </c>
      <c r="H387" s="240" t="str">
        <f>+IF(I387=0,"",'Ark1'!Q4063)</f>
        <v/>
      </c>
      <c r="I387" s="240">
        <f>+'Ark1'!R4063</f>
        <v>0</v>
      </c>
      <c r="J387" s="241" t="str">
        <f>+IF(I387=0,"",'Ark1'!AG4063)</f>
        <v/>
      </c>
      <c r="K387" s="241"/>
      <c r="L387" s="241" t="str">
        <f>+IF(I387=0,"",'Ark1'!AH4063)</f>
        <v/>
      </c>
      <c r="M387" s="97"/>
      <c r="N387" s="455">
        <f>+IF(J387=0,"",'Ark1'!AI4063)</f>
        <v>0</v>
      </c>
      <c r="O387" s="97"/>
      <c r="P387" s="272" t="str">
        <f>+IF(N387=0,"",'Ark1'!AJ4063)</f>
        <v/>
      </c>
      <c r="Q387" s="237"/>
      <c r="R387" s="31" t="str">
        <f>+IF(I387=0,"",'Ark1'!U4063)</f>
        <v/>
      </c>
      <c r="S387" s="221"/>
      <c r="T387" s="272" t="str">
        <f>+IF(N387=0,"",'Ark1'!AK4063)</f>
        <v/>
      </c>
      <c r="U387" s="97"/>
      <c r="V387" s="242" t="str">
        <f>+IF(I387=0,"",'Ark1'!T4063)</f>
        <v/>
      </c>
      <c r="W387" s="238"/>
      <c r="X387" s="243" t="str">
        <f>+IF(I387=0,"",'Ark1'!W4063)</f>
        <v/>
      </c>
      <c r="Y387" s="243" t="str">
        <f>+IF(I387=0,"",'Ark1'!X4063)</f>
        <v/>
      </c>
      <c r="Z387" s="243" t="str">
        <f>+IF(I387=0,"",'Ark1'!Y4063)</f>
        <v/>
      </c>
      <c r="AA387" s="243" t="str">
        <f>+IF(I387=0,"",'Ark1'!Z4063)</f>
        <v/>
      </c>
      <c r="AB387" s="241" t="str">
        <f>+IF(I387=0,"",'Ark1'!AA4063)</f>
        <v/>
      </c>
      <c r="AC387" s="242" t="str">
        <f>+IF(I387=0,"",'Ark1'!AC4063)</f>
        <v/>
      </c>
      <c r="AD387" s="243" t="str">
        <f>+IF(I387=0,"",'Ark1'!AE4063)</f>
        <v/>
      </c>
      <c r="AE387" s="242" t="str">
        <f t="shared" si="36"/>
        <v/>
      </c>
      <c r="AF387" s="241" t="str">
        <f t="shared" si="37"/>
        <v/>
      </c>
      <c r="AG387" s="220"/>
      <c r="AJ387" s="28"/>
      <c r="AK387" s="26"/>
      <c r="AN387" s="26"/>
      <c r="AO387" s="26"/>
      <c r="AP387" s="26"/>
      <c r="AR387" s="26"/>
    </row>
    <row r="388" spans="1:44">
      <c r="A388" s="220"/>
      <c r="B388" s="301">
        <f>+'Ark1'!C4064</f>
        <v>2024</v>
      </c>
      <c r="C388" s="240">
        <f>+'Ark1'!L4064</f>
        <v>14</v>
      </c>
      <c r="D388" s="240" t="str">
        <f t="shared" si="39"/>
        <v>E</v>
      </c>
      <c r="E388" s="240">
        <f>+'Ark1'!H4064</f>
        <v>1</v>
      </c>
      <c r="F388" s="240">
        <f>+'Ark1'!J4064</f>
        <v>171</v>
      </c>
      <c r="G388" s="240" t="str">
        <f t="shared" si="38"/>
        <v>Prima</v>
      </c>
      <c r="H388" s="240" t="str">
        <f>+IF(I388=0,"",'Ark1'!Q4064)</f>
        <v/>
      </c>
      <c r="I388" s="240">
        <f>+'Ark1'!R4064</f>
        <v>0</v>
      </c>
      <c r="J388" s="241" t="str">
        <f>+IF(I388=0,"",'Ark1'!AG4064)</f>
        <v/>
      </c>
      <c r="K388" s="241"/>
      <c r="L388" s="241" t="str">
        <f>+IF(I388=0,"",'Ark1'!AH4064)</f>
        <v/>
      </c>
      <c r="M388" s="97"/>
      <c r="N388" s="455">
        <f>+IF(J388=0,"",'Ark1'!AI4064)</f>
        <v>0</v>
      </c>
      <c r="O388" s="97"/>
      <c r="P388" s="272" t="str">
        <f>+IF(N388=0,"",'Ark1'!AJ4064)</f>
        <v/>
      </c>
      <c r="Q388" s="237"/>
      <c r="R388" s="31" t="str">
        <f>+IF(I388=0,"",'Ark1'!U4064)</f>
        <v/>
      </c>
      <c r="S388" s="221"/>
      <c r="T388" s="272" t="str">
        <f>+IF(N388=0,"",'Ark1'!AK4064)</f>
        <v/>
      </c>
      <c r="U388" s="97"/>
      <c r="V388" s="242" t="str">
        <f>+IF(I388=0,"",'Ark1'!T4064)</f>
        <v/>
      </c>
      <c r="W388" s="238"/>
      <c r="X388" s="243" t="str">
        <f>+IF(I388=0,"",'Ark1'!W4064)</f>
        <v/>
      </c>
      <c r="Y388" s="243" t="str">
        <f>+IF(I388=0,"",'Ark1'!X4064)</f>
        <v/>
      </c>
      <c r="Z388" s="243" t="str">
        <f>+IF(I388=0,"",'Ark1'!Y4064)</f>
        <v/>
      </c>
      <c r="AA388" s="243" t="str">
        <f>+IF(I388=0,"",'Ark1'!Z4064)</f>
        <v/>
      </c>
      <c r="AB388" s="241" t="str">
        <f>+IF(I388=0,"",'Ark1'!AA4064)</f>
        <v/>
      </c>
      <c r="AC388" s="242" t="str">
        <f>+IF(I388=0,"",'Ark1'!AC4064)</f>
        <v/>
      </c>
      <c r="AD388" s="243" t="str">
        <f>+IF(I388=0,"",'Ark1'!AE4064)</f>
        <v/>
      </c>
      <c r="AE388" s="242" t="str">
        <f t="shared" si="36"/>
        <v/>
      </c>
      <c r="AF388" s="241" t="str">
        <f t="shared" si="37"/>
        <v/>
      </c>
      <c r="AG388" s="220"/>
      <c r="AJ388" s="28"/>
      <c r="AK388" s="26"/>
      <c r="AN388" s="26"/>
      <c r="AO388" s="26"/>
      <c r="AP388" s="26"/>
      <c r="AR388" s="26"/>
    </row>
    <row r="389" spans="1:44">
      <c r="A389" s="220"/>
      <c r="B389" s="301">
        <f>+'Ark1'!C4065</f>
        <v>2024</v>
      </c>
      <c r="C389" s="240">
        <f>+'Ark1'!L4065</f>
        <v>14</v>
      </c>
      <c r="D389" s="240" t="str">
        <f t="shared" si="39"/>
        <v>E</v>
      </c>
      <c r="E389" s="240">
        <f>+'Ark1'!H4065</f>
        <v>2</v>
      </c>
      <c r="F389" s="240">
        <f>+'Ark1'!J4065</f>
        <v>175</v>
      </c>
      <c r="G389" s="240" t="str">
        <f t="shared" si="38"/>
        <v>Ole Ringdal</v>
      </c>
      <c r="H389" s="240" t="str">
        <f>+IF(I389=0,"",'Ark1'!Q4065)</f>
        <v/>
      </c>
      <c r="I389" s="240">
        <f>+'Ark1'!R4065</f>
        <v>0</v>
      </c>
      <c r="J389" s="241" t="str">
        <f>+IF(I389=0,"",'Ark1'!AG4065)</f>
        <v/>
      </c>
      <c r="K389" s="241"/>
      <c r="L389" s="241" t="str">
        <f>+IF(I389=0,"",'Ark1'!AH4065)</f>
        <v/>
      </c>
      <c r="M389" s="97"/>
      <c r="N389" s="455">
        <f>+IF(J389=0,"",'Ark1'!AI4065)</f>
        <v>0</v>
      </c>
      <c r="O389" s="97"/>
      <c r="P389" s="272" t="str">
        <f>+IF(N389=0,"",'Ark1'!AJ4065)</f>
        <v/>
      </c>
      <c r="Q389" s="237"/>
      <c r="R389" s="31" t="str">
        <f>+IF(I389=0,"",'Ark1'!U4065)</f>
        <v/>
      </c>
      <c r="S389" s="221"/>
      <c r="T389" s="272" t="str">
        <f>+IF(N389=0,"",'Ark1'!AK4065)</f>
        <v/>
      </c>
      <c r="U389" s="97"/>
      <c r="V389" s="242" t="str">
        <f>+IF(I389=0,"",'Ark1'!T4065)</f>
        <v/>
      </c>
      <c r="W389" s="238"/>
      <c r="X389" s="243" t="str">
        <f>+IF(I389=0,"",'Ark1'!W4065)</f>
        <v/>
      </c>
      <c r="Y389" s="243" t="str">
        <f>+IF(I389=0,"",'Ark1'!X4065)</f>
        <v/>
      </c>
      <c r="Z389" s="243" t="str">
        <f>+IF(I389=0,"",'Ark1'!Y4065)</f>
        <v/>
      </c>
      <c r="AA389" s="243" t="str">
        <f>+IF(I389=0,"",'Ark1'!Z4065)</f>
        <v/>
      </c>
      <c r="AB389" s="241" t="str">
        <f>+IF(I389=0,"",'Ark1'!AA4065)</f>
        <v/>
      </c>
      <c r="AC389" s="242" t="str">
        <f>+IF(I389=0,"",'Ark1'!AC4065)</f>
        <v/>
      </c>
      <c r="AD389" s="243" t="str">
        <f>+IF(I389=0,"",'Ark1'!AE4065)</f>
        <v/>
      </c>
      <c r="AE389" s="242" t="str">
        <f t="shared" si="36"/>
        <v/>
      </c>
      <c r="AF389" s="241" t="str">
        <f t="shared" si="37"/>
        <v/>
      </c>
      <c r="AG389" s="220"/>
      <c r="AJ389" s="28"/>
      <c r="AK389" s="26"/>
      <c r="AN389" s="26"/>
      <c r="AO389" s="26"/>
      <c r="AP389" s="26"/>
      <c r="AR389" s="26"/>
    </row>
    <row r="390" spans="1:44">
      <c r="A390" s="220"/>
      <c r="B390" s="301">
        <f>+'Ark1'!C4066</f>
        <v>2024</v>
      </c>
      <c r="C390" s="240">
        <f>+'Ark1'!L4066</f>
        <v>14</v>
      </c>
      <c r="D390" s="240" t="str">
        <f t="shared" si="39"/>
        <v>E</v>
      </c>
      <c r="E390" s="240">
        <f>+'Ark1'!H4066</f>
        <v>2</v>
      </c>
      <c r="F390" s="240">
        <f>+'Ark1'!J4066</f>
        <v>177</v>
      </c>
      <c r="G390" s="240" t="str">
        <f t="shared" si="38"/>
        <v>Slakthuset</v>
      </c>
      <c r="H390" s="240" t="str">
        <f>+IF(I390=0,"",'Ark1'!Q4066)</f>
        <v/>
      </c>
      <c r="I390" s="240">
        <f>+'Ark1'!R4066</f>
        <v>0</v>
      </c>
      <c r="J390" s="241" t="str">
        <f>+IF(I390=0,"",'Ark1'!AG4066)</f>
        <v/>
      </c>
      <c r="K390" s="241"/>
      <c r="L390" s="241" t="str">
        <f>+IF(I390=0,"",'Ark1'!AH4066)</f>
        <v/>
      </c>
      <c r="M390" s="97"/>
      <c r="N390" s="455">
        <f>+IF(J390=0,"",'Ark1'!AI4066)</f>
        <v>0</v>
      </c>
      <c r="O390" s="97"/>
      <c r="P390" s="272" t="str">
        <f>+IF(N390=0,"",'Ark1'!AJ4066)</f>
        <v/>
      </c>
      <c r="Q390" s="237"/>
      <c r="R390" s="31" t="str">
        <f>+IF(I390=0,"",'Ark1'!U4066)</f>
        <v/>
      </c>
      <c r="S390" s="221"/>
      <c r="T390" s="272" t="str">
        <f>+IF(N390=0,"",'Ark1'!AK4066)</f>
        <v/>
      </c>
      <c r="U390" s="97"/>
      <c r="V390" s="242" t="str">
        <f>+IF(I390=0,"",'Ark1'!T4066)</f>
        <v/>
      </c>
      <c r="W390" s="238"/>
      <c r="X390" s="243" t="str">
        <f>+IF(I390=0,"",'Ark1'!W4066)</f>
        <v/>
      </c>
      <c r="Y390" s="243" t="str">
        <f>+IF(I390=0,"",'Ark1'!X4066)</f>
        <v/>
      </c>
      <c r="Z390" s="243" t="str">
        <f>+IF(I390=0,"",'Ark1'!Y4066)</f>
        <v/>
      </c>
      <c r="AA390" s="243" t="str">
        <f>+IF(I390=0,"",'Ark1'!Z4066)</f>
        <v/>
      </c>
      <c r="AB390" s="241" t="str">
        <f>+IF(I390=0,"",'Ark1'!AA4066)</f>
        <v/>
      </c>
      <c r="AC390" s="242" t="str">
        <f>+IF(I390=0,"",'Ark1'!AC4066)</f>
        <v/>
      </c>
      <c r="AD390" s="243" t="str">
        <f>+IF(I390=0,"",'Ark1'!AE4066)</f>
        <v/>
      </c>
      <c r="AE390" s="242" t="str">
        <f t="shared" si="36"/>
        <v/>
      </c>
      <c r="AF390" s="241" t="str">
        <f t="shared" si="37"/>
        <v/>
      </c>
      <c r="AG390" s="220"/>
      <c r="AJ390" s="28"/>
      <c r="AK390" s="26"/>
      <c r="AN390" s="26"/>
      <c r="AO390" s="26"/>
      <c r="AP390" s="26"/>
      <c r="AR390" s="26"/>
    </row>
    <row r="391" spans="1:44">
      <c r="A391" s="220"/>
      <c r="B391" s="301">
        <f>+'Ark1'!C4067</f>
        <v>2024</v>
      </c>
      <c r="C391" s="240">
        <f>+'Ark1'!L4067</f>
        <v>14</v>
      </c>
      <c r="D391" s="240" t="str">
        <f t="shared" si="39"/>
        <v>E</v>
      </c>
      <c r="E391" s="240">
        <f>+'Ark1'!H4067</f>
        <v>2</v>
      </c>
      <c r="F391" s="240">
        <f>+'Ark1'!J4067</f>
        <v>178</v>
      </c>
      <c r="G391" s="240" t="str">
        <f t="shared" si="38"/>
        <v>Røros</v>
      </c>
      <c r="H391" s="240" t="str">
        <f>+IF(I391=0,"",'Ark1'!Q4067)</f>
        <v/>
      </c>
      <c r="I391" s="240">
        <f>+'Ark1'!R4067</f>
        <v>0</v>
      </c>
      <c r="J391" s="241" t="str">
        <f>+IF(I391=0,"",'Ark1'!AG4067)</f>
        <v/>
      </c>
      <c r="K391" s="241"/>
      <c r="L391" s="241" t="str">
        <f>+IF(I391=0,"",'Ark1'!AH4067)</f>
        <v/>
      </c>
      <c r="M391" s="97"/>
      <c r="N391" s="455">
        <f>+IF(J391=0,"",'Ark1'!AI4067)</f>
        <v>0</v>
      </c>
      <c r="O391" s="97"/>
      <c r="P391" s="272" t="str">
        <f>+IF(N391=0,"",'Ark1'!AJ4067)</f>
        <v/>
      </c>
      <c r="Q391" s="237"/>
      <c r="R391" s="31" t="str">
        <f>+IF(I391=0,"",'Ark1'!U4067)</f>
        <v/>
      </c>
      <c r="S391" s="221"/>
      <c r="T391" s="272" t="str">
        <f>+IF(N391=0,"",'Ark1'!AK4067)</f>
        <v/>
      </c>
      <c r="U391" s="97"/>
      <c r="V391" s="242" t="str">
        <f>+IF(I391=0,"",'Ark1'!T4067)</f>
        <v/>
      </c>
      <c r="W391" s="238"/>
      <c r="X391" s="243" t="str">
        <f>+IF(I391=0,"",'Ark1'!W4067)</f>
        <v/>
      </c>
      <c r="Y391" s="243" t="str">
        <f>+IF(I391=0,"",'Ark1'!X4067)</f>
        <v/>
      </c>
      <c r="Z391" s="243" t="str">
        <f>+IF(I391=0,"",'Ark1'!Y4067)</f>
        <v/>
      </c>
      <c r="AA391" s="243" t="str">
        <f>+IF(I391=0,"",'Ark1'!Z4067)</f>
        <v/>
      </c>
      <c r="AB391" s="241" t="str">
        <f>+IF(I391=0,"",'Ark1'!AA4067)</f>
        <v/>
      </c>
      <c r="AC391" s="242" t="str">
        <f>+IF(I391=0,"",'Ark1'!AC4067)</f>
        <v/>
      </c>
      <c r="AD391" s="243" t="str">
        <f>+IF(I391=0,"",'Ark1'!AE4067)</f>
        <v/>
      </c>
      <c r="AE391" s="242" t="str">
        <f t="shared" si="36"/>
        <v/>
      </c>
      <c r="AF391" s="241" t="str">
        <f t="shared" si="37"/>
        <v/>
      </c>
      <c r="AG391" s="220"/>
      <c r="AJ391" s="28"/>
      <c r="AK391" s="26"/>
      <c r="AN391" s="26"/>
      <c r="AO391" s="26"/>
      <c r="AP391" s="26"/>
      <c r="AR391" s="26"/>
    </row>
    <row r="392" spans="1:44">
      <c r="A392" s="220"/>
      <c r="B392" s="301">
        <f>+'Ark1'!C4068</f>
        <v>2024</v>
      </c>
      <c r="C392" s="240">
        <f>+'Ark1'!L4068</f>
        <v>14</v>
      </c>
      <c r="D392" s="240" t="str">
        <f t="shared" si="39"/>
        <v>E</v>
      </c>
      <c r="E392" s="240">
        <f>+'Ark1'!H4068</f>
        <v>2</v>
      </c>
      <c r="F392" s="240">
        <f>+'Ark1'!J4068</f>
        <v>181</v>
      </c>
      <c r="G392" s="240" t="str">
        <f t="shared" si="38"/>
        <v>Horns</v>
      </c>
      <c r="H392" s="240" t="str">
        <f>+IF(I392=0,"",'Ark1'!Q4068)</f>
        <v/>
      </c>
      <c r="I392" s="240">
        <f>+'Ark1'!R4068</f>
        <v>0</v>
      </c>
      <c r="J392" s="241" t="str">
        <f>+IF(I392=0,"",'Ark1'!AG4068)</f>
        <v/>
      </c>
      <c r="K392" s="241"/>
      <c r="L392" s="241" t="str">
        <f>+IF(I392=0,"",'Ark1'!AH4068)</f>
        <v/>
      </c>
      <c r="M392" s="97"/>
      <c r="N392" s="455">
        <f>+IF(J392=0,"",'Ark1'!AI4068)</f>
        <v>0</v>
      </c>
      <c r="O392" s="97"/>
      <c r="P392" s="272" t="str">
        <f>+IF(N392=0,"",'Ark1'!AJ4068)</f>
        <v/>
      </c>
      <c r="Q392" s="237"/>
      <c r="R392" s="31" t="str">
        <f>+IF(I392=0,"",'Ark1'!U4068)</f>
        <v/>
      </c>
      <c r="S392" s="221"/>
      <c r="T392" s="272" t="str">
        <f>+IF(N392=0,"",'Ark1'!AK4068)</f>
        <v/>
      </c>
      <c r="U392" s="97"/>
      <c r="V392" s="242" t="str">
        <f>+IF(I392=0,"",'Ark1'!T4068)</f>
        <v/>
      </c>
      <c r="W392" s="238"/>
      <c r="X392" s="243" t="str">
        <f>+IF(I392=0,"",'Ark1'!W4068)</f>
        <v/>
      </c>
      <c r="Y392" s="243" t="str">
        <f>+IF(I392=0,"",'Ark1'!X4068)</f>
        <v/>
      </c>
      <c r="Z392" s="243" t="str">
        <f>+IF(I392=0,"",'Ark1'!Y4068)</f>
        <v/>
      </c>
      <c r="AA392" s="243" t="str">
        <f>+IF(I392=0,"",'Ark1'!Z4068)</f>
        <v/>
      </c>
      <c r="AB392" s="241" t="str">
        <f>+IF(I392=0,"",'Ark1'!AA4068)</f>
        <v/>
      </c>
      <c r="AC392" s="242" t="str">
        <f>+IF(I392=0,"",'Ark1'!AC4068)</f>
        <v/>
      </c>
      <c r="AD392" s="243" t="str">
        <f>+IF(I392=0,"",'Ark1'!AE4068)</f>
        <v/>
      </c>
      <c r="AE392" s="242" t="str">
        <f t="shared" si="36"/>
        <v/>
      </c>
      <c r="AF392" s="241" t="str">
        <f t="shared" si="37"/>
        <v/>
      </c>
      <c r="AG392" s="220"/>
      <c r="AJ392" s="28"/>
      <c r="AK392" s="26"/>
      <c r="AN392" s="26"/>
      <c r="AO392" s="26"/>
      <c r="AP392" s="26"/>
      <c r="AR392" s="26"/>
    </row>
    <row r="393" spans="1:44">
      <c r="A393" s="220"/>
      <c r="B393" s="301">
        <f>+'Ark1'!C4069</f>
        <v>2024</v>
      </c>
      <c r="C393" s="240">
        <f>+'Ark1'!L4069</f>
        <v>14</v>
      </c>
      <c r="D393" s="240" t="str">
        <f t="shared" si="39"/>
        <v>E</v>
      </c>
      <c r="E393" s="240">
        <f>+'Ark1'!H4069</f>
        <v>1</v>
      </c>
      <c r="F393" s="240">
        <f>+'Ark1'!J4069</f>
        <v>262</v>
      </c>
      <c r="G393" s="240" t="str">
        <f t="shared" si="38"/>
        <v>Strilalam</v>
      </c>
      <c r="H393" s="240" t="str">
        <f>+IF(I393=0,"",'Ark1'!Q4069)</f>
        <v/>
      </c>
      <c r="I393" s="240">
        <f>+'Ark1'!R4069</f>
        <v>0</v>
      </c>
      <c r="J393" s="241" t="str">
        <f>+IF(I393=0,"",'Ark1'!AG4069)</f>
        <v/>
      </c>
      <c r="K393" s="241"/>
      <c r="L393" s="241" t="str">
        <f>+IF(I393=0,"",'Ark1'!AH4069)</f>
        <v/>
      </c>
      <c r="M393" s="97"/>
      <c r="N393" s="455">
        <f>+IF(J393=0,"",'Ark1'!AI4069)</f>
        <v>0</v>
      </c>
      <c r="O393" s="97"/>
      <c r="P393" s="272" t="str">
        <f>+IF(N393=0,"",'Ark1'!AJ4069)</f>
        <v/>
      </c>
      <c r="Q393" s="237"/>
      <c r="R393" s="31" t="str">
        <f>+IF(I393=0,"",'Ark1'!U4069)</f>
        <v/>
      </c>
      <c r="S393" s="221"/>
      <c r="T393" s="272" t="str">
        <f>+IF(N393=0,"",'Ark1'!AK4069)</f>
        <v/>
      </c>
      <c r="U393" s="97"/>
      <c r="V393" s="242" t="str">
        <f>+IF(I393=0,"",'Ark1'!T4069)</f>
        <v/>
      </c>
      <c r="W393" s="238"/>
      <c r="X393" s="243" t="str">
        <f>+IF(I393=0,"",'Ark1'!W4069)</f>
        <v/>
      </c>
      <c r="Y393" s="243" t="str">
        <f>+IF(I393=0,"",'Ark1'!X4069)</f>
        <v/>
      </c>
      <c r="Z393" s="243" t="str">
        <f>+IF(I393=0,"",'Ark1'!Y4069)</f>
        <v/>
      </c>
      <c r="AA393" s="243" t="str">
        <f>+IF(I393=0,"",'Ark1'!Z4069)</f>
        <v/>
      </c>
      <c r="AB393" s="241" t="str">
        <f>+IF(I393=0,"",'Ark1'!AA4069)</f>
        <v/>
      </c>
      <c r="AC393" s="242" t="str">
        <f>+IF(I393=0,"",'Ark1'!AC4069)</f>
        <v/>
      </c>
      <c r="AD393" s="243" t="str">
        <f>+IF(I393=0,"",'Ark1'!AE4069)</f>
        <v/>
      </c>
      <c r="AE393" s="242" t="str">
        <f t="shared" si="36"/>
        <v/>
      </c>
      <c r="AF393" s="241" t="str">
        <f t="shared" si="37"/>
        <v/>
      </c>
      <c r="AG393" s="220"/>
      <c r="AJ393" s="28"/>
      <c r="AK393" s="26"/>
      <c r="AN393" s="26"/>
      <c r="AO393" s="26"/>
      <c r="AP393" s="26"/>
      <c r="AR393" s="26"/>
    </row>
    <row r="394" spans="1:44">
      <c r="A394" s="220"/>
      <c r="B394" s="301">
        <f>+'Ark1'!C4070</f>
        <v>2024</v>
      </c>
      <c r="C394" s="240">
        <f>+'Ark1'!L4070</f>
        <v>14</v>
      </c>
      <c r="D394" s="240" t="str">
        <f t="shared" si="39"/>
        <v>E</v>
      </c>
      <c r="E394" s="240">
        <f>+'Ark1'!H4070</f>
        <v>2</v>
      </c>
      <c r="F394" s="240">
        <f>+'Ark1'!J4070</f>
        <v>267</v>
      </c>
      <c r="G394" s="240" t="str">
        <f t="shared" si="38"/>
        <v>Dalpro</v>
      </c>
      <c r="H394" s="240" t="str">
        <f>+IF(I394=0,"",'Ark1'!Q4070)</f>
        <v/>
      </c>
      <c r="I394" s="240">
        <f>+'Ark1'!R4070</f>
        <v>0</v>
      </c>
      <c r="J394" s="241" t="str">
        <f>+IF(I394=0,"",'Ark1'!AG4070)</f>
        <v/>
      </c>
      <c r="K394" s="241"/>
      <c r="L394" s="241" t="str">
        <f>+IF(I394=0,"",'Ark1'!AH4070)</f>
        <v/>
      </c>
      <c r="M394" s="97"/>
      <c r="N394" s="455">
        <f>+IF(J394=0,"",'Ark1'!AI4070)</f>
        <v>0</v>
      </c>
      <c r="O394" s="97"/>
      <c r="P394" s="272" t="str">
        <f>+IF(N394=0,"",'Ark1'!AJ4070)</f>
        <v/>
      </c>
      <c r="Q394" s="237"/>
      <c r="R394" s="31" t="str">
        <f>+IF(I394=0,"",'Ark1'!U4070)</f>
        <v/>
      </c>
      <c r="S394" s="221"/>
      <c r="T394" s="272" t="str">
        <f>+IF(N394=0,"",'Ark1'!AK4070)</f>
        <v/>
      </c>
      <c r="U394" s="97"/>
      <c r="V394" s="242" t="str">
        <f>+IF(I394=0,"",'Ark1'!T4070)</f>
        <v/>
      </c>
      <c r="W394" s="238"/>
      <c r="X394" s="243" t="str">
        <f>+IF(I394=0,"",'Ark1'!W4070)</f>
        <v/>
      </c>
      <c r="Y394" s="243" t="str">
        <f>+IF(I394=0,"",'Ark1'!X4070)</f>
        <v/>
      </c>
      <c r="Z394" s="243" t="str">
        <f>+IF(I394=0,"",'Ark1'!Y4070)</f>
        <v/>
      </c>
      <c r="AA394" s="243" t="str">
        <f>+IF(I394=0,"",'Ark1'!Z4070)</f>
        <v/>
      </c>
      <c r="AB394" s="241" t="str">
        <f>+IF(I394=0,"",'Ark1'!AA4070)</f>
        <v/>
      </c>
      <c r="AC394" s="242" t="str">
        <f>+IF(I394=0,"",'Ark1'!AC4070)</f>
        <v/>
      </c>
      <c r="AD394" s="243" t="str">
        <f>+IF(I394=0,"",'Ark1'!AE4070)</f>
        <v/>
      </c>
      <c r="AE394" s="242" t="str">
        <f t="shared" si="36"/>
        <v/>
      </c>
      <c r="AF394" s="241" t="str">
        <f t="shared" si="37"/>
        <v/>
      </c>
      <c r="AG394" s="220"/>
      <c r="AJ394" s="28"/>
      <c r="AK394" s="26"/>
      <c r="AN394" s="26"/>
      <c r="AO394" s="26"/>
      <c r="AP394" s="26"/>
      <c r="AR394" s="26"/>
    </row>
    <row r="395" spans="1:44">
      <c r="A395" s="220"/>
      <c r="B395" s="301">
        <f>+'Ark1'!C4071</f>
        <v>2024</v>
      </c>
      <c r="C395" s="240">
        <f>+'Ark1'!L4071</f>
        <v>14</v>
      </c>
      <c r="D395" s="240" t="str">
        <f t="shared" si="39"/>
        <v>E</v>
      </c>
      <c r="E395" s="240">
        <f>+'Ark1'!H4071</f>
        <v>1</v>
      </c>
      <c r="F395" s="240">
        <f>+'Ark1'!J4071</f>
        <v>309</v>
      </c>
      <c r="G395" s="240" t="str">
        <f t="shared" si="38"/>
        <v>Malvik</v>
      </c>
      <c r="H395" s="240" t="str">
        <f>+IF(I395=0,"",'Ark1'!Q4071)</f>
        <v/>
      </c>
      <c r="I395" s="240">
        <f>+'Ark1'!R4071</f>
        <v>0</v>
      </c>
      <c r="J395" s="241" t="str">
        <f>+IF(I395=0,"",'Ark1'!AG4071)</f>
        <v/>
      </c>
      <c r="K395" s="241"/>
      <c r="L395" s="241" t="str">
        <f>+IF(I395=0,"",'Ark1'!AH4071)</f>
        <v/>
      </c>
      <c r="M395" s="97"/>
      <c r="N395" s="455">
        <f>+IF(J395=0,"",'Ark1'!AI4071)</f>
        <v>0</v>
      </c>
      <c r="O395" s="97"/>
      <c r="P395" s="272" t="str">
        <f>+IF(N395=0,"",'Ark1'!AJ4071)</f>
        <v/>
      </c>
      <c r="Q395" s="237"/>
      <c r="R395" s="31" t="str">
        <f>+IF(I395=0,"",'Ark1'!U4071)</f>
        <v/>
      </c>
      <c r="S395" s="221"/>
      <c r="T395" s="272" t="str">
        <f>+IF(N395=0,"",'Ark1'!AK4071)</f>
        <v/>
      </c>
      <c r="U395" s="97"/>
      <c r="V395" s="242" t="str">
        <f>+IF(I395=0,"",'Ark1'!T4071)</f>
        <v/>
      </c>
      <c r="W395" s="238"/>
      <c r="X395" s="243" t="str">
        <f>+IF(I395=0,"",'Ark1'!W4071)</f>
        <v/>
      </c>
      <c r="Y395" s="243" t="str">
        <f>+IF(I395=0,"",'Ark1'!X4071)</f>
        <v/>
      </c>
      <c r="Z395" s="243" t="str">
        <f>+IF(I395=0,"",'Ark1'!Y4071)</f>
        <v/>
      </c>
      <c r="AA395" s="243" t="str">
        <f>+IF(I395=0,"",'Ark1'!Z4071)</f>
        <v/>
      </c>
      <c r="AB395" s="241" t="str">
        <f>+IF(I395=0,"",'Ark1'!AA4071)</f>
        <v/>
      </c>
      <c r="AC395" s="242" t="str">
        <f>+IF(I395=0,"",'Ark1'!AC4071)</f>
        <v/>
      </c>
      <c r="AD395" s="243" t="str">
        <f>+IF(I395=0,"",'Ark1'!AE4071)</f>
        <v/>
      </c>
      <c r="AE395" s="242" t="str">
        <f t="shared" si="36"/>
        <v/>
      </c>
      <c r="AF395" s="241" t="str">
        <f t="shared" si="37"/>
        <v/>
      </c>
      <c r="AG395" s="220"/>
      <c r="AJ395" s="28"/>
      <c r="AK395" s="26"/>
      <c r="AN395" s="26"/>
      <c r="AO395" s="26"/>
      <c r="AP395" s="26"/>
      <c r="AR395" s="26"/>
    </row>
    <row r="396" spans="1:44">
      <c r="A396" s="220"/>
      <c r="B396" s="301">
        <f>+'Ark1'!C4072</f>
        <v>2024</v>
      </c>
      <c r="C396" s="240">
        <f>+'Ark1'!L4072</f>
        <v>14</v>
      </c>
      <c r="D396" s="240" t="str">
        <f t="shared" si="39"/>
        <v>E</v>
      </c>
      <c r="E396" s="240">
        <f>+'Ark1'!H4072</f>
        <v>2</v>
      </c>
      <c r="F396" s="240">
        <f>+'Ark1'!J4072</f>
        <v>470</v>
      </c>
      <c r="G396" s="240" t="str">
        <f t="shared" si="38"/>
        <v>Jens Eide</v>
      </c>
      <c r="H396" s="240" t="str">
        <f>+IF(I396=0,"",'Ark1'!Q4072)</f>
        <v/>
      </c>
      <c r="I396" s="240">
        <f>+'Ark1'!R4072</f>
        <v>0</v>
      </c>
      <c r="J396" s="241" t="str">
        <f>+IF(I396=0,"",'Ark1'!AG4072)</f>
        <v/>
      </c>
      <c r="K396" s="241"/>
      <c r="L396" s="241" t="str">
        <f>+IF(I396=0,"",'Ark1'!AH4072)</f>
        <v/>
      </c>
      <c r="M396" s="97"/>
      <c r="N396" s="455">
        <f>+IF(J396=0,"",'Ark1'!AI4072)</f>
        <v>0</v>
      </c>
      <c r="O396" s="97"/>
      <c r="P396" s="272" t="str">
        <f>+IF(N396=0,"",'Ark1'!AJ4072)</f>
        <v/>
      </c>
      <c r="Q396" s="237"/>
      <c r="R396" s="31" t="str">
        <f>+IF(I396=0,"",'Ark1'!U4072)</f>
        <v/>
      </c>
      <c r="S396" s="221"/>
      <c r="T396" s="272" t="str">
        <f>+IF(N396=0,"",'Ark1'!AK4072)</f>
        <v/>
      </c>
      <c r="U396" s="97"/>
      <c r="V396" s="242" t="str">
        <f>+IF(I396=0,"",'Ark1'!T4072)</f>
        <v/>
      </c>
      <c r="W396" s="238"/>
      <c r="X396" s="243" t="str">
        <f>+IF(I396=0,"",'Ark1'!W4072)</f>
        <v/>
      </c>
      <c r="Y396" s="243" t="str">
        <f>+IF(I396=0,"",'Ark1'!X4072)</f>
        <v/>
      </c>
      <c r="Z396" s="243" t="str">
        <f>+IF(I396=0,"",'Ark1'!Y4072)</f>
        <v/>
      </c>
      <c r="AA396" s="243" t="str">
        <f>+IF(I396=0,"",'Ark1'!Z4072)</f>
        <v/>
      </c>
      <c r="AB396" s="241" t="str">
        <f>+IF(I396=0,"",'Ark1'!AA4072)</f>
        <v/>
      </c>
      <c r="AC396" s="242" t="str">
        <f>+IF(I396=0,"",'Ark1'!AC4072)</f>
        <v/>
      </c>
      <c r="AD396" s="243" t="str">
        <f>+IF(I396=0,"",'Ark1'!AE4072)</f>
        <v/>
      </c>
      <c r="AE396" s="242" t="str">
        <f t="shared" si="36"/>
        <v/>
      </c>
      <c r="AF396" s="241" t="str">
        <f t="shared" si="37"/>
        <v/>
      </c>
      <c r="AG396" s="220"/>
      <c r="AJ396" s="28"/>
      <c r="AK396" s="26"/>
      <c r="AN396" s="26"/>
      <c r="AO396" s="26"/>
      <c r="AP396" s="26"/>
      <c r="AR396" s="26"/>
    </row>
    <row r="397" spans="1:44">
      <c r="A397" s="220"/>
      <c r="B397" s="301">
        <f>+'Ark1'!C4073</f>
        <v>2024</v>
      </c>
      <c r="C397" s="240">
        <f>+'Ark1'!L4073</f>
        <v>14</v>
      </c>
      <c r="D397" s="240" t="str">
        <f t="shared" si="39"/>
        <v>E</v>
      </c>
      <c r="E397" s="240">
        <f>+'Ark1'!H4073</f>
        <v>2</v>
      </c>
      <c r="F397" s="240">
        <f>+'Ark1'!J4073</f>
        <v>629</v>
      </c>
      <c r="G397" s="240" t="str">
        <f t="shared" si="38"/>
        <v>Bø</v>
      </c>
      <c r="H397" s="240" t="str">
        <f>+IF(I397=0,"",'Ark1'!Q4073)</f>
        <v/>
      </c>
      <c r="I397" s="240">
        <f>+'Ark1'!R4073</f>
        <v>0</v>
      </c>
      <c r="J397" s="241" t="str">
        <f>+IF(I397=0,"",'Ark1'!AG4073)</f>
        <v/>
      </c>
      <c r="K397" s="241"/>
      <c r="L397" s="241" t="str">
        <f>+IF(I397=0,"",'Ark1'!AH4073)</f>
        <v/>
      </c>
      <c r="M397" s="97"/>
      <c r="N397" s="455">
        <f>+IF(J397=0,"",'Ark1'!AI4073)</f>
        <v>0</v>
      </c>
      <c r="O397" s="97"/>
      <c r="P397" s="272" t="str">
        <f>+IF(N397=0,"",'Ark1'!AJ4073)</f>
        <v/>
      </c>
      <c r="Q397" s="237"/>
      <c r="R397" s="31" t="str">
        <f>+IF(I397=0,"",'Ark1'!U4073)</f>
        <v/>
      </c>
      <c r="S397" s="221"/>
      <c r="T397" s="272" t="str">
        <f>+IF(N397=0,"",'Ark1'!AK4073)</f>
        <v/>
      </c>
      <c r="U397" s="97"/>
      <c r="V397" s="242" t="str">
        <f>+IF(I397=0,"",'Ark1'!T4073)</f>
        <v/>
      </c>
      <c r="W397" s="238"/>
      <c r="X397" s="243" t="str">
        <f>+IF(I397=0,"",'Ark1'!W4073)</f>
        <v/>
      </c>
      <c r="Y397" s="243" t="str">
        <f>+IF(I397=0,"",'Ark1'!X4073)</f>
        <v/>
      </c>
      <c r="Z397" s="243" t="str">
        <f>+IF(I397=0,"",'Ark1'!Y4073)</f>
        <v/>
      </c>
      <c r="AA397" s="243" t="str">
        <f>+IF(I397=0,"",'Ark1'!Z4073)</f>
        <v/>
      </c>
      <c r="AB397" s="241" t="str">
        <f>+IF(I397=0,"",'Ark1'!AA4073)</f>
        <v/>
      </c>
      <c r="AC397" s="242" t="str">
        <f>+IF(I397=0,"",'Ark1'!AC4073)</f>
        <v/>
      </c>
      <c r="AD397" s="243" t="str">
        <f>+IF(I397=0,"",'Ark1'!AE4073)</f>
        <v/>
      </c>
      <c r="AE397" s="242" t="str">
        <f t="shared" si="36"/>
        <v/>
      </c>
      <c r="AF397" s="241" t="str">
        <f t="shared" si="37"/>
        <v/>
      </c>
      <c r="AG397" s="220"/>
      <c r="AJ397" s="28"/>
      <c r="AK397" s="26"/>
      <c r="AN397" s="26"/>
      <c r="AO397" s="26"/>
      <c r="AP397" s="26"/>
      <c r="AR397" s="26"/>
    </row>
    <row r="398" spans="1:44">
      <c r="A398" s="220"/>
      <c r="B398" s="301">
        <f>+'Ark1'!C4074</f>
        <v>2024</v>
      </c>
      <c r="C398" s="240">
        <f>+'Ark1'!L4074</f>
        <v>14</v>
      </c>
      <c r="D398" s="240" t="str">
        <f t="shared" si="39"/>
        <v>E</v>
      </c>
      <c r="E398" s="240">
        <f>+'Ark1'!H4074</f>
        <v>1</v>
      </c>
      <c r="F398" s="240">
        <f>+'Ark1'!J4074</f>
        <v>643</v>
      </c>
      <c r="G398" s="240" t="str">
        <f t="shared" si="38"/>
        <v>Bjerka</v>
      </c>
      <c r="H398" s="240" t="str">
        <f>+IF(I398=0,"",'Ark1'!Q4074)</f>
        <v/>
      </c>
      <c r="I398" s="240">
        <f>+'Ark1'!R4074</f>
        <v>0</v>
      </c>
      <c r="J398" s="241" t="str">
        <f>+IF(I398=0,"",'Ark1'!AG4074)</f>
        <v/>
      </c>
      <c r="K398" s="241"/>
      <c r="L398" s="241" t="str">
        <f>+IF(I398=0,"",'Ark1'!AH4074)</f>
        <v/>
      </c>
      <c r="M398" s="97"/>
      <c r="N398" s="455">
        <f>+IF(J398=0,"",'Ark1'!AI4074)</f>
        <v>0</v>
      </c>
      <c r="O398" s="97"/>
      <c r="P398" s="272" t="str">
        <f>+IF(N398=0,"",'Ark1'!AJ4074)</f>
        <v/>
      </c>
      <c r="Q398" s="237"/>
      <c r="R398" s="31" t="str">
        <f>+IF(I398=0,"",'Ark1'!U4074)</f>
        <v/>
      </c>
      <c r="S398" s="221"/>
      <c r="T398" s="272" t="str">
        <f>+IF(N398=0,"",'Ark1'!AK4074)</f>
        <v/>
      </c>
      <c r="U398" s="97"/>
      <c r="V398" s="242" t="str">
        <f>+IF(I398=0,"",'Ark1'!T4074)</f>
        <v/>
      </c>
      <c r="W398" s="238"/>
      <c r="X398" s="243" t="str">
        <f>+IF(I398=0,"",'Ark1'!W4074)</f>
        <v/>
      </c>
      <c r="Y398" s="243" t="str">
        <f>+IF(I398=0,"",'Ark1'!X4074)</f>
        <v/>
      </c>
      <c r="Z398" s="243" t="str">
        <f>+IF(I398=0,"",'Ark1'!Y4074)</f>
        <v/>
      </c>
      <c r="AA398" s="243" t="str">
        <f>+IF(I398=0,"",'Ark1'!Z4074)</f>
        <v/>
      </c>
      <c r="AB398" s="241" t="str">
        <f>+IF(I398=0,"",'Ark1'!AA4074)</f>
        <v/>
      </c>
      <c r="AC398" s="242" t="str">
        <f>+IF(I398=0,"",'Ark1'!AC4074)</f>
        <v/>
      </c>
      <c r="AD398" s="243" t="str">
        <f>+IF(I398=0,"",'Ark1'!AE4074)</f>
        <v/>
      </c>
      <c r="AE398" s="242" t="str">
        <f t="shared" si="36"/>
        <v/>
      </c>
      <c r="AF398" s="241" t="str">
        <f t="shared" si="37"/>
        <v/>
      </c>
      <c r="AG398" s="220"/>
      <c r="AJ398" s="28"/>
      <c r="AK398" s="26"/>
      <c r="AN398" s="26"/>
      <c r="AO398" s="26"/>
      <c r="AP398" s="26"/>
      <c r="AR398" s="26"/>
    </row>
    <row r="399" spans="1:44">
      <c r="A399" s="220"/>
      <c r="B399" s="301">
        <f>+'Ark1'!C4075</f>
        <v>2024</v>
      </c>
      <c r="C399" s="240">
        <f>+'Ark1'!L4075</f>
        <v>14</v>
      </c>
      <c r="D399" s="240" t="str">
        <f t="shared" si="39"/>
        <v>E</v>
      </c>
      <c r="E399" s="240">
        <f>+'Ark1'!H4075</f>
        <v>2</v>
      </c>
      <c r="F399" s="240">
        <f>+'Ark1'!J4075</f>
        <v>704</v>
      </c>
      <c r="G399" s="240" t="str">
        <f t="shared" si="38"/>
        <v>Øre Vilt</v>
      </c>
      <c r="H399" s="240" t="str">
        <f>+IF(I399=0,"",'Ark1'!Q4075)</f>
        <v/>
      </c>
      <c r="I399" s="240">
        <f>+'Ark1'!R4075</f>
        <v>0</v>
      </c>
      <c r="J399" s="241" t="str">
        <f>+IF(I399=0,"",'Ark1'!AG4075)</f>
        <v/>
      </c>
      <c r="K399" s="241"/>
      <c r="L399" s="241" t="str">
        <f>+IF(I399=0,"",'Ark1'!AH4075)</f>
        <v/>
      </c>
      <c r="M399" s="97"/>
      <c r="N399" s="455">
        <f>+IF(J399=0,"",'Ark1'!AI4075)</f>
        <v>0</v>
      </c>
      <c r="O399" s="97"/>
      <c r="P399" s="272" t="str">
        <f>+IF(N399=0,"",'Ark1'!AJ4075)</f>
        <v/>
      </c>
      <c r="Q399" s="237"/>
      <c r="R399" s="31" t="str">
        <f>+IF(I399=0,"",'Ark1'!U4075)</f>
        <v/>
      </c>
      <c r="S399" s="221"/>
      <c r="T399" s="272" t="str">
        <f>+IF(N399=0,"",'Ark1'!AK4075)</f>
        <v/>
      </c>
      <c r="U399" s="97"/>
      <c r="V399" s="242" t="str">
        <f>+IF(I399=0,"",'Ark1'!T4075)</f>
        <v/>
      </c>
      <c r="W399" s="238"/>
      <c r="X399" s="243" t="str">
        <f>+IF(I399=0,"",'Ark1'!W4075)</f>
        <v/>
      </c>
      <c r="Y399" s="243" t="str">
        <f>+IF(I399=0,"",'Ark1'!X4075)</f>
        <v/>
      </c>
      <c r="Z399" s="243" t="str">
        <f>+IF(I399=0,"",'Ark1'!Y4075)</f>
        <v/>
      </c>
      <c r="AA399" s="243" t="str">
        <f>+IF(I399=0,"",'Ark1'!Z4075)</f>
        <v/>
      </c>
      <c r="AB399" s="241" t="str">
        <f>+IF(I399=0,"",'Ark1'!AA4075)</f>
        <v/>
      </c>
      <c r="AC399" s="242" t="str">
        <f>+IF(I399=0,"",'Ark1'!AC4075)</f>
        <v/>
      </c>
      <c r="AD399" s="243" t="str">
        <f>+IF(I399=0,"",'Ark1'!AE4075)</f>
        <v/>
      </c>
      <c r="AE399" s="242" t="str">
        <f t="shared" si="36"/>
        <v/>
      </c>
      <c r="AF399" s="241" t="str">
        <f t="shared" si="37"/>
        <v/>
      </c>
      <c r="AG399" s="220"/>
      <c r="AJ399" s="28"/>
      <c r="AK399" s="26"/>
      <c r="AN399" s="26"/>
      <c r="AO399" s="26"/>
      <c r="AP399" s="26"/>
      <c r="AR399" s="26"/>
    </row>
    <row r="400" spans="1:44">
      <c r="A400" s="220"/>
      <c r="B400" s="301">
        <f>+'Ark1'!C4076</f>
        <v>2024</v>
      </c>
      <c r="C400" s="240">
        <f>+'Ark1'!L4076</f>
        <v>14</v>
      </c>
      <c r="D400" s="240" t="str">
        <f t="shared" si="39"/>
        <v>E</v>
      </c>
      <c r="E400" s="240">
        <f>+'Ark1'!H4076</f>
        <v>1</v>
      </c>
      <c r="F400" s="240">
        <f>+'Ark1'!J4076</f>
        <v>802</v>
      </c>
      <c r="G400" s="240" t="str">
        <f t="shared" si="38"/>
        <v>Karasjok</v>
      </c>
      <c r="H400" s="240" t="str">
        <f>+IF(I400=0,"",'Ark1'!Q4076)</f>
        <v/>
      </c>
      <c r="I400" s="240">
        <f>+'Ark1'!R4076</f>
        <v>0</v>
      </c>
      <c r="J400" s="241" t="str">
        <f>+IF(I400=0,"",'Ark1'!AG4076)</f>
        <v/>
      </c>
      <c r="K400" s="241"/>
      <c r="L400" s="241" t="str">
        <f>+IF(I400=0,"",'Ark1'!AH4076)</f>
        <v/>
      </c>
      <c r="M400" s="97"/>
      <c r="N400" s="455">
        <f>+IF(J400=0,"",'Ark1'!AI4076)</f>
        <v>0</v>
      </c>
      <c r="O400" s="97"/>
      <c r="P400" s="272" t="str">
        <f>+IF(N400=0,"",'Ark1'!AJ4076)</f>
        <v/>
      </c>
      <c r="Q400" s="237"/>
      <c r="R400" s="31" t="str">
        <f>+IF(I400=0,"",'Ark1'!U4076)</f>
        <v/>
      </c>
      <c r="S400" s="221"/>
      <c r="T400" s="272" t="str">
        <f>+IF(N400=0,"",'Ark1'!AK4076)</f>
        <v/>
      </c>
      <c r="U400" s="97"/>
      <c r="V400" s="242" t="str">
        <f>+IF(I400=0,"",'Ark1'!T4076)</f>
        <v/>
      </c>
      <c r="W400" s="238"/>
      <c r="X400" s="243" t="str">
        <f>+IF(I400=0,"",'Ark1'!W4076)</f>
        <v/>
      </c>
      <c r="Y400" s="243" t="str">
        <f>+IF(I400=0,"",'Ark1'!X4076)</f>
        <v/>
      </c>
      <c r="Z400" s="243" t="str">
        <f>+IF(I400=0,"",'Ark1'!Y4076)</f>
        <v/>
      </c>
      <c r="AA400" s="243" t="str">
        <f>+IF(I400=0,"",'Ark1'!Z4076)</f>
        <v/>
      </c>
      <c r="AB400" s="241" t="str">
        <f>+IF(I400=0,"",'Ark1'!AA4076)</f>
        <v/>
      </c>
      <c r="AC400" s="242" t="str">
        <f>+IF(I400=0,"",'Ark1'!AC4076)</f>
        <v/>
      </c>
      <c r="AD400" s="243" t="str">
        <f>+IF(I400=0,"",'Ark1'!AE4076)</f>
        <v/>
      </c>
      <c r="AE400" s="242" t="str">
        <f t="shared" si="36"/>
        <v/>
      </c>
      <c r="AF400" s="241" t="str">
        <f t="shared" si="37"/>
        <v/>
      </c>
      <c r="AG400" s="220"/>
      <c r="AJ400" s="28"/>
      <c r="AK400" s="26"/>
      <c r="AN400" s="26"/>
      <c r="AO400" s="26"/>
      <c r="AP400" s="26"/>
      <c r="AR400" s="26"/>
    </row>
    <row r="401" spans="1:61" ht="19.8">
      <c r="A401" s="220"/>
      <c r="B401" s="220"/>
      <c r="C401" s="220"/>
      <c r="D401" s="220"/>
      <c r="E401" s="220"/>
      <c r="F401" s="220"/>
      <c r="G401" s="220"/>
      <c r="H401" s="220"/>
      <c r="I401" s="220"/>
      <c r="J401" s="221"/>
      <c r="K401" s="221"/>
      <c r="L401" s="221"/>
      <c r="M401" s="97"/>
      <c r="N401" s="239"/>
      <c r="O401" s="97"/>
      <c r="P401" s="237"/>
      <c r="Q401" s="237"/>
      <c r="R401" s="220"/>
      <c r="S401" s="221"/>
      <c r="T401" s="237"/>
      <c r="U401" s="97"/>
      <c r="V401" s="220"/>
      <c r="W401" s="238"/>
      <c r="X401" s="222"/>
      <c r="Y401" s="222"/>
      <c r="Z401" s="222"/>
      <c r="AA401" s="222"/>
      <c r="AB401" s="222"/>
      <c r="AC401" s="220"/>
      <c r="AD401" s="222"/>
      <c r="AE401" s="485"/>
      <c r="AF401" s="222"/>
      <c r="AG401" s="220"/>
      <c r="AH401" s="223"/>
      <c r="AJ401" s="28"/>
      <c r="AK401" s="26"/>
      <c r="AL401" s="224"/>
      <c r="AM401" s="27"/>
      <c r="AQ401" s="27"/>
      <c r="BI401" s="236"/>
    </row>
    <row r="402" spans="1:61" ht="22.8">
      <c r="A402" s="220"/>
      <c r="B402" s="220"/>
      <c r="C402" s="220"/>
      <c r="D402" s="266" t="s">
        <v>40</v>
      </c>
      <c r="E402" s="220"/>
      <c r="F402" s="220"/>
      <c r="G402" s="220"/>
      <c r="H402" s="220"/>
      <c r="I402" s="267">
        <f>SUM(I404:I428)</f>
        <v>1</v>
      </c>
      <c r="J402" s="221"/>
      <c r="K402" s="221"/>
      <c r="L402" s="221"/>
      <c r="M402" s="97"/>
      <c r="N402" s="239"/>
      <c r="O402" s="97"/>
      <c r="P402" s="237"/>
      <c r="Q402" s="237"/>
      <c r="R402" s="270">
        <f>+Klasse!M24</f>
        <v>67.071428571428598</v>
      </c>
      <c r="S402" s="221"/>
      <c r="T402" s="237"/>
      <c r="U402" s="97"/>
      <c r="V402" s="220"/>
      <c r="W402" s="238"/>
      <c r="X402" s="222"/>
      <c r="Y402" s="222"/>
      <c r="Z402" s="222"/>
      <c r="AA402" s="222"/>
      <c r="AB402" s="222"/>
      <c r="AC402" s="220"/>
      <c r="AD402" s="222"/>
      <c r="AE402" s="485"/>
      <c r="AF402" s="222"/>
      <c r="AG402" s="222"/>
      <c r="AH402" s="223"/>
      <c r="AJ402" s="28"/>
      <c r="AK402" s="26"/>
      <c r="AL402" s="224"/>
      <c r="AM402" s="27"/>
      <c r="AQ402" s="27"/>
      <c r="BI402" s="236"/>
    </row>
    <row r="403" spans="1:61" ht="15" customHeight="1">
      <c r="A403" s="220"/>
      <c r="B403" s="220"/>
      <c r="C403" s="220"/>
      <c r="D403" s="220"/>
      <c r="E403" s="562"/>
      <c r="F403" s="563"/>
      <c r="G403" s="220"/>
      <c r="H403" s="238"/>
      <c r="I403" s="220"/>
      <c r="J403" s="221"/>
      <c r="K403" s="221"/>
      <c r="L403" s="221"/>
      <c r="M403" s="97"/>
      <c r="N403" s="239"/>
      <c r="O403" s="97"/>
      <c r="P403" s="237"/>
      <c r="Q403" s="237"/>
      <c r="R403" s="221"/>
      <c r="S403" s="221"/>
      <c r="T403" s="237"/>
      <c r="U403" s="97"/>
      <c r="V403" s="238"/>
      <c r="W403" s="238"/>
      <c r="X403" s="222"/>
      <c r="Y403" s="222"/>
      <c r="Z403" s="222"/>
      <c r="AA403" s="222"/>
      <c r="AB403" s="239"/>
      <c r="AC403" s="220"/>
      <c r="AD403" s="239"/>
      <c r="AE403" s="488"/>
      <c r="AF403" s="237"/>
      <c r="AG403" s="220"/>
      <c r="AH403" s="223"/>
      <c r="AJ403" s="28"/>
      <c r="AK403" s="26"/>
      <c r="AL403" s="224"/>
      <c r="AM403" s="27"/>
      <c r="AQ403" s="27"/>
      <c r="BI403" s="236"/>
    </row>
    <row r="404" spans="1:61" s="248" customFormat="1">
      <c r="A404" s="220"/>
      <c r="B404" s="301">
        <f>+'Ark1'!C4077</f>
        <v>2024</v>
      </c>
      <c r="C404" s="240">
        <f>+'Ark1'!L4077</f>
        <v>15</v>
      </c>
      <c r="D404" s="240" t="s">
        <v>40</v>
      </c>
      <c r="E404" s="27">
        <f>+'Ark1'!H4077</f>
        <v>1</v>
      </c>
      <c r="F404" s="27">
        <f>+'Ark1'!J4077</f>
        <v>103</v>
      </c>
      <c r="G404" s="27" t="str">
        <f>+G376</f>
        <v>Rudshøgda</v>
      </c>
      <c r="H404" s="27" t="str">
        <f>+IF(I404=0,"",'Ark1'!Q4077)</f>
        <v/>
      </c>
      <c r="I404" s="27">
        <f>+'Ark1'!R4077</f>
        <v>0</v>
      </c>
      <c r="J404" s="28" t="str">
        <f>+IF(I404=0,"",'Ark1'!AG4077)</f>
        <v/>
      </c>
      <c r="K404" s="28"/>
      <c r="L404" s="28" t="str">
        <f>+IF(I404=0,"",'Ark1'!AH4077)</f>
        <v/>
      </c>
      <c r="M404" s="97"/>
      <c r="N404" s="247">
        <f>+IF(J404=0,"",'Ark1'!AI4077)</f>
        <v>0</v>
      </c>
      <c r="O404" s="97"/>
      <c r="P404" s="273" t="str">
        <f>+IF(N404=0,"",'Ark1'!AJ4077)</f>
        <v/>
      </c>
      <c r="Q404" s="237"/>
      <c r="R404" s="31" t="str">
        <f>+IF(I404=0,"",'Ark1'!U4077)</f>
        <v/>
      </c>
      <c r="S404" s="221"/>
      <c r="T404" s="273" t="str">
        <f>+IF(N404=0,"",'Ark1'!AK4077)</f>
        <v/>
      </c>
      <c r="U404" s="97"/>
      <c r="V404" s="26" t="str">
        <f>+IF(I404=0,"",'Ark1'!T4077)</f>
        <v/>
      </c>
      <c r="W404" s="238"/>
      <c r="X404" s="33" t="str">
        <f>+IF(I404=0,"",'Ark1'!W4077)</f>
        <v/>
      </c>
      <c r="Y404" s="33" t="str">
        <f>+IF(I404=0,"",'Ark1'!X4077)</f>
        <v/>
      </c>
      <c r="Z404" s="33" t="str">
        <f>+IF(I404=0,"",'Ark1'!Y4077)</f>
        <v/>
      </c>
      <c r="AA404" s="33" t="str">
        <f>+IF(I404=0,"",'Ark1'!Z4077)</f>
        <v/>
      </c>
      <c r="AB404" s="28" t="str">
        <f>+IF(I404=0,"",'Ark1'!AA4077)</f>
        <v/>
      </c>
      <c r="AC404" s="26" t="str">
        <f>+IF(I404=0,"",'Ark1'!AC4077)</f>
        <v/>
      </c>
      <c r="AD404" s="33" t="str">
        <f>+IF(I404=0,"",'Ark1'!AE4077)</f>
        <v/>
      </c>
      <c r="AE404" s="26" t="str">
        <f t="shared" ref="AE404:AE428" si="40">IF(I404=0,"",R404/C404)</f>
        <v/>
      </c>
      <c r="AF404" s="28" t="str">
        <f>IF(I404=0,"",I404/H404)</f>
        <v/>
      </c>
      <c r="AG404" s="220"/>
      <c r="AH404" s="28"/>
      <c r="AI404" s="28"/>
      <c r="AJ404" s="28"/>
      <c r="AK404" s="26"/>
      <c r="AL404" s="28"/>
      <c r="AM404" s="28"/>
      <c r="AN404" s="27"/>
      <c r="AO404" s="27"/>
      <c r="AP404" s="27"/>
      <c r="AQ404" s="28"/>
      <c r="AR404" s="27"/>
      <c r="AS404" s="27"/>
    </row>
    <row r="405" spans="1:61" s="248" customFormat="1">
      <c r="A405" s="220"/>
      <c r="B405" s="301">
        <f>+'Ark1'!C4078</f>
        <v>2024</v>
      </c>
      <c r="C405" s="240">
        <f>+'Ark1'!L4078</f>
        <v>15</v>
      </c>
      <c r="D405" s="240" t="str">
        <f>+D404</f>
        <v>E+</v>
      </c>
      <c r="E405" s="27">
        <f>+'Ark1'!H4078</f>
        <v>2</v>
      </c>
      <c r="F405" s="27">
        <f>+'Ark1'!J4078</f>
        <v>106</v>
      </c>
      <c r="G405" s="27" t="str">
        <f t="shared" ref="G405:G428" si="41">+G377</f>
        <v>Furuseth</v>
      </c>
      <c r="H405" s="27" t="str">
        <f>+IF(I405=0,"",'Ark1'!Q4078)</f>
        <v/>
      </c>
      <c r="I405" s="27">
        <f>+'Ark1'!R4078</f>
        <v>0</v>
      </c>
      <c r="J405" s="28" t="str">
        <f>+IF(I405=0,"",'Ark1'!AG4078)</f>
        <v/>
      </c>
      <c r="K405" s="28"/>
      <c r="L405" s="28" t="str">
        <f>+IF(I405=0,"",'Ark1'!AH4078)</f>
        <v/>
      </c>
      <c r="M405" s="97"/>
      <c r="N405" s="247">
        <f>+IF(J405=0,"",'Ark1'!AI4078)</f>
        <v>0</v>
      </c>
      <c r="O405" s="97"/>
      <c r="P405" s="273" t="str">
        <f>+IF(N405=0,"",'Ark1'!AJ4078)</f>
        <v/>
      </c>
      <c r="Q405" s="237"/>
      <c r="R405" s="31" t="str">
        <f>+IF(I405=0,"",'Ark1'!U4078)</f>
        <v/>
      </c>
      <c r="S405" s="221"/>
      <c r="T405" s="273" t="str">
        <f>+IF(N405=0,"",'Ark1'!AK4078)</f>
        <v/>
      </c>
      <c r="U405" s="97"/>
      <c r="V405" s="26" t="str">
        <f>+IF(I405=0,"",'Ark1'!T4078)</f>
        <v/>
      </c>
      <c r="W405" s="238"/>
      <c r="X405" s="33" t="str">
        <f>+IF(I405=0,"",'Ark1'!W4078)</f>
        <v/>
      </c>
      <c r="Y405" s="33" t="str">
        <f>+IF(I405=0,"",'Ark1'!X4078)</f>
        <v/>
      </c>
      <c r="Z405" s="33" t="str">
        <f>+IF(I405=0,"",'Ark1'!Y4078)</f>
        <v/>
      </c>
      <c r="AA405" s="33" t="str">
        <f>+IF(I405=0,"",'Ark1'!Z4078)</f>
        <v/>
      </c>
      <c r="AB405" s="28" t="str">
        <f>+IF(I405=0,"",'Ark1'!AA4078)</f>
        <v/>
      </c>
      <c r="AC405" s="26" t="str">
        <f>+IF(I405=0,"",'Ark1'!AC4078)</f>
        <v/>
      </c>
      <c r="AD405" s="33" t="str">
        <f>+IF(I405=0,"",'Ark1'!AE4078)</f>
        <v/>
      </c>
      <c r="AE405" s="26" t="str">
        <f t="shared" si="40"/>
        <v/>
      </c>
      <c r="AF405" s="28" t="str">
        <f t="shared" ref="AF405:AF428" si="42">IF(I405=0,"",I405/H405)</f>
        <v/>
      </c>
      <c r="AG405" s="220"/>
      <c r="AH405" s="28"/>
      <c r="AI405" s="28"/>
      <c r="AJ405" s="28"/>
      <c r="AK405" s="26"/>
      <c r="AL405" s="28"/>
      <c r="AM405" s="28"/>
      <c r="AN405" s="27"/>
      <c r="AO405" s="27"/>
      <c r="AP405" s="27"/>
      <c r="AQ405" s="28"/>
      <c r="AR405" s="27"/>
      <c r="AS405" s="27"/>
    </row>
    <row r="406" spans="1:61" s="248" customFormat="1">
      <c r="A406" s="220"/>
      <c r="B406" s="301">
        <f>+'Ark1'!C4079</f>
        <v>2024</v>
      </c>
      <c r="C406" s="240">
        <f>+'Ark1'!L4079</f>
        <v>15</v>
      </c>
      <c r="D406" s="240" t="str">
        <f t="shared" ref="D406:D428" si="43">+D405</f>
        <v>E+</v>
      </c>
      <c r="E406" s="27">
        <f>+'Ark1'!H4079</f>
        <v>1</v>
      </c>
      <c r="F406" s="27">
        <f>+'Ark1'!J4079</f>
        <v>110</v>
      </c>
      <c r="G406" s="27" t="str">
        <f t="shared" si="41"/>
        <v>Gol</v>
      </c>
      <c r="H406" s="27" t="str">
        <f>+IF(I406=0,"",'Ark1'!Q4079)</f>
        <v/>
      </c>
      <c r="I406" s="27">
        <f>+'Ark1'!R4079</f>
        <v>0</v>
      </c>
      <c r="J406" s="28" t="str">
        <f>+IF(I406=0,"",'Ark1'!AG4079)</f>
        <v/>
      </c>
      <c r="K406" s="28"/>
      <c r="L406" s="28" t="str">
        <f>+IF(I406=0,"",'Ark1'!AH4079)</f>
        <v/>
      </c>
      <c r="M406" s="97"/>
      <c r="N406" s="247">
        <f>+IF(J406=0,"",'Ark1'!AI4079)</f>
        <v>0</v>
      </c>
      <c r="O406" s="97"/>
      <c r="P406" s="273" t="str">
        <f>+IF(N406=0,"",'Ark1'!AJ4079)</f>
        <v/>
      </c>
      <c r="Q406" s="237"/>
      <c r="R406" s="31" t="str">
        <f>+IF(I406=0,"",'Ark1'!U4079)</f>
        <v/>
      </c>
      <c r="S406" s="221"/>
      <c r="T406" s="273" t="str">
        <f>+IF(N406=0,"",'Ark1'!AK4079)</f>
        <v/>
      </c>
      <c r="U406" s="97"/>
      <c r="V406" s="26" t="str">
        <f>+IF(I406=0,"",'Ark1'!T4079)</f>
        <v/>
      </c>
      <c r="W406" s="238"/>
      <c r="X406" s="33" t="str">
        <f>+IF(I406=0,"",'Ark1'!W4079)</f>
        <v/>
      </c>
      <c r="Y406" s="33" t="str">
        <f>+IF(I406=0,"",'Ark1'!X4079)</f>
        <v/>
      </c>
      <c r="Z406" s="33" t="str">
        <f>+IF(I406=0,"",'Ark1'!Y4079)</f>
        <v/>
      </c>
      <c r="AA406" s="33" t="str">
        <f>+IF(I406=0,"",'Ark1'!Z4079)</f>
        <v/>
      </c>
      <c r="AB406" s="28" t="str">
        <f>+IF(I406=0,"",'Ark1'!AA4079)</f>
        <v/>
      </c>
      <c r="AC406" s="26" t="str">
        <f>+IF(I406=0,"",'Ark1'!AC4079)</f>
        <v/>
      </c>
      <c r="AD406" s="33" t="str">
        <f>+IF(I406=0,"",'Ark1'!AE4079)</f>
        <v/>
      </c>
      <c r="AE406" s="26" t="str">
        <f t="shared" si="40"/>
        <v/>
      </c>
      <c r="AF406" s="28" t="str">
        <f t="shared" si="42"/>
        <v/>
      </c>
      <c r="AG406" s="220"/>
      <c r="AH406" s="28"/>
      <c r="AI406" s="28"/>
      <c r="AJ406" s="28"/>
      <c r="AK406" s="26"/>
      <c r="AL406" s="28"/>
      <c r="AM406" s="28"/>
      <c r="AN406" s="27"/>
      <c r="AO406" s="27"/>
      <c r="AP406" s="27"/>
      <c r="AQ406" s="28"/>
      <c r="AR406" s="27"/>
      <c r="AS406" s="27"/>
    </row>
    <row r="407" spans="1:61" s="248" customFormat="1">
      <c r="A407" s="220"/>
      <c r="B407" s="301">
        <f>+'Ark1'!C4080</f>
        <v>2024</v>
      </c>
      <c r="C407" s="240">
        <f>+'Ark1'!L4080</f>
        <v>15</v>
      </c>
      <c r="D407" s="240" t="str">
        <f t="shared" si="43"/>
        <v>E+</v>
      </c>
      <c r="E407" s="27">
        <f>+'Ark1'!H4080</f>
        <v>1</v>
      </c>
      <c r="F407" s="27">
        <f>+'Ark1'!J4080</f>
        <v>111</v>
      </c>
      <c r="G407" s="27" t="str">
        <f t="shared" si="41"/>
        <v>Forus</v>
      </c>
      <c r="H407" s="27" t="str">
        <f>+IF(I407=0,"",'Ark1'!Q4080)</f>
        <v/>
      </c>
      <c r="I407" s="27">
        <f>+'Ark1'!R4080</f>
        <v>0</v>
      </c>
      <c r="J407" s="28" t="str">
        <f>+IF(I407=0,"",'Ark1'!AG4080)</f>
        <v/>
      </c>
      <c r="K407" s="28"/>
      <c r="L407" s="28" t="str">
        <f>+IF(I407=0,"",'Ark1'!AH4080)</f>
        <v/>
      </c>
      <c r="M407" s="97"/>
      <c r="N407" s="247">
        <f>+IF(J407=0,"",'Ark1'!AI4080)</f>
        <v>0</v>
      </c>
      <c r="O407" s="97"/>
      <c r="P407" s="273" t="str">
        <f>+IF(N407=0,"",'Ark1'!AJ4080)</f>
        <v/>
      </c>
      <c r="Q407" s="237"/>
      <c r="R407" s="31" t="str">
        <f>+IF(I407=0,"",'Ark1'!U4080)</f>
        <v/>
      </c>
      <c r="S407" s="221"/>
      <c r="T407" s="273" t="str">
        <f>+IF(N407=0,"",'Ark1'!AK4080)</f>
        <v/>
      </c>
      <c r="U407" s="97"/>
      <c r="V407" s="26" t="str">
        <f>+IF(I407=0,"",'Ark1'!T4080)</f>
        <v/>
      </c>
      <c r="W407" s="238"/>
      <c r="X407" s="33" t="str">
        <f>+IF(I407=0,"",'Ark1'!W4080)</f>
        <v/>
      </c>
      <c r="Y407" s="33" t="str">
        <f>+IF(I407=0,"",'Ark1'!X4080)</f>
        <v/>
      </c>
      <c r="Z407" s="33" t="str">
        <f>+IF(I407=0,"",'Ark1'!Y4080)</f>
        <v/>
      </c>
      <c r="AA407" s="33" t="str">
        <f>+IF(I407=0,"",'Ark1'!Z4080)</f>
        <v/>
      </c>
      <c r="AB407" s="28" t="str">
        <f>+IF(I407=0,"",'Ark1'!AA4080)</f>
        <v/>
      </c>
      <c r="AC407" s="26" t="str">
        <f>+IF(I407=0,"",'Ark1'!AC4080)</f>
        <v/>
      </c>
      <c r="AD407" s="33" t="str">
        <f>+IF(I407=0,"",'Ark1'!AE4080)</f>
        <v/>
      </c>
      <c r="AE407" s="26" t="str">
        <f t="shared" si="40"/>
        <v/>
      </c>
      <c r="AF407" s="28" t="str">
        <f t="shared" si="42"/>
        <v/>
      </c>
      <c r="AG407" s="220"/>
      <c r="AH407" s="28"/>
      <c r="AI407" s="28"/>
      <c r="AJ407" s="28"/>
      <c r="AK407" s="26"/>
      <c r="AL407" s="28"/>
      <c r="AM407" s="28"/>
      <c r="AN407" s="27"/>
      <c r="AO407" s="27"/>
      <c r="AP407" s="27"/>
      <c r="AQ407" s="28"/>
      <c r="AR407" s="27"/>
      <c r="AS407" s="27"/>
    </row>
    <row r="408" spans="1:61">
      <c r="A408" s="220"/>
      <c r="B408" s="301">
        <f>+'Ark1'!C4081</f>
        <v>2024</v>
      </c>
      <c r="C408" s="240">
        <f>+'Ark1'!L4081</f>
        <v>15</v>
      </c>
      <c r="D408" s="240" t="str">
        <f t="shared" si="43"/>
        <v>E+</v>
      </c>
      <c r="E408" s="27">
        <f>+'Ark1'!H4081</f>
        <v>1</v>
      </c>
      <c r="F408" s="27">
        <f>+'Ark1'!J4081</f>
        <v>116</v>
      </c>
      <c r="G408" s="27" t="str">
        <f t="shared" si="41"/>
        <v>Sandeid</v>
      </c>
      <c r="H408" s="27" t="str">
        <f>+IF(I408=0,"",'Ark1'!Q4081)</f>
        <v/>
      </c>
      <c r="I408" s="27">
        <f>+'Ark1'!R4081</f>
        <v>0</v>
      </c>
      <c r="J408" s="28" t="str">
        <f>+IF(I408=0,"",'Ark1'!AG4081)</f>
        <v/>
      </c>
      <c r="L408" s="28" t="str">
        <f>+IF(I408=0,"",'Ark1'!AH4081)</f>
        <v/>
      </c>
      <c r="M408" s="97"/>
      <c r="N408" s="247">
        <f>+IF(J408=0,"",'Ark1'!AI4081)</f>
        <v>0</v>
      </c>
      <c r="O408" s="97"/>
      <c r="P408" s="273" t="str">
        <f>+IF(N408=0,"",'Ark1'!AJ4081)</f>
        <v/>
      </c>
      <c r="Q408" s="237"/>
      <c r="R408" s="31" t="str">
        <f>+IF(I408=0,"",'Ark1'!U4081)</f>
        <v/>
      </c>
      <c r="S408" s="221"/>
      <c r="T408" s="273" t="str">
        <f>+IF(N408=0,"",'Ark1'!AK4081)</f>
        <v/>
      </c>
      <c r="U408" s="97"/>
      <c r="V408" s="26" t="str">
        <f>+IF(I408=0,"",'Ark1'!T4081)</f>
        <v/>
      </c>
      <c r="W408" s="238"/>
      <c r="X408" s="33" t="str">
        <f>+IF(I408=0,"",'Ark1'!W4081)</f>
        <v/>
      </c>
      <c r="Y408" s="33" t="str">
        <f>+IF(I408=0,"",'Ark1'!X4081)</f>
        <v/>
      </c>
      <c r="Z408" s="33" t="str">
        <f>+IF(I408=0,"",'Ark1'!Y4081)</f>
        <v/>
      </c>
      <c r="AA408" s="33" t="str">
        <f>+IF(I408=0,"",'Ark1'!Z4081)</f>
        <v/>
      </c>
      <c r="AB408" s="28" t="str">
        <f>+IF(I408=0,"",'Ark1'!AA4081)</f>
        <v/>
      </c>
      <c r="AC408" s="26" t="str">
        <f>+IF(I408=0,"",'Ark1'!AC4081)</f>
        <v/>
      </c>
      <c r="AD408" s="33" t="str">
        <f>+IF(I408=0,"",'Ark1'!AE4081)</f>
        <v/>
      </c>
      <c r="AE408" s="26" t="str">
        <f t="shared" si="40"/>
        <v/>
      </c>
      <c r="AF408" s="28" t="str">
        <f t="shared" si="42"/>
        <v/>
      </c>
      <c r="AG408" s="220"/>
      <c r="AJ408" s="28"/>
      <c r="AK408" s="26"/>
    </row>
    <row r="409" spans="1:61">
      <c r="A409" s="220"/>
      <c r="B409" s="301">
        <f>+'Ark1'!C4082</f>
        <v>2024</v>
      </c>
      <c r="C409" s="240">
        <f>+'Ark1'!L4082</f>
        <v>15</v>
      </c>
      <c r="D409" s="240" t="str">
        <f t="shared" si="43"/>
        <v>E+</v>
      </c>
      <c r="E409" s="27">
        <f>+'Ark1'!H4082</f>
        <v>2</v>
      </c>
      <c r="F409" s="27">
        <f>+'Ark1'!J4082</f>
        <v>117</v>
      </c>
      <c r="G409" s="27" t="str">
        <f t="shared" si="41"/>
        <v>Jæren</v>
      </c>
      <c r="H409" s="27">
        <f>+IF(I409=0,"",'Ark1'!Q4082)</f>
        <v>1</v>
      </c>
      <c r="I409" s="27">
        <f>+'Ark1'!R4082</f>
        <v>1</v>
      </c>
      <c r="J409" s="28">
        <f>+IF(I409=0,"",'Ark1'!AG4082)</f>
        <v>0.3058103975535168</v>
      </c>
      <c r="L409" s="28">
        <f>+IF(I409=0,"",'Ark1'!AH4082)</f>
        <v>0.38675218110241655</v>
      </c>
      <c r="M409" s="97"/>
      <c r="N409" s="247">
        <f>+IF(J409=0,"",'Ark1'!AI4082)</f>
        <v>1</v>
      </c>
      <c r="O409" s="97"/>
      <c r="P409" s="273">
        <f>+IF(N409=0,"",'Ark1'!AJ4082)</f>
        <v>107.8</v>
      </c>
      <c r="Q409" s="237"/>
      <c r="R409" s="31">
        <f>+IF(I409=0,"",'Ark1'!U4082)</f>
        <v>55.9</v>
      </c>
      <c r="S409" s="221"/>
      <c r="T409" s="273">
        <f>+IF(N409=0,"",'Ark1'!AK4082)</f>
        <v>44.622667182039578</v>
      </c>
      <c r="U409" s="97"/>
      <c r="V409" s="26">
        <f>+IF(I409=0,"",'Ark1'!T4082)</f>
        <v>10</v>
      </c>
      <c r="W409" s="238"/>
      <c r="X409" s="33">
        <f>+IF(I409=0,"",'Ark1'!W4082)</f>
        <v>100</v>
      </c>
      <c r="Y409" s="33">
        <f>+IF(I409=0,"",'Ark1'!X4082)</f>
        <v>100</v>
      </c>
      <c r="Z409" s="33">
        <f>+IF(I409=0,"",'Ark1'!Y4082)</f>
        <v>100</v>
      </c>
      <c r="AA409" s="33">
        <f>+IF(I409=0,"",'Ark1'!Z4082)</f>
        <v>100</v>
      </c>
      <c r="AB409" s="28">
        <f>+IF(I409=0,"",'Ark1'!AA4082)</f>
        <v>0</v>
      </c>
      <c r="AC409" s="26">
        <f>+IF(I409=0,"",'Ark1'!AC4082)</f>
        <v>0</v>
      </c>
      <c r="AD409" s="33">
        <f>+IF(I409=0,"",'Ark1'!AE4082)</f>
        <v>0</v>
      </c>
      <c r="AE409" s="26">
        <f t="shared" si="40"/>
        <v>3.7266666666666666</v>
      </c>
      <c r="AF409" s="28">
        <f t="shared" si="42"/>
        <v>1</v>
      </c>
      <c r="AG409" s="220"/>
      <c r="AJ409" s="28"/>
      <c r="AK409" s="26"/>
    </row>
    <row r="410" spans="1:61">
      <c r="A410" s="220"/>
      <c r="B410" s="301">
        <f>+'Ark1'!C4083</f>
        <v>2024</v>
      </c>
      <c r="C410" s="240">
        <f>+'Ark1'!L4083</f>
        <v>15</v>
      </c>
      <c r="D410" s="240" t="str">
        <f t="shared" si="43"/>
        <v>E+</v>
      </c>
      <c r="E410" s="27">
        <f>+'Ark1'!H4083</f>
        <v>1</v>
      </c>
      <c r="F410" s="27">
        <f>+'Ark1'!J4083</f>
        <v>134</v>
      </c>
      <c r="G410" s="27" t="str">
        <f t="shared" si="41"/>
        <v>Førde</v>
      </c>
      <c r="H410" s="27" t="str">
        <f>+IF(I410=0,"",'Ark1'!Q4083)</f>
        <v/>
      </c>
      <c r="I410" s="27">
        <f>+'Ark1'!R4083</f>
        <v>0</v>
      </c>
      <c r="J410" s="28" t="str">
        <f>+IF(I410=0,"",'Ark1'!AG4083)</f>
        <v/>
      </c>
      <c r="L410" s="28" t="str">
        <f>+IF(I410=0,"",'Ark1'!AH4083)</f>
        <v/>
      </c>
      <c r="M410" s="97"/>
      <c r="N410" s="247">
        <f>+IF(J410=0,"",'Ark1'!AI4083)</f>
        <v>0</v>
      </c>
      <c r="O410" s="97"/>
      <c r="P410" s="273" t="str">
        <f>+IF(N410=0,"",'Ark1'!AJ4083)</f>
        <v/>
      </c>
      <c r="Q410" s="237"/>
      <c r="R410" s="31" t="str">
        <f>+IF(I410=0,"",'Ark1'!U4083)</f>
        <v/>
      </c>
      <c r="S410" s="221"/>
      <c r="T410" s="273" t="str">
        <f>+IF(N410=0,"",'Ark1'!AK4083)</f>
        <v/>
      </c>
      <c r="U410" s="97"/>
      <c r="V410" s="26" t="str">
        <f>+IF(I410=0,"",'Ark1'!T4083)</f>
        <v/>
      </c>
      <c r="W410" s="238"/>
      <c r="X410" s="33" t="str">
        <f>+IF(I410=0,"",'Ark1'!W4083)</f>
        <v/>
      </c>
      <c r="Y410" s="33" t="str">
        <f>+IF(I410=0,"",'Ark1'!X4083)</f>
        <v/>
      </c>
      <c r="Z410" s="33" t="str">
        <f>+IF(I410=0,"",'Ark1'!Y4083)</f>
        <v/>
      </c>
      <c r="AA410" s="33" t="str">
        <f>+IF(I410=0,"",'Ark1'!Z4083)</f>
        <v/>
      </c>
      <c r="AB410" s="28" t="str">
        <f>+IF(I410=0,"",'Ark1'!AA4083)</f>
        <v/>
      </c>
      <c r="AC410" s="26" t="str">
        <f>+IF(I410=0,"",'Ark1'!AC4083)</f>
        <v/>
      </c>
      <c r="AD410" s="33" t="str">
        <f>+IF(I410=0,"",'Ark1'!AE4083)</f>
        <v/>
      </c>
      <c r="AE410" s="26" t="str">
        <f t="shared" si="40"/>
        <v/>
      </c>
      <c r="AF410" s="28" t="str">
        <f t="shared" si="42"/>
        <v/>
      </c>
      <c r="AG410" s="220"/>
      <c r="AJ410" s="28"/>
      <c r="AK410" s="26"/>
    </row>
    <row r="411" spans="1:61">
      <c r="A411" s="220"/>
      <c r="B411" s="301">
        <f>+'Ark1'!C4084</f>
        <v>2024</v>
      </c>
      <c r="C411" s="240">
        <f>+'Ark1'!L4084</f>
        <v>15</v>
      </c>
      <c r="D411" s="240" t="str">
        <f t="shared" si="43"/>
        <v>E+</v>
      </c>
      <c r="E411" s="27">
        <f>+'Ark1'!H4084</f>
        <v>2</v>
      </c>
      <c r="F411" s="27">
        <f>+'Ark1'!J4084</f>
        <v>141</v>
      </c>
      <c r="G411" s="27" t="str">
        <f t="shared" si="41"/>
        <v>Ølen</v>
      </c>
      <c r="H411" s="27" t="str">
        <f>+IF(I411=0,"",'Ark1'!Q4084)</f>
        <v/>
      </c>
      <c r="I411" s="27">
        <f>+'Ark1'!R4084</f>
        <v>0</v>
      </c>
      <c r="J411" s="28" t="str">
        <f>+IF(I411=0,"",'Ark1'!AG4084)</f>
        <v/>
      </c>
      <c r="L411" s="28" t="str">
        <f>+IF(I411=0,"",'Ark1'!AH4084)</f>
        <v/>
      </c>
      <c r="M411" s="97"/>
      <c r="N411" s="247">
        <f>+IF(J411=0,"",'Ark1'!AI4084)</f>
        <v>0</v>
      </c>
      <c r="O411" s="97"/>
      <c r="P411" s="273" t="str">
        <f>+IF(N411=0,"",'Ark1'!AJ4084)</f>
        <v/>
      </c>
      <c r="Q411" s="237"/>
      <c r="R411" s="31" t="str">
        <f>+IF(I411=0,"",'Ark1'!U4084)</f>
        <v/>
      </c>
      <c r="S411" s="221"/>
      <c r="T411" s="273" t="str">
        <f>+IF(N411=0,"",'Ark1'!AK4084)</f>
        <v/>
      </c>
      <c r="U411" s="97"/>
      <c r="V411" s="26" t="str">
        <f>+IF(I411=0,"",'Ark1'!T4084)</f>
        <v/>
      </c>
      <c r="W411" s="238"/>
      <c r="X411" s="33" t="str">
        <f>+IF(I411=0,"",'Ark1'!W4084)</f>
        <v/>
      </c>
      <c r="Y411" s="33" t="str">
        <f>+IF(I411=0,"",'Ark1'!X4084)</f>
        <v/>
      </c>
      <c r="Z411" s="33" t="str">
        <f>+IF(I411=0,"",'Ark1'!Y4084)</f>
        <v/>
      </c>
      <c r="AA411" s="33" t="str">
        <f>+IF(I411=0,"",'Ark1'!Z4084)</f>
        <v/>
      </c>
      <c r="AB411" s="28" t="str">
        <f>+IF(I411=0,"",'Ark1'!AA4084)</f>
        <v/>
      </c>
      <c r="AC411" s="26" t="str">
        <f>+IF(I411=0,"",'Ark1'!AC4084)</f>
        <v/>
      </c>
      <c r="AD411" s="33" t="str">
        <f>+IF(I411=0,"",'Ark1'!AE4084)</f>
        <v/>
      </c>
      <c r="AE411" s="26" t="str">
        <f t="shared" si="40"/>
        <v/>
      </c>
      <c r="AF411" s="28" t="str">
        <f t="shared" si="42"/>
        <v/>
      </c>
      <c r="AG411" s="220"/>
      <c r="AJ411" s="28"/>
      <c r="AK411" s="26"/>
    </row>
    <row r="412" spans="1:61">
      <c r="A412" s="220"/>
      <c r="B412" s="301">
        <f>+'Ark1'!C4085</f>
        <v>2024</v>
      </c>
      <c r="C412" s="240">
        <f>+'Ark1'!L4085</f>
        <v>15</v>
      </c>
      <c r="D412" s="240" t="str">
        <f t="shared" si="43"/>
        <v>E+</v>
      </c>
      <c r="E412" s="27">
        <f>+'Ark1'!H4085</f>
        <v>2</v>
      </c>
      <c r="F412" s="27">
        <f>+'Ark1'!J4085</f>
        <v>143</v>
      </c>
      <c r="G412" s="27" t="str">
        <f t="shared" si="41"/>
        <v>Nordfjord</v>
      </c>
      <c r="H412" s="27" t="str">
        <f>+IF(I412=0,"",'Ark1'!Q4085)</f>
        <v/>
      </c>
      <c r="I412" s="27">
        <f>+'Ark1'!R4085</f>
        <v>0</v>
      </c>
      <c r="J412" s="28" t="str">
        <f>+IF(I412=0,"",'Ark1'!AG4085)</f>
        <v/>
      </c>
      <c r="L412" s="28" t="str">
        <f>+IF(I412=0,"",'Ark1'!AH4085)</f>
        <v/>
      </c>
      <c r="M412" s="97"/>
      <c r="N412" s="247">
        <f>+IF(J412=0,"",'Ark1'!AI4085)</f>
        <v>0</v>
      </c>
      <c r="O412" s="97"/>
      <c r="P412" s="273" t="str">
        <f>+IF(N412=0,"",'Ark1'!AJ4085)</f>
        <v/>
      </c>
      <c r="Q412" s="237"/>
      <c r="R412" s="31" t="str">
        <f>+IF(I412=0,"",'Ark1'!U4085)</f>
        <v/>
      </c>
      <c r="S412" s="221"/>
      <c r="T412" s="273" t="str">
        <f>+IF(N412=0,"",'Ark1'!AK4085)</f>
        <v/>
      </c>
      <c r="U412" s="97"/>
      <c r="V412" s="26" t="str">
        <f>+IF(I412=0,"",'Ark1'!T4085)</f>
        <v/>
      </c>
      <c r="W412" s="238"/>
      <c r="X412" s="33" t="str">
        <f>+IF(I412=0,"",'Ark1'!W4085)</f>
        <v/>
      </c>
      <c r="Y412" s="33" t="str">
        <f>+IF(I412=0,"",'Ark1'!X4085)</f>
        <v/>
      </c>
      <c r="Z412" s="33" t="str">
        <f>+IF(I412=0,"",'Ark1'!Y4085)</f>
        <v/>
      </c>
      <c r="AA412" s="33" t="str">
        <f>+IF(I412=0,"",'Ark1'!Z4085)</f>
        <v/>
      </c>
      <c r="AB412" s="28" t="str">
        <f>+IF(I412=0,"",'Ark1'!AA4085)</f>
        <v/>
      </c>
      <c r="AC412" s="26" t="str">
        <f>+IF(I412=0,"",'Ark1'!AC4085)</f>
        <v/>
      </c>
      <c r="AD412" s="33" t="str">
        <f>+IF(I412=0,"",'Ark1'!AE4085)</f>
        <v/>
      </c>
      <c r="AE412" s="26" t="str">
        <f t="shared" si="40"/>
        <v/>
      </c>
      <c r="AF412" s="28" t="str">
        <f t="shared" si="42"/>
        <v/>
      </c>
      <c r="AG412" s="220"/>
      <c r="AJ412" s="28"/>
      <c r="AK412" s="26"/>
    </row>
    <row r="413" spans="1:61">
      <c r="A413" s="220"/>
      <c r="B413" s="301">
        <f>+'Ark1'!C4086</f>
        <v>2024</v>
      </c>
      <c r="C413" s="240">
        <f>+'Ark1'!L4086</f>
        <v>15</v>
      </c>
      <c r="D413" s="240" t="str">
        <f t="shared" si="43"/>
        <v>E+</v>
      </c>
      <c r="E413" s="27">
        <f>+'Ark1'!H4086</f>
        <v>2</v>
      </c>
      <c r="F413" s="27">
        <f>+'Ark1'!J4086</f>
        <v>147</v>
      </c>
      <c r="G413" s="27" t="str">
        <f t="shared" si="41"/>
        <v>Midt-Norge</v>
      </c>
      <c r="H413" s="27" t="str">
        <f>+IF(I413=0,"",'Ark1'!Q4086)</f>
        <v/>
      </c>
      <c r="I413" s="27">
        <f>+'Ark1'!R4086</f>
        <v>0</v>
      </c>
      <c r="J413" s="28" t="str">
        <f>+IF(I413=0,"",'Ark1'!AG4086)</f>
        <v/>
      </c>
      <c r="L413" s="28" t="str">
        <f>+IF(I413=0,"",'Ark1'!AH4086)</f>
        <v/>
      </c>
      <c r="M413" s="97"/>
      <c r="N413" s="247">
        <f>+IF(J413=0,"",'Ark1'!AI4086)</f>
        <v>0</v>
      </c>
      <c r="O413" s="97"/>
      <c r="P413" s="273" t="str">
        <f>+IF(N413=0,"",'Ark1'!AJ4086)</f>
        <v/>
      </c>
      <c r="Q413" s="237"/>
      <c r="R413" s="31" t="str">
        <f>+IF(I413=0,"",'Ark1'!U4086)</f>
        <v/>
      </c>
      <c r="S413" s="221"/>
      <c r="T413" s="273" t="str">
        <f>+IF(N413=0,"",'Ark1'!AK4086)</f>
        <v/>
      </c>
      <c r="U413" s="97"/>
      <c r="V413" s="26" t="str">
        <f>+IF(I413=0,"",'Ark1'!T4086)</f>
        <v/>
      </c>
      <c r="W413" s="238"/>
      <c r="X413" s="33" t="str">
        <f>+IF(I413=0,"",'Ark1'!W4086)</f>
        <v/>
      </c>
      <c r="Y413" s="33" t="str">
        <f>+IF(I413=0,"",'Ark1'!X4086)</f>
        <v/>
      </c>
      <c r="Z413" s="33" t="str">
        <f>+IF(I413=0,"",'Ark1'!Y4086)</f>
        <v/>
      </c>
      <c r="AA413" s="33" t="str">
        <f>+IF(I413=0,"",'Ark1'!Z4086)</f>
        <v/>
      </c>
      <c r="AB413" s="28" t="str">
        <f>+IF(I413=0,"",'Ark1'!AA4086)</f>
        <v/>
      </c>
      <c r="AC413" s="26" t="str">
        <f>+IF(I413=0,"",'Ark1'!AC4086)</f>
        <v/>
      </c>
      <c r="AD413" s="33" t="str">
        <f>+IF(I413=0,"",'Ark1'!AE4086)</f>
        <v/>
      </c>
      <c r="AE413" s="26" t="str">
        <f t="shared" si="40"/>
        <v/>
      </c>
      <c r="AF413" s="28" t="str">
        <f t="shared" si="42"/>
        <v/>
      </c>
      <c r="AG413" s="220"/>
      <c r="AJ413" s="28"/>
      <c r="AK413" s="26"/>
    </row>
    <row r="414" spans="1:61">
      <c r="A414" s="220"/>
      <c r="B414" s="301">
        <f>+'Ark1'!C4087</f>
        <v>2024</v>
      </c>
      <c r="C414" s="240">
        <f>+'Ark1'!L4087</f>
        <v>15</v>
      </c>
      <c r="D414" s="240" t="str">
        <f t="shared" si="43"/>
        <v>E+</v>
      </c>
      <c r="E414" s="27">
        <f>+'Ark1'!H4087</f>
        <v>1</v>
      </c>
      <c r="F414" s="27">
        <f>+'Ark1'!J4087</f>
        <v>155</v>
      </c>
      <c r="G414" s="27" t="str">
        <f t="shared" si="41"/>
        <v>Målselv</v>
      </c>
      <c r="H414" s="27" t="str">
        <f>+IF(I414=0,"",'Ark1'!Q4087)</f>
        <v/>
      </c>
      <c r="I414" s="27">
        <f>+'Ark1'!R4087</f>
        <v>0</v>
      </c>
      <c r="J414" s="28" t="str">
        <f>+IF(I414=0,"",'Ark1'!AG4087)</f>
        <v/>
      </c>
      <c r="L414" s="28" t="str">
        <f>+IF(I414=0,"",'Ark1'!AH4087)</f>
        <v/>
      </c>
      <c r="M414" s="97"/>
      <c r="N414" s="247">
        <f>+IF(J414=0,"",'Ark1'!AI4087)</f>
        <v>0</v>
      </c>
      <c r="O414" s="97"/>
      <c r="P414" s="273" t="str">
        <f>+IF(N414=0,"",'Ark1'!AJ4087)</f>
        <v/>
      </c>
      <c r="Q414" s="237"/>
      <c r="R414" s="31" t="str">
        <f>+IF(I414=0,"",'Ark1'!U4087)</f>
        <v/>
      </c>
      <c r="S414" s="221"/>
      <c r="T414" s="273" t="str">
        <f>+IF(N414=0,"",'Ark1'!AK4087)</f>
        <v/>
      </c>
      <c r="U414" s="97"/>
      <c r="V414" s="26" t="str">
        <f>+IF(I414=0,"",'Ark1'!T4087)</f>
        <v/>
      </c>
      <c r="W414" s="238"/>
      <c r="X414" s="33" t="str">
        <f>+IF(I414=0,"",'Ark1'!W4087)</f>
        <v/>
      </c>
      <c r="Y414" s="33" t="str">
        <f>+IF(I414=0,"",'Ark1'!X4087)</f>
        <v/>
      </c>
      <c r="Z414" s="33" t="str">
        <f>+IF(I414=0,"",'Ark1'!Y4087)</f>
        <v/>
      </c>
      <c r="AA414" s="33" t="str">
        <f>+IF(I414=0,"",'Ark1'!Z4087)</f>
        <v/>
      </c>
      <c r="AB414" s="28" t="str">
        <f>+IF(I414=0,"",'Ark1'!AA4087)</f>
        <v/>
      </c>
      <c r="AC414" s="26" t="str">
        <f>+IF(I414=0,"",'Ark1'!AC4087)</f>
        <v/>
      </c>
      <c r="AD414" s="33" t="str">
        <f>+IF(I414=0,"",'Ark1'!AE4087)</f>
        <v/>
      </c>
      <c r="AE414" s="26" t="str">
        <f t="shared" si="40"/>
        <v/>
      </c>
      <c r="AF414" s="28" t="str">
        <f t="shared" si="42"/>
        <v/>
      </c>
      <c r="AG414" s="220"/>
      <c r="AJ414" s="28"/>
      <c r="AK414" s="26"/>
    </row>
    <row r="415" spans="1:61">
      <c r="A415" s="220"/>
      <c r="B415" s="301">
        <f>+'Ark1'!C4088</f>
        <v>2024</v>
      </c>
      <c r="C415" s="240">
        <f>+'Ark1'!L4088</f>
        <v>15</v>
      </c>
      <c r="D415" s="240" t="str">
        <f t="shared" si="43"/>
        <v>E+</v>
      </c>
      <c r="E415" s="27">
        <f>+'Ark1'!H4088</f>
        <v>2</v>
      </c>
      <c r="F415" s="27">
        <f>+'Ark1'!J4088</f>
        <v>160</v>
      </c>
      <c r="G415" s="27" t="str">
        <f t="shared" si="41"/>
        <v>Oslo</v>
      </c>
      <c r="H415" s="27" t="str">
        <f>+IF(I415=0,"",'Ark1'!Q4088)</f>
        <v/>
      </c>
      <c r="I415" s="27">
        <f>+'Ark1'!R4088</f>
        <v>0</v>
      </c>
      <c r="J415" s="28" t="str">
        <f>+IF(I415=0,"",'Ark1'!AG4088)</f>
        <v/>
      </c>
      <c r="L415" s="28" t="str">
        <f>+IF(I415=0,"",'Ark1'!AH4088)</f>
        <v/>
      </c>
      <c r="M415" s="97"/>
      <c r="N415" s="247">
        <f>+IF(J415=0,"",'Ark1'!AI4088)</f>
        <v>0</v>
      </c>
      <c r="O415" s="97"/>
      <c r="P415" s="273" t="str">
        <f>+IF(N415=0,"",'Ark1'!AJ4088)</f>
        <v/>
      </c>
      <c r="Q415" s="237"/>
      <c r="R415" s="31" t="str">
        <f>+IF(I415=0,"",'Ark1'!U4088)</f>
        <v/>
      </c>
      <c r="S415" s="221"/>
      <c r="T415" s="273" t="str">
        <f>+IF(N415=0,"",'Ark1'!AK4088)</f>
        <v/>
      </c>
      <c r="U415" s="97"/>
      <c r="V415" s="26" t="str">
        <f>+IF(I415=0,"",'Ark1'!T4088)</f>
        <v/>
      </c>
      <c r="W415" s="238"/>
      <c r="X415" s="33" t="str">
        <f>+IF(I415=0,"",'Ark1'!W4088)</f>
        <v/>
      </c>
      <c r="Y415" s="33" t="str">
        <f>+IF(I415=0,"",'Ark1'!X4088)</f>
        <v/>
      </c>
      <c r="Z415" s="33" t="str">
        <f>+IF(I415=0,"",'Ark1'!Y4088)</f>
        <v/>
      </c>
      <c r="AA415" s="33" t="str">
        <f>+IF(I415=0,"",'Ark1'!Z4088)</f>
        <v/>
      </c>
      <c r="AB415" s="28" t="str">
        <f>+IF(I415=0,"",'Ark1'!AA4088)</f>
        <v/>
      </c>
      <c r="AC415" s="26" t="str">
        <f>+IF(I415=0,"",'Ark1'!AC4088)</f>
        <v/>
      </c>
      <c r="AD415" s="33" t="str">
        <f>+IF(I415=0,"",'Ark1'!AE4088)</f>
        <v/>
      </c>
      <c r="AE415" s="26" t="str">
        <f t="shared" si="40"/>
        <v/>
      </c>
      <c r="AF415" s="28" t="str">
        <f t="shared" si="42"/>
        <v/>
      </c>
      <c r="AG415" s="220"/>
      <c r="AJ415" s="28"/>
      <c r="AK415" s="26"/>
    </row>
    <row r="416" spans="1:61">
      <c r="A416" s="220"/>
      <c r="B416" s="301">
        <f>+'Ark1'!C4089</f>
        <v>2024</v>
      </c>
      <c r="C416" s="240">
        <f>+'Ark1'!L4089</f>
        <v>15</v>
      </c>
      <c r="D416" s="240" t="str">
        <f t="shared" si="43"/>
        <v>E+</v>
      </c>
      <c r="E416" s="27">
        <f>+'Ark1'!H4089</f>
        <v>1</v>
      </c>
      <c r="F416" s="27">
        <f>+'Ark1'!J4089</f>
        <v>171</v>
      </c>
      <c r="G416" s="27" t="str">
        <f t="shared" si="41"/>
        <v>Prima</v>
      </c>
      <c r="H416" s="27" t="str">
        <f>+IF(I416=0,"",'Ark1'!Q4089)</f>
        <v/>
      </c>
      <c r="I416" s="27">
        <f>+'Ark1'!R4089</f>
        <v>0</v>
      </c>
      <c r="J416" s="28" t="str">
        <f>+IF(I416=0,"",'Ark1'!AG4089)</f>
        <v/>
      </c>
      <c r="L416" s="28" t="str">
        <f>+IF(I416=0,"",'Ark1'!AH4089)</f>
        <v/>
      </c>
      <c r="M416" s="97"/>
      <c r="N416" s="247">
        <f>+IF(J416=0,"",'Ark1'!AI4089)</f>
        <v>0</v>
      </c>
      <c r="O416" s="97"/>
      <c r="P416" s="273" t="str">
        <f>+IF(N416=0,"",'Ark1'!AJ4089)</f>
        <v/>
      </c>
      <c r="Q416" s="237"/>
      <c r="R416" s="31" t="str">
        <f>+IF(I416=0,"",'Ark1'!U4089)</f>
        <v/>
      </c>
      <c r="S416" s="221"/>
      <c r="T416" s="273" t="str">
        <f>+IF(N416=0,"",'Ark1'!AK4089)</f>
        <v/>
      </c>
      <c r="U416" s="97"/>
      <c r="V416" s="26" t="str">
        <f>+IF(I416=0,"",'Ark1'!T4089)</f>
        <v/>
      </c>
      <c r="W416" s="238"/>
      <c r="X416" s="33" t="str">
        <f>+IF(I416=0,"",'Ark1'!W4089)</f>
        <v/>
      </c>
      <c r="Y416" s="33" t="str">
        <f>+IF(I416=0,"",'Ark1'!X4089)</f>
        <v/>
      </c>
      <c r="Z416" s="33" t="str">
        <f>+IF(I416=0,"",'Ark1'!Y4089)</f>
        <v/>
      </c>
      <c r="AA416" s="33" t="str">
        <f>+IF(I416=0,"",'Ark1'!Z4089)</f>
        <v/>
      </c>
      <c r="AB416" s="28" t="str">
        <f>+IF(I416=0,"",'Ark1'!AA4089)</f>
        <v/>
      </c>
      <c r="AC416" s="26" t="str">
        <f>+IF(I416=0,"",'Ark1'!AC4089)</f>
        <v/>
      </c>
      <c r="AD416" s="33" t="str">
        <f>+IF(I416=0,"",'Ark1'!AE4089)</f>
        <v/>
      </c>
      <c r="AE416" s="26" t="str">
        <f t="shared" si="40"/>
        <v/>
      </c>
      <c r="AF416" s="28" t="str">
        <f t="shared" si="42"/>
        <v/>
      </c>
      <c r="AG416" s="220"/>
      <c r="AJ416" s="28"/>
      <c r="AK416" s="26"/>
    </row>
    <row r="417" spans="1:73">
      <c r="A417" s="220"/>
      <c r="B417" s="301">
        <f>+'Ark1'!C4090</f>
        <v>2024</v>
      </c>
      <c r="C417" s="240">
        <f>+'Ark1'!L4090</f>
        <v>15</v>
      </c>
      <c r="D417" s="240" t="str">
        <f t="shared" si="43"/>
        <v>E+</v>
      </c>
      <c r="E417" s="27">
        <f>+'Ark1'!H4090</f>
        <v>2</v>
      </c>
      <c r="F417" s="27">
        <f>+'Ark1'!J4090</f>
        <v>175</v>
      </c>
      <c r="G417" s="27" t="str">
        <f t="shared" si="41"/>
        <v>Ole Ringdal</v>
      </c>
      <c r="H417" s="27" t="str">
        <f>+IF(I417=0,"",'Ark1'!Q4090)</f>
        <v/>
      </c>
      <c r="I417" s="27">
        <f>+'Ark1'!R4090</f>
        <v>0</v>
      </c>
      <c r="J417" s="28" t="str">
        <f>+IF(I417=0,"",'Ark1'!AG4090)</f>
        <v/>
      </c>
      <c r="L417" s="28" t="str">
        <f>+IF(I417=0,"",'Ark1'!AH4090)</f>
        <v/>
      </c>
      <c r="M417" s="97"/>
      <c r="N417" s="247">
        <f>+IF(J417=0,"",'Ark1'!AI4090)</f>
        <v>0</v>
      </c>
      <c r="O417" s="97"/>
      <c r="P417" s="273" t="str">
        <f>+IF(N417=0,"",'Ark1'!AJ4090)</f>
        <v/>
      </c>
      <c r="Q417" s="237"/>
      <c r="R417" s="31" t="str">
        <f>+IF(I417=0,"",'Ark1'!U4090)</f>
        <v/>
      </c>
      <c r="S417" s="221"/>
      <c r="T417" s="273" t="str">
        <f>+IF(N417=0,"",'Ark1'!AK4090)</f>
        <v/>
      </c>
      <c r="U417" s="97"/>
      <c r="V417" s="26" t="str">
        <f>+IF(I417=0,"",'Ark1'!T4090)</f>
        <v/>
      </c>
      <c r="W417" s="238"/>
      <c r="X417" s="33" t="str">
        <f>+IF(I417=0,"",'Ark1'!W4090)</f>
        <v/>
      </c>
      <c r="Y417" s="33" t="str">
        <f>+IF(I417=0,"",'Ark1'!X4090)</f>
        <v/>
      </c>
      <c r="Z417" s="33" t="str">
        <f>+IF(I417=0,"",'Ark1'!Y4090)</f>
        <v/>
      </c>
      <c r="AA417" s="33" t="str">
        <f>+IF(I417=0,"",'Ark1'!Z4090)</f>
        <v/>
      </c>
      <c r="AB417" s="28" t="str">
        <f>+IF(I417=0,"",'Ark1'!AA4090)</f>
        <v/>
      </c>
      <c r="AC417" s="26" t="str">
        <f>+IF(I417=0,"",'Ark1'!AC4090)</f>
        <v/>
      </c>
      <c r="AD417" s="33" t="str">
        <f>+IF(I417=0,"",'Ark1'!AE4090)</f>
        <v/>
      </c>
      <c r="AE417" s="26" t="str">
        <f t="shared" si="40"/>
        <v/>
      </c>
      <c r="AF417" s="28" t="str">
        <f t="shared" si="42"/>
        <v/>
      </c>
      <c r="AG417" s="220"/>
      <c r="AJ417" s="28"/>
      <c r="AK417" s="26"/>
    </row>
    <row r="418" spans="1:73">
      <c r="A418" s="220"/>
      <c r="B418" s="301">
        <f>+'Ark1'!C4091</f>
        <v>2024</v>
      </c>
      <c r="C418" s="240">
        <f>+'Ark1'!L4091</f>
        <v>15</v>
      </c>
      <c r="D418" s="240" t="str">
        <f t="shared" si="43"/>
        <v>E+</v>
      </c>
      <c r="E418" s="27">
        <f>+'Ark1'!H4091</f>
        <v>2</v>
      </c>
      <c r="F418" s="27">
        <f>+'Ark1'!J4091</f>
        <v>177</v>
      </c>
      <c r="G418" s="27" t="str">
        <f t="shared" si="41"/>
        <v>Slakthuset</v>
      </c>
      <c r="H418" s="27" t="str">
        <f>+IF(I418=0,"",'Ark1'!Q4091)</f>
        <v/>
      </c>
      <c r="I418" s="27">
        <f>+'Ark1'!R4091</f>
        <v>0</v>
      </c>
      <c r="J418" s="28" t="str">
        <f>+IF(I418=0,"",'Ark1'!AG4091)</f>
        <v/>
      </c>
      <c r="L418" s="28" t="str">
        <f>+IF(I418=0,"",'Ark1'!AH4091)</f>
        <v/>
      </c>
      <c r="M418" s="97"/>
      <c r="N418" s="247">
        <f>+IF(J418=0,"",'Ark1'!AI4091)</f>
        <v>0</v>
      </c>
      <c r="O418" s="97"/>
      <c r="P418" s="273" t="str">
        <f>+IF(N418=0,"",'Ark1'!AJ4091)</f>
        <v/>
      </c>
      <c r="Q418" s="237"/>
      <c r="R418" s="31" t="str">
        <f>+IF(I418=0,"",'Ark1'!U4091)</f>
        <v/>
      </c>
      <c r="S418" s="221"/>
      <c r="T418" s="273" t="str">
        <f>+IF(N418=0,"",'Ark1'!AK4091)</f>
        <v/>
      </c>
      <c r="U418" s="97"/>
      <c r="V418" s="26" t="str">
        <f>+IF(I418=0,"",'Ark1'!T4091)</f>
        <v/>
      </c>
      <c r="W418" s="238"/>
      <c r="X418" s="33" t="str">
        <f>+IF(I418=0,"",'Ark1'!W4091)</f>
        <v/>
      </c>
      <c r="Y418" s="33" t="str">
        <f>+IF(I418=0,"",'Ark1'!X4091)</f>
        <v/>
      </c>
      <c r="Z418" s="33" t="str">
        <f>+IF(I418=0,"",'Ark1'!Y4091)</f>
        <v/>
      </c>
      <c r="AA418" s="33" t="str">
        <f>+IF(I418=0,"",'Ark1'!Z4091)</f>
        <v/>
      </c>
      <c r="AB418" s="28" t="str">
        <f>+IF(I418=0,"",'Ark1'!AA4091)</f>
        <v/>
      </c>
      <c r="AC418" s="26" t="str">
        <f>+IF(I418=0,"",'Ark1'!AC4091)</f>
        <v/>
      </c>
      <c r="AD418" s="33" t="str">
        <f>+IF(I418=0,"",'Ark1'!AE4091)</f>
        <v/>
      </c>
      <c r="AE418" s="26" t="str">
        <f t="shared" si="40"/>
        <v/>
      </c>
      <c r="AF418" s="28" t="str">
        <f t="shared" si="42"/>
        <v/>
      </c>
      <c r="AG418" s="220"/>
      <c r="AJ418" s="28"/>
      <c r="AK418" s="26"/>
    </row>
    <row r="419" spans="1:73">
      <c r="A419" s="220"/>
      <c r="B419" s="301">
        <f>+'Ark1'!C4092</f>
        <v>2024</v>
      </c>
      <c r="C419" s="240">
        <f>+'Ark1'!L4092</f>
        <v>15</v>
      </c>
      <c r="D419" s="240" t="str">
        <f t="shared" si="43"/>
        <v>E+</v>
      </c>
      <c r="E419" s="27">
        <f>+'Ark1'!H4092</f>
        <v>2</v>
      </c>
      <c r="F419" s="27">
        <f>+'Ark1'!J4092</f>
        <v>178</v>
      </c>
      <c r="G419" s="27" t="str">
        <f t="shared" si="41"/>
        <v>Røros</v>
      </c>
      <c r="H419" s="27" t="str">
        <f>+IF(I419=0,"",'Ark1'!Q4092)</f>
        <v/>
      </c>
      <c r="I419" s="27">
        <f>+'Ark1'!R4092</f>
        <v>0</v>
      </c>
      <c r="J419" s="28" t="str">
        <f>+IF(I419=0,"",'Ark1'!AG4092)</f>
        <v/>
      </c>
      <c r="L419" s="28" t="str">
        <f>+IF(I419=0,"",'Ark1'!AH4092)</f>
        <v/>
      </c>
      <c r="M419" s="97"/>
      <c r="N419" s="247">
        <f>+IF(J419=0,"",'Ark1'!AI4092)</f>
        <v>0</v>
      </c>
      <c r="O419" s="97"/>
      <c r="P419" s="273" t="str">
        <f>+IF(N419=0,"",'Ark1'!AJ4092)</f>
        <v/>
      </c>
      <c r="Q419" s="237"/>
      <c r="R419" s="31" t="str">
        <f>+IF(I419=0,"",'Ark1'!U4092)</f>
        <v/>
      </c>
      <c r="S419" s="221"/>
      <c r="T419" s="273" t="str">
        <f>+IF(N419=0,"",'Ark1'!AK4092)</f>
        <v/>
      </c>
      <c r="U419" s="97"/>
      <c r="V419" s="26" t="str">
        <f>+IF(I419=0,"",'Ark1'!T4092)</f>
        <v/>
      </c>
      <c r="W419" s="238"/>
      <c r="X419" s="33" t="str">
        <f>+IF(I419=0,"",'Ark1'!W4092)</f>
        <v/>
      </c>
      <c r="Y419" s="33" t="str">
        <f>+IF(I419=0,"",'Ark1'!X4092)</f>
        <v/>
      </c>
      <c r="Z419" s="33" t="str">
        <f>+IF(I419=0,"",'Ark1'!Y4092)</f>
        <v/>
      </c>
      <c r="AA419" s="33" t="str">
        <f>+IF(I419=0,"",'Ark1'!Z4092)</f>
        <v/>
      </c>
      <c r="AB419" s="28" t="str">
        <f>+IF(I419=0,"",'Ark1'!AA4092)</f>
        <v/>
      </c>
      <c r="AC419" s="26" t="str">
        <f>+IF(I419=0,"",'Ark1'!AC4092)</f>
        <v/>
      </c>
      <c r="AD419" s="33" t="str">
        <f>+IF(I419=0,"",'Ark1'!AE4092)</f>
        <v/>
      </c>
      <c r="AE419" s="26" t="str">
        <f t="shared" si="40"/>
        <v/>
      </c>
      <c r="AF419" s="28" t="str">
        <f t="shared" si="42"/>
        <v/>
      </c>
      <c r="AG419" s="220"/>
      <c r="AJ419" s="28"/>
      <c r="AK419" s="26"/>
    </row>
    <row r="420" spans="1:73">
      <c r="A420" s="220"/>
      <c r="B420" s="301">
        <f>+'Ark1'!C4093</f>
        <v>2024</v>
      </c>
      <c r="C420" s="240">
        <f>+'Ark1'!L4093</f>
        <v>15</v>
      </c>
      <c r="D420" s="240" t="str">
        <f t="shared" si="43"/>
        <v>E+</v>
      </c>
      <c r="E420" s="27">
        <f>+'Ark1'!H4093</f>
        <v>2</v>
      </c>
      <c r="F420" s="27">
        <f>+'Ark1'!J4093</f>
        <v>181</v>
      </c>
      <c r="G420" s="27" t="str">
        <f t="shared" si="41"/>
        <v>Horns</v>
      </c>
      <c r="H420" s="27" t="str">
        <f>+IF(I420=0,"",'Ark1'!Q4093)</f>
        <v/>
      </c>
      <c r="I420" s="27">
        <f>+'Ark1'!R4093</f>
        <v>0</v>
      </c>
      <c r="J420" s="28" t="str">
        <f>+IF(I420=0,"",'Ark1'!AG4093)</f>
        <v/>
      </c>
      <c r="L420" s="28" t="str">
        <f>+IF(I420=0,"",'Ark1'!AH4093)</f>
        <v/>
      </c>
      <c r="M420" s="97"/>
      <c r="N420" s="247">
        <f>+IF(J420=0,"",'Ark1'!AI4093)</f>
        <v>0</v>
      </c>
      <c r="O420" s="97"/>
      <c r="P420" s="273" t="str">
        <f>+IF(N420=0,"",'Ark1'!AJ4093)</f>
        <v/>
      </c>
      <c r="Q420" s="237"/>
      <c r="R420" s="31" t="str">
        <f>+IF(I420=0,"",'Ark1'!U4093)</f>
        <v/>
      </c>
      <c r="S420" s="221"/>
      <c r="T420" s="273" t="str">
        <f>+IF(N420=0,"",'Ark1'!AK4093)</f>
        <v/>
      </c>
      <c r="U420" s="97"/>
      <c r="V420" s="26" t="str">
        <f>+IF(I420=0,"",'Ark1'!T4093)</f>
        <v/>
      </c>
      <c r="W420" s="238"/>
      <c r="X420" s="33" t="str">
        <f>+IF(I420=0,"",'Ark1'!W4093)</f>
        <v/>
      </c>
      <c r="Y420" s="33" t="str">
        <f>+IF(I420=0,"",'Ark1'!X4093)</f>
        <v/>
      </c>
      <c r="Z420" s="33" t="str">
        <f>+IF(I420=0,"",'Ark1'!Y4093)</f>
        <v/>
      </c>
      <c r="AA420" s="33" t="str">
        <f>+IF(I420=0,"",'Ark1'!Z4093)</f>
        <v/>
      </c>
      <c r="AB420" s="28" t="str">
        <f>+IF(I420=0,"",'Ark1'!AA4093)</f>
        <v/>
      </c>
      <c r="AC420" s="26" t="str">
        <f>+IF(I420=0,"",'Ark1'!AC4093)</f>
        <v/>
      </c>
      <c r="AD420" s="33" t="str">
        <f>+IF(I420=0,"",'Ark1'!AE4093)</f>
        <v/>
      </c>
      <c r="AE420" s="26" t="str">
        <f t="shared" si="40"/>
        <v/>
      </c>
      <c r="AF420" s="28" t="str">
        <f t="shared" si="42"/>
        <v/>
      </c>
      <c r="AG420" s="220"/>
      <c r="AJ420" s="28"/>
      <c r="AK420" s="26"/>
    </row>
    <row r="421" spans="1:73">
      <c r="A421" s="220"/>
      <c r="B421" s="301">
        <f>+'Ark1'!C4094</f>
        <v>2024</v>
      </c>
      <c r="C421" s="240">
        <f>+'Ark1'!L4094</f>
        <v>15</v>
      </c>
      <c r="D421" s="240" t="str">
        <f t="shared" si="43"/>
        <v>E+</v>
      </c>
      <c r="E421" s="27">
        <f>+'Ark1'!H4094</f>
        <v>1</v>
      </c>
      <c r="F421" s="27">
        <f>+'Ark1'!J4094</f>
        <v>262</v>
      </c>
      <c r="G421" s="27" t="str">
        <f t="shared" si="41"/>
        <v>Strilalam</v>
      </c>
      <c r="H421" s="27" t="str">
        <f>+IF(I421=0,"",'Ark1'!Q4094)</f>
        <v/>
      </c>
      <c r="I421" s="27">
        <f>+'Ark1'!R4094</f>
        <v>0</v>
      </c>
      <c r="J421" s="28" t="str">
        <f>+IF(I421=0,"",'Ark1'!AG4094)</f>
        <v/>
      </c>
      <c r="L421" s="28" t="str">
        <f>+IF(I421=0,"",'Ark1'!AH4094)</f>
        <v/>
      </c>
      <c r="M421" s="97"/>
      <c r="N421" s="247">
        <f>+IF(J421=0,"",'Ark1'!AI4094)</f>
        <v>0</v>
      </c>
      <c r="O421" s="97"/>
      <c r="P421" s="273" t="str">
        <f>+IF(N421=0,"",'Ark1'!AJ4094)</f>
        <v/>
      </c>
      <c r="Q421" s="237"/>
      <c r="R421" s="31" t="str">
        <f>+IF(I421=0,"",'Ark1'!U4094)</f>
        <v/>
      </c>
      <c r="S421" s="221"/>
      <c r="T421" s="273" t="str">
        <f>+IF(N421=0,"",'Ark1'!AK4094)</f>
        <v/>
      </c>
      <c r="U421" s="97"/>
      <c r="V421" s="26" t="str">
        <f>+IF(I421=0,"",'Ark1'!T4094)</f>
        <v/>
      </c>
      <c r="W421" s="238"/>
      <c r="X421" s="33" t="str">
        <f>+IF(I421=0,"",'Ark1'!W4094)</f>
        <v/>
      </c>
      <c r="Y421" s="33" t="str">
        <f>+IF(I421=0,"",'Ark1'!X4094)</f>
        <v/>
      </c>
      <c r="Z421" s="33" t="str">
        <f>+IF(I421=0,"",'Ark1'!Y4094)</f>
        <v/>
      </c>
      <c r="AA421" s="33" t="str">
        <f>+IF(I421=0,"",'Ark1'!Z4094)</f>
        <v/>
      </c>
      <c r="AB421" s="28" t="str">
        <f>+IF(I421=0,"",'Ark1'!AA4094)</f>
        <v/>
      </c>
      <c r="AC421" s="26" t="str">
        <f>+IF(I421=0,"",'Ark1'!AC4094)</f>
        <v/>
      </c>
      <c r="AD421" s="33" t="str">
        <f>+IF(I421=0,"",'Ark1'!AE4094)</f>
        <v/>
      </c>
      <c r="AE421" s="26" t="str">
        <f t="shared" si="40"/>
        <v/>
      </c>
      <c r="AF421" s="28" t="str">
        <f t="shared" si="42"/>
        <v/>
      </c>
      <c r="AG421" s="220"/>
      <c r="AJ421" s="28"/>
      <c r="AK421" s="26"/>
    </row>
    <row r="422" spans="1:73">
      <c r="A422" s="220"/>
      <c r="B422" s="301">
        <f>+'Ark1'!C4095</f>
        <v>2024</v>
      </c>
      <c r="C422" s="240">
        <f>+'Ark1'!L4095</f>
        <v>15</v>
      </c>
      <c r="D422" s="240" t="str">
        <f t="shared" si="43"/>
        <v>E+</v>
      </c>
      <c r="E422" s="27">
        <f>+'Ark1'!H4095</f>
        <v>2</v>
      </c>
      <c r="F422" s="27">
        <f>+'Ark1'!J4095</f>
        <v>267</v>
      </c>
      <c r="G422" s="27" t="str">
        <f t="shared" si="41"/>
        <v>Dalpro</v>
      </c>
      <c r="H422" s="27" t="str">
        <f>+IF(I422=0,"",'Ark1'!Q4095)</f>
        <v/>
      </c>
      <c r="I422" s="27">
        <f>+'Ark1'!R4095</f>
        <v>0</v>
      </c>
      <c r="J422" s="28" t="str">
        <f>+IF(I422=0,"",'Ark1'!AG4095)</f>
        <v/>
      </c>
      <c r="L422" s="28" t="str">
        <f>+IF(I422=0,"",'Ark1'!AH4095)</f>
        <v/>
      </c>
      <c r="M422" s="97"/>
      <c r="N422" s="247">
        <f>+IF(J422=0,"",'Ark1'!AI4095)</f>
        <v>0</v>
      </c>
      <c r="O422" s="97"/>
      <c r="P422" s="273" t="str">
        <f>+IF(N422=0,"",'Ark1'!AJ4095)</f>
        <v/>
      </c>
      <c r="Q422" s="237"/>
      <c r="R422" s="31" t="str">
        <f>+IF(I422=0,"",'Ark1'!U4095)</f>
        <v/>
      </c>
      <c r="S422" s="221"/>
      <c r="T422" s="273" t="str">
        <f>+IF(N422=0,"",'Ark1'!AK4095)</f>
        <v/>
      </c>
      <c r="U422" s="97"/>
      <c r="V422" s="26" t="str">
        <f>+IF(I422=0,"",'Ark1'!T4095)</f>
        <v/>
      </c>
      <c r="W422" s="238"/>
      <c r="X422" s="33" t="str">
        <f>+IF(I422=0,"",'Ark1'!W4095)</f>
        <v/>
      </c>
      <c r="Y422" s="33" t="str">
        <f>+IF(I422=0,"",'Ark1'!X4095)</f>
        <v/>
      </c>
      <c r="Z422" s="33" t="str">
        <f>+IF(I422=0,"",'Ark1'!Y4095)</f>
        <v/>
      </c>
      <c r="AA422" s="33" t="str">
        <f>+IF(I422=0,"",'Ark1'!Z4095)</f>
        <v/>
      </c>
      <c r="AB422" s="28" t="str">
        <f>+IF(I422=0,"",'Ark1'!AA4095)</f>
        <v/>
      </c>
      <c r="AC422" s="26" t="str">
        <f>+IF(I422=0,"",'Ark1'!AC4095)</f>
        <v/>
      </c>
      <c r="AD422" s="33" t="str">
        <f>+IF(I422=0,"",'Ark1'!AE4095)</f>
        <v/>
      </c>
      <c r="AE422" s="26" t="str">
        <f t="shared" si="40"/>
        <v/>
      </c>
      <c r="AF422" s="28" t="str">
        <f t="shared" si="42"/>
        <v/>
      </c>
      <c r="AG422" s="220"/>
      <c r="AJ422" s="28"/>
      <c r="AK422" s="26"/>
    </row>
    <row r="423" spans="1:73" s="28" customFormat="1">
      <c r="A423" s="220"/>
      <c r="B423" s="301">
        <f>+'Ark1'!C4096</f>
        <v>2024</v>
      </c>
      <c r="C423" s="240">
        <f>+'Ark1'!L4096</f>
        <v>15</v>
      </c>
      <c r="D423" s="240" t="str">
        <f t="shared" si="43"/>
        <v>E+</v>
      </c>
      <c r="E423" s="27">
        <f>+'Ark1'!H4096</f>
        <v>1</v>
      </c>
      <c r="F423" s="27">
        <f>+'Ark1'!J4096</f>
        <v>309</v>
      </c>
      <c r="G423" s="27" t="str">
        <f t="shared" si="41"/>
        <v>Malvik</v>
      </c>
      <c r="H423" s="27" t="str">
        <f>+IF(I423=0,"",'Ark1'!Q4096)</f>
        <v/>
      </c>
      <c r="I423" s="27">
        <f>+'Ark1'!R4096</f>
        <v>0</v>
      </c>
      <c r="J423" s="28" t="str">
        <f>+IF(I423=0,"",'Ark1'!AG4096)</f>
        <v/>
      </c>
      <c r="L423" s="28" t="str">
        <f>+IF(I423=0,"",'Ark1'!AH4096)</f>
        <v/>
      </c>
      <c r="M423" s="97"/>
      <c r="N423" s="247">
        <f>+IF(J423=0,"",'Ark1'!AI4096)</f>
        <v>0</v>
      </c>
      <c r="O423" s="97"/>
      <c r="P423" s="273" t="str">
        <f>+IF(N423=0,"",'Ark1'!AJ4096)</f>
        <v/>
      </c>
      <c r="Q423" s="237"/>
      <c r="R423" s="31" t="str">
        <f>+IF(I423=0,"",'Ark1'!U4096)</f>
        <v/>
      </c>
      <c r="S423" s="221"/>
      <c r="T423" s="273" t="str">
        <f>+IF(N423=0,"",'Ark1'!AK4096)</f>
        <v/>
      </c>
      <c r="U423" s="97"/>
      <c r="V423" s="26" t="str">
        <f>+IF(I423=0,"",'Ark1'!T4096)</f>
        <v/>
      </c>
      <c r="W423" s="238"/>
      <c r="X423" s="33" t="str">
        <f>+IF(I423=0,"",'Ark1'!W4096)</f>
        <v/>
      </c>
      <c r="Y423" s="33" t="str">
        <f>+IF(I423=0,"",'Ark1'!X4096)</f>
        <v/>
      </c>
      <c r="Z423" s="33" t="str">
        <f>+IF(I423=0,"",'Ark1'!Y4096)</f>
        <v/>
      </c>
      <c r="AA423" s="33" t="str">
        <f>+IF(I423=0,"",'Ark1'!Z4096)</f>
        <v/>
      </c>
      <c r="AB423" s="28" t="str">
        <f>+IF(I423=0,"",'Ark1'!AA4096)</f>
        <v/>
      </c>
      <c r="AC423" s="26" t="str">
        <f>+IF(I423=0,"",'Ark1'!AC4096)</f>
        <v/>
      </c>
      <c r="AD423" s="33" t="str">
        <f>+IF(I423=0,"",'Ark1'!AE4096)</f>
        <v/>
      </c>
      <c r="AE423" s="26" t="str">
        <f t="shared" si="40"/>
        <v/>
      </c>
      <c r="AF423" s="28" t="str">
        <f t="shared" si="42"/>
        <v/>
      </c>
      <c r="AG423" s="220"/>
      <c r="AK423" s="26"/>
      <c r="AN423" s="27"/>
      <c r="AO423" s="27"/>
      <c r="AP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</row>
    <row r="424" spans="1:73" s="28" customFormat="1">
      <c r="A424" s="220"/>
      <c r="B424" s="301">
        <f>+'Ark1'!C4097</f>
        <v>2024</v>
      </c>
      <c r="C424" s="240">
        <f>+'Ark1'!L4097</f>
        <v>15</v>
      </c>
      <c r="D424" s="240" t="str">
        <f t="shared" si="43"/>
        <v>E+</v>
      </c>
      <c r="E424" s="27">
        <f>+'Ark1'!H4097</f>
        <v>2</v>
      </c>
      <c r="F424" s="27">
        <f>+'Ark1'!J4097</f>
        <v>470</v>
      </c>
      <c r="G424" s="27" t="str">
        <f t="shared" si="41"/>
        <v>Jens Eide</v>
      </c>
      <c r="H424" s="27" t="str">
        <f>+IF(I424=0,"",'Ark1'!Q4097)</f>
        <v/>
      </c>
      <c r="I424" s="27">
        <f>+'Ark1'!R4097</f>
        <v>0</v>
      </c>
      <c r="J424" s="28" t="str">
        <f>+IF(I424=0,"",'Ark1'!AG4097)</f>
        <v/>
      </c>
      <c r="L424" s="28" t="str">
        <f>+IF(I424=0,"",'Ark1'!AH4097)</f>
        <v/>
      </c>
      <c r="M424" s="97"/>
      <c r="N424" s="247">
        <f>+IF(J424=0,"",'Ark1'!AI4097)</f>
        <v>0</v>
      </c>
      <c r="O424" s="97"/>
      <c r="P424" s="273" t="str">
        <f>+IF(N424=0,"",'Ark1'!AJ4097)</f>
        <v/>
      </c>
      <c r="Q424" s="237"/>
      <c r="R424" s="31" t="str">
        <f>+IF(I424=0,"",'Ark1'!U4097)</f>
        <v/>
      </c>
      <c r="S424" s="221"/>
      <c r="T424" s="273" t="str">
        <f>+IF(N424=0,"",'Ark1'!AK4097)</f>
        <v/>
      </c>
      <c r="U424" s="97"/>
      <c r="V424" s="26" t="str">
        <f>+IF(I424=0,"",'Ark1'!T4097)</f>
        <v/>
      </c>
      <c r="W424" s="238"/>
      <c r="X424" s="33" t="str">
        <f>+IF(I424=0,"",'Ark1'!W4097)</f>
        <v/>
      </c>
      <c r="Y424" s="33" t="str">
        <f>+IF(I424=0,"",'Ark1'!X4097)</f>
        <v/>
      </c>
      <c r="Z424" s="33" t="str">
        <f>+IF(I424=0,"",'Ark1'!Y4097)</f>
        <v/>
      </c>
      <c r="AA424" s="33" t="str">
        <f>+IF(I424=0,"",'Ark1'!Z4097)</f>
        <v/>
      </c>
      <c r="AB424" s="28" t="str">
        <f>+IF(I424=0,"",'Ark1'!AA4097)</f>
        <v/>
      </c>
      <c r="AC424" s="26" t="str">
        <f>+IF(I424=0,"",'Ark1'!AC4097)</f>
        <v/>
      </c>
      <c r="AD424" s="33" t="str">
        <f>+IF(I424=0,"",'Ark1'!AE4097)</f>
        <v/>
      </c>
      <c r="AE424" s="26" t="str">
        <f t="shared" si="40"/>
        <v/>
      </c>
      <c r="AF424" s="28" t="str">
        <f t="shared" si="42"/>
        <v/>
      </c>
      <c r="AG424" s="220"/>
      <c r="AK424" s="26"/>
      <c r="AN424" s="27"/>
      <c r="AO424" s="27"/>
      <c r="AP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</row>
    <row r="425" spans="1:73" s="28" customFormat="1">
      <c r="A425" s="220"/>
      <c r="B425" s="301">
        <f>+'Ark1'!C4098</f>
        <v>2024</v>
      </c>
      <c r="C425" s="240">
        <f>+'Ark1'!L4098</f>
        <v>15</v>
      </c>
      <c r="D425" s="240" t="str">
        <f t="shared" si="43"/>
        <v>E+</v>
      </c>
      <c r="E425" s="27">
        <f>+'Ark1'!H4098</f>
        <v>2</v>
      </c>
      <c r="F425" s="27">
        <f>+'Ark1'!J4098</f>
        <v>629</v>
      </c>
      <c r="G425" s="27" t="str">
        <f t="shared" si="41"/>
        <v>Bø</v>
      </c>
      <c r="H425" s="27" t="str">
        <f>+IF(I425=0,"",'Ark1'!Q4098)</f>
        <v/>
      </c>
      <c r="I425" s="27">
        <f>+'Ark1'!R4098</f>
        <v>0</v>
      </c>
      <c r="J425" s="28" t="str">
        <f>+IF(I425=0,"",'Ark1'!AG4098)</f>
        <v/>
      </c>
      <c r="L425" s="28" t="str">
        <f>+IF(I425=0,"",'Ark1'!AH4098)</f>
        <v/>
      </c>
      <c r="M425" s="97"/>
      <c r="N425" s="247">
        <f>+IF(J425=0,"",'Ark1'!AI4098)</f>
        <v>0</v>
      </c>
      <c r="O425" s="97"/>
      <c r="P425" s="273" t="str">
        <f>+IF(N425=0,"",'Ark1'!AJ4098)</f>
        <v/>
      </c>
      <c r="Q425" s="237"/>
      <c r="R425" s="31" t="str">
        <f>+IF(I425=0,"",'Ark1'!U4098)</f>
        <v/>
      </c>
      <c r="S425" s="221"/>
      <c r="T425" s="273" t="str">
        <f>+IF(N425=0,"",'Ark1'!AK4098)</f>
        <v/>
      </c>
      <c r="U425" s="97"/>
      <c r="V425" s="26" t="str">
        <f>+IF(I425=0,"",'Ark1'!T4098)</f>
        <v/>
      </c>
      <c r="W425" s="238"/>
      <c r="X425" s="33" t="str">
        <f>+IF(I425=0,"",'Ark1'!W4098)</f>
        <v/>
      </c>
      <c r="Y425" s="33" t="str">
        <f>+IF(I425=0,"",'Ark1'!X4098)</f>
        <v/>
      </c>
      <c r="Z425" s="33" t="str">
        <f>+IF(I425=0,"",'Ark1'!Y4098)</f>
        <v/>
      </c>
      <c r="AA425" s="33" t="str">
        <f>+IF(I425=0,"",'Ark1'!Z4098)</f>
        <v/>
      </c>
      <c r="AB425" s="28" t="str">
        <f>+IF(I425=0,"",'Ark1'!AA4098)</f>
        <v/>
      </c>
      <c r="AC425" s="26" t="str">
        <f>+IF(I425=0,"",'Ark1'!AC4098)</f>
        <v/>
      </c>
      <c r="AD425" s="33" t="str">
        <f>+IF(I425=0,"",'Ark1'!AE4098)</f>
        <v/>
      </c>
      <c r="AE425" s="26" t="str">
        <f t="shared" si="40"/>
        <v/>
      </c>
      <c r="AF425" s="28" t="str">
        <f t="shared" si="42"/>
        <v/>
      </c>
      <c r="AG425" s="220"/>
      <c r="AK425" s="26"/>
      <c r="AN425" s="27"/>
      <c r="AO425" s="27"/>
      <c r="AP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</row>
    <row r="426" spans="1:73" s="28" customFormat="1">
      <c r="A426" s="220"/>
      <c r="B426" s="301">
        <f>+'Ark1'!C4099</f>
        <v>2024</v>
      </c>
      <c r="C426" s="240">
        <f>+'Ark1'!L4099</f>
        <v>15</v>
      </c>
      <c r="D426" s="240" t="str">
        <f t="shared" si="43"/>
        <v>E+</v>
      </c>
      <c r="E426" s="27">
        <f>+'Ark1'!H4099</f>
        <v>1</v>
      </c>
      <c r="F426" s="27">
        <f>+'Ark1'!J4099</f>
        <v>643</v>
      </c>
      <c r="G426" s="27" t="str">
        <f t="shared" si="41"/>
        <v>Bjerka</v>
      </c>
      <c r="H426" s="27" t="str">
        <f>+IF(I426=0,"",'Ark1'!Q4099)</f>
        <v/>
      </c>
      <c r="I426" s="27">
        <f>+'Ark1'!R4099</f>
        <v>0</v>
      </c>
      <c r="J426" s="28" t="str">
        <f>+IF(I426=0,"",'Ark1'!AG4099)</f>
        <v/>
      </c>
      <c r="L426" s="28" t="str">
        <f>+IF(I426=0,"",'Ark1'!AH4099)</f>
        <v/>
      </c>
      <c r="M426" s="97"/>
      <c r="N426" s="247">
        <f>+IF(J426=0,"",'Ark1'!AI4099)</f>
        <v>0</v>
      </c>
      <c r="O426" s="97"/>
      <c r="P426" s="273" t="str">
        <f>+IF(N426=0,"",'Ark1'!AJ4099)</f>
        <v/>
      </c>
      <c r="Q426" s="237"/>
      <c r="R426" s="31" t="str">
        <f>+IF(I426=0,"",'Ark1'!U4099)</f>
        <v/>
      </c>
      <c r="S426" s="221"/>
      <c r="T426" s="273" t="str">
        <f>+IF(N426=0,"",'Ark1'!AK4099)</f>
        <v/>
      </c>
      <c r="U426" s="97"/>
      <c r="V426" s="26" t="str">
        <f>+IF(I426=0,"",'Ark1'!T4099)</f>
        <v/>
      </c>
      <c r="W426" s="238"/>
      <c r="X426" s="33" t="str">
        <f>+IF(I426=0,"",'Ark1'!W4099)</f>
        <v/>
      </c>
      <c r="Y426" s="33" t="str">
        <f>+IF(I426=0,"",'Ark1'!X4099)</f>
        <v/>
      </c>
      <c r="Z426" s="33" t="str">
        <f>+IF(I426=0,"",'Ark1'!Y4099)</f>
        <v/>
      </c>
      <c r="AA426" s="33" t="str">
        <f>+IF(I426=0,"",'Ark1'!Z4099)</f>
        <v/>
      </c>
      <c r="AB426" s="28" t="str">
        <f>+IF(I426=0,"",'Ark1'!AA4099)</f>
        <v/>
      </c>
      <c r="AC426" s="26" t="str">
        <f>+IF(I426=0,"",'Ark1'!AC4099)</f>
        <v/>
      </c>
      <c r="AD426" s="33" t="str">
        <f>+IF(I426=0,"",'Ark1'!AE4099)</f>
        <v/>
      </c>
      <c r="AE426" s="26" t="str">
        <f t="shared" si="40"/>
        <v/>
      </c>
      <c r="AF426" s="28" t="str">
        <f t="shared" si="42"/>
        <v/>
      </c>
      <c r="AG426" s="220"/>
      <c r="AK426" s="26"/>
      <c r="AN426" s="27"/>
      <c r="AO426" s="27"/>
      <c r="AP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</row>
    <row r="427" spans="1:73" s="28" customFormat="1">
      <c r="A427" s="220"/>
      <c r="B427" s="301">
        <f>+'Ark1'!C4100</f>
        <v>2024</v>
      </c>
      <c r="C427" s="240">
        <f>+'Ark1'!L4100</f>
        <v>15</v>
      </c>
      <c r="D427" s="240" t="str">
        <f t="shared" si="43"/>
        <v>E+</v>
      </c>
      <c r="E427" s="27">
        <f>+'Ark1'!H4100</f>
        <v>2</v>
      </c>
      <c r="F427" s="27">
        <f>+'Ark1'!J4100</f>
        <v>704</v>
      </c>
      <c r="G427" s="27" t="str">
        <f t="shared" si="41"/>
        <v>Øre Vilt</v>
      </c>
      <c r="H427" s="27" t="str">
        <f>+IF(I427=0,"",'Ark1'!Q4100)</f>
        <v/>
      </c>
      <c r="I427" s="27">
        <f>+'Ark1'!R4100</f>
        <v>0</v>
      </c>
      <c r="J427" s="28" t="str">
        <f>+IF(I427=0,"",'Ark1'!AG4100)</f>
        <v/>
      </c>
      <c r="L427" s="28" t="str">
        <f>+IF(I427=0,"",'Ark1'!AH4100)</f>
        <v/>
      </c>
      <c r="M427" s="97"/>
      <c r="N427" s="247">
        <f>+IF(J427=0,"",'Ark1'!AI4100)</f>
        <v>0</v>
      </c>
      <c r="O427" s="97"/>
      <c r="P427" s="273" t="str">
        <f>+IF(N427=0,"",'Ark1'!AJ4100)</f>
        <v/>
      </c>
      <c r="Q427" s="237"/>
      <c r="R427" s="31" t="str">
        <f>+IF(I427=0,"",'Ark1'!U4100)</f>
        <v/>
      </c>
      <c r="S427" s="221"/>
      <c r="T427" s="273" t="str">
        <f>+IF(N427=0,"",'Ark1'!AK4100)</f>
        <v/>
      </c>
      <c r="U427" s="97"/>
      <c r="V427" s="26" t="str">
        <f>+IF(I427=0,"",'Ark1'!T4100)</f>
        <v/>
      </c>
      <c r="W427" s="238"/>
      <c r="X427" s="33" t="str">
        <f>+IF(I427=0,"",'Ark1'!W4100)</f>
        <v/>
      </c>
      <c r="Y427" s="33" t="str">
        <f>+IF(I427=0,"",'Ark1'!X4100)</f>
        <v/>
      </c>
      <c r="Z427" s="33" t="str">
        <f>+IF(I427=0,"",'Ark1'!Y4100)</f>
        <v/>
      </c>
      <c r="AA427" s="33" t="str">
        <f>+IF(I427=0,"",'Ark1'!Z4100)</f>
        <v/>
      </c>
      <c r="AB427" s="28" t="str">
        <f>+IF(I427=0,"",'Ark1'!AA4100)</f>
        <v/>
      </c>
      <c r="AC427" s="26" t="str">
        <f>+IF(I427=0,"",'Ark1'!AC4100)</f>
        <v/>
      </c>
      <c r="AD427" s="33" t="str">
        <f>+IF(I427=0,"",'Ark1'!AE4100)</f>
        <v/>
      </c>
      <c r="AE427" s="26" t="str">
        <f t="shared" si="40"/>
        <v/>
      </c>
      <c r="AF427" s="28" t="str">
        <f t="shared" si="42"/>
        <v/>
      </c>
      <c r="AG427" s="220"/>
      <c r="AK427" s="26"/>
      <c r="AN427" s="27"/>
      <c r="AO427" s="27"/>
      <c r="AP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</row>
    <row r="428" spans="1:73" s="28" customFormat="1">
      <c r="A428" s="220"/>
      <c r="B428" s="301">
        <f>+'Ark1'!C4101</f>
        <v>2024</v>
      </c>
      <c r="C428" s="240">
        <f>+'Ark1'!L4101</f>
        <v>15</v>
      </c>
      <c r="D428" s="240" t="str">
        <f t="shared" si="43"/>
        <v>E+</v>
      </c>
      <c r="E428" s="27">
        <f>+'Ark1'!H4101</f>
        <v>1</v>
      </c>
      <c r="F428" s="27">
        <f>+'Ark1'!J4101</f>
        <v>802</v>
      </c>
      <c r="G428" s="27" t="str">
        <f t="shared" si="41"/>
        <v>Karasjok</v>
      </c>
      <c r="H428" s="27" t="str">
        <f>+IF(I428=0,"",'Ark1'!Q4101)</f>
        <v/>
      </c>
      <c r="I428" s="27">
        <f>+'Ark1'!R4101</f>
        <v>0</v>
      </c>
      <c r="J428" s="28" t="str">
        <f>+IF(I428=0,"",'Ark1'!AG4101)</f>
        <v/>
      </c>
      <c r="L428" s="28" t="str">
        <f>+IF(I428=0,"",'Ark1'!AH4101)</f>
        <v/>
      </c>
      <c r="M428" s="97"/>
      <c r="N428" s="247">
        <f>+IF(J428=0,"",'Ark1'!AI4101)</f>
        <v>0</v>
      </c>
      <c r="O428" s="97"/>
      <c r="P428" s="273" t="str">
        <f>+IF(N428=0,"",'Ark1'!AJ4101)</f>
        <v/>
      </c>
      <c r="Q428" s="237"/>
      <c r="R428" s="31" t="str">
        <f>+IF(I428=0,"",'Ark1'!U4101)</f>
        <v/>
      </c>
      <c r="S428" s="221"/>
      <c r="T428" s="273" t="str">
        <f>+IF(N428=0,"",'Ark1'!AK4101)</f>
        <v/>
      </c>
      <c r="U428" s="97"/>
      <c r="V428" s="26" t="str">
        <f>+IF(I428=0,"",'Ark1'!T4101)</f>
        <v/>
      </c>
      <c r="W428" s="238"/>
      <c r="X428" s="33" t="str">
        <f>+IF(I428=0,"",'Ark1'!W4101)</f>
        <v/>
      </c>
      <c r="Y428" s="33" t="str">
        <f>+IF(I428=0,"",'Ark1'!X4101)</f>
        <v/>
      </c>
      <c r="Z428" s="33" t="str">
        <f>+IF(I428=0,"",'Ark1'!Y4101)</f>
        <v/>
      </c>
      <c r="AA428" s="33" t="str">
        <f>+IF(I428=0,"",'Ark1'!Z4101)</f>
        <v/>
      </c>
      <c r="AB428" s="28" t="str">
        <f>+IF(I428=0,"",'Ark1'!AA4101)</f>
        <v/>
      </c>
      <c r="AC428" s="26" t="str">
        <f>+IF(I428=0,"",'Ark1'!AC4101)</f>
        <v/>
      </c>
      <c r="AD428" s="33" t="str">
        <f>+IF(I428=0,"",'Ark1'!AE4101)</f>
        <v/>
      </c>
      <c r="AE428" s="26" t="str">
        <f t="shared" si="40"/>
        <v/>
      </c>
      <c r="AF428" s="28" t="str">
        <f t="shared" si="42"/>
        <v/>
      </c>
      <c r="AG428" s="220"/>
      <c r="AK428" s="26"/>
      <c r="AN428" s="27"/>
      <c r="AO428" s="27"/>
      <c r="AP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</row>
    <row r="429" spans="1:73" ht="19.8">
      <c r="A429" s="220"/>
      <c r="B429" s="220"/>
      <c r="C429" s="220"/>
      <c r="D429" s="220"/>
      <c r="E429" s="220"/>
      <c r="F429" s="220"/>
      <c r="G429" s="220"/>
      <c r="H429" s="220"/>
      <c r="I429" s="220"/>
      <c r="J429" s="221"/>
      <c r="K429" s="221"/>
      <c r="L429" s="221"/>
      <c r="M429" s="97"/>
      <c r="N429" s="239"/>
      <c r="O429" s="97"/>
      <c r="P429" s="237"/>
      <c r="Q429" s="237"/>
      <c r="R429" s="220"/>
      <c r="S429" s="221"/>
      <c r="T429" s="237"/>
      <c r="U429" s="97"/>
      <c r="V429" s="220"/>
      <c r="W429" s="238"/>
      <c r="X429" s="222"/>
      <c r="Y429" s="222"/>
      <c r="Z429" s="222"/>
      <c r="AA429" s="222"/>
      <c r="AB429" s="222"/>
      <c r="AC429" s="220"/>
      <c r="AD429" s="222"/>
      <c r="AE429" s="485"/>
      <c r="AF429" s="222"/>
      <c r="AG429" s="220"/>
      <c r="AH429" s="223"/>
      <c r="AJ429" s="28"/>
      <c r="AK429" s="26"/>
      <c r="AL429" s="224"/>
      <c r="AM429" s="27"/>
      <c r="AQ429" s="27"/>
      <c r="BI429" s="236"/>
    </row>
    <row r="430" spans="1:73" s="28" customFormat="1" ht="15">
      <c r="A430" s="27"/>
      <c r="B430" s="27"/>
      <c r="C430" s="27"/>
      <c r="D430" s="27"/>
      <c r="E430" s="27"/>
      <c r="F430" s="27"/>
      <c r="G430" s="27"/>
      <c r="H430" s="27"/>
      <c r="I430" s="245"/>
      <c r="J430" s="249"/>
      <c r="K430" s="249"/>
      <c r="L430" s="249"/>
      <c r="M430" s="249"/>
      <c r="N430" s="483"/>
      <c r="O430" s="479"/>
      <c r="P430" s="479"/>
      <c r="Q430" s="479"/>
      <c r="R430" s="245"/>
      <c r="S430" s="245"/>
      <c r="T430" s="479"/>
      <c r="U430" s="249"/>
      <c r="V430" s="245"/>
      <c r="W430" s="245"/>
      <c r="X430" s="33"/>
      <c r="Y430" s="33"/>
      <c r="Z430" s="33"/>
      <c r="AA430" s="33"/>
      <c r="AB430" s="33"/>
      <c r="AC430" s="26"/>
      <c r="AD430" s="33"/>
      <c r="AE430" s="26"/>
      <c r="AK430" s="26"/>
      <c r="AN430" s="27"/>
      <c r="AO430" s="27"/>
      <c r="AP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</row>
    <row r="431" spans="1:73" s="28" customFormat="1" ht="15">
      <c r="A431" s="27"/>
      <c r="B431" s="27"/>
      <c r="C431" s="27"/>
      <c r="D431" s="27"/>
      <c r="E431" s="27"/>
      <c r="F431" s="27"/>
      <c r="G431" s="27"/>
      <c r="H431" s="27"/>
      <c r="I431" s="245"/>
      <c r="J431" s="249"/>
      <c r="K431" s="249"/>
      <c r="L431" s="249"/>
      <c r="M431" s="249"/>
      <c r="N431" s="483"/>
      <c r="O431" s="479"/>
      <c r="P431" s="479"/>
      <c r="Q431" s="479"/>
      <c r="R431" s="245"/>
      <c r="S431" s="245"/>
      <c r="T431" s="479"/>
      <c r="U431" s="249"/>
      <c r="V431" s="245"/>
      <c r="W431" s="245"/>
      <c r="X431" s="33"/>
      <c r="Y431" s="33"/>
      <c r="Z431" s="33"/>
      <c r="AA431" s="33"/>
      <c r="AB431" s="33"/>
      <c r="AC431" s="26"/>
      <c r="AD431" s="33"/>
      <c r="AE431" s="26"/>
      <c r="AK431" s="26"/>
      <c r="AN431" s="27"/>
      <c r="AO431" s="27"/>
      <c r="AP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</row>
    <row r="432" spans="1:73" s="28" customFormat="1" ht="15">
      <c r="A432" s="27"/>
      <c r="B432" s="27"/>
      <c r="C432" s="27"/>
      <c r="D432" s="27"/>
      <c r="E432" s="27"/>
      <c r="F432" s="27"/>
      <c r="G432" s="27"/>
      <c r="H432" s="27"/>
      <c r="I432" s="245"/>
      <c r="J432" s="249"/>
      <c r="K432" s="249"/>
      <c r="L432" s="249"/>
      <c r="M432" s="249"/>
      <c r="N432" s="483"/>
      <c r="O432" s="479"/>
      <c r="P432" s="479"/>
      <c r="Q432" s="479"/>
      <c r="R432" s="245"/>
      <c r="S432" s="245"/>
      <c r="T432" s="479"/>
      <c r="U432" s="249"/>
      <c r="V432" s="245"/>
      <c r="W432" s="245"/>
      <c r="X432" s="33"/>
      <c r="Y432" s="33"/>
      <c r="Z432" s="33"/>
      <c r="AA432" s="33"/>
      <c r="AB432" s="33"/>
      <c r="AC432" s="26"/>
      <c r="AD432" s="33"/>
      <c r="AE432" s="26"/>
      <c r="AK432" s="26"/>
      <c r="AN432" s="27"/>
      <c r="AO432" s="27"/>
      <c r="AP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</row>
    <row r="433" spans="1:73" s="28" customFormat="1" ht="15">
      <c r="A433" s="27"/>
      <c r="B433" s="27"/>
      <c r="C433" s="27"/>
      <c r="D433" s="27"/>
      <c r="E433" s="27"/>
      <c r="F433" s="27"/>
      <c r="G433" s="27"/>
      <c r="H433" s="27"/>
      <c r="I433" s="245"/>
      <c r="J433" s="249"/>
      <c r="K433" s="249"/>
      <c r="L433" s="249"/>
      <c r="M433" s="249"/>
      <c r="N433" s="483"/>
      <c r="O433" s="479"/>
      <c r="P433" s="479"/>
      <c r="Q433" s="479"/>
      <c r="R433" s="245"/>
      <c r="S433" s="245"/>
      <c r="T433" s="479"/>
      <c r="U433" s="249"/>
      <c r="V433" s="245"/>
      <c r="W433" s="245"/>
      <c r="X433" s="33"/>
      <c r="Y433" s="33"/>
      <c r="Z433" s="33"/>
      <c r="AA433" s="33"/>
      <c r="AB433" s="33"/>
      <c r="AC433" s="26"/>
      <c r="AD433" s="33"/>
      <c r="AE433" s="26"/>
      <c r="AK433" s="26"/>
      <c r="AN433" s="27"/>
      <c r="AO433" s="27"/>
      <c r="AP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</row>
    <row r="434" spans="1:73" s="28" customFormat="1" ht="15">
      <c r="A434" s="27"/>
      <c r="B434" s="27"/>
      <c r="C434" s="27"/>
      <c r="D434" s="27"/>
      <c r="E434" s="27"/>
      <c r="F434" s="27"/>
      <c r="G434" s="27"/>
      <c r="H434" s="27"/>
      <c r="I434" s="245"/>
      <c r="J434" s="249"/>
      <c r="K434" s="249"/>
      <c r="L434" s="249"/>
      <c r="M434" s="249"/>
      <c r="N434" s="483"/>
      <c r="O434" s="479"/>
      <c r="P434" s="479"/>
      <c r="Q434" s="479"/>
      <c r="R434" s="245"/>
      <c r="S434" s="245"/>
      <c r="T434" s="479"/>
      <c r="U434" s="249"/>
      <c r="V434" s="245"/>
      <c r="W434" s="245"/>
      <c r="X434" s="33"/>
      <c r="Y434" s="33"/>
      <c r="Z434" s="33"/>
      <c r="AA434" s="33"/>
      <c r="AB434" s="33"/>
      <c r="AC434" s="26"/>
      <c r="AD434" s="33"/>
      <c r="AE434" s="26"/>
      <c r="AK434" s="26"/>
      <c r="AN434" s="27"/>
      <c r="AO434" s="27"/>
      <c r="AP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</row>
    <row r="435" spans="1:73" s="28" customFormat="1" ht="15">
      <c r="A435" s="27"/>
      <c r="B435" s="27"/>
      <c r="C435" s="27"/>
      <c r="D435" s="27"/>
      <c r="E435" s="27"/>
      <c r="F435" s="27"/>
      <c r="G435" s="27"/>
      <c r="H435" s="27"/>
      <c r="I435" s="245"/>
      <c r="J435" s="249"/>
      <c r="K435" s="249"/>
      <c r="L435" s="249"/>
      <c r="M435" s="249"/>
      <c r="N435" s="483"/>
      <c r="O435" s="479"/>
      <c r="P435" s="479"/>
      <c r="Q435" s="479"/>
      <c r="R435" s="245"/>
      <c r="S435" s="245"/>
      <c r="T435" s="479"/>
      <c r="U435" s="249"/>
      <c r="V435" s="245"/>
      <c r="W435" s="245"/>
      <c r="X435" s="33"/>
      <c r="Y435" s="33"/>
      <c r="Z435" s="33"/>
      <c r="AA435" s="33"/>
      <c r="AB435" s="33"/>
      <c r="AC435" s="26"/>
      <c r="AD435" s="33"/>
      <c r="AE435" s="26"/>
      <c r="AK435" s="26"/>
      <c r="AN435" s="27"/>
      <c r="AO435" s="27"/>
      <c r="AP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</row>
    <row r="436" spans="1:73" s="28" customFormat="1" ht="15">
      <c r="A436" s="27"/>
      <c r="B436" s="27"/>
      <c r="C436" s="27"/>
      <c r="D436" s="27"/>
      <c r="E436" s="27"/>
      <c r="F436" s="27"/>
      <c r="G436" s="27"/>
      <c r="H436" s="27"/>
      <c r="I436" s="245"/>
      <c r="J436" s="249"/>
      <c r="K436" s="249"/>
      <c r="L436" s="249"/>
      <c r="M436" s="249"/>
      <c r="N436" s="483"/>
      <c r="O436" s="479"/>
      <c r="P436" s="479"/>
      <c r="Q436" s="479"/>
      <c r="R436" s="245"/>
      <c r="S436" s="245"/>
      <c r="T436" s="479"/>
      <c r="U436" s="249"/>
      <c r="V436" s="245"/>
      <c r="W436" s="245"/>
      <c r="X436" s="33"/>
      <c r="Y436" s="33"/>
      <c r="Z436" s="33"/>
      <c r="AA436" s="33"/>
      <c r="AB436" s="33"/>
      <c r="AC436" s="26"/>
      <c r="AD436" s="33"/>
      <c r="AE436" s="26"/>
      <c r="AK436" s="26"/>
      <c r="AN436" s="27"/>
      <c r="AO436" s="27"/>
      <c r="AP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</row>
    <row r="437" spans="1:73" s="28" customFormat="1" ht="15">
      <c r="A437" s="27"/>
      <c r="B437" s="27"/>
      <c r="C437" s="27"/>
      <c r="D437" s="27"/>
      <c r="E437" s="27"/>
      <c r="F437" s="27"/>
      <c r="G437" s="27"/>
      <c r="H437" s="27"/>
      <c r="I437" s="245"/>
      <c r="J437" s="249"/>
      <c r="K437" s="249"/>
      <c r="L437" s="249"/>
      <c r="M437" s="249"/>
      <c r="N437" s="483"/>
      <c r="O437" s="479"/>
      <c r="P437" s="479"/>
      <c r="Q437" s="479"/>
      <c r="R437" s="245"/>
      <c r="S437" s="245"/>
      <c r="T437" s="479"/>
      <c r="U437" s="249"/>
      <c r="V437" s="245"/>
      <c r="W437" s="245"/>
      <c r="X437" s="33"/>
      <c r="Y437" s="33"/>
      <c r="Z437" s="33"/>
      <c r="AA437" s="33"/>
      <c r="AB437" s="33"/>
      <c r="AC437" s="26"/>
      <c r="AD437" s="33"/>
      <c r="AE437" s="26"/>
      <c r="AK437" s="26"/>
      <c r="AN437" s="27"/>
      <c r="AO437" s="27"/>
      <c r="AP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</row>
    <row r="438" spans="1:73" s="28" customFormat="1" ht="15">
      <c r="A438" s="27"/>
      <c r="B438" s="27"/>
      <c r="C438" s="27"/>
      <c r="D438" s="27"/>
      <c r="E438" s="27"/>
      <c r="F438" s="27"/>
      <c r="G438" s="27"/>
      <c r="H438" s="27"/>
      <c r="I438" s="245"/>
      <c r="J438" s="249"/>
      <c r="K438" s="249"/>
      <c r="L438" s="249"/>
      <c r="M438" s="249"/>
      <c r="N438" s="483"/>
      <c r="O438" s="479"/>
      <c r="P438" s="479"/>
      <c r="Q438" s="479"/>
      <c r="R438" s="245"/>
      <c r="S438" s="245"/>
      <c r="T438" s="479"/>
      <c r="U438" s="249"/>
      <c r="V438" s="245"/>
      <c r="W438" s="245"/>
      <c r="X438" s="33"/>
      <c r="Y438" s="33"/>
      <c r="Z438" s="33"/>
      <c r="AA438" s="33"/>
      <c r="AB438" s="33"/>
      <c r="AC438" s="26"/>
      <c r="AD438" s="33"/>
      <c r="AE438" s="26"/>
      <c r="AK438" s="26"/>
      <c r="AN438" s="27"/>
      <c r="AO438" s="27"/>
      <c r="AP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</row>
    <row r="439" spans="1:73" s="28" customFormat="1" ht="15">
      <c r="A439" s="27"/>
      <c r="B439" s="27"/>
      <c r="C439" s="27"/>
      <c r="D439" s="27"/>
      <c r="E439" s="27"/>
      <c r="F439" s="27"/>
      <c r="G439" s="27"/>
      <c r="H439" s="27"/>
      <c r="I439" s="245"/>
      <c r="J439" s="249"/>
      <c r="K439" s="249"/>
      <c r="L439" s="249"/>
      <c r="M439" s="249"/>
      <c r="N439" s="483"/>
      <c r="O439" s="479"/>
      <c r="P439" s="479"/>
      <c r="Q439" s="479"/>
      <c r="R439" s="245"/>
      <c r="S439" s="245"/>
      <c r="T439" s="479"/>
      <c r="U439" s="249"/>
      <c r="V439" s="245"/>
      <c r="W439" s="245"/>
      <c r="X439" s="33"/>
      <c r="Y439" s="33"/>
      <c r="Z439" s="33"/>
      <c r="AA439" s="33"/>
      <c r="AB439" s="33"/>
      <c r="AC439" s="26"/>
      <c r="AD439" s="33"/>
      <c r="AE439" s="26"/>
      <c r="AK439" s="26"/>
      <c r="AN439" s="27"/>
      <c r="AO439" s="27"/>
      <c r="AP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</row>
    <row r="440" spans="1:73" s="28" customFormat="1" ht="15">
      <c r="A440" s="27"/>
      <c r="B440" s="27"/>
      <c r="C440" s="27"/>
      <c r="D440" s="27"/>
      <c r="E440" s="27"/>
      <c r="F440" s="27"/>
      <c r="G440" s="27"/>
      <c r="H440" s="27"/>
      <c r="I440" s="245"/>
      <c r="J440" s="249"/>
      <c r="K440" s="249"/>
      <c r="L440" s="249"/>
      <c r="M440" s="249"/>
      <c r="N440" s="483"/>
      <c r="O440" s="479"/>
      <c r="P440" s="479"/>
      <c r="Q440" s="479"/>
      <c r="R440" s="245"/>
      <c r="S440" s="245"/>
      <c r="T440" s="479"/>
      <c r="U440" s="249"/>
      <c r="V440" s="245"/>
      <c r="W440" s="245"/>
      <c r="X440" s="33"/>
      <c r="Y440" s="33"/>
      <c r="Z440" s="33"/>
      <c r="AA440" s="33"/>
      <c r="AB440" s="33"/>
      <c r="AC440" s="26"/>
      <c r="AD440" s="33"/>
      <c r="AE440" s="26"/>
      <c r="AK440" s="26"/>
      <c r="AN440" s="27"/>
      <c r="AO440" s="27"/>
      <c r="AP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</row>
    <row r="441" spans="1:73" s="28" customFormat="1" ht="15">
      <c r="A441" s="27"/>
      <c r="B441" s="27"/>
      <c r="C441" s="27"/>
      <c r="D441" s="27"/>
      <c r="E441" s="27"/>
      <c r="F441" s="27"/>
      <c r="G441" s="27"/>
      <c r="H441" s="27"/>
      <c r="I441" s="245"/>
      <c r="J441" s="249"/>
      <c r="K441" s="249"/>
      <c r="L441" s="249"/>
      <c r="M441" s="249"/>
      <c r="N441" s="483"/>
      <c r="O441" s="479"/>
      <c r="P441" s="479"/>
      <c r="Q441" s="479"/>
      <c r="R441" s="245"/>
      <c r="S441" s="245"/>
      <c r="T441" s="479"/>
      <c r="U441" s="249"/>
      <c r="V441" s="245"/>
      <c r="W441" s="245"/>
      <c r="X441" s="33"/>
      <c r="Y441" s="33"/>
      <c r="Z441" s="33"/>
      <c r="AA441" s="33"/>
      <c r="AB441" s="33"/>
      <c r="AC441" s="26"/>
      <c r="AD441" s="33"/>
      <c r="AE441" s="26"/>
      <c r="AK441" s="26"/>
      <c r="AN441" s="27"/>
      <c r="AO441" s="27"/>
      <c r="AP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</row>
    <row r="442" spans="1:73" s="28" customFormat="1" ht="15">
      <c r="A442" s="27"/>
      <c r="B442" s="27"/>
      <c r="C442" s="27"/>
      <c r="D442" s="27"/>
      <c r="E442" s="27"/>
      <c r="F442" s="27"/>
      <c r="G442" s="27"/>
      <c r="H442" s="27"/>
      <c r="I442" s="245"/>
      <c r="J442" s="249"/>
      <c r="K442" s="249"/>
      <c r="L442" s="249"/>
      <c r="M442" s="249"/>
      <c r="N442" s="483"/>
      <c r="O442" s="479"/>
      <c r="P442" s="479"/>
      <c r="Q442" s="479"/>
      <c r="R442" s="245"/>
      <c r="S442" s="245"/>
      <c r="T442" s="479"/>
      <c r="U442" s="249"/>
      <c r="V442" s="245"/>
      <c r="W442" s="245"/>
      <c r="X442" s="33"/>
      <c r="Y442" s="33"/>
      <c r="Z442" s="33"/>
      <c r="AA442" s="33"/>
      <c r="AB442" s="33"/>
      <c r="AC442" s="26"/>
      <c r="AD442" s="33"/>
      <c r="AE442" s="26"/>
      <c r="AK442" s="26"/>
      <c r="AN442" s="27"/>
      <c r="AO442" s="27"/>
      <c r="AP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</row>
    <row r="443" spans="1:73" s="28" customFormat="1" ht="15">
      <c r="A443" s="27"/>
      <c r="B443" s="27"/>
      <c r="C443" s="27"/>
      <c r="D443" s="27"/>
      <c r="E443" s="27"/>
      <c r="F443" s="27"/>
      <c r="G443" s="27"/>
      <c r="H443" s="27"/>
      <c r="I443" s="245"/>
      <c r="J443" s="249"/>
      <c r="K443" s="249"/>
      <c r="L443" s="249"/>
      <c r="M443" s="249"/>
      <c r="N443" s="483"/>
      <c r="O443" s="479"/>
      <c r="P443" s="479"/>
      <c r="Q443" s="479"/>
      <c r="R443" s="245"/>
      <c r="S443" s="245"/>
      <c r="T443" s="479"/>
      <c r="U443" s="249"/>
      <c r="V443" s="245"/>
      <c r="W443" s="245"/>
      <c r="X443" s="33"/>
      <c r="Y443" s="33"/>
      <c r="Z443" s="33"/>
      <c r="AA443" s="33"/>
      <c r="AB443" s="33"/>
      <c r="AC443" s="26"/>
      <c r="AD443" s="33"/>
      <c r="AE443" s="26"/>
      <c r="AK443" s="26"/>
      <c r="AN443" s="27"/>
      <c r="AO443" s="27"/>
      <c r="AP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</row>
    <row r="444" spans="1:73" s="28" customFormat="1" ht="15">
      <c r="A444" s="27"/>
      <c r="B444" s="27"/>
      <c r="C444" s="27"/>
      <c r="D444" s="27"/>
      <c r="E444" s="27"/>
      <c r="F444" s="27"/>
      <c r="G444" s="27"/>
      <c r="H444" s="27"/>
      <c r="I444" s="245"/>
      <c r="J444" s="249"/>
      <c r="K444" s="249"/>
      <c r="L444" s="249"/>
      <c r="M444" s="249"/>
      <c r="N444" s="483"/>
      <c r="O444" s="479"/>
      <c r="P444" s="479"/>
      <c r="Q444" s="479"/>
      <c r="R444" s="245"/>
      <c r="S444" s="245"/>
      <c r="T444" s="479"/>
      <c r="U444" s="249"/>
      <c r="V444" s="245"/>
      <c r="W444" s="245"/>
      <c r="X444" s="33"/>
      <c r="Y444" s="33"/>
      <c r="Z444" s="33"/>
      <c r="AA444" s="33"/>
      <c r="AB444" s="33"/>
      <c r="AC444" s="26"/>
      <c r="AD444" s="33"/>
      <c r="AE444" s="26"/>
      <c r="AK444" s="26"/>
      <c r="AN444" s="27"/>
      <c r="AO444" s="27"/>
      <c r="AP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</row>
    <row r="445" spans="1:73" s="28" customFormat="1" ht="15">
      <c r="A445" s="27"/>
      <c r="B445" s="27"/>
      <c r="C445" s="27"/>
      <c r="D445" s="27"/>
      <c r="E445" s="27"/>
      <c r="F445" s="27"/>
      <c r="G445" s="27"/>
      <c r="H445" s="27"/>
      <c r="I445" s="245"/>
      <c r="J445" s="249"/>
      <c r="K445" s="249"/>
      <c r="L445" s="249"/>
      <c r="M445" s="249"/>
      <c r="N445" s="483"/>
      <c r="O445" s="479"/>
      <c r="P445" s="479"/>
      <c r="Q445" s="479"/>
      <c r="R445" s="245"/>
      <c r="S445" s="245"/>
      <c r="T445" s="479"/>
      <c r="U445" s="249"/>
      <c r="V445" s="245"/>
      <c r="W445" s="245"/>
      <c r="X445" s="33"/>
      <c r="Y445" s="33"/>
      <c r="Z445" s="33"/>
      <c r="AA445" s="33"/>
      <c r="AB445" s="33"/>
      <c r="AC445" s="26"/>
      <c r="AD445" s="33"/>
      <c r="AE445" s="26"/>
      <c r="AK445" s="26"/>
      <c r="AN445" s="27"/>
      <c r="AO445" s="27"/>
      <c r="AP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</row>
    <row r="446" spans="1:73" s="28" customFormat="1" ht="15">
      <c r="A446" s="27"/>
      <c r="B446" s="27"/>
      <c r="C446" s="27"/>
      <c r="D446" s="27"/>
      <c r="E446" s="27"/>
      <c r="F446" s="27"/>
      <c r="G446" s="27"/>
      <c r="H446" s="27"/>
      <c r="I446" s="245"/>
      <c r="J446" s="249"/>
      <c r="K446" s="249"/>
      <c r="L446" s="249"/>
      <c r="M446" s="249"/>
      <c r="N446" s="483"/>
      <c r="O446" s="479"/>
      <c r="P446" s="479"/>
      <c r="Q446" s="479"/>
      <c r="R446" s="245"/>
      <c r="S446" s="245"/>
      <c r="T446" s="479"/>
      <c r="U446" s="249"/>
      <c r="V446" s="245"/>
      <c r="W446" s="245"/>
      <c r="X446" s="33"/>
      <c r="Y446" s="33"/>
      <c r="Z446" s="33"/>
      <c r="AA446" s="33"/>
      <c r="AB446" s="33"/>
      <c r="AC446" s="26"/>
      <c r="AD446" s="33"/>
      <c r="AE446" s="26"/>
      <c r="AK446" s="26"/>
      <c r="AN446" s="27"/>
      <c r="AO446" s="27"/>
      <c r="AP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</row>
    <row r="447" spans="1:73" s="28" customFormat="1" ht="15">
      <c r="A447" s="27"/>
      <c r="B447" s="27"/>
      <c r="C447" s="27"/>
      <c r="D447" s="27"/>
      <c r="E447" s="27"/>
      <c r="F447" s="27"/>
      <c r="G447" s="27"/>
      <c r="H447" s="27"/>
      <c r="I447" s="245"/>
      <c r="J447" s="249"/>
      <c r="K447" s="249"/>
      <c r="L447" s="249"/>
      <c r="M447" s="249"/>
      <c r="N447" s="483"/>
      <c r="O447" s="479"/>
      <c r="P447" s="479"/>
      <c r="Q447" s="479"/>
      <c r="R447" s="245"/>
      <c r="S447" s="245"/>
      <c r="T447" s="479"/>
      <c r="U447" s="249"/>
      <c r="V447" s="245"/>
      <c r="W447" s="245"/>
      <c r="X447" s="33"/>
      <c r="Y447" s="33"/>
      <c r="Z447" s="33"/>
      <c r="AA447" s="33"/>
      <c r="AB447" s="33"/>
      <c r="AC447" s="26"/>
      <c r="AD447" s="33"/>
      <c r="AE447" s="26"/>
      <c r="AK447" s="26"/>
      <c r="AN447" s="27"/>
      <c r="AO447" s="27"/>
      <c r="AP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</row>
    <row r="448" spans="1:73" s="28" customFormat="1" ht="15">
      <c r="A448" s="27"/>
      <c r="B448" s="27"/>
      <c r="C448" s="27"/>
      <c r="D448" s="27"/>
      <c r="E448" s="27"/>
      <c r="F448" s="27"/>
      <c r="G448" s="27"/>
      <c r="H448" s="27"/>
      <c r="I448" s="245"/>
      <c r="J448" s="249"/>
      <c r="K448" s="249"/>
      <c r="L448" s="249"/>
      <c r="M448" s="249"/>
      <c r="N448" s="483"/>
      <c r="O448" s="479"/>
      <c r="P448" s="479"/>
      <c r="Q448" s="479"/>
      <c r="R448" s="245"/>
      <c r="S448" s="245"/>
      <c r="T448" s="479"/>
      <c r="U448" s="249"/>
      <c r="V448" s="245"/>
      <c r="W448" s="245"/>
      <c r="X448" s="33"/>
      <c r="Y448" s="33"/>
      <c r="Z448" s="33"/>
      <c r="AA448" s="33"/>
      <c r="AB448" s="33"/>
      <c r="AC448" s="26"/>
      <c r="AD448" s="33"/>
      <c r="AE448" s="26"/>
      <c r="AK448" s="26"/>
      <c r="AN448" s="27"/>
      <c r="AO448" s="27"/>
      <c r="AP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</row>
    <row r="449" spans="1:73" s="28" customFormat="1" ht="15">
      <c r="A449" s="27"/>
      <c r="B449" s="27"/>
      <c r="C449" s="27"/>
      <c r="D449" s="27"/>
      <c r="E449" s="27"/>
      <c r="F449" s="27"/>
      <c r="G449" s="27"/>
      <c r="H449" s="27"/>
      <c r="I449" s="245"/>
      <c r="J449" s="249"/>
      <c r="K449" s="249"/>
      <c r="L449" s="249"/>
      <c r="M449" s="249"/>
      <c r="N449" s="483"/>
      <c r="O449" s="479"/>
      <c r="P449" s="479"/>
      <c r="Q449" s="479"/>
      <c r="R449" s="245"/>
      <c r="S449" s="245"/>
      <c r="T449" s="479"/>
      <c r="U449" s="249"/>
      <c r="V449" s="245"/>
      <c r="W449" s="245"/>
      <c r="X449" s="33"/>
      <c r="Y449" s="33"/>
      <c r="Z449" s="33"/>
      <c r="AA449" s="33"/>
      <c r="AB449" s="33"/>
      <c r="AC449" s="26"/>
      <c r="AD449" s="33"/>
      <c r="AE449" s="26"/>
      <c r="AK449" s="26"/>
      <c r="AN449" s="27"/>
      <c r="AO449" s="27"/>
      <c r="AP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</row>
    <row r="450" spans="1:73" s="28" customFormat="1" ht="15">
      <c r="A450" s="27"/>
      <c r="B450" s="27"/>
      <c r="C450" s="27"/>
      <c r="D450" s="27"/>
      <c r="E450" s="27"/>
      <c r="F450" s="27"/>
      <c r="G450" s="27"/>
      <c r="H450" s="27"/>
      <c r="I450" s="245"/>
      <c r="J450" s="249"/>
      <c r="K450" s="249"/>
      <c r="L450" s="249"/>
      <c r="M450" s="249"/>
      <c r="N450" s="483"/>
      <c r="O450" s="479"/>
      <c r="P450" s="479"/>
      <c r="Q450" s="479"/>
      <c r="R450" s="245"/>
      <c r="S450" s="245"/>
      <c r="T450" s="479"/>
      <c r="U450" s="249"/>
      <c r="V450" s="245"/>
      <c r="W450" s="245"/>
      <c r="X450" s="33"/>
      <c r="Y450" s="33"/>
      <c r="Z450" s="33"/>
      <c r="AA450" s="33"/>
      <c r="AB450" s="33"/>
      <c r="AC450" s="26"/>
      <c r="AD450" s="33"/>
      <c r="AE450" s="26"/>
      <c r="AK450" s="26"/>
      <c r="AN450" s="27"/>
      <c r="AO450" s="27"/>
      <c r="AP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</row>
    <row r="451" spans="1:73" s="28" customFormat="1" ht="15">
      <c r="A451" s="27"/>
      <c r="B451" s="27"/>
      <c r="C451" s="27"/>
      <c r="D451" s="27"/>
      <c r="E451" s="27"/>
      <c r="F451" s="27"/>
      <c r="G451" s="27"/>
      <c r="H451" s="27"/>
      <c r="I451" s="245"/>
      <c r="J451" s="249"/>
      <c r="K451" s="249"/>
      <c r="L451" s="249"/>
      <c r="M451" s="249"/>
      <c r="N451" s="483"/>
      <c r="O451" s="479"/>
      <c r="P451" s="479"/>
      <c r="Q451" s="479"/>
      <c r="R451" s="245"/>
      <c r="S451" s="245"/>
      <c r="T451" s="479"/>
      <c r="U451" s="249"/>
      <c r="V451" s="245"/>
      <c r="W451" s="245"/>
      <c r="X451" s="33"/>
      <c r="Y451" s="33"/>
      <c r="Z451" s="33"/>
      <c r="AA451" s="33"/>
      <c r="AB451" s="33"/>
      <c r="AC451" s="26"/>
      <c r="AD451" s="33"/>
      <c r="AE451" s="26"/>
      <c r="AK451" s="26"/>
      <c r="AN451" s="27"/>
      <c r="AO451" s="27"/>
      <c r="AP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</row>
    <row r="452" spans="1:73" s="28" customFormat="1" ht="15">
      <c r="A452" s="27"/>
      <c r="B452" s="27"/>
      <c r="C452" s="27"/>
      <c r="D452" s="27"/>
      <c r="E452" s="27"/>
      <c r="F452" s="27"/>
      <c r="G452" s="27"/>
      <c r="H452" s="27"/>
      <c r="I452" s="245"/>
      <c r="J452" s="249"/>
      <c r="K452" s="249"/>
      <c r="L452" s="249"/>
      <c r="M452" s="249"/>
      <c r="N452" s="483"/>
      <c r="O452" s="479"/>
      <c r="P452" s="479"/>
      <c r="Q452" s="479"/>
      <c r="R452" s="245"/>
      <c r="S452" s="245"/>
      <c r="T452" s="479"/>
      <c r="U452" s="249"/>
      <c r="V452" s="245"/>
      <c r="W452" s="245"/>
      <c r="X452" s="33"/>
      <c r="Y452" s="33"/>
      <c r="Z452" s="33"/>
      <c r="AA452" s="33"/>
      <c r="AB452" s="33"/>
      <c r="AC452" s="26"/>
      <c r="AD452" s="33"/>
      <c r="AE452" s="26"/>
      <c r="AK452" s="26"/>
      <c r="AN452" s="27"/>
      <c r="AO452" s="27"/>
      <c r="AP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</row>
    <row r="453" spans="1:73" s="28" customFormat="1" ht="15">
      <c r="A453" s="27"/>
      <c r="B453" s="27"/>
      <c r="C453" s="27"/>
      <c r="D453" s="27"/>
      <c r="E453" s="27"/>
      <c r="F453" s="27"/>
      <c r="G453" s="27"/>
      <c r="H453" s="27"/>
      <c r="I453" s="245"/>
      <c r="J453" s="249"/>
      <c r="K453" s="249"/>
      <c r="L453" s="249"/>
      <c r="M453" s="249"/>
      <c r="N453" s="483"/>
      <c r="O453" s="479"/>
      <c r="P453" s="479"/>
      <c r="Q453" s="479"/>
      <c r="R453" s="245"/>
      <c r="S453" s="245"/>
      <c r="T453" s="479"/>
      <c r="U453" s="249"/>
      <c r="V453" s="245"/>
      <c r="W453" s="245"/>
      <c r="X453" s="33"/>
      <c r="Y453" s="33"/>
      <c r="Z453" s="33"/>
      <c r="AA453" s="33"/>
      <c r="AB453" s="33"/>
      <c r="AC453" s="26"/>
      <c r="AD453" s="33"/>
      <c r="AE453" s="26"/>
      <c r="AK453" s="26"/>
      <c r="AN453" s="27"/>
      <c r="AO453" s="27"/>
      <c r="AP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</row>
    <row r="454" spans="1:73" s="28" customFormat="1" ht="15">
      <c r="A454" s="27"/>
      <c r="B454" s="27"/>
      <c r="C454" s="27"/>
      <c r="D454" s="27"/>
      <c r="E454" s="27"/>
      <c r="F454" s="27"/>
      <c r="G454" s="27"/>
      <c r="H454" s="27"/>
      <c r="I454" s="245"/>
      <c r="J454" s="249"/>
      <c r="K454" s="249"/>
      <c r="L454" s="249"/>
      <c r="M454" s="249"/>
      <c r="N454" s="483"/>
      <c r="O454" s="479"/>
      <c r="P454" s="479"/>
      <c r="Q454" s="479"/>
      <c r="R454" s="245"/>
      <c r="S454" s="245"/>
      <c r="T454" s="479"/>
      <c r="U454" s="249"/>
      <c r="V454" s="245"/>
      <c r="W454" s="245"/>
      <c r="X454" s="33"/>
      <c r="Y454" s="33"/>
      <c r="Z454" s="33"/>
      <c r="AA454" s="33"/>
      <c r="AB454" s="33"/>
      <c r="AC454" s="26"/>
      <c r="AD454" s="33"/>
      <c r="AE454" s="26"/>
      <c r="AK454" s="26"/>
      <c r="AN454" s="27"/>
      <c r="AO454" s="27"/>
      <c r="AP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</row>
    <row r="455" spans="1:73" s="28" customFormat="1" ht="15">
      <c r="A455" s="27"/>
      <c r="B455" s="27"/>
      <c r="C455" s="27"/>
      <c r="D455" s="27"/>
      <c r="E455" s="27"/>
      <c r="F455" s="27"/>
      <c r="G455" s="27"/>
      <c r="H455" s="27"/>
      <c r="I455" s="245"/>
      <c r="J455" s="249"/>
      <c r="K455" s="249"/>
      <c r="L455" s="249"/>
      <c r="M455" s="249"/>
      <c r="N455" s="483"/>
      <c r="O455" s="479"/>
      <c r="P455" s="479"/>
      <c r="Q455" s="479"/>
      <c r="R455" s="245"/>
      <c r="S455" s="245"/>
      <c r="T455" s="479"/>
      <c r="U455" s="249"/>
      <c r="V455" s="245"/>
      <c r="W455" s="245"/>
      <c r="X455" s="33"/>
      <c r="Y455" s="33"/>
      <c r="Z455" s="33"/>
      <c r="AA455" s="33"/>
      <c r="AB455" s="33"/>
      <c r="AC455" s="26"/>
      <c r="AD455" s="33"/>
      <c r="AE455" s="26"/>
      <c r="AK455" s="26"/>
      <c r="AN455" s="27"/>
      <c r="AO455" s="27"/>
      <c r="AP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</row>
    <row r="456" spans="1:73" s="28" customFormat="1" ht="15">
      <c r="A456" s="27"/>
      <c r="B456" s="27"/>
      <c r="C456" s="27"/>
      <c r="D456" s="27"/>
      <c r="E456" s="27"/>
      <c r="F456" s="27"/>
      <c r="G456" s="27"/>
      <c r="H456" s="27"/>
      <c r="I456" s="245"/>
      <c r="J456" s="249"/>
      <c r="K456" s="249"/>
      <c r="L456" s="249"/>
      <c r="M456" s="249"/>
      <c r="N456" s="483"/>
      <c r="O456" s="479"/>
      <c r="P456" s="479"/>
      <c r="Q456" s="479"/>
      <c r="R456" s="245"/>
      <c r="S456" s="245"/>
      <c r="T456" s="479"/>
      <c r="U456" s="249"/>
      <c r="V456" s="245"/>
      <c r="W456" s="245"/>
      <c r="X456" s="33"/>
      <c r="Y456" s="33"/>
      <c r="Z456" s="33"/>
      <c r="AA456" s="33"/>
      <c r="AB456" s="33"/>
      <c r="AC456" s="26"/>
      <c r="AD456" s="33"/>
      <c r="AE456" s="26"/>
      <c r="AK456" s="26"/>
      <c r="AN456" s="27"/>
      <c r="AO456" s="27"/>
      <c r="AP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</row>
    <row r="457" spans="1:73" s="28" customFormat="1" ht="15">
      <c r="A457" s="27"/>
      <c r="B457" s="27"/>
      <c r="C457" s="27"/>
      <c r="D457" s="27"/>
      <c r="E457" s="27"/>
      <c r="F457" s="27"/>
      <c r="G457" s="27"/>
      <c r="H457" s="27"/>
      <c r="I457" s="245"/>
      <c r="J457" s="249"/>
      <c r="K457" s="249"/>
      <c r="L457" s="249"/>
      <c r="M457" s="249"/>
      <c r="N457" s="483"/>
      <c r="O457" s="479"/>
      <c r="P457" s="479"/>
      <c r="Q457" s="479"/>
      <c r="R457" s="245"/>
      <c r="S457" s="245"/>
      <c r="T457" s="479"/>
      <c r="U457" s="249"/>
      <c r="V457" s="245"/>
      <c r="W457" s="245"/>
      <c r="X457" s="33"/>
      <c r="Y457" s="33"/>
      <c r="Z457" s="33"/>
      <c r="AA457" s="33"/>
      <c r="AB457" s="33"/>
      <c r="AC457" s="26"/>
      <c r="AD457" s="33"/>
      <c r="AE457" s="26"/>
      <c r="AK457" s="26"/>
      <c r="AN457" s="27"/>
      <c r="AO457" s="27"/>
      <c r="AP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</row>
    <row r="458" spans="1:73" s="28" customFormat="1" ht="15">
      <c r="A458" s="27"/>
      <c r="B458" s="27"/>
      <c r="C458" s="27"/>
      <c r="D458" s="27"/>
      <c r="E458" s="27"/>
      <c r="F458" s="27"/>
      <c r="G458" s="27"/>
      <c r="H458" s="27"/>
      <c r="I458" s="245"/>
      <c r="J458" s="249"/>
      <c r="K458" s="249"/>
      <c r="L458" s="249"/>
      <c r="M458" s="249"/>
      <c r="N458" s="483"/>
      <c r="O458" s="479"/>
      <c r="P458" s="479"/>
      <c r="Q458" s="479"/>
      <c r="R458" s="245"/>
      <c r="S458" s="245"/>
      <c r="T458" s="479"/>
      <c r="U458" s="249"/>
      <c r="V458" s="245"/>
      <c r="W458" s="245"/>
      <c r="X458" s="33"/>
      <c r="Y458" s="33"/>
      <c r="Z458" s="33"/>
      <c r="AA458" s="33"/>
      <c r="AB458" s="33"/>
      <c r="AC458" s="26"/>
      <c r="AD458" s="33"/>
      <c r="AE458" s="26"/>
      <c r="AK458" s="26"/>
      <c r="AN458" s="27"/>
      <c r="AO458" s="27"/>
      <c r="AP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</row>
    <row r="459" spans="1:73" s="28" customFormat="1" ht="15">
      <c r="A459" s="27"/>
      <c r="B459" s="27"/>
      <c r="C459" s="27"/>
      <c r="D459" s="27"/>
      <c r="E459" s="27"/>
      <c r="F459" s="27"/>
      <c r="G459" s="27"/>
      <c r="H459" s="27"/>
      <c r="I459" s="245"/>
      <c r="J459" s="249"/>
      <c r="K459" s="249"/>
      <c r="L459" s="249"/>
      <c r="M459" s="249"/>
      <c r="N459" s="483"/>
      <c r="O459" s="479"/>
      <c r="P459" s="479"/>
      <c r="Q459" s="479"/>
      <c r="R459" s="245"/>
      <c r="S459" s="245"/>
      <c r="T459" s="479"/>
      <c r="U459" s="249"/>
      <c r="V459" s="245"/>
      <c r="W459" s="245"/>
      <c r="X459" s="33"/>
      <c r="Y459" s="33"/>
      <c r="Z459" s="33"/>
      <c r="AA459" s="33"/>
      <c r="AB459" s="33"/>
      <c r="AC459" s="26"/>
      <c r="AD459" s="33"/>
      <c r="AE459" s="26"/>
      <c r="AK459" s="26"/>
      <c r="AN459" s="27"/>
      <c r="AO459" s="27"/>
      <c r="AP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</row>
    <row r="460" spans="1:73" s="28" customFormat="1" ht="15">
      <c r="A460" s="27"/>
      <c r="B460" s="27"/>
      <c r="C460" s="27"/>
      <c r="D460" s="27"/>
      <c r="E460" s="27"/>
      <c r="F460" s="27"/>
      <c r="G460" s="27"/>
      <c r="H460" s="27"/>
      <c r="I460" s="245"/>
      <c r="J460" s="249"/>
      <c r="K460" s="249"/>
      <c r="L460" s="249"/>
      <c r="M460" s="249"/>
      <c r="N460" s="483"/>
      <c r="O460" s="479"/>
      <c r="P460" s="479"/>
      <c r="Q460" s="479"/>
      <c r="R460" s="245"/>
      <c r="S460" s="245"/>
      <c r="T460" s="479"/>
      <c r="U460" s="249"/>
      <c r="V460" s="245"/>
      <c r="W460" s="245"/>
      <c r="X460" s="33"/>
      <c r="Y460" s="33"/>
      <c r="Z460" s="33"/>
      <c r="AA460" s="33"/>
      <c r="AB460" s="33"/>
      <c r="AC460" s="26"/>
      <c r="AD460" s="33"/>
      <c r="AE460" s="26"/>
      <c r="AK460" s="26"/>
      <c r="AN460" s="27"/>
      <c r="AO460" s="27"/>
      <c r="AP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</row>
    <row r="461" spans="1:73" s="28" customFormat="1" ht="15">
      <c r="A461" s="27"/>
      <c r="B461" s="27"/>
      <c r="C461" s="27"/>
      <c r="D461" s="27"/>
      <c r="E461" s="27"/>
      <c r="F461" s="27"/>
      <c r="G461" s="27"/>
      <c r="H461" s="27"/>
      <c r="I461" s="245"/>
      <c r="J461" s="249"/>
      <c r="K461" s="249"/>
      <c r="L461" s="249"/>
      <c r="M461" s="249"/>
      <c r="N461" s="483"/>
      <c r="O461" s="479"/>
      <c r="P461" s="479"/>
      <c r="Q461" s="479"/>
      <c r="R461" s="245"/>
      <c r="S461" s="245"/>
      <c r="T461" s="479"/>
      <c r="U461" s="249"/>
      <c r="V461" s="245"/>
      <c r="W461" s="245"/>
      <c r="X461" s="33"/>
      <c r="Y461" s="33"/>
      <c r="Z461" s="33"/>
      <c r="AA461" s="33"/>
      <c r="AB461" s="33"/>
      <c r="AC461" s="26"/>
      <c r="AD461" s="33"/>
      <c r="AE461" s="26"/>
      <c r="AK461" s="26"/>
      <c r="AN461" s="27"/>
      <c r="AO461" s="27"/>
      <c r="AP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</row>
    <row r="462" spans="1:73" s="28" customFormat="1" ht="15">
      <c r="A462" s="27"/>
      <c r="B462" s="27"/>
      <c r="C462" s="27"/>
      <c r="D462" s="27"/>
      <c r="E462" s="27"/>
      <c r="F462" s="27"/>
      <c r="G462" s="27"/>
      <c r="H462" s="27"/>
      <c r="I462" s="245"/>
      <c r="J462" s="249"/>
      <c r="K462" s="249"/>
      <c r="L462" s="249"/>
      <c r="M462" s="249"/>
      <c r="N462" s="483"/>
      <c r="O462" s="479"/>
      <c r="P462" s="479"/>
      <c r="Q462" s="479"/>
      <c r="R462" s="245"/>
      <c r="S462" s="245"/>
      <c r="T462" s="479"/>
      <c r="U462" s="249"/>
      <c r="V462" s="245"/>
      <c r="W462" s="245"/>
      <c r="X462" s="33"/>
      <c r="Y462" s="33"/>
      <c r="Z462" s="33"/>
      <c r="AA462" s="33"/>
      <c r="AB462" s="33"/>
      <c r="AC462" s="26"/>
      <c r="AD462" s="33"/>
      <c r="AE462" s="26"/>
      <c r="AK462" s="26"/>
      <c r="AN462" s="27"/>
      <c r="AO462" s="27"/>
      <c r="AP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</row>
    <row r="463" spans="1:73" s="28" customFormat="1" ht="15">
      <c r="A463" s="27"/>
      <c r="B463" s="27"/>
      <c r="C463" s="27"/>
      <c r="D463" s="27"/>
      <c r="E463" s="27"/>
      <c r="F463" s="27"/>
      <c r="G463" s="27"/>
      <c r="H463" s="27"/>
      <c r="I463" s="245"/>
      <c r="J463" s="249"/>
      <c r="K463" s="249"/>
      <c r="L463" s="249"/>
      <c r="M463" s="249"/>
      <c r="N463" s="483"/>
      <c r="O463" s="479"/>
      <c r="P463" s="479"/>
      <c r="Q463" s="479"/>
      <c r="R463" s="245"/>
      <c r="S463" s="245"/>
      <c r="T463" s="479"/>
      <c r="U463" s="249"/>
      <c r="V463" s="245"/>
      <c r="W463" s="245"/>
      <c r="X463" s="33"/>
      <c r="Y463" s="33"/>
      <c r="Z463" s="33"/>
      <c r="AA463" s="33"/>
      <c r="AB463" s="33"/>
      <c r="AC463" s="26"/>
      <c r="AD463" s="33"/>
      <c r="AE463" s="26"/>
      <c r="AK463" s="26"/>
      <c r="AN463" s="27"/>
      <c r="AO463" s="27"/>
      <c r="AP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</row>
    <row r="464" spans="1:73" s="28" customFormat="1" ht="15">
      <c r="A464" s="27"/>
      <c r="B464" s="27"/>
      <c r="C464" s="27"/>
      <c r="D464" s="27"/>
      <c r="E464" s="27"/>
      <c r="F464" s="27"/>
      <c r="G464" s="27"/>
      <c r="H464" s="27"/>
      <c r="I464" s="245"/>
      <c r="J464" s="249"/>
      <c r="K464" s="249"/>
      <c r="L464" s="249"/>
      <c r="M464" s="249"/>
      <c r="N464" s="483"/>
      <c r="O464" s="479"/>
      <c r="P464" s="479"/>
      <c r="Q464" s="479"/>
      <c r="R464" s="245"/>
      <c r="S464" s="245"/>
      <c r="T464" s="479"/>
      <c r="U464" s="249"/>
      <c r="V464" s="245"/>
      <c r="W464" s="245"/>
      <c r="X464" s="33"/>
      <c r="Y464" s="33"/>
      <c r="Z464" s="33"/>
      <c r="AA464" s="33"/>
      <c r="AB464" s="33"/>
      <c r="AC464" s="26"/>
      <c r="AD464" s="33"/>
      <c r="AE464" s="26"/>
      <c r="AK464" s="26"/>
      <c r="AN464" s="27"/>
      <c r="AO464" s="27"/>
      <c r="AP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</row>
    <row r="465" spans="1:73" s="28" customFormat="1" ht="15">
      <c r="A465" s="27"/>
      <c r="B465" s="27"/>
      <c r="C465" s="27"/>
      <c r="D465" s="27"/>
      <c r="E465" s="27"/>
      <c r="F465" s="27"/>
      <c r="G465" s="27"/>
      <c r="H465" s="27"/>
      <c r="I465" s="245"/>
      <c r="J465" s="249"/>
      <c r="K465" s="249"/>
      <c r="L465" s="249"/>
      <c r="M465" s="249"/>
      <c r="N465" s="483"/>
      <c r="O465" s="479"/>
      <c r="P465" s="479"/>
      <c r="Q465" s="479"/>
      <c r="R465" s="245"/>
      <c r="S465" s="245"/>
      <c r="T465" s="479"/>
      <c r="U465" s="249"/>
      <c r="V465" s="245"/>
      <c r="W465" s="245"/>
      <c r="X465" s="33"/>
      <c r="Y465" s="33"/>
      <c r="Z465" s="33"/>
      <c r="AA465" s="33"/>
      <c r="AB465" s="33"/>
      <c r="AC465" s="26"/>
      <c r="AD465" s="33"/>
      <c r="AE465" s="26"/>
      <c r="AK465" s="26"/>
      <c r="AN465" s="27"/>
      <c r="AO465" s="27"/>
      <c r="AP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</row>
    <row r="466" spans="1:73" s="28" customFormat="1" ht="15">
      <c r="A466" s="27"/>
      <c r="B466" s="27"/>
      <c r="C466" s="27"/>
      <c r="D466" s="27"/>
      <c r="E466" s="27"/>
      <c r="F466" s="27"/>
      <c r="G466" s="27"/>
      <c r="H466" s="27"/>
      <c r="I466" s="245"/>
      <c r="J466" s="249"/>
      <c r="K466" s="249"/>
      <c r="L466" s="249"/>
      <c r="M466" s="249"/>
      <c r="N466" s="483"/>
      <c r="O466" s="479"/>
      <c r="P466" s="479"/>
      <c r="Q466" s="479"/>
      <c r="R466" s="245"/>
      <c r="S466" s="245"/>
      <c r="T466" s="479"/>
      <c r="U466" s="249"/>
      <c r="V466" s="245"/>
      <c r="W466" s="245"/>
      <c r="X466" s="33"/>
      <c r="Y466" s="33"/>
      <c r="Z466" s="33"/>
      <c r="AA466" s="33"/>
      <c r="AB466" s="33"/>
      <c r="AC466" s="26"/>
      <c r="AD466" s="33"/>
      <c r="AE466" s="26"/>
      <c r="AK466" s="26"/>
      <c r="AN466" s="27"/>
      <c r="AO466" s="27"/>
      <c r="AP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</row>
    <row r="467" spans="1:73" s="28" customFormat="1" ht="15">
      <c r="A467" s="27"/>
      <c r="B467" s="27"/>
      <c r="C467" s="27"/>
      <c r="D467" s="27"/>
      <c r="E467" s="27"/>
      <c r="F467" s="27"/>
      <c r="G467" s="27"/>
      <c r="H467" s="27"/>
      <c r="I467" s="245"/>
      <c r="J467" s="249"/>
      <c r="K467" s="249"/>
      <c r="L467" s="249"/>
      <c r="M467" s="249"/>
      <c r="N467" s="483"/>
      <c r="O467" s="479"/>
      <c r="P467" s="479"/>
      <c r="Q467" s="479"/>
      <c r="R467" s="245"/>
      <c r="S467" s="245"/>
      <c r="T467" s="479"/>
      <c r="U467" s="249"/>
      <c r="V467" s="245"/>
      <c r="W467" s="245"/>
      <c r="X467" s="33"/>
      <c r="Y467" s="33"/>
      <c r="Z467" s="33"/>
      <c r="AA467" s="33"/>
      <c r="AB467" s="33"/>
      <c r="AC467" s="26"/>
      <c r="AD467" s="33"/>
      <c r="AE467" s="26"/>
      <c r="AK467" s="26"/>
      <c r="AN467" s="27"/>
      <c r="AO467" s="27"/>
      <c r="AP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</row>
    <row r="468" spans="1:73" s="28" customFormat="1" ht="15">
      <c r="A468" s="27"/>
      <c r="B468" s="27"/>
      <c r="C468" s="27"/>
      <c r="D468" s="27"/>
      <c r="E468" s="27"/>
      <c r="F468" s="27"/>
      <c r="G468" s="27"/>
      <c r="H468" s="27"/>
      <c r="I468" s="245"/>
      <c r="J468" s="249"/>
      <c r="K468" s="249"/>
      <c r="L468" s="249"/>
      <c r="M468" s="249"/>
      <c r="N468" s="483"/>
      <c r="O468" s="479"/>
      <c r="P468" s="479"/>
      <c r="Q468" s="479"/>
      <c r="R468" s="245"/>
      <c r="S468" s="245"/>
      <c r="T468" s="479"/>
      <c r="U468" s="249"/>
      <c r="V468" s="245"/>
      <c r="W468" s="245"/>
      <c r="X468" s="33"/>
      <c r="Y468" s="33"/>
      <c r="Z468" s="33"/>
      <c r="AA468" s="33"/>
      <c r="AB468" s="33"/>
      <c r="AC468" s="26"/>
      <c r="AD468" s="33"/>
      <c r="AE468" s="26"/>
      <c r="AK468" s="26"/>
      <c r="AN468" s="27"/>
      <c r="AO468" s="27"/>
      <c r="AP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</row>
    <row r="469" spans="1:73" s="28" customFormat="1" ht="15">
      <c r="A469" s="27"/>
      <c r="B469" s="27"/>
      <c r="C469" s="27"/>
      <c r="D469" s="27"/>
      <c r="E469" s="27"/>
      <c r="F469" s="27"/>
      <c r="G469" s="27"/>
      <c r="H469" s="27"/>
      <c r="I469" s="245"/>
      <c r="J469" s="249"/>
      <c r="K469" s="249"/>
      <c r="L469" s="249"/>
      <c r="M469" s="249"/>
      <c r="N469" s="483"/>
      <c r="O469" s="479"/>
      <c r="P469" s="479"/>
      <c r="Q469" s="479"/>
      <c r="R469" s="245"/>
      <c r="S469" s="245"/>
      <c r="T469" s="479"/>
      <c r="U469" s="249"/>
      <c r="V469" s="245"/>
      <c r="W469" s="245"/>
      <c r="X469" s="33"/>
      <c r="Y469" s="33"/>
      <c r="Z469" s="33"/>
      <c r="AA469" s="33"/>
      <c r="AB469" s="33"/>
      <c r="AC469" s="26"/>
      <c r="AD469" s="33"/>
      <c r="AE469" s="26"/>
      <c r="AK469" s="26"/>
      <c r="AN469" s="27"/>
      <c r="AO469" s="27"/>
      <c r="AP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</row>
    <row r="470" spans="1:73" s="28" customFormat="1" ht="15">
      <c r="A470" s="27"/>
      <c r="B470" s="27"/>
      <c r="C470" s="27"/>
      <c r="D470" s="27"/>
      <c r="E470" s="27"/>
      <c r="F470" s="27"/>
      <c r="G470" s="27"/>
      <c r="H470" s="27"/>
      <c r="I470" s="245"/>
      <c r="J470" s="249"/>
      <c r="K470" s="249"/>
      <c r="L470" s="249"/>
      <c r="M470" s="249"/>
      <c r="N470" s="483"/>
      <c r="O470" s="479"/>
      <c r="P470" s="479"/>
      <c r="Q470" s="479"/>
      <c r="R470" s="245"/>
      <c r="S470" s="245"/>
      <c r="T470" s="479"/>
      <c r="U470" s="249"/>
      <c r="V470" s="245"/>
      <c r="W470" s="245"/>
      <c r="X470" s="33"/>
      <c r="Y470" s="33"/>
      <c r="Z470" s="33"/>
      <c r="AA470" s="33"/>
      <c r="AB470" s="33"/>
      <c r="AC470" s="26"/>
      <c r="AD470" s="33"/>
      <c r="AE470" s="26"/>
      <c r="AK470" s="26"/>
      <c r="AN470" s="27"/>
      <c r="AO470" s="27"/>
      <c r="AP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</row>
    <row r="471" spans="1:73" s="28" customFormat="1" ht="15">
      <c r="A471" s="27"/>
      <c r="B471" s="27"/>
      <c r="C471" s="27"/>
      <c r="D471" s="27"/>
      <c r="E471" s="27"/>
      <c r="F471" s="27"/>
      <c r="G471" s="27"/>
      <c r="H471" s="27"/>
      <c r="I471" s="245"/>
      <c r="J471" s="249"/>
      <c r="K471" s="249"/>
      <c r="L471" s="249"/>
      <c r="M471" s="249"/>
      <c r="N471" s="483"/>
      <c r="O471" s="479"/>
      <c r="P471" s="479"/>
      <c r="Q471" s="479"/>
      <c r="R471" s="245"/>
      <c r="S471" s="245"/>
      <c r="T471" s="479"/>
      <c r="U471" s="249"/>
      <c r="V471" s="245"/>
      <c r="W471" s="245"/>
      <c r="X471" s="33"/>
      <c r="Y471" s="33"/>
      <c r="Z471" s="33"/>
      <c r="AA471" s="33"/>
      <c r="AB471" s="33"/>
      <c r="AC471" s="26"/>
      <c r="AD471" s="33"/>
      <c r="AE471" s="26"/>
      <c r="AK471" s="26"/>
      <c r="AN471" s="27"/>
      <c r="AO471" s="27"/>
      <c r="AP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</row>
    <row r="472" spans="1:73" s="28" customFormat="1" ht="15">
      <c r="A472" s="27"/>
      <c r="B472" s="27"/>
      <c r="C472" s="27"/>
      <c r="D472" s="27"/>
      <c r="E472" s="27"/>
      <c r="F472" s="27"/>
      <c r="G472" s="27"/>
      <c r="H472" s="27"/>
      <c r="I472" s="245"/>
      <c r="J472" s="249"/>
      <c r="K472" s="249"/>
      <c r="L472" s="249"/>
      <c r="M472" s="249"/>
      <c r="N472" s="483"/>
      <c r="O472" s="479"/>
      <c r="P472" s="479"/>
      <c r="Q472" s="479"/>
      <c r="R472" s="245"/>
      <c r="S472" s="245"/>
      <c r="T472" s="479"/>
      <c r="U472" s="249"/>
      <c r="V472" s="245"/>
      <c r="W472" s="245"/>
      <c r="X472" s="33"/>
      <c r="Y472" s="33"/>
      <c r="Z472" s="33"/>
      <c r="AA472" s="33"/>
      <c r="AB472" s="33"/>
      <c r="AC472" s="26"/>
      <c r="AD472" s="33"/>
      <c r="AE472" s="26"/>
      <c r="AK472" s="26"/>
      <c r="AN472" s="27"/>
      <c r="AO472" s="27"/>
      <c r="AP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</row>
    <row r="473" spans="1:73" s="28" customFormat="1" ht="15">
      <c r="A473" s="27"/>
      <c r="B473" s="27"/>
      <c r="C473" s="27"/>
      <c r="D473" s="27"/>
      <c r="E473" s="27"/>
      <c r="F473" s="27"/>
      <c r="G473" s="27"/>
      <c r="H473" s="27"/>
      <c r="I473" s="245"/>
      <c r="J473" s="249"/>
      <c r="K473" s="249"/>
      <c r="L473" s="249"/>
      <c r="M473" s="249"/>
      <c r="N473" s="483"/>
      <c r="O473" s="479"/>
      <c r="P473" s="479"/>
      <c r="Q473" s="479"/>
      <c r="R473" s="245"/>
      <c r="S473" s="245"/>
      <c r="T473" s="479"/>
      <c r="U473" s="249"/>
      <c r="V473" s="245"/>
      <c r="W473" s="245"/>
      <c r="X473" s="33"/>
      <c r="Y473" s="33"/>
      <c r="Z473" s="33"/>
      <c r="AA473" s="33"/>
      <c r="AB473" s="33"/>
      <c r="AC473" s="26"/>
      <c r="AD473" s="33"/>
      <c r="AE473" s="26"/>
      <c r="AK473" s="26"/>
      <c r="AN473" s="27"/>
      <c r="AO473" s="27"/>
      <c r="AP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</row>
    <row r="474" spans="1:73" s="28" customFormat="1" ht="15">
      <c r="A474" s="27"/>
      <c r="B474" s="27"/>
      <c r="C474" s="27"/>
      <c r="D474" s="27"/>
      <c r="E474" s="27"/>
      <c r="F474" s="27"/>
      <c r="G474" s="27"/>
      <c r="H474" s="27"/>
      <c r="I474" s="245"/>
      <c r="J474" s="249"/>
      <c r="K474" s="249"/>
      <c r="L474" s="249"/>
      <c r="M474" s="249"/>
      <c r="N474" s="483"/>
      <c r="O474" s="479"/>
      <c r="P474" s="479"/>
      <c r="Q474" s="479"/>
      <c r="R474" s="245"/>
      <c r="S474" s="245"/>
      <c r="T474" s="479"/>
      <c r="U474" s="249"/>
      <c r="V474" s="245"/>
      <c r="W474" s="245"/>
      <c r="X474" s="33"/>
      <c r="Y474" s="33"/>
      <c r="Z474" s="33"/>
      <c r="AA474" s="33"/>
      <c r="AB474" s="33"/>
      <c r="AC474" s="26"/>
      <c r="AD474" s="33"/>
      <c r="AE474" s="26"/>
      <c r="AK474" s="26"/>
      <c r="AN474" s="27"/>
      <c r="AO474" s="27"/>
      <c r="AP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</row>
    <row r="475" spans="1:73" s="28" customFormat="1" ht="15">
      <c r="A475" s="27"/>
      <c r="B475" s="27"/>
      <c r="C475" s="27"/>
      <c r="D475" s="27"/>
      <c r="E475" s="27"/>
      <c r="F475" s="27"/>
      <c r="G475" s="27"/>
      <c r="H475" s="27"/>
      <c r="I475" s="245"/>
      <c r="J475" s="249"/>
      <c r="K475" s="249"/>
      <c r="L475" s="249"/>
      <c r="M475" s="249"/>
      <c r="N475" s="483"/>
      <c r="O475" s="479"/>
      <c r="P475" s="479"/>
      <c r="Q475" s="479"/>
      <c r="R475" s="245"/>
      <c r="S475" s="245"/>
      <c r="T475" s="479"/>
      <c r="U475" s="249"/>
      <c r="V475" s="245"/>
      <c r="W475" s="245"/>
      <c r="X475" s="33"/>
      <c r="Y475" s="33"/>
      <c r="Z475" s="33"/>
      <c r="AA475" s="33"/>
      <c r="AB475" s="33"/>
      <c r="AC475" s="26"/>
      <c r="AD475" s="33"/>
      <c r="AE475" s="26"/>
      <c r="AK475" s="26"/>
      <c r="AN475" s="27"/>
      <c r="AO475" s="27"/>
      <c r="AP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</row>
    <row r="476" spans="1:73" s="28" customFormat="1" ht="15">
      <c r="A476" s="30"/>
      <c r="B476" s="30"/>
      <c r="C476" s="30"/>
      <c r="D476" s="30"/>
      <c r="E476" s="30"/>
      <c r="F476" s="30"/>
      <c r="G476" s="30"/>
      <c r="H476" s="30"/>
      <c r="I476" s="30"/>
      <c r="J476" s="164"/>
      <c r="K476" s="164"/>
      <c r="L476" s="164"/>
      <c r="M476" s="164"/>
      <c r="N476" s="484"/>
      <c r="O476" s="480"/>
      <c r="P476" s="480"/>
      <c r="Q476" s="480"/>
      <c r="R476" s="30"/>
      <c r="S476" s="30"/>
      <c r="T476" s="480"/>
      <c r="U476" s="164"/>
      <c r="V476" s="30"/>
      <c r="W476" s="30"/>
      <c r="X476" s="33"/>
      <c r="Y476" s="33"/>
      <c r="Z476" s="33"/>
      <c r="AA476" s="33"/>
      <c r="AB476" s="33"/>
      <c r="AC476" s="26"/>
      <c r="AD476" s="33"/>
      <c r="AE476" s="26"/>
      <c r="AK476" s="26"/>
      <c r="AN476" s="27"/>
      <c r="AO476" s="27"/>
      <c r="AP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</row>
    <row r="477" spans="1:73" s="28" customFormat="1" ht="15">
      <c r="A477" s="34"/>
      <c r="B477" s="34"/>
      <c r="C477" s="34"/>
      <c r="D477" s="34"/>
      <c r="E477" s="34"/>
      <c r="F477" s="34"/>
      <c r="G477" s="34"/>
      <c r="H477" s="34"/>
      <c r="I477" s="34"/>
      <c r="J477" s="165"/>
      <c r="K477" s="165"/>
      <c r="L477" s="165"/>
      <c r="M477" s="165"/>
      <c r="N477" s="457"/>
      <c r="O477" s="481"/>
      <c r="P477" s="481"/>
      <c r="Q477" s="481"/>
      <c r="R477" s="34"/>
      <c r="S477" s="34"/>
      <c r="T477" s="481"/>
      <c r="U477" s="165"/>
      <c r="V477" s="34"/>
      <c r="W477" s="34"/>
      <c r="X477" s="33"/>
      <c r="Y477" s="33"/>
      <c r="Z477" s="33"/>
      <c r="AA477" s="33"/>
      <c r="AB477" s="33"/>
      <c r="AC477" s="26"/>
      <c r="AD477" s="33"/>
      <c r="AE477" s="26"/>
      <c r="AK477" s="26"/>
      <c r="AN477" s="27"/>
      <c r="AO477" s="27"/>
      <c r="AP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</row>
    <row r="478" spans="1:73" s="28" customFormat="1" ht="15">
      <c r="A478" s="34"/>
      <c r="B478" s="34"/>
      <c r="C478" s="34"/>
      <c r="D478" s="34"/>
      <c r="E478" s="34"/>
      <c r="F478" s="34"/>
      <c r="G478" s="34"/>
      <c r="H478" s="34"/>
      <c r="I478" s="34"/>
      <c r="J478" s="165"/>
      <c r="K478" s="165"/>
      <c r="L478" s="165"/>
      <c r="M478" s="165"/>
      <c r="N478" s="457"/>
      <c r="O478" s="481"/>
      <c r="P478" s="481"/>
      <c r="Q478" s="481"/>
      <c r="R478" s="34"/>
      <c r="S478" s="34"/>
      <c r="T478" s="481"/>
      <c r="U478" s="165"/>
      <c r="V478" s="34"/>
      <c r="W478" s="34"/>
      <c r="X478" s="33"/>
      <c r="Y478" s="33"/>
      <c r="Z478" s="33"/>
      <c r="AA478" s="33"/>
      <c r="AB478" s="33"/>
      <c r="AC478" s="26"/>
      <c r="AD478" s="33"/>
      <c r="AE478" s="26"/>
      <c r="AK478" s="26"/>
      <c r="AN478" s="27"/>
      <c r="AO478" s="27"/>
      <c r="AP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</row>
    <row r="479" spans="1:73" s="28" customFormat="1" ht="15">
      <c r="A479" s="34"/>
      <c r="B479" s="34"/>
      <c r="C479" s="34"/>
      <c r="D479" s="34"/>
      <c r="E479" s="34"/>
      <c r="F479" s="34"/>
      <c r="G479" s="34"/>
      <c r="H479" s="34"/>
      <c r="I479" s="34"/>
      <c r="J479" s="165"/>
      <c r="K479" s="165"/>
      <c r="L479" s="165"/>
      <c r="M479" s="165"/>
      <c r="N479" s="457"/>
      <c r="O479" s="481"/>
      <c r="P479" s="481"/>
      <c r="Q479" s="481"/>
      <c r="R479" s="34"/>
      <c r="S479" s="34"/>
      <c r="T479" s="481"/>
      <c r="U479" s="165"/>
      <c r="V479" s="34"/>
      <c r="W479" s="34"/>
      <c r="X479" s="33"/>
      <c r="Y479" s="33"/>
      <c r="Z479" s="33"/>
      <c r="AA479" s="33"/>
      <c r="AB479" s="33"/>
      <c r="AC479" s="26"/>
      <c r="AD479" s="33"/>
      <c r="AE479" s="26"/>
      <c r="AK479" s="26"/>
      <c r="AN479" s="27"/>
      <c r="AO479" s="27"/>
      <c r="AP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</row>
    <row r="480" spans="1:73" s="28" customFormat="1" ht="15">
      <c r="A480" s="34"/>
      <c r="B480" s="34"/>
      <c r="C480" s="34"/>
      <c r="D480" s="34"/>
      <c r="E480" s="34"/>
      <c r="F480" s="34"/>
      <c r="G480" s="34"/>
      <c r="H480" s="34"/>
      <c r="I480" s="34"/>
      <c r="J480" s="165"/>
      <c r="K480" s="165"/>
      <c r="L480" s="165"/>
      <c r="M480" s="165"/>
      <c r="N480" s="457"/>
      <c r="O480" s="481"/>
      <c r="P480" s="481"/>
      <c r="Q480" s="481"/>
      <c r="R480" s="34"/>
      <c r="S480" s="34"/>
      <c r="T480" s="481"/>
      <c r="U480" s="165"/>
      <c r="V480" s="34"/>
      <c r="W480" s="34"/>
      <c r="X480" s="33"/>
      <c r="Y480" s="33"/>
      <c r="Z480" s="33"/>
      <c r="AA480" s="33"/>
      <c r="AB480" s="33"/>
      <c r="AC480" s="26"/>
      <c r="AD480" s="33"/>
      <c r="AE480" s="26"/>
      <c r="AK480" s="26"/>
      <c r="AN480" s="27"/>
      <c r="AO480" s="27"/>
      <c r="AP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</row>
    <row r="481" spans="1:73" s="28" customFormat="1" ht="15">
      <c r="A481" s="34"/>
      <c r="B481" s="34"/>
      <c r="C481" s="34"/>
      <c r="D481" s="34"/>
      <c r="E481" s="34"/>
      <c r="F481" s="34"/>
      <c r="G481" s="34"/>
      <c r="H481" s="34"/>
      <c r="I481" s="34"/>
      <c r="J481" s="165"/>
      <c r="K481" s="165"/>
      <c r="L481" s="165"/>
      <c r="M481" s="165"/>
      <c r="N481" s="457"/>
      <c r="O481" s="481"/>
      <c r="P481" s="481"/>
      <c r="Q481" s="481"/>
      <c r="R481" s="34"/>
      <c r="S481" s="34"/>
      <c r="T481" s="481"/>
      <c r="U481" s="165"/>
      <c r="V481" s="34"/>
      <c r="W481" s="34"/>
      <c r="X481" s="33"/>
      <c r="Y481" s="33"/>
      <c r="Z481" s="33"/>
      <c r="AA481" s="33"/>
      <c r="AB481" s="33"/>
      <c r="AC481" s="26"/>
      <c r="AD481" s="33"/>
      <c r="AE481" s="26"/>
      <c r="AK481" s="26"/>
      <c r="AN481" s="27"/>
      <c r="AO481" s="27"/>
      <c r="AP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</row>
    <row r="482" spans="1:73" s="28" customFormat="1" ht="15">
      <c r="A482" s="34"/>
      <c r="B482" s="34"/>
      <c r="C482" s="34"/>
      <c r="D482" s="34"/>
      <c r="E482" s="34"/>
      <c r="F482" s="34"/>
      <c r="G482" s="34"/>
      <c r="H482" s="34"/>
      <c r="I482" s="34"/>
      <c r="J482" s="165"/>
      <c r="K482" s="165"/>
      <c r="L482" s="165"/>
      <c r="M482" s="165"/>
      <c r="N482" s="457"/>
      <c r="O482" s="481"/>
      <c r="P482" s="481"/>
      <c r="Q482" s="481"/>
      <c r="R482" s="34"/>
      <c r="S482" s="34"/>
      <c r="T482" s="481"/>
      <c r="U482" s="165"/>
      <c r="V482" s="34"/>
      <c r="W482" s="34"/>
      <c r="X482" s="33"/>
      <c r="Y482" s="33"/>
      <c r="Z482" s="33"/>
      <c r="AA482" s="33"/>
      <c r="AB482" s="33"/>
      <c r="AC482" s="26"/>
      <c r="AD482" s="33"/>
      <c r="AE482" s="26"/>
      <c r="AK482" s="26"/>
      <c r="AN482" s="27"/>
      <c r="AO482" s="27"/>
      <c r="AP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</row>
    <row r="483" spans="1:73" s="28" customFormat="1" ht="15">
      <c r="A483" s="34"/>
      <c r="B483" s="34"/>
      <c r="C483" s="34"/>
      <c r="D483" s="34"/>
      <c r="E483" s="34"/>
      <c r="F483" s="34"/>
      <c r="G483" s="34"/>
      <c r="H483" s="34"/>
      <c r="I483" s="34"/>
      <c r="J483" s="165"/>
      <c r="K483" s="165"/>
      <c r="L483" s="165"/>
      <c r="M483" s="165"/>
      <c r="N483" s="457"/>
      <c r="O483" s="481"/>
      <c r="P483" s="481"/>
      <c r="Q483" s="481"/>
      <c r="R483" s="34"/>
      <c r="S483" s="34"/>
      <c r="T483" s="481"/>
      <c r="U483" s="165"/>
      <c r="V483" s="34"/>
      <c r="W483" s="34"/>
      <c r="X483" s="33"/>
      <c r="Y483" s="33"/>
      <c r="Z483" s="33"/>
      <c r="AA483" s="33"/>
      <c r="AB483" s="33"/>
      <c r="AC483" s="26"/>
      <c r="AD483" s="33"/>
      <c r="AE483" s="26"/>
      <c r="AK483" s="26"/>
      <c r="AN483" s="27"/>
      <c r="AO483" s="27"/>
      <c r="AP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</row>
    <row r="484" spans="1:73" s="28" customFormat="1" ht="15">
      <c r="A484" s="34"/>
      <c r="B484" s="34"/>
      <c r="C484" s="34"/>
      <c r="D484" s="34"/>
      <c r="E484" s="34"/>
      <c r="F484" s="34"/>
      <c r="G484" s="34"/>
      <c r="H484" s="34"/>
      <c r="I484" s="34"/>
      <c r="J484" s="165"/>
      <c r="K484" s="165"/>
      <c r="L484" s="165"/>
      <c r="M484" s="165"/>
      <c r="N484" s="457"/>
      <c r="O484" s="481"/>
      <c r="P484" s="481"/>
      <c r="Q484" s="481"/>
      <c r="R484" s="34"/>
      <c r="S484" s="34"/>
      <c r="T484" s="481"/>
      <c r="U484" s="165"/>
      <c r="V484" s="34"/>
      <c r="W484" s="34"/>
      <c r="X484" s="33"/>
      <c r="Y484" s="33"/>
      <c r="Z484" s="33"/>
      <c r="AA484" s="33"/>
      <c r="AB484" s="33"/>
      <c r="AC484" s="26"/>
      <c r="AD484" s="33"/>
      <c r="AE484" s="26"/>
      <c r="AK484" s="26"/>
      <c r="AN484" s="27"/>
      <c r="AO484" s="27"/>
      <c r="AP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</row>
    <row r="485" spans="1:73" s="28" customFormat="1" ht="15">
      <c r="A485" s="34"/>
      <c r="B485" s="34"/>
      <c r="C485" s="34"/>
      <c r="D485" s="34"/>
      <c r="E485" s="34"/>
      <c r="F485" s="34"/>
      <c r="G485" s="34"/>
      <c r="H485" s="34"/>
      <c r="I485" s="34"/>
      <c r="J485" s="165"/>
      <c r="K485" s="165"/>
      <c r="L485" s="165"/>
      <c r="M485" s="165"/>
      <c r="N485" s="457"/>
      <c r="O485" s="481"/>
      <c r="P485" s="481"/>
      <c r="Q485" s="481"/>
      <c r="R485" s="34"/>
      <c r="S485" s="34"/>
      <c r="T485" s="481"/>
      <c r="U485" s="165"/>
      <c r="V485" s="34"/>
      <c r="W485" s="34"/>
      <c r="X485" s="33"/>
      <c r="Y485" s="33"/>
      <c r="Z485" s="33"/>
      <c r="AA485" s="33"/>
      <c r="AB485" s="33"/>
      <c r="AC485" s="26"/>
      <c r="AD485" s="33"/>
      <c r="AE485" s="26"/>
      <c r="AK485" s="26"/>
      <c r="AN485" s="27"/>
      <c r="AO485" s="27"/>
      <c r="AP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</row>
    <row r="486" spans="1:73" s="28" customFormat="1" ht="15">
      <c r="A486" s="34"/>
      <c r="B486" s="34"/>
      <c r="C486" s="34"/>
      <c r="D486" s="34"/>
      <c r="E486" s="34"/>
      <c r="F486" s="34"/>
      <c r="G486" s="34"/>
      <c r="H486" s="34"/>
      <c r="I486" s="34"/>
      <c r="J486" s="165"/>
      <c r="K486" s="165"/>
      <c r="L486" s="165"/>
      <c r="M486" s="165"/>
      <c r="N486" s="457"/>
      <c r="O486" s="481"/>
      <c r="P486" s="481"/>
      <c r="Q486" s="481"/>
      <c r="R486" s="34"/>
      <c r="S486" s="34"/>
      <c r="T486" s="481"/>
      <c r="U486" s="165"/>
      <c r="V486" s="34"/>
      <c r="W486" s="34"/>
      <c r="X486" s="33"/>
      <c r="Y486" s="33"/>
      <c r="Z486" s="33"/>
      <c r="AA486" s="33"/>
      <c r="AB486" s="33"/>
      <c r="AC486" s="26"/>
      <c r="AD486" s="33"/>
      <c r="AE486" s="26"/>
      <c r="AK486" s="26"/>
      <c r="AN486" s="27"/>
      <c r="AO486" s="27"/>
      <c r="AP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</row>
    <row r="487" spans="1:73" s="28" customFormat="1" ht="15">
      <c r="A487" s="34"/>
      <c r="B487" s="34"/>
      <c r="C487" s="34"/>
      <c r="D487" s="34"/>
      <c r="E487" s="34"/>
      <c r="F487" s="34"/>
      <c r="G487" s="34"/>
      <c r="H487" s="34"/>
      <c r="I487" s="34"/>
      <c r="J487" s="165"/>
      <c r="K487" s="165"/>
      <c r="L487" s="165"/>
      <c r="M487" s="165"/>
      <c r="N487" s="457"/>
      <c r="O487" s="481"/>
      <c r="P487" s="481"/>
      <c r="Q487" s="481"/>
      <c r="R487" s="34"/>
      <c r="S487" s="34"/>
      <c r="T487" s="481"/>
      <c r="U487" s="165"/>
      <c r="V487" s="34"/>
      <c r="W487" s="34"/>
      <c r="X487" s="33"/>
      <c r="Y487" s="33"/>
      <c r="Z487" s="33"/>
      <c r="AA487" s="33"/>
      <c r="AB487" s="33"/>
      <c r="AC487" s="26"/>
      <c r="AD487" s="33"/>
      <c r="AE487" s="26"/>
      <c r="AK487" s="26"/>
      <c r="AN487" s="27"/>
      <c r="AO487" s="27"/>
      <c r="AP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</row>
    <row r="488" spans="1:73" s="28" customFormat="1" ht="15">
      <c r="A488" s="34"/>
      <c r="B488" s="34"/>
      <c r="C488" s="34"/>
      <c r="D488" s="34"/>
      <c r="E488" s="34"/>
      <c r="F488" s="34"/>
      <c r="G488" s="34"/>
      <c r="H488" s="34"/>
      <c r="I488" s="34"/>
      <c r="J488" s="165"/>
      <c r="K488" s="165"/>
      <c r="L488" s="165"/>
      <c r="M488" s="165"/>
      <c r="N488" s="457"/>
      <c r="O488" s="481"/>
      <c r="P488" s="481"/>
      <c r="Q488" s="481"/>
      <c r="R488" s="34"/>
      <c r="S488" s="34"/>
      <c r="T488" s="481"/>
      <c r="U488" s="165"/>
      <c r="V488" s="34"/>
      <c r="W488" s="34"/>
      <c r="X488" s="33"/>
      <c r="Y488" s="33"/>
      <c r="Z488" s="33"/>
      <c r="AA488" s="33"/>
      <c r="AB488" s="33"/>
      <c r="AC488" s="26"/>
      <c r="AD488" s="33"/>
      <c r="AE488" s="26"/>
      <c r="AK488" s="26"/>
      <c r="AN488" s="27"/>
      <c r="AO488" s="27"/>
      <c r="AP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</row>
    <row r="489" spans="1:73" s="28" customFormat="1" ht="15">
      <c r="A489" s="34"/>
      <c r="B489" s="34"/>
      <c r="C489" s="34"/>
      <c r="D489" s="34"/>
      <c r="E489" s="34"/>
      <c r="F489" s="34"/>
      <c r="G489" s="34"/>
      <c r="H489" s="34"/>
      <c r="I489" s="34"/>
      <c r="J489" s="165"/>
      <c r="K489" s="165"/>
      <c r="L489" s="165"/>
      <c r="M489" s="165"/>
      <c r="N489" s="457"/>
      <c r="O489" s="481"/>
      <c r="P489" s="481"/>
      <c r="Q489" s="481"/>
      <c r="R489" s="34"/>
      <c r="S489" s="34"/>
      <c r="T489" s="481"/>
      <c r="U489" s="165"/>
      <c r="V489" s="34"/>
      <c r="W489" s="34"/>
      <c r="X489" s="33"/>
      <c r="Y489" s="33"/>
      <c r="Z489" s="33"/>
      <c r="AA489" s="33"/>
      <c r="AB489" s="33"/>
      <c r="AC489" s="26"/>
      <c r="AD489" s="33"/>
      <c r="AE489" s="26"/>
      <c r="AK489" s="26"/>
      <c r="AN489" s="27"/>
      <c r="AO489" s="27"/>
      <c r="AP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</row>
    <row r="490" spans="1:73" s="28" customFormat="1" ht="15">
      <c r="A490" s="34"/>
      <c r="B490" s="34"/>
      <c r="C490" s="34"/>
      <c r="D490" s="34"/>
      <c r="E490" s="34"/>
      <c r="F490" s="34"/>
      <c r="G490" s="34"/>
      <c r="H490" s="34"/>
      <c r="I490" s="34"/>
      <c r="J490" s="165"/>
      <c r="K490" s="165"/>
      <c r="L490" s="165"/>
      <c r="M490" s="165"/>
      <c r="N490" s="457"/>
      <c r="O490" s="481"/>
      <c r="P490" s="481"/>
      <c r="Q490" s="481"/>
      <c r="R490" s="34"/>
      <c r="S490" s="34"/>
      <c r="T490" s="481"/>
      <c r="U490" s="165"/>
      <c r="V490" s="34"/>
      <c r="W490" s="34"/>
      <c r="X490" s="33"/>
      <c r="Y490" s="33"/>
      <c r="Z490" s="33"/>
      <c r="AA490" s="33"/>
      <c r="AB490" s="33"/>
      <c r="AC490" s="26"/>
      <c r="AD490" s="33"/>
      <c r="AE490" s="26"/>
      <c r="AJ490" s="33"/>
      <c r="AN490" s="27"/>
      <c r="AO490" s="27"/>
      <c r="AP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</row>
    <row r="491" spans="1:73" s="28" customFormat="1" ht="15">
      <c r="A491" s="34"/>
      <c r="B491" s="34"/>
      <c r="C491" s="34"/>
      <c r="D491" s="34"/>
      <c r="E491" s="34"/>
      <c r="F491" s="34"/>
      <c r="G491" s="34"/>
      <c r="H491" s="34"/>
      <c r="I491" s="34"/>
      <c r="J491" s="165"/>
      <c r="K491" s="165"/>
      <c r="L491" s="165"/>
      <c r="M491" s="165"/>
      <c r="N491" s="457"/>
      <c r="O491" s="481"/>
      <c r="P491" s="481"/>
      <c r="Q491" s="481"/>
      <c r="R491" s="34"/>
      <c r="S491" s="34"/>
      <c r="T491" s="481"/>
      <c r="U491" s="165"/>
      <c r="V491" s="34"/>
      <c r="W491" s="34"/>
      <c r="X491" s="33"/>
      <c r="Y491" s="33"/>
      <c r="Z491" s="33"/>
      <c r="AA491" s="33"/>
      <c r="AB491" s="33"/>
      <c r="AC491" s="26"/>
      <c r="AD491" s="33"/>
      <c r="AE491" s="26"/>
      <c r="AJ491" s="33"/>
      <c r="AN491" s="27"/>
      <c r="AO491" s="27"/>
      <c r="AP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</row>
    <row r="492" spans="1:73" s="28" customFormat="1" ht="15">
      <c r="A492" s="34"/>
      <c r="B492" s="34"/>
      <c r="C492" s="34"/>
      <c r="D492" s="34"/>
      <c r="E492" s="34"/>
      <c r="F492" s="34"/>
      <c r="G492" s="34"/>
      <c r="H492" s="34"/>
      <c r="I492" s="34"/>
      <c r="J492" s="165"/>
      <c r="K492" s="165"/>
      <c r="L492" s="165"/>
      <c r="M492" s="165"/>
      <c r="N492" s="457"/>
      <c r="O492" s="481"/>
      <c r="P492" s="481"/>
      <c r="Q492" s="481"/>
      <c r="R492" s="34"/>
      <c r="S492" s="34"/>
      <c r="T492" s="481"/>
      <c r="U492" s="165"/>
      <c r="V492" s="34"/>
      <c r="W492" s="34"/>
      <c r="X492" s="33"/>
      <c r="Y492" s="33"/>
      <c r="Z492" s="33"/>
      <c r="AA492" s="33"/>
      <c r="AB492" s="33"/>
      <c r="AC492" s="26"/>
      <c r="AD492" s="33"/>
      <c r="AE492" s="26"/>
      <c r="AJ492" s="33"/>
      <c r="AN492" s="27"/>
      <c r="AO492" s="27"/>
      <c r="AP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</row>
    <row r="493" spans="1:73" s="28" customFormat="1" ht="15">
      <c r="A493" s="34"/>
      <c r="B493" s="34"/>
      <c r="C493" s="34"/>
      <c r="D493" s="34"/>
      <c r="E493" s="34"/>
      <c r="F493" s="34"/>
      <c r="G493" s="34"/>
      <c r="H493" s="34"/>
      <c r="I493" s="34"/>
      <c r="J493" s="165"/>
      <c r="K493" s="165"/>
      <c r="L493" s="165"/>
      <c r="M493" s="165"/>
      <c r="N493" s="457"/>
      <c r="O493" s="481"/>
      <c r="P493" s="481"/>
      <c r="Q493" s="481"/>
      <c r="R493" s="34"/>
      <c r="S493" s="34"/>
      <c r="T493" s="481"/>
      <c r="U493" s="165"/>
      <c r="V493" s="34"/>
      <c r="W493" s="34"/>
      <c r="X493" s="33"/>
      <c r="Y493" s="33"/>
      <c r="Z493" s="33"/>
      <c r="AA493" s="33"/>
      <c r="AB493" s="33"/>
      <c r="AC493" s="26"/>
      <c r="AD493" s="33"/>
      <c r="AE493" s="26"/>
      <c r="AJ493" s="33"/>
      <c r="AN493" s="27"/>
      <c r="AO493" s="27"/>
      <c r="AP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</row>
    <row r="494" spans="1:73" s="28" customFormat="1" ht="15">
      <c r="A494" s="34"/>
      <c r="B494" s="34"/>
      <c r="C494" s="34"/>
      <c r="D494" s="34"/>
      <c r="E494" s="34"/>
      <c r="F494" s="34"/>
      <c r="G494" s="34"/>
      <c r="H494" s="34"/>
      <c r="I494" s="34"/>
      <c r="J494" s="165"/>
      <c r="K494" s="165"/>
      <c r="L494" s="165"/>
      <c r="M494" s="165"/>
      <c r="N494" s="457"/>
      <c r="O494" s="481"/>
      <c r="P494" s="481"/>
      <c r="Q494" s="481"/>
      <c r="R494" s="34"/>
      <c r="S494" s="34"/>
      <c r="T494" s="481"/>
      <c r="U494" s="165"/>
      <c r="V494" s="34"/>
      <c r="W494" s="34"/>
      <c r="X494" s="33"/>
      <c r="Y494" s="33"/>
      <c r="Z494" s="33"/>
      <c r="AA494" s="33"/>
      <c r="AB494" s="33"/>
      <c r="AC494" s="26"/>
      <c r="AD494" s="33"/>
      <c r="AE494" s="26"/>
      <c r="AJ494" s="33"/>
      <c r="AN494" s="27"/>
      <c r="AO494" s="27"/>
      <c r="AP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</row>
    <row r="495" spans="1:73" s="28" customFormat="1" ht="15">
      <c r="A495" s="34"/>
      <c r="B495" s="34"/>
      <c r="C495" s="34"/>
      <c r="D495" s="34"/>
      <c r="E495" s="34"/>
      <c r="F495" s="34"/>
      <c r="G495" s="34"/>
      <c r="H495" s="34"/>
      <c r="I495" s="34"/>
      <c r="J495" s="165"/>
      <c r="K495" s="165"/>
      <c r="L495" s="165"/>
      <c r="M495" s="165"/>
      <c r="N495" s="457"/>
      <c r="O495" s="481"/>
      <c r="P495" s="481"/>
      <c r="Q495" s="481"/>
      <c r="R495" s="34"/>
      <c r="S495" s="34"/>
      <c r="T495" s="481"/>
      <c r="U495" s="165"/>
      <c r="V495" s="34"/>
      <c r="W495" s="34"/>
      <c r="X495" s="33"/>
      <c r="Y495" s="33"/>
      <c r="Z495" s="33"/>
      <c r="AA495" s="33"/>
      <c r="AB495" s="33"/>
      <c r="AC495" s="26"/>
      <c r="AD495" s="33"/>
      <c r="AE495" s="26"/>
      <c r="AJ495" s="33"/>
      <c r="AN495" s="27"/>
      <c r="AO495" s="27"/>
      <c r="AP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</row>
    <row r="496" spans="1:73" s="28" customFormat="1" ht="15">
      <c r="A496" s="34"/>
      <c r="B496" s="34"/>
      <c r="C496" s="34"/>
      <c r="D496" s="34"/>
      <c r="E496" s="34"/>
      <c r="F496" s="34"/>
      <c r="G496" s="34"/>
      <c r="H496" s="34"/>
      <c r="I496" s="34"/>
      <c r="J496" s="165"/>
      <c r="K496" s="165"/>
      <c r="L496" s="165"/>
      <c r="M496" s="165"/>
      <c r="N496" s="457"/>
      <c r="O496" s="481"/>
      <c r="P496" s="481"/>
      <c r="Q496" s="481"/>
      <c r="R496" s="34"/>
      <c r="S496" s="34"/>
      <c r="T496" s="481"/>
      <c r="U496" s="165"/>
      <c r="V496" s="34"/>
      <c r="W496" s="34"/>
      <c r="X496" s="33"/>
      <c r="Y496" s="33"/>
      <c r="Z496" s="33"/>
      <c r="AA496" s="33"/>
      <c r="AB496" s="33"/>
      <c r="AC496" s="26"/>
      <c r="AD496" s="33"/>
      <c r="AE496" s="26"/>
      <c r="AJ496" s="33"/>
      <c r="AN496" s="27"/>
      <c r="AO496" s="27"/>
      <c r="AP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</row>
    <row r="497" spans="1:73" s="28" customFormat="1" ht="15">
      <c r="A497" s="34"/>
      <c r="B497" s="34"/>
      <c r="C497" s="34"/>
      <c r="D497" s="34"/>
      <c r="E497" s="34"/>
      <c r="F497" s="34"/>
      <c r="G497" s="34"/>
      <c r="H497" s="34"/>
      <c r="I497" s="34"/>
      <c r="J497" s="165"/>
      <c r="K497" s="165"/>
      <c r="L497" s="165"/>
      <c r="M497" s="165"/>
      <c r="N497" s="457"/>
      <c r="O497" s="481"/>
      <c r="P497" s="481"/>
      <c r="Q497" s="481"/>
      <c r="R497" s="34"/>
      <c r="S497" s="34"/>
      <c r="T497" s="481"/>
      <c r="U497" s="165"/>
      <c r="V497" s="34"/>
      <c r="W497" s="34"/>
      <c r="X497" s="33"/>
      <c r="Y497" s="33"/>
      <c r="Z497" s="33"/>
      <c r="AA497" s="33"/>
      <c r="AB497" s="33"/>
      <c r="AC497" s="26"/>
      <c r="AD497" s="33"/>
      <c r="AE497" s="26"/>
      <c r="AJ497" s="33"/>
      <c r="AN497" s="27"/>
      <c r="AO497" s="27"/>
      <c r="AP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</row>
    <row r="498" spans="1:73" s="28" customFormat="1" ht="15">
      <c r="A498" s="34"/>
      <c r="B498" s="34"/>
      <c r="C498" s="34"/>
      <c r="D498" s="34"/>
      <c r="E498" s="34"/>
      <c r="F498" s="34"/>
      <c r="G498" s="34"/>
      <c r="H498" s="34"/>
      <c r="I498" s="34"/>
      <c r="J498" s="165"/>
      <c r="K498" s="165"/>
      <c r="L498" s="165"/>
      <c r="M498" s="165"/>
      <c r="N498" s="457"/>
      <c r="O498" s="481"/>
      <c r="P498" s="481"/>
      <c r="Q498" s="481"/>
      <c r="R498" s="34"/>
      <c r="S498" s="34"/>
      <c r="T498" s="481"/>
      <c r="U498" s="165"/>
      <c r="V498" s="34"/>
      <c r="W498" s="34"/>
      <c r="X498" s="33"/>
      <c r="Y498" s="33"/>
      <c r="Z498" s="33"/>
      <c r="AA498" s="33"/>
      <c r="AB498" s="33"/>
      <c r="AC498" s="26"/>
      <c r="AD498" s="33"/>
      <c r="AE498" s="26"/>
      <c r="AJ498" s="33"/>
      <c r="AN498" s="27"/>
      <c r="AO498" s="27"/>
      <c r="AP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</row>
    <row r="499" spans="1:73" s="28" customFormat="1" ht="15">
      <c r="A499" s="34"/>
      <c r="B499" s="34"/>
      <c r="C499" s="34"/>
      <c r="D499" s="34"/>
      <c r="E499" s="34"/>
      <c r="F499" s="34"/>
      <c r="G499" s="34"/>
      <c r="H499" s="34"/>
      <c r="I499" s="34"/>
      <c r="J499" s="165"/>
      <c r="K499" s="165"/>
      <c r="L499" s="165"/>
      <c r="M499" s="165"/>
      <c r="N499" s="457"/>
      <c r="O499" s="481"/>
      <c r="P499" s="481"/>
      <c r="Q499" s="481"/>
      <c r="R499" s="34"/>
      <c r="S499" s="34"/>
      <c r="T499" s="481"/>
      <c r="U499" s="165"/>
      <c r="V499" s="34"/>
      <c r="W499" s="34"/>
      <c r="X499" s="33"/>
      <c r="Y499" s="33"/>
      <c r="Z499" s="33"/>
      <c r="AA499" s="33"/>
      <c r="AB499" s="33"/>
      <c r="AC499" s="26"/>
      <c r="AD499" s="33"/>
      <c r="AE499" s="26"/>
      <c r="AJ499" s="33"/>
      <c r="AN499" s="27"/>
      <c r="AO499" s="27"/>
      <c r="AP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</row>
    <row r="500" spans="1:73" s="28" customFormat="1" ht="15">
      <c r="A500" s="34"/>
      <c r="B500" s="34"/>
      <c r="C500" s="34"/>
      <c r="D500" s="34"/>
      <c r="E500" s="34"/>
      <c r="F500" s="34"/>
      <c r="G500" s="34"/>
      <c r="H500" s="34"/>
      <c r="I500" s="34"/>
      <c r="J500" s="165"/>
      <c r="K500" s="165"/>
      <c r="L500" s="165"/>
      <c r="M500" s="165"/>
      <c r="N500" s="457"/>
      <c r="O500" s="481"/>
      <c r="P500" s="481"/>
      <c r="Q500" s="481"/>
      <c r="R500" s="34"/>
      <c r="S500" s="34"/>
      <c r="T500" s="481"/>
      <c r="U500" s="165"/>
      <c r="V500" s="34"/>
      <c r="W500" s="34"/>
      <c r="X500" s="33"/>
      <c r="Y500" s="33"/>
      <c r="Z500" s="33"/>
      <c r="AA500" s="33"/>
      <c r="AB500" s="33"/>
      <c r="AC500" s="26"/>
      <c r="AD500" s="33"/>
      <c r="AE500" s="26"/>
      <c r="AJ500" s="33"/>
      <c r="AN500" s="27"/>
      <c r="AO500" s="27"/>
      <c r="AP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</row>
    <row r="501" spans="1:73" ht="15">
      <c r="A501" s="34"/>
      <c r="B501" s="34"/>
      <c r="C501" s="34"/>
      <c r="D501" s="34"/>
      <c r="E501" s="34"/>
      <c r="F501" s="34"/>
      <c r="G501" s="34"/>
      <c r="H501" s="34"/>
      <c r="I501" s="34"/>
      <c r="J501" s="165"/>
      <c r="K501" s="165"/>
      <c r="L501" s="165"/>
      <c r="M501" s="165"/>
      <c r="N501" s="457"/>
      <c r="O501" s="481"/>
      <c r="P501" s="481"/>
      <c r="Q501" s="481"/>
      <c r="R501" s="34"/>
      <c r="S501" s="34"/>
      <c r="T501" s="481"/>
      <c r="U501" s="165"/>
      <c r="V501" s="34"/>
      <c r="W501" s="34"/>
    </row>
    <row r="502" spans="1:73" ht="15">
      <c r="A502" s="34"/>
      <c r="B502" s="34"/>
      <c r="C502" s="34"/>
      <c r="D502" s="34"/>
      <c r="E502" s="34"/>
      <c r="F502" s="34"/>
      <c r="G502" s="34"/>
      <c r="H502" s="34"/>
      <c r="I502" s="34"/>
      <c r="J502" s="165"/>
      <c r="K502" s="165"/>
      <c r="L502" s="165"/>
      <c r="M502" s="165"/>
      <c r="N502" s="457"/>
      <c r="O502" s="481"/>
      <c r="P502" s="481"/>
      <c r="Q502" s="481"/>
      <c r="R502" s="34"/>
      <c r="S502" s="34"/>
      <c r="T502" s="481"/>
      <c r="U502" s="165"/>
      <c r="V502" s="34"/>
      <c r="W502" s="34"/>
    </row>
    <row r="503" spans="1:73" ht="15">
      <c r="A503" s="34"/>
      <c r="B503" s="34"/>
      <c r="C503" s="34"/>
      <c r="D503" s="34"/>
      <c r="E503" s="34"/>
      <c r="F503" s="34"/>
      <c r="G503" s="34"/>
      <c r="H503" s="34"/>
      <c r="I503" s="34"/>
      <c r="J503" s="165"/>
      <c r="K503" s="165"/>
      <c r="L503" s="165"/>
      <c r="M503" s="165"/>
      <c r="N503" s="457"/>
      <c r="O503" s="481"/>
      <c r="P503" s="481"/>
      <c r="Q503" s="481"/>
      <c r="R503" s="34"/>
      <c r="S503" s="34"/>
      <c r="T503" s="481"/>
      <c r="U503" s="165"/>
      <c r="V503" s="34"/>
      <c r="W503" s="34"/>
    </row>
    <row r="504" spans="1:73" ht="15">
      <c r="A504" s="34"/>
      <c r="B504" s="34"/>
      <c r="C504" s="34"/>
      <c r="D504" s="34"/>
      <c r="E504" s="34"/>
      <c r="F504" s="34"/>
      <c r="G504" s="34"/>
      <c r="H504" s="34"/>
      <c r="I504" s="34"/>
      <c r="J504" s="165"/>
      <c r="K504" s="165"/>
      <c r="L504" s="165"/>
      <c r="M504" s="165"/>
      <c r="N504" s="457"/>
      <c r="O504" s="481"/>
      <c r="P504" s="481"/>
      <c r="Q504" s="481"/>
      <c r="R504" s="34"/>
      <c r="S504" s="34"/>
      <c r="T504" s="481"/>
      <c r="U504" s="165"/>
      <c r="V504" s="34"/>
      <c r="W504" s="34"/>
    </row>
    <row r="505" spans="1:73" ht="15">
      <c r="A505" s="34"/>
      <c r="B505" s="34"/>
      <c r="C505" s="34"/>
      <c r="D505" s="34"/>
      <c r="E505" s="34"/>
      <c r="F505" s="34"/>
      <c r="G505" s="34"/>
      <c r="H505" s="34"/>
      <c r="I505" s="34"/>
      <c r="J505" s="165"/>
      <c r="K505" s="165"/>
      <c r="L505" s="165"/>
      <c r="M505" s="165"/>
      <c r="N505" s="457"/>
      <c r="O505" s="481"/>
      <c r="P505" s="481"/>
      <c r="Q505" s="481"/>
      <c r="R505" s="34"/>
      <c r="S505" s="34"/>
      <c r="T505" s="481"/>
      <c r="U505" s="165"/>
      <c r="V505" s="34"/>
      <c r="W505" s="34"/>
    </row>
    <row r="506" spans="1:73" ht="15">
      <c r="A506" s="34"/>
      <c r="B506" s="34"/>
      <c r="C506" s="34"/>
      <c r="D506" s="34"/>
      <c r="E506" s="34"/>
      <c r="F506" s="34"/>
      <c r="G506" s="34"/>
      <c r="H506" s="34"/>
      <c r="I506" s="34"/>
      <c r="J506" s="165"/>
      <c r="K506" s="165"/>
      <c r="L506" s="165"/>
      <c r="M506" s="165"/>
      <c r="N506" s="457"/>
      <c r="O506" s="481"/>
      <c r="P506" s="481"/>
      <c r="Q506" s="481"/>
      <c r="R506" s="34"/>
      <c r="S506" s="34"/>
      <c r="T506" s="481"/>
      <c r="U506" s="165"/>
      <c r="V506" s="34"/>
      <c r="W506" s="34"/>
    </row>
    <row r="507" spans="1:73" ht="15">
      <c r="A507" s="34"/>
      <c r="B507" s="34"/>
      <c r="C507" s="34"/>
      <c r="D507" s="34"/>
      <c r="E507" s="34"/>
      <c r="F507" s="34"/>
      <c r="G507" s="34"/>
      <c r="H507" s="34"/>
      <c r="I507" s="34"/>
      <c r="J507" s="165"/>
      <c r="K507" s="165"/>
      <c r="L507" s="165"/>
      <c r="M507" s="165"/>
      <c r="N507" s="457"/>
      <c r="O507" s="481"/>
      <c r="P507" s="481"/>
      <c r="Q507" s="481"/>
      <c r="R507" s="34"/>
      <c r="S507" s="34"/>
      <c r="T507" s="481"/>
      <c r="U507" s="165"/>
      <c r="V507" s="34"/>
      <c r="W507" s="34"/>
    </row>
    <row r="508" spans="1:73" ht="15">
      <c r="A508" s="34"/>
      <c r="B508" s="34"/>
      <c r="C508" s="34"/>
      <c r="D508" s="34"/>
      <c r="E508" s="34"/>
      <c r="F508" s="34"/>
      <c r="G508" s="34"/>
      <c r="H508" s="34"/>
      <c r="I508" s="34"/>
      <c r="J508" s="165"/>
      <c r="K508" s="165"/>
      <c r="L508" s="165"/>
      <c r="M508" s="165"/>
      <c r="N508" s="457"/>
      <c r="O508" s="481"/>
      <c r="P508" s="481"/>
      <c r="Q508" s="481"/>
      <c r="R508" s="34"/>
      <c r="S508" s="34"/>
      <c r="T508" s="481"/>
      <c r="U508" s="165"/>
      <c r="V508" s="34"/>
      <c r="W508" s="34"/>
    </row>
    <row r="509" spans="1:73" ht="15">
      <c r="A509" s="34"/>
      <c r="B509" s="34"/>
      <c r="C509" s="34"/>
      <c r="D509" s="34"/>
      <c r="E509" s="34"/>
      <c r="F509" s="34"/>
      <c r="G509" s="34"/>
      <c r="H509" s="34"/>
      <c r="I509" s="34"/>
      <c r="J509" s="165"/>
      <c r="K509" s="165"/>
      <c r="L509" s="165"/>
      <c r="M509" s="165"/>
      <c r="N509" s="457"/>
      <c r="O509" s="481"/>
      <c r="P509" s="481"/>
      <c r="Q509" s="481"/>
      <c r="R509" s="34"/>
      <c r="S509" s="34"/>
      <c r="T509" s="481"/>
      <c r="U509" s="165"/>
      <c r="V509" s="34"/>
      <c r="W509" s="34"/>
    </row>
    <row r="510" spans="1:73" ht="15">
      <c r="A510" s="34"/>
      <c r="B510" s="34"/>
      <c r="C510" s="34"/>
      <c r="D510" s="34"/>
      <c r="E510" s="34"/>
      <c r="F510" s="34"/>
      <c r="G510" s="34"/>
      <c r="H510" s="34"/>
      <c r="I510" s="34"/>
      <c r="J510" s="165"/>
      <c r="K510" s="165"/>
      <c r="L510" s="165"/>
      <c r="M510" s="165"/>
      <c r="N510" s="457"/>
      <c r="O510" s="481"/>
      <c r="P510" s="481"/>
      <c r="Q510" s="481"/>
      <c r="R510" s="34"/>
      <c r="S510" s="34"/>
      <c r="T510" s="481"/>
      <c r="U510" s="165"/>
      <c r="V510" s="34"/>
      <c r="W510" s="34"/>
    </row>
  </sheetData>
  <mergeCells count="4">
    <mergeCell ref="AA4:AB4"/>
    <mergeCell ref="E347:F347"/>
    <mergeCell ref="E375:F375"/>
    <mergeCell ref="E403:F403"/>
  </mergeCells>
  <conditionalFormatting sqref="K13:K37">
    <cfRule type="cellIs" dxfId="58" priority="2" operator="greaterThan">
      <formula>10</formula>
    </cfRule>
  </conditionalFormatting>
  <conditionalFormatting sqref="K41:K65">
    <cfRule type="cellIs" dxfId="57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M26" sqref="M2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349"/>
  <sheetViews>
    <sheetView zoomScale="95" zoomScaleNormal="95" workbookViewId="0">
      <pane ySplit="9" topLeftCell="A10" activePane="bottomLeft" state="frozen"/>
      <selection pane="bottomLeft" activeCell="A8" sqref="A8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3" customWidth="1"/>
    <col min="8" max="8" width="5.36328125" customWidth="1"/>
    <col min="9" max="9" width="6.36328125" style="93" customWidth="1"/>
    <col min="10" max="10" width="2.36328125" style="93" customWidth="1"/>
    <col min="11" max="11" width="6.36328125" style="11" customWidth="1"/>
    <col min="12" max="12" width="1.6328125" style="11" customWidth="1"/>
    <col min="13" max="14" width="6.36328125" style="93" customWidth="1"/>
    <col min="15" max="15" width="2.1796875" style="93" customWidth="1"/>
    <col min="16" max="16" width="7.36328125" customWidth="1"/>
    <col min="17" max="17" width="5.36328125" customWidth="1"/>
    <col min="18" max="18" width="7.08984375" style="93" customWidth="1"/>
    <col min="19" max="19" width="3.90625" style="93" customWidth="1"/>
    <col min="20" max="20" width="1.81640625" style="93" customWidth="1"/>
    <col min="21" max="21" width="6.08984375" style="93" customWidth="1"/>
    <col min="22" max="22" width="5.90625" style="93" customWidth="1"/>
    <col min="23" max="23" width="5.453125" style="93" customWidth="1"/>
    <col min="24" max="24" width="6.54296875" customWidth="1"/>
    <col min="25" max="25" width="8" customWidth="1"/>
    <col min="26" max="26" width="8.1796875" style="11" customWidth="1"/>
    <col min="27" max="27" width="10" customWidth="1"/>
    <col min="28" max="28" width="10" style="11" customWidth="1"/>
    <col min="29" max="29" width="6.54296875" customWidth="1"/>
    <col min="41" max="41" width="14" customWidth="1"/>
    <col min="42" max="42" width="12.54296875" customWidth="1"/>
    <col min="43" max="43" width="10.90625" customWidth="1"/>
  </cols>
  <sheetData>
    <row r="1" spans="1:66">
      <c r="A1" s="45"/>
      <c r="B1" s="45"/>
      <c r="C1" s="45"/>
      <c r="D1" s="45"/>
      <c r="E1" s="45"/>
      <c r="F1" s="45"/>
      <c r="G1" s="90"/>
      <c r="H1" s="45"/>
      <c r="I1" s="90"/>
      <c r="J1" s="90"/>
      <c r="K1" s="71"/>
      <c r="L1" s="71"/>
      <c r="M1" s="90"/>
      <c r="N1" s="90"/>
      <c r="O1" s="90"/>
      <c r="P1" s="45"/>
      <c r="Q1" s="45"/>
      <c r="R1" s="90"/>
      <c r="S1" s="90"/>
      <c r="T1" s="90"/>
      <c r="U1" s="90"/>
      <c r="V1" s="90"/>
      <c r="W1" s="90"/>
      <c r="X1" s="45"/>
      <c r="Y1" s="45"/>
      <c r="Z1" s="71"/>
      <c r="AA1" s="45"/>
      <c r="AB1" s="71"/>
      <c r="AC1" s="45"/>
      <c r="AD1" s="4"/>
      <c r="AE1" s="4"/>
      <c r="AF1" s="4"/>
      <c r="AG1" s="4"/>
      <c r="AH1" s="4"/>
    </row>
    <row r="2" spans="1:66" s="187" customFormat="1" ht="31.8">
      <c r="A2" s="186"/>
      <c r="B2" s="186"/>
      <c r="C2" s="186"/>
      <c r="D2" s="143" t="s">
        <v>446</v>
      </c>
      <c r="E2" s="186"/>
      <c r="F2" s="186"/>
      <c r="G2" s="197"/>
      <c r="H2" s="186"/>
      <c r="I2" s="197"/>
      <c r="J2" s="197"/>
      <c r="K2" s="202"/>
      <c r="L2" s="202"/>
      <c r="M2" s="197"/>
      <c r="N2" s="197"/>
      <c r="O2" s="197"/>
      <c r="P2" s="186"/>
      <c r="Q2" s="186"/>
      <c r="R2" s="176" t="str">
        <f>+År!B2</f>
        <v>VÆR :</v>
      </c>
      <c r="S2" s="197"/>
      <c r="T2" s="197"/>
      <c r="U2" s="197"/>
      <c r="V2" s="197"/>
      <c r="W2" s="197"/>
      <c r="X2" s="186"/>
      <c r="Y2" s="186"/>
      <c r="Z2" s="202"/>
      <c r="AA2" s="186"/>
      <c r="AB2" s="202"/>
      <c r="AC2" s="186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6">
      <c r="A3" s="45"/>
      <c r="B3" s="45"/>
      <c r="C3" s="45"/>
      <c r="D3" s="45"/>
      <c r="E3" s="45"/>
      <c r="F3" s="45"/>
      <c r="G3" s="90"/>
      <c r="H3" s="45"/>
      <c r="I3" s="90"/>
      <c r="J3" s="90"/>
      <c r="K3" s="71"/>
      <c r="L3" s="71"/>
      <c r="M3" s="90"/>
      <c r="N3" s="90"/>
      <c r="O3" s="90"/>
      <c r="P3" s="45"/>
      <c r="Q3" s="45"/>
      <c r="R3" s="90"/>
      <c r="S3" s="90"/>
      <c r="T3" s="90"/>
      <c r="U3" s="90"/>
      <c r="V3" s="90"/>
      <c r="W3" s="90"/>
      <c r="X3" s="45"/>
      <c r="Y3" s="45"/>
      <c r="Z3" s="71"/>
      <c r="AA3" s="45"/>
      <c r="AB3" s="71"/>
      <c r="AC3" s="45"/>
      <c r="AD3" s="4"/>
      <c r="AE3" s="4"/>
      <c r="AF3" s="4"/>
      <c r="AG3" s="4"/>
      <c r="AH3" s="4"/>
    </row>
    <row r="4" spans="1:66">
      <c r="A4" s="45"/>
      <c r="B4" s="45"/>
      <c r="C4" s="45"/>
      <c r="D4" s="45"/>
      <c r="E4" s="45"/>
      <c r="F4" s="45"/>
      <c r="G4" s="90"/>
      <c r="H4" s="45"/>
      <c r="I4" s="90"/>
      <c r="J4" s="90"/>
      <c r="K4" s="71"/>
      <c r="L4" s="71"/>
      <c r="M4" s="90"/>
      <c r="N4" s="90"/>
      <c r="O4" s="90"/>
      <c r="P4" s="45"/>
      <c r="Q4" s="45"/>
      <c r="R4" s="90"/>
      <c r="S4" s="90"/>
      <c r="T4" s="90"/>
      <c r="U4" s="90"/>
      <c r="V4" s="90"/>
      <c r="W4" s="90"/>
      <c r="X4" s="45"/>
      <c r="Y4" s="45"/>
      <c r="Z4" s="71"/>
      <c r="AA4" s="45"/>
      <c r="AB4" s="71"/>
      <c r="AC4" s="45"/>
      <c r="AD4" s="4"/>
      <c r="AE4" s="4"/>
      <c r="AF4" s="4"/>
      <c r="AG4" s="4"/>
      <c r="AH4" s="4"/>
    </row>
    <row r="5" spans="1:66" s="188" customFormat="1" ht="19.8">
      <c r="A5" s="185"/>
      <c r="B5" s="185"/>
      <c r="C5" s="185"/>
      <c r="D5" s="185"/>
      <c r="E5" s="185" t="s">
        <v>5</v>
      </c>
      <c r="F5" s="188">
        <f>+År!S2</f>
        <v>45</v>
      </c>
      <c r="G5" s="210"/>
      <c r="H5" s="189"/>
      <c r="I5" s="210"/>
      <c r="J5" s="210"/>
      <c r="K5" s="211"/>
      <c r="L5" s="211"/>
      <c r="M5" s="210"/>
      <c r="N5" s="210"/>
      <c r="O5" s="210"/>
      <c r="P5" s="185"/>
      <c r="Q5" s="189"/>
      <c r="R5" s="210" t="s">
        <v>432</v>
      </c>
      <c r="S5" s="206"/>
      <c r="T5" s="206"/>
      <c r="U5" s="210"/>
      <c r="V5" s="210"/>
      <c r="W5" s="210"/>
      <c r="X5" s="564">
        <f>SUM(F10:F24)</f>
        <v>4449</v>
      </c>
      <c r="Y5" s="565"/>
      <c r="Z5" s="185"/>
      <c r="AA5" s="211"/>
      <c r="AB5" s="185"/>
      <c r="AC5" s="211"/>
      <c r="AD5" s="4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0"/>
      <c r="B6" s="50"/>
      <c r="C6" s="50"/>
      <c r="D6" s="50"/>
      <c r="E6" s="50"/>
      <c r="F6" s="50"/>
      <c r="G6" s="96"/>
      <c r="H6" s="45"/>
      <c r="I6" s="96"/>
      <c r="J6" s="96"/>
      <c r="K6" s="72"/>
      <c r="L6" s="72"/>
      <c r="M6" s="96"/>
      <c r="N6" s="96"/>
      <c r="O6" s="96"/>
      <c r="P6" s="50"/>
      <c r="Q6" s="45"/>
      <c r="R6" s="181"/>
      <c r="S6" s="90"/>
      <c r="T6" s="90"/>
      <c r="U6" s="90"/>
      <c r="V6" s="90"/>
      <c r="W6" s="90"/>
      <c r="X6" s="45"/>
      <c r="Y6" s="45"/>
      <c r="Z6" s="71"/>
      <c r="AA6" s="45"/>
      <c r="AB6" s="71"/>
      <c r="AC6" s="45"/>
      <c r="AD6" s="4"/>
      <c r="AE6" s="4"/>
      <c r="AF6" s="4"/>
      <c r="AG6" s="4"/>
      <c r="AH6" s="4"/>
    </row>
    <row r="7" spans="1:66" ht="15.6">
      <c r="A7" s="45"/>
      <c r="B7" s="45"/>
      <c r="C7" s="45"/>
      <c r="D7" s="45"/>
      <c r="E7" s="50" t="s">
        <v>2</v>
      </c>
      <c r="F7" s="45"/>
      <c r="G7" s="90"/>
      <c r="H7" s="45"/>
      <c r="I7" s="90"/>
      <c r="J7" s="90"/>
      <c r="K7" s="71"/>
      <c r="L7" s="71"/>
      <c r="M7" s="90"/>
      <c r="N7" s="90"/>
      <c r="O7" s="90"/>
      <c r="P7" s="45"/>
      <c r="Q7" s="45"/>
      <c r="R7" s="90"/>
      <c r="S7" s="90"/>
      <c r="T7" s="90"/>
      <c r="U7" s="96" t="s">
        <v>506</v>
      </c>
      <c r="V7" s="90"/>
      <c r="W7" s="90"/>
      <c r="X7" s="45"/>
      <c r="Y7" s="45"/>
      <c r="Z7" s="72" t="s">
        <v>537</v>
      </c>
      <c r="AA7" s="50" t="s">
        <v>83</v>
      </c>
      <c r="AB7" s="72" t="s">
        <v>2</v>
      </c>
      <c r="AC7" s="45"/>
      <c r="AD7" s="4"/>
      <c r="AE7" s="4"/>
      <c r="AF7" s="4"/>
      <c r="AG7" s="4"/>
      <c r="AH7" s="4"/>
    </row>
    <row r="8" spans="1:66" ht="15.6">
      <c r="A8" s="45"/>
      <c r="B8" s="45"/>
      <c r="C8" s="50" t="s">
        <v>420</v>
      </c>
      <c r="D8" s="45"/>
      <c r="E8" s="50" t="s">
        <v>496</v>
      </c>
      <c r="F8" s="50" t="s">
        <v>2</v>
      </c>
      <c r="G8" s="96" t="s">
        <v>2</v>
      </c>
      <c r="H8" s="112"/>
      <c r="I8" s="96" t="s">
        <v>1</v>
      </c>
      <c r="J8" s="96"/>
      <c r="K8" s="437" t="s">
        <v>2</v>
      </c>
      <c r="L8" s="437"/>
      <c r="M8" s="335" t="s">
        <v>22</v>
      </c>
      <c r="N8" s="335" t="s">
        <v>22</v>
      </c>
      <c r="O8" s="335"/>
      <c r="P8" s="50" t="s">
        <v>22</v>
      </c>
      <c r="Q8" s="112"/>
      <c r="R8" s="96" t="s">
        <v>22</v>
      </c>
      <c r="S8" s="216"/>
      <c r="T8" s="216"/>
      <c r="U8" s="96" t="s">
        <v>533</v>
      </c>
      <c r="V8" s="96"/>
      <c r="W8" s="96"/>
      <c r="X8" s="50" t="s">
        <v>433</v>
      </c>
      <c r="Y8" s="50"/>
      <c r="Z8" s="72" t="s">
        <v>493</v>
      </c>
      <c r="AA8" s="50" t="s">
        <v>435</v>
      </c>
      <c r="AB8" s="72" t="s">
        <v>437</v>
      </c>
      <c r="AC8" s="45"/>
      <c r="AD8" s="4"/>
      <c r="AE8" s="57"/>
      <c r="AF8" s="57"/>
      <c r="AG8" s="1"/>
      <c r="AH8" s="5"/>
    </row>
    <row r="9" spans="1:66" ht="15.6">
      <c r="A9" s="45"/>
      <c r="B9" s="50" t="s">
        <v>95</v>
      </c>
      <c r="C9" s="50" t="s">
        <v>421</v>
      </c>
      <c r="D9" s="46"/>
      <c r="E9" s="51" t="s">
        <v>497</v>
      </c>
      <c r="F9" s="51" t="s">
        <v>8</v>
      </c>
      <c r="G9" s="97" t="s">
        <v>410</v>
      </c>
      <c r="H9" s="112" t="s">
        <v>499</v>
      </c>
      <c r="I9" s="97" t="s">
        <v>410</v>
      </c>
      <c r="J9" s="97"/>
      <c r="K9" s="451" t="s">
        <v>653</v>
      </c>
      <c r="L9" s="451"/>
      <c r="M9" s="341" t="s">
        <v>653</v>
      </c>
      <c r="N9" s="341" t="s">
        <v>654</v>
      </c>
      <c r="O9" s="341"/>
      <c r="P9" s="51" t="s">
        <v>0</v>
      </c>
      <c r="Q9" s="112" t="s">
        <v>499</v>
      </c>
      <c r="R9" s="97" t="s">
        <v>44</v>
      </c>
      <c r="S9" s="216" t="s">
        <v>499</v>
      </c>
      <c r="T9" s="216"/>
      <c r="U9" s="97" t="s">
        <v>521</v>
      </c>
      <c r="V9" s="97" t="s">
        <v>518</v>
      </c>
      <c r="W9" s="97" t="s">
        <v>519</v>
      </c>
      <c r="X9" s="51" t="s">
        <v>1</v>
      </c>
      <c r="Y9" s="51" t="s">
        <v>0</v>
      </c>
      <c r="Z9" s="73" t="s">
        <v>43</v>
      </c>
      <c r="AA9" s="51" t="s">
        <v>436</v>
      </c>
      <c r="AB9" s="73" t="s">
        <v>73</v>
      </c>
      <c r="AC9" s="45"/>
      <c r="AD9" s="4"/>
      <c r="AE9" s="57"/>
      <c r="AF9" s="57"/>
      <c r="AG9" s="1"/>
      <c r="AH9" s="5"/>
    </row>
    <row r="10" spans="1:66" ht="15.6">
      <c r="A10" s="45"/>
      <c r="B10" s="65">
        <f>+'Ark1'!C2077</f>
        <v>2024</v>
      </c>
      <c r="C10" s="65">
        <f>+'Ark1'!M2077</f>
        <v>1</v>
      </c>
      <c r="D10" s="65" t="s">
        <v>98</v>
      </c>
      <c r="E10" s="65">
        <f>+'Ark1'!Q2077</f>
        <v>1</v>
      </c>
      <c r="F10" s="65">
        <f>+'Ark1'!R2077</f>
        <v>1</v>
      </c>
      <c r="G10" s="200">
        <f>+'Ark1'!AG2077</f>
        <v>2.2471910112359553E-2</v>
      </c>
      <c r="H10" s="113">
        <f t="shared" ref="H10:H24" si="0">+G10-G26</f>
        <v>2.1177476861433987E-3</v>
      </c>
      <c r="I10" s="200">
        <f>+'Ark1'!AH2077</f>
        <v>2.0502970806106687E-2</v>
      </c>
      <c r="J10" s="97"/>
      <c r="K10" s="452">
        <f>+'Ark1'!AI2077</f>
        <v>1</v>
      </c>
      <c r="L10" s="451"/>
      <c r="M10" s="151">
        <f>+IF(K10=0,"",'Ark1'!AJ2077)</f>
        <v>110.1</v>
      </c>
      <c r="N10" s="151">
        <f>+IF(K10=0,"",'Ark1'!AK2077)</f>
        <v>28.921801944457865</v>
      </c>
      <c r="O10" s="341"/>
      <c r="P10" s="260">
        <f>+'Ark1'!S2077</f>
        <v>0</v>
      </c>
      <c r="Q10" s="113">
        <f t="shared" ref="Q10:Q24" si="1">+P10-P26</f>
        <v>0</v>
      </c>
      <c r="R10" s="258">
        <f>+'Ark1'!U2077</f>
        <v>38.6</v>
      </c>
      <c r="S10" s="217">
        <f t="shared" ref="S10:S24" si="2">+R10-R26</f>
        <v>22.3</v>
      </c>
      <c r="T10" s="216"/>
      <c r="U10" s="141">
        <f>+'Ark1'!X2077</f>
        <v>100</v>
      </c>
      <c r="V10" s="141">
        <f>+'Ark1'!Y2077</f>
        <v>100</v>
      </c>
      <c r="W10" s="141">
        <f>+'Ark1'!Z2077</f>
        <v>100</v>
      </c>
      <c r="X10" s="66">
        <f>+'Ark1'!AA2077</f>
        <v>0</v>
      </c>
      <c r="Y10" s="66">
        <f>+'Ark1'!AB2077</f>
        <v>0</v>
      </c>
      <c r="Z10" s="142">
        <f>+'Ark1'!AD2077</f>
        <v>0</v>
      </c>
      <c r="AA10" s="66" t="e">
        <f t="shared" ref="AA10" si="3">+R10/P10</f>
        <v>#DIV/0!</v>
      </c>
      <c r="AB10" s="142">
        <f t="shared" ref="AB10" si="4">+F10/E10</f>
        <v>1</v>
      </c>
      <c r="AC10" s="45"/>
      <c r="AD10" s="4"/>
      <c r="AE10" s="57"/>
      <c r="AF10" s="57"/>
      <c r="AG10" s="1"/>
      <c r="AH10" s="5"/>
    </row>
    <row r="11" spans="1:66" ht="15.6">
      <c r="A11" s="45"/>
      <c r="B11" s="65">
        <f>+'Ark1'!C2078</f>
        <v>2024</v>
      </c>
      <c r="C11" s="65">
        <f>+'Ark1'!M2078</f>
        <v>2</v>
      </c>
      <c r="D11" s="65" t="s">
        <v>99</v>
      </c>
      <c r="E11" s="65">
        <f>+'Ark1'!Q2078</f>
        <v>6</v>
      </c>
      <c r="F11" s="65">
        <f>+'Ark1'!R2078</f>
        <v>7</v>
      </c>
      <c r="G11" s="200">
        <f>+'Ark1'!AG2078</f>
        <v>0.15730337078651679</v>
      </c>
      <c r="H11" s="113">
        <f t="shared" si="0"/>
        <v>-2.5884091049428654E-2</v>
      </c>
      <c r="I11" s="200">
        <f>+'Ark1'!AH2078</f>
        <v>7.202598034476862E-2</v>
      </c>
      <c r="J11" s="97"/>
      <c r="K11" s="452">
        <f>+'Ark1'!AI2078</f>
        <v>7</v>
      </c>
      <c r="L11" s="451"/>
      <c r="M11" s="151">
        <f>+IF(K11=0,"",'Ark1'!AJ2078)</f>
        <v>102.64285714285712</v>
      </c>
      <c r="N11" s="151">
        <f>+IF(K11=0,"",'Ark1'!AK2078)</f>
        <v>16.905174592208954</v>
      </c>
      <c r="O11" s="341"/>
      <c r="P11" s="260">
        <f>+'Ark1'!S2078</f>
        <v>5.7142857142857153</v>
      </c>
      <c r="Q11" s="113">
        <f t="shared" si="1"/>
        <v>1.7142857142857153</v>
      </c>
      <c r="R11" s="258">
        <f>+'Ark1'!U2078</f>
        <v>19.371428571428563</v>
      </c>
      <c r="S11" s="217">
        <f t="shared" si="2"/>
        <v>2.0492063492063437</v>
      </c>
      <c r="T11" s="216"/>
      <c r="U11" s="141">
        <f>+'Ark1'!X2078</f>
        <v>28.571428571428577</v>
      </c>
      <c r="V11" s="141">
        <f>+'Ark1'!Y2078</f>
        <v>28.571428571428577</v>
      </c>
      <c r="W11" s="141">
        <f>+'Ark1'!Z2078</f>
        <v>0</v>
      </c>
      <c r="X11" s="66">
        <f>+'Ark1'!AA2078</f>
        <v>8.8388289925297059</v>
      </c>
      <c r="Y11" s="66">
        <f>+'Ark1'!AB2078</f>
        <v>1.9794866372215736</v>
      </c>
      <c r="Z11" s="142">
        <f>+'Ark1'!AD2078</f>
        <v>59.312683220790319</v>
      </c>
      <c r="AA11" s="66">
        <f t="shared" ref="AA11:AA26" si="5">+R11/P11</f>
        <v>3.3899999999999979</v>
      </c>
      <c r="AB11" s="142">
        <f t="shared" ref="AB11:AB26" si="6">+F11/E11</f>
        <v>1.1666666666666667</v>
      </c>
      <c r="AC11" s="45"/>
      <c r="AD11" s="4"/>
      <c r="AE11" s="57"/>
      <c r="AF11" s="57"/>
      <c r="AG11" s="1"/>
      <c r="AH11" s="5"/>
    </row>
    <row r="12" spans="1:66" ht="15.6">
      <c r="A12" s="45"/>
      <c r="B12" s="65">
        <f>+'Ark1'!C2079</f>
        <v>2024</v>
      </c>
      <c r="C12" s="65">
        <f>+'Ark1'!M2079</f>
        <v>3</v>
      </c>
      <c r="D12" s="65" t="s">
        <v>100</v>
      </c>
      <c r="E12" s="65">
        <f>+'Ark1'!Q2079</f>
        <v>57</v>
      </c>
      <c r="F12" s="65">
        <f>+'Ark1'!R2079</f>
        <v>63</v>
      </c>
      <c r="G12" s="200">
        <f>+'Ark1'!AG2079</f>
        <v>1.4157303370786511</v>
      </c>
      <c r="H12" s="113">
        <f t="shared" si="0"/>
        <v>-0.27366514429729016</v>
      </c>
      <c r="I12" s="200">
        <f>+'Ark1'!AH2079</f>
        <v>0.94005589980952386</v>
      </c>
      <c r="J12" s="97"/>
      <c r="K12" s="452">
        <f>+'Ark1'!AI2079</f>
        <v>42</v>
      </c>
      <c r="L12" s="451"/>
      <c r="M12" s="151">
        <f>+IF(K12=0,"",'Ark1'!AJ2079)</f>
        <v>110.62857142857141</v>
      </c>
      <c r="N12" s="151">
        <f>+IF(K12=0,"",'Ark1'!AK2079)</f>
        <v>19.811293276087035</v>
      </c>
      <c r="O12" s="341"/>
      <c r="P12" s="260">
        <f>+'Ark1'!S2079</f>
        <v>5.603174603174601</v>
      </c>
      <c r="Q12" s="113">
        <f t="shared" si="1"/>
        <v>0.24172882004206997</v>
      </c>
      <c r="R12" s="258">
        <f>+'Ark1'!U2079</f>
        <v>28.092063492063499</v>
      </c>
      <c r="S12" s="217">
        <f t="shared" si="2"/>
        <v>1.373991202906879</v>
      </c>
      <c r="T12" s="216"/>
      <c r="U12" s="141">
        <f>+'Ark1'!X2079</f>
        <v>95.238095238095283</v>
      </c>
      <c r="V12" s="141">
        <f>+'Ark1'!Y2079</f>
        <v>71.428571428571445</v>
      </c>
      <c r="W12" s="141">
        <f>+'Ark1'!Z2079</f>
        <v>22.222222222222225</v>
      </c>
      <c r="X12" s="66">
        <f>+'Ark1'!AA2079</f>
        <v>8.3693564560264715</v>
      </c>
      <c r="Y12" s="66">
        <f>+'Ark1'!AB2079</f>
        <v>2.0512457116381095</v>
      </c>
      <c r="Z12" s="142">
        <f>+'Ark1'!AD2079</f>
        <v>56.233776251603693</v>
      </c>
      <c r="AA12" s="66">
        <f t="shared" si="5"/>
        <v>5.0135977337110509</v>
      </c>
      <c r="AB12" s="142">
        <f t="shared" si="6"/>
        <v>1.1052631578947369</v>
      </c>
      <c r="AC12" s="45"/>
      <c r="AD12" s="4"/>
      <c r="AE12" s="57"/>
      <c r="AF12" s="57"/>
      <c r="AG12" s="1"/>
      <c r="AH12" s="5"/>
    </row>
    <row r="13" spans="1:66" ht="15.6">
      <c r="A13" s="45"/>
      <c r="B13" s="65">
        <f>+'Ark1'!C2080</f>
        <v>2024</v>
      </c>
      <c r="C13" s="65">
        <f>+'Ark1'!M2080</f>
        <v>4</v>
      </c>
      <c r="D13" s="65" t="s">
        <v>101</v>
      </c>
      <c r="E13" s="65">
        <f>+'Ark1'!Q2080</f>
        <v>234</v>
      </c>
      <c r="F13" s="65">
        <f>+'Ark1'!R2080</f>
        <v>283</v>
      </c>
      <c r="G13" s="200">
        <f>+'Ark1'!AG2080</f>
        <v>6.3595505617977519</v>
      </c>
      <c r="H13" s="113">
        <f t="shared" si="0"/>
        <v>-0.13342725216520268</v>
      </c>
      <c r="I13" s="200">
        <f>+'Ark1'!AH2080</f>
        <v>4.9291585177095687</v>
      </c>
      <c r="J13" s="97"/>
      <c r="K13" s="452">
        <f>+'Ark1'!AI2080</f>
        <v>221</v>
      </c>
      <c r="L13" s="451"/>
      <c r="M13" s="151">
        <f>+IF(K13=0,"",'Ark1'!AJ2080)</f>
        <v>114.09230769230764</v>
      </c>
      <c r="N13" s="151">
        <f>+IF(K13=0,"",'Ark1'!AK2080)</f>
        <v>21.074084765011353</v>
      </c>
      <c r="O13" s="341"/>
      <c r="P13" s="260">
        <f>+'Ark1'!S2080</f>
        <v>6.639575971731448</v>
      </c>
      <c r="Q13" s="113">
        <f t="shared" si="1"/>
        <v>0.48283615981922257</v>
      </c>
      <c r="R13" s="258">
        <f>+'Ark1'!U2080</f>
        <v>32.791166077738502</v>
      </c>
      <c r="S13" s="217">
        <f t="shared" si="2"/>
        <v>1.5870908426287613</v>
      </c>
      <c r="T13" s="216"/>
      <c r="U13" s="141">
        <f>+'Ark1'!X2080</f>
        <v>94.699646643109517</v>
      </c>
      <c r="V13" s="141">
        <f>+'Ark1'!Y2080</f>
        <v>82.332155477031804</v>
      </c>
      <c r="W13" s="141">
        <f>+'Ark1'!Z2080</f>
        <v>42.402826855123671</v>
      </c>
      <c r="X13" s="66">
        <f>+'Ark1'!AA2080</f>
        <v>10.20449701933657</v>
      </c>
      <c r="Y13" s="66">
        <f>+'Ark1'!AB2080</f>
        <v>1.8198325837617235</v>
      </c>
      <c r="Z13" s="142">
        <f>+'Ark1'!AD2080</f>
        <v>69.583053543866285</v>
      </c>
      <c r="AA13" s="66">
        <f t="shared" si="5"/>
        <v>4.9387440127727498</v>
      </c>
      <c r="AB13" s="142">
        <f t="shared" si="6"/>
        <v>1.2094017094017093</v>
      </c>
      <c r="AC13" s="45"/>
      <c r="AD13" s="4"/>
      <c r="AE13" s="57"/>
      <c r="AF13" s="57"/>
      <c r="AG13" s="1"/>
      <c r="AH13" s="5"/>
      <c r="AJ13" s="2"/>
      <c r="AK13" s="2"/>
      <c r="AL13" s="2"/>
    </row>
    <row r="14" spans="1:66" ht="15.6">
      <c r="A14" s="45"/>
      <c r="B14" s="65">
        <f>+'Ark1'!C2081</f>
        <v>2024</v>
      </c>
      <c r="C14" s="65">
        <f>+'Ark1'!M2081</f>
        <v>5</v>
      </c>
      <c r="D14" s="65" t="s">
        <v>102</v>
      </c>
      <c r="E14" s="65">
        <f>+'Ark1'!Q2081</f>
        <v>478</v>
      </c>
      <c r="F14" s="65">
        <f>+'Ark1'!R2081</f>
        <v>570</v>
      </c>
      <c r="G14" s="200">
        <f>+'Ark1'!AG2081</f>
        <v>12.808988764044944</v>
      </c>
      <c r="H14" s="113">
        <f t="shared" si="0"/>
        <v>-0.27873767601204769</v>
      </c>
      <c r="I14" s="200">
        <f>+'Ark1'!AH2081</f>
        <v>10.873373439835456</v>
      </c>
      <c r="J14" s="97"/>
      <c r="K14" s="452">
        <f>+'Ark1'!AI2081</f>
        <v>438</v>
      </c>
      <c r="L14" s="451"/>
      <c r="M14" s="151">
        <f>+IF(K14=0,"",'Ark1'!AJ2081)</f>
        <v>116.2582191780822</v>
      </c>
      <c r="N14" s="151">
        <f>+IF(K14=0,"",'Ark1'!AK2081)</f>
        <v>22.707475860162024</v>
      </c>
      <c r="O14" s="341"/>
      <c r="P14" s="260">
        <f>+'Ark1'!S2081</f>
        <v>7.1807017543859688</v>
      </c>
      <c r="Q14" s="113">
        <f t="shared" si="1"/>
        <v>8.7389157185343791E-2</v>
      </c>
      <c r="R14" s="258">
        <f>+'Ark1'!U2081</f>
        <v>35.913684210526299</v>
      </c>
      <c r="S14" s="217">
        <f t="shared" si="2"/>
        <v>-1.0922255872963547</v>
      </c>
      <c r="T14" s="216"/>
      <c r="U14" s="141">
        <f>+'Ark1'!X2081</f>
        <v>98.24561403508774</v>
      </c>
      <c r="V14" s="141">
        <f>+'Ark1'!Y2081</f>
        <v>84.912280701754383</v>
      </c>
      <c r="W14" s="141">
        <f>+'Ark1'!Z2081</f>
        <v>56.140350877192979</v>
      </c>
      <c r="X14" s="66">
        <f>+'Ark1'!AA2081</f>
        <v>10.709387033678491</v>
      </c>
      <c r="Y14" s="66">
        <f>+'Ark1'!AB2081</f>
        <v>1.7433521447267148</v>
      </c>
      <c r="Z14" s="142">
        <f>+'Ark1'!AD2081</f>
        <v>66.716488368785392</v>
      </c>
      <c r="AA14" s="66">
        <f t="shared" si="5"/>
        <v>5.001417053505981</v>
      </c>
      <c r="AB14" s="142">
        <f t="shared" si="6"/>
        <v>1.1924686192468619</v>
      </c>
      <c r="AC14" s="45"/>
      <c r="AD14" s="4"/>
      <c r="AE14" s="57"/>
      <c r="AF14" s="57"/>
      <c r="AG14" s="13"/>
      <c r="AH14" s="5"/>
      <c r="AJ14" s="2"/>
      <c r="AK14" s="2"/>
      <c r="AL14" s="4"/>
      <c r="AM14" s="4"/>
      <c r="AN14" s="4"/>
    </row>
    <row r="15" spans="1:66" ht="15.6">
      <c r="A15" s="45"/>
      <c r="B15" s="65">
        <f>+'Ark1'!C2082</f>
        <v>2024</v>
      </c>
      <c r="C15" s="65">
        <f>+'Ark1'!M2082</f>
        <v>6</v>
      </c>
      <c r="D15" s="65" t="s">
        <v>103</v>
      </c>
      <c r="E15" s="65">
        <f>+'Ark1'!Q2082</f>
        <v>603</v>
      </c>
      <c r="F15" s="65">
        <f>+'Ark1'!R2082</f>
        <v>669</v>
      </c>
      <c r="G15" s="200">
        <f>+'Ark1'!AG2082</f>
        <v>15.033707865168545</v>
      </c>
      <c r="H15" s="113">
        <f t="shared" si="0"/>
        <v>-0.27262227934601491</v>
      </c>
      <c r="I15" s="200">
        <f>+'Ark1'!AH2082</f>
        <v>14.09717345832002</v>
      </c>
      <c r="J15" s="97"/>
      <c r="K15" s="452">
        <f>+'Ark1'!AI2082</f>
        <v>555</v>
      </c>
      <c r="L15" s="451"/>
      <c r="M15" s="151">
        <f>+IF(K15=0,"",'Ark1'!AJ2082)</f>
        <v>117.22702702702701</v>
      </c>
      <c r="N15" s="151">
        <f>+IF(K15=0,"",'Ark1'!AK2082)</f>
        <v>24.069291357069087</v>
      </c>
      <c r="O15" s="341"/>
      <c r="P15" s="260">
        <f>+'Ark1'!S2082</f>
        <v>7.7817638266068752</v>
      </c>
      <c r="Q15" s="113">
        <f t="shared" si="1"/>
        <v>5.3040422351553929E-2</v>
      </c>
      <c r="R15" s="258">
        <f>+'Ark1'!U2082</f>
        <v>39.671300448430529</v>
      </c>
      <c r="S15" s="217">
        <f t="shared" si="2"/>
        <v>0.28193874630287752</v>
      </c>
      <c r="T15" s="216"/>
      <c r="U15" s="141">
        <f>+'Ark1'!X2082</f>
        <v>99.40209267563533</v>
      </c>
      <c r="V15" s="141">
        <f>+'Ark1'!Y2082</f>
        <v>93.124065769805682</v>
      </c>
      <c r="W15" s="141">
        <f>+'Ark1'!Z2082</f>
        <v>65.620328849028397</v>
      </c>
      <c r="X15" s="66">
        <f>+'Ark1'!AA2082</f>
        <v>10.835932927279375</v>
      </c>
      <c r="Y15" s="66">
        <f>+'Ark1'!AB2082</f>
        <v>1.6321405235508217</v>
      </c>
      <c r="Z15" s="142">
        <f>+'Ark1'!AD2082</f>
        <v>73.300991937564902</v>
      </c>
      <c r="AA15" s="66">
        <f t="shared" si="5"/>
        <v>5.0979830964272042</v>
      </c>
      <c r="AB15" s="142">
        <f t="shared" si="6"/>
        <v>1.1094527363184079</v>
      </c>
      <c r="AC15" s="45"/>
      <c r="AD15" s="4"/>
      <c r="AE15" s="57"/>
      <c r="AF15" s="57"/>
      <c r="AG15" s="1"/>
      <c r="AH15" s="5"/>
    </row>
    <row r="16" spans="1:66" ht="15.6">
      <c r="A16" s="45"/>
      <c r="B16" s="65">
        <f>+'Ark1'!C2083</f>
        <v>2024</v>
      </c>
      <c r="C16" s="65">
        <f>+'Ark1'!M2083</f>
        <v>7</v>
      </c>
      <c r="D16" s="65" t="s">
        <v>104</v>
      </c>
      <c r="E16" s="65">
        <f>+'Ark1'!Q2083</f>
        <v>749</v>
      </c>
      <c r="F16" s="65">
        <f>+'Ark1'!R2083</f>
        <v>877</v>
      </c>
      <c r="G16" s="200">
        <f>+'Ark1'!AG2083</f>
        <v>19.707865168539321</v>
      </c>
      <c r="H16" s="113">
        <f t="shared" si="0"/>
        <v>-9.6734872169005115E-2</v>
      </c>
      <c r="I16" s="200">
        <f>+'Ark1'!AH2083</f>
        <v>19.794184167669655</v>
      </c>
      <c r="J16" s="97"/>
      <c r="K16" s="452">
        <f>+'Ark1'!AI2083</f>
        <v>752</v>
      </c>
      <c r="L16" s="451"/>
      <c r="M16" s="151">
        <f>+IF(K16=0,"",'Ark1'!AJ2083)</f>
        <v>118.00691489361704</v>
      </c>
      <c r="N16" s="151">
        <f>+IF(K16=0,"",'Ark1'!AK2083)</f>
        <v>25.486917998522504</v>
      </c>
      <c r="O16" s="341"/>
      <c r="P16" s="260">
        <f>+'Ark1'!S2083</f>
        <v>8.2702394526795899</v>
      </c>
      <c r="Q16" s="113">
        <f t="shared" si="1"/>
        <v>0.15821478669808897</v>
      </c>
      <c r="R16" s="258">
        <f>+'Ark1'!U2083</f>
        <v>42.492132269099173</v>
      </c>
      <c r="S16" s="217">
        <f t="shared" si="2"/>
        <v>0.39398221771172359</v>
      </c>
      <c r="T16" s="216"/>
      <c r="U16" s="141">
        <f>+'Ark1'!X2083</f>
        <v>99.657924743443587</v>
      </c>
      <c r="V16" s="141">
        <f>+'Ark1'!Y2083</f>
        <v>94.98289623717217</v>
      </c>
      <c r="W16" s="141">
        <f>+'Ark1'!Z2083</f>
        <v>73.774230330672751</v>
      </c>
      <c r="X16" s="66">
        <f>+'Ark1'!AA2083</f>
        <v>11.26636530250995</v>
      </c>
      <c r="Y16" s="66">
        <f>+'Ark1'!AB2083</f>
        <v>1.5834640265904989</v>
      </c>
      <c r="Z16" s="142">
        <f>+'Ark1'!AD2083</f>
        <v>72.241909840858142</v>
      </c>
      <c r="AA16" s="66">
        <f t="shared" si="5"/>
        <v>5.1379567075692778</v>
      </c>
      <c r="AB16" s="142">
        <f t="shared" si="6"/>
        <v>1.170894526034713</v>
      </c>
      <c r="AC16" s="45"/>
      <c r="AD16" s="4"/>
      <c r="AE16" s="57"/>
      <c r="AF16" s="57"/>
      <c r="AG16" s="1"/>
      <c r="AH16" s="5"/>
    </row>
    <row r="17" spans="1:40" ht="15.6">
      <c r="A17" s="45"/>
      <c r="B17" s="65">
        <f>+'Ark1'!C2084</f>
        <v>2024</v>
      </c>
      <c r="C17" s="65">
        <f>+'Ark1'!M2084</f>
        <v>8</v>
      </c>
      <c r="D17" s="65" t="s">
        <v>105</v>
      </c>
      <c r="E17" s="65">
        <f>+'Ark1'!Q2084</f>
        <v>770</v>
      </c>
      <c r="F17" s="65">
        <f>+'Ark1'!R2084</f>
        <v>891</v>
      </c>
      <c r="G17" s="200">
        <f>+'Ark1'!AG2084</f>
        <v>20.022471910112358</v>
      </c>
      <c r="H17" s="113">
        <f t="shared" si="0"/>
        <v>-0.39275300338245245</v>
      </c>
      <c r="I17" s="200">
        <f>+'Ark1'!AH2084</f>
        <v>20.977991707451341</v>
      </c>
      <c r="J17" s="97"/>
      <c r="K17" s="452">
        <f>+'Ark1'!AI2084</f>
        <v>797</v>
      </c>
      <c r="L17" s="451"/>
      <c r="M17" s="151">
        <f>+IF(K17=0,"",'Ark1'!AJ2084)</f>
        <v>117.87139272271004</v>
      </c>
      <c r="N17" s="151">
        <f>+IF(K17=0,"",'Ark1'!AK2084)</f>
        <v>26.416128962946257</v>
      </c>
      <c r="O17" s="341"/>
      <c r="P17" s="260">
        <f>+'Ark1'!S2084</f>
        <v>8.5780022446689106</v>
      </c>
      <c r="Q17" s="113">
        <f t="shared" si="1"/>
        <v>0.18418370030201281</v>
      </c>
      <c r="R17" s="258">
        <f>+'Ark1'!U2084</f>
        <v>44.325813692480473</v>
      </c>
      <c r="S17" s="217">
        <f t="shared" si="2"/>
        <v>-0.63310953782858093</v>
      </c>
      <c r="T17" s="216"/>
      <c r="U17" s="141">
        <f>+'Ark1'!X2084</f>
        <v>99.775533108866426</v>
      </c>
      <c r="V17" s="141">
        <f>+'Ark1'!Y2084</f>
        <v>94.388327721661085</v>
      </c>
      <c r="W17" s="141">
        <f>+'Ark1'!Z2084</f>
        <v>75.084175084175101</v>
      </c>
      <c r="X17" s="66">
        <f>+'Ark1'!AA2084</f>
        <v>12.454354202107041</v>
      </c>
      <c r="Y17" s="66">
        <f>+'Ark1'!AB2084</f>
        <v>1.4760827386694457</v>
      </c>
      <c r="Z17" s="142">
        <f>+'Ark1'!AD2084</f>
        <v>78.282248363900138</v>
      </c>
      <c r="AA17" s="66">
        <f t="shared" si="5"/>
        <v>5.1673819180950025</v>
      </c>
      <c r="AB17" s="142">
        <f t="shared" si="6"/>
        <v>1.1571428571428573</v>
      </c>
      <c r="AC17" s="45"/>
      <c r="AD17" s="4"/>
      <c r="AE17" s="57"/>
      <c r="AF17" s="57"/>
      <c r="AG17" s="1"/>
      <c r="AH17" s="5"/>
      <c r="AJ17" s="2"/>
      <c r="AK17" s="2"/>
      <c r="AL17" s="2"/>
    </row>
    <row r="18" spans="1:40" ht="15.6">
      <c r="A18" s="45"/>
      <c r="B18" s="65">
        <f>+'Ark1'!C2085</f>
        <v>2024</v>
      </c>
      <c r="C18" s="65">
        <f>+'Ark1'!M2085</f>
        <v>9</v>
      </c>
      <c r="D18" s="65" t="s">
        <v>106</v>
      </c>
      <c r="E18" s="65">
        <f>+'Ark1'!Q2085</f>
        <v>544</v>
      </c>
      <c r="F18" s="65">
        <f>+'Ark1'!R2085</f>
        <v>586</v>
      </c>
      <c r="G18" s="200">
        <f>+'Ark1'!AG2085</f>
        <v>13.168539325842696</v>
      </c>
      <c r="H18" s="113">
        <f t="shared" si="0"/>
        <v>0.71179192099839916</v>
      </c>
      <c r="I18" s="200">
        <f>+'Ark1'!AH2085</f>
        <v>14.772124883276485</v>
      </c>
      <c r="J18" s="97"/>
      <c r="K18" s="452">
        <f>+'Ark1'!AI2085</f>
        <v>544</v>
      </c>
      <c r="L18" s="451"/>
      <c r="M18" s="151">
        <f>+IF(K18=0,"",'Ark1'!AJ2085)</f>
        <v>119.1852941176471</v>
      </c>
      <c r="N18" s="151">
        <f>+IF(K18=0,"",'Ark1'!AK2085)</f>
        <v>27.447094059516662</v>
      </c>
      <c r="O18" s="341"/>
      <c r="P18" s="260">
        <f>+'Ark1'!S2085</f>
        <v>8.9010238907849804</v>
      </c>
      <c r="Q18" s="113">
        <f t="shared" si="1"/>
        <v>0.12651408686341092</v>
      </c>
      <c r="R18" s="258">
        <f>+'Ark1'!U2085</f>
        <v>47.45870307167236</v>
      </c>
      <c r="S18" s="217">
        <f t="shared" si="2"/>
        <v>-5.4319804144668637E-2</v>
      </c>
      <c r="T18" s="216"/>
      <c r="U18" s="141">
        <f>+'Ark1'!X2085</f>
        <v>100</v>
      </c>
      <c r="V18" s="141">
        <f>+'Ark1'!Y2085</f>
        <v>98.122866894197941</v>
      </c>
      <c r="W18" s="141">
        <f>+'Ark1'!Z2085</f>
        <v>83.61774744027305</v>
      </c>
      <c r="X18" s="66">
        <f>+'Ark1'!AA2085</f>
        <v>12.100552875300483</v>
      </c>
      <c r="Y18" s="66">
        <f>+'Ark1'!AB2085</f>
        <v>1.4406692756793911</v>
      </c>
      <c r="Z18" s="142">
        <f>+'Ark1'!AD2085</f>
        <v>74.57464918207657</v>
      </c>
      <c r="AA18" s="66">
        <f t="shared" si="5"/>
        <v>5.3318251533742353</v>
      </c>
      <c r="AB18" s="142">
        <f t="shared" si="6"/>
        <v>1.0772058823529411</v>
      </c>
      <c r="AC18" s="45"/>
      <c r="AD18" s="4"/>
      <c r="AE18" s="57"/>
      <c r="AF18" s="57"/>
      <c r="AG18" s="1"/>
      <c r="AH18" s="5"/>
      <c r="AJ18" s="2"/>
      <c r="AK18" s="2"/>
      <c r="AL18" s="2"/>
    </row>
    <row r="19" spans="1:40" ht="15.6">
      <c r="A19" s="45"/>
      <c r="B19" s="65">
        <f>+'Ark1'!C2086</f>
        <v>2024</v>
      </c>
      <c r="C19" s="65">
        <f>+'Ark1'!M2086</f>
        <v>10</v>
      </c>
      <c r="D19" s="65" t="s">
        <v>107</v>
      </c>
      <c r="E19" s="65">
        <f>+'Ark1'!Q2086</f>
        <v>241</v>
      </c>
      <c r="F19" s="65">
        <f>+'Ark1'!R2086</f>
        <v>256</v>
      </c>
      <c r="G19" s="200">
        <f>+'Ark1'!AG2086</f>
        <v>5.7528089887640448</v>
      </c>
      <c r="H19" s="113">
        <f t="shared" si="0"/>
        <v>1.0306433058818962</v>
      </c>
      <c r="I19" s="200">
        <f>+'Ark1'!AH2086</f>
        <v>6.6653245896484483</v>
      </c>
      <c r="J19" s="97"/>
      <c r="K19" s="452">
        <f>+'Ark1'!AI2086</f>
        <v>242</v>
      </c>
      <c r="L19" s="451"/>
      <c r="M19" s="151">
        <f>+IF(K19=0,"",'Ark1'!AJ2086)</f>
        <v>118.94132231404956</v>
      </c>
      <c r="N19" s="151">
        <f>+IF(K19=0,"",'Ark1'!AK2086)</f>
        <v>28.405145549695643</v>
      </c>
      <c r="O19" s="341"/>
      <c r="P19" s="260">
        <f>+'Ark1'!S2086</f>
        <v>9.484375</v>
      </c>
      <c r="Q19" s="113">
        <f t="shared" si="1"/>
        <v>0.50592672413793061</v>
      </c>
      <c r="R19" s="258">
        <f>+'Ark1'!U2086</f>
        <v>49.01757812500005</v>
      </c>
      <c r="S19" s="217">
        <f t="shared" si="2"/>
        <v>-0.26000808189651536</v>
      </c>
      <c r="T19" s="216"/>
      <c r="U19" s="141">
        <f>+'Ark1'!X2086</f>
        <v>100</v>
      </c>
      <c r="V19" s="141">
        <f>+'Ark1'!Y2086</f>
        <v>99.609375</v>
      </c>
      <c r="W19" s="141">
        <f>+'Ark1'!Z2086</f>
        <v>82.421875</v>
      </c>
      <c r="X19" s="66">
        <f>+'Ark1'!AA2086</f>
        <v>12.126986128961201</v>
      </c>
      <c r="Y19" s="66">
        <f>+'Ark1'!AB2086</f>
        <v>1.4468952482384476</v>
      </c>
      <c r="Z19" s="142">
        <f>+'Ark1'!AD2086</f>
        <v>69.14938742715097</v>
      </c>
      <c r="AA19" s="66">
        <f t="shared" si="5"/>
        <v>5.1682454695222457</v>
      </c>
      <c r="AB19" s="142">
        <f t="shared" si="6"/>
        <v>1.0622406639004149</v>
      </c>
      <c r="AC19" s="45"/>
      <c r="AD19" s="4"/>
      <c r="AE19" s="57"/>
      <c r="AF19" s="57"/>
      <c r="AG19" s="1"/>
      <c r="AH19" s="5"/>
      <c r="AJ19" s="2"/>
      <c r="AK19" s="2"/>
      <c r="AL19" s="2"/>
    </row>
    <row r="20" spans="1:40" ht="15.6">
      <c r="A20" s="45"/>
      <c r="B20" s="65">
        <f>+'Ark1'!C2087</f>
        <v>2024</v>
      </c>
      <c r="C20" s="65">
        <f>+'Ark1'!M2087</f>
        <v>11</v>
      </c>
      <c r="D20" s="65" t="s">
        <v>108</v>
      </c>
      <c r="E20" s="65">
        <f>+'Ark1'!Q2087</f>
        <v>152</v>
      </c>
      <c r="F20" s="65">
        <f>+'Ark1'!R2087</f>
        <v>158</v>
      </c>
      <c r="G20" s="200">
        <f>+'Ark1'!AG2087</f>
        <v>3.5505617977528088</v>
      </c>
      <c r="H20" s="113">
        <f t="shared" si="0"/>
        <v>2.9291698017414269E-2</v>
      </c>
      <c r="I20" s="200">
        <f>+'Ark1'!AH2087</f>
        <v>4.2157507433654811</v>
      </c>
      <c r="J20" s="97"/>
      <c r="K20" s="452">
        <f>+'Ark1'!AI2087</f>
        <v>149</v>
      </c>
      <c r="L20" s="451"/>
      <c r="M20" s="151">
        <f>+IF(K20=0,"",'Ark1'!AJ2087)</f>
        <v>118.93221476510062</v>
      </c>
      <c r="N20" s="151">
        <f>+IF(K20=0,"",'Ark1'!AK2087)</f>
        <v>29.201520747188255</v>
      </c>
      <c r="O20" s="341"/>
      <c r="P20" s="260">
        <f>+'Ark1'!S2087</f>
        <v>9.6645569620253156</v>
      </c>
      <c r="Q20" s="113">
        <f t="shared" si="1"/>
        <v>0.45068412965537696</v>
      </c>
      <c r="R20" s="258">
        <f>+'Ark1'!U2087</f>
        <v>50.232911392405079</v>
      </c>
      <c r="S20" s="217">
        <f t="shared" si="2"/>
        <v>-2.6850076827394673</v>
      </c>
      <c r="T20" s="216"/>
      <c r="U20" s="141">
        <f>+'Ark1'!X2087</f>
        <v>100</v>
      </c>
      <c r="V20" s="141">
        <f>+'Ark1'!Y2087</f>
        <v>100</v>
      </c>
      <c r="W20" s="141">
        <f>+'Ark1'!Z2087</f>
        <v>86.708860759493675</v>
      </c>
      <c r="X20" s="66">
        <f>+'Ark1'!AA2087</f>
        <v>11.993465747552616</v>
      </c>
      <c r="Y20" s="66">
        <f>+'Ark1'!AB2087</f>
        <v>1.3341225699183101</v>
      </c>
      <c r="Z20" s="142">
        <f>+'Ark1'!AD2087</f>
        <v>72.023677810396407</v>
      </c>
      <c r="AA20" s="66">
        <f t="shared" si="5"/>
        <v>5.1976424361493141</v>
      </c>
      <c r="AB20" s="142">
        <f t="shared" si="6"/>
        <v>1.0394736842105263</v>
      </c>
      <c r="AC20" s="45"/>
      <c r="AD20" s="4"/>
      <c r="AE20" s="57"/>
      <c r="AF20" s="57"/>
      <c r="AG20" s="1"/>
      <c r="AH20" s="5"/>
      <c r="AJ20" s="2"/>
      <c r="AK20" s="2"/>
      <c r="AL20" s="2"/>
    </row>
    <row r="21" spans="1:40" ht="15.6">
      <c r="A21" s="45"/>
      <c r="B21" s="65">
        <f>+'Ark1'!C2088</f>
        <v>2024</v>
      </c>
      <c r="C21" s="65">
        <f>+'Ark1'!M2088</f>
        <v>12</v>
      </c>
      <c r="D21" s="65" t="s">
        <v>109</v>
      </c>
      <c r="E21" s="65">
        <f>+'Ark1'!Q2088</f>
        <v>49</v>
      </c>
      <c r="F21" s="65">
        <f>+'Ark1'!R2088</f>
        <v>52</v>
      </c>
      <c r="G21" s="200">
        <f>+'Ark1'!AG2088</f>
        <v>1.1685393258426962</v>
      </c>
      <c r="H21" s="113">
        <f t="shared" si="0"/>
        <v>-0.23589788156621871</v>
      </c>
      <c r="I21" s="200">
        <f>+'Ark1'!AH2088</f>
        <v>1.480622567928042</v>
      </c>
      <c r="J21" s="97"/>
      <c r="K21" s="452">
        <f>+'Ark1'!AI2088</f>
        <v>51</v>
      </c>
      <c r="L21" s="451"/>
      <c r="M21" s="151">
        <f>+IF(K21=0,"",'Ark1'!AJ2088)</f>
        <v>120.05490196078436</v>
      </c>
      <c r="N21" s="151">
        <f>+IF(K21=0,"",'Ark1'!AK2088)</f>
        <v>31.078878083476301</v>
      </c>
      <c r="O21" s="341"/>
      <c r="P21" s="260">
        <f>+'Ark1'!S2088</f>
        <v>10.115384615384611</v>
      </c>
      <c r="Q21" s="113">
        <f t="shared" si="1"/>
        <v>0.72408026755852362</v>
      </c>
      <c r="R21" s="258">
        <f>+'Ark1'!U2088</f>
        <v>53.605769230769241</v>
      </c>
      <c r="S21" s="217">
        <f t="shared" si="2"/>
        <v>-0.62901337792639822</v>
      </c>
      <c r="T21" s="216"/>
      <c r="U21" s="141">
        <f>+'Ark1'!X2088</f>
        <v>100</v>
      </c>
      <c r="V21" s="141">
        <f>+'Ark1'!Y2088</f>
        <v>100</v>
      </c>
      <c r="W21" s="141">
        <f>+'Ark1'!Z2088</f>
        <v>98.076923076923109</v>
      </c>
      <c r="X21" s="66">
        <f>+'Ark1'!AA2088</f>
        <v>9.1779085404853511</v>
      </c>
      <c r="Y21" s="66">
        <f>+'Ark1'!AB2088</f>
        <v>1.103383714444705</v>
      </c>
      <c r="Z21" s="142">
        <f>+'Ark1'!AD2088</f>
        <v>59.394337515398249</v>
      </c>
      <c r="AA21" s="66">
        <f t="shared" si="5"/>
        <v>5.29942965779468</v>
      </c>
      <c r="AB21" s="142">
        <f t="shared" si="6"/>
        <v>1.0612244897959184</v>
      </c>
      <c r="AC21" s="45"/>
      <c r="AD21" s="4"/>
      <c r="AE21" s="57"/>
      <c r="AF21" s="57"/>
      <c r="AG21" s="13"/>
      <c r="AH21" s="5"/>
      <c r="AJ21" s="2"/>
      <c r="AK21" s="2"/>
      <c r="AL21" s="4"/>
      <c r="AM21" s="4"/>
      <c r="AN21" s="4"/>
    </row>
    <row r="22" spans="1:40" ht="15.6">
      <c r="A22" s="45"/>
      <c r="B22" s="65">
        <f>+'Ark1'!C2089</f>
        <v>2024</v>
      </c>
      <c r="C22" s="65">
        <f>+'Ark1'!M2089</f>
        <v>13</v>
      </c>
      <c r="D22" s="65" t="s">
        <v>110</v>
      </c>
      <c r="E22" s="65">
        <f>+'Ark1'!Q2089</f>
        <v>22</v>
      </c>
      <c r="F22" s="65">
        <f>+'Ark1'!R2089</f>
        <v>23</v>
      </c>
      <c r="G22" s="200">
        <f>+'Ark1'!AG2089</f>
        <v>0.5168539325842697</v>
      </c>
      <c r="H22" s="113">
        <f t="shared" si="0"/>
        <v>0.10977068405994661</v>
      </c>
      <c r="I22" s="200">
        <f>+'Ark1'!AH2089</f>
        <v>0.71940993937282116</v>
      </c>
      <c r="J22" s="97"/>
      <c r="K22" s="452">
        <f>+'Ark1'!AI2089</f>
        <v>23</v>
      </c>
      <c r="L22" s="451"/>
      <c r="M22" s="151">
        <f>+IF(K22=0,"",'Ark1'!AJ2089)</f>
        <v>120.42608695652171</v>
      </c>
      <c r="N22" s="151">
        <f>+IF(K22=0,"",'Ark1'!AK2089)</f>
        <v>33.52435334235453</v>
      </c>
      <c r="O22" s="341"/>
      <c r="P22" s="260">
        <f>+'Ark1'!S2089</f>
        <v>10.913043478260873</v>
      </c>
      <c r="Q22" s="113">
        <f t="shared" si="1"/>
        <v>1.7130434782608734</v>
      </c>
      <c r="R22" s="258">
        <f>+'Ark1'!U2089</f>
        <v>58.886956521739123</v>
      </c>
      <c r="S22" s="217">
        <f t="shared" si="2"/>
        <v>4.4769565217391332</v>
      </c>
      <c r="T22" s="216"/>
      <c r="U22" s="141">
        <f>+'Ark1'!X2089</f>
        <v>100</v>
      </c>
      <c r="V22" s="141">
        <f>+'Ark1'!Y2089</f>
        <v>100</v>
      </c>
      <c r="W22" s="141">
        <f>+'Ark1'!Z2089</f>
        <v>100</v>
      </c>
      <c r="X22" s="66">
        <f>+'Ark1'!AA2089</f>
        <v>11.165720224353862</v>
      </c>
      <c r="Y22" s="66">
        <f>+'Ark1'!AB2089</f>
        <v>1.6128032166079516</v>
      </c>
      <c r="Z22" s="142">
        <f>+'Ark1'!AD2089</f>
        <v>62.381053364864741</v>
      </c>
      <c r="AA22" s="66">
        <f t="shared" si="5"/>
        <v>5.3960159362549778</v>
      </c>
      <c r="AB22" s="142">
        <f t="shared" si="6"/>
        <v>1.0454545454545454</v>
      </c>
      <c r="AC22" s="45"/>
      <c r="AD22" s="4"/>
      <c r="AE22" s="57"/>
      <c r="AF22" s="57"/>
      <c r="AG22" s="13"/>
      <c r="AH22" s="5"/>
      <c r="AJ22" s="1"/>
      <c r="AK22" s="1"/>
      <c r="AL22" s="11"/>
      <c r="AM22" s="11"/>
      <c r="AN22" s="11"/>
    </row>
    <row r="23" spans="1:40" ht="15.6">
      <c r="A23" s="45"/>
      <c r="B23" s="65">
        <f>+'Ark1'!C2090</f>
        <v>2024</v>
      </c>
      <c r="C23" s="65">
        <f>+'Ark1'!M2090</f>
        <v>14</v>
      </c>
      <c r="D23" s="65" t="s">
        <v>111</v>
      </c>
      <c r="E23" s="65">
        <f>+'Ark1'!Q2090</f>
        <v>5</v>
      </c>
      <c r="F23" s="65">
        <f>+'Ark1'!R2090</f>
        <v>5</v>
      </c>
      <c r="G23" s="200">
        <f>+'Ark1'!AG2090</f>
        <v>0.11235955056179776</v>
      </c>
      <c r="H23" s="113">
        <f t="shared" si="0"/>
        <v>-0.25401537311009315</v>
      </c>
      <c r="I23" s="200">
        <f>+'Ark1'!AH2090</f>
        <v>0.14931049465276144</v>
      </c>
      <c r="J23" s="97"/>
      <c r="K23" s="452">
        <f>+'Ark1'!AI2090</f>
        <v>5</v>
      </c>
      <c r="L23" s="451"/>
      <c r="M23" s="151">
        <f>+IF(K23=0,"",'Ark1'!AJ2090)</f>
        <v>120.3</v>
      </c>
      <c r="N23" s="151">
        <f>+IF(K23=0,"",'Ark1'!AK2090)</f>
        <v>31.714701848756377</v>
      </c>
      <c r="O23" s="341"/>
      <c r="P23" s="260">
        <f>+'Ark1'!S2090</f>
        <v>11.2</v>
      </c>
      <c r="Q23" s="113">
        <f t="shared" si="1"/>
        <v>0.97777777777777786</v>
      </c>
      <c r="R23" s="258">
        <f>+'Ark1'!U2090</f>
        <v>56.22</v>
      </c>
      <c r="S23" s="217">
        <f t="shared" si="2"/>
        <v>-1.8911111111111225</v>
      </c>
      <c r="T23" s="216"/>
      <c r="U23" s="141">
        <f>+'Ark1'!X2090</f>
        <v>100</v>
      </c>
      <c r="V23" s="141">
        <f>+'Ark1'!Y2090</f>
        <v>100</v>
      </c>
      <c r="W23" s="141">
        <f>+'Ark1'!Z2090</f>
        <v>100</v>
      </c>
      <c r="X23" s="66">
        <f>+'Ark1'!AA2090</f>
        <v>13.956704482075963</v>
      </c>
      <c r="Y23" s="66">
        <f>+'Ark1'!AB2090</f>
        <v>1.4696938456699109</v>
      </c>
      <c r="Z23" s="142">
        <f>+'Ark1'!AD2090</f>
        <v>67.842940256075607</v>
      </c>
      <c r="AA23" s="66">
        <f t="shared" si="5"/>
        <v>5.0196428571428573</v>
      </c>
      <c r="AB23" s="142">
        <f t="shared" si="6"/>
        <v>1</v>
      </c>
      <c r="AC23" s="45"/>
      <c r="AD23" s="4"/>
      <c r="AE23" s="57"/>
      <c r="AF23" s="57"/>
      <c r="AG23" s="13"/>
      <c r="AH23" s="5"/>
      <c r="AJ23" s="1"/>
      <c r="AK23" s="1"/>
      <c r="AL23" s="11"/>
      <c r="AM23" s="11"/>
      <c r="AN23" s="11"/>
    </row>
    <row r="24" spans="1:40" ht="15.6">
      <c r="A24" s="45"/>
      <c r="B24" s="65">
        <f>+'Ark1'!C2091</f>
        <v>2024</v>
      </c>
      <c r="C24" s="65">
        <f>+'Ark1'!M2091</f>
        <v>15</v>
      </c>
      <c r="D24" s="65" t="s">
        <v>112</v>
      </c>
      <c r="E24" s="65">
        <f>+'Ark1'!Q2091</f>
        <v>7</v>
      </c>
      <c r="F24" s="65">
        <f>+'Ark1'!R2091</f>
        <v>8</v>
      </c>
      <c r="G24" s="200">
        <f>+'Ark1'!AG2091</f>
        <v>0.17977528089887643</v>
      </c>
      <c r="H24" s="113">
        <f t="shared" si="0"/>
        <v>7.8004468767795654E-2</v>
      </c>
      <c r="I24" s="200">
        <f>+'Ark1'!AH2091</f>
        <v>0.25851802827285297</v>
      </c>
      <c r="J24" s="97"/>
      <c r="K24" s="452">
        <f>+'Ark1'!AI2091</f>
        <v>8</v>
      </c>
      <c r="L24" s="451"/>
      <c r="M24" s="151">
        <f>+IF(K24=0,"",'Ark1'!AJ2091)</f>
        <v>119.72499999999999</v>
      </c>
      <c r="N24" s="151">
        <f>+IF(K24=0,"",'Ark1'!AK2091)</f>
        <v>35.375586418818102</v>
      </c>
      <c r="O24" s="341"/>
      <c r="P24" s="260">
        <f>+'Ark1'!S2091</f>
        <v>11</v>
      </c>
      <c r="Q24" s="113">
        <f t="shared" si="1"/>
        <v>-1.8000000000000007</v>
      </c>
      <c r="R24" s="258">
        <f>+'Ark1'!U2091</f>
        <v>60.837499999999984</v>
      </c>
      <c r="S24" s="217">
        <f t="shared" si="2"/>
        <v>-11.402500000000025</v>
      </c>
      <c r="T24" s="216"/>
      <c r="U24" s="141">
        <f>+'Ark1'!X2091</f>
        <v>100</v>
      </c>
      <c r="V24" s="141">
        <f>+'Ark1'!Y2091</f>
        <v>100</v>
      </c>
      <c r="W24" s="141">
        <f>+'Ark1'!Z2091</f>
        <v>100</v>
      </c>
      <c r="X24" s="66">
        <f>+'Ark1'!AA2091</f>
        <v>11.657179922691489</v>
      </c>
      <c r="Y24" s="66">
        <f>+'Ark1'!AB2091</f>
        <v>2.179449471770337</v>
      </c>
      <c r="Z24" s="142">
        <f>+'Ark1'!AD2091</f>
        <v>81.623665632543435</v>
      </c>
      <c r="AA24" s="66">
        <f t="shared" si="5"/>
        <v>5.5306818181818169</v>
      </c>
      <c r="AB24" s="142">
        <f t="shared" si="6"/>
        <v>1.1428571428571428</v>
      </c>
      <c r="AC24" s="45"/>
      <c r="AD24" s="4"/>
      <c r="AE24" s="57"/>
      <c r="AF24" s="57"/>
      <c r="AG24" s="13"/>
      <c r="AH24" s="5"/>
      <c r="AJ24" s="1"/>
      <c r="AK24" s="1"/>
      <c r="AL24" s="11"/>
      <c r="AM24" s="11"/>
      <c r="AN24" s="11"/>
    </row>
    <row r="25" spans="1:40" ht="15.6">
      <c r="A25" s="45"/>
      <c r="B25" s="45"/>
      <c r="C25" s="45"/>
      <c r="D25" s="45"/>
      <c r="E25" s="45"/>
      <c r="F25" s="45"/>
      <c r="G25" s="45"/>
      <c r="H25" s="45"/>
      <c r="I25" s="45"/>
      <c r="J25" s="97"/>
      <c r="K25" s="45"/>
      <c r="L25" s="451"/>
      <c r="M25" s="45"/>
      <c r="N25" s="45"/>
      <c r="O25" s="341"/>
      <c r="P25" s="45"/>
      <c r="Q25" s="45"/>
      <c r="R25" s="45"/>
      <c r="S25" s="45"/>
      <c r="T25" s="216"/>
      <c r="U25" s="45"/>
      <c r="V25" s="45"/>
      <c r="W25" s="45"/>
      <c r="X25" s="45"/>
      <c r="Y25" s="45"/>
      <c r="Z25" s="45"/>
      <c r="AA25" s="45"/>
      <c r="AB25" s="45"/>
      <c r="AC25" s="45"/>
      <c r="AD25" s="4"/>
      <c r="AE25" s="57"/>
      <c r="AF25" s="57"/>
      <c r="AG25" s="13"/>
      <c r="AH25" s="5"/>
      <c r="AJ25" s="1"/>
      <c r="AK25" s="1"/>
      <c r="AL25" s="11"/>
      <c r="AM25" s="11"/>
      <c r="AN25" s="11"/>
    </row>
    <row r="26" spans="1:40" ht="15.6">
      <c r="A26" s="45"/>
      <c r="B26">
        <f>+'Ark1'!C2092</f>
        <v>2023</v>
      </c>
      <c r="C26">
        <f>+'Ark1'!M2092</f>
        <v>1</v>
      </c>
      <c r="D26" s="3" t="s">
        <v>98</v>
      </c>
      <c r="E26">
        <f>+'Ark1'!Q2092</f>
        <v>1</v>
      </c>
      <c r="F26">
        <f>+'Ark1'!R2092</f>
        <v>1</v>
      </c>
      <c r="G26" s="201">
        <f>+'Ark1'!AG2092</f>
        <v>2.0354162426216155E-2</v>
      </c>
      <c r="H26" s="59">
        <f t="shared" ref="H26:H40" si="7">+G26-G42</f>
        <v>2.0354162426216155E-2</v>
      </c>
      <c r="I26" s="201">
        <f>+'Ark1'!AH2092</f>
        <v>7.8450295745582724E-3</v>
      </c>
      <c r="J26" s="97"/>
      <c r="K26" s="452">
        <f>+'Ark1'!AI2092</f>
        <v>0</v>
      </c>
      <c r="L26" s="451"/>
      <c r="M26" s="200" t="str">
        <f>+IF(K26=0,"",'Ark1'!AJ2092)</f>
        <v/>
      </c>
      <c r="N26" s="200" t="str">
        <f>+IF(K26=0,"",'Ark1'!AK2092)</f>
        <v/>
      </c>
      <c r="O26" s="341"/>
      <c r="P26" s="1">
        <f>+'Ark1'!S2092</f>
        <v>0</v>
      </c>
      <c r="Q26" s="59">
        <f t="shared" ref="Q26:Q40" si="8">+P26-P42</f>
        <v>0</v>
      </c>
      <c r="R26" s="93">
        <f>+'Ark1'!U2092</f>
        <v>16.3</v>
      </c>
      <c r="S26" s="201"/>
      <c r="T26" s="216"/>
      <c r="U26" s="93">
        <f>+'Ark1'!X2092</f>
        <v>100</v>
      </c>
      <c r="V26" s="93">
        <f>+'Ark1'!Y2092</f>
        <v>0</v>
      </c>
      <c r="W26" s="93">
        <f>+'Ark1'!Z2092</f>
        <v>0</v>
      </c>
      <c r="X26" s="1">
        <f>+'Ark1'!AA2092</f>
        <v>0</v>
      </c>
      <c r="Y26" s="1">
        <f>+'Ark1'!AB2092</f>
        <v>0</v>
      </c>
      <c r="Z26" s="11">
        <f>+'Ark1'!AD2092</f>
        <v>0</v>
      </c>
      <c r="AA26" s="1" t="e">
        <f t="shared" si="5"/>
        <v>#DIV/0!</v>
      </c>
      <c r="AB26" s="11">
        <f t="shared" si="6"/>
        <v>1</v>
      </c>
      <c r="AC26" s="45"/>
      <c r="AD26" s="4"/>
      <c r="AE26" s="57"/>
      <c r="AF26" s="57"/>
      <c r="AG26" s="5"/>
      <c r="AH26" s="5"/>
      <c r="AJ26" s="1"/>
      <c r="AK26" s="1"/>
      <c r="AL26" s="11"/>
      <c r="AM26" s="11"/>
      <c r="AN26" s="11"/>
    </row>
    <row r="27" spans="1:40" ht="15.6">
      <c r="A27" s="45"/>
      <c r="B27">
        <f>+'Ark1'!C2093</f>
        <v>2023</v>
      </c>
      <c r="C27">
        <f>+'Ark1'!M2093</f>
        <v>2</v>
      </c>
      <c r="D27" s="3" t="s">
        <v>99</v>
      </c>
      <c r="E27">
        <f>+'Ark1'!Q2093</f>
        <v>9</v>
      </c>
      <c r="F27">
        <f>+'Ark1'!R2093</f>
        <v>9</v>
      </c>
      <c r="G27" s="201">
        <f>+'Ark1'!AG2093</f>
        <v>0.18318746183594545</v>
      </c>
      <c r="H27" s="59">
        <f t="shared" si="7"/>
        <v>-0.55563042953785646</v>
      </c>
      <c r="I27" s="201">
        <f>+'Ark1'!AH2093</f>
        <v>7.5033135624149358E-2</v>
      </c>
      <c r="J27" s="97"/>
      <c r="K27" s="452">
        <f>+'Ark1'!AI2093</f>
        <v>3</v>
      </c>
      <c r="L27" s="451"/>
      <c r="M27" s="200">
        <f>+IF(K27=0,"",'Ark1'!AJ2093)</f>
        <v>106.23333333333331</v>
      </c>
      <c r="N27" s="200">
        <f>+IF(K27=0,"",'Ark1'!AK2093)</f>
        <v>18.655443486828329</v>
      </c>
      <c r="O27" s="341"/>
      <c r="P27" s="1">
        <f>+'Ark1'!S2093</f>
        <v>4</v>
      </c>
      <c r="Q27" s="59">
        <f t="shared" si="8"/>
        <v>-0.18918918918919037</v>
      </c>
      <c r="R27" s="93">
        <f>+'Ark1'!U2093</f>
        <v>17.322222222222219</v>
      </c>
      <c r="S27" s="201"/>
      <c r="T27" s="216"/>
      <c r="U27" s="93">
        <f>+'Ark1'!X2093</f>
        <v>55.555555555555557</v>
      </c>
      <c r="V27" s="93">
        <f>+'Ark1'!Y2093</f>
        <v>11.111111111111112</v>
      </c>
      <c r="W27" s="93">
        <f>+'Ark1'!Z2093</f>
        <v>0</v>
      </c>
      <c r="X27" s="1">
        <f>+'Ark1'!AA2093</f>
        <v>6.4089828934391058</v>
      </c>
      <c r="Y27" s="1">
        <f>+'Ark1'!AB2093</f>
        <v>2.3570226039551581</v>
      </c>
      <c r="Z27" s="11">
        <f>+'Ark1'!AD2093</f>
        <v>62.0057843240076</v>
      </c>
      <c r="AA27" s="1">
        <f t="shared" ref="AA27:AA91" si="9">+R27/P27</f>
        <v>4.3305555555555548</v>
      </c>
      <c r="AB27" s="11">
        <f t="shared" ref="AB27:AB91" si="10">+F27/E27</f>
        <v>1</v>
      </c>
      <c r="AC27" s="45"/>
      <c r="AD27" s="4"/>
      <c r="AE27" s="57"/>
      <c r="AF27" s="57"/>
      <c r="AG27" s="5"/>
      <c r="AH27" s="5"/>
      <c r="AJ27" s="1"/>
      <c r="AK27" s="1"/>
      <c r="AL27" s="11"/>
      <c r="AM27" s="11"/>
      <c r="AN27" s="11"/>
    </row>
    <row r="28" spans="1:40" ht="15.6">
      <c r="A28" s="45"/>
      <c r="B28">
        <f>+'Ark1'!C2094</f>
        <v>2023</v>
      </c>
      <c r="C28">
        <f>+'Ark1'!M2094</f>
        <v>3</v>
      </c>
      <c r="D28" s="3" t="s">
        <v>100</v>
      </c>
      <c r="E28">
        <f>+'Ark1'!Q2094</f>
        <v>78</v>
      </c>
      <c r="F28">
        <f>+'Ark1'!R2094</f>
        <v>83</v>
      </c>
      <c r="G28" s="201">
        <f>+'Ark1'!AG2094</f>
        <v>1.6893954813759413</v>
      </c>
      <c r="H28" s="59">
        <f t="shared" si="7"/>
        <v>-0.94638726622789249</v>
      </c>
      <c r="I28" s="201">
        <f>+'Ark1'!AH2094</f>
        <v>1.0673090542662833</v>
      </c>
      <c r="J28" s="97"/>
      <c r="K28" s="452">
        <f>+'Ark1'!AI2094</f>
        <v>21</v>
      </c>
      <c r="L28" s="451"/>
      <c r="M28" s="200">
        <f>+IF(K28=0,"",'Ark1'!AJ2094)</f>
        <v>107.50952380952384</v>
      </c>
      <c r="N28" s="200">
        <f>+IF(K28=0,"",'Ark1'!AK2094)</f>
        <v>19.110969116226077</v>
      </c>
      <c r="O28" s="341"/>
      <c r="P28" s="1">
        <f>+'Ark1'!S2094</f>
        <v>5.3614457831325311</v>
      </c>
      <c r="Q28" s="59">
        <f t="shared" si="8"/>
        <v>-0.25219058050383225</v>
      </c>
      <c r="R28" s="93">
        <f>+'Ark1'!U2094</f>
        <v>26.71807228915662</v>
      </c>
      <c r="S28" s="201"/>
      <c r="T28" s="216"/>
      <c r="U28" s="93">
        <f>+'Ark1'!X2094</f>
        <v>91.56626506024098</v>
      </c>
      <c r="V28" s="93">
        <f>+'Ark1'!Y2094</f>
        <v>72.289156626506013</v>
      </c>
      <c r="W28" s="93">
        <f>+'Ark1'!Z2094</f>
        <v>10.843373493975903</v>
      </c>
      <c r="X28" s="1">
        <f>+'Ark1'!AA2094</f>
        <v>8.0943851516175283</v>
      </c>
      <c r="Y28" s="1">
        <f>+'Ark1'!AB2094</f>
        <v>1.9670681091044393</v>
      </c>
      <c r="Z28" s="11">
        <f>+'Ark1'!AD2094</f>
        <v>49.620613620195712</v>
      </c>
      <c r="AA28" s="1">
        <f t="shared" si="9"/>
        <v>4.9833707865168515</v>
      </c>
      <c r="AB28" s="11">
        <f t="shared" si="10"/>
        <v>1.0641025641025641</v>
      </c>
      <c r="AC28" s="45"/>
      <c r="AD28" s="4"/>
      <c r="AE28" s="57"/>
      <c r="AF28" s="57"/>
      <c r="AG28" s="5"/>
      <c r="AH28" s="5"/>
      <c r="AJ28" s="1"/>
      <c r="AK28" s="1"/>
      <c r="AL28" s="11"/>
      <c r="AM28" s="11"/>
      <c r="AN28" s="11"/>
    </row>
    <row r="29" spans="1:40" ht="15.6">
      <c r="A29" s="45"/>
      <c r="B29">
        <f>+'Ark1'!C2095</f>
        <v>2023</v>
      </c>
      <c r="C29">
        <f>+'Ark1'!M2095</f>
        <v>4</v>
      </c>
      <c r="D29" s="3" t="s">
        <v>101</v>
      </c>
      <c r="E29">
        <f>+'Ark1'!Q2095</f>
        <v>280</v>
      </c>
      <c r="F29">
        <f>+'Ark1'!R2095</f>
        <v>319</v>
      </c>
      <c r="G29" s="201">
        <f>+'Ark1'!AG2095</f>
        <v>6.4929778139629546</v>
      </c>
      <c r="H29" s="59">
        <f t="shared" si="7"/>
        <v>0.16310560949011421</v>
      </c>
      <c r="I29" s="201">
        <f>+'Ark1'!AH2095</f>
        <v>4.790810361233774</v>
      </c>
      <c r="J29" s="97"/>
      <c r="K29" s="452">
        <f>+'Ark1'!AI2095</f>
        <v>64</v>
      </c>
      <c r="L29" s="451"/>
      <c r="M29" s="200">
        <f>+IF(K29=0,"",'Ark1'!AJ2095)</f>
        <v>112.65624999999999</v>
      </c>
      <c r="N29" s="200">
        <f>+IF(K29=0,"",'Ark1'!AK2095)</f>
        <v>19.264992874893377</v>
      </c>
      <c r="O29" s="341"/>
      <c r="P29" s="1">
        <f>+'Ark1'!S2095</f>
        <v>6.1567398119122254</v>
      </c>
      <c r="Q29" s="59">
        <f t="shared" si="8"/>
        <v>-0.39215608714139982</v>
      </c>
      <c r="R29" s="93">
        <f>+'Ark1'!U2095</f>
        <v>31.204075235109741</v>
      </c>
      <c r="S29" s="201"/>
      <c r="T29" s="216"/>
      <c r="U29" s="93">
        <f>+'Ark1'!X2095</f>
        <v>95.611285266457685</v>
      </c>
      <c r="V29" s="93">
        <f>+'Ark1'!Y2095</f>
        <v>77.429467084639498</v>
      </c>
      <c r="W29" s="93">
        <f>+'Ark1'!Z2095</f>
        <v>34.7962382445141</v>
      </c>
      <c r="X29" s="1">
        <f>+'Ark1'!AA2095</f>
        <v>9.2447603904982181</v>
      </c>
      <c r="Y29" s="1">
        <f>+'Ark1'!AB2095</f>
        <v>1.9907017472260249</v>
      </c>
      <c r="Z29" s="11">
        <f>+'Ark1'!AD2095</f>
        <v>55.992916758055877</v>
      </c>
      <c r="AA29" s="1">
        <f t="shared" si="9"/>
        <v>5.0682790224032628</v>
      </c>
      <c r="AB29" s="11">
        <f t="shared" si="10"/>
        <v>1.1392857142857142</v>
      </c>
      <c r="AC29" s="45"/>
      <c r="AD29" s="4"/>
      <c r="AE29" s="57"/>
      <c r="AF29" s="57"/>
      <c r="AG29" s="5"/>
      <c r="AH29" s="5"/>
      <c r="AJ29" s="1"/>
      <c r="AK29" s="1"/>
      <c r="AL29" s="11"/>
      <c r="AM29" s="11"/>
      <c r="AN29" s="11"/>
    </row>
    <row r="30" spans="1:40" ht="15.6">
      <c r="A30" s="45"/>
      <c r="B30">
        <f>+'Ark1'!C2096</f>
        <v>2023</v>
      </c>
      <c r="C30">
        <f>+'Ark1'!M2096</f>
        <v>5</v>
      </c>
      <c r="D30" s="3" t="s">
        <v>102</v>
      </c>
      <c r="E30">
        <f>+'Ark1'!Q2096</f>
        <v>534</v>
      </c>
      <c r="F30">
        <f>+'Ark1'!R2096</f>
        <v>643</v>
      </c>
      <c r="G30" s="201">
        <f>+'Ark1'!AG2096</f>
        <v>13.087726440056992</v>
      </c>
      <c r="H30" s="59">
        <f t="shared" si="7"/>
        <v>0.44795008222951438</v>
      </c>
      <c r="I30" s="201">
        <f>+'Ark1'!AH2096</f>
        <v>11.452203050349627</v>
      </c>
      <c r="J30" s="97"/>
      <c r="K30" s="452">
        <f>+'Ark1'!AI2096</f>
        <v>120</v>
      </c>
      <c r="L30" s="451"/>
      <c r="M30" s="200">
        <f>+IF(K30=0,"",'Ark1'!AJ2096)</f>
        <v>117.3683333333333</v>
      </c>
      <c r="N30" s="200">
        <f>+IF(K30=0,"",'Ark1'!AK2096)</f>
        <v>22.55230132887846</v>
      </c>
      <c r="O30" s="341"/>
      <c r="P30" s="1">
        <f>+'Ark1'!S2096</f>
        <v>7.093312597200625</v>
      </c>
      <c r="Q30" s="59">
        <f t="shared" si="8"/>
        <v>-0.10415975666983268</v>
      </c>
      <c r="R30" s="93">
        <f>+'Ark1'!U2096</f>
        <v>37.005909797822653</v>
      </c>
      <c r="S30" s="201"/>
      <c r="T30" s="216"/>
      <c r="U30" s="93">
        <f>+'Ark1'!X2096</f>
        <v>99.377916018662489</v>
      </c>
      <c r="V30" s="93">
        <f>+'Ark1'!Y2096</f>
        <v>92.068429237947115</v>
      </c>
      <c r="W30" s="93">
        <f>+'Ark1'!Z2096</f>
        <v>58.009331259720078</v>
      </c>
      <c r="X30" s="1">
        <f>+'Ark1'!AA2096</f>
        <v>9.718318751261382</v>
      </c>
      <c r="Y30" s="1">
        <f>+'Ark1'!AB2096</f>
        <v>1.8406170968743911</v>
      </c>
      <c r="Z30" s="11">
        <f>+'Ark1'!AD2096</f>
        <v>53.721582132885594</v>
      </c>
      <c r="AA30" s="1">
        <f t="shared" si="9"/>
        <v>5.2170138127603503</v>
      </c>
      <c r="AB30" s="11">
        <f t="shared" si="10"/>
        <v>1.2041198501872659</v>
      </c>
      <c r="AC30" s="45"/>
      <c r="AD30" s="4"/>
      <c r="AE30" s="57"/>
      <c r="AF30" s="57"/>
      <c r="AG30" s="5"/>
      <c r="AH30" s="5"/>
      <c r="AJ30" s="1"/>
      <c r="AK30" s="1"/>
      <c r="AL30" s="11"/>
      <c r="AM30" s="11"/>
      <c r="AN30" s="11"/>
    </row>
    <row r="31" spans="1:40" ht="15.6">
      <c r="A31" s="45"/>
      <c r="B31">
        <f>+'Ark1'!C2097</f>
        <v>2023</v>
      </c>
      <c r="C31">
        <f>+'Ark1'!M2097</f>
        <v>6</v>
      </c>
      <c r="D31" s="3" t="s">
        <v>103</v>
      </c>
      <c r="E31">
        <f>+'Ark1'!Q2097</f>
        <v>644</v>
      </c>
      <c r="F31">
        <f>+'Ark1'!R2097</f>
        <v>752</v>
      </c>
      <c r="G31" s="201">
        <f>+'Ark1'!AG2097</f>
        <v>15.306330144514559</v>
      </c>
      <c r="H31" s="59">
        <f t="shared" si="7"/>
        <v>1.1689499528212686</v>
      </c>
      <c r="I31" s="201">
        <f>+'Ark1'!AH2097</f>
        <v>14.256199510556783</v>
      </c>
      <c r="J31" s="97"/>
      <c r="K31" s="452">
        <f>+'Ark1'!AI2097</f>
        <v>130</v>
      </c>
      <c r="L31" s="451"/>
      <c r="M31" s="200">
        <f>+IF(K31=0,"",'Ark1'!AJ2097)</f>
        <v>117.17769230769235</v>
      </c>
      <c r="N31" s="200">
        <f>+IF(K31=0,"",'Ark1'!AK2097)</f>
        <v>22.860470901360895</v>
      </c>
      <c r="O31" s="341"/>
      <c r="P31" s="1">
        <f>+'Ark1'!S2097</f>
        <v>7.7287234042553212</v>
      </c>
      <c r="Q31" s="59">
        <f t="shared" si="8"/>
        <v>-0.18229354489722294</v>
      </c>
      <c r="R31" s="93">
        <f>+'Ark1'!U2097</f>
        <v>39.389361702127651</v>
      </c>
      <c r="S31" s="201"/>
      <c r="T31" s="216"/>
      <c r="U31" s="93">
        <f>+'Ark1'!X2097</f>
        <v>99.202127659574501</v>
      </c>
      <c r="V31" s="93">
        <f>+'Ark1'!Y2097</f>
        <v>92.42021276595743</v>
      </c>
      <c r="W31" s="93">
        <f>+'Ark1'!Z2097</f>
        <v>64.627659574468083</v>
      </c>
      <c r="X31" s="1">
        <f>+'Ark1'!AA2097</f>
        <v>10.680441391439748</v>
      </c>
      <c r="Y31" s="1">
        <f>+'Ark1'!AB2097</f>
        <v>1.6761228272431077</v>
      </c>
      <c r="Z31" s="11">
        <f>+'Ark1'!AD2097</f>
        <v>68.259991381279377</v>
      </c>
      <c r="AA31" s="1">
        <f t="shared" si="9"/>
        <v>5.096490020646935</v>
      </c>
      <c r="AB31" s="11">
        <f t="shared" si="10"/>
        <v>1.1677018633540373</v>
      </c>
      <c r="AC31" s="45"/>
      <c r="AD31" s="4"/>
      <c r="AE31" s="57"/>
      <c r="AF31" s="57"/>
      <c r="AG31" s="5"/>
      <c r="AH31" s="5"/>
      <c r="AJ31" s="1"/>
      <c r="AK31" s="1"/>
      <c r="AL31" s="11"/>
      <c r="AM31" s="11"/>
      <c r="AN31" s="11"/>
    </row>
    <row r="32" spans="1:40" ht="15.6">
      <c r="A32" s="45"/>
      <c r="B32">
        <f>+'Ark1'!C2098</f>
        <v>2023</v>
      </c>
      <c r="C32">
        <f>+'Ark1'!M2098</f>
        <v>7</v>
      </c>
      <c r="D32" s="3" t="s">
        <v>104</v>
      </c>
      <c r="E32">
        <f>+'Ark1'!Q2098</f>
        <v>841</v>
      </c>
      <c r="F32">
        <f>+'Ark1'!R2098</f>
        <v>973</v>
      </c>
      <c r="G32" s="201">
        <f>+'Ark1'!AG2098</f>
        <v>19.804600040708326</v>
      </c>
      <c r="H32" s="59">
        <f t="shared" si="7"/>
        <v>-4.3642770793269392E-2</v>
      </c>
      <c r="I32" s="201">
        <f>+'Ark1'!AH2098</f>
        <v>19.714366804801752</v>
      </c>
      <c r="J32" s="97"/>
      <c r="K32" s="452">
        <f>+'Ark1'!AI2098</f>
        <v>187</v>
      </c>
      <c r="L32" s="451"/>
      <c r="M32" s="200">
        <f>+IF(K32=0,"",'Ark1'!AJ2098)</f>
        <v>118.60641711229952</v>
      </c>
      <c r="N32" s="200">
        <f>+IF(K32=0,"",'Ark1'!AK2098)</f>
        <v>24.27649105778972</v>
      </c>
      <c r="O32" s="341"/>
      <c r="P32" s="1">
        <f>+'Ark1'!S2098</f>
        <v>8.112024665981501</v>
      </c>
      <c r="Q32" s="59">
        <f t="shared" si="8"/>
        <v>-0.17368961973278729</v>
      </c>
      <c r="R32" s="93">
        <f>+'Ark1'!U2098</f>
        <v>42.098150051387449</v>
      </c>
      <c r="S32" s="201"/>
      <c r="T32" s="216"/>
      <c r="U32" s="93">
        <f>+'Ark1'!X2098</f>
        <v>99.58890030832481</v>
      </c>
      <c r="V32" s="93">
        <f>+'Ark1'!Y2098</f>
        <v>93.73072970195274</v>
      </c>
      <c r="W32" s="93">
        <f>+'Ark1'!Z2098</f>
        <v>74.409044193216857</v>
      </c>
      <c r="X32" s="1">
        <f>+'Ark1'!AA2098</f>
        <v>11.211872317018528</v>
      </c>
      <c r="Y32" s="1">
        <f>+'Ark1'!AB2098</f>
        <v>1.587719220819704</v>
      </c>
      <c r="Z32" s="11">
        <f>+'Ark1'!AD2098</f>
        <v>65.847347039042788</v>
      </c>
      <c r="AA32" s="1">
        <f t="shared" si="9"/>
        <v>5.1895983783098929</v>
      </c>
      <c r="AB32" s="11">
        <f t="shared" si="10"/>
        <v>1.1569560047562426</v>
      </c>
      <c r="AC32" s="45"/>
      <c r="AD32" s="4"/>
      <c r="AE32" s="57"/>
      <c r="AF32" s="57"/>
      <c r="AG32" s="5"/>
      <c r="AH32" s="5"/>
      <c r="AJ32" s="13"/>
      <c r="AK32" s="13"/>
      <c r="AL32" s="11"/>
      <c r="AM32" s="11"/>
      <c r="AN32" s="11"/>
    </row>
    <row r="33" spans="1:40" ht="16.5" customHeight="1">
      <c r="A33" s="45"/>
      <c r="B33">
        <f>+'Ark1'!C2099</f>
        <v>2023</v>
      </c>
      <c r="C33">
        <f>+'Ark1'!M2099</f>
        <v>8</v>
      </c>
      <c r="D33" s="3" t="s">
        <v>105</v>
      </c>
      <c r="E33">
        <f>+'Ark1'!Q2099</f>
        <v>869</v>
      </c>
      <c r="F33">
        <f>+'Ark1'!R2099</f>
        <v>1003</v>
      </c>
      <c r="G33" s="201">
        <f>+'Ark1'!AG2099</f>
        <v>20.415224913494811</v>
      </c>
      <c r="H33" s="59">
        <f t="shared" si="7"/>
        <v>-0.75090927180870892</v>
      </c>
      <c r="I33" s="201">
        <f>+'Ark1'!AH2099</f>
        <v>21.703202124491753</v>
      </c>
      <c r="J33" s="97"/>
      <c r="K33" s="452">
        <f>+'Ark1'!AI2099</f>
        <v>239</v>
      </c>
      <c r="L33" s="451"/>
      <c r="M33" s="200">
        <f>+IF(K33=0,"",'Ark1'!AJ2099)</f>
        <v>118.54142259414222</v>
      </c>
      <c r="N33" s="200">
        <f>+IF(K33=0,"",'Ark1'!AK2099)</f>
        <v>26.329350735623095</v>
      </c>
      <c r="O33" s="341"/>
      <c r="P33" s="1">
        <f>+'Ark1'!S2099</f>
        <v>8.3938185443668978</v>
      </c>
      <c r="Q33" s="59">
        <f t="shared" si="8"/>
        <v>-5.5238059406688578E-2</v>
      </c>
      <c r="R33" s="93">
        <f>+'Ark1'!U2099</f>
        <v>44.958923230309054</v>
      </c>
      <c r="S33" s="201"/>
      <c r="T33" s="216"/>
      <c r="U33" s="93">
        <f>+'Ark1'!X2099</f>
        <v>99.601196410767741</v>
      </c>
      <c r="V33" s="93">
        <f>+'Ark1'!Y2099</f>
        <v>96.410767696909289</v>
      </c>
      <c r="W33" s="93">
        <f>+'Ark1'!Z2099</f>
        <v>78.664007976071801</v>
      </c>
      <c r="X33" s="1">
        <f>+'Ark1'!AA2099</f>
        <v>11.79417652223248</v>
      </c>
      <c r="Y33" s="1">
        <f>+'Ark1'!AB2099</f>
        <v>1.5792275946133612</v>
      </c>
      <c r="Z33" s="11">
        <f>+'Ark1'!AD2099</f>
        <v>64.475993437170146</v>
      </c>
      <c r="AA33" s="1">
        <f t="shared" si="9"/>
        <v>5.3561943223660755</v>
      </c>
      <c r="AB33" s="11">
        <f t="shared" si="10"/>
        <v>1.1542002301495973</v>
      </c>
      <c r="AC33" s="45"/>
      <c r="AD33" s="4"/>
      <c r="AE33" s="57"/>
      <c r="AF33" s="57"/>
      <c r="AG33" s="5"/>
      <c r="AH33" s="5"/>
      <c r="AJ33" s="13"/>
      <c r="AK33" s="13"/>
      <c r="AL33" s="11"/>
      <c r="AM33" s="11"/>
      <c r="AN33" s="11"/>
    </row>
    <row r="34" spans="1:40" ht="16.5" customHeight="1">
      <c r="A34" s="45"/>
      <c r="B34">
        <f>+'Ark1'!C2100</f>
        <v>2023</v>
      </c>
      <c r="C34">
        <f>+'Ark1'!M2100</f>
        <v>9</v>
      </c>
      <c r="D34" s="3" t="s">
        <v>106</v>
      </c>
      <c r="E34">
        <f>+'Ark1'!Q2100</f>
        <v>552</v>
      </c>
      <c r="F34">
        <f>+'Ark1'!R2100</f>
        <v>612</v>
      </c>
      <c r="G34" s="201">
        <f>+'Ark1'!AG2100</f>
        <v>12.456747404844297</v>
      </c>
      <c r="H34" s="59">
        <f t="shared" si="7"/>
        <v>0.15642791602640393</v>
      </c>
      <c r="I34" s="201">
        <f>+'Ark1'!AH2100</f>
        <v>13.994940774117689</v>
      </c>
      <c r="J34" s="97"/>
      <c r="K34" s="452">
        <f>+'Ark1'!AI2100</f>
        <v>151</v>
      </c>
      <c r="L34" s="451"/>
      <c r="M34" s="200">
        <f>+IF(K34=0,"",'Ark1'!AJ2100)</f>
        <v>120.0741721854305</v>
      </c>
      <c r="N34" s="200">
        <f>+IF(K34=0,"",'Ark1'!AK2100)</f>
        <v>27.664009089162494</v>
      </c>
      <c r="O34" s="341"/>
      <c r="P34" s="1">
        <f>+'Ark1'!S2100</f>
        <v>8.7745098039215694</v>
      </c>
      <c r="Q34" s="59">
        <f t="shared" si="8"/>
        <v>-2.7438248026481205E-2</v>
      </c>
      <c r="R34" s="93">
        <f>+'Ark1'!U2100</f>
        <v>47.513022875817029</v>
      </c>
      <c r="S34" s="201"/>
      <c r="T34" s="216"/>
      <c r="U34" s="93">
        <f>+'Ark1'!X2100</f>
        <v>100</v>
      </c>
      <c r="V34" s="93">
        <f>+'Ark1'!Y2100</f>
        <v>97.712418300653567</v>
      </c>
      <c r="W34" s="93">
        <f>+'Ark1'!Z2100</f>
        <v>84.640522875816998</v>
      </c>
      <c r="X34" s="1">
        <f>+'Ark1'!AA2100</f>
        <v>11.936356358500817</v>
      </c>
      <c r="Y34" s="1">
        <f>+'Ark1'!AB2100</f>
        <v>1.5215673640585001</v>
      </c>
      <c r="Z34" s="11">
        <f>+'Ark1'!AD2100</f>
        <v>69.933595790225525</v>
      </c>
      <c r="AA34" s="1">
        <f t="shared" si="9"/>
        <v>5.4148919925512136</v>
      </c>
      <c r="AB34" s="11">
        <f t="shared" si="10"/>
        <v>1.1086956521739131</v>
      </c>
      <c r="AC34" s="45"/>
      <c r="AD34" s="4"/>
      <c r="AE34" s="56"/>
      <c r="AF34" s="57"/>
      <c r="AG34" s="5"/>
      <c r="AH34" s="5"/>
      <c r="AJ34" s="13"/>
      <c r="AK34" s="13"/>
      <c r="AL34" s="11"/>
      <c r="AM34" s="11"/>
      <c r="AN34" s="11"/>
    </row>
    <row r="35" spans="1:40" ht="15.6">
      <c r="A35" s="45"/>
      <c r="B35">
        <f>+'Ark1'!C2101</f>
        <v>2023</v>
      </c>
      <c r="C35">
        <f>+'Ark1'!M2101</f>
        <v>10</v>
      </c>
      <c r="D35" s="3" t="s">
        <v>107</v>
      </c>
      <c r="E35">
        <f>+'Ark1'!Q2101</f>
        <v>222</v>
      </c>
      <c r="F35">
        <f>+'Ark1'!R2101</f>
        <v>232</v>
      </c>
      <c r="G35" s="201">
        <f>+'Ark1'!AG2101</f>
        <v>4.7221656828821486</v>
      </c>
      <c r="H35" s="59">
        <f t="shared" si="7"/>
        <v>0.16945002793007014</v>
      </c>
      <c r="I35" s="201">
        <f>+'Ark1'!AH2101</f>
        <v>5.502301601728834</v>
      </c>
      <c r="J35" s="97"/>
      <c r="K35" s="452">
        <f>+'Ark1'!AI2101</f>
        <v>49</v>
      </c>
      <c r="L35" s="451"/>
      <c r="M35" s="200">
        <f>+IF(K35=0,"",'Ark1'!AJ2101)</f>
        <v>119.87959183673468</v>
      </c>
      <c r="N35" s="200">
        <f>+IF(K35=0,"",'Ark1'!AK2101)</f>
        <v>28.330530178632809</v>
      </c>
      <c r="O35" s="341"/>
      <c r="P35" s="1">
        <f>+'Ark1'!S2101</f>
        <v>8.9784482758620694</v>
      </c>
      <c r="Q35" s="59">
        <f t="shared" si="8"/>
        <v>-0.21453418027828164</v>
      </c>
      <c r="R35" s="93">
        <f>+'Ark1'!U2101</f>
        <v>49.277586206896565</v>
      </c>
      <c r="S35" s="201"/>
      <c r="T35" s="216"/>
      <c r="U35" s="93">
        <f>+'Ark1'!X2101</f>
        <v>100</v>
      </c>
      <c r="V35" s="93">
        <f>+'Ark1'!Y2101</f>
        <v>99.568965517241381</v>
      </c>
      <c r="W35" s="93">
        <f>+'Ark1'!Z2101</f>
        <v>86.637931034482804</v>
      </c>
      <c r="X35" s="1">
        <f>+'Ark1'!AA2101</f>
        <v>11.684037786706527</v>
      </c>
      <c r="Y35" s="1">
        <f>+'Ark1'!AB2101</f>
        <v>1.4002651248025841</v>
      </c>
      <c r="Z35" s="11">
        <f>+'Ark1'!AD2101</f>
        <v>68.311297782536244</v>
      </c>
      <c r="AA35" s="1">
        <f t="shared" si="9"/>
        <v>5.488430148823813</v>
      </c>
      <c r="AB35" s="11">
        <f t="shared" si="10"/>
        <v>1.045045045045045</v>
      </c>
      <c r="AC35" s="45"/>
      <c r="AF35" s="57"/>
      <c r="AJ35" s="13"/>
      <c r="AK35" s="13"/>
      <c r="AL35" s="11"/>
      <c r="AM35" s="11"/>
      <c r="AN35" s="11"/>
    </row>
    <row r="36" spans="1:40" ht="17.25" customHeight="1">
      <c r="A36" s="45"/>
      <c r="B36">
        <f>+'Ark1'!C2102</f>
        <v>2023</v>
      </c>
      <c r="C36">
        <f>+'Ark1'!M2102</f>
        <v>11</v>
      </c>
      <c r="D36" s="3" t="s">
        <v>108</v>
      </c>
      <c r="E36">
        <f>+'Ark1'!Q2102</f>
        <v>164</v>
      </c>
      <c r="F36">
        <f>+'Ark1'!R2102</f>
        <v>173</v>
      </c>
      <c r="G36" s="201">
        <f>+'Ark1'!AG2102</f>
        <v>3.5212700997353945</v>
      </c>
      <c r="H36" s="59">
        <f t="shared" si="7"/>
        <v>0.2465097163488128</v>
      </c>
      <c r="I36" s="201">
        <f>+'Ark1'!AH2102</f>
        <v>4.4061151379856494</v>
      </c>
      <c r="J36" s="97"/>
      <c r="K36" s="452">
        <f>+'Ark1'!AI2102</f>
        <v>30</v>
      </c>
      <c r="L36" s="451"/>
      <c r="M36" s="200">
        <f>+IF(K36=0,"",'Ark1'!AJ2102)</f>
        <v>122.05</v>
      </c>
      <c r="N36" s="200">
        <f>+IF(K36=0,"",'Ark1'!AK2102)</f>
        <v>29.894887388198143</v>
      </c>
      <c r="O36" s="341"/>
      <c r="P36" s="1">
        <f>+'Ark1'!S2102</f>
        <v>9.2138728323699386</v>
      </c>
      <c r="Q36" s="59">
        <f t="shared" si="8"/>
        <v>-3.6127167630061408E-2</v>
      </c>
      <c r="R36" s="93">
        <f>+'Ark1'!U2102</f>
        <v>52.917919075144546</v>
      </c>
      <c r="S36" s="201"/>
      <c r="T36" s="216"/>
      <c r="U36" s="93">
        <f>+'Ark1'!X2102</f>
        <v>100</v>
      </c>
      <c r="V36" s="93">
        <f>+'Ark1'!Y2102</f>
        <v>99.421965317919074</v>
      </c>
      <c r="W36" s="93">
        <f>+'Ark1'!Z2102</f>
        <v>93.641618497109846</v>
      </c>
      <c r="X36" s="1">
        <f>+'Ark1'!AA2102</f>
        <v>11.948936260214673</v>
      </c>
      <c r="Y36" s="1">
        <f>+'Ark1'!AB2102</f>
        <v>1.3538357095072724</v>
      </c>
      <c r="Z36" s="11">
        <f>+'Ark1'!AD2102</f>
        <v>65.190987123550229</v>
      </c>
      <c r="AA36" s="1">
        <f t="shared" si="9"/>
        <v>5.7432873274780487</v>
      </c>
      <c r="AB36" s="11">
        <f t="shared" si="10"/>
        <v>1.0548780487804879</v>
      </c>
      <c r="AC36" s="45"/>
      <c r="AD36" s="2"/>
      <c r="AE36" s="56"/>
      <c r="AF36" s="57"/>
      <c r="AH36" s="5"/>
      <c r="AJ36" s="13"/>
      <c r="AK36" s="13"/>
      <c r="AL36" s="11"/>
      <c r="AM36" s="11"/>
      <c r="AN36" s="11"/>
    </row>
    <row r="37" spans="1:40" ht="15.6">
      <c r="A37" s="45"/>
      <c r="B37">
        <f>+'Ark1'!C2103</f>
        <v>2023</v>
      </c>
      <c r="C37">
        <f>+'Ark1'!M2103</f>
        <v>12</v>
      </c>
      <c r="D37" s="3" t="s">
        <v>109</v>
      </c>
      <c r="E37">
        <f>+'Ark1'!Q2103</f>
        <v>65</v>
      </c>
      <c r="F37">
        <f>+'Ark1'!R2103</f>
        <v>69</v>
      </c>
      <c r="G37" s="201">
        <f>+'Ark1'!AG2103</f>
        <v>1.4044372074089149</v>
      </c>
      <c r="H37" s="59">
        <f t="shared" si="7"/>
        <v>6.6736291341547016E-3</v>
      </c>
      <c r="I37" s="201">
        <f>+'Ark1'!AH2103</f>
        <v>1.8010840290743531</v>
      </c>
      <c r="J37" s="97"/>
      <c r="K37" s="452">
        <f>+'Ark1'!AI2103</f>
        <v>10</v>
      </c>
      <c r="L37" s="451"/>
      <c r="M37" s="200">
        <f>+IF(K37=0,"",'Ark1'!AJ2103)</f>
        <v>122.99</v>
      </c>
      <c r="N37" s="200">
        <f>+IF(K37=0,"",'Ark1'!AK2103)</f>
        <v>29.380559324296833</v>
      </c>
      <c r="O37" s="341"/>
      <c r="P37" s="1">
        <f>+'Ark1'!S2103</f>
        <v>9.3913043478260878</v>
      </c>
      <c r="Q37" s="59">
        <f t="shared" si="8"/>
        <v>-0.28012422360248124</v>
      </c>
      <c r="R37" s="93">
        <f>+'Ark1'!U2103</f>
        <v>54.234782608695639</v>
      </c>
      <c r="S37" s="201"/>
      <c r="T37" s="216"/>
      <c r="U37" s="93">
        <f>+'Ark1'!X2103</f>
        <v>100</v>
      </c>
      <c r="V37" s="93">
        <f>+'Ark1'!Y2103</f>
        <v>100</v>
      </c>
      <c r="W37" s="93">
        <f>+'Ark1'!Z2103</f>
        <v>92.753623188405783</v>
      </c>
      <c r="X37" s="1">
        <f>+'Ark1'!AA2103</f>
        <v>12.170894553322867</v>
      </c>
      <c r="Y37" s="1">
        <f>+'Ark1'!AB2103</f>
        <v>1.5808399097998052</v>
      </c>
      <c r="Z37" s="11">
        <f>+'Ark1'!AD2103</f>
        <v>64.708965255833206</v>
      </c>
      <c r="AA37" s="1">
        <f t="shared" si="9"/>
        <v>5.7749999999999977</v>
      </c>
      <c r="AB37" s="11">
        <f t="shared" si="10"/>
        <v>1.0615384615384615</v>
      </c>
      <c r="AC37" s="45"/>
      <c r="AD37" s="2"/>
      <c r="AE37" s="56"/>
      <c r="AF37" s="57"/>
      <c r="AJ37" s="13"/>
      <c r="AK37" s="13"/>
      <c r="AL37" s="11"/>
      <c r="AM37" s="11"/>
      <c r="AN37" s="11"/>
    </row>
    <row r="38" spans="1:40" ht="15.6">
      <c r="A38" s="45"/>
      <c r="B38">
        <f>+'Ark1'!C2104</f>
        <v>2023</v>
      </c>
      <c r="C38">
        <f>+'Ark1'!M2104</f>
        <v>13</v>
      </c>
      <c r="D38" s="3" t="s">
        <v>110</v>
      </c>
      <c r="E38">
        <f>+'Ark1'!Q2104</f>
        <v>20</v>
      </c>
      <c r="F38">
        <f>+'Ark1'!R2104</f>
        <v>20</v>
      </c>
      <c r="G38" s="201">
        <f>+'Ark1'!AG2104</f>
        <v>0.40708324852432309</v>
      </c>
      <c r="H38" s="59">
        <f t="shared" si="7"/>
        <v>-3.2213876076315928E-2</v>
      </c>
      <c r="I38" s="201">
        <f>+'Ark1'!AH2104</f>
        <v>0.52373994987940553</v>
      </c>
      <c r="J38" s="97"/>
      <c r="K38" s="452">
        <f>+'Ark1'!AI2104</f>
        <v>7</v>
      </c>
      <c r="L38" s="451"/>
      <c r="M38" s="200">
        <f>+IF(K38=0,"",'Ark1'!AJ2104)</f>
        <v>120.5428571428572</v>
      </c>
      <c r="N38" s="200">
        <f>+IF(K38=0,"",'Ark1'!AK2104)</f>
        <v>29.857603417011209</v>
      </c>
      <c r="O38" s="341"/>
      <c r="P38" s="1">
        <f>+'Ark1'!S2104</f>
        <v>9.1999999999999993</v>
      </c>
      <c r="Q38" s="59">
        <f t="shared" si="8"/>
        <v>-0.48181818181818237</v>
      </c>
      <c r="R38" s="93">
        <f>+'Ark1'!U2104</f>
        <v>54.409999999999989</v>
      </c>
      <c r="S38" s="201"/>
      <c r="T38" s="216"/>
      <c r="U38" s="93">
        <f>+'Ark1'!X2104</f>
        <v>100</v>
      </c>
      <c r="V38" s="93">
        <f>+'Ark1'!Y2104</f>
        <v>100</v>
      </c>
      <c r="W38" s="93">
        <f>+'Ark1'!Z2104</f>
        <v>90</v>
      </c>
      <c r="X38" s="1">
        <f>+'Ark1'!AA2104</f>
        <v>11.994661312434022</v>
      </c>
      <c r="Y38" s="1">
        <f>+'Ark1'!AB2104</f>
        <v>1.1224972160321884</v>
      </c>
      <c r="Z38" s="11">
        <f>+'Ark1'!AD2104</f>
        <v>58.251746776327039</v>
      </c>
      <c r="AA38" s="1">
        <f t="shared" si="9"/>
        <v>5.9141304347826082</v>
      </c>
      <c r="AB38" s="11">
        <f t="shared" si="10"/>
        <v>1</v>
      </c>
      <c r="AC38" s="45"/>
      <c r="AD38" s="14"/>
      <c r="AE38" s="13"/>
      <c r="AF38" s="57"/>
      <c r="AJ38" s="13"/>
      <c r="AK38" s="13"/>
      <c r="AL38" s="11"/>
      <c r="AM38" s="11"/>
      <c r="AN38" s="11"/>
    </row>
    <row r="39" spans="1:40" ht="21">
      <c r="A39" s="45"/>
      <c r="B39">
        <f>+'Ark1'!C2105</f>
        <v>2023</v>
      </c>
      <c r="C39">
        <f>+'Ark1'!M2105</f>
        <v>14</v>
      </c>
      <c r="D39" s="3" t="s">
        <v>111</v>
      </c>
      <c r="E39">
        <f>+'Ark1'!Q2105</f>
        <v>18</v>
      </c>
      <c r="F39">
        <f>+'Ark1'!R2105</f>
        <v>18</v>
      </c>
      <c r="G39" s="201">
        <f>+'Ark1'!AG2105</f>
        <v>0.3663749236718909</v>
      </c>
      <c r="H39" s="59">
        <f t="shared" si="7"/>
        <v>-0.11285830316516976</v>
      </c>
      <c r="I39" s="201">
        <f>+'Ark1'!AH2105</f>
        <v>0.50342950521398488</v>
      </c>
      <c r="J39" s="97"/>
      <c r="K39" s="452">
        <f>+'Ark1'!AI2105</f>
        <v>9</v>
      </c>
      <c r="L39" s="451"/>
      <c r="M39" s="200">
        <f>+IF(K39=0,"",'Ark1'!AJ2105)</f>
        <v>123.98888888888889</v>
      </c>
      <c r="N39" s="200">
        <f>+IF(K39=0,"",'Ark1'!AK2105)</f>
        <v>33.08584057173266</v>
      </c>
      <c r="O39" s="341"/>
      <c r="P39" s="1">
        <f>+'Ark1'!S2105</f>
        <v>10.222222222222221</v>
      </c>
      <c r="Q39" s="59">
        <f t="shared" si="8"/>
        <v>0.68055555555555713</v>
      </c>
      <c r="R39" s="93">
        <f>+'Ark1'!U2105</f>
        <v>58.111111111111121</v>
      </c>
      <c r="S39" s="201"/>
      <c r="T39" s="216"/>
      <c r="U39" s="93">
        <f>+'Ark1'!X2105</f>
        <v>100</v>
      </c>
      <c r="V39" s="93">
        <f>+'Ark1'!Y2105</f>
        <v>100</v>
      </c>
      <c r="W39" s="93">
        <f>+'Ark1'!Z2105</f>
        <v>94.444444444444443</v>
      </c>
      <c r="X39" s="1">
        <f>+'Ark1'!AA2105</f>
        <v>14.198117593888149</v>
      </c>
      <c r="Y39" s="1">
        <f>+'Ark1'!AB2105</f>
        <v>1.6178021976179002</v>
      </c>
      <c r="Z39" s="11">
        <f>+'Ark1'!AD2105</f>
        <v>61.471089760573427</v>
      </c>
      <c r="AA39" s="1">
        <f t="shared" si="9"/>
        <v>5.6847826086956532</v>
      </c>
      <c r="AB39" s="11">
        <f t="shared" si="10"/>
        <v>1</v>
      </c>
      <c r="AC39" s="45"/>
      <c r="AD39" s="2"/>
      <c r="AE39" s="5"/>
      <c r="AF39" s="57"/>
      <c r="AJ39" s="55"/>
      <c r="AK39" s="55"/>
      <c r="AL39" s="11"/>
      <c r="AM39" s="11"/>
      <c r="AN39" s="11"/>
    </row>
    <row r="40" spans="1:40" ht="15.6">
      <c r="A40" s="45"/>
      <c r="B40">
        <f>+'Ark1'!C2106</f>
        <v>2023</v>
      </c>
      <c r="C40">
        <f>+'Ark1'!M2106</f>
        <v>15</v>
      </c>
      <c r="D40" s="3" t="s">
        <v>112</v>
      </c>
      <c r="E40">
        <f>+'Ark1'!Q2106</f>
        <v>4</v>
      </c>
      <c r="F40">
        <f>+'Ark1'!R2106</f>
        <v>5</v>
      </c>
      <c r="G40" s="201">
        <f>+'Ark1'!AG2106</f>
        <v>0.10177081213108077</v>
      </c>
      <c r="H40" s="59">
        <f t="shared" si="7"/>
        <v>4.1866658776448198E-2</v>
      </c>
      <c r="I40" s="201">
        <f>+'Ark1'!AH2106</f>
        <v>0.1738420050509478</v>
      </c>
      <c r="J40" s="97"/>
      <c r="K40" s="452">
        <f>+'Ark1'!AI2106</f>
        <v>3</v>
      </c>
      <c r="L40" s="451"/>
      <c r="M40" s="200">
        <f>+IF(K40=0,"",'Ark1'!AJ2106)</f>
        <v>124.4</v>
      </c>
      <c r="N40" s="200">
        <f>+IF(K40=0,"",'Ark1'!AK2106)</f>
        <v>40.17219446583055</v>
      </c>
      <c r="O40" s="341"/>
      <c r="P40" s="1">
        <f>+'Ark1'!S2106</f>
        <v>12.8</v>
      </c>
      <c r="Q40" s="59">
        <f t="shared" si="8"/>
        <v>2.8000000000000007</v>
      </c>
      <c r="R40" s="93">
        <f>+'Ark1'!U2106</f>
        <v>72.240000000000009</v>
      </c>
      <c r="S40" s="201"/>
      <c r="T40" s="216"/>
      <c r="U40" s="93">
        <f>+'Ark1'!X2106</f>
        <v>100</v>
      </c>
      <c r="V40" s="93">
        <f>+'Ark1'!Y2106</f>
        <v>100</v>
      </c>
      <c r="W40" s="93">
        <f>+'Ark1'!Z2106</f>
        <v>100</v>
      </c>
      <c r="X40" s="1">
        <f>+'Ark1'!AA2106</f>
        <v>12.61849436343333</v>
      </c>
      <c r="Y40" s="1">
        <f>+'Ark1'!AB2106</f>
        <v>1.5999999999999901</v>
      </c>
      <c r="Z40" s="11">
        <f>+'Ark1'!AD2106</f>
        <v>83.647063556068602</v>
      </c>
      <c r="AA40" s="1">
        <f t="shared" si="9"/>
        <v>5.6437500000000007</v>
      </c>
      <c r="AB40" s="11">
        <f t="shared" si="10"/>
        <v>1.25</v>
      </c>
      <c r="AC40" s="45"/>
      <c r="AD40" s="4"/>
      <c r="AE40" s="4"/>
      <c r="AF40" s="57"/>
      <c r="AG40" s="4"/>
      <c r="AH40" s="4"/>
    </row>
    <row r="41" spans="1:40" ht="15.6">
      <c r="A41" s="45"/>
      <c r="B41" s="45"/>
      <c r="C41" s="45"/>
      <c r="D41" s="45"/>
      <c r="E41" s="45"/>
      <c r="F41" s="45"/>
      <c r="G41" s="45"/>
      <c r="H41" s="45"/>
      <c r="I41" s="45"/>
      <c r="J41" s="97"/>
      <c r="K41" s="71"/>
      <c r="L41" s="451"/>
      <c r="M41" s="45"/>
      <c r="N41" s="45"/>
      <c r="O41" s="341"/>
      <c r="P41" s="45"/>
      <c r="Q41" s="45"/>
      <c r="R41" s="45"/>
      <c r="S41" s="45"/>
      <c r="T41" s="216"/>
      <c r="U41" s="45"/>
      <c r="V41" s="45"/>
      <c r="W41" s="45"/>
      <c r="X41" s="45"/>
      <c r="Y41" s="45"/>
      <c r="Z41" s="45"/>
      <c r="AA41" s="45"/>
      <c r="AB41" s="45"/>
      <c r="AC41" s="45"/>
      <c r="AD41" s="4"/>
      <c r="AE41" s="4"/>
      <c r="AF41" s="57"/>
      <c r="AG41" s="4"/>
      <c r="AH41" s="4"/>
    </row>
    <row r="42" spans="1:40" ht="15.6">
      <c r="A42" s="45"/>
      <c r="B42" s="52">
        <f>+'Ark1'!C2107</f>
        <v>2022</v>
      </c>
      <c r="C42" s="52">
        <f>+'Ark1'!M2107</f>
        <v>1</v>
      </c>
      <c r="D42" s="53" t="s">
        <v>98</v>
      </c>
      <c r="E42" s="52">
        <f>+'Ark1'!Q2107</f>
        <v>0</v>
      </c>
      <c r="F42" s="52">
        <f>+'Ark1'!R2107</f>
        <v>0</v>
      </c>
      <c r="G42" s="183">
        <f>+'Ark1'!AG2107</f>
        <v>0</v>
      </c>
      <c r="H42" s="58">
        <f t="shared" ref="H42:H76" si="11">+G42-G57</f>
        <v>0</v>
      </c>
      <c r="I42" s="183">
        <f>+'Ark1'!AH2107</f>
        <v>0</v>
      </c>
      <c r="J42" s="97"/>
      <c r="K42" s="281"/>
      <c r="L42" s="451"/>
      <c r="M42" s="183"/>
      <c r="N42" s="183"/>
      <c r="O42" s="341"/>
      <c r="P42" s="54">
        <f>+'Ark1'!S2107</f>
        <v>0</v>
      </c>
      <c r="Q42" s="58">
        <f t="shared" ref="Q42:Q76" si="12">+P42-P57</f>
        <v>0</v>
      </c>
      <c r="R42" s="161">
        <f>+'Ark1'!U2107</f>
        <v>0</v>
      </c>
      <c r="S42" s="183"/>
      <c r="T42" s="216"/>
      <c r="U42" s="161">
        <f>+'Ark1'!X2107</f>
        <v>0</v>
      </c>
      <c r="V42" s="161">
        <f>+'Ark1'!Y2107</f>
        <v>0</v>
      </c>
      <c r="W42" s="161">
        <f>+'Ark1'!Z2107</f>
        <v>0</v>
      </c>
      <c r="X42" s="54">
        <f>+'Ark1'!AA2107</f>
        <v>0</v>
      </c>
      <c r="Y42" s="54">
        <f>+'Ark1'!AB2107</f>
        <v>0</v>
      </c>
      <c r="Z42" s="74">
        <f>+'Ark1'!AD2107</f>
        <v>0</v>
      </c>
      <c r="AA42" s="54" t="e">
        <f t="shared" si="9"/>
        <v>#DIV/0!</v>
      </c>
      <c r="AB42" s="74" t="e">
        <f t="shared" si="10"/>
        <v>#DIV/0!</v>
      </c>
      <c r="AC42" s="45"/>
      <c r="AD42" s="4"/>
      <c r="AE42" s="16"/>
      <c r="AF42" s="57"/>
      <c r="AG42" s="1"/>
      <c r="AH42" s="18"/>
      <c r="AJ42" s="1"/>
      <c r="AK42" s="5"/>
    </row>
    <row r="43" spans="1:40" ht="15.6">
      <c r="A43" s="45"/>
      <c r="B43" s="52">
        <f>+'Ark1'!C2108</f>
        <v>2022</v>
      </c>
      <c r="C43" s="52">
        <f>+'Ark1'!M2108</f>
        <v>2</v>
      </c>
      <c r="D43" s="53" t="s">
        <v>99</v>
      </c>
      <c r="E43" s="52">
        <f>+'Ark1'!Q2108</f>
        <v>34</v>
      </c>
      <c r="F43" s="52">
        <f>+'Ark1'!R2108</f>
        <v>37</v>
      </c>
      <c r="G43" s="183">
        <f>+'Ark1'!AG2108</f>
        <v>0.73881789137380194</v>
      </c>
      <c r="H43" s="58">
        <f t="shared" si="11"/>
        <v>0.73881789137380194</v>
      </c>
      <c r="I43" s="183">
        <f>+'Ark1'!AH2108</f>
        <v>0.43597745291840256</v>
      </c>
      <c r="J43" s="97"/>
      <c r="K43" s="281"/>
      <c r="L43" s="451"/>
      <c r="M43" s="183"/>
      <c r="N43" s="183"/>
      <c r="O43" s="341"/>
      <c r="P43" s="54">
        <f>+'Ark1'!S2108</f>
        <v>4.1891891891891904</v>
      </c>
      <c r="Q43" s="58">
        <f t="shared" si="12"/>
        <v>4.1891891891891904</v>
      </c>
      <c r="R43" s="161">
        <f>+'Ark1'!U2108</f>
        <v>25.690540540540542</v>
      </c>
      <c r="S43" s="183"/>
      <c r="T43" s="216"/>
      <c r="U43" s="161">
        <f>+'Ark1'!X2108</f>
        <v>75.675675675675691</v>
      </c>
      <c r="V43" s="161">
        <f>+'Ark1'!Y2108</f>
        <v>59.459459459459438</v>
      </c>
      <c r="W43" s="161">
        <f>+'Ark1'!Z2108</f>
        <v>13.513513513513516</v>
      </c>
      <c r="X43" s="54">
        <f>+'Ark1'!AA2108</f>
        <v>9.2518234713841192</v>
      </c>
      <c r="Y43" s="54">
        <f>+'Ark1'!AB2108</f>
        <v>2.4587168466041409</v>
      </c>
      <c r="Z43" s="74">
        <f>+'Ark1'!AD2108</f>
        <v>57.661671062246612</v>
      </c>
      <c r="AA43" s="54">
        <f t="shared" si="9"/>
        <v>6.1325806451612888</v>
      </c>
      <c r="AB43" s="74">
        <f t="shared" si="10"/>
        <v>1.088235294117647</v>
      </c>
      <c r="AC43" s="45"/>
      <c r="AD43" s="4"/>
      <c r="AE43" s="16"/>
      <c r="AF43" s="57"/>
      <c r="AG43" s="1"/>
      <c r="AH43" s="18"/>
    </row>
    <row r="44" spans="1:40" ht="15.6">
      <c r="A44" s="45"/>
      <c r="B44" s="52">
        <f>+'Ark1'!C2109</f>
        <v>2022</v>
      </c>
      <c r="C44" s="52">
        <f>+'Ark1'!M2109</f>
        <v>3</v>
      </c>
      <c r="D44" s="53" t="s">
        <v>100</v>
      </c>
      <c r="E44" s="52">
        <f>+'Ark1'!Q2109</f>
        <v>123</v>
      </c>
      <c r="F44" s="52">
        <f>+'Ark1'!R2109</f>
        <v>132</v>
      </c>
      <c r="G44" s="183">
        <f>+'Ark1'!AG2109</f>
        <v>2.6357827476038338</v>
      </c>
      <c r="H44" s="58">
        <f t="shared" si="11"/>
        <v>2.6357827476038338</v>
      </c>
      <c r="I44" s="183">
        <f>+'Ark1'!AH2109</f>
        <v>1.8058470009241516</v>
      </c>
      <c r="J44" s="97"/>
      <c r="K44" s="281"/>
      <c r="L44" s="451"/>
      <c r="M44" s="183"/>
      <c r="N44" s="183"/>
      <c r="O44" s="341"/>
      <c r="P44" s="54">
        <f>+'Ark1'!S2109</f>
        <v>5.6136363636363633</v>
      </c>
      <c r="Q44" s="58">
        <f t="shared" si="12"/>
        <v>5.6136363636363633</v>
      </c>
      <c r="R44" s="161">
        <f>+'Ark1'!U2109</f>
        <v>29.827575757575776</v>
      </c>
      <c r="S44" s="183"/>
      <c r="T44" s="216"/>
      <c r="U44" s="161">
        <f>+'Ark1'!X2109</f>
        <v>95.454545454545439</v>
      </c>
      <c r="V44" s="161">
        <f>+'Ark1'!Y2109</f>
        <v>73.484848484848499</v>
      </c>
      <c r="W44" s="161">
        <f>+'Ark1'!Z2109</f>
        <v>28.787878787878793</v>
      </c>
      <c r="X44" s="54">
        <f>+'Ark1'!AA2109</f>
        <v>9.3698221354687981</v>
      </c>
      <c r="Y44" s="54">
        <f>+'Ark1'!AB2109</f>
        <v>2.0694301926651337</v>
      </c>
      <c r="Z44" s="74">
        <f>+'Ark1'!AD2109</f>
        <v>56.225954191826176</v>
      </c>
      <c r="AA44" s="54">
        <f t="shared" si="9"/>
        <v>5.3134143049932563</v>
      </c>
      <c r="AB44" s="74">
        <f t="shared" si="10"/>
        <v>1.0731707317073171</v>
      </c>
      <c r="AC44" s="45"/>
      <c r="AD44" s="4"/>
      <c r="AE44" s="16"/>
      <c r="AF44" s="57"/>
      <c r="AG44" s="1"/>
      <c r="AH44" s="18"/>
    </row>
    <row r="45" spans="1:40" ht="15.6">
      <c r="A45" s="45"/>
      <c r="B45" s="52">
        <f>+'Ark1'!C2110</f>
        <v>2022</v>
      </c>
      <c r="C45" s="52">
        <f>+'Ark1'!M2110</f>
        <v>4</v>
      </c>
      <c r="D45" s="53" t="s">
        <v>101</v>
      </c>
      <c r="E45" s="52">
        <f>+'Ark1'!Q2110</f>
        <v>279</v>
      </c>
      <c r="F45" s="52">
        <f>+'Ark1'!R2110</f>
        <v>317</v>
      </c>
      <c r="G45" s="183">
        <f>+'Ark1'!AG2110</f>
        <v>6.3298722044728404</v>
      </c>
      <c r="H45" s="58">
        <f t="shared" si="11"/>
        <v>6.3298722044728404</v>
      </c>
      <c r="I45" s="183">
        <f>+'Ark1'!AH2110</f>
        <v>5.0456059797640975</v>
      </c>
      <c r="J45" s="97"/>
      <c r="K45" s="281"/>
      <c r="L45" s="451"/>
      <c r="M45" s="183"/>
      <c r="N45" s="183"/>
      <c r="O45" s="341"/>
      <c r="P45" s="54">
        <f>+'Ark1'!S2110</f>
        <v>6.5488958990536252</v>
      </c>
      <c r="Q45" s="58">
        <f t="shared" si="12"/>
        <v>6.5488958990536252</v>
      </c>
      <c r="R45" s="161">
        <f>+'Ark1'!U2110</f>
        <v>34.702839116719247</v>
      </c>
      <c r="S45" s="183"/>
      <c r="T45" s="216"/>
      <c r="U45" s="161">
        <f>+'Ark1'!X2110</f>
        <v>97.476340694006325</v>
      </c>
      <c r="V45" s="161">
        <f>+'Ark1'!Y2110</f>
        <v>86.435331230283907</v>
      </c>
      <c r="W45" s="161">
        <f>+'Ark1'!Z2110</f>
        <v>48.264984227129347</v>
      </c>
      <c r="X45" s="54">
        <f>+'Ark1'!AA2110</f>
        <v>10.413894450091652</v>
      </c>
      <c r="Y45" s="54">
        <f>+'Ark1'!AB2110</f>
        <v>2.0913613165484874</v>
      </c>
      <c r="Z45" s="74">
        <f>+'Ark1'!AD2110</f>
        <v>61.709138368242662</v>
      </c>
      <c r="AA45" s="54">
        <f t="shared" si="9"/>
        <v>5.2990366088632008</v>
      </c>
      <c r="AB45" s="74">
        <f t="shared" si="10"/>
        <v>1.1362007168458781</v>
      </c>
      <c r="AC45" s="45"/>
      <c r="AD45" s="4"/>
      <c r="AE45" s="16"/>
      <c r="AF45" s="57"/>
      <c r="AG45" s="1"/>
      <c r="AH45" s="18"/>
    </row>
    <row r="46" spans="1:40" ht="15.6">
      <c r="A46" s="45"/>
      <c r="B46" s="52">
        <f>+'Ark1'!C2111</f>
        <v>2022</v>
      </c>
      <c r="C46" s="52">
        <f>+'Ark1'!M2111</f>
        <v>5</v>
      </c>
      <c r="D46" s="53" t="s">
        <v>102</v>
      </c>
      <c r="E46" s="52">
        <f>+'Ark1'!Q2111</f>
        <v>548</v>
      </c>
      <c r="F46" s="52">
        <f>+'Ark1'!R2111</f>
        <v>633</v>
      </c>
      <c r="G46" s="183">
        <f>+'Ark1'!AG2111</f>
        <v>12.639776357827477</v>
      </c>
      <c r="H46" s="58">
        <f t="shared" si="11"/>
        <v>12.639776357827477</v>
      </c>
      <c r="I46" s="183">
        <f>+'Ark1'!AH2111</f>
        <v>11.128820409808265</v>
      </c>
      <c r="J46" s="97"/>
      <c r="K46" s="281"/>
      <c r="L46" s="451"/>
      <c r="M46" s="183"/>
      <c r="N46" s="183"/>
      <c r="O46" s="341"/>
      <c r="P46" s="54">
        <f>+'Ark1'!S2111</f>
        <v>7.1974723538704577</v>
      </c>
      <c r="Q46" s="58">
        <f t="shared" si="12"/>
        <v>7.1974723538704577</v>
      </c>
      <c r="R46" s="161">
        <f>+'Ark1'!U2111</f>
        <v>38.33154818325437</v>
      </c>
      <c r="S46" s="183"/>
      <c r="T46" s="216"/>
      <c r="U46" s="161">
        <f>+'Ark1'!X2111</f>
        <v>99.210110584518148</v>
      </c>
      <c r="V46" s="161">
        <f>+'Ark1'!Y2111</f>
        <v>94.470774091627177</v>
      </c>
      <c r="W46" s="161">
        <f>+'Ark1'!Z2111</f>
        <v>64.612954186413887</v>
      </c>
      <c r="X46" s="54">
        <f>+'Ark1'!AA2111</f>
        <v>9.4805377330292977</v>
      </c>
      <c r="Y46" s="54">
        <f>+'Ark1'!AB2111</f>
        <v>1.9079595296471139</v>
      </c>
      <c r="Z46" s="74">
        <f>+'Ark1'!AD2111</f>
        <v>53.329794890062018</v>
      </c>
      <c r="AA46" s="54">
        <f t="shared" si="9"/>
        <v>5.3256957857770013</v>
      </c>
      <c r="AB46" s="74">
        <f t="shared" si="10"/>
        <v>1.1551094890510949</v>
      </c>
      <c r="AC46" s="45"/>
      <c r="AD46" s="4"/>
      <c r="AE46" s="16"/>
      <c r="AF46" s="57"/>
      <c r="AG46" s="13"/>
      <c r="AH46" s="18"/>
    </row>
    <row r="47" spans="1:40" ht="15.6">
      <c r="A47" s="45"/>
      <c r="B47" s="52">
        <f>+'Ark1'!C2112</f>
        <v>2022</v>
      </c>
      <c r="C47" s="52">
        <f>+'Ark1'!M2112</f>
        <v>6</v>
      </c>
      <c r="D47" s="53" t="s">
        <v>103</v>
      </c>
      <c r="E47" s="52">
        <f>+'Ark1'!Q2112</f>
        <v>629</v>
      </c>
      <c r="F47" s="52">
        <f>+'Ark1'!R2112</f>
        <v>708</v>
      </c>
      <c r="G47" s="183">
        <f>+'Ark1'!AG2112</f>
        <v>14.137380191693291</v>
      </c>
      <c r="H47" s="58">
        <f t="shared" si="11"/>
        <v>14.137380191693291</v>
      </c>
      <c r="I47" s="183">
        <f>+'Ark1'!AH2112</f>
        <v>13.409231769246549</v>
      </c>
      <c r="J47" s="97"/>
      <c r="K47" s="281"/>
      <c r="L47" s="451"/>
      <c r="M47" s="183"/>
      <c r="N47" s="183"/>
      <c r="O47" s="341"/>
      <c r="P47" s="54">
        <f>+'Ark1'!S2112</f>
        <v>7.9110169491525442</v>
      </c>
      <c r="Q47" s="58">
        <f t="shared" si="12"/>
        <v>7.9110169491525442</v>
      </c>
      <c r="R47" s="161">
        <f>+'Ark1'!U2112</f>
        <v>41.293488700564993</v>
      </c>
      <c r="S47" s="183"/>
      <c r="T47" s="216"/>
      <c r="U47" s="161">
        <f>+'Ark1'!X2112</f>
        <v>99.576271186440707</v>
      </c>
      <c r="V47" s="161">
        <f>+'Ark1'!Y2112</f>
        <v>95.621468926553675</v>
      </c>
      <c r="W47" s="161">
        <f>+'Ark1'!Z2112</f>
        <v>74.576271186440707</v>
      </c>
      <c r="X47" s="54">
        <f>+'Ark1'!AA2112</f>
        <v>10.0370787500456</v>
      </c>
      <c r="Y47" s="54">
        <f>+'Ark1'!AB2112</f>
        <v>1.5683099632903124</v>
      </c>
      <c r="Z47" s="74">
        <f>+'Ark1'!AD2112</f>
        <v>64.266351115075111</v>
      </c>
      <c r="AA47" s="54">
        <f t="shared" si="9"/>
        <v>5.2197446884484924</v>
      </c>
      <c r="AB47" s="74">
        <f t="shared" si="10"/>
        <v>1.1255961844197138</v>
      </c>
      <c r="AC47" s="45"/>
      <c r="AD47" s="4"/>
      <c r="AE47" s="16"/>
      <c r="AF47" s="57"/>
      <c r="AG47" s="13"/>
      <c r="AH47" s="18"/>
    </row>
    <row r="48" spans="1:40" ht="15.6">
      <c r="A48" s="45"/>
      <c r="B48" s="52">
        <f>+'Ark1'!C2113</f>
        <v>2022</v>
      </c>
      <c r="C48" s="52">
        <f>+'Ark1'!M2113</f>
        <v>7</v>
      </c>
      <c r="D48" s="53" t="s">
        <v>104</v>
      </c>
      <c r="E48" s="52">
        <f>+'Ark1'!Q2113</f>
        <v>853</v>
      </c>
      <c r="F48" s="52">
        <f>+'Ark1'!R2113</f>
        <v>994</v>
      </c>
      <c r="G48" s="183">
        <f>+'Ark1'!AG2113</f>
        <v>19.848242811501596</v>
      </c>
      <c r="H48" s="58">
        <f t="shared" si="11"/>
        <v>19.848242811501596</v>
      </c>
      <c r="I48" s="183">
        <f>+'Ark1'!AH2113</f>
        <v>19.729136709604266</v>
      </c>
      <c r="J48" s="97"/>
      <c r="K48" s="281"/>
      <c r="L48" s="451"/>
      <c r="M48" s="183"/>
      <c r="N48" s="183"/>
      <c r="O48" s="341"/>
      <c r="P48" s="54">
        <f>+'Ark1'!S2113</f>
        <v>8.2857142857142883</v>
      </c>
      <c r="Q48" s="58">
        <f t="shared" si="12"/>
        <v>8.2857142857142883</v>
      </c>
      <c r="R48" s="161">
        <f>+'Ark1'!U2113</f>
        <v>43.274557344064405</v>
      </c>
      <c r="S48" s="183"/>
      <c r="T48" s="216"/>
      <c r="U48" s="161">
        <f>+'Ark1'!X2113</f>
        <v>99.698189134808814</v>
      </c>
      <c r="V48" s="161">
        <f>+'Ark1'!Y2113</f>
        <v>96.680080482897367</v>
      </c>
      <c r="W48" s="161">
        <f>+'Ark1'!Z2113</f>
        <v>75.251509054325936</v>
      </c>
      <c r="X48" s="54">
        <f>+'Ark1'!AA2113</f>
        <v>11.162207754154814</v>
      </c>
      <c r="Y48" s="54">
        <f>+'Ark1'!AB2113</f>
        <v>1.5612437462060604</v>
      </c>
      <c r="Z48" s="74">
        <f>+'Ark1'!AD2113</f>
        <v>67.123602273164437</v>
      </c>
      <c r="AA48" s="54">
        <f t="shared" si="9"/>
        <v>5.2227914035939786</v>
      </c>
      <c r="AB48" s="74">
        <f t="shared" si="10"/>
        <v>1.1652989449003517</v>
      </c>
      <c r="AC48" s="45"/>
      <c r="AD48" s="4"/>
      <c r="AE48" s="16"/>
      <c r="AF48" s="57"/>
      <c r="AG48" s="13"/>
      <c r="AH48" s="18"/>
    </row>
    <row r="49" spans="1:34" ht="15.6">
      <c r="A49" s="45"/>
      <c r="B49" s="52">
        <f>+'Ark1'!C2114</f>
        <v>2022</v>
      </c>
      <c r="C49" s="52">
        <f>+'Ark1'!M2114</f>
        <v>8</v>
      </c>
      <c r="D49" s="53" t="s">
        <v>105</v>
      </c>
      <c r="E49" s="52">
        <f>+'Ark1'!Q2114</f>
        <v>910</v>
      </c>
      <c r="F49" s="52">
        <f>+'Ark1'!R2114</f>
        <v>1060</v>
      </c>
      <c r="G49" s="183">
        <f>+'Ark1'!AG2114</f>
        <v>21.16613418530352</v>
      </c>
      <c r="H49" s="58">
        <f t="shared" si="11"/>
        <v>21.16613418530352</v>
      </c>
      <c r="I49" s="183">
        <f>+'Ark1'!AH2114</f>
        <v>22.21722845479967</v>
      </c>
      <c r="J49" s="97"/>
      <c r="K49" s="281"/>
      <c r="L49" s="451"/>
      <c r="M49" s="183"/>
      <c r="N49" s="183"/>
      <c r="O49" s="341"/>
      <c r="P49" s="54">
        <f>+'Ark1'!S2114</f>
        <v>8.4490566037735864</v>
      </c>
      <c r="Q49" s="58">
        <f t="shared" si="12"/>
        <v>8.4490566037735864</v>
      </c>
      <c r="R49" s="161">
        <f>+'Ark1'!U2114</f>
        <v>45.697764150943371</v>
      </c>
      <c r="S49" s="183"/>
      <c r="T49" s="216"/>
      <c r="U49" s="161">
        <f>+'Ark1'!X2114</f>
        <v>99.90566037735843</v>
      </c>
      <c r="V49" s="161">
        <f>+'Ark1'!Y2114</f>
        <v>97.830188679245296</v>
      </c>
      <c r="W49" s="161">
        <f>+'Ark1'!Z2114</f>
        <v>78.018867924528308</v>
      </c>
      <c r="X49" s="54">
        <f>+'Ark1'!AA2114</f>
        <v>11.843347340486032</v>
      </c>
      <c r="Y49" s="54">
        <f>+'Ark1'!AB2114</f>
        <v>1.445307650413294</v>
      </c>
      <c r="Z49" s="74">
        <f>+'Ark1'!AD2114</f>
        <v>68.301242895711596</v>
      </c>
      <c r="AA49" s="54">
        <f t="shared" si="9"/>
        <v>5.4086232693166556</v>
      </c>
      <c r="AB49" s="74">
        <f t="shared" si="10"/>
        <v>1.1648351648351649</v>
      </c>
      <c r="AC49" s="45"/>
      <c r="AD49" s="4"/>
      <c r="AE49" s="16"/>
      <c r="AF49" s="57"/>
      <c r="AG49" s="13"/>
      <c r="AH49" s="18"/>
    </row>
    <row r="50" spans="1:34" ht="15.6">
      <c r="A50" s="45"/>
      <c r="B50" s="52">
        <f>+'Ark1'!C2115</f>
        <v>2022</v>
      </c>
      <c r="C50" s="52">
        <f>+'Ark1'!M2115</f>
        <v>9</v>
      </c>
      <c r="D50" s="53" t="s">
        <v>106</v>
      </c>
      <c r="E50" s="52">
        <f>+'Ark1'!Q2115</f>
        <v>558</v>
      </c>
      <c r="F50" s="52">
        <f>+'Ark1'!R2115</f>
        <v>616</v>
      </c>
      <c r="G50" s="183">
        <f>+'Ark1'!AG2115</f>
        <v>12.300319488817893</v>
      </c>
      <c r="H50" s="58">
        <f t="shared" si="11"/>
        <v>12.300319488817893</v>
      </c>
      <c r="I50" s="183">
        <f>+'Ark1'!AH2115</f>
        <v>13.714629262303944</v>
      </c>
      <c r="J50" s="97"/>
      <c r="K50" s="281"/>
      <c r="L50" s="451"/>
      <c r="M50" s="183"/>
      <c r="N50" s="183"/>
      <c r="O50" s="341"/>
      <c r="P50" s="54">
        <f>+'Ark1'!S2115</f>
        <v>8.8019480519480506</v>
      </c>
      <c r="Q50" s="58">
        <f t="shared" si="12"/>
        <v>8.8019480519480506</v>
      </c>
      <c r="R50" s="161">
        <f>+'Ark1'!U2115</f>
        <v>48.54162337662332</v>
      </c>
      <c r="S50" s="183"/>
      <c r="T50" s="216"/>
      <c r="U50" s="161">
        <f>+'Ark1'!X2115</f>
        <v>100</v>
      </c>
      <c r="V50" s="161">
        <f>+'Ark1'!Y2115</f>
        <v>98.53896103896102</v>
      </c>
      <c r="W50" s="161">
        <f>+'Ark1'!Z2115</f>
        <v>83.441558441558442</v>
      </c>
      <c r="X50" s="54">
        <f>+'Ark1'!AA2115</f>
        <v>12.501501830340388</v>
      </c>
      <c r="Y50" s="54">
        <f>+'Ark1'!AB2115</f>
        <v>1.5447006509992445</v>
      </c>
      <c r="Z50" s="74">
        <f>+'Ark1'!AD2115</f>
        <v>72.762874902087106</v>
      </c>
      <c r="AA50" s="54">
        <f t="shared" si="9"/>
        <v>5.514872740686088</v>
      </c>
      <c r="AB50" s="74">
        <f t="shared" si="10"/>
        <v>1.1039426523297491</v>
      </c>
      <c r="AC50" s="45"/>
      <c r="AD50" s="4"/>
      <c r="AE50" s="16"/>
      <c r="AF50" s="57"/>
      <c r="AG50" s="5"/>
      <c r="AH50" s="18"/>
    </row>
    <row r="51" spans="1:34" ht="15.6">
      <c r="A51" s="45"/>
      <c r="B51" s="52">
        <f>+'Ark1'!C2116</f>
        <v>2022</v>
      </c>
      <c r="C51" s="52">
        <f>+'Ark1'!M2116</f>
        <v>10</v>
      </c>
      <c r="D51" s="53" t="s">
        <v>107</v>
      </c>
      <c r="E51" s="52">
        <f>+'Ark1'!Q2116</f>
        <v>217</v>
      </c>
      <c r="F51" s="52">
        <f>+'Ark1'!R2116</f>
        <v>228</v>
      </c>
      <c r="G51" s="183">
        <f>+'Ark1'!AG2116</f>
        <v>4.5527156549520784</v>
      </c>
      <c r="H51" s="58">
        <f t="shared" si="11"/>
        <v>4.5527156549520784</v>
      </c>
      <c r="I51" s="183">
        <f>+'Ark1'!AH2116</f>
        <v>5.3848707866119376</v>
      </c>
      <c r="J51" s="97"/>
      <c r="K51" s="281"/>
      <c r="L51" s="451"/>
      <c r="M51" s="183"/>
      <c r="N51" s="183"/>
      <c r="O51" s="341"/>
      <c r="P51" s="54">
        <f>+'Ark1'!S2116</f>
        <v>9.192982456140351</v>
      </c>
      <c r="Q51" s="58">
        <f t="shared" si="12"/>
        <v>9.192982456140351</v>
      </c>
      <c r="R51" s="161">
        <f>+'Ark1'!U2116</f>
        <v>51.493377192982443</v>
      </c>
      <c r="S51" s="183"/>
      <c r="T51" s="216"/>
      <c r="U51" s="161">
        <f>+'Ark1'!X2116</f>
        <v>100</v>
      </c>
      <c r="V51" s="161">
        <f>+'Ark1'!Y2116</f>
        <v>100</v>
      </c>
      <c r="W51" s="161">
        <f>+'Ark1'!Z2116</f>
        <v>92.543859649122822</v>
      </c>
      <c r="X51" s="54">
        <f>+'Ark1'!AA2116</f>
        <v>11.555802465087112</v>
      </c>
      <c r="Y51" s="54">
        <f>+'Ark1'!AB2116</f>
        <v>1.6052391906944381</v>
      </c>
      <c r="Z51" s="74">
        <f>+'Ark1'!AD2116</f>
        <v>72.341938302770302</v>
      </c>
      <c r="AA51" s="54">
        <f t="shared" si="9"/>
        <v>5.6013788167938916</v>
      </c>
      <c r="AB51" s="74">
        <f t="shared" si="10"/>
        <v>1.0506912442396312</v>
      </c>
      <c r="AC51" s="45"/>
      <c r="AD51" s="4"/>
      <c r="AE51" s="16"/>
      <c r="AF51" s="57"/>
      <c r="AG51" s="5"/>
      <c r="AH51" s="18"/>
    </row>
    <row r="52" spans="1:34" ht="15.6">
      <c r="A52" s="45"/>
      <c r="B52" s="52">
        <f>+'Ark1'!C2117</f>
        <v>2022</v>
      </c>
      <c r="C52" s="52">
        <f>+'Ark1'!M2117</f>
        <v>11</v>
      </c>
      <c r="D52" s="53" t="s">
        <v>108</v>
      </c>
      <c r="E52" s="52">
        <f>+'Ark1'!Q2117</f>
        <v>153</v>
      </c>
      <c r="F52" s="52">
        <f>+'Ark1'!R2117</f>
        <v>164</v>
      </c>
      <c r="G52" s="183">
        <f>+'Ark1'!AG2117</f>
        <v>3.2747603833865817</v>
      </c>
      <c r="H52" s="58">
        <f t="shared" si="11"/>
        <v>3.2747603833865817</v>
      </c>
      <c r="I52" s="183">
        <f>+'Ark1'!AH2117</f>
        <v>4.023169939291555</v>
      </c>
      <c r="J52" s="97"/>
      <c r="K52" s="281"/>
      <c r="L52" s="451"/>
      <c r="M52" s="183"/>
      <c r="N52" s="183"/>
      <c r="O52" s="341"/>
      <c r="P52" s="54">
        <f>+'Ark1'!S2117</f>
        <v>9.25</v>
      </c>
      <c r="Q52" s="58">
        <f t="shared" si="12"/>
        <v>9.25</v>
      </c>
      <c r="R52" s="161">
        <f>+'Ark1'!U2117</f>
        <v>53.485426829268306</v>
      </c>
      <c r="S52" s="183"/>
      <c r="T52" s="216"/>
      <c r="U52" s="161">
        <f>+'Ark1'!X2117</f>
        <v>100</v>
      </c>
      <c r="V52" s="161">
        <f>+'Ark1'!Y2117</f>
        <v>99.390243902439025</v>
      </c>
      <c r="W52" s="161">
        <f>+'Ark1'!Z2117</f>
        <v>95.121951219512169</v>
      </c>
      <c r="X52" s="54">
        <f>+'Ark1'!AA2117</f>
        <v>11.967825176361876</v>
      </c>
      <c r="Y52" s="54">
        <f>+'Ark1'!AB2117</f>
        <v>1.372086714176445</v>
      </c>
      <c r="Z52" s="74">
        <f>+'Ark1'!AD2117</f>
        <v>64.978470613983646</v>
      </c>
      <c r="AA52" s="54">
        <f t="shared" si="9"/>
        <v>5.7822083058668436</v>
      </c>
      <c r="AB52" s="74">
        <f t="shared" si="10"/>
        <v>1.0718954248366013</v>
      </c>
      <c r="AC52" s="45"/>
      <c r="AD52" s="4"/>
      <c r="AE52" s="16"/>
      <c r="AF52" s="57"/>
      <c r="AG52" s="5"/>
      <c r="AH52" s="18"/>
    </row>
    <row r="53" spans="1:34" ht="15.6">
      <c r="A53" s="45"/>
      <c r="B53" s="52">
        <f>+'Ark1'!C2118</f>
        <v>2022</v>
      </c>
      <c r="C53" s="52">
        <f>+'Ark1'!M2118</f>
        <v>12</v>
      </c>
      <c r="D53" s="53" t="s">
        <v>109</v>
      </c>
      <c r="E53" s="52">
        <f>+'Ark1'!Q2118</f>
        <v>67</v>
      </c>
      <c r="F53" s="52">
        <f>+'Ark1'!R2118</f>
        <v>70</v>
      </c>
      <c r="G53" s="183">
        <f>+'Ark1'!AG2118</f>
        <v>1.3977635782747602</v>
      </c>
      <c r="H53" s="58">
        <f t="shared" si="11"/>
        <v>1.3977635782747602</v>
      </c>
      <c r="I53" s="183">
        <f>+'Ark1'!AH2118</f>
        <v>1.8364670153966476</v>
      </c>
      <c r="J53" s="97"/>
      <c r="K53" s="281"/>
      <c r="L53" s="451"/>
      <c r="M53" s="183"/>
      <c r="N53" s="183"/>
      <c r="O53" s="341"/>
      <c r="P53" s="54">
        <f>+'Ark1'!S2118</f>
        <v>9.671428571428569</v>
      </c>
      <c r="Q53" s="58">
        <f t="shared" si="12"/>
        <v>9.671428571428569</v>
      </c>
      <c r="R53" s="161">
        <f>+'Ark1'!U2118</f>
        <v>57.2</v>
      </c>
      <c r="S53" s="183"/>
      <c r="T53" s="216"/>
      <c r="U53" s="161">
        <f>+'Ark1'!X2118</f>
        <v>100</v>
      </c>
      <c r="V53" s="161">
        <f>+'Ark1'!Y2118</f>
        <v>100</v>
      </c>
      <c r="W53" s="161">
        <f>+'Ark1'!Z2118</f>
        <v>94.285714285714306</v>
      </c>
      <c r="X53" s="54">
        <f>+'Ark1'!AA2118</f>
        <v>11.36647954042305</v>
      </c>
      <c r="Y53" s="54">
        <f>+'Ark1'!AB2118</f>
        <v>1.6188305176571056</v>
      </c>
      <c r="Z53" s="74">
        <f>+'Ark1'!AD2118</f>
        <v>54.843516448140818</v>
      </c>
      <c r="AA53" s="54">
        <f t="shared" si="9"/>
        <v>5.9143279172821286</v>
      </c>
      <c r="AB53" s="74">
        <f t="shared" si="10"/>
        <v>1.044776119402985</v>
      </c>
      <c r="AC53" s="45"/>
      <c r="AD53" s="4"/>
      <c r="AE53" s="16"/>
      <c r="AF53" s="57"/>
      <c r="AG53" s="5"/>
      <c r="AH53" s="18"/>
    </row>
    <row r="54" spans="1:34" ht="15.6">
      <c r="A54" s="45"/>
      <c r="B54" s="52">
        <f>+'Ark1'!C2119</f>
        <v>2022</v>
      </c>
      <c r="C54" s="52">
        <f>+'Ark1'!M2119</f>
        <v>13</v>
      </c>
      <c r="D54" s="53" t="s">
        <v>110</v>
      </c>
      <c r="E54" s="52">
        <f>+'Ark1'!Q2119</f>
        <v>22</v>
      </c>
      <c r="F54" s="52">
        <f>+'Ark1'!R2119</f>
        <v>22</v>
      </c>
      <c r="G54" s="183">
        <f>+'Ark1'!AG2119</f>
        <v>0.43929712460063902</v>
      </c>
      <c r="H54" s="58">
        <f t="shared" si="11"/>
        <v>0.43929712460063902</v>
      </c>
      <c r="I54" s="183">
        <f>+'Ark1'!AH2119</f>
        <v>0.55199501823922736</v>
      </c>
      <c r="J54" s="97"/>
      <c r="K54" s="281"/>
      <c r="L54" s="451"/>
      <c r="M54" s="183"/>
      <c r="N54" s="183"/>
      <c r="O54" s="341"/>
      <c r="P54" s="54">
        <f>+'Ark1'!S2119</f>
        <v>9.6818181818181817</v>
      </c>
      <c r="Q54" s="58">
        <f t="shared" si="12"/>
        <v>9.6818181818181817</v>
      </c>
      <c r="R54" s="161">
        <f>+'Ark1'!U2119</f>
        <v>54.704545454545446</v>
      </c>
      <c r="S54" s="183"/>
      <c r="T54" s="216"/>
      <c r="U54" s="161">
        <f>+'Ark1'!X2119</f>
        <v>100</v>
      </c>
      <c r="V54" s="161">
        <f>+'Ark1'!Y2119</f>
        <v>100</v>
      </c>
      <c r="W54" s="161">
        <f>+'Ark1'!Z2119</f>
        <v>95.454545454545439</v>
      </c>
      <c r="X54" s="54">
        <f>+'Ark1'!AA2119</f>
        <v>14.4407087862035</v>
      </c>
      <c r="Y54" s="54">
        <f>+'Ark1'!AB2119</f>
        <v>1.8680656898213219</v>
      </c>
      <c r="Z54" s="74">
        <f>+'Ark1'!AD2119</f>
        <v>67.505957740089301</v>
      </c>
      <c r="AA54" s="54">
        <f t="shared" si="9"/>
        <v>5.6502347417840371</v>
      </c>
      <c r="AB54" s="74">
        <f t="shared" si="10"/>
        <v>1</v>
      </c>
      <c r="AC54" s="45"/>
      <c r="AD54" s="4"/>
      <c r="AE54" s="16"/>
      <c r="AF54" s="57"/>
      <c r="AG54" s="5"/>
      <c r="AH54" s="18"/>
    </row>
    <row r="55" spans="1:34" ht="15.6">
      <c r="A55" s="45"/>
      <c r="B55" s="52">
        <f>+'Ark1'!C2120</f>
        <v>2022</v>
      </c>
      <c r="C55" s="52">
        <f>+'Ark1'!M2120</f>
        <v>14</v>
      </c>
      <c r="D55" s="53" t="s">
        <v>111</v>
      </c>
      <c r="E55" s="52">
        <f>+'Ark1'!Q2120</f>
        <v>22</v>
      </c>
      <c r="F55" s="52">
        <f>+'Ark1'!R2120</f>
        <v>24</v>
      </c>
      <c r="G55" s="183">
        <f>+'Ark1'!AG2120</f>
        <v>0.47923322683706066</v>
      </c>
      <c r="H55" s="58">
        <f t="shared" si="11"/>
        <v>0.47923322683706066</v>
      </c>
      <c r="I55" s="183">
        <f>+'Ark1'!AH2120</f>
        <v>0.62276596241397775</v>
      </c>
      <c r="J55" s="97"/>
      <c r="K55" s="281"/>
      <c r="L55" s="451"/>
      <c r="M55" s="183"/>
      <c r="N55" s="183"/>
      <c r="O55" s="341"/>
      <c r="P55" s="54">
        <f>+'Ark1'!S2120</f>
        <v>9.5416666666666643</v>
      </c>
      <c r="Q55" s="58">
        <f t="shared" si="12"/>
        <v>9.5416666666666643</v>
      </c>
      <c r="R55" s="161">
        <f>+'Ark1'!U2120</f>
        <v>56.574999999999989</v>
      </c>
      <c r="S55" s="183"/>
      <c r="T55" s="216"/>
      <c r="U55" s="161">
        <f>+'Ark1'!X2120</f>
        <v>100</v>
      </c>
      <c r="V55" s="161">
        <f>+'Ark1'!Y2120</f>
        <v>100</v>
      </c>
      <c r="W55" s="161">
        <f>+'Ark1'!Z2120</f>
        <v>91.666666666666686</v>
      </c>
      <c r="X55" s="54">
        <f>+'Ark1'!AA2120</f>
        <v>10.477167635705182</v>
      </c>
      <c r="Y55" s="54">
        <f>+'Ark1'!AB2120</f>
        <v>1.2903218806001711</v>
      </c>
      <c r="Z55" s="74">
        <f>+'Ark1'!AD2120</f>
        <v>58.84500484851953</v>
      </c>
      <c r="AA55" s="54">
        <f t="shared" si="9"/>
        <v>5.9292576419213976</v>
      </c>
      <c r="AB55" s="74">
        <f t="shared" si="10"/>
        <v>1.0909090909090908</v>
      </c>
      <c r="AC55" s="45"/>
      <c r="AD55" s="4"/>
      <c r="AE55" s="16"/>
      <c r="AF55" s="57"/>
      <c r="AG55" s="5"/>
      <c r="AH55" s="18"/>
    </row>
    <row r="56" spans="1:34" ht="15.6">
      <c r="A56" s="45"/>
      <c r="B56" s="52">
        <f>+'Ark1'!C2121</f>
        <v>2022</v>
      </c>
      <c r="C56" s="52">
        <f>+'Ark1'!M2121</f>
        <v>15</v>
      </c>
      <c r="D56" s="53" t="s">
        <v>112</v>
      </c>
      <c r="E56" s="52">
        <f>+'Ark1'!Q2121</f>
        <v>3</v>
      </c>
      <c r="F56" s="52">
        <f>+'Ark1'!R2121</f>
        <v>3</v>
      </c>
      <c r="G56" s="183">
        <f>+'Ark1'!AG2121</f>
        <v>5.9904153354632575E-2</v>
      </c>
      <c r="H56" s="58">
        <f t="shared" si="11"/>
        <v>5.9904153354632575E-2</v>
      </c>
      <c r="I56" s="183">
        <f>+'Ark1'!AH2121</f>
        <v>9.4254238677325478E-2</v>
      </c>
      <c r="J56" s="97"/>
      <c r="K56" s="281"/>
      <c r="L56" s="451"/>
      <c r="M56" s="183"/>
      <c r="N56" s="183"/>
      <c r="O56" s="341"/>
      <c r="P56" s="54">
        <f>+'Ark1'!S2121</f>
        <v>10</v>
      </c>
      <c r="Q56" s="58">
        <f t="shared" si="12"/>
        <v>10</v>
      </c>
      <c r="R56" s="161">
        <f>+'Ark1'!U2121</f>
        <v>68.500000000000014</v>
      </c>
      <c r="S56" s="183"/>
      <c r="T56" s="216"/>
      <c r="U56" s="161">
        <f>+'Ark1'!X2121</f>
        <v>100</v>
      </c>
      <c r="V56" s="161">
        <f>+'Ark1'!Y2121</f>
        <v>100</v>
      </c>
      <c r="W56" s="161">
        <f>+'Ark1'!Z2121</f>
        <v>100</v>
      </c>
      <c r="X56" s="54">
        <f>+'Ark1'!AA2121</f>
        <v>6.3890531379851954</v>
      </c>
      <c r="Y56" s="54">
        <f>+'Ark1'!AB2121</f>
        <v>0.81649658092772603</v>
      </c>
      <c r="Z56" s="74">
        <f>+'Ark1'!AD2121</f>
        <v>97.764077230178529</v>
      </c>
      <c r="AA56" s="54">
        <f t="shared" si="9"/>
        <v>6.8500000000000014</v>
      </c>
      <c r="AB56" s="74">
        <f t="shared" si="10"/>
        <v>1</v>
      </c>
      <c r="AC56" s="45"/>
      <c r="AD56" s="4"/>
      <c r="AE56" s="16"/>
      <c r="AF56" s="57"/>
      <c r="AG56" s="5"/>
      <c r="AH56" s="18"/>
    </row>
    <row r="57" spans="1:34" ht="15.6">
      <c r="A57" s="45"/>
      <c r="B57">
        <f>+'Ark1'!C2122</f>
        <v>2021</v>
      </c>
      <c r="C57">
        <f>+'Ark1'!M2122</f>
        <v>1</v>
      </c>
      <c r="D57" s="3" t="s">
        <v>98</v>
      </c>
      <c r="E57">
        <f>+'Ark1'!Q2122</f>
        <v>0</v>
      </c>
      <c r="F57">
        <f>+'Ark1'!R2122</f>
        <v>0</v>
      </c>
      <c r="G57" s="201">
        <f>+'Ark1'!AG2122</f>
        <v>0</v>
      </c>
      <c r="H57" s="59">
        <f t="shared" si="11"/>
        <v>0</v>
      </c>
      <c r="I57" s="201">
        <f>+'Ark1'!AH2122</f>
        <v>0</v>
      </c>
      <c r="J57" s="97"/>
      <c r="K57" s="209"/>
      <c r="L57" s="451"/>
      <c r="M57" s="201"/>
      <c r="N57" s="201"/>
      <c r="O57" s="341"/>
      <c r="P57" s="1">
        <f>+'Ark1'!S2122</f>
        <v>0</v>
      </c>
      <c r="Q57" s="59">
        <f t="shared" si="12"/>
        <v>0</v>
      </c>
      <c r="R57" s="93">
        <f>+'Ark1'!U2122</f>
        <v>0</v>
      </c>
      <c r="S57" s="201"/>
      <c r="T57" s="216"/>
      <c r="U57" s="93">
        <f>+'Ark1'!X2122</f>
        <v>0</v>
      </c>
      <c r="V57" s="93">
        <f>+'Ark1'!Y2122</f>
        <v>0</v>
      </c>
      <c r="W57" s="93">
        <f>+'Ark1'!Z2122</f>
        <v>0</v>
      </c>
      <c r="X57" s="1">
        <f>+'Ark1'!AA2122</f>
        <v>0</v>
      </c>
      <c r="Y57" s="1">
        <f>+'Ark1'!AB2122</f>
        <v>0</v>
      </c>
      <c r="Z57" s="11">
        <f>+'Ark1'!AD2122</f>
        <v>0</v>
      </c>
      <c r="AA57" s="1" t="e">
        <f t="shared" si="9"/>
        <v>#DIV/0!</v>
      </c>
      <c r="AB57" s="11" t="e">
        <f t="shared" si="10"/>
        <v>#DIV/0!</v>
      </c>
      <c r="AC57" s="45"/>
      <c r="AD57" s="4"/>
      <c r="AE57" s="16"/>
      <c r="AF57" s="57"/>
      <c r="AG57" s="5"/>
      <c r="AH57" s="18"/>
    </row>
    <row r="58" spans="1:34" ht="15.6">
      <c r="A58" s="45"/>
      <c r="B58">
        <f>+'Ark1'!C2123</f>
        <v>2021</v>
      </c>
      <c r="C58">
        <f>+'Ark1'!M2123</f>
        <v>2</v>
      </c>
      <c r="D58" s="3" t="s">
        <v>99</v>
      </c>
      <c r="E58">
        <f>+'Ark1'!Q2123</f>
        <v>0</v>
      </c>
      <c r="F58">
        <f>+'Ark1'!R2123</f>
        <v>0</v>
      </c>
      <c r="G58" s="201">
        <f>+'Ark1'!AG2123</f>
        <v>0</v>
      </c>
      <c r="H58" s="59">
        <f t="shared" si="11"/>
        <v>0</v>
      </c>
      <c r="I58" s="201">
        <f>+'Ark1'!AH2123</f>
        <v>0</v>
      </c>
      <c r="J58" s="97"/>
      <c r="K58" s="209"/>
      <c r="L58" s="451"/>
      <c r="M58" s="201"/>
      <c r="N58" s="201"/>
      <c r="O58" s="341"/>
      <c r="P58" s="1">
        <f>+'Ark1'!S2123</f>
        <v>0</v>
      </c>
      <c r="Q58" s="59">
        <f t="shared" si="12"/>
        <v>0</v>
      </c>
      <c r="R58" s="93">
        <f>+'Ark1'!U2123</f>
        <v>0</v>
      </c>
      <c r="S58" s="201"/>
      <c r="T58" s="216"/>
      <c r="U58" s="93">
        <f>+'Ark1'!X2123</f>
        <v>0</v>
      </c>
      <c r="V58" s="93">
        <f>+'Ark1'!Y2123</f>
        <v>0</v>
      </c>
      <c r="W58" s="93">
        <f>+'Ark1'!Z2123</f>
        <v>0</v>
      </c>
      <c r="X58" s="1">
        <f>+'Ark1'!AA2123</f>
        <v>0</v>
      </c>
      <c r="Y58" s="1">
        <f>+'Ark1'!AB2123</f>
        <v>0</v>
      </c>
      <c r="Z58" s="11">
        <f>+'Ark1'!AD2123</f>
        <v>0</v>
      </c>
      <c r="AA58" s="1" t="e">
        <f t="shared" si="9"/>
        <v>#DIV/0!</v>
      </c>
      <c r="AB58" s="11" t="e">
        <f t="shared" si="10"/>
        <v>#DIV/0!</v>
      </c>
      <c r="AC58" s="45"/>
      <c r="AD58" s="4"/>
      <c r="AE58" s="18"/>
      <c r="AF58" s="57"/>
      <c r="AG58" s="5"/>
      <c r="AH58" s="18"/>
    </row>
    <row r="59" spans="1:34" ht="15.6">
      <c r="A59" s="45"/>
      <c r="B59">
        <f>+'Ark1'!C2124</f>
        <v>2021</v>
      </c>
      <c r="C59">
        <f>+'Ark1'!M2124</f>
        <v>3</v>
      </c>
      <c r="D59" s="3" t="s">
        <v>100</v>
      </c>
      <c r="E59">
        <f>+'Ark1'!Q2124</f>
        <v>0</v>
      </c>
      <c r="F59">
        <f>+'Ark1'!R2124</f>
        <v>0</v>
      </c>
      <c r="G59" s="201">
        <f>+'Ark1'!AG2124</f>
        <v>0</v>
      </c>
      <c r="H59" s="59">
        <f t="shared" si="11"/>
        <v>0</v>
      </c>
      <c r="I59" s="201">
        <f>+'Ark1'!AH2124</f>
        <v>0</v>
      </c>
      <c r="J59" s="97"/>
      <c r="K59" s="209"/>
      <c r="L59" s="451"/>
      <c r="M59" s="201"/>
      <c r="N59" s="201"/>
      <c r="O59" s="341"/>
      <c r="P59" s="1">
        <f>+'Ark1'!S2124</f>
        <v>0</v>
      </c>
      <c r="Q59" s="59">
        <f t="shared" si="12"/>
        <v>0</v>
      </c>
      <c r="R59" s="93">
        <f>+'Ark1'!U2124</f>
        <v>0</v>
      </c>
      <c r="S59" s="201"/>
      <c r="T59" s="216"/>
      <c r="U59" s="93">
        <f>+'Ark1'!X2124</f>
        <v>0</v>
      </c>
      <c r="V59" s="93">
        <f>+'Ark1'!Y2124</f>
        <v>0</v>
      </c>
      <c r="W59" s="93">
        <f>+'Ark1'!Z2124</f>
        <v>0</v>
      </c>
      <c r="X59" s="1">
        <f>+'Ark1'!AA2124</f>
        <v>0</v>
      </c>
      <c r="Y59" s="1">
        <f>+'Ark1'!AB2124</f>
        <v>0</v>
      </c>
      <c r="Z59" s="11">
        <f>+'Ark1'!AD2124</f>
        <v>0</v>
      </c>
      <c r="AA59" s="1" t="e">
        <f t="shared" si="9"/>
        <v>#DIV/0!</v>
      </c>
      <c r="AB59" s="11" t="e">
        <f t="shared" si="10"/>
        <v>#DIV/0!</v>
      </c>
      <c r="AC59" s="45"/>
      <c r="AD59" s="13"/>
      <c r="AE59" s="13"/>
      <c r="AF59" s="57"/>
    </row>
    <row r="60" spans="1:34" ht="15.6">
      <c r="A60" s="45"/>
      <c r="B60">
        <f>+'Ark1'!C2125</f>
        <v>2021</v>
      </c>
      <c r="C60">
        <f>+'Ark1'!M2125</f>
        <v>4</v>
      </c>
      <c r="D60" s="3" t="s">
        <v>101</v>
      </c>
      <c r="E60">
        <f>+'Ark1'!Q2125</f>
        <v>0</v>
      </c>
      <c r="F60">
        <f>+'Ark1'!R2125</f>
        <v>0</v>
      </c>
      <c r="G60" s="201">
        <f>+'Ark1'!AG2125</f>
        <v>0</v>
      </c>
      <c r="H60" s="59">
        <f t="shared" si="11"/>
        <v>0</v>
      </c>
      <c r="I60" s="201">
        <f>+'Ark1'!AH2125</f>
        <v>0</v>
      </c>
      <c r="J60" s="97"/>
      <c r="K60" s="209"/>
      <c r="L60" s="451"/>
      <c r="M60" s="201"/>
      <c r="N60" s="201"/>
      <c r="O60" s="341"/>
      <c r="P60" s="1">
        <f>+'Ark1'!S2125</f>
        <v>0</v>
      </c>
      <c r="Q60" s="59">
        <f t="shared" si="12"/>
        <v>0</v>
      </c>
      <c r="R60" s="93">
        <f>+'Ark1'!U2125</f>
        <v>0</v>
      </c>
      <c r="S60" s="201"/>
      <c r="T60" s="216"/>
      <c r="U60" s="93">
        <f>+'Ark1'!X2125</f>
        <v>0</v>
      </c>
      <c r="V60" s="93">
        <f>+'Ark1'!Y2125</f>
        <v>0</v>
      </c>
      <c r="W60" s="93">
        <f>+'Ark1'!Z2125</f>
        <v>0</v>
      </c>
      <c r="X60" s="1">
        <f>+'Ark1'!AA2125</f>
        <v>0</v>
      </c>
      <c r="Y60" s="1">
        <f>+'Ark1'!AB2125</f>
        <v>0</v>
      </c>
      <c r="Z60" s="11">
        <f>+'Ark1'!AD2125</f>
        <v>0</v>
      </c>
      <c r="AA60" s="1" t="e">
        <f t="shared" si="9"/>
        <v>#DIV/0!</v>
      </c>
      <c r="AB60" s="11" t="e">
        <f t="shared" si="10"/>
        <v>#DIV/0!</v>
      </c>
      <c r="AC60" s="45"/>
      <c r="AD60" s="5"/>
      <c r="AE60" s="18"/>
      <c r="AF60" s="57"/>
      <c r="AH60" s="18"/>
    </row>
    <row r="61" spans="1:34" ht="15.6">
      <c r="A61" s="45"/>
      <c r="B61">
        <f>+'Ark1'!C2126</f>
        <v>2021</v>
      </c>
      <c r="C61">
        <f>+'Ark1'!M2126</f>
        <v>5</v>
      </c>
      <c r="D61" s="3" t="s">
        <v>102</v>
      </c>
      <c r="E61">
        <f>+'Ark1'!Q2126</f>
        <v>0</v>
      </c>
      <c r="F61">
        <f>+'Ark1'!R2126</f>
        <v>0</v>
      </c>
      <c r="G61" s="201">
        <f>+'Ark1'!AG2126</f>
        <v>0</v>
      </c>
      <c r="H61" s="59">
        <f t="shared" si="11"/>
        <v>0</v>
      </c>
      <c r="I61" s="201">
        <f>+'Ark1'!AH2126</f>
        <v>0</v>
      </c>
      <c r="J61" s="97"/>
      <c r="K61" s="209"/>
      <c r="L61" s="451"/>
      <c r="M61" s="201"/>
      <c r="N61" s="201"/>
      <c r="O61" s="341"/>
      <c r="P61" s="1">
        <f>+'Ark1'!S2126</f>
        <v>0</v>
      </c>
      <c r="Q61" s="59">
        <f t="shared" si="12"/>
        <v>0</v>
      </c>
      <c r="R61" s="93">
        <f>+'Ark1'!U2126</f>
        <v>0</v>
      </c>
      <c r="S61" s="201"/>
      <c r="T61" s="216"/>
      <c r="U61" s="93">
        <f>+'Ark1'!X2126</f>
        <v>0</v>
      </c>
      <c r="V61" s="93">
        <f>+'Ark1'!Y2126</f>
        <v>0</v>
      </c>
      <c r="W61" s="93">
        <f>+'Ark1'!Z2126</f>
        <v>0</v>
      </c>
      <c r="X61" s="1">
        <f>+'Ark1'!AA2126</f>
        <v>0</v>
      </c>
      <c r="Y61" s="1">
        <f>+'Ark1'!AB2126</f>
        <v>0</v>
      </c>
      <c r="Z61" s="11">
        <f>+'Ark1'!AD2126</f>
        <v>0</v>
      </c>
      <c r="AA61" s="1" t="e">
        <f t="shared" si="9"/>
        <v>#DIV/0!</v>
      </c>
      <c r="AB61" s="11" t="e">
        <f t="shared" si="10"/>
        <v>#DIV/0!</v>
      </c>
      <c r="AC61" s="45"/>
      <c r="AD61" s="13"/>
      <c r="AE61" s="13"/>
      <c r="AF61" s="57"/>
    </row>
    <row r="62" spans="1:34" ht="15.6">
      <c r="A62" s="45"/>
      <c r="B62">
        <f>+'Ark1'!C2127</f>
        <v>2021</v>
      </c>
      <c r="C62">
        <f>+'Ark1'!M2127</f>
        <v>6</v>
      </c>
      <c r="D62" s="3" t="s">
        <v>103</v>
      </c>
      <c r="E62">
        <f>+'Ark1'!Q2127</f>
        <v>0</v>
      </c>
      <c r="F62">
        <f>+'Ark1'!R2127</f>
        <v>0</v>
      </c>
      <c r="G62" s="201">
        <f>+'Ark1'!AG2127</f>
        <v>0</v>
      </c>
      <c r="H62" s="59">
        <f t="shared" si="11"/>
        <v>0</v>
      </c>
      <c r="I62" s="201">
        <f>+'Ark1'!AH2127</f>
        <v>0</v>
      </c>
      <c r="J62" s="97"/>
      <c r="K62" s="209"/>
      <c r="L62" s="451"/>
      <c r="M62" s="201"/>
      <c r="N62" s="201"/>
      <c r="O62" s="341"/>
      <c r="P62" s="1">
        <f>+'Ark1'!S2127</f>
        <v>0</v>
      </c>
      <c r="Q62" s="59">
        <f t="shared" si="12"/>
        <v>0</v>
      </c>
      <c r="R62" s="93">
        <f>+'Ark1'!U2127</f>
        <v>0</v>
      </c>
      <c r="S62" s="201"/>
      <c r="T62" s="216"/>
      <c r="U62" s="93">
        <f>+'Ark1'!X2127</f>
        <v>0</v>
      </c>
      <c r="V62" s="93">
        <f>+'Ark1'!Y2127</f>
        <v>0</v>
      </c>
      <c r="W62" s="93">
        <f>+'Ark1'!Z2127</f>
        <v>0</v>
      </c>
      <c r="X62" s="1">
        <f>+'Ark1'!AA2127</f>
        <v>0</v>
      </c>
      <c r="Y62" s="1">
        <f>+'Ark1'!AB2127</f>
        <v>0</v>
      </c>
      <c r="Z62" s="11">
        <f>+'Ark1'!AD2127</f>
        <v>0</v>
      </c>
      <c r="AA62" s="1" t="e">
        <f t="shared" si="9"/>
        <v>#DIV/0!</v>
      </c>
      <c r="AB62" s="11" t="e">
        <f t="shared" si="10"/>
        <v>#DIV/0!</v>
      </c>
      <c r="AC62" s="45"/>
      <c r="AD62" s="13"/>
      <c r="AE62" s="13"/>
      <c r="AF62" s="57"/>
    </row>
    <row r="63" spans="1:34" ht="15.6">
      <c r="A63" s="45"/>
      <c r="B63">
        <f>+'Ark1'!C2128</f>
        <v>2021</v>
      </c>
      <c r="C63">
        <f>+'Ark1'!M2128</f>
        <v>7</v>
      </c>
      <c r="D63" s="3" t="s">
        <v>104</v>
      </c>
      <c r="E63">
        <f>+'Ark1'!Q2128</f>
        <v>0</v>
      </c>
      <c r="F63">
        <f>+'Ark1'!R2128</f>
        <v>0</v>
      </c>
      <c r="G63" s="201">
        <f>+'Ark1'!AG2128</f>
        <v>0</v>
      </c>
      <c r="H63" s="59">
        <f t="shared" si="11"/>
        <v>0</v>
      </c>
      <c r="I63" s="201">
        <f>+'Ark1'!AH2128</f>
        <v>0</v>
      </c>
      <c r="J63" s="97"/>
      <c r="K63" s="209"/>
      <c r="L63" s="451"/>
      <c r="M63" s="201"/>
      <c r="N63" s="201"/>
      <c r="O63" s="341"/>
      <c r="P63" s="1">
        <f>+'Ark1'!S2128</f>
        <v>0</v>
      </c>
      <c r="Q63" s="59">
        <f t="shared" si="12"/>
        <v>0</v>
      </c>
      <c r="R63" s="93">
        <f>+'Ark1'!U2128</f>
        <v>0</v>
      </c>
      <c r="S63" s="201"/>
      <c r="T63" s="216"/>
      <c r="U63" s="93">
        <f>+'Ark1'!X2128</f>
        <v>0</v>
      </c>
      <c r="V63" s="93">
        <f>+'Ark1'!Y2128</f>
        <v>0</v>
      </c>
      <c r="W63" s="93">
        <f>+'Ark1'!Z2128</f>
        <v>0</v>
      </c>
      <c r="X63" s="1">
        <f>+'Ark1'!AA2128</f>
        <v>0</v>
      </c>
      <c r="Y63" s="1">
        <f>+'Ark1'!AB2128</f>
        <v>0</v>
      </c>
      <c r="Z63" s="11">
        <f>+'Ark1'!AD2128</f>
        <v>0</v>
      </c>
      <c r="AA63" s="1" t="e">
        <f t="shared" si="9"/>
        <v>#DIV/0!</v>
      </c>
      <c r="AB63" s="11" t="e">
        <f t="shared" si="10"/>
        <v>#DIV/0!</v>
      </c>
      <c r="AC63" s="45"/>
      <c r="AD63" s="2"/>
      <c r="AE63" s="5"/>
      <c r="AF63" s="57"/>
    </row>
    <row r="64" spans="1:34" ht="15.6">
      <c r="A64" s="45"/>
      <c r="B64">
        <f>+'Ark1'!C2129</f>
        <v>2021</v>
      </c>
      <c r="C64">
        <f>+'Ark1'!M2129</f>
        <v>8</v>
      </c>
      <c r="D64" s="3" t="s">
        <v>105</v>
      </c>
      <c r="E64">
        <f>+'Ark1'!Q2129</f>
        <v>0</v>
      </c>
      <c r="F64">
        <f>+'Ark1'!R2129</f>
        <v>0</v>
      </c>
      <c r="G64" s="201">
        <f>+'Ark1'!AG2129</f>
        <v>0</v>
      </c>
      <c r="H64" s="59">
        <f t="shared" si="11"/>
        <v>0</v>
      </c>
      <c r="I64" s="201">
        <f>+'Ark1'!AH2129</f>
        <v>0</v>
      </c>
      <c r="J64" s="97"/>
      <c r="K64" s="209"/>
      <c r="L64" s="451"/>
      <c r="M64" s="201"/>
      <c r="N64" s="201"/>
      <c r="O64" s="341"/>
      <c r="P64" s="1">
        <f>+'Ark1'!S2129</f>
        <v>0</v>
      </c>
      <c r="Q64" s="59">
        <f t="shared" si="12"/>
        <v>0</v>
      </c>
      <c r="R64" s="93">
        <f>+'Ark1'!U2129</f>
        <v>0</v>
      </c>
      <c r="S64" s="201"/>
      <c r="T64" s="216"/>
      <c r="U64" s="93">
        <f>+'Ark1'!X2129</f>
        <v>0</v>
      </c>
      <c r="V64" s="93">
        <f>+'Ark1'!Y2129</f>
        <v>0</v>
      </c>
      <c r="W64" s="93">
        <f>+'Ark1'!Z2129</f>
        <v>0</v>
      </c>
      <c r="X64" s="1">
        <f>+'Ark1'!AA2129</f>
        <v>0</v>
      </c>
      <c r="Y64" s="1">
        <f>+'Ark1'!AB2129</f>
        <v>0</v>
      </c>
      <c r="Z64" s="11">
        <f>+'Ark1'!AD2129</f>
        <v>0</v>
      </c>
      <c r="AA64" s="1" t="e">
        <f t="shared" si="9"/>
        <v>#DIV/0!</v>
      </c>
      <c r="AB64" s="11" t="e">
        <f t="shared" si="10"/>
        <v>#DIV/0!</v>
      </c>
      <c r="AC64" s="45"/>
      <c r="AD64" s="4"/>
      <c r="AE64" s="4"/>
      <c r="AF64" s="57"/>
      <c r="AG64" s="4"/>
      <c r="AH64" s="4"/>
    </row>
    <row r="65" spans="1:34" ht="15.6">
      <c r="A65" s="45"/>
      <c r="B65">
        <f>+'Ark1'!C2130</f>
        <v>2021</v>
      </c>
      <c r="C65">
        <f>+'Ark1'!M2130</f>
        <v>9</v>
      </c>
      <c r="D65" s="3" t="s">
        <v>106</v>
      </c>
      <c r="E65">
        <f>+'Ark1'!Q2130</f>
        <v>0</v>
      </c>
      <c r="F65">
        <f>+'Ark1'!R2130</f>
        <v>0</v>
      </c>
      <c r="G65" s="201">
        <f>+'Ark1'!AG2130</f>
        <v>0</v>
      </c>
      <c r="H65" s="59">
        <f t="shared" si="11"/>
        <v>0</v>
      </c>
      <c r="I65" s="201">
        <f>+'Ark1'!AH2130</f>
        <v>0</v>
      </c>
      <c r="J65" s="97"/>
      <c r="K65" s="209"/>
      <c r="L65" s="451"/>
      <c r="M65" s="201"/>
      <c r="N65" s="201"/>
      <c r="O65" s="341"/>
      <c r="P65" s="1">
        <f>+'Ark1'!S2130</f>
        <v>0</v>
      </c>
      <c r="Q65" s="59">
        <f t="shared" si="12"/>
        <v>0</v>
      </c>
      <c r="R65" s="93">
        <f>+'Ark1'!U2130</f>
        <v>0</v>
      </c>
      <c r="S65" s="201"/>
      <c r="T65" s="216"/>
      <c r="U65" s="93">
        <f>+'Ark1'!X2130</f>
        <v>0</v>
      </c>
      <c r="V65" s="93">
        <f>+'Ark1'!Y2130</f>
        <v>0</v>
      </c>
      <c r="W65" s="93">
        <f>+'Ark1'!Z2130</f>
        <v>0</v>
      </c>
      <c r="X65" s="1">
        <f>+'Ark1'!AA2130</f>
        <v>0</v>
      </c>
      <c r="Y65" s="1">
        <f>+'Ark1'!AB2130</f>
        <v>0</v>
      </c>
      <c r="Z65" s="11">
        <f>+'Ark1'!AD2130</f>
        <v>0</v>
      </c>
      <c r="AA65" s="1" t="e">
        <f t="shared" si="9"/>
        <v>#DIV/0!</v>
      </c>
      <c r="AB65" s="11" t="e">
        <f t="shared" si="10"/>
        <v>#DIV/0!</v>
      </c>
      <c r="AC65" s="45"/>
      <c r="AD65" s="4"/>
      <c r="AE65" s="13"/>
      <c r="AF65" s="57"/>
      <c r="AG65" s="1"/>
      <c r="AH65" s="5"/>
    </row>
    <row r="66" spans="1:34" ht="15.6">
      <c r="A66" s="45"/>
      <c r="B66">
        <f>+'Ark1'!C2131</f>
        <v>2021</v>
      </c>
      <c r="C66">
        <f>+'Ark1'!M2131</f>
        <v>10</v>
      </c>
      <c r="D66" s="3" t="s">
        <v>107</v>
      </c>
      <c r="E66">
        <f>+'Ark1'!Q2131</f>
        <v>0</v>
      </c>
      <c r="F66">
        <f>+'Ark1'!R2131</f>
        <v>0</v>
      </c>
      <c r="G66" s="201">
        <f>+'Ark1'!AG2131</f>
        <v>0</v>
      </c>
      <c r="H66" s="59">
        <f t="shared" si="11"/>
        <v>0</v>
      </c>
      <c r="I66" s="201">
        <f>+'Ark1'!AH2131</f>
        <v>0</v>
      </c>
      <c r="J66" s="97"/>
      <c r="K66" s="209"/>
      <c r="L66" s="451"/>
      <c r="M66" s="201"/>
      <c r="N66" s="201"/>
      <c r="O66" s="341"/>
      <c r="P66" s="1">
        <f>+'Ark1'!S2131</f>
        <v>0</v>
      </c>
      <c r="Q66" s="59">
        <f t="shared" si="12"/>
        <v>0</v>
      </c>
      <c r="R66" s="93">
        <f>+'Ark1'!U2131</f>
        <v>0</v>
      </c>
      <c r="S66" s="201"/>
      <c r="T66" s="216"/>
      <c r="U66" s="93">
        <f>+'Ark1'!X2131</f>
        <v>0</v>
      </c>
      <c r="V66" s="93">
        <f>+'Ark1'!Y2131</f>
        <v>0</v>
      </c>
      <c r="W66" s="93">
        <f>+'Ark1'!Z2131</f>
        <v>0</v>
      </c>
      <c r="X66" s="1">
        <f>+'Ark1'!AA2131</f>
        <v>0</v>
      </c>
      <c r="Y66" s="1">
        <f>+'Ark1'!AB2131</f>
        <v>0</v>
      </c>
      <c r="Z66" s="11">
        <f>+'Ark1'!AD2131</f>
        <v>0</v>
      </c>
      <c r="AA66" s="1" t="e">
        <f t="shared" si="9"/>
        <v>#DIV/0!</v>
      </c>
      <c r="AB66" s="11" t="e">
        <f t="shared" si="10"/>
        <v>#DIV/0!</v>
      </c>
      <c r="AC66" s="45"/>
      <c r="AD66" s="4"/>
      <c r="AE66" s="13"/>
      <c r="AF66" s="57"/>
      <c r="AG66" s="1"/>
      <c r="AH66" s="5"/>
    </row>
    <row r="67" spans="1:34" ht="15.6">
      <c r="A67" s="45"/>
      <c r="B67">
        <f>+'Ark1'!C2132</f>
        <v>2021</v>
      </c>
      <c r="C67">
        <f>+'Ark1'!M2132</f>
        <v>11</v>
      </c>
      <c r="D67" s="3" t="s">
        <v>108</v>
      </c>
      <c r="E67">
        <f>+'Ark1'!Q2132</f>
        <v>0</v>
      </c>
      <c r="F67">
        <f>+'Ark1'!R2132</f>
        <v>0</v>
      </c>
      <c r="G67" s="201">
        <f>+'Ark1'!AG2132</f>
        <v>0</v>
      </c>
      <c r="H67" s="59">
        <f t="shared" si="11"/>
        <v>0</v>
      </c>
      <c r="I67" s="201">
        <f>+'Ark1'!AH2132</f>
        <v>0</v>
      </c>
      <c r="J67" s="97"/>
      <c r="K67" s="209"/>
      <c r="L67" s="451"/>
      <c r="M67" s="201"/>
      <c r="N67" s="201"/>
      <c r="O67" s="341"/>
      <c r="P67" s="1">
        <f>+'Ark1'!S2132</f>
        <v>0</v>
      </c>
      <c r="Q67" s="59">
        <f t="shared" si="12"/>
        <v>0</v>
      </c>
      <c r="R67" s="93">
        <f>+'Ark1'!U2132</f>
        <v>0</v>
      </c>
      <c r="S67" s="201"/>
      <c r="T67" s="216"/>
      <c r="U67" s="93">
        <f>+'Ark1'!X2132</f>
        <v>0</v>
      </c>
      <c r="V67" s="93">
        <f>+'Ark1'!Y2132</f>
        <v>0</v>
      </c>
      <c r="W67" s="93">
        <f>+'Ark1'!Z2132</f>
        <v>0</v>
      </c>
      <c r="X67" s="1">
        <f>+'Ark1'!AA2132</f>
        <v>0</v>
      </c>
      <c r="Y67" s="1">
        <f>+'Ark1'!AB2132</f>
        <v>0</v>
      </c>
      <c r="Z67" s="11">
        <f>+'Ark1'!AD2132</f>
        <v>0</v>
      </c>
      <c r="AA67" s="1" t="e">
        <f t="shared" si="9"/>
        <v>#DIV/0!</v>
      </c>
      <c r="AB67" s="11" t="e">
        <f t="shared" si="10"/>
        <v>#DIV/0!</v>
      </c>
      <c r="AC67" s="45"/>
      <c r="AD67" s="4"/>
      <c r="AE67" s="13"/>
      <c r="AF67" s="57"/>
      <c r="AG67" s="1"/>
      <c r="AH67" s="5"/>
    </row>
    <row r="68" spans="1:34" ht="15.6">
      <c r="A68" s="45"/>
      <c r="B68">
        <f>+'Ark1'!C2133</f>
        <v>2021</v>
      </c>
      <c r="C68">
        <f>+'Ark1'!M2133</f>
        <v>12</v>
      </c>
      <c r="D68" s="3" t="s">
        <v>109</v>
      </c>
      <c r="E68">
        <f>+'Ark1'!Q2133</f>
        <v>0</v>
      </c>
      <c r="F68">
        <f>+'Ark1'!R2133</f>
        <v>0</v>
      </c>
      <c r="G68" s="201">
        <f>+'Ark1'!AG2133</f>
        <v>0</v>
      </c>
      <c r="H68" s="59">
        <f t="shared" si="11"/>
        <v>0</v>
      </c>
      <c r="I68" s="201">
        <f>+'Ark1'!AH2133</f>
        <v>0</v>
      </c>
      <c r="J68" s="97"/>
      <c r="K68" s="209"/>
      <c r="L68" s="451"/>
      <c r="M68" s="201"/>
      <c r="N68" s="201"/>
      <c r="O68" s="341"/>
      <c r="P68" s="1">
        <f>+'Ark1'!S2133</f>
        <v>0</v>
      </c>
      <c r="Q68" s="59">
        <f t="shared" si="12"/>
        <v>0</v>
      </c>
      <c r="R68" s="93">
        <f>+'Ark1'!U2133</f>
        <v>0</v>
      </c>
      <c r="S68" s="201"/>
      <c r="T68" s="216"/>
      <c r="U68" s="93">
        <f>+'Ark1'!X2133</f>
        <v>0</v>
      </c>
      <c r="V68" s="93">
        <f>+'Ark1'!Y2133</f>
        <v>0</v>
      </c>
      <c r="W68" s="93">
        <f>+'Ark1'!Z2133</f>
        <v>0</v>
      </c>
      <c r="X68" s="1">
        <f>+'Ark1'!AA2133</f>
        <v>0</v>
      </c>
      <c r="Y68" s="1">
        <f>+'Ark1'!AB2133</f>
        <v>0</v>
      </c>
      <c r="Z68" s="11">
        <f>+'Ark1'!AD2133</f>
        <v>0</v>
      </c>
      <c r="AA68" s="1" t="e">
        <f t="shared" si="9"/>
        <v>#DIV/0!</v>
      </c>
      <c r="AB68" s="11" t="e">
        <f t="shared" si="10"/>
        <v>#DIV/0!</v>
      </c>
      <c r="AC68" s="45"/>
      <c r="AD68" s="4"/>
      <c r="AE68" s="13"/>
      <c r="AF68" s="57"/>
      <c r="AG68" s="1"/>
      <c r="AH68" s="5"/>
    </row>
    <row r="69" spans="1:34" ht="15.6">
      <c r="A69" s="45"/>
      <c r="B69">
        <f>+'Ark1'!C2134</f>
        <v>2021</v>
      </c>
      <c r="C69">
        <f>+'Ark1'!M2134</f>
        <v>13</v>
      </c>
      <c r="D69" s="3" t="s">
        <v>110</v>
      </c>
      <c r="E69">
        <f>+'Ark1'!Q2134</f>
        <v>0</v>
      </c>
      <c r="F69">
        <f>+'Ark1'!R2134</f>
        <v>0</v>
      </c>
      <c r="G69" s="201">
        <f>+'Ark1'!AG2134</f>
        <v>0</v>
      </c>
      <c r="H69" s="59">
        <f t="shared" si="11"/>
        <v>0</v>
      </c>
      <c r="I69" s="201">
        <f>+'Ark1'!AH2134</f>
        <v>0</v>
      </c>
      <c r="J69" s="97"/>
      <c r="K69" s="209"/>
      <c r="L69" s="451"/>
      <c r="M69" s="201"/>
      <c r="N69" s="201"/>
      <c r="O69" s="341"/>
      <c r="P69" s="1">
        <f>+'Ark1'!S2134</f>
        <v>0</v>
      </c>
      <c r="Q69" s="59">
        <f t="shared" si="12"/>
        <v>0</v>
      </c>
      <c r="R69" s="93">
        <f>+'Ark1'!U2134</f>
        <v>0</v>
      </c>
      <c r="S69" s="201"/>
      <c r="T69" s="216"/>
      <c r="U69" s="93">
        <f>+'Ark1'!X2134</f>
        <v>0</v>
      </c>
      <c r="V69" s="93">
        <f>+'Ark1'!Y2134</f>
        <v>0</v>
      </c>
      <c r="W69" s="93">
        <f>+'Ark1'!Z2134</f>
        <v>0</v>
      </c>
      <c r="X69" s="1">
        <f>+'Ark1'!AA2134</f>
        <v>0</v>
      </c>
      <c r="Y69" s="1">
        <f>+'Ark1'!AB2134</f>
        <v>0</v>
      </c>
      <c r="Z69" s="11">
        <f>+'Ark1'!AD2134</f>
        <v>0</v>
      </c>
      <c r="AA69" s="1" t="e">
        <f t="shared" si="9"/>
        <v>#DIV/0!</v>
      </c>
      <c r="AB69" s="11" t="e">
        <f t="shared" si="10"/>
        <v>#DIV/0!</v>
      </c>
      <c r="AC69" s="45"/>
      <c r="AD69" s="4"/>
      <c r="AE69" s="13"/>
      <c r="AF69" s="57"/>
      <c r="AG69" s="13"/>
      <c r="AH69" s="5"/>
    </row>
    <row r="70" spans="1:34" ht="15.6">
      <c r="A70" s="45"/>
      <c r="B70">
        <f>+'Ark1'!C2135</f>
        <v>2021</v>
      </c>
      <c r="C70">
        <f>+'Ark1'!M2135</f>
        <v>14</v>
      </c>
      <c r="D70" s="3" t="s">
        <v>111</v>
      </c>
      <c r="E70">
        <f>+'Ark1'!Q2135</f>
        <v>0</v>
      </c>
      <c r="F70">
        <f>+'Ark1'!R2135</f>
        <v>0</v>
      </c>
      <c r="G70" s="201">
        <f>+'Ark1'!AG2135</f>
        <v>0</v>
      </c>
      <c r="H70" s="59">
        <f t="shared" si="11"/>
        <v>0</v>
      </c>
      <c r="I70" s="201">
        <f>+'Ark1'!AH2135</f>
        <v>0</v>
      </c>
      <c r="J70" s="97"/>
      <c r="K70" s="209"/>
      <c r="L70" s="451"/>
      <c r="M70" s="201"/>
      <c r="N70" s="201"/>
      <c r="O70" s="341"/>
      <c r="P70" s="1">
        <f>+'Ark1'!S2135</f>
        <v>0</v>
      </c>
      <c r="Q70" s="59">
        <f t="shared" si="12"/>
        <v>0</v>
      </c>
      <c r="R70" s="93">
        <f>+'Ark1'!U2135</f>
        <v>0</v>
      </c>
      <c r="S70" s="201"/>
      <c r="T70" s="216"/>
      <c r="U70" s="93">
        <f>+'Ark1'!X2135</f>
        <v>0</v>
      </c>
      <c r="V70" s="93">
        <f>+'Ark1'!Y2135</f>
        <v>0</v>
      </c>
      <c r="W70" s="93">
        <f>+'Ark1'!Z2135</f>
        <v>0</v>
      </c>
      <c r="X70" s="1">
        <f>+'Ark1'!AA2135</f>
        <v>0</v>
      </c>
      <c r="Y70" s="1">
        <f>+'Ark1'!AB2135</f>
        <v>0</v>
      </c>
      <c r="Z70" s="11">
        <f>+'Ark1'!AD2135</f>
        <v>0</v>
      </c>
      <c r="AA70" s="1" t="e">
        <f t="shared" si="9"/>
        <v>#DIV/0!</v>
      </c>
      <c r="AB70" s="11" t="e">
        <f t="shared" si="10"/>
        <v>#DIV/0!</v>
      </c>
      <c r="AC70" s="45"/>
      <c r="AD70" s="4"/>
      <c r="AE70" s="13"/>
      <c r="AF70" s="57"/>
      <c r="AG70" s="13"/>
      <c r="AH70" s="5"/>
    </row>
    <row r="71" spans="1:34" ht="15.6">
      <c r="A71" s="45"/>
      <c r="B71">
        <f>+'Ark1'!C2136</f>
        <v>2021</v>
      </c>
      <c r="C71">
        <f>+'Ark1'!M2136</f>
        <v>15</v>
      </c>
      <c r="D71" s="3" t="s">
        <v>112</v>
      </c>
      <c r="E71">
        <f>+'Ark1'!Q2136</f>
        <v>0</v>
      </c>
      <c r="F71">
        <f>+'Ark1'!R2136</f>
        <v>0</v>
      </c>
      <c r="G71" s="201">
        <f>+'Ark1'!AG2136</f>
        <v>0</v>
      </c>
      <c r="H71" s="59">
        <f t="shared" si="11"/>
        <v>0</v>
      </c>
      <c r="I71" s="201">
        <f>+'Ark1'!AH2136</f>
        <v>0</v>
      </c>
      <c r="J71" s="97"/>
      <c r="K71" s="209"/>
      <c r="L71" s="451"/>
      <c r="M71" s="201"/>
      <c r="N71" s="201"/>
      <c r="O71" s="341"/>
      <c r="P71" s="1">
        <f>+'Ark1'!S2136</f>
        <v>0</v>
      </c>
      <c r="Q71" s="59">
        <f t="shared" si="12"/>
        <v>0</v>
      </c>
      <c r="R71" s="93">
        <f>+'Ark1'!U2136</f>
        <v>0</v>
      </c>
      <c r="S71" s="201"/>
      <c r="T71" s="216"/>
      <c r="U71" s="93">
        <f>+'Ark1'!X2136</f>
        <v>0</v>
      </c>
      <c r="V71" s="93">
        <f>+'Ark1'!Y2136</f>
        <v>0</v>
      </c>
      <c r="W71" s="93">
        <f>+'Ark1'!Z2136</f>
        <v>0</v>
      </c>
      <c r="X71" s="1">
        <f>+'Ark1'!AA2136</f>
        <v>0</v>
      </c>
      <c r="Y71" s="1">
        <f>+'Ark1'!AB2136</f>
        <v>0</v>
      </c>
      <c r="Z71" s="11">
        <f>+'Ark1'!AD2136</f>
        <v>0</v>
      </c>
      <c r="AA71" s="1" t="e">
        <f t="shared" si="9"/>
        <v>#DIV/0!</v>
      </c>
      <c r="AB71" s="11" t="e">
        <f t="shared" si="10"/>
        <v>#DIV/0!</v>
      </c>
      <c r="AC71" s="45"/>
      <c r="AD71" s="4"/>
      <c r="AE71" s="13"/>
      <c r="AF71" s="57"/>
      <c r="AG71" s="13"/>
      <c r="AH71" s="5"/>
    </row>
    <row r="72" spans="1:34" ht="15.6">
      <c r="A72" s="45"/>
      <c r="B72" s="52">
        <f>+'Ark1'!C2137</f>
        <v>2020</v>
      </c>
      <c r="C72" s="52">
        <f>+'Ark1'!M2137</f>
        <v>1</v>
      </c>
      <c r="D72" s="53" t="s">
        <v>98</v>
      </c>
      <c r="E72" s="52">
        <f>+'Ark1'!Q2137</f>
        <v>0</v>
      </c>
      <c r="F72" s="52">
        <f>+'Ark1'!R2137</f>
        <v>0</v>
      </c>
      <c r="G72" s="183">
        <f>+'Ark1'!AG2137</f>
        <v>0</v>
      </c>
      <c r="H72" s="58">
        <f t="shared" si="11"/>
        <v>0</v>
      </c>
      <c r="I72" s="183">
        <f>+'Ark1'!AH2137</f>
        <v>0</v>
      </c>
      <c r="J72" s="97"/>
      <c r="K72" s="281"/>
      <c r="L72" s="451"/>
      <c r="M72" s="183"/>
      <c r="N72" s="183"/>
      <c r="O72" s="341"/>
      <c r="P72" s="54">
        <f>+'Ark1'!S2137</f>
        <v>0</v>
      </c>
      <c r="Q72" s="58">
        <f t="shared" si="12"/>
        <v>0</v>
      </c>
      <c r="R72" s="161">
        <f>+'Ark1'!U2137</f>
        <v>0</v>
      </c>
      <c r="S72" s="183"/>
      <c r="T72" s="216"/>
      <c r="U72" s="161">
        <f>+'Ark1'!X2137</f>
        <v>0</v>
      </c>
      <c r="V72" s="161">
        <f>+'Ark1'!Y2137</f>
        <v>0</v>
      </c>
      <c r="W72" s="161">
        <f>+'Ark1'!Z2137</f>
        <v>0</v>
      </c>
      <c r="X72" s="54">
        <f>+'Ark1'!AA2137</f>
        <v>0</v>
      </c>
      <c r="Y72" s="54">
        <f>+'Ark1'!AB2137</f>
        <v>0</v>
      </c>
      <c r="Z72" s="74">
        <f>+'Ark1'!AD2137</f>
        <v>0</v>
      </c>
      <c r="AA72" s="54" t="e">
        <f t="shared" si="9"/>
        <v>#DIV/0!</v>
      </c>
      <c r="AB72" s="74" t="e">
        <f t="shared" si="10"/>
        <v>#DIV/0!</v>
      </c>
      <c r="AC72" s="45"/>
      <c r="AD72" s="4"/>
      <c r="AE72" s="13"/>
      <c r="AF72" s="57"/>
      <c r="AG72" s="13"/>
      <c r="AH72" s="5"/>
    </row>
    <row r="73" spans="1:34" ht="15.6">
      <c r="A73" s="45"/>
      <c r="B73" s="52">
        <f>+'Ark1'!C2138</f>
        <v>2020</v>
      </c>
      <c r="C73" s="52">
        <f>+'Ark1'!M2138</f>
        <v>2</v>
      </c>
      <c r="D73" s="53" t="s">
        <v>99</v>
      </c>
      <c r="E73" s="52">
        <f>+'Ark1'!Q2138</f>
        <v>0</v>
      </c>
      <c r="F73" s="52">
        <f>+'Ark1'!R2138</f>
        <v>0</v>
      </c>
      <c r="G73" s="183">
        <f>+'Ark1'!AG2138</f>
        <v>0</v>
      </c>
      <c r="H73" s="58">
        <f t="shared" si="11"/>
        <v>0</v>
      </c>
      <c r="I73" s="183">
        <f>+'Ark1'!AH2138</f>
        <v>0</v>
      </c>
      <c r="J73" s="97"/>
      <c r="K73" s="281"/>
      <c r="L73" s="451"/>
      <c r="M73" s="183"/>
      <c r="N73" s="183"/>
      <c r="O73" s="341"/>
      <c r="P73" s="54">
        <f>+'Ark1'!S2138</f>
        <v>0</v>
      </c>
      <c r="Q73" s="58">
        <f t="shared" si="12"/>
        <v>0</v>
      </c>
      <c r="R73" s="161">
        <f>+'Ark1'!U2138</f>
        <v>0</v>
      </c>
      <c r="S73" s="183"/>
      <c r="T73" s="216"/>
      <c r="U73" s="161">
        <f>+'Ark1'!X2138</f>
        <v>0</v>
      </c>
      <c r="V73" s="161">
        <f>+'Ark1'!Y2138</f>
        <v>0</v>
      </c>
      <c r="W73" s="161">
        <f>+'Ark1'!Z2138</f>
        <v>0</v>
      </c>
      <c r="X73" s="54">
        <f>+'Ark1'!AA2138</f>
        <v>0</v>
      </c>
      <c r="Y73" s="54">
        <f>+'Ark1'!AB2138</f>
        <v>0</v>
      </c>
      <c r="Z73" s="74">
        <f>+'Ark1'!AD2138</f>
        <v>0</v>
      </c>
      <c r="AA73" s="54" t="e">
        <f t="shared" si="9"/>
        <v>#DIV/0!</v>
      </c>
      <c r="AB73" s="74" t="e">
        <f t="shared" si="10"/>
        <v>#DIV/0!</v>
      </c>
      <c r="AC73" s="45"/>
      <c r="AD73" s="4"/>
      <c r="AE73" s="13"/>
      <c r="AF73" s="57"/>
      <c r="AG73" s="5"/>
      <c r="AH73" s="5"/>
    </row>
    <row r="74" spans="1:34" ht="15.6">
      <c r="A74" s="45"/>
      <c r="B74" s="52">
        <f>+'Ark1'!C2139</f>
        <v>2020</v>
      </c>
      <c r="C74" s="52">
        <f>+'Ark1'!M2139</f>
        <v>3</v>
      </c>
      <c r="D74" s="53" t="s">
        <v>100</v>
      </c>
      <c r="E74" s="52">
        <f>+'Ark1'!Q2139</f>
        <v>0</v>
      </c>
      <c r="F74" s="52">
        <f>+'Ark1'!R2139</f>
        <v>0</v>
      </c>
      <c r="G74" s="183">
        <f>+'Ark1'!AG2139</f>
        <v>0</v>
      </c>
      <c r="H74" s="58">
        <f t="shared" si="11"/>
        <v>0</v>
      </c>
      <c r="I74" s="183">
        <f>+'Ark1'!AH2139</f>
        <v>0</v>
      </c>
      <c r="J74" s="97"/>
      <c r="K74" s="281"/>
      <c r="L74" s="451"/>
      <c r="M74" s="183"/>
      <c r="N74" s="183"/>
      <c r="O74" s="341"/>
      <c r="P74" s="54">
        <f>+'Ark1'!S2139</f>
        <v>0</v>
      </c>
      <c r="Q74" s="58">
        <f t="shared" si="12"/>
        <v>0</v>
      </c>
      <c r="R74" s="161">
        <f>+'Ark1'!U2139</f>
        <v>0</v>
      </c>
      <c r="S74" s="183"/>
      <c r="T74" s="216"/>
      <c r="U74" s="161">
        <f>+'Ark1'!X2139</f>
        <v>0</v>
      </c>
      <c r="V74" s="161">
        <f>+'Ark1'!Y2139</f>
        <v>0</v>
      </c>
      <c r="W74" s="161">
        <f>+'Ark1'!Z2139</f>
        <v>0</v>
      </c>
      <c r="X74" s="54">
        <f>+'Ark1'!AA2139</f>
        <v>0</v>
      </c>
      <c r="Y74" s="54">
        <f>+'Ark1'!AB2139</f>
        <v>0</v>
      </c>
      <c r="Z74" s="74">
        <f>+'Ark1'!AD2139</f>
        <v>0</v>
      </c>
      <c r="AA74" s="54" t="e">
        <f t="shared" si="9"/>
        <v>#DIV/0!</v>
      </c>
      <c r="AB74" s="74" t="e">
        <f t="shared" si="10"/>
        <v>#DIV/0!</v>
      </c>
      <c r="AC74" s="45"/>
      <c r="AD74" s="4"/>
      <c r="AE74" s="13"/>
      <c r="AF74" s="57"/>
      <c r="AG74" s="5"/>
      <c r="AH74" s="5"/>
    </row>
    <row r="75" spans="1:34" ht="15.6">
      <c r="A75" s="45"/>
      <c r="B75" s="52">
        <f>+'Ark1'!C2140</f>
        <v>2020</v>
      </c>
      <c r="C75" s="52">
        <f>+'Ark1'!M2140</f>
        <v>4</v>
      </c>
      <c r="D75" s="53" t="s">
        <v>101</v>
      </c>
      <c r="E75" s="52">
        <f>+'Ark1'!Q2140</f>
        <v>0</v>
      </c>
      <c r="F75" s="52">
        <f>+'Ark1'!R2140</f>
        <v>0</v>
      </c>
      <c r="G75" s="183">
        <f>+'Ark1'!AG2140</f>
        <v>0</v>
      </c>
      <c r="H75" s="58">
        <f t="shared" si="11"/>
        <v>0</v>
      </c>
      <c r="I75" s="183">
        <f>+'Ark1'!AH2140</f>
        <v>0</v>
      </c>
      <c r="J75" s="97"/>
      <c r="K75" s="281"/>
      <c r="L75" s="451"/>
      <c r="M75" s="183"/>
      <c r="N75" s="183"/>
      <c r="O75" s="341"/>
      <c r="P75" s="54">
        <f>+'Ark1'!S2140</f>
        <v>0</v>
      </c>
      <c r="Q75" s="58">
        <f t="shared" si="12"/>
        <v>0</v>
      </c>
      <c r="R75" s="161">
        <f>+'Ark1'!U2140</f>
        <v>0</v>
      </c>
      <c r="S75" s="183"/>
      <c r="T75" s="216"/>
      <c r="U75" s="161">
        <f>+'Ark1'!X2140</f>
        <v>0</v>
      </c>
      <c r="V75" s="161">
        <f>+'Ark1'!Y2140</f>
        <v>0</v>
      </c>
      <c r="W75" s="161">
        <f>+'Ark1'!Z2140</f>
        <v>0</v>
      </c>
      <c r="X75" s="54">
        <f>+'Ark1'!AA2140</f>
        <v>0</v>
      </c>
      <c r="Y75" s="54">
        <f>+'Ark1'!AB2140</f>
        <v>0</v>
      </c>
      <c r="Z75" s="74">
        <f>+'Ark1'!AD2140</f>
        <v>0</v>
      </c>
      <c r="AA75" s="54" t="e">
        <f t="shared" si="9"/>
        <v>#DIV/0!</v>
      </c>
      <c r="AB75" s="74" t="e">
        <f t="shared" si="10"/>
        <v>#DIV/0!</v>
      </c>
      <c r="AC75" s="45"/>
      <c r="AD75" s="4"/>
      <c r="AE75" s="13"/>
      <c r="AF75" s="57"/>
      <c r="AG75" s="5"/>
      <c r="AH75" s="5"/>
    </row>
    <row r="76" spans="1:34" ht="15.6">
      <c r="A76" s="45"/>
      <c r="B76" s="52">
        <f>+'Ark1'!C2141</f>
        <v>2020</v>
      </c>
      <c r="C76" s="52">
        <f>+'Ark1'!M2141</f>
        <v>5</v>
      </c>
      <c r="D76" s="53" t="s">
        <v>102</v>
      </c>
      <c r="E76" s="52">
        <f>+'Ark1'!Q2141</f>
        <v>0</v>
      </c>
      <c r="F76" s="52">
        <f>+'Ark1'!R2141</f>
        <v>0</v>
      </c>
      <c r="G76" s="183">
        <f>+'Ark1'!AG2141</f>
        <v>0</v>
      </c>
      <c r="H76" s="58">
        <f t="shared" si="11"/>
        <v>0</v>
      </c>
      <c r="I76" s="183">
        <f>+'Ark1'!AH2141</f>
        <v>0</v>
      </c>
      <c r="J76" s="97"/>
      <c r="K76" s="281"/>
      <c r="L76" s="451"/>
      <c r="M76" s="183"/>
      <c r="N76" s="183"/>
      <c r="O76" s="341"/>
      <c r="P76" s="54">
        <f>+'Ark1'!S2141</f>
        <v>0</v>
      </c>
      <c r="Q76" s="58">
        <f t="shared" si="12"/>
        <v>0</v>
      </c>
      <c r="R76" s="161">
        <f>+'Ark1'!U2141</f>
        <v>0</v>
      </c>
      <c r="S76" s="183"/>
      <c r="T76" s="216"/>
      <c r="U76" s="161">
        <f>+'Ark1'!X2141</f>
        <v>0</v>
      </c>
      <c r="V76" s="161">
        <f>+'Ark1'!Y2141</f>
        <v>0</v>
      </c>
      <c r="W76" s="161">
        <f>+'Ark1'!Z2141</f>
        <v>0</v>
      </c>
      <c r="X76" s="54">
        <f>+'Ark1'!AA2141</f>
        <v>0</v>
      </c>
      <c r="Y76" s="54">
        <f>+'Ark1'!AB2141</f>
        <v>0</v>
      </c>
      <c r="Z76" s="74">
        <f>+'Ark1'!AD2141</f>
        <v>0</v>
      </c>
      <c r="AA76" s="54" t="e">
        <f t="shared" si="9"/>
        <v>#DIV/0!</v>
      </c>
      <c r="AB76" s="74" t="e">
        <f t="shared" si="10"/>
        <v>#DIV/0!</v>
      </c>
      <c r="AC76" s="45"/>
      <c r="AD76" s="4"/>
      <c r="AE76" s="13"/>
      <c r="AF76" s="57"/>
      <c r="AG76" s="5"/>
      <c r="AH76" s="5"/>
    </row>
    <row r="77" spans="1:34" ht="15.6">
      <c r="A77" s="45"/>
      <c r="B77" s="52">
        <f>+'Ark1'!C2142</f>
        <v>2020</v>
      </c>
      <c r="C77" s="52">
        <f>+'Ark1'!M2142</f>
        <v>6</v>
      </c>
      <c r="D77" s="53" t="s">
        <v>103</v>
      </c>
      <c r="E77" s="52">
        <f>+'Ark1'!Q2142</f>
        <v>0</v>
      </c>
      <c r="F77" s="52">
        <f>+'Ark1'!R2142</f>
        <v>0</v>
      </c>
      <c r="G77" s="183">
        <f>+'Ark1'!AG2142</f>
        <v>0</v>
      </c>
      <c r="H77" s="58">
        <f t="shared" ref="H77:H140" si="13">+G77-G92</f>
        <v>0</v>
      </c>
      <c r="I77" s="183">
        <f>+'Ark1'!AH2142</f>
        <v>0</v>
      </c>
      <c r="J77" s="97"/>
      <c r="K77" s="281"/>
      <c r="L77" s="451"/>
      <c r="M77" s="183"/>
      <c r="N77" s="183"/>
      <c r="O77" s="341"/>
      <c r="P77" s="54">
        <f>+'Ark1'!S2142</f>
        <v>0</v>
      </c>
      <c r="Q77" s="58">
        <f t="shared" ref="Q77:Q140" si="14">+P77-P92</f>
        <v>0</v>
      </c>
      <c r="R77" s="161">
        <f>+'Ark1'!U2142</f>
        <v>0</v>
      </c>
      <c r="S77" s="183"/>
      <c r="T77" s="216"/>
      <c r="U77" s="161">
        <f>+'Ark1'!X2142</f>
        <v>0</v>
      </c>
      <c r="V77" s="161">
        <f>+'Ark1'!Y2142</f>
        <v>0</v>
      </c>
      <c r="W77" s="161">
        <f>+'Ark1'!Z2142</f>
        <v>0</v>
      </c>
      <c r="X77" s="54">
        <f>+'Ark1'!AA2142</f>
        <v>0</v>
      </c>
      <c r="Y77" s="54">
        <f>+'Ark1'!AB2142</f>
        <v>0</v>
      </c>
      <c r="Z77" s="74">
        <f>+'Ark1'!AD2142</f>
        <v>0</v>
      </c>
      <c r="AA77" s="54" t="e">
        <f t="shared" si="9"/>
        <v>#DIV/0!</v>
      </c>
      <c r="AB77" s="74" t="e">
        <f t="shared" si="10"/>
        <v>#DIV/0!</v>
      </c>
      <c r="AC77" s="45"/>
      <c r="AD77" s="4"/>
      <c r="AE77" s="13"/>
      <c r="AF77" s="57"/>
      <c r="AG77" s="5"/>
      <c r="AH77" s="5"/>
    </row>
    <row r="78" spans="1:34" ht="15.6">
      <c r="A78" s="45"/>
      <c r="B78" s="52">
        <f>+'Ark1'!C2143</f>
        <v>2020</v>
      </c>
      <c r="C78" s="52">
        <f>+'Ark1'!M2143</f>
        <v>7</v>
      </c>
      <c r="D78" s="53" t="s">
        <v>104</v>
      </c>
      <c r="E78" s="52">
        <f>+'Ark1'!Q2143</f>
        <v>0</v>
      </c>
      <c r="F78" s="52">
        <f>+'Ark1'!R2143</f>
        <v>0</v>
      </c>
      <c r="G78" s="183">
        <f>+'Ark1'!AG2143</f>
        <v>0</v>
      </c>
      <c r="H78" s="58">
        <f t="shared" si="13"/>
        <v>0</v>
      </c>
      <c r="I78" s="183">
        <f>+'Ark1'!AH2143</f>
        <v>0</v>
      </c>
      <c r="J78" s="97"/>
      <c r="K78" s="281"/>
      <c r="L78" s="451"/>
      <c r="M78" s="183"/>
      <c r="N78" s="183"/>
      <c r="O78" s="341"/>
      <c r="P78" s="54">
        <f>+'Ark1'!S2143</f>
        <v>0</v>
      </c>
      <c r="Q78" s="58">
        <f t="shared" si="14"/>
        <v>0</v>
      </c>
      <c r="R78" s="161">
        <f>+'Ark1'!U2143</f>
        <v>0</v>
      </c>
      <c r="S78" s="183"/>
      <c r="T78" s="216"/>
      <c r="U78" s="161">
        <f>+'Ark1'!X2143</f>
        <v>0</v>
      </c>
      <c r="V78" s="161">
        <f>+'Ark1'!Y2143</f>
        <v>0</v>
      </c>
      <c r="W78" s="161">
        <f>+'Ark1'!Z2143</f>
        <v>0</v>
      </c>
      <c r="X78" s="54">
        <f>+'Ark1'!AA2143</f>
        <v>0</v>
      </c>
      <c r="Y78" s="54">
        <f>+'Ark1'!AB2143</f>
        <v>0</v>
      </c>
      <c r="Z78" s="74">
        <f>+'Ark1'!AD2143</f>
        <v>0</v>
      </c>
      <c r="AA78" s="54" t="e">
        <f t="shared" si="9"/>
        <v>#DIV/0!</v>
      </c>
      <c r="AB78" s="74" t="e">
        <f t="shared" si="10"/>
        <v>#DIV/0!</v>
      </c>
      <c r="AC78" s="45"/>
      <c r="AD78" s="4"/>
      <c r="AE78" s="13"/>
      <c r="AF78" s="57"/>
      <c r="AG78" s="5"/>
      <c r="AH78" s="5"/>
    </row>
    <row r="79" spans="1:34" ht="15.6">
      <c r="A79" s="45"/>
      <c r="B79" s="52">
        <f>+'Ark1'!C2144</f>
        <v>2020</v>
      </c>
      <c r="C79" s="52">
        <f>+'Ark1'!M2144</f>
        <v>8</v>
      </c>
      <c r="D79" s="53" t="s">
        <v>105</v>
      </c>
      <c r="E79" s="52">
        <f>+'Ark1'!Q2144</f>
        <v>0</v>
      </c>
      <c r="F79" s="52">
        <f>+'Ark1'!R2144</f>
        <v>0</v>
      </c>
      <c r="G79" s="183">
        <f>+'Ark1'!AG2144</f>
        <v>0</v>
      </c>
      <c r="H79" s="58">
        <f t="shared" si="13"/>
        <v>0</v>
      </c>
      <c r="I79" s="183">
        <f>+'Ark1'!AH2144</f>
        <v>0</v>
      </c>
      <c r="J79" s="97"/>
      <c r="K79" s="281"/>
      <c r="L79" s="451"/>
      <c r="M79" s="183"/>
      <c r="N79" s="183"/>
      <c r="O79" s="341"/>
      <c r="P79" s="54">
        <f>+'Ark1'!S2144</f>
        <v>0</v>
      </c>
      <c r="Q79" s="58">
        <f t="shared" si="14"/>
        <v>0</v>
      </c>
      <c r="R79" s="161">
        <f>+'Ark1'!U2144</f>
        <v>0</v>
      </c>
      <c r="S79" s="183"/>
      <c r="T79" s="216"/>
      <c r="U79" s="161">
        <f>+'Ark1'!X2144</f>
        <v>0</v>
      </c>
      <c r="V79" s="161">
        <f>+'Ark1'!Y2144</f>
        <v>0</v>
      </c>
      <c r="W79" s="161">
        <f>+'Ark1'!Z2144</f>
        <v>0</v>
      </c>
      <c r="X79" s="54">
        <f>+'Ark1'!AA2144</f>
        <v>0</v>
      </c>
      <c r="Y79" s="54">
        <f>+'Ark1'!AB2144</f>
        <v>0</v>
      </c>
      <c r="Z79" s="74">
        <f>+'Ark1'!AD2144</f>
        <v>0</v>
      </c>
      <c r="AA79" s="54" t="e">
        <f t="shared" si="9"/>
        <v>#DIV/0!</v>
      </c>
      <c r="AB79" s="74" t="e">
        <f t="shared" si="10"/>
        <v>#DIV/0!</v>
      </c>
      <c r="AC79" s="45"/>
      <c r="AD79" s="4"/>
      <c r="AE79" s="13"/>
      <c r="AF79" s="57"/>
      <c r="AG79" s="5"/>
      <c r="AH79" s="5"/>
    </row>
    <row r="80" spans="1:34" ht="15.6">
      <c r="A80" s="45"/>
      <c r="B80" s="52">
        <f>+'Ark1'!C2145</f>
        <v>2020</v>
      </c>
      <c r="C80" s="52">
        <f>+'Ark1'!M2145</f>
        <v>9</v>
      </c>
      <c r="D80" s="53" t="s">
        <v>106</v>
      </c>
      <c r="E80" s="52">
        <f>+'Ark1'!Q2145</f>
        <v>0</v>
      </c>
      <c r="F80" s="52">
        <f>+'Ark1'!R2145</f>
        <v>0</v>
      </c>
      <c r="G80" s="183">
        <f>+'Ark1'!AG2145</f>
        <v>0</v>
      </c>
      <c r="H80" s="58">
        <f t="shared" si="13"/>
        <v>0</v>
      </c>
      <c r="I80" s="183">
        <f>+'Ark1'!AH2145</f>
        <v>0</v>
      </c>
      <c r="J80" s="97"/>
      <c r="K80" s="281"/>
      <c r="L80" s="451"/>
      <c r="M80" s="183"/>
      <c r="N80" s="183"/>
      <c r="O80" s="341"/>
      <c r="P80" s="54">
        <f>+'Ark1'!S2145</f>
        <v>0</v>
      </c>
      <c r="Q80" s="58">
        <f t="shared" si="14"/>
        <v>0</v>
      </c>
      <c r="R80" s="161">
        <f>+'Ark1'!U2145</f>
        <v>0</v>
      </c>
      <c r="S80" s="183"/>
      <c r="T80" s="216"/>
      <c r="U80" s="161">
        <f>+'Ark1'!X2145</f>
        <v>0</v>
      </c>
      <c r="V80" s="161">
        <f>+'Ark1'!Y2145</f>
        <v>0</v>
      </c>
      <c r="W80" s="161">
        <f>+'Ark1'!Z2145</f>
        <v>0</v>
      </c>
      <c r="X80" s="54">
        <f>+'Ark1'!AA2145</f>
        <v>0</v>
      </c>
      <c r="Y80" s="54">
        <f>+'Ark1'!AB2145</f>
        <v>0</v>
      </c>
      <c r="Z80" s="74">
        <f>+'Ark1'!AD2145</f>
        <v>0</v>
      </c>
      <c r="AA80" s="54" t="e">
        <f t="shared" si="9"/>
        <v>#DIV/0!</v>
      </c>
      <c r="AB80" s="74" t="e">
        <f t="shared" si="10"/>
        <v>#DIV/0!</v>
      </c>
      <c r="AC80" s="45"/>
      <c r="AD80" s="4"/>
      <c r="AE80" s="13"/>
      <c r="AF80" s="57"/>
      <c r="AG80" s="5"/>
      <c r="AH80" s="5"/>
    </row>
    <row r="81" spans="1:34" ht="15.6">
      <c r="A81" s="45"/>
      <c r="B81" s="52">
        <f>+'Ark1'!C2146</f>
        <v>2020</v>
      </c>
      <c r="C81" s="52">
        <f>+'Ark1'!M2146</f>
        <v>10</v>
      </c>
      <c r="D81" s="53" t="s">
        <v>107</v>
      </c>
      <c r="E81" s="52">
        <f>+'Ark1'!Q2146</f>
        <v>0</v>
      </c>
      <c r="F81" s="52">
        <f>+'Ark1'!R2146</f>
        <v>0</v>
      </c>
      <c r="G81" s="183">
        <f>+'Ark1'!AG2146</f>
        <v>0</v>
      </c>
      <c r="H81" s="58">
        <f t="shared" si="13"/>
        <v>0</v>
      </c>
      <c r="I81" s="183">
        <f>+'Ark1'!AH2146</f>
        <v>0</v>
      </c>
      <c r="J81" s="97"/>
      <c r="K81" s="281"/>
      <c r="L81" s="451"/>
      <c r="M81" s="183"/>
      <c r="N81" s="183"/>
      <c r="O81" s="341"/>
      <c r="P81" s="54">
        <f>+'Ark1'!S2146</f>
        <v>0</v>
      </c>
      <c r="Q81" s="58">
        <f t="shared" si="14"/>
        <v>0</v>
      </c>
      <c r="R81" s="161">
        <f>+'Ark1'!U2146</f>
        <v>0</v>
      </c>
      <c r="S81" s="183"/>
      <c r="T81" s="216"/>
      <c r="U81" s="161">
        <f>+'Ark1'!X2146</f>
        <v>0</v>
      </c>
      <c r="V81" s="161">
        <f>+'Ark1'!Y2146</f>
        <v>0</v>
      </c>
      <c r="W81" s="161">
        <f>+'Ark1'!Z2146</f>
        <v>0</v>
      </c>
      <c r="X81" s="54">
        <f>+'Ark1'!AA2146</f>
        <v>0</v>
      </c>
      <c r="Y81" s="54">
        <f>+'Ark1'!AB2146</f>
        <v>0</v>
      </c>
      <c r="Z81" s="74">
        <f>+'Ark1'!AD2146</f>
        <v>0</v>
      </c>
      <c r="AA81" s="54" t="e">
        <f t="shared" si="9"/>
        <v>#DIV/0!</v>
      </c>
      <c r="AB81" s="74" t="e">
        <f t="shared" si="10"/>
        <v>#DIV/0!</v>
      </c>
      <c r="AC81" s="45"/>
      <c r="AD81" s="4"/>
      <c r="AE81" s="5"/>
      <c r="AF81" s="57"/>
      <c r="AG81" s="5"/>
      <c r="AH81" s="5"/>
    </row>
    <row r="82" spans="1:34" ht="15.6">
      <c r="A82" s="45"/>
      <c r="B82" s="52">
        <f>+'Ark1'!C2147</f>
        <v>2020</v>
      </c>
      <c r="C82" s="52">
        <f>+'Ark1'!M2147</f>
        <v>11</v>
      </c>
      <c r="D82" s="53" t="s">
        <v>108</v>
      </c>
      <c r="E82" s="52">
        <f>+'Ark1'!Q2147</f>
        <v>0</v>
      </c>
      <c r="F82" s="52">
        <f>+'Ark1'!R2147</f>
        <v>0</v>
      </c>
      <c r="G82" s="183">
        <f>+'Ark1'!AG2147</f>
        <v>0</v>
      </c>
      <c r="H82" s="58">
        <f t="shared" si="13"/>
        <v>0</v>
      </c>
      <c r="I82" s="183">
        <f>+'Ark1'!AH2147</f>
        <v>0</v>
      </c>
      <c r="J82" s="97"/>
      <c r="K82" s="281"/>
      <c r="L82" s="451"/>
      <c r="M82" s="183"/>
      <c r="N82" s="183"/>
      <c r="O82" s="341"/>
      <c r="P82" s="54">
        <f>+'Ark1'!S2147</f>
        <v>0</v>
      </c>
      <c r="Q82" s="58">
        <f t="shared" si="14"/>
        <v>0</v>
      </c>
      <c r="R82" s="161">
        <f>+'Ark1'!U2147</f>
        <v>0</v>
      </c>
      <c r="S82" s="183"/>
      <c r="T82" s="216"/>
      <c r="U82" s="161">
        <f>+'Ark1'!X2147</f>
        <v>0</v>
      </c>
      <c r="V82" s="161">
        <f>+'Ark1'!Y2147</f>
        <v>0</v>
      </c>
      <c r="W82" s="161">
        <f>+'Ark1'!Z2147</f>
        <v>0</v>
      </c>
      <c r="X82" s="54">
        <f>+'Ark1'!AA2147</f>
        <v>0</v>
      </c>
      <c r="Y82" s="54">
        <f>+'Ark1'!AB2147</f>
        <v>0</v>
      </c>
      <c r="Z82" s="74">
        <f>+'Ark1'!AD2147</f>
        <v>0</v>
      </c>
      <c r="AA82" s="54" t="e">
        <f t="shared" si="9"/>
        <v>#DIV/0!</v>
      </c>
      <c r="AB82" s="74" t="e">
        <f t="shared" si="10"/>
        <v>#DIV/0!</v>
      </c>
      <c r="AC82" s="45"/>
      <c r="AD82" s="13"/>
      <c r="AE82" s="13"/>
      <c r="AF82" s="57"/>
    </row>
    <row r="83" spans="1:34" ht="15.6">
      <c r="A83" s="45"/>
      <c r="B83" s="52">
        <f>+'Ark1'!C2148</f>
        <v>2020</v>
      </c>
      <c r="C83" s="52">
        <f>+'Ark1'!M2148</f>
        <v>12</v>
      </c>
      <c r="D83" s="53" t="s">
        <v>109</v>
      </c>
      <c r="E83" s="52">
        <f>+'Ark1'!Q2148</f>
        <v>0</v>
      </c>
      <c r="F83" s="52">
        <f>+'Ark1'!R2148</f>
        <v>0</v>
      </c>
      <c r="G83" s="183">
        <f>+'Ark1'!AG2148</f>
        <v>0</v>
      </c>
      <c r="H83" s="58">
        <f t="shared" si="13"/>
        <v>0</v>
      </c>
      <c r="I83" s="183">
        <f>+'Ark1'!AH2148</f>
        <v>0</v>
      </c>
      <c r="J83" s="97"/>
      <c r="K83" s="281"/>
      <c r="L83" s="451"/>
      <c r="M83" s="183"/>
      <c r="N83" s="183"/>
      <c r="O83" s="341"/>
      <c r="P83" s="54">
        <f>+'Ark1'!S2148</f>
        <v>0</v>
      </c>
      <c r="Q83" s="58">
        <f t="shared" si="14"/>
        <v>0</v>
      </c>
      <c r="R83" s="161">
        <f>+'Ark1'!U2148</f>
        <v>0</v>
      </c>
      <c r="S83" s="183"/>
      <c r="T83" s="216"/>
      <c r="U83" s="161">
        <f>+'Ark1'!X2148</f>
        <v>0</v>
      </c>
      <c r="V83" s="161">
        <f>+'Ark1'!Y2148</f>
        <v>0</v>
      </c>
      <c r="W83" s="161">
        <f>+'Ark1'!Z2148</f>
        <v>0</v>
      </c>
      <c r="X83" s="54">
        <f>+'Ark1'!AA2148</f>
        <v>0</v>
      </c>
      <c r="Y83" s="54">
        <f>+'Ark1'!AB2148</f>
        <v>0</v>
      </c>
      <c r="Z83" s="74">
        <f>+'Ark1'!AD2148</f>
        <v>0</v>
      </c>
      <c r="AA83" s="54" t="e">
        <f t="shared" si="9"/>
        <v>#DIV/0!</v>
      </c>
      <c r="AB83" s="74" t="e">
        <f t="shared" si="10"/>
        <v>#DIV/0!</v>
      </c>
      <c r="AC83" s="45"/>
      <c r="AD83" s="5"/>
      <c r="AE83" s="5"/>
      <c r="AF83" s="57"/>
      <c r="AH83" s="5"/>
    </row>
    <row r="84" spans="1:34" ht="15.6">
      <c r="A84" s="45"/>
      <c r="B84" s="52">
        <f>+'Ark1'!C2149</f>
        <v>2020</v>
      </c>
      <c r="C84" s="52">
        <f>+'Ark1'!M2149</f>
        <v>13</v>
      </c>
      <c r="D84" s="53" t="s">
        <v>110</v>
      </c>
      <c r="E84" s="52">
        <f>+'Ark1'!Q2149</f>
        <v>0</v>
      </c>
      <c r="F84" s="52">
        <f>+'Ark1'!R2149</f>
        <v>0</v>
      </c>
      <c r="G84" s="183">
        <f>+'Ark1'!AG2149</f>
        <v>0</v>
      </c>
      <c r="H84" s="58">
        <f t="shared" si="13"/>
        <v>0</v>
      </c>
      <c r="I84" s="183">
        <f>+'Ark1'!AH2149</f>
        <v>0</v>
      </c>
      <c r="J84" s="97"/>
      <c r="K84" s="281"/>
      <c r="L84" s="451"/>
      <c r="M84" s="183"/>
      <c r="N84" s="183"/>
      <c r="O84" s="341"/>
      <c r="P84" s="54">
        <f>+'Ark1'!S2149</f>
        <v>0</v>
      </c>
      <c r="Q84" s="58">
        <f t="shared" si="14"/>
        <v>0</v>
      </c>
      <c r="R84" s="161">
        <f>+'Ark1'!U2149</f>
        <v>0</v>
      </c>
      <c r="S84" s="183"/>
      <c r="T84" s="216"/>
      <c r="U84" s="161">
        <f>+'Ark1'!X2149</f>
        <v>0</v>
      </c>
      <c r="V84" s="161">
        <f>+'Ark1'!Y2149</f>
        <v>0</v>
      </c>
      <c r="W84" s="161">
        <f>+'Ark1'!Z2149</f>
        <v>0</v>
      </c>
      <c r="X84" s="54">
        <f>+'Ark1'!AA2149</f>
        <v>0</v>
      </c>
      <c r="Y84" s="54">
        <f>+'Ark1'!AB2149</f>
        <v>0</v>
      </c>
      <c r="Z84" s="74">
        <f>+'Ark1'!AD2149</f>
        <v>0</v>
      </c>
      <c r="AA84" s="54" t="e">
        <f t="shared" si="9"/>
        <v>#DIV/0!</v>
      </c>
      <c r="AB84" s="74" t="e">
        <f t="shared" si="10"/>
        <v>#DIV/0!</v>
      </c>
      <c r="AC84" s="45"/>
      <c r="AD84" s="13"/>
      <c r="AE84" s="13"/>
      <c r="AF84" s="57"/>
    </row>
    <row r="85" spans="1:34" ht="15.6">
      <c r="A85" s="45"/>
      <c r="B85" s="52">
        <f>+'Ark1'!C2150</f>
        <v>2020</v>
      </c>
      <c r="C85" s="52">
        <f>+'Ark1'!M2150</f>
        <v>14</v>
      </c>
      <c r="D85" s="53" t="s">
        <v>111</v>
      </c>
      <c r="E85" s="52">
        <f>+'Ark1'!Q2150</f>
        <v>0</v>
      </c>
      <c r="F85" s="52">
        <f>+'Ark1'!R2150</f>
        <v>0</v>
      </c>
      <c r="G85" s="183">
        <f>+'Ark1'!AG2150</f>
        <v>0</v>
      </c>
      <c r="H85" s="58">
        <f t="shared" si="13"/>
        <v>0</v>
      </c>
      <c r="I85" s="183">
        <f>+'Ark1'!AH2150</f>
        <v>0</v>
      </c>
      <c r="J85" s="97"/>
      <c r="K85" s="281"/>
      <c r="L85" s="451"/>
      <c r="M85" s="183"/>
      <c r="N85" s="183"/>
      <c r="O85" s="341"/>
      <c r="P85" s="54">
        <f>+'Ark1'!S2150</f>
        <v>0</v>
      </c>
      <c r="Q85" s="58">
        <f t="shared" si="14"/>
        <v>0</v>
      </c>
      <c r="R85" s="161">
        <f>+'Ark1'!U2150</f>
        <v>0</v>
      </c>
      <c r="S85" s="183"/>
      <c r="T85" s="216"/>
      <c r="U85" s="161">
        <f>+'Ark1'!X2150</f>
        <v>0</v>
      </c>
      <c r="V85" s="161">
        <f>+'Ark1'!Y2150</f>
        <v>0</v>
      </c>
      <c r="W85" s="161">
        <f>+'Ark1'!Z2150</f>
        <v>0</v>
      </c>
      <c r="X85" s="54">
        <f>+'Ark1'!AA2150</f>
        <v>0</v>
      </c>
      <c r="Y85" s="54">
        <f>+'Ark1'!AB2150</f>
        <v>0</v>
      </c>
      <c r="Z85" s="74">
        <f>+'Ark1'!AD2150</f>
        <v>0</v>
      </c>
      <c r="AA85" s="54" t="e">
        <f t="shared" si="9"/>
        <v>#DIV/0!</v>
      </c>
      <c r="AB85" s="74" t="e">
        <f t="shared" si="10"/>
        <v>#DIV/0!</v>
      </c>
      <c r="AC85" s="45"/>
      <c r="AD85" s="13"/>
      <c r="AE85" s="13"/>
      <c r="AF85" s="57"/>
    </row>
    <row r="86" spans="1:34" ht="15.6">
      <c r="A86" s="45"/>
      <c r="B86" s="52">
        <f>+'Ark1'!C2151</f>
        <v>2020</v>
      </c>
      <c r="C86" s="52">
        <f>+'Ark1'!M2151</f>
        <v>15</v>
      </c>
      <c r="D86" s="53" t="s">
        <v>112</v>
      </c>
      <c r="E86" s="52">
        <f>+'Ark1'!Q2151</f>
        <v>0</v>
      </c>
      <c r="F86" s="52">
        <f>+'Ark1'!R2151</f>
        <v>0</v>
      </c>
      <c r="G86" s="183">
        <f>+'Ark1'!AG2151</f>
        <v>0</v>
      </c>
      <c r="H86" s="58">
        <f t="shared" si="13"/>
        <v>0</v>
      </c>
      <c r="I86" s="183">
        <f>+'Ark1'!AH2151</f>
        <v>0</v>
      </c>
      <c r="J86" s="97"/>
      <c r="K86" s="281"/>
      <c r="L86" s="451"/>
      <c r="M86" s="183"/>
      <c r="N86" s="183"/>
      <c r="O86" s="341"/>
      <c r="P86" s="54">
        <f>+'Ark1'!S2151</f>
        <v>0</v>
      </c>
      <c r="Q86" s="58">
        <f t="shared" si="14"/>
        <v>0</v>
      </c>
      <c r="R86" s="161">
        <f>+'Ark1'!U2151</f>
        <v>0</v>
      </c>
      <c r="S86" s="183"/>
      <c r="T86" s="216"/>
      <c r="U86" s="161">
        <f>+'Ark1'!X2151</f>
        <v>0</v>
      </c>
      <c r="V86" s="161">
        <f>+'Ark1'!Y2151</f>
        <v>0</v>
      </c>
      <c r="W86" s="161">
        <f>+'Ark1'!Z2151</f>
        <v>0</v>
      </c>
      <c r="X86" s="54">
        <f>+'Ark1'!AA2151</f>
        <v>0</v>
      </c>
      <c r="Y86" s="54">
        <f>+'Ark1'!AB2151</f>
        <v>0</v>
      </c>
      <c r="Z86" s="74">
        <f>+'Ark1'!AD2151</f>
        <v>0</v>
      </c>
      <c r="AA86" s="54" t="e">
        <f t="shared" si="9"/>
        <v>#DIV/0!</v>
      </c>
      <c r="AB86" s="74" t="e">
        <f t="shared" si="10"/>
        <v>#DIV/0!</v>
      </c>
      <c r="AC86" s="45"/>
      <c r="AD86" s="2"/>
      <c r="AE86" s="5"/>
      <c r="AF86" s="57"/>
      <c r="AH86" s="2"/>
    </row>
    <row r="87" spans="1:34" ht="15.6">
      <c r="A87" s="45"/>
      <c r="B87">
        <f>+'Ark1'!C2152</f>
        <v>2019</v>
      </c>
      <c r="C87">
        <f>+'Ark1'!M2152</f>
        <v>1</v>
      </c>
      <c r="D87" s="3" t="s">
        <v>98</v>
      </c>
      <c r="E87">
        <f>+'Ark1'!Q2152</f>
        <v>0</v>
      </c>
      <c r="F87">
        <f>+'Ark1'!R2152</f>
        <v>0</v>
      </c>
      <c r="G87" s="201">
        <f>+'Ark1'!AG2152</f>
        <v>0</v>
      </c>
      <c r="H87" s="59">
        <f t="shared" si="13"/>
        <v>0</v>
      </c>
      <c r="I87" s="201">
        <f>+'Ark1'!AH2152</f>
        <v>0</v>
      </c>
      <c r="J87" s="97"/>
      <c r="K87" s="209"/>
      <c r="L87" s="451"/>
      <c r="M87" s="201"/>
      <c r="N87" s="201"/>
      <c r="O87" s="341"/>
      <c r="P87" s="1">
        <f>+'Ark1'!S2152</f>
        <v>0</v>
      </c>
      <c r="Q87" s="59">
        <f t="shared" si="14"/>
        <v>0</v>
      </c>
      <c r="R87" s="93">
        <f>+'Ark1'!U2152</f>
        <v>0</v>
      </c>
      <c r="S87" s="201"/>
      <c r="T87" s="216"/>
      <c r="U87" s="93">
        <f>+'Ark1'!X2152</f>
        <v>0</v>
      </c>
      <c r="V87" s="93">
        <f>+'Ark1'!Y2152</f>
        <v>0</v>
      </c>
      <c r="W87" s="93">
        <f>+'Ark1'!Z2152</f>
        <v>0</v>
      </c>
      <c r="X87" s="1">
        <f>+'Ark1'!AA2152</f>
        <v>0</v>
      </c>
      <c r="Y87" s="1">
        <f>+'Ark1'!AB2152</f>
        <v>0</v>
      </c>
      <c r="Z87" s="11">
        <f>+'Ark1'!AD2152</f>
        <v>0</v>
      </c>
      <c r="AA87" s="1" t="e">
        <f t="shared" si="9"/>
        <v>#DIV/0!</v>
      </c>
      <c r="AB87" s="11" t="e">
        <f t="shared" si="10"/>
        <v>#DIV/0!</v>
      </c>
      <c r="AC87" s="45"/>
      <c r="AD87" s="4"/>
      <c r="AE87" s="4"/>
      <c r="AF87" s="57"/>
      <c r="AG87" s="4"/>
      <c r="AH87" s="4"/>
    </row>
    <row r="88" spans="1:34" ht="15.6">
      <c r="A88" s="45"/>
      <c r="B88">
        <f>+'Ark1'!C2153</f>
        <v>2019</v>
      </c>
      <c r="C88">
        <f>+'Ark1'!M2153</f>
        <v>2</v>
      </c>
      <c r="D88" s="3" t="s">
        <v>99</v>
      </c>
      <c r="E88">
        <f>+'Ark1'!Q2153</f>
        <v>0</v>
      </c>
      <c r="F88">
        <f>+'Ark1'!R2153</f>
        <v>0</v>
      </c>
      <c r="G88" s="201">
        <f>+'Ark1'!AG2153</f>
        <v>0</v>
      </c>
      <c r="H88" s="59">
        <f t="shared" si="13"/>
        <v>0</v>
      </c>
      <c r="I88" s="201">
        <f>+'Ark1'!AH2153</f>
        <v>0</v>
      </c>
      <c r="J88" s="97"/>
      <c r="K88" s="209"/>
      <c r="L88" s="451"/>
      <c r="M88" s="201"/>
      <c r="N88" s="201"/>
      <c r="O88" s="341"/>
      <c r="P88" s="1">
        <f>+'Ark1'!S2153</f>
        <v>0</v>
      </c>
      <c r="Q88" s="59">
        <f t="shared" si="14"/>
        <v>0</v>
      </c>
      <c r="R88" s="93">
        <f>+'Ark1'!U2153</f>
        <v>0</v>
      </c>
      <c r="S88" s="201"/>
      <c r="T88" s="216"/>
      <c r="U88" s="93">
        <f>+'Ark1'!X2153</f>
        <v>0</v>
      </c>
      <c r="V88" s="93">
        <f>+'Ark1'!Y2153</f>
        <v>0</v>
      </c>
      <c r="W88" s="93">
        <f>+'Ark1'!Z2153</f>
        <v>0</v>
      </c>
      <c r="X88" s="1">
        <f>+'Ark1'!AA2153</f>
        <v>0</v>
      </c>
      <c r="Y88" s="1">
        <f>+'Ark1'!AB2153</f>
        <v>0</v>
      </c>
      <c r="Z88" s="11">
        <f>+'Ark1'!AD2153</f>
        <v>0</v>
      </c>
      <c r="AA88" s="1" t="e">
        <f t="shared" si="9"/>
        <v>#DIV/0!</v>
      </c>
      <c r="AB88" s="11" t="e">
        <f t="shared" si="10"/>
        <v>#DIV/0!</v>
      </c>
      <c r="AC88" s="45"/>
      <c r="AD88" s="4"/>
      <c r="AE88" s="13"/>
      <c r="AF88" s="57"/>
      <c r="AG88" s="1"/>
      <c r="AH88" s="5"/>
    </row>
    <row r="89" spans="1:34" ht="15.6">
      <c r="A89" s="45"/>
      <c r="B89">
        <f>+'Ark1'!C2154</f>
        <v>2019</v>
      </c>
      <c r="C89">
        <f>+'Ark1'!M2154</f>
        <v>3</v>
      </c>
      <c r="D89" s="3" t="s">
        <v>100</v>
      </c>
      <c r="E89">
        <f>+'Ark1'!Q2154</f>
        <v>0</v>
      </c>
      <c r="F89">
        <f>+'Ark1'!R2154</f>
        <v>0</v>
      </c>
      <c r="G89" s="201">
        <f>+'Ark1'!AG2154</f>
        <v>0</v>
      </c>
      <c r="H89" s="59">
        <f t="shared" si="13"/>
        <v>0</v>
      </c>
      <c r="I89" s="201">
        <f>+'Ark1'!AH2154</f>
        <v>0</v>
      </c>
      <c r="J89" s="97"/>
      <c r="K89" s="209"/>
      <c r="L89" s="451"/>
      <c r="M89" s="201"/>
      <c r="N89" s="201"/>
      <c r="O89" s="341"/>
      <c r="P89" s="1">
        <f>+'Ark1'!S2154</f>
        <v>0</v>
      </c>
      <c r="Q89" s="59">
        <f t="shared" si="14"/>
        <v>0</v>
      </c>
      <c r="R89" s="93">
        <f>+'Ark1'!U2154</f>
        <v>0</v>
      </c>
      <c r="S89" s="201"/>
      <c r="T89" s="216"/>
      <c r="U89" s="93">
        <f>+'Ark1'!X2154</f>
        <v>0</v>
      </c>
      <c r="V89" s="93">
        <f>+'Ark1'!Y2154</f>
        <v>0</v>
      </c>
      <c r="W89" s="93">
        <f>+'Ark1'!Z2154</f>
        <v>0</v>
      </c>
      <c r="X89" s="1">
        <f>+'Ark1'!AA2154</f>
        <v>0</v>
      </c>
      <c r="Y89" s="1">
        <f>+'Ark1'!AB2154</f>
        <v>0</v>
      </c>
      <c r="Z89" s="11">
        <f>+'Ark1'!AD2154</f>
        <v>0</v>
      </c>
      <c r="AA89" s="1" t="e">
        <f t="shared" si="9"/>
        <v>#DIV/0!</v>
      </c>
      <c r="AB89" s="11" t="e">
        <f t="shared" si="10"/>
        <v>#DIV/0!</v>
      </c>
      <c r="AC89" s="45"/>
      <c r="AD89" s="4"/>
      <c r="AE89" s="13"/>
      <c r="AF89" s="57"/>
      <c r="AG89" s="1"/>
      <c r="AH89" s="5"/>
    </row>
    <row r="90" spans="1:34" ht="15.6">
      <c r="A90" s="45"/>
      <c r="B90">
        <f>+'Ark1'!C2155</f>
        <v>2019</v>
      </c>
      <c r="C90">
        <f>+'Ark1'!M2155</f>
        <v>4</v>
      </c>
      <c r="D90" s="3" t="s">
        <v>101</v>
      </c>
      <c r="E90">
        <f>+'Ark1'!Q2155</f>
        <v>0</v>
      </c>
      <c r="F90">
        <f>+'Ark1'!R2155</f>
        <v>0</v>
      </c>
      <c r="G90" s="201">
        <f>+'Ark1'!AG2155</f>
        <v>0</v>
      </c>
      <c r="H90" s="59">
        <f t="shared" si="13"/>
        <v>0</v>
      </c>
      <c r="I90" s="201">
        <f>+'Ark1'!AH2155</f>
        <v>0</v>
      </c>
      <c r="J90" s="97"/>
      <c r="K90" s="209"/>
      <c r="L90" s="451"/>
      <c r="M90" s="201"/>
      <c r="N90" s="201"/>
      <c r="O90" s="341"/>
      <c r="P90" s="1">
        <f>+'Ark1'!S2155</f>
        <v>0</v>
      </c>
      <c r="Q90" s="59">
        <f t="shared" si="14"/>
        <v>0</v>
      </c>
      <c r="R90" s="93">
        <f>+'Ark1'!U2155</f>
        <v>0</v>
      </c>
      <c r="S90" s="201"/>
      <c r="T90" s="216"/>
      <c r="U90" s="93">
        <f>+'Ark1'!X2155</f>
        <v>0</v>
      </c>
      <c r="V90" s="93">
        <f>+'Ark1'!Y2155</f>
        <v>0</v>
      </c>
      <c r="W90" s="93">
        <f>+'Ark1'!Z2155</f>
        <v>0</v>
      </c>
      <c r="X90" s="1">
        <f>+'Ark1'!AA2155</f>
        <v>0</v>
      </c>
      <c r="Y90" s="1">
        <f>+'Ark1'!AB2155</f>
        <v>0</v>
      </c>
      <c r="Z90" s="11">
        <f>+'Ark1'!AD2155</f>
        <v>0</v>
      </c>
      <c r="AA90" s="1" t="e">
        <f t="shared" si="9"/>
        <v>#DIV/0!</v>
      </c>
      <c r="AB90" s="11" t="e">
        <f t="shared" si="10"/>
        <v>#DIV/0!</v>
      </c>
      <c r="AC90" s="45"/>
      <c r="AD90" s="4"/>
      <c r="AE90" s="13"/>
      <c r="AF90" s="57"/>
      <c r="AG90" s="1"/>
      <c r="AH90" s="5"/>
    </row>
    <row r="91" spans="1:34" ht="15.6">
      <c r="A91" s="45"/>
      <c r="B91">
        <f>+'Ark1'!C2156</f>
        <v>2019</v>
      </c>
      <c r="C91">
        <f>+'Ark1'!M2156</f>
        <v>5</v>
      </c>
      <c r="D91" s="3" t="s">
        <v>102</v>
      </c>
      <c r="E91">
        <f>+'Ark1'!Q2156</f>
        <v>0</v>
      </c>
      <c r="F91">
        <f>+'Ark1'!R2156</f>
        <v>0</v>
      </c>
      <c r="G91" s="201">
        <f>+'Ark1'!AG2156</f>
        <v>0</v>
      </c>
      <c r="H91" s="59">
        <f t="shared" si="13"/>
        <v>0</v>
      </c>
      <c r="I91" s="201">
        <f>+'Ark1'!AH2156</f>
        <v>0</v>
      </c>
      <c r="J91" s="97"/>
      <c r="K91" s="209"/>
      <c r="L91" s="451"/>
      <c r="M91" s="201"/>
      <c r="N91" s="201"/>
      <c r="O91" s="341"/>
      <c r="P91" s="1">
        <f>+'Ark1'!S2156</f>
        <v>0</v>
      </c>
      <c r="Q91" s="59">
        <f t="shared" si="14"/>
        <v>0</v>
      </c>
      <c r="R91" s="93">
        <f>+'Ark1'!U2156</f>
        <v>0</v>
      </c>
      <c r="S91" s="201"/>
      <c r="T91" s="216"/>
      <c r="U91" s="93">
        <f>+'Ark1'!X2156</f>
        <v>0</v>
      </c>
      <c r="V91" s="93">
        <f>+'Ark1'!Y2156</f>
        <v>0</v>
      </c>
      <c r="W91" s="93">
        <f>+'Ark1'!Z2156</f>
        <v>0</v>
      </c>
      <c r="X91" s="1">
        <f>+'Ark1'!AA2156</f>
        <v>0</v>
      </c>
      <c r="Y91" s="1">
        <f>+'Ark1'!AB2156</f>
        <v>0</v>
      </c>
      <c r="Z91" s="11">
        <f>+'Ark1'!AD2156</f>
        <v>0</v>
      </c>
      <c r="AA91" s="1" t="e">
        <f t="shared" si="9"/>
        <v>#DIV/0!</v>
      </c>
      <c r="AB91" s="11" t="e">
        <f t="shared" si="10"/>
        <v>#DIV/0!</v>
      </c>
      <c r="AC91" s="45"/>
      <c r="AD91" s="4"/>
      <c r="AE91" s="13"/>
      <c r="AF91" s="57"/>
      <c r="AG91" s="1"/>
      <c r="AH91" s="5"/>
    </row>
    <row r="92" spans="1:34" ht="15.6">
      <c r="A92" s="45"/>
      <c r="B92">
        <f>+'Ark1'!C2157</f>
        <v>2019</v>
      </c>
      <c r="C92">
        <f>+'Ark1'!M2157</f>
        <v>6</v>
      </c>
      <c r="D92" s="3" t="s">
        <v>103</v>
      </c>
      <c r="E92">
        <f>+'Ark1'!Q2157</f>
        <v>0</v>
      </c>
      <c r="F92">
        <f>+'Ark1'!R2157</f>
        <v>0</v>
      </c>
      <c r="G92" s="201">
        <f>+'Ark1'!AG2157</f>
        <v>0</v>
      </c>
      <c r="H92" s="59">
        <f t="shared" si="13"/>
        <v>0</v>
      </c>
      <c r="I92" s="201">
        <f>+'Ark1'!AH2157</f>
        <v>0</v>
      </c>
      <c r="J92" s="97"/>
      <c r="K92" s="209"/>
      <c r="L92" s="451"/>
      <c r="M92" s="201"/>
      <c r="N92" s="201"/>
      <c r="O92" s="341"/>
      <c r="P92" s="1">
        <f>+'Ark1'!S2157</f>
        <v>0</v>
      </c>
      <c r="Q92" s="59">
        <f t="shared" si="14"/>
        <v>0</v>
      </c>
      <c r="R92" s="93">
        <f>+'Ark1'!U2157</f>
        <v>0</v>
      </c>
      <c r="S92" s="201"/>
      <c r="T92" s="216"/>
      <c r="U92" s="93">
        <f>+'Ark1'!X2157</f>
        <v>0</v>
      </c>
      <c r="V92" s="93">
        <f>+'Ark1'!Y2157</f>
        <v>0</v>
      </c>
      <c r="W92" s="93">
        <f>+'Ark1'!Z2157</f>
        <v>0</v>
      </c>
      <c r="X92" s="1">
        <f>+'Ark1'!AA2157</f>
        <v>0</v>
      </c>
      <c r="Y92" s="1">
        <f>+'Ark1'!AB2157</f>
        <v>0</v>
      </c>
      <c r="Z92" s="11">
        <f>+'Ark1'!AD2157</f>
        <v>0</v>
      </c>
      <c r="AA92" s="1" t="e">
        <f t="shared" ref="AA92:AA155" si="15">+R92/P92</f>
        <v>#DIV/0!</v>
      </c>
      <c r="AB92" s="11" t="e">
        <f t="shared" ref="AB92:AB155" si="16">+F92/E92</f>
        <v>#DIV/0!</v>
      </c>
      <c r="AC92" s="45"/>
      <c r="AD92" s="4"/>
      <c r="AE92" s="13"/>
      <c r="AF92" s="57"/>
      <c r="AG92" s="13"/>
      <c r="AH92" s="5"/>
    </row>
    <row r="93" spans="1:34" ht="15.6">
      <c r="A93" s="45"/>
      <c r="B93">
        <f>+'Ark1'!C2158</f>
        <v>2019</v>
      </c>
      <c r="C93">
        <f>+'Ark1'!M2158</f>
        <v>7</v>
      </c>
      <c r="D93" s="3" t="s">
        <v>104</v>
      </c>
      <c r="E93">
        <f>+'Ark1'!Q2158</f>
        <v>0</v>
      </c>
      <c r="F93">
        <f>+'Ark1'!R2158</f>
        <v>0</v>
      </c>
      <c r="G93" s="201">
        <f>+'Ark1'!AG2158</f>
        <v>0</v>
      </c>
      <c r="H93" s="59">
        <f t="shared" si="13"/>
        <v>0</v>
      </c>
      <c r="I93" s="201">
        <f>+'Ark1'!AH2158</f>
        <v>0</v>
      </c>
      <c r="J93" s="97"/>
      <c r="K93" s="209"/>
      <c r="L93" s="451"/>
      <c r="M93" s="201"/>
      <c r="N93" s="201"/>
      <c r="O93" s="341"/>
      <c r="P93" s="1">
        <f>+'Ark1'!S2158</f>
        <v>0</v>
      </c>
      <c r="Q93" s="59">
        <f t="shared" si="14"/>
        <v>0</v>
      </c>
      <c r="R93" s="93">
        <f>+'Ark1'!U2158</f>
        <v>0</v>
      </c>
      <c r="S93" s="201"/>
      <c r="T93" s="216"/>
      <c r="U93" s="93">
        <f>+'Ark1'!X2158</f>
        <v>0</v>
      </c>
      <c r="V93" s="93">
        <f>+'Ark1'!Y2158</f>
        <v>0</v>
      </c>
      <c r="W93" s="93">
        <f>+'Ark1'!Z2158</f>
        <v>0</v>
      </c>
      <c r="X93" s="1">
        <f>+'Ark1'!AA2158</f>
        <v>0</v>
      </c>
      <c r="Y93" s="1">
        <f>+'Ark1'!AB2158</f>
        <v>0</v>
      </c>
      <c r="Z93" s="11">
        <f>+'Ark1'!AD2158</f>
        <v>0</v>
      </c>
      <c r="AA93" s="1" t="e">
        <f t="shared" si="15"/>
        <v>#DIV/0!</v>
      </c>
      <c r="AB93" s="11" t="e">
        <f t="shared" si="16"/>
        <v>#DIV/0!</v>
      </c>
      <c r="AC93" s="45"/>
      <c r="AD93" s="4"/>
      <c r="AE93" s="13"/>
      <c r="AF93" s="57"/>
      <c r="AG93" s="13"/>
      <c r="AH93" s="5"/>
    </row>
    <row r="94" spans="1:34" ht="15.6">
      <c r="A94" s="45"/>
      <c r="B94">
        <f>+'Ark1'!C2159</f>
        <v>2019</v>
      </c>
      <c r="C94">
        <f>+'Ark1'!M2159</f>
        <v>8</v>
      </c>
      <c r="D94" s="3" t="s">
        <v>105</v>
      </c>
      <c r="E94">
        <f>+'Ark1'!Q2159</f>
        <v>0</v>
      </c>
      <c r="F94">
        <f>+'Ark1'!R2159</f>
        <v>0</v>
      </c>
      <c r="G94" s="201">
        <f>+'Ark1'!AG2159</f>
        <v>0</v>
      </c>
      <c r="H94" s="59">
        <f t="shared" si="13"/>
        <v>0</v>
      </c>
      <c r="I94" s="201">
        <f>+'Ark1'!AH2159</f>
        <v>0</v>
      </c>
      <c r="J94" s="97"/>
      <c r="K94" s="209"/>
      <c r="L94" s="451"/>
      <c r="M94" s="201"/>
      <c r="N94" s="201"/>
      <c r="O94" s="341"/>
      <c r="P94" s="1">
        <f>+'Ark1'!S2159</f>
        <v>0</v>
      </c>
      <c r="Q94" s="59">
        <f t="shared" si="14"/>
        <v>0</v>
      </c>
      <c r="R94" s="93">
        <f>+'Ark1'!U2159</f>
        <v>0</v>
      </c>
      <c r="S94" s="201"/>
      <c r="T94" s="216"/>
      <c r="U94" s="93">
        <f>+'Ark1'!X2159</f>
        <v>0</v>
      </c>
      <c r="V94" s="93">
        <f>+'Ark1'!Y2159</f>
        <v>0</v>
      </c>
      <c r="W94" s="93">
        <f>+'Ark1'!Z2159</f>
        <v>0</v>
      </c>
      <c r="X94" s="1">
        <f>+'Ark1'!AA2159</f>
        <v>0</v>
      </c>
      <c r="Y94" s="1">
        <f>+'Ark1'!AB2159</f>
        <v>0</v>
      </c>
      <c r="Z94" s="11">
        <f>+'Ark1'!AD2159</f>
        <v>0</v>
      </c>
      <c r="AA94" s="1" t="e">
        <f t="shared" si="15"/>
        <v>#DIV/0!</v>
      </c>
      <c r="AB94" s="11" t="e">
        <f t="shared" si="16"/>
        <v>#DIV/0!</v>
      </c>
      <c r="AC94" s="45"/>
      <c r="AD94" s="4"/>
      <c r="AE94" s="13"/>
      <c r="AF94" s="57"/>
      <c r="AG94" s="13"/>
      <c r="AH94" s="5"/>
    </row>
    <row r="95" spans="1:34" ht="15.6">
      <c r="A95" s="45"/>
      <c r="B95">
        <f>+'Ark1'!C2160</f>
        <v>2019</v>
      </c>
      <c r="C95">
        <f>+'Ark1'!M2160</f>
        <v>9</v>
      </c>
      <c r="D95" s="3" t="s">
        <v>106</v>
      </c>
      <c r="E95">
        <f>+'Ark1'!Q2160</f>
        <v>0</v>
      </c>
      <c r="F95">
        <f>+'Ark1'!R2160</f>
        <v>0</v>
      </c>
      <c r="G95" s="201">
        <f>+'Ark1'!AG2160</f>
        <v>0</v>
      </c>
      <c r="H95" s="59">
        <f t="shared" si="13"/>
        <v>0</v>
      </c>
      <c r="I95" s="201">
        <f>+'Ark1'!AH2160</f>
        <v>0</v>
      </c>
      <c r="J95" s="97"/>
      <c r="K95" s="209"/>
      <c r="L95" s="451"/>
      <c r="M95" s="201"/>
      <c r="N95" s="201"/>
      <c r="O95" s="341"/>
      <c r="P95" s="1">
        <f>+'Ark1'!S2160</f>
        <v>0</v>
      </c>
      <c r="Q95" s="59">
        <f t="shared" si="14"/>
        <v>0</v>
      </c>
      <c r="R95" s="93">
        <f>+'Ark1'!U2160</f>
        <v>0</v>
      </c>
      <c r="S95" s="201"/>
      <c r="T95" s="216"/>
      <c r="U95" s="93">
        <f>+'Ark1'!X2160</f>
        <v>0</v>
      </c>
      <c r="V95" s="93">
        <f>+'Ark1'!Y2160</f>
        <v>0</v>
      </c>
      <c r="W95" s="93">
        <f>+'Ark1'!Z2160</f>
        <v>0</v>
      </c>
      <c r="X95" s="1">
        <f>+'Ark1'!AA2160</f>
        <v>0</v>
      </c>
      <c r="Y95" s="1">
        <f>+'Ark1'!AB2160</f>
        <v>0</v>
      </c>
      <c r="Z95" s="11">
        <f>+'Ark1'!AD2160</f>
        <v>0</v>
      </c>
      <c r="AA95" s="1" t="e">
        <f t="shared" si="15"/>
        <v>#DIV/0!</v>
      </c>
      <c r="AB95" s="11" t="e">
        <f t="shared" si="16"/>
        <v>#DIV/0!</v>
      </c>
      <c r="AC95" s="45"/>
      <c r="AD95" s="4"/>
      <c r="AE95" s="13"/>
      <c r="AF95" s="57"/>
      <c r="AG95" s="13"/>
      <c r="AH95" s="5"/>
    </row>
    <row r="96" spans="1:34" ht="15.6">
      <c r="A96" s="45"/>
      <c r="B96">
        <f>+'Ark1'!C2161</f>
        <v>2019</v>
      </c>
      <c r="C96">
        <f>+'Ark1'!M2161</f>
        <v>10</v>
      </c>
      <c r="D96" s="3" t="s">
        <v>107</v>
      </c>
      <c r="E96">
        <f>+'Ark1'!Q2161</f>
        <v>0</v>
      </c>
      <c r="F96">
        <f>+'Ark1'!R2161</f>
        <v>0</v>
      </c>
      <c r="G96" s="201">
        <f>+'Ark1'!AG2161</f>
        <v>0</v>
      </c>
      <c r="H96" s="59">
        <f t="shared" si="13"/>
        <v>0</v>
      </c>
      <c r="I96" s="201">
        <f>+'Ark1'!AH2161</f>
        <v>0</v>
      </c>
      <c r="J96" s="97"/>
      <c r="K96" s="209"/>
      <c r="L96" s="451"/>
      <c r="M96" s="201"/>
      <c r="N96" s="201"/>
      <c r="O96" s="341"/>
      <c r="P96" s="1">
        <f>+'Ark1'!S2161</f>
        <v>0</v>
      </c>
      <c r="Q96" s="59">
        <f t="shared" si="14"/>
        <v>0</v>
      </c>
      <c r="R96" s="93">
        <f>+'Ark1'!U2161</f>
        <v>0</v>
      </c>
      <c r="S96" s="201"/>
      <c r="T96" s="216"/>
      <c r="U96" s="93">
        <f>+'Ark1'!X2161</f>
        <v>0</v>
      </c>
      <c r="V96" s="93">
        <f>+'Ark1'!Y2161</f>
        <v>0</v>
      </c>
      <c r="W96" s="93">
        <f>+'Ark1'!Z2161</f>
        <v>0</v>
      </c>
      <c r="X96" s="1">
        <f>+'Ark1'!AA2161</f>
        <v>0</v>
      </c>
      <c r="Y96" s="1">
        <f>+'Ark1'!AB2161</f>
        <v>0</v>
      </c>
      <c r="Z96" s="11">
        <f>+'Ark1'!AD2161</f>
        <v>0</v>
      </c>
      <c r="AA96" s="1" t="e">
        <f t="shared" si="15"/>
        <v>#DIV/0!</v>
      </c>
      <c r="AB96" s="11" t="e">
        <f t="shared" si="16"/>
        <v>#DIV/0!</v>
      </c>
      <c r="AC96" s="45"/>
      <c r="AD96" s="4"/>
      <c r="AE96" s="13"/>
      <c r="AF96" s="57"/>
      <c r="AG96" s="5"/>
      <c r="AH96" s="5"/>
    </row>
    <row r="97" spans="1:34" ht="15.6">
      <c r="A97" s="45"/>
      <c r="B97">
        <f>+'Ark1'!C2162</f>
        <v>2019</v>
      </c>
      <c r="C97">
        <f>+'Ark1'!M2162</f>
        <v>11</v>
      </c>
      <c r="D97" s="3" t="s">
        <v>108</v>
      </c>
      <c r="E97">
        <f>+'Ark1'!Q2162</f>
        <v>0</v>
      </c>
      <c r="F97">
        <f>+'Ark1'!R2162</f>
        <v>0</v>
      </c>
      <c r="G97" s="201">
        <f>+'Ark1'!AG2162</f>
        <v>0</v>
      </c>
      <c r="H97" s="59">
        <f t="shared" si="13"/>
        <v>0</v>
      </c>
      <c r="I97" s="201">
        <f>+'Ark1'!AH2162</f>
        <v>0</v>
      </c>
      <c r="J97" s="97"/>
      <c r="K97" s="209"/>
      <c r="L97" s="451"/>
      <c r="M97" s="201"/>
      <c r="N97" s="201"/>
      <c r="O97" s="341"/>
      <c r="P97" s="1">
        <f>+'Ark1'!S2162</f>
        <v>0</v>
      </c>
      <c r="Q97" s="59">
        <f t="shared" si="14"/>
        <v>0</v>
      </c>
      <c r="R97" s="93">
        <f>+'Ark1'!U2162</f>
        <v>0</v>
      </c>
      <c r="S97" s="201"/>
      <c r="T97" s="216"/>
      <c r="U97" s="93">
        <f>+'Ark1'!X2162</f>
        <v>0</v>
      </c>
      <c r="V97" s="93">
        <f>+'Ark1'!Y2162</f>
        <v>0</v>
      </c>
      <c r="W97" s="93">
        <f>+'Ark1'!Z2162</f>
        <v>0</v>
      </c>
      <c r="X97" s="1">
        <f>+'Ark1'!AA2162</f>
        <v>0</v>
      </c>
      <c r="Y97" s="1">
        <f>+'Ark1'!AB2162</f>
        <v>0</v>
      </c>
      <c r="Z97" s="11">
        <f>+'Ark1'!AD2162</f>
        <v>0</v>
      </c>
      <c r="AA97" s="1" t="e">
        <f t="shared" si="15"/>
        <v>#DIV/0!</v>
      </c>
      <c r="AB97" s="11" t="e">
        <f t="shared" si="16"/>
        <v>#DIV/0!</v>
      </c>
      <c r="AC97" s="45"/>
      <c r="AD97" s="4"/>
      <c r="AE97" s="13"/>
      <c r="AF97" s="57"/>
      <c r="AG97" s="5"/>
      <c r="AH97" s="5"/>
    </row>
    <row r="98" spans="1:34" ht="15.6">
      <c r="A98" s="45"/>
      <c r="B98">
        <f>+'Ark1'!C2163</f>
        <v>2019</v>
      </c>
      <c r="C98">
        <f>+'Ark1'!M2163</f>
        <v>12</v>
      </c>
      <c r="D98" s="3" t="s">
        <v>109</v>
      </c>
      <c r="E98">
        <f>+'Ark1'!Q2163</f>
        <v>0</v>
      </c>
      <c r="F98">
        <f>+'Ark1'!R2163</f>
        <v>0</v>
      </c>
      <c r="G98" s="201">
        <f>+'Ark1'!AG2163</f>
        <v>0</v>
      </c>
      <c r="H98" s="59">
        <f t="shared" si="13"/>
        <v>0</v>
      </c>
      <c r="I98" s="201">
        <f>+'Ark1'!AH2163</f>
        <v>0</v>
      </c>
      <c r="J98" s="97"/>
      <c r="K98" s="209"/>
      <c r="L98" s="451"/>
      <c r="M98" s="201"/>
      <c r="N98" s="201"/>
      <c r="O98" s="341"/>
      <c r="P98" s="1">
        <f>+'Ark1'!S2163</f>
        <v>0</v>
      </c>
      <c r="Q98" s="59">
        <f t="shared" si="14"/>
        <v>0</v>
      </c>
      <c r="R98" s="93">
        <f>+'Ark1'!U2163</f>
        <v>0</v>
      </c>
      <c r="S98" s="201"/>
      <c r="T98" s="216"/>
      <c r="U98" s="93">
        <f>+'Ark1'!X2163</f>
        <v>0</v>
      </c>
      <c r="V98" s="93">
        <f>+'Ark1'!Y2163</f>
        <v>0</v>
      </c>
      <c r="W98" s="93">
        <f>+'Ark1'!Z2163</f>
        <v>0</v>
      </c>
      <c r="X98" s="1">
        <f>+'Ark1'!AA2163</f>
        <v>0</v>
      </c>
      <c r="Y98" s="1">
        <f>+'Ark1'!AB2163</f>
        <v>0</v>
      </c>
      <c r="Z98" s="11">
        <f>+'Ark1'!AD2163</f>
        <v>0</v>
      </c>
      <c r="AA98" s="1" t="e">
        <f t="shared" si="15"/>
        <v>#DIV/0!</v>
      </c>
      <c r="AB98" s="11" t="e">
        <f t="shared" si="16"/>
        <v>#DIV/0!</v>
      </c>
      <c r="AC98" s="45"/>
      <c r="AD98" s="4"/>
      <c r="AE98" s="13"/>
      <c r="AF98" s="57"/>
      <c r="AG98" s="5"/>
      <c r="AH98" s="5"/>
    </row>
    <row r="99" spans="1:34" ht="15.6">
      <c r="A99" s="45"/>
      <c r="B99">
        <f>+'Ark1'!C2164</f>
        <v>2019</v>
      </c>
      <c r="C99">
        <f>+'Ark1'!M2164</f>
        <v>13</v>
      </c>
      <c r="D99" s="3" t="s">
        <v>110</v>
      </c>
      <c r="E99">
        <f>+'Ark1'!Q2164</f>
        <v>0</v>
      </c>
      <c r="F99">
        <f>+'Ark1'!R2164</f>
        <v>0</v>
      </c>
      <c r="G99" s="201">
        <f>+'Ark1'!AG2164</f>
        <v>0</v>
      </c>
      <c r="H99" s="59">
        <f t="shared" si="13"/>
        <v>0</v>
      </c>
      <c r="I99" s="201">
        <f>+'Ark1'!AH2164</f>
        <v>0</v>
      </c>
      <c r="J99" s="97"/>
      <c r="K99" s="209"/>
      <c r="L99" s="451"/>
      <c r="M99" s="201"/>
      <c r="N99" s="201"/>
      <c r="O99" s="341"/>
      <c r="P99" s="1">
        <f>+'Ark1'!S2164</f>
        <v>0</v>
      </c>
      <c r="Q99" s="59">
        <f t="shared" si="14"/>
        <v>0</v>
      </c>
      <c r="R99" s="93">
        <f>+'Ark1'!U2164</f>
        <v>0</v>
      </c>
      <c r="S99" s="201"/>
      <c r="T99" s="216"/>
      <c r="U99" s="93">
        <f>+'Ark1'!X2164</f>
        <v>0</v>
      </c>
      <c r="V99" s="93">
        <f>+'Ark1'!Y2164</f>
        <v>0</v>
      </c>
      <c r="W99" s="93">
        <f>+'Ark1'!Z2164</f>
        <v>0</v>
      </c>
      <c r="X99" s="1">
        <f>+'Ark1'!AA2164</f>
        <v>0</v>
      </c>
      <c r="Y99" s="1">
        <f>+'Ark1'!AB2164</f>
        <v>0</v>
      </c>
      <c r="Z99" s="11">
        <f>+'Ark1'!AD2164</f>
        <v>0</v>
      </c>
      <c r="AA99" s="1" t="e">
        <f t="shared" si="15"/>
        <v>#DIV/0!</v>
      </c>
      <c r="AB99" s="11" t="e">
        <f t="shared" si="16"/>
        <v>#DIV/0!</v>
      </c>
      <c r="AC99" s="45"/>
      <c r="AD99" s="4"/>
      <c r="AE99" s="13"/>
      <c r="AF99" s="57"/>
      <c r="AG99" s="5"/>
      <c r="AH99" s="5"/>
    </row>
    <row r="100" spans="1:34" ht="15.6">
      <c r="A100" s="45"/>
      <c r="B100">
        <f>+'Ark1'!C2165</f>
        <v>2019</v>
      </c>
      <c r="C100">
        <f>+'Ark1'!M2165</f>
        <v>14</v>
      </c>
      <c r="D100" s="3" t="s">
        <v>111</v>
      </c>
      <c r="E100">
        <f>+'Ark1'!Q2165</f>
        <v>0</v>
      </c>
      <c r="F100">
        <f>+'Ark1'!R2165</f>
        <v>0</v>
      </c>
      <c r="G100" s="201">
        <f>+'Ark1'!AG2165</f>
        <v>0</v>
      </c>
      <c r="H100" s="59">
        <f t="shared" si="13"/>
        <v>0</v>
      </c>
      <c r="I100" s="201">
        <f>+'Ark1'!AH2165</f>
        <v>0</v>
      </c>
      <c r="J100" s="97"/>
      <c r="K100" s="209"/>
      <c r="L100" s="451"/>
      <c r="M100" s="201"/>
      <c r="N100" s="201"/>
      <c r="O100" s="341"/>
      <c r="P100" s="1">
        <f>+'Ark1'!S2165</f>
        <v>0</v>
      </c>
      <c r="Q100" s="59">
        <f t="shared" si="14"/>
        <v>0</v>
      </c>
      <c r="R100" s="93">
        <f>+'Ark1'!U2165</f>
        <v>0</v>
      </c>
      <c r="S100" s="201"/>
      <c r="T100" s="216"/>
      <c r="U100" s="93">
        <f>+'Ark1'!X2165</f>
        <v>0</v>
      </c>
      <c r="V100" s="93">
        <f>+'Ark1'!Y2165</f>
        <v>0</v>
      </c>
      <c r="W100" s="93">
        <f>+'Ark1'!Z2165</f>
        <v>0</v>
      </c>
      <c r="X100" s="1">
        <f>+'Ark1'!AA2165</f>
        <v>0</v>
      </c>
      <c r="Y100" s="1">
        <f>+'Ark1'!AB2165</f>
        <v>0</v>
      </c>
      <c r="Z100" s="11">
        <f>+'Ark1'!AD2165</f>
        <v>0</v>
      </c>
      <c r="AA100" s="1" t="e">
        <f t="shared" si="15"/>
        <v>#DIV/0!</v>
      </c>
      <c r="AB100" s="11" t="e">
        <f t="shared" si="16"/>
        <v>#DIV/0!</v>
      </c>
      <c r="AC100" s="45"/>
      <c r="AD100" s="4"/>
      <c r="AE100" s="13"/>
      <c r="AF100" s="57"/>
      <c r="AG100" s="5"/>
      <c r="AH100" s="5"/>
    </row>
    <row r="101" spans="1:34" ht="15.6">
      <c r="A101" s="45"/>
      <c r="B101">
        <f>+'Ark1'!C2166</f>
        <v>2019</v>
      </c>
      <c r="C101">
        <f>+'Ark1'!M2166</f>
        <v>15</v>
      </c>
      <c r="D101" s="3" t="s">
        <v>112</v>
      </c>
      <c r="E101">
        <f>+'Ark1'!Q2166</f>
        <v>0</v>
      </c>
      <c r="F101">
        <f>+'Ark1'!R2166</f>
        <v>0</v>
      </c>
      <c r="G101" s="201">
        <f>+'Ark1'!AG2166</f>
        <v>0</v>
      </c>
      <c r="H101" s="59">
        <f t="shared" si="13"/>
        <v>0</v>
      </c>
      <c r="I101" s="201">
        <f>+'Ark1'!AH2166</f>
        <v>0</v>
      </c>
      <c r="J101" s="97"/>
      <c r="K101" s="209"/>
      <c r="L101" s="451"/>
      <c r="M101" s="201"/>
      <c r="N101" s="201"/>
      <c r="O101" s="341"/>
      <c r="P101" s="1">
        <f>+'Ark1'!S2166</f>
        <v>0</v>
      </c>
      <c r="Q101" s="59">
        <f t="shared" si="14"/>
        <v>0</v>
      </c>
      <c r="R101" s="93">
        <f>+'Ark1'!U2166</f>
        <v>0</v>
      </c>
      <c r="S101" s="201"/>
      <c r="T101" s="216"/>
      <c r="U101" s="93">
        <f>+'Ark1'!X2166</f>
        <v>0</v>
      </c>
      <c r="V101" s="93">
        <f>+'Ark1'!Y2166</f>
        <v>0</v>
      </c>
      <c r="W101" s="93">
        <f>+'Ark1'!Z2166</f>
        <v>0</v>
      </c>
      <c r="X101" s="1">
        <f>+'Ark1'!AA2166</f>
        <v>0</v>
      </c>
      <c r="Y101" s="1">
        <f>+'Ark1'!AB2166</f>
        <v>0</v>
      </c>
      <c r="Z101" s="11">
        <f>+'Ark1'!AD2166</f>
        <v>0</v>
      </c>
      <c r="AA101" s="1" t="e">
        <f t="shared" si="15"/>
        <v>#DIV/0!</v>
      </c>
      <c r="AB101" s="11" t="e">
        <f t="shared" si="16"/>
        <v>#DIV/0!</v>
      </c>
      <c r="AC101" s="45"/>
      <c r="AD101" s="4"/>
      <c r="AE101" s="13"/>
      <c r="AF101" s="57"/>
      <c r="AG101" s="5"/>
      <c r="AH101" s="5"/>
    </row>
    <row r="102" spans="1:34" ht="15.6">
      <c r="A102" s="45"/>
      <c r="B102" s="52">
        <f>+'Ark1'!C2167</f>
        <v>2018</v>
      </c>
      <c r="C102" s="52">
        <f>+'Ark1'!M2167</f>
        <v>1</v>
      </c>
      <c r="D102" s="53" t="s">
        <v>98</v>
      </c>
      <c r="E102" s="52">
        <f>+'Ark1'!Q2167</f>
        <v>0</v>
      </c>
      <c r="F102" s="52">
        <f>+'Ark1'!R2167</f>
        <v>0</v>
      </c>
      <c r="G102" s="183">
        <f>+'Ark1'!AG2167</f>
        <v>0</v>
      </c>
      <c r="H102" s="58">
        <f t="shared" si="13"/>
        <v>0</v>
      </c>
      <c r="I102" s="183">
        <f>+'Ark1'!AH2167</f>
        <v>0</v>
      </c>
      <c r="J102" s="97"/>
      <c r="K102" s="281"/>
      <c r="L102" s="451"/>
      <c r="M102" s="183"/>
      <c r="N102" s="183"/>
      <c r="O102" s="341"/>
      <c r="P102" s="54">
        <f>+'Ark1'!S2167</f>
        <v>0</v>
      </c>
      <c r="Q102" s="58">
        <f t="shared" si="14"/>
        <v>0</v>
      </c>
      <c r="R102" s="161">
        <f>+'Ark1'!U2167</f>
        <v>0</v>
      </c>
      <c r="S102" s="183"/>
      <c r="T102" s="216"/>
      <c r="U102" s="161">
        <f>+'Ark1'!X2167</f>
        <v>0</v>
      </c>
      <c r="V102" s="161">
        <f>+'Ark1'!Y2167</f>
        <v>0</v>
      </c>
      <c r="W102" s="161">
        <f>+'Ark1'!Z2167</f>
        <v>0</v>
      </c>
      <c r="X102" s="54">
        <f>+'Ark1'!AA2167</f>
        <v>0</v>
      </c>
      <c r="Y102" s="54">
        <f>+'Ark1'!AB2167</f>
        <v>0</v>
      </c>
      <c r="Z102" s="74">
        <f>+'Ark1'!AD2167</f>
        <v>0</v>
      </c>
      <c r="AA102" s="54" t="e">
        <f t="shared" si="15"/>
        <v>#DIV/0!</v>
      </c>
      <c r="AB102" s="74" t="e">
        <f t="shared" si="16"/>
        <v>#DIV/0!</v>
      </c>
      <c r="AC102" s="45"/>
      <c r="AD102" s="4"/>
      <c r="AE102" s="13"/>
      <c r="AF102" s="57"/>
      <c r="AG102" s="5"/>
      <c r="AH102" s="5"/>
    </row>
    <row r="103" spans="1:34" ht="15.6">
      <c r="A103" s="45"/>
      <c r="B103" s="52">
        <f>+'Ark1'!C2168</f>
        <v>2018</v>
      </c>
      <c r="C103" s="52">
        <f>+'Ark1'!M2168</f>
        <v>2</v>
      </c>
      <c r="D103" s="53" t="s">
        <v>99</v>
      </c>
      <c r="E103" s="52">
        <f>+'Ark1'!Q2168</f>
        <v>0</v>
      </c>
      <c r="F103" s="52">
        <f>+'Ark1'!R2168</f>
        <v>0</v>
      </c>
      <c r="G103" s="183">
        <f>+'Ark1'!AG2168</f>
        <v>0</v>
      </c>
      <c r="H103" s="58">
        <f t="shared" si="13"/>
        <v>0</v>
      </c>
      <c r="I103" s="183">
        <f>+'Ark1'!AH2168</f>
        <v>0</v>
      </c>
      <c r="J103" s="97"/>
      <c r="K103" s="281"/>
      <c r="L103" s="451"/>
      <c r="M103" s="183"/>
      <c r="N103" s="183"/>
      <c r="O103" s="341"/>
      <c r="P103" s="54">
        <f>+'Ark1'!S2168</f>
        <v>0</v>
      </c>
      <c r="Q103" s="58">
        <f t="shared" si="14"/>
        <v>0</v>
      </c>
      <c r="R103" s="161">
        <f>+'Ark1'!U2168</f>
        <v>0</v>
      </c>
      <c r="S103" s="183"/>
      <c r="T103" s="216"/>
      <c r="U103" s="161">
        <f>+'Ark1'!X2168</f>
        <v>0</v>
      </c>
      <c r="V103" s="161">
        <f>+'Ark1'!Y2168</f>
        <v>0</v>
      </c>
      <c r="W103" s="161">
        <f>+'Ark1'!Z2168</f>
        <v>0</v>
      </c>
      <c r="X103" s="54">
        <f>+'Ark1'!AA2168</f>
        <v>0</v>
      </c>
      <c r="Y103" s="54">
        <f>+'Ark1'!AB2168</f>
        <v>0</v>
      </c>
      <c r="Z103" s="74">
        <f>+'Ark1'!AD2168</f>
        <v>0</v>
      </c>
      <c r="AA103" s="54" t="e">
        <f t="shared" si="15"/>
        <v>#DIV/0!</v>
      </c>
      <c r="AB103" s="74" t="e">
        <f t="shared" si="16"/>
        <v>#DIV/0!</v>
      </c>
      <c r="AC103" s="45"/>
      <c r="AD103" s="4"/>
      <c r="AE103" s="13"/>
      <c r="AF103" s="57"/>
      <c r="AG103" s="5"/>
      <c r="AH103" s="5"/>
    </row>
    <row r="104" spans="1:34" ht="15.6">
      <c r="A104" s="45"/>
      <c r="B104" s="52">
        <f>+'Ark1'!C2169</f>
        <v>2018</v>
      </c>
      <c r="C104" s="52">
        <f>+'Ark1'!M2169</f>
        <v>3</v>
      </c>
      <c r="D104" s="53" t="s">
        <v>100</v>
      </c>
      <c r="E104" s="52">
        <f>+'Ark1'!Q2169</f>
        <v>0</v>
      </c>
      <c r="F104" s="52">
        <f>+'Ark1'!R2169</f>
        <v>0</v>
      </c>
      <c r="G104" s="183">
        <f>+'Ark1'!AG2169</f>
        <v>0</v>
      </c>
      <c r="H104" s="58">
        <f t="shared" si="13"/>
        <v>0</v>
      </c>
      <c r="I104" s="183">
        <f>+'Ark1'!AH2169</f>
        <v>0</v>
      </c>
      <c r="J104" s="97"/>
      <c r="K104" s="281"/>
      <c r="L104" s="451"/>
      <c r="M104" s="183"/>
      <c r="N104" s="183"/>
      <c r="O104" s="341"/>
      <c r="P104" s="54">
        <f>+'Ark1'!S2169</f>
        <v>0</v>
      </c>
      <c r="Q104" s="58">
        <f t="shared" si="14"/>
        <v>0</v>
      </c>
      <c r="R104" s="161">
        <f>+'Ark1'!U2169</f>
        <v>0</v>
      </c>
      <c r="S104" s="183"/>
      <c r="T104" s="216"/>
      <c r="U104" s="161">
        <f>+'Ark1'!X2169</f>
        <v>0</v>
      </c>
      <c r="V104" s="161">
        <f>+'Ark1'!Y2169</f>
        <v>0</v>
      </c>
      <c r="W104" s="161">
        <f>+'Ark1'!Z2169</f>
        <v>0</v>
      </c>
      <c r="X104" s="54">
        <f>+'Ark1'!AA2169</f>
        <v>0</v>
      </c>
      <c r="Y104" s="54">
        <f>+'Ark1'!AB2169</f>
        <v>0</v>
      </c>
      <c r="Z104" s="74">
        <f>+'Ark1'!AD2169</f>
        <v>0</v>
      </c>
      <c r="AA104" s="54" t="e">
        <f t="shared" si="15"/>
        <v>#DIV/0!</v>
      </c>
      <c r="AB104" s="74" t="e">
        <f t="shared" si="16"/>
        <v>#DIV/0!</v>
      </c>
      <c r="AC104" s="45"/>
      <c r="AD104" s="4"/>
      <c r="AE104" s="5"/>
      <c r="AF104" s="57"/>
      <c r="AG104" s="5"/>
      <c r="AH104" s="5"/>
    </row>
    <row r="105" spans="1:34" ht="15.6">
      <c r="A105" s="45"/>
      <c r="B105" s="52">
        <f>+'Ark1'!C2170</f>
        <v>2018</v>
      </c>
      <c r="C105" s="52">
        <f>+'Ark1'!M2170</f>
        <v>4</v>
      </c>
      <c r="D105" s="53" t="s">
        <v>101</v>
      </c>
      <c r="E105" s="52">
        <f>+'Ark1'!Q2170</f>
        <v>0</v>
      </c>
      <c r="F105" s="52">
        <f>+'Ark1'!R2170</f>
        <v>0</v>
      </c>
      <c r="G105" s="183">
        <f>+'Ark1'!AG2170</f>
        <v>0</v>
      </c>
      <c r="H105" s="58">
        <f t="shared" si="13"/>
        <v>0</v>
      </c>
      <c r="I105" s="183">
        <f>+'Ark1'!AH2170</f>
        <v>0</v>
      </c>
      <c r="J105" s="97"/>
      <c r="K105" s="281"/>
      <c r="L105" s="451"/>
      <c r="M105" s="183"/>
      <c r="N105" s="183"/>
      <c r="O105" s="341"/>
      <c r="P105" s="54">
        <f>+'Ark1'!S2170</f>
        <v>0</v>
      </c>
      <c r="Q105" s="58">
        <f t="shared" si="14"/>
        <v>0</v>
      </c>
      <c r="R105" s="161">
        <f>+'Ark1'!U2170</f>
        <v>0</v>
      </c>
      <c r="S105" s="183"/>
      <c r="T105" s="216"/>
      <c r="U105" s="161">
        <f>+'Ark1'!X2170</f>
        <v>0</v>
      </c>
      <c r="V105" s="161">
        <f>+'Ark1'!Y2170</f>
        <v>0</v>
      </c>
      <c r="W105" s="161">
        <f>+'Ark1'!Z2170</f>
        <v>0</v>
      </c>
      <c r="X105" s="54">
        <f>+'Ark1'!AA2170</f>
        <v>0</v>
      </c>
      <c r="Y105" s="54">
        <f>+'Ark1'!AB2170</f>
        <v>0</v>
      </c>
      <c r="Z105" s="74">
        <f>+'Ark1'!AD2170</f>
        <v>0</v>
      </c>
      <c r="AA105" s="54" t="e">
        <f t="shared" si="15"/>
        <v>#DIV/0!</v>
      </c>
      <c r="AB105" s="74" t="e">
        <f t="shared" si="16"/>
        <v>#DIV/0!</v>
      </c>
      <c r="AC105" s="45"/>
      <c r="AD105" s="13"/>
      <c r="AE105" s="13"/>
      <c r="AF105" s="57"/>
    </row>
    <row r="106" spans="1:34" ht="15.6">
      <c r="A106" s="45"/>
      <c r="B106" s="52">
        <f>+'Ark1'!C2171</f>
        <v>2018</v>
      </c>
      <c r="C106" s="52">
        <f>+'Ark1'!M2171</f>
        <v>5</v>
      </c>
      <c r="D106" s="53" t="s">
        <v>102</v>
      </c>
      <c r="E106" s="52">
        <f>+'Ark1'!Q2171</f>
        <v>0</v>
      </c>
      <c r="F106" s="52">
        <f>+'Ark1'!R2171</f>
        <v>0</v>
      </c>
      <c r="G106" s="183">
        <f>+'Ark1'!AG2171</f>
        <v>0</v>
      </c>
      <c r="H106" s="58">
        <f t="shared" si="13"/>
        <v>0</v>
      </c>
      <c r="I106" s="183">
        <f>+'Ark1'!AH2171</f>
        <v>0</v>
      </c>
      <c r="J106" s="97"/>
      <c r="K106" s="281"/>
      <c r="L106" s="451"/>
      <c r="M106" s="183"/>
      <c r="N106" s="183"/>
      <c r="O106" s="341"/>
      <c r="P106" s="54">
        <f>+'Ark1'!S2171</f>
        <v>0</v>
      </c>
      <c r="Q106" s="58">
        <f t="shared" si="14"/>
        <v>0</v>
      </c>
      <c r="R106" s="161">
        <f>+'Ark1'!U2171</f>
        <v>0</v>
      </c>
      <c r="S106" s="183"/>
      <c r="T106" s="216"/>
      <c r="U106" s="161">
        <f>+'Ark1'!X2171</f>
        <v>0</v>
      </c>
      <c r="V106" s="161">
        <f>+'Ark1'!Y2171</f>
        <v>0</v>
      </c>
      <c r="W106" s="161">
        <f>+'Ark1'!Z2171</f>
        <v>0</v>
      </c>
      <c r="X106" s="54">
        <f>+'Ark1'!AA2171</f>
        <v>0</v>
      </c>
      <c r="Y106" s="54">
        <f>+'Ark1'!AB2171</f>
        <v>0</v>
      </c>
      <c r="Z106" s="74">
        <f>+'Ark1'!AD2171</f>
        <v>0</v>
      </c>
      <c r="AA106" s="54" t="e">
        <f t="shared" si="15"/>
        <v>#DIV/0!</v>
      </c>
      <c r="AB106" s="74" t="e">
        <f t="shared" si="16"/>
        <v>#DIV/0!</v>
      </c>
      <c r="AC106" s="45"/>
      <c r="AD106" s="5"/>
      <c r="AE106" s="5"/>
      <c r="AF106" s="57"/>
      <c r="AH106" s="5"/>
    </row>
    <row r="107" spans="1:34" ht="15.6">
      <c r="A107" s="45"/>
      <c r="B107" s="52">
        <f>+'Ark1'!C2172</f>
        <v>2018</v>
      </c>
      <c r="C107" s="52">
        <f>+'Ark1'!M2172</f>
        <v>6</v>
      </c>
      <c r="D107" s="53" t="s">
        <v>103</v>
      </c>
      <c r="E107" s="52">
        <f>+'Ark1'!Q2172</f>
        <v>0</v>
      </c>
      <c r="F107" s="52">
        <f>+'Ark1'!R2172</f>
        <v>0</v>
      </c>
      <c r="G107" s="183">
        <f>+'Ark1'!AG2172</f>
        <v>0</v>
      </c>
      <c r="H107" s="58">
        <f t="shared" si="13"/>
        <v>0</v>
      </c>
      <c r="I107" s="183">
        <f>+'Ark1'!AH2172</f>
        <v>0</v>
      </c>
      <c r="J107" s="97"/>
      <c r="K107" s="281"/>
      <c r="L107" s="451"/>
      <c r="M107" s="183"/>
      <c r="N107" s="183"/>
      <c r="O107" s="341"/>
      <c r="P107" s="54">
        <f>+'Ark1'!S2172</f>
        <v>0</v>
      </c>
      <c r="Q107" s="58">
        <f t="shared" si="14"/>
        <v>0</v>
      </c>
      <c r="R107" s="161">
        <f>+'Ark1'!U2172</f>
        <v>0</v>
      </c>
      <c r="S107" s="183"/>
      <c r="T107" s="216"/>
      <c r="U107" s="161">
        <f>+'Ark1'!X2172</f>
        <v>0</v>
      </c>
      <c r="V107" s="161">
        <f>+'Ark1'!Y2172</f>
        <v>0</v>
      </c>
      <c r="W107" s="161">
        <f>+'Ark1'!Z2172</f>
        <v>0</v>
      </c>
      <c r="X107" s="54">
        <f>+'Ark1'!AA2172</f>
        <v>0</v>
      </c>
      <c r="Y107" s="54">
        <f>+'Ark1'!AB2172</f>
        <v>0</v>
      </c>
      <c r="Z107" s="74">
        <f>+'Ark1'!AD2172</f>
        <v>0</v>
      </c>
      <c r="AA107" s="54" t="e">
        <f t="shared" si="15"/>
        <v>#DIV/0!</v>
      </c>
      <c r="AB107" s="74" t="e">
        <f t="shared" si="16"/>
        <v>#DIV/0!</v>
      </c>
      <c r="AC107" s="45"/>
      <c r="AD107" s="13"/>
      <c r="AE107" s="13"/>
      <c r="AF107" s="57"/>
    </row>
    <row r="108" spans="1:34" ht="15.6">
      <c r="A108" s="45"/>
      <c r="B108" s="52">
        <f>+'Ark1'!C2173</f>
        <v>2018</v>
      </c>
      <c r="C108" s="52">
        <f>+'Ark1'!M2173</f>
        <v>7</v>
      </c>
      <c r="D108" s="53" t="s">
        <v>104</v>
      </c>
      <c r="E108" s="52">
        <f>+'Ark1'!Q2173</f>
        <v>0</v>
      </c>
      <c r="F108" s="52">
        <f>+'Ark1'!R2173</f>
        <v>0</v>
      </c>
      <c r="G108" s="183">
        <f>+'Ark1'!AG2173</f>
        <v>0</v>
      </c>
      <c r="H108" s="58">
        <f t="shared" si="13"/>
        <v>0</v>
      </c>
      <c r="I108" s="183">
        <f>+'Ark1'!AH2173</f>
        <v>0</v>
      </c>
      <c r="J108" s="97"/>
      <c r="K108" s="281"/>
      <c r="L108" s="451"/>
      <c r="M108" s="183"/>
      <c r="N108" s="183"/>
      <c r="O108" s="341"/>
      <c r="P108" s="54">
        <f>+'Ark1'!S2173</f>
        <v>0</v>
      </c>
      <c r="Q108" s="58">
        <f t="shared" si="14"/>
        <v>0</v>
      </c>
      <c r="R108" s="161">
        <f>+'Ark1'!U2173</f>
        <v>0</v>
      </c>
      <c r="S108" s="183"/>
      <c r="T108" s="216"/>
      <c r="U108" s="161">
        <f>+'Ark1'!X2173</f>
        <v>0</v>
      </c>
      <c r="V108" s="161">
        <f>+'Ark1'!Y2173</f>
        <v>0</v>
      </c>
      <c r="W108" s="161">
        <f>+'Ark1'!Z2173</f>
        <v>0</v>
      </c>
      <c r="X108" s="54">
        <f>+'Ark1'!AA2173</f>
        <v>0</v>
      </c>
      <c r="Y108" s="54">
        <f>+'Ark1'!AB2173</f>
        <v>0</v>
      </c>
      <c r="Z108" s="74">
        <f>+'Ark1'!AD2173</f>
        <v>0</v>
      </c>
      <c r="AA108" s="54" t="e">
        <f t="shared" si="15"/>
        <v>#DIV/0!</v>
      </c>
      <c r="AB108" s="74" t="e">
        <f t="shared" si="16"/>
        <v>#DIV/0!</v>
      </c>
      <c r="AC108" s="45"/>
      <c r="AD108" s="13"/>
      <c r="AE108" s="13"/>
      <c r="AF108" s="57"/>
    </row>
    <row r="109" spans="1:34" ht="15.6">
      <c r="A109" s="45"/>
      <c r="B109" s="52">
        <f>+'Ark1'!C2174</f>
        <v>2018</v>
      </c>
      <c r="C109" s="52">
        <f>+'Ark1'!M2174</f>
        <v>8</v>
      </c>
      <c r="D109" s="53" t="s">
        <v>105</v>
      </c>
      <c r="E109" s="52">
        <f>+'Ark1'!Q2174</f>
        <v>0</v>
      </c>
      <c r="F109" s="52">
        <f>+'Ark1'!R2174</f>
        <v>0</v>
      </c>
      <c r="G109" s="183">
        <f>+'Ark1'!AG2174</f>
        <v>0</v>
      </c>
      <c r="H109" s="58">
        <f t="shared" si="13"/>
        <v>0</v>
      </c>
      <c r="I109" s="183">
        <f>+'Ark1'!AH2174</f>
        <v>0</v>
      </c>
      <c r="J109" s="97"/>
      <c r="K109" s="281"/>
      <c r="L109" s="451"/>
      <c r="M109" s="183"/>
      <c r="N109" s="183"/>
      <c r="O109" s="341"/>
      <c r="P109" s="54">
        <f>+'Ark1'!S2174</f>
        <v>0</v>
      </c>
      <c r="Q109" s="58">
        <f t="shared" si="14"/>
        <v>0</v>
      </c>
      <c r="R109" s="161">
        <f>+'Ark1'!U2174</f>
        <v>0</v>
      </c>
      <c r="S109" s="183"/>
      <c r="T109" s="216"/>
      <c r="U109" s="161">
        <f>+'Ark1'!X2174</f>
        <v>0</v>
      </c>
      <c r="V109" s="161">
        <f>+'Ark1'!Y2174</f>
        <v>0</v>
      </c>
      <c r="W109" s="161">
        <f>+'Ark1'!Z2174</f>
        <v>0</v>
      </c>
      <c r="X109" s="54">
        <f>+'Ark1'!AA2174</f>
        <v>0</v>
      </c>
      <c r="Y109" s="54">
        <f>+'Ark1'!AB2174</f>
        <v>0</v>
      </c>
      <c r="Z109" s="74">
        <f>+'Ark1'!AD2174</f>
        <v>0</v>
      </c>
      <c r="AA109" s="54" t="e">
        <f t="shared" si="15"/>
        <v>#DIV/0!</v>
      </c>
      <c r="AB109" s="74" t="e">
        <f t="shared" si="16"/>
        <v>#DIV/0!</v>
      </c>
      <c r="AC109" s="45"/>
      <c r="AD109" s="13"/>
      <c r="AE109" s="13"/>
      <c r="AF109" s="57"/>
    </row>
    <row r="110" spans="1:34" ht="15.6">
      <c r="A110" s="45"/>
      <c r="B110" s="52">
        <f>+'Ark1'!C2175</f>
        <v>2018</v>
      </c>
      <c r="C110" s="52">
        <f>+'Ark1'!M2175</f>
        <v>9</v>
      </c>
      <c r="D110" s="53" t="s">
        <v>106</v>
      </c>
      <c r="E110" s="52">
        <f>+'Ark1'!Q2175</f>
        <v>0</v>
      </c>
      <c r="F110" s="52">
        <f>+'Ark1'!R2175</f>
        <v>0</v>
      </c>
      <c r="G110" s="183">
        <f>+'Ark1'!AG2175</f>
        <v>0</v>
      </c>
      <c r="H110" s="58">
        <f t="shared" si="13"/>
        <v>0</v>
      </c>
      <c r="I110" s="183">
        <f>+'Ark1'!AH2175</f>
        <v>0</v>
      </c>
      <c r="J110" s="97"/>
      <c r="K110" s="281"/>
      <c r="L110" s="451"/>
      <c r="M110" s="183"/>
      <c r="N110" s="183"/>
      <c r="O110" s="341"/>
      <c r="P110" s="54">
        <f>+'Ark1'!S2175</f>
        <v>0</v>
      </c>
      <c r="Q110" s="58">
        <f t="shared" si="14"/>
        <v>0</v>
      </c>
      <c r="R110" s="161">
        <f>+'Ark1'!U2175</f>
        <v>0</v>
      </c>
      <c r="S110" s="183"/>
      <c r="T110" s="216"/>
      <c r="U110" s="161">
        <f>+'Ark1'!X2175</f>
        <v>0</v>
      </c>
      <c r="V110" s="161">
        <f>+'Ark1'!Y2175</f>
        <v>0</v>
      </c>
      <c r="W110" s="161">
        <f>+'Ark1'!Z2175</f>
        <v>0</v>
      </c>
      <c r="X110" s="54">
        <f>+'Ark1'!AA2175</f>
        <v>0</v>
      </c>
      <c r="Y110" s="54">
        <f>+'Ark1'!AB2175</f>
        <v>0</v>
      </c>
      <c r="Z110" s="74">
        <f>+'Ark1'!AD2175</f>
        <v>0</v>
      </c>
      <c r="AA110" s="54" t="e">
        <f t="shared" si="15"/>
        <v>#DIV/0!</v>
      </c>
      <c r="AB110" s="74" t="e">
        <f t="shared" si="16"/>
        <v>#DIV/0!</v>
      </c>
      <c r="AC110" s="45"/>
      <c r="AD110" s="13"/>
      <c r="AE110" s="13"/>
      <c r="AF110" s="57"/>
    </row>
    <row r="111" spans="1:34" ht="15.6">
      <c r="A111" s="45"/>
      <c r="B111" s="52">
        <f>+'Ark1'!C2176</f>
        <v>2018</v>
      </c>
      <c r="C111" s="52">
        <f>+'Ark1'!M2176</f>
        <v>10</v>
      </c>
      <c r="D111" s="53" t="s">
        <v>107</v>
      </c>
      <c r="E111" s="52">
        <f>+'Ark1'!Q2176</f>
        <v>0</v>
      </c>
      <c r="F111" s="52">
        <f>+'Ark1'!R2176</f>
        <v>0</v>
      </c>
      <c r="G111" s="183">
        <f>+'Ark1'!AG2176</f>
        <v>0</v>
      </c>
      <c r="H111" s="58">
        <f t="shared" si="13"/>
        <v>0</v>
      </c>
      <c r="I111" s="183">
        <f>+'Ark1'!AH2176</f>
        <v>0</v>
      </c>
      <c r="J111" s="97"/>
      <c r="K111" s="281"/>
      <c r="L111" s="451"/>
      <c r="M111" s="183"/>
      <c r="N111" s="183"/>
      <c r="O111" s="341"/>
      <c r="P111" s="54">
        <f>+'Ark1'!S2176</f>
        <v>0</v>
      </c>
      <c r="Q111" s="58">
        <f t="shared" si="14"/>
        <v>0</v>
      </c>
      <c r="R111" s="161">
        <f>+'Ark1'!U2176</f>
        <v>0</v>
      </c>
      <c r="S111" s="183"/>
      <c r="T111" s="216"/>
      <c r="U111" s="161">
        <f>+'Ark1'!X2176</f>
        <v>0</v>
      </c>
      <c r="V111" s="161">
        <f>+'Ark1'!Y2176</f>
        <v>0</v>
      </c>
      <c r="W111" s="161">
        <f>+'Ark1'!Z2176</f>
        <v>0</v>
      </c>
      <c r="X111" s="54">
        <f>+'Ark1'!AA2176</f>
        <v>0</v>
      </c>
      <c r="Y111" s="54">
        <f>+'Ark1'!AB2176</f>
        <v>0</v>
      </c>
      <c r="Z111" s="74">
        <f>+'Ark1'!AD2176</f>
        <v>0</v>
      </c>
      <c r="AA111" s="54" t="e">
        <f t="shared" si="15"/>
        <v>#DIV/0!</v>
      </c>
      <c r="AB111" s="74" t="e">
        <f t="shared" si="16"/>
        <v>#DIV/0!</v>
      </c>
      <c r="AC111" s="45"/>
      <c r="AD111" s="13"/>
      <c r="AE111" s="13"/>
      <c r="AF111" s="57"/>
    </row>
    <row r="112" spans="1:34" ht="15.6">
      <c r="A112" s="45"/>
      <c r="B112" s="52">
        <f>+'Ark1'!C2177</f>
        <v>2018</v>
      </c>
      <c r="C112" s="52">
        <f>+'Ark1'!M2177</f>
        <v>11</v>
      </c>
      <c r="D112" s="53" t="s">
        <v>108</v>
      </c>
      <c r="E112" s="52">
        <f>+'Ark1'!Q2177</f>
        <v>0</v>
      </c>
      <c r="F112" s="52">
        <f>+'Ark1'!R2177</f>
        <v>0</v>
      </c>
      <c r="G112" s="183">
        <f>+'Ark1'!AG2177</f>
        <v>0</v>
      </c>
      <c r="H112" s="58">
        <f t="shared" si="13"/>
        <v>0</v>
      </c>
      <c r="I112" s="183">
        <f>+'Ark1'!AH2177</f>
        <v>0</v>
      </c>
      <c r="J112" s="97"/>
      <c r="K112" s="281"/>
      <c r="L112" s="451"/>
      <c r="M112" s="183"/>
      <c r="N112" s="183"/>
      <c r="O112" s="341"/>
      <c r="P112" s="54">
        <f>+'Ark1'!S2177</f>
        <v>0</v>
      </c>
      <c r="Q112" s="58">
        <f t="shared" si="14"/>
        <v>0</v>
      </c>
      <c r="R112" s="161">
        <f>+'Ark1'!U2177</f>
        <v>0</v>
      </c>
      <c r="S112" s="183"/>
      <c r="T112" s="216"/>
      <c r="U112" s="161">
        <f>+'Ark1'!X2177</f>
        <v>0</v>
      </c>
      <c r="V112" s="161">
        <f>+'Ark1'!Y2177</f>
        <v>0</v>
      </c>
      <c r="W112" s="161">
        <f>+'Ark1'!Z2177</f>
        <v>0</v>
      </c>
      <c r="X112" s="54">
        <f>+'Ark1'!AA2177</f>
        <v>0</v>
      </c>
      <c r="Y112" s="54">
        <f>+'Ark1'!AB2177</f>
        <v>0</v>
      </c>
      <c r="Z112" s="74">
        <f>+'Ark1'!AD2177</f>
        <v>0</v>
      </c>
      <c r="AA112" s="54" t="e">
        <f t="shared" si="15"/>
        <v>#DIV/0!</v>
      </c>
      <c r="AB112" s="74" t="e">
        <f t="shared" si="16"/>
        <v>#DIV/0!</v>
      </c>
      <c r="AC112" s="45"/>
      <c r="AD112" s="13"/>
      <c r="AE112" s="13"/>
      <c r="AF112" s="57"/>
    </row>
    <row r="113" spans="1:32" ht="15.6">
      <c r="A113" s="45"/>
      <c r="B113" s="52">
        <f>+'Ark1'!C2178</f>
        <v>2018</v>
      </c>
      <c r="C113" s="52">
        <f>+'Ark1'!M2178</f>
        <v>12</v>
      </c>
      <c r="D113" s="53" t="s">
        <v>109</v>
      </c>
      <c r="E113" s="52">
        <f>+'Ark1'!Q2178</f>
        <v>0</v>
      </c>
      <c r="F113" s="52">
        <f>+'Ark1'!R2178</f>
        <v>0</v>
      </c>
      <c r="G113" s="183">
        <f>+'Ark1'!AG2178</f>
        <v>0</v>
      </c>
      <c r="H113" s="58">
        <f t="shared" si="13"/>
        <v>0</v>
      </c>
      <c r="I113" s="183">
        <f>+'Ark1'!AH2178</f>
        <v>0</v>
      </c>
      <c r="J113" s="97"/>
      <c r="K113" s="281"/>
      <c r="L113" s="451"/>
      <c r="M113" s="183"/>
      <c r="N113" s="183"/>
      <c r="O113" s="341"/>
      <c r="P113" s="54">
        <f>+'Ark1'!S2178</f>
        <v>0</v>
      </c>
      <c r="Q113" s="58">
        <f t="shared" si="14"/>
        <v>0</v>
      </c>
      <c r="R113" s="161">
        <f>+'Ark1'!U2178</f>
        <v>0</v>
      </c>
      <c r="S113" s="183"/>
      <c r="T113" s="216"/>
      <c r="U113" s="161">
        <f>+'Ark1'!X2178</f>
        <v>0</v>
      </c>
      <c r="V113" s="161">
        <f>+'Ark1'!Y2178</f>
        <v>0</v>
      </c>
      <c r="W113" s="161">
        <f>+'Ark1'!Z2178</f>
        <v>0</v>
      </c>
      <c r="X113" s="54">
        <f>+'Ark1'!AA2178</f>
        <v>0</v>
      </c>
      <c r="Y113" s="54">
        <f>+'Ark1'!AB2178</f>
        <v>0</v>
      </c>
      <c r="Z113" s="74">
        <f>+'Ark1'!AD2178</f>
        <v>0</v>
      </c>
      <c r="AA113" s="54" t="e">
        <f t="shared" si="15"/>
        <v>#DIV/0!</v>
      </c>
      <c r="AB113" s="74" t="e">
        <f t="shared" si="16"/>
        <v>#DIV/0!</v>
      </c>
      <c r="AC113" s="45"/>
      <c r="AD113" s="13"/>
      <c r="AE113" s="13"/>
      <c r="AF113" s="57"/>
    </row>
    <row r="114" spans="1:32" ht="15.6">
      <c r="A114" s="45"/>
      <c r="B114" s="52">
        <f>+'Ark1'!C2179</f>
        <v>2018</v>
      </c>
      <c r="C114" s="52">
        <f>+'Ark1'!M2179</f>
        <v>13</v>
      </c>
      <c r="D114" s="53" t="s">
        <v>110</v>
      </c>
      <c r="E114" s="52">
        <f>+'Ark1'!Q2179</f>
        <v>0</v>
      </c>
      <c r="F114" s="52">
        <f>+'Ark1'!R2179</f>
        <v>0</v>
      </c>
      <c r="G114" s="183">
        <f>+'Ark1'!AG2179</f>
        <v>0</v>
      </c>
      <c r="H114" s="58">
        <f t="shared" si="13"/>
        <v>0</v>
      </c>
      <c r="I114" s="183">
        <f>+'Ark1'!AH2179</f>
        <v>0</v>
      </c>
      <c r="J114" s="97"/>
      <c r="K114" s="281"/>
      <c r="L114" s="451"/>
      <c r="M114" s="183"/>
      <c r="N114" s="183"/>
      <c r="O114" s="341"/>
      <c r="P114" s="54">
        <f>+'Ark1'!S2179</f>
        <v>0</v>
      </c>
      <c r="Q114" s="58">
        <f t="shared" si="14"/>
        <v>0</v>
      </c>
      <c r="R114" s="161">
        <f>+'Ark1'!U2179</f>
        <v>0</v>
      </c>
      <c r="S114" s="183"/>
      <c r="T114" s="216"/>
      <c r="U114" s="161">
        <f>+'Ark1'!X2179</f>
        <v>0</v>
      </c>
      <c r="V114" s="161">
        <f>+'Ark1'!Y2179</f>
        <v>0</v>
      </c>
      <c r="W114" s="161">
        <f>+'Ark1'!Z2179</f>
        <v>0</v>
      </c>
      <c r="X114" s="54">
        <f>+'Ark1'!AA2179</f>
        <v>0</v>
      </c>
      <c r="Y114" s="54">
        <f>+'Ark1'!AB2179</f>
        <v>0</v>
      </c>
      <c r="Z114" s="74">
        <f>+'Ark1'!AD2179</f>
        <v>0</v>
      </c>
      <c r="AA114" s="54" t="e">
        <f t="shared" si="15"/>
        <v>#DIV/0!</v>
      </c>
      <c r="AB114" s="74" t="e">
        <f t="shared" si="16"/>
        <v>#DIV/0!</v>
      </c>
      <c r="AC114" s="45"/>
      <c r="AD114" s="13"/>
      <c r="AE114" s="13"/>
      <c r="AF114" s="57"/>
    </row>
    <row r="115" spans="1:32" ht="15.6">
      <c r="A115" s="45"/>
      <c r="B115" s="52">
        <f>+'Ark1'!C2180</f>
        <v>2018</v>
      </c>
      <c r="C115" s="52">
        <f>+'Ark1'!M2180</f>
        <v>14</v>
      </c>
      <c r="D115" s="53" t="s">
        <v>111</v>
      </c>
      <c r="E115" s="52">
        <f>+'Ark1'!Q2180</f>
        <v>0</v>
      </c>
      <c r="F115" s="52">
        <f>+'Ark1'!R2180</f>
        <v>0</v>
      </c>
      <c r="G115" s="183">
        <f>+'Ark1'!AG2180</f>
        <v>0</v>
      </c>
      <c r="H115" s="58">
        <f t="shared" si="13"/>
        <v>0</v>
      </c>
      <c r="I115" s="183">
        <f>+'Ark1'!AH2180</f>
        <v>0</v>
      </c>
      <c r="J115" s="97"/>
      <c r="K115" s="281"/>
      <c r="L115" s="451"/>
      <c r="M115" s="183"/>
      <c r="N115" s="183"/>
      <c r="O115" s="341"/>
      <c r="P115" s="54">
        <f>+'Ark1'!S2180</f>
        <v>0</v>
      </c>
      <c r="Q115" s="58">
        <f t="shared" si="14"/>
        <v>0</v>
      </c>
      <c r="R115" s="161">
        <f>+'Ark1'!U2180</f>
        <v>0</v>
      </c>
      <c r="S115" s="183"/>
      <c r="T115" s="216"/>
      <c r="U115" s="161">
        <f>+'Ark1'!X2180</f>
        <v>0</v>
      </c>
      <c r="V115" s="161">
        <f>+'Ark1'!Y2180</f>
        <v>0</v>
      </c>
      <c r="W115" s="161">
        <f>+'Ark1'!Z2180</f>
        <v>0</v>
      </c>
      <c r="X115" s="54">
        <f>+'Ark1'!AA2180</f>
        <v>0</v>
      </c>
      <c r="Y115" s="54">
        <f>+'Ark1'!AB2180</f>
        <v>0</v>
      </c>
      <c r="Z115" s="74">
        <f>+'Ark1'!AD2180</f>
        <v>0</v>
      </c>
      <c r="AA115" s="54" t="e">
        <f t="shared" si="15"/>
        <v>#DIV/0!</v>
      </c>
      <c r="AB115" s="74" t="e">
        <f t="shared" si="16"/>
        <v>#DIV/0!</v>
      </c>
      <c r="AC115" s="45"/>
      <c r="AD115" s="13"/>
      <c r="AE115" s="13"/>
      <c r="AF115" s="57"/>
    </row>
    <row r="116" spans="1:32" ht="15.6">
      <c r="A116" s="45"/>
      <c r="B116" s="52">
        <f>+'Ark1'!C2181</f>
        <v>2018</v>
      </c>
      <c r="C116" s="52">
        <f>+'Ark1'!M2181</f>
        <v>15</v>
      </c>
      <c r="D116" s="53" t="s">
        <v>112</v>
      </c>
      <c r="E116" s="52">
        <f>+'Ark1'!Q2181</f>
        <v>0</v>
      </c>
      <c r="F116" s="52">
        <f>+'Ark1'!R2181</f>
        <v>0</v>
      </c>
      <c r="G116" s="183">
        <f>+'Ark1'!AG2181</f>
        <v>0</v>
      </c>
      <c r="H116" s="58">
        <f t="shared" si="13"/>
        <v>0</v>
      </c>
      <c r="I116" s="183">
        <f>+'Ark1'!AH2181</f>
        <v>0</v>
      </c>
      <c r="J116" s="97"/>
      <c r="K116" s="281"/>
      <c r="L116" s="451"/>
      <c r="M116" s="183"/>
      <c r="N116" s="183"/>
      <c r="O116" s="341"/>
      <c r="P116" s="54">
        <f>+'Ark1'!S2181</f>
        <v>0</v>
      </c>
      <c r="Q116" s="58">
        <f t="shared" si="14"/>
        <v>0</v>
      </c>
      <c r="R116" s="161">
        <f>+'Ark1'!U2181</f>
        <v>0</v>
      </c>
      <c r="S116" s="183"/>
      <c r="T116" s="216"/>
      <c r="U116" s="161">
        <f>+'Ark1'!X2181</f>
        <v>0</v>
      </c>
      <c r="V116" s="161">
        <f>+'Ark1'!Y2181</f>
        <v>0</v>
      </c>
      <c r="W116" s="161">
        <f>+'Ark1'!Z2181</f>
        <v>0</v>
      </c>
      <c r="X116" s="54">
        <f>+'Ark1'!AA2181</f>
        <v>0</v>
      </c>
      <c r="Y116" s="54">
        <f>+'Ark1'!AB2181</f>
        <v>0</v>
      </c>
      <c r="Z116" s="74">
        <f>+'Ark1'!AD2181</f>
        <v>0</v>
      </c>
      <c r="AA116" s="54" t="e">
        <f t="shared" si="15"/>
        <v>#DIV/0!</v>
      </c>
      <c r="AB116" s="74" t="e">
        <f t="shared" si="16"/>
        <v>#DIV/0!</v>
      </c>
      <c r="AC116" s="45"/>
      <c r="AD116" s="13"/>
      <c r="AE116" s="13"/>
      <c r="AF116" s="57"/>
    </row>
    <row r="117" spans="1:32" ht="15.6">
      <c r="A117" s="45"/>
      <c r="B117">
        <f>+'Ark1'!C2182</f>
        <v>2017</v>
      </c>
      <c r="C117">
        <f>+'Ark1'!M2182</f>
        <v>1</v>
      </c>
      <c r="D117" s="3" t="s">
        <v>98</v>
      </c>
      <c r="E117">
        <f>+'Ark1'!Q2182</f>
        <v>0</v>
      </c>
      <c r="F117">
        <f>+'Ark1'!R2182</f>
        <v>0</v>
      </c>
      <c r="G117" s="201">
        <f>+'Ark1'!AG2182</f>
        <v>0</v>
      </c>
      <c r="H117" s="59">
        <f t="shared" si="13"/>
        <v>0</v>
      </c>
      <c r="I117" s="201">
        <f>+'Ark1'!AH2182</f>
        <v>0</v>
      </c>
      <c r="J117" s="97"/>
      <c r="K117" s="209"/>
      <c r="L117" s="451"/>
      <c r="M117" s="201"/>
      <c r="N117" s="201"/>
      <c r="O117" s="341"/>
      <c r="P117" s="1">
        <f>+'Ark1'!S2182</f>
        <v>0</v>
      </c>
      <c r="Q117" s="59">
        <f t="shared" si="14"/>
        <v>0</v>
      </c>
      <c r="R117" s="93">
        <f>+'Ark1'!U2182</f>
        <v>0</v>
      </c>
      <c r="S117" s="201"/>
      <c r="T117" s="216"/>
      <c r="U117" s="93">
        <f>+'Ark1'!X2182</f>
        <v>0</v>
      </c>
      <c r="V117" s="93">
        <f>+'Ark1'!Y2182</f>
        <v>0</v>
      </c>
      <c r="W117" s="93">
        <f>+'Ark1'!Z2182</f>
        <v>0</v>
      </c>
      <c r="X117" s="1">
        <f>+'Ark1'!AA2182</f>
        <v>0</v>
      </c>
      <c r="Y117" s="1">
        <f>+'Ark1'!AB2182</f>
        <v>0</v>
      </c>
      <c r="Z117" s="11">
        <f>+'Ark1'!AD2182</f>
        <v>0</v>
      </c>
      <c r="AA117" s="1" t="e">
        <f t="shared" si="15"/>
        <v>#DIV/0!</v>
      </c>
      <c r="AB117" s="11" t="e">
        <f t="shared" si="16"/>
        <v>#DIV/0!</v>
      </c>
      <c r="AC117" s="45"/>
      <c r="AD117" s="13"/>
      <c r="AE117" s="13"/>
      <c r="AF117" s="57"/>
    </row>
    <row r="118" spans="1:32" ht="15.6">
      <c r="A118" s="45"/>
      <c r="B118">
        <f>+'Ark1'!C2183</f>
        <v>2017</v>
      </c>
      <c r="C118">
        <f>+'Ark1'!M2183</f>
        <v>2</v>
      </c>
      <c r="D118" s="3" t="s">
        <v>99</v>
      </c>
      <c r="E118">
        <f>+'Ark1'!Q2183</f>
        <v>0</v>
      </c>
      <c r="F118">
        <f>+'Ark1'!R2183</f>
        <v>0</v>
      </c>
      <c r="G118" s="201">
        <f>+'Ark1'!AG2183</f>
        <v>0</v>
      </c>
      <c r="H118" s="59">
        <f t="shared" si="13"/>
        <v>0</v>
      </c>
      <c r="I118" s="201">
        <f>+'Ark1'!AH2183</f>
        <v>0</v>
      </c>
      <c r="J118" s="97"/>
      <c r="K118" s="209"/>
      <c r="L118" s="451"/>
      <c r="M118" s="201"/>
      <c r="N118" s="201"/>
      <c r="O118" s="341"/>
      <c r="P118" s="1">
        <f>+'Ark1'!S2183</f>
        <v>0</v>
      </c>
      <c r="Q118" s="59">
        <f t="shared" si="14"/>
        <v>0</v>
      </c>
      <c r="R118" s="93">
        <f>+'Ark1'!U2183</f>
        <v>0</v>
      </c>
      <c r="S118" s="201"/>
      <c r="T118" s="216"/>
      <c r="U118" s="93">
        <f>+'Ark1'!X2183</f>
        <v>0</v>
      </c>
      <c r="V118" s="93">
        <f>+'Ark1'!Y2183</f>
        <v>0</v>
      </c>
      <c r="W118" s="93">
        <f>+'Ark1'!Z2183</f>
        <v>0</v>
      </c>
      <c r="X118" s="1">
        <f>+'Ark1'!AA2183</f>
        <v>0</v>
      </c>
      <c r="Y118" s="1">
        <f>+'Ark1'!AB2183</f>
        <v>0</v>
      </c>
      <c r="Z118" s="11">
        <f>+'Ark1'!AD2183</f>
        <v>0</v>
      </c>
      <c r="AA118" s="1" t="e">
        <f t="shared" si="15"/>
        <v>#DIV/0!</v>
      </c>
      <c r="AB118" s="11" t="e">
        <f t="shared" si="16"/>
        <v>#DIV/0!</v>
      </c>
      <c r="AC118" s="45"/>
      <c r="AD118" s="13"/>
      <c r="AE118" s="13"/>
      <c r="AF118" s="57"/>
    </row>
    <row r="119" spans="1:32" ht="15.6">
      <c r="A119" s="45"/>
      <c r="B119">
        <f>+'Ark1'!C2184</f>
        <v>2017</v>
      </c>
      <c r="C119">
        <f>+'Ark1'!M2184</f>
        <v>3</v>
      </c>
      <c r="D119" s="3" t="s">
        <v>100</v>
      </c>
      <c r="E119">
        <f>+'Ark1'!Q2184</f>
        <v>0</v>
      </c>
      <c r="F119">
        <f>+'Ark1'!R2184</f>
        <v>0</v>
      </c>
      <c r="G119" s="201">
        <f>+'Ark1'!AG2184</f>
        <v>0</v>
      </c>
      <c r="H119" s="59">
        <f t="shared" si="13"/>
        <v>0</v>
      </c>
      <c r="I119" s="201">
        <f>+'Ark1'!AH2184</f>
        <v>0</v>
      </c>
      <c r="J119" s="97"/>
      <c r="K119" s="209"/>
      <c r="L119" s="451"/>
      <c r="M119" s="201"/>
      <c r="N119" s="201"/>
      <c r="O119" s="341"/>
      <c r="P119" s="1">
        <f>+'Ark1'!S2184</f>
        <v>0</v>
      </c>
      <c r="Q119" s="59">
        <f t="shared" si="14"/>
        <v>0</v>
      </c>
      <c r="R119" s="93">
        <f>+'Ark1'!U2184</f>
        <v>0</v>
      </c>
      <c r="S119" s="201"/>
      <c r="T119" s="216"/>
      <c r="U119" s="93">
        <f>+'Ark1'!X2184</f>
        <v>0</v>
      </c>
      <c r="V119" s="93">
        <f>+'Ark1'!Y2184</f>
        <v>0</v>
      </c>
      <c r="W119" s="93">
        <f>+'Ark1'!Z2184</f>
        <v>0</v>
      </c>
      <c r="X119" s="1">
        <f>+'Ark1'!AA2184</f>
        <v>0</v>
      </c>
      <c r="Y119" s="1">
        <f>+'Ark1'!AB2184</f>
        <v>0</v>
      </c>
      <c r="Z119" s="11">
        <f>+'Ark1'!AD2184</f>
        <v>0</v>
      </c>
      <c r="AA119" s="1" t="e">
        <f t="shared" si="15"/>
        <v>#DIV/0!</v>
      </c>
      <c r="AB119" s="11" t="e">
        <f t="shared" si="16"/>
        <v>#DIV/0!</v>
      </c>
      <c r="AC119" s="45"/>
      <c r="AD119" s="13"/>
      <c r="AE119" s="13"/>
      <c r="AF119" s="57"/>
    </row>
    <row r="120" spans="1:32" ht="15.6">
      <c r="A120" s="45"/>
      <c r="B120">
        <f>+'Ark1'!C2185</f>
        <v>2017</v>
      </c>
      <c r="C120">
        <f>+'Ark1'!M2185</f>
        <v>4</v>
      </c>
      <c r="D120" s="3" t="s">
        <v>101</v>
      </c>
      <c r="E120">
        <f>+'Ark1'!Q2185</f>
        <v>0</v>
      </c>
      <c r="F120">
        <f>+'Ark1'!R2185</f>
        <v>0</v>
      </c>
      <c r="G120" s="201">
        <f>+'Ark1'!AG2185</f>
        <v>0</v>
      </c>
      <c r="H120" s="59">
        <f t="shared" si="13"/>
        <v>0</v>
      </c>
      <c r="I120" s="201">
        <f>+'Ark1'!AH2185</f>
        <v>0</v>
      </c>
      <c r="J120" s="97"/>
      <c r="K120" s="209"/>
      <c r="L120" s="451"/>
      <c r="M120" s="201"/>
      <c r="N120" s="201"/>
      <c r="O120" s="341"/>
      <c r="P120" s="1">
        <f>+'Ark1'!S2185</f>
        <v>0</v>
      </c>
      <c r="Q120" s="59">
        <f t="shared" si="14"/>
        <v>0</v>
      </c>
      <c r="R120" s="93">
        <f>+'Ark1'!U2185</f>
        <v>0</v>
      </c>
      <c r="S120" s="201"/>
      <c r="T120" s="216"/>
      <c r="U120" s="93">
        <f>+'Ark1'!X2185</f>
        <v>0</v>
      </c>
      <c r="V120" s="93">
        <f>+'Ark1'!Y2185</f>
        <v>0</v>
      </c>
      <c r="W120" s="93">
        <f>+'Ark1'!Z2185</f>
        <v>0</v>
      </c>
      <c r="X120" s="1">
        <f>+'Ark1'!AA2185</f>
        <v>0</v>
      </c>
      <c r="Y120" s="1">
        <f>+'Ark1'!AB2185</f>
        <v>0</v>
      </c>
      <c r="Z120" s="11">
        <f>+'Ark1'!AD2185</f>
        <v>0</v>
      </c>
      <c r="AA120" s="1" t="e">
        <f t="shared" si="15"/>
        <v>#DIV/0!</v>
      </c>
      <c r="AB120" s="11" t="e">
        <f t="shared" si="16"/>
        <v>#DIV/0!</v>
      </c>
      <c r="AC120" s="45"/>
      <c r="AD120" s="13"/>
      <c r="AE120" s="13"/>
      <c r="AF120" s="57"/>
    </row>
    <row r="121" spans="1:32" ht="15.6">
      <c r="A121" s="45"/>
      <c r="B121">
        <f>+'Ark1'!C2186</f>
        <v>2017</v>
      </c>
      <c r="C121">
        <f>+'Ark1'!M2186</f>
        <v>5</v>
      </c>
      <c r="D121" s="3" t="s">
        <v>102</v>
      </c>
      <c r="E121">
        <f>+'Ark1'!Q2186</f>
        <v>0</v>
      </c>
      <c r="F121">
        <f>+'Ark1'!R2186</f>
        <v>0</v>
      </c>
      <c r="G121" s="201">
        <f>+'Ark1'!AG2186</f>
        <v>0</v>
      </c>
      <c r="H121" s="59">
        <f t="shared" si="13"/>
        <v>0</v>
      </c>
      <c r="I121" s="201">
        <f>+'Ark1'!AH2186</f>
        <v>0</v>
      </c>
      <c r="J121" s="97"/>
      <c r="K121" s="209"/>
      <c r="L121" s="451"/>
      <c r="M121" s="201"/>
      <c r="N121" s="201"/>
      <c r="O121" s="341"/>
      <c r="P121" s="1">
        <f>+'Ark1'!S2186</f>
        <v>0</v>
      </c>
      <c r="Q121" s="59">
        <f t="shared" si="14"/>
        <v>0</v>
      </c>
      <c r="R121" s="93">
        <f>+'Ark1'!U2186</f>
        <v>0</v>
      </c>
      <c r="S121" s="201"/>
      <c r="T121" s="216"/>
      <c r="U121" s="93">
        <f>+'Ark1'!X2186</f>
        <v>0</v>
      </c>
      <c r="V121" s="93">
        <f>+'Ark1'!Y2186</f>
        <v>0</v>
      </c>
      <c r="W121" s="93">
        <f>+'Ark1'!Z2186</f>
        <v>0</v>
      </c>
      <c r="X121" s="1">
        <f>+'Ark1'!AA2186</f>
        <v>0</v>
      </c>
      <c r="Y121" s="1">
        <f>+'Ark1'!AB2186</f>
        <v>0</v>
      </c>
      <c r="Z121" s="11">
        <f>+'Ark1'!AD2186</f>
        <v>0</v>
      </c>
      <c r="AA121" s="1" t="e">
        <f t="shared" si="15"/>
        <v>#DIV/0!</v>
      </c>
      <c r="AB121" s="11" t="e">
        <f t="shared" si="16"/>
        <v>#DIV/0!</v>
      </c>
      <c r="AC121" s="45"/>
      <c r="AD121" s="13"/>
      <c r="AE121" s="13"/>
      <c r="AF121" s="57"/>
    </row>
    <row r="122" spans="1:32" ht="15.6">
      <c r="A122" s="45"/>
      <c r="B122">
        <f>+'Ark1'!C2187</f>
        <v>2017</v>
      </c>
      <c r="C122">
        <f>+'Ark1'!M2187</f>
        <v>6</v>
      </c>
      <c r="D122" s="3" t="s">
        <v>103</v>
      </c>
      <c r="E122">
        <f>+'Ark1'!Q2187</f>
        <v>0</v>
      </c>
      <c r="F122">
        <f>+'Ark1'!R2187</f>
        <v>0</v>
      </c>
      <c r="G122" s="201">
        <f>+'Ark1'!AG2187</f>
        <v>0</v>
      </c>
      <c r="H122" s="59">
        <f t="shared" si="13"/>
        <v>0</v>
      </c>
      <c r="I122" s="201">
        <f>+'Ark1'!AH2187</f>
        <v>0</v>
      </c>
      <c r="J122" s="97"/>
      <c r="K122" s="209"/>
      <c r="L122" s="451"/>
      <c r="M122" s="201"/>
      <c r="N122" s="201"/>
      <c r="O122" s="341"/>
      <c r="P122" s="1">
        <f>+'Ark1'!S2187</f>
        <v>0</v>
      </c>
      <c r="Q122" s="59">
        <f t="shared" si="14"/>
        <v>0</v>
      </c>
      <c r="R122" s="93">
        <f>+'Ark1'!U2187</f>
        <v>0</v>
      </c>
      <c r="S122" s="201"/>
      <c r="T122" s="216"/>
      <c r="U122" s="93">
        <f>+'Ark1'!X2187</f>
        <v>0</v>
      </c>
      <c r="V122" s="93">
        <f>+'Ark1'!Y2187</f>
        <v>0</v>
      </c>
      <c r="W122" s="93">
        <f>+'Ark1'!Z2187</f>
        <v>0</v>
      </c>
      <c r="X122" s="1">
        <f>+'Ark1'!AA2187</f>
        <v>0</v>
      </c>
      <c r="Y122" s="1">
        <f>+'Ark1'!AB2187</f>
        <v>0</v>
      </c>
      <c r="Z122" s="11">
        <f>+'Ark1'!AD2187</f>
        <v>0</v>
      </c>
      <c r="AA122" s="1" t="e">
        <f t="shared" si="15"/>
        <v>#DIV/0!</v>
      </c>
      <c r="AB122" s="11" t="e">
        <f t="shared" si="16"/>
        <v>#DIV/0!</v>
      </c>
      <c r="AC122" s="45"/>
      <c r="AD122" s="13"/>
      <c r="AE122" s="13"/>
      <c r="AF122" s="57"/>
    </row>
    <row r="123" spans="1:32" ht="15.6">
      <c r="A123" s="45"/>
      <c r="B123">
        <f>+'Ark1'!C2188</f>
        <v>2017</v>
      </c>
      <c r="C123">
        <f>+'Ark1'!M2188</f>
        <v>7</v>
      </c>
      <c r="D123" s="3" t="s">
        <v>104</v>
      </c>
      <c r="E123">
        <f>+'Ark1'!Q2188</f>
        <v>0</v>
      </c>
      <c r="F123">
        <f>+'Ark1'!R2188</f>
        <v>0</v>
      </c>
      <c r="G123" s="201">
        <f>+'Ark1'!AG2188</f>
        <v>0</v>
      </c>
      <c r="H123" s="59">
        <f t="shared" si="13"/>
        <v>0</v>
      </c>
      <c r="I123" s="201">
        <f>+'Ark1'!AH2188</f>
        <v>0</v>
      </c>
      <c r="J123" s="97"/>
      <c r="K123" s="209"/>
      <c r="L123" s="451"/>
      <c r="M123" s="201"/>
      <c r="N123" s="201"/>
      <c r="O123" s="341"/>
      <c r="P123" s="1">
        <f>+'Ark1'!S2188</f>
        <v>0</v>
      </c>
      <c r="Q123" s="59">
        <f t="shared" si="14"/>
        <v>0</v>
      </c>
      <c r="R123" s="93">
        <f>+'Ark1'!U2188</f>
        <v>0</v>
      </c>
      <c r="S123" s="201"/>
      <c r="T123" s="216"/>
      <c r="U123" s="93">
        <f>+'Ark1'!X2188</f>
        <v>0</v>
      </c>
      <c r="V123" s="93">
        <f>+'Ark1'!Y2188</f>
        <v>0</v>
      </c>
      <c r="W123" s="93">
        <f>+'Ark1'!Z2188</f>
        <v>0</v>
      </c>
      <c r="X123" s="1">
        <f>+'Ark1'!AA2188</f>
        <v>0</v>
      </c>
      <c r="Y123" s="1">
        <f>+'Ark1'!AB2188</f>
        <v>0</v>
      </c>
      <c r="Z123" s="11">
        <f>+'Ark1'!AD2188</f>
        <v>0</v>
      </c>
      <c r="AA123" s="1" t="e">
        <f t="shared" si="15"/>
        <v>#DIV/0!</v>
      </c>
      <c r="AB123" s="11" t="e">
        <f t="shared" si="16"/>
        <v>#DIV/0!</v>
      </c>
      <c r="AC123" s="45"/>
      <c r="AD123" s="13"/>
      <c r="AE123" s="13"/>
      <c r="AF123" s="57"/>
    </row>
    <row r="124" spans="1:32" ht="15.6">
      <c r="A124" s="45"/>
      <c r="B124">
        <f>+'Ark1'!C2189</f>
        <v>2017</v>
      </c>
      <c r="C124">
        <f>+'Ark1'!M2189</f>
        <v>8</v>
      </c>
      <c r="D124" s="3" t="s">
        <v>105</v>
      </c>
      <c r="E124">
        <f>+'Ark1'!Q2189</f>
        <v>0</v>
      </c>
      <c r="F124">
        <f>+'Ark1'!R2189</f>
        <v>0</v>
      </c>
      <c r="G124" s="201">
        <f>+'Ark1'!AG2189</f>
        <v>0</v>
      </c>
      <c r="H124" s="59">
        <f t="shared" si="13"/>
        <v>0</v>
      </c>
      <c r="I124" s="201">
        <f>+'Ark1'!AH2189</f>
        <v>0</v>
      </c>
      <c r="J124" s="97"/>
      <c r="K124" s="209"/>
      <c r="L124" s="451"/>
      <c r="M124" s="201"/>
      <c r="N124" s="201"/>
      <c r="O124" s="341"/>
      <c r="P124" s="1">
        <f>+'Ark1'!S2189</f>
        <v>0</v>
      </c>
      <c r="Q124" s="59">
        <f t="shared" si="14"/>
        <v>0</v>
      </c>
      <c r="R124" s="93">
        <f>+'Ark1'!U2189</f>
        <v>0</v>
      </c>
      <c r="S124" s="201"/>
      <c r="T124" s="216"/>
      <c r="U124" s="93">
        <f>+'Ark1'!X2189</f>
        <v>0</v>
      </c>
      <c r="V124" s="93">
        <f>+'Ark1'!Y2189</f>
        <v>0</v>
      </c>
      <c r="W124" s="93">
        <f>+'Ark1'!Z2189</f>
        <v>0</v>
      </c>
      <c r="X124" s="1">
        <f>+'Ark1'!AA2189</f>
        <v>0</v>
      </c>
      <c r="Y124" s="1">
        <f>+'Ark1'!AB2189</f>
        <v>0</v>
      </c>
      <c r="Z124" s="11">
        <f>+'Ark1'!AD2189</f>
        <v>0</v>
      </c>
      <c r="AA124" s="1" t="e">
        <f t="shared" si="15"/>
        <v>#DIV/0!</v>
      </c>
      <c r="AB124" s="11" t="e">
        <f t="shared" si="16"/>
        <v>#DIV/0!</v>
      </c>
      <c r="AC124" s="45"/>
      <c r="AD124" s="13"/>
      <c r="AE124" s="13"/>
      <c r="AF124" s="57"/>
    </row>
    <row r="125" spans="1:32" ht="15.6">
      <c r="A125" s="45"/>
      <c r="B125">
        <f>+'Ark1'!C2190</f>
        <v>2017</v>
      </c>
      <c r="C125">
        <f>+'Ark1'!M2190</f>
        <v>9</v>
      </c>
      <c r="D125" s="3" t="s">
        <v>106</v>
      </c>
      <c r="E125">
        <f>+'Ark1'!Q2190</f>
        <v>0</v>
      </c>
      <c r="F125">
        <f>+'Ark1'!R2190</f>
        <v>0</v>
      </c>
      <c r="G125" s="201">
        <f>+'Ark1'!AG2190</f>
        <v>0</v>
      </c>
      <c r="H125" s="59">
        <f t="shared" si="13"/>
        <v>0</v>
      </c>
      <c r="I125" s="201">
        <f>+'Ark1'!AH2190</f>
        <v>0</v>
      </c>
      <c r="J125" s="97"/>
      <c r="K125" s="209"/>
      <c r="L125" s="451"/>
      <c r="M125" s="201"/>
      <c r="N125" s="201"/>
      <c r="O125" s="341"/>
      <c r="P125" s="1">
        <f>+'Ark1'!S2190</f>
        <v>0</v>
      </c>
      <c r="Q125" s="59">
        <f t="shared" si="14"/>
        <v>0</v>
      </c>
      <c r="R125" s="93">
        <f>+'Ark1'!U2190</f>
        <v>0</v>
      </c>
      <c r="S125" s="201"/>
      <c r="T125" s="216"/>
      <c r="U125" s="93">
        <f>+'Ark1'!X2190</f>
        <v>0</v>
      </c>
      <c r="V125" s="93">
        <f>+'Ark1'!Y2190</f>
        <v>0</v>
      </c>
      <c r="W125" s="93">
        <f>+'Ark1'!Z2190</f>
        <v>0</v>
      </c>
      <c r="X125" s="1">
        <f>+'Ark1'!AA2190</f>
        <v>0</v>
      </c>
      <c r="Y125" s="1">
        <f>+'Ark1'!AB2190</f>
        <v>0</v>
      </c>
      <c r="Z125" s="11">
        <f>+'Ark1'!AD2190</f>
        <v>0</v>
      </c>
      <c r="AA125" s="1" t="e">
        <f t="shared" si="15"/>
        <v>#DIV/0!</v>
      </c>
      <c r="AB125" s="11" t="e">
        <f t="shared" si="16"/>
        <v>#DIV/0!</v>
      </c>
      <c r="AC125" s="45"/>
      <c r="AD125" s="13"/>
      <c r="AE125" s="13"/>
      <c r="AF125" s="57"/>
    </row>
    <row r="126" spans="1:32" ht="15.6">
      <c r="A126" s="45"/>
      <c r="B126">
        <f>+'Ark1'!C2191</f>
        <v>2017</v>
      </c>
      <c r="C126">
        <f>+'Ark1'!M2191</f>
        <v>10</v>
      </c>
      <c r="D126" s="3" t="s">
        <v>107</v>
      </c>
      <c r="E126">
        <f>+'Ark1'!Q2191</f>
        <v>0</v>
      </c>
      <c r="F126">
        <f>+'Ark1'!R2191</f>
        <v>0</v>
      </c>
      <c r="G126" s="201">
        <f>+'Ark1'!AG2191</f>
        <v>0</v>
      </c>
      <c r="H126" s="59">
        <f t="shared" si="13"/>
        <v>0</v>
      </c>
      <c r="I126" s="201">
        <f>+'Ark1'!AH2191</f>
        <v>0</v>
      </c>
      <c r="J126" s="97"/>
      <c r="K126" s="209"/>
      <c r="L126" s="451"/>
      <c r="M126" s="201"/>
      <c r="N126" s="201"/>
      <c r="O126" s="341"/>
      <c r="P126" s="1">
        <f>+'Ark1'!S2191</f>
        <v>0</v>
      </c>
      <c r="Q126" s="59">
        <f t="shared" si="14"/>
        <v>0</v>
      </c>
      <c r="R126" s="93">
        <f>+'Ark1'!U2191</f>
        <v>0</v>
      </c>
      <c r="S126" s="201"/>
      <c r="T126" s="216"/>
      <c r="U126" s="93">
        <f>+'Ark1'!X2191</f>
        <v>0</v>
      </c>
      <c r="V126" s="93">
        <f>+'Ark1'!Y2191</f>
        <v>0</v>
      </c>
      <c r="W126" s="93">
        <f>+'Ark1'!Z2191</f>
        <v>0</v>
      </c>
      <c r="X126" s="1">
        <f>+'Ark1'!AA2191</f>
        <v>0</v>
      </c>
      <c r="Y126" s="1">
        <f>+'Ark1'!AB2191</f>
        <v>0</v>
      </c>
      <c r="Z126" s="11">
        <f>+'Ark1'!AD2191</f>
        <v>0</v>
      </c>
      <c r="AA126" s="1" t="e">
        <f t="shared" si="15"/>
        <v>#DIV/0!</v>
      </c>
      <c r="AB126" s="11" t="e">
        <f t="shared" si="16"/>
        <v>#DIV/0!</v>
      </c>
      <c r="AC126" s="45"/>
      <c r="AD126" s="13"/>
      <c r="AE126" s="13"/>
      <c r="AF126" s="57"/>
    </row>
    <row r="127" spans="1:32" ht="15.6">
      <c r="A127" s="45"/>
      <c r="B127">
        <f>+'Ark1'!C2192</f>
        <v>2017</v>
      </c>
      <c r="C127">
        <f>+'Ark1'!M2192</f>
        <v>11</v>
      </c>
      <c r="D127" s="3" t="s">
        <v>108</v>
      </c>
      <c r="E127">
        <f>+'Ark1'!Q2192</f>
        <v>0</v>
      </c>
      <c r="F127">
        <f>+'Ark1'!R2192</f>
        <v>0</v>
      </c>
      <c r="G127" s="201">
        <f>+'Ark1'!AG2192</f>
        <v>0</v>
      </c>
      <c r="H127" s="59">
        <f t="shared" si="13"/>
        <v>0</v>
      </c>
      <c r="I127" s="201">
        <f>+'Ark1'!AH2192</f>
        <v>0</v>
      </c>
      <c r="J127" s="97"/>
      <c r="K127" s="209"/>
      <c r="L127" s="451"/>
      <c r="M127" s="201"/>
      <c r="N127" s="201"/>
      <c r="O127" s="341"/>
      <c r="P127" s="1">
        <f>+'Ark1'!S2192</f>
        <v>0</v>
      </c>
      <c r="Q127" s="59">
        <f t="shared" si="14"/>
        <v>0</v>
      </c>
      <c r="R127" s="93">
        <f>+'Ark1'!U2192</f>
        <v>0</v>
      </c>
      <c r="S127" s="201"/>
      <c r="T127" s="216"/>
      <c r="U127" s="93">
        <f>+'Ark1'!X2192</f>
        <v>0</v>
      </c>
      <c r="V127" s="93">
        <f>+'Ark1'!Y2192</f>
        <v>0</v>
      </c>
      <c r="W127" s="93">
        <f>+'Ark1'!Z2192</f>
        <v>0</v>
      </c>
      <c r="X127" s="1">
        <f>+'Ark1'!AA2192</f>
        <v>0</v>
      </c>
      <c r="Y127" s="1">
        <f>+'Ark1'!AB2192</f>
        <v>0</v>
      </c>
      <c r="Z127" s="11">
        <f>+'Ark1'!AD2192</f>
        <v>0</v>
      </c>
      <c r="AA127" s="1" t="e">
        <f t="shared" si="15"/>
        <v>#DIV/0!</v>
      </c>
      <c r="AB127" s="11" t="e">
        <f t="shared" si="16"/>
        <v>#DIV/0!</v>
      </c>
      <c r="AC127" s="45"/>
      <c r="AD127" s="13"/>
      <c r="AE127" s="13"/>
      <c r="AF127" s="57"/>
    </row>
    <row r="128" spans="1:32" ht="15.6">
      <c r="A128" s="45"/>
      <c r="B128">
        <f>+'Ark1'!C2193</f>
        <v>2017</v>
      </c>
      <c r="C128">
        <f>+'Ark1'!M2193</f>
        <v>12</v>
      </c>
      <c r="D128" s="3" t="s">
        <v>109</v>
      </c>
      <c r="E128">
        <f>+'Ark1'!Q2193</f>
        <v>0</v>
      </c>
      <c r="F128">
        <f>+'Ark1'!R2193</f>
        <v>0</v>
      </c>
      <c r="G128" s="201">
        <f>+'Ark1'!AG2193</f>
        <v>0</v>
      </c>
      <c r="H128" s="59">
        <f t="shared" si="13"/>
        <v>0</v>
      </c>
      <c r="I128" s="201">
        <f>+'Ark1'!AH2193</f>
        <v>0</v>
      </c>
      <c r="J128" s="97"/>
      <c r="K128" s="209"/>
      <c r="L128" s="451"/>
      <c r="M128" s="201"/>
      <c r="N128" s="201"/>
      <c r="O128" s="341"/>
      <c r="P128" s="1">
        <f>+'Ark1'!S2193</f>
        <v>0</v>
      </c>
      <c r="Q128" s="59">
        <f t="shared" si="14"/>
        <v>0</v>
      </c>
      <c r="R128" s="93">
        <f>+'Ark1'!U2193</f>
        <v>0</v>
      </c>
      <c r="S128" s="201"/>
      <c r="T128" s="216"/>
      <c r="U128" s="93">
        <f>+'Ark1'!X2193</f>
        <v>0</v>
      </c>
      <c r="V128" s="93">
        <f>+'Ark1'!Y2193</f>
        <v>0</v>
      </c>
      <c r="W128" s="93">
        <f>+'Ark1'!Z2193</f>
        <v>0</v>
      </c>
      <c r="X128" s="1">
        <f>+'Ark1'!AA2193</f>
        <v>0</v>
      </c>
      <c r="Y128" s="1">
        <f>+'Ark1'!AB2193</f>
        <v>0</v>
      </c>
      <c r="Z128" s="11">
        <f>+'Ark1'!AD2193</f>
        <v>0</v>
      </c>
      <c r="AA128" s="1" t="e">
        <f t="shared" si="15"/>
        <v>#DIV/0!</v>
      </c>
      <c r="AB128" s="11" t="e">
        <f t="shared" si="16"/>
        <v>#DIV/0!</v>
      </c>
      <c r="AC128" s="45"/>
      <c r="AD128" s="13"/>
      <c r="AE128" s="13"/>
      <c r="AF128" s="57"/>
    </row>
    <row r="129" spans="1:32" ht="15.6">
      <c r="A129" s="45"/>
      <c r="B129">
        <f>+'Ark1'!C2194</f>
        <v>2017</v>
      </c>
      <c r="C129">
        <f>+'Ark1'!M2194</f>
        <v>13</v>
      </c>
      <c r="D129" s="3" t="s">
        <v>110</v>
      </c>
      <c r="E129">
        <f>+'Ark1'!Q2194</f>
        <v>0</v>
      </c>
      <c r="F129">
        <f>+'Ark1'!R2194</f>
        <v>0</v>
      </c>
      <c r="G129" s="201">
        <f>+'Ark1'!AG2194</f>
        <v>0</v>
      </c>
      <c r="H129" s="59">
        <f t="shared" si="13"/>
        <v>0</v>
      </c>
      <c r="I129" s="201">
        <f>+'Ark1'!AH2194</f>
        <v>0</v>
      </c>
      <c r="J129" s="97"/>
      <c r="K129" s="209"/>
      <c r="L129" s="451"/>
      <c r="M129" s="201"/>
      <c r="N129" s="201"/>
      <c r="O129" s="341"/>
      <c r="P129" s="1">
        <f>+'Ark1'!S2194</f>
        <v>0</v>
      </c>
      <c r="Q129" s="59">
        <f t="shared" si="14"/>
        <v>0</v>
      </c>
      <c r="R129" s="93">
        <f>+'Ark1'!U2194</f>
        <v>0</v>
      </c>
      <c r="S129" s="201"/>
      <c r="T129" s="216"/>
      <c r="U129" s="93">
        <f>+'Ark1'!X2194</f>
        <v>0</v>
      </c>
      <c r="V129" s="93">
        <f>+'Ark1'!Y2194</f>
        <v>0</v>
      </c>
      <c r="W129" s="93">
        <f>+'Ark1'!Z2194</f>
        <v>0</v>
      </c>
      <c r="X129" s="1">
        <f>+'Ark1'!AA2194</f>
        <v>0</v>
      </c>
      <c r="Y129" s="1">
        <f>+'Ark1'!AB2194</f>
        <v>0</v>
      </c>
      <c r="Z129" s="11">
        <f>+'Ark1'!AD2194</f>
        <v>0</v>
      </c>
      <c r="AA129" s="1" t="e">
        <f t="shared" si="15"/>
        <v>#DIV/0!</v>
      </c>
      <c r="AB129" s="11" t="e">
        <f t="shared" si="16"/>
        <v>#DIV/0!</v>
      </c>
      <c r="AC129" s="45"/>
      <c r="AD129" s="13"/>
      <c r="AE129" s="13"/>
      <c r="AF129" s="57"/>
    </row>
    <row r="130" spans="1:32" ht="15.6">
      <c r="A130" s="45"/>
      <c r="B130">
        <f>+'Ark1'!C2195</f>
        <v>2017</v>
      </c>
      <c r="C130">
        <f>+'Ark1'!M2195</f>
        <v>14</v>
      </c>
      <c r="D130" s="3" t="s">
        <v>111</v>
      </c>
      <c r="E130">
        <f>+'Ark1'!Q2195</f>
        <v>0</v>
      </c>
      <c r="F130">
        <f>+'Ark1'!R2195</f>
        <v>0</v>
      </c>
      <c r="G130" s="201">
        <f>+'Ark1'!AG2195</f>
        <v>0</v>
      </c>
      <c r="H130" s="59">
        <f t="shared" si="13"/>
        <v>0</v>
      </c>
      <c r="I130" s="201">
        <f>+'Ark1'!AH2195</f>
        <v>0</v>
      </c>
      <c r="J130" s="97"/>
      <c r="K130" s="209"/>
      <c r="L130" s="451"/>
      <c r="M130" s="201"/>
      <c r="N130" s="201"/>
      <c r="O130" s="341"/>
      <c r="P130" s="1">
        <f>+'Ark1'!S2195</f>
        <v>0</v>
      </c>
      <c r="Q130" s="59">
        <f t="shared" si="14"/>
        <v>0</v>
      </c>
      <c r="R130" s="93">
        <f>+'Ark1'!U2195</f>
        <v>0</v>
      </c>
      <c r="S130" s="201"/>
      <c r="T130" s="216"/>
      <c r="U130" s="93">
        <f>+'Ark1'!X2195</f>
        <v>0</v>
      </c>
      <c r="V130" s="93">
        <f>+'Ark1'!Y2195</f>
        <v>0</v>
      </c>
      <c r="W130" s="93">
        <f>+'Ark1'!Z2195</f>
        <v>0</v>
      </c>
      <c r="X130" s="1">
        <f>+'Ark1'!AA2195</f>
        <v>0</v>
      </c>
      <c r="Y130" s="1">
        <f>+'Ark1'!AB2195</f>
        <v>0</v>
      </c>
      <c r="Z130" s="11">
        <f>+'Ark1'!AD2195</f>
        <v>0</v>
      </c>
      <c r="AA130" s="1" t="e">
        <f t="shared" si="15"/>
        <v>#DIV/0!</v>
      </c>
      <c r="AB130" s="11" t="e">
        <f t="shared" si="16"/>
        <v>#DIV/0!</v>
      </c>
      <c r="AC130" s="45"/>
      <c r="AD130" s="13"/>
      <c r="AE130" s="13"/>
      <c r="AF130" s="57"/>
    </row>
    <row r="131" spans="1:32" ht="15.6">
      <c r="A131" s="45"/>
      <c r="B131">
        <f>+'Ark1'!C2196</f>
        <v>2017</v>
      </c>
      <c r="C131">
        <f>+'Ark1'!M2196</f>
        <v>15</v>
      </c>
      <c r="D131" s="3" t="s">
        <v>112</v>
      </c>
      <c r="E131">
        <f>+'Ark1'!Q2196</f>
        <v>0</v>
      </c>
      <c r="F131">
        <f>+'Ark1'!R2196</f>
        <v>0</v>
      </c>
      <c r="G131" s="201">
        <f>+'Ark1'!AG2196</f>
        <v>0</v>
      </c>
      <c r="H131" s="59">
        <f t="shared" si="13"/>
        <v>0</v>
      </c>
      <c r="I131" s="201">
        <f>+'Ark1'!AH2196</f>
        <v>0</v>
      </c>
      <c r="J131" s="97"/>
      <c r="K131" s="209"/>
      <c r="L131" s="451"/>
      <c r="M131" s="201"/>
      <c r="N131" s="201"/>
      <c r="O131" s="341"/>
      <c r="P131" s="1">
        <f>+'Ark1'!S2196</f>
        <v>0</v>
      </c>
      <c r="Q131" s="59">
        <f t="shared" si="14"/>
        <v>0</v>
      </c>
      <c r="R131" s="93">
        <f>+'Ark1'!U2196</f>
        <v>0</v>
      </c>
      <c r="S131" s="201"/>
      <c r="T131" s="216"/>
      <c r="U131" s="93">
        <f>+'Ark1'!X2196</f>
        <v>0</v>
      </c>
      <c r="V131" s="93">
        <f>+'Ark1'!Y2196</f>
        <v>0</v>
      </c>
      <c r="W131" s="93">
        <f>+'Ark1'!Z2196</f>
        <v>0</v>
      </c>
      <c r="X131" s="1">
        <f>+'Ark1'!AA2196</f>
        <v>0</v>
      </c>
      <c r="Y131" s="1">
        <f>+'Ark1'!AB2196</f>
        <v>0</v>
      </c>
      <c r="Z131" s="11">
        <f>+'Ark1'!AD2196</f>
        <v>0</v>
      </c>
      <c r="AA131" s="1" t="e">
        <f t="shared" si="15"/>
        <v>#DIV/0!</v>
      </c>
      <c r="AB131" s="11" t="e">
        <f t="shared" si="16"/>
        <v>#DIV/0!</v>
      </c>
      <c r="AC131" s="45"/>
      <c r="AD131" s="13"/>
      <c r="AE131" s="13"/>
      <c r="AF131" s="57"/>
    </row>
    <row r="132" spans="1:32" ht="15.6">
      <c r="A132" s="45"/>
      <c r="B132" s="52">
        <f>+'Ark1'!C2197</f>
        <v>2016</v>
      </c>
      <c r="C132" s="52">
        <f>+'Ark1'!M2197</f>
        <v>1</v>
      </c>
      <c r="D132" s="53" t="s">
        <v>98</v>
      </c>
      <c r="E132" s="52">
        <f>+'Ark1'!Q2197</f>
        <v>0</v>
      </c>
      <c r="F132" s="52">
        <f>+'Ark1'!R2197</f>
        <v>0</v>
      </c>
      <c r="G132" s="183">
        <f>+'Ark1'!AG2197</f>
        <v>0</v>
      </c>
      <c r="H132" s="58">
        <f t="shared" si="13"/>
        <v>0</v>
      </c>
      <c r="I132" s="183">
        <f>+'Ark1'!AH2197</f>
        <v>0</v>
      </c>
      <c r="J132" s="97"/>
      <c r="K132" s="281"/>
      <c r="L132" s="451"/>
      <c r="M132" s="183"/>
      <c r="N132" s="183"/>
      <c r="O132" s="341"/>
      <c r="P132" s="54">
        <f>+'Ark1'!S2197</f>
        <v>0</v>
      </c>
      <c r="Q132" s="58">
        <f t="shared" si="14"/>
        <v>0</v>
      </c>
      <c r="R132" s="161">
        <f>+'Ark1'!U2197</f>
        <v>0</v>
      </c>
      <c r="S132" s="183"/>
      <c r="T132" s="216"/>
      <c r="U132" s="161">
        <f>+'Ark1'!X2197</f>
        <v>0</v>
      </c>
      <c r="V132" s="161">
        <f>+'Ark1'!Y2197</f>
        <v>0</v>
      </c>
      <c r="W132" s="161">
        <f>+'Ark1'!Z2197</f>
        <v>0</v>
      </c>
      <c r="X132" s="54">
        <f>+'Ark1'!AA2197</f>
        <v>0</v>
      </c>
      <c r="Y132" s="54">
        <f>+'Ark1'!AB2197</f>
        <v>0</v>
      </c>
      <c r="Z132" s="74">
        <f>+'Ark1'!AD2197</f>
        <v>0</v>
      </c>
      <c r="AA132" s="54" t="e">
        <f t="shared" si="15"/>
        <v>#DIV/0!</v>
      </c>
      <c r="AB132" s="74" t="e">
        <f t="shared" si="16"/>
        <v>#DIV/0!</v>
      </c>
      <c r="AC132" s="45"/>
      <c r="AD132" s="13"/>
      <c r="AE132" s="13"/>
      <c r="AF132" s="57"/>
    </row>
    <row r="133" spans="1:32" ht="15.6">
      <c r="A133" s="45"/>
      <c r="B133" s="52">
        <f>+'Ark1'!C2198</f>
        <v>2016</v>
      </c>
      <c r="C133" s="52">
        <f>+'Ark1'!M2198</f>
        <v>2</v>
      </c>
      <c r="D133" s="53" t="s">
        <v>99</v>
      </c>
      <c r="E133" s="52">
        <f>+'Ark1'!Q2198</f>
        <v>0</v>
      </c>
      <c r="F133" s="52">
        <f>+'Ark1'!R2198</f>
        <v>0</v>
      </c>
      <c r="G133" s="183">
        <f>+'Ark1'!AG2198</f>
        <v>0</v>
      </c>
      <c r="H133" s="58">
        <f t="shared" si="13"/>
        <v>0</v>
      </c>
      <c r="I133" s="183">
        <f>+'Ark1'!AH2198</f>
        <v>0</v>
      </c>
      <c r="J133" s="97"/>
      <c r="K133" s="281"/>
      <c r="L133" s="451"/>
      <c r="M133" s="183"/>
      <c r="N133" s="183"/>
      <c r="O133" s="341"/>
      <c r="P133" s="54">
        <f>+'Ark1'!S2198</f>
        <v>0</v>
      </c>
      <c r="Q133" s="58">
        <f t="shared" si="14"/>
        <v>0</v>
      </c>
      <c r="R133" s="161">
        <f>+'Ark1'!U2198</f>
        <v>0</v>
      </c>
      <c r="S133" s="183"/>
      <c r="T133" s="216"/>
      <c r="U133" s="161">
        <f>+'Ark1'!X2198</f>
        <v>0</v>
      </c>
      <c r="V133" s="161">
        <f>+'Ark1'!Y2198</f>
        <v>0</v>
      </c>
      <c r="W133" s="161">
        <f>+'Ark1'!Z2198</f>
        <v>0</v>
      </c>
      <c r="X133" s="54">
        <f>+'Ark1'!AA2198</f>
        <v>0</v>
      </c>
      <c r="Y133" s="54">
        <f>+'Ark1'!AB2198</f>
        <v>0</v>
      </c>
      <c r="Z133" s="74">
        <f>+'Ark1'!AD2198</f>
        <v>0</v>
      </c>
      <c r="AA133" s="54" t="e">
        <f t="shared" si="15"/>
        <v>#DIV/0!</v>
      </c>
      <c r="AB133" s="74" t="e">
        <f t="shared" si="16"/>
        <v>#DIV/0!</v>
      </c>
      <c r="AC133" s="45"/>
      <c r="AD133" s="13"/>
      <c r="AE133" s="13"/>
      <c r="AF133" s="57"/>
    </row>
    <row r="134" spans="1:32" ht="15.6">
      <c r="A134" s="45"/>
      <c r="B134" s="52">
        <f>+'Ark1'!C2199</f>
        <v>2016</v>
      </c>
      <c r="C134" s="52">
        <f>+'Ark1'!M2199</f>
        <v>3</v>
      </c>
      <c r="D134" s="53" t="s">
        <v>100</v>
      </c>
      <c r="E134" s="52">
        <f>+'Ark1'!Q2199</f>
        <v>0</v>
      </c>
      <c r="F134" s="52">
        <f>+'Ark1'!R2199</f>
        <v>0</v>
      </c>
      <c r="G134" s="183">
        <f>+'Ark1'!AG2199</f>
        <v>0</v>
      </c>
      <c r="H134" s="58">
        <f t="shared" si="13"/>
        <v>0</v>
      </c>
      <c r="I134" s="183">
        <f>+'Ark1'!AH2199</f>
        <v>0</v>
      </c>
      <c r="J134" s="97"/>
      <c r="K134" s="281"/>
      <c r="L134" s="451"/>
      <c r="M134" s="183"/>
      <c r="N134" s="183"/>
      <c r="O134" s="341"/>
      <c r="P134" s="54">
        <f>+'Ark1'!S2199</f>
        <v>0</v>
      </c>
      <c r="Q134" s="58">
        <f t="shared" si="14"/>
        <v>0</v>
      </c>
      <c r="R134" s="161">
        <f>+'Ark1'!U2199</f>
        <v>0</v>
      </c>
      <c r="S134" s="183"/>
      <c r="T134" s="216"/>
      <c r="U134" s="161">
        <f>+'Ark1'!X2199</f>
        <v>0</v>
      </c>
      <c r="V134" s="161">
        <f>+'Ark1'!Y2199</f>
        <v>0</v>
      </c>
      <c r="W134" s="161">
        <f>+'Ark1'!Z2199</f>
        <v>0</v>
      </c>
      <c r="X134" s="54">
        <f>+'Ark1'!AA2199</f>
        <v>0</v>
      </c>
      <c r="Y134" s="54">
        <f>+'Ark1'!AB2199</f>
        <v>0</v>
      </c>
      <c r="Z134" s="74">
        <f>+'Ark1'!AD2199</f>
        <v>0</v>
      </c>
      <c r="AA134" s="54" t="e">
        <f t="shared" si="15"/>
        <v>#DIV/0!</v>
      </c>
      <c r="AB134" s="74" t="e">
        <f t="shared" si="16"/>
        <v>#DIV/0!</v>
      </c>
      <c r="AC134" s="45"/>
      <c r="AD134" s="13"/>
      <c r="AE134" s="13"/>
      <c r="AF134" s="57"/>
    </row>
    <row r="135" spans="1:32" ht="15.6">
      <c r="A135" s="45"/>
      <c r="B135" s="52">
        <f>+'Ark1'!C2200</f>
        <v>2016</v>
      </c>
      <c r="C135" s="52">
        <f>+'Ark1'!M2200</f>
        <v>4</v>
      </c>
      <c r="D135" s="53" t="s">
        <v>101</v>
      </c>
      <c r="E135" s="52">
        <f>+'Ark1'!Q2200</f>
        <v>0</v>
      </c>
      <c r="F135" s="52">
        <f>+'Ark1'!R2200</f>
        <v>0</v>
      </c>
      <c r="G135" s="183">
        <f>+'Ark1'!AG2200</f>
        <v>0</v>
      </c>
      <c r="H135" s="58">
        <f t="shared" si="13"/>
        <v>0</v>
      </c>
      <c r="I135" s="183">
        <f>+'Ark1'!AH2200</f>
        <v>0</v>
      </c>
      <c r="J135" s="97"/>
      <c r="K135" s="281"/>
      <c r="L135" s="451"/>
      <c r="M135" s="183"/>
      <c r="N135" s="183"/>
      <c r="O135" s="341"/>
      <c r="P135" s="54">
        <f>+'Ark1'!S2200</f>
        <v>0</v>
      </c>
      <c r="Q135" s="58">
        <f t="shared" si="14"/>
        <v>0</v>
      </c>
      <c r="R135" s="161">
        <f>+'Ark1'!U2200</f>
        <v>0</v>
      </c>
      <c r="S135" s="183"/>
      <c r="T135" s="216"/>
      <c r="U135" s="161">
        <f>+'Ark1'!X2200</f>
        <v>0</v>
      </c>
      <c r="V135" s="161">
        <f>+'Ark1'!Y2200</f>
        <v>0</v>
      </c>
      <c r="W135" s="161">
        <f>+'Ark1'!Z2200</f>
        <v>0</v>
      </c>
      <c r="X135" s="54">
        <f>+'Ark1'!AA2200</f>
        <v>0</v>
      </c>
      <c r="Y135" s="54">
        <f>+'Ark1'!AB2200</f>
        <v>0</v>
      </c>
      <c r="Z135" s="74">
        <f>+'Ark1'!AD2200</f>
        <v>0</v>
      </c>
      <c r="AA135" s="54" t="e">
        <f t="shared" si="15"/>
        <v>#DIV/0!</v>
      </c>
      <c r="AB135" s="74" t="e">
        <f t="shared" si="16"/>
        <v>#DIV/0!</v>
      </c>
      <c r="AC135" s="45"/>
      <c r="AD135" s="13"/>
      <c r="AE135" s="13"/>
      <c r="AF135" s="57"/>
    </row>
    <row r="136" spans="1:32" ht="15.6">
      <c r="A136" s="45"/>
      <c r="B136" s="52">
        <f>+'Ark1'!C2201</f>
        <v>2016</v>
      </c>
      <c r="C136" s="52">
        <f>+'Ark1'!M2201</f>
        <v>5</v>
      </c>
      <c r="D136" s="53" t="s">
        <v>102</v>
      </c>
      <c r="E136" s="52">
        <f>+'Ark1'!Q2201</f>
        <v>0</v>
      </c>
      <c r="F136" s="52">
        <f>+'Ark1'!R2201</f>
        <v>0</v>
      </c>
      <c r="G136" s="183">
        <f>+'Ark1'!AG2201</f>
        <v>0</v>
      </c>
      <c r="H136" s="58">
        <f t="shared" si="13"/>
        <v>0</v>
      </c>
      <c r="I136" s="183">
        <f>+'Ark1'!AH2201</f>
        <v>0</v>
      </c>
      <c r="J136" s="97"/>
      <c r="K136" s="281"/>
      <c r="L136" s="451"/>
      <c r="M136" s="183"/>
      <c r="N136" s="183"/>
      <c r="O136" s="341"/>
      <c r="P136" s="54">
        <f>+'Ark1'!S2201</f>
        <v>0</v>
      </c>
      <c r="Q136" s="58">
        <f t="shared" si="14"/>
        <v>0</v>
      </c>
      <c r="R136" s="161">
        <f>+'Ark1'!U2201</f>
        <v>0</v>
      </c>
      <c r="S136" s="183"/>
      <c r="T136" s="216"/>
      <c r="U136" s="161">
        <f>+'Ark1'!X2201</f>
        <v>0</v>
      </c>
      <c r="V136" s="161">
        <f>+'Ark1'!Y2201</f>
        <v>0</v>
      </c>
      <c r="W136" s="161">
        <f>+'Ark1'!Z2201</f>
        <v>0</v>
      </c>
      <c r="X136" s="54">
        <f>+'Ark1'!AA2201</f>
        <v>0</v>
      </c>
      <c r="Y136" s="54">
        <f>+'Ark1'!AB2201</f>
        <v>0</v>
      </c>
      <c r="Z136" s="74">
        <f>+'Ark1'!AD2201</f>
        <v>0</v>
      </c>
      <c r="AA136" s="54" t="e">
        <f t="shared" si="15"/>
        <v>#DIV/0!</v>
      </c>
      <c r="AB136" s="74" t="e">
        <f t="shared" si="16"/>
        <v>#DIV/0!</v>
      </c>
      <c r="AC136" s="45"/>
      <c r="AD136" s="13"/>
      <c r="AE136" s="13"/>
      <c r="AF136" s="57"/>
    </row>
    <row r="137" spans="1:32" ht="15.6">
      <c r="A137" s="45"/>
      <c r="B137" s="52">
        <f>+'Ark1'!C2202</f>
        <v>2016</v>
      </c>
      <c r="C137" s="52">
        <f>+'Ark1'!M2202</f>
        <v>6</v>
      </c>
      <c r="D137" s="53" t="s">
        <v>103</v>
      </c>
      <c r="E137" s="52">
        <f>+'Ark1'!Q2202</f>
        <v>0</v>
      </c>
      <c r="F137" s="52">
        <f>+'Ark1'!R2202</f>
        <v>0</v>
      </c>
      <c r="G137" s="183">
        <f>+'Ark1'!AG2202</f>
        <v>0</v>
      </c>
      <c r="H137" s="58">
        <f t="shared" si="13"/>
        <v>0</v>
      </c>
      <c r="I137" s="183">
        <f>+'Ark1'!AH2202</f>
        <v>0</v>
      </c>
      <c r="J137" s="97"/>
      <c r="K137" s="281"/>
      <c r="L137" s="451"/>
      <c r="M137" s="183"/>
      <c r="N137" s="183"/>
      <c r="O137" s="341"/>
      <c r="P137" s="54">
        <f>+'Ark1'!S2202</f>
        <v>0</v>
      </c>
      <c r="Q137" s="58">
        <f t="shared" si="14"/>
        <v>0</v>
      </c>
      <c r="R137" s="161">
        <f>+'Ark1'!U2202</f>
        <v>0</v>
      </c>
      <c r="S137" s="183"/>
      <c r="T137" s="216"/>
      <c r="U137" s="161">
        <f>+'Ark1'!X2202</f>
        <v>0</v>
      </c>
      <c r="V137" s="161">
        <f>+'Ark1'!Y2202</f>
        <v>0</v>
      </c>
      <c r="W137" s="161">
        <f>+'Ark1'!Z2202</f>
        <v>0</v>
      </c>
      <c r="X137" s="54">
        <f>+'Ark1'!AA2202</f>
        <v>0</v>
      </c>
      <c r="Y137" s="54">
        <f>+'Ark1'!AB2202</f>
        <v>0</v>
      </c>
      <c r="Z137" s="74">
        <f>+'Ark1'!AD2202</f>
        <v>0</v>
      </c>
      <c r="AA137" s="54" t="e">
        <f t="shared" si="15"/>
        <v>#DIV/0!</v>
      </c>
      <c r="AB137" s="74" t="e">
        <f t="shared" si="16"/>
        <v>#DIV/0!</v>
      </c>
      <c r="AC137" s="45"/>
      <c r="AD137" s="13"/>
      <c r="AE137" s="13"/>
      <c r="AF137" s="57"/>
    </row>
    <row r="138" spans="1:32" ht="15.6">
      <c r="A138" s="45"/>
      <c r="B138" s="52">
        <f>+'Ark1'!C2203</f>
        <v>2016</v>
      </c>
      <c r="C138" s="52">
        <f>+'Ark1'!M2203</f>
        <v>7</v>
      </c>
      <c r="D138" s="53" t="s">
        <v>104</v>
      </c>
      <c r="E138" s="52">
        <f>+'Ark1'!Q2203</f>
        <v>0</v>
      </c>
      <c r="F138" s="52">
        <f>+'Ark1'!R2203</f>
        <v>0</v>
      </c>
      <c r="G138" s="183">
        <f>+'Ark1'!AG2203</f>
        <v>0</v>
      </c>
      <c r="H138" s="58">
        <f t="shared" si="13"/>
        <v>0</v>
      </c>
      <c r="I138" s="183">
        <f>+'Ark1'!AH2203</f>
        <v>0</v>
      </c>
      <c r="J138" s="97"/>
      <c r="K138" s="281"/>
      <c r="L138" s="451"/>
      <c r="M138" s="183"/>
      <c r="N138" s="183"/>
      <c r="O138" s="341"/>
      <c r="P138" s="54">
        <f>+'Ark1'!S2203</f>
        <v>0</v>
      </c>
      <c r="Q138" s="58">
        <f t="shared" si="14"/>
        <v>0</v>
      </c>
      <c r="R138" s="161">
        <f>+'Ark1'!U2203</f>
        <v>0</v>
      </c>
      <c r="S138" s="183"/>
      <c r="T138" s="216"/>
      <c r="U138" s="161">
        <f>+'Ark1'!X2203</f>
        <v>0</v>
      </c>
      <c r="V138" s="161">
        <f>+'Ark1'!Y2203</f>
        <v>0</v>
      </c>
      <c r="W138" s="161">
        <f>+'Ark1'!Z2203</f>
        <v>0</v>
      </c>
      <c r="X138" s="54">
        <f>+'Ark1'!AA2203</f>
        <v>0</v>
      </c>
      <c r="Y138" s="54">
        <f>+'Ark1'!AB2203</f>
        <v>0</v>
      </c>
      <c r="Z138" s="74">
        <f>+'Ark1'!AD2203</f>
        <v>0</v>
      </c>
      <c r="AA138" s="54" t="e">
        <f t="shared" si="15"/>
        <v>#DIV/0!</v>
      </c>
      <c r="AB138" s="74" t="e">
        <f t="shared" si="16"/>
        <v>#DIV/0!</v>
      </c>
      <c r="AC138" s="45"/>
      <c r="AD138" s="13"/>
      <c r="AE138" s="13"/>
      <c r="AF138" s="57"/>
    </row>
    <row r="139" spans="1:32" ht="15.6">
      <c r="A139" s="45"/>
      <c r="B139" s="52">
        <f>+'Ark1'!C2204</f>
        <v>2016</v>
      </c>
      <c r="C139" s="52">
        <f>+'Ark1'!M2204</f>
        <v>8</v>
      </c>
      <c r="D139" s="53" t="s">
        <v>105</v>
      </c>
      <c r="E139" s="52">
        <f>+'Ark1'!Q2204</f>
        <v>0</v>
      </c>
      <c r="F139" s="52">
        <f>+'Ark1'!R2204</f>
        <v>0</v>
      </c>
      <c r="G139" s="183">
        <f>+'Ark1'!AG2204</f>
        <v>0</v>
      </c>
      <c r="H139" s="58">
        <f t="shared" si="13"/>
        <v>0</v>
      </c>
      <c r="I139" s="183">
        <f>+'Ark1'!AH2204</f>
        <v>0</v>
      </c>
      <c r="J139" s="97"/>
      <c r="K139" s="281"/>
      <c r="L139" s="451"/>
      <c r="M139" s="183"/>
      <c r="N139" s="183"/>
      <c r="O139" s="341"/>
      <c r="P139" s="54">
        <f>+'Ark1'!S2204</f>
        <v>0</v>
      </c>
      <c r="Q139" s="58">
        <f t="shared" si="14"/>
        <v>0</v>
      </c>
      <c r="R139" s="161">
        <f>+'Ark1'!U2204</f>
        <v>0</v>
      </c>
      <c r="S139" s="183"/>
      <c r="T139" s="216"/>
      <c r="U139" s="161">
        <f>+'Ark1'!X2204</f>
        <v>0</v>
      </c>
      <c r="V139" s="161">
        <f>+'Ark1'!Y2204</f>
        <v>0</v>
      </c>
      <c r="W139" s="161">
        <f>+'Ark1'!Z2204</f>
        <v>0</v>
      </c>
      <c r="X139" s="54">
        <f>+'Ark1'!AA2204</f>
        <v>0</v>
      </c>
      <c r="Y139" s="54">
        <f>+'Ark1'!AB2204</f>
        <v>0</v>
      </c>
      <c r="Z139" s="74">
        <f>+'Ark1'!AD2204</f>
        <v>0</v>
      </c>
      <c r="AA139" s="54" t="e">
        <f t="shared" si="15"/>
        <v>#DIV/0!</v>
      </c>
      <c r="AB139" s="74" t="e">
        <f t="shared" si="16"/>
        <v>#DIV/0!</v>
      </c>
      <c r="AC139" s="45"/>
      <c r="AD139" s="13"/>
      <c r="AE139" s="13"/>
      <c r="AF139" s="57"/>
    </row>
    <row r="140" spans="1:32" ht="15.6">
      <c r="A140" s="45"/>
      <c r="B140" s="52">
        <f>+'Ark1'!C2205</f>
        <v>2016</v>
      </c>
      <c r="C140" s="52">
        <f>+'Ark1'!M2205</f>
        <v>9</v>
      </c>
      <c r="D140" s="53" t="s">
        <v>106</v>
      </c>
      <c r="E140" s="52">
        <f>+'Ark1'!Q2205</f>
        <v>0</v>
      </c>
      <c r="F140" s="52">
        <f>+'Ark1'!R2205</f>
        <v>0</v>
      </c>
      <c r="G140" s="183">
        <f>+'Ark1'!AG2205</f>
        <v>0</v>
      </c>
      <c r="H140" s="58">
        <f t="shared" si="13"/>
        <v>0</v>
      </c>
      <c r="I140" s="183">
        <f>+'Ark1'!AH2205</f>
        <v>0</v>
      </c>
      <c r="J140" s="97"/>
      <c r="K140" s="281"/>
      <c r="L140" s="451"/>
      <c r="M140" s="183"/>
      <c r="N140" s="183"/>
      <c r="O140" s="341"/>
      <c r="P140" s="54">
        <f>+'Ark1'!S2205</f>
        <v>0</v>
      </c>
      <c r="Q140" s="58">
        <f t="shared" si="14"/>
        <v>0</v>
      </c>
      <c r="R140" s="161">
        <f>+'Ark1'!U2205</f>
        <v>0</v>
      </c>
      <c r="S140" s="183"/>
      <c r="T140" s="216"/>
      <c r="U140" s="161">
        <f>+'Ark1'!X2205</f>
        <v>0</v>
      </c>
      <c r="V140" s="161">
        <f>+'Ark1'!Y2205</f>
        <v>0</v>
      </c>
      <c r="W140" s="161">
        <f>+'Ark1'!Z2205</f>
        <v>0</v>
      </c>
      <c r="X140" s="54">
        <f>+'Ark1'!AA2205</f>
        <v>0</v>
      </c>
      <c r="Y140" s="54">
        <f>+'Ark1'!AB2205</f>
        <v>0</v>
      </c>
      <c r="Z140" s="74">
        <f>+'Ark1'!AD2205</f>
        <v>0</v>
      </c>
      <c r="AA140" s="54" t="e">
        <f t="shared" si="15"/>
        <v>#DIV/0!</v>
      </c>
      <c r="AB140" s="74" t="e">
        <f t="shared" si="16"/>
        <v>#DIV/0!</v>
      </c>
      <c r="AC140" s="45"/>
      <c r="AD140" s="13"/>
      <c r="AE140" s="13"/>
      <c r="AF140" s="57"/>
    </row>
    <row r="141" spans="1:32" ht="15.6">
      <c r="A141" s="45"/>
      <c r="B141" s="52">
        <f>+'Ark1'!C2206</f>
        <v>2016</v>
      </c>
      <c r="C141" s="52">
        <f>+'Ark1'!M2206</f>
        <v>10</v>
      </c>
      <c r="D141" s="53" t="s">
        <v>107</v>
      </c>
      <c r="E141" s="52">
        <f>+'Ark1'!Q2206</f>
        <v>0</v>
      </c>
      <c r="F141" s="52">
        <f>+'Ark1'!R2206</f>
        <v>0</v>
      </c>
      <c r="G141" s="183">
        <f>+'Ark1'!AG2206</f>
        <v>0</v>
      </c>
      <c r="H141" s="58">
        <f t="shared" ref="H141:H204" si="17">+G141-G156</f>
        <v>0</v>
      </c>
      <c r="I141" s="183">
        <f>+'Ark1'!AH2206</f>
        <v>0</v>
      </c>
      <c r="J141" s="97"/>
      <c r="K141" s="281"/>
      <c r="L141" s="451"/>
      <c r="M141" s="183"/>
      <c r="N141" s="183"/>
      <c r="O141" s="341"/>
      <c r="P141" s="54">
        <f>+'Ark1'!S2206</f>
        <v>0</v>
      </c>
      <c r="Q141" s="58">
        <f t="shared" ref="Q141:Q204" si="18">+P141-P156</f>
        <v>0</v>
      </c>
      <c r="R141" s="161">
        <f>+'Ark1'!U2206</f>
        <v>0</v>
      </c>
      <c r="S141" s="183"/>
      <c r="T141" s="216"/>
      <c r="U141" s="161">
        <f>+'Ark1'!X2206</f>
        <v>0</v>
      </c>
      <c r="V141" s="161">
        <f>+'Ark1'!Y2206</f>
        <v>0</v>
      </c>
      <c r="W141" s="161">
        <f>+'Ark1'!Z2206</f>
        <v>0</v>
      </c>
      <c r="X141" s="54">
        <f>+'Ark1'!AA2206</f>
        <v>0</v>
      </c>
      <c r="Y141" s="54">
        <f>+'Ark1'!AB2206</f>
        <v>0</v>
      </c>
      <c r="Z141" s="74">
        <f>+'Ark1'!AD2206</f>
        <v>0</v>
      </c>
      <c r="AA141" s="54" t="e">
        <f t="shared" si="15"/>
        <v>#DIV/0!</v>
      </c>
      <c r="AB141" s="74" t="e">
        <f t="shared" si="16"/>
        <v>#DIV/0!</v>
      </c>
      <c r="AC141" s="45"/>
      <c r="AD141" s="13"/>
      <c r="AE141" s="13"/>
      <c r="AF141" s="57"/>
    </row>
    <row r="142" spans="1:32" ht="15.6">
      <c r="A142" s="45"/>
      <c r="B142" s="52">
        <f>+'Ark1'!C2207</f>
        <v>2016</v>
      </c>
      <c r="C142" s="52">
        <f>+'Ark1'!M2207</f>
        <v>11</v>
      </c>
      <c r="D142" s="53" t="s">
        <v>108</v>
      </c>
      <c r="E142" s="52">
        <f>+'Ark1'!Q2207</f>
        <v>0</v>
      </c>
      <c r="F142" s="52">
        <f>+'Ark1'!R2207</f>
        <v>0</v>
      </c>
      <c r="G142" s="183">
        <f>+'Ark1'!AG2207</f>
        <v>0</v>
      </c>
      <c r="H142" s="58">
        <f t="shared" si="17"/>
        <v>0</v>
      </c>
      <c r="I142" s="183">
        <f>+'Ark1'!AH2207</f>
        <v>0</v>
      </c>
      <c r="J142" s="97"/>
      <c r="K142" s="281"/>
      <c r="L142" s="451"/>
      <c r="M142" s="183"/>
      <c r="N142" s="183"/>
      <c r="O142" s="341"/>
      <c r="P142" s="54">
        <f>+'Ark1'!S2207</f>
        <v>0</v>
      </c>
      <c r="Q142" s="58">
        <f t="shared" si="18"/>
        <v>0</v>
      </c>
      <c r="R142" s="161">
        <f>+'Ark1'!U2207</f>
        <v>0</v>
      </c>
      <c r="S142" s="183"/>
      <c r="T142" s="216"/>
      <c r="U142" s="161">
        <f>+'Ark1'!X2207</f>
        <v>0</v>
      </c>
      <c r="V142" s="161">
        <f>+'Ark1'!Y2207</f>
        <v>0</v>
      </c>
      <c r="W142" s="161">
        <f>+'Ark1'!Z2207</f>
        <v>0</v>
      </c>
      <c r="X142" s="54">
        <f>+'Ark1'!AA2207</f>
        <v>0</v>
      </c>
      <c r="Y142" s="54">
        <f>+'Ark1'!AB2207</f>
        <v>0</v>
      </c>
      <c r="Z142" s="74">
        <f>+'Ark1'!AD2207</f>
        <v>0</v>
      </c>
      <c r="AA142" s="54" t="e">
        <f t="shared" si="15"/>
        <v>#DIV/0!</v>
      </c>
      <c r="AB142" s="74" t="e">
        <f t="shared" si="16"/>
        <v>#DIV/0!</v>
      </c>
      <c r="AC142" s="45"/>
      <c r="AD142" s="13"/>
      <c r="AE142" s="13"/>
      <c r="AF142" s="57"/>
    </row>
    <row r="143" spans="1:32" ht="15.6">
      <c r="A143" s="45"/>
      <c r="B143" s="52">
        <f>+'Ark1'!C2208</f>
        <v>2016</v>
      </c>
      <c r="C143" s="52">
        <f>+'Ark1'!M2208</f>
        <v>12</v>
      </c>
      <c r="D143" s="53" t="s">
        <v>109</v>
      </c>
      <c r="E143" s="52">
        <f>+'Ark1'!Q2208</f>
        <v>0</v>
      </c>
      <c r="F143" s="52">
        <f>+'Ark1'!R2208</f>
        <v>0</v>
      </c>
      <c r="G143" s="183">
        <f>+'Ark1'!AG2208</f>
        <v>0</v>
      </c>
      <c r="H143" s="58">
        <f t="shared" si="17"/>
        <v>0</v>
      </c>
      <c r="I143" s="183">
        <f>+'Ark1'!AH2208</f>
        <v>0</v>
      </c>
      <c r="J143" s="97"/>
      <c r="K143" s="281"/>
      <c r="L143" s="451"/>
      <c r="M143" s="183"/>
      <c r="N143" s="183"/>
      <c r="O143" s="341"/>
      <c r="P143" s="54">
        <f>+'Ark1'!S2208</f>
        <v>0</v>
      </c>
      <c r="Q143" s="58">
        <f t="shared" si="18"/>
        <v>0</v>
      </c>
      <c r="R143" s="161">
        <f>+'Ark1'!U2208</f>
        <v>0</v>
      </c>
      <c r="S143" s="183"/>
      <c r="T143" s="216"/>
      <c r="U143" s="161">
        <f>+'Ark1'!X2208</f>
        <v>0</v>
      </c>
      <c r="V143" s="161">
        <f>+'Ark1'!Y2208</f>
        <v>0</v>
      </c>
      <c r="W143" s="161">
        <f>+'Ark1'!Z2208</f>
        <v>0</v>
      </c>
      <c r="X143" s="54">
        <f>+'Ark1'!AA2208</f>
        <v>0</v>
      </c>
      <c r="Y143" s="54">
        <f>+'Ark1'!AB2208</f>
        <v>0</v>
      </c>
      <c r="Z143" s="74">
        <f>+'Ark1'!AD2208</f>
        <v>0</v>
      </c>
      <c r="AA143" s="54" t="e">
        <f t="shared" si="15"/>
        <v>#DIV/0!</v>
      </c>
      <c r="AB143" s="74" t="e">
        <f t="shared" si="16"/>
        <v>#DIV/0!</v>
      </c>
      <c r="AC143" s="45"/>
      <c r="AD143" s="13"/>
      <c r="AE143" s="13"/>
      <c r="AF143" s="57"/>
    </row>
    <row r="144" spans="1:32" ht="15.6">
      <c r="A144" s="45"/>
      <c r="B144" s="52">
        <f>+'Ark1'!C2209</f>
        <v>2016</v>
      </c>
      <c r="C144" s="52">
        <f>+'Ark1'!M2209</f>
        <v>13</v>
      </c>
      <c r="D144" s="53" t="s">
        <v>110</v>
      </c>
      <c r="E144" s="52">
        <f>+'Ark1'!Q2209</f>
        <v>0</v>
      </c>
      <c r="F144" s="52">
        <f>+'Ark1'!R2209</f>
        <v>0</v>
      </c>
      <c r="G144" s="183">
        <f>+'Ark1'!AG2209</f>
        <v>0</v>
      </c>
      <c r="H144" s="58">
        <f t="shared" si="17"/>
        <v>0</v>
      </c>
      <c r="I144" s="183">
        <f>+'Ark1'!AH2209</f>
        <v>0</v>
      </c>
      <c r="J144" s="97"/>
      <c r="K144" s="281"/>
      <c r="L144" s="451"/>
      <c r="M144" s="183"/>
      <c r="N144" s="183"/>
      <c r="O144" s="341"/>
      <c r="P144" s="54">
        <f>+'Ark1'!S2209</f>
        <v>0</v>
      </c>
      <c r="Q144" s="58">
        <f t="shared" si="18"/>
        <v>0</v>
      </c>
      <c r="R144" s="161">
        <f>+'Ark1'!U2209</f>
        <v>0</v>
      </c>
      <c r="S144" s="183"/>
      <c r="T144" s="216"/>
      <c r="U144" s="161">
        <f>+'Ark1'!X2209</f>
        <v>0</v>
      </c>
      <c r="V144" s="161">
        <f>+'Ark1'!Y2209</f>
        <v>0</v>
      </c>
      <c r="W144" s="161">
        <f>+'Ark1'!Z2209</f>
        <v>0</v>
      </c>
      <c r="X144" s="54">
        <f>+'Ark1'!AA2209</f>
        <v>0</v>
      </c>
      <c r="Y144" s="54">
        <f>+'Ark1'!AB2209</f>
        <v>0</v>
      </c>
      <c r="Z144" s="74">
        <f>+'Ark1'!AD2209</f>
        <v>0</v>
      </c>
      <c r="AA144" s="54" t="e">
        <f t="shared" si="15"/>
        <v>#DIV/0!</v>
      </c>
      <c r="AB144" s="74" t="e">
        <f t="shared" si="16"/>
        <v>#DIV/0!</v>
      </c>
      <c r="AC144" s="45"/>
      <c r="AD144" s="13"/>
      <c r="AE144" s="13"/>
      <c r="AF144" s="57"/>
    </row>
    <row r="145" spans="1:32" ht="15.6">
      <c r="A145" s="45"/>
      <c r="B145" s="52">
        <f>+'Ark1'!C2210</f>
        <v>2016</v>
      </c>
      <c r="C145" s="52">
        <f>+'Ark1'!M2210</f>
        <v>14</v>
      </c>
      <c r="D145" s="53" t="s">
        <v>111</v>
      </c>
      <c r="E145" s="52">
        <f>+'Ark1'!Q2210</f>
        <v>0</v>
      </c>
      <c r="F145" s="52">
        <f>+'Ark1'!R2210</f>
        <v>0</v>
      </c>
      <c r="G145" s="183">
        <f>+'Ark1'!AG2210</f>
        <v>0</v>
      </c>
      <c r="H145" s="58">
        <f t="shared" si="17"/>
        <v>0</v>
      </c>
      <c r="I145" s="183">
        <f>+'Ark1'!AH2210</f>
        <v>0</v>
      </c>
      <c r="J145" s="97"/>
      <c r="K145" s="281"/>
      <c r="L145" s="451"/>
      <c r="M145" s="183"/>
      <c r="N145" s="183"/>
      <c r="O145" s="341"/>
      <c r="P145" s="54">
        <f>+'Ark1'!S2210</f>
        <v>0</v>
      </c>
      <c r="Q145" s="58">
        <f t="shared" si="18"/>
        <v>0</v>
      </c>
      <c r="R145" s="161">
        <f>+'Ark1'!U2210</f>
        <v>0</v>
      </c>
      <c r="S145" s="183"/>
      <c r="T145" s="216"/>
      <c r="U145" s="161">
        <f>+'Ark1'!X2210</f>
        <v>0</v>
      </c>
      <c r="V145" s="161">
        <f>+'Ark1'!Y2210</f>
        <v>0</v>
      </c>
      <c r="W145" s="161">
        <f>+'Ark1'!Z2210</f>
        <v>0</v>
      </c>
      <c r="X145" s="54">
        <f>+'Ark1'!AA2210</f>
        <v>0</v>
      </c>
      <c r="Y145" s="54">
        <f>+'Ark1'!AB2210</f>
        <v>0</v>
      </c>
      <c r="Z145" s="74">
        <f>+'Ark1'!AD2210</f>
        <v>0</v>
      </c>
      <c r="AA145" s="54" t="e">
        <f t="shared" si="15"/>
        <v>#DIV/0!</v>
      </c>
      <c r="AB145" s="74" t="e">
        <f t="shared" si="16"/>
        <v>#DIV/0!</v>
      </c>
      <c r="AC145" s="45"/>
      <c r="AD145" s="13"/>
      <c r="AE145" s="13"/>
      <c r="AF145" s="57"/>
    </row>
    <row r="146" spans="1:32" ht="15.6">
      <c r="A146" s="45"/>
      <c r="B146" s="52">
        <f>+'Ark1'!C2211</f>
        <v>2016</v>
      </c>
      <c r="C146" s="52">
        <f>+'Ark1'!M2211</f>
        <v>15</v>
      </c>
      <c r="D146" s="53" t="s">
        <v>112</v>
      </c>
      <c r="E146" s="52">
        <f>+'Ark1'!Q2211</f>
        <v>0</v>
      </c>
      <c r="F146" s="52">
        <f>+'Ark1'!R2211</f>
        <v>0</v>
      </c>
      <c r="G146" s="183">
        <f>+'Ark1'!AG2211</f>
        <v>0</v>
      </c>
      <c r="H146" s="58">
        <f t="shared" si="17"/>
        <v>0</v>
      </c>
      <c r="I146" s="183">
        <f>+'Ark1'!AH2211</f>
        <v>0</v>
      </c>
      <c r="J146" s="97"/>
      <c r="K146" s="281"/>
      <c r="L146" s="451"/>
      <c r="M146" s="183"/>
      <c r="N146" s="183"/>
      <c r="O146" s="341"/>
      <c r="P146" s="54">
        <f>+'Ark1'!S2211</f>
        <v>0</v>
      </c>
      <c r="Q146" s="58">
        <f t="shared" si="18"/>
        <v>0</v>
      </c>
      <c r="R146" s="161">
        <f>+'Ark1'!U2211</f>
        <v>0</v>
      </c>
      <c r="S146" s="183"/>
      <c r="T146" s="216"/>
      <c r="U146" s="161">
        <f>+'Ark1'!X2211</f>
        <v>0</v>
      </c>
      <c r="V146" s="161">
        <f>+'Ark1'!Y2211</f>
        <v>0</v>
      </c>
      <c r="W146" s="161">
        <f>+'Ark1'!Z2211</f>
        <v>0</v>
      </c>
      <c r="X146" s="54">
        <f>+'Ark1'!AA2211</f>
        <v>0</v>
      </c>
      <c r="Y146" s="54">
        <f>+'Ark1'!AB2211</f>
        <v>0</v>
      </c>
      <c r="Z146" s="74">
        <f>+'Ark1'!AD2211</f>
        <v>0</v>
      </c>
      <c r="AA146" s="54" t="e">
        <f t="shared" si="15"/>
        <v>#DIV/0!</v>
      </c>
      <c r="AB146" s="74" t="e">
        <f t="shared" si="16"/>
        <v>#DIV/0!</v>
      </c>
      <c r="AC146" s="45"/>
      <c r="AD146" s="13"/>
      <c r="AE146" s="13"/>
      <c r="AF146" s="57"/>
    </row>
    <row r="147" spans="1:32" ht="15.6">
      <c r="A147" s="45"/>
      <c r="B147">
        <f>+'Ark1'!C2212</f>
        <v>2015</v>
      </c>
      <c r="C147">
        <f>+'Ark1'!M2212</f>
        <v>1</v>
      </c>
      <c r="D147" s="3" t="s">
        <v>98</v>
      </c>
      <c r="E147">
        <f>+'Ark1'!Q2212</f>
        <v>0</v>
      </c>
      <c r="F147">
        <f>+'Ark1'!R2212</f>
        <v>0</v>
      </c>
      <c r="G147" s="201">
        <f>+'Ark1'!AG2212</f>
        <v>0</v>
      </c>
      <c r="H147" s="59">
        <f t="shared" si="17"/>
        <v>0</v>
      </c>
      <c r="I147" s="201">
        <f>+'Ark1'!AH2212</f>
        <v>0</v>
      </c>
      <c r="J147" s="97"/>
      <c r="K147" s="209"/>
      <c r="L147" s="451"/>
      <c r="M147" s="201"/>
      <c r="N147" s="201"/>
      <c r="O147" s="341"/>
      <c r="P147" s="1">
        <f>+'Ark1'!S2212</f>
        <v>0</v>
      </c>
      <c r="Q147" s="59">
        <f t="shared" si="18"/>
        <v>0</v>
      </c>
      <c r="R147" s="93">
        <f>+'Ark1'!U2212</f>
        <v>0</v>
      </c>
      <c r="S147" s="201"/>
      <c r="T147" s="216"/>
      <c r="U147" s="93">
        <f>+'Ark1'!X2212</f>
        <v>0</v>
      </c>
      <c r="V147" s="93">
        <f>+'Ark1'!Y2212</f>
        <v>0</v>
      </c>
      <c r="W147" s="93">
        <f>+'Ark1'!Z2212</f>
        <v>0</v>
      </c>
      <c r="X147" s="1">
        <f>+'Ark1'!AA2212</f>
        <v>0</v>
      </c>
      <c r="Y147" s="1">
        <f>+'Ark1'!AB2212</f>
        <v>0</v>
      </c>
      <c r="Z147" s="11">
        <f>+'Ark1'!AD2212</f>
        <v>0</v>
      </c>
      <c r="AA147" s="1" t="e">
        <f t="shared" si="15"/>
        <v>#DIV/0!</v>
      </c>
      <c r="AB147" s="11" t="e">
        <f t="shared" si="16"/>
        <v>#DIV/0!</v>
      </c>
      <c r="AC147" s="45"/>
      <c r="AD147" s="13"/>
      <c r="AE147" s="13"/>
      <c r="AF147" s="57"/>
    </row>
    <row r="148" spans="1:32" ht="15.6">
      <c r="A148" s="45"/>
      <c r="B148">
        <f>+'Ark1'!C2213</f>
        <v>2015</v>
      </c>
      <c r="C148">
        <f>+'Ark1'!M2213</f>
        <v>2</v>
      </c>
      <c r="D148" s="3" t="s">
        <v>99</v>
      </c>
      <c r="E148">
        <f>+'Ark1'!Q2213</f>
        <v>0</v>
      </c>
      <c r="F148">
        <f>+'Ark1'!R2213</f>
        <v>0</v>
      </c>
      <c r="G148" s="201">
        <f>+'Ark1'!AG2213</f>
        <v>0</v>
      </c>
      <c r="H148" s="59">
        <f t="shared" si="17"/>
        <v>0</v>
      </c>
      <c r="I148" s="201">
        <f>+'Ark1'!AH2213</f>
        <v>0</v>
      </c>
      <c r="J148" s="97"/>
      <c r="K148" s="209"/>
      <c r="L148" s="451"/>
      <c r="M148" s="201"/>
      <c r="N148" s="201"/>
      <c r="O148" s="341"/>
      <c r="P148" s="1">
        <f>+'Ark1'!S2213</f>
        <v>0</v>
      </c>
      <c r="Q148" s="59">
        <f t="shared" si="18"/>
        <v>0</v>
      </c>
      <c r="R148" s="93">
        <f>+'Ark1'!U2213</f>
        <v>0</v>
      </c>
      <c r="S148" s="201"/>
      <c r="T148" s="216"/>
      <c r="U148" s="93">
        <f>+'Ark1'!X2213</f>
        <v>0</v>
      </c>
      <c r="V148" s="93">
        <f>+'Ark1'!Y2213</f>
        <v>0</v>
      </c>
      <c r="W148" s="93">
        <f>+'Ark1'!Z2213</f>
        <v>0</v>
      </c>
      <c r="X148" s="1">
        <f>+'Ark1'!AA2213</f>
        <v>0</v>
      </c>
      <c r="Y148" s="1">
        <f>+'Ark1'!AB2213</f>
        <v>0</v>
      </c>
      <c r="Z148" s="11">
        <f>+'Ark1'!AD2213</f>
        <v>0</v>
      </c>
      <c r="AA148" s="1" t="e">
        <f t="shared" si="15"/>
        <v>#DIV/0!</v>
      </c>
      <c r="AB148" s="11" t="e">
        <f t="shared" si="16"/>
        <v>#DIV/0!</v>
      </c>
      <c r="AC148" s="45"/>
      <c r="AD148" s="13"/>
      <c r="AE148" s="13"/>
      <c r="AF148" s="57"/>
    </row>
    <row r="149" spans="1:32" ht="15.6">
      <c r="A149" s="45"/>
      <c r="B149">
        <f>+'Ark1'!C2214</f>
        <v>2015</v>
      </c>
      <c r="C149">
        <f>+'Ark1'!M2214</f>
        <v>3</v>
      </c>
      <c r="D149" s="3" t="s">
        <v>100</v>
      </c>
      <c r="E149">
        <f>+'Ark1'!Q2214</f>
        <v>0</v>
      </c>
      <c r="F149">
        <f>+'Ark1'!R2214</f>
        <v>0</v>
      </c>
      <c r="G149" s="201">
        <f>+'Ark1'!AG2214</f>
        <v>0</v>
      </c>
      <c r="H149" s="59">
        <f t="shared" si="17"/>
        <v>0</v>
      </c>
      <c r="I149" s="201">
        <f>+'Ark1'!AH2214</f>
        <v>0</v>
      </c>
      <c r="J149" s="97"/>
      <c r="K149" s="209"/>
      <c r="L149" s="451"/>
      <c r="M149" s="201"/>
      <c r="N149" s="201"/>
      <c r="O149" s="341"/>
      <c r="P149" s="1">
        <f>+'Ark1'!S2214</f>
        <v>0</v>
      </c>
      <c r="Q149" s="59">
        <f t="shared" si="18"/>
        <v>0</v>
      </c>
      <c r="R149" s="93">
        <f>+'Ark1'!U2214</f>
        <v>0</v>
      </c>
      <c r="S149" s="201"/>
      <c r="T149" s="216"/>
      <c r="U149" s="93">
        <f>+'Ark1'!X2214</f>
        <v>0</v>
      </c>
      <c r="V149" s="93">
        <f>+'Ark1'!Y2214</f>
        <v>0</v>
      </c>
      <c r="W149" s="93">
        <f>+'Ark1'!Z2214</f>
        <v>0</v>
      </c>
      <c r="X149" s="1">
        <f>+'Ark1'!AA2214</f>
        <v>0</v>
      </c>
      <c r="Y149" s="1">
        <f>+'Ark1'!AB2214</f>
        <v>0</v>
      </c>
      <c r="Z149" s="11">
        <f>+'Ark1'!AD2214</f>
        <v>0</v>
      </c>
      <c r="AA149" s="1" t="e">
        <f t="shared" si="15"/>
        <v>#DIV/0!</v>
      </c>
      <c r="AB149" s="11" t="e">
        <f t="shared" si="16"/>
        <v>#DIV/0!</v>
      </c>
      <c r="AC149" s="45"/>
      <c r="AD149" s="13"/>
      <c r="AE149" s="13"/>
      <c r="AF149" s="57"/>
    </row>
    <row r="150" spans="1:32" ht="15.6">
      <c r="A150" s="45"/>
      <c r="B150">
        <f>+'Ark1'!C2215</f>
        <v>2015</v>
      </c>
      <c r="C150">
        <f>+'Ark1'!M2215</f>
        <v>4</v>
      </c>
      <c r="D150" s="3" t="s">
        <v>101</v>
      </c>
      <c r="E150">
        <f>+'Ark1'!Q2215</f>
        <v>0</v>
      </c>
      <c r="F150">
        <f>+'Ark1'!R2215</f>
        <v>0</v>
      </c>
      <c r="G150" s="201">
        <f>+'Ark1'!AG2215</f>
        <v>0</v>
      </c>
      <c r="H150" s="59">
        <f t="shared" si="17"/>
        <v>0</v>
      </c>
      <c r="I150" s="201">
        <f>+'Ark1'!AH2215</f>
        <v>0</v>
      </c>
      <c r="J150" s="97"/>
      <c r="K150" s="209"/>
      <c r="L150" s="451"/>
      <c r="M150" s="201"/>
      <c r="N150" s="201"/>
      <c r="O150" s="341"/>
      <c r="P150" s="1">
        <f>+'Ark1'!S2215</f>
        <v>0</v>
      </c>
      <c r="Q150" s="59">
        <f t="shared" si="18"/>
        <v>0</v>
      </c>
      <c r="R150" s="93">
        <f>+'Ark1'!U2215</f>
        <v>0</v>
      </c>
      <c r="S150" s="201"/>
      <c r="T150" s="216"/>
      <c r="U150" s="93">
        <f>+'Ark1'!X2215</f>
        <v>0</v>
      </c>
      <c r="V150" s="93">
        <f>+'Ark1'!Y2215</f>
        <v>0</v>
      </c>
      <c r="W150" s="93">
        <f>+'Ark1'!Z2215</f>
        <v>0</v>
      </c>
      <c r="X150" s="1">
        <f>+'Ark1'!AA2215</f>
        <v>0</v>
      </c>
      <c r="Y150" s="1">
        <f>+'Ark1'!AB2215</f>
        <v>0</v>
      </c>
      <c r="Z150" s="11">
        <f>+'Ark1'!AD2215</f>
        <v>0</v>
      </c>
      <c r="AA150" s="1" t="e">
        <f t="shared" si="15"/>
        <v>#DIV/0!</v>
      </c>
      <c r="AB150" s="11" t="e">
        <f t="shared" si="16"/>
        <v>#DIV/0!</v>
      </c>
      <c r="AC150" s="45"/>
      <c r="AD150" s="13"/>
      <c r="AE150" s="13"/>
      <c r="AF150" s="57"/>
    </row>
    <row r="151" spans="1:32" ht="15.6">
      <c r="A151" s="45"/>
      <c r="B151">
        <f>+'Ark1'!C2216</f>
        <v>2015</v>
      </c>
      <c r="C151">
        <f>+'Ark1'!M2216</f>
        <v>5</v>
      </c>
      <c r="D151" s="3" t="s">
        <v>102</v>
      </c>
      <c r="E151">
        <f>+'Ark1'!Q2216</f>
        <v>0</v>
      </c>
      <c r="F151">
        <f>+'Ark1'!R2216</f>
        <v>0</v>
      </c>
      <c r="G151" s="201">
        <f>+'Ark1'!AG2216</f>
        <v>0</v>
      </c>
      <c r="H151" s="59">
        <f t="shared" si="17"/>
        <v>0</v>
      </c>
      <c r="I151" s="201">
        <f>+'Ark1'!AH2216</f>
        <v>0</v>
      </c>
      <c r="J151" s="97"/>
      <c r="K151" s="209"/>
      <c r="L151" s="451"/>
      <c r="M151" s="201"/>
      <c r="N151" s="201"/>
      <c r="O151" s="341"/>
      <c r="P151" s="1">
        <f>+'Ark1'!S2216</f>
        <v>0</v>
      </c>
      <c r="Q151" s="59">
        <f t="shared" si="18"/>
        <v>0</v>
      </c>
      <c r="R151" s="93">
        <f>+'Ark1'!U2216</f>
        <v>0</v>
      </c>
      <c r="S151" s="201"/>
      <c r="T151" s="216"/>
      <c r="U151" s="93">
        <f>+'Ark1'!X2216</f>
        <v>0</v>
      </c>
      <c r="V151" s="93">
        <f>+'Ark1'!Y2216</f>
        <v>0</v>
      </c>
      <c r="W151" s="93">
        <f>+'Ark1'!Z2216</f>
        <v>0</v>
      </c>
      <c r="X151" s="1">
        <f>+'Ark1'!AA2216</f>
        <v>0</v>
      </c>
      <c r="Y151" s="1">
        <f>+'Ark1'!AB2216</f>
        <v>0</v>
      </c>
      <c r="Z151" s="11">
        <f>+'Ark1'!AD2216</f>
        <v>0</v>
      </c>
      <c r="AA151" s="1" t="e">
        <f t="shared" si="15"/>
        <v>#DIV/0!</v>
      </c>
      <c r="AB151" s="11" t="e">
        <f t="shared" si="16"/>
        <v>#DIV/0!</v>
      </c>
      <c r="AC151" s="45"/>
      <c r="AD151" s="13"/>
      <c r="AE151" s="13"/>
      <c r="AF151" s="57"/>
    </row>
    <row r="152" spans="1:32" ht="15.6">
      <c r="A152" s="45"/>
      <c r="B152">
        <f>+'Ark1'!C2217</f>
        <v>2015</v>
      </c>
      <c r="C152">
        <f>+'Ark1'!M2217</f>
        <v>6</v>
      </c>
      <c r="D152" s="3" t="s">
        <v>103</v>
      </c>
      <c r="E152">
        <f>+'Ark1'!Q2217</f>
        <v>0</v>
      </c>
      <c r="F152">
        <f>+'Ark1'!R2217</f>
        <v>0</v>
      </c>
      <c r="G152" s="201">
        <f>+'Ark1'!AG2217</f>
        <v>0</v>
      </c>
      <c r="H152" s="59">
        <f t="shared" si="17"/>
        <v>0</v>
      </c>
      <c r="I152" s="201">
        <f>+'Ark1'!AH2217</f>
        <v>0</v>
      </c>
      <c r="J152" s="97"/>
      <c r="K152" s="209"/>
      <c r="L152" s="451"/>
      <c r="M152" s="201"/>
      <c r="N152" s="201"/>
      <c r="O152" s="341"/>
      <c r="P152" s="1">
        <f>+'Ark1'!S2217</f>
        <v>0</v>
      </c>
      <c r="Q152" s="59">
        <f t="shared" si="18"/>
        <v>0</v>
      </c>
      <c r="R152" s="93">
        <f>+'Ark1'!U2217</f>
        <v>0</v>
      </c>
      <c r="S152" s="201"/>
      <c r="T152" s="216"/>
      <c r="U152" s="93">
        <f>+'Ark1'!X2217</f>
        <v>0</v>
      </c>
      <c r="V152" s="93">
        <f>+'Ark1'!Y2217</f>
        <v>0</v>
      </c>
      <c r="W152" s="93">
        <f>+'Ark1'!Z2217</f>
        <v>0</v>
      </c>
      <c r="X152" s="1">
        <f>+'Ark1'!AA2217</f>
        <v>0</v>
      </c>
      <c r="Y152" s="1">
        <f>+'Ark1'!AB2217</f>
        <v>0</v>
      </c>
      <c r="Z152" s="11">
        <f>+'Ark1'!AD2217</f>
        <v>0</v>
      </c>
      <c r="AA152" s="1" t="e">
        <f t="shared" si="15"/>
        <v>#DIV/0!</v>
      </c>
      <c r="AB152" s="11" t="e">
        <f t="shared" si="16"/>
        <v>#DIV/0!</v>
      </c>
      <c r="AC152" s="45"/>
      <c r="AD152" s="13"/>
      <c r="AE152" s="13"/>
      <c r="AF152" s="57"/>
    </row>
    <row r="153" spans="1:32" ht="15.6">
      <c r="A153" s="45"/>
      <c r="B153">
        <f>+'Ark1'!C2218</f>
        <v>2015</v>
      </c>
      <c r="C153">
        <f>+'Ark1'!M2218</f>
        <v>7</v>
      </c>
      <c r="D153" s="3" t="s">
        <v>104</v>
      </c>
      <c r="E153">
        <f>+'Ark1'!Q2218</f>
        <v>0</v>
      </c>
      <c r="F153">
        <f>+'Ark1'!R2218</f>
        <v>0</v>
      </c>
      <c r="G153" s="201">
        <f>+'Ark1'!AG2218</f>
        <v>0</v>
      </c>
      <c r="H153" s="59">
        <f t="shared" si="17"/>
        <v>0</v>
      </c>
      <c r="I153" s="201">
        <f>+'Ark1'!AH2218</f>
        <v>0</v>
      </c>
      <c r="J153" s="97"/>
      <c r="K153" s="209"/>
      <c r="L153" s="451"/>
      <c r="M153" s="201"/>
      <c r="N153" s="201"/>
      <c r="O153" s="341"/>
      <c r="P153" s="1">
        <f>+'Ark1'!S2218</f>
        <v>0</v>
      </c>
      <c r="Q153" s="59">
        <f t="shared" si="18"/>
        <v>0</v>
      </c>
      <c r="R153" s="93">
        <f>+'Ark1'!U2218</f>
        <v>0</v>
      </c>
      <c r="S153" s="201"/>
      <c r="T153" s="216"/>
      <c r="U153" s="93">
        <f>+'Ark1'!X2218</f>
        <v>0</v>
      </c>
      <c r="V153" s="93">
        <f>+'Ark1'!Y2218</f>
        <v>0</v>
      </c>
      <c r="W153" s="93">
        <f>+'Ark1'!Z2218</f>
        <v>0</v>
      </c>
      <c r="X153" s="1">
        <f>+'Ark1'!AA2218</f>
        <v>0</v>
      </c>
      <c r="Y153" s="1">
        <f>+'Ark1'!AB2218</f>
        <v>0</v>
      </c>
      <c r="Z153" s="11">
        <f>+'Ark1'!AD2218</f>
        <v>0</v>
      </c>
      <c r="AA153" s="1" t="e">
        <f t="shared" si="15"/>
        <v>#DIV/0!</v>
      </c>
      <c r="AB153" s="11" t="e">
        <f t="shared" si="16"/>
        <v>#DIV/0!</v>
      </c>
      <c r="AC153" s="45"/>
      <c r="AD153" s="13"/>
      <c r="AE153" s="13"/>
      <c r="AF153" s="57"/>
    </row>
    <row r="154" spans="1:32" ht="15.6">
      <c r="A154" s="45"/>
      <c r="B154">
        <f>+'Ark1'!C2219</f>
        <v>2015</v>
      </c>
      <c r="C154">
        <f>+'Ark1'!M2219</f>
        <v>8</v>
      </c>
      <c r="D154" s="3" t="s">
        <v>105</v>
      </c>
      <c r="E154">
        <f>+'Ark1'!Q2219</f>
        <v>0</v>
      </c>
      <c r="F154">
        <f>+'Ark1'!R2219</f>
        <v>0</v>
      </c>
      <c r="G154" s="201">
        <f>+'Ark1'!AG2219</f>
        <v>0</v>
      </c>
      <c r="H154" s="59">
        <f t="shared" si="17"/>
        <v>0</v>
      </c>
      <c r="I154" s="201">
        <f>+'Ark1'!AH2219</f>
        <v>0</v>
      </c>
      <c r="J154" s="97"/>
      <c r="K154" s="209"/>
      <c r="L154" s="451"/>
      <c r="M154" s="201"/>
      <c r="N154" s="201"/>
      <c r="O154" s="341"/>
      <c r="P154" s="1">
        <f>+'Ark1'!S2219</f>
        <v>0</v>
      </c>
      <c r="Q154" s="59">
        <f t="shared" si="18"/>
        <v>0</v>
      </c>
      <c r="R154" s="93">
        <f>+'Ark1'!U2219</f>
        <v>0</v>
      </c>
      <c r="S154" s="201"/>
      <c r="T154" s="216"/>
      <c r="U154" s="93">
        <f>+'Ark1'!X2219</f>
        <v>0</v>
      </c>
      <c r="V154" s="93">
        <f>+'Ark1'!Y2219</f>
        <v>0</v>
      </c>
      <c r="W154" s="93">
        <f>+'Ark1'!Z2219</f>
        <v>0</v>
      </c>
      <c r="X154" s="1">
        <f>+'Ark1'!AA2219</f>
        <v>0</v>
      </c>
      <c r="Y154" s="1">
        <f>+'Ark1'!AB2219</f>
        <v>0</v>
      </c>
      <c r="Z154" s="11">
        <f>+'Ark1'!AD2219</f>
        <v>0</v>
      </c>
      <c r="AA154" s="1" t="e">
        <f t="shared" si="15"/>
        <v>#DIV/0!</v>
      </c>
      <c r="AB154" s="11" t="e">
        <f t="shared" si="16"/>
        <v>#DIV/0!</v>
      </c>
      <c r="AC154" s="45"/>
      <c r="AD154" s="13"/>
      <c r="AE154" s="13"/>
      <c r="AF154" s="57"/>
    </row>
    <row r="155" spans="1:32" ht="15.6">
      <c r="A155" s="45"/>
      <c r="B155">
        <f>+'Ark1'!C2220</f>
        <v>2015</v>
      </c>
      <c r="C155">
        <f>+'Ark1'!M2220</f>
        <v>9</v>
      </c>
      <c r="D155" s="3" t="s">
        <v>106</v>
      </c>
      <c r="E155">
        <f>+'Ark1'!Q2220</f>
        <v>0</v>
      </c>
      <c r="F155">
        <f>+'Ark1'!R2220</f>
        <v>0</v>
      </c>
      <c r="G155" s="201">
        <f>+'Ark1'!AG2220</f>
        <v>0</v>
      </c>
      <c r="H155" s="59">
        <f t="shared" si="17"/>
        <v>0</v>
      </c>
      <c r="I155" s="201">
        <f>+'Ark1'!AH2220</f>
        <v>0</v>
      </c>
      <c r="J155" s="97"/>
      <c r="K155" s="209"/>
      <c r="L155" s="451"/>
      <c r="M155" s="201"/>
      <c r="N155" s="201"/>
      <c r="O155" s="341"/>
      <c r="P155" s="1">
        <f>+'Ark1'!S2220</f>
        <v>0</v>
      </c>
      <c r="Q155" s="59">
        <f t="shared" si="18"/>
        <v>0</v>
      </c>
      <c r="R155" s="93">
        <f>+'Ark1'!U2220</f>
        <v>0</v>
      </c>
      <c r="S155" s="201"/>
      <c r="T155" s="216"/>
      <c r="U155" s="93">
        <f>+'Ark1'!X2220</f>
        <v>0</v>
      </c>
      <c r="V155" s="93">
        <f>+'Ark1'!Y2220</f>
        <v>0</v>
      </c>
      <c r="W155" s="93">
        <f>+'Ark1'!Z2220</f>
        <v>0</v>
      </c>
      <c r="X155" s="1">
        <f>+'Ark1'!AA2220</f>
        <v>0</v>
      </c>
      <c r="Y155" s="1">
        <f>+'Ark1'!AB2220</f>
        <v>0</v>
      </c>
      <c r="Z155" s="11">
        <f>+'Ark1'!AD2220</f>
        <v>0</v>
      </c>
      <c r="AA155" s="1" t="e">
        <f t="shared" si="15"/>
        <v>#DIV/0!</v>
      </c>
      <c r="AB155" s="11" t="e">
        <f t="shared" si="16"/>
        <v>#DIV/0!</v>
      </c>
      <c r="AC155" s="45"/>
      <c r="AD155" s="13"/>
      <c r="AE155" s="13"/>
      <c r="AF155" s="57"/>
    </row>
    <row r="156" spans="1:32" ht="15.6">
      <c r="A156" s="45"/>
      <c r="B156">
        <f>+'Ark1'!C2221</f>
        <v>2015</v>
      </c>
      <c r="C156">
        <f>+'Ark1'!M2221</f>
        <v>10</v>
      </c>
      <c r="D156" s="3" t="s">
        <v>107</v>
      </c>
      <c r="E156">
        <f>+'Ark1'!Q2221</f>
        <v>0</v>
      </c>
      <c r="F156">
        <f>+'Ark1'!R2221</f>
        <v>0</v>
      </c>
      <c r="G156" s="201">
        <f>+'Ark1'!AG2221</f>
        <v>0</v>
      </c>
      <c r="H156" s="59">
        <f t="shared" si="17"/>
        <v>0</v>
      </c>
      <c r="I156" s="201">
        <f>+'Ark1'!AH2221</f>
        <v>0</v>
      </c>
      <c r="J156" s="97"/>
      <c r="K156" s="209"/>
      <c r="L156" s="451"/>
      <c r="M156" s="201"/>
      <c r="N156" s="201"/>
      <c r="O156" s="341"/>
      <c r="P156" s="1">
        <f>+'Ark1'!S2221</f>
        <v>0</v>
      </c>
      <c r="Q156" s="59">
        <f t="shared" si="18"/>
        <v>0</v>
      </c>
      <c r="R156" s="93">
        <f>+'Ark1'!U2221</f>
        <v>0</v>
      </c>
      <c r="S156" s="201"/>
      <c r="T156" s="216"/>
      <c r="U156" s="93">
        <f>+'Ark1'!X2221</f>
        <v>0</v>
      </c>
      <c r="V156" s="93">
        <f>+'Ark1'!Y2221</f>
        <v>0</v>
      </c>
      <c r="W156" s="93">
        <f>+'Ark1'!Z2221</f>
        <v>0</v>
      </c>
      <c r="X156" s="1">
        <f>+'Ark1'!AA2221</f>
        <v>0</v>
      </c>
      <c r="Y156" s="1">
        <f>+'Ark1'!AB2221</f>
        <v>0</v>
      </c>
      <c r="Z156" s="11">
        <f>+'Ark1'!AD2221</f>
        <v>0</v>
      </c>
      <c r="AA156" s="1" t="e">
        <f t="shared" ref="AA156:AA219" si="19">+R156/P156</f>
        <v>#DIV/0!</v>
      </c>
      <c r="AB156" s="11" t="e">
        <f t="shared" ref="AB156:AB219" si="20">+F156/E156</f>
        <v>#DIV/0!</v>
      </c>
      <c r="AC156" s="45"/>
      <c r="AD156" s="13"/>
      <c r="AE156" s="13"/>
      <c r="AF156" s="57"/>
    </row>
    <row r="157" spans="1:32" ht="15.6">
      <c r="A157" s="45"/>
      <c r="B157">
        <f>+'Ark1'!C2222</f>
        <v>2015</v>
      </c>
      <c r="C157">
        <f>+'Ark1'!M2222</f>
        <v>11</v>
      </c>
      <c r="D157" s="3" t="s">
        <v>108</v>
      </c>
      <c r="E157">
        <f>+'Ark1'!Q2222</f>
        <v>0</v>
      </c>
      <c r="F157">
        <f>+'Ark1'!R2222</f>
        <v>0</v>
      </c>
      <c r="G157" s="201">
        <f>+'Ark1'!AG2222</f>
        <v>0</v>
      </c>
      <c r="H157" s="59">
        <f t="shared" si="17"/>
        <v>0</v>
      </c>
      <c r="I157" s="201">
        <f>+'Ark1'!AH2222</f>
        <v>0</v>
      </c>
      <c r="J157" s="97"/>
      <c r="K157" s="209"/>
      <c r="L157" s="451"/>
      <c r="M157" s="201"/>
      <c r="N157" s="201"/>
      <c r="O157" s="341"/>
      <c r="P157" s="1">
        <f>+'Ark1'!S2222</f>
        <v>0</v>
      </c>
      <c r="Q157" s="59">
        <f t="shared" si="18"/>
        <v>0</v>
      </c>
      <c r="R157" s="93">
        <f>+'Ark1'!U2222</f>
        <v>0</v>
      </c>
      <c r="S157" s="201"/>
      <c r="T157" s="216"/>
      <c r="U157" s="93">
        <f>+'Ark1'!X2222</f>
        <v>0</v>
      </c>
      <c r="V157" s="93">
        <f>+'Ark1'!Y2222</f>
        <v>0</v>
      </c>
      <c r="W157" s="93">
        <f>+'Ark1'!Z2222</f>
        <v>0</v>
      </c>
      <c r="X157" s="1">
        <f>+'Ark1'!AA2222</f>
        <v>0</v>
      </c>
      <c r="Y157" s="1">
        <f>+'Ark1'!AB2222</f>
        <v>0</v>
      </c>
      <c r="Z157" s="11">
        <f>+'Ark1'!AD2222</f>
        <v>0</v>
      </c>
      <c r="AA157" s="1" t="e">
        <f t="shared" si="19"/>
        <v>#DIV/0!</v>
      </c>
      <c r="AB157" s="11" t="e">
        <f t="shared" si="20"/>
        <v>#DIV/0!</v>
      </c>
      <c r="AC157" s="45"/>
      <c r="AD157" s="13"/>
      <c r="AE157" s="13"/>
      <c r="AF157" s="57"/>
    </row>
    <row r="158" spans="1:32" ht="15.6">
      <c r="A158" s="45"/>
      <c r="B158">
        <f>+'Ark1'!C2223</f>
        <v>2015</v>
      </c>
      <c r="C158">
        <f>+'Ark1'!M2223</f>
        <v>12</v>
      </c>
      <c r="D158" s="3" t="s">
        <v>109</v>
      </c>
      <c r="E158">
        <f>+'Ark1'!Q2223</f>
        <v>0</v>
      </c>
      <c r="F158">
        <f>+'Ark1'!R2223</f>
        <v>0</v>
      </c>
      <c r="G158" s="201">
        <f>+'Ark1'!AG2223</f>
        <v>0</v>
      </c>
      <c r="H158" s="59">
        <f t="shared" si="17"/>
        <v>0</v>
      </c>
      <c r="I158" s="201">
        <f>+'Ark1'!AH2223</f>
        <v>0</v>
      </c>
      <c r="J158" s="97"/>
      <c r="K158" s="209"/>
      <c r="L158" s="451"/>
      <c r="M158" s="201"/>
      <c r="N158" s="201"/>
      <c r="O158" s="341"/>
      <c r="P158" s="1">
        <f>+'Ark1'!S2223</f>
        <v>0</v>
      </c>
      <c r="Q158" s="59">
        <f t="shared" si="18"/>
        <v>0</v>
      </c>
      <c r="R158" s="93">
        <f>+'Ark1'!U2223</f>
        <v>0</v>
      </c>
      <c r="S158" s="201"/>
      <c r="T158" s="216"/>
      <c r="U158" s="93">
        <f>+'Ark1'!X2223</f>
        <v>0</v>
      </c>
      <c r="V158" s="93">
        <f>+'Ark1'!Y2223</f>
        <v>0</v>
      </c>
      <c r="W158" s="93">
        <f>+'Ark1'!Z2223</f>
        <v>0</v>
      </c>
      <c r="X158" s="1">
        <f>+'Ark1'!AA2223</f>
        <v>0</v>
      </c>
      <c r="Y158" s="1">
        <f>+'Ark1'!AB2223</f>
        <v>0</v>
      </c>
      <c r="Z158" s="11">
        <f>+'Ark1'!AD2223</f>
        <v>0</v>
      </c>
      <c r="AA158" s="1" t="e">
        <f t="shared" si="19"/>
        <v>#DIV/0!</v>
      </c>
      <c r="AB158" s="11" t="e">
        <f t="shared" si="20"/>
        <v>#DIV/0!</v>
      </c>
      <c r="AC158" s="45"/>
      <c r="AD158" s="13"/>
      <c r="AE158" s="13"/>
      <c r="AF158" s="57"/>
    </row>
    <row r="159" spans="1:32" ht="15.6">
      <c r="A159" s="45"/>
      <c r="B159">
        <f>+'Ark1'!C2224</f>
        <v>2015</v>
      </c>
      <c r="C159">
        <f>+'Ark1'!M2224</f>
        <v>13</v>
      </c>
      <c r="D159" s="3" t="s">
        <v>110</v>
      </c>
      <c r="E159">
        <f>+'Ark1'!Q2224</f>
        <v>0</v>
      </c>
      <c r="F159">
        <f>+'Ark1'!R2224</f>
        <v>0</v>
      </c>
      <c r="G159" s="201">
        <f>+'Ark1'!AG2224</f>
        <v>0</v>
      </c>
      <c r="H159" s="59">
        <f t="shared" si="17"/>
        <v>0</v>
      </c>
      <c r="I159" s="201">
        <f>+'Ark1'!AH2224</f>
        <v>0</v>
      </c>
      <c r="J159" s="97"/>
      <c r="K159" s="209"/>
      <c r="L159" s="451"/>
      <c r="M159" s="201"/>
      <c r="N159" s="201"/>
      <c r="O159" s="341"/>
      <c r="P159" s="1">
        <f>+'Ark1'!S2224</f>
        <v>0</v>
      </c>
      <c r="Q159" s="59">
        <f t="shared" si="18"/>
        <v>0</v>
      </c>
      <c r="R159" s="93">
        <f>+'Ark1'!U2224</f>
        <v>0</v>
      </c>
      <c r="S159" s="201"/>
      <c r="T159" s="216"/>
      <c r="U159" s="93">
        <f>+'Ark1'!X2224</f>
        <v>0</v>
      </c>
      <c r="V159" s="93">
        <f>+'Ark1'!Y2224</f>
        <v>0</v>
      </c>
      <c r="W159" s="93">
        <f>+'Ark1'!Z2224</f>
        <v>0</v>
      </c>
      <c r="X159" s="1">
        <f>+'Ark1'!AA2224</f>
        <v>0</v>
      </c>
      <c r="Y159" s="1">
        <f>+'Ark1'!AB2224</f>
        <v>0</v>
      </c>
      <c r="Z159" s="11">
        <f>+'Ark1'!AD2224</f>
        <v>0</v>
      </c>
      <c r="AA159" s="1" t="e">
        <f t="shared" si="19"/>
        <v>#DIV/0!</v>
      </c>
      <c r="AB159" s="11" t="e">
        <f t="shared" si="20"/>
        <v>#DIV/0!</v>
      </c>
      <c r="AC159" s="45"/>
      <c r="AD159" s="13"/>
      <c r="AE159" s="13"/>
      <c r="AF159" s="57"/>
    </row>
    <row r="160" spans="1:32" ht="15.6">
      <c r="A160" s="45"/>
      <c r="B160">
        <f>+'Ark1'!C2225</f>
        <v>2015</v>
      </c>
      <c r="C160">
        <f>+'Ark1'!M2225</f>
        <v>14</v>
      </c>
      <c r="D160" s="3" t="s">
        <v>111</v>
      </c>
      <c r="E160">
        <f>+'Ark1'!Q2225</f>
        <v>0</v>
      </c>
      <c r="F160">
        <f>+'Ark1'!R2225</f>
        <v>0</v>
      </c>
      <c r="G160" s="201">
        <f>+'Ark1'!AG2225</f>
        <v>0</v>
      </c>
      <c r="H160" s="59">
        <f t="shared" si="17"/>
        <v>0</v>
      </c>
      <c r="I160" s="201">
        <f>+'Ark1'!AH2225</f>
        <v>0</v>
      </c>
      <c r="J160" s="97"/>
      <c r="K160" s="209"/>
      <c r="L160" s="451"/>
      <c r="M160" s="201"/>
      <c r="N160" s="201"/>
      <c r="O160" s="341"/>
      <c r="P160" s="1">
        <f>+'Ark1'!S2225</f>
        <v>0</v>
      </c>
      <c r="Q160" s="59">
        <f t="shared" si="18"/>
        <v>0</v>
      </c>
      <c r="R160" s="93">
        <f>+'Ark1'!U2225</f>
        <v>0</v>
      </c>
      <c r="S160" s="201"/>
      <c r="T160" s="216"/>
      <c r="U160" s="93">
        <f>+'Ark1'!X2225</f>
        <v>0</v>
      </c>
      <c r="V160" s="93">
        <f>+'Ark1'!Y2225</f>
        <v>0</v>
      </c>
      <c r="W160" s="93">
        <f>+'Ark1'!Z2225</f>
        <v>0</v>
      </c>
      <c r="X160" s="1">
        <f>+'Ark1'!AA2225</f>
        <v>0</v>
      </c>
      <c r="Y160" s="1">
        <f>+'Ark1'!AB2225</f>
        <v>0</v>
      </c>
      <c r="Z160" s="11">
        <f>+'Ark1'!AD2225</f>
        <v>0</v>
      </c>
      <c r="AA160" s="1" t="e">
        <f t="shared" si="19"/>
        <v>#DIV/0!</v>
      </c>
      <c r="AB160" s="11" t="e">
        <f t="shared" si="20"/>
        <v>#DIV/0!</v>
      </c>
      <c r="AC160" s="45"/>
      <c r="AD160" s="13"/>
      <c r="AE160" s="13"/>
      <c r="AF160" s="57"/>
    </row>
    <row r="161" spans="1:32" ht="15.6">
      <c r="A161" s="45"/>
      <c r="B161">
        <f>+'Ark1'!C2226</f>
        <v>2015</v>
      </c>
      <c r="C161">
        <f>+'Ark1'!M2226</f>
        <v>15</v>
      </c>
      <c r="D161" s="3" t="s">
        <v>112</v>
      </c>
      <c r="E161">
        <f>+'Ark1'!Q2226</f>
        <v>0</v>
      </c>
      <c r="F161">
        <f>+'Ark1'!R2226</f>
        <v>0</v>
      </c>
      <c r="G161" s="201">
        <f>+'Ark1'!AG2226</f>
        <v>0</v>
      </c>
      <c r="H161" s="59">
        <f t="shared" si="17"/>
        <v>0</v>
      </c>
      <c r="I161" s="201">
        <f>+'Ark1'!AH2226</f>
        <v>0</v>
      </c>
      <c r="J161" s="97"/>
      <c r="K161" s="209"/>
      <c r="L161" s="451"/>
      <c r="M161" s="201"/>
      <c r="N161" s="201"/>
      <c r="O161" s="341"/>
      <c r="P161" s="1">
        <f>+'Ark1'!S2226</f>
        <v>0</v>
      </c>
      <c r="Q161" s="59">
        <f t="shared" si="18"/>
        <v>0</v>
      </c>
      <c r="R161" s="93">
        <f>+'Ark1'!U2226</f>
        <v>0</v>
      </c>
      <c r="S161" s="201"/>
      <c r="T161" s="216"/>
      <c r="U161" s="93">
        <f>+'Ark1'!X2226</f>
        <v>0</v>
      </c>
      <c r="V161" s="93">
        <f>+'Ark1'!Y2226</f>
        <v>0</v>
      </c>
      <c r="W161" s="93">
        <f>+'Ark1'!Z2226</f>
        <v>0</v>
      </c>
      <c r="X161" s="1">
        <f>+'Ark1'!AA2226</f>
        <v>0</v>
      </c>
      <c r="Y161" s="1">
        <f>+'Ark1'!AB2226</f>
        <v>0</v>
      </c>
      <c r="Z161" s="11">
        <f>+'Ark1'!AD2226</f>
        <v>0</v>
      </c>
      <c r="AA161" s="1" t="e">
        <f t="shared" si="19"/>
        <v>#DIV/0!</v>
      </c>
      <c r="AB161" s="11" t="e">
        <f t="shared" si="20"/>
        <v>#DIV/0!</v>
      </c>
      <c r="AC161" s="45"/>
      <c r="AD161" s="13"/>
      <c r="AE161" s="13"/>
      <c r="AF161" s="57"/>
    </row>
    <row r="162" spans="1:32" ht="15.6">
      <c r="A162" s="45"/>
      <c r="B162" s="52">
        <f>+'Ark1'!C2227</f>
        <v>2014</v>
      </c>
      <c r="C162" s="52">
        <f>+'Ark1'!M2227</f>
        <v>1</v>
      </c>
      <c r="D162" s="53" t="s">
        <v>98</v>
      </c>
      <c r="E162" s="52">
        <f>+'Ark1'!Q2227</f>
        <v>0</v>
      </c>
      <c r="F162" s="52">
        <f>+'Ark1'!R2227</f>
        <v>0</v>
      </c>
      <c r="G162" s="183">
        <f>+'Ark1'!AG2227</f>
        <v>0</v>
      </c>
      <c r="H162" s="58">
        <f t="shared" si="17"/>
        <v>0</v>
      </c>
      <c r="I162" s="183">
        <f>+'Ark1'!AH2227</f>
        <v>0</v>
      </c>
      <c r="J162" s="97"/>
      <c r="K162" s="281"/>
      <c r="L162" s="451"/>
      <c r="M162" s="183"/>
      <c r="N162" s="183"/>
      <c r="O162" s="341"/>
      <c r="P162" s="54">
        <f>+'Ark1'!S2227</f>
        <v>0</v>
      </c>
      <c r="Q162" s="58">
        <f t="shared" si="18"/>
        <v>0</v>
      </c>
      <c r="R162" s="161">
        <f>+'Ark1'!U2227</f>
        <v>0</v>
      </c>
      <c r="S162" s="183"/>
      <c r="T162" s="216"/>
      <c r="U162" s="161">
        <f>+'Ark1'!X2227</f>
        <v>0</v>
      </c>
      <c r="V162" s="161">
        <f>+'Ark1'!Y2227</f>
        <v>0</v>
      </c>
      <c r="W162" s="161">
        <f>+'Ark1'!Z2227</f>
        <v>0</v>
      </c>
      <c r="X162" s="54">
        <f>+'Ark1'!AA2227</f>
        <v>0</v>
      </c>
      <c r="Y162" s="54">
        <f>+'Ark1'!AB2227</f>
        <v>0</v>
      </c>
      <c r="Z162" s="74">
        <f>+'Ark1'!AD2227</f>
        <v>0</v>
      </c>
      <c r="AA162" s="54" t="e">
        <f t="shared" si="19"/>
        <v>#DIV/0!</v>
      </c>
      <c r="AB162" s="74" t="e">
        <f t="shared" si="20"/>
        <v>#DIV/0!</v>
      </c>
      <c r="AC162" s="45"/>
      <c r="AF162" s="57"/>
    </row>
    <row r="163" spans="1:32" ht="15.6">
      <c r="A163" s="45"/>
      <c r="B163" s="52">
        <f>+'Ark1'!C2228</f>
        <v>2014</v>
      </c>
      <c r="C163" s="52">
        <f>+'Ark1'!M2228</f>
        <v>2</v>
      </c>
      <c r="D163" s="53" t="s">
        <v>99</v>
      </c>
      <c r="E163" s="52">
        <f>+'Ark1'!Q2228</f>
        <v>0</v>
      </c>
      <c r="F163" s="52">
        <f>+'Ark1'!R2228</f>
        <v>0</v>
      </c>
      <c r="G163" s="183">
        <f>+'Ark1'!AG2228</f>
        <v>0</v>
      </c>
      <c r="H163" s="58">
        <f t="shared" si="17"/>
        <v>0</v>
      </c>
      <c r="I163" s="183">
        <f>+'Ark1'!AH2228</f>
        <v>0</v>
      </c>
      <c r="J163" s="97"/>
      <c r="K163" s="281"/>
      <c r="L163" s="451"/>
      <c r="M163" s="183"/>
      <c r="N163" s="183"/>
      <c r="O163" s="341"/>
      <c r="P163" s="54">
        <f>+'Ark1'!S2228</f>
        <v>0</v>
      </c>
      <c r="Q163" s="58">
        <f t="shared" si="18"/>
        <v>0</v>
      </c>
      <c r="R163" s="161">
        <f>+'Ark1'!U2228</f>
        <v>0</v>
      </c>
      <c r="S163" s="183"/>
      <c r="T163" s="216"/>
      <c r="U163" s="161">
        <f>+'Ark1'!X2228</f>
        <v>0</v>
      </c>
      <c r="V163" s="161">
        <f>+'Ark1'!Y2228</f>
        <v>0</v>
      </c>
      <c r="W163" s="161">
        <f>+'Ark1'!Z2228</f>
        <v>0</v>
      </c>
      <c r="X163" s="54">
        <f>+'Ark1'!AA2228</f>
        <v>0</v>
      </c>
      <c r="Y163" s="54">
        <f>+'Ark1'!AB2228</f>
        <v>0</v>
      </c>
      <c r="Z163" s="74">
        <f>+'Ark1'!AD2228</f>
        <v>0</v>
      </c>
      <c r="AA163" s="54" t="e">
        <f t="shared" si="19"/>
        <v>#DIV/0!</v>
      </c>
      <c r="AB163" s="74" t="e">
        <f t="shared" si="20"/>
        <v>#DIV/0!</v>
      </c>
      <c r="AC163" s="45"/>
      <c r="AF163" s="57"/>
    </row>
    <row r="164" spans="1:32" ht="15.6">
      <c r="A164" s="45"/>
      <c r="B164" s="52">
        <f>+'Ark1'!C2229</f>
        <v>2014</v>
      </c>
      <c r="C164" s="52">
        <f>+'Ark1'!M2229</f>
        <v>3</v>
      </c>
      <c r="D164" s="53" t="s">
        <v>100</v>
      </c>
      <c r="E164" s="52">
        <f>+'Ark1'!Q2229</f>
        <v>0</v>
      </c>
      <c r="F164" s="52">
        <f>+'Ark1'!R2229</f>
        <v>0</v>
      </c>
      <c r="G164" s="183">
        <f>+'Ark1'!AG2229</f>
        <v>0</v>
      </c>
      <c r="H164" s="58">
        <f t="shared" si="17"/>
        <v>0</v>
      </c>
      <c r="I164" s="183">
        <f>+'Ark1'!AH2229</f>
        <v>0</v>
      </c>
      <c r="J164" s="97"/>
      <c r="K164" s="281"/>
      <c r="L164" s="451"/>
      <c r="M164" s="183"/>
      <c r="N164" s="183"/>
      <c r="O164" s="341"/>
      <c r="P164" s="54">
        <f>+'Ark1'!S2229</f>
        <v>0</v>
      </c>
      <c r="Q164" s="58">
        <f t="shared" si="18"/>
        <v>0</v>
      </c>
      <c r="R164" s="161">
        <f>+'Ark1'!U2229</f>
        <v>0</v>
      </c>
      <c r="S164" s="183"/>
      <c r="T164" s="216"/>
      <c r="U164" s="161">
        <f>+'Ark1'!X2229</f>
        <v>0</v>
      </c>
      <c r="V164" s="161">
        <f>+'Ark1'!Y2229</f>
        <v>0</v>
      </c>
      <c r="W164" s="161">
        <f>+'Ark1'!Z2229</f>
        <v>0</v>
      </c>
      <c r="X164" s="54">
        <f>+'Ark1'!AA2229</f>
        <v>0</v>
      </c>
      <c r="Y164" s="54">
        <f>+'Ark1'!AB2229</f>
        <v>0</v>
      </c>
      <c r="Z164" s="74">
        <f>+'Ark1'!AD2229</f>
        <v>0</v>
      </c>
      <c r="AA164" s="54" t="e">
        <f t="shared" si="19"/>
        <v>#DIV/0!</v>
      </c>
      <c r="AB164" s="74" t="e">
        <f t="shared" si="20"/>
        <v>#DIV/0!</v>
      </c>
      <c r="AC164" s="45"/>
      <c r="AF164" s="57"/>
    </row>
    <row r="165" spans="1:32" ht="15.6">
      <c r="A165" s="45"/>
      <c r="B165" s="52">
        <f>+'Ark1'!C2230</f>
        <v>2014</v>
      </c>
      <c r="C165" s="52">
        <f>+'Ark1'!M2230</f>
        <v>4</v>
      </c>
      <c r="D165" s="53" t="s">
        <v>101</v>
      </c>
      <c r="E165" s="52">
        <f>+'Ark1'!Q2230</f>
        <v>0</v>
      </c>
      <c r="F165" s="52">
        <f>+'Ark1'!R2230</f>
        <v>0</v>
      </c>
      <c r="G165" s="183">
        <f>+'Ark1'!AG2230</f>
        <v>0</v>
      </c>
      <c r="H165" s="58">
        <f t="shared" si="17"/>
        <v>0</v>
      </c>
      <c r="I165" s="183">
        <f>+'Ark1'!AH2230</f>
        <v>0</v>
      </c>
      <c r="J165" s="97"/>
      <c r="K165" s="281"/>
      <c r="L165" s="451"/>
      <c r="M165" s="183"/>
      <c r="N165" s="183"/>
      <c r="O165" s="341"/>
      <c r="P165" s="54">
        <f>+'Ark1'!S2230</f>
        <v>0</v>
      </c>
      <c r="Q165" s="58">
        <f t="shared" si="18"/>
        <v>0</v>
      </c>
      <c r="R165" s="161">
        <f>+'Ark1'!U2230</f>
        <v>0</v>
      </c>
      <c r="S165" s="183"/>
      <c r="T165" s="216"/>
      <c r="U165" s="161">
        <f>+'Ark1'!X2230</f>
        <v>0</v>
      </c>
      <c r="V165" s="161">
        <f>+'Ark1'!Y2230</f>
        <v>0</v>
      </c>
      <c r="W165" s="161">
        <f>+'Ark1'!Z2230</f>
        <v>0</v>
      </c>
      <c r="X165" s="54">
        <f>+'Ark1'!AA2230</f>
        <v>0</v>
      </c>
      <c r="Y165" s="54">
        <f>+'Ark1'!AB2230</f>
        <v>0</v>
      </c>
      <c r="Z165" s="74">
        <f>+'Ark1'!AD2230</f>
        <v>0</v>
      </c>
      <c r="AA165" s="54" t="e">
        <f t="shared" si="19"/>
        <v>#DIV/0!</v>
      </c>
      <c r="AB165" s="74" t="e">
        <f t="shared" si="20"/>
        <v>#DIV/0!</v>
      </c>
      <c r="AC165" s="45"/>
      <c r="AF165" s="57"/>
    </row>
    <row r="166" spans="1:32" ht="15.6">
      <c r="A166" s="45"/>
      <c r="B166" s="52">
        <f>+'Ark1'!C2231</f>
        <v>2014</v>
      </c>
      <c r="C166" s="52">
        <f>+'Ark1'!M2231</f>
        <v>5</v>
      </c>
      <c r="D166" s="53" t="s">
        <v>102</v>
      </c>
      <c r="E166" s="52">
        <f>+'Ark1'!Q2231</f>
        <v>0</v>
      </c>
      <c r="F166" s="52">
        <f>+'Ark1'!R2231</f>
        <v>0</v>
      </c>
      <c r="G166" s="183">
        <f>+'Ark1'!AG2231</f>
        <v>0</v>
      </c>
      <c r="H166" s="58">
        <f t="shared" si="17"/>
        <v>0</v>
      </c>
      <c r="I166" s="183">
        <f>+'Ark1'!AH2231</f>
        <v>0</v>
      </c>
      <c r="J166" s="97"/>
      <c r="K166" s="281"/>
      <c r="L166" s="451"/>
      <c r="M166" s="183"/>
      <c r="N166" s="183"/>
      <c r="O166" s="341"/>
      <c r="P166" s="54">
        <f>+'Ark1'!S2231</f>
        <v>0</v>
      </c>
      <c r="Q166" s="58">
        <f t="shared" si="18"/>
        <v>0</v>
      </c>
      <c r="R166" s="161">
        <f>+'Ark1'!U2231</f>
        <v>0</v>
      </c>
      <c r="S166" s="183"/>
      <c r="T166" s="216"/>
      <c r="U166" s="161">
        <f>+'Ark1'!X2231</f>
        <v>0</v>
      </c>
      <c r="V166" s="161">
        <f>+'Ark1'!Y2231</f>
        <v>0</v>
      </c>
      <c r="W166" s="161">
        <f>+'Ark1'!Z2231</f>
        <v>0</v>
      </c>
      <c r="X166" s="54">
        <f>+'Ark1'!AA2231</f>
        <v>0</v>
      </c>
      <c r="Y166" s="54">
        <f>+'Ark1'!AB2231</f>
        <v>0</v>
      </c>
      <c r="Z166" s="74">
        <f>+'Ark1'!AD2231</f>
        <v>0</v>
      </c>
      <c r="AA166" s="54" t="e">
        <f t="shared" si="19"/>
        <v>#DIV/0!</v>
      </c>
      <c r="AB166" s="74" t="e">
        <f t="shared" si="20"/>
        <v>#DIV/0!</v>
      </c>
      <c r="AC166" s="45"/>
      <c r="AF166" s="57"/>
    </row>
    <row r="167" spans="1:32" ht="15.6">
      <c r="A167" s="45"/>
      <c r="B167" s="52">
        <f>+'Ark1'!C2232</f>
        <v>2014</v>
      </c>
      <c r="C167" s="52">
        <f>+'Ark1'!M2232</f>
        <v>6</v>
      </c>
      <c r="D167" s="53" t="s">
        <v>103</v>
      </c>
      <c r="E167" s="52">
        <f>+'Ark1'!Q2232</f>
        <v>0</v>
      </c>
      <c r="F167" s="52">
        <f>+'Ark1'!R2232</f>
        <v>0</v>
      </c>
      <c r="G167" s="183">
        <f>+'Ark1'!AG2232</f>
        <v>0</v>
      </c>
      <c r="H167" s="58">
        <f t="shared" si="17"/>
        <v>0</v>
      </c>
      <c r="I167" s="183">
        <f>+'Ark1'!AH2232</f>
        <v>0</v>
      </c>
      <c r="J167" s="97"/>
      <c r="K167" s="281"/>
      <c r="L167" s="451"/>
      <c r="M167" s="183"/>
      <c r="N167" s="183"/>
      <c r="O167" s="341"/>
      <c r="P167" s="54">
        <f>+'Ark1'!S2232</f>
        <v>0</v>
      </c>
      <c r="Q167" s="58">
        <f t="shared" si="18"/>
        <v>0</v>
      </c>
      <c r="R167" s="161">
        <f>+'Ark1'!U2232</f>
        <v>0</v>
      </c>
      <c r="S167" s="183"/>
      <c r="T167" s="216"/>
      <c r="U167" s="161">
        <f>+'Ark1'!X2232</f>
        <v>0</v>
      </c>
      <c r="V167" s="161">
        <f>+'Ark1'!Y2232</f>
        <v>0</v>
      </c>
      <c r="W167" s="161">
        <f>+'Ark1'!Z2232</f>
        <v>0</v>
      </c>
      <c r="X167" s="54">
        <f>+'Ark1'!AA2232</f>
        <v>0</v>
      </c>
      <c r="Y167" s="54">
        <f>+'Ark1'!AB2232</f>
        <v>0</v>
      </c>
      <c r="Z167" s="74">
        <f>+'Ark1'!AD2232</f>
        <v>0</v>
      </c>
      <c r="AA167" s="54" t="e">
        <f t="shared" si="19"/>
        <v>#DIV/0!</v>
      </c>
      <c r="AB167" s="74" t="e">
        <f t="shared" si="20"/>
        <v>#DIV/0!</v>
      </c>
      <c r="AC167" s="45"/>
      <c r="AF167" s="57"/>
    </row>
    <row r="168" spans="1:32" ht="15.6">
      <c r="A168" s="45"/>
      <c r="B168" s="52">
        <f>+'Ark1'!C2233</f>
        <v>2014</v>
      </c>
      <c r="C168" s="52">
        <f>+'Ark1'!M2233</f>
        <v>7</v>
      </c>
      <c r="D168" s="53" t="s">
        <v>104</v>
      </c>
      <c r="E168" s="52">
        <f>+'Ark1'!Q2233</f>
        <v>0</v>
      </c>
      <c r="F168" s="52">
        <f>+'Ark1'!R2233</f>
        <v>0</v>
      </c>
      <c r="G168" s="183">
        <f>+'Ark1'!AG2233</f>
        <v>0</v>
      </c>
      <c r="H168" s="58">
        <f t="shared" si="17"/>
        <v>0</v>
      </c>
      <c r="I168" s="183">
        <f>+'Ark1'!AH2233</f>
        <v>0</v>
      </c>
      <c r="J168" s="97"/>
      <c r="K168" s="281"/>
      <c r="L168" s="451"/>
      <c r="M168" s="183"/>
      <c r="N168" s="183"/>
      <c r="O168" s="341"/>
      <c r="P168" s="54">
        <f>+'Ark1'!S2233</f>
        <v>0</v>
      </c>
      <c r="Q168" s="58">
        <f t="shared" si="18"/>
        <v>0</v>
      </c>
      <c r="R168" s="161">
        <f>+'Ark1'!U2233</f>
        <v>0</v>
      </c>
      <c r="S168" s="183"/>
      <c r="T168" s="216"/>
      <c r="U168" s="161">
        <f>+'Ark1'!X2233</f>
        <v>0</v>
      </c>
      <c r="V168" s="161">
        <f>+'Ark1'!Y2233</f>
        <v>0</v>
      </c>
      <c r="W168" s="161">
        <f>+'Ark1'!Z2233</f>
        <v>0</v>
      </c>
      <c r="X168" s="54">
        <f>+'Ark1'!AA2233</f>
        <v>0</v>
      </c>
      <c r="Y168" s="54">
        <f>+'Ark1'!AB2233</f>
        <v>0</v>
      </c>
      <c r="Z168" s="74">
        <f>+'Ark1'!AD2233</f>
        <v>0</v>
      </c>
      <c r="AA168" s="54" t="e">
        <f t="shared" si="19"/>
        <v>#DIV/0!</v>
      </c>
      <c r="AB168" s="74" t="e">
        <f t="shared" si="20"/>
        <v>#DIV/0!</v>
      </c>
      <c r="AC168" s="45"/>
      <c r="AF168" s="57"/>
    </row>
    <row r="169" spans="1:32" ht="15.6">
      <c r="A169" s="45"/>
      <c r="B169" s="52">
        <f>+'Ark1'!C2234</f>
        <v>2014</v>
      </c>
      <c r="C169" s="52">
        <f>+'Ark1'!M2234</f>
        <v>8</v>
      </c>
      <c r="D169" s="53" t="s">
        <v>105</v>
      </c>
      <c r="E169" s="52">
        <f>+'Ark1'!Q2234</f>
        <v>0</v>
      </c>
      <c r="F169" s="52">
        <f>+'Ark1'!R2234</f>
        <v>0</v>
      </c>
      <c r="G169" s="183">
        <f>+'Ark1'!AG2234</f>
        <v>0</v>
      </c>
      <c r="H169" s="58">
        <f t="shared" si="17"/>
        <v>0</v>
      </c>
      <c r="I169" s="183">
        <f>+'Ark1'!AH2234</f>
        <v>0</v>
      </c>
      <c r="J169" s="97"/>
      <c r="K169" s="281"/>
      <c r="L169" s="451"/>
      <c r="M169" s="183"/>
      <c r="N169" s="183"/>
      <c r="O169" s="341"/>
      <c r="P169" s="54">
        <f>+'Ark1'!S2234</f>
        <v>0</v>
      </c>
      <c r="Q169" s="58">
        <f t="shared" si="18"/>
        <v>0</v>
      </c>
      <c r="R169" s="161">
        <f>+'Ark1'!U2234</f>
        <v>0</v>
      </c>
      <c r="S169" s="183"/>
      <c r="T169" s="216"/>
      <c r="U169" s="161">
        <f>+'Ark1'!X2234</f>
        <v>0</v>
      </c>
      <c r="V169" s="161">
        <f>+'Ark1'!Y2234</f>
        <v>0</v>
      </c>
      <c r="W169" s="161">
        <f>+'Ark1'!Z2234</f>
        <v>0</v>
      </c>
      <c r="X169" s="54">
        <f>+'Ark1'!AA2234</f>
        <v>0</v>
      </c>
      <c r="Y169" s="54">
        <f>+'Ark1'!AB2234</f>
        <v>0</v>
      </c>
      <c r="Z169" s="74">
        <f>+'Ark1'!AD2234</f>
        <v>0</v>
      </c>
      <c r="AA169" s="54" t="e">
        <f t="shared" si="19"/>
        <v>#DIV/0!</v>
      </c>
      <c r="AB169" s="74" t="e">
        <f t="shared" si="20"/>
        <v>#DIV/0!</v>
      </c>
      <c r="AC169" s="45"/>
      <c r="AF169" s="57"/>
    </row>
    <row r="170" spans="1:32" ht="15.6">
      <c r="A170" s="45"/>
      <c r="B170" s="52">
        <f>+'Ark1'!C2235</f>
        <v>2014</v>
      </c>
      <c r="C170" s="52">
        <f>+'Ark1'!M2235</f>
        <v>9</v>
      </c>
      <c r="D170" s="53" t="s">
        <v>106</v>
      </c>
      <c r="E170" s="52">
        <f>+'Ark1'!Q2235</f>
        <v>0</v>
      </c>
      <c r="F170" s="52">
        <f>+'Ark1'!R2235</f>
        <v>0</v>
      </c>
      <c r="G170" s="183">
        <f>+'Ark1'!AG2235</f>
        <v>0</v>
      </c>
      <c r="H170" s="58">
        <f t="shared" si="17"/>
        <v>0</v>
      </c>
      <c r="I170" s="183">
        <f>+'Ark1'!AH2235</f>
        <v>0</v>
      </c>
      <c r="J170" s="97"/>
      <c r="K170" s="281"/>
      <c r="L170" s="451"/>
      <c r="M170" s="183"/>
      <c r="N170" s="183"/>
      <c r="O170" s="341"/>
      <c r="P170" s="54">
        <f>+'Ark1'!S2235</f>
        <v>0</v>
      </c>
      <c r="Q170" s="58">
        <f t="shared" si="18"/>
        <v>0</v>
      </c>
      <c r="R170" s="161">
        <f>+'Ark1'!U2235</f>
        <v>0</v>
      </c>
      <c r="S170" s="183"/>
      <c r="T170" s="216"/>
      <c r="U170" s="161">
        <f>+'Ark1'!X2235</f>
        <v>0</v>
      </c>
      <c r="V170" s="161">
        <f>+'Ark1'!Y2235</f>
        <v>0</v>
      </c>
      <c r="W170" s="161">
        <f>+'Ark1'!Z2235</f>
        <v>0</v>
      </c>
      <c r="X170" s="54">
        <f>+'Ark1'!AA2235</f>
        <v>0</v>
      </c>
      <c r="Y170" s="54">
        <f>+'Ark1'!AB2235</f>
        <v>0</v>
      </c>
      <c r="Z170" s="74">
        <f>+'Ark1'!AD2235</f>
        <v>0</v>
      </c>
      <c r="AA170" s="54" t="e">
        <f t="shared" si="19"/>
        <v>#DIV/0!</v>
      </c>
      <c r="AB170" s="74" t="e">
        <f t="shared" si="20"/>
        <v>#DIV/0!</v>
      </c>
      <c r="AC170" s="45"/>
      <c r="AF170" s="57"/>
    </row>
    <row r="171" spans="1:32" ht="15.6">
      <c r="A171" s="45"/>
      <c r="B171" s="52">
        <f>+'Ark1'!C2236</f>
        <v>2014</v>
      </c>
      <c r="C171" s="52">
        <f>+'Ark1'!M2236</f>
        <v>10</v>
      </c>
      <c r="D171" s="53" t="s">
        <v>107</v>
      </c>
      <c r="E171" s="52">
        <f>+'Ark1'!Q2236</f>
        <v>0</v>
      </c>
      <c r="F171" s="52">
        <f>+'Ark1'!R2236</f>
        <v>0</v>
      </c>
      <c r="G171" s="183">
        <f>+'Ark1'!AG2236</f>
        <v>0</v>
      </c>
      <c r="H171" s="58">
        <f t="shared" si="17"/>
        <v>0</v>
      </c>
      <c r="I171" s="183">
        <f>+'Ark1'!AH2236</f>
        <v>0</v>
      </c>
      <c r="J171" s="97"/>
      <c r="K171" s="281"/>
      <c r="L171" s="451"/>
      <c r="M171" s="183"/>
      <c r="N171" s="183"/>
      <c r="O171" s="341"/>
      <c r="P171" s="54">
        <f>+'Ark1'!S2236</f>
        <v>0</v>
      </c>
      <c r="Q171" s="58">
        <f t="shared" si="18"/>
        <v>0</v>
      </c>
      <c r="R171" s="161">
        <f>+'Ark1'!U2236</f>
        <v>0</v>
      </c>
      <c r="S171" s="183"/>
      <c r="T171" s="216"/>
      <c r="U171" s="161">
        <f>+'Ark1'!X2236</f>
        <v>0</v>
      </c>
      <c r="V171" s="161">
        <f>+'Ark1'!Y2236</f>
        <v>0</v>
      </c>
      <c r="W171" s="161">
        <f>+'Ark1'!Z2236</f>
        <v>0</v>
      </c>
      <c r="X171" s="54">
        <f>+'Ark1'!AA2236</f>
        <v>0</v>
      </c>
      <c r="Y171" s="54">
        <f>+'Ark1'!AB2236</f>
        <v>0</v>
      </c>
      <c r="Z171" s="74">
        <f>+'Ark1'!AD2236</f>
        <v>0</v>
      </c>
      <c r="AA171" s="54" t="e">
        <f t="shared" si="19"/>
        <v>#DIV/0!</v>
      </c>
      <c r="AB171" s="74" t="e">
        <f t="shared" si="20"/>
        <v>#DIV/0!</v>
      </c>
      <c r="AC171" s="45"/>
      <c r="AF171" s="57"/>
    </row>
    <row r="172" spans="1:32" ht="15.6">
      <c r="A172" s="45"/>
      <c r="B172" s="52">
        <f>+'Ark1'!C2237</f>
        <v>2014</v>
      </c>
      <c r="C172" s="52">
        <f>+'Ark1'!M2237</f>
        <v>11</v>
      </c>
      <c r="D172" s="53" t="s">
        <v>108</v>
      </c>
      <c r="E172" s="52">
        <f>+'Ark1'!Q2237</f>
        <v>0</v>
      </c>
      <c r="F172" s="52">
        <f>+'Ark1'!R2237</f>
        <v>0</v>
      </c>
      <c r="G172" s="183">
        <f>+'Ark1'!AG2237</f>
        <v>0</v>
      </c>
      <c r="H172" s="58">
        <f t="shared" si="17"/>
        <v>0</v>
      </c>
      <c r="I172" s="183">
        <f>+'Ark1'!AH2237</f>
        <v>0</v>
      </c>
      <c r="J172" s="97"/>
      <c r="K172" s="281"/>
      <c r="L172" s="451"/>
      <c r="M172" s="183"/>
      <c r="N172" s="183"/>
      <c r="O172" s="341"/>
      <c r="P172" s="54">
        <f>+'Ark1'!S2237</f>
        <v>0</v>
      </c>
      <c r="Q172" s="58">
        <f t="shared" si="18"/>
        <v>0</v>
      </c>
      <c r="R172" s="161">
        <f>+'Ark1'!U2237</f>
        <v>0</v>
      </c>
      <c r="S172" s="183"/>
      <c r="T172" s="216"/>
      <c r="U172" s="161">
        <f>+'Ark1'!X2237</f>
        <v>0</v>
      </c>
      <c r="V172" s="161">
        <f>+'Ark1'!Y2237</f>
        <v>0</v>
      </c>
      <c r="W172" s="161">
        <f>+'Ark1'!Z2237</f>
        <v>0</v>
      </c>
      <c r="X172" s="54">
        <f>+'Ark1'!AA2237</f>
        <v>0</v>
      </c>
      <c r="Y172" s="54">
        <f>+'Ark1'!AB2237</f>
        <v>0</v>
      </c>
      <c r="Z172" s="74">
        <f>+'Ark1'!AD2237</f>
        <v>0</v>
      </c>
      <c r="AA172" s="54" t="e">
        <f t="shared" si="19"/>
        <v>#DIV/0!</v>
      </c>
      <c r="AB172" s="74" t="e">
        <f t="shared" si="20"/>
        <v>#DIV/0!</v>
      </c>
      <c r="AC172" s="45"/>
      <c r="AF172" s="57"/>
    </row>
    <row r="173" spans="1:32" ht="15.6">
      <c r="A173" s="45"/>
      <c r="B173" s="52">
        <f>+'Ark1'!C2238</f>
        <v>2014</v>
      </c>
      <c r="C173" s="52">
        <f>+'Ark1'!M2238</f>
        <v>12</v>
      </c>
      <c r="D173" s="53" t="s">
        <v>109</v>
      </c>
      <c r="E173" s="52">
        <f>+'Ark1'!Q2238</f>
        <v>0</v>
      </c>
      <c r="F173" s="52">
        <f>+'Ark1'!R2238</f>
        <v>0</v>
      </c>
      <c r="G173" s="183">
        <f>+'Ark1'!AG2238</f>
        <v>0</v>
      </c>
      <c r="H173" s="58">
        <f t="shared" si="17"/>
        <v>0</v>
      </c>
      <c r="I173" s="183">
        <f>+'Ark1'!AH2238</f>
        <v>0</v>
      </c>
      <c r="J173" s="97"/>
      <c r="K173" s="281"/>
      <c r="L173" s="451"/>
      <c r="M173" s="183"/>
      <c r="N173" s="183"/>
      <c r="O173" s="341"/>
      <c r="P173" s="54">
        <f>+'Ark1'!S2238</f>
        <v>0</v>
      </c>
      <c r="Q173" s="58">
        <f t="shared" si="18"/>
        <v>0</v>
      </c>
      <c r="R173" s="161">
        <f>+'Ark1'!U2238</f>
        <v>0</v>
      </c>
      <c r="S173" s="183"/>
      <c r="T173" s="216"/>
      <c r="U173" s="161">
        <f>+'Ark1'!X2238</f>
        <v>0</v>
      </c>
      <c r="V173" s="161">
        <f>+'Ark1'!Y2238</f>
        <v>0</v>
      </c>
      <c r="W173" s="161">
        <f>+'Ark1'!Z2238</f>
        <v>0</v>
      </c>
      <c r="X173" s="54">
        <f>+'Ark1'!AA2238</f>
        <v>0</v>
      </c>
      <c r="Y173" s="54">
        <f>+'Ark1'!AB2238</f>
        <v>0</v>
      </c>
      <c r="Z173" s="74">
        <f>+'Ark1'!AD2238</f>
        <v>0</v>
      </c>
      <c r="AA173" s="54" t="e">
        <f t="shared" si="19"/>
        <v>#DIV/0!</v>
      </c>
      <c r="AB173" s="74" t="e">
        <f t="shared" si="20"/>
        <v>#DIV/0!</v>
      </c>
      <c r="AC173" s="45"/>
      <c r="AF173" s="57"/>
    </row>
    <row r="174" spans="1:32" ht="15.6">
      <c r="A174" s="45"/>
      <c r="B174" s="52">
        <f>+'Ark1'!C2239</f>
        <v>2014</v>
      </c>
      <c r="C174" s="52">
        <f>+'Ark1'!M2239</f>
        <v>13</v>
      </c>
      <c r="D174" s="53" t="s">
        <v>110</v>
      </c>
      <c r="E174" s="52">
        <f>+'Ark1'!Q2239</f>
        <v>0</v>
      </c>
      <c r="F174" s="52">
        <f>+'Ark1'!R2239</f>
        <v>0</v>
      </c>
      <c r="G174" s="183">
        <f>+'Ark1'!AG2239</f>
        <v>0</v>
      </c>
      <c r="H174" s="58">
        <f t="shared" si="17"/>
        <v>0</v>
      </c>
      <c r="I174" s="183">
        <f>+'Ark1'!AH2239</f>
        <v>0</v>
      </c>
      <c r="J174" s="97"/>
      <c r="K174" s="281"/>
      <c r="L174" s="451"/>
      <c r="M174" s="183"/>
      <c r="N174" s="183"/>
      <c r="O174" s="341"/>
      <c r="P174" s="54">
        <f>+'Ark1'!S2239</f>
        <v>0</v>
      </c>
      <c r="Q174" s="58">
        <f t="shared" si="18"/>
        <v>0</v>
      </c>
      <c r="R174" s="161">
        <f>+'Ark1'!U2239</f>
        <v>0</v>
      </c>
      <c r="S174" s="183"/>
      <c r="T174" s="216"/>
      <c r="U174" s="161">
        <f>+'Ark1'!X2239</f>
        <v>0</v>
      </c>
      <c r="V174" s="161">
        <f>+'Ark1'!Y2239</f>
        <v>0</v>
      </c>
      <c r="W174" s="161">
        <f>+'Ark1'!Z2239</f>
        <v>0</v>
      </c>
      <c r="X174" s="54">
        <f>+'Ark1'!AA2239</f>
        <v>0</v>
      </c>
      <c r="Y174" s="54">
        <f>+'Ark1'!AB2239</f>
        <v>0</v>
      </c>
      <c r="Z174" s="74">
        <f>+'Ark1'!AD2239</f>
        <v>0</v>
      </c>
      <c r="AA174" s="54" t="e">
        <f t="shared" si="19"/>
        <v>#DIV/0!</v>
      </c>
      <c r="AB174" s="74" t="e">
        <f t="shared" si="20"/>
        <v>#DIV/0!</v>
      </c>
      <c r="AC174" s="45"/>
      <c r="AF174" s="57"/>
    </row>
    <row r="175" spans="1:32" ht="15.6">
      <c r="A175" s="45"/>
      <c r="B175" s="52">
        <f>+'Ark1'!C2240</f>
        <v>2014</v>
      </c>
      <c r="C175" s="52">
        <f>+'Ark1'!M2240</f>
        <v>14</v>
      </c>
      <c r="D175" s="53" t="s">
        <v>111</v>
      </c>
      <c r="E175" s="52">
        <f>+'Ark1'!Q2240</f>
        <v>0</v>
      </c>
      <c r="F175" s="52">
        <f>+'Ark1'!R2240</f>
        <v>0</v>
      </c>
      <c r="G175" s="183">
        <f>+'Ark1'!AG2240</f>
        <v>0</v>
      </c>
      <c r="H175" s="58">
        <f t="shared" si="17"/>
        <v>0</v>
      </c>
      <c r="I175" s="183">
        <f>+'Ark1'!AH2240</f>
        <v>0</v>
      </c>
      <c r="J175" s="97"/>
      <c r="K175" s="281"/>
      <c r="L175" s="451"/>
      <c r="M175" s="183"/>
      <c r="N175" s="183"/>
      <c r="O175" s="341"/>
      <c r="P175" s="54">
        <f>+'Ark1'!S2240</f>
        <v>0</v>
      </c>
      <c r="Q175" s="58">
        <f t="shared" si="18"/>
        <v>0</v>
      </c>
      <c r="R175" s="161">
        <f>+'Ark1'!U2240</f>
        <v>0</v>
      </c>
      <c r="S175" s="183"/>
      <c r="T175" s="216"/>
      <c r="U175" s="161">
        <f>+'Ark1'!X2240</f>
        <v>0</v>
      </c>
      <c r="V175" s="161">
        <f>+'Ark1'!Y2240</f>
        <v>0</v>
      </c>
      <c r="W175" s="161">
        <f>+'Ark1'!Z2240</f>
        <v>0</v>
      </c>
      <c r="X175" s="54">
        <f>+'Ark1'!AA2240</f>
        <v>0</v>
      </c>
      <c r="Y175" s="54">
        <f>+'Ark1'!AB2240</f>
        <v>0</v>
      </c>
      <c r="Z175" s="74">
        <f>+'Ark1'!AD2240</f>
        <v>0</v>
      </c>
      <c r="AA175" s="54" t="e">
        <f t="shared" si="19"/>
        <v>#DIV/0!</v>
      </c>
      <c r="AB175" s="74" t="e">
        <f t="shared" si="20"/>
        <v>#DIV/0!</v>
      </c>
      <c r="AC175" s="45"/>
      <c r="AF175" s="57"/>
    </row>
    <row r="176" spans="1:32" ht="15.6">
      <c r="A176" s="45"/>
      <c r="B176" s="52">
        <f>+'Ark1'!C2241</f>
        <v>2014</v>
      </c>
      <c r="C176" s="52">
        <f>+'Ark1'!M2241</f>
        <v>15</v>
      </c>
      <c r="D176" s="53" t="s">
        <v>112</v>
      </c>
      <c r="E176" s="52">
        <f>+'Ark1'!Q2241</f>
        <v>0</v>
      </c>
      <c r="F176" s="52">
        <f>+'Ark1'!R2241</f>
        <v>0</v>
      </c>
      <c r="G176" s="183">
        <f>+'Ark1'!AG2241</f>
        <v>0</v>
      </c>
      <c r="H176" s="58">
        <f t="shared" si="17"/>
        <v>0</v>
      </c>
      <c r="I176" s="183">
        <f>+'Ark1'!AH2241</f>
        <v>0</v>
      </c>
      <c r="J176" s="97"/>
      <c r="K176" s="281"/>
      <c r="L176" s="451"/>
      <c r="M176" s="183"/>
      <c r="N176" s="183"/>
      <c r="O176" s="341"/>
      <c r="P176" s="54">
        <f>+'Ark1'!S2241</f>
        <v>0</v>
      </c>
      <c r="Q176" s="58">
        <f t="shared" si="18"/>
        <v>0</v>
      </c>
      <c r="R176" s="161">
        <f>+'Ark1'!U2241</f>
        <v>0</v>
      </c>
      <c r="S176" s="183"/>
      <c r="T176" s="216"/>
      <c r="U176" s="161">
        <f>+'Ark1'!X2241</f>
        <v>0</v>
      </c>
      <c r="V176" s="161">
        <f>+'Ark1'!Y2241</f>
        <v>0</v>
      </c>
      <c r="W176" s="161">
        <f>+'Ark1'!Z2241</f>
        <v>0</v>
      </c>
      <c r="X176" s="54">
        <f>+'Ark1'!AA2241</f>
        <v>0</v>
      </c>
      <c r="Y176" s="54">
        <f>+'Ark1'!AB2241</f>
        <v>0</v>
      </c>
      <c r="Z176" s="74">
        <f>+'Ark1'!AD2241</f>
        <v>0</v>
      </c>
      <c r="AA176" s="54" t="e">
        <f t="shared" si="19"/>
        <v>#DIV/0!</v>
      </c>
      <c r="AB176" s="74" t="e">
        <f t="shared" si="20"/>
        <v>#DIV/0!</v>
      </c>
      <c r="AC176" s="45"/>
      <c r="AF176" s="57"/>
    </row>
    <row r="177" spans="1:32" ht="15.6">
      <c r="A177" s="45"/>
      <c r="B177">
        <f>+'Ark1'!C2242</f>
        <v>2013</v>
      </c>
      <c r="C177">
        <f>+'Ark1'!M2242</f>
        <v>1</v>
      </c>
      <c r="D177" s="3" t="s">
        <v>98</v>
      </c>
      <c r="E177">
        <f>+'Ark1'!Q2242</f>
        <v>0</v>
      </c>
      <c r="F177">
        <f>+'Ark1'!R2242</f>
        <v>0</v>
      </c>
      <c r="G177" s="201">
        <f>+'Ark1'!AG2242</f>
        <v>0</v>
      </c>
      <c r="H177" s="59">
        <f t="shared" si="17"/>
        <v>0</v>
      </c>
      <c r="I177" s="201">
        <f>+'Ark1'!AH2242</f>
        <v>0</v>
      </c>
      <c r="J177" s="97"/>
      <c r="K177" s="209"/>
      <c r="L177" s="451"/>
      <c r="M177" s="201"/>
      <c r="N177" s="201"/>
      <c r="O177" s="341"/>
      <c r="P177" s="1">
        <f>+'Ark1'!S2242</f>
        <v>0</v>
      </c>
      <c r="Q177" s="59">
        <f t="shared" si="18"/>
        <v>0</v>
      </c>
      <c r="R177" s="93">
        <f>+'Ark1'!U2242</f>
        <v>0</v>
      </c>
      <c r="S177" s="201"/>
      <c r="T177" s="216"/>
      <c r="U177" s="93">
        <f>+'Ark1'!X2242</f>
        <v>0</v>
      </c>
      <c r="V177" s="93">
        <f>+'Ark1'!Y2242</f>
        <v>0</v>
      </c>
      <c r="W177" s="93">
        <f>+'Ark1'!Z2242</f>
        <v>0</v>
      </c>
      <c r="X177" s="1">
        <f>+'Ark1'!AA2242</f>
        <v>0</v>
      </c>
      <c r="Y177" s="1">
        <f>+'Ark1'!AB2242</f>
        <v>0</v>
      </c>
      <c r="Z177" s="11">
        <f>+'Ark1'!AD2242</f>
        <v>0</v>
      </c>
      <c r="AA177" s="1" t="e">
        <f t="shared" si="19"/>
        <v>#DIV/0!</v>
      </c>
      <c r="AB177" s="11" t="e">
        <f t="shared" si="20"/>
        <v>#DIV/0!</v>
      </c>
      <c r="AC177" s="45"/>
      <c r="AF177" s="57"/>
    </row>
    <row r="178" spans="1:32" ht="15.6">
      <c r="A178" s="45"/>
      <c r="B178">
        <f>+'Ark1'!C2243</f>
        <v>2013</v>
      </c>
      <c r="C178">
        <f>+'Ark1'!M2243</f>
        <v>2</v>
      </c>
      <c r="D178" s="3" t="s">
        <v>99</v>
      </c>
      <c r="E178">
        <f>+'Ark1'!Q2243</f>
        <v>0</v>
      </c>
      <c r="F178">
        <f>+'Ark1'!R2243</f>
        <v>0</v>
      </c>
      <c r="G178" s="201">
        <f>+'Ark1'!AG2243</f>
        <v>0</v>
      </c>
      <c r="H178" s="59">
        <f t="shared" si="17"/>
        <v>0</v>
      </c>
      <c r="I178" s="201">
        <f>+'Ark1'!AH2243</f>
        <v>0</v>
      </c>
      <c r="J178" s="97"/>
      <c r="K178" s="209"/>
      <c r="L178" s="451"/>
      <c r="M178" s="201"/>
      <c r="N178" s="201"/>
      <c r="O178" s="341"/>
      <c r="P178" s="1">
        <f>+'Ark1'!S2243</f>
        <v>0</v>
      </c>
      <c r="Q178" s="59">
        <f t="shared" si="18"/>
        <v>0</v>
      </c>
      <c r="R178" s="93">
        <f>+'Ark1'!U2243</f>
        <v>0</v>
      </c>
      <c r="S178" s="201"/>
      <c r="T178" s="216"/>
      <c r="U178" s="93">
        <f>+'Ark1'!X2243</f>
        <v>0</v>
      </c>
      <c r="V178" s="93">
        <f>+'Ark1'!Y2243</f>
        <v>0</v>
      </c>
      <c r="W178" s="93">
        <f>+'Ark1'!Z2243</f>
        <v>0</v>
      </c>
      <c r="X178" s="1">
        <f>+'Ark1'!AA2243</f>
        <v>0</v>
      </c>
      <c r="Y178" s="1">
        <f>+'Ark1'!AB2243</f>
        <v>0</v>
      </c>
      <c r="Z178" s="11">
        <f>+'Ark1'!AD2243</f>
        <v>0</v>
      </c>
      <c r="AA178" s="1" t="e">
        <f t="shared" si="19"/>
        <v>#DIV/0!</v>
      </c>
      <c r="AB178" s="11" t="e">
        <f t="shared" si="20"/>
        <v>#DIV/0!</v>
      </c>
      <c r="AC178" s="45"/>
      <c r="AF178" s="57"/>
    </row>
    <row r="179" spans="1:32" ht="15.6">
      <c r="A179" s="45"/>
      <c r="B179">
        <f>+'Ark1'!C2244</f>
        <v>2013</v>
      </c>
      <c r="C179">
        <f>+'Ark1'!M2244</f>
        <v>3</v>
      </c>
      <c r="D179" s="3" t="s">
        <v>100</v>
      </c>
      <c r="E179">
        <f>+'Ark1'!Q2244</f>
        <v>0</v>
      </c>
      <c r="F179">
        <f>+'Ark1'!R2244</f>
        <v>0</v>
      </c>
      <c r="G179" s="201">
        <f>+'Ark1'!AG2244</f>
        <v>0</v>
      </c>
      <c r="H179" s="59">
        <f t="shared" si="17"/>
        <v>0</v>
      </c>
      <c r="I179" s="201">
        <f>+'Ark1'!AH2244</f>
        <v>0</v>
      </c>
      <c r="J179" s="97"/>
      <c r="K179" s="209"/>
      <c r="L179" s="451"/>
      <c r="M179" s="201"/>
      <c r="N179" s="201"/>
      <c r="O179" s="341"/>
      <c r="P179" s="1">
        <f>+'Ark1'!S2244</f>
        <v>0</v>
      </c>
      <c r="Q179" s="59">
        <f t="shared" si="18"/>
        <v>0</v>
      </c>
      <c r="R179" s="93">
        <f>+'Ark1'!U2244</f>
        <v>0</v>
      </c>
      <c r="S179" s="201"/>
      <c r="T179" s="216"/>
      <c r="U179" s="93">
        <f>+'Ark1'!X2244</f>
        <v>0</v>
      </c>
      <c r="V179" s="93">
        <f>+'Ark1'!Y2244</f>
        <v>0</v>
      </c>
      <c r="W179" s="93">
        <f>+'Ark1'!Z2244</f>
        <v>0</v>
      </c>
      <c r="X179" s="1">
        <f>+'Ark1'!AA2244</f>
        <v>0</v>
      </c>
      <c r="Y179" s="1">
        <f>+'Ark1'!AB2244</f>
        <v>0</v>
      </c>
      <c r="Z179" s="11">
        <f>+'Ark1'!AD2244</f>
        <v>0</v>
      </c>
      <c r="AA179" s="1" t="e">
        <f t="shared" si="19"/>
        <v>#DIV/0!</v>
      </c>
      <c r="AB179" s="11" t="e">
        <f t="shared" si="20"/>
        <v>#DIV/0!</v>
      </c>
      <c r="AC179" s="45"/>
      <c r="AF179" s="57"/>
    </row>
    <row r="180" spans="1:32" ht="15.6">
      <c r="A180" s="45"/>
      <c r="B180">
        <f>+'Ark1'!C2245</f>
        <v>2013</v>
      </c>
      <c r="C180">
        <f>+'Ark1'!M2245</f>
        <v>4</v>
      </c>
      <c r="D180" s="3" t="s">
        <v>101</v>
      </c>
      <c r="E180">
        <f>+'Ark1'!Q2245</f>
        <v>0</v>
      </c>
      <c r="F180">
        <f>+'Ark1'!R2245</f>
        <v>0</v>
      </c>
      <c r="G180" s="201">
        <f>+'Ark1'!AG2245</f>
        <v>0</v>
      </c>
      <c r="H180" s="59">
        <f t="shared" si="17"/>
        <v>0</v>
      </c>
      <c r="I180" s="201">
        <f>+'Ark1'!AH2245</f>
        <v>0</v>
      </c>
      <c r="J180" s="97"/>
      <c r="K180" s="209"/>
      <c r="L180" s="451"/>
      <c r="M180" s="201"/>
      <c r="N180" s="201"/>
      <c r="O180" s="341"/>
      <c r="P180" s="1">
        <f>+'Ark1'!S2245</f>
        <v>0</v>
      </c>
      <c r="Q180" s="59">
        <f t="shared" si="18"/>
        <v>0</v>
      </c>
      <c r="R180" s="93">
        <f>+'Ark1'!U2245</f>
        <v>0</v>
      </c>
      <c r="S180" s="201"/>
      <c r="T180" s="216"/>
      <c r="U180" s="93">
        <f>+'Ark1'!X2245</f>
        <v>0</v>
      </c>
      <c r="V180" s="93">
        <f>+'Ark1'!Y2245</f>
        <v>0</v>
      </c>
      <c r="W180" s="93">
        <f>+'Ark1'!Z2245</f>
        <v>0</v>
      </c>
      <c r="X180" s="1">
        <f>+'Ark1'!AA2245</f>
        <v>0</v>
      </c>
      <c r="Y180" s="1">
        <f>+'Ark1'!AB2245</f>
        <v>0</v>
      </c>
      <c r="Z180" s="11">
        <f>+'Ark1'!AD2245</f>
        <v>0</v>
      </c>
      <c r="AA180" s="1" t="e">
        <f t="shared" si="19"/>
        <v>#DIV/0!</v>
      </c>
      <c r="AB180" s="11" t="e">
        <f t="shared" si="20"/>
        <v>#DIV/0!</v>
      </c>
      <c r="AC180" s="45"/>
      <c r="AF180" s="57"/>
    </row>
    <row r="181" spans="1:32" ht="15.6">
      <c r="A181" s="45"/>
      <c r="B181">
        <f>+'Ark1'!C2246</f>
        <v>2013</v>
      </c>
      <c r="C181">
        <f>+'Ark1'!M2246</f>
        <v>5</v>
      </c>
      <c r="D181" s="3" t="s">
        <v>102</v>
      </c>
      <c r="E181">
        <f>+'Ark1'!Q2246</f>
        <v>0</v>
      </c>
      <c r="F181">
        <f>+'Ark1'!R2246</f>
        <v>0</v>
      </c>
      <c r="G181" s="201">
        <f>+'Ark1'!AG2246</f>
        <v>0</v>
      </c>
      <c r="H181" s="59">
        <f t="shared" si="17"/>
        <v>0</v>
      </c>
      <c r="I181" s="201">
        <f>+'Ark1'!AH2246</f>
        <v>0</v>
      </c>
      <c r="J181" s="97"/>
      <c r="K181" s="209"/>
      <c r="L181" s="451"/>
      <c r="M181" s="201"/>
      <c r="N181" s="201"/>
      <c r="O181" s="341"/>
      <c r="P181" s="1">
        <f>+'Ark1'!S2246</f>
        <v>0</v>
      </c>
      <c r="Q181" s="59">
        <f t="shared" si="18"/>
        <v>0</v>
      </c>
      <c r="R181" s="93">
        <f>+'Ark1'!U2246</f>
        <v>0</v>
      </c>
      <c r="S181" s="201"/>
      <c r="T181" s="216"/>
      <c r="U181" s="93">
        <f>+'Ark1'!X2246</f>
        <v>0</v>
      </c>
      <c r="V181" s="93">
        <f>+'Ark1'!Y2246</f>
        <v>0</v>
      </c>
      <c r="W181" s="93">
        <f>+'Ark1'!Z2246</f>
        <v>0</v>
      </c>
      <c r="X181" s="1">
        <f>+'Ark1'!AA2246</f>
        <v>0</v>
      </c>
      <c r="Y181" s="1">
        <f>+'Ark1'!AB2246</f>
        <v>0</v>
      </c>
      <c r="Z181" s="11">
        <f>+'Ark1'!AD2246</f>
        <v>0</v>
      </c>
      <c r="AA181" s="1" t="e">
        <f t="shared" si="19"/>
        <v>#DIV/0!</v>
      </c>
      <c r="AB181" s="11" t="e">
        <f t="shared" si="20"/>
        <v>#DIV/0!</v>
      </c>
      <c r="AC181" s="45"/>
      <c r="AF181" s="57"/>
    </row>
    <row r="182" spans="1:32" ht="15.6">
      <c r="A182" s="45"/>
      <c r="B182">
        <f>+'Ark1'!C2247</f>
        <v>2013</v>
      </c>
      <c r="C182">
        <f>+'Ark1'!M2247</f>
        <v>6</v>
      </c>
      <c r="D182" s="3" t="s">
        <v>103</v>
      </c>
      <c r="E182">
        <f>+'Ark1'!Q2247</f>
        <v>0</v>
      </c>
      <c r="F182">
        <f>+'Ark1'!R2247</f>
        <v>0</v>
      </c>
      <c r="G182" s="201">
        <f>+'Ark1'!AG2247</f>
        <v>0</v>
      </c>
      <c r="H182" s="59">
        <f t="shared" si="17"/>
        <v>0</v>
      </c>
      <c r="I182" s="201">
        <f>+'Ark1'!AH2247</f>
        <v>0</v>
      </c>
      <c r="J182" s="97"/>
      <c r="K182" s="209"/>
      <c r="L182" s="451"/>
      <c r="M182" s="201"/>
      <c r="N182" s="201"/>
      <c r="O182" s="341"/>
      <c r="P182" s="1">
        <f>+'Ark1'!S2247</f>
        <v>0</v>
      </c>
      <c r="Q182" s="59">
        <f t="shared" si="18"/>
        <v>0</v>
      </c>
      <c r="R182" s="93">
        <f>+'Ark1'!U2247</f>
        <v>0</v>
      </c>
      <c r="S182" s="201"/>
      <c r="T182" s="216"/>
      <c r="U182" s="93">
        <f>+'Ark1'!X2247</f>
        <v>0</v>
      </c>
      <c r="V182" s="93">
        <f>+'Ark1'!Y2247</f>
        <v>0</v>
      </c>
      <c r="W182" s="93">
        <f>+'Ark1'!Z2247</f>
        <v>0</v>
      </c>
      <c r="X182" s="1">
        <f>+'Ark1'!AA2247</f>
        <v>0</v>
      </c>
      <c r="Y182" s="1">
        <f>+'Ark1'!AB2247</f>
        <v>0</v>
      </c>
      <c r="Z182" s="11">
        <f>+'Ark1'!AD2247</f>
        <v>0</v>
      </c>
      <c r="AA182" s="1" t="e">
        <f t="shared" si="19"/>
        <v>#DIV/0!</v>
      </c>
      <c r="AB182" s="11" t="e">
        <f t="shared" si="20"/>
        <v>#DIV/0!</v>
      </c>
      <c r="AC182" s="45"/>
      <c r="AF182" s="57"/>
    </row>
    <row r="183" spans="1:32" ht="15.6">
      <c r="A183" s="45"/>
      <c r="B183">
        <f>+'Ark1'!C2248</f>
        <v>2013</v>
      </c>
      <c r="C183">
        <f>+'Ark1'!M2248</f>
        <v>7</v>
      </c>
      <c r="D183" s="3" t="s">
        <v>104</v>
      </c>
      <c r="E183">
        <f>+'Ark1'!Q2248</f>
        <v>0</v>
      </c>
      <c r="F183">
        <f>+'Ark1'!R2248</f>
        <v>0</v>
      </c>
      <c r="G183" s="201">
        <f>+'Ark1'!AG2248</f>
        <v>0</v>
      </c>
      <c r="H183" s="59">
        <f t="shared" si="17"/>
        <v>0</v>
      </c>
      <c r="I183" s="201">
        <f>+'Ark1'!AH2248</f>
        <v>0</v>
      </c>
      <c r="J183" s="97"/>
      <c r="K183" s="209"/>
      <c r="L183" s="451"/>
      <c r="M183" s="201"/>
      <c r="N183" s="201"/>
      <c r="O183" s="341"/>
      <c r="P183" s="1">
        <f>+'Ark1'!S2248</f>
        <v>0</v>
      </c>
      <c r="Q183" s="59">
        <f t="shared" si="18"/>
        <v>0</v>
      </c>
      <c r="R183" s="93">
        <f>+'Ark1'!U2248</f>
        <v>0</v>
      </c>
      <c r="S183" s="201"/>
      <c r="T183" s="216"/>
      <c r="U183" s="93">
        <f>+'Ark1'!X2248</f>
        <v>0</v>
      </c>
      <c r="V183" s="93">
        <f>+'Ark1'!Y2248</f>
        <v>0</v>
      </c>
      <c r="W183" s="93">
        <f>+'Ark1'!Z2248</f>
        <v>0</v>
      </c>
      <c r="X183" s="1">
        <f>+'Ark1'!AA2248</f>
        <v>0</v>
      </c>
      <c r="Y183" s="1">
        <f>+'Ark1'!AB2248</f>
        <v>0</v>
      </c>
      <c r="Z183" s="11">
        <f>+'Ark1'!AD2248</f>
        <v>0</v>
      </c>
      <c r="AA183" s="1" t="e">
        <f t="shared" si="19"/>
        <v>#DIV/0!</v>
      </c>
      <c r="AB183" s="11" t="e">
        <f t="shared" si="20"/>
        <v>#DIV/0!</v>
      </c>
      <c r="AC183" s="45"/>
      <c r="AF183" s="57"/>
    </row>
    <row r="184" spans="1:32" ht="15.6">
      <c r="A184" s="45"/>
      <c r="B184">
        <f>+'Ark1'!C2249</f>
        <v>2013</v>
      </c>
      <c r="C184">
        <f>+'Ark1'!M2249</f>
        <v>8</v>
      </c>
      <c r="D184" s="3" t="s">
        <v>105</v>
      </c>
      <c r="E184">
        <f>+'Ark1'!Q2249</f>
        <v>0</v>
      </c>
      <c r="F184">
        <f>+'Ark1'!R2249</f>
        <v>0</v>
      </c>
      <c r="G184" s="201">
        <f>+'Ark1'!AG2249</f>
        <v>0</v>
      </c>
      <c r="H184" s="59">
        <f t="shared" si="17"/>
        <v>0</v>
      </c>
      <c r="I184" s="201">
        <f>+'Ark1'!AH2249</f>
        <v>0</v>
      </c>
      <c r="J184" s="97"/>
      <c r="K184" s="209"/>
      <c r="L184" s="451"/>
      <c r="M184" s="201"/>
      <c r="N184" s="201"/>
      <c r="O184" s="341"/>
      <c r="P184" s="1">
        <f>+'Ark1'!S2249</f>
        <v>0</v>
      </c>
      <c r="Q184" s="59">
        <f t="shared" si="18"/>
        <v>0</v>
      </c>
      <c r="R184" s="93">
        <f>+'Ark1'!U2249</f>
        <v>0</v>
      </c>
      <c r="S184" s="201"/>
      <c r="T184" s="216"/>
      <c r="U184" s="93">
        <f>+'Ark1'!X2249</f>
        <v>0</v>
      </c>
      <c r="V184" s="93">
        <f>+'Ark1'!Y2249</f>
        <v>0</v>
      </c>
      <c r="W184" s="93">
        <f>+'Ark1'!Z2249</f>
        <v>0</v>
      </c>
      <c r="X184" s="1">
        <f>+'Ark1'!AA2249</f>
        <v>0</v>
      </c>
      <c r="Y184" s="1">
        <f>+'Ark1'!AB2249</f>
        <v>0</v>
      </c>
      <c r="Z184" s="11">
        <f>+'Ark1'!AD2249</f>
        <v>0</v>
      </c>
      <c r="AA184" s="1" t="e">
        <f t="shared" si="19"/>
        <v>#DIV/0!</v>
      </c>
      <c r="AB184" s="11" t="e">
        <f t="shared" si="20"/>
        <v>#DIV/0!</v>
      </c>
      <c r="AC184" s="45"/>
      <c r="AF184" s="57"/>
    </row>
    <row r="185" spans="1:32" ht="15.6">
      <c r="A185" s="45"/>
      <c r="B185">
        <f>+'Ark1'!C2250</f>
        <v>2013</v>
      </c>
      <c r="C185">
        <f>+'Ark1'!M2250</f>
        <v>9</v>
      </c>
      <c r="D185" s="3" t="s">
        <v>106</v>
      </c>
      <c r="E185">
        <f>+'Ark1'!Q2250</f>
        <v>0</v>
      </c>
      <c r="F185">
        <f>+'Ark1'!R2250</f>
        <v>0</v>
      </c>
      <c r="G185" s="201">
        <f>+'Ark1'!AG2250</f>
        <v>0</v>
      </c>
      <c r="H185" s="59">
        <f t="shared" si="17"/>
        <v>0</v>
      </c>
      <c r="I185" s="201">
        <f>+'Ark1'!AH2250</f>
        <v>0</v>
      </c>
      <c r="J185" s="97"/>
      <c r="K185" s="209"/>
      <c r="L185" s="451"/>
      <c r="M185" s="201"/>
      <c r="N185" s="201"/>
      <c r="O185" s="341"/>
      <c r="P185" s="1">
        <f>+'Ark1'!S2250</f>
        <v>0</v>
      </c>
      <c r="Q185" s="59">
        <f t="shared" si="18"/>
        <v>0</v>
      </c>
      <c r="R185" s="93">
        <f>+'Ark1'!U2250</f>
        <v>0</v>
      </c>
      <c r="S185" s="201"/>
      <c r="T185" s="216"/>
      <c r="U185" s="93">
        <f>+'Ark1'!X2250</f>
        <v>0</v>
      </c>
      <c r="V185" s="93">
        <f>+'Ark1'!Y2250</f>
        <v>0</v>
      </c>
      <c r="W185" s="93">
        <f>+'Ark1'!Z2250</f>
        <v>0</v>
      </c>
      <c r="X185" s="1">
        <f>+'Ark1'!AA2250</f>
        <v>0</v>
      </c>
      <c r="Y185" s="1">
        <f>+'Ark1'!AB2250</f>
        <v>0</v>
      </c>
      <c r="Z185" s="11">
        <f>+'Ark1'!AD2250</f>
        <v>0</v>
      </c>
      <c r="AA185" s="1" t="e">
        <f t="shared" si="19"/>
        <v>#DIV/0!</v>
      </c>
      <c r="AB185" s="11" t="e">
        <f t="shared" si="20"/>
        <v>#DIV/0!</v>
      </c>
      <c r="AC185" s="45"/>
      <c r="AF185" s="57"/>
    </row>
    <row r="186" spans="1:32" ht="15.6">
      <c r="A186" s="45"/>
      <c r="B186">
        <f>+'Ark1'!C2251</f>
        <v>2013</v>
      </c>
      <c r="C186">
        <f>+'Ark1'!M2251</f>
        <v>10</v>
      </c>
      <c r="D186" s="3" t="s">
        <v>107</v>
      </c>
      <c r="E186">
        <f>+'Ark1'!Q2251</f>
        <v>0</v>
      </c>
      <c r="F186">
        <f>+'Ark1'!R2251</f>
        <v>0</v>
      </c>
      <c r="G186" s="201">
        <f>+'Ark1'!AG2251</f>
        <v>0</v>
      </c>
      <c r="H186" s="59">
        <f t="shared" si="17"/>
        <v>0</v>
      </c>
      <c r="I186" s="201">
        <f>+'Ark1'!AH2251</f>
        <v>0</v>
      </c>
      <c r="J186" s="97"/>
      <c r="K186" s="209"/>
      <c r="L186" s="451"/>
      <c r="M186" s="201"/>
      <c r="N186" s="201"/>
      <c r="O186" s="341"/>
      <c r="P186" s="1">
        <f>+'Ark1'!S2251</f>
        <v>0</v>
      </c>
      <c r="Q186" s="59">
        <f t="shared" si="18"/>
        <v>0</v>
      </c>
      <c r="R186" s="93">
        <f>+'Ark1'!U2251</f>
        <v>0</v>
      </c>
      <c r="S186" s="201"/>
      <c r="T186" s="216"/>
      <c r="U186" s="93">
        <f>+'Ark1'!X2251</f>
        <v>0</v>
      </c>
      <c r="V186" s="93">
        <f>+'Ark1'!Y2251</f>
        <v>0</v>
      </c>
      <c r="W186" s="93">
        <f>+'Ark1'!Z2251</f>
        <v>0</v>
      </c>
      <c r="X186" s="1">
        <f>+'Ark1'!AA2251</f>
        <v>0</v>
      </c>
      <c r="Y186" s="1">
        <f>+'Ark1'!AB2251</f>
        <v>0</v>
      </c>
      <c r="Z186" s="11">
        <f>+'Ark1'!AD2251</f>
        <v>0</v>
      </c>
      <c r="AA186" s="1" t="e">
        <f t="shared" si="19"/>
        <v>#DIV/0!</v>
      </c>
      <c r="AB186" s="11" t="e">
        <f t="shared" si="20"/>
        <v>#DIV/0!</v>
      </c>
      <c r="AC186" s="45"/>
      <c r="AF186" s="57"/>
    </row>
    <row r="187" spans="1:32" ht="15.6">
      <c r="A187" s="45"/>
      <c r="B187">
        <f>+'Ark1'!C2252</f>
        <v>2013</v>
      </c>
      <c r="C187">
        <f>+'Ark1'!M2252</f>
        <v>11</v>
      </c>
      <c r="D187" s="3" t="s">
        <v>108</v>
      </c>
      <c r="E187">
        <f>+'Ark1'!Q2252</f>
        <v>0</v>
      </c>
      <c r="F187">
        <f>+'Ark1'!R2252</f>
        <v>0</v>
      </c>
      <c r="G187" s="201">
        <f>+'Ark1'!AG2252</f>
        <v>0</v>
      </c>
      <c r="H187" s="59">
        <f t="shared" si="17"/>
        <v>0</v>
      </c>
      <c r="I187" s="201">
        <f>+'Ark1'!AH2252</f>
        <v>0</v>
      </c>
      <c r="J187" s="97"/>
      <c r="K187" s="209"/>
      <c r="L187" s="451"/>
      <c r="M187" s="201"/>
      <c r="N187" s="201"/>
      <c r="O187" s="341"/>
      <c r="P187" s="1">
        <f>+'Ark1'!S2252</f>
        <v>0</v>
      </c>
      <c r="Q187" s="59">
        <f t="shared" si="18"/>
        <v>0</v>
      </c>
      <c r="R187" s="93">
        <f>+'Ark1'!U2252</f>
        <v>0</v>
      </c>
      <c r="S187" s="201"/>
      <c r="T187" s="216"/>
      <c r="U187" s="93">
        <f>+'Ark1'!X2252</f>
        <v>0</v>
      </c>
      <c r="V187" s="93">
        <f>+'Ark1'!Y2252</f>
        <v>0</v>
      </c>
      <c r="W187" s="93">
        <f>+'Ark1'!Z2252</f>
        <v>0</v>
      </c>
      <c r="X187" s="1">
        <f>+'Ark1'!AA2252</f>
        <v>0</v>
      </c>
      <c r="Y187" s="1">
        <f>+'Ark1'!AB2252</f>
        <v>0</v>
      </c>
      <c r="Z187" s="11">
        <f>+'Ark1'!AD2252</f>
        <v>0</v>
      </c>
      <c r="AA187" s="1" t="e">
        <f t="shared" si="19"/>
        <v>#DIV/0!</v>
      </c>
      <c r="AB187" s="11" t="e">
        <f t="shared" si="20"/>
        <v>#DIV/0!</v>
      </c>
      <c r="AC187" s="45"/>
      <c r="AF187" s="57"/>
    </row>
    <row r="188" spans="1:32" ht="15.6">
      <c r="A188" s="45"/>
      <c r="B188">
        <f>+'Ark1'!C2253</f>
        <v>2013</v>
      </c>
      <c r="C188">
        <f>+'Ark1'!M2253</f>
        <v>12</v>
      </c>
      <c r="D188" s="3" t="s">
        <v>109</v>
      </c>
      <c r="E188">
        <f>+'Ark1'!Q2253</f>
        <v>0</v>
      </c>
      <c r="F188">
        <f>+'Ark1'!R2253</f>
        <v>0</v>
      </c>
      <c r="G188" s="201">
        <f>+'Ark1'!AG2253</f>
        <v>0</v>
      </c>
      <c r="H188" s="59">
        <f t="shared" si="17"/>
        <v>0</v>
      </c>
      <c r="I188" s="201">
        <f>+'Ark1'!AH2253</f>
        <v>0</v>
      </c>
      <c r="J188" s="97"/>
      <c r="K188" s="209"/>
      <c r="L188" s="451"/>
      <c r="M188" s="201"/>
      <c r="N188" s="201"/>
      <c r="O188" s="341"/>
      <c r="P188" s="1">
        <f>+'Ark1'!S2253</f>
        <v>0</v>
      </c>
      <c r="Q188" s="59">
        <f t="shared" si="18"/>
        <v>0</v>
      </c>
      <c r="R188" s="93">
        <f>+'Ark1'!U2253</f>
        <v>0</v>
      </c>
      <c r="S188" s="201"/>
      <c r="T188" s="216"/>
      <c r="U188" s="93">
        <f>+'Ark1'!X2253</f>
        <v>0</v>
      </c>
      <c r="V188" s="93">
        <f>+'Ark1'!Y2253</f>
        <v>0</v>
      </c>
      <c r="W188" s="93">
        <f>+'Ark1'!Z2253</f>
        <v>0</v>
      </c>
      <c r="X188" s="1">
        <f>+'Ark1'!AA2253</f>
        <v>0</v>
      </c>
      <c r="Y188" s="1">
        <f>+'Ark1'!AB2253</f>
        <v>0</v>
      </c>
      <c r="Z188" s="11">
        <f>+'Ark1'!AD2253</f>
        <v>0</v>
      </c>
      <c r="AA188" s="1" t="e">
        <f t="shared" si="19"/>
        <v>#DIV/0!</v>
      </c>
      <c r="AB188" s="11" t="e">
        <f t="shared" si="20"/>
        <v>#DIV/0!</v>
      </c>
      <c r="AC188" s="45"/>
      <c r="AF188" s="57"/>
    </row>
    <row r="189" spans="1:32" ht="15.6">
      <c r="A189" s="45"/>
      <c r="B189">
        <f>+'Ark1'!C2254</f>
        <v>2013</v>
      </c>
      <c r="C189">
        <f>+'Ark1'!M2254</f>
        <v>13</v>
      </c>
      <c r="D189" s="3" t="s">
        <v>110</v>
      </c>
      <c r="E189">
        <f>+'Ark1'!Q2254</f>
        <v>0</v>
      </c>
      <c r="F189">
        <f>+'Ark1'!R2254</f>
        <v>0</v>
      </c>
      <c r="G189" s="201">
        <f>+'Ark1'!AG2254</f>
        <v>0</v>
      </c>
      <c r="H189" s="59">
        <f t="shared" si="17"/>
        <v>0</v>
      </c>
      <c r="I189" s="201">
        <f>+'Ark1'!AH2254</f>
        <v>0</v>
      </c>
      <c r="J189" s="97"/>
      <c r="K189" s="209"/>
      <c r="L189" s="451"/>
      <c r="M189" s="201"/>
      <c r="N189" s="201"/>
      <c r="O189" s="341"/>
      <c r="P189" s="1">
        <f>+'Ark1'!S2254</f>
        <v>0</v>
      </c>
      <c r="Q189" s="59">
        <f t="shared" si="18"/>
        <v>0</v>
      </c>
      <c r="R189" s="93">
        <f>+'Ark1'!U2254</f>
        <v>0</v>
      </c>
      <c r="S189" s="201"/>
      <c r="T189" s="216"/>
      <c r="U189" s="93">
        <f>+'Ark1'!X2254</f>
        <v>0</v>
      </c>
      <c r="V189" s="93">
        <f>+'Ark1'!Y2254</f>
        <v>0</v>
      </c>
      <c r="W189" s="93">
        <f>+'Ark1'!Z2254</f>
        <v>0</v>
      </c>
      <c r="X189" s="1">
        <f>+'Ark1'!AA2254</f>
        <v>0</v>
      </c>
      <c r="Y189" s="1">
        <f>+'Ark1'!AB2254</f>
        <v>0</v>
      </c>
      <c r="Z189" s="11">
        <f>+'Ark1'!AD2254</f>
        <v>0</v>
      </c>
      <c r="AA189" s="1" t="e">
        <f t="shared" si="19"/>
        <v>#DIV/0!</v>
      </c>
      <c r="AB189" s="11" t="e">
        <f t="shared" si="20"/>
        <v>#DIV/0!</v>
      </c>
      <c r="AC189" s="45"/>
      <c r="AF189" s="57"/>
    </row>
    <row r="190" spans="1:32" ht="15.6">
      <c r="A190" s="45"/>
      <c r="B190">
        <f>+'Ark1'!C2255</f>
        <v>2013</v>
      </c>
      <c r="C190">
        <f>+'Ark1'!M2255</f>
        <v>14</v>
      </c>
      <c r="D190" s="3" t="s">
        <v>111</v>
      </c>
      <c r="E190">
        <f>+'Ark1'!Q2255</f>
        <v>0</v>
      </c>
      <c r="F190">
        <f>+'Ark1'!R2255</f>
        <v>0</v>
      </c>
      <c r="G190" s="201">
        <f>+'Ark1'!AG2255</f>
        <v>0</v>
      </c>
      <c r="H190" s="59">
        <f t="shared" si="17"/>
        <v>0</v>
      </c>
      <c r="I190" s="201">
        <f>+'Ark1'!AH2255</f>
        <v>0</v>
      </c>
      <c r="J190" s="97"/>
      <c r="K190" s="209"/>
      <c r="L190" s="451"/>
      <c r="M190" s="201"/>
      <c r="N190" s="201"/>
      <c r="O190" s="341"/>
      <c r="P190" s="1">
        <f>+'Ark1'!S2255</f>
        <v>0</v>
      </c>
      <c r="Q190" s="59">
        <f t="shared" si="18"/>
        <v>0</v>
      </c>
      <c r="R190" s="93">
        <f>+'Ark1'!U2255</f>
        <v>0</v>
      </c>
      <c r="S190" s="201"/>
      <c r="T190" s="216"/>
      <c r="U190" s="93">
        <f>+'Ark1'!X2255</f>
        <v>0</v>
      </c>
      <c r="V190" s="93">
        <f>+'Ark1'!Y2255</f>
        <v>0</v>
      </c>
      <c r="W190" s="93">
        <f>+'Ark1'!Z2255</f>
        <v>0</v>
      </c>
      <c r="X190" s="1">
        <f>+'Ark1'!AA2255</f>
        <v>0</v>
      </c>
      <c r="Y190" s="1">
        <f>+'Ark1'!AB2255</f>
        <v>0</v>
      </c>
      <c r="Z190" s="11">
        <f>+'Ark1'!AD2255</f>
        <v>0</v>
      </c>
      <c r="AA190" s="1" t="e">
        <f t="shared" si="19"/>
        <v>#DIV/0!</v>
      </c>
      <c r="AB190" s="11" t="e">
        <f t="shared" si="20"/>
        <v>#DIV/0!</v>
      </c>
      <c r="AC190" s="45"/>
      <c r="AF190" s="57"/>
    </row>
    <row r="191" spans="1:32" ht="15.6">
      <c r="A191" s="45"/>
      <c r="B191">
        <f>+'Ark1'!C2256</f>
        <v>2013</v>
      </c>
      <c r="C191">
        <f>+'Ark1'!M2256</f>
        <v>15</v>
      </c>
      <c r="D191" s="3" t="s">
        <v>112</v>
      </c>
      <c r="E191">
        <f>+'Ark1'!Q2256</f>
        <v>0</v>
      </c>
      <c r="F191">
        <f>+'Ark1'!R2256</f>
        <v>0</v>
      </c>
      <c r="G191" s="201">
        <f>+'Ark1'!AG2256</f>
        <v>0</v>
      </c>
      <c r="H191" s="59">
        <f t="shared" si="17"/>
        <v>0</v>
      </c>
      <c r="I191" s="201">
        <f>+'Ark1'!AH2256</f>
        <v>0</v>
      </c>
      <c r="J191" s="97"/>
      <c r="K191" s="209"/>
      <c r="L191" s="451"/>
      <c r="M191" s="201"/>
      <c r="N191" s="201"/>
      <c r="O191" s="341"/>
      <c r="P191" s="1">
        <f>+'Ark1'!S2256</f>
        <v>0</v>
      </c>
      <c r="Q191" s="59">
        <f t="shared" si="18"/>
        <v>0</v>
      </c>
      <c r="R191" s="93">
        <f>+'Ark1'!U2256</f>
        <v>0</v>
      </c>
      <c r="S191" s="201"/>
      <c r="T191" s="216"/>
      <c r="U191" s="93">
        <f>+'Ark1'!X2256</f>
        <v>0</v>
      </c>
      <c r="V191" s="93">
        <f>+'Ark1'!Y2256</f>
        <v>0</v>
      </c>
      <c r="W191" s="93">
        <f>+'Ark1'!Z2256</f>
        <v>0</v>
      </c>
      <c r="X191" s="1">
        <f>+'Ark1'!AA2256</f>
        <v>0</v>
      </c>
      <c r="Y191" s="1">
        <f>+'Ark1'!AB2256</f>
        <v>0</v>
      </c>
      <c r="Z191" s="11">
        <f>+'Ark1'!AD2256</f>
        <v>0</v>
      </c>
      <c r="AA191" s="1" t="e">
        <f t="shared" si="19"/>
        <v>#DIV/0!</v>
      </c>
      <c r="AB191" s="11" t="e">
        <f t="shared" si="20"/>
        <v>#DIV/0!</v>
      </c>
      <c r="AC191" s="45"/>
      <c r="AF191" s="57"/>
    </row>
    <row r="192" spans="1:32" ht="15.6">
      <c r="A192" s="45"/>
      <c r="B192" s="52">
        <f>+'Ark1'!C2257</f>
        <v>2012</v>
      </c>
      <c r="C192" s="52">
        <f>+'Ark1'!M2257</f>
        <v>1</v>
      </c>
      <c r="D192" s="53" t="s">
        <v>98</v>
      </c>
      <c r="E192" s="52">
        <f>+'Ark1'!Q2257</f>
        <v>0</v>
      </c>
      <c r="F192" s="52">
        <f>+'Ark1'!R2257</f>
        <v>0</v>
      </c>
      <c r="G192" s="183">
        <f>+'Ark1'!AG2257</f>
        <v>0</v>
      </c>
      <c r="H192" s="58">
        <f t="shared" si="17"/>
        <v>0</v>
      </c>
      <c r="I192" s="183">
        <f>+'Ark1'!AH2257</f>
        <v>0</v>
      </c>
      <c r="J192" s="97"/>
      <c r="K192" s="281"/>
      <c r="L192" s="451"/>
      <c r="M192" s="183"/>
      <c r="N192" s="183"/>
      <c r="O192" s="341"/>
      <c r="P192" s="54">
        <f>+'Ark1'!S2257</f>
        <v>0</v>
      </c>
      <c r="Q192" s="58">
        <f t="shared" si="18"/>
        <v>0</v>
      </c>
      <c r="R192" s="161">
        <f>+'Ark1'!U2257</f>
        <v>0</v>
      </c>
      <c r="S192" s="183"/>
      <c r="T192" s="216"/>
      <c r="U192" s="161">
        <f>+'Ark1'!X2257</f>
        <v>0</v>
      </c>
      <c r="V192" s="161">
        <f>+'Ark1'!Y2257</f>
        <v>0</v>
      </c>
      <c r="W192" s="161">
        <f>+'Ark1'!Z2257</f>
        <v>0</v>
      </c>
      <c r="X192" s="54">
        <f>+'Ark1'!AA2257</f>
        <v>0</v>
      </c>
      <c r="Y192" s="54">
        <f>+'Ark1'!AB2257</f>
        <v>0</v>
      </c>
      <c r="Z192" s="74">
        <f>+'Ark1'!AD2257</f>
        <v>0</v>
      </c>
      <c r="AA192" s="54" t="e">
        <f t="shared" si="19"/>
        <v>#DIV/0!</v>
      </c>
      <c r="AB192" s="74" t="e">
        <f t="shared" si="20"/>
        <v>#DIV/0!</v>
      </c>
      <c r="AC192" s="45"/>
      <c r="AF192" s="57"/>
    </row>
    <row r="193" spans="1:32" ht="15.6">
      <c r="A193" s="45"/>
      <c r="B193" s="52">
        <f>+'Ark1'!C2258</f>
        <v>2012</v>
      </c>
      <c r="C193" s="52">
        <f>+'Ark1'!M2258</f>
        <v>2</v>
      </c>
      <c r="D193" s="53" t="s">
        <v>99</v>
      </c>
      <c r="E193" s="52">
        <f>+'Ark1'!Q2258</f>
        <v>0</v>
      </c>
      <c r="F193" s="52">
        <f>+'Ark1'!R2258</f>
        <v>0</v>
      </c>
      <c r="G193" s="183">
        <f>+'Ark1'!AG2258</f>
        <v>0</v>
      </c>
      <c r="H193" s="58">
        <f t="shared" si="17"/>
        <v>0</v>
      </c>
      <c r="I193" s="183">
        <f>+'Ark1'!AH2258</f>
        <v>0</v>
      </c>
      <c r="J193" s="97"/>
      <c r="K193" s="281"/>
      <c r="L193" s="451"/>
      <c r="M193" s="183"/>
      <c r="N193" s="183"/>
      <c r="O193" s="341"/>
      <c r="P193" s="54">
        <f>+'Ark1'!S2258</f>
        <v>0</v>
      </c>
      <c r="Q193" s="58">
        <f t="shared" si="18"/>
        <v>0</v>
      </c>
      <c r="R193" s="161">
        <f>+'Ark1'!U2258</f>
        <v>0</v>
      </c>
      <c r="S193" s="183"/>
      <c r="T193" s="216"/>
      <c r="U193" s="161">
        <f>+'Ark1'!X2258</f>
        <v>0</v>
      </c>
      <c r="V193" s="161">
        <f>+'Ark1'!Y2258</f>
        <v>0</v>
      </c>
      <c r="W193" s="161">
        <f>+'Ark1'!Z2258</f>
        <v>0</v>
      </c>
      <c r="X193" s="54">
        <f>+'Ark1'!AA2258</f>
        <v>0</v>
      </c>
      <c r="Y193" s="54">
        <f>+'Ark1'!AB2258</f>
        <v>0</v>
      </c>
      <c r="Z193" s="74">
        <f>+'Ark1'!AD2258</f>
        <v>0</v>
      </c>
      <c r="AA193" s="54" t="e">
        <f t="shared" si="19"/>
        <v>#DIV/0!</v>
      </c>
      <c r="AB193" s="74" t="e">
        <f t="shared" si="20"/>
        <v>#DIV/0!</v>
      </c>
      <c r="AC193" s="45"/>
      <c r="AF193" s="57"/>
    </row>
    <row r="194" spans="1:32" ht="15.6">
      <c r="A194" s="45"/>
      <c r="B194" s="52">
        <f>+'Ark1'!C2259</f>
        <v>2012</v>
      </c>
      <c r="C194" s="52">
        <f>+'Ark1'!M2259</f>
        <v>3</v>
      </c>
      <c r="D194" s="53" t="s">
        <v>100</v>
      </c>
      <c r="E194" s="52">
        <f>+'Ark1'!Q2259</f>
        <v>0</v>
      </c>
      <c r="F194" s="52">
        <f>+'Ark1'!R2259</f>
        <v>0</v>
      </c>
      <c r="G194" s="183">
        <f>+'Ark1'!AG2259</f>
        <v>0</v>
      </c>
      <c r="H194" s="58">
        <f t="shared" si="17"/>
        <v>0</v>
      </c>
      <c r="I194" s="183">
        <f>+'Ark1'!AH2259</f>
        <v>0</v>
      </c>
      <c r="J194" s="97"/>
      <c r="K194" s="281"/>
      <c r="L194" s="451"/>
      <c r="M194" s="183"/>
      <c r="N194" s="183"/>
      <c r="O194" s="341"/>
      <c r="P194" s="54">
        <f>+'Ark1'!S2259</f>
        <v>0</v>
      </c>
      <c r="Q194" s="58">
        <f t="shared" si="18"/>
        <v>0</v>
      </c>
      <c r="R194" s="161">
        <f>+'Ark1'!U2259</f>
        <v>0</v>
      </c>
      <c r="S194" s="183"/>
      <c r="T194" s="216"/>
      <c r="U194" s="161">
        <f>+'Ark1'!X2259</f>
        <v>0</v>
      </c>
      <c r="V194" s="161">
        <f>+'Ark1'!Y2259</f>
        <v>0</v>
      </c>
      <c r="W194" s="161">
        <f>+'Ark1'!Z2259</f>
        <v>0</v>
      </c>
      <c r="X194" s="54">
        <f>+'Ark1'!AA2259</f>
        <v>0</v>
      </c>
      <c r="Y194" s="54">
        <f>+'Ark1'!AB2259</f>
        <v>0</v>
      </c>
      <c r="Z194" s="74">
        <f>+'Ark1'!AD2259</f>
        <v>0</v>
      </c>
      <c r="AA194" s="54" t="e">
        <f t="shared" si="19"/>
        <v>#DIV/0!</v>
      </c>
      <c r="AB194" s="74" t="e">
        <f t="shared" si="20"/>
        <v>#DIV/0!</v>
      </c>
      <c r="AC194" s="45"/>
      <c r="AF194" s="57"/>
    </row>
    <row r="195" spans="1:32" ht="15.6">
      <c r="A195" s="45"/>
      <c r="B195" s="52">
        <f>+'Ark1'!C2260</f>
        <v>2012</v>
      </c>
      <c r="C195" s="52">
        <f>+'Ark1'!M2260</f>
        <v>4</v>
      </c>
      <c r="D195" s="53" t="s">
        <v>101</v>
      </c>
      <c r="E195" s="52">
        <f>+'Ark1'!Q2260</f>
        <v>0</v>
      </c>
      <c r="F195" s="52">
        <f>+'Ark1'!R2260</f>
        <v>0</v>
      </c>
      <c r="G195" s="183">
        <f>+'Ark1'!AG2260</f>
        <v>0</v>
      </c>
      <c r="H195" s="58">
        <f t="shared" si="17"/>
        <v>0</v>
      </c>
      <c r="I195" s="183">
        <f>+'Ark1'!AH2260</f>
        <v>0</v>
      </c>
      <c r="J195" s="97"/>
      <c r="K195" s="281"/>
      <c r="L195" s="451"/>
      <c r="M195" s="183"/>
      <c r="N195" s="183"/>
      <c r="O195" s="341"/>
      <c r="P195" s="54">
        <f>+'Ark1'!S2260</f>
        <v>0</v>
      </c>
      <c r="Q195" s="58">
        <f t="shared" si="18"/>
        <v>0</v>
      </c>
      <c r="R195" s="161">
        <f>+'Ark1'!U2260</f>
        <v>0</v>
      </c>
      <c r="S195" s="183"/>
      <c r="T195" s="216"/>
      <c r="U195" s="161">
        <f>+'Ark1'!X2260</f>
        <v>0</v>
      </c>
      <c r="V195" s="161">
        <f>+'Ark1'!Y2260</f>
        <v>0</v>
      </c>
      <c r="W195" s="161">
        <f>+'Ark1'!Z2260</f>
        <v>0</v>
      </c>
      <c r="X195" s="54">
        <f>+'Ark1'!AA2260</f>
        <v>0</v>
      </c>
      <c r="Y195" s="54">
        <f>+'Ark1'!AB2260</f>
        <v>0</v>
      </c>
      <c r="Z195" s="74">
        <f>+'Ark1'!AD2260</f>
        <v>0</v>
      </c>
      <c r="AA195" s="54" t="e">
        <f t="shared" si="19"/>
        <v>#DIV/0!</v>
      </c>
      <c r="AB195" s="74" t="e">
        <f t="shared" si="20"/>
        <v>#DIV/0!</v>
      </c>
      <c r="AC195" s="45"/>
      <c r="AF195" s="57"/>
    </row>
    <row r="196" spans="1:32" ht="15.6">
      <c r="A196" s="45"/>
      <c r="B196" s="52">
        <f>+'Ark1'!C2261</f>
        <v>2012</v>
      </c>
      <c r="C196" s="52">
        <f>+'Ark1'!M2261</f>
        <v>5</v>
      </c>
      <c r="D196" s="53" t="s">
        <v>102</v>
      </c>
      <c r="E196" s="52">
        <f>+'Ark1'!Q2261</f>
        <v>0</v>
      </c>
      <c r="F196" s="52">
        <f>+'Ark1'!R2261</f>
        <v>0</v>
      </c>
      <c r="G196" s="183">
        <f>+'Ark1'!AG2261</f>
        <v>0</v>
      </c>
      <c r="H196" s="58">
        <f t="shared" si="17"/>
        <v>0</v>
      </c>
      <c r="I196" s="183">
        <f>+'Ark1'!AH2261</f>
        <v>0</v>
      </c>
      <c r="J196" s="97"/>
      <c r="K196" s="281"/>
      <c r="L196" s="451"/>
      <c r="M196" s="183"/>
      <c r="N196" s="183"/>
      <c r="O196" s="341"/>
      <c r="P196" s="54">
        <f>+'Ark1'!S2261</f>
        <v>0</v>
      </c>
      <c r="Q196" s="58">
        <f t="shared" si="18"/>
        <v>0</v>
      </c>
      <c r="R196" s="161">
        <f>+'Ark1'!U2261</f>
        <v>0</v>
      </c>
      <c r="S196" s="183"/>
      <c r="T196" s="216"/>
      <c r="U196" s="161">
        <f>+'Ark1'!X2261</f>
        <v>0</v>
      </c>
      <c r="V196" s="161">
        <f>+'Ark1'!Y2261</f>
        <v>0</v>
      </c>
      <c r="W196" s="161">
        <f>+'Ark1'!Z2261</f>
        <v>0</v>
      </c>
      <c r="X196" s="54">
        <f>+'Ark1'!AA2261</f>
        <v>0</v>
      </c>
      <c r="Y196" s="54">
        <f>+'Ark1'!AB2261</f>
        <v>0</v>
      </c>
      <c r="Z196" s="74">
        <f>+'Ark1'!AD2261</f>
        <v>0</v>
      </c>
      <c r="AA196" s="54" t="e">
        <f t="shared" si="19"/>
        <v>#DIV/0!</v>
      </c>
      <c r="AB196" s="74" t="e">
        <f t="shared" si="20"/>
        <v>#DIV/0!</v>
      </c>
      <c r="AC196" s="45"/>
      <c r="AF196" s="57"/>
    </row>
    <row r="197" spans="1:32" ht="15.6">
      <c r="A197" s="45"/>
      <c r="B197" s="52">
        <f>+'Ark1'!C2262</f>
        <v>2012</v>
      </c>
      <c r="C197" s="52">
        <f>+'Ark1'!M2262</f>
        <v>6</v>
      </c>
      <c r="D197" s="53" t="s">
        <v>103</v>
      </c>
      <c r="E197" s="52">
        <f>+'Ark1'!Q2262</f>
        <v>0</v>
      </c>
      <c r="F197" s="52">
        <f>+'Ark1'!R2262</f>
        <v>0</v>
      </c>
      <c r="G197" s="183">
        <f>+'Ark1'!AG2262</f>
        <v>0</v>
      </c>
      <c r="H197" s="58">
        <f t="shared" si="17"/>
        <v>0</v>
      </c>
      <c r="I197" s="183">
        <f>+'Ark1'!AH2262</f>
        <v>0</v>
      </c>
      <c r="J197" s="97"/>
      <c r="K197" s="281"/>
      <c r="L197" s="451"/>
      <c r="M197" s="183"/>
      <c r="N197" s="183"/>
      <c r="O197" s="341"/>
      <c r="P197" s="54">
        <f>+'Ark1'!S2262</f>
        <v>0</v>
      </c>
      <c r="Q197" s="58">
        <f t="shared" si="18"/>
        <v>0</v>
      </c>
      <c r="R197" s="161">
        <f>+'Ark1'!U2262</f>
        <v>0</v>
      </c>
      <c r="S197" s="183"/>
      <c r="T197" s="216"/>
      <c r="U197" s="161">
        <f>+'Ark1'!X2262</f>
        <v>0</v>
      </c>
      <c r="V197" s="161">
        <f>+'Ark1'!Y2262</f>
        <v>0</v>
      </c>
      <c r="W197" s="161">
        <f>+'Ark1'!Z2262</f>
        <v>0</v>
      </c>
      <c r="X197" s="54">
        <f>+'Ark1'!AA2262</f>
        <v>0</v>
      </c>
      <c r="Y197" s="54">
        <f>+'Ark1'!AB2262</f>
        <v>0</v>
      </c>
      <c r="Z197" s="74">
        <f>+'Ark1'!AD2262</f>
        <v>0</v>
      </c>
      <c r="AA197" s="54" t="e">
        <f t="shared" si="19"/>
        <v>#DIV/0!</v>
      </c>
      <c r="AB197" s="74" t="e">
        <f t="shared" si="20"/>
        <v>#DIV/0!</v>
      </c>
      <c r="AC197" s="45"/>
      <c r="AF197" s="57"/>
    </row>
    <row r="198" spans="1:32" ht="15.6">
      <c r="A198" s="45"/>
      <c r="B198" s="52">
        <f>+'Ark1'!C2263</f>
        <v>2012</v>
      </c>
      <c r="C198" s="52">
        <f>+'Ark1'!M2263</f>
        <v>7</v>
      </c>
      <c r="D198" s="53" t="s">
        <v>104</v>
      </c>
      <c r="E198" s="52">
        <f>+'Ark1'!Q2263</f>
        <v>0</v>
      </c>
      <c r="F198" s="52">
        <f>+'Ark1'!R2263</f>
        <v>0</v>
      </c>
      <c r="G198" s="183">
        <f>+'Ark1'!AG2263</f>
        <v>0</v>
      </c>
      <c r="H198" s="58">
        <f t="shared" si="17"/>
        <v>0</v>
      </c>
      <c r="I198" s="183">
        <f>+'Ark1'!AH2263</f>
        <v>0</v>
      </c>
      <c r="J198" s="97"/>
      <c r="K198" s="281"/>
      <c r="L198" s="451"/>
      <c r="M198" s="183"/>
      <c r="N198" s="183"/>
      <c r="O198" s="341"/>
      <c r="P198" s="54">
        <f>+'Ark1'!S2263</f>
        <v>0</v>
      </c>
      <c r="Q198" s="58">
        <f t="shared" si="18"/>
        <v>0</v>
      </c>
      <c r="R198" s="161">
        <f>+'Ark1'!U2263</f>
        <v>0</v>
      </c>
      <c r="S198" s="183"/>
      <c r="T198" s="216"/>
      <c r="U198" s="161">
        <f>+'Ark1'!X2263</f>
        <v>0</v>
      </c>
      <c r="V198" s="161">
        <f>+'Ark1'!Y2263</f>
        <v>0</v>
      </c>
      <c r="W198" s="161">
        <f>+'Ark1'!Z2263</f>
        <v>0</v>
      </c>
      <c r="X198" s="54">
        <f>+'Ark1'!AA2263</f>
        <v>0</v>
      </c>
      <c r="Y198" s="54">
        <f>+'Ark1'!AB2263</f>
        <v>0</v>
      </c>
      <c r="Z198" s="74">
        <f>+'Ark1'!AD2263</f>
        <v>0</v>
      </c>
      <c r="AA198" s="54" t="e">
        <f t="shared" si="19"/>
        <v>#DIV/0!</v>
      </c>
      <c r="AB198" s="74" t="e">
        <f t="shared" si="20"/>
        <v>#DIV/0!</v>
      </c>
      <c r="AC198" s="45"/>
      <c r="AF198" s="57"/>
    </row>
    <row r="199" spans="1:32" ht="15.6">
      <c r="A199" s="45"/>
      <c r="B199" s="52">
        <f>+'Ark1'!C2264</f>
        <v>2012</v>
      </c>
      <c r="C199" s="52">
        <f>+'Ark1'!M2264</f>
        <v>8</v>
      </c>
      <c r="D199" s="53" t="s">
        <v>105</v>
      </c>
      <c r="E199" s="52">
        <f>+'Ark1'!Q2264</f>
        <v>0</v>
      </c>
      <c r="F199" s="52">
        <f>+'Ark1'!R2264</f>
        <v>0</v>
      </c>
      <c r="G199" s="183">
        <f>+'Ark1'!AG2264</f>
        <v>0</v>
      </c>
      <c r="H199" s="58">
        <f t="shared" si="17"/>
        <v>0</v>
      </c>
      <c r="I199" s="183">
        <f>+'Ark1'!AH2264</f>
        <v>0</v>
      </c>
      <c r="J199" s="97"/>
      <c r="K199" s="281"/>
      <c r="L199" s="451"/>
      <c r="M199" s="183"/>
      <c r="N199" s="183"/>
      <c r="O199" s="341"/>
      <c r="P199" s="54">
        <f>+'Ark1'!S2264</f>
        <v>0</v>
      </c>
      <c r="Q199" s="58">
        <f t="shared" si="18"/>
        <v>0</v>
      </c>
      <c r="R199" s="161">
        <f>+'Ark1'!U2264</f>
        <v>0</v>
      </c>
      <c r="S199" s="183"/>
      <c r="T199" s="216"/>
      <c r="U199" s="161">
        <f>+'Ark1'!X2264</f>
        <v>0</v>
      </c>
      <c r="V199" s="161">
        <f>+'Ark1'!Y2264</f>
        <v>0</v>
      </c>
      <c r="W199" s="161">
        <f>+'Ark1'!Z2264</f>
        <v>0</v>
      </c>
      <c r="X199" s="54">
        <f>+'Ark1'!AA2264</f>
        <v>0</v>
      </c>
      <c r="Y199" s="54">
        <f>+'Ark1'!AB2264</f>
        <v>0</v>
      </c>
      <c r="Z199" s="74">
        <f>+'Ark1'!AD2264</f>
        <v>0</v>
      </c>
      <c r="AA199" s="54" t="e">
        <f t="shared" si="19"/>
        <v>#DIV/0!</v>
      </c>
      <c r="AB199" s="74" t="e">
        <f t="shared" si="20"/>
        <v>#DIV/0!</v>
      </c>
      <c r="AC199" s="45"/>
      <c r="AF199" s="57"/>
    </row>
    <row r="200" spans="1:32" ht="15.6">
      <c r="A200" s="45"/>
      <c r="B200" s="52">
        <f>+'Ark1'!C2265</f>
        <v>2012</v>
      </c>
      <c r="C200" s="52">
        <f>+'Ark1'!M2265</f>
        <v>9</v>
      </c>
      <c r="D200" s="53" t="s">
        <v>106</v>
      </c>
      <c r="E200" s="52">
        <f>+'Ark1'!Q2265</f>
        <v>0</v>
      </c>
      <c r="F200" s="52">
        <f>+'Ark1'!R2265</f>
        <v>0</v>
      </c>
      <c r="G200" s="183">
        <f>+'Ark1'!AG2265</f>
        <v>0</v>
      </c>
      <c r="H200" s="58">
        <f t="shared" si="17"/>
        <v>0</v>
      </c>
      <c r="I200" s="183">
        <f>+'Ark1'!AH2265</f>
        <v>0</v>
      </c>
      <c r="J200" s="97"/>
      <c r="K200" s="281"/>
      <c r="L200" s="451"/>
      <c r="M200" s="183"/>
      <c r="N200" s="183"/>
      <c r="O200" s="341"/>
      <c r="P200" s="54">
        <f>+'Ark1'!S2265</f>
        <v>0</v>
      </c>
      <c r="Q200" s="58">
        <f t="shared" si="18"/>
        <v>0</v>
      </c>
      <c r="R200" s="161">
        <f>+'Ark1'!U2265</f>
        <v>0</v>
      </c>
      <c r="S200" s="183"/>
      <c r="T200" s="216"/>
      <c r="U200" s="161">
        <f>+'Ark1'!X2265</f>
        <v>0</v>
      </c>
      <c r="V200" s="161">
        <f>+'Ark1'!Y2265</f>
        <v>0</v>
      </c>
      <c r="W200" s="161">
        <f>+'Ark1'!Z2265</f>
        <v>0</v>
      </c>
      <c r="X200" s="54">
        <f>+'Ark1'!AA2265</f>
        <v>0</v>
      </c>
      <c r="Y200" s="54">
        <f>+'Ark1'!AB2265</f>
        <v>0</v>
      </c>
      <c r="Z200" s="74">
        <f>+'Ark1'!AD2265</f>
        <v>0</v>
      </c>
      <c r="AA200" s="54" t="e">
        <f t="shared" si="19"/>
        <v>#DIV/0!</v>
      </c>
      <c r="AB200" s="74" t="e">
        <f t="shared" si="20"/>
        <v>#DIV/0!</v>
      </c>
      <c r="AC200" s="45"/>
      <c r="AF200" s="57"/>
    </row>
    <row r="201" spans="1:32" ht="15.6">
      <c r="A201" s="45"/>
      <c r="B201" s="52">
        <f>+'Ark1'!C2266</f>
        <v>2012</v>
      </c>
      <c r="C201" s="52">
        <f>+'Ark1'!M2266</f>
        <v>10</v>
      </c>
      <c r="D201" s="53" t="s">
        <v>107</v>
      </c>
      <c r="E201" s="52">
        <f>+'Ark1'!Q2266</f>
        <v>0</v>
      </c>
      <c r="F201" s="52">
        <f>+'Ark1'!R2266</f>
        <v>0</v>
      </c>
      <c r="G201" s="183">
        <f>+'Ark1'!AG2266</f>
        <v>0</v>
      </c>
      <c r="H201" s="58">
        <f t="shared" si="17"/>
        <v>0</v>
      </c>
      <c r="I201" s="183">
        <f>+'Ark1'!AH2266</f>
        <v>0</v>
      </c>
      <c r="J201" s="97"/>
      <c r="K201" s="281"/>
      <c r="L201" s="451"/>
      <c r="M201" s="183"/>
      <c r="N201" s="183"/>
      <c r="O201" s="341"/>
      <c r="P201" s="54">
        <f>+'Ark1'!S2266</f>
        <v>0</v>
      </c>
      <c r="Q201" s="58">
        <f t="shared" si="18"/>
        <v>0</v>
      </c>
      <c r="R201" s="161">
        <f>+'Ark1'!U2266</f>
        <v>0</v>
      </c>
      <c r="S201" s="183"/>
      <c r="T201" s="216"/>
      <c r="U201" s="161">
        <f>+'Ark1'!X2266</f>
        <v>0</v>
      </c>
      <c r="V201" s="161">
        <f>+'Ark1'!Y2266</f>
        <v>0</v>
      </c>
      <c r="W201" s="161">
        <f>+'Ark1'!Z2266</f>
        <v>0</v>
      </c>
      <c r="X201" s="54">
        <f>+'Ark1'!AA2266</f>
        <v>0</v>
      </c>
      <c r="Y201" s="54">
        <f>+'Ark1'!AB2266</f>
        <v>0</v>
      </c>
      <c r="Z201" s="74">
        <f>+'Ark1'!AD2266</f>
        <v>0</v>
      </c>
      <c r="AA201" s="54" t="e">
        <f t="shared" si="19"/>
        <v>#DIV/0!</v>
      </c>
      <c r="AB201" s="74" t="e">
        <f t="shared" si="20"/>
        <v>#DIV/0!</v>
      </c>
      <c r="AC201" s="45"/>
      <c r="AF201" s="57"/>
    </row>
    <row r="202" spans="1:32" ht="15.6">
      <c r="A202" s="45"/>
      <c r="B202" s="52">
        <f>+'Ark1'!C2267</f>
        <v>2012</v>
      </c>
      <c r="C202" s="52">
        <f>+'Ark1'!M2267</f>
        <v>11</v>
      </c>
      <c r="D202" s="53" t="s">
        <v>108</v>
      </c>
      <c r="E202" s="52">
        <f>+'Ark1'!Q2267</f>
        <v>0</v>
      </c>
      <c r="F202" s="52">
        <f>+'Ark1'!R2267</f>
        <v>0</v>
      </c>
      <c r="G202" s="183">
        <f>+'Ark1'!AG2267</f>
        <v>0</v>
      </c>
      <c r="H202" s="58">
        <f t="shared" si="17"/>
        <v>0</v>
      </c>
      <c r="I202" s="183">
        <f>+'Ark1'!AH2267</f>
        <v>0</v>
      </c>
      <c r="J202" s="97"/>
      <c r="K202" s="281"/>
      <c r="L202" s="451"/>
      <c r="M202" s="183"/>
      <c r="N202" s="183"/>
      <c r="O202" s="341"/>
      <c r="P202" s="54">
        <f>+'Ark1'!S2267</f>
        <v>0</v>
      </c>
      <c r="Q202" s="58">
        <f t="shared" si="18"/>
        <v>0</v>
      </c>
      <c r="R202" s="161">
        <f>+'Ark1'!U2267</f>
        <v>0</v>
      </c>
      <c r="S202" s="183"/>
      <c r="T202" s="216"/>
      <c r="U202" s="161">
        <f>+'Ark1'!X2267</f>
        <v>0</v>
      </c>
      <c r="V202" s="161">
        <f>+'Ark1'!Y2267</f>
        <v>0</v>
      </c>
      <c r="W202" s="161">
        <f>+'Ark1'!Z2267</f>
        <v>0</v>
      </c>
      <c r="X202" s="54">
        <f>+'Ark1'!AA2267</f>
        <v>0</v>
      </c>
      <c r="Y202" s="54">
        <f>+'Ark1'!AB2267</f>
        <v>0</v>
      </c>
      <c r="Z202" s="74">
        <f>+'Ark1'!AD2267</f>
        <v>0</v>
      </c>
      <c r="AA202" s="54" t="e">
        <f t="shared" si="19"/>
        <v>#DIV/0!</v>
      </c>
      <c r="AB202" s="74" t="e">
        <f t="shared" si="20"/>
        <v>#DIV/0!</v>
      </c>
      <c r="AC202" s="45"/>
      <c r="AF202" s="57"/>
    </row>
    <row r="203" spans="1:32" ht="15.6">
      <c r="A203" s="45"/>
      <c r="B203" s="52">
        <f>+'Ark1'!C2268</f>
        <v>2012</v>
      </c>
      <c r="C203" s="52">
        <f>+'Ark1'!M2268</f>
        <v>12</v>
      </c>
      <c r="D203" s="53" t="s">
        <v>109</v>
      </c>
      <c r="E203" s="52">
        <f>+'Ark1'!Q2268</f>
        <v>0</v>
      </c>
      <c r="F203" s="52">
        <f>+'Ark1'!R2268</f>
        <v>0</v>
      </c>
      <c r="G203" s="183">
        <f>+'Ark1'!AG2268</f>
        <v>0</v>
      </c>
      <c r="H203" s="58">
        <f t="shared" si="17"/>
        <v>0</v>
      </c>
      <c r="I203" s="183">
        <f>+'Ark1'!AH2268</f>
        <v>0</v>
      </c>
      <c r="J203" s="97"/>
      <c r="K203" s="281"/>
      <c r="L203" s="451"/>
      <c r="M203" s="183"/>
      <c r="N203" s="183"/>
      <c r="O203" s="341"/>
      <c r="P203" s="54">
        <f>+'Ark1'!S2268</f>
        <v>0</v>
      </c>
      <c r="Q203" s="58">
        <f t="shared" si="18"/>
        <v>0</v>
      </c>
      <c r="R203" s="161">
        <f>+'Ark1'!U2268</f>
        <v>0</v>
      </c>
      <c r="S203" s="183"/>
      <c r="T203" s="216"/>
      <c r="U203" s="161">
        <f>+'Ark1'!X2268</f>
        <v>0</v>
      </c>
      <c r="V203" s="161">
        <f>+'Ark1'!Y2268</f>
        <v>0</v>
      </c>
      <c r="W203" s="161">
        <f>+'Ark1'!Z2268</f>
        <v>0</v>
      </c>
      <c r="X203" s="54">
        <f>+'Ark1'!AA2268</f>
        <v>0</v>
      </c>
      <c r="Y203" s="54">
        <f>+'Ark1'!AB2268</f>
        <v>0</v>
      </c>
      <c r="Z203" s="74">
        <f>+'Ark1'!AD2268</f>
        <v>0</v>
      </c>
      <c r="AA203" s="54" t="e">
        <f t="shared" si="19"/>
        <v>#DIV/0!</v>
      </c>
      <c r="AB203" s="74" t="e">
        <f t="shared" si="20"/>
        <v>#DIV/0!</v>
      </c>
      <c r="AC203" s="45"/>
      <c r="AF203" s="57"/>
    </row>
    <row r="204" spans="1:32" ht="15.6">
      <c r="A204" s="45"/>
      <c r="B204" s="52">
        <f>+'Ark1'!C2269</f>
        <v>2012</v>
      </c>
      <c r="C204" s="52">
        <f>+'Ark1'!M2269</f>
        <v>13</v>
      </c>
      <c r="D204" s="53" t="s">
        <v>110</v>
      </c>
      <c r="E204" s="52">
        <f>+'Ark1'!Q2269</f>
        <v>0</v>
      </c>
      <c r="F204" s="52">
        <f>+'Ark1'!R2269</f>
        <v>0</v>
      </c>
      <c r="G204" s="183">
        <f>+'Ark1'!AG2269</f>
        <v>0</v>
      </c>
      <c r="H204" s="58">
        <f t="shared" si="17"/>
        <v>0</v>
      </c>
      <c r="I204" s="183">
        <f>+'Ark1'!AH2269</f>
        <v>0</v>
      </c>
      <c r="J204" s="97"/>
      <c r="K204" s="281"/>
      <c r="L204" s="451"/>
      <c r="M204" s="183"/>
      <c r="N204" s="183"/>
      <c r="O204" s="341"/>
      <c r="P204" s="54">
        <f>+'Ark1'!S2269</f>
        <v>0</v>
      </c>
      <c r="Q204" s="58">
        <f t="shared" si="18"/>
        <v>0</v>
      </c>
      <c r="R204" s="161">
        <f>+'Ark1'!U2269</f>
        <v>0</v>
      </c>
      <c r="S204" s="183"/>
      <c r="T204" s="216"/>
      <c r="U204" s="161">
        <f>+'Ark1'!X2269</f>
        <v>0</v>
      </c>
      <c r="V204" s="161">
        <f>+'Ark1'!Y2269</f>
        <v>0</v>
      </c>
      <c r="W204" s="161">
        <f>+'Ark1'!Z2269</f>
        <v>0</v>
      </c>
      <c r="X204" s="54">
        <f>+'Ark1'!AA2269</f>
        <v>0</v>
      </c>
      <c r="Y204" s="54">
        <f>+'Ark1'!AB2269</f>
        <v>0</v>
      </c>
      <c r="Z204" s="74">
        <f>+'Ark1'!AD2269</f>
        <v>0</v>
      </c>
      <c r="AA204" s="54" t="e">
        <f t="shared" si="19"/>
        <v>#DIV/0!</v>
      </c>
      <c r="AB204" s="74" t="e">
        <f t="shared" si="20"/>
        <v>#DIV/0!</v>
      </c>
      <c r="AC204" s="45"/>
      <c r="AF204" s="57"/>
    </row>
    <row r="205" spans="1:32" ht="15.6">
      <c r="A205" s="45"/>
      <c r="B205" s="52">
        <f>+'Ark1'!C2270</f>
        <v>2012</v>
      </c>
      <c r="C205" s="52">
        <f>+'Ark1'!M2270</f>
        <v>14</v>
      </c>
      <c r="D205" s="53" t="s">
        <v>111</v>
      </c>
      <c r="E205" s="52">
        <f>+'Ark1'!Q2270</f>
        <v>0</v>
      </c>
      <c r="F205" s="52">
        <f>+'Ark1'!R2270</f>
        <v>0</v>
      </c>
      <c r="G205" s="183">
        <f>+'Ark1'!AG2270</f>
        <v>0</v>
      </c>
      <c r="H205" s="58">
        <f t="shared" ref="H205:H270" si="21">+G205-G220</f>
        <v>0</v>
      </c>
      <c r="I205" s="183">
        <f>+'Ark1'!AH2270</f>
        <v>0</v>
      </c>
      <c r="J205" s="97"/>
      <c r="K205" s="281"/>
      <c r="L205" s="451"/>
      <c r="M205" s="183"/>
      <c r="N205" s="183"/>
      <c r="O205" s="341"/>
      <c r="P205" s="54">
        <f>+'Ark1'!S2270</f>
        <v>0</v>
      </c>
      <c r="Q205" s="58">
        <f t="shared" ref="Q205:Q270" si="22">+P205-P220</f>
        <v>0</v>
      </c>
      <c r="R205" s="161">
        <f>+'Ark1'!U2270</f>
        <v>0</v>
      </c>
      <c r="S205" s="183"/>
      <c r="T205" s="216"/>
      <c r="U205" s="161">
        <f>+'Ark1'!X2270</f>
        <v>0</v>
      </c>
      <c r="V205" s="161">
        <f>+'Ark1'!Y2270</f>
        <v>0</v>
      </c>
      <c r="W205" s="161">
        <f>+'Ark1'!Z2270</f>
        <v>0</v>
      </c>
      <c r="X205" s="54">
        <f>+'Ark1'!AA2270</f>
        <v>0</v>
      </c>
      <c r="Y205" s="54">
        <f>+'Ark1'!AB2270</f>
        <v>0</v>
      </c>
      <c r="Z205" s="74">
        <f>+'Ark1'!AD2270</f>
        <v>0</v>
      </c>
      <c r="AA205" s="54" t="e">
        <f t="shared" si="19"/>
        <v>#DIV/0!</v>
      </c>
      <c r="AB205" s="74" t="e">
        <f t="shared" si="20"/>
        <v>#DIV/0!</v>
      </c>
      <c r="AC205" s="45"/>
      <c r="AF205" s="57"/>
    </row>
    <row r="206" spans="1:32" ht="15.6">
      <c r="A206" s="45"/>
      <c r="B206" s="52">
        <f>+'Ark1'!C2271</f>
        <v>2012</v>
      </c>
      <c r="C206" s="52">
        <f>+'Ark1'!M2271</f>
        <v>15</v>
      </c>
      <c r="D206" s="53" t="s">
        <v>112</v>
      </c>
      <c r="E206" s="52">
        <f>+'Ark1'!Q2271</f>
        <v>0</v>
      </c>
      <c r="F206" s="52">
        <f>+'Ark1'!R2271</f>
        <v>0</v>
      </c>
      <c r="G206" s="183">
        <f>+'Ark1'!AG2271</f>
        <v>0</v>
      </c>
      <c r="H206" s="58">
        <f t="shared" si="21"/>
        <v>0</v>
      </c>
      <c r="I206" s="183">
        <f>+'Ark1'!AH2271</f>
        <v>0</v>
      </c>
      <c r="J206" s="97"/>
      <c r="K206" s="281"/>
      <c r="L206" s="451"/>
      <c r="M206" s="183"/>
      <c r="N206" s="183"/>
      <c r="O206" s="341"/>
      <c r="P206" s="54">
        <f>+'Ark1'!S2271</f>
        <v>0</v>
      </c>
      <c r="Q206" s="58">
        <f t="shared" si="22"/>
        <v>0</v>
      </c>
      <c r="R206" s="161">
        <f>+'Ark1'!U2271</f>
        <v>0</v>
      </c>
      <c r="S206" s="183"/>
      <c r="T206" s="216"/>
      <c r="U206" s="161">
        <f>+'Ark1'!X2271</f>
        <v>0</v>
      </c>
      <c r="V206" s="161">
        <f>+'Ark1'!Y2271</f>
        <v>0</v>
      </c>
      <c r="W206" s="161">
        <f>+'Ark1'!Z2271</f>
        <v>0</v>
      </c>
      <c r="X206" s="54">
        <f>+'Ark1'!AA2271</f>
        <v>0</v>
      </c>
      <c r="Y206" s="54">
        <f>+'Ark1'!AB2271</f>
        <v>0</v>
      </c>
      <c r="Z206" s="74">
        <f>+'Ark1'!AD2271</f>
        <v>0</v>
      </c>
      <c r="AA206" s="54" t="e">
        <f t="shared" si="19"/>
        <v>#DIV/0!</v>
      </c>
      <c r="AB206" s="74" t="e">
        <f t="shared" si="20"/>
        <v>#DIV/0!</v>
      </c>
      <c r="AC206" s="45"/>
      <c r="AF206" s="57"/>
    </row>
    <row r="207" spans="1:32" ht="15.6">
      <c r="A207" s="45"/>
      <c r="B207">
        <f>+'Ark1'!C2272</f>
        <v>2011</v>
      </c>
      <c r="C207">
        <f>+'Ark1'!M2272</f>
        <v>1</v>
      </c>
      <c r="D207" s="3" t="s">
        <v>98</v>
      </c>
      <c r="E207">
        <f>+'Ark1'!Q2272</f>
        <v>0</v>
      </c>
      <c r="F207">
        <f>+'Ark1'!R2272</f>
        <v>0</v>
      </c>
      <c r="G207" s="201">
        <f>+'Ark1'!AG2272</f>
        <v>0</v>
      </c>
      <c r="H207" s="59">
        <f t="shared" si="21"/>
        <v>0</v>
      </c>
      <c r="I207" s="201">
        <f>+'Ark1'!AH2272</f>
        <v>0</v>
      </c>
      <c r="J207" s="97"/>
      <c r="K207" s="209"/>
      <c r="L207" s="451"/>
      <c r="M207" s="201"/>
      <c r="N207" s="201"/>
      <c r="O207" s="341"/>
      <c r="P207" s="1">
        <f>+'Ark1'!S2272</f>
        <v>0</v>
      </c>
      <c r="Q207" s="59">
        <f t="shared" si="22"/>
        <v>0</v>
      </c>
      <c r="R207" s="93">
        <f>+'Ark1'!U2272</f>
        <v>0</v>
      </c>
      <c r="S207" s="201"/>
      <c r="T207" s="216"/>
      <c r="U207" s="93">
        <f>+'Ark1'!X2272</f>
        <v>0</v>
      </c>
      <c r="V207" s="93">
        <f>+'Ark1'!Y2272</f>
        <v>0</v>
      </c>
      <c r="W207" s="93">
        <f>+'Ark1'!Z2272</f>
        <v>0</v>
      </c>
      <c r="X207" s="1">
        <f>+'Ark1'!AA2272</f>
        <v>0</v>
      </c>
      <c r="Y207" s="1">
        <f>+'Ark1'!AB2272</f>
        <v>0</v>
      </c>
      <c r="Z207" s="11">
        <f>+'Ark1'!AD2272</f>
        <v>0</v>
      </c>
      <c r="AA207" s="1" t="e">
        <f t="shared" si="19"/>
        <v>#DIV/0!</v>
      </c>
      <c r="AB207" s="11" t="e">
        <f t="shared" si="20"/>
        <v>#DIV/0!</v>
      </c>
      <c r="AC207" s="45"/>
      <c r="AF207" s="57"/>
    </row>
    <row r="208" spans="1:32" ht="15.6">
      <c r="A208" s="45"/>
      <c r="B208">
        <f>+'Ark1'!C2273</f>
        <v>2011</v>
      </c>
      <c r="C208">
        <f>+'Ark1'!M2273</f>
        <v>2</v>
      </c>
      <c r="D208" s="3" t="s">
        <v>99</v>
      </c>
      <c r="E208">
        <f>+'Ark1'!Q2273</f>
        <v>0</v>
      </c>
      <c r="F208">
        <f>+'Ark1'!R2273</f>
        <v>0</v>
      </c>
      <c r="G208" s="201">
        <f>+'Ark1'!AG2273</f>
        <v>0</v>
      </c>
      <c r="H208" s="59">
        <f t="shared" si="21"/>
        <v>0</v>
      </c>
      <c r="I208" s="201">
        <f>+'Ark1'!AH2273</f>
        <v>0</v>
      </c>
      <c r="J208" s="97"/>
      <c r="K208" s="209"/>
      <c r="L208" s="451"/>
      <c r="M208" s="201"/>
      <c r="N208" s="201"/>
      <c r="O208" s="341"/>
      <c r="P208" s="1">
        <f>+'Ark1'!S2273</f>
        <v>0</v>
      </c>
      <c r="Q208" s="59">
        <f t="shared" si="22"/>
        <v>0</v>
      </c>
      <c r="R208" s="93">
        <f>+'Ark1'!U2273</f>
        <v>0</v>
      </c>
      <c r="S208" s="201"/>
      <c r="T208" s="216"/>
      <c r="U208" s="93">
        <f>+'Ark1'!X2273</f>
        <v>0</v>
      </c>
      <c r="V208" s="93">
        <f>+'Ark1'!Y2273</f>
        <v>0</v>
      </c>
      <c r="W208" s="93">
        <f>+'Ark1'!Z2273</f>
        <v>0</v>
      </c>
      <c r="X208" s="1">
        <f>+'Ark1'!AA2273</f>
        <v>0</v>
      </c>
      <c r="Y208" s="1">
        <f>+'Ark1'!AB2273</f>
        <v>0</v>
      </c>
      <c r="Z208" s="11">
        <f>+'Ark1'!AD2273</f>
        <v>0</v>
      </c>
      <c r="AA208" s="1" t="e">
        <f t="shared" si="19"/>
        <v>#DIV/0!</v>
      </c>
      <c r="AB208" s="11" t="e">
        <f t="shared" si="20"/>
        <v>#DIV/0!</v>
      </c>
      <c r="AC208" s="45"/>
      <c r="AF208" s="57"/>
    </row>
    <row r="209" spans="1:32" ht="15.6">
      <c r="A209" s="45"/>
      <c r="B209">
        <f>+'Ark1'!C2274</f>
        <v>2011</v>
      </c>
      <c r="C209">
        <f>+'Ark1'!M2274</f>
        <v>3</v>
      </c>
      <c r="D209" s="3" t="s">
        <v>100</v>
      </c>
      <c r="E209">
        <f>+'Ark1'!Q2274</f>
        <v>0</v>
      </c>
      <c r="F209">
        <f>+'Ark1'!R2274</f>
        <v>0</v>
      </c>
      <c r="G209" s="201">
        <f>+'Ark1'!AG2274</f>
        <v>0</v>
      </c>
      <c r="H209" s="59">
        <f t="shared" si="21"/>
        <v>0</v>
      </c>
      <c r="I209" s="201">
        <f>+'Ark1'!AH2274</f>
        <v>0</v>
      </c>
      <c r="J209" s="97"/>
      <c r="K209" s="209"/>
      <c r="L209" s="451"/>
      <c r="M209" s="201"/>
      <c r="N209" s="201"/>
      <c r="O209" s="341"/>
      <c r="P209" s="1">
        <f>+'Ark1'!S2274</f>
        <v>0</v>
      </c>
      <c r="Q209" s="59">
        <f t="shared" si="22"/>
        <v>0</v>
      </c>
      <c r="R209" s="93">
        <f>+'Ark1'!U2274</f>
        <v>0</v>
      </c>
      <c r="S209" s="201"/>
      <c r="T209" s="216"/>
      <c r="U209" s="93">
        <f>+'Ark1'!X2274</f>
        <v>0</v>
      </c>
      <c r="V209" s="93">
        <f>+'Ark1'!Y2274</f>
        <v>0</v>
      </c>
      <c r="W209" s="93">
        <f>+'Ark1'!Z2274</f>
        <v>0</v>
      </c>
      <c r="X209" s="1">
        <f>+'Ark1'!AA2274</f>
        <v>0</v>
      </c>
      <c r="Y209" s="1">
        <f>+'Ark1'!AB2274</f>
        <v>0</v>
      </c>
      <c r="Z209" s="11">
        <f>+'Ark1'!AD2274</f>
        <v>0</v>
      </c>
      <c r="AA209" s="1" t="e">
        <f t="shared" si="19"/>
        <v>#DIV/0!</v>
      </c>
      <c r="AB209" s="11" t="e">
        <f t="shared" si="20"/>
        <v>#DIV/0!</v>
      </c>
      <c r="AC209" s="45"/>
      <c r="AF209" s="57"/>
    </row>
    <row r="210" spans="1:32" ht="15.6">
      <c r="A210" s="45"/>
      <c r="B210">
        <f>+'Ark1'!C2275</f>
        <v>2011</v>
      </c>
      <c r="C210">
        <f>+'Ark1'!M2275</f>
        <v>4</v>
      </c>
      <c r="D210" s="3" t="s">
        <v>101</v>
      </c>
      <c r="E210">
        <f>+'Ark1'!Q2275</f>
        <v>0</v>
      </c>
      <c r="F210">
        <f>+'Ark1'!R2275</f>
        <v>0</v>
      </c>
      <c r="G210" s="201">
        <f>+'Ark1'!AG2275</f>
        <v>0</v>
      </c>
      <c r="H210" s="59">
        <f t="shared" si="21"/>
        <v>0</v>
      </c>
      <c r="I210" s="201">
        <f>+'Ark1'!AH2275</f>
        <v>0</v>
      </c>
      <c r="J210" s="97"/>
      <c r="K210" s="209"/>
      <c r="L210" s="451"/>
      <c r="M210" s="201"/>
      <c r="N210" s="201"/>
      <c r="O210" s="341"/>
      <c r="P210" s="1">
        <f>+'Ark1'!S2275</f>
        <v>0</v>
      </c>
      <c r="Q210" s="59">
        <f t="shared" si="22"/>
        <v>0</v>
      </c>
      <c r="R210" s="93">
        <f>+'Ark1'!U2275</f>
        <v>0</v>
      </c>
      <c r="S210" s="201"/>
      <c r="T210" s="216"/>
      <c r="U210" s="93">
        <f>+'Ark1'!X2275</f>
        <v>0</v>
      </c>
      <c r="V210" s="93">
        <f>+'Ark1'!Y2275</f>
        <v>0</v>
      </c>
      <c r="W210" s="93">
        <f>+'Ark1'!Z2275</f>
        <v>0</v>
      </c>
      <c r="X210" s="1">
        <f>+'Ark1'!AA2275</f>
        <v>0</v>
      </c>
      <c r="Y210" s="1">
        <f>+'Ark1'!AB2275</f>
        <v>0</v>
      </c>
      <c r="Z210" s="11">
        <f>+'Ark1'!AD2275</f>
        <v>0</v>
      </c>
      <c r="AA210" s="1" t="e">
        <f t="shared" si="19"/>
        <v>#DIV/0!</v>
      </c>
      <c r="AB210" s="11" t="e">
        <f t="shared" si="20"/>
        <v>#DIV/0!</v>
      </c>
      <c r="AC210" s="45"/>
      <c r="AF210" s="57"/>
    </row>
    <row r="211" spans="1:32" ht="15.6">
      <c r="A211" s="45"/>
      <c r="B211">
        <f>+'Ark1'!C2276</f>
        <v>2011</v>
      </c>
      <c r="C211">
        <f>+'Ark1'!M2276</f>
        <v>5</v>
      </c>
      <c r="D211" s="3" t="s">
        <v>102</v>
      </c>
      <c r="E211">
        <f>+'Ark1'!Q2276</f>
        <v>0</v>
      </c>
      <c r="F211">
        <f>+'Ark1'!R2276</f>
        <v>0</v>
      </c>
      <c r="G211" s="201">
        <f>+'Ark1'!AG2276</f>
        <v>0</v>
      </c>
      <c r="H211" s="59">
        <f t="shared" si="21"/>
        <v>0</v>
      </c>
      <c r="I211" s="201">
        <f>+'Ark1'!AH2276</f>
        <v>0</v>
      </c>
      <c r="J211" s="97"/>
      <c r="K211" s="209"/>
      <c r="L211" s="451"/>
      <c r="M211" s="201"/>
      <c r="N211" s="201"/>
      <c r="O211" s="341"/>
      <c r="P211" s="1">
        <f>+'Ark1'!S2276</f>
        <v>0</v>
      </c>
      <c r="Q211" s="59">
        <f t="shared" si="22"/>
        <v>0</v>
      </c>
      <c r="R211" s="93">
        <f>+'Ark1'!U2276</f>
        <v>0</v>
      </c>
      <c r="S211" s="201"/>
      <c r="T211" s="216"/>
      <c r="U211" s="93">
        <f>+'Ark1'!X2276</f>
        <v>0</v>
      </c>
      <c r="V211" s="93">
        <f>+'Ark1'!Y2276</f>
        <v>0</v>
      </c>
      <c r="W211" s="93">
        <f>+'Ark1'!Z2276</f>
        <v>0</v>
      </c>
      <c r="X211" s="1">
        <f>+'Ark1'!AA2276</f>
        <v>0</v>
      </c>
      <c r="Y211" s="1">
        <f>+'Ark1'!AB2276</f>
        <v>0</v>
      </c>
      <c r="Z211" s="11">
        <f>+'Ark1'!AD2276</f>
        <v>0</v>
      </c>
      <c r="AA211" s="1" t="e">
        <f t="shared" si="19"/>
        <v>#DIV/0!</v>
      </c>
      <c r="AB211" s="11" t="e">
        <f t="shared" si="20"/>
        <v>#DIV/0!</v>
      </c>
      <c r="AC211" s="45"/>
      <c r="AF211" s="57"/>
    </row>
    <row r="212" spans="1:32" ht="15.6">
      <c r="A212" s="45"/>
      <c r="B212">
        <f>+'Ark1'!C2277</f>
        <v>2011</v>
      </c>
      <c r="C212">
        <f>+'Ark1'!M2277</f>
        <v>6</v>
      </c>
      <c r="D212" s="3" t="s">
        <v>103</v>
      </c>
      <c r="E212">
        <f>+'Ark1'!Q2277</f>
        <v>0</v>
      </c>
      <c r="F212">
        <f>+'Ark1'!R2277</f>
        <v>0</v>
      </c>
      <c r="G212" s="201">
        <f>+'Ark1'!AG2277</f>
        <v>0</v>
      </c>
      <c r="H212" s="59">
        <f t="shared" si="21"/>
        <v>0</v>
      </c>
      <c r="I212" s="201">
        <f>+'Ark1'!AH2277</f>
        <v>0</v>
      </c>
      <c r="J212" s="97"/>
      <c r="K212" s="209"/>
      <c r="L212" s="451"/>
      <c r="M212" s="201"/>
      <c r="N212" s="201"/>
      <c r="O212" s="341"/>
      <c r="P212" s="1">
        <f>+'Ark1'!S2277</f>
        <v>0</v>
      </c>
      <c r="Q212" s="59">
        <f t="shared" si="22"/>
        <v>0</v>
      </c>
      <c r="R212" s="93">
        <f>+'Ark1'!U2277</f>
        <v>0</v>
      </c>
      <c r="S212" s="201"/>
      <c r="T212" s="216"/>
      <c r="U212" s="93">
        <f>+'Ark1'!X2277</f>
        <v>0</v>
      </c>
      <c r="V212" s="93">
        <f>+'Ark1'!Y2277</f>
        <v>0</v>
      </c>
      <c r="W212" s="93">
        <f>+'Ark1'!Z2277</f>
        <v>0</v>
      </c>
      <c r="X212" s="1">
        <f>+'Ark1'!AA2277</f>
        <v>0</v>
      </c>
      <c r="Y212" s="1">
        <f>+'Ark1'!AB2277</f>
        <v>0</v>
      </c>
      <c r="Z212" s="11">
        <f>+'Ark1'!AD2277</f>
        <v>0</v>
      </c>
      <c r="AA212" s="1" t="e">
        <f t="shared" si="19"/>
        <v>#DIV/0!</v>
      </c>
      <c r="AB212" s="11" t="e">
        <f t="shared" si="20"/>
        <v>#DIV/0!</v>
      </c>
      <c r="AC212" s="45"/>
      <c r="AF212" s="57"/>
    </row>
    <row r="213" spans="1:32" ht="15.6">
      <c r="A213" s="45"/>
      <c r="B213">
        <f>+'Ark1'!C2278</f>
        <v>2011</v>
      </c>
      <c r="C213">
        <f>+'Ark1'!M2278</f>
        <v>7</v>
      </c>
      <c r="D213" s="3" t="s">
        <v>104</v>
      </c>
      <c r="E213">
        <f>+'Ark1'!Q2278</f>
        <v>0</v>
      </c>
      <c r="F213">
        <f>+'Ark1'!R2278</f>
        <v>0</v>
      </c>
      <c r="G213" s="201">
        <f>+'Ark1'!AG2278</f>
        <v>0</v>
      </c>
      <c r="H213" s="59">
        <f t="shared" si="21"/>
        <v>0</v>
      </c>
      <c r="I213" s="201">
        <f>+'Ark1'!AH2278</f>
        <v>0</v>
      </c>
      <c r="J213" s="97"/>
      <c r="K213" s="209"/>
      <c r="L213" s="451"/>
      <c r="M213" s="201"/>
      <c r="N213" s="201"/>
      <c r="O213" s="341"/>
      <c r="P213" s="1">
        <f>+'Ark1'!S2278</f>
        <v>0</v>
      </c>
      <c r="Q213" s="59">
        <f t="shared" si="22"/>
        <v>0</v>
      </c>
      <c r="R213" s="93">
        <f>+'Ark1'!U2278</f>
        <v>0</v>
      </c>
      <c r="S213" s="201"/>
      <c r="T213" s="216"/>
      <c r="U213" s="93">
        <f>+'Ark1'!X2278</f>
        <v>0</v>
      </c>
      <c r="V213" s="93">
        <f>+'Ark1'!Y2278</f>
        <v>0</v>
      </c>
      <c r="W213" s="93">
        <f>+'Ark1'!Z2278</f>
        <v>0</v>
      </c>
      <c r="X213" s="1">
        <f>+'Ark1'!AA2278</f>
        <v>0</v>
      </c>
      <c r="Y213" s="1">
        <f>+'Ark1'!AB2278</f>
        <v>0</v>
      </c>
      <c r="Z213" s="11">
        <f>+'Ark1'!AD2278</f>
        <v>0</v>
      </c>
      <c r="AA213" s="1" t="e">
        <f t="shared" si="19"/>
        <v>#DIV/0!</v>
      </c>
      <c r="AB213" s="11" t="e">
        <f t="shared" si="20"/>
        <v>#DIV/0!</v>
      </c>
      <c r="AC213" s="45"/>
      <c r="AF213" s="57"/>
    </row>
    <row r="214" spans="1:32" ht="15.6">
      <c r="A214" s="45"/>
      <c r="B214">
        <f>+'Ark1'!C2279</f>
        <v>2011</v>
      </c>
      <c r="C214">
        <f>+'Ark1'!M2279</f>
        <v>8</v>
      </c>
      <c r="D214" s="3" t="s">
        <v>105</v>
      </c>
      <c r="E214">
        <f>+'Ark1'!Q2279</f>
        <v>0</v>
      </c>
      <c r="F214">
        <f>+'Ark1'!R2279</f>
        <v>0</v>
      </c>
      <c r="G214" s="201">
        <f>+'Ark1'!AG2279</f>
        <v>0</v>
      </c>
      <c r="H214" s="59">
        <f t="shared" si="21"/>
        <v>0</v>
      </c>
      <c r="I214" s="201">
        <f>+'Ark1'!AH2279</f>
        <v>0</v>
      </c>
      <c r="J214" s="97"/>
      <c r="K214" s="209"/>
      <c r="L214" s="451"/>
      <c r="M214" s="201"/>
      <c r="N214" s="201"/>
      <c r="O214" s="341"/>
      <c r="P214" s="1">
        <f>+'Ark1'!S2279</f>
        <v>0</v>
      </c>
      <c r="Q214" s="59">
        <f t="shared" si="22"/>
        <v>0</v>
      </c>
      <c r="R214" s="93">
        <f>+'Ark1'!U2279</f>
        <v>0</v>
      </c>
      <c r="S214" s="201"/>
      <c r="T214" s="216"/>
      <c r="U214" s="93">
        <f>+'Ark1'!X2279</f>
        <v>0</v>
      </c>
      <c r="V214" s="93">
        <f>+'Ark1'!Y2279</f>
        <v>0</v>
      </c>
      <c r="W214" s="93">
        <f>+'Ark1'!Z2279</f>
        <v>0</v>
      </c>
      <c r="X214" s="1">
        <f>+'Ark1'!AA2279</f>
        <v>0</v>
      </c>
      <c r="Y214" s="1">
        <f>+'Ark1'!AB2279</f>
        <v>0</v>
      </c>
      <c r="Z214" s="11">
        <f>+'Ark1'!AD2279</f>
        <v>0</v>
      </c>
      <c r="AA214" s="1" t="e">
        <f t="shared" si="19"/>
        <v>#DIV/0!</v>
      </c>
      <c r="AB214" s="11" t="e">
        <f t="shared" si="20"/>
        <v>#DIV/0!</v>
      </c>
      <c r="AC214" s="45"/>
      <c r="AF214" s="57"/>
    </row>
    <row r="215" spans="1:32" ht="15.6">
      <c r="A215" s="45"/>
      <c r="B215">
        <f>+'Ark1'!C2280</f>
        <v>2011</v>
      </c>
      <c r="C215">
        <f>+'Ark1'!M2280</f>
        <v>9</v>
      </c>
      <c r="D215" s="3" t="s">
        <v>106</v>
      </c>
      <c r="E215">
        <f>+'Ark1'!Q2280</f>
        <v>0</v>
      </c>
      <c r="F215">
        <f>+'Ark1'!R2280</f>
        <v>0</v>
      </c>
      <c r="G215" s="201">
        <f>+'Ark1'!AG2280</f>
        <v>0</v>
      </c>
      <c r="H215" s="59">
        <f t="shared" si="21"/>
        <v>0</v>
      </c>
      <c r="I215" s="201">
        <f>+'Ark1'!AH2280</f>
        <v>0</v>
      </c>
      <c r="J215" s="97"/>
      <c r="K215" s="209"/>
      <c r="L215" s="451"/>
      <c r="M215" s="201"/>
      <c r="N215" s="201"/>
      <c r="O215" s="341"/>
      <c r="P215" s="1">
        <f>+'Ark1'!S2280</f>
        <v>0</v>
      </c>
      <c r="Q215" s="59">
        <f t="shared" si="22"/>
        <v>0</v>
      </c>
      <c r="R215" s="93">
        <f>+'Ark1'!U2280</f>
        <v>0</v>
      </c>
      <c r="S215" s="201"/>
      <c r="T215" s="216"/>
      <c r="U215" s="93">
        <f>+'Ark1'!X2280</f>
        <v>0</v>
      </c>
      <c r="V215" s="93">
        <f>+'Ark1'!Y2280</f>
        <v>0</v>
      </c>
      <c r="W215" s="93">
        <f>+'Ark1'!Z2280</f>
        <v>0</v>
      </c>
      <c r="X215" s="1">
        <f>+'Ark1'!AA2280</f>
        <v>0</v>
      </c>
      <c r="Y215" s="1">
        <f>+'Ark1'!AB2280</f>
        <v>0</v>
      </c>
      <c r="Z215" s="11">
        <f>+'Ark1'!AD2280</f>
        <v>0</v>
      </c>
      <c r="AA215" s="1" t="e">
        <f t="shared" si="19"/>
        <v>#DIV/0!</v>
      </c>
      <c r="AB215" s="11" t="e">
        <f t="shared" si="20"/>
        <v>#DIV/0!</v>
      </c>
      <c r="AC215" s="45"/>
      <c r="AF215" s="57"/>
    </row>
    <row r="216" spans="1:32" ht="15.6">
      <c r="A216" s="45"/>
      <c r="B216">
        <f>+'Ark1'!C2281</f>
        <v>2011</v>
      </c>
      <c r="C216">
        <f>+'Ark1'!M2281</f>
        <v>10</v>
      </c>
      <c r="D216" s="3" t="s">
        <v>107</v>
      </c>
      <c r="E216">
        <f>+'Ark1'!Q2281</f>
        <v>0</v>
      </c>
      <c r="F216">
        <f>+'Ark1'!R2281</f>
        <v>0</v>
      </c>
      <c r="G216" s="201">
        <f>+'Ark1'!AG2281</f>
        <v>0</v>
      </c>
      <c r="H216" s="59">
        <f t="shared" si="21"/>
        <v>0</v>
      </c>
      <c r="I216" s="201">
        <f>+'Ark1'!AH2281</f>
        <v>0</v>
      </c>
      <c r="J216" s="97"/>
      <c r="K216" s="209"/>
      <c r="L216" s="451"/>
      <c r="M216" s="201"/>
      <c r="N216" s="201"/>
      <c r="O216" s="341"/>
      <c r="P216" s="1">
        <f>+'Ark1'!S2281</f>
        <v>0</v>
      </c>
      <c r="Q216" s="59">
        <f t="shared" si="22"/>
        <v>0</v>
      </c>
      <c r="R216" s="93">
        <f>+'Ark1'!U2281</f>
        <v>0</v>
      </c>
      <c r="S216" s="201"/>
      <c r="T216" s="216"/>
      <c r="U216" s="93">
        <f>+'Ark1'!X2281</f>
        <v>0</v>
      </c>
      <c r="V216" s="93">
        <f>+'Ark1'!Y2281</f>
        <v>0</v>
      </c>
      <c r="W216" s="93">
        <f>+'Ark1'!Z2281</f>
        <v>0</v>
      </c>
      <c r="X216" s="1">
        <f>+'Ark1'!AA2281</f>
        <v>0</v>
      </c>
      <c r="Y216" s="1">
        <f>+'Ark1'!AB2281</f>
        <v>0</v>
      </c>
      <c r="Z216" s="11">
        <f>+'Ark1'!AD2281</f>
        <v>0</v>
      </c>
      <c r="AA216" s="1" t="e">
        <f t="shared" si="19"/>
        <v>#DIV/0!</v>
      </c>
      <c r="AB216" s="11" t="e">
        <f t="shared" si="20"/>
        <v>#DIV/0!</v>
      </c>
      <c r="AC216" s="45"/>
      <c r="AF216" s="57"/>
    </row>
    <row r="217" spans="1:32" ht="15.6">
      <c r="A217" s="45"/>
      <c r="B217">
        <f>+'Ark1'!C2282</f>
        <v>2011</v>
      </c>
      <c r="C217">
        <f>+'Ark1'!M2282</f>
        <v>11</v>
      </c>
      <c r="D217" s="3" t="s">
        <v>108</v>
      </c>
      <c r="E217">
        <f>+'Ark1'!Q2282</f>
        <v>0</v>
      </c>
      <c r="F217">
        <f>+'Ark1'!R2282</f>
        <v>0</v>
      </c>
      <c r="G217" s="201">
        <f>+'Ark1'!AG2282</f>
        <v>0</v>
      </c>
      <c r="H217" s="59">
        <f t="shared" si="21"/>
        <v>0</v>
      </c>
      <c r="I217" s="201">
        <f>+'Ark1'!AH2282</f>
        <v>0</v>
      </c>
      <c r="J217" s="97"/>
      <c r="K217" s="209"/>
      <c r="L217" s="451"/>
      <c r="M217" s="201"/>
      <c r="N217" s="201"/>
      <c r="O217" s="341"/>
      <c r="P217" s="1">
        <f>+'Ark1'!S2282</f>
        <v>0</v>
      </c>
      <c r="Q217" s="59">
        <f t="shared" si="22"/>
        <v>0</v>
      </c>
      <c r="R217" s="93">
        <f>+'Ark1'!U2282</f>
        <v>0</v>
      </c>
      <c r="S217" s="201"/>
      <c r="T217" s="216"/>
      <c r="U217" s="93">
        <f>+'Ark1'!X2282</f>
        <v>0</v>
      </c>
      <c r="V217" s="93">
        <f>+'Ark1'!Y2282</f>
        <v>0</v>
      </c>
      <c r="W217" s="93">
        <f>+'Ark1'!Z2282</f>
        <v>0</v>
      </c>
      <c r="X217" s="1">
        <f>+'Ark1'!AA2282</f>
        <v>0</v>
      </c>
      <c r="Y217" s="1">
        <f>+'Ark1'!AB2282</f>
        <v>0</v>
      </c>
      <c r="Z217" s="11">
        <f>+'Ark1'!AD2282</f>
        <v>0</v>
      </c>
      <c r="AA217" s="1" t="e">
        <f t="shared" si="19"/>
        <v>#DIV/0!</v>
      </c>
      <c r="AB217" s="11" t="e">
        <f t="shared" si="20"/>
        <v>#DIV/0!</v>
      </c>
      <c r="AC217" s="45"/>
      <c r="AF217" s="57"/>
    </row>
    <row r="218" spans="1:32" ht="15.6">
      <c r="A218" s="45"/>
      <c r="B218">
        <f>+'Ark1'!C2283</f>
        <v>2011</v>
      </c>
      <c r="C218">
        <f>+'Ark1'!M2283</f>
        <v>12</v>
      </c>
      <c r="D218" s="3" t="s">
        <v>109</v>
      </c>
      <c r="E218">
        <f>+'Ark1'!Q2283</f>
        <v>0</v>
      </c>
      <c r="F218">
        <f>+'Ark1'!R2283</f>
        <v>0</v>
      </c>
      <c r="G218" s="201">
        <f>+'Ark1'!AG2283</f>
        <v>0</v>
      </c>
      <c r="H218" s="59">
        <f t="shared" si="21"/>
        <v>0</v>
      </c>
      <c r="I218" s="201">
        <f>+'Ark1'!AH2283</f>
        <v>0</v>
      </c>
      <c r="J218" s="97"/>
      <c r="K218" s="209"/>
      <c r="L218" s="451"/>
      <c r="M218" s="201"/>
      <c r="N218" s="201"/>
      <c r="O218" s="341"/>
      <c r="P218" s="1">
        <f>+'Ark1'!S2283</f>
        <v>0</v>
      </c>
      <c r="Q218" s="59">
        <f t="shared" si="22"/>
        <v>0</v>
      </c>
      <c r="R218" s="93">
        <f>+'Ark1'!U2283</f>
        <v>0</v>
      </c>
      <c r="S218" s="201"/>
      <c r="T218" s="216"/>
      <c r="U218" s="93">
        <f>+'Ark1'!X2283</f>
        <v>0</v>
      </c>
      <c r="V218" s="93">
        <f>+'Ark1'!Y2283</f>
        <v>0</v>
      </c>
      <c r="W218" s="93">
        <f>+'Ark1'!Z2283</f>
        <v>0</v>
      </c>
      <c r="X218" s="1">
        <f>+'Ark1'!AA2283</f>
        <v>0</v>
      </c>
      <c r="Y218" s="1">
        <f>+'Ark1'!AB2283</f>
        <v>0</v>
      </c>
      <c r="Z218" s="11">
        <f>+'Ark1'!AD2283</f>
        <v>0</v>
      </c>
      <c r="AA218" s="1" t="e">
        <f t="shared" si="19"/>
        <v>#DIV/0!</v>
      </c>
      <c r="AB218" s="11" t="e">
        <f t="shared" si="20"/>
        <v>#DIV/0!</v>
      </c>
      <c r="AC218" s="45"/>
      <c r="AF218" s="57"/>
    </row>
    <row r="219" spans="1:32" ht="15.6">
      <c r="A219" s="45"/>
      <c r="B219">
        <f>+'Ark1'!C2284</f>
        <v>2011</v>
      </c>
      <c r="C219">
        <f>+'Ark1'!M2284</f>
        <v>13</v>
      </c>
      <c r="D219" s="3" t="s">
        <v>110</v>
      </c>
      <c r="E219">
        <f>+'Ark1'!Q2284</f>
        <v>0</v>
      </c>
      <c r="F219">
        <f>+'Ark1'!R2284</f>
        <v>0</v>
      </c>
      <c r="G219" s="201">
        <f>+'Ark1'!AG2284</f>
        <v>0</v>
      </c>
      <c r="H219" s="59">
        <f t="shared" si="21"/>
        <v>0</v>
      </c>
      <c r="I219" s="201">
        <f>+'Ark1'!AH2284</f>
        <v>0</v>
      </c>
      <c r="J219" s="97"/>
      <c r="K219" s="209"/>
      <c r="L219" s="451"/>
      <c r="M219" s="201"/>
      <c r="N219" s="201"/>
      <c r="O219" s="341"/>
      <c r="P219" s="1">
        <f>+'Ark1'!S2284</f>
        <v>0</v>
      </c>
      <c r="Q219" s="59">
        <f t="shared" si="22"/>
        <v>0</v>
      </c>
      <c r="R219" s="93">
        <f>+'Ark1'!U2284</f>
        <v>0</v>
      </c>
      <c r="S219" s="201"/>
      <c r="T219" s="216"/>
      <c r="U219" s="93">
        <f>+'Ark1'!X2284</f>
        <v>0</v>
      </c>
      <c r="V219" s="93">
        <f>+'Ark1'!Y2284</f>
        <v>0</v>
      </c>
      <c r="W219" s="93">
        <f>+'Ark1'!Z2284</f>
        <v>0</v>
      </c>
      <c r="X219" s="1">
        <f>+'Ark1'!AA2284</f>
        <v>0</v>
      </c>
      <c r="Y219" s="1">
        <f>+'Ark1'!AB2284</f>
        <v>0</v>
      </c>
      <c r="Z219" s="11">
        <f>+'Ark1'!AD2284</f>
        <v>0</v>
      </c>
      <c r="AA219" s="1" t="e">
        <f t="shared" si="19"/>
        <v>#DIV/0!</v>
      </c>
      <c r="AB219" s="11" t="e">
        <f t="shared" si="20"/>
        <v>#DIV/0!</v>
      </c>
      <c r="AC219" s="45"/>
      <c r="AF219" s="57"/>
    </row>
    <row r="220" spans="1:32" ht="15.6">
      <c r="A220" s="45"/>
      <c r="B220">
        <f>+'Ark1'!C2285</f>
        <v>2011</v>
      </c>
      <c r="C220">
        <f>+'Ark1'!M2285</f>
        <v>14</v>
      </c>
      <c r="D220" s="3" t="s">
        <v>111</v>
      </c>
      <c r="E220">
        <f>+'Ark1'!Q2285</f>
        <v>0</v>
      </c>
      <c r="F220">
        <f>+'Ark1'!R2285</f>
        <v>0</v>
      </c>
      <c r="G220" s="201">
        <f>+'Ark1'!AG2285</f>
        <v>0</v>
      </c>
      <c r="H220" s="59">
        <f t="shared" si="21"/>
        <v>0</v>
      </c>
      <c r="I220" s="201">
        <f>+'Ark1'!AH2285</f>
        <v>0</v>
      </c>
      <c r="J220" s="97"/>
      <c r="K220" s="209"/>
      <c r="L220" s="451"/>
      <c r="M220" s="201"/>
      <c r="N220" s="201"/>
      <c r="O220" s="341"/>
      <c r="P220" s="1">
        <f>+'Ark1'!S2285</f>
        <v>0</v>
      </c>
      <c r="Q220" s="59">
        <f t="shared" si="22"/>
        <v>0</v>
      </c>
      <c r="R220" s="93">
        <f>+'Ark1'!U2285</f>
        <v>0</v>
      </c>
      <c r="S220" s="201"/>
      <c r="T220" s="216"/>
      <c r="U220" s="93">
        <f>+'Ark1'!X2285</f>
        <v>0</v>
      </c>
      <c r="V220" s="93">
        <f>+'Ark1'!Y2285</f>
        <v>0</v>
      </c>
      <c r="W220" s="93">
        <f>+'Ark1'!Z2285</f>
        <v>0</v>
      </c>
      <c r="X220" s="1">
        <f>+'Ark1'!AA2285</f>
        <v>0</v>
      </c>
      <c r="Y220" s="1">
        <f>+'Ark1'!AB2285</f>
        <v>0</v>
      </c>
      <c r="Z220" s="11">
        <f>+'Ark1'!AD2285</f>
        <v>0</v>
      </c>
      <c r="AA220" s="1" t="e">
        <f t="shared" ref="AA220:AA285" si="23">+R220/P220</f>
        <v>#DIV/0!</v>
      </c>
      <c r="AB220" s="11" t="e">
        <f t="shared" ref="AB220:AB285" si="24">+F220/E220</f>
        <v>#DIV/0!</v>
      </c>
      <c r="AC220" s="45"/>
      <c r="AF220" s="57"/>
    </row>
    <row r="221" spans="1:32" ht="15.6">
      <c r="A221" s="45"/>
      <c r="B221">
        <f>+'Ark1'!C2286</f>
        <v>2011</v>
      </c>
      <c r="C221">
        <f>+'Ark1'!M2286</f>
        <v>15</v>
      </c>
      <c r="D221" s="3" t="s">
        <v>112</v>
      </c>
      <c r="E221">
        <f>+'Ark1'!Q2286</f>
        <v>0</v>
      </c>
      <c r="F221">
        <f>+'Ark1'!R2286</f>
        <v>0</v>
      </c>
      <c r="G221" s="201">
        <f>+'Ark1'!AG2286</f>
        <v>0</v>
      </c>
      <c r="H221" s="59">
        <f t="shared" si="21"/>
        <v>0</v>
      </c>
      <c r="I221" s="201">
        <f>+'Ark1'!AH2286</f>
        <v>0</v>
      </c>
      <c r="J221" s="97"/>
      <c r="K221" s="209"/>
      <c r="L221" s="451"/>
      <c r="M221" s="201"/>
      <c r="N221" s="201"/>
      <c r="O221" s="341"/>
      <c r="P221" s="1">
        <f>+'Ark1'!S2286</f>
        <v>0</v>
      </c>
      <c r="Q221" s="59">
        <f t="shared" si="22"/>
        <v>0</v>
      </c>
      <c r="R221" s="93">
        <f>+'Ark1'!U2286</f>
        <v>0</v>
      </c>
      <c r="S221" s="201"/>
      <c r="T221" s="216"/>
      <c r="U221" s="93">
        <f>+'Ark1'!X2286</f>
        <v>0</v>
      </c>
      <c r="V221" s="93">
        <f>+'Ark1'!Y2286</f>
        <v>0</v>
      </c>
      <c r="W221" s="93">
        <f>+'Ark1'!Z2286</f>
        <v>0</v>
      </c>
      <c r="X221" s="1">
        <f>+'Ark1'!AA2286</f>
        <v>0</v>
      </c>
      <c r="Y221" s="1">
        <f>+'Ark1'!AB2286</f>
        <v>0</v>
      </c>
      <c r="Z221" s="11">
        <f>+'Ark1'!AD2286</f>
        <v>0</v>
      </c>
      <c r="AA221" s="1" t="e">
        <f t="shared" si="23"/>
        <v>#DIV/0!</v>
      </c>
      <c r="AB221" s="11" t="e">
        <f t="shared" si="24"/>
        <v>#DIV/0!</v>
      </c>
      <c r="AC221" s="45"/>
      <c r="AF221" s="57"/>
    </row>
    <row r="222" spans="1:32" ht="15.6">
      <c r="A222" s="45"/>
      <c r="B222" s="52">
        <f>+'Ark1'!C2287</f>
        <v>2010</v>
      </c>
      <c r="C222" s="52">
        <f>+'Ark1'!M2287</f>
        <v>1</v>
      </c>
      <c r="D222" s="53" t="s">
        <v>98</v>
      </c>
      <c r="E222" s="52">
        <f>+'Ark1'!Q2287</f>
        <v>0</v>
      </c>
      <c r="F222" s="52">
        <f>+'Ark1'!R2287</f>
        <v>0</v>
      </c>
      <c r="G222" s="183">
        <f>+'Ark1'!AG2287</f>
        <v>0</v>
      </c>
      <c r="H222" s="58">
        <f t="shared" ref="H222:H236" si="25">+G222-G238</f>
        <v>0</v>
      </c>
      <c r="I222" s="183">
        <f>+'Ark1'!AH2287</f>
        <v>0</v>
      </c>
      <c r="J222" s="97"/>
      <c r="K222" s="281"/>
      <c r="L222" s="451"/>
      <c r="M222" s="183"/>
      <c r="N222" s="183"/>
      <c r="O222" s="341"/>
      <c r="P222" s="54">
        <f>+'Ark1'!S2287</f>
        <v>0</v>
      </c>
      <c r="Q222" s="58">
        <f t="shared" ref="Q222:Q236" si="26">+P222-P238</f>
        <v>0</v>
      </c>
      <c r="R222" s="161">
        <f>+'Ark1'!U2287</f>
        <v>0</v>
      </c>
      <c r="S222" s="183"/>
      <c r="T222" s="216"/>
      <c r="U222" s="161">
        <f>+'Ark1'!X2287</f>
        <v>0</v>
      </c>
      <c r="V222" s="161">
        <f>+'Ark1'!Y2287</f>
        <v>0</v>
      </c>
      <c r="W222" s="161">
        <f>+'Ark1'!Z2287</f>
        <v>0</v>
      </c>
      <c r="X222" s="54">
        <f>+'Ark1'!AA2287</f>
        <v>0</v>
      </c>
      <c r="Y222" s="54">
        <f>+'Ark1'!AB2287</f>
        <v>0</v>
      </c>
      <c r="Z222" s="74">
        <f>+'Ark1'!AD2287</f>
        <v>0</v>
      </c>
      <c r="AA222" s="54" t="e">
        <f t="shared" si="23"/>
        <v>#DIV/0!</v>
      </c>
      <c r="AB222" s="74" t="e">
        <f t="shared" si="24"/>
        <v>#DIV/0!</v>
      </c>
      <c r="AC222" s="45"/>
      <c r="AF222" s="57"/>
    </row>
    <row r="223" spans="1:32" ht="15.6">
      <c r="A223" s="45"/>
      <c r="B223" s="52">
        <f>+'Ark1'!C2288</f>
        <v>2010</v>
      </c>
      <c r="C223" s="52">
        <f>+'Ark1'!M2288</f>
        <v>2</v>
      </c>
      <c r="D223" s="53" t="s">
        <v>99</v>
      </c>
      <c r="E223" s="52">
        <f>+'Ark1'!Q2288</f>
        <v>0</v>
      </c>
      <c r="F223" s="52">
        <f>+'Ark1'!R2288</f>
        <v>0</v>
      </c>
      <c r="G223" s="183">
        <f>+'Ark1'!AG2288</f>
        <v>0</v>
      </c>
      <c r="H223" s="58">
        <f t="shared" si="25"/>
        <v>0</v>
      </c>
      <c r="I223" s="183">
        <f>+'Ark1'!AH2288</f>
        <v>0</v>
      </c>
      <c r="J223" s="97"/>
      <c r="K223" s="281"/>
      <c r="L223" s="451"/>
      <c r="M223" s="183"/>
      <c r="N223" s="183"/>
      <c r="O223" s="341"/>
      <c r="P223" s="54">
        <f>+'Ark1'!S2288</f>
        <v>0</v>
      </c>
      <c r="Q223" s="58">
        <f t="shared" si="26"/>
        <v>0</v>
      </c>
      <c r="R223" s="161">
        <f>+'Ark1'!U2288</f>
        <v>0</v>
      </c>
      <c r="S223" s="183"/>
      <c r="T223" s="216"/>
      <c r="U223" s="161">
        <f>+'Ark1'!X2288</f>
        <v>0</v>
      </c>
      <c r="V223" s="161">
        <f>+'Ark1'!Y2288</f>
        <v>0</v>
      </c>
      <c r="W223" s="161">
        <f>+'Ark1'!Z2288</f>
        <v>0</v>
      </c>
      <c r="X223" s="54">
        <f>+'Ark1'!AA2288</f>
        <v>0</v>
      </c>
      <c r="Y223" s="54">
        <f>+'Ark1'!AB2288</f>
        <v>0</v>
      </c>
      <c r="Z223" s="74">
        <f>+'Ark1'!AD2288</f>
        <v>0</v>
      </c>
      <c r="AA223" s="54" t="e">
        <f t="shared" si="23"/>
        <v>#DIV/0!</v>
      </c>
      <c r="AB223" s="74" t="e">
        <f t="shared" si="24"/>
        <v>#DIV/0!</v>
      </c>
      <c r="AC223" s="45"/>
      <c r="AF223" s="57"/>
    </row>
    <row r="224" spans="1:32" ht="15.6">
      <c r="A224" s="45"/>
      <c r="B224" s="52">
        <f>+'Ark1'!C2289</f>
        <v>2010</v>
      </c>
      <c r="C224" s="52">
        <f>+'Ark1'!M2289</f>
        <v>3</v>
      </c>
      <c r="D224" s="53" t="s">
        <v>100</v>
      </c>
      <c r="E224" s="52">
        <f>+'Ark1'!Q2289</f>
        <v>0</v>
      </c>
      <c r="F224" s="52">
        <f>+'Ark1'!R2289</f>
        <v>0</v>
      </c>
      <c r="G224" s="183">
        <f>+'Ark1'!AG2289</f>
        <v>0</v>
      </c>
      <c r="H224" s="58">
        <f t="shared" si="25"/>
        <v>0</v>
      </c>
      <c r="I224" s="183">
        <f>+'Ark1'!AH2289</f>
        <v>0</v>
      </c>
      <c r="J224" s="97"/>
      <c r="K224" s="281"/>
      <c r="L224" s="451"/>
      <c r="M224" s="183"/>
      <c r="N224" s="183"/>
      <c r="O224" s="341"/>
      <c r="P224" s="54">
        <f>+'Ark1'!S2289</f>
        <v>0</v>
      </c>
      <c r="Q224" s="58">
        <f t="shared" si="26"/>
        <v>0</v>
      </c>
      <c r="R224" s="161">
        <f>+'Ark1'!U2289</f>
        <v>0</v>
      </c>
      <c r="S224" s="183"/>
      <c r="T224" s="216"/>
      <c r="U224" s="161">
        <f>+'Ark1'!X2289</f>
        <v>0</v>
      </c>
      <c r="V224" s="161">
        <f>+'Ark1'!Y2289</f>
        <v>0</v>
      </c>
      <c r="W224" s="161">
        <f>+'Ark1'!Z2289</f>
        <v>0</v>
      </c>
      <c r="X224" s="54">
        <f>+'Ark1'!AA2289</f>
        <v>0</v>
      </c>
      <c r="Y224" s="54">
        <f>+'Ark1'!AB2289</f>
        <v>0</v>
      </c>
      <c r="Z224" s="74">
        <f>+'Ark1'!AD2289</f>
        <v>0</v>
      </c>
      <c r="AA224" s="54" t="e">
        <f t="shared" si="23"/>
        <v>#DIV/0!</v>
      </c>
      <c r="AB224" s="74" t="e">
        <f t="shared" si="24"/>
        <v>#DIV/0!</v>
      </c>
      <c r="AC224" s="45"/>
      <c r="AF224" s="57"/>
    </row>
    <row r="225" spans="1:32" ht="15.6">
      <c r="A225" s="45"/>
      <c r="B225" s="52">
        <f>+'Ark1'!C2290</f>
        <v>2010</v>
      </c>
      <c r="C225" s="52">
        <f>+'Ark1'!M2290</f>
        <v>4</v>
      </c>
      <c r="D225" s="53" t="s">
        <v>101</v>
      </c>
      <c r="E225" s="52">
        <f>+'Ark1'!Q2290</f>
        <v>0</v>
      </c>
      <c r="F225" s="52">
        <f>+'Ark1'!R2290</f>
        <v>0</v>
      </c>
      <c r="G225" s="183">
        <f>+'Ark1'!AG2290</f>
        <v>0</v>
      </c>
      <c r="H225" s="58">
        <f t="shared" si="25"/>
        <v>0</v>
      </c>
      <c r="I225" s="183">
        <f>+'Ark1'!AH2290</f>
        <v>0</v>
      </c>
      <c r="J225" s="97"/>
      <c r="K225" s="281"/>
      <c r="L225" s="451"/>
      <c r="M225" s="183"/>
      <c r="N225" s="183"/>
      <c r="O225" s="341"/>
      <c r="P225" s="54">
        <f>+'Ark1'!S2290</f>
        <v>0</v>
      </c>
      <c r="Q225" s="58">
        <f t="shared" si="26"/>
        <v>0</v>
      </c>
      <c r="R225" s="161">
        <f>+'Ark1'!U2290</f>
        <v>0</v>
      </c>
      <c r="S225" s="183"/>
      <c r="T225" s="216"/>
      <c r="U225" s="161">
        <f>+'Ark1'!X2290</f>
        <v>0</v>
      </c>
      <c r="V225" s="161">
        <f>+'Ark1'!Y2290</f>
        <v>0</v>
      </c>
      <c r="W225" s="161">
        <f>+'Ark1'!Z2290</f>
        <v>0</v>
      </c>
      <c r="X225" s="54">
        <f>+'Ark1'!AA2290</f>
        <v>0</v>
      </c>
      <c r="Y225" s="54">
        <f>+'Ark1'!AB2290</f>
        <v>0</v>
      </c>
      <c r="Z225" s="74">
        <f>+'Ark1'!AD2290</f>
        <v>0</v>
      </c>
      <c r="AA225" s="54" t="e">
        <f t="shared" si="23"/>
        <v>#DIV/0!</v>
      </c>
      <c r="AB225" s="74" t="e">
        <f t="shared" si="24"/>
        <v>#DIV/0!</v>
      </c>
      <c r="AC225" s="45"/>
      <c r="AF225" s="57"/>
    </row>
    <row r="226" spans="1:32" ht="15.6">
      <c r="A226" s="45"/>
      <c r="B226" s="52">
        <f>+'Ark1'!C2291</f>
        <v>2010</v>
      </c>
      <c r="C226" s="52">
        <f>+'Ark1'!M2291</f>
        <v>5</v>
      </c>
      <c r="D226" s="53" t="s">
        <v>102</v>
      </c>
      <c r="E226" s="52">
        <f>+'Ark1'!Q2291</f>
        <v>0</v>
      </c>
      <c r="F226" s="52">
        <f>+'Ark1'!R2291</f>
        <v>0</v>
      </c>
      <c r="G226" s="183">
        <f>+'Ark1'!AG2291</f>
        <v>0</v>
      </c>
      <c r="H226" s="58">
        <f t="shared" si="25"/>
        <v>0</v>
      </c>
      <c r="I226" s="183">
        <f>+'Ark1'!AH2291</f>
        <v>0</v>
      </c>
      <c r="J226" s="97"/>
      <c r="K226" s="281"/>
      <c r="L226" s="451"/>
      <c r="M226" s="183"/>
      <c r="N226" s="183"/>
      <c r="O226" s="341"/>
      <c r="P226" s="54">
        <f>+'Ark1'!S2291</f>
        <v>0</v>
      </c>
      <c r="Q226" s="58">
        <f t="shared" si="26"/>
        <v>0</v>
      </c>
      <c r="R226" s="161">
        <f>+'Ark1'!U2291</f>
        <v>0</v>
      </c>
      <c r="S226" s="183"/>
      <c r="T226" s="216"/>
      <c r="U226" s="161">
        <f>+'Ark1'!X2291</f>
        <v>0</v>
      </c>
      <c r="V226" s="161">
        <f>+'Ark1'!Y2291</f>
        <v>0</v>
      </c>
      <c r="W226" s="161">
        <f>+'Ark1'!Z2291</f>
        <v>0</v>
      </c>
      <c r="X226" s="54">
        <f>+'Ark1'!AA2291</f>
        <v>0</v>
      </c>
      <c r="Y226" s="54">
        <f>+'Ark1'!AB2291</f>
        <v>0</v>
      </c>
      <c r="Z226" s="74">
        <f>+'Ark1'!AD2291</f>
        <v>0</v>
      </c>
      <c r="AA226" s="54" t="e">
        <f t="shared" si="23"/>
        <v>#DIV/0!</v>
      </c>
      <c r="AB226" s="74" t="e">
        <f t="shared" si="24"/>
        <v>#DIV/0!</v>
      </c>
      <c r="AC226" s="45"/>
      <c r="AF226" s="57"/>
    </row>
    <row r="227" spans="1:32" ht="15.6">
      <c r="A227" s="45"/>
      <c r="B227" s="52">
        <f>+'Ark1'!C2292</f>
        <v>2010</v>
      </c>
      <c r="C227" s="52">
        <f>+'Ark1'!M2292</f>
        <v>6</v>
      </c>
      <c r="D227" s="53" t="s">
        <v>103</v>
      </c>
      <c r="E227" s="52">
        <f>+'Ark1'!Q2292</f>
        <v>0</v>
      </c>
      <c r="F227" s="52">
        <f>+'Ark1'!R2292</f>
        <v>0</v>
      </c>
      <c r="G227" s="183">
        <f>+'Ark1'!AG2292</f>
        <v>0</v>
      </c>
      <c r="H227" s="58">
        <f t="shared" si="25"/>
        <v>0</v>
      </c>
      <c r="I227" s="183">
        <f>+'Ark1'!AH2292</f>
        <v>0</v>
      </c>
      <c r="J227" s="97"/>
      <c r="K227" s="281"/>
      <c r="L227" s="451"/>
      <c r="M227" s="183"/>
      <c r="N227" s="183"/>
      <c r="O227" s="341"/>
      <c r="P227" s="54">
        <f>+'Ark1'!S2292</f>
        <v>0</v>
      </c>
      <c r="Q227" s="58">
        <f t="shared" si="26"/>
        <v>0</v>
      </c>
      <c r="R227" s="161">
        <f>+'Ark1'!U2292</f>
        <v>0</v>
      </c>
      <c r="S227" s="183"/>
      <c r="T227" s="216"/>
      <c r="U227" s="161">
        <f>+'Ark1'!X2292</f>
        <v>0</v>
      </c>
      <c r="V227" s="161">
        <f>+'Ark1'!Y2292</f>
        <v>0</v>
      </c>
      <c r="W227" s="161">
        <f>+'Ark1'!Z2292</f>
        <v>0</v>
      </c>
      <c r="X227" s="54">
        <f>+'Ark1'!AA2292</f>
        <v>0</v>
      </c>
      <c r="Y227" s="54">
        <f>+'Ark1'!AB2292</f>
        <v>0</v>
      </c>
      <c r="Z227" s="74">
        <f>+'Ark1'!AD2292</f>
        <v>0</v>
      </c>
      <c r="AA227" s="54" t="e">
        <f t="shared" si="23"/>
        <v>#DIV/0!</v>
      </c>
      <c r="AB227" s="74" t="e">
        <f t="shared" si="24"/>
        <v>#DIV/0!</v>
      </c>
      <c r="AC227" s="45"/>
      <c r="AF227" s="57"/>
    </row>
    <row r="228" spans="1:32" ht="15.6">
      <c r="A228" s="45"/>
      <c r="B228" s="52">
        <f>+'Ark1'!C2293</f>
        <v>2010</v>
      </c>
      <c r="C228" s="52">
        <f>+'Ark1'!M2293</f>
        <v>7</v>
      </c>
      <c r="D228" s="53" t="s">
        <v>104</v>
      </c>
      <c r="E228" s="52">
        <f>+'Ark1'!Q2293</f>
        <v>0</v>
      </c>
      <c r="F228" s="52">
        <f>+'Ark1'!R2293</f>
        <v>0</v>
      </c>
      <c r="G228" s="183">
        <f>+'Ark1'!AG2293</f>
        <v>0</v>
      </c>
      <c r="H228" s="58">
        <f t="shared" si="25"/>
        <v>0</v>
      </c>
      <c r="I228" s="183">
        <f>+'Ark1'!AH2293</f>
        <v>0</v>
      </c>
      <c r="J228" s="97"/>
      <c r="K228" s="281"/>
      <c r="L228" s="451"/>
      <c r="M228" s="183"/>
      <c r="N228" s="183"/>
      <c r="O228" s="341"/>
      <c r="P228" s="54">
        <f>+'Ark1'!S2293</f>
        <v>0</v>
      </c>
      <c r="Q228" s="58">
        <f t="shared" si="26"/>
        <v>0</v>
      </c>
      <c r="R228" s="161">
        <f>+'Ark1'!U2293</f>
        <v>0</v>
      </c>
      <c r="S228" s="183"/>
      <c r="T228" s="216"/>
      <c r="U228" s="161">
        <f>+'Ark1'!X2293</f>
        <v>0</v>
      </c>
      <c r="V228" s="161">
        <f>+'Ark1'!Y2293</f>
        <v>0</v>
      </c>
      <c r="W228" s="161">
        <f>+'Ark1'!Z2293</f>
        <v>0</v>
      </c>
      <c r="X228" s="54">
        <f>+'Ark1'!AA2293</f>
        <v>0</v>
      </c>
      <c r="Y228" s="54">
        <f>+'Ark1'!AB2293</f>
        <v>0</v>
      </c>
      <c r="Z228" s="74">
        <f>+'Ark1'!AD2293</f>
        <v>0</v>
      </c>
      <c r="AA228" s="54" t="e">
        <f t="shared" si="23"/>
        <v>#DIV/0!</v>
      </c>
      <c r="AB228" s="74" t="e">
        <f t="shared" si="24"/>
        <v>#DIV/0!</v>
      </c>
      <c r="AC228" s="45"/>
      <c r="AF228" s="57"/>
    </row>
    <row r="229" spans="1:32" ht="15.6">
      <c r="A229" s="45"/>
      <c r="B229" s="52">
        <f>+'Ark1'!C2294</f>
        <v>2010</v>
      </c>
      <c r="C229" s="52">
        <f>+'Ark1'!M2294</f>
        <v>8</v>
      </c>
      <c r="D229" s="53" t="s">
        <v>105</v>
      </c>
      <c r="E229" s="52">
        <f>+'Ark1'!Q2294</f>
        <v>0</v>
      </c>
      <c r="F229" s="52">
        <f>+'Ark1'!R2294</f>
        <v>0</v>
      </c>
      <c r="G229" s="183">
        <f>+'Ark1'!AG2294</f>
        <v>0</v>
      </c>
      <c r="H229" s="58">
        <f t="shared" si="25"/>
        <v>0</v>
      </c>
      <c r="I229" s="183">
        <f>+'Ark1'!AH2294</f>
        <v>0</v>
      </c>
      <c r="J229" s="97"/>
      <c r="K229" s="281"/>
      <c r="L229" s="451"/>
      <c r="M229" s="183"/>
      <c r="N229" s="183"/>
      <c r="O229" s="341"/>
      <c r="P229" s="54">
        <f>+'Ark1'!S2294</f>
        <v>0</v>
      </c>
      <c r="Q229" s="58">
        <f t="shared" si="26"/>
        <v>0</v>
      </c>
      <c r="R229" s="161">
        <f>+'Ark1'!U2294</f>
        <v>0</v>
      </c>
      <c r="S229" s="183"/>
      <c r="T229" s="216"/>
      <c r="U229" s="161">
        <f>+'Ark1'!X2294</f>
        <v>0</v>
      </c>
      <c r="V229" s="161">
        <f>+'Ark1'!Y2294</f>
        <v>0</v>
      </c>
      <c r="W229" s="161">
        <f>+'Ark1'!Z2294</f>
        <v>0</v>
      </c>
      <c r="X229" s="54">
        <f>+'Ark1'!AA2294</f>
        <v>0</v>
      </c>
      <c r="Y229" s="54">
        <f>+'Ark1'!AB2294</f>
        <v>0</v>
      </c>
      <c r="Z229" s="74">
        <f>+'Ark1'!AD2294</f>
        <v>0</v>
      </c>
      <c r="AA229" s="54" t="e">
        <f t="shared" si="23"/>
        <v>#DIV/0!</v>
      </c>
      <c r="AB229" s="74" t="e">
        <f t="shared" si="24"/>
        <v>#DIV/0!</v>
      </c>
      <c r="AC229" s="45"/>
      <c r="AF229" s="57"/>
    </row>
    <row r="230" spans="1:32" ht="15.6">
      <c r="A230" s="45"/>
      <c r="B230" s="52">
        <f>+'Ark1'!C2295</f>
        <v>2010</v>
      </c>
      <c r="C230" s="52">
        <f>+'Ark1'!M2295</f>
        <v>9</v>
      </c>
      <c r="D230" s="53" t="s">
        <v>106</v>
      </c>
      <c r="E230" s="52">
        <f>+'Ark1'!Q2295</f>
        <v>0</v>
      </c>
      <c r="F230" s="52">
        <f>+'Ark1'!R2295</f>
        <v>0</v>
      </c>
      <c r="G230" s="183">
        <f>+'Ark1'!AG2295</f>
        <v>0</v>
      </c>
      <c r="H230" s="58">
        <f t="shared" si="25"/>
        <v>0</v>
      </c>
      <c r="I230" s="183">
        <f>+'Ark1'!AH2295</f>
        <v>0</v>
      </c>
      <c r="J230" s="97"/>
      <c r="K230" s="281"/>
      <c r="L230" s="451"/>
      <c r="M230" s="183"/>
      <c r="N230" s="183"/>
      <c r="O230" s="341"/>
      <c r="P230" s="54">
        <f>+'Ark1'!S2295</f>
        <v>0</v>
      </c>
      <c r="Q230" s="58">
        <f t="shared" si="26"/>
        <v>0</v>
      </c>
      <c r="R230" s="161">
        <f>+'Ark1'!U2295</f>
        <v>0</v>
      </c>
      <c r="S230" s="183"/>
      <c r="T230" s="216"/>
      <c r="U230" s="161">
        <f>+'Ark1'!X2295</f>
        <v>0</v>
      </c>
      <c r="V230" s="161">
        <f>+'Ark1'!Y2295</f>
        <v>0</v>
      </c>
      <c r="W230" s="161">
        <f>+'Ark1'!Z2295</f>
        <v>0</v>
      </c>
      <c r="X230" s="54">
        <f>+'Ark1'!AA2295</f>
        <v>0</v>
      </c>
      <c r="Y230" s="54">
        <f>+'Ark1'!AB2295</f>
        <v>0</v>
      </c>
      <c r="Z230" s="74">
        <f>+'Ark1'!AD2295</f>
        <v>0</v>
      </c>
      <c r="AA230" s="54" t="e">
        <f t="shared" si="23"/>
        <v>#DIV/0!</v>
      </c>
      <c r="AB230" s="74" t="e">
        <f t="shared" si="24"/>
        <v>#DIV/0!</v>
      </c>
      <c r="AC230" s="45"/>
      <c r="AF230" s="57"/>
    </row>
    <row r="231" spans="1:32" ht="15.6">
      <c r="A231" s="45"/>
      <c r="B231" s="52">
        <f>+'Ark1'!C2296</f>
        <v>2010</v>
      </c>
      <c r="C231" s="52">
        <f>+'Ark1'!M2296</f>
        <v>10</v>
      </c>
      <c r="D231" s="53" t="s">
        <v>107</v>
      </c>
      <c r="E231" s="52">
        <f>+'Ark1'!Q2296</f>
        <v>0</v>
      </c>
      <c r="F231" s="52">
        <f>+'Ark1'!R2296</f>
        <v>0</v>
      </c>
      <c r="G231" s="183">
        <f>+'Ark1'!AG2296</f>
        <v>0</v>
      </c>
      <c r="H231" s="58">
        <f t="shared" si="25"/>
        <v>0</v>
      </c>
      <c r="I231" s="183">
        <f>+'Ark1'!AH2296</f>
        <v>0</v>
      </c>
      <c r="J231" s="97"/>
      <c r="K231" s="281"/>
      <c r="L231" s="451"/>
      <c r="M231" s="183"/>
      <c r="N231" s="183"/>
      <c r="O231" s="341"/>
      <c r="P231" s="54">
        <f>+'Ark1'!S2296</f>
        <v>0</v>
      </c>
      <c r="Q231" s="58">
        <f t="shared" si="26"/>
        <v>0</v>
      </c>
      <c r="R231" s="161">
        <f>+'Ark1'!U2296</f>
        <v>0</v>
      </c>
      <c r="S231" s="183"/>
      <c r="T231" s="216"/>
      <c r="U231" s="161">
        <f>+'Ark1'!X2296</f>
        <v>0</v>
      </c>
      <c r="V231" s="161">
        <f>+'Ark1'!Y2296</f>
        <v>0</v>
      </c>
      <c r="W231" s="161">
        <f>+'Ark1'!Z2296</f>
        <v>0</v>
      </c>
      <c r="X231" s="54">
        <f>+'Ark1'!AA2296</f>
        <v>0</v>
      </c>
      <c r="Y231" s="54">
        <f>+'Ark1'!AB2296</f>
        <v>0</v>
      </c>
      <c r="Z231" s="74">
        <f>+'Ark1'!AD2296</f>
        <v>0</v>
      </c>
      <c r="AA231" s="54" t="e">
        <f t="shared" si="23"/>
        <v>#DIV/0!</v>
      </c>
      <c r="AB231" s="74" t="e">
        <f t="shared" si="24"/>
        <v>#DIV/0!</v>
      </c>
      <c r="AC231" s="45"/>
      <c r="AF231" s="57"/>
    </row>
    <row r="232" spans="1:32" ht="15.6">
      <c r="A232" s="45"/>
      <c r="B232" s="52">
        <f>+'Ark1'!C2297</f>
        <v>2010</v>
      </c>
      <c r="C232" s="52">
        <f>+'Ark1'!M2297</f>
        <v>11</v>
      </c>
      <c r="D232" s="53" t="s">
        <v>108</v>
      </c>
      <c r="E232" s="52">
        <f>+'Ark1'!Q2297</f>
        <v>0</v>
      </c>
      <c r="F232" s="52">
        <f>+'Ark1'!R2297</f>
        <v>0</v>
      </c>
      <c r="G232" s="183">
        <f>+'Ark1'!AG2297</f>
        <v>0</v>
      </c>
      <c r="H232" s="58">
        <f t="shared" si="25"/>
        <v>0</v>
      </c>
      <c r="I232" s="183">
        <f>+'Ark1'!AH2297</f>
        <v>0</v>
      </c>
      <c r="J232" s="97"/>
      <c r="K232" s="281"/>
      <c r="L232" s="451"/>
      <c r="M232" s="183"/>
      <c r="N232" s="183"/>
      <c r="O232" s="341"/>
      <c r="P232" s="54">
        <f>+'Ark1'!S2297</f>
        <v>0</v>
      </c>
      <c r="Q232" s="58">
        <f t="shared" si="26"/>
        <v>0</v>
      </c>
      <c r="R232" s="161">
        <f>+'Ark1'!U2297</f>
        <v>0</v>
      </c>
      <c r="S232" s="183"/>
      <c r="T232" s="216"/>
      <c r="U232" s="161">
        <f>+'Ark1'!X2297</f>
        <v>0</v>
      </c>
      <c r="V232" s="161">
        <f>+'Ark1'!Y2297</f>
        <v>0</v>
      </c>
      <c r="W232" s="161">
        <f>+'Ark1'!Z2297</f>
        <v>0</v>
      </c>
      <c r="X232" s="54">
        <f>+'Ark1'!AA2297</f>
        <v>0</v>
      </c>
      <c r="Y232" s="54">
        <f>+'Ark1'!AB2297</f>
        <v>0</v>
      </c>
      <c r="Z232" s="74">
        <f>+'Ark1'!AD2297</f>
        <v>0</v>
      </c>
      <c r="AA232" s="54" t="e">
        <f t="shared" si="23"/>
        <v>#DIV/0!</v>
      </c>
      <c r="AB232" s="74" t="e">
        <f t="shared" si="24"/>
        <v>#DIV/0!</v>
      </c>
      <c r="AC232" s="45"/>
      <c r="AF232" s="57"/>
    </row>
    <row r="233" spans="1:32" ht="15.6">
      <c r="A233" s="45"/>
      <c r="B233" s="52">
        <f>+'Ark1'!C2298</f>
        <v>2010</v>
      </c>
      <c r="C233" s="52">
        <f>+'Ark1'!M2298</f>
        <v>12</v>
      </c>
      <c r="D233" s="53" t="s">
        <v>109</v>
      </c>
      <c r="E233" s="52">
        <f>+'Ark1'!Q2298</f>
        <v>0</v>
      </c>
      <c r="F233" s="52">
        <f>+'Ark1'!R2298</f>
        <v>0</v>
      </c>
      <c r="G233" s="183">
        <f>+'Ark1'!AG2298</f>
        <v>0</v>
      </c>
      <c r="H233" s="58">
        <f t="shared" si="25"/>
        <v>0</v>
      </c>
      <c r="I233" s="183">
        <f>+'Ark1'!AH2298</f>
        <v>0</v>
      </c>
      <c r="J233" s="97"/>
      <c r="K233" s="281"/>
      <c r="L233" s="451"/>
      <c r="M233" s="183"/>
      <c r="N233" s="183"/>
      <c r="O233" s="341"/>
      <c r="P233" s="54">
        <f>+'Ark1'!S2298</f>
        <v>0</v>
      </c>
      <c r="Q233" s="58">
        <f t="shared" si="26"/>
        <v>0</v>
      </c>
      <c r="R233" s="161">
        <f>+'Ark1'!U2298</f>
        <v>0</v>
      </c>
      <c r="S233" s="183"/>
      <c r="T233" s="216"/>
      <c r="U233" s="161">
        <f>+'Ark1'!X2298</f>
        <v>0</v>
      </c>
      <c r="V233" s="161">
        <f>+'Ark1'!Y2298</f>
        <v>0</v>
      </c>
      <c r="W233" s="161">
        <f>+'Ark1'!Z2298</f>
        <v>0</v>
      </c>
      <c r="X233" s="54">
        <f>+'Ark1'!AA2298</f>
        <v>0</v>
      </c>
      <c r="Y233" s="54">
        <f>+'Ark1'!AB2298</f>
        <v>0</v>
      </c>
      <c r="Z233" s="74">
        <f>+'Ark1'!AD2298</f>
        <v>0</v>
      </c>
      <c r="AA233" s="54" t="e">
        <f t="shared" si="23"/>
        <v>#DIV/0!</v>
      </c>
      <c r="AB233" s="74" t="e">
        <f t="shared" si="24"/>
        <v>#DIV/0!</v>
      </c>
      <c r="AC233" s="45"/>
      <c r="AF233" s="57"/>
    </row>
    <row r="234" spans="1:32" ht="15.6">
      <c r="A234" s="45"/>
      <c r="B234" s="52">
        <f>+'Ark1'!C2299</f>
        <v>2010</v>
      </c>
      <c r="C234" s="52">
        <f>+'Ark1'!M2299</f>
        <v>13</v>
      </c>
      <c r="D234" s="53" t="s">
        <v>110</v>
      </c>
      <c r="E234" s="52">
        <f>+'Ark1'!Q2299</f>
        <v>0</v>
      </c>
      <c r="F234" s="52">
        <f>+'Ark1'!R2299</f>
        <v>0</v>
      </c>
      <c r="G234" s="183">
        <f>+'Ark1'!AG2299</f>
        <v>0</v>
      </c>
      <c r="H234" s="58">
        <f t="shared" si="25"/>
        <v>0</v>
      </c>
      <c r="I234" s="183">
        <f>+'Ark1'!AH2299</f>
        <v>0</v>
      </c>
      <c r="J234" s="97"/>
      <c r="K234" s="281"/>
      <c r="L234" s="451"/>
      <c r="M234" s="183"/>
      <c r="N234" s="183"/>
      <c r="O234" s="341"/>
      <c r="P234" s="54">
        <f>+'Ark1'!S2299</f>
        <v>0</v>
      </c>
      <c r="Q234" s="58">
        <f t="shared" si="26"/>
        <v>0</v>
      </c>
      <c r="R234" s="161">
        <f>+'Ark1'!U2299</f>
        <v>0</v>
      </c>
      <c r="S234" s="183"/>
      <c r="T234" s="216"/>
      <c r="U234" s="161">
        <f>+'Ark1'!X2299</f>
        <v>0</v>
      </c>
      <c r="V234" s="161">
        <f>+'Ark1'!Y2299</f>
        <v>0</v>
      </c>
      <c r="W234" s="161">
        <f>+'Ark1'!Z2299</f>
        <v>0</v>
      </c>
      <c r="X234" s="54">
        <f>+'Ark1'!AA2299</f>
        <v>0</v>
      </c>
      <c r="Y234" s="54">
        <f>+'Ark1'!AB2299</f>
        <v>0</v>
      </c>
      <c r="Z234" s="74">
        <f>+'Ark1'!AD2299</f>
        <v>0</v>
      </c>
      <c r="AA234" s="54" t="e">
        <f t="shared" si="23"/>
        <v>#DIV/0!</v>
      </c>
      <c r="AB234" s="74" t="e">
        <f t="shared" si="24"/>
        <v>#DIV/0!</v>
      </c>
      <c r="AC234" s="45"/>
      <c r="AF234" s="57"/>
    </row>
    <row r="235" spans="1:32" ht="15.6">
      <c r="A235" s="45"/>
      <c r="B235" s="52">
        <f>+'Ark1'!C2300</f>
        <v>2010</v>
      </c>
      <c r="C235" s="52">
        <f>+'Ark1'!M2300</f>
        <v>14</v>
      </c>
      <c r="D235" s="53" t="s">
        <v>111</v>
      </c>
      <c r="E235" s="52">
        <f>+'Ark1'!Q2300</f>
        <v>0</v>
      </c>
      <c r="F235" s="52">
        <f>+'Ark1'!R2300</f>
        <v>0</v>
      </c>
      <c r="G235" s="183">
        <f>+'Ark1'!AG2300</f>
        <v>0</v>
      </c>
      <c r="H235" s="58">
        <f t="shared" si="25"/>
        <v>0</v>
      </c>
      <c r="I235" s="183">
        <f>+'Ark1'!AH2300</f>
        <v>0</v>
      </c>
      <c r="J235" s="97"/>
      <c r="K235" s="281"/>
      <c r="L235" s="451"/>
      <c r="M235" s="183"/>
      <c r="N235" s="183"/>
      <c r="O235" s="341"/>
      <c r="P235" s="54">
        <f>+'Ark1'!S2300</f>
        <v>0</v>
      </c>
      <c r="Q235" s="58">
        <f t="shared" si="26"/>
        <v>0</v>
      </c>
      <c r="R235" s="161">
        <f>+'Ark1'!U2300</f>
        <v>0</v>
      </c>
      <c r="S235" s="183"/>
      <c r="T235" s="216"/>
      <c r="U235" s="161">
        <f>+'Ark1'!X2300</f>
        <v>0</v>
      </c>
      <c r="V235" s="161">
        <f>+'Ark1'!Y2300</f>
        <v>0</v>
      </c>
      <c r="W235" s="161">
        <f>+'Ark1'!Z2300</f>
        <v>0</v>
      </c>
      <c r="X235" s="54">
        <f>+'Ark1'!AA2300</f>
        <v>0</v>
      </c>
      <c r="Y235" s="54">
        <f>+'Ark1'!AB2300</f>
        <v>0</v>
      </c>
      <c r="Z235" s="74">
        <f>+'Ark1'!AD2300</f>
        <v>0</v>
      </c>
      <c r="AA235" s="54" t="e">
        <f t="shared" si="23"/>
        <v>#DIV/0!</v>
      </c>
      <c r="AB235" s="74" t="e">
        <f t="shared" si="24"/>
        <v>#DIV/0!</v>
      </c>
      <c r="AC235" s="45"/>
      <c r="AF235" s="57"/>
    </row>
    <row r="236" spans="1:32" ht="15.6">
      <c r="A236" s="45"/>
      <c r="B236" s="52">
        <f>+'Ark1'!C2301</f>
        <v>2010</v>
      </c>
      <c r="C236" s="52">
        <f>+'Ark1'!M2301</f>
        <v>15</v>
      </c>
      <c r="D236" s="53" t="s">
        <v>112</v>
      </c>
      <c r="E236" s="52">
        <f>+'Ark1'!Q2301</f>
        <v>0</v>
      </c>
      <c r="F236" s="52">
        <f>+'Ark1'!R2301</f>
        <v>0</v>
      </c>
      <c r="G236" s="183">
        <f>+'Ark1'!AG2301</f>
        <v>0</v>
      </c>
      <c r="H236" s="58">
        <f t="shared" si="25"/>
        <v>0</v>
      </c>
      <c r="I236" s="183">
        <f>+'Ark1'!AH2301</f>
        <v>0</v>
      </c>
      <c r="J236" s="97"/>
      <c r="K236" s="281"/>
      <c r="L236" s="451"/>
      <c r="M236" s="183"/>
      <c r="N236" s="183"/>
      <c r="O236" s="341"/>
      <c r="P236" s="54">
        <f>+'Ark1'!S2301</f>
        <v>0</v>
      </c>
      <c r="Q236" s="58">
        <f t="shared" si="26"/>
        <v>0</v>
      </c>
      <c r="R236" s="161">
        <f>+'Ark1'!U2301</f>
        <v>0</v>
      </c>
      <c r="S236" s="183"/>
      <c r="T236" s="216"/>
      <c r="U236" s="161">
        <f>+'Ark1'!X2301</f>
        <v>0</v>
      </c>
      <c r="V236" s="161">
        <f>+'Ark1'!Y2301</f>
        <v>0</v>
      </c>
      <c r="W236" s="161">
        <f>+'Ark1'!Z2301</f>
        <v>0</v>
      </c>
      <c r="X236" s="54">
        <f>+'Ark1'!AA2301</f>
        <v>0</v>
      </c>
      <c r="Y236" s="54">
        <f>+'Ark1'!AB2301</f>
        <v>0</v>
      </c>
      <c r="Z236" s="74">
        <f>+'Ark1'!AD2301</f>
        <v>0</v>
      </c>
      <c r="AA236" s="54" t="e">
        <f t="shared" si="23"/>
        <v>#DIV/0!</v>
      </c>
      <c r="AB236" s="74" t="e">
        <f t="shared" si="24"/>
        <v>#DIV/0!</v>
      </c>
      <c r="AC236" s="45"/>
      <c r="AF236" s="57"/>
    </row>
    <row r="237" spans="1:32" ht="15.6">
      <c r="A237" s="45"/>
      <c r="B237" s="45"/>
      <c r="C237" s="45"/>
      <c r="D237" s="45"/>
      <c r="E237" s="45"/>
      <c r="F237" s="45"/>
      <c r="G237" s="45"/>
      <c r="H237" s="45"/>
      <c r="I237" s="45"/>
      <c r="J237" s="97"/>
      <c r="K237" s="71"/>
      <c r="L237" s="451"/>
      <c r="M237" s="45"/>
      <c r="N237" s="45"/>
      <c r="O237" s="341"/>
      <c r="P237" s="45"/>
      <c r="Q237" s="45"/>
      <c r="R237" s="45"/>
      <c r="S237" s="45"/>
      <c r="T237" s="216"/>
      <c r="U237" s="45"/>
      <c r="V237" s="45"/>
      <c r="W237" s="45"/>
      <c r="X237" s="45"/>
      <c r="Y237" s="45"/>
      <c r="Z237" s="45"/>
      <c r="AA237" s="45"/>
      <c r="AB237" s="45"/>
      <c r="AC237" s="45"/>
      <c r="AF237" s="57"/>
    </row>
    <row r="238" spans="1:32" ht="15.6">
      <c r="A238" s="45"/>
      <c r="B238">
        <f>+'Ark1'!C2302</f>
        <v>2009</v>
      </c>
      <c r="C238">
        <f>+'Ark1'!M2302</f>
        <v>1</v>
      </c>
      <c r="D238" s="3" t="s">
        <v>98</v>
      </c>
      <c r="E238">
        <f>+'Ark1'!Q2302</f>
        <v>0</v>
      </c>
      <c r="F238">
        <f>+'Ark1'!R2302</f>
        <v>0</v>
      </c>
      <c r="G238" s="201">
        <f>+'Ark1'!AG2302</f>
        <v>0</v>
      </c>
      <c r="H238" s="59">
        <f t="shared" ref="H238:H252" si="27">+G238-G254</f>
        <v>0</v>
      </c>
      <c r="I238" s="201">
        <f>+'Ark1'!AH2302</f>
        <v>0</v>
      </c>
      <c r="J238" s="97"/>
      <c r="K238" s="209"/>
      <c r="L238" s="451"/>
      <c r="M238" s="201"/>
      <c r="N238" s="201"/>
      <c r="O238" s="341"/>
      <c r="P238" s="1">
        <f>+'Ark1'!S2302</f>
        <v>0</v>
      </c>
      <c r="Q238" s="59">
        <f t="shared" ref="Q238:Q252" si="28">+P238-P254</f>
        <v>0</v>
      </c>
      <c r="R238" s="93">
        <f>+'Ark1'!U2302</f>
        <v>0</v>
      </c>
      <c r="S238" s="201"/>
      <c r="T238" s="216"/>
      <c r="U238" s="93">
        <f>+'Ark1'!X2302</f>
        <v>0</v>
      </c>
      <c r="V238" s="93">
        <f>+'Ark1'!Y2302</f>
        <v>0</v>
      </c>
      <c r="W238" s="93">
        <f>+'Ark1'!Z2302</f>
        <v>0</v>
      </c>
      <c r="X238" s="1">
        <f>+'Ark1'!AA2302</f>
        <v>0</v>
      </c>
      <c r="Y238" s="1">
        <f>+'Ark1'!AB2302</f>
        <v>0</v>
      </c>
      <c r="Z238" s="11">
        <f>+'Ark1'!AD2302</f>
        <v>0</v>
      </c>
      <c r="AA238" s="1" t="e">
        <f t="shared" si="23"/>
        <v>#DIV/0!</v>
      </c>
      <c r="AB238" s="11" t="e">
        <f t="shared" si="24"/>
        <v>#DIV/0!</v>
      </c>
      <c r="AC238" s="45"/>
      <c r="AF238" s="57"/>
    </row>
    <row r="239" spans="1:32" ht="15.6">
      <c r="A239" s="45"/>
      <c r="B239">
        <f>+'Ark1'!C2303</f>
        <v>2009</v>
      </c>
      <c r="C239">
        <f>+'Ark1'!M2303</f>
        <v>2</v>
      </c>
      <c r="D239" s="3" t="s">
        <v>99</v>
      </c>
      <c r="E239">
        <f>+'Ark1'!Q2303</f>
        <v>0</v>
      </c>
      <c r="F239">
        <f>+'Ark1'!R2303</f>
        <v>0</v>
      </c>
      <c r="G239" s="201">
        <f>+'Ark1'!AG2303</f>
        <v>0</v>
      </c>
      <c r="H239" s="59">
        <f t="shared" si="27"/>
        <v>0</v>
      </c>
      <c r="I239" s="201">
        <f>+'Ark1'!AH2303</f>
        <v>0</v>
      </c>
      <c r="J239" s="97"/>
      <c r="K239" s="209"/>
      <c r="L239" s="451"/>
      <c r="M239" s="201"/>
      <c r="N239" s="201"/>
      <c r="O239" s="341"/>
      <c r="P239" s="1">
        <f>+'Ark1'!S2303</f>
        <v>0</v>
      </c>
      <c r="Q239" s="59">
        <f t="shared" si="28"/>
        <v>0</v>
      </c>
      <c r="R239" s="93">
        <f>+'Ark1'!U2303</f>
        <v>0</v>
      </c>
      <c r="S239" s="201"/>
      <c r="T239" s="216"/>
      <c r="U239" s="93">
        <f>+'Ark1'!X2303</f>
        <v>0</v>
      </c>
      <c r="V239" s="93">
        <f>+'Ark1'!Y2303</f>
        <v>0</v>
      </c>
      <c r="W239" s="93">
        <f>+'Ark1'!Z2303</f>
        <v>0</v>
      </c>
      <c r="X239" s="1">
        <f>+'Ark1'!AA2303</f>
        <v>0</v>
      </c>
      <c r="Y239" s="1">
        <f>+'Ark1'!AB2303</f>
        <v>0</v>
      </c>
      <c r="Z239" s="11">
        <f>+'Ark1'!AD2303</f>
        <v>0</v>
      </c>
      <c r="AA239" s="1" t="e">
        <f t="shared" si="23"/>
        <v>#DIV/0!</v>
      </c>
      <c r="AB239" s="11" t="e">
        <f t="shared" si="24"/>
        <v>#DIV/0!</v>
      </c>
      <c r="AC239" s="45"/>
      <c r="AF239" s="57"/>
    </row>
    <row r="240" spans="1:32" ht="15.6">
      <c r="A240" s="45"/>
      <c r="B240">
        <f>+'Ark1'!C2304</f>
        <v>2009</v>
      </c>
      <c r="C240">
        <f>+'Ark1'!M2304</f>
        <v>3</v>
      </c>
      <c r="D240" s="3" t="s">
        <v>100</v>
      </c>
      <c r="E240">
        <f>+'Ark1'!Q2304</f>
        <v>0</v>
      </c>
      <c r="F240">
        <f>+'Ark1'!R2304</f>
        <v>0</v>
      </c>
      <c r="G240" s="201">
        <f>+'Ark1'!AG2304</f>
        <v>0</v>
      </c>
      <c r="H240" s="59">
        <f t="shared" si="27"/>
        <v>0</v>
      </c>
      <c r="I240" s="201">
        <f>+'Ark1'!AH2304</f>
        <v>0</v>
      </c>
      <c r="J240" s="97"/>
      <c r="K240" s="209"/>
      <c r="L240" s="451"/>
      <c r="M240" s="201"/>
      <c r="N240" s="201"/>
      <c r="O240" s="341"/>
      <c r="P240" s="1">
        <f>+'Ark1'!S2304</f>
        <v>0</v>
      </c>
      <c r="Q240" s="59">
        <f t="shared" si="28"/>
        <v>0</v>
      </c>
      <c r="R240" s="93">
        <f>+'Ark1'!U2304</f>
        <v>0</v>
      </c>
      <c r="S240" s="201"/>
      <c r="T240" s="216"/>
      <c r="U240" s="93">
        <f>+'Ark1'!X2304</f>
        <v>0</v>
      </c>
      <c r="V240" s="93">
        <f>+'Ark1'!Y2304</f>
        <v>0</v>
      </c>
      <c r="W240" s="93">
        <f>+'Ark1'!Z2304</f>
        <v>0</v>
      </c>
      <c r="X240" s="1">
        <f>+'Ark1'!AA2304</f>
        <v>0</v>
      </c>
      <c r="Y240" s="1">
        <f>+'Ark1'!AB2304</f>
        <v>0</v>
      </c>
      <c r="Z240" s="11">
        <f>+'Ark1'!AD2304</f>
        <v>0</v>
      </c>
      <c r="AA240" s="1" t="e">
        <f t="shared" si="23"/>
        <v>#DIV/0!</v>
      </c>
      <c r="AB240" s="11" t="e">
        <f t="shared" si="24"/>
        <v>#DIV/0!</v>
      </c>
      <c r="AC240" s="45"/>
      <c r="AF240" s="57"/>
    </row>
    <row r="241" spans="1:32" ht="15.6">
      <c r="A241" s="45"/>
      <c r="B241">
        <f>+'Ark1'!C2305</f>
        <v>2009</v>
      </c>
      <c r="C241">
        <f>+'Ark1'!M2305</f>
        <v>4</v>
      </c>
      <c r="D241" s="3" t="s">
        <v>101</v>
      </c>
      <c r="E241">
        <f>+'Ark1'!Q2305</f>
        <v>0</v>
      </c>
      <c r="F241">
        <f>+'Ark1'!R2305</f>
        <v>0</v>
      </c>
      <c r="G241" s="201">
        <f>+'Ark1'!AG2305</f>
        <v>0</v>
      </c>
      <c r="H241" s="59">
        <f t="shared" si="27"/>
        <v>0</v>
      </c>
      <c r="I241" s="201">
        <f>+'Ark1'!AH2305</f>
        <v>0</v>
      </c>
      <c r="J241" s="97"/>
      <c r="K241" s="209"/>
      <c r="L241" s="451"/>
      <c r="M241" s="201"/>
      <c r="N241" s="201"/>
      <c r="O241" s="341"/>
      <c r="P241" s="1">
        <f>+'Ark1'!S2305</f>
        <v>0</v>
      </c>
      <c r="Q241" s="59">
        <f t="shared" si="28"/>
        <v>0</v>
      </c>
      <c r="R241" s="93">
        <f>+'Ark1'!U2305</f>
        <v>0</v>
      </c>
      <c r="S241" s="201"/>
      <c r="T241" s="216"/>
      <c r="U241" s="93">
        <f>+'Ark1'!X2305</f>
        <v>0</v>
      </c>
      <c r="V241" s="93">
        <f>+'Ark1'!Y2305</f>
        <v>0</v>
      </c>
      <c r="W241" s="93">
        <f>+'Ark1'!Z2305</f>
        <v>0</v>
      </c>
      <c r="X241" s="1">
        <f>+'Ark1'!AA2305</f>
        <v>0</v>
      </c>
      <c r="Y241" s="1">
        <f>+'Ark1'!AB2305</f>
        <v>0</v>
      </c>
      <c r="Z241" s="11">
        <f>+'Ark1'!AD2305</f>
        <v>0</v>
      </c>
      <c r="AA241" s="1" t="e">
        <f t="shared" si="23"/>
        <v>#DIV/0!</v>
      </c>
      <c r="AB241" s="11" t="e">
        <f t="shared" si="24"/>
        <v>#DIV/0!</v>
      </c>
      <c r="AC241" s="45"/>
      <c r="AF241" s="57"/>
    </row>
    <row r="242" spans="1:32" ht="15.6">
      <c r="A242" s="45"/>
      <c r="B242">
        <f>+'Ark1'!C2306</f>
        <v>2009</v>
      </c>
      <c r="C242">
        <f>+'Ark1'!M2306</f>
        <v>5</v>
      </c>
      <c r="D242" s="3" t="s">
        <v>102</v>
      </c>
      <c r="E242">
        <f>+'Ark1'!Q2306</f>
        <v>0</v>
      </c>
      <c r="F242">
        <f>+'Ark1'!R2306</f>
        <v>0</v>
      </c>
      <c r="G242" s="201">
        <f>+'Ark1'!AG2306</f>
        <v>0</v>
      </c>
      <c r="H242" s="59">
        <f t="shared" si="27"/>
        <v>0</v>
      </c>
      <c r="I242" s="201">
        <f>+'Ark1'!AH2306</f>
        <v>0</v>
      </c>
      <c r="J242" s="97"/>
      <c r="K242" s="209"/>
      <c r="L242" s="451"/>
      <c r="M242" s="201"/>
      <c r="N242" s="201"/>
      <c r="O242" s="341"/>
      <c r="P242" s="1">
        <f>+'Ark1'!S2306</f>
        <v>0</v>
      </c>
      <c r="Q242" s="59">
        <f t="shared" si="28"/>
        <v>0</v>
      </c>
      <c r="R242" s="93">
        <f>+'Ark1'!U2306</f>
        <v>0</v>
      </c>
      <c r="S242" s="201"/>
      <c r="T242" s="216"/>
      <c r="U242" s="93">
        <f>+'Ark1'!X2306</f>
        <v>0</v>
      </c>
      <c r="V242" s="93">
        <f>+'Ark1'!Y2306</f>
        <v>0</v>
      </c>
      <c r="W242" s="93">
        <f>+'Ark1'!Z2306</f>
        <v>0</v>
      </c>
      <c r="X242" s="1">
        <f>+'Ark1'!AA2306</f>
        <v>0</v>
      </c>
      <c r="Y242" s="1">
        <f>+'Ark1'!AB2306</f>
        <v>0</v>
      </c>
      <c r="Z242" s="11">
        <f>+'Ark1'!AD2306</f>
        <v>0</v>
      </c>
      <c r="AA242" s="1" t="e">
        <f t="shared" si="23"/>
        <v>#DIV/0!</v>
      </c>
      <c r="AB242" s="11" t="e">
        <f t="shared" si="24"/>
        <v>#DIV/0!</v>
      </c>
      <c r="AC242" s="45"/>
      <c r="AF242" s="57"/>
    </row>
    <row r="243" spans="1:32" ht="15.6">
      <c r="A243" s="45"/>
      <c r="B243">
        <f>+'Ark1'!C2307</f>
        <v>2009</v>
      </c>
      <c r="C243">
        <f>+'Ark1'!M2307</f>
        <v>6</v>
      </c>
      <c r="D243" s="3" t="s">
        <v>103</v>
      </c>
      <c r="E243">
        <f>+'Ark1'!Q2307</f>
        <v>0</v>
      </c>
      <c r="F243">
        <f>+'Ark1'!R2307</f>
        <v>0</v>
      </c>
      <c r="G243" s="201">
        <f>+'Ark1'!AG2307</f>
        <v>0</v>
      </c>
      <c r="H243" s="59">
        <f t="shared" si="27"/>
        <v>0</v>
      </c>
      <c r="I243" s="201">
        <f>+'Ark1'!AH2307</f>
        <v>0</v>
      </c>
      <c r="J243" s="97"/>
      <c r="K243" s="209"/>
      <c r="L243" s="451"/>
      <c r="M243" s="201"/>
      <c r="N243" s="201"/>
      <c r="O243" s="341"/>
      <c r="P243" s="1">
        <f>+'Ark1'!S2307</f>
        <v>0</v>
      </c>
      <c r="Q243" s="59">
        <f t="shared" si="28"/>
        <v>0</v>
      </c>
      <c r="R243" s="93">
        <f>+'Ark1'!U2307</f>
        <v>0</v>
      </c>
      <c r="S243" s="201"/>
      <c r="T243" s="216"/>
      <c r="U243" s="93">
        <f>+'Ark1'!X2307</f>
        <v>0</v>
      </c>
      <c r="V243" s="93">
        <f>+'Ark1'!Y2307</f>
        <v>0</v>
      </c>
      <c r="W243" s="93">
        <f>+'Ark1'!Z2307</f>
        <v>0</v>
      </c>
      <c r="X243" s="1">
        <f>+'Ark1'!AA2307</f>
        <v>0</v>
      </c>
      <c r="Y243" s="1">
        <f>+'Ark1'!AB2307</f>
        <v>0</v>
      </c>
      <c r="Z243" s="11">
        <f>+'Ark1'!AD2307</f>
        <v>0</v>
      </c>
      <c r="AA243" s="1" t="e">
        <f t="shared" si="23"/>
        <v>#DIV/0!</v>
      </c>
      <c r="AB243" s="11" t="e">
        <f t="shared" si="24"/>
        <v>#DIV/0!</v>
      </c>
      <c r="AC243" s="45"/>
      <c r="AF243" s="57"/>
    </row>
    <row r="244" spans="1:32" ht="15.6">
      <c r="A244" s="45"/>
      <c r="B244">
        <f>+'Ark1'!C2308</f>
        <v>2009</v>
      </c>
      <c r="C244">
        <f>+'Ark1'!M2308</f>
        <v>7</v>
      </c>
      <c r="D244" s="3" t="s">
        <v>104</v>
      </c>
      <c r="E244">
        <f>+'Ark1'!Q2308</f>
        <v>0</v>
      </c>
      <c r="F244">
        <f>+'Ark1'!R2308</f>
        <v>0</v>
      </c>
      <c r="G244" s="201">
        <f>+'Ark1'!AG2308</f>
        <v>0</v>
      </c>
      <c r="H244" s="59">
        <f t="shared" si="27"/>
        <v>0</v>
      </c>
      <c r="I244" s="201">
        <f>+'Ark1'!AH2308</f>
        <v>0</v>
      </c>
      <c r="J244" s="97"/>
      <c r="K244" s="209"/>
      <c r="L244" s="451"/>
      <c r="M244" s="201"/>
      <c r="N244" s="201"/>
      <c r="O244" s="341"/>
      <c r="P244" s="1">
        <f>+'Ark1'!S2308</f>
        <v>0</v>
      </c>
      <c r="Q244" s="59">
        <f t="shared" si="28"/>
        <v>0</v>
      </c>
      <c r="R244" s="93">
        <f>+'Ark1'!U2308</f>
        <v>0</v>
      </c>
      <c r="S244" s="201"/>
      <c r="T244" s="216"/>
      <c r="U244" s="93">
        <f>+'Ark1'!X2308</f>
        <v>0</v>
      </c>
      <c r="V244" s="93">
        <f>+'Ark1'!Y2308</f>
        <v>0</v>
      </c>
      <c r="W244" s="93">
        <f>+'Ark1'!Z2308</f>
        <v>0</v>
      </c>
      <c r="X244" s="1">
        <f>+'Ark1'!AA2308</f>
        <v>0</v>
      </c>
      <c r="Y244" s="1">
        <f>+'Ark1'!AB2308</f>
        <v>0</v>
      </c>
      <c r="Z244" s="11">
        <f>+'Ark1'!AD2308</f>
        <v>0</v>
      </c>
      <c r="AA244" s="1" t="e">
        <f t="shared" si="23"/>
        <v>#DIV/0!</v>
      </c>
      <c r="AB244" s="11" t="e">
        <f t="shared" si="24"/>
        <v>#DIV/0!</v>
      </c>
      <c r="AC244" s="45"/>
      <c r="AF244" s="57"/>
    </row>
    <row r="245" spans="1:32" ht="15.6">
      <c r="A245" s="45"/>
      <c r="B245">
        <f>+'Ark1'!C2309</f>
        <v>2009</v>
      </c>
      <c r="C245">
        <f>+'Ark1'!M2309</f>
        <v>8</v>
      </c>
      <c r="D245" s="3" t="s">
        <v>105</v>
      </c>
      <c r="E245">
        <f>+'Ark1'!Q2309</f>
        <v>0</v>
      </c>
      <c r="F245">
        <f>+'Ark1'!R2309</f>
        <v>0</v>
      </c>
      <c r="G245" s="201">
        <f>+'Ark1'!AG2309</f>
        <v>0</v>
      </c>
      <c r="H245" s="59">
        <f t="shared" si="27"/>
        <v>0</v>
      </c>
      <c r="I245" s="201">
        <f>+'Ark1'!AH2309</f>
        <v>0</v>
      </c>
      <c r="J245" s="97"/>
      <c r="K245" s="209"/>
      <c r="L245" s="451"/>
      <c r="M245" s="201"/>
      <c r="N245" s="201"/>
      <c r="O245" s="341"/>
      <c r="P245" s="1">
        <f>+'Ark1'!S2309</f>
        <v>0</v>
      </c>
      <c r="Q245" s="59">
        <f t="shared" si="28"/>
        <v>0</v>
      </c>
      <c r="R245" s="93">
        <f>+'Ark1'!U2309</f>
        <v>0</v>
      </c>
      <c r="S245" s="201"/>
      <c r="T245" s="216"/>
      <c r="U245" s="93">
        <f>+'Ark1'!X2309</f>
        <v>0</v>
      </c>
      <c r="V245" s="93">
        <f>+'Ark1'!Y2309</f>
        <v>0</v>
      </c>
      <c r="W245" s="93">
        <f>+'Ark1'!Z2309</f>
        <v>0</v>
      </c>
      <c r="X245" s="1">
        <f>+'Ark1'!AA2309</f>
        <v>0</v>
      </c>
      <c r="Y245" s="1">
        <f>+'Ark1'!AB2309</f>
        <v>0</v>
      </c>
      <c r="Z245" s="11">
        <f>+'Ark1'!AD2309</f>
        <v>0</v>
      </c>
      <c r="AA245" s="1" t="e">
        <f t="shared" si="23"/>
        <v>#DIV/0!</v>
      </c>
      <c r="AB245" s="11" t="e">
        <f t="shared" si="24"/>
        <v>#DIV/0!</v>
      </c>
      <c r="AC245" s="45"/>
      <c r="AF245" s="57"/>
    </row>
    <row r="246" spans="1:32" ht="15.6">
      <c r="A246" s="45"/>
      <c r="B246">
        <f>+'Ark1'!C2310</f>
        <v>2009</v>
      </c>
      <c r="C246">
        <f>+'Ark1'!M2310</f>
        <v>9</v>
      </c>
      <c r="D246" s="3" t="s">
        <v>106</v>
      </c>
      <c r="E246">
        <f>+'Ark1'!Q2310</f>
        <v>0</v>
      </c>
      <c r="F246">
        <f>+'Ark1'!R2310</f>
        <v>0</v>
      </c>
      <c r="G246" s="201">
        <f>+'Ark1'!AG2310</f>
        <v>0</v>
      </c>
      <c r="H246" s="59">
        <f t="shared" si="27"/>
        <v>0</v>
      </c>
      <c r="I246" s="201">
        <f>+'Ark1'!AH2310</f>
        <v>0</v>
      </c>
      <c r="J246" s="97"/>
      <c r="K246" s="209"/>
      <c r="L246" s="451"/>
      <c r="M246" s="201"/>
      <c r="N246" s="201"/>
      <c r="O246" s="341"/>
      <c r="P246" s="1">
        <f>+'Ark1'!S2310</f>
        <v>0</v>
      </c>
      <c r="Q246" s="59">
        <f t="shared" si="28"/>
        <v>0</v>
      </c>
      <c r="R246" s="93">
        <f>+'Ark1'!U2310</f>
        <v>0</v>
      </c>
      <c r="S246" s="201"/>
      <c r="T246" s="216"/>
      <c r="U246" s="93">
        <f>+'Ark1'!X2310</f>
        <v>0</v>
      </c>
      <c r="V246" s="93">
        <f>+'Ark1'!Y2310</f>
        <v>0</v>
      </c>
      <c r="W246" s="93">
        <f>+'Ark1'!Z2310</f>
        <v>0</v>
      </c>
      <c r="X246" s="1">
        <f>+'Ark1'!AA2310</f>
        <v>0</v>
      </c>
      <c r="Y246" s="1">
        <f>+'Ark1'!AB2310</f>
        <v>0</v>
      </c>
      <c r="Z246" s="11">
        <f>+'Ark1'!AD2310</f>
        <v>0</v>
      </c>
      <c r="AA246" s="1" t="e">
        <f t="shared" si="23"/>
        <v>#DIV/0!</v>
      </c>
      <c r="AB246" s="11" t="e">
        <f t="shared" si="24"/>
        <v>#DIV/0!</v>
      </c>
      <c r="AC246" s="45"/>
      <c r="AF246" s="57"/>
    </row>
    <row r="247" spans="1:32" ht="15.6">
      <c r="A247" s="45"/>
      <c r="B247">
        <f>+'Ark1'!C2311</f>
        <v>2009</v>
      </c>
      <c r="C247">
        <f>+'Ark1'!M2311</f>
        <v>10</v>
      </c>
      <c r="D247" s="3" t="s">
        <v>107</v>
      </c>
      <c r="E247">
        <f>+'Ark1'!Q2311</f>
        <v>0</v>
      </c>
      <c r="F247">
        <f>+'Ark1'!R2311</f>
        <v>0</v>
      </c>
      <c r="G247" s="201">
        <f>+'Ark1'!AG2311</f>
        <v>0</v>
      </c>
      <c r="H247" s="59">
        <f t="shared" si="27"/>
        <v>0</v>
      </c>
      <c r="I247" s="201">
        <f>+'Ark1'!AH2311</f>
        <v>0</v>
      </c>
      <c r="J247" s="97"/>
      <c r="K247" s="209"/>
      <c r="L247" s="451"/>
      <c r="M247" s="201"/>
      <c r="N247" s="201"/>
      <c r="O247" s="341"/>
      <c r="P247" s="1">
        <f>+'Ark1'!S2311</f>
        <v>0</v>
      </c>
      <c r="Q247" s="59">
        <f t="shared" si="28"/>
        <v>0</v>
      </c>
      <c r="R247" s="93">
        <f>+'Ark1'!U2311</f>
        <v>0</v>
      </c>
      <c r="S247" s="201"/>
      <c r="T247" s="216"/>
      <c r="U247" s="93">
        <f>+'Ark1'!X2311</f>
        <v>0</v>
      </c>
      <c r="V247" s="93">
        <f>+'Ark1'!Y2311</f>
        <v>0</v>
      </c>
      <c r="W247" s="93">
        <f>+'Ark1'!Z2311</f>
        <v>0</v>
      </c>
      <c r="X247" s="1">
        <f>+'Ark1'!AA2311</f>
        <v>0</v>
      </c>
      <c r="Y247" s="1">
        <f>+'Ark1'!AB2311</f>
        <v>0</v>
      </c>
      <c r="Z247" s="11">
        <f>+'Ark1'!AD2311</f>
        <v>0</v>
      </c>
      <c r="AA247" s="1" t="e">
        <f t="shared" si="23"/>
        <v>#DIV/0!</v>
      </c>
      <c r="AB247" s="11" t="e">
        <f t="shared" si="24"/>
        <v>#DIV/0!</v>
      </c>
      <c r="AC247" s="45"/>
      <c r="AF247" s="57"/>
    </row>
    <row r="248" spans="1:32" ht="15.6">
      <c r="A248" s="45"/>
      <c r="B248">
        <f>+'Ark1'!C2312</f>
        <v>2009</v>
      </c>
      <c r="C248">
        <f>+'Ark1'!M2312</f>
        <v>11</v>
      </c>
      <c r="D248" s="3" t="s">
        <v>108</v>
      </c>
      <c r="E248">
        <f>+'Ark1'!Q2312</f>
        <v>0</v>
      </c>
      <c r="F248">
        <f>+'Ark1'!R2312</f>
        <v>0</v>
      </c>
      <c r="G248" s="201">
        <f>+'Ark1'!AG2312</f>
        <v>0</v>
      </c>
      <c r="H248" s="59">
        <f t="shared" si="27"/>
        <v>0</v>
      </c>
      <c r="I248" s="201">
        <f>+'Ark1'!AH2312</f>
        <v>0</v>
      </c>
      <c r="J248" s="97"/>
      <c r="K248" s="209"/>
      <c r="L248" s="451"/>
      <c r="M248" s="201"/>
      <c r="N248" s="201"/>
      <c r="O248" s="341"/>
      <c r="P248" s="1">
        <f>+'Ark1'!S2312</f>
        <v>0</v>
      </c>
      <c r="Q248" s="59">
        <f t="shared" si="28"/>
        <v>0</v>
      </c>
      <c r="R248" s="93">
        <f>+'Ark1'!U2312</f>
        <v>0</v>
      </c>
      <c r="S248" s="201"/>
      <c r="T248" s="216"/>
      <c r="U248" s="93">
        <f>+'Ark1'!X2312</f>
        <v>0</v>
      </c>
      <c r="V248" s="93">
        <f>+'Ark1'!Y2312</f>
        <v>0</v>
      </c>
      <c r="W248" s="93">
        <f>+'Ark1'!Z2312</f>
        <v>0</v>
      </c>
      <c r="X248" s="1">
        <f>+'Ark1'!AA2312</f>
        <v>0</v>
      </c>
      <c r="Y248" s="1">
        <f>+'Ark1'!AB2312</f>
        <v>0</v>
      </c>
      <c r="Z248" s="11">
        <f>+'Ark1'!AD2312</f>
        <v>0</v>
      </c>
      <c r="AA248" s="1" t="e">
        <f t="shared" si="23"/>
        <v>#DIV/0!</v>
      </c>
      <c r="AB248" s="11" t="e">
        <f t="shared" si="24"/>
        <v>#DIV/0!</v>
      </c>
      <c r="AC248" s="45"/>
      <c r="AF248" s="57"/>
    </row>
    <row r="249" spans="1:32" ht="15.6">
      <c r="A249" s="45"/>
      <c r="B249">
        <f>+'Ark1'!C2313</f>
        <v>2009</v>
      </c>
      <c r="C249">
        <f>+'Ark1'!M2313</f>
        <v>12</v>
      </c>
      <c r="D249" s="3" t="s">
        <v>109</v>
      </c>
      <c r="E249">
        <f>+'Ark1'!Q2313</f>
        <v>0</v>
      </c>
      <c r="F249">
        <f>+'Ark1'!R2313</f>
        <v>0</v>
      </c>
      <c r="G249" s="201">
        <f>+'Ark1'!AG2313</f>
        <v>0</v>
      </c>
      <c r="H249" s="59">
        <f t="shared" si="27"/>
        <v>0</v>
      </c>
      <c r="I249" s="201">
        <f>+'Ark1'!AH2313</f>
        <v>0</v>
      </c>
      <c r="J249" s="97"/>
      <c r="K249" s="209"/>
      <c r="L249" s="451"/>
      <c r="M249" s="201"/>
      <c r="N249" s="201"/>
      <c r="O249" s="341"/>
      <c r="P249" s="1">
        <f>+'Ark1'!S2313</f>
        <v>0</v>
      </c>
      <c r="Q249" s="59">
        <f t="shared" si="28"/>
        <v>0</v>
      </c>
      <c r="R249" s="93">
        <f>+'Ark1'!U2313</f>
        <v>0</v>
      </c>
      <c r="S249" s="201"/>
      <c r="T249" s="216"/>
      <c r="U249" s="93">
        <f>+'Ark1'!X2313</f>
        <v>0</v>
      </c>
      <c r="V249" s="93">
        <f>+'Ark1'!Y2313</f>
        <v>0</v>
      </c>
      <c r="W249" s="93">
        <f>+'Ark1'!Z2313</f>
        <v>0</v>
      </c>
      <c r="X249" s="1">
        <f>+'Ark1'!AA2313</f>
        <v>0</v>
      </c>
      <c r="Y249" s="1">
        <f>+'Ark1'!AB2313</f>
        <v>0</v>
      </c>
      <c r="Z249" s="11">
        <f>+'Ark1'!AD2313</f>
        <v>0</v>
      </c>
      <c r="AA249" s="1" t="e">
        <f t="shared" si="23"/>
        <v>#DIV/0!</v>
      </c>
      <c r="AB249" s="11" t="e">
        <f t="shared" si="24"/>
        <v>#DIV/0!</v>
      </c>
      <c r="AC249" s="45"/>
      <c r="AF249" s="57"/>
    </row>
    <row r="250" spans="1:32" ht="15.6">
      <c r="A250" s="45"/>
      <c r="B250">
        <f>+'Ark1'!C2314</f>
        <v>2009</v>
      </c>
      <c r="C250">
        <f>+'Ark1'!M2314</f>
        <v>13</v>
      </c>
      <c r="D250" s="3" t="s">
        <v>110</v>
      </c>
      <c r="E250">
        <f>+'Ark1'!Q2314</f>
        <v>0</v>
      </c>
      <c r="F250">
        <f>+'Ark1'!R2314</f>
        <v>0</v>
      </c>
      <c r="G250" s="201">
        <f>+'Ark1'!AG2314</f>
        <v>0</v>
      </c>
      <c r="H250" s="59">
        <f t="shared" si="27"/>
        <v>0</v>
      </c>
      <c r="I250" s="201">
        <f>+'Ark1'!AH2314</f>
        <v>0</v>
      </c>
      <c r="J250" s="97"/>
      <c r="K250" s="209"/>
      <c r="L250" s="451"/>
      <c r="M250" s="201"/>
      <c r="N250" s="201"/>
      <c r="O250" s="341"/>
      <c r="P250" s="1">
        <f>+'Ark1'!S2314</f>
        <v>0</v>
      </c>
      <c r="Q250" s="59">
        <f t="shared" si="28"/>
        <v>0</v>
      </c>
      <c r="R250" s="93">
        <f>+'Ark1'!U2314</f>
        <v>0</v>
      </c>
      <c r="S250" s="201"/>
      <c r="T250" s="216"/>
      <c r="U250" s="93">
        <f>+'Ark1'!X2314</f>
        <v>0</v>
      </c>
      <c r="V250" s="93">
        <f>+'Ark1'!Y2314</f>
        <v>0</v>
      </c>
      <c r="W250" s="93">
        <f>+'Ark1'!Z2314</f>
        <v>0</v>
      </c>
      <c r="X250" s="1">
        <f>+'Ark1'!AA2314</f>
        <v>0</v>
      </c>
      <c r="Y250" s="1">
        <f>+'Ark1'!AB2314</f>
        <v>0</v>
      </c>
      <c r="Z250" s="11">
        <f>+'Ark1'!AD2314</f>
        <v>0</v>
      </c>
      <c r="AA250" s="1" t="e">
        <f t="shared" si="23"/>
        <v>#DIV/0!</v>
      </c>
      <c r="AB250" s="11" t="e">
        <f t="shared" si="24"/>
        <v>#DIV/0!</v>
      </c>
      <c r="AC250" s="45"/>
      <c r="AF250" s="57"/>
    </row>
    <row r="251" spans="1:32" ht="15.6">
      <c r="A251" s="45"/>
      <c r="B251">
        <f>+'Ark1'!C2315</f>
        <v>2009</v>
      </c>
      <c r="C251">
        <f>+'Ark1'!M2315</f>
        <v>14</v>
      </c>
      <c r="D251" s="3" t="s">
        <v>111</v>
      </c>
      <c r="E251">
        <f>+'Ark1'!Q2315</f>
        <v>0</v>
      </c>
      <c r="F251">
        <f>+'Ark1'!R2315</f>
        <v>0</v>
      </c>
      <c r="G251" s="201">
        <f>+'Ark1'!AG2315</f>
        <v>0</v>
      </c>
      <c r="H251" s="59">
        <f t="shared" si="27"/>
        <v>0</v>
      </c>
      <c r="I251" s="201">
        <f>+'Ark1'!AH2315</f>
        <v>0</v>
      </c>
      <c r="J251" s="97"/>
      <c r="K251" s="209"/>
      <c r="L251" s="451"/>
      <c r="M251" s="201"/>
      <c r="N251" s="201"/>
      <c r="O251" s="341"/>
      <c r="P251" s="1">
        <f>+'Ark1'!S2315</f>
        <v>0</v>
      </c>
      <c r="Q251" s="59">
        <f t="shared" si="28"/>
        <v>0</v>
      </c>
      <c r="R251" s="93">
        <f>+'Ark1'!U2315</f>
        <v>0</v>
      </c>
      <c r="S251" s="201"/>
      <c r="T251" s="216"/>
      <c r="U251" s="93">
        <f>+'Ark1'!X2315</f>
        <v>0</v>
      </c>
      <c r="V251" s="93">
        <f>+'Ark1'!Y2315</f>
        <v>0</v>
      </c>
      <c r="W251" s="93">
        <f>+'Ark1'!Z2315</f>
        <v>0</v>
      </c>
      <c r="X251" s="1">
        <f>+'Ark1'!AA2315</f>
        <v>0</v>
      </c>
      <c r="Y251" s="1">
        <f>+'Ark1'!AB2315</f>
        <v>0</v>
      </c>
      <c r="Z251" s="11">
        <f>+'Ark1'!AD2315</f>
        <v>0</v>
      </c>
      <c r="AA251" s="1" t="e">
        <f t="shared" si="23"/>
        <v>#DIV/0!</v>
      </c>
      <c r="AB251" s="11" t="e">
        <f t="shared" si="24"/>
        <v>#DIV/0!</v>
      </c>
      <c r="AC251" s="45"/>
      <c r="AF251" s="57"/>
    </row>
    <row r="252" spans="1:32" ht="15.6">
      <c r="A252" s="45"/>
      <c r="B252">
        <f>+'Ark1'!C2316</f>
        <v>2009</v>
      </c>
      <c r="C252">
        <f>+'Ark1'!M2316</f>
        <v>15</v>
      </c>
      <c r="D252" s="3" t="s">
        <v>112</v>
      </c>
      <c r="E252">
        <f>+'Ark1'!Q2316</f>
        <v>0</v>
      </c>
      <c r="F252">
        <f>+'Ark1'!R2316</f>
        <v>0</v>
      </c>
      <c r="G252" s="201">
        <f>+'Ark1'!AG2316</f>
        <v>0</v>
      </c>
      <c r="H252" s="59">
        <f t="shared" si="27"/>
        <v>0</v>
      </c>
      <c r="I252" s="201">
        <f>+'Ark1'!AH2316</f>
        <v>0</v>
      </c>
      <c r="J252" s="97"/>
      <c r="K252" s="209"/>
      <c r="L252" s="451"/>
      <c r="M252" s="201"/>
      <c r="N252" s="201"/>
      <c r="O252" s="341"/>
      <c r="P252" s="1">
        <f>+'Ark1'!S2316</f>
        <v>0</v>
      </c>
      <c r="Q252" s="59">
        <f t="shared" si="28"/>
        <v>0</v>
      </c>
      <c r="R252" s="93">
        <f>+'Ark1'!U2316</f>
        <v>0</v>
      </c>
      <c r="S252" s="201"/>
      <c r="T252" s="216"/>
      <c r="U252" s="93">
        <f>+'Ark1'!X2316</f>
        <v>0</v>
      </c>
      <c r="V252" s="93">
        <f>+'Ark1'!Y2316</f>
        <v>0</v>
      </c>
      <c r="W252" s="93">
        <f>+'Ark1'!Z2316</f>
        <v>0</v>
      </c>
      <c r="X252" s="1">
        <f>+'Ark1'!AA2316</f>
        <v>0</v>
      </c>
      <c r="Y252" s="1">
        <f>+'Ark1'!AB2316</f>
        <v>0</v>
      </c>
      <c r="Z252" s="11">
        <f>+'Ark1'!AD2316</f>
        <v>0</v>
      </c>
      <c r="AA252" s="1" t="e">
        <f t="shared" si="23"/>
        <v>#DIV/0!</v>
      </c>
      <c r="AB252" s="11" t="e">
        <f t="shared" si="24"/>
        <v>#DIV/0!</v>
      </c>
      <c r="AC252" s="45"/>
      <c r="AF252" s="57"/>
    </row>
    <row r="253" spans="1:32" ht="15.6">
      <c r="A253" s="45"/>
      <c r="B253" s="45"/>
      <c r="C253" s="45"/>
      <c r="D253" s="45"/>
      <c r="E253" s="45"/>
      <c r="F253" s="45"/>
      <c r="G253" s="45"/>
      <c r="H253" s="45"/>
      <c r="I253" s="45"/>
      <c r="J253" s="97"/>
      <c r="K253" s="71"/>
      <c r="L253" s="451"/>
      <c r="M253" s="45"/>
      <c r="N253" s="45"/>
      <c r="O253" s="341"/>
      <c r="P253" s="45"/>
      <c r="Q253" s="45"/>
      <c r="R253" s="45"/>
      <c r="S253" s="45"/>
      <c r="T253" s="216"/>
      <c r="U253" s="45"/>
      <c r="V253" s="45"/>
      <c r="W253" s="45"/>
      <c r="X253" s="45"/>
      <c r="Y253" s="45"/>
      <c r="Z253" s="45"/>
      <c r="AA253" s="45"/>
      <c r="AB253" s="45"/>
      <c r="AC253" s="45"/>
      <c r="AF253" s="57"/>
    </row>
    <row r="254" spans="1:32" ht="15.6">
      <c r="A254" s="45"/>
      <c r="B254" s="52">
        <f>+'Ark1'!C2317</f>
        <v>2008</v>
      </c>
      <c r="C254" s="52">
        <f>+'Ark1'!M2317</f>
        <v>1</v>
      </c>
      <c r="D254" s="53" t="s">
        <v>98</v>
      </c>
      <c r="E254" s="52">
        <f>+'Ark1'!Q2317</f>
        <v>0</v>
      </c>
      <c r="F254" s="52">
        <f>+'Ark1'!R2317</f>
        <v>0</v>
      </c>
      <c r="G254" s="183">
        <f>+'Ark1'!AG2317</f>
        <v>0</v>
      </c>
      <c r="H254" s="58">
        <f t="shared" si="21"/>
        <v>0</v>
      </c>
      <c r="I254" s="183">
        <f>+'Ark1'!AH2317</f>
        <v>0</v>
      </c>
      <c r="J254" s="97"/>
      <c r="K254" s="281"/>
      <c r="L254" s="451"/>
      <c r="M254" s="183"/>
      <c r="N254" s="183"/>
      <c r="O254" s="341"/>
      <c r="P254" s="54">
        <f>+'Ark1'!S2317</f>
        <v>0</v>
      </c>
      <c r="Q254" s="58">
        <f t="shared" si="22"/>
        <v>0</v>
      </c>
      <c r="R254" s="161">
        <f>+'Ark1'!U2317</f>
        <v>0</v>
      </c>
      <c r="S254" s="183"/>
      <c r="T254" s="216"/>
      <c r="U254" s="161">
        <f>+'Ark1'!X2317</f>
        <v>0</v>
      </c>
      <c r="V254" s="161">
        <f>+'Ark1'!Y2317</f>
        <v>0</v>
      </c>
      <c r="W254" s="161">
        <f>+'Ark1'!Z2317</f>
        <v>0</v>
      </c>
      <c r="X254" s="54">
        <f>+'Ark1'!AA2317</f>
        <v>0</v>
      </c>
      <c r="Y254" s="54">
        <f>+'Ark1'!AB2317</f>
        <v>0</v>
      </c>
      <c r="Z254" s="74">
        <f>+'Ark1'!AD2317</f>
        <v>0</v>
      </c>
      <c r="AA254" s="54" t="e">
        <f t="shared" si="23"/>
        <v>#DIV/0!</v>
      </c>
      <c r="AB254" s="74" t="e">
        <f t="shared" si="24"/>
        <v>#DIV/0!</v>
      </c>
      <c r="AC254" s="45"/>
      <c r="AF254" s="57"/>
    </row>
    <row r="255" spans="1:32" ht="15.6">
      <c r="A255" s="45"/>
      <c r="B255" s="52">
        <f>+'Ark1'!C2318</f>
        <v>2008</v>
      </c>
      <c r="C255" s="52">
        <f>+'Ark1'!M2318</f>
        <v>2</v>
      </c>
      <c r="D255" s="53" t="s">
        <v>99</v>
      </c>
      <c r="E255" s="52">
        <f>+'Ark1'!Q2318</f>
        <v>0</v>
      </c>
      <c r="F255" s="52">
        <f>+'Ark1'!R2318</f>
        <v>0</v>
      </c>
      <c r="G255" s="183">
        <f>+'Ark1'!AG2318</f>
        <v>0</v>
      </c>
      <c r="H255" s="58">
        <f t="shared" si="21"/>
        <v>0</v>
      </c>
      <c r="I255" s="183">
        <f>+'Ark1'!AH2318</f>
        <v>0</v>
      </c>
      <c r="J255" s="97"/>
      <c r="K255" s="281"/>
      <c r="L255" s="451"/>
      <c r="M255" s="183"/>
      <c r="N255" s="183"/>
      <c r="O255" s="341"/>
      <c r="P255" s="54">
        <f>+'Ark1'!S2318</f>
        <v>0</v>
      </c>
      <c r="Q255" s="58">
        <f t="shared" si="22"/>
        <v>0</v>
      </c>
      <c r="R255" s="161">
        <f>+'Ark1'!U2318</f>
        <v>0</v>
      </c>
      <c r="S255" s="183"/>
      <c r="T255" s="216"/>
      <c r="U255" s="161">
        <f>+'Ark1'!X2318</f>
        <v>0</v>
      </c>
      <c r="V255" s="161">
        <f>+'Ark1'!Y2318</f>
        <v>0</v>
      </c>
      <c r="W255" s="161">
        <f>+'Ark1'!Z2318</f>
        <v>0</v>
      </c>
      <c r="X255" s="54">
        <f>+'Ark1'!AA2318</f>
        <v>0</v>
      </c>
      <c r="Y255" s="54">
        <f>+'Ark1'!AB2318</f>
        <v>0</v>
      </c>
      <c r="Z255" s="74">
        <f>+'Ark1'!AD2318</f>
        <v>0</v>
      </c>
      <c r="AA255" s="54" t="e">
        <f t="shared" si="23"/>
        <v>#DIV/0!</v>
      </c>
      <c r="AB255" s="74" t="e">
        <f t="shared" si="24"/>
        <v>#DIV/0!</v>
      </c>
      <c r="AC255" s="45"/>
      <c r="AF255" s="57"/>
    </row>
    <row r="256" spans="1:32" ht="15.6">
      <c r="A256" s="45"/>
      <c r="B256" s="52">
        <f>+'Ark1'!C2319</f>
        <v>2008</v>
      </c>
      <c r="C256" s="52">
        <f>+'Ark1'!M2319</f>
        <v>3</v>
      </c>
      <c r="D256" s="53" t="s">
        <v>100</v>
      </c>
      <c r="E256" s="52">
        <f>+'Ark1'!Q2319</f>
        <v>0</v>
      </c>
      <c r="F256" s="52">
        <f>+'Ark1'!R2319</f>
        <v>0</v>
      </c>
      <c r="G256" s="183">
        <f>+'Ark1'!AG2319</f>
        <v>0</v>
      </c>
      <c r="H256" s="58">
        <f t="shared" si="21"/>
        <v>0</v>
      </c>
      <c r="I256" s="183">
        <f>+'Ark1'!AH2319</f>
        <v>0</v>
      </c>
      <c r="J256" s="97"/>
      <c r="K256" s="281"/>
      <c r="L256" s="451"/>
      <c r="M256" s="183"/>
      <c r="N256" s="183"/>
      <c r="O256" s="341"/>
      <c r="P256" s="54">
        <f>+'Ark1'!S2319</f>
        <v>0</v>
      </c>
      <c r="Q256" s="58">
        <f t="shared" si="22"/>
        <v>0</v>
      </c>
      <c r="R256" s="161">
        <f>+'Ark1'!U2319</f>
        <v>0</v>
      </c>
      <c r="S256" s="183"/>
      <c r="T256" s="216"/>
      <c r="U256" s="161">
        <f>+'Ark1'!X2319</f>
        <v>0</v>
      </c>
      <c r="V256" s="161">
        <f>+'Ark1'!Y2319</f>
        <v>0</v>
      </c>
      <c r="W256" s="161">
        <f>+'Ark1'!Z2319</f>
        <v>0</v>
      </c>
      <c r="X256" s="54">
        <f>+'Ark1'!AA2319</f>
        <v>0</v>
      </c>
      <c r="Y256" s="54">
        <f>+'Ark1'!AB2319</f>
        <v>0</v>
      </c>
      <c r="Z256" s="74">
        <f>+'Ark1'!AD2319</f>
        <v>0</v>
      </c>
      <c r="AA256" s="54" t="e">
        <f t="shared" si="23"/>
        <v>#DIV/0!</v>
      </c>
      <c r="AB256" s="74" t="e">
        <f t="shared" si="24"/>
        <v>#DIV/0!</v>
      </c>
      <c r="AC256" s="45"/>
      <c r="AF256" s="57"/>
    </row>
    <row r="257" spans="1:32" ht="15.6">
      <c r="A257" s="45"/>
      <c r="B257" s="52">
        <f>+'Ark1'!C2320</f>
        <v>2008</v>
      </c>
      <c r="C257" s="52">
        <f>+'Ark1'!M2320</f>
        <v>4</v>
      </c>
      <c r="D257" s="53" t="s">
        <v>101</v>
      </c>
      <c r="E257" s="52">
        <f>+'Ark1'!Q2320</f>
        <v>0</v>
      </c>
      <c r="F257" s="52">
        <f>+'Ark1'!R2320</f>
        <v>0</v>
      </c>
      <c r="G257" s="183">
        <f>+'Ark1'!AG2320</f>
        <v>0</v>
      </c>
      <c r="H257" s="58">
        <f t="shared" si="21"/>
        <v>0</v>
      </c>
      <c r="I257" s="183">
        <f>+'Ark1'!AH2320</f>
        <v>0</v>
      </c>
      <c r="J257" s="97"/>
      <c r="K257" s="281"/>
      <c r="L257" s="451"/>
      <c r="M257" s="183"/>
      <c r="N257" s="183"/>
      <c r="O257" s="341"/>
      <c r="P257" s="54">
        <f>+'Ark1'!S2320</f>
        <v>0</v>
      </c>
      <c r="Q257" s="58">
        <f t="shared" si="22"/>
        <v>0</v>
      </c>
      <c r="R257" s="161">
        <f>+'Ark1'!U2320</f>
        <v>0</v>
      </c>
      <c r="S257" s="183"/>
      <c r="T257" s="216"/>
      <c r="U257" s="161">
        <f>+'Ark1'!X2320</f>
        <v>0</v>
      </c>
      <c r="V257" s="161">
        <f>+'Ark1'!Y2320</f>
        <v>0</v>
      </c>
      <c r="W257" s="161">
        <f>+'Ark1'!Z2320</f>
        <v>0</v>
      </c>
      <c r="X257" s="54">
        <f>+'Ark1'!AA2320</f>
        <v>0</v>
      </c>
      <c r="Y257" s="54">
        <f>+'Ark1'!AB2320</f>
        <v>0</v>
      </c>
      <c r="Z257" s="74">
        <f>+'Ark1'!AD2320</f>
        <v>0</v>
      </c>
      <c r="AA257" s="54" t="e">
        <f t="shared" si="23"/>
        <v>#DIV/0!</v>
      </c>
      <c r="AB257" s="74" t="e">
        <f t="shared" si="24"/>
        <v>#DIV/0!</v>
      </c>
      <c r="AC257" s="45"/>
      <c r="AF257" s="57"/>
    </row>
    <row r="258" spans="1:32" ht="15.6">
      <c r="A258" s="45"/>
      <c r="B258" s="52">
        <f>+'Ark1'!C2321</f>
        <v>2008</v>
      </c>
      <c r="C258" s="52">
        <f>+'Ark1'!M2321</f>
        <v>5</v>
      </c>
      <c r="D258" s="53" t="s">
        <v>102</v>
      </c>
      <c r="E258" s="52">
        <f>+'Ark1'!Q2321</f>
        <v>0</v>
      </c>
      <c r="F258" s="52">
        <f>+'Ark1'!R2321</f>
        <v>0</v>
      </c>
      <c r="G258" s="183">
        <f>+'Ark1'!AG2321</f>
        <v>0</v>
      </c>
      <c r="H258" s="58">
        <f t="shared" si="21"/>
        <v>0</v>
      </c>
      <c r="I258" s="183">
        <f>+'Ark1'!AH2321</f>
        <v>0</v>
      </c>
      <c r="J258" s="97"/>
      <c r="K258" s="281"/>
      <c r="L258" s="451"/>
      <c r="M258" s="183"/>
      <c r="N258" s="183"/>
      <c r="O258" s="341"/>
      <c r="P258" s="54">
        <f>+'Ark1'!S2321</f>
        <v>0</v>
      </c>
      <c r="Q258" s="58">
        <f t="shared" si="22"/>
        <v>0</v>
      </c>
      <c r="R258" s="161">
        <f>+'Ark1'!U2321</f>
        <v>0</v>
      </c>
      <c r="S258" s="183"/>
      <c r="T258" s="216"/>
      <c r="U258" s="161">
        <f>+'Ark1'!X2321</f>
        <v>0</v>
      </c>
      <c r="V258" s="161">
        <f>+'Ark1'!Y2321</f>
        <v>0</v>
      </c>
      <c r="W258" s="161">
        <f>+'Ark1'!Z2321</f>
        <v>0</v>
      </c>
      <c r="X258" s="54">
        <f>+'Ark1'!AA2321</f>
        <v>0</v>
      </c>
      <c r="Y258" s="54">
        <f>+'Ark1'!AB2321</f>
        <v>0</v>
      </c>
      <c r="Z258" s="74">
        <f>+'Ark1'!AD2321</f>
        <v>0</v>
      </c>
      <c r="AA258" s="54" t="e">
        <f t="shared" si="23"/>
        <v>#DIV/0!</v>
      </c>
      <c r="AB258" s="74" t="e">
        <f t="shared" si="24"/>
        <v>#DIV/0!</v>
      </c>
      <c r="AC258" s="45"/>
      <c r="AF258" s="57"/>
    </row>
    <row r="259" spans="1:32" ht="15.6">
      <c r="A259" s="45"/>
      <c r="B259" s="52">
        <f>+'Ark1'!C2322</f>
        <v>2008</v>
      </c>
      <c r="C259" s="52">
        <f>+'Ark1'!M2322</f>
        <v>6</v>
      </c>
      <c r="D259" s="53" t="s">
        <v>103</v>
      </c>
      <c r="E259" s="52">
        <f>+'Ark1'!Q2322</f>
        <v>0</v>
      </c>
      <c r="F259" s="52">
        <f>+'Ark1'!R2322</f>
        <v>0</v>
      </c>
      <c r="G259" s="183">
        <f>+'Ark1'!AG2322</f>
        <v>0</v>
      </c>
      <c r="H259" s="58">
        <f t="shared" si="21"/>
        <v>0</v>
      </c>
      <c r="I259" s="183">
        <f>+'Ark1'!AH2322</f>
        <v>0</v>
      </c>
      <c r="J259" s="97"/>
      <c r="K259" s="281"/>
      <c r="L259" s="451"/>
      <c r="M259" s="183"/>
      <c r="N259" s="183"/>
      <c r="O259" s="341"/>
      <c r="P259" s="54">
        <f>+'Ark1'!S2322</f>
        <v>0</v>
      </c>
      <c r="Q259" s="58">
        <f t="shared" si="22"/>
        <v>0</v>
      </c>
      <c r="R259" s="161">
        <f>+'Ark1'!U2322</f>
        <v>0</v>
      </c>
      <c r="S259" s="183"/>
      <c r="T259" s="216"/>
      <c r="U259" s="161">
        <f>+'Ark1'!X2322</f>
        <v>0</v>
      </c>
      <c r="V259" s="161">
        <f>+'Ark1'!Y2322</f>
        <v>0</v>
      </c>
      <c r="W259" s="161">
        <f>+'Ark1'!Z2322</f>
        <v>0</v>
      </c>
      <c r="X259" s="54">
        <f>+'Ark1'!AA2322</f>
        <v>0</v>
      </c>
      <c r="Y259" s="54">
        <f>+'Ark1'!AB2322</f>
        <v>0</v>
      </c>
      <c r="Z259" s="74">
        <f>+'Ark1'!AD2322</f>
        <v>0</v>
      </c>
      <c r="AA259" s="54" t="e">
        <f t="shared" si="23"/>
        <v>#DIV/0!</v>
      </c>
      <c r="AB259" s="74" t="e">
        <f t="shared" si="24"/>
        <v>#DIV/0!</v>
      </c>
      <c r="AC259" s="45"/>
      <c r="AF259" s="57"/>
    </row>
    <row r="260" spans="1:32" ht="15.6">
      <c r="A260" s="45"/>
      <c r="B260" s="52">
        <f>+'Ark1'!C2323</f>
        <v>2008</v>
      </c>
      <c r="C260" s="52">
        <f>+'Ark1'!M2323</f>
        <v>7</v>
      </c>
      <c r="D260" s="53" t="s">
        <v>104</v>
      </c>
      <c r="E260" s="52">
        <f>+'Ark1'!Q2323</f>
        <v>0</v>
      </c>
      <c r="F260" s="52">
        <f>+'Ark1'!R2323</f>
        <v>0</v>
      </c>
      <c r="G260" s="183">
        <f>+'Ark1'!AG2323</f>
        <v>0</v>
      </c>
      <c r="H260" s="58">
        <f t="shared" si="21"/>
        <v>0</v>
      </c>
      <c r="I260" s="183">
        <f>+'Ark1'!AH2323</f>
        <v>0</v>
      </c>
      <c r="J260" s="97"/>
      <c r="K260" s="281"/>
      <c r="L260" s="451"/>
      <c r="M260" s="183"/>
      <c r="N260" s="183"/>
      <c r="O260" s="341"/>
      <c r="P260" s="54">
        <f>+'Ark1'!S2323</f>
        <v>0</v>
      </c>
      <c r="Q260" s="58">
        <f t="shared" si="22"/>
        <v>0</v>
      </c>
      <c r="R260" s="161">
        <f>+'Ark1'!U2323</f>
        <v>0</v>
      </c>
      <c r="S260" s="183"/>
      <c r="T260" s="216"/>
      <c r="U260" s="161">
        <f>+'Ark1'!X2323</f>
        <v>0</v>
      </c>
      <c r="V260" s="161">
        <f>+'Ark1'!Y2323</f>
        <v>0</v>
      </c>
      <c r="W260" s="161">
        <f>+'Ark1'!Z2323</f>
        <v>0</v>
      </c>
      <c r="X260" s="54">
        <f>+'Ark1'!AA2323</f>
        <v>0</v>
      </c>
      <c r="Y260" s="54">
        <f>+'Ark1'!AB2323</f>
        <v>0</v>
      </c>
      <c r="Z260" s="74">
        <f>+'Ark1'!AD2323</f>
        <v>0</v>
      </c>
      <c r="AA260" s="54" t="e">
        <f t="shared" si="23"/>
        <v>#DIV/0!</v>
      </c>
      <c r="AB260" s="74" t="e">
        <f t="shared" si="24"/>
        <v>#DIV/0!</v>
      </c>
      <c r="AC260" s="45"/>
      <c r="AF260" s="57"/>
    </row>
    <row r="261" spans="1:32" ht="15.6">
      <c r="A261" s="45"/>
      <c r="B261" s="52">
        <f>+'Ark1'!C2324</f>
        <v>2008</v>
      </c>
      <c r="C261" s="52">
        <f>+'Ark1'!M2324</f>
        <v>8</v>
      </c>
      <c r="D261" s="53" t="s">
        <v>105</v>
      </c>
      <c r="E261" s="52">
        <f>+'Ark1'!Q2324</f>
        <v>0</v>
      </c>
      <c r="F261" s="52">
        <f>+'Ark1'!R2324</f>
        <v>0</v>
      </c>
      <c r="G261" s="183">
        <f>+'Ark1'!AG2324</f>
        <v>0</v>
      </c>
      <c r="H261" s="58">
        <f t="shared" si="21"/>
        <v>0</v>
      </c>
      <c r="I261" s="183">
        <f>+'Ark1'!AH2324</f>
        <v>0</v>
      </c>
      <c r="J261" s="97"/>
      <c r="K261" s="281"/>
      <c r="L261" s="451"/>
      <c r="M261" s="183"/>
      <c r="N261" s="183"/>
      <c r="O261" s="341"/>
      <c r="P261" s="54">
        <f>+'Ark1'!S2324</f>
        <v>0</v>
      </c>
      <c r="Q261" s="58">
        <f t="shared" si="22"/>
        <v>0</v>
      </c>
      <c r="R261" s="161">
        <f>+'Ark1'!U2324</f>
        <v>0</v>
      </c>
      <c r="S261" s="183"/>
      <c r="T261" s="216"/>
      <c r="U261" s="161">
        <f>+'Ark1'!X2324</f>
        <v>0</v>
      </c>
      <c r="V261" s="161">
        <f>+'Ark1'!Y2324</f>
        <v>0</v>
      </c>
      <c r="W261" s="161">
        <f>+'Ark1'!Z2324</f>
        <v>0</v>
      </c>
      <c r="X261" s="54">
        <f>+'Ark1'!AA2324</f>
        <v>0</v>
      </c>
      <c r="Y261" s="54">
        <f>+'Ark1'!AB2324</f>
        <v>0</v>
      </c>
      <c r="Z261" s="74">
        <f>+'Ark1'!AD2324</f>
        <v>0</v>
      </c>
      <c r="AA261" s="54" t="e">
        <f t="shared" si="23"/>
        <v>#DIV/0!</v>
      </c>
      <c r="AB261" s="74" t="e">
        <f t="shared" si="24"/>
        <v>#DIV/0!</v>
      </c>
      <c r="AC261" s="45"/>
      <c r="AF261" s="57"/>
    </row>
    <row r="262" spans="1:32" ht="15.6">
      <c r="A262" s="45"/>
      <c r="B262" s="52">
        <f>+'Ark1'!C2325</f>
        <v>2008</v>
      </c>
      <c r="C262" s="52">
        <f>+'Ark1'!M2325</f>
        <v>9</v>
      </c>
      <c r="D262" s="53" t="s">
        <v>106</v>
      </c>
      <c r="E262" s="52">
        <f>+'Ark1'!Q2325</f>
        <v>0</v>
      </c>
      <c r="F262" s="52">
        <f>+'Ark1'!R2325</f>
        <v>0</v>
      </c>
      <c r="G262" s="183">
        <f>+'Ark1'!AG2325</f>
        <v>0</v>
      </c>
      <c r="H262" s="58">
        <f t="shared" si="21"/>
        <v>0</v>
      </c>
      <c r="I262" s="183">
        <f>+'Ark1'!AH2325</f>
        <v>0</v>
      </c>
      <c r="J262" s="97"/>
      <c r="K262" s="281"/>
      <c r="L262" s="451"/>
      <c r="M262" s="183"/>
      <c r="N262" s="183"/>
      <c r="O262" s="341"/>
      <c r="P262" s="54">
        <f>+'Ark1'!S2325</f>
        <v>0</v>
      </c>
      <c r="Q262" s="58">
        <f t="shared" si="22"/>
        <v>0</v>
      </c>
      <c r="R262" s="161">
        <f>+'Ark1'!U2325</f>
        <v>0</v>
      </c>
      <c r="S262" s="183"/>
      <c r="T262" s="216"/>
      <c r="U262" s="161">
        <f>+'Ark1'!X2325</f>
        <v>0</v>
      </c>
      <c r="V262" s="161">
        <f>+'Ark1'!Y2325</f>
        <v>0</v>
      </c>
      <c r="W262" s="161">
        <f>+'Ark1'!Z2325</f>
        <v>0</v>
      </c>
      <c r="X262" s="54">
        <f>+'Ark1'!AA2325</f>
        <v>0</v>
      </c>
      <c r="Y262" s="54">
        <f>+'Ark1'!AB2325</f>
        <v>0</v>
      </c>
      <c r="Z262" s="74">
        <f>+'Ark1'!AD2325</f>
        <v>0</v>
      </c>
      <c r="AA262" s="54" t="e">
        <f t="shared" si="23"/>
        <v>#DIV/0!</v>
      </c>
      <c r="AB262" s="74" t="e">
        <f t="shared" si="24"/>
        <v>#DIV/0!</v>
      </c>
      <c r="AC262" s="45"/>
      <c r="AF262" s="57"/>
    </row>
    <row r="263" spans="1:32" ht="15.6">
      <c r="A263" s="45"/>
      <c r="B263" s="52">
        <f>+'Ark1'!C2326</f>
        <v>2008</v>
      </c>
      <c r="C263" s="52">
        <f>+'Ark1'!M2326</f>
        <v>10</v>
      </c>
      <c r="D263" s="53" t="s">
        <v>107</v>
      </c>
      <c r="E263" s="52">
        <f>+'Ark1'!Q2326</f>
        <v>0</v>
      </c>
      <c r="F263" s="52">
        <f>+'Ark1'!R2326</f>
        <v>0</v>
      </c>
      <c r="G263" s="183">
        <f>+'Ark1'!AG2326</f>
        <v>0</v>
      </c>
      <c r="H263" s="58">
        <f t="shared" si="21"/>
        <v>0</v>
      </c>
      <c r="I263" s="183">
        <f>+'Ark1'!AH2326</f>
        <v>0</v>
      </c>
      <c r="J263" s="97"/>
      <c r="K263" s="281"/>
      <c r="L263" s="451"/>
      <c r="M263" s="183"/>
      <c r="N263" s="183"/>
      <c r="O263" s="341"/>
      <c r="P263" s="54">
        <f>+'Ark1'!S2326</f>
        <v>0</v>
      </c>
      <c r="Q263" s="58">
        <f t="shared" si="22"/>
        <v>0</v>
      </c>
      <c r="R263" s="161">
        <f>+'Ark1'!U2326</f>
        <v>0</v>
      </c>
      <c r="S263" s="183"/>
      <c r="T263" s="216"/>
      <c r="U263" s="161">
        <f>+'Ark1'!X2326</f>
        <v>0</v>
      </c>
      <c r="V263" s="161">
        <f>+'Ark1'!Y2326</f>
        <v>0</v>
      </c>
      <c r="W263" s="161">
        <f>+'Ark1'!Z2326</f>
        <v>0</v>
      </c>
      <c r="X263" s="54">
        <f>+'Ark1'!AA2326</f>
        <v>0</v>
      </c>
      <c r="Y263" s="54">
        <f>+'Ark1'!AB2326</f>
        <v>0</v>
      </c>
      <c r="Z263" s="74">
        <f>+'Ark1'!AD2326</f>
        <v>0</v>
      </c>
      <c r="AA263" s="54" t="e">
        <f t="shared" si="23"/>
        <v>#DIV/0!</v>
      </c>
      <c r="AB263" s="74" t="e">
        <f t="shared" si="24"/>
        <v>#DIV/0!</v>
      </c>
      <c r="AC263" s="45"/>
      <c r="AF263" s="57"/>
    </row>
    <row r="264" spans="1:32" ht="15.6">
      <c r="A264" s="45"/>
      <c r="B264" s="52">
        <f>+'Ark1'!C2327</f>
        <v>2008</v>
      </c>
      <c r="C264" s="52">
        <f>+'Ark1'!M2327</f>
        <v>11</v>
      </c>
      <c r="D264" s="53" t="s">
        <v>108</v>
      </c>
      <c r="E264" s="52">
        <f>+'Ark1'!Q2327</f>
        <v>0</v>
      </c>
      <c r="F264" s="52">
        <f>+'Ark1'!R2327</f>
        <v>0</v>
      </c>
      <c r="G264" s="183">
        <f>+'Ark1'!AG2327</f>
        <v>0</v>
      </c>
      <c r="H264" s="58">
        <f t="shared" si="21"/>
        <v>0</v>
      </c>
      <c r="I264" s="183">
        <f>+'Ark1'!AH2327</f>
        <v>0</v>
      </c>
      <c r="J264" s="97"/>
      <c r="K264" s="281"/>
      <c r="L264" s="451"/>
      <c r="M264" s="183"/>
      <c r="N264" s="183"/>
      <c r="O264" s="341"/>
      <c r="P264" s="54">
        <f>+'Ark1'!S2327</f>
        <v>0</v>
      </c>
      <c r="Q264" s="58">
        <f t="shared" si="22"/>
        <v>0</v>
      </c>
      <c r="R264" s="161">
        <f>+'Ark1'!U2327</f>
        <v>0</v>
      </c>
      <c r="S264" s="183"/>
      <c r="T264" s="216"/>
      <c r="U264" s="161">
        <f>+'Ark1'!X2327</f>
        <v>0</v>
      </c>
      <c r="V264" s="161">
        <f>+'Ark1'!Y2327</f>
        <v>0</v>
      </c>
      <c r="W264" s="161">
        <f>+'Ark1'!Z2327</f>
        <v>0</v>
      </c>
      <c r="X264" s="54">
        <f>+'Ark1'!AA2327</f>
        <v>0</v>
      </c>
      <c r="Y264" s="54">
        <f>+'Ark1'!AB2327</f>
        <v>0</v>
      </c>
      <c r="Z264" s="74">
        <f>+'Ark1'!AD2327</f>
        <v>0</v>
      </c>
      <c r="AA264" s="54" t="e">
        <f t="shared" si="23"/>
        <v>#DIV/0!</v>
      </c>
      <c r="AB264" s="74" t="e">
        <f t="shared" si="24"/>
        <v>#DIV/0!</v>
      </c>
      <c r="AC264" s="45"/>
      <c r="AF264" s="57"/>
    </row>
    <row r="265" spans="1:32" ht="15.6">
      <c r="A265" s="45"/>
      <c r="B265" s="52">
        <f>+'Ark1'!C2328</f>
        <v>2008</v>
      </c>
      <c r="C265" s="52">
        <f>+'Ark1'!M2328</f>
        <v>12</v>
      </c>
      <c r="D265" s="53" t="s">
        <v>109</v>
      </c>
      <c r="E265" s="52">
        <f>+'Ark1'!Q2328</f>
        <v>0</v>
      </c>
      <c r="F265" s="52">
        <f>+'Ark1'!R2328</f>
        <v>0</v>
      </c>
      <c r="G265" s="183">
        <f>+'Ark1'!AG2328</f>
        <v>0</v>
      </c>
      <c r="H265" s="58">
        <f t="shared" si="21"/>
        <v>0</v>
      </c>
      <c r="I265" s="183">
        <f>+'Ark1'!AH2328</f>
        <v>0</v>
      </c>
      <c r="J265" s="97"/>
      <c r="K265" s="281"/>
      <c r="L265" s="451"/>
      <c r="M265" s="183"/>
      <c r="N265" s="183"/>
      <c r="O265" s="341"/>
      <c r="P265" s="54">
        <f>+'Ark1'!S2328</f>
        <v>0</v>
      </c>
      <c r="Q265" s="58">
        <f t="shared" si="22"/>
        <v>0</v>
      </c>
      <c r="R265" s="161">
        <f>+'Ark1'!U2328</f>
        <v>0</v>
      </c>
      <c r="S265" s="183"/>
      <c r="T265" s="216"/>
      <c r="U265" s="161">
        <f>+'Ark1'!X2328</f>
        <v>0</v>
      </c>
      <c r="V265" s="161">
        <f>+'Ark1'!Y2328</f>
        <v>0</v>
      </c>
      <c r="W265" s="161">
        <f>+'Ark1'!Z2328</f>
        <v>0</v>
      </c>
      <c r="X265" s="54">
        <f>+'Ark1'!AA2328</f>
        <v>0</v>
      </c>
      <c r="Y265" s="54">
        <f>+'Ark1'!AB2328</f>
        <v>0</v>
      </c>
      <c r="Z265" s="74">
        <f>+'Ark1'!AD2328</f>
        <v>0</v>
      </c>
      <c r="AA265" s="54" t="e">
        <f t="shared" si="23"/>
        <v>#DIV/0!</v>
      </c>
      <c r="AB265" s="74" t="e">
        <f t="shared" si="24"/>
        <v>#DIV/0!</v>
      </c>
      <c r="AC265" s="45"/>
      <c r="AF265" s="57"/>
    </row>
    <row r="266" spans="1:32" ht="15.6">
      <c r="A266" s="45"/>
      <c r="B266" s="52">
        <f>+'Ark1'!C2329</f>
        <v>2008</v>
      </c>
      <c r="C266" s="52">
        <f>+'Ark1'!M2329</f>
        <v>13</v>
      </c>
      <c r="D266" s="53" t="s">
        <v>110</v>
      </c>
      <c r="E266" s="52">
        <f>+'Ark1'!Q2329</f>
        <v>0</v>
      </c>
      <c r="F266" s="52">
        <f>+'Ark1'!R2329</f>
        <v>0</v>
      </c>
      <c r="G266" s="183">
        <f>+'Ark1'!AG2329</f>
        <v>0</v>
      </c>
      <c r="H266" s="58">
        <f t="shared" si="21"/>
        <v>0</v>
      </c>
      <c r="I266" s="183">
        <f>+'Ark1'!AH2329</f>
        <v>0</v>
      </c>
      <c r="J266" s="97"/>
      <c r="K266" s="281"/>
      <c r="L266" s="451"/>
      <c r="M266" s="183"/>
      <c r="N266" s="183"/>
      <c r="O266" s="341"/>
      <c r="P266" s="54">
        <f>+'Ark1'!S2329</f>
        <v>0</v>
      </c>
      <c r="Q266" s="58">
        <f t="shared" si="22"/>
        <v>0</v>
      </c>
      <c r="R266" s="161">
        <f>+'Ark1'!U2329</f>
        <v>0</v>
      </c>
      <c r="S266" s="183"/>
      <c r="T266" s="216"/>
      <c r="U266" s="161">
        <f>+'Ark1'!X2329</f>
        <v>0</v>
      </c>
      <c r="V266" s="161">
        <f>+'Ark1'!Y2329</f>
        <v>0</v>
      </c>
      <c r="W266" s="161">
        <f>+'Ark1'!Z2329</f>
        <v>0</v>
      </c>
      <c r="X266" s="54">
        <f>+'Ark1'!AA2329</f>
        <v>0</v>
      </c>
      <c r="Y266" s="54">
        <f>+'Ark1'!AB2329</f>
        <v>0</v>
      </c>
      <c r="Z266" s="74">
        <f>+'Ark1'!AD2329</f>
        <v>0</v>
      </c>
      <c r="AA266" s="54" t="e">
        <f t="shared" si="23"/>
        <v>#DIV/0!</v>
      </c>
      <c r="AB266" s="74" t="e">
        <f t="shared" si="24"/>
        <v>#DIV/0!</v>
      </c>
      <c r="AC266" s="45"/>
      <c r="AF266" s="57"/>
    </row>
    <row r="267" spans="1:32" ht="15.6">
      <c r="A267" s="45"/>
      <c r="B267" s="52">
        <f>+'Ark1'!C2330</f>
        <v>2008</v>
      </c>
      <c r="C267" s="52">
        <f>+'Ark1'!M2330</f>
        <v>14</v>
      </c>
      <c r="D267" s="53" t="s">
        <v>111</v>
      </c>
      <c r="E267" s="52">
        <f>+'Ark1'!Q2330</f>
        <v>0</v>
      </c>
      <c r="F267" s="52">
        <f>+'Ark1'!R2330</f>
        <v>0</v>
      </c>
      <c r="G267" s="183">
        <f>+'Ark1'!AG2330</f>
        <v>0</v>
      </c>
      <c r="H267" s="58">
        <f t="shared" si="21"/>
        <v>0</v>
      </c>
      <c r="I267" s="183">
        <f>+'Ark1'!AH2330</f>
        <v>0</v>
      </c>
      <c r="J267" s="97"/>
      <c r="K267" s="281"/>
      <c r="L267" s="451"/>
      <c r="M267" s="183"/>
      <c r="N267" s="183"/>
      <c r="O267" s="341"/>
      <c r="P267" s="54">
        <f>+'Ark1'!S2330</f>
        <v>0</v>
      </c>
      <c r="Q267" s="58">
        <f t="shared" si="22"/>
        <v>0</v>
      </c>
      <c r="R267" s="161">
        <f>+'Ark1'!U2330</f>
        <v>0</v>
      </c>
      <c r="S267" s="183"/>
      <c r="T267" s="216"/>
      <c r="U267" s="161">
        <f>+'Ark1'!X2330</f>
        <v>0</v>
      </c>
      <c r="V267" s="161">
        <f>+'Ark1'!Y2330</f>
        <v>0</v>
      </c>
      <c r="W267" s="161">
        <f>+'Ark1'!Z2330</f>
        <v>0</v>
      </c>
      <c r="X267" s="54">
        <f>+'Ark1'!AA2330</f>
        <v>0</v>
      </c>
      <c r="Y267" s="54">
        <f>+'Ark1'!AB2330</f>
        <v>0</v>
      </c>
      <c r="Z267" s="74">
        <f>+'Ark1'!AD2330</f>
        <v>0</v>
      </c>
      <c r="AA267" s="54" t="e">
        <f t="shared" si="23"/>
        <v>#DIV/0!</v>
      </c>
      <c r="AB267" s="74" t="e">
        <f t="shared" si="24"/>
        <v>#DIV/0!</v>
      </c>
      <c r="AC267" s="45"/>
      <c r="AF267" s="57"/>
    </row>
    <row r="268" spans="1:32" ht="15.6">
      <c r="A268" s="45"/>
      <c r="B268" s="52">
        <f>+'Ark1'!C2331</f>
        <v>2008</v>
      </c>
      <c r="C268" s="52">
        <f>+'Ark1'!M2331</f>
        <v>15</v>
      </c>
      <c r="D268" s="53" t="s">
        <v>112</v>
      </c>
      <c r="E268" s="52">
        <f>+'Ark1'!Q2331</f>
        <v>0</v>
      </c>
      <c r="F268" s="52">
        <f>+'Ark1'!R2331</f>
        <v>0</v>
      </c>
      <c r="G268" s="183">
        <f>+'Ark1'!AG2331</f>
        <v>0</v>
      </c>
      <c r="H268" s="58">
        <f t="shared" si="21"/>
        <v>0</v>
      </c>
      <c r="I268" s="183">
        <f>+'Ark1'!AH2331</f>
        <v>0</v>
      </c>
      <c r="J268" s="97"/>
      <c r="K268" s="281"/>
      <c r="L268" s="451"/>
      <c r="M268" s="183"/>
      <c r="N268" s="183"/>
      <c r="O268" s="341"/>
      <c r="P268" s="54">
        <f>+'Ark1'!S2331</f>
        <v>0</v>
      </c>
      <c r="Q268" s="58">
        <f t="shared" si="22"/>
        <v>0</v>
      </c>
      <c r="R268" s="161">
        <f>+'Ark1'!U2331</f>
        <v>0</v>
      </c>
      <c r="S268" s="183"/>
      <c r="T268" s="216"/>
      <c r="U268" s="161">
        <f>+'Ark1'!X2331</f>
        <v>0</v>
      </c>
      <c r="V268" s="161">
        <f>+'Ark1'!Y2331</f>
        <v>0</v>
      </c>
      <c r="W268" s="161">
        <f>+'Ark1'!Z2331</f>
        <v>0</v>
      </c>
      <c r="X268" s="54">
        <f>+'Ark1'!AA2331</f>
        <v>0</v>
      </c>
      <c r="Y268" s="54">
        <f>+'Ark1'!AB2331</f>
        <v>0</v>
      </c>
      <c r="Z268" s="74">
        <f>+'Ark1'!AD2331</f>
        <v>0</v>
      </c>
      <c r="AA268" s="54" t="e">
        <f t="shared" si="23"/>
        <v>#DIV/0!</v>
      </c>
      <c r="AB268" s="74" t="e">
        <f t="shared" si="24"/>
        <v>#DIV/0!</v>
      </c>
      <c r="AC268" s="45"/>
      <c r="AF268" s="57"/>
    </row>
    <row r="269" spans="1:32" ht="15.6">
      <c r="A269" s="45"/>
      <c r="B269">
        <f>+'Ark1'!C2332</f>
        <v>2007</v>
      </c>
      <c r="C269">
        <f>+'Ark1'!M2332</f>
        <v>1</v>
      </c>
      <c r="D269" s="3" t="s">
        <v>98</v>
      </c>
      <c r="E269">
        <f>+'Ark1'!Q2332</f>
        <v>0</v>
      </c>
      <c r="F269">
        <f>+'Ark1'!R2332</f>
        <v>0</v>
      </c>
      <c r="G269" s="201">
        <f>+'Ark1'!AG2332</f>
        <v>0</v>
      </c>
      <c r="H269" s="59">
        <f t="shared" si="21"/>
        <v>0</v>
      </c>
      <c r="I269" s="201">
        <f>+'Ark1'!AH2332</f>
        <v>0</v>
      </c>
      <c r="J269" s="97"/>
      <c r="K269" s="209"/>
      <c r="L269" s="451"/>
      <c r="M269" s="201"/>
      <c r="N269" s="201"/>
      <c r="O269" s="341"/>
      <c r="P269" s="1">
        <f>+'Ark1'!S2332</f>
        <v>0</v>
      </c>
      <c r="Q269" s="59">
        <f t="shared" si="22"/>
        <v>0</v>
      </c>
      <c r="R269" s="93">
        <f>+'Ark1'!U2332</f>
        <v>0</v>
      </c>
      <c r="S269" s="201"/>
      <c r="T269" s="216"/>
      <c r="U269" s="93">
        <f>+'Ark1'!X2332</f>
        <v>0</v>
      </c>
      <c r="V269" s="93">
        <f>+'Ark1'!Y2332</f>
        <v>0</v>
      </c>
      <c r="W269" s="93">
        <f>+'Ark1'!Z2332</f>
        <v>0</v>
      </c>
      <c r="X269" s="1">
        <f>+'Ark1'!AA2332</f>
        <v>0</v>
      </c>
      <c r="Y269" s="1">
        <f>+'Ark1'!AB2332</f>
        <v>0</v>
      </c>
      <c r="Z269" s="11">
        <f>+'Ark1'!AD2332</f>
        <v>0</v>
      </c>
      <c r="AA269" s="1" t="e">
        <f t="shared" si="23"/>
        <v>#DIV/0!</v>
      </c>
      <c r="AB269" s="11" t="e">
        <f t="shared" si="24"/>
        <v>#DIV/0!</v>
      </c>
      <c r="AC269" s="45"/>
      <c r="AF269" s="57"/>
    </row>
    <row r="270" spans="1:32" ht="15.6">
      <c r="A270" s="45"/>
      <c r="B270">
        <f>+'Ark1'!C2333</f>
        <v>2007</v>
      </c>
      <c r="C270">
        <f>+'Ark1'!M2333</f>
        <v>2</v>
      </c>
      <c r="D270" s="3" t="s">
        <v>99</v>
      </c>
      <c r="E270">
        <f>+'Ark1'!Q2333</f>
        <v>0</v>
      </c>
      <c r="F270">
        <f>+'Ark1'!R2333</f>
        <v>0</v>
      </c>
      <c r="G270" s="201">
        <f>+'Ark1'!AG2333</f>
        <v>0</v>
      </c>
      <c r="H270" s="59">
        <f t="shared" si="21"/>
        <v>0</v>
      </c>
      <c r="I270" s="201">
        <f>+'Ark1'!AH2333</f>
        <v>0</v>
      </c>
      <c r="J270" s="97"/>
      <c r="K270" s="209"/>
      <c r="L270" s="451"/>
      <c r="M270" s="201"/>
      <c r="N270" s="201"/>
      <c r="O270" s="341"/>
      <c r="P270" s="1">
        <f>+'Ark1'!S2333</f>
        <v>0</v>
      </c>
      <c r="Q270" s="59">
        <f t="shared" si="22"/>
        <v>0</v>
      </c>
      <c r="R270" s="93">
        <f>+'Ark1'!U2333</f>
        <v>0</v>
      </c>
      <c r="S270" s="201"/>
      <c r="T270" s="216"/>
      <c r="U270" s="93">
        <f>+'Ark1'!X2333</f>
        <v>0</v>
      </c>
      <c r="V270" s="93">
        <f>+'Ark1'!Y2333</f>
        <v>0</v>
      </c>
      <c r="W270" s="93">
        <f>+'Ark1'!Z2333</f>
        <v>0</v>
      </c>
      <c r="X270" s="1">
        <f>+'Ark1'!AA2333</f>
        <v>0</v>
      </c>
      <c r="Y270" s="1">
        <f>+'Ark1'!AB2333</f>
        <v>0</v>
      </c>
      <c r="Z270" s="11">
        <f>+'Ark1'!AD2333</f>
        <v>0</v>
      </c>
      <c r="AA270" s="1" t="e">
        <f t="shared" si="23"/>
        <v>#DIV/0!</v>
      </c>
      <c r="AB270" s="11" t="e">
        <f t="shared" si="24"/>
        <v>#DIV/0!</v>
      </c>
      <c r="AC270" s="45"/>
      <c r="AF270" s="57"/>
    </row>
    <row r="271" spans="1:32" ht="15.6">
      <c r="A271" s="45"/>
      <c r="B271">
        <f>+'Ark1'!C2334</f>
        <v>2007</v>
      </c>
      <c r="C271">
        <f>+'Ark1'!M2334</f>
        <v>3</v>
      </c>
      <c r="D271" s="3" t="s">
        <v>100</v>
      </c>
      <c r="E271">
        <f>+'Ark1'!Q2334</f>
        <v>0</v>
      </c>
      <c r="F271">
        <f>+'Ark1'!R2334</f>
        <v>0</v>
      </c>
      <c r="G271" s="201">
        <f>+'Ark1'!AG2334</f>
        <v>0</v>
      </c>
      <c r="H271" s="59">
        <f t="shared" ref="H271:H313" si="29">+G271-G286</f>
        <v>0</v>
      </c>
      <c r="I271" s="201">
        <f>+'Ark1'!AH2334</f>
        <v>0</v>
      </c>
      <c r="J271" s="97"/>
      <c r="K271" s="209"/>
      <c r="L271" s="451"/>
      <c r="M271" s="201"/>
      <c r="N271" s="201"/>
      <c r="O271" s="341"/>
      <c r="P271" s="1">
        <f>+'Ark1'!S2334</f>
        <v>0</v>
      </c>
      <c r="Q271" s="59">
        <f t="shared" ref="Q271:Q313" si="30">+P271-P286</f>
        <v>0</v>
      </c>
      <c r="R271" s="93">
        <f>+'Ark1'!U2334</f>
        <v>0</v>
      </c>
      <c r="S271" s="201"/>
      <c r="T271" s="216"/>
      <c r="U271" s="93">
        <f>+'Ark1'!X2334</f>
        <v>0</v>
      </c>
      <c r="V271" s="93">
        <f>+'Ark1'!Y2334</f>
        <v>0</v>
      </c>
      <c r="W271" s="93">
        <f>+'Ark1'!Z2334</f>
        <v>0</v>
      </c>
      <c r="X271" s="1">
        <f>+'Ark1'!AA2334</f>
        <v>0</v>
      </c>
      <c r="Y271" s="1">
        <f>+'Ark1'!AB2334</f>
        <v>0</v>
      </c>
      <c r="Z271" s="11">
        <f>+'Ark1'!AD2334</f>
        <v>0</v>
      </c>
      <c r="AA271" s="1" t="e">
        <f t="shared" si="23"/>
        <v>#DIV/0!</v>
      </c>
      <c r="AB271" s="11" t="e">
        <f t="shared" si="24"/>
        <v>#DIV/0!</v>
      </c>
      <c r="AC271" s="45"/>
      <c r="AF271" s="57"/>
    </row>
    <row r="272" spans="1:32" ht="15.6">
      <c r="A272" s="45"/>
      <c r="B272">
        <f>+'Ark1'!C2335</f>
        <v>2007</v>
      </c>
      <c r="C272">
        <f>+'Ark1'!M2335</f>
        <v>4</v>
      </c>
      <c r="D272" s="3" t="s">
        <v>101</v>
      </c>
      <c r="E272">
        <f>+'Ark1'!Q2335</f>
        <v>0</v>
      </c>
      <c r="F272">
        <f>+'Ark1'!R2335</f>
        <v>0</v>
      </c>
      <c r="G272" s="201">
        <f>+'Ark1'!AG2335</f>
        <v>0</v>
      </c>
      <c r="H272" s="59">
        <f t="shared" si="29"/>
        <v>0</v>
      </c>
      <c r="I272" s="201">
        <f>+'Ark1'!AH2335</f>
        <v>0</v>
      </c>
      <c r="J272" s="97"/>
      <c r="K272" s="209"/>
      <c r="L272" s="451"/>
      <c r="M272" s="201"/>
      <c r="N272" s="201"/>
      <c r="O272" s="341"/>
      <c r="P272" s="1">
        <f>+'Ark1'!S2335</f>
        <v>0</v>
      </c>
      <c r="Q272" s="59">
        <f t="shared" si="30"/>
        <v>0</v>
      </c>
      <c r="R272" s="93">
        <f>+'Ark1'!U2335</f>
        <v>0</v>
      </c>
      <c r="S272" s="201"/>
      <c r="T272" s="216"/>
      <c r="U272" s="93">
        <f>+'Ark1'!X2335</f>
        <v>0</v>
      </c>
      <c r="V272" s="93">
        <f>+'Ark1'!Y2335</f>
        <v>0</v>
      </c>
      <c r="W272" s="93">
        <f>+'Ark1'!Z2335</f>
        <v>0</v>
      </c>
      <c r="X272" s="1">
        <f>+'Ark1'!AA2335</f>
        <v>0</v>
      </c>
      <c r="Y272" s="1">
        <f>+'Ark1'!AB2335</f>
        <v>0</v>
      </c>
      <c r="Z272" s="11">
        <f>+'Ark1'!AD2335</f>
        <v>0</v>
      </c>
      <c r="AA272" s="1" t="e">
        <f t="shared" si="23"/>
        <v>#DIV/0!</v>
      </c>
      <c r="AB272" s="11" t="e">
        <f t="shared" si="24"/>
        <v>#DIV/0!</v>
      </c>
      <c r="AC272" s="45"/>
      <c r="AF272" s="57"/>
    </row>
    <row r="273" spans="1:32" ht="15.6">
      <c r="A273" s="45"/>
      <c r="B273">
        <f>+'Ark1'!C2336</f>
        <v>2007</v>
      </c>
      <c r="C273">
        <f>+'Ark1'!M2336</f>
        <v>5</v>
      </c>
      <c r="D273" s="3" t="s">
        <v>102</v>
      </c>
      <c r="E273">
        <f>+'Ark1'!Q2336</f>
        <v>0</v>
      </c>
      <c r="F273">
        <f>+'Ark1'!R2336</f>
        <v>0</v>
      </c>
      <c r="G273" s="201">
        <f>+'Ark1'!AG2336</f>
        <v>0</v>
      </c>
      <c r="H273" s="59">
        <f t="shared" si="29"/>
        <v>0</v>
      </c>
      <c r="I273" s="201">
        <f>+'Ark1'!AH2336</f>
        <v>0</v>
      </c>
      <c r="J273" s="97"/>
      <c r="K273" s="209"/>
      <c r="L273" s="451"/>
      <c r="M273" s="201"/>
      <c r="N273" s="201"/>
      <c r="O273" s="341"/>
      <c r="P273" s="1">
        <f>+'Ark1'!S2336</f>
        <v>0</v>
      </c>
      <c r="Q273" s="59">
        <f t="shared" si="30"/>
        <v>0</v>
      </c>
      <c r="R273" s="93">
        <f>+'Ark1'!U2336</f>
        <v>0</v>
      </c>
      <c r="S273" s="201"/>
      <c r="T273" s="216"/>
      <c r="U273" s="93">
        <f>+'Ark1'!X2336</f>
        <v>0</v>
      </c>
      <c r="V273" s="93">
        <f>+'Ark1'!Y2336</f>
        <v>0</v>
      </c>
      <c r="W273" s="93">
        <f>+'Ark1'!Z2336</f>
        <v>0</v>
      </c>
      <c r="X273" s="1">
        <f>+'Ark1'!AA2336</f>
        <v>0</v>
      </c>
      <c r="Y273" s="1">
        <f>+'Ark1'!AB2336</f>
        <v>0</v>
      </c>
      <c r="Z273" s="11">
        <f>+'Ark1'!AD2336</f>
        <v>0</v>
      </c>
      <c r="AA273" s="1" t="e">
        <f t="shared" si="23"/>
        <v>#DIV/0!</v>
      </c>
      <c r="AB273" s="11" t="e">
        <f t="shared" si="24"/>
        <v>#DIV/0!</v>
      </c>
      <c r="AC273" s="45"/>
      <c r="AF273" s="57"/>
    </row>
    <row r="274" spans="1:32" ht="15.6">
      <c r="A274" s="45"/>
      <c r="B274">
        <f>+'Ark1'!C2337</f>
        <v>2007</v>
      </c>
      <c r="C274">
        <f>+'Ark1'!M2337</f>
        <v>6</v>
      </c>
      <c r="D274" s="3" t="s">
        <v>103</v>
      </c>
      <c r="E274">
        <f>+'Ark1'!Q2337</f>
        <v>0</v>
      </c>
      <c r="F274">
        <f>+'Ark1'!R2337</f>
        <v>0</v>
      </c>
      <c r="G274" s="201">
        <f>+'Ark1'!AG2337</f>
        <v>0</v>
      </c>
      <c r="H274" s="59">
        <f t="shared" si="29"/>
        <v>0</v>
      </c>
      <c r="I274" s="201">
        <f>+'Ark1'!AH2337</f>
        <v>0</v>
      </c>
      <c r="J274" s="97"/>
      <c r="K274" s="209"/>
      <c r="L274" s="451"/>
      <c r="M274" s="201"/>
      <c r="N274" s="201"/>
      <c r="O274" s="341"/>
      <c r="P274" s="1">
        <f>+'Ark1'!S2337</f>
        <v>0</v>
      </c>
      <c r="Q274" s="59">
        <f t="shared" si="30"/>
        <v>0</v>
      </c>
      <c r="R274" s="93">
        <f>+'Ark1'!U2337</f>
        <v>0</v>
      </c>
      <c r="S274" s="201"/>
      <c r="T274" s="216"/>
      <c r="U274" s="93">
        <f>+'Ark1'!X2337</f>
        <v>0</v>
      </c>
      <c r="V274" s="93">
        <f>+'Ark1'!Y2337</f>
        <v>0</v>
      </c>
      <c r="W274" s="93">
        <f>+'Ark1'!Z2337</f>
        <v>0</v>
      </c>
      <c r="X274" s="1">
        <f>+'Ark1'!AA2337</f>
        <v>0</v>
      </c>
      <c r="Y274" s="1">
        <f>+'Ark1'!AB2337</f>
        <v>0</v>
      </c>
      <c r="Z274" s="11">
        <f>+'Ark1'!AD2337</f>
        <v>0</v>
      </c>
      <c r="AA274" s="1" t="e">
        <f t="shared" si="23"/>
        <v>#DIV/0!</v>
      </c>
      <c r="AB274" s="11" t="e">
        <f t="shared" si="24"/>
        <v>#DIV/0!</v>
      </c>
      <c r="AC274" s="45"/>
      <c r="AF274" s="57"/>
    </row>
    <row r="275" spans="1:32" ht="15.6">
      <c r="A275" s="45"/>
      <c r="B275">
        <f>+'Ark1'!C2338</f>
        <v>2007</v>
      </c>
      <c r="C275">
        <f>+'Ark1'!M2338</f>
        <v>7</v>
      </c>
      <c r="D275" s="3" t="s">
        <v>104</v>
      </c>
      <c r="E275">
        <f>+'Ark1'!Q2338</f>
        <v>0</v>
      </c>
      <c r="F275">
        <f>+'Ark1'!R2338</f>
        <v>0</v>
      </c>
      <c r="G275" s="201">
        <f>+'Ark1'!AG2338</f>
        <v>0</v>
      </c>
      <c r="H275" s="59">
        <f t="shared" si="29"/>
        <v>0</v>
      </c>
      <c r="I275" s="201">
        <f>+'Ark1'!AH2338</f>
        <v>0</v>
      </c>
      <c r="J275" s="97"/>
      <c r="K275" s="209"/>
      <c r="L275" s="451"/>
      <c r="M275" s="201"/>
      <c r="N275" s="201"/>
      <c r="O275" s="341"/>
      <c r="P275" s="1">
        <f>+'Ark1'!S2338</f>
        <v>0</v>
      </c>
      <c r="Q275" s="59">
        <f t="shared" si="30"/>
        <v>0</v>
      </c>
      <c r="R275" s="93">
        <f>+'Ark1'!U2338</f>
        <v>0</v>
      </c>
      <c r="S275" s="201"/>
      <c r="T275" s="216"/>
      <c r="U275" s="93">
        <f>+'Ark1'!X2338</f>
        <v>0</v>
      </c>
      <c r="V275" s="93">
        <f>+'Ark1'!Y2338</f>
        <v>0</v>
      </c>
      <c r="W275" s="93">
        <f>+'Ark1'!Z2338</f>
        <v>0</v>
      </c>
      <c r="X275" s="1">
        <f>+'Ark1'!AA2338</f>
        <v>0</v>
      </c>
      <c r="Y275" s="1">
        <f>+'Ark1'!AB2338</f>
        <v>0</v>
      </c>
      <c r="Z275" s="11">
        <f>+'Ark1'!AD2338</f>
        <v>0</v>
      </c>
      <c r="AA275" s="1" t="e">
        <f t="shared" si="23"/>
        <v>#DIV/0!</v>
      </c>
      <c r="AB275" s="11" t="e">
        <f t="shared" si="24"/>
        <v>#DIV/0!</v>
      </c>
      <c r="AC275" s="45"/>
      <c r="AF275" s="57"/>
    </row>
    <row r="276" spans="1:32" ht="15.6">
      <c r="A276" s="45"/>
      <c r="B276">
        <f>+'Ark1'!C2339</f>
        <v>2007</v>
      </c>
      <c r="C276">
        <f>+'Ark1'!M2339</f>
        <v>8</v>
      </c>
      <c r="D276" s="3" t="s">
        <v>105</v>
      </c>
      <c r="E276">
        <f>+'Ark1'!Q2339</f>
        <v>0</v>
      </c>
      <c r="F276">
        <f>+'Ark1'!R2339</f>
        <v>0</v>
      </c>
      <c r="G276" s="201">
        <f>+'Ark1'!AG2339</f>
        <v>0</v>
      </c>
      <c r="H276" s="59">
        <f t="shared" si="29"/>
        <v>0</v>
      </c>
      <c r="I276" s="201">
        <f>+'Ark1'!AH2339</f>
        <v>0</v>
      </c>
      <c r="J276" s="97"/>
      <c r="K276" s="209"/>
      <c r="L276" s="451"/>
      <c r="M276" s="201"/>
      <c r="N276" s="201"/>
      <c r="O276" s="341"/>
      <c r="P276" s="1">
        <f>+'Ark1'!S2339</f>
        <v>0</v>
      </c>
      <c r="Q276" s="59">
        <f t="shared" si="30"/>
        <v>0</v>
      </c>
      <c r="R276" s="93">
        <f>+'Ark1'!U2339</f>
        <v>0</v>
      </c>
      <c r="S276" s="201"/>
      <c r="T276" s="216"/>
      <c r="U276" s="93">
        <f>+'Ark1'!X2339</f>
        <v>0</v>
      </c>
      <c r="V276" s="93">
        <f>+'Ark1'!Y2339</f>
        <v>0</v>
      </c>
      <c r="W276" s="93">
        <f>+'Ark1'!Z2339</f>
        <v>0</v>
      </c>
      <c r="X276" s="1">
        <f>+'Ark1'!AA2339</f>
        <v>0</v>
      </c>
      <c r="Y276" s="1">
        <f>+'Ark1'!AB2339</f>
        <v>0</v>
      </c>
      <c r="Z276" s="11">
        <f>+'Ark1'!AD2339</f>
        <v>0</v>
      </c>
      <c r="AA276" s="1" t="e">
        <f t="shared" si="23"/>
        <v>#DIV/0!</v>
      </c>
      <c r="AB276" s="11" t="e">
        <f t="shared" si="24"/>
        <v>#DIV/0!</v>
      </c>
      <c r="AC276" s="45"/>
      <c r="AF276" s="57"/>
    </row>
    <row r="277" spans="1:32" ht="15.6">
      <c r="A277" s="45"/>
      <c r="B277">
        <f>+'Ark1'!C2340</f>
        <v>2007</v>
      </c>
      <c r="C277">
        <f>+'Ark1'!M2340</f>
        <v>9</v>
      </c>
      <c r="D277" s="3" t="s">
        <v>106</v>
      </c>
      <c r="E277">
        <f>+'Ark1'!Q2340</f>
        <v>0</v>
      </c>
      <c r="F277">
        <f>+'Ark1'!R2340</f>
        <v>0</v>
      </c>
      <c r="G277" s="201">
        <f>+'Ark1'!AG2340</f>
        <v>0</v>
      </c>
      <c r="H277" s="59">
        <f t="shared" si="29"/>
        <v>0</v>
      </c>
      <c r="I277" s="201">
        <f>+'Ark1'!AH2340</f>
        <v>0</v>
      </c>
      <c r="J277" s="97"/>
      <c r="K277" s="209"/>
      <c r="L277" s="451"/>
      <c r="M277" s="201"/>
      <c r="N277" s="201"/>
      <c r="O277" s="341"/>
      <c r="P277" s="1">
        <f>+'Ark1'!S2340</f>
        <v>0</v>
      </c>
      <c r="Q277" s="59">
        <f t="shared" si="30"/>
        <v>0</v>
      </c>
      <c r="R277" s="93">
        <f>+'Ark1'!U2340</f>
        <v>0</v>
      </c>
      <c r="S277" s="201"/>
      <c r="T277" s="216"/>
      <c r="U277" s="93">
        <f>+'Ark1'!X2340</f>
        <v>0</v>
      </c>
      <c r="V277" s="93">
        <f>+'Ark1'!Y2340</f>
        <v>0</v>
      </c>
      <c r="W277" s="93">
        <f>+'Ark1'!Z2340</f>
        <v>0</v>
      </c>
      <c r="X277" s="1">
        <f>+'Ark1'!AA2340</f>
        <v>0</v>
      </c>
      <c r="Y277" s="1">
        <f>+'Ark1'!AB2340</f>
        <v>0</v>
      </c>
      <c r="Z277" s="11">
        <f>+'Ark1'!AD2340</f>
        <v>0</v>
      </c>
      <c r="AA277" s="1" t="e">
        <f t="shared" si="23"/>
        <v>#DIV/0!</v>
      </c>
      <c r="AB277" s="11" t="e">
        <f t="shared" si="24"/>
        <v>#DIV/0!</v>
      </c>
      <c r="AC277" s="45"/>
      <c r="AF277" s="57"/>
    </row>
    <row r="278" spans="1:32" ht="15.6">
      <c r="A278" s="45"/>
      <c r="B278">
        <f>+'Ark1'!C2341</f>
        <v>2007</v>
      </c>
      <c r="C278">
        <f>+'Ark1'!M2341</f>
        <v>10</v>
      </c>
      <c r="D278" s="3" t="s">
        <v>107</v>
      </c>
      <c r="E278">
        <f>+'Ark1'!Q2341</f>
        <v>0</v>
      </c>
      <c r="F278">
        <f>+'Ark1'!R2341</f>
        <v>0</v>
      </c>
      <c r="G278" s="201">
        <f>+'Ark1'!AG2341</f>
        <v>0</v>
      </c>
      <c r="H278" s="59">
        <f t="shared" si="29"/>
        <v>0</v>
      </c>
      <c r="I278" s="201">
        <f>+'Ark1'!AH2341</f>
        <v>0</v>
      </c>
      <c r="J278" s="97"/>
      <c r="K278" s="209"/>
      <c r="L278" s="451"/>
      <c r="M278" s="201"/>
      <c r="N278" s="201"/>
      <c r="O278" s="341"/>
      <c r="P278" s="1">
        <f>+'Ark1'!S2341</f>
        <v>0</v>
      </c>
      <c r="Q278" s="59">
        <f t="shared" si="30"/>
        <v>0</v>
      </c>
      <c r="R278" s="93">
        <f>+'Ark1'!U2341</f>
        <v>0</v>
      </c>
      <c r="S278" s="201"/>
      <c r="T278" s="216"/>
      <c r="U278" s="93">
        <f>+'Ark1'!X2341</f>
        <v>0</v>
      </c>
      <c r="V278" s="93">
        <f>+'Ark1'!Y2341</f>
        <v>0</v>
      </c>
      <c r="W278" s="93">
        <f>+'Ark1'!Z2341</f>
        <v>0</v>
      </c>
      <c r="X278" s="1">
        <f>+'Ark1'!AA2341</f>
        <v>0</v>
      </c>
      <c r="Y278" s="1">
        <f>+'Ark1'!AB2341</f>
        <v>0</v>
      </c>
      <c r="Z278" s="11">
        <f>+'Ark1'!AD2341</f>
        <v>0</v>
      </c>
      <c r="AA278" s="1" t="e">
        <f t="shared" si="23"/>
        <v>#DIV/0!</v>
      </c>
      <c r="AB278" s="11" t="e">
        <f t="shared" si="24"/>
        <v>#DIV/0!</v>
      </c>
      <c r="AC278" s="45"/>
      <c r="AF278" s="57"/>
    </row>
    <row r="279" spans="1:32" ht="15.6">
      <c r="A279" s="45"/>
      <c r="B279">
        <f>+'Ark1'!C2342</f>
        <v>2007</v>
      </c>
      <c r="C279">
        <f>+'Ark1'!M2342</f>
        <v>11</v>
      </c>
      <c r="D279" s="3" t="s">
        <v>108</v>
      </c>
      <c r="E279">
        <f>+'Ark1'!Q2342</f>
        <v>0</v>
      </c>
      <c r="F279">
        <f>+'Ark1'!R2342</f>
        <v>0</v>
      </c>
      <c r="G279" s="201">
        <f>+'Ark1'!AG2342</f>
        <v>0</v>
      </c>
      <c r="H279" s="59">
        <f t="shared" si="29"/>
        <v>0</v>
      </c>
      <c r="I279" s="201">
        <f>+'Ark1'!AH2342</f>
        <v>0</v>
      </c>
      <c r="J279" s="97"/>
      <c r="K279" s="209"/>
      <c r="L279" s="451"/>
      <c r="M279" s="201"/>
      <c r="N279" s="201"/>
      <c r="O279" s="341"/>
      <c r="P279" s="1">
        <f>+'Ark1'!S2342</f>
        <v>0</v>
      </c>
      <c r="Q279" s="59">
        <f t="shared" si="30"/>
        <v>0</v>
      </c>
      <c r="R279" s="93">
        <f>+'Ark1'!U2342</f>
        <v>0</v>
      </c>
      <c r="S279" s="201"/>
      <c r="T279" s="216"/>
      <c r="U279" s="93">
        <f>+'Ark1'!X2342</f>
        <v>0</v>
      </c>
      <c r="V279" s="93">
        <f>+'Ark1'!Y2342</f>
        <v>0</v>
      </c>
      <c r="W279" s="93">
        <f>+'Ark1'!Z2342</f>
        <v>0</v>
      </c>
      <c r="X279" s="1">
        <f>+'Ark1'!AA2342</f>
        <v>0</v>
      </c>
      <c r="Y279" s="1">
        <f>+'Ark1'!AB2342</f>
        <v>0</v>
      </c>
      <c r="Z279" s="11">
        <f>+'Ark1'!AD2342</f>
        <v>0</v>
      </c>
      <c r="AA279" s="1" t="e">
        <f t="shared" si="23"/>
        <v>#DIV/0!</v>
      </c>
      <c r="AB279" s="11" t="e">
        <f t="shared" si="24"/>
        <v>#DIV/0!</v>
      </c>
      <c r="AC279" s="45"/>
      <c r="AF279" s="57"/>
    </row>
    <row r="280" spans="1:32" ht="15.6">
      <c r="A280" s="45"/>
      <c r="B280">
        <f>+'Ark1'!C2343</f>
        <v>2007</v>
      </c>
      <c r="C280">
        <f>+'Ark1'!M2343</f>
        <v>12</v>
      </c>
      <c r="D280" s="3" t="s">
        <v>109</v>
      </c>
      <c r="E280">
        <f>+'Ark1'!Q2343</f>
        <v>0</v>
      </c>
      <c r="F280">
        <f>+'Ark1'!R2343</f>
        <v>0</v>
      </c>
      <c r="G280" s="201">
        <f>+'Ark1'!AG2343</f>
        <v>0</v>
      </c>
      <c r="H280" s="59">
        <f t="shared" si="29"/>
        <v>0</v>
      </c>
      <c r="I280" s="201">
        <f>+'Ark1'!AH2343</f>
        <v>0</v>
      </c>
      <c r="J280" s="97"/>
      <c r="K280" s="209"/>
      <c r="L280" s="451"/>
      <c r="M280" s="201"/>
      <c r="N280" s="201"/>
      <c r="O280" s="341"/>
      <c r="P280" s="1">
        <f>+'Ark1'!S2343</f>
        <v>0</v>
      </c>
      <c r="Q280" s="59">
        <f t="shared" si="30"/>
        <v>0</v>
      </c>
      <c r="R280" s="93">
        <f>+'Ark1'!U2343</f>
        <v>0</v>
      </c>
      <c r="S280" s="201"/>
      <c r="T280" s="216"/>
      <c r="U280" s="93">
        <f>+'Ark1'!X2343</f>
        <v>0</v>
      </c>
      <c r="V280" s="93">
        <f>+'Ark1'!Y2343</f>
        <v>0</v>
      </c>
      <c r="W280" s="93">
        <f>+'Ark1'!Z2343</f>
        <v>0</v>
      </c>
      <c r="X280" s="1">
        <f>+'Ark1'!AA2343</f>
        <v>0</v>
      </c>
      <c r="Y280" s="1">
        <f>+'Ark1'!AB2343</f>
        <v>0</v>
      </c>
      <c r="Z280" s="11">
        <f>+'Ark1'!AD2343</f>
        <v>0</v>
      </c>
      <c r="AA280" s="1" t="e">
        <f t="shared" si="23"/>
        <v>#DIV/0!</v>
      </c>
      <c r="AB280" s="11" t="e">
        <f t="shared" si="24"/>
        <v>#DIV/0!</v>
      </c>
      <c r="AC280" s="45"/>
      <c r="AF280" s="57"/>
    </row>
    <row r="281" spans="1:32" ht="15.6">
      <c r="A281" s="45"/>
      <c r="B281">
        <f>+'Ark1'!C2344</f>
        <v>2007</v>
      </c>
      <c r="C281">
        <f>+'Ark1'!M2344</f>
        <v>13</v>
      </c>
      <c r="D281" s="3" t="s">
        <v>110</v>
      </c>
      <c r="E281">
        <f>+'Ark1'!Q2344</f>
        <v>0</v>
      </c>
      <c r="F281">
        <f>+'Ark1'!R2344</f>
        <v>0</v>
      </c>
      <c r="G281" s="201">
        <f>+'Ark1'!AG2344</f>
        <v>0</v>
      </c>
      <c r="H281" s="59">
        <f t="shared" si="29"/>
        <v>0</v>
      </c>
      <c r="I281" s="201">
        <f>+'Ark1'!AH2344</f>
        <v>0</v>
      </c>
      <c r="J281" s="97"/>
      <c r="K281" s="209"/>
      <c r="L281" s="451"/>
      <c r="M281" s="201"/>
      <c r="N281" s="201"/>
      <c r="O281" s="341"/>
      <c r="P281" s="1">
        <f>+'Ark1'!S2344</f>
        <v>0</v>
      </c>
      <c r="Q281" s="59">
        <f t="shared" si="30"/>
        <v>0</v>
      </c>
      <c r="R281" s="93">
        <f>+'Ark1'!U2344</f>
        <v>0</v>
      </c>
      <c r="S281" s="201"/>
      <c r="T281" s="216"/>
      <c r="U281" s="93">
        <f>+'Ark1'!X2344</f>
        <v>0</v>
      </c>
      <c r="V281" s="93">
        <f>+'Ark1'!Y2344</f>
        <v>0</v>
      </c>
      <c r="W281" s="93">
        <f>+'Ark1'!Z2344</f>
        <v>0</v>
      </c>
      <c r="X281" s="1">
        <f>+'Ark1'!AA2344</f>
        <v>0</v>
      </c>
      <c r="Y281" s="1">
        <f>+'Ark1'!AB2344</f>
        <v>0</v>
      </c>
      <c r="Z281" s="11">
        <f>+'Ark1'!AD2344</f>
        <v>0</v>
      </c>
      <c r="AA281" s="1" t="e">
        <f t="shared" si="23"/>
        <v>#DIV/0!</v>
      </c>
      <c r="AB281" s="11" t="e">
        <f t="shared" si="24"/>
        <v>#DIV/0!</v>
      </c>
      <c r="AC281" s="45"/>
      <c r="AF281" s="57"/>
    </row>
    <row r="282" spans="1:32" ht="15.6">
      <c r="A282" s="45"/>
      <c r="B282">
        <f>+'Ark1'!C2345</f>
        <v>2007</v>
      </c>
      <c r="C282">
        <f>+'Ark1'!M2345</f>
        <v>14</v>
      </c>
      <c r="D282" s="3" t="s">
        <v>111</v>
      </c>
      <c r="E282">
        <f>+'Ark1'!Q2345</f>
        <v>0</v>
      </c>
      <c r="F282">
        <f>+'Ark1'!R2345</f>
        <v>0</v>
      </c>
      <c r="G282" s="201">
        <f>+'Ark1'!AG2345</f>
        <v>0</v>
      </c>
      <c r="H282" s="59">
        <f t="shared" si="29"/>
        <v>0</v>
      </c>
      <c r="I282" s="201">
        <f>+'Ark1'!AH2345</f>
        <v>0</v>
      </c>
      <c r="J282" s="97"/>
      <c r="K282" s="209"/>
      <c r="L282" s="451"/>
      <c r="M282" s="201"/>
      <c r="N282" s="201"/>
      <c r="O282" s="341"/>
      <c r="P282" s="1">
        <f>+'Ark1'!S2345</f>
        <v>0</v>
      </c>
      <c r="Q282" s="59">
        <f t="shared" si="30"/>
        <v>0</v>
      </c>
      <c r="R282" s="93">
        <f>+'Ark1'!U2345</f>
        <v>0</v>
      </c>
      <c r="S282" s="201"/>
      <c r="T282" s="216"/>
      <c r="U282" s="93">
        <f>+'Ark1'!X2345</f>
        <v>0</v>
      </c>
      <c r="V282" s="93">
        <f>+'Ark1'!Y2345</f>
        <v>0</v>
      </c>
      <c r="W282" s="93">
        <f>+'Ark1'!Z2345</f>
        <v>0</v>
      </c>
      <c r="X282" s="1">
        <f>+'Ark1'!AA2345</f>
        <v>0</v>
      </c>
      <c r="Y282" s="1">
        <f>+'Ark1'!AB2345</f>
        <v>0</v>
      </c>
      <c r="Z282" s="11">
        <f>+'Ark1'!AD2345</f>
        <v>0</v>
      </c>
      <c r="AA282" s="1" t="e">
        <f t="shared" si="23"/>
        <v>#DIV/0!</v>
      </c>
      <c r="AB282" s="11" t="e">
        <f t="shared" si="24"/>
        <v>#DIV/0!</v>
      </c>
      <c r="AC282" s="45"/>
      <c r="AF282" s="57"/>
    </row>
    <row r="283" spans="1:32" ht="15.6">
      <c r="A283" s="45"/>
      <c r="B283">
        <f>+'Ark1'!C2346</f>
        <v>2007</v>
      </c>
      <c r="C283">
        <f>+'Ark1'!M2346</f>
        <v>15</v>
      </c>
      <c r="D283" s="3" t="s">
        <v>112</v>
      </c>
      <c r="E283">
        <f>+'Ark1'!Q2346</f>
        <v>0</v>
      </c>
      <c r="F283">
        <f>+'Ark1'!R2346</f>
        <v>0</v>
      </c>
      <c r="G283" s="201">
        <f>+'Ark1'!AG2346</f>
        <v>0</v>
      </c>
      <c r="H283" s="59">
        <f t="shared" si="29"/>
        <v>0</v>
      </c>
      <c r="I283" s="201">
        <f>+'Ark1'!AH2346</f>
        <v>0</v>
      </c>
      <c r="J283" s="97"/>
      <c r="K283" s="209"/>
      <c r="L283" s="451"/>
      <c r="M283" s="201"/>
      <c r="N283" s="201"/>
      <c r="O283" s="341"/>
      <c r="P283" s="1">
        <f>+'Ark1'!S2346</f>
        <v>0</v>
      </c>
      <c r="Q283" s="59">
        <f t="shared" si="30"/>
        <v>0</v>
      </c>
      <c r="R283" s="93">
        <f>+'Ark1'!U2346</f>
        <v>0</v>
      </c>
      <c r="S283" s="201"/>
      <c r="T283" s="216"/>
      <c r="U283" s="93">
        <f>+'Ark1'!X2346</f>
        <v>0</v>
      </c>
      <c r="V283" s="93">
        <f>+'Ark1'!Y2346</f>
        <v>0</v>
      </c>
      <c r="W283" s="93">
        <f>+'Ark1'!Z2346</f>
        <v>0</v>
      </c>
      <c r="X283" s="1">
        <f>+'Ark1'!AA2346</f>
        <v>0</v>
      </c>
      <c r="Y283" s="1">
        <f>+'Ark1'!AB2346</f>
        <v>0</v>
      </c>
      <c r="Z283" s="11">
        <f>+'Ark1'!AD2346</f>
        <v>0</v>
      </c>
      <c r="AA283" s="1" t="e">
        <f t="shared" si="23"/>
        <v>#DIV/0!</v>
      </c>
      <c r="AB283" s="11" t="e">
        <f t="shared" si="24"/>
        <v>#DIV/0!</v>
      </c>
      <c r="AC283" s="45"/>
      <c r="AF283" s="57"/>
    </row>
    <row r="284" spans="1:32" ht="15.6">
      <c r="A284" s="45"/>
      <c r="B284" s="52">
        <f>+'Ark1'!C2347</f>
        <v>2006</v>
      </c>
      <c r="C284" s="52">
        <f>+'Ark1'!M2347</f>
        <v>1</v>
      </c>
      <c r="D284" s="53" t="s">
        <v>98</v>
      </c>
      <c r="E284" s="52">
        <f>+'Ark1'!Q2347</f>
        <v>0</v>
      </c>
      <c r="F284" s="52">
        <f>+'Ark1'!R2347</f>
        <v>0</v>
      </c>
      <c r="G284" s="183">
        <f>+'Ark1'!AG2347</f>
        <v>0</v>
      </c>
      <c r="H284" s="58">
        <f t="shared" si="29"/>
        <v>0</v>
      </c>
      <c r="I284" s="183">
        <f>+'Ark1'!AH2347</f>
        <v>0</v>
      </c>
      <c r="J284" s="97"/>
      <c r="K284" s="281"/>
      <c r="L284" s="451"/>
      <c r="M284" s="183"/>
      <c r="N284" s="183"/>
      <c r="O284" s="341"/>
      <c r="P284" s="54">
        <f>+'Ark1'!S2347</f>
        <v>0</v>
      </c>
      <c r="Q284" s="58">
        <f t="shared" si="30"/>
        <v>0</v>
      </c>
      <c r="R284" s="161">
        <f>+'Ark1'!U2347</f>
        <v>0</v>
      </c>
      <c r="S284" s="183"/>
      <c r="T284" s="216"/>
      <c r="U284" s="161">
        <f>+'Ark1'!X2347</f>
        <v>0</v>
      </c>
      <c r="V284" s="161">
        <f>+'Ark1'!Y2347</f>
        <v>0</v>
      </c>
      <c r="W284" s="161">
        <f>+'Ark1'!Z2347</f>
        <v>0</v>
      </c>
      <c r="X284" s="54">
        <f>+'Ark1'!AA2347</f>
        <v>0</v>
      </c>
      <c r="Y284" s="54">
        <f>+'Ark1'!AB2347</f>
        <v>0</v>
      </c>
      <c r="Z284" s="74">
        <f>+'Ark1'!AD2347</f>
        <v>0</v>
      </c>
      <c r="AA284" s="54" t="e">
        <f t="shared" si="23"/>
        <v>#DIV/0!</v>
      </c>
      <c r="AB284" s="74" t="e">
        <f t="shared" si="24"/>
        <v>#DIV/0!</v>
      </c>
      <c r="AC284" s="45"/>
      <c r="AF284" s="57"/>
    </row>
    <row r="285" spans="1:32" ht="15.6">
      <c r="A285" s="45"/>
      <c r="B285" s="52">
        <f>+'Ark1'!C2348</f>
        <v>2006</v>
      </c>
      <c r="C285" s="52">
        <f>+'Ark1'!M2348</f>
        <v>2</v>
      </c>
      <c r="D285" s="53" t="s">
        <v>99</v>
      </c>
      <c r="E285" s="52">
        <f>+'Ark1'!Q2348</f>
        <v>0</v>
      </c>
      <c r="F285" s="52">
        <f>+'Ark1'!R2348</f>
        <v>0</v>
      </c>
      <c r="G285" s="183">
        <f>+'Ark1'!AG2348</f>
        <v>0</v>
      </c>
      <c r="H285" s="58">
        <f t="shared" si="29"/>
        <v>0</v>
      </c>
      <c r="I285" s="183">
        <f>+'Ark1'!AH2348</f>
        <v>0</v>
      </c>
      <c r="J285" s="97"/>
      <c r="K285" s="281"/>
      <c r="L285" s="451"/>
      <c r="M285" s="183"/>
      <c r="N285" s="183"/>
      <c r="O285" s="341"/>
      <c r="P285" s="54">
        <f>+'Ark1'!S2348</f>
        <v>0</v>
      </c>
      <c r="Q285" s="58">
        <f t="shared" si="30"/>
        <v>0</v>
      </c>
      <c r="R285" s="161">
        <f>+'Ark1'!U2348</f>
        <v>0</v>
      </c>
      <c r="S285" s="183"/>
      <c r="T285" s="216"/>
      <c r="U285" s="161">
        <f>+'Ark1'!X2348</f>
        <v>0</v>
      </c>
      <c r="V285" s="161">
        <f>+'Ark1'!Y2348</f>
        <v>0</v>
      </c>
      <c r="W285" s="161">
        <f>+'Ark1'!Z2348</f>
        <v>0</v>
      </c>
      <c r="X285" s="54">
        <f>+'Ark1'!AA2348</f>
        <v>0</v>
      </c>
      <c r="Y285" s="54">
        <f>+'Ark1'!AB2348</f>
        <v>0</v>
      </c>
      <c r="Z285" s="74">
        <f>+'Ark1'!AD2348</f>
        <v>0</v>
      </c>
      <c r="AA285" s="54" t="e">
        <f t="shared" si="23"/>
        <v>#DIV/0!</v>
      </c>
      <c r="AB285" s="74" t="e">
        <f t="shared" si="24"/>
        <v>#DIV/0!</v>
      </c>
      <c r="AC285" s="45"/>
      <c r="AF285" s="57"/>
    </row>
    <row r="286" spans="1:32" ht="15.6">
      <c r="A286" s="45"/>
      <c r="B286" s="52">
        <f>+'Ark1'!C2349</f>
        <v>2006</v>
      </c>
      <c r="C286" s="52">
        <f>+'Ark1'!M2349</f>
        <v>3</v>
      </c>
      <c r="D286" s="53" t="s">
        <v>100</v>
      </c>
      <c r="E286" s="52">
        <f>+'Ark1'!Q2349</f>
        <v>0</v>
      </c>
      <c r="F286" s="52">
        <f>+'Ark1'!R2349</f>
        <v>0</v>
      </c>
      <c r="G286" s="183">
        <f>+'Ark1'!AG2349</f>
        <v>0</v>
      </c>
      <c r="H286" s="58">
        <f t="shared" si="29"/>
        <v>0</v>
      </c>
      <c r="I286" s="183">
        <f>+'Ark1'!AH2349</f>
        <v>0</v>
      </c>
      <c r="J286" s="97"/>
      <c r="K286" s="281"/>
      <c r="L286" s="451"/>
      <c r="M286" s="183"/>
      <c r="N286" s="183"/>
      <c r="O286" s="341"/>
      <c r="P286" s="54">
        <f>+'Ark1'!S2349</f>
        <v>0</v>
      </c>
      <c r="Q286" s="58">
        <f t="shared" si="30"/>
        <v>0</v>
      </c>
      <c r="R286" s="161">
        <f>+'Ark1'!U2349</f>
        <v>0</v>
      </c>
      <c r="S286" s="183"/>
      <c r="T286" s="216"/>
      <c r="U286" s="161">
        <f>+'Ark1'!X2349</f>
        <v>0</v>
      </c>
      <c r="V286" s="161">
        <f>+'Ark1'!Y2349</f>
        <v>0</v>
      </c>
      <c r="W286" s="161">
        <f>+'Ark1'!Z2349</f>
        <v>0</v>
      </c>
      <c r="X286" s="54">
        <f>+'Ark1'!AA2349</f>
        <v>0</v>
      </c>
      <c r="Y286" s="54">
        <f>+'Ark1'!AB2349</f>
        <v>0</v>
      </c>
      <c r="Z286" s="74">
        <f>+'Ark1'!AD2349</f>
        <v>0</v>
      </c>
      <c r="AA286" s="54" t="e">
        <f t="shared" ref="AA286:AA313" si="31">+R286/P286</f>
        <v>#DIV/0!</v>
      </c>
      <c r="AB286" s="74" t="e">
        <f t="shared" ref="AB286:AB313" si="32">+F286/E286</f>
        <v>#DIV/0!</v>
      </c>
      <c r="AC286" s="45"/>
      <c r="AF286" s="57"/>
    </row>
    <row r="287" spans="1:32" ht="15.6">
      <c r="A287" s="45"/>
      <c r="B287" s="52">
        <f>+'Ark1'!C2350</f>
        <v>2006</v>
      </c>
      <c r="C287" s="52">
        <f>+'Ark1'!M2350</f>
        <v>4</v>
      </c>
      <c r="D287" s="53" t="s">
        <v>101</v>
      </c>
      <c r="E287" s="52">
        <f>+'Ark1'!Q2350</f>
        <v>0</v>
      </c>
      <c r="F287" s="52">
        <f>+'Ark1'!R2350</f>
        <v>0</v>
      </c>
      <c r="G287" s="183">
        <f>+'Ark1'!AG2350</f>
        <v>0</v>
      </c>
      <c r="H287" s="58">
        <f t="shared" si="29"/>
        <v>0</v>
      </c>
      <c r="I287" s="183">
        <f>+'Ark1'!AH2350</f>
        <v>0</v>
      </c>
      <c r="J287" s="97"/>
      <c r="K287" s="281"/>
      <c r="L287" s="451"/>
      <c r="M287" s="183"/>
      <c r="N287" s="183"/>
      <c r="O287" s="341"/>
      <c r="P287" s="54">
        <f>+'Ark1'!S2350</f>
        <v>0</v>
      </c>
      <c r="Q287" s="58">
        <f t="shared" si="30"/>
        <v>0</v>
      </c>
      <c r="R287" s="161">
        <f>+'Ark1'!U2350</f>
        <v>0</v>
      </c>
      <c r="S287" s="183"/>
      <c r="T287" s="216"/>
      <c r="U287" s="161">
        <f>+'Ark1'!X2350</f>
        <v>0</v>
      </c>
      <c r="V287" s="161">
        <f>+'Ark1'!Y2350</f>
        <v>0</v>
      </c>
      <c r="W287" s="161">
        <f>+'Ark1'!Z2350</f>
        <v>0</v>
      </c>
      <c r="X287" s="54">
        <f>+'Ark1'!AA2350</f>
        <v>0</v>
      </c>
      <c r="Y287" s="54">
        <f>+'Ark1'!AB2350</f>
        <v>0</v>
      </c>
      <c r="Z287" s="74">
        <f>+'Ark1'!AD2350</f>
        <v>0</v>
      </c>
      <c r="AA287" s="54" t="e">
        <f t="shared" si="31"/>
        <v>#DIV/0!</v>
      </c>
      <c r="AB287" s="74" t="e">
        <f t="shared" si="32"/>
        <v>#DIV/0!</v>
      </c>
      <c r="AC287" s="45"/>
      <c r="AF287" s="57"/>
    </row>
    <row r="288" spans="1:32" ht="15.6">
      <c r="A288" s="45"/>
      <c r="B288" s="52">
        <f>+'Ark1'!C2351</f>
        <v>2006</v>
      </c>
      <c r="C288" s="52">
        <f>+'Ark1'!M2351</f>
        <v>5</v>
      </c>
      <c r="D288" s="53" t="s">
        <v>102</v>
      </c>
      <c r="E288" s="52">
        <f>+'Ark1'!Q2351</f>
        <v>0</v>
      </c>
      <c r="F288" s="52">
        <f>+'Ark1'!R2351</f>
        <v>0</v>
      </c>
      <c r="G288" s="183">
        <f>+'Ark1'!AG2351</f>
        <v>0</v>
      </c>
      <c r="H288" s="58">
        <f t="shared" si="29"/>
        <v>0</v>
      </c>
      <c r="I288" s="183">
        <f>+'Ark1'!AH2351</f>
        <v>0</v>
      </c>
      <c r="J288" s="97"/>
      <c r="K288" s="281"/>
      <c r="L288" s="451"/>
      <c r="M288" s="183"/>
      <c r="N288" s="183"/>
      <c r="O288" s="341"/>
      <c r="P288" s="54">
        <f>+'Ark1'!S2351</f>
        <v>0</v>
      </c>
      <c r="Q288" s="58">
        <f t="shared" si="30"/>
        <v>0</v>
      </c>
      <c r="R288" s="161">
        <f>+'Ark1'!U2351</f>
        <v>0</v>
      </c>
      <c r="S288" s="183"/>
      <c r="T288" s="216"/>
      <c r="U288" s="161">
        <f>+'Ark1'!X2351</f>
        <v>0</v>
      </c>
      <c r="V288" s="161">
        <f>+'Ark1'!Y2351</f>
        <v>0</v>
      </c>
      <c r="W288" s="161">
        <f>+'Ark1'!Z2351</f>
        <v>0</v>
      </c>
      <c r="X288" s="54">
        <f>+'Ark1'!AA2351</f>
        <v>0</v>
      </c>
      <c r="Y288" s="54">
        <f>+'Ark1'!AB2351</f>
        <v>0</v>
      </c>
      <c r="Z288" s="74">
        <f>+'Ark1'!AD2351</f>
        <v>0</v>
      </c>
      <c r="AA288" s="54" t="e">
        <f t="shared" si="31"/>
        <v>#DIV/0!</v>
      </c>
      <c r="AB288" s="74" t="e">
        <f t="shared" si="32"/>
        <v>#DIV/0!</v>
      </c>
      <c r="AC288" s="45"/>
      <c r="AF288" s="57"/>
    </row>
    <row r="289" spans="1:32" ht="15.6">
      <c r="A289" s="45"/>
      <c r="B289" s="52">
        <f>+'Ark1'!C2352</f>
        <v>2006</v>
      </c>
      <c r="C289" s="52">
        <f>+'Ark1'!M2352</f>
        <v>6</v>
      </c>
      <c r="D289" s="53" t="s">
        <v>103</v>
      </c>
      <c r="E289" s="52">
        <f>+'Ark1'!Q2352</f>
        <v>0</v>
      </c>
      <c r="F289" s="52">
        <f>+'Ark1'!R2352</f>
        <v>0</v>
      </c>
      <c r="G289" s="183">
        <f>+'Ark1'!AG2352</f>
        <v>0</v>
      </c>
      <c r="H289" s="58">
        <f t="shared" si="29"/>
        <v>0</v>
      </c>
      <c r="I289" s="183">
        <f>+'Ark1'!AH2352</f>
        <v>0</v>
      </c>
      <c r="J289" s="97"/>
      <c r="K289" s="281"/>
      <c r="L289" s="451"/>
      <c r="M289" s="183"/>
      <c r="N289" s="183"/>
      <c r="O289" s="341"/>
      <c r="P289" s="54">
        <f>+'Ark1'!S2352</f>
        <v>0</v>
      </c>
      <c r="Q289" s="58">
        <f t="shared" si="30"/>
        <v>0</v>
      </c>
      <c r="R289" s="161">
        <f>+'Ark1'!U2352</f>
        <v>0</v>
      </c>
      <c r="S289" s="183"/>
      <c r="T289" s="216"/>
      <c r="U289" s="161">
        <f>+'Ark1'!X2352</f>
        <v>0</v>
      </c>
      <c r="V289" s="161">
        <f>+'Ark1'!Y2352</f>
        <v>0</v>
      </c>
      <c r="W289" s="161">
        <f>+'Ark1'!Z2352</f>
        <v>0</v>
      </c>
      <c r="X289" s="54">
        <f>+'Ark1'!AA2352</f>
        <v>0</v>
      </c>
      <c r="Y289" s="54">
        <f>+'Ark1'!AB2352</f>
        <v>0</v>
      </c>
      <c r="Z289" s="74">
        <f>+'Ark1'!AD2352</f>
        <v>0</v>
      </c>
      <c r="AA289" s="54" t="e">
        <f t="shared" si="31"/>
        <v>#DIV/0!</v>
      </c>
      <c r="AB289" s="74" t="e">
        <f t="shared" si="32"/>
        <v>#DIV/0!</v>
      </c>
      <c r="AC289" s="45"/>
      <c r="AF289" s="57"/>
    </row>
    <row r="290" spans="1:32" ht="15.6">
      <c r="A290" s="45"/>
      <c r="B290" s="52">
        <f>+'Ark1'!C2353</f>
        <v>2006</v>
      </c>
      <c r="C290" s="52">
        <f>+'Ark1'!M2353</f>
        <v>7</v>
      </c>
      <c r="D290" s="53" t="s">
        <v>104</v>
      </c>
      <c r="E290" s="52">
        <f>+'Ark1'!Q2353</f>
        <v>0</v>
      </c>
      <c r="F290" s="52">
        <f>+'Ark1'!R2353</f>
        <v>0</v>
      </c>
      <c r="G290" s="183">
        <f>+'Ark1'!AG2353</f>
        <v>0</v>
      </c>
      <c r="H290" s="58">
        <f t="shared" si="29"/>
        <v>0</v>
      </c>
      <c r="I290" s="183">
        <f>+'Ark1'!AH2353</f>
        <v>0</v>
      </c>
      <c r="J290" s="97"/>
      <c r="K290" s="281"/>
      <c r="L290" s="451"/>
      <c r="M290" s="183"/>
      <c r="N290" s="183"/>
      <c r="O290" s="341"/>
      <c r="P290" s="54">
        <f>+'Ark1'!S2353</f>
        <v>0</v>
      </c>
      <c r="Q290" s="58">
        <f t="shared" si="30"/>
        <v>0</v>
      </c>
      <c r="R290" s="161">
        <f>+'Ark1'!U2353</f>
        <v>0</v>
      </c>
      <c r="S290" s="183"/>
      <c r="T290" s="216"/>
      <c r="U290" s="161">
        <f>+'Ark1'!X2353</f>
        <v>0</v>
      </c>
      <c r="V290" s="161">
        <f>+'Ark1'!Y2353</f>
        <v>0</v>
      </c>
      <c r="W290" s="161">
        <f>+'Ark1'!Z2353</f>
        <v>0</v>
      </c>
      <c r="X290" s="54">
        <f>+'Ark1'!AA2353</f>
        <v>0</v>
      </c>
      <c r="Y290" s="54">
        <f>+'Ark1'!AB2353</f>
        <v>0</v>
      </c>
      <c r="Z290" s="74">
        <f>+'Ark1'!AD2353</f>
        <v>0</v>
      </c>
      <c r="AA290" s="54" t="e">
        <f t="shared" si="31"/>
        <v>#DIV/0!</v>
      </c>
      <c r="AB290" s="74" t="e">
        <f t="shared" si="32"/>
        <v>#DIV/0!</v>
      </c>
      <c r="AC290" s="45"/>
      <c r="AF290" s="57"/>
    </row>
    <row r="291" spans="1:32" ht="15.6">
      <c r="A291" s="45"/>
      <c r="B291" s="52">
        <f>+'Ark1'!C2354</f>
        <v>2006</v>
      </c>
      <c r="C291" s="52">
        <f>+'Ark1'!M2354</f>
        <v>8</v>
      </c>
      <c r="D291" s="53" t="s">
        <v>105</v>
      </c>
      <c r="E291" s="52">
        <f>+'Ark1'!Q2354</f>
        <v>0</v>
      </c>
      <c r="F291" s="52">
        <f>+'Ark1'!R2354</f>
        <v>0</v>
      </c>
      <c r="G291" s="183">
        <f>+'Ark1'!AG2354</f>
        <v>0</v>
      </c>
      <c r="H291" s="58">
        <f t="shared" si="29"/>
        <v>0</v>
      </c>
      <c r="I291" s="183">
        <f>+'Ark1'!AH2354</f>
        <v>0</v>
      </c>
      <c r="J291" s="97"/>
      <c r="K291" s="281"/>
      <c r="L291" s="451"/>
      <c r="M291" s="183"/>
      <c r="N291" s="183"/>
      <c r="O291" s="341"/>
      <c r="P291" s="54">
        <f>+'Ark1'!S2354</f>
        <v>0</v>
      </c>
      <c r="Q291" s="58">
        <f t="shared" si="30"/>
        <v>0</v>
      </c>
      <c r="R291" s="161">
        <f>+'Ark1'!U2354</f>
        <v>0</v>
      </c>
      <c r="S291" s="183"/>
      <c r="T291" s="216"/>
      <c r="U291" s="161">
        <f>+'Ark1'!X2354</f>
        <v>0</v>
      </c>
      <c r="V291" s="161">
        <f>+'Ark1'!Y2354</f>
        <v>0</v>
      </c>
      <c r="W291" s="161">
        <f>+'Ark1'!Z2354</f>
        <v>0</v>
      </c>
      <c r="X291" s="54">
        <f>+'Ark1'!AA2354</f>
        <v>0</v>
      </c>
      <c r="Y291" s="54">
        <f>+'Ark1'!AB2354</f>
        <v>0</v>
      </c>
      <c r="Z291" s="74">
        <f>+'Ark1'!AD2354</f>
        <v>0</v>
      </c>
      <c r="AA291" s="54" t="e">
        <f t="shared" si="31"/>
        <v>#DIV/0!</v>
      </c>
      <c r="AB291" s="74" t="e">
        <f t="shared" si="32"/>
        <v>#DIV/0!</v>
      </c>
      <c r="AC291" s="45"/>
      <c r="AF291" s="57"/>
    </row>
    <row r="292" spans="1:32" ht="15.6">
      <c r="A292" s="45"/>
      <c r="B292" s="52">
        <f>+'Ark1'!C2355</f>
        <v>2006</v>
      </c>
      <c r="C292" s="52">
        <f>+'Ark1'!M2355</f>
        <v>9</v>
      </c>
      <c r="D292" s="53" t="s">
        <v>106</v>
      </c>
      <c r="E292" s="52">
        <f>+'Ark1'!Q2355</f>
        <v>0</v>
      </c>
      <c r="F292" s="52">
        <f>+'Ark1'!R2355</f>
        <v>0</v>
      </c>
      <c r="G292" s="183">
        <f>+'Ark1'!AG2355</f>
        <v>0</v>
      </c>
      <c r="H292" s="58">
        <f t="shared" si="29"/>
        <v>0</v>
      </c>
      <c r="I292" s="183">
        <f>+'Ark1'!AH2355</f>
        <v>0</v>
      </c>
      <c r="J292" s="97"/>
      <c r="K292" s="281"/>
      <c r="L292" s="451"/>
      <c r="M292" s="183"/>
      <c r="N292" s="183"/>
      <c r="O292" s="341"/>
      <c r="P292" s="54">
        <f>+'Ark1'!S2355</f>
        <v>0</v>
      </c>
      <c r="Q292" s="58">
        <f t="shared" si="30"/>
        <v>0</v>
      </c>
      <c r="R292" s="161">
        <f>+'Ark1'!U2355</f>
        <v>0</v>
      </c>
      <c r="S292" s="183"/>
      <c r="T292" s="216"/>
      <c r="U292" s="161">
        <f>+'Ark1'!X2355</f>
        <v>0</v>
      </c>
      <c r="V292" s="161">
        <f>+'Ark1'!Y2355</f>
        <v>0</v>
      </c>
      <c r="W292" s="161">
        <f>+'Ark1'!Z2355</f>
        <v>0</v>
      </c>
      <c r="X292" s="54">
        <f>+'Ark1'!AA2355</f>
        <v>0</v>
      </c>
      <c r="Y292" s="54">
        <f>+'Ark1'!AB2355</f>
        <v>0</v>
      </c>
      <c r="Z292" s="74">
        <f>+'Ark1'!AD2355</f>
        <v>0</v>
      </c>
      <c r="AA292" s="54" t="e">
        <f t="shared" si="31"/>
        <v>#DIV/0!</v>
      </c>
      <c r="AB292" s="74" t="e">
        <f t="shared" si="32"/>
        <v>#DIV/0!</v>
      </c>
      <c r="AC292" s="45"/>
      <c r="AF292" s="57"/>
    </row>
    <row r="293" spans="1:32" ht="15.6">
      <c r="A293" s="45"/>
      <c r="B293" s="52">
        <f>+'Ark1'!C2356</f>
        <v>2006</v>
      </c>
      <c r="C293" s="52">
        <f>+'Ark1'!M2356</f>
        <v>10</v>
      </c>
      <c r="D293" s="53" t="s">
        <v>107</v>
      </c>
      <c r="E293" s="52">
        <f>+'Ark1'!Q2356</f>
        <v>0</v>
      </c>
      <c r="F293" s="52">
        <f>+'Ark1'!R2356</f>
        <v>0</v>
      </c>
      <c r="G293" s="183">
        <f>+'Ark1'!AG2356</f>
        <v>0</v>
      </c>
      <c r="H293" s="58">
        <f t="shared" si="29"/>
        <v>0</v>
      </c>
      <c r="I293" s="183">
        <f>+'Ark1'!AH2356</f>
        <v>0</v>
      </c>
      <c r="J293" s="97"/>
      <c r="K293" s="281"/>
      <c r="L293" s="451"/>
      <c r="M293" s="183"/>
      <c r="N293" s="183"/>
      <c r="O293" s="341"/>
      <c r="P293" s="54">
        <f>+'Ark1'!S2356</f>
        <v>0</v>
      </c>
      <c r="Q293" s="58">
        <f t="shared" si="30"/>
        <v>0</v>
      </c>
      <c r="R293" s="161">
        <f>+'Ark1'!U2356</f>
        <v>0</v>
      </c>
      <c r="S293" s="183"/>
      <c r="T293" s="216"/>
      <c r="U293" s="161">
        <f>+'Ark1'!X2356</f>
        <v>0</v>
      </c>
      <c r="V293" s="161">
        <f>+'Ark1'!Y2356</f>
        <v>0</v>
      </c>
      <c r="W293" s="161">
        <f>+'Ark1'!Z2356</f>
        <v>0</v>
      </c>
      <c r="X293" s="54">
        <f>+'Ark1'!AA2356</f>
        <v>0</v>
      </c>
      <c r="Y293" s="54">
        <f>+'Ark1'!AB2356</f>
        <v>0</v>
      </c>
      <c r="Z293" s="74">
        <f>+'Ark1'!AD2356</f>
        <v>0</v>
      </c>
      <c r="AA293" s="54" t="e">
        <f t="shared" si="31"/>
        <v>#DIV/0!</v>
      </c>
      <c r="AB293" s="74" t="e">
        <f t="shared" si="32"/>
        <v>#DIV/0!</v>
      </c>
      <c r="AC293" s="45"/>
      <c r="AF293" s="57"/>
    </row>
    <row r="294" spans="1:32" ht="15.6">
      <c r="A294" s="45"/>
      <c r="B294" s="52">
        <f>+'Ark1'!C2357</f>
        <v>2006</v>
      </c>
      <c r="C294" s="52">
        <f>+'Ark1'!M2357</f>
        <v>11</v>
      </c>
      <c r="D294" s="53" t="s">
        <v>108</v>
      </c>
      <c r="E294" s="52">
        <f>+'Ark1'!Q2357</f>
        <v>0</v>
      </c>
      <c r="F294" s="52">
        <f>+'Ark1'!R2357</f>
        <v>0</v>
      </c>
      <c r="G294" s="183">
        <f>+'Ark1'!AG2357</f>
        <v>0</v>
      </c>
      <c r="H294" s="58">
        <f t="shared" si="29"/>
        <v>0</v>
      </c>
      <c r="I294" s="183">
        <f>+'Ark1'!AH2357</f>
        <v>0</v>
      </c>
      <c r="J294" s="97"/>
      <c r="K294" s="281"/>
      <c r="L294" s="451"/>
      <c r="M294" s="183"/>
      <c r="N294" s="183"/>
      <c r="O294" s="341"/>
      <c r="P294" s="54">
        <f>+'Ark1'!S2357</f>
        <v>0</v>
      </c>
      <c r="Q294" s="58">
        <f t="shared" si="30"/>
        <v>0</v>
      </c>
      <c r="R294" s="161">
        <f>+'Ark1'!U2357</f>
        <v>0</v>
      </c>
      <c r="S294" s="183"/>
      <c r="T294" s="216"/>
      <c r="U294" s="161">
        <f>+'Ark1'!X2357</f>
        <v>0</v>
      </c>
      <c r="V294" s="161">
        <f>+'Ark1'!Y2357</f>
        <v>0</v>
      </c>
      <c r="W294" s="161">
        <f>+'Ark1'!Z2357</f>
        <v>0</v>
      </c>
      <c r="X294" s="54">
        <f>+'Ark1'!AA2357</f>
        <v>0</v>
      </c>
      <c r="Y294" s="54">
        <f>+'Ark1'!AB2357</f>
        <v>0</v>
      </c>
      <c r="Z294" s="74">
        <f>+'Ark1'!AD2357</f>
        <v>0</v>
      </c>
      <c r="AA294" s="54" t="e">
        <f t="shared" si="31"/>
        <v>#DIV/0!</v>
      </c>
      <c r="AB294" s="74" t="e">
        <f t="shared" si="32"/>
        <v>#DIV/0!</v>
      </c>
      <c r="AC294" s="45"/>
      <c r="AF294" s="57"/>
    </row>
    <row r="295" spans="1:32" ht="15.6">
      <c r="A295" s="45"/>
      <c r="B295" s="52">
        <f>+'Ark1'!C2358</f>
        <v>2006</v>
      </c>
      <c r="C295" s="52">
        <f>+'Ark1'!M2358</f>
        <v>12</v>
      </c>
      <c r="D295" s="53" t="s">
        <v>109</v>
      </c>
      <c r="E295" s="52">
        <f>+'Ark1'!Q2358</f>
        <v>0</v>
      </c>
      <c r="F295" s="52">
        <f>+'Ark1'!R2358</f>
        <v>0</v>
      </c>
      <c r="G295" s="183">
        <f>+'Ark1'!AG2358</f>
        <v>0</v>
      </c>
      <c r="H295" s="58">
        <f t="shared" si="29"/>
        <v>0</v>
      </c>
      <c r="I295" s="183">
        <f>+'Ark1'!AH2358</f>
        <v>0</v>
      </c>
      <c r="J295" s="97"/>
      <c r="K295" s="281"/>
      <c r="L295" s="451"/>
      <c r="M295" s="183"/>
      <c r="N295" s="183"/>
      <c r="O295" s="341"/>
      <c r="P295" s="54">
        <f>+'Ark1'!S2358</f>
        <v>0</v>
      </c>
      <c r="Q295" s="58">
        <f t="shared" si="30"/>
        <v>0</v>
      </c>
      <c r="R295" s="161">
        <f>+'Ark1'!U2358</f>
        <v>0</v>
      </c>
      <c r="S295" s="183"/>
      <c r="T295" s="216"/>
      <c r="U295" s="161">
        <f>+'Ark1'!X2358</f>
        <v>0</v>
      </c>
      <c r="V295" s="161">
        <f>+'Ark1'!Y2358</f>
        <v>0</v>
      </c>
      <c r="W295" s="161">
        <f>+'Ark1'!Z2358</f>
        <v>0</v>
      </c>
      <c r="X295" s="54">
        <f>+'Ark1'!AA2358</f>
        <v>0</v>
      </c>
      <c r="Y295" s="54">
        <f>+'Ark1'!AB2358</f>
        <v>0</v>
      </c>
      <c r="Z295" s="74">
        <f>+'Ark1'!AD2358</f>
        <v>0</v>
      </c>
      <c r="AA295" s="54" t="e">
        <f t="shared" si="31"/>
        <v>#DIV/0!</v>
      </c>
      <c r="AB295" s="74" t="e">
        <f t="shared" si="32"/>
        <v>#DIV/0!</v>
      </c>
      <c r="AC295" s="45"/>
      <c r="AF295" s="57"/>
    </row>
    <row r="296" spans="1:32" ht="15.6">
      <c r="A296" s="45"/>
      <c r="B296" s="52">
        <f>+'Ark1'!C2359</f>
        <v>2006</v>
      </c>
      <c r="C296" s="52">
        <f>+'Ark1'!M2359</f>
        <v>13</v>
      </c>
      <c r="D296" s="53" t="s">
        <v>110</v>
      </c>
      <c r="E296" s="52">
        <f>+'Ark1'!Q2359</f>
        <v>0</v>
      </c>
      <c r="F296" s="52">
        <f>+'Ark1'!R2359</f>
        <v>0</v>
      </c>
      <c r="G296" s="183">
        <f>+'Ark1'!AG2359</f>
        <v>0</v>
      </c>
      <c r="H296" s="58">
        <f t="shared" si="29"/>
        <v>0</v>
      </c>
      <c r="I296" s="183">
        <f>+'Ark1'!AH2359</f>
        <v>0</v>
      </c>
      <c r="J296" s="97"/>
      <c r="K296" s="281"/>
      <c r="L296" s="451"/>
      <c r="M296" s="183"/>
      <c r="N296" s="183"/>
      <c r="O296" s="341"/>
      <c r="P296" s="54">
        <f>+'Ark1'!S2359</f>
        <v>0</v>
      </c>
      <c r="Q296" s="58">
        <f t="shared" si="30"/>
        <v>0</v>
      </c>
      <c r="R296" s="161">
        <f>+'Ark1'!U2359</f>
        <v>0</v>
      </c>
      <c r="S296" s="183"/>
      <c r="T296" s="216"/>
      <c r="U296" s="161">
        <f>+'Ark1'!X2359</f>
        <v>0</v>
      </c>
      <c r="V296" s="161">
        <f>+'Ark1'!Y2359</f>
        <v>0</v>
      </c>
      <c r="W296" s="161">
        <f>+'Ark1'!Z2359</f>
        <v>0</v>
      </c>
      <c r="X296" s="54">
        <f>+'Ark1'!AA2359</f>
        <v>0</v>
      </c>
      <c r="Y296" s="54">
        <f>+'Ark1'!AB2359</f>
        <v>0</v>
      </c>
      <c r="Z296" s="74">
        <f>+'Ark1'!AD2359</f>
        <v>0</v>
      </c>
      <c r="AA296" s="54" t="e">
        <f t="shared" si="31"/>
        <v>#DIV/0!</v>
      </c>
      <c r="AB296" s="74" t="e">
        <f t="shared" si="32"/>
        <v>#DIV/0!</v>
      </c>
      <c r="AC296" s="45"/>
      <c r="AF296" s="57"/>
    </row>
    <row r="297" spans="1:32" ht="15.6">
      <c r="A297" s="45"/>
      <c r="B297" s="52">
        <f>+'Ark1'!C2360</f>
        <v>2006</v>
      </c>
      <c r="C297" s="52">
        <f>+'Ark1'!M2360</f>
        <v>14</v>
      </c>
      <c r="D297" s="53" t="s">
        <v>111</v>
      </c>
      <c r="E297" s="52">
        <f>+'Ark1'!Q2360</f>
        <v>0</v>
      </c>
      <c r="F297" s="52">
        <f>+'Ark1'!R2360</f>
        <v>0</v>
      </c>
      <c r="G297" s="183">
        <f>+'Ark1'!AG2360</f>
        <v>0</v>
      </c>
      <c r="H297" s="58">
        <f t="shared" si="29"/>
        <v>0</v>
      </c>
      <c r="I297" s="183">
        <f>+'Ark1'!AH2360</f>
        <v>0</v>
      </c>
      <c r="J297" s="97"/>
      <c r="K297" s="281"/>
      <c r="L297" s="451"/>
      <c r="M297" s="183"/>
      <c r="N297" s="183"/>
      <c r="O297" s="341"/>
      <c r="P297" s="54">
        <f>+'Ark1'!S2360</f>
        <v>0</v>
      </c>
      <c r="Q297" s="58">
        <f t="shared" si="30"/>
        <v>0</v>
      </c>
      <c r="R297" s="161">
        <f>+'Ark1'!U2360</f>
        <v>0</v>
      </c>
      <c r="S297" s="183"/>
      <c r="T297" s="216"/>
      <c r="U297" s="161">
        <f>+'Ark1'!X2360</f>
        <v>0</v>
      </c>
      <c r="V297" s="161">
        <f>+'Ark1'!Y2360</f>
        <v>0</v>
      </c>
      <c r="W297" s="161">
        <f>+'Ark1'!Z2360</f>
        <v>0</v>
      </c>
      <c r="X297" s="54">
        <f>+'Ark1'!AA2360</f>
        <v>0</v>
      </c>
      <c r="Y297" s="54">
        <f>+'Ark1'!AB2360</f>
        <v>0</v>
      </c>
      <c r="Z297" s="74">
        <f>+'Ark1'!AD2360</f>
        <v>0</v>
      </c>
      <c r="AA297" s="54" t="e">
        <f t="shared" si="31"/>
        <v>#DIV/0!</v>
      </c>
      <c r="AB297" s="74" t="e">
        <f t="shared" si="32"/>
        <v>#DIV/0!</v>
      </c>
      <c r="AC297" s="45"/>
      <c r="AF297" s="57"/>
    </row>
    <row r="298" spans="1:32" ht="15.6">
      <c r="A298" s="45"/>
      <c r="B298" s="52">
        <f>+'Ark1'!C2361</f>
        <v>2006</v>
      </c>
      <c r="C298" s="52">
        <f>+'Ark1'!M2361</f>
        <v>15</v>
      </c>
      <c r="D298" s="53" t="s">
        <v>112</v>
      </c>
      <c r="E298" s="52">
        <f>+'Ark1'!Q2361</f>
        <v>0</v>
      </c>
      <c r="F298" s="52">
        <f>+'Ark1'!R2361</f>
        <v>0</v>
      </c>
      <c r="G298" s="183">
        <f>+'Ark1'!AG2361</f>
        <v>0</v>
      </c>
      <c r="H298" s="58">
        <f t="shared" si="29"/>
        <v>0</v>
      </c>
      <c r="I298" s="183">
        <f>+'Ark1'!AH2361</f>
        <v>0</v>
      </c>
      <c r="J298" s="97"/>
      <c r="K298" s="281"/>
      <c r="L298" s="451"/>
      <c r="M298" s="183"/>
      <c r="N298" s="183"/>
      <c r="O298" s="341"/>
      <c r="P298" s="54">
        <f>+'Ark1'!S2361</f>
        <v>0</v>
      </c>
      <c r="Q298" s="58">
        <f t="shared" si="30"/>
        <v>0</v>
      </c>
      <c r="R298" s="161">
        <f>+'Ark1'!U2361</f>
        <v>0</v>
      </c>
      <c r="S298" s="183"/>
      <c r="T298" s="216"/>
      <c r="U298" s="161">
        <f>+'Ark1'!X2361</f>
        <v>0</v>
      </c>
      <c r="V298" s="161">
        <f>+'Ark1'!Y2361</f>
        <v>0</v>
      </c>
      <c r="W298" s="161">
        <f>+'Ark1'!Z2361</f>
        <v>0</v>
      </c>
      <c r="X298" s="54">
        <f>+'Ark1'!AA2361</f>
        <v>0</v>
      </c>
      <c r="Y298" s="54">
        <f>+'Ark1'!AB2361</f>
        <v>0</v>
      </c>
      <c r="Z298" s="74">
        <f>+'Ark1'!AD2361</f>
        <v>0</v>
      </c>
      <c r="AA298" s="54" t="e">
        <f t="shared" si="31"/>
        <v>#DIV/0!</v>
      </c>
      <c r="AB298" s="74" t="e">
        <f t="shared" si="32"/>
        <v>#DIV/0!</v>
      </c>
      <c r="AC298" s="45"/>
      <c r="AF298" s="57"/>
    </row>
    <row r="299" spans="1:32" ht="15.6">
      <c r="A299" s="45"/>
      <c r="B299">
        <f>+'Ark1'!C2362</f>
        <v>2005</v>
      </c>
      <c r="C299">
        <f>+'Ark1'!M2362</f>
        <v>1</v>
      </c>
      <c r="D299" s="3" t="s">
        <v>98</v>
      </c>
      <c r="E299">
        <f>+'Ark1'!Q2362</f>
        <v>0</v>
      </c>
      <c r="F299">
        <f>+'Ark1'!R2362</f>
        <v>0</v>
      </c>
      <c r="G299" s="201">
        <f>+'Ark1'!AG2362</f>
        <v>0</v>
      </c>
      <c r="H299" s="59">
        <f t="shared" si="29"/>
        <v>0</v>
      </c>
      <c r="I299" s="201">
        <f>+'Ark1'!AH2362</f>
        <v>0</v>
      </c>
      <c r="J299" s="97"/>
      <c r="K299" s="209"/>
      <c r="L299" s="451"/>
      <c r="M299" s="201"/>
      <c r="N299" s="201"/>
      <c r="O299" s="341"/>
      <c r="P299" s="1">
        <f>+'Ark1'!S2362</f>
        <v>0</v>
      </c>
      <c r="Q299" s="59">
        <f t="shared" si="30"/>
        <v>0</v>
      </c>
      <c r="R299" s="93">
        <f>+'Ark1'!U2362</f>
        <v>0</v>
      </c>
      <c r="S299" s="201"/>
      <c r="T299" s="216"/>
      <c r="U299" s="93">
        <f>+'Ark1'!X2362</f>
        <v>0</v>
      </c>
      <c r="V299" s="93">
        <f>+'Ark1'!Y2362</f>
        <v>0</v>
      </c>
      <c r="W299" s="93">
        <f>+'Ark1'!Z2362</f>
        <v>0</v>
      </c>
      <c r="X299" s="1">
        <f>+'Ark1'!AA2362</f>
        <v>0</v>
      </c>
      <c r="Y299" s="1">
        <f>+'Ark1'!AB2362</f>
        <v>0</v>
      </c>
      <c r="Z299" s="11">
        <f>+'Ark1'!AD2362</f>
        <v>0</v>
      </c>
      <c r="AA299" s="1" t="e">
        <f t="shared" si="31"/>
        <v>#DIV/0!</v>
      </c>
      <c r="AB299" s="11" t="e">
        <f t="shared" si="32"/>
        <v>#DIV/0!</v>
      </c>
      <c r="AC299" s="45"/>
      <c r="AF299" s="57"/>
    </row>
    <row r="300" spans="1:32" ht="15.6">
      <c r="A300" s="45"/>
      <c r="B300">
        <f>+'Ark1'!C2363</f>
        <v>2005</v>
      </c>
      <c r="C300">
        <f>+'Ark1'!M2363</f>
        <v>2</v>
      </c>
      <c r="D300" s="3" t="s">
        <v>99</v>
      </c>
      <c r="E300">
        <f>+'Ark1'!Q2363</f>
        <v>0</v>
      </c>
      <c r="F300">
        <f>+'Ark1'!R2363</f>
        <v>0</v>
      </c>
      <c r="G300" s="201">
        <f>+'Ark1'!AG2363</f>
        <v>0</v>
      </c>
      <c r="H300" s="59">
        <f t="shared" si="29"/>
        <v>0</v>
      </c>
      <c r="I300" s="201">
        <f>+'Ark1'!AH2363</f>
        <v>0</v>
      </c>
      <c r="J300" s="97"/>
      <c r="K300" s="209"/>
      <c r="L300" s="451"/>
      <c r="M300" s="201"/>
      <c r="N300" s="201"/>
      <c r="O300" s="341"/>
      <c r="P300" s="1">
        <f>+'Ark1'!S2363</f>
        <v>0</v>
      </c>
      <c r="Q300" s="59">
        <f t="shared" si="30"/>
        <v>0</v>
      </c>
      <c r="R300" s="93">
        <f>+'Ark1'!U2363</f>
        <v>0</v>
      </c>
      <c r="S300" s="201"/>
      <c r="T300" s="216"/>
      <c r="U300" s="93">
        <f>+'Ark1'!X2363</f>
        <v>0</v>
      </c>
      <c r="V300" s="93">
        <f>+'Ark1'!Y2363</f>
        <v>0</v>
      </c>
      <c r="W300" s="93">
        <f>+'Ark1'!Z2363</f>
        <v>0</v>
      </c>
      <c r="X300" s="1">
        <f>+'Ark1'!AA2363</f>
        <v>0</v>
      </c>
      <c r="Y300" s="1">
        <f>+'Ark1'!AB2363</f>
        <v>0</v>
      </c>
      <c r="Z300" s="11">
        <f>+'Ark1'!AD2363</f>
        <v>0</v>
      </c>
      <c r="AA300" s="1" t="e">
        <f t="shared" si="31"/>
        <v>#DIV/0!</v>
      </c>
      <c r="AB300" s="11" t="e">
        <f t="shared" si="32"/>
        <v>#DIV/0!</v>
      </c>
      <c r="AC300" s="45"/>
      <c r="AF300" s="57"/>
    </row>
    <row r="301" spans="1:32" ht="15.6">
      <c r="A301" s="45"/>
      <c r="B301">
        <f>+'Ark1'!C2364</f>
        <v>2005</v>
      </c>
      <c r="C301">
        <f>+'Ark1'!M2364</f>
        <v>3</v>
      </c>
      <c r="D301" s="3" t="s">
        <v>100</v>
      </c>
      <c r="E301">
        <f>+'Ark1'!Q2364</f>
        <v>0</v>
      </c>
      <c r="F301">
        <f>+'Ark1'!R2364</f>
        <v>0</v>
      </c>
      <c r="G301" s="201">
        <f>+'Ark1'!AG2364</f>
        <v>0</v>
      </c>
      <c r="H301" s="59">
        <f t="shared" si="29"/>
        <v>0</v>
      </c>
      <c r="I301" s="201">
        <f>+'Ark1'!AH2364</f>
        <v>0</v>
      </c>
      <c r="J301" s="97"/>
      <c r="K301" s="209"/>
      <c r="L301" s="451"/>
      <c r="M301" s="201"/>
      <c r="N301" s="201"/>
      <c r="O301" s="341"/>
      <c r="P301" s="1">
        <f>+'Ark1'!S2364</f>
        <v>0</v>
      </c>
      <c r="Q301" s="59">
        <f t="shared" si="30"/>
        <v>0</v>
      </c>
      <c r="R301" s="93">
        <f>+'Ark1'!U2364</f>
        <v>0</v>
      </c>
      <c r="S301" s="201"/>
      <c r="T301" s="216"/>
      <c r="U301" s="93">
        <f>+'Ark1'!X2364</f>
        <v>0</v>
      </c>
      <c r="V301" s="93">
        <f>+'Ark1'!Y2364</f>
        <v>0</v>
      </c>
      <c r="W301" s="93">
        <f>+'Ark1'!Z2364</f>
        <v>0</v>
      </c>
      <c r="X301" s="1">
        <f>+'Ark1'!AA2364</f>
        <v>0</v>
      </c>
      <c r="Y301" s="1">
        <f>+'Ark1'!AB2364</f>
        <v>0</v>
      </c>
      <c r="Z301" s="11">
        <f>+'Ark1'!AD2364</f>
        <v>0</v>
      </c>
      <c r="AA301" s="1" t="e">
        <f t="shared" si="31"/>
        <v>#DIV/0!</v>
      </c>
      <c r="AB301" s="11" t="e">
        <f t="shared" si="32"/>
        <v>#DIV/0!</v>
      </c>
      <c r="AC301" s="45"/>
      <c r="AF301" s="57"/>
    </row>
    <row r="302" spans="1:32" ht="15.6">
      <c r="A302" s="45"/>
      <c r="B302">
        <f>+'Ark1'!C2365</f>
        <v>2005</v>
      </c>
      <c r="C302">
        <f>+'Ark1'!M2365</f>
        <v>4</v>
      </c>
      <c r="D302" s="3" t="s">
        <v>101</v>
      </c>
      <c r="E302">
        <f>+'Ark1'!Q2365</f>
        <v>0</v>
      </c>
      <c r="F302">
        <f>+'Ark1'!R2365</f>
        <v>0</v>
      </c>
      <c r="G302" s="201">
        <f>+'Ark1'!AG2365</f>
        <v>0</v>
      </c>
      <c r="H302" s="59">
        <f t="shared" si="29"/>
        <v>0</v>
      </c>
      <c r="I302" s="201">
        <f>+'Ark1'!AH2365</f>
        <v>0</v>
      </c>
      <c r="J302" s="97"/>
      <c r="K302" s="209"/>
      <c r="L302" s="451"/>
      <c r="M302" s="201"/>
      <c r="N302" s="201"/>
      <c r="O302" s="341"/>
      <c r="P302" s="1">
        <f>+'Ark1'!S2365</f>
        <v>0</v>
      </c>
      <c r="Q302" s="59">
        <f t="shared" si="30"/>
        <v>0</v>
      </c>
      <c r="R302" s="93">
        <f>+'Ark1'!U2365</f>
        <v>0</v>
      </c>
      <c r="S302" s="201"/>
      <c r="T302" s="216"/>
      <c r="U302" s="93">
        <f>+'Ark1'!X2365</f>
        <v>0</v>
      </c>
      <c r="V302" s="93">
        <f>+'Ark1'!Y2365</f>
        <v>0</v>
      </c>
      <c r="W302" s="93">
        <f>+'Ark1'!Z2365</f>
        <v>0</v>
      </c>
      <c r="X302" s="1">
        <f>+'Ark1'!AA2365</f>
        <v>0</v>
      </c>
      <c r="Y302" s="1">
        <f>+'Ark1'!AB2365</f>
        <v>0</v>
      </c>
      <c r="Z302" s="11">
        <f>+'Ark1'!AD2365</f>
        <v>0</v>
      </c>
      <c r="AA302" s="1" t="e">
        <f t="shared" si="31"/>
        <v>#DIV/0!</v>
      </c>
      <c r="AB302" s="11" t="e">
        <f t="shared" si="32"/>
        <v>#DIV/0!</v>
      </c>
      <c r="AC302" s="45"/>
      <c r="AF302" s="57"/>
    </row>
    <row r="303" spans="1:32" ht="15.6">
      <c r="A303" s="45"/>
      <c r="B303">
        <f>+'Ark1'!C2366</f>
        <v>2005</v>
      </c>
      <c r="C303">
        <f>+'Ark1'!M2366</f>
        <v>5</v>
      </c>
      <c r="D303" s="3" t="s">
        <v>102</v>
      </c>
      <c r="E303">
        <f>+'Ark1'!Q2366</f>
        <v>0</v>
      </c>
      <c r="F303">
        <f>+'Ark1'!R2366</f>
        <v>0</v>
      </c>
      <c r="G303" s="201">
        <f>+'Ark1'!AG2366</f>
        <v>0</v>
      </c>
      <c r="H303" s="59">
        <f t="shared" si="29"/>
        <v>0</v>
      </c>
      <c r="I303" s="201">
        <f>+'Ark1'!AH2366</f>
        <v>0</v>
      </c>
      <c r="J303" s="97"/>
      <c r="K303" s="209"/>
      <c r="L303" s="451"/>
      <c r="M303" s="201"/>
      <c r="N303" s="201"/>
      <c r="O303" s="341"/>
      <c r="P303" s="1">
        <f>+'Ark1'!S2366</f>
        <v>0</v>
      </c>
      <c r="Q303" s="59">
        <f t="shared" si="30"/>
        <v>0</v>
      </c>
      <c r="R303" s="93">
        <f>+'Ark1'!U2366</f>
        <v>0</v>
      </c>
      <c r="S303" s="201"/>
      <c r="T303" s="216"/>
      <c r="U303" s="93">
        <f>+'Ark1'!X2366</f>
        <v>0</v>
      </c>
      <c r="V303" s="93">
        <f>+'Ark1'!Y2366</f>
        <v>0</v>
      </c>
      <c r="W303" s="93">
        <f>+'Ark1'!Z2366</f>
        <v>0</v>
      </c>
      <c r="X303" s="1">
        <f>+'Ark1'!AA2366</f>
        <v>0</v>
      </c>
      <c r="Y303" s="1">
        <f>+'Ark1'!AB2366</f>
        <v>0</v>
      </c>
      <c r="Z303" s="11">
        <f>+'Ark1'!AD2366</f>
        <v>0</v>
      </c>
      <c r="AA303" s="1" t="e">
        <f t="shared" si="31"/>
        <v>#DIV/0!</v>
      </c>
      <c r="AB303" s="11" t="e">
        <f t="shared" si="32"/>
        <v>#DIV/0!</v>
      </c>
      <c r="AC303" s="45"/>
      <c r="AF303" s="57"/>
    </row>
    <row r="304" spans="1:32" ht="15.6">
      <c r="A304" s="45"/>
      <c r="B304">
        <f>+'Ark1'!C2367</f>
        <v>2005</v>
      </c>
      <c r="C304">
        <f>+'Ark1'!M2367</f>
        <v>6</v>
      </c>
      <c r="D304" s="3" t="s">
        <v>103</v>
      </c>
      <c r="E304">
        <f>+'Ark1'!Q2367</f>
        <v>0</v>
      </c>
      <c r="F304">
        <f>+'Ark1'!R2367</f>
        <v>0</v>
      </c>
      <c r="G304" s="201">
        <f>+'Ark1'!AG2367</f>
        <v>0</v>
      </c>
      <c r="H304" s="59">
        <f t="shared" si="29"/>
        <v>0</v>
      </c>
      <c r="I304" s="201">
        <f>+'Ark1'!AH2367</f>
        <v>0</v>
      </c>
      <c r="J304" s="97"/>
      <c r="K304" s="209"/>
      <c r="L304" s="451"/>
      <c r="M304" s="201"/>
      <c r="N304" s="201"/>
      <c r="O304" s="341"/>
      <c r="P304" s="1">
        <f>+'Ark1'!S2367</f>
        <v>0</v>
      </c>
      <c r="Q304" s="59">
        <f t="shared" si="30"/>
        <v>0</v>
      </c>
      <c r="R304" s="93">
        <f>+'Ark1'!U2367</f>
        <v>0</v>
      </c>
      <c r="S304" s="201"/>
      <c r="T304" s="216"/>
      <c r="U304" s="93">
        <f>+'Ark1'!X2367</f>
        <v>0</v>
      </c>
      <c r="V304" s="93">
        <f>+'Ark1'!Y2367</f>
        <v>0</v>
      </c>
      <c r="W304" s="93">
        <f>+'Ark1'!Z2367</f>
        <v>0</v>
      </c>
      <c r="X304" s="1">
        <f>+'Ark1'!AA2367</f>
        <v>0</v>
      </c>
      <c r="Y304" s="1">
        <f>+'Ark1'!AB2367</f>
        <v>0</v>
      </c>
      <c r="Z304" s="11">
        <f>+'Ark1'!AD2367</f>
        <v>0</v>
      </c>
      <c r="AA304" s="1" t="e">
        <f t="shared" si="31"/>
        <v>#DIV/0!</v>
      </c>
      <c r="AB304" s="11" t="e">
        <f t="shared" si="32"/>
        <v>#DIV/0!</v>
      </c>
      <c r="AC304" s="45"/>
      <c r="AF304" s="57"/>
    </row>
    <row r="305" spans="1:39" ht="15.6">
      <c r="A305" s="45"/>
      <c r="B305">
        <f>+'Ark1'!C2368</f>
        <v>2005</v>
      </c>
      <c r="C305">
        <f>+'Ark1'!M2368</f>
        <v>7</v>
      </c>
      <c r="D305" s="3" t="s">
        <v>104</v>
      </c>
      <c r="E305">
        <f>+'Ark1'!Q2368</f>
        <v>0</v>
      </c>
      <c r="F305">
        <f>+'Ark1'!R2368</f>
        <v>0</v>
      </c>
      <c r="G305" s="201">
        <f>+'Ark1'!AG2368</f>
        <v>0</v>
      </c>
      <c r="H305" s="59">
        <f t="shared" si="29"/>
        <v>0</v>
      </c>
      <c r="I305" s="201">
        <f>+'Ark1'!AH2368</f>
        <v>0</v>
      </c>
      <c r="J305" s="97"/>
      <c r="K305" s="209"/>
      <c r="L305" s="451"/>
      <c r="M305" s="201"/>
      <c r="N305" s="201"/>
      <c r="O305" s="341"/>
      <c r="P305" s="1">
        <f>+'Ark1'!S2368</f>
        <v>0</v>
      </c>
      <c r="Q305" s="59">
        <f t="shared" si="30"/>
        <v>0</v>
      </c>
      <c r="R305" s="93">
        <f>+'Ark1'!U2368</f>
        <v>0</v>
      </c>
      <c r="S305" s="201"/>
      <c r="T305" s="216"/>
      <c r="U305" s="93">
        <f>+'Ark1'!X2368</f>
        <v>0</v>
      </c>
      <c r="V305" s="93">
        <f>+'Ark1'!Y2368</f>
        <v>0</v>
      </c>
      <c r="W305" s="93">
        <f>+'Ark1'!Z2368</f>
        <v>0</v>
      </c>
      <c r="X305" s="1">
        <f>+'Ark1'!AA2368</f>
        <v>0</v>
      </c>
      <c r="Y305" s="1">
        <f>+'Ark1'!AB2368</f>
        <v>0</v>
      </c>
      <c r="Z305" s="11">
        <f>+'Ark1'!AD2368</f>
        <v>0</v>
      </c>
      <c r="AA305" s="1" t="e">
        <f t="shared" si="31"/>
        <v>#DIV/0!</v>
      </c>
      <c r="AB305" s="11" t="e">
        <f t="shared" si="32"/>
        <v>#DIV/0!</v>
      </c>
      <c r="AC305" s="45"/>
      <c r="AF305" s="57"/>
    </row>
    <row r="306" spans="1:39" ht="15.6">
      <c r="A306" s="45"/>
      <c r="B306">
        <f>+'Ark1'!C2369</f>
        <v>2005</v>
      </c>
      <c r="C306">
        <f>+'Ark1'!M2369</f>
        <v>8</v>
      </c>
      <c r="D306" s="3" t="s">
        <v>105</v>
      </c>
      <c r="E306">
        <f>+'Ark1'!Q2369</f>
        <v>0</v>
      </c>
      <c r="F306">
        <f>+'Ark1'!R2369</f>
        <v>0</v>
      </c>
      <c r="G306" s="201">
        <f>+'Ark1'!AG2369</f>
        <v>0</v>
      </c>
      <c r="H306" s="59">
        <f t="shared" si="29"/>
        <v>0</v>
      </c>
      <c r="I306" s="201">
        <f>+'Ark1'!AH2369</f>
        <v>0</v>
      </c>
      <c r="J306" s="97"/>
      <c r="K306" s="209"/>
      <c r="L306" s="451"/>
      <c r="M306" s="201"/>
      <c r="N306" s="201"/>
      <c r="O306" s="341"/>
      <c r="P306" s="1">
        <f>+'Ark1'!S2369</f>
        <v>0</v>
      </c>
      <c r="Q306" s="59">
        <f t="shared" si="30"/>
        <v>0</v>
      </c>
      <c r="R306" s="93">
        <f>+'Ark1'!U2369</f>
        <v>0</v>
      </c>
      <c r="S306" s="201"/>
      <c r="T306" s="216"/>
      <c r="U306" s="93">
        <f>+'Ark1'!X2369</f>
        <v>0</v>
      </c>
      <c r="V306" s="93">
        <f>+'Ark1'!Y2369</f>
        <v>0</v>
      </c>
      <c r="W306" s="93">
        <f>+'Ark1'!Z2369</f>
        <v>0</v>
      </c>
      <c r="X306" s="1">
        <f>+'Ark1'!AA2369</f>
        <v>0</v>
      </c>
      <c r="Y306" s="1">
        <f>+'Ark1'!AB2369</f>
        <v>0</v>
      </c>
      <c r="Z306" s="11">
        <f>+'Ark1'!AD2369</f>
        <v>0</v>
      </c>
      <c r="AA306" s="1" t="e">
        <f t="shared" si="31"/>
        <v>#DIV/0!</v>
      </c>
      <c r="AB306" s="11" t="e">
        <f t="shared" si="32"/>
        <v>#DIV/0!</v>
      </c>
      <c r="AC306" s="45"/>
      <c r="AF306" s="57"/>
    </row>
    <row r="307" spans="1:39" ht="15.6">
      <c r="A307" s="45"/>
      <c r="B307">
        <f>+'Ark1'!C2370</f>
        <v>2005</v>
      </c>
      <c r="C307">
        <f>+'Ark1'!M2370</f>
        <v>9</v>
      </c>
      <c r="D307" s="3" t="s">
        <v>106</v>
      </c>
      <c r="E307">
        <f>+'Ark1'!Q2370</f>
        <v>0</v>
      </c>
      <c r="F307">
        <f>+'Ark1'!R2370</f>
        <v>0</v>
      </c>
      <c r="G307" s="201">
        <f>+'Ark1'!AG2370</f>
        <v>0</v>
      </c>
      <c r="H307" s="59">
        <f t="shared" si="29"/>
        <v>0</v>
      </c>
      <c r="I307" s="201">
        <f>+'Ark1'!AH2370</f>
        <v>0</v>
      </c>
      <c r="J307" s="97"/>
      <c r="K307" s="209"/>
      <c r="L307" s="451"/>
      <c r="M307" s="201"/>
      <c r="N307" s="201"/>
      <c r="O307" s="341"/>
      <c r="P307" s="1">
        <f>+'Ark1'!S2370</f>
        <v>0</v>
      </c>
      <c r="Q307" s="59">
        <f t="shared" si="30"/>
        <v>0</v>
      </c>
      <c r="R307" s="93">
        <f>+'Ark1'!U2370</f>
        <v>0</v>
      </c>
      <c r="S307" s="201"/>
      <c r="T307" s="216"/>
      <c r="U307" s="93">
        <f>+'Ark1'!X2370</f>
        <v>0</v>
      </c>
      <c r="V307" s="93">
        <f>+'Ark1'!Y2370</f>
        <v>0</v>
      </c>
      <c r="W307" s="93">
        <f>+'Ark1'!Z2370</f>
        <v>0</v>
      </c>
      <c r="X307" s="1">
        <f>+'Ark1'!AA2370</f>
        <v>0</v>
      </c>
      <c r="Y307" s="1">
        <f>+'Ark1'!AB2370</f>
        <v>0</v>
      </c>
      <c r="Z307" s="11">
        <f>+'Ark1'!AD2370</f>
        <v>0</v>
      </c>
      <c r="AA307" s="1" t="e">
        <f t="shared" si="31"/>
        <v>#DIV/0!</v>
      </c>
      <c r="AB307" s="11" t="e">
        <f t="shared" si="32"/>
        <v>#DIV/0!</v>
      </c>
      <c r="AC307" s="45"/>
      <c r="AF307" s="57"/>
    </row>
    <row r="308" spans="1:39" ht="15.6">
      <c r="A308" s="45"/>
      <c r="B308">
        <f>+'Ark1'!C2371</f>
        <v>2005</v>
      </c>
      <c r="C308">
        <f>+'Ark1'!M2371</f>
        <v>10</v>
      </c>
      <c r="D308" s="3" t="s">
        <v>107</v>
      </c>
      <c r="E308">
        <f>+'Ark1'!Q2371</f>
        <v>0</v>
      </c>
      <c r="F308">
        <f>+'Ark1'!R2371</f>
        <v>0</v>
      </c>
      <c r="G308" s="201">
        <f>+'Ark1'!AG2371</f>
        <v>0</v>
      </c>
      <c r="H308" s="59">
        <f t="shared" si="29"/>
        <v>0</v>
      </c>
      <c r="I308" s="201">
        <f>+'Ark1'!AH2371</f>
        <v>0</v>
      </c>
      <c r="J308" s="97"/>
      <c r="K308" s="209"/>
      <c r="L308" s="451"/>
      <c r="M308" s="201"/>
      <c r="N308" s="201"/>
      <c r="O308" s="341"/>
      <c r="P308" s="1">
        <f>+'Ark1'!S2371</f>
        <v>0</v>
      </c>
      <c r="Q308" s="59">
        <f t="shared" si="30"/>
        <v>0</v>
      </c>
      <c r="R308" s="93">
        <f>+'Ark1'!U2371</f>
        <v>0</v>
      </c>
      <c r="S308" s="201"/>
      <c r="T308" s="216"/>
      <c r="U308" s="93">
        <f>+'Ark1'!X2371</f>
        <v>0</v>
      </c>
      <c r="V308" s="93">
        <f>+'Ark1'!Y2371</f>
        <v>0</v>
      </c>
      <c r="W308" s="93">
        <f>+'Ark1'!Z2371</f>
        <v>0</v>
      </c>
      <c r="X308" s="1">
        <f>+'Ark1'!AA2371</f>
        <v>0</v>
      </c>
      <c r="Y308" s="1">
        <f>+'Ark1'!AB2371</f>
        <v>0</v>
      </c>
      <c r="Z308" s="11">
        <f>+'Ark1'!AD2371</f>
        <v>0</v>
      </c>
      <c r="AA308" s="1" t="e">
        <f t="shared" si="31"/>
        <v>#DIV/0!</v>
      </c>
      <c r="AB308" s="11" t="e">
        <f t="shared" si="32"/>
        <v>#DIV/0!</v>
      </c>
      <c r="AC308" s="45"/>
      <c r="AF308" s="57"/>
    </row>
    <row r="309" spans="1:39" ht="15.6">
      <c r="A309" s="45"/>
      <c r="B309">
        <f>+'Ark1'!C2372</f>
        <v>2005</v>
      </c>
      <c r="C309">
        <f>+'Ark1'!M2372</f>
        <v>11</v>
      </c>
      <c r="D309" s="3" t="s">
        <v>108</v>
      </c>
      <c r="E309">
        <f>+'Ark1'!Q2372</f>
        <v>0</v>
      </c>
      <c r="F309">
        <f>+'Ark1'!R2372</f>
        <v>0</v>
      </c>
      <c r="G309" s="201">
        <f>+'Ark1'!AG2372</f>
        <v>0</v>
      </c>
      <c r="H309" s="59">
        <f t="shared" si="29"/>
        <v>0</v>
      </c>
      <c r="I309" s="201">
        <f>+'Ark1'!AH2372</f>
        <v>0</v>
      </c>
      <c r="J309" s="97"/>
      <c r="K309" s="209"/>
      <c r="L309" s="451"/>
      <c r="M309" s="201"/>
      <c r="N309" s="201"/>
      <c r="O309" s="341"/>
      <c r="P309" s="1">
        <f>+'Ark1'!S2372</f>
        <v>0</v>
      </c>
      <c r="Q309" s="59">
        <f t="shared" si="30"/>
        <v>0</v>
      </c>
      <c r="R309" s="93">
        <f>+'Ark1'!U2372</f>
        <v>0</v>
      </c>
      <c r="S309" s="201"/>
      <c r="T309" s="216"/>
      <c r="U309" s="93">
        <f>+'Ark1'!X2372</f>
        <v>0</v>
      </c>
      <c r="V309" s="93">
        <f>+'Ark1'!Y2372</f>
        <v>0</v>
      </c>
      <c r="W309" s="93">
        <f>+'Ark1'!Z2372</f>
        <v>0</v>
      </c>
      <c r="X309" s="1">
        <f>+'Ark1'!AA2372</f>
        <v>0</v>
      </c>
      <c r="Y309" s="1">
        <f>+'Ark1'!AB2372</f>
        <v>0</v>
      </c>
      <c r="Z309" s="11">
        <f>+'Ark1'!AD2372</f>
        <v>0</v>
      </c>
      <c r="AA309" s="1" t="e">
        <f t="shared" si="31"/>
        <v>#DIV/0!</v>
      </c>
      <c r="AB309" s="11" t="e">
        <f t="shared" si="32"/>
        <v>#DIV/0!</v>
      </c>
      <c r="AC309" s="45"/>
      <c r="AF309" s="57"/>
    </row>
    <row r="310" spans="1:39" ht="15.6">
      <c r="A310" s="45"/>
      <c r="B310">
        <f>+'Ark1'!C2373</f>
        <v>2005</v>
      </c>
      <c r="C310">
        <f>+'Ark1'!M2373</f>
        <v>12</v>
      </c>
      <c r="D310" s="3" t="s">
        <v>109</v>
      </c>
      <c r="E310">
        <f>+'Ark1'!Q2373</f>
        <v>0</v>
      </c>
      <c r="F310">
        <f>+'Ark1'!R2373</f>
        <v>0</v>
      </c>
      <c r="G310" s="201">
        <f>+'Ark1'!AG2373</f>
        <v>0</v>
      </c>
      <c r="H310" s="59">
        <f t="shared" si="29"/>
        <v>0</v>
      </c>
      <c r="I310" s="201">
        <f>+'Ark1'!AH2373</f>
        <v>0</v>
      </c>
      <c r="J310" s="97"/>
      <c r="K310" s="209"/>
      <c r="L310" s="451"/>
      <c r="M310" s="201"/>
      <c r="N310" s="201"/>
      <c r="O310" s="341"/>
      <c r="P310" s="1">
        <f>+'Ark1'!S2373</f>
        <v>0</v>
      </c>
      <c r="Q310" s="59">
        <f t="shared" si="30"/>
        <v>0</v>
      </c>
      <c r="R310" s="93">
        <f>+'Ark1'!U2373</f>
        <v>0</v>
      </c>
      <c r="S310" s="201"/>
      <c r="T310" s="216"/>
      <c r="U310" s="93">
        <f>+'Ark1'!X2373</f>
        <v>0</v>
      </c>
      <c r="V310" s="93">
        <f>+'Ark1'!Y2373</f>
        <v>0</v>
      </c>
      <c r="W310" s="93">
        <f>+'Ark1'!Z2373</f>
        <v>0</v>
      </c>
      <c r="X310" s="1">
        <f>+'Ark1'!AA2373</f>
        <v>0</v>
      </c>
      <c r="Y310" s="1">
        <f>+'Ark1'!AB2373</f>
        <v>0</v>
      </c>
      <c r="Z310" s="11">
        <f>+'Ark1'!AD2373</f>
        <v>0</v>
      </c>
      <c r="AA310" s="1" t="e">
        <f t="shared" si="31"/>
        <v>#DIV/0!</v>
      </c>
      <c r="AB310" s="11" t="e">
        <f t="shared" si="32"/>
        <v>#DIV/0!</v>
      </c>
      <c r="AC310" s="45"/>
      <c r="AF310" s="57"/>
    </row>
    <row r="311" spans="1:39" ht="15.6">
      <c r="A311" s="45"/>
      <c r="B311">
        <f>+'Ark1'!C2374</f>
        <v>2005</v>
      </c>
      <c r="C311">
        <f>+'Ark1'!M2374</f>
        <v>13</v>
      </c>
      <c r="D311" s="3" t="s">
        <v>110</v>
      </c>
      <c r="E311">
        <f>+'Ark1'!Q2374</f>
        <v>0</v>
      </c>
      <c r="F311">
        <f>+'Ark1'!R2374</f>
        <v>0</v>
      </c>
      <c r="G311" s="201">
        <f>+'Ark1'!AG2374</f>
        <v>0</v>
      </c>
      <c r="H311" s="59">
        <f t="shared" si="29"/>
        <v>0</v>
      </c>
      <c r="I311" s="201">
        <f>+'Ark1'!AH2374</f>
        <v>0</v>
      </c>
      <c r="J311" s="97"/>
      <c r="K311" s="209"/>
      <c r="L311" s="451"/>
      <c r="M311" s="201"/>
      <c r="N311" s="201"/>
      <c r="O311" s="341"/>
      <c r="P311" s="1">
        <f>+'Ark1'!S2374</f>
        <v>0</v>
      </c>
      <c r="Q311" s="59">
        <f t="shared" si="30"/>
        <v>0</v>
      </c>
      <c r="R311" s="93">
        <f>+'Ark1'!U2374</f>
        <v>0</v>
      </c>
      <c r="S311" s="201"/>
      <c r="T311" s="216"/>
      <c r="U311" s="93">
        <f>+'Ark1'!X2374</f>
        <v>0</v>
      </c>
      <c r="V311" s="93">
        <f>+'Ark1'!Y2374</f>
        <v>0</v>
      </c>
      <c r="W311" s="93">
        <f>+'Ark1'!Z2374</f>
        <v>0</v>
      </c>
      <c r="X311" s="1">
        <f>+'Ark1'!AA2374</f>
        <v>0</v>
      </c>
      <c r="Y311" s="1">
        <f>+'Ark1'!AB2374</f>
        <v>0</v>
      </c>
      <c r="Z311" s="11">
        <f>+'Ark1'!AD2374</f>
        <v>0</v>
      </c>
      <c r="AA311" s="1" t="e">
        <f t="shared" si="31"/>
        <v>#DIV/0!</v>
      </c>
      <c r="AB311" s="11" t="e">
        <f t="shared" si="32"/>
        <v>#DIV/0!</v>
      </c>
      <c r="AC311" s="45"/>
      <c r="AF311" s="57"/>
    </row>
    <row r="312" spans="1:39" ht="15.6">
      <c r="A312" s="45"/>
      <c r="B312">
        <f>+'Ark1'!C2375</f>
        <v>2005</v>
      </c>
      <c r="C312">
        <f>+'Ark1'!M2375</f>
        <v>14</v>
      </c>
      <c r="D312" s="3" t="s">
        <v>111</v>
      </c>
      <c r="E312">
        <f>+'Ark1'!Q2375</f>
        <v>0</v>
      </c>
      <c r="F312">
        <f>+'Ark1'!R2375</f>
        <v>0</v>
      </c>
      <c r="G312" s="201">
        <f>+'Ark1'!AG2375</f>
        <v>0</v>
      </c>
      <c r="H312" s="59">
        <f t="shared" si="29"/>
        <v>0</v>
      </c>
      <c r="I312" s="201">
        <f>+'Ark1'!AH2375</f>
        <v>0</v>
      </c>
      <c r="J312" s="97"/>
      <c r="K312" s="209"/>
      <c r="L312" s="451"/>
      <c r="M312" s="201"/>
      <c r="N312" s="201"/>
      <c r="O312" s="341"/>
      <c r="P312" s="1">
        <f>+'Ark1'!S2375</f>
        <v>0</v>
      </c>
      <c r="Q312" s="59">
        <f t="shared" si="30"/>
        <v>0</v>
      </c>
      <c r="R312" s="93">
        <f>+'Ark1'!U2375</f>
        <v>0</v>
      </c>
      <c r="S312" s="201"/>
      <c r="T312" s="216"/>
      <c r="U312" s="93">
        <f>+'Ark1'!X2375</f>
        <v>0</v>
      </c>
      <c r="V312" s="93">
        <f>+'Ark1'!Y2375</f>
        <v>0</v>
      </c>
      <c r="W312" s="93">
        <f>+'Ark1'!Z2375</f>
        <v>0</v>
      </c>
      <c r="X312" s="1">
        <f>+'Ark1'!AA2375</f>
        <v>0</v>
      </c>
      <c r="Y312" s="1">
        <f>+'Ark1'!AB2375</f>
        <v>0</v>
      </c>
      <c r="Z312" s="11">
        <f>+'Ark1'!AD2375</f>
        <v>0</v>
      </c>
      <c r="AA312" s="1" t="e">
        <f t="shared" si="31"/>
        <v>#DIV/0!</v>
      </c>
      <c r="AB312" s="11" t="e">
        <f t="shared" si="32"/>
        <v>#DIV/0!</v>
      </c>
      <c r="AC312" s="45"/>
      <c r="AF312" s="57"/>
    </row>
    <row r="313" spans="1:39" ht="15.6">
      <c r="A313" s="45"/>
      <c r="B313">
        <f>+'Ark1'!C2376</f>
        <v>2005</v>
      </c>
      <c r="C313">
        <f>+'Ark1'!M2376</f>
        <v>15</v>
      </c>
      <c r="D313" s="3" t="s">
        <v>112</v>
      </c>
      <c r="E313">
        <f>+'Ark1'!Q2376</f>
        <v>0</v>
      </c>
      <c r="F313">
        <f>+'Ark1'!R2376</f>
        <v>0</v>
      </c>
      <c r="G313" s="201">
        <f>+'Ark1'!AG2376</f>
        <v>0</v>
      </c>
      <c r="H313" s="59">
        <f t="shared" si="29"/>
        <v>0</v>
      </c>
      <c r="I313" s="201">
        <f>+'Ark1'!AH2376</f>
        <v>0</v>
      </c>
      <c r="J313" s="97"/>
      <c r="K313" s="209"/>
      <c r="L313" s="451"/>
      <c r="M313" s="201"/>
      <c r="N313" s="201"/>
      <c r="O313" s="341"/>
      <c r="P313" s="1">
        <f>+'Ark1'!S2376</f>
        <v>0</v>
      </c>
      <c r="Q313" s="59">
        <f t="shared" si="30"/>
        <v>0</v>
      </c>
      <c r="R313" s="93">
        <f>+'Ark1'!U2376</f>
        <v>0</v>
      </c>
      <c r="S313" s="201"/>
      <c r="T313" s="216"/>
      <c r="U313" s="93">
        <f>+'Ark1'!X2376</f>
        <v>0</v>
      </c>
      <c r="V313" s="93">
        <f>+'Ark1'!Y2376</f>
        <v>0</v>
      </c>
      <c r="W313" s="93">
        <f>+'Ark1'!Z2376</f>
        <v>0</v>
      </c>
      <c r="X313" s="1">
        <f>+'Ark1'!AA2376</f>
        <v>0</v>
      </c>
      <c r="Y313" s="1">
        <f>+'Ark1'!AB2376</f>
        <v>0</v>
      </c>
      <c r="Z313" s="11">
        <f>+'Ark1'!AD2376</f>
        <v>0</v>
      </c>
      <c r="AA313" s="1" t="e">
        <f t="shared" si="31"/>
        <v>#DIV/0!</v>
      </c>
      <c r="AB313" s="11" t="e">
        <f t="shared" si="32"/>
        <v>#DIV/0!</v>
      </c>
      <c r="AC313" s="45"/>
      <c r="AF313" s="57"/>
    </row>
    <row r="314" spans="1:39" ht="15.6">
      <c r="A314" s="45"/>
      <c r="B314" s="45"/>
      <c r="C314" s="45"/>
      <c r="D314" s="45"/>
      <c r="E314" s="45"/>
      <c r="F314" s="45"/>
      <c r="G314" s="90"/>
      <c r="H314" s="45"/>
      <c r="I314" s="90"/>
      <c r="J314" s="97"/>
      <c r="K314" s="71"/>
      <c r="L314" s="451"/>
      <c r="M314" s="90"/>
      <c r="N314" s="90"/>
      <c r="O314" s="341"/>
      <c r="P314" s="45"/>
      <c r="Q314" s="45"/>
      <c r="R314" s="90"/>
      <c r="S314" s="90"/>
      <c r="T314" s="216"/>
      <c r="U314" s="90"/>
      <c r="V314" s="90"/>
      <c r="W314" s="90"/>
      <c r="X314" s="45"/>
      <c r="Y314" s="45"/>
      <c r="Z314" s="71"/>
      <c r="AA314" s="45"/>
      <c r="AB314" s="71"/>
      <c r="AC314" s="45"/>
      <c r="AF314" s="57"/>
    </row>
    <row r="315" spans="1:39">
      <c r="A315" s="34"/>
      <c r="B315" s="45"/>
      <c r="C315" s="45"/>
      <c r="D315" s="45"/>
      <c r="E315" s="45"/>
      <c r="F315" s="45"/>
      <c r="G315" s="90"/>
      <c r="H315" s="45"/>
      <c r="I315" s="90"/>
      <c r="J315" s="90"/>
      <c r="K315" s="71"/>
      <c r="L315" s="451"/>
      <c r="M315" s="90"/>
      <c r="N315" s="90"/>
      <c r="O315" s="90"/>
      <c r="P315" s="45"/>
      <c r="Q315" s="45"/>
      <c r="R315" s="90"/>
      <c r="S315" s="90"/>
      <c r="T315" s="90"/>
      <c r="U315" s="90"/>
      <c r="V315" s="90"/>
      <c r="W315" s="90"/>
      <c r="X315" s="45"/>
      <c r="Y315" s="45"/>
      <c r="Z315" s="71"/>
      <c r="AA315" s="45"/>
      <c r="AB315" s="71"/>
      <c r="AC315" s="45"/>
      <c r="AF315" s="57"/>
    </row>
    <row r="316" spans="1:39">
      <c r="A316" s="34"/>
      <c r="B316" s="34"/>
      <c r="C316" s="34"/>
      <c r="D316" s="34"/>
      <c r="E316" s="34"/>
      <c r="F316" s="34"/>
      <c r="G316" s="165"/>
      <c r="H316" s="34"/>
      <c r="I316" s="165"/>
      <c r="J316" s="165"/>
      <c r="K316" s="77"/>
      <c r="L316" s="77"/>
      <c r="M316" s="165"/>
      <c r="N316" s="165"/>
      <c r="O316" s="165"/>
      <c r="P316" s="34"/>
      <c r="Q316" s="34"/>
      <c r="R316" s="165"/>
      <c r="S316" s="165"/>
      <c r="T316" s="165"/>
      <c r="V316" s="57"/>
      <c r="Y316" s="59"/>
      <c r="AA316" s="1"/>
      <c r="AC316" s="1"/>
      <c r="AD316" s="1"/>
      <c r="AE316" s="1"/>
      <c r="AF316" s="57"/>
      <c r="AG316" s="1"/>
      <c r="AH316" s="1"/>
      <c r="AI316" s="1"/>
      <c r="AJ316" s="1"/>
      <c r="AK316" s="1"/>
      <c r="AL316" s="1"/>
      <c r="AM316" s="1"/>
    </row>
    <row r="317" spans="1:39">
      <c r="A317" s="34"/>
      <c r="B317" s="34"/>
      <c r="C317" s="34"/>
      <c r="D317" s="34"/>
      <c r="E317" s="34"/>
      <c r="F317" s="34"/>
      <c r="G317" s="165"/>
      <c r="H317" s="34"/>
      <c r="I317" s="165"/>
      <c r="J317" s="165"/>
      <c r="K317" s="77"/>
      <c r="L317" s="77"/>
      <c r="M317" s="165"/>
      <c r="N317" s="165"/>
      <c r="O317" s="165"/>
      <c r="P317" s="34"/>
      <c r="Q317" s="34"/>
      <c r="R317" s="165"/>
      <c r="S317" s="165"/>
      <c r="T317" s="165"/>
      <c r="V317" s="57"/>
      <c r="Y317" s="59"/>
      <c r="AA317" s="1"/>
      <c r="AC317" s="1"/>
      <c r="AD317" s="1"/>
      <c r="AE317" s="1"/>
      <c r="AF317" s="57"/>
      <c r="AG317" s="1"/>
      <c r="AH317" s="1"/>
      <c r="AI317" s="1"/>
      <c r="AJ317" s="1"/>
      <c r="AK317" s="1"/>
      <c r="AL317" s="1"/>
      <c r="AM317" s="1"/>
    </row>
    <row r="318" spans="1:39">
      <c r="A318" s="34"/>
      <c r="B318" s="34"/>
      <c r="C318" s="34"/>
      <c r="D318" s="34"/>
      <c r="E318" s="34"/>
      <c r="F318" s="34"/>
      <c r="G318" s="165"/>
      <c r="H318" s="34"/>
      <c r="I318" s="165"/>
      <c r="J318" s="165"/>
      <c r="K318" s="77"/>
      <c r="L318" s="77"/>
      <c r="M318" s="165"/>
      <c r="N318" s="165"/>
      <c r="O318" s="165"/>
      <c r="P318" s="34"/>
      <c r="Q318" s="34"/>
      <c r="R318" s="165"/>
      <c r="S318" s="165"/>
      <c r="T318" s="165"/>
      <c r="V318" s="57"/>
      <c r="Y318" s="59"/>
      <c r="AA318" s="1"/>
      <c r="AC318" s="1"/>
      <c r="AD318" s="1"/>
      <c r="AE318" s="1"/>
      <c r="AF318" s="57"/>
      <c r="AG318" s="1"/>
      <c r="AH318" s="1"/>
      <c r="AI318" s="1"/>
      <c r="AJ318" s="1"/>
      <c r="AK318" s="1"/>
      <c r="AL318" s="1"/>
      <c r="AM318" s="1"/>
    </row>
    <row r="319" spans="1:39">
      <c r="A319" s="34"/>
      <c r="B319" s="34"/>
      <c r="C319" s="34"/>
      <c r="D319" s="34"/>
      <c r="E319" s="34"/>
      <c r="F319" s="34"/>
      <c r="G319" s="165"/>
      <c r="H319" s="34"/>
      <c r="I319" s="165"/>
      <c r="J319" s="165"/>
      <c r="K319" s="77"/>
      <c r="L319" s="77"/>
      <c r="M319" s="165"/>
      <c r="N319" s="165"/>
      <c r="O319" s="165"/>
      <c r="P319" s="34"/>
      <c r="Q319" s="34"/>
      <c r="R319" s="165"/>
      <c r="S319" s="165"/>
      <c r="T319" s="165"/>
      <c r="V319" s="57"/>
      <c r="Y319" s="59"/>
      <c r="AA319" s="1"/>
      <c r="AC319" s="1"/>
      <c r="AD319" s="1"/>
      <c r="AE319" s="1"/>
      <c r="AF319" s="57"/>
      <c r="AG319" s="1"/>
      <c r="AH319" s="1"/>
      <c r="AI319" s="1"/>
      <c r="AJ319" s="1"/>
      <c r="AK319" s="1"/>
      <c r="AL319" s="1"/>
      <c r="AM319" s="1"/>
    </row>
    <row r="320" spans="1:39">
      <c r="A320" s="34"/>
      <c r="B320" s="34"/>
      <c r="C320" s="34"/>
      <c r="D320" s="34"/>
      <c r="E320" s="34"/>
      <c r="F320" s="34"/>
      <c r="G320" s="165"/>
      <c r="H320" s="34"/>
      <c r="I320" s="165"/>
      <c r="J320" s="165"/>
      <c r="K320" s="77"/>
      <c r="L320" s="77"/>
      <c r="M320" s="165"/>
      <c r="N320" s="165"/>
      <c r="O320" s="165"/>
      <c r="P320" s="34"/>
      <c r="Q320" s="34"/>
      <c r="R320" s="165"/>
      <c r="S320" s="165"/>
      <c r="T320" s="165"/>
      <c r="V320" s="57"/>
      <c r="Y320" s="59"/>
      <c r="AA320" s="1"/>
      <c r="AC320" s="1"/>
      <c r="AD320" s="1"/>
      <c r="AE320" s="1"/>
      <c r="AF320" s="57"/>
      <c r="AG320" s="1"/>
      <c r="AH320" s="1"/>
      <c r="AI320" s="1"/>
      <c r="AJ320" s="1"/>
      <c r="AK320" s="1"/>
      <c r="AL320" s="1"/>
      <c r="AM320" s="1"/>
    </row>
    <row r="321" spans="1:39">
      <c r="A321" s="34"/>
      <c r="B321" s="34"/>
      <c r="C321" s="34"/>
      <c r="D321" s="34"/>
      <c r="E321" s="34"/>
      <c r="F321" s="34"/>
      <c r="G321" s="165"/>
      <c r="H321" s="34"/>
      <c r="I321" s="165"/>
      <c r="J321" s="165"/>
      <c r="K321" s="77"/>
      <c r="L321" s="77"/>
      <c r="M321" s="165"/>
      <c r="N321" s="165"/>
      <c r="O321" s="165"/>
      <c r="P321" s="34"/>
      <c r="Q321" s="34"/>
      <c r="R321" s="165"/>
      <c r="S321" s="165"/>
      <c r="T321" s="165"/>
      <c r="V321" s="57"/>
      <c r="Y321" s="59"/>
      <c r="AA321" s="1"/>
      <c r="AC321" s="1"/>
      <c r="AD321" s="1"/>
      <c r="AE321" s="1"/>
      <c r="AF321" s="57"/>
      <c r="AG321" s="1"/>
      <c r="AH321" s="1"/>
      <c r="AI321" s="1"/>
      <c r="AJ321" s="1"/>
      <c r="AK321" s="1"/>
      <c r="AL321" s="1"/>
      <c r="AM321" s="1"/>
    </row>
    <row r="322" spans="1:39">
      <c r="A322" s="34"/>
      <c r="B322" s="34"/>
      <c r="C322" s="34"/>
      <c r="D322" s="34"/>
      <c r="E322" s="34"/>
      <c r="F322" s="34"/>
      <c r="G322" s="165"/>
      <c r="H322" s="34"/>
      <c r="I322" s="165"/>
      <c r="J322" s="165"/>
      <c r="K322" s="77"/>
      <c r="L322" s="77"/>
      <c r="M322" s="165"/>
      <c r="N322" s="165"/>
      <c r="O322" s="165"/>
      <c r="P322" s="34"/>
      <c r="Q322" s="34"/>
      <c r="R322" s="165"/>
      <c r="S322" s="165"/>
      <c r="T322" s="165"/>
      <c r="V322" s="57"/>
      <c r="Y322" s="59"/>
      <c r="AA322" s="1"/>
      <c r="AC322" s="1"/>
      <c r="AD322" s="1"/>
      <c r="AE322" s="1"/>
      <c r="AF322" s="57"/>
      <c r="AG322" s="1"/>
      <c r="AH322" s="1"/>
      <c r="AI322" s="1"/>
      <c r="AJ322" s="1"/>
      <c r="AK322" s="1"/>
      <c r="AL322" s="1"/>
      <c r="AM322" s="1"/>
    </row>
    <row r="323" spans="1:39">
      <c r="A323" s="34"/>
      <c r="B323" s="34"/>
      <c r="C323" s="34"/>
      <c r="D323" s="34"/>
      <c r="E323" s="34"/>
      <c r="F323" s="34"/>
      <c r="G323" s="165"/>
      <c r="H323" s="34"/>
      <c r="I323" s="165"/>
      <c r="J323" s="165"/>
      <c r="K323" s="77"/>
      <c r="L323" s="77"/>
      <c r="M323" s="165"/>
      <c r="N323" s="165"/>
      <c r="O323" s="165"/>
      <c r="P323" s="34"/>
      <c r="Q323" s="34"/>
      <c r="R323" s="165"/>
      <c r="S323" s="165"/>
      <c r="T323" s="165"/>
      <c r="V323" s="57"/>
      <c r="Y323" s="59"/>
      <c r="AA323" s="1"/>
      <c r="AC323" s="1"/>
      <c r="AD323" s="1"/>
      <c r="AE323" s="1"/>
      <c r="AF323" s="57"/>
      <c r="AG323" s="1"/>
      <c r="AH323" s="1"/>
      <c r="AI323" s="1"/>
      <c r="AJ323" s="1"/>
      <c r="AK323" s="1"/>
      <c r="AL323" s="1"/>
      <c r="AM323" s="1"/>
    </row>
    <row r="324" spans="1:39">
      <c r="A324" s="34"/>
      <c r="B324" s="34"/>
      <c r="C324" s="34"/>
      <c r="D324" s="34"/>
      <c r="E324" s="34"/>
      <c r="F324" s="34"/>
      <c r="G324" s="165"/>
      <c r="H324" s="34"/>
      <c r="I324" s="165"/>
      <c r="J324" s="165"/>
      <c r="K324" s="77"/>
      <c r="L324" s="77"/>
      <c r="M324" s="165"/>
      <c r="N324" s="165"/>
      <c r="O324" s="165"/>
      <c r="P324" s="34"/>
      <c r="Q324" s="34"/>
      <c r="R324" s="165"/>
      <c r="S324" s="165"/>
      <c r="T324" s="165"/>
      <c r="V324" s="57"/>
      <c r="Y324" s="59"/>
      <c r="AA324" s="1"/>
      <c r="AC324" s="1"/>
      <c r="AD324" s="1"/>
      <c r="AE324" s="1"/>
      <c r="AF324" s="57"/>
      <c r="AG324" s="1"/>
      <c r="AH324" s="1"/>
      <c r="AI324" s="1"/>
      <c r="AJ324" s="1"/>
      <c r="AK324" s="1"/>
      <c r="AL324" s="1"/>
      <c r="AM324" s="1"/>
    </row>
    <row r="325" spans="1:39">
      <c r="A325" s="34"/>
      <c r="B325" s="34"/>
      <c r="C325" s="34"/>
      <c r="D325" s="34"/>
      <c r="E325" s="34"/>
      <c r="F325" s="34"/>
      <c r="G325" s="165"/>
      <c r="H325" s="34"/>
      <c r="I325" s="165"/>
      <c r="J325" s="165"/>
      <c r="K325" s="77"/>
      <c r="L325" s="77"/>
      <c r="M325" s="165"/>
      <c r="N325" s="165"/>
      <c r="O325" s="165"/>
      <c r="P325" s="34"/>
      <c r="Q325" s="34"/>
      <c r="R325" s="165"/>
      <c r="S325" s="165"/>
      <c r="T325" s="165"/>
      <c r="V325" s="57"/>
      <c r="Y325" s="59"/>
      <c r="AA325" s="1"/>
      <c r="AC325" s="1"/>
      <c r="AD325" s="1"/>
      <c r="AE325" s="1"/>
      <c r="AF325" s="57"/>
      <c r="AG325" s="1"/>
      <c r="AH325" s="1"/>
      <c r="AI325" s="1"/>
      <c r="AJ325" s="1"/>
      <c r="AK325" s="1"/>
      <c r="AL325" s="1"/>
      <c r="AM325" s="1"/>
    </row>
    <row r="326" spans="1:39">
      <c r="H326" s="34"/>
      <c r="Q326" s="34"/>
      <c r="S326" s="165"/>
      <c r="T326" s="165"/>
      <c r="V326" s="57"/>
      <c r="Y326" s="59"/>
      <c r="AA326" s="1"/>
      <c r="AC326" s="1"/>
      <c r="AD326" s="1"/>
      <c r="AE326" s="1"/>
      <c r="AF326" s="57"/>
      <c r="AG326" s="1"/>
      <c r="AH326" s="1"/>
      <c r="AI326" s="1"/>
      <c r="AJ326" s="1"/>
      <c r="AK326" s="1"/>
      <c r="AL326" s="1"/>
      <c r="AM326" s="1"/>
    </row>
    <row r="327" spans="1:39">
      <c r="H327" s="34"/>
      <c r="Q327" s="34"/>
      <c r="S327" s="165"/>
      <c r="T327" s="165"/>
      <c r="V327" s="57"/>
      <c r="Y327" s="59"/>
      <c r="AA327" s="1"/>
      <c r="AC327" s="1"/>
      <c r="AD327" s="1"/>
      <c r="AE327" s="1"/>
      <c r="AF327" s="57"/>
      <c r="AG327" s="1"/>
      <c r="AH327" s="1"/>
      <c r="AI327" s="1"/>
      <c r="AJ327" s="1"/>
      <c r="AK327" s="1"/>
      <c r="AL327" s="1"/>
      <c r="AM327" s="1"/>
    </row>
    <row r="328" spans="1:39">
      <c r="V328" s="57"/>
      <c r="Y328" s="59"/>
      <c r="AA328" s="1"/>
      <c r="AC328" s="1"/>
      <c r="AD328" s="1"/>
      <c r="AE328" s="1"/>
      <c r="AF328" s="57"/>
      <c r="AG328" s="1"/>
      <c r="AH328" s="1"/>
      <c r="AI328" s="1"/>
      <c r="AJ328" s="1"/>
      <c r="AK328" s="1"/>
      <c r="AL328" s="1"/>
      <c r="AM328" s="1"/>
    </row>
    <row r="329" spans="1:39">
      <c r="V329" s="57"/>
      <c r="Y329" s="59"/>
      <c r="AA329" s="1"/>
      <c r="AC329" s="1"/>
      <c r="AD329" s="1"/>
      <c r="AE329" s="1"/>
      <c r="AF329" s="57"/>
      <c r="AG329" s="1"/>
      <c r="AH329" s="1"/>
      <c r="AI329" s="1"/>
      <c r="AJ329" s="1"/>
      <c r="AK329" s="1"/>
      <c r="AL329" s="1"/>
      <c r="AM329" s="1"/>
    </row>
    <row r="330" spans="1:39">
      <c r="V330" s="57"/>
      <c r="Y330" s="59"/>
      <c r="AA330" s="1"/>
      <c r="AC330" s="1"/>
      <c r="AD330" s="1"/>
      <c r="AE330" s="1"/>
      <c r="AF330" s="57"/>
      <c r="AG330" s="1"/>
      <c r="AH330" s="1"/>
      <c r="AI330" s="1"/>
      <c r="AJ330" s="1"/>
      <c r="AK330" s="1"/>
      <c r="AL330" s="1"/>
      <c r="AM330" s="1"/>
    </row>
    <row r="331" spans="1:39">
      <c r="V331" s="57"/>
      <c r="Y331" s="59"/>
      <c r="AA331" s="1"/>
      <c r="AC331" s="1"/>
      <c r="AD331" s="1"/>
      <c r="AE331" s="1"/>
      <c r="AF331" s="57"/>
      <c r="AG331" s="1"/>
      <c r="AH331" s="1"/>
      <c r="AI331" s="1"/>
      <c r="AJ331" s="1"/>
      <c r="AK331" s="1"/>
      <c r="AL331" s="1"/>
      <c r="AM331" s="1"/>
    </row>
    <row r="332" spans="1:39">
      <c r="V332" s="57"/>
      <c r="Y332" s="59"/>
      <c r="AA332" s="1"/>
      <c r="AC332" s="1"/>
      <c r="AD332" s="1"/>
      <c r="AE332" s="1"/>
      <c r="AF332" s="57"/>
      <c r="AG332" s="1"/>
      <c r="AH332" s="1"/>
      <c r="AI332" s="1"/>
      <c r="AJ332" s="1"/>
      <c r="AK332" s="1"/>
      <c r="AL332" s="1"/>
      <c r="AM332" s="1"/>
    </row>
    <row r="333" spans="1:39">
      <c r="V333" s="57"/>
      <c r="Y333" s="59"/>
      <c r="AA333" s="1"/>
      <c r="AC333" s="1"/>
      <c r="AD333" s="1"/>
      <c r="AE333" s="1"/>
      <c r="AF333" s="57"/>
      <c r="AG333" s="1"/>
      <c r="AH333" s="1"/>
      <c r="AI333" s="1"/>
      <c r="AJ333" s="1"/>
      <c r="AK333" s="1"/>
      <c r="AL333" s="1"/>
      <c r="AM333" s="1"/>
    </row>
    <row r="334" spans="1:39">
      <c r="V334" s="57"/>
      <c r="Y334" s="59"/>
      <c r="AA334" s="1"/>
      <c r="AC334" s="1"/>
      <c r="AD334" s="1"/>
      <c r="AE334" s="1"/>
      <c r="AF334" s="57"/>
      <c r="AG334" s="1"/>
      <c r="AH334" s="1"/>
      <c r="AI334" s="1"/>
      <c r="AJ334" s="1"/>
      <c r="AK334" s="1"/>
      <c r="AL334" s="1"/>
      <c r="AM334" s="1"/>
    </row>
    <row r="335" spans="1:39">
      <c r="V335" s="57"/>
      <c r="Y335" s="59"/>
      <c r="AA335" s="1"/>
      <c r="AC335" s="1"/>
      <c r="AD335" s="1"/>
      <c r="AE335" s="1"/>
      <c r="AF335" s="57"/>
      <c r="AG335" s="1"/>
      <c r="AH335" s="1"/>
      <c r="AI335" s="1"/>
      <c r="AJ335" s="1"/>
      <c r="AK335" s="1"/>
      <c r="AL335" s="1"/>
      <c r="AM335" s="1"/>
    </row>
    <row r="336" spans="1:39">
      <c r="V336" s="57"/>
      <c r="Y336" s="59"/>
      <c r="AA336" s="1"/>
      <c r="AC336" s="1"/>
      <c r="AD336" s="1"/>
      <c r="AE336" s="1"/>
      <c r="AF336" s="57"/>
      <c r="AG336" s="1"/>
      <c r="AH336" s="1"/>
      <c r="AI336" s="1"/>
      <c r="AJ336" s="1"/>
      <c r="AK336" s="1"/>
      <c r="AL336" s="1"/>
      <c r="AM336" s="1"/>
    </row>
    <row r="337" spans="21:39">
      <c r="V337" s="57"/>
      <c r="Y337" s="59"/>
      <c r="AA337" s="1"/>
      <c r="AC337" s="1"/>
      <c r="AD337" s="1"/>
      <c r="AE337" s="1"/>
      <c r="AF337" s="57"/>
      <c r="AG337" s="1"/>
      <c r="AH337" s="1"/>
      <c r="AI337" s="1"/>
      <c r="AJ337" s="1"/>
      <c r="AK337" s="1"/>
      <c r="AL337" s="1"/>
      <c r="AM337" s="1"/>
    </row>
    <row r="338" spans="21:39">
      <c r="V338" s="57"/>
      <c r="Y338" s="59"/>
      <c r="AA338" s="1"/>
      <c r="AC338" s="1"/>
      <c r="AD338" s="1"/>
      <c r="AE338" s="1"/>
      <c r="AF338" s="57"/>
      <c r="AG338" s="1"/>
      <c r="AH338" s="1"/>
      <c r="AI338" s="1"/>
      <c r="AJ338" s="1"/>
      <c r="AK338" s="1"/>
      <c r="AL338" s="1"/>
      <c r="AM338" s="1"/>
    </row>
    <row r="339" spans="21:39">
      <c r="V339" s="57"/>
      <c r="Y339" s="59"/>
      <c r="AA339" s="1"/>
      <c r="AC339" s="1"/>
      <c r="AD339" s="1"/>
      <c r="AE339" s="1"/>
      <c r="AF339" s="57"/>
      <c r="AG339" s="1"/>
      <c r="AH339" s="1"/>
      <c r="AI339" s="1"/>
      <c r="AJ339" s="1"/>
      <c r="AK339" s="1"/>
      <c r="AL339" s="1"/>
      <c r="AM339" s="1"/>
    </row>
    <row r="340" spans="21:39">
      <c r="V340" s="57"/>
      <c r="Y340" s="59"/>
      <c r="AA340" s="1"/>
      <c r="AC340" s="1"/>
      <c r="AD340" s="1"/>
      <c r="AE340" s="1"/>
      <c r="AF340" s="57"/>
      <c r="AG340" s="1"/>
      <c r="AH340" s="1"/>
      <c r="AI340" s="1"/>
      <c r="AJ340" s="1"/>
      <c r="AK340" s="1"/>
      <c r="AL340" s="1"/>
      <c r="AM340" s="1"/>
    </row>
    <row r="341" spans="21:39">
      <c r="V341" s="57"/>
      <c r="Y341" s="59"/>
      <c r="AA341" s="1"/>
      <c r="AC341" s="1"/>
      <c r="AD341" s="1"/>
      <c r="AE341" s="1"/>
      <c r="AF341" s="57"/>
      <c r="AG341" s="1"/>
      <c r="AH341" s="1"/>
      <c r="AI341" s="1"/>
      <c r="AJ341" s="1"/>
      <c r="AK341" s="1"/>
      <c r="AL341" s="1"/>
      <c r="AM341" s="1"/>
    </row>
    <row r="342" spans="21:39">
      <c r="V342" s="57"/>
      <c r="Y342" s="59"/>
      <c r="AA342" s="1"/>
      <c r="AC342" s="1"/>
      <c r="AD342" s="1"/>
      <c r="AE342" s="1"/>
      <c r="AF342" s="57"/>
      <c r="AG342" s="1"/>
      <c r="AH342" s="1"/>
      <c r="AI342" s="1"/>
      <c r="AJ342" s="1"/>
      <c r="AK342" s="1"/>
      <c r="AL342" s="1"/>
      <c r="AM342" s="1"/>
    </row>
    <row r="343" spans="21:39">
      <c r="V343" s="57"/>
      <c r="Y343" s="59"/>
      <c r="AA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21:39">
      <c r="V344" s="57"/>
      <c r="Y344" s="59"/>
      <c r="AA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21:39">
      <c r="V345" s="57"/>
      <c r="Y345" s="59"/>
      <c r="AA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21:39">
      <c r="V346" s="57"/>
      <c r="Y346" s="59"/>
      <c r="AA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21:39">
      <c r="V347" s="57"/>
      <c r="Y347" s="59"/>
      <c r="AA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21:39">
      <c r="U348" s="165"/>
      <c r="V348" s="165"/>
      <c r="W348" s="165"/>
      <c r="X348" s="34"/>
    </row>
    <row r="349" spans="21:39">
      <c r="U349" s="165"/>
      <c r="V349" s="165"/>
      <c r="W349" s="165"/>
      <c r="X349" s="34"/>
    </row>
  </sheetData>
  <mergeCells count="1">
    <mergeCell ref="X5:Y5"/>
  </mergeCells>
  <conditionalFormatting sqref="AE36:AE37 AE106">
    <cfRule type="cellIs" dxfId="56" priority="8" stopIfTrue="1" operator="lessThan">
      <formula>0</formula>
    </cfRule>
  </conditionalFormatting>
  <conditionalFormatting sqref="AE83">
    <cfRule type="cellIs" dxfId="55" priority="9" stopIfTrue="1" operator="greaterThan">
      <formula>0</formula>
    </cfRule>
  </conditionalFormatting>
  <conditionalFormatting sqref="AE60">
    <cfRule type="cellIs" dxfId="54" priority="10" stopIfTrue="1" operator="greaterThan">
      <formula>0</formula>
    </cfRule>
    <cfRule type="cellIs" dxfId="53" priority="11" stopIfTrue="1" operator="lessThan">
      <formula>0</formula>
    </cfRule>
  </conditionalFormatting>
  <conditionalFormatting sqref="AE83">
    <cfRule type="cellIs" dxfId="52" priority="7" operator="lessThan">
      <formula>0</formula>
    </cfRule>
  </conditionalFormatting>
  <conditionalFormatting sqref="H10:H24">
    <cfRule type="cellIs" dxfId="51" priority="5" operator="lessThan">
      <formula>0</formula>
    </cfRule>
    <cfRule type="cellIs" dxfId="50" priority="6" operator="greaterThan">
      <formula>0</formula>
    </cfRule>
  </conditionalFormatting>
  <conditionalFormatting sqref="S10:S24">
    <cfRule type="cellIs" dxfId="49" priority="3" operator="lessThan">
      <formula>0</formula>
    </cfRule>
    <cfRule type="cellIs" dxfId="48" priority="4" operator="greaterThan">
      <formula>0</formula>
    </cfRule>
  </conditionalFormatting>
  <conditionalFormatting sqref="Q10:Q24">
    <cfRule type="cellIs" dxfId="47" priority="1" operator="lessThan">
      <formula>0</formula>
    </cfRule>
    <cfRule type="cellIs" dxfId="4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Q1:BL347"/>
  <sheetViews>
    <sheetView zoomScale="102" zoomScaleNormal="102" workbookViewId="0">
      <selection activeCell="A7" sqref="A7"/>
    </sheetView>
  </sheetViews>
  <sheetFormatPr baseColWidth="10" defaultRowHeight="15"/>
  <cols>
    <col min="18" max="18" width="3.453125" customWidth="1"/>
    <col min="19" max="19" width="6.453125" customWidth="1"/>
    <col min="20" max="20" width="3.81640625" customWidth="1"/>
    <col min="21" max="21" width="5" customWidth="1"/>
    <col min="22" max="22" width="7.6328125" customWidth="1"/>
    <col min="23" max="23" width="8.6328125" customWidth="1"/>
    <col min="24" max="24" width="7.36328125" customWidth="1"/>
    <col min="25" max="25" width="7.08984375" customWidth="1"/>
    <col min="26" max="26" width="6.08984375" style="93" customWidth="1"/>
    <col min="27" max="27" width="5.90625" style="93" customWidth="1"/>
    <col min="28" max="28" width="5.453125" style="93" customWidth="1"/>
    <col min="29" max="29" width="6.54296875" customWidth="1"/>
    <col min="40" max="40" width="14" customWidth="1"/>
    <col min="41" max="41" width="12.54296875" customWidth="1"/>
    <col min="42" max="42" width="10.90625" customWidth="1"/>
  </cols>
  <sheetData>
    <row r="1" spans="17:64"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</row>
    <row r="2" spans="17:64" s="187" customFormat="1" ht="31.8"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7:64"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7:64"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7:64" s="188" customFormat="1" ht="19.8"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7:64">
      <c r="Z6"/>
      <c r="AA6"/>
      <c r="AB6"/>
      <c r="AE6" s="4"/>
      <c r="AF6" s="4"/>
      <c r="AG6" s="4"/>
    </row>
    <row r="7" spans="17:64">
      <c r="Z7"/>
      <c r="AA7"/>
      <c r="AB7"/>
      <c r="AG7" s="4"/>
    </row>
    <row r="8" spans="17:64" ht="15.6">
      <c r="R8" s="45"/>
      <c r="S8" s="45"/>
      <c r="T8" s="45"/>
      <c r="U8" s="45"/>
      <c r="V8" s="50" t="s">
        <v>2</v>
      </c>
      <c r="W8" s="45"/>
      <c r="X8" s="45"/>
      <c r="Y8" s="45"/>
      <c r="Z8" s="96" t="s">
        <v>506</v>
      </c>
      <c r="AA8" s="90"/>
      <c r="AB8" s="90"/>
      <c r="AC8" s="45"/>
      <c r="AD8" s="4"/>
      <c r="AE8" s="4"/>
      <c r="AF8" s="4"/>
      <c r="AG8" s="4"/>
    </row>
    <row r="9" spans="17:64" ht="15.6">
      <c r="R9" s="45"/>
      <c r="S9" s="45"/>
      <c r="T9" s="50" t="s">
        <v>420</v>
      </c>
      <c r="U9" s="45"/>
      <c r="V9" s="50" t="s">
        <v>496</v>
      </c>
      <c r="W9" s="50" t="s">
        <v>2</v>
      </c>
      <c r="X9" s="50" t="s">
        <v>22</v>
      </c>
      <c r="Y9" s="50" t="s">
        <v>22</v>
      </c>
      <c r="Z9" s="96" t="s">
        <v>533</v>
      </c>
      <c r="AA9" s="96"/>
      <c r="AB9" s="96"/>
      <c r="AC9" s="45"/>
      <c r="AD9" s="4"/>
      <c r="AE9" s="57"/>
      <c r="AF9" s="1"/>
      <c r="AG9" s="5"/>
    </row>
    <row r="10" spans="17:64" ht="15.6">
      <c r="R10" s="45"/>
      <c r="S10" s="50" t="s">
        <v>95</v>
      </c>
      <c r="T10" s="50" t="s">
        <v>421</v>
      </c>
      <c r="U10" s="46"/>
      <c r="V10" s="51" t="s">
        <v>497</v>
      </c>
      <c r="W10" s="51" t="s">
        <v>8</v>
      </c>
      <c r="X10" s="51" t="s">
        <v>0</v>
      </c>
      <c r="Y10" s="51" t="s">
        <v>44</v>
      </c>
      <c r="Z10" s="97" t="s">
        <v>521</v>
      </c>
      <c r="AA10" s="97" t="s">
        <v>518</v>
      </c>
      <c r="AB10" s="97" t="s">
        <v>519</v>
      </c>
      <c r="AC10" s="45"/>
      <c r="AD10" s="4"/>
      <c r="AE10" s="57"/>
      <c r="AF10" s="1"/>
      <c r="AG10" s="5"/>
    </row>
    <row r="11" spans="17:64" ht="15.6">
      <c r="R11" s="45"/>
      <c r="S11" s="65">
        <f>+'Ark1'!C2077</f>
        <v>2024</v>
      </c>
      <c r="T11" s="65">
        <f>+'Ark1'!M2077</f>
        <v>1</v>
      </c>
      <c r="U11" s="65" t="s">
        <v>98</v>
      </c>
      <c r="V11" s="65">
        <f>+'Ark1'!Q2077</f>
        <v>1</v>
      </c>
      <c r="W11" s="65">
        <f>+'Ark1'!R2077</f>
        <v>1</v>
      </c>
      <c r="X11" s="66">
        <f>+'Ark1'!S2077</f>
        <v>0</v>
      </c>
      <c r="Y11" s="66">
        <f>+'Ark1'!U2077</f>
        <v>38.6</v>
      </c>
      <c r="Z11" s="141">
        <f>+'Ark1'!X2077</f>
        <v>100</v>
      </c>
      <c r="AA11" s="141">
        <f>+'Ark1'!Y2077</f>
        <v>100</v>
      </c>
      <c r="AB11" s="141">
        <f>+'Ark1'!Z2077</f>
        <v>100</v>
      </c>
      <c r="AC11" s="45"/>
      <c r="AD11" s="4"/>
      <c r="AE11" s="57"/>
      <c r="AF11" s="1"/>
      <c r="AG11" s="5"/>
    </row>
    <row r="12" spans="17:64" ht="15.6">
      <c r="R12" s="45"/>
      <c r="S12" s="65">
        <f>+'Ark1'!C2078</f>
        <v>2024</v>
      </c>
      <c r="T12" s="65">
        <f>+'Ark1'!M2078</f>
        <v>2</v>
      </c>
      <c r="U12" s="65" t="s">
        <v>99</v>
      </c>
      <c r="V12" s="65">
        <f>+'Ark1'!Q2078</f>
        <v>6</v>
      </c>
      <c r="W12" s="65">
        <f>+'Ark1'!R2078</f>
        <v>7</v>
      </c>
      <c r="X12" s="66">
        <f>+'Ark1'!S2078</f>
        <v>5.7142857142857153</v>
      </c>
      <c r="Y12" s="66">
        <f>+'Ark1'!U2078</f>
        <v>19.371428571428563</v>
      </c>
      <c r="Z12" s="141">
        <f>+'Ark1'!X2078</f>
        <v>28.571428571428577</v>
      </c>
      <c r="AA12" s="141">
        <f>+'Ark1'!Y2078</f>
        <v>28.571428571428577</v>
      </c>
      <c r="AB12" s="141">
        <f>+'Ark1'!Z2078</f>
        <v>0</v>
      </c>
      <c r="AC12" s="45"/>
      <c r="AD12" s="4"/>
      <c r="AE12" s="57"/>
      <c r="AF12" s="1"/>
      <c r="AG12" s="5"/>
    </row>
    <row r="13" spans="17:64" ht="15.6">
      <c r="R13" s="45"/>
      <c r="S13" s="65">
        <f>+'Ark1'!C2079</f>
        <v>2024</v>
      </c>
      <c r="T13" s="65">
        <f>+'Ark1'!M2079</f>
        <v>3</v>
      </c>
      <c r="U13" s="65" t="s">
        <v>100</v>
      </c>
      <c r="V13" s="65">
        <f>+'Ark1'!Q2079</f>
        <v>57</v>
      </c>
      <c r="W13" s="65">
        <f>+'Ark1'!R2079</f>
        <v>63</v>
      </c>
      <c r="X13" s="66">
        <f>+'Ark1'!S2079</f>
        <v>5.603174603174601</v>
      </c>
      <c r="Y13" s="66">
        <f>+'Ark1'!U2079</f>
        <v>28.092063492063499</v>
      </c>
      <c r="Z13" s="141">
        <f>+'Ark1'!X2079</f>
        <v>95.238095238095283</v>
      </c>
      <c r="AA13" s="141">
        <f>+'Ark1'!Y2079</f>
        <v>71.428571428571445</v>
      </c>
      <c r="AB13" s="141">
        <f>+'Ark1'!Z2079</f>
        <v>22.222222222222225</v>
      </c>
      <c r="AC13" s="45"/>
      <c r="AD13" s="4"/>
      <c r="AE13" s="57"/>
      <c r="AF13" s="1"/>
      <c r="AG13" s="5"/>
    </row>
    <row r="14" spans="17:64" ht="15.6">
      <c r="R14" s="45"/>
      <c r="S14" s="65">
        <f>+'Ark1'!C2080</f>
        <v>2024</v>
      </c>
      <c r="T14" s="65">
        <f>+'Ark1'!M2080</f>
        <v>4</v>
      </c>
      <c r="U14" s="65" t="s">
        <v>101</v>
      </c>
      <c r="V14" s="65">
        <f>+'Ark1'!Q2080</f>
        <v>234</v>
      </c>
      <c r="W14" s="65">
        <f>+'Ark1'!R2080</f>
        <v>283</v>
      </c>
      <c r="X14" s="66">
        <f>+'Ark1'!S2080</f>
        <v>6.639575971731448</v>
      </c>
      <c r="Y14" s="66">
        <f>+'Ark1'!U2080</f>
        <v>32.791166077738502</v>
      </c>
      <c r="Z14" s="141">
        <f>+'Ark1'!X2080</f>
        <v>94.699646643109517</v>
      </c>
      <c r="AA14" s="141">
        <f>+'Ark1'!Y2080</f>
        <v>82.332155477031804</v>
      </c>
      <c r="AB14" s="141">
        <f>+'Ark1'!Z2080</f>
        <v>42.402826855123671</v>
      </c>
      <c r="AC14" s="45"/>
      <c r="AD14" s="4"/>
      <c r="AE14" s="57"/>
      <c r="AF14" s="1"/>
      <c r="AG14" s="5"/>
      <c r="AI14" s="2"/>
      <c r="AJ14" s="2"/>
      <c r="AK14" s="2"/>
    </row>
    <row r="15" spans="17:64" ht="15.6">
      <c r="R15" s="45"/>
      <c r="S15" s="65">
        <f>+'Ark1'!C2081</f>
        <v>2024</v>
      </c>
      <c r="T15" s="65">
        <f>+'Ark1'!M2081</f>
        <v>5</v>
      </c>
      <c r="U15" s="65" t="s">
        <v>102</v>
      </c>
      <c r="V15" s="65">
        <f>+'Ark1'!Q2081</f>
        <v>478</v>
      </c>
      <c r="W15" s="65">
        <f>+'Ark1'!R2081</f>
        <v>570</v>
      </c>
      <c r="X15" s="66">
        <f>+'Ark1'!S2081</f>
        <v>7.1807017543859688</v>
      </c>
      <c r="Y15" s="66">
        <f>+'Ark1'!U2081</f>
        <v>35.913684210526299</v>
      </c>
      <c r="Z15" s="141">
        <f>+'Ark1'!X2081</f>
        <v>98.24561403508774</v>
      </c>
      <c r="AA15" s="141">
        <f>+'Ark1'!Y2081</f>
        <v>84.912280701754383</v>
      </c>
      <c r="AB15" s="141">
        <f>+'Ark1'!Z2081</f>
        <v>56.140350877192979</v>
      </c>
      <c r="AC15" s="45"/>
      <c r="AD15" s="4"/>
      <c r="AE15" s="57"/>
      <c r="AF15" s="13"/>
      <c r="AG15" s="5"/>
      <c r="AI15" s="2"/>
      <c r="AJ15" s="2"/>
      <c r="AK15" s="4"/>
      <c r="AL15" s="4"/>
      <c r="AM15" s="4"/>
    </row>
    <row r="16" spans="17:64" ht="15.6">
      <c r="R16" s="45"/>
      <c r="S16" s="65">
        <f>+'Ark1'!C2082</f>
        <v>2024</v>
      </c>
      <c r="T16" s="65">
        <f>+'Ark1'!M2082</f>
        <v>6</v>
      </c>
      <c r="U16" s="65" t="s">
        <v>103</v>
      </c>
      <c r="V16" s="65">
        <f>+'Ark1'!Q2082</f>
        <v>603</v>
      </c>
      <c r="W16" s="65">
        <f>+'Ark1'!R2082</f>
        <v>669</v>
      </c>
      <c r="X16" s="66">
        <f>+'Ark1'!S2082</f>
        <v>7.7817638266068752</v>
      </c>
      <c r="Y16" s="66">
        <f>+'Ark1'!U2082</f>
        <v>39.671300448430529</v>
      </c>
      <c r="Z16" s="141">
        <f>+'Ark1'!X2082</f>
        <v>99.40209267563533</v>
      </c>
      <c r="AA16" s="141">
        <f>+'Ark1'!Y2082</f>
        <v>93.124065769805682</v>
      </c>
      <c r="AB16" s="141">
        <f>+'Ark1'!Z2082</f>
        <v>65.620328849028397</v>
      </c>
      <c r="AC16" s="45"/>
      <c r="AD16" s="4"/>
      <c r="AE16" s="57"/>
      <c r="AF16" s="1"/>
      <c r="AG16" s="5"/>
    </row>
    <row r="17" spans="18:39" ht="15.6">
      <c r="R17" s="45"/>
      <c r="S17" s="65">
        <f>+'Ark1'!C2083</f>
        <v>2024</v>
      </c>
      <c r="T17" s="65">
        <f>+'Ark1'!M2083</f>
        <v>7</v>
      </c>
      <c r="U17" s="65" t="s">
        <v>104</v>
      </c>
      <c r="V17" s="65">
        <f>+'Ark1'!Q2083</f>
        <v>749</v>
      </c>
      <c r="W17" s="65">
        <f>+'Ark1'!R2083</f>
        <v>877</v>
      </c>
      <c r="X17" s="66">
        <f>+'Ark1'!S2083</f>
        <v>8.2702394526795899</v>
      </c>
      <c r="Y17" s="66">
        <f>+'Ark1'!U2083</f>
        <v>42.492132269099173</v>
      </c>
      <c r="Z17" s="141">
        <f>+'Ark1'!X2083</f>
        <v>99.657924743443587</v>
      </c>
      <c r="AA17" s="141">
        <f>+'Ark1'!Y2083</f>
        <v>94.98289623717217</v>
      </c>
      <c r="AB17" s="141">
        <f>+'Ark1'!Z2083</f>
        <v>73.774230330672751</v>
      </c>
      <c r="AC17" s="45"/>
      <c r="AD17" s="4"/>
      <c r="AE17" s="57"/>
      <c r="AF17" s="1"/>
      <c r="AG17" s="5"/>
    </row>
    <row r="18" spans="18:39" ht="15.6">
      <c r="R18" s="45"/>
      <c r="S18" s="65">
        <f>+'Ark1'!C2084</f>
        <v>2024</v>
      </c>
      <c r="T18" s="65">
        <f>+'Ark1'!M2084</f>
        <v>8</v>
      </c>
      <c r="U18" s="65" t="s">
        <v>105</v>
      </c>
      <c r="V18" s="65">
        <f>+'Ark1'!Q2084</f>
        <v>770</v>
      </c>
      <c r="W18" s="65">
        <f>+'Ark1'!R2084</f>
        <v>891</v>
      </c>
      <c r="X18" s="66">
        <f>+'Ark1'!S2084</f>
        <v>8.5780022446689106</v>
      </c>
      <c r="Y18" s="66">
        <f>+'Ark1'!U2084</f>
        <v>44.325813692480473</v>
      </c>
      <c r="Z18" s="141">
        <f>+'Ark1'!X2084</f>
        <v>99.775533108866426</v>
      </c>
      <c r="AA18" s="141">
        <f>+'Ark1'!Y2084</f>
        <v>94.388327721661085</v>
      </c>
      <c r="AB18" s="141">
        <f>+'Ark1'!Z2084</f>
        <v>75.084175084175101</v>
      </c>
      <c r="AC18" s="45"/>
      <c r="AD18" s="4"/>
      <c r="AE18" s="57"/>
      <c r="AF18" s="1"/>
      <c r="AG18" s="5"/>
      <c r="AI18" s="2"/>
      <c r="AJ18" s="2"/>
      <c r="AK18" s="2"/>
    </row>
    <row r="19" spans="18:39" ht="15.6">
      <c r="R19" s="45"/>
      <c r="S19" s="65">
        <f>+'Ark1'!C2085</f>
        <v>2024</v>
      </c>
      <c r="T19" s="65">
        <f>+'Ark1'!M2085</f>
        <v>9</v>
      </c>
      <c r="U19" s="65" t="s">
        <v>106</v>
      </c>
      <c r="V19" s="65">
        <f>+'Ark1'!Q2085</f>
        <v>544</v>
      </c>
      <c r="W19" s="65">
        <f>+'Ark1'!R2085</f>
        <v>586</v>
      </c>
      <c r="X19" s="66">
        <f>+'Ark1'!S2085</f>
        <v>8.9010238907849804</v>
      </c>
      <c r="Y19" s="66">
        <f>+'Ark1'!U2085</f>
        <v>47.45870307167236</v>
      </c>
      <c r="Z19" s="141">
        <f>+'Ark1'!X2085</f>
        <v>100</v>
      </c>
      <c r="AA19" s="141">
        <f>+'Ark1'!Y2085</f>
        <v>98.122866894197941</v>
      </c>
      <c r="AB19" s="141">
        <f>+'Ark1'!Z2085</f>
        <v>83.61774744027305</v>
      </c>
      <c r="AC19" s="45"/>
      <c r="AD19" s="4"/>
      <c r="AE19" s="57"/>
      <c r="AF19" s="1"/>
      <c r="AG19" s="5"/>
      <c r="AI19" s="2"/>
      <c r="AJ19" s="2"/>
      <c r="AK19" s="2"/>
    </row>
    <row r="20" spans="18:39" ht="15.6">
      <c r="R20" s="45"/>
      <c r="S20" s="65">
        <f>+'Ark1'!C2086</f>
        <v>2024</v>
      </c>
      <c r="T20" s="65">
        <f>+'Ark1'!M2086</f>
        <v>10</v>
      </c>
      <c r="U20" s="65" t="s">
        <v>107</v>
      </c>
      <c r="V20" s="65">
        <f>+'Ark1'!Q2086</f>
        <v>241</v>
      </c>
      <c r="W20" s="65">
        <f>+'Ark1'!R2086</f>
        <v>256</v>
      </c>
      <c r="X20" s="66">
        <f>+'Ark1'!S2086</f>
        <v>9.484375</v>
      </c>
      <c r="Y20" s="66">
        <f>+'Ark1'!U2086</f>
        <v>49.01757812500005</v>
      </c>
      <c r="Z20" s="141">
        <f>+'Ark1'!X2086</f>
        <v>100</v>
      </c>
      <c r="AA20" s="141">
        <f>+'Ark1'!Y2086</f>
        <v>99.609375</v>
      </c>
      <c r="AB20" s="141">
        <f>+'Ark1'!Z2086</f>
        <v>82.421875</v>
      </c>
      <c r="AC20" s="45"/>
      <c r="AD20" s="4"/>
      <c r="AE20" s="57"/>
      <c r="AF20" s="1"/>
      <c r="AG20" s="5"/>
      <c r="AI20" s="2"/>
      <c r="AJ20" s="2"/>
      <c r="AK20" s="2"/>
    </row>
    <row r="21" spans="18:39" ht="15.6">
      <c r="R21" s="45"/>
      <c r="S21" s="65">
        <f>+'Ark1'!C2087</f>
        <v>2024</v>
      </c>
      <c r="T21" s="65">
        <f>+'Ark1'!M2087</f>
        <v>11</v>
      </c>
      <c r="U21" s="65" t="s">
        <v>108</v>
      </c>
      <c r="V21" s="65">
        <f>+'Ark1'!Q2087</f>
        <v>152</v>
      </c>
      <c r="W21" s="65">
        <f>+'Ark1'!R2087</f>
        <v>158</v>
      </c>
      <c r="X21" s="66">
        <f>+'Ark1'!S2087</f>
        <v>9.6645569620253156</v>
      </c>
      <c r="Y21" s="66">
        <f>+'Ark1'!U2087</f>
        <v>50.232911392405079</v>
      </c>
      <c r="Z21" s="141">
        <f>+'Ark1'!X2087</f>
        <v>100</v>
      </c>
      <c r="AA21" s="141">
        <f>+'Ark1'!Y2087</f>
        <v>100</v>
      </c>
      <c r="AB21" s="141">
        <f>+'Ark1'!Z2087</f>
        <v>86.708860759493675</v>
      </c>
      <c r="AC21" s="45"/>
      <c r="AD21" s="4"/>
      <c r="AE21" s="57"/>
      <c r="AF21" s="1"/>
      <c r="AG21" s="5"/>
      <c r="AI21" s="2"/>
      <c r="AJ21" s="2"/>
      <c r="AK21" s="2"/>
    </row>
    <row r="22" spans="18:39" ht="15.6">
      <c r="R22" s="45"/>
      <c r="S22" s="65">
        <f>+'Ark1'!C2088</f>
        <v>2024</v>
      </c>
      <c r="T22" s="65">
        <f>+'Ark1'!M2088</f>
        <v>12</v>
      </c>
      <c r="U22" s="65" t="s">
        <v>109</v>
      </c>
      <c r="V22" s="65">
        <f>+'Ark1'!Q2088</f>
        <v>49</v>
      </c>
      <c r="W22" s="65">
        <f>+'Ark1'!R2088</f>
        <v>52</v>
      </c>
      <c r="X22" s="66">
        <f>+'Ark1'!S2088</f>
        <v>10.115384615384611</v>
      </c>
      <c r="Y22" s="66">
        <f>+'Ark1'!U2088</f>
        <v>53.605769230769241</v>
      </c>
      <c r="Z22" s="141">
        <f>+'Ark1'!X2088</f>
        <v>100</v>
      </c>
      <c r="AA22" s="141">
        <f>+'Ark1'!Y2088</f>
        <v>100</v>
      </c>
      <c r="AB22" s="141">
        <f>+'Ark1'!Z2088</f>
        <v>98.076923076923109</v>
      </c>
      <c r="AC22" s="45"/>
      <c r="AD22" s="4"/>
      <c r="AE22" s="57"/>
      <c r="AF22" s="13"/>
      <c r="AG22" s="5"/>
      <c r="AI22" s="2"/>
      <c r="AJ22" s="2"/>
      <c r="AK22" s="4"/>
      <c r="AL22" s="4"/>
      <c r="AM22" s="4"/>
    </row>
    <row r="23" spans="18:39" ht="15.6">
      <c r="R23" s="45"/>
      <c r="S23" s="65">
        <f>+'Ark1'!C2089</f>
        <v>2024</v>
      </c>
      <c r="T23" s="65">
        <f>+'Ark1'!M2089</f>
        <v>13</v>
      </c>
      <c r="U23" s="65" t="s">
        <v>110</v>
      </c>
      <c r="V23" s="65">
        <f>+'Ark1'!Q2089</f>
        <v>22</v>
      </c>
      <c r="W23" s="65">
        <f>+'Ark1'!R2089</f>
        <v>23</v>
      </c>
      <c r="X23" s="66">
        <f>+'Ark1'!S2089</f>
        <v>10.913043478260873</v>
      </c>
      <c r="Y23" s="66">
        <f>+'Ark1'!U2089</f>
        <v>58.886956521739123</v>
      </c>
      <c r="Z23" s="141">
        <f>+'Ark1'!X2089</f>
        <v>100</v>
      </c>
      <c r="AA23" s="141">
        <f>+'Ark1'!Y2089</f>
        <v>100</v>
      </c>
      <c r="AB23" s="141">
        <f>+'Ark1'!Z2089</f>
        <v>100</v>
      </c>
      <c r="AC23" s="45"/>
      <c r="AD23" s="4"/>
      <c r="AE23" s="57"/>
      <c r="AF23" s="13"/>
      <c r="AG23" s="5"/>
      <c r="AI23" s="1"/>
      <c r="AJ23" s="1"/>
      <c r="AK23" s="11"/>
      <c r="AL23" s="11"/>
      <c r="AM23" s="11"/>
    </row>
    <row r="24" spans="18:39" ht="15.6">
      <c r="R24" s="45"/>
      <c r="S24" s="65">
        <f>+'Ark1'!C2090</f>
        <v>2024</v>
      </c>
      <c r="T24" s="65">
        <f>+'Ark1'!M2090</f>
        <v>14</v>
      </c>
      <c r="U24" s="65" t="s">
        <v>111</v>
      </c>
      <c r="V24" s="65">
        <f>+'Ark1'!Q2090</f>
        <v>5</v>
      </c>
      <c r="W24" s="65">
        <f>+'Ark1'!R2090</f>
        <v>5</v>
      </c>
      <c r="X24" s="66">
        <f>+'Ark1'!S2090</f>
        <v>11.2</v>
      </c>
      <c r="Y24" s="66">
        <f>+'Ark1'!U2090</f>
        <v>56.22</v>
      </c>
      <c r="Z24" s="141">
        <f>+'Ark1'!X2090</f>
        <v>100</v>
      </c>
      <c r="AA24" s="141">
        <f>+'Ark1'!Y2090</f>
        <v>100</v>
      </c>
      <c r="AB24" s="141">
        <f>+'Ark1'!Z2090</f>
        <v>100</v>
      </c>
      <c r="AC24" s="45"/>
      <c r="AD24" s="4"/>
      <c r="AE24" s="57"/>
      <c r="AF24" s="13"/>
      <c r="AG24" s="5"/>
      <c r="AI24" s="1"/>
      <c r="AJ24" s="1"/>
      <c r="AK24" s="11"/>
      <c r="AL24" s="11"/>
      <c r="AM24" s="11"/>
    </row>
    <row r="25" spans="18:39" ht="15.6">
      <c r="R25" s="45"/>
      <c r="S25" s="65">
        <f>+'Ark1'!C2091</f>
        <v>2024</v>
      </c>
      <c r="T25" s="65">
        <f>+'Ark1'!M2091</f>
        <v>15</v>
      </c>
      <c r="U25" s="65" t="s">
        <v>112</v>
      </c>
      <c r="V25" s="65">
        <f>+'Ark1'!Q2091</f>
        <v>7</v>
      </c>
      <c r="W25" s="65">
        <f>+'Ark1'!R2091</f>
        <v>8</v>
      </c>
      <c r="X25" s="66">
        <f>+'Ark1'!S2091</f>
        <v>11</v>
      </c>
      <c r="Y25" s="66">
        <f>+'Ark1'!U2091</f>
        <v>60.837499999999984</v>
      </c>
      <c r="Z25" s="141">
        <f>+'Ark1'!X2091</f>
        <v>100</v>
      </c>
      <c r="AA25" s="141">
        <f>+'Ark1'!Y2091</f>
        <v>100</v>
      </c>
      <c r="AB25" s="141">
        <f>+'Ark1'!Z2091</f>
        <v>100</v>
      </c>
      <c r="AC25" s="45"/>
      <c r="AD25" s="4"/>
      <c r="AE25" s="57"/>
      <c r="AF25" s="13"/>
      <c r="AG25" s="5"/>
      <c r="AI25" s="1"/>
      <c r="AJ25" s="1"/>
      <c r="AK25" s="11"/>
      <c r="AL25" s="11"/>
      <c r="AM25" s="11"/>
    </row>
    <row r="26" spans="18:39" ht="15.6"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"/>
      <c r="AE26" s="57"/>
      <c r="AF26" s="13"/>
      <c r="AG26" s="5"/>
      <c r="AI26" s="1"/>
      <c r="AJ26" s="1"/>
      <c r="AK26" s="11"/>
      <c r="AL26" s="11"/>
      <c r="AM26" s="11"/>
    </row>
    <row r="27" spans="18:39" ht="15.6">
      <c r="R27" s="45"/>
      <c r="S27">
        <f>+'Ark1'!C2092</f>
        <v>2023</v>
      </c>
      <c r="T27">
        <f>+'Ark1'!M2092</f>
        <v>1</v>
      </c>
      <c r="U27" s="3" t="s">
        <v>98</v>
      </c>
      <c r="V27">
        <f>+'Ark1'!Q2092</f>
        <v>1</v>
      </c>
      <c r="W27">
        <f>+'Ark1'!R2092</f>
        <v>1</v>
      </c>
      <c r="X27" s="1">
        <f>+'Ark1'!S2092</f>
        <v>0</v>
      </c>
      <c r="Y27" s="1">
        <f>+'Ark1'!U2092</f>
        <v>16.3</v>
      </c>
      <c r="Z27" s="93">
        <f>+'Ark1'!X2092</f>
        <v>100</v>
      </c>
      <c r="AA27" s="93">
        <f>+'Ark1'!Y2092</f>
        <v>0</v>
      </c>
      <c r="AB27" s="93">
        <f>+'Ark1'!Z2092</f>
        <v>0</v>
      </c>
      <c r="AC27" s="45"/>
      <c r="AD27" s="4"/>
      <c r="AE27" s="57"/>
      <c r="AF27" s="5"/>
      <c r="AG27" s="5"/>
      <c r="AI27" s="1"/>
      <c r="AJ27" s="1"/>
      <c r="AK27" s="11"/>
      <c r="AL27" s="11"/>
      <c r="AM27" s="11"/>
    </row>
    <row r="28" spans="18:39" ht="15.6">
      <c r="R28" s="45"/>
      <c r="S28">
        <f>+'Ark1'!C2093</f>
        <v>2023</v>
      </c>
      <c r="T28">
        <f>+'Ark1'!M2093</f>
        <v>2</v>
      </c>
      <c r="U28" s="3" t="s">
        <v>99</v>
      </c>
      <c r="V28">
        <f>+'Ark1'!Q2093</f>
        <v>9</v>
      </c>
      <c r="W28">
        <f>+'Ark1'!R2093</f>
        <v>9</v>
      </c>
      <c r="X28" s="1">
        <f>+'Ark1'!S2093</f>
        <v>4</v>
      </c>
      <c r="Y28" s="1">
        <f>+'Ark1'!U2093</f>
        <v>17.322222222222219</v>
      </c>
      <c r="Z28" s="93">
        <f>+'Ark1'!X2093</f>
        <v>55.555555555555557</v>
      </c>
      <c r="AA28" s="93">
        <f>+'Ark1'!Y2093</f>
        <v>11.111111111111112</v>
      </c>
      <c r="AB28" s="93">
        <f>+'Ark1'!Z2093</f>
        <v>0</v>
      </c>
      <c r="AC28" s="45"/>
      <c r="AD28" s="4"/>
      <c r="AE28" s="57"/>
      <c r="AF28" s="5"/>
      <c r="AG28" s="5"/>
      <c r="AI28" s="1"/>
      <c r="AJ28" s="1"/>
      <c r="AK28" s="11"/>
      <c r="AL28" s="11"/>
      <c r="AM28" s="11"/>
    </row>
    <row r="29" spans="18:39" ht="15.6">
      <c r="R29" s="45"/>
      <c r="S29">
        <f>+'Ark1'!C2094</f>
        <v>2023</v>
      </c>
      <c r="T29">
        <f>+'Ark1'!M2094</f>
        <v>3</v>
      </c>
      <c r="U29" s="3" t="s">
        <v>100</v>
      </c>
      <c r="V29">
        <f>+'Ark1'!Q2094</f>
        <v>78</v>
      </c>
      <c r="W29">
        <f>+'Ark1'!R2094</f>
        <v>83</v>
      </c>
      <c r="X29" s="1">
        <f>+'Ark1'!S2094</f>
        <v>5.3614457831325311</v>
      </c>
      <c r="Y29" s="1">
        <f>+'Ark1'!U2094</f>
        <v>26.71807228915662</v>
      </c>
      <c r="Z29" s="93">
        <f>+'Ark1'!X2094</f>
        <v>91.56626506024098</v>
      </c>
      <c r="AA29" s="93">
        <f>+'Ark1'!Y2094</f>
        <v>72.289156626506013</v>
      </c>
      <c r="AB29" s="93">
        <f>+'Ark1'!Z2094</f>
        <v>10.843373493975903</v>
      </c>
      <c r="AC29" s="45"/>
      <c r="AD29" s="4"/>
      <c r="AE29" s="57"/>
      <c r="AF29" s="5"/>
      <c r="AG29" s="5"/>
      <c r="AI29" s="1"/>
      <c r="AJ29" s="1"/>
      <c r="AK29" s="11"/>
      <c r="AL29" s="11"/>
      <c r="AM29" s="11"/>
    </row>
    <row r="30" spans="18:39" ht="15.6">
      <c r="R30" s="45"/>
      <c r="S30">
        <f>+'Ark1'!C2095</f>
        <v>2023</v>
      </c>
      <c r="T30">
        <f>+'Ark1'!M2095</f>
        <v>4</v>
      </c>
      <c r="U30" s="3" t="s">
        <v>101</v>
      </c>
      <c r="V30">
        <f>+'Ark1'!Q2095</f>
        <v>280</v>
      </c>
      <c r="W30">
        <f>+'Ark1'!R2095</f>
        <v>319</v>
      </c>
      <c r="X30" s="1">
        <f>+'Ark1'!S2095</f>
        <v>6.1567398119122254</v>
      </c>
      <c r="Y30" s="1">
        <f>+'Ark1'!U2095</f>
        <v>31.204075235109741</v>
      </c>
      <c r="Z30" s="93">
        <f>+'Ark1'!X2095</f>
        <v>95.611285266457685</v>
      </c>
      <c r="AA30" s="93">
        <f>+'Ark1'!Y2095</f>
        <v>77.429467084639498</v>
      </c>
      <c r="AB30" s="93">
        <f>+'Ark1'!Z2095</f>
        <v>34.7962382445141</v>
      </c>
      <c r="AC30" s="45"/>
      <c r="AD30" s="4"/>
      <c r="AE30" s="57"/>
      <c r="AF30" s="5"/>
      <c r="AG30" s="5"/>
      <c r="AI30" s="1"/>
      <c r="AJ30" s="1"/>
      <c r="AK30" s="11"/>
      <c r="AL30" s="11"/>
      <c r="AM30" s="11"/>
    </row>
    <row r="31" spans="18:39" ht="15.6">
      <c r="R31" s="45"/>
      <c r="S31">
        <f>+'Ark1'!C2096</f>
        <v>2023</v>
      </c>
      <c r="T31">
        <f>+'Ark1'!M2096</f>
        <v>5</v>
      </c>
      <c r="U31" s="3" t="s">
        <v>102</v>
      </c>
      <c r="V31">
        <f>+'Ark1'!Q2096</f>
        <v>534</v>
      </c>
      <c r="W31">
        <f>+'Ark1'!R2096</f>
        <v>643</v>
      </c>
      <c r="X31" s="1">
        <f>+'Ark1'!S2096</f>
        <v>7.093312597200625</v>
      </c>
      <c r="Y31" s="1">
        <f>+'Ark1'!U2096</f>
        <v>37.005909797822653</v>
      </c>
      <c r="Z31" s="93">
        <f>+'Ark1'!X2096</f>
        <v>99.377916018662489</v>
      </c>
      <c r="AA31" s="93">
        <f>+'Ark1'!Y2096</f>
        <v>92.068429237947115</v>
      </c>
      <c r="AB31" s="93">
        <f>+'Ark1'!Z2096</f>
        <v>58.009331259720078</v>
      </c>
      <c r="AC31" s="45"/>
      <c r="AD31" s="4"/>
      <c r="AE31" s="57"/>
      <c r="AF31" s="5"/>
      <c r="AG31" s="5"/>
      <c r="AI31" s="1"/>
      <c r="AJ31" s="1"/>
      <c r="AK31" s="11"/>
      <c r="AL31" s="11"/>
      <c r="AM31" s="11"/>
    </row>
    <row r="32" spans="18:39" ht="15.6">
      <c r="R32" s="45"/>
      <c r="S32">
        <f>+'Ark1'!C2097</f>
        <v>2023</v>
      </c>
      <c r="T32">
        <f>+'Ark1'!M2097</f>
        <v>6</v>
      </c>
      <c r="U32" s="3" t="s">
        <v>103</v>
      </c>
      <c r="V32">
        <f>+'Ark1'!Q2097</f>
        <v>644</v>
      </c>
      <c r="W32">
        <f>+'Ark1'!R2097</f>
        <v>752</v>
      </c>
      <c r="X32" s="1">
        <f>+'Ark1'!S2097</f>
        <v>7.7287234042553212</v>
      </c>
      <c r="Y32" s="1">
        <f>+'Ark1'!U2097</f>
        <v>39.389361702127651</v>
      </c>
      <c r="Z32" s="93">
        <f>+'Ark1'!X2097</f>
        <v>99.202127659574501</v>
      </c>
      <c r="AA32" s="93">
        <f>+'Ark1'!Y2097</f>
        <v>92.42021276595743</v>
      </c>
      <c r="AB32" s="93">
        <f>+'Ark1'!Z2097</f>
        <v>64.627659574468083</v>
      </c>
      <c r="AC32" s="45"/>
      <c r="AD32" s="4"/>
      <c r="AE32" s="57"/>
      <c r="AF32" s="5"/>
      <c r="AG32" s="5"/>
      <c r="AI32" s="1"/>
      <c r="AJ32" s="1"/>
      <c r="AK32" s="11"/>
      <c r="AL32" s="11"/>
      <c r="AM32" s="11"/>
    </row>
    <row r="33" spans="18:39" ht="15.6">
      <c r="R33" s="45"/>
      <c r="S33">
        <f>+'Ark1'!C2098</f>
        <v>2023</v>
      </c>
      <c r="T33">
        <f>+'Ark1'!M2098</f>
        <v>7</v>
      </c>
      <c r="U33" s="3" t="s">
        <v>104</v>
      </c>
      <c r="V33">
        <f>+'Ark1'!Q2098</f>
        <v>841</v>
      </c>
      <c r="W33">
        <f>+'Ark1'!R2098</f>
        <v>973</v>
      </c>
      <c r="X33" s="1">
        <f>+'Ark1'!S2098</f>
        <v>8.112024665981501</v>
      </c>
      <c r="Y33" s="1">
        <f>+'Ark1'!U2098</f>
        <v>42.098150051387449</v>
      </c>
      <c r="Z33" s="93">
        <f>+'Ark1'!X2098</f>
        <v>99.58890030832481</v>
      </c>
      <c r="AA33" s="93">
        <f>+'Ark1'!Y2098</f>
        <v>93.73072970195274</v>
      </c>
      <c r="AB33" s="93">
        <f>+'Ark1'!Z2098</f>
        <v>74.409044193216857</v>
      </c>
      <c r="AC33" s="45"/>
      <c r="AD33" s="4"/>
      <c r="AE33" s="57"/>
      <c r="AF33" s="5"/>
      <c r="AG33" s="5"/>
      <c r="AI33" s="13"/>
      <c r="AJ33" s="13"/>
      <c r="AK33" s="11"/>
      <c r="AL33" s="11"/>
      <c r="AM33" s="11"/>
    </row>
    <row r="34" spans="18:39" ht="16.5" customHeight="1">
      <c r="R34" s="45"/>
      <c r="S34">
        <f>+'Ark1'!C2099</f>
        <v>2023</v>
      </c>
      <c r="T34">
        <f>+'Ark1'!M2099</f>
        <v>8</v>
      </c>
      <c r="U34" s="3" t="s">
        <v>105</v>
      </c>
      <c r="V34">
        <f>+'Ark1'!Q2099</f>
        <v>869</v>
      </c>
      <c r="W34">
        <f>+'Ark1'!R2099</f>
        <v>1003</v>
      </c>
      <c r="X34" s="1">
        <f>+'Ark1'!S2099</f>
        <v>8.3938185443668978</v>
      </c>
      <c r="Y34" s="1">
        <f>+'Ark1'!U2099</f>
        <v>44.958923230309054</v>
      </c>
      <c r="Z34" s="93">
        <f>+'Ark1'!X2099</f>
        <v>99.601196410767741</v>
      </c>
      <c r="AA34" s="93">
        <f>+'Ark1'!Y2099</f>
        <v>96.410767696909289</v>
      </c>
      <c r="AB34" s="93">
        <f>+'Ark1'!Z2099</f>
        <v>78.664007976071801</v>
      </c>
      <c r="AC34" s="45"/>
      <c r="AD34" s="4"/>
      <c r="AE34" s="57"/>
      <c r="AF34" s="5"/>
      <c r="AG34" s="5"/>
      <c r="AI34" s="13"/>
      <c r="AJ34" s="13"/>
      <c r="AK34" s="11"/>
      <c r="AL34" s="11"/>
      <c r="AM34" s="11"/>
    </row>
    <row r="35" spans="18:39" ht="16.5" customHeight="1">
      <c r="R35" s="45"/>
      <c r="S35">
        <f>+'Ark1'!C2100</f>
        <v>2023</v>
      </c>
      <c r="T35">
        <f>+'Ark1'!M2100</f>
        <v>9</v>
      </c>
      <c r="U35" s="3" t="s">
        <v>106</v>
      </c>
      <c r="V35">
        <f>+'Ark1'!Q2100</f>
        <v>552</v>
      </c>
      <c r="W35">
        <f>+'Ark1'!R2100</f>
        <v>612</v>
      </c>
      <c r="X35" s="1">
        <f>+'Ark1'!S2100</f>
        <v>8.7745098039215694</v>
      </c>
      <c r="Y35" s="1">
        <f>+'Ark1'!U2100</f>
        <v>47.513022875817029</v>
      </c>
      <c r="Z35" s="93">
        <f>+'Ark1'!X2100</f>
        <v>100</v>
      </c>
      <c r="AA35" s="93">
        <f>+'Ark1'!Y2100</f>
        <v>97.712418300653567</v>
      </c>
      <c r="AB35" s="93">
        <f>+'Ark1'!Z2100</f>
        <v>84.640522875816998</v>
      </c>
      <c r="AC35" s="45"/>
      <c r="AD35" s="4"/>
      <c r="AE35" s="56"/>
      <c r="AF35" s="5"/>
      <c r="AG35" s="5"/>
      <c r="AI35" s="13"/>
      <c r="AJ35" s="13"/>
      <c r="AK35" s="11"/>
      <c r="AL35" s="11"/>
      <c r="AM35" s="11"/>
    </row>
    <row r="36" spans="18:39">
      <c r="R36" s="45"/>
      <c r="S36">
        <f>+'Ark1'!C2101</f>
        <v>2023</v>
      </c>
      <c r="T36">
        <f>+'Ark1'!M2101</f>
        <v>10</v>
      </c>
      <c r="U36" s="3" t="s">
        <v>107</v>
      </c>
      <c r="V36">
        <f>+'Ark1'!Q2101</f>
        <v>222</v>
      </c>
      <c r="W36">
        <f>+'Ark1'!R2101</f>
        <v>232</v>
      </c>
      <c r="X36" s="1">
        <f>+'Ark1'!S2101</f>
        <v>8.9784482758620694</v>
      </c>
      <c r="Y36" s="1">
        <f>+'Ark1'!U2101</f>
        <v>49.277586206896565</v>
      </c>
      <c r="Z36" s="93">
        <f>+'Ark1'!X2101</f>
        <v>100</v>
      </c>
      <c r="AA36" s="93">
        <f>+'Ark1'!Y2101</f>
        <v>99.568965517241381</v>
      </c>
      <c r="AB36" s="93">
        <f>+'Ark1'!Z2101</f>
        <v>86.637931034482804</v>
      </c>
      <c r="AC36" s="45"/>
      <c r="AI36" s="13"/>
      <c r="AJ36" s="13"/>
      <c r="AK36" s="11"/>
      <c r="AL36" s="11"/>
      <c r="AM36" s="11"/>
    </row>
    <row r="37" spans="18:39" ht="17.25" customHeight="1">
      <c r="R37" s="45"/>
      <c r="S37">
        <f>+'Ark1'!C2102</f>
        <v>2023</v>
      </c>
      <c r="T37">
        <f>+'Ark1'!M2102</f>
        <v>11</v>
      </c>
      <c r="U37" s="3" t="s">
        <v>108</v>
      </c>
      <c r="V37">
        <f>+'Ark1'!Q2102</f>
        <v>164</v>
      </c>
      <c r="W37">
        <f>+'Ark1'!R2102</f>
        <v>173</v>
      </c>
      <c r="X37" s="1">
        <f>+'Ark1'!S2102</f>
        <v>9.2138728323699386</v>
      </c>
      <c r="Y37" s="1">
        <f>+'Ark1'!U2102</f>
        <v>52.917919075144546</v>
      </c>
      <c r="Z37" s="93">
        <f>+'Ark1'!X2102</f>
        <v>100</v>
      </c>
      <c r="AA37" s="93">
        <f>+'Ark1'!Y2102</f>
        <v>99.421965317919074</v>
      </c>
      <c r="AB37" s="93">
        <f>+'Ark1'!Z2102</f>
        <v>93.641618497109846</v>
      </c>
      <c r="AC37" s="45"/>
      <c r="AD37" s="2"/>
      <c r="AE37" s="56"/>
      <c r="AG37" s="5"/>
      <c r="AI37" s="13"/>
      <c r="AJ37" s="13"/>
      <c r="AK37" s="11"/>
      <c r="AL37" s="11"/>
      <c r="AM37" s="11"/>
    </row>
    <row r="38" spans="18:39" ht="15.6">
      <c r="R38" s="45"/>
      <c r="S38">
        <f>+'Ark1'!C2103</f>
        <v>2023</v>
      </c>
      <c r="T38">
        <f>+'Ark1'!M2103</f>
        <v>12</v>
      </c>
      <c r="U38" s="3" t="s">
        <v>109</v>
      </c>
      <c r="V38">
        <f>+'Ark1'!Q2103</f>
        <v>65</v>
      </c>
      <c r="W38">
        <f>+'Ark1'!R2103</f>
        <v>69</v>
      </c>
      <c r="X38" s="1">
        <f>+'Ark1'!S2103</f>
        <v>9.3913043478260878</v>
      </c>
      <c r="Y38" s="1">
        <f>+'Ark1'!U2103</f>
        <v>54.234782608695639</v>
      </c>
      <c r="Z38" s="93">
        <f>+'Ark1'!X2103</f>
        <v>100</v>
      </c>
      <c r="AA38" s="93">
        <f>+'Ark1'!Y2103</f>
        <v>100</v>
      </c>
      <c r="AB38" s="93">
        <f>+'Ark1'!Z2103</f>
        <v>92.753623188405783</v>
      </c>
      <c r="AC38" s="45"/>
      <c r="AD38" s="2"/>
      <c r="AE38" s="56"/>
      <c r="AI38" s="13"/>
      <c r="AJ38" s="13"/>
      <c r="AK38" s="11"/>
      <c r="AL38" s="11"/>
      <c r="AM38" s="11"/>
    </row>
    <row r="39" spans="18:39">
      <c r="R39" s="45"/>
      <c r="S39">
        <f>+'Ark1'!C2104</f>
        <v>2023</v>
      </c>
      <c r="T39">
        <f>+'Ark1'!M2104</f>
        <v>13</v>
      </c>
      <c r="U39" s="3" t="s">
        <v>110</v>
      </c>
      <c r="V39">
        <f>+'Ark1'!Q2104</f>
        <v>20</v>
      </c>
      <c r="W39">
        <f>+'Ark1'!R2104</f>
        <v>20</v>
      </c>
      <c r="X39" s="1">
        <f>+'Ark1'!S2104</f>
        <v>9.1999999999999993</v>
      </c>
      <c r="Y39" s="1">
        <f>+'Ark1'!U2104</f>
        <v>54.409999999999989</v>
      </c>
      <c r="Z39" s="93">
        <f>+'Ark1'!X2104</f>
        <v>100</v>
      </c>
      <c r="AA39" s="93">
        <f>+'Ark1'!Y2104</f>
        <v>100</v>
      </c>
      <c r="AB39" s="93">
        <f>+'Ark1'!Z2104</f>
        <v>90</v>
      </c>
      <c r="AC39" s="45"/>
      <c r="AD39" s="14"/>
      <c r="AE39" s="13"/>
      <c r="AI39" s="13"/>
      <c r="AJ39" s="13"/>
      <c r="AK39" s="11"/>
      <c r="AL39" s="11"/>
      <c r="AM39" s="11"/>
    </row>
    <row r="40" spans="18:39" ht="21">
      <c r="R40" s="45"/>
      <c r="S40">
        <f>+'Ark1'!C2105</f>
        <v>2023</v>
      </c>
      <c r="T40">
        <f>+'Ark1'!M2105</f>
        <v>14</v>
      </c>
      <c r="U40" s="3" t="s">
        <v>111</v>
      </c>
      <c r="V40">
        <f>+'Ark1'!Q2105</f>
        <v>18</v>
      </c>
      <c r="W40">
        <f>+'Ark1'!R2105</f>
        <v>18</v>
      </c>
      <c r="X40" s="1">
        <f>+'Ark1'!S2105</f>
        <v>10.222222222222221</v>
      </c>
      <c r="Y40" s="1">
        <f>+'Ark1'!U2105</f>
        <v>58.111111111111121</v>
      </c>
      <c r="Z40" s="93">
        <f>+'Ark1'!X2105</f>
        <v>100</v>
      </c>
      <c r="AA40" s="93">
        <f>+'Ark1'!Y2105</f>
        <v>100</v>
      </c>
      <c r="AB40" s="93">
        <f>+'Ark1'!Z2105</f>
        <v>94.444444444444443</v>
      </c>
      <c r="AC40" s="45"/>
      <c r="AD40" s="2"/>
      <c r="AE40" s="5"/>
      <c r="AI40" s="55"/>
      <c r="AJ40" s="55"/>
      <c r="AK40" s="11"/>
      <c r="AL40" s="11"/>
      <c r="AM40" s="11"/>
    </row>
    <row r="41" spans="18:39">
      <c r="R41" s="45"/>
      <c r="S41">
        <f>+'Ark1'!C2106</f>
        <v>2023</v>
      </c>
      <c r="T41">
        <f>+'Ark1'!M2106</f>
        <v>15</v>
      </c>
      <c r="U41" s="3" t="s">
        <v>112</v>
      </c>
      <c r="V41">
        <f>+'Ark1'!Q2106</f>
        <v>4</v>
      </c>
      <c r="W41">
        <f>+'Ark1'!R2106</f>
        <v>5</v>
      </c>
      <c r="X41" s="1">
        <f>+'Ark1'!S2106</f>
        <v>12.8</v>
      </c>
      <c r="Y41" s="1">
        <f>+'Ark1'!U2106</f>
        <v>72.240000000000009</v>
      </c>
      <c r="Z41" s="93">
        <f>+'Ark1'!X2106</f>
        <v>100</v>
      </c>
      <c r="AA41" s="93">
        <f>+'Ark1'!Y2106</f>
        <v>100</v>
      </c>
      <c r="AB41" s="93">
        <f>+'Ark1'!Z2106</f>
        <v>100</v>
      </c>
      <c r="AC41" s="45"/>
      <c r="AD41" s="4"/>
      <c r="AE41" s="4"/>
      <c r="AF41" s="4"/>
      <c r="AG41" s="4"/>
    </row>
    <row r="42" spans="18:39" ht="15.6">
      <c r="R42" s="45"/>
      <c r="S42" s="52">
        <f>+'Ark1'!C2107</f>
        <v>2022</v>
      </c>
      <c r="T42" s="52">
        <f>+'Ark1'!M2107</f>
        <v>1</v>
      </c>
      <c r="U42" s="53" t="s">
        <v>98</v>
      </c>
      <c r="V42" s="52">
        <f>+'Ark1'!Q2107</f>
        <v>0</v>
      </c>
      <c r="W42" s="52">
        <f>+'Ark1'!R2107</f>
        <v>0</v>
      </c>
      <c r="X42" s="54">
        <f>+'Ark1'!S2107</f>
        <v>0</v>
      </c>
      <c r="Y42" s="54">
        <f>+'Ark1'!U2107</f>
        <v>0</v>
      </c>
      <c r="Z42" s="161">
        <f>+'Ark1'!X2107</f>
        <v>0</v>
      </c>
      <c r="AA42" s="161">
        <f>+'Ark1'!Y2107</f>
        <v>0</v>
      </c>
      <c r="AB42" s="161">
        <f>+'Ark1'!Z2107</f>
        <v>0</v>
      </c>
      <c r="AC42" s="45"/>
      <c r="AD42" s="4"/>
      <c r="AE42" s="16"/>
      <c r="AF42" s="1"/>
      <c r="AG42" s="18"/>
      <c r="AI42" s="1"/>
      <c r="AJ42" s="5"/>
    </row>
    <row r="43" spans="18:39" ht="15.6">
      <c r="R43" s="45"/>
      <c r="S43" s="52">
        <f>+'Ark1'!C2108</f>
        <v>2022</v>
      </c>
      <c r="T43" s="52">
        <f>+'Ark1'!M2108</f>
        <v>2</v>
      </c>
      <c r="U43" s="53" t="s">
        <v>99</v>
      </c>
      <c r="V43" s="52">
        <f>+'Ark1'!Q2108</f>
        <v>34</v>
      </c>
      <c r="W43" s="52">
        <f>+'Ark1'!R2108</f>
        <v>37</v>
      </c>
      <c r="X43" s="54">
        <f>+'Ark1'!S2108</f>
        <v>4.1891891891891904</v>
      </c>
      <c r="Y43" s="54">
        <f>+'Ark1'!U2108</f>
        <v>25.690540540540542</v>
      </c>
      <c r="Z43" s="161">
        <f>+'Ark1'!X2108</f>
        <v>75.675675675675691</v>
      </c>
      <c r="AA43" s="161">
        <f>+'Ark1'!Y2108</f>
        <v>59.459459459459438</v>
      </c>
      <c r="AB43" s="161">
        <f>+'Ark1'!Z2108</f>
        <v>13.513513513513516</v>
      </c>
      <c r="AC43" s="45"/>
      <c r="AD43" s="4"/>
      <c r="AE43" s="16"/>
      <c r="AF43" s="1"/>
      <c r="AG43" s="18"/>
    </row>
    <row r="44" spans="18:39" ht="15.6">
      <c r="R44" s="45"/>
      <c r="S44" s="52">
        <f>+'Ark1'!C2109</f>
        <v>2022</v>
      </c>
      <c r="T44" s="52">
        <f>+'Ark1'!M2109</f>
        <v>3</v>
      </c>
      <c r="U44" s="53" t="s">
        <v>100</v>
      </c>
      <c r="V44" s="52">
        <f>+'Ark1'!Q2109</f>
        <v>123</v>
      </c>
      <c r="W44" s="52">
        <f>+'Ark1'!R2109</f>
        <v>132</v>
      </c>
      <c r="X44" s="54">
        <f>+'Ark1'!S2109</f>
        <v>5.6136363636363633</v>
      </c>
      <c r="Y44" s="54">
        <f>+'Ark1'!U2109</f>
        <v>29.827575757575776</v>
      </c>
      <c r="Z44" s="161">
        <f>+'Ark1'!X2109</f>
        <v>95.454545454545439</v>
      </c>
      <c r="AA44" s="161">
        <f>+'Ark1'!Y2109</f>
        <v>73.484848484848499</v>
      </c>
      <c r="AB44" s="161">
        <f>+'Ark1'!Z2109</f>
        <v>28.787878787878793</v>
      </c>
      <c r="AC44" s="45"/>
      <c r="AD44" s="4"/>
      <c r="AE44" s="16"/>
      <c r="AF44" s="1"/>
      <c r="AG44" s="18"/>
    </row>
    <row r="45" spans="18:39" ht="15.6">
      <c r="R45" s="45"/>
      <c r="S45" s="52">
        <f>+'Ark1'!C2110</f>
        <v>2022</v>
      </c>
      <c r="T45" s="52">
        <f>+'Ark1'!M2110</f>
        <v>4</v>
      </c>
      <c r="U45" s="53" t="s">
        <v>101</v>
      </c>
      <c r="V45" s="52">
        <f>+'Ark1'!Q2110</f>
        <v>279</v>
      </c>
      <c r="W45" s="52">
        <f>+'Ark1'!R2110</f>
        <v>317</v>
      </c>
      <c r="X45" s="54">
        <f>+'Ark1'!S2110</f>
        <v>6.5488958990536252</v>
      </c>
      <c r="Y45" s="54">
        <f>+'Ark1'!U2110</f>
        <v>34.702839116719247</v>
      </c>
      <c r="Z45" s="161">
        <f>+'Ark1'!X2110</f>
        <v>97.476340694006325</v>
      </c>
      <c r="AA45" s="161">
        <f>+'Ark1'!Y2110</f>
        <v>86.435331230283907</v>
      </c>
      <c r="AB45" s="161">
        <f>+'Ark1'!Z2110</f>
        <v>48.264984227129347</v>
      </c>
      <c r="AC45" s="45"/>
      <c r="AD45" s="4"/>
      <c r="AE45" s="16"/>
      <c r="AF45" s="1"/>
      <c r="AG45" s="18"/>
    </row>
    <row r="46" spans="18:39" ht="15.6">
      <c r="R46" s="45"/>
      <c r="S46" s="52">
        <f>+'Ark1'!C2111</f>
        <v>2022</v>
      </c>
      <c r="T46" s="52">
        <f>+'Ark1'!M2111</f>
        <v>5</v>
      </c>
      <c r="U46" s="53" t="s">
        <v>102</v>
      </c>
      <c r="V46" s="52">
        <f>+'Ark1'!Q2111</f>
        <v>548</v>
      </c>
      <c r="W46" s="52">
        <f>+'Ark1'!R2111</f>
        <v>633</v>
      </c>
      <c r="X46" s="54">
        <f>+'Ark1'!S2111</f>
        <v>7.1974723538704577</v>
      </c>
      <c r="Y46" s="54">
        <f>+'Ark1'!U2111</f>
        <v>38.33154818325437</v>
      </c>
      <c r="Z46" s="161">
        <f>+'Ark1'!X2111</f>
        <v>99.210110584518148</v>
      </c>
      <c r="AA46" s="161">
        <f>+'Ark1'!Y2111</f>
        <v>94.470774091627177</v>
      </c>
      <c r="AB46" s="161">
        <f>+'Ark1'!Z2111</f>
        <v>64.612954186413887</v>
      </c>
      <c r="AC46" s="45"/>
      <c r="AD46" s="4"/>
      <c r="AE46" s="16"/>
      <c r="AF46" s="13"/>
      <c r="AG46" s="18"/>
    </row>
    <row r="47" spans="18:39" ht="15.6">
      <c r="R47" s="45"/>
      <c r="S47" s="52">
        <f>+'Ark1'!C2112</f>
        <v>2022</v>
      </c>
      <c r="T47" s="52">
        <f>+'Ark1'!M2112</f>
        <v>6</v>
      </c>
      <c r="U47" s="53" t="s">
        <v>103</v>
      </c>
      <c r="V47" s="52">
        <f>+'Ark1'!Q2112</f>
        <v>629</v>
      </c>
      <c r="W47" s="52">
        <f>+'Ark1'!R2112</f>
        <v>708</v>
      </c>
      <c r="X47" s="54">
        <f>+'Ark1'!S2112</f>
        <v>7.9110169491525442</v>
      </c>
      <c r="Y47" s="54">
        <f>+'Ark1'!U2112</f>
        <v>41.293488700564993</v>
      </c>
      <c r="Z47" s="161">
        <f>+'Ark1'!X2112</f>
        <v>99.576271186440707</v>
      </c>
      <c r="AA47" s="161">
        <f>+'Ark1'!Y2112</f>
        <v>95.621468926553675</v>
      </c>
      <c r="AB47" s="161">
        <f>+'Ark1'!Z2112</f>
        <v>74.576271186440707</v>
      </c>
      <c r="AC47" s="45"/>
      <c r="AD47" s="4"/>
      <c r="AE47" s="16"/>
      <c r="AF47" s="13"/>
      <c r="AG47" s="18"/>
    </row>
    <row r="48" spans="18:39" ht="15.6">
      <c r="R48" s="45"/>
      <c r="S48" s="52">
        <f>+'Ark1'!C2113</f>
        <v>2022</v>
      </c>
      <c r="T48" s="52">
        <f>+'Ark1'!M2113</f>
        <v>7</v>
      </c>
      <c r="U48" s="53" t="s">
        <v>104</v>
      </c>
      <c r="V48" s="52">
        <f>+'Ark1'!Q2113</f>
        <v>853</v>
      </c>
      <c r="W48" s="52">
        <f>+'Ark1'!R2113</f>
        <v>994</v>
      </c>
      <c r="X48" s="54">
        <f>+'Ark1'!S2113</f>
        <v>8.2857142857142883</v>
      </c>
      <c r="Y48" s="54">
        <f>+'Ark1'!U2113</f>
        <v>43.274557344064405</v>
      </c>
      <c r="Z48" s="161">
        <f>+'Ark1'!X2113</f>
        <v>99.698189134808814</v>
      </c>
      <c r="AA48" s="161">
        <f>+'Ark1'!Y2113</f>
        <v>96.680080482897367</v>
      </c>
      <c r="AB48" s="161">
        <f>+'Ark1'!Z2113</f>
        <v>75.251509054325936</v>
      </c>
      <c r="AC48" s="45"/>
      <c r="AD48" s="4"/>
      <c r="AE48" s="16"/>
      <c r="AF48" s="13"/>
      <c r="AG48" s="18"/>
    </row>
    <row r="49" spans="18:33" ht="15.6">
      <c r="R49" s="45"/>
      <c r="S49" s="52">
        <f>+'Ark1'!C2114</f>
        <v>2022</v>
      </c>
      <c r="T49" s="52">
        <f>+'Ark1'!M2114</f>
        <v>8</v>
      </c>
      <c r="U49" s="53" t="s">
        <v>105</v>
      </c>
      <c r="V49" s="52">
        <f>+'Ark1'!Q2114</f>
        <v>910</v>
      </c>
      <c r="W49" s="52">
        <f>+'Ark1'!R2114</f>
        <v>1060</v>
      </c>
      <c r="X49" s="54">
        <f>+'Ark1'!S2114</f>
        <v>8.4490566037735864</v>
      </c>
      <c r="Y49" s="54">
        <f>+'Ark1'!U2114</f>
        <v>45.697764150943371</v>
      </c>
      <c r="Z49" s="161">
        <f>+'Ark1'!X2114</f>
        <v>99.90566037735843</v>
      </c>
      <c r="AA49" s="161">
        <f>+'Ark1'!Y2114</f>
        <v>97.830188679245296</v>
      </c>
      <c r="AB49" s="161">
        <f>+'Ark1'!Z2114</f>
        <v>78.018867924528308</v>
      </c>
      <c r="AC49" s="45"/>
      <c r="AD49" s="4"/>
      <c r="AE49" s="16"/>
      <c r="AF49" s="13"/>
      <c r="AG49" s="18"/>
    </row>
    <row r="50" spans="18:33" ht="15.6">
      <c r="R50" s="45"/>
      <c r="S50" s="52">
        <f>+'Ark1'!C2115</f>
        <v>2022</v>
      </c>
      <c r="T50" s="52">
        <f>+'Ark1'!M2115</f>
        <v>9</v>
      </c>
      <c r="U50" s="53" t="s">
        <v>106</v>
      </c>
      <c r="V50" s="52">
        <f>+'Ark1'!Q2115</f>
        <v>558</v>
      </c>
      <c r="W50" s="52">
        <f>+'Ark1'!R2115</f>
        <v>616</v>
      </c>
      <c r="X50" s="54">
        <f>+'Ark1'!S2115</f>
        <v>8.8019480519480506</v>
      </c>
      <c r="Y50" s="54">
        <f>+'Ark1'!U2115</f>
        <v>48.54162337662332</v>
      </c>
      <c r="Z50" s="161">
        <f>+'Ark1'!X2115</f>
        <v>100</v>
      </c>
      <c r="AA50" s="161">
        <f>+'Ark1'!Y2115</f>
        <v>98.53896103896102</v>
      </c>
      <c r="AB50" s="161">
        <f>+'Ark1'!Z2115</f>
        <v>83.441558441558442</v>
      </c>
      <c r="AC50" s="45"/>
      <c r="AD50" s="4"/>
      <c r="AE50" s="16"/>
      <c r="AF50" s="5"/>
      <c r="AG50" s="18"/>
    </row>
    <row r="51" spans="18:33" ht="15.6">
      <c r="R51" s="45"/>
      <c r="S51" s="52">
        <f>+'Ark1'!C2116</f>
        <v>2022</v>
      </c>
      <c r="T51" s="52">
        <f>+'Ark1'!M2116</f>
        <v>10</v>
      </c>
      <c r="U51" s="53" t="s">
        <v>107</v>
      </c>
      <c r="V51" s="52">
        <f>+'Ark1'!Q2116</f>
        <v>217</v>
      </c>
      <c r="W51" s="52">
        <f>+'Ark1'!R2116</f>
        <v>228</v>
      </c>
      <c r="X51" s="54">
        <f>+'Ark1'!S2116</f>
        <v>9.192982456140351</v>
      </c>
      <c r="Y51" s="54">
        <f>+'Ark1'!U2116</f>
        <v>51.493377192982443</v>
      </c>
      <c r="Z51" s="161">
        <f>+'Ark1'!X2116</f>
        <v>100</v>
      </c>
      <c r="AA51" s="161">
        <f>+'Ark1'!Y2116</f>
        <v>100</v>
      </c>
      <c r="AB51" s="161">
        <f>+'Ark1'!Z2116</f>
        <v>92.543859649122822</v>
      </c>
      <c r="AC51" s="45"/>
      <c r="AD51" s="4"/>
      <c r="AE51" s="16"/>
      <c r="AF51" s="5"/>
      <c r="AG51" s="18"/>
    </row>
    <row r="52" spans="18:33" ht="15.6">
      <c r="R52" s="45"/>
      <c r="S52" s="52">
        <f>+'Ark1'!C2117</f>
        <v>2022</v>
      </c>
      <c r="T52" s="52">
        <f>+'Ark1'!M2117</f>
        <v>11</v>
      </c>
      <c r="U52" s="53" t="s">
        <v>108</v>
      </c>
      <c r="V52" s="52">
        <f>+'Ark1'!Q2117</f>
        <v>153</v>
      </c>
      <c r="W52" s="52">
        <f>+'Ark1'!R2117</f>
        <v>164</v>
      </c>
      <c r="X52" s="54">
        <f>+'Ark1'!S2117</f>
        <v>9.25</v>
      </c>
      <c r="Y52" s="54">
        <f>+'Ark1'!U2117</f>
        <v>53.485426829268306</v>
      </c>
      <c r="Z52" s="161">
        <f>+'Ark1'!X2117</f>
        <v>100</v>
      </c>
      <c r="AA52" s="161">
        <f>+'Ark1'!Y2117</f>
        <v>99.390243902439025</v>
      </c>
      <c r="AB52" s="161">
        <f>+'Ark1'!Z2117</f>
        <v>95.121951219512169</v>
      </c>
      <c r="AC52" s="45"/>
      <c r="AD52" s="4"/>
      <c r="AE52" s="16"/>
      <c r="AF52" s="5"/>
      <c r="AG52" s="18"/>
    </row>
    <row r="53" spans="18:33" ht="15.6">
      <c r="R53" s="45"/>
      <c r="S53" s="52">
        <f>+'Ark1'!C2118</f>
        <v>2022</v>
      </c>
      <c r="T53" s="52">
        <f>+'Ark1'!M2118</f>
        <v>12</v>
      </c>
      <c r="U53" s="53" t="s">
        <v>109</v>
      </c>
      <c r="V53" s="52">
        <f>+'Ark1'!Q2118</f>
        <v>67</v>
      </c>
      <c r="W53" s="52">
        <f>+'Ark1'!R2118</f>
        <v>70</v>
      </c>
      <c r="X53" s="54">
        <f>+'Ark1'!S2118</f>
        <v>9.671428571428569</v>
      </c>
      <c r="Y53" s="54">
        <f>+'Ark1'!U2118</f>
        <v>57.2</v>
      </c>
      <c r="Z53" s="161">
        <f>+'Ark1'!X2118</f>
        <v>100</v>
      </c>
      <c r="AA53" s="161">
        <f>+'Ark1'!Y2118</f>
        <v>100</v>
      </c>
      <c r="AB53" s="161">
        <f>+'Ark1'!Z2118</f>
        <v>94.285714285714306</v>
      </c>
      <c r="AC53" s="45"/>
      <c r="AD53" s="4"/>
      <c r="AE53" s="16"/>
      <c r="AF53" s="5"/>
      <c r="AG53" s="18"/>
    </row>
    <row r="54" spans="18:33" ht="15.6">
      <c r="R54" s="45"/>
      <c r="S54" s="52">
        <f>+'Ark1'!C2119</f>
        <v>2022</v>
      </c>
      <c r="T54" s="52">
        <f>+'Ark1'!M2119</f>
        <v>13</v>
      </c>
      <c r="U54" s="53" t="s">
        <v>110</v>
      </c>
      <c r="V54" s="52">
        <f>+'Ark1'!Q2119</f>
        <v>22</v>
      </c>
      <c r="W54" s="52">
        <f>+'Ark1'!R2119</f>
        <v>22</v>
      </c>
      <c r="X54" s="54">
        <f>+'Ark1'!S2119</f>
        <v>9.6818181818181817</v>
      </c>
      <c r="Y54" s="54">
        <f>+'Ark1'!U2119</f>
        <v>54.704545454545446</v>
      </c>
      <c r="Z54" s="161">
        <f>+'Ark1'!X2119</f>
        <v>100</v>
      </c>
      <c r="AA54" s="161">
        <f>+'Ark1'!Y2119</f>
        <v>100</v>
      </c>
      <c r="AB54" s="161">
        <f>+'Ark1'!Z2119</f>
        <v>95.454545454545439</v>
      </c>
      <c r="AC54" s="45"/>
      <c r="AD54" s="4"/>
      <c r="AE54" s="16"/>
      <c r="AF54" s="5"/>
      <c r="AG54" s="18"/>
    </row>
    <row r="55" spans="18:33" ht="15.6">
      <c r="R55" s="45"/>
      <c r="S55" s="52">
        <f>+'Ark1'!C2120</f>
        <v>2022</v>
      </c>
      <c r="T55" s="52">
        <f>+'Ark1'!M2120</f>
        <v>14</v>
      </c>
      <c r="U55" s="53" t="s">
        <v>111</v>
      </c>
      <c r="V55" s="52">
        <f>+'Ark1'!Q2120</f>
        <v>22</v>
      </c>
      <c r="W55" s="52">
        <f>+'Ark1'!R2120</f>
        <v>24</v>
      </c>
      <c r="X55" s="54">
        <f>+'Ark1'!S2120</f>
        <v>9.5416666666666643</v>
      </c>
      <c r="Y55" s="54">
        <f>+'Ark1'!U2120</f>
        <v>56.574999999999989</v>
      </c>
      <c r="Z55" s="161">
        <f>+'Ark1'!X2120</f>
        <v>100</v>
      </c>
      <c r="AA55" s="161">
        <f>+'Ark1'!Y2120</f>
        <v>100</v>
      </c>
      <c r="AB55" s="161">
        <f>+'Ark1'!Z2120</f>
        <v>91.666666666666686</v>
      </c>
      <c r="AC55" s="45"/>
      <c r="AD55" s="4"/>
      <c r="AE55" s="16"/>
      <c r="AF55" s="5"/>
      <c r="AG55" s="18"/>
    </row>
    <row r="56" spans="18:33" ht="15.6">
      <c r="R56" s="45"/>
      <c r="S56" s="52">
        <f>+'Ark1'!C2121</f>
        <v>2022</v>
      </c>
      <c r="T56" s="52">
        <f>+'Ark1'!M2121</f>
        <v>15</v>
      </c>
      <c r="U56" s="53" t="s">
        <v>112</v>
      </c>
      <c r="V56" s="52">
        <f>+'Ark1'!Q2121</f>
        <v>3</v>
      </c>
      <c r="W56" s="52">
        <f>+'Ark1'!R2121</f>
        <v>3</v>
      </c>
      <c r="X56" s="54">
        <f>+'Ark1'!S2121</f>
        <v>10</v>
      </c>
      <c r="Y56" s="54">
        <f>+'Ark1'!U2121</f>
        <v>68.500000000000014</v>
      </c>
      <c r="Z56" s="161">
        <f>+'Ark1'!X2121</f>
        <v>100</v>
      </c>
      <c r="AA56" s="161">
        <f>+'Ark1'!Y2121</f>
        <v>100</v>
      </c>
      <c r="AB56" s="161">
        <f>+'Ark1'!Z2121</f>
        <v>100</v>
      </c>
      <c r="AC56" s="45"/>
      <c r="AD56" s="4"/>
      <c r="AE56" s="16"/>
      <c r="AF56" s="5"/>
      <c r="AG56" s="18"/>
    </row>
    <row r="57" spans="18:33" ht="15.6">
      <c r="R57" s="45"/>
      <c r="S57">
        <f>+'Ark1'!C2122</f>
        <v>2021</v>
      </c>
      <c r="T57">
        <f>+'Ark1'!M2122</f>
        <v>1</v>
      </c>
      <c r="U57" s="3" t="s">
        <v>98</v>
      </c>
      <c r="V57">
        <f>+'Ark1'!Q2122</f>
        <v>0</v>
      </c>
      <c r="W57">
        <f>+'Ark1'!R2122</f>
        <v>0</v>
      </c>
      <c r="X57" s="1">
        <f>+'Ark1'!S2122</f>
        <v>0</v>
      </c>
      <c r="Y57" s="1">
        <f>+'Ark1'!U2122</f>
        <v>0</v>
      </c>
      <c r="Z57" s="93">
        <f>+'Ark1'!X2122</f>
        <v>0</v>
      </c>
      <c r="AA57" s="93">
        <f>+'Ark1'!Y2122</f>
        <v>0</v>
      </c>
      <c r="AB57" s="93">
        <f>+'Ark1'!Z2122</f>
        <v>0</v>
      </c>
      <c r="AC57" s="45"/>
      <c r="AD57" s="4"/>
      <c r="AE57" s="16"/>
      <c r="AF57" s="5"/>
      <c r="AG57" s="18"/>
    </row>
    <row r="58" spans="18:33" ht="15.6">
      <c r="R58" s="45"/>
      <c r="S58">
        <f>+'Ark1'!C2123</f>
        <v>2021</v>
      </c>
      <c r="T58">
        <f>+'Ark1'!M2123</f>
        <v>2</v>
      </c>
      <c r="U58" s="3" t="s">
        <v>99</v>
      </c>
      <c r="V58">
        <f>+'Ark1'!Q2123</f>
        <v>0</v>
      </c>
      <c r="W58">
        <f>+'Ark1'!R2123</f>
        <v>0</v>
      </c>
      <c r="X58" s="1">
        <f>+'Ark1'!S2123</f>
        <v>0</v>
      </c>
      <c r="Y58" s="1">
        <f>+'Ark1'!U2123</f>
        <v>0</v>
      </c>
      <c r="Z58" s="93">
        <f>+'Ark1'!X2123</f>
        <v>0</v>
      </c>
      <c r="AA58" s="93">
        <f>+'Ark1'!Y2123</f>
        <v>0</v>
      </c>
      <c r="AB58" s="93">
        <f>+'Ark1'!Z2123</f>
        <v>0</v>
      </c>
      <c r="AC58" s="45"/>
      <c r="AD58" s="4"/>
      <c r="AE58" s="18"/>
      <c r="AF58" s="5"/>
      <c r="AG58" s="18"/>
    </row>
    <row r="59" spans="18:33">
      <c r="R59" s="45"/>
      <c r="S59">
        <f>+'Ark1'!C2124</f>
        <v>2021</v>
      </c>
      <c r="T59">
        <f>+'Ark1'!M2124</f>
        <v>3</v>
      </c>
      <c r="U59" s="3" t="s">
        <v>100</v>
      </c>
      <c r="V59">
        <f>+'Ark1'!Q2124</f>
        <v>0</v>
      </c>
      <c r="W59">
        <f>+'Ark1'!R2124</f>
        <v>0</v>
      </c>
      <c r="X59" s="1">
        <f>+'Ark1'!S2124</f>
        <v>0</v>
      </c>
      <c r="Y59" s="1">
        <f>+'Ark1'!U2124</f>
        <v>0</v>
      </c>
      <c r="Z59" s="93">
        <f>+'Ark1'!X2124</f>
        <v>0</v>
      </c>
      <c r="AA59" s="93">
        <f>+'Ark1'!Y2124</f>
        <v>0</v>
      </c>
      <c r="AB59" s="93">
        <f>+'Ark1'!Z2124</f>
        <v>0</v>
      </c>
      <c r="AC59" s="45"/>
      <c r="AD59" s="13"/>
      <c r="AE59" s="13"/>
    </row>
    <row r="60" spans="18:33" ht="15.6">
      <c r="R60" s="45"/>
      <c r="S60">
        <f>+'Ark1'!C2125</f>
        <v>2021</v>
      </c>
      <c r="T60">
        <f>+'Ark1'!M2125</f>
        <v>4</v>
      </c>
      <c r="U60" s="3" t="s">
        <v>101</v>
      </c>
      <c r="V60">
        <f>+'Ark1'!Q2125</f>
        <v>0</v>
      </c>
      <c r="W60">
        <f>+'Ark1'!R2125</f>
        <v>0</v>
      </c>
      <c r="X60" s="1">
        <f>+'Ark1'!S2125</f>
        <v>0</v>
      </c>
      <c r="Y60" s="1">
        <f>+'Ark1'!U2125</f>
        <v>0</v>
      </c>
      <c r="Z60" s="93">
        <f>+'Ark1'!X2125</f>
        <v>0</v>
      </c>
      <c r="AA60" s="93">
        <f>+'Ark1'!Y2125</f>
        <v>0</v>
      </c>
      <c r="AB60" s="93">
        <f>+'Ark1'!Z2125</f>
        <v>0</v>
      </c>
      <c r="AC60" s="45"/>
      <c r="AD60" s="5"/>
      <c r="AE60" s="18"/>
      <c r="AG60" s="18"/>
    </row>
    <row r="61" spans="18:33">
      <c r="R61" s="45"/>
      <c r="S61">
        <f>+'Ark1'!C2126</f>
        <v>2021</v>
      </c>
      <c r="T61">
        <f>+'Ark1'!M2126</f>
        <v>5</v>
      </c>
      <c r="U61" s="3" t="s">
        <v>102</v>
      </c>
      <c r="V61">
        <f>+'Ark1'!Q2126</f>
        <v>0</v>
      </c>
      <c r="W61">
        <f>+'Ark1'!R2126</f>
        <v>0</v>
      </c>
      <c r="X61" s="1">
        <f>+'Ark1'!S2126</f>
        <v>0</v>
      </c>
      <c r="Y61" s="1">
        <f>+'Ark1'!U2126</f>
        <v>0</v>
      </c>
      <c r="Z61" s="93">
        <f>+'Ark1'!X2126</f>
        <v>0</v>
      </c>
      <c r="AA61" s="93">
        <f>+'Ark1'!Y2126</f>
        <v>0</v>
      </c>
      <c r="AB61" s="93">
        <f>+'Ark1'!Z2126</f>
        <v>0</v>
      </c>
      <c r="AC61" s="45"/>
      <c r="AD61" s="13"/>
      <c r="AE61" s="13"/>
    </row>
    <row r="62" spans="18:33">
      <c r="R62" s="45"/>
      <c r="S62">
        <f>+'Ark1'!C2127</f>
        <v>2021</v>
      </c>
      <c r="T62">
        <f>+'Ark1'!M2127</f>
        <v>6</v>
      </c>
      <c r="U62" s="3" t="s">
        <v>103</v>
      </c>
      <c r="V62">
        <f>+'Ark1'!Q2127</f>
        <v>0</v>
      </c>
      <c r="W62">
        <f>+'Ark1'!R2127</f>
        <v>0</v>
      </c>
      <c r="X62" s="1">
        <f>+'Ark1'!S2127</f>
        <v>0</v>
      </c>
      <c r="Y62" s="1">
        <f>+'Ark1'!U2127</f>
        <v>0</v>
      </c>
      <c r="Z62" s="93">
        <f>+'Ark1'!X2127</f>
        <v>0</v>
      </c>
      <c r="AA62" s="93">
        <f>+'Ark1'!Y2127</f>
        <v>0</v>
      </c>
      <c r="AB62" s="93">
        <f>+'Ark1'!Z2127</f>
        <v>0</v>
      </c>
      <c r="AC62" s="45"/>
      <c r="AD62" s="13"/>
      <c r="AE62" s="13"/>
    </row>
    <row r="63" spans="18:33" ht="15.6">
      <c r="R63" s="45"/>
      <c r="S63">
        <f>+'Ark1'!C2128</f>
        <v>2021</v>
      </c>
      <c r="T63">
        <f>+'Ark1'!M2128</f>
        <v>7</v>
      </c>
      <c r="U63" s="3" t="s">
        <v>104</v>
      </c>
      <c r="V63">
        <f>+'Ark1'!Q2128</f>
        <v>0</v>
      </c>
      <c r="W63">
        <f>+'Ark1'!R2128</f>
        <v>0</v>
      </c>
      <c r="X63" s="1">
        <f>+'Ark1'!S2128</f>
        <v>0</v>
      </c>
      <c r="Y63" s="1">
        <f>+'Ark1'!U2128</f>
        <v>0</v>
      </c>
      <c r="Z63" s="93">
        <f>+'Ark1'!X2128</f>
        <v>0</v>
      </c>
      <c r="AA63" s="93">
        <f>+'Ark1'!Y2128</f>
        <v>0</v>
      </c>
      <c r="AB63" s="93">
        <f>+'Ark1'!Z2128</f>
        <v>0</v>
      </c>
      <c r="AC63" s="45"/>
      <c r="AD63" s="2"/>
      <c r="AE63" s="5"/>
    </row>
    <row r="64" spans="18:33">
      <c r="R64" s="45"/>
      <c r="S64">
        <f>+'Ark1'!C2129</f>
        <v>2021</v>
      </c>
      <c r="T64">
        <f>+'Ark1'!M2129</f>
        <v>8</v>
      </c>
      <c r="U64" s="3" t="s">
        <v>105</v>
      </c>
      <c r="V64">
        <f>+'Ark1'!Q2129</f>
        <v>0</v>
      </c>
      <c r="W64">
        <f>+'Ark1'!R2129</f>
        <v>0</v>
      </c>
      <c r="X64" s="1">
        <f>+'Ark1'!S2129</f>
        <v>0</v>
      </c>
      <c r="Y64" s="1">
        <f>+'Ark1'!U2129</f>
        <v>0</v>
      </c>
      <c r="Z64" s="93">
        <f>+'Ark1'!X2129</f>
        <v>0</v>
      </c>
      <c r="AA64" s="93">
        <f>+'Ark1'!Y2129</f>
        <v>0</v>
      </c>
      <c r="AB64" s="93">
        <f>+'Ark1'!Z2129</f>
        <v>0</v>
      </c>
      <c r="AC64" s="45"/>
      <c r="AD64" s="4"/>
      <c r="AE64" s="4"/>
      <c r="AF64" s="4"/>
      <c r="AG64" s="4"/>
    </row>
    <row r="65" spans="18:33" ht="15.6">
      <c r="R65" s="45"/>
      <c r="S65">
        <f>+'Ark1'!C2130</f>
        <v>2021</v>
      </c>
      <c r="T65">
        <f>+'Ark1'!M2130</f>
        <v>9</v>
      </c>
      <c r="U65" s="3" t="s">
        <v>106</v>
      </c>
      <c r="V65">
        <f>+'Ark1'!Q2130</f>
        <v>0</v>
      </c>
      <c r="W65">
        <f>+'Ark1'!R2130</f>
        <v>0</v>
      </c>
      <c r="X65" s="1">
        <f>+'Ark1'!S2130</f>
        <v>0</v>
      </c>
      <c r="Y65" s="1">
        <f>+'Ark1'!U2130</f>
        <v>0</v>
      </c>
      <c r="Z65" s="93">
        <f>+'Ark1'!X2130</f>
        <v>0</v>
      </c>
      <c r="AA65" s="93">
        <f>+'Ark1'!Y2130</f>
        <v>0</v>
      </c>
      <c r="AB65" s="93">
        <f>+'Ark1'!Z2130</f>
        <v>0</v>
      </c>
      <c r="AC65" s="45"/>
      <c r="AD65" s="4"/>
      <c r="AE65" s="13"/>
      <c r="AF65" s="1"/>
      <c r="AG65" s="5"/>
    </row>
    <row r="66" spans="18:33" ht="15.6">
      <c r="R66" s="45"/>
      <c r="S66">
        <f>+'Ark1'!C2131</f>
        <v>2021</v>
      </c>
      <c r="T66">
        <f>+'Ark1'!M2131</f>
        <v>10</v>
      </c>
      <c r="U66" s="3" t="s">
        <v>107</v>
      </c>
      <c r="V66">
        <f>+'Ark1'!Q2131</f>
        <v>0</v>
      </c>
      <c r="W66">
        <f>+'Ark1'!R2131</f>
        <v>0</v>
      </c>
      <c r="X66" s="1">
        <f>+'Ark1'!S2131</f>
        <v>0</v>
      </c>
      <c r="Y66" s="1">
        <f>+'Ark1'!U2131</f>
        <v>0</v>
      </c>
      <c r="Z66" s="93">
        <f>+'Ark1'!X2131</f>
        <v>0</v>
      </c>
      <c r="AA66" s="93">
        <f>+'Ark1'!Y2131</f>
        <v>0</v>
      </c>
      <c r="AB66" s="93">
        <f>+'Ark1'!Z2131</f>
        <v>0</v>
      </c>
      <c r="AC66" s="45"/>
      <c r="AD66" s="4"/>
      <c r="AE66" s="13"/>
      <c r="AF66" s="1"/>
      <c r="AG66" s="5"/>
    </row>
    <row r="67" spans="18:33" ht="15.6">
      <c r="R67" s="45"/>
      <c r="S67">
        <f>+'Ark1'!C2132</f>
        <v>2021</v>
      </c>
      <c r="T67">
        <f>+'Ark1'!M2132</f>
        <v>11</v>
      </c>
      <c r="U67" s="3" t="s">
        <v>108</v>
      </c>
      <c r="V67">
        <f>+'Ark1'!Q2132</f>
        <v>0</v>
      </c>
      <c r="W67">
        <f>+'Ark1'!R2132</f>
        <v>0</v>
      </c>
      <c r="X67" s="1">
        <f>+'Ark1'!S2132</f>
        <v>0</v>
      </c>
      <c r="Y67" s="1">
        <f>+'Ark1'!U2132</f>
        <v>0</v>
      </c>
      <c r="Z67" s="93">
        <f>+'Ark1'!X2132</f>
        <v>0</v>
      </c>
      <c r="AA67" s="93">
        <f>+'Ark1'!Y2132</f>
        <v>0</v>
      </c>
      <c r="AB67" s="93">
        <f>+'Ark1'!Z2132</f>
        <v>0</v>
      </c>
      <c r="AC67" s="45"/>
      <c r="AD67" s="4"/>
      <c r="AE67" s="13"/>
      <c r="AF67" s="1"/>
      <c r="AG67" s="5"/>
    </row>
    <row r="68" spans="18:33" ht="15.6">
      <c r="R68" s="45"/>
      <c r="S68">
        <f>+'Ark1'!C2133</f>
        <v>2021</v>
      </c>
      <c r="T68">
        <f>+'Ark1'!M2133</f>
        <v>12</v>
      </c>
      <c r="U68" s="3" t="s">
        <v>109</v>
      </c>
      <c r="V68">
        <f>+'Ark1'!Q2133</f>
        <v>0</v>
      </c>
      <c r="W68">
        <f>+'Ark1'!R2133</f>
        <v>0</v>
      </c>
      <c r="X68" s="1">
        <f>+'Ark1'!S2133</f>
        <v>0</v>
      </c>
      <c r="Y68" s="1">
        <f>+'Ark1'!U2133</f>
        <v>0</v>
      </c>
      <c r="Z68" s="93">
        <f>+'Ark1'!X2133</f>
        <v>0</v>
      </c>
      <c r="AA68" s="93">
        <f>+'Ark1'!Y2133</f>
        <v>0</v>
      </c>
      <c r="AB68" s="93">
        <f>+'Ark1'!Z2133</f>
        <v>0</v>
      </c>
      <c r="AC68" s="45"/>
      <c r="AD68" s="4"/>
      <c r="AE68" s="13"/>
      <c r="AF68" s="1"/>
      <c r="AG68" s="5"/>
    </row>
    <row r="69" spans="18:33" ht="15.6">
      <c r="R69" s="45"/>
      <c r="S69">
        <f>+'Ark1'!C2134</f>
        <v>2021</v>
      </c>
      <c r="T69">
        <f>+'Ark1'!M2134</f>
        <v>13</v>
      </c>
      <c r="U69" s="3" t="s">
        <v>110</v>
      </c>
      <c r="V69">
        <f>+'Ark1'!Q2134</f>
        <v>0</v>
      </c>
      <c r="W69">
        <f>+'Ark1'!R2134</f>
        <v>0</v>
      </c>
      <c r="X69" s="1">
        <f>+'Ark1'!S2134</f>
        <v>0</v>
      </c>
      <c r="Y69" s="1">
        <f>+'Ark1'!U2134</f>
        <v>0</v>
      </c>
      <c r="Z69" s="93">
        <f>+'Ark1'!X2134</f>
        <v>0</v>
      </c>
      <c r="AA69" s="93">
        <f>+'Ark1'!Y2134</f>
        <v>0</v>
      </c>
      <c r="AB69" s="93">
        <f>+'Ark1'!Z2134</f>
        <v>0</v>
      </c>
      <c r="AC69" s="45"/>
      <c r="AD69" s="4"/>
      <c r="AE69" s="13"/>
      <c r="AF69" s="13"/>
      <c r="AG69" s="5"/>
    </row>
    <row r="70" spans="18:33" ht="15.6">
      <c r="R70" s="45"/>
      <c r="S70">
        <f>+'Ark1'!C2135</f>
        <v>2021</v>
      </c>
      <c r="T70">
        <f>+'Ark1'!M2135</f>
        <v>14</v>
      </c>
      <c r="U70" s="3" t="s">
        <v>111</v>
      </c>
      <c r="V70">
        <f>+'Ark1'!Q2135</f>
        <v>0</v>
      </c>
      <c r="W70">
        <f>+'Ark1'!R2135</f>
        <v>0</v>
      </c>
      <c r="X70" s="1">
        <f>+'Ark1'!S2135</f>
        <v>0</v>
      </c>
      <c r="Y70" s="1">
        <f>+'Ark1'!U2135</f>
        <v>0</v>
      </c>
      <c r="Z70" s="93">
        <f>+'Ark1'!X2135</f>
        <v>0</v>
      </c>
      <c r="AA70" s="93">
        <f>+'Ark1'!Y2135</f>
        <v>0</v>
      </c>
      <c r="AB70" s="93">
        <f>+'Ark1'!Z2135</f>
        <v>0</v>
      </c>
      <c r="AC70" s="45"/>
      <c r="AD70" s="4"/>
      <c r="AE70" s="13"/>
      <c r="AF70" s="13"/>
      <c r="AG70" s="5"/>
    </row>
    <row r="71" spans="18:33" ht="15.6">
      <c r="R71" s="45"/>
      <c r="S71">
        <f>+'Ark1'!C2136</f>
        <v>2021</v>
      </c>
      <c r="T71">
        <f>+'Ark1'!M2136</f>
        <v>15</v>
      </c>
      <c r="U71" s="3" t="s">
        <v>112</v>
      </c>
      <c r="V71">
        <f>+'Ark1'!Q2136</f>
        <v>0</v>
      </c>
      <c r="W71">
        <f>+'Ark1'!R2136</f>
        <v>0</v>
      </c>
      <c r="X71" s="1">
        <f>+'Ark1'!S2136</f>
        <v>0</v>
      </c>
      <c r="Y71" s="1">
        <f>+'Ark1'!U2136</f>
        <v>0</v>
      </c>
      <c r="Z71" s="93">
        <f>+'Ark1'!X2136</f>
        <v>0</v>
      </c>
      <c r="AA71" s="93">
        <f>+'Ark1'!Y2136</f>
        <v>0</v>
      </c>
      <c r="AB71" s="93">
        <f>+'Ark1'!Z2136</f>
        <v>0</v>
      </c>
      <c r="AC71" s="45"/>
      <c r="AD71" s="4"/>
      <c r="AE71" s="13"/>
      <c r="AF71" s="13"/>
      <c r="AG71" s="5"/>
    </row>
    <row r="72" spans="18:33" ht="15.6">
      <c r="R72" s="45"/>
      <c r="S72" s="52">
        <f>+'Ark1'!C2137</f>
        <v>2020</v>
      </c>
      <c r="T72" s="52">
        <f>+'Ark1'!M2137</f>
        <v>1</v>
      </c>
      <c r="U72" s="53" t="s">
        <v>98</v>
      </c>
      <c r="V72" s="52">
        <f>+'Ark1'!Q2137</f>
        <v>0</v>
      </c>
      <c r="W72" s="52">
        <f>+'Ark1'!R2137</f>
        <v>0</v>
      </c>
      <c r="X72" s="54">
        <f>+'Ark1'!S2137</f>
        <v>0</v>
      </c>
      <c r="Y72" s="54">
        <f>+'Ark1'!U2137</f>
        <v>0</v>
      </c>
      <c r="Z72" s="161">
        <f>+'Ark1'!X2137</f>
        <v>0</v>
      </c>
      <c r="AA72" s="161">
        <f>+'Ark1'!Y2137</f>
        <v>0</v>
      </c>
      <c r="AB72" s="161">
        <f>+'Ark1'!Z2137</f>
        <v>0</v>
      </c>
      <c r="AC72" s="45"/>
      <c r="AD72" s="4"/>
      <c r="AE72" s="13"/>
      <c r="AF72" s="13"/>
      <c r="AG72" s="5"/>
    </row>
    <row r="73" spans="18:33" ht="15.6">
      <c r="R73" s="45"/>
      <c r="S73" s="52">
        <f>+'Ark1'!C2138</f>
        <v>2020</v>
      </c>
      <c r="T73" s="52">
        <f>+'Ark1'!M2138</f>
        <v>2</v>
      </c>
      <c r="U73" s="53" t="s">
        <v>99</v>
      </c>
      <c r="V73" s="52">
        <f>+'Ark1'!Q2138</f>
        <v>0</v>
      </c>
      <c r="W73" s="52">
        <f>+'Ark1'!R2138</f>
        <v>0</v>
      </c>
      <c r="X73" s="54">
        <f>+'Ark1'!S2138</f>
        <v>0</v>
      </c>
      <c r="Y73" s="54">
        <f>+'Ark1'!U2138</f>
        <v>0</v>
      </c>
      <c r="Z73" s="161">
        <f>+'Ark1'!X2138</f>
        <v>0</v>
      </c>
      <c r="AA73" s="161">
        <f>+'Ark1'!Y2138</f>
        <v>0</v>
      </c>
      <c r="AB73" s="161">
        <f>+'Ark1'!Z2138</f>
        <v>0</v>
      </c>
      <c r="AC73" s="45"/>
      <c r="AD73" s="4"/>
      <c r="AE73" s="13"/>
      <c r="AF73" s="5"/>
      <c r="AG73" s="5"/>
    </row>
    <row r="74" spans="18:33" ht="15.6">
      <c r="R74" s="45"/>
      <c r="S74" s="52">
        <f>+'Ark1'!C2139</f>
        <v>2020</v>
      </c>
      <c r="T74" s="52">
        <f>+'Ark1'!M2139</f>
        <v>3</v>
      </c>
      <c r="U74" s="53" t="s">
        <v>100</v>
      </c>
      <c r="V74" s="52">
        <f>+'Ark1'!Q2139</f>
        <v>0</v>
      </c>
      <c r="W74" s="52">
        <f>+'Ark1'!R2139</f>
        <v>0</v>
      </c>
      <c r="X74" s="54">
        <f>+'Ark1'!S2139</f>
        <v>0</v>
      </c>
      <c r="Y74" s="54">
        <f>+'Ark1'!U2139</f>
        <v>0</v>
      </c>
      <c r="Z74" s="161">
        <f>+'Ark1'!X2139</f>
        <v>0</v>
      </c>
      <c r="AA74" s="161">
        <f>+'Ark1'!Y2139</f>
        <v>0</v>
      </c>
      <c r="AB74" s="161">
        <f>+'Ark1'!Z2139</f>
        <v>0</v>
      </c>
      <c r="AC74" s="45"/>
      <c r="AD74" s="4"/>
      <c r="AE74" s="13"/>
      <c r="AF74" s="5"/>
      <c r="AG74" s="5"/>
    </row>
    <row r="75" spans="18:33" ht="15.6">
      <c r="R75" s="45"/>
      <c r="S75" s="52">
        <f>+'Ark1'!C2140</f>
        <v>2020</v>
      </c>
      <c r="T75" s="52">
        <f>+'Ark1'!M2140</f>
        <v>4</v>
      </c>
      <c r="U75" s="53" t="s">
        <v>101</v>
      </c>
      <c r="V75" s="52">
        <f>+'Ark1'!Q2140</f>
        <v>0</v>
      </c>
      <c r="W75" s="52">
        <f>+'Ark1'!R2140</f>
        <v>0</v>
      </c>
      <c r="X75" s="54">
        <f>+'Ark1'!S2140</f>
        <v>0</v>
      </c>
      <c r="Y75" s="54">
        <f>+'Ark1'!U2140</f>
        <v>0</v>
      </c>
      <c r="Z75" s="161">
        <f>+'Ark1'!X2140</f>
        <v>0</v>
      </c>
      <c r="AA75" s="161">
        <f>+'Ark1'!Y2140</f>
        <v>0</v>
      </c>
      <c r="AB75" s="161">
        <f>+'Ark1'!Z2140</f>
        <v>0</v>
      </c>
      <c r="AC75" s="45"/>
      <c r="AD75" s="4"/>
      <c r="AE75" s="13"/>
      <c r="AF75" s="5"/>
      <c r="AG75" s="5"/>
    </row>
    <row r="76" spans="18:33" ht="15.6">
      <c r="R76" s="45"/>
      <c r="S76" s="52">
        <f>+'Ark1'!C2141</f>
        <v>2020</v>
      </c>
      <c r="T76" s="52">
        <f>+'Ark1'!M2141</f>
        <v>5</v>
      </c>
      <c r="U76" s="53" t="s">
        <v>102</v>
      </c>
      <c r="V76" s="52">
        <f>+'Ark1'!Q2141</f>
        <v>0</v>
      </c>
      <c r="W76" s="52">
        <f>+'Ark1'!R2141</f>
        <v>0</v>
      </c>
      <c r="X76" s="54">
        <f>+'Ark1'!S2141</f>
        <v>0</v>
      </c>
      <c r="Y76" s="54">
        <f>+'Ark1'!U2141</f>
        <v>0</v>
      </c>
      <c r="Z76" s="161">
        <f>+'Ark1'!X2141</f>
        <v>0</v>
      </c>
      <c r="AA76" s="161">
        <f>+'Ark1'!Y2141</f>
        <v>0</v>
      </c>
      <c r="AB76" s="161">
        <f>+'Ark1'!Z2141</f>
        <v>0</v>
      </c>
      <c r="AC76" s="45"/>
      <c r="AD76" s="4"/>
      <c r="AE76" s="13"/>
      <c r="AF76" s="5"/>
      <c r="AG76" s="5"/>
    </row>
    <row r="77" spans="18:33" ht="15.6">
      <c r="R77" s="45"/>
      <c r="S77" s="52">
        <f>+'Ark1'!C2142</f>
        <v>2020</v>
      </c>
      <c r="T77" s="52">
        <f>+'Ark1'!M2142</f>
        <v>6</v>
      </c>
      <c r="U77" s="53" t="s">
        <v>103</v>
      </c>
      <c r="V77" s="52">
        <f>+'Ark1'!Q2142</f>
        <v>0</v>
      </c>
      <c r="W77" s="52">
        <f>+'Ark1'!R2142</f>
        <v>0</v>
      </c>
      <c r="X77" s="54">
        <f>+'Ark1'!S2142</f>
        <v>0</v>
      </c>
      <c r="Y77" s="54">
        <f>+'Ark1'!U2142</f>
        <v>0</v>
      </c>
      <c r="Z77" s="161">
        <f>+'Ark1'!X2142</f>
        <v>0</v>
      </c>
      <c r="AA77" s="161">
        <f>+'Ark1'!Y2142</f>
        <v>0</v>
      </c>
      <c r="AB77" s="161">
        <f>+'Ark1'!Z2142</f>
        <v>0</v>
      </c>
      <c r="AC77" s="45"/>
      <c r="AD77" s="4"/>
      <c r="AE77" s="13"/>
      <c r="AF77" s="5"/>
      <c r="AG77" s="5"/>
    </row>
    <row r="78" spans="18:33" ht="15.6">
      <c r="R78" s="45"/>
      <c r="S78" s="52">
        <f>+'Ark1'!C2143</f>
        <v>2020</v>
      </c>
      <c r="T78" s="52">
        <f>+'Ark1'!M2143</f>
        <v>7</v>
      </c>
      <c r="U78" s="53" t="s">
        <v>104</v>
      </c>
      <c r="V78" s="52">
        <f>+'Ark1'!Q2143</f>
        <v>0</v>
      </c>
      <c r="W78" s="52">
        <f>+'Ark1'!R2143</f>
        <v>0</v>
      </c>
      <c r="X78" s="54">
        <f>+'Ark1'!S2143</f>
        <v>0</v>
      </c>
      <c r="Y78" s="54">
        <f>+'Ark1'!U2143</f>
        <v>0</v>
      </c>
      <c r="Z78" s="161">
        <f>+'Ark1'!X2143</f>
        <v>0</v>
      </c>
      <c r="AA78" s="161">
        <f>+'Ark1'!Y2143</f>
        <v>0</v>
      </c>
      <c r="AB78" s="161">
        <f>+'Ark1'!Z2143</f>
        <v>0</v>
      </c>
      <c r="AC78" s="45"/>
      <c r="AD78" s="4"/>
      <c r="AE78" s="13"/>
      <c r="AF78" s="5"/>
      <c r="AG78" s="5"/>
    </row>
    <row r="79" spans="18:33" ht="15.6">
      <c r="R79" s="45"/>
      <c r="S79" s="52">
        <f>+'Ark1'!C2144</f>
        <v>2020</v>
      </c>
      <c r="T79" s="52">
        <f>+'Ark1'!M2144</f>
        <v>8</v>
      </c>
      <c r="U79" s="53" t="s">
        <v>105</v>
      </c>
      <c r="V79" s="52">
        <f>+'Ark1'!Q2144</f>
        <v>0</v>
      </c>
      <c r="W79" s="52">
        <f>+'Ark1'!R2144</f>
        <v>0</v>
      </c>
      <c r="X79" s="54">
        <f>+'Ark1'!S2144</f>
        <v>0</v>
      </c>
      <c r="Y79" s="54">
        <f>+'Ark1'!U2144</f>
        <v>0</v>
      </c>
      <c r="Z79" s="161">
        <f>+'Ark1'!X2144</f>
        <v>0</v>
      </c>
      <c r="AA79" s="161">
        <f>+'Ark1'!Y2144</f>
        <v>0</v>
      </c>
      <c r="AB79" s="161">
        <f>+'Ark1'!Z2144</f>
        <v>0</v>
      </c>
      <c r="AC79" s="45"/>
      <c r="AD79" s="4"/>
      <c r="AE79" s="13"/>
      <c r="AF79" s="5"/>
      <c r="AG79" s="5"/>
    </row>
    <row r="80" spans="18:33" ht="15.6">
      <c r="R80" s="45"/>
      <c r="S80" s="52">
        <f>+'Ark1'!C2145</f>
        <v>2020</v>
      </c>
      <c r="T80" s="52">
        <f>+'Ark1'!M2145</f>
        <v>9</v>
      </c>
      <c r="U80" s="53" t="s">
        <v>106</v>
      </c>
      <c r="V80" s="52">
        <f>+'Ark1'!Q2145</f>
        <v>0</v>
      </c>
      <c r="W80" s="52">
        <f>+'Ark1'!R2145</f>
        <v>0</v>
      </c>
      <c r="X80" s="54">
        <f>+'Ark1'!S2145</f>
        <v>0</v>
      </c>
      <c r="Y80" s="54">
        <f>+'Ark1'!U2145</f>
        <v>0</v>
      </c>
      <c r="Z80" s="161">
        <f>+'Ark1'!X2145</f>
        <v>0</v>
      </c>
      <c r="AA80" s="161">
        <f>+'Ark1'!Y2145</f>
        <v>0</v>
      </c>
      <c r="AB80" s="161">
        <f>+'Ark1'!Z2145</f>
        <v>0</v>
      </c>
      <c r="AC80" s="45"/>
      <c r="AD80" s="4"/>
      <c r="AE80" s="13"/>
      <c r="AF80" s="5"/>
      <c r="AG80" s="5"/>
    </row>
    <row r="81" spans="18:33" ht="15.6">
      <c r="R81" s="45"/>
      <c r="S81" s="52">
        <f>+'Ark1'!C2146</f>
        <v>2020</v>
      </c>
      <c r="T81" s="52">
        <f>+'Ark1'!M2146</f>
        <v>10</v>
      </c>
      <c r="U81" s="53" t="s">
        <v>107</v>
      </c>
      <c r="V81" s="52">
        <f>+'Ark1'!Q2146</f>
        <v>0</v>
      </c>
      <c r="W81" s="52">
        <f>+'Ark1'!R2146</f>
        <v>0</v>
      </c>
      <c r="X81" s="54">
        <f>+'Ark1'!S2146</f>
        <v>0</v>
      </c>
      <c r="Y81" s="54">
        <f>+'Ark1'!U2146</f>
        <v>0</v>
      </c>
      <c r="Z81" s="161">
        <f>+'Ark1'!X2146</f>
        <v>0</v>
      </c>
      <c r="AA81" s="161">
        <f>+'Ark1'!Y2146</f>
        <v>0</v>
      </c>
      <c r="AB81" s="161">
        <f>+'Ark1'!Z2146</f>
        <v>0</v>
      </c>
      <c r="AC81" s="45"/>
      <c r="AD81" s="4"/>
      <c r="AE81" s="5"/>
      <c r="AF81" s="5"/>
      <c r="AG81" s="5"/>
    </row>
    <row r="82" spans="18:33">
      <c r="R82" s="45"/>
      <c r="S82" s="52">
        <f>+'Ark1'!C2147</f>
        <v>2020</v>
      </c>
      <c r="T82" s="52">
        <f>+'Ark1'!M2147</f>
        <v>11</v>
      </c>
      <c r="U82" s="53" t="s">
        <v>108</v>
      </c>
      <c r="V82" s="52">
        <f>+'Ark1'!Q2147</f>
        <v>0</v>
      </c>
      <c r="W82" s="52">
        <f>+'Ark1'!R2147</f>
        <v>0</v>
      </c>
      <c r="X82" s="54">
        <f>+'Ark1'!S2147</f>
        <v>0</v>
      </c>
      <c r="Y82" s="54">
        <f>+'Ark1'!U2147</f>
        <v>0</v>
      </c>
      <c r="Z82" s="161">
        <f>+'Ark1'!X2147</f>
        <v>0</v>
      </c>
      <c r="AA82" s="161">
        <f>+'Ark1'!Y2147</f>
        <v>0</v>
      </c>
      <c r="AB82" s="161">
        <f>+'Ark1'!Z2147</f>
        <v>0</v>
      </c>
      <c r="AC82" s="45"/>
      <c r="AD82" s="13"/>
      <c r="AE82" s="13"/>
    </row>
    <row r="83" spans="18:33" ht="15.6">
      <c r="R83" s="45"/>
      <c r="S83" s="52">
        <f>+'Ark1'!C2148</f>
        <v>2020</v>
      </c>
      <c r="T83" s="52">
        <f>+'Ark1'!M2148</f>
        <v>12</v>
      </c>
      <c r="U83" s="53" t="s">
        <v>109</v>
      </c>
      <c r="V83" s="52">
        <f>+'Ark1'!Q2148</f>
        <v>0</v>
      </c>
      <c r="W83" s="52">
        <f>+'Ark1'!R2148</f>
        <v>0</v>
      </c>
      <c r="X83" s="54">
        <f>+'Ark1'!S2148</f>
        <v>0</v>
      </c>
      <c r="Y83" s="54">
        <f>+'Ark1'!U2148</f>
        <v>0</v>
      </c>
      <c r="Z83" s="161">
        <f>+'Ark1'!X2148</f>
        <v>0</v>
      </c>
      <c r="AA83" s="161">
        <f>+'Ark1'!Y2148</f>
        <v>0</v>
      </c>
      <c r="AB83" s="161">
        <f>+'Ark1'!Z2148</f>
        <v>0</v>
      </c>
      <c r="AC83" s="45"/>
      <c r="AD83" s="5"/>
      <c r="AE83" s="5"/>
      <c r="AG83" s="5"/>
    </row>
    <row r="84" spans="18:33">
      <c r="R84" s="45"/>
      <c r="S84" s="52">
        <f>+'Ark1'!C2149</f>
        <v>2020</v>
      </c>
      <c r="T84" s="52">
        <f>+'Ark1'!M2149</f>
        <v>13</v>
      </c>
      <c r="U84" s="53" t="s">
        <v>110</v>
      </c>
      <c r="V84" s="52">
        <f>+'Ark1'!Q2149</f>
        <v>0</v>
      </c>
      <c r="W84" s="52">
        <f>+'Ark1'!R2149</f>
        <v>0</v>
      </c>
      <c r="X84" s="54">
        <f>+'Ark1'!S2149</f>
        <v>0</v>
      </c>
      <c r="Y84" s="54">
        <f>+'Ark1'!U2149</f>
        <v>0</v>
      </c>
      <c r="Z84" s="161">
        <f>+'Ark1'!X2149</f>
        <v>0</v>
      </c>
      <c r="AA84" s="161">
        <f>+'Ark1'!Y2149</f>
        <v>0</v>
      </c>
      <c r="AB84" s="161">
        <f>+'Ark1'!Z2149</f>
        <v>0</v>
      </c>
      <c r="AC84" s="45"/>
      <c r="AD84" s="13"/>
      <c r="AE84" s="13"/>
    </row>
    <row r="85" spans="18:33">
      <c r="R85" s="45"/>
      <c r="S85" s="52">
        <f>+'Ark1'!C2150</f>
        <v>2020</v>
      </c>
      <c r="T85" s="52">
        <f>+'Ark1'!M2150</f>
        <v>14</v>
      </c>
      <c r="U85" s="53" t="s">
        <v>111</v>
      </c>
      <c r="V85" s="52">
        <f>+'Ark1'!Q2150</f>
        <v>0</v>
      </c>
      <c r="W85" s="52">
        <f>+'Ark1'!R2150</f>
        <v>0</v>
      </c>
      <c r="X85" s="54">
        <f>+'Ark1'!S2150</f>
        <v>0</v>
      </c>
      <c r="Y85" s="54">
        <f>+'Ark1'!U2150</f>
        <v>0</v>
      </c>
      <c r="Z85" s="161">
        <f>+'Ark1'!X2150</f>
        <v>0</v>
      </c>
      <c r="AA85" s="161">
        <f>+'Ark1'!Y2150</f>
        <v>0</v>
      </c>
      <c r="AB85" s="161">
        <f>+'Ark1'!Z2150</f>
        <v>0</v>
      </c>
      <c r="AC85" s="45"/>
      <c r="AD85" s="13"/>
      <c r="AE85" s="13"/>
    </row>
    <row r="86" spans="18:33" ht="15.6">
      <c r="R86" s="45"/>
      <c r="S86" s="52">
        <f>+'Ark1'!C2151</f>
        <v>2020</v>
      </c>
      <c r="T86" s="52">
        <f>+'Ark1'!M2151</f>
        <v>15</v>
      </c>
      <c r="U86" s="53" t="s">
        <v>112</v>
      </c>
      <c r="V86" s="52">
        <f>+'Ark1'!Q2151</f>
        <v>0</v>
      </c>
      <c r="W86" s="52">
        <f>+'Ark1'!R2151</f>
        <v>0</v>
      </c>
      <c r="X86" s="54">
        <f>+'Ark1'!S2151</f>
        <v>0</v>
      </c>
      <c r="Y86" s="54">
        <f>+'Ark1'!U2151</f>
        <v>0</v>
      </c>
      <c r="Z86" s="161">
        <f>+'Ark1'!X2151</f>
        <v>0</v>
      </c>
      <c r="AA86" s="161">
        <f>+'Ark1'!Y2151</f>
        <v>0</v>
      </c>
      <c r="AB86" s="161">
        <f>+'Ark1'!Z2151</f>
        <v>0</v>
      </c>
      <c r="AC86" s="45"/>
      <c r="AD86" s="2"/>
      <c r="AE86" s="5"/>
      <c r="AG86" s="2"/>
    </row>
    <row r="87" spans="18:33">
      <c r="R87" s="45"/>
      <c r="S87">
        <f>+'Ark1'!C2152</f>
        <v>2019</v>
      </c>
      <c r="T87">
        <f>+'Ark1'!M2152</f>
        <v>1</v>
      </c>
      <c r="U87" s="3" t="s">
        <v>98</v>
      </c>
      <c r="V87">
        <f>+'Ark1'!Q2152</f>
        <v>0</v>
      </c>
      <c r="W87">
        <f>+'Ark1'!R2152</f>
        <v>0</v>
      </c>
      <c r="X87" s="1">
        <f>+'Ark1'!S2152</f>
        <v>0</v>
      </c>
      <c r="Y87" s="1">
        <f>+'Ark1'!U2152</f>
        <v>0</v>
      </c>
      <c r="Z87" s="93">
        <f>+'Ark1'!X2152</f>
        <v>0</v>
      </c>
      <c r="AA87" s="93">
        <f>+'Ark1'!Y2152</f>
        <v>0</v>
      </c>
      <c r="AB87" s="93">
        <f>+'Ark1'!Z2152</f>
        <v>0</v>
      </c>
      <c r="AC87" s="45"/>
      <c r="AD87" s="4"/>
      <c r="AE87" s="4"/>
      <c r="AF87" s="4"/>
      <c r="AG87" s="4"/>
    </row>
    <row r="88" spans="18:33" ht="15.6">
      <c r="R88" s="45"/>
      <c r="S88">
        <f>+'Ark1'!C2153</f>
        <v>2019</v>
      </c>
      <c r="T88">
        <f>+'Ark1'!M2153</f>
        <v>2</v>
      </c>
      <c r="U88" s="3" t="s">
        <v>99</v>
      </c>
      <c r="V88">
        <f>+'Ark1'!Q2153</f>
        <v>0</v>
      </c>
      <c r="W88">
        <f>+'Ark1'!R2153</f>
        <v>0</v>
      </c>
      <c r="X88" s="1">
        <f>+'Ark1'!S2153</f>
        <v>0</v>
      </c>
      <c r="Y88" s="1">
        <f>+'Ark1'!U2153</f>
        <v>0</v>
      </c>
      <c r="Z88" s="93">
        <f>+'Ark1'!X2153</f>
        <v>0</v>
      </c>
      <c r="AA88" s="93">
        <f>+'Ark1'!Y2153</f>
        <v>0</v>
      </c>
      <c r="AB88" s="93">
        <f>+'Ark1'!Z2153</f>
        <v>0</v>
      </c>
      <c r="AC88" s="45"/>
      <c r="AD88" s="4"/>
      <c r="AE88" s="13"/>
      <c r="AF88" s="1"/>
      <c r="AG88" s="5"/>
    </row>
    <row r="89" spans="18:33" ht="15.6">
      <c r="R89" s="45"/>
      <c r="S89">
        <f>+'Ark1'!C2154</f>
        <v>2019</v>
      </c>
      <c r="T89">
        <f>+'Ark1'!M2154</f>
        <v>3</v>
      </c>
      <c r="U89" s="3" t="s">
        <v>100</v>
      </c>
      <c r="V89">
        <f>+'Ark1'!Q2154</f>
        <v>0</v>
      </c>
      <c r="W89">
        <f>+'Ark1'!R2154</f>
        <v>0</v>
      </c>
      <c r="X89" s="1">
        <f>+'Ark1'!S2154</f>
        <v>0</v>
      </c>
      <c r="Y89" s="1">
        <f>+'Ark1'!U2154</f>
        <v>0</v>
      </c>
      <c r="Z89" s="93">
        <f>+'Ark1'!X2154</f>
        <v>0</v>
      </c>
      <c r="AA89" s="93">
        <f>+'Ark1'!Y2154</f>
        <v>0</v>
      </c>
      <c r="AB89" s="93">
        <f>+'Ark1'!Z2154</f>
        <v>0</v>
      </c>
      <c r="AC89" s="45"/>
      <c r="AD89" s="4"/>
      <c r="AE89" s="13"/>
      <c r="AF89" s="1"/>
      <c r="AG89" s="5"/>
    </row>
    <row r="90" spans="18:33" ht="15.6">
      <c r="R90" s="45"/>
      <c r="S90">
        <f>+'Ark1'!C2155</f>
        <v>2019</v>
      </c>
      <c r="T90">
        <f>+'Ark1'!M2155</f>
        <v>4</v>
      </c>
      <c r="U90" s="3" t="s">
        <v>101</v>
      </c>
      <c r="V90">
        <f>+'Ark1'!Q2155</f>
        <v>0</v>
      </c>
      <c r="W90">
        <f>+'Ark1'!R2155</f>
        <v>0</v>
      </c>
      <c r="X90" s="1">
        <f>+'Ark1'!S2155</f>
        <v>0</v>
      </c>
      <c r="Y90" s="1">
        <f>+'Ark1'!U2155</f>
        <v>0</v>
      </c>
      <c r="Z90" s="93">
        <f>+'Ark1'!X2155</f>
        <v>0</v>
      </c>
      <c r="AA90" s="93">
        <f>+'Ark1'!Y2155</f>
        <v>0</v>
      </c>
      <c r="AB90" s="93">
        <f>+'Ark1'!Z2155</f>
        <v>0</v>
      </c>
      <c r="AC90" s="45"/>
      <c r="AD90" s="4"/>
      <c r="AE90" s="13"/>
      <c r="AF90" s="1"/>
      <c r="AG90" s="5"/>
    </row>
    <row r="91" spans="18:33" ht="15.6">
      <c r="R91" s="45"/>
      <c r="S91">
        <f>+'Ark1'!C2156</f>
        <v>2019</v>
      </c>
      <c r="T91">
        <f>+'Ark1'!M2156</f>
        <v>5</v>
      </c>
      <c r="U91" s="3" t="s">
        <v>102</v>
      </c>
      <c r="V91">
        <f>+'Ark1'!Q2156</f>
        <v>0</v>
      </c>
      <c r="W91">
        <f>+'Ark1'!R2156</f>
        <v>0</v>
      </c>
      <c r="X91" s="1">
        <f>+'Ark1'!S2156</f>
        <v>0</v>
      </c>
      <c r="Y91" s="1">
        <f>+'Ark1'!U2156</f>
        <v>0</v>
      </c>
      <c r="Z91" s="93">
        <f>+'Ark1'!X2156</f>
        <v>0</v>
      </c>
      <c r="AA91" s="93">
        <f>+'Ark1'!Y2156</f>
        <v>0</v>
      </c>
      <c r="AB91" s="93">
        <f>+'Ark1'!Z2156</f>
        <v>0</v>
      </c>
      <c r="AC91" s="45"/>
      <c r="AD91" s="4"/>
      <c r="AE91" s="13"/>
      <c r="AF91" s="1"/>
      <c r="AG91" s="5"/>
    </row>
    <row r="92" spans="18:33" ht="15.6">
      <c r="R92" s="45"/>
      <c r="S92">
        <f>+'Ark1'!C2157</f>
        <v>2019</v>
      </c>
      <c r="T92">
        <f>+'Ark1'!M2157</f>
        <v>6</v>
      </c>
      <c r="U92" s="3" t="s">
        <v>103</v>
      </c>
      <c r="V92">
        <f>+'Ark1'!Q2157</f>
        <v>0</v>
      </c>
      <c r="W92">
        <f>+'Ark1'!R2157</f>
        <v>0</v>
      </c>
      <c r="X92" s="1">
        <f>+'Ark1'!S2157</f>
        <v>0</v>
      </c>
      <c r="Y92" s="1">
        <f>+'Ark1'!U2157</f>
        <v>0</v>
      </c>
      <c r="Z92" s="93">
        <f>+'Ark1'!X2157</f>
        <v>0</v>
      </c>
      <c r="AA92" s="93">
        <f>+'Ark1'!Y2157</f>
        <v>0</v>
      </c>
      <c r="AB92" s="93">
        <f>+'Ark1'!Z2157</f>
        <v>0</v>
      </c>
      <c r="AC92" s="45"/>
      <c r="AD92" s="4"/>
      <c r="AE92" s="13"/>
      <c r="AF92" s="13"/>
      <c r="AG92" s="5"/>
    </row>
    <row r="93" spans="18:33" ht="15.6">
      <c r="R93" s="45"/>
      <c r="S93">
        <f>+'Ark1'!C2158</f>
        <v>2019</v>
      </c>
      <c r="T93">
        <f>+'Ark1'!M2158</f>
        <v>7</v>
      </c>
      <c r="U93" s="3" t="s">
        <v>104</v>
      </c>
      <c r="V93">
        <f>+'Ark1'!Q2158</f>
        <v>0</v>
      </c>
      <c r="W93">
        <f>+'Ark1'!R2158</f>
        <v>0</v>
      </c>
      <c r="X93" s="1">
        <f>+'Ark1'!S2158</f>
        <v>0</v>
      </c>
      <c r="Y93" s="1">
        <f>+'Ark1'!U2158</f>
        <v>0</v>
      </c>
      <c r="Z93" s="93">
        <f>+'Ark1'!X2158</f>
        <v>0</v>
      </c>
      <c r="AA93" s="93">
        <f>+'Ark1'!Y2158</f>
        <v>0</v>
      </c>
      <c r="AB93" s="93">
        <f>+'Ark1'!Z2158</f>
        <v>0</v>
      </c>
      <c r="AC93" s="45"/>
      <c r="AD93" s="4"/>
      <c r="AE93" s="13"/>
      <c r="AF93" s="13"/>
      <c r="AG93" s="5"/>
    </row>
    <row r="94" spans="18:33" ht="15.6">
      <c r="R94" s="45"/>
      <c r="S94">
        <f>+'Ark1'!C2159</f>
        <v>2019</v>
      </c>
      <c r="T94">
        <f>+'Ark1'!M2159</f>
        <v>8</v>
      </c>
      <c r="U94" s="3" t="s">
        <v>105</v>
      </c>
      <c r="V94">
        <f>+'Ark1'!Q2159</f>
        <v>0</v>
      </c>
      <c r="W94">
        <f>+'Ark1'!R2159</f>
        <v>0</v>
      </c>
      <c r="X94" s="1">
        <f>+'Ark1'!S2159</f>
        <v>0</v>
      </c>
      <c r="Y94" s="1">
        <f>+'Ark1'!U2159</f>
        <v>0</v>
      </c>
      <c r="Z94" s="93">
        <f>+'Ark1'!X2159</f>
        <v>0</v>
      </c>
      <c r="AA94" s="93">
        <f>+'Ark1'!Y2159</f>
        <v>0</v>
      </c>
      <c r="AB94" s="93">
        <f>+'Ark1'!Z2159</f>
        <v>0</v>
      </c>
      <c r="AC94" s="45"/>
      <c r="AD94" s="4"/>
      <c r="AE94" s="13"/>
      <c r="AF94" s="13"/>
      <c r="AG94" s="5"/>
    </row>
    <row r="95" spans="18:33" ht="15.6">
      <c r="R95" s="45"/>
      <c r="S95">
        <f>+'Ark1'!C2160</f>
        <v>2019</v>
      </c>
      <c r="T95">
        <f>+'Ark1'!M2160</f>
        <v>9</v>
      </c>
      <c r="U95" s="3" t="s">
        <v>106</v>
      </c>
      <c r="V95">
        <f>+'Ark1'!Q2160</f>
        <v>0</v>
      </c>
      <c r="W95">
        <f>+'Ark1'!R2160</f>
        <v>0</v>
      </c>
      <c r="X95" s="1">
        <f>+'Ark1'!S2160</f>
        <v>0</v>
      </c>
      <c r="Y95" s="1">
        <f>+'Ark1'!U2160</f>
        <v>0</v>
      </c>
      <c r="Z95" s="93">
        <f>+'Ark1'!X2160</f>
        <v>0</v>
      </c>
      <c r="AA95" s="93">
        <f>+'Ark1'!Y2160</f>
        <v>0</v>
      </c>
      <c r="AB95" s="93">
        <f>+'Ark1'!Z2160</f>
        <v>0</v>
      </c>
      <c r="AC95" s="45"/>
      <c r="AD95" s="4"/>
      <c r="AE95" s="13"/>
      <c r="AF95" s="13"/>
      <c r="AG95" s="5"/>
    </row>
    <row r="96" spans="18:33" ht="15.6">
      <c r="R96" s="45"/>
      <c r="S96">
        <f>+'Ark1'!C2161</f>
        <v>2019</v>
      </c>
      <c r="T96">
        <f>+'Ark1'!M2161</f>
        <v>10</v>
      </c>
      <c r="U96" s="3" t="s">
        <v>107</v>
      </c>
      <c r="V96">
        <f>+'Ark1'!Q2161</f>
        <v>0</v>
      </c>
      <c r="W96">
        <f>+'Ark1'!R2161</f>
        <v>0</v>
      </c>
      <c r="X96" s="1">
        <f>+'Ark1'!S2161</f>
        <v>0</v>
      </c>
      <c r="Y96" s="1">
        <f>+'Ark1'!U2161</f>
        <v>0</v>
      </c>
      <c r="Z96" s="93">
        <f>+'Ark1'!X2161</f>
        <v>0</v>
      </c>
      <c r="AA96" s="93">
        <f>+'Ark1'!Y2161</f>
        <v>0</v>
      </c>
      <c r="AB96" s="93">
        <f>+'Ark1'!Z2161</f>
        <v>0</v>
      </c>
      <c r="AC96" s="45"/>
      <c r="AD96" s="4"/>
      <c r="AE96" s="13"/>
      <c r="AF96" s="5"/>
      <c r="AG96" s="5"/>
    </row>
    <row r="97" spans="18:33" ht="15.6">
      <c r="R97" s="45"/>
      <c r="S97">
        <f>+'Ark1'!C2162</f>
        <v>2019</v>
      </c>
      <c r="T97">
        <f>+'Ark1'!M2162</f>
        <v>11</v>
      </c>
      <c r="U97" s="3" t="s">
        <v>108</v>
      </c>
      <c r="V97">
        <f>+'Ark1'!Q2162</f>
        <v>0</v>
      </c>
      <c r="W97">
        <f>+'Ark1'!R2162</f>
        <v>0</v>
      </c>
      <c r="X97" s="1">
        <f>+'Ark1'!S2162</f>
        <v>0</v>
      </c>
      <c r="Y97" s="1">
        <f>+'Ark1'!U2162</f>
        <v>0</v>
      </c>
      <c r="Z97" s="93">
        <f>+'Ark1'!X2162</f>
        <v>0</v>
      </c>
      <c r="AA97" s="93">
        <f>+'Ark1'!Y2162</f>
        <v>0</v>
      </c>
      <c r="AB97" s="93">
        <f>+'Ark1'!Z2162</f>
        <v>0</v>
      </c>
      <c r="AC97" s="45"/>
      <c r="AD97" s="4"/>
      <c r="AE97" s="13"/>
      <c r="AF97" s="5"/>
      <c r="AG97" s="5"/>
    </row>
    <row r="98" spans="18:33" ht="15.6">
      <c r="R98" s="45"/>
      <c r="S98">
        <f>+'Ark1'!C2163</f>
        <v>2019</v>
      </c>
      <c r="T98">
        <f>+'Ark1'!M2163</f>
        <v>12</v>
      </c>
      <c r="U98" s="3" t="s">
        <v>109</v>
      </c>
      <c r="V98">
        <f>+'Ark1'!Q2163</f>
        <v>0</v>
      </c>
      <c r="W98">
        <f>+'Ark1'!R2163</f>
        <v>0</v>
      </c>
      <c r="X98" s="1">
        <f>+'Ark1'!S2163</f>
        <v>0</v>
      </c>
      <c r="Y98" s="1">
        <f>+'Ark1'!U2163</f>
        <v>0</v>
      </c>
      <c r="Z98" s="93">
        <f>+'Ark1'!X2163</f>
        <v>0</v>
      </c>
      <c r="AA98" s="93">
        <f>+'Ark1'!Y2163</f>
        <v>0</v>
      </c>
      <c r="AB98" s="93">
        <f>+'Ark1'!Z2163</f>
        <v>0</v>
      </c>
      <c r="AC98" s="45"/>
      <c r="AD98" s="4"/>
      <c r="AE98" s="13"/>
      <c r="AF98" s="5"/>
      <c r="AG98" s="5"/>
    </row>
    <row r="99" spans="18:33" ht="15.6">
      <c r="R99" s="45"/>
      <c r="S99">
        <f>+'Ark1'!C2164</f>
        <v>2019</v>
      </c>
      <c r="T99">
        <f>+'Ark1'!M2164</f>
        <v>13</v>
      </c>
      <c r="U99" s="3" t="s">
        <v>110</v>
      </c>
      <c r="V99">
        <f>+'Ark1'!Q2164</f>
        <v>0</v>
      </c>
      <c r="W99">
        <f>+'Ark1'!R2164</f>
        <v>0</v>
      </c>
      <c r="X99" s="1">
        <f>+'Ark1'!S2164</f>
        <v>0</v>
      </c>
      <c r="Y99" s="1">
        <f>+'Ark1'!U2164</f>
        <v>0</v>
      </c>
      <c r="Z99" s="93">
        <f>+'Ark1'!X2164</f>
        <v>0</v>
      </c>
      <c r="AA99" s="93">
        <f>+'Ark1'!Y2164</f>
        <v>0</v>
      </c>
      <c r="AB99" s="93">
        <f>+'Ark1'!Z2164</f>
        <v>0</v>
      </c>
      <c r="AC99" s="45"/>
      <c r="AD99" s="4"/>
      <c r="AE99" s="13"/>
      <c r="AF99" s="5"/>
      <c r="AG99" s="5"/>
    </row>
    <row r="100" spans="18:33" ht="15.6">
      <c r="R100" s="45"/>
      <c r="S100">
        <f>+'Ark1'!C2165</f>
        <v>2019</v>
      </c>
      <c r="T100">
        <f>+'Ark1'!M2165</f>
        <v>14</v>
      </c>
      <c r="U100" s="3" t="s">
        <v>111</v>
      </c>
      <c r="V100">
        <f>+'Ark1'!Q2165</f>
        <v>0</v>
      </c>
      <c r="W100">
        <f>+'Ark1'!R2165</f>
        <v>0</v>
      </c>
      <c r="X100" s="1">
        <f>+'Ark1'!S2165</f>
        <v>0</v>
      </c>
      <c r="Y100" s="1">
        <f>+'Ark1'!U2165</f>
        <v>0</v>
      </c>
      <c r="Z100" s="93">
        <f>+'Ark1'!X2165</f>
        <v>0</v>
      </c>
      <c r="AA100" s="93">
        <f>+'Ark1'!Y2165</f>
        <v>0</v>
      </c>
      <c r="AB100" s="93">
        <f>+'Ark1'!Z2165</f>
        <v>0</v>
      </c>
      <c r="AC100" s="45"/>
      <c r="AD100" s="4"/>
      <c r="AE100" s="13"/>
      <c r="AF100" s="5"/>
      <c r="AG100" s="5"/>
    </row>
    <row r="101" spans="18:33" ht="15.6">
      <c r="R101" s="45"/>
      <c r="S101">
        <f>+'Ark1'!C2166</f>
        <v>2019</v>
      </c>
      <c r="T101">
        <f>+'Ark1'!M2166</f>
        <v>15</v>
      </c>
      <c r="U101" s="3" t="s">
        <v>112</v>
      </c>
      <c r="V101">
        <f>+'Ark1'!Q2166</f>
        <v>0</v>
      </c>
      <c r="W101">
        <f>+'Ark1'!R2166</f>
        <v>0</v>
      </c>
      <c r="X101" s="1">
        <f>+'Ark1'!S2166</f>
        <v>0</v>
      </c>
      <c r="Y101" s="1">
        <f>+'Ark1'!U2166</f>
        <v>0</v>
      </c>
      <c r="Z101" s="93">
        <f>+'Ark1'!X2166</f>
        <v>0</v>
      </c>
      <c r="AA101" s="93">
        <f>+'Ark1'!Y2166</f>
        <v>0</v>
      </c>
      <c r="AB101" s="93">
        <f>+'Ark1'!Z2166</f>
        <v>0</v>
      </c>
      <c r="AC101" s="45"/>
      <c r="AD101" s="4"/>
      <c r="AE101" s="13"/>
      <c r="AF101" s="5"/>
      <c r="AG101" s="5"/>
    </row>
    <row r="102" spans="18:33" ht="15.6">
      <c r="R102" s="45"/>
      <c r="S102" s="52">
        <f>+'Ark1'!C2167</f>
        <v>2018</v>
      </c>
      <c r="T102" s="52">
        <f>+'Ark1'!M2167</f>
        <v>1</v>
      </c>
      <c r="U102" s="53" t="s">
        <v>98</v>
      </c>
      <c r="V102" s="52">
        <f>+'Ark1'!Q2167</f>
        <v>0</v>
      </c>
      <c r="W102" s="52">
        <f>+'Ark1'!R2167</f>
        <v>0</v>
      </c>
      <c r="X102" s="54">
        <f>+'Ark1'!S2167</f>
        <v>0</v>
      </c>
      <c r="Y102" s="54">
        <f>+'Ark1'!U2167</f>
        <v>0</v>
      </c>
      <c r="Z102" s="161">
        <f>+'Ark1'!X2167</f>
        <v>0</v>
      </c>
      <c r="AA102" s="161">
        <f>+'Ark1'!Y2167</f>
        <v>0</v>
      </c>
      <c r="AB102" s="161">
        <f>+'Ark1'!Z2167</f>
        <v>0</v>
      </c>
      <c r="AC102" s="45"/>
      <c r="AD102" s="4"/>
      <c r="AE102" s="13"/>
      <c r="AF102" s="5"/>
      <c r="AG102" s="5"/>
    </row>
    <row r="103" spans="18:33" ht="15.6">
      <c r="R103" s="45"/>
      <c r="S103" s="52">
        <f>+'Ark1'!C2168</f>
        <v>2018</v>
      </c>
      <c r="T103" s="52">
        <f>+'Ark1'!M2168</f>
        <v>2</v>
      </c>
      <c r="U103" s="53" t="s">
        <v>99</v>
      </c>
      <c r="V103" s="52">
        <f>+'Ark1'!Q2168</f>
        <v>0</v>
      </c>
      <c r="W103" s="52">
        <f>+'Ark1'!R2168</f>
        <v>0</v>
      </c>
      <c r="X103" s="54">
        <f>+'Ark1'!S2168</f>
        <v>0</v>
      </c>
      <c r="Y103" s="54">
        <f>+'Ark1'!U2168</f>
        <v>0</v>
      </c>
      <c r="Z103" s="161">
        <f>+'Ark1'!X2168</f>
        <v>0</v>
      </c>
      <c r="AA103" s="161">
        <f>+'Ark1'!Y2168</f>
        <v>0</v>
      </c>
      <c r="AB103" s="161">
        <f>+'Ark1'!Z2168</f>
        <v>0</v>
      </c>
      <c r="AC103" s="45"/>
      <c r="AD103" s="4"/>
      <c r="AE103" s="13"/>
      <c r="AF103" s="5"/>
      <c r="AG103" s="5"/>
    </row>
    <row r="104" spans="18:33" ht="15.6">
      <c r="R104" s="45"/>
      <c r="S104" s="52">
        <f>+'Ark1'!C2169</f>
        <v>2018</v>
      </c>
      <c r="T104" s="52">
        <f>+'Ark1'!M2169</f>
        <v>3</v>
      </c>
      <c r="U104" s="53" t="s">
        <v>100</v>
      </c>
      <c r="V104" s="52">
        <f>+'Ark1'!Q2169</f>
        <v>0</v>
      </c>
      <c r="W104" s="52">
        <f>+'Ark1'!R2169</f>
        <v>0</v>
      </c>
      <c r="X104" s="54">
        <f>+'Ark1'!S2169</f>
        <v>0</v>
      </c>
      <c r="Y104" s="54">
        <f>+'Ark1'!U2169</f>
        <v>0</v>
      </c>
      <c r="Z104" s="161">
        <f>+'Ark1'!X2169</f>
        <v>0</v>
      </c>
      <c r="AA104" s="161">
        <f>+'Ark1'!Y2169</f>
        <v>0</v>
      </c>
      <c r="AB104" s="161">
        <f>+'Ark1'!Z2169</f>
        <v>0</v>
      </c>
      <c r="AC104" s="45"/>
      <c r="AD104" s="4"/>
      <c r="AE104" s="5"/>
      <c r="AF104" s="5"/>
      <c r="AG104" s="5"/>
    </row>
    <row r="105" spans="18:33">
      <c r="R105" s="45"/>
      <c r="S105" s="52">
        <f>+'Ark1'!C2170</f>
        <v>2018</v>
      </c>
      <c r="T105" s="52">
        <f>+'Ark1'!M2170</f>
        <v>4</v>
      </c>
      <c r="U105" s="53" t="s">
        <v>101</v>
      </c>
      <c r="V105" s="52">
        <f>+'Ark1'!Q2170</f>
        <v>0</v>
      </c>
      <c r="W105" s="52">
        <f>+'Ark1'!R2170</f>
        <v>0</v>
      </c>
      <c r="X105" s="54">
        <f>+'Ark1'!S2170</f>
        <v>0</v>
      </c>
      <c r="Y105" s="54">
        <f>+'Ark1'!U2170</f>
        <v>0</v>
      </c>
      <c r="Z105" s="161">
        <f>+'Ark1'!X2170</f>
        <v>0</v>
      </c>
      <c r="AA105" s="161">
        <f>+'Ark1'!Y2170</f>
        <v>0</v>
      </c>
      <c r="AB105" s="161">
        <f>+'Ark1'!Z2170</f>
        <v>0</v>
      </c>
      <c r="AC105" s="45"/>
      <c r="AD105" s="13"/>
      <c r="AE105" s="13"/>
    </row>
    <row r="106" spans="18:33" ht="15.6">
      <c r="R106" s="45"/>
      <c r="S106" s="52">
        <f>+'Ark1'!C2171</f>
        <v>2018</v>
      </c>
      <c r="T106" s="52">
        <f>+'Ark1'!M2171</f>
        <v>5</v>
      </c>
      <c r="U106" s="53" t="s">
        <v>102</v>
      </c>
      <c r="V106" s="52">
        <f>+'Ark1'!Q2171</f>
        <v>0</v>
      </c>
      <c r="W106" s="52">
        <f>+'Ark1'!R2171</f>
        <v>0</v>
      </c>
      <c r="X106" s="54">
        <f>+'Ark1'!S2171</f>
        <v>0</v>
      </c>
      <c r="Y106" s="54">
        <f>+'Ark1'!U2171</f>
        <v>0</v>
      </c>
      <c r="Z106" s="161">
        <f>+'Ark1'!X2171</f>
        <v>0</v>
      </c>
      <c r="AA106" s="161">
        <f>+'Ark1'!Y2171</f>
        <v>0</v>
      </c>
      <c r="AB106" s="161">
        <f>+'Ark1'!Z2171</f>
        <v>0</v>
      </c>
      <c r="AC106" s="45"/>
      <c r="AD106" s="5"/>
      <c r="AE106" s="5"/>
      <c r="AG106" s="5"/>
    </row>
    <row r="107" spans="18:33">
      <c r="R107" s="45"/>
      <c r="S107" s="52">
        <f>+'Ark1'!C2172</f>
        <v>2018</v>
      </c>
      <c r="T107" s="52">
        <f>+'Ark1'!M2172</f>
        <v>6</v>
      </c>
      <c r="U107" s="53" t="s">
        <v>103</v>
      </c>
      <c r="V107" s="52">
        <f>+'Ark1'!Q2172</f>
        <v>0</v>
      </c>
      <c r="W107" s="52">
        <f>+'Ark1'!R2172</f>
        <v>0</v>
      </c>
      <c r="X107" s="54">
        <f>+'Ark1'!S2172</f>
        <v>0</v>
      </c>
      <c r="Y107" s="54">
        <f>+'Ark1'!U2172</f>
        <v>0</v>
      </c>
      <c r="Z107" s="161">
        <f>+'Ark1'!X2172</f>
        <v>0</v>
      </c>
      <c r="AA107" s="161">
        <f>+'Ark1'!Y2172</f>
        <v>0</v>
      </c>
      <c r="AB107" s="161">
        <f>+'Ark1'!Z2172</f>
        <v>0</v>
      </c>
      <c r="AC107" s="45"/>
      <c r="AD107" s="13"/>
      <c r="AE107" s="13"/>
    </row>
    <row r="108" spans="18:33">
      <c r="R108" s="45"/>
      <c r="S108" s="52">
        <f>+'Ark1'!C2173</f>
        <v>2018</v>
      </c>
      <c r="T108" s="52">
        <f>+'Ark1'!M2173</f>
        <v>7</v>
      </c>
      <c r="U108" s="53" t="s">
        <v>104</v>
      </c>
      <c r="V108" s="52">
        <f>+'Ark1'!Q2173</f>
        <v>0</v>
      </c>
      <c r="W108" s="52">
        <f>+'Ark1'!R2173</f>
        <v>0</v>
      </c>
      <c r="X108" s="54">
        <f>+'Ark1'!S2173</f>
        <v>0</v>
      </c>
      <c r="Y108" s="54">
        <f>+'Ark1'!U2173</f>
        <v>0</v>
      </c>
      <c r="Z108" s="161">
        <f>+'Ark1'!X2173</f>
        <v>0</v>
      </c>
      <c r="AA108" s="161">
        <f>+'Ark1'!Y2173</f>
        <v>0</v>
      </c>
      <c r="AB108" s="161">
        <f>+'Ark1'!Z2173</f>
        <v>0</v>
      </c>
      <c r="AC108" s="45"/>
      <c r="AD108" s="13"/>
      <c r="AE108" s="13"/>
    </row>
    <row r="109" spans="18:33">
      <c r="R109" s="45"/>
      <c r="S109" s="52">
        <f>+'Ark1'!C2174</f>
        <v>2018</v>
      </c>
      <c r="T109" s="52">
        <f>+'Ark1'!M2174</f>
        <v>8</v>
      </c>
      <c r="U109" s="53" t="s">
        <v>105</v>
      </c>
      <c r="V109" s="52">
        <f>+'Ark1'!Q2174</f>
        <v>0</v>
      </c>
      <c r="W109" s="52">
        <f>+'Ark1'!R2174</f>
        <v>0</v>
      </c>
      <c r="X109" s="54">
        <f>+'Ark1'!S2174</f>
        <v>0</v>
      </c>
      <c r="Y109" s="54">
        <f>+'Ark1'!U2174</f>
        <v>0</v>
      </c>
      <c r="Z109" s="161">
        <f>+'Ark1'!X2174</f>
        <v>0</v>
      </c>
      <c r="AA109" s="161">
        <f>+'Ark1'!Y2174</f>
        <v>0</v>
      </c>
      <c r="AB109" s="161">
        <f>+'Ark1'!Z2174</f>
        <v>0</v>
      </c>
      <c r="AC109" s="45"/>
      <c r="AD109" s="13"/>
      <c r="AE109" s="13"/>
    </row>
    <row r="110" spans="18:33">
      <c r="R110" s="45"/>
      <c r="S110" s="52">
        <f>+'Ark1'!C2175</f>
        <v>2018</v>
      </c>
      <c r="T110" s="52">
        <f>+'Ark1'!M2175</f>
        <v>9</v>
      </c>
      <c r="U110" s="53" t="s">
        <v>106</v>
      </c>
      <c r="V110" s="52">
        <f>+'Ark1'!Q2175</f>
        <v>0</v>
      </c>
      <c r="W110" s="52">
        <f>+'Ark1'!R2175</f>
        <v>0</v>
      </c>
      <c r="X110" s="54">
        <f>+'Ark1'!S2175</f>
        <v>0</v>
      </c>
      <c r="Y110" s="54">
        <f>+'Ark1'!U2175</f>
        <v>0</v>
      </c>
      <c r="Z110" s="161">
        <f>+'Ark1'!X2175</f>
        <v>0</v>
      </c>
      <c r="AA110" s="161">
        <f>+'Ark1'!Y2175</f>
        <v>0</v>
      </c>
      <c r="AB110" s="161">
        <f>+'Ark1'!Z2175</f>
        <v>0</v>
      </c>
      <c r="AC110" s="45"/>
      <c r="AD110" s="13"/>
      <c r="AE110" s="13"/>
    </row>
    <row r="111" spans="18:33">
      <c r="R111" s="45"/>
      <c r="S111" s="52">
        <f>+'Ark1'!C2176</f>
        <v>2018</v>
      </c>
      <c r="T111" s="52">
        <f>+'Ark1'!M2176</f>
        <v>10</v>
      </c>
      <c r="U111" s="53" t="s">
        <v>107</v>
      </c>
      <c r="V111" s="52">
        <f>+'Ark1'!Q2176</f>
        <v>0</v>
      </c>
      <c r="W111" s="52">
        <f>+'Ark1'!R2176</f>
        <v>0</v>
      </c>
      <c r="X111" s="54">
        <f>+'Ark1'!S2176</f>
        <v>0</v>
      </c>
      <c r="Y111" s="54">
        <f>+'Ark1'!U2176</f>
        <v>0</v>
      </c>
      <c r="Z111" s="161">
        <f>+'Ark1'!X2176</f>
        <v>0</v>
      </c>
      <c r="AA111" s="161">
        <f>+'Ark1'!Y2176</f>
        <v>0</v>
      </c>
      <c r="AB111" s="161">
        <f>+'Ark1'!Z2176</f>
        <v>0</v>
      </c>
      <c r="AC111" s="45"/>
      <c r="AD111" s="13"/>
      <c r="AE111" s="13"/>
    </row>
    <row r="112" spans="18:33">
      <c r="R112" s="45"/>
      <c r="S112" s="52">
        <f>+'Ark1'!C2177</f>
        <v>2018</v>
      </c>
      <c r="T112" s="52">
        <f>+'Ark1'!M2177</f>
        <v>11</v>
      </c>
      <c r="U112" s="53" t="s">
        <v>108</v>
      </c>
      <c r="V112" s="52">
        <f>+'Ark1'!Q2177</f>
        <v>0</v>
      </c>
      <c r="W112" s="52">
        <f>+'Ark1'!R2177</f>
        <v>0</v>
      </c>
      <c r="X112" s="54">
        <f>+'Ark1'!S2177</f>
        <v>0</v>
      </c>
      <c r="Y112" s="54">
        <f>+'Ark1'!U2177</f>
        <v>0</v>
      </c>
      <c r="Z112" s="161">
        <f>+'Ark1'!X2177</f>
        <v>0</v>
      </c>
      <c r="AA112" s="161">
        <f>+'Ark1'!Y2177</f>
        <v>0</v>
      </c>
      <c r="AB112" s="161">
        <f>+'Ark1'!Z2177</f>
        <v>0</v>
      </c>
      <c r="AC112" s="45"/>
      <c r="AD112" s="13"/>
      <c r="AE112" s="13"/>
    </row>
    <row r="113" spans="18:31">
      <c r="R113" s="45"/>
      <c r="S113" s="52">
        <f>+'Ark1'!C2178</f>
        <v>2018</v>
      </c>
      <c r="T113" s="52">
        <f>+'Ark1'!M2178</f>
        <v>12</v>
      </c>
      <c r="U113" s="53" t="s">
        <v>109</v>
      </c>
      <c r="V113" s="52">
        <f>+'Ark1'!Q2178</f>
        <v>0</v>
      </c>
      <c r="W113" s="52">
        <f>+'Ark1'!R2178</f>
        <v>0</v>
      </c>
      <c r="X113" s="54">
        <f>+'Ark1'!S2178</f>
        <v>0</v>
      </c>
      <c r="Y113" s="54">
        <f>+'Ark1'!U2178</f>
        <v>0</v>
      </c>
      <c r="Z113" s="161">
        <f>+'Ark1'!X2178</f>
        <v>0</v>
      </c>
      <c r="AA113" s="161">
        <f>+'Ark1'!Y2178</f>
        <v>0</v>
      </c>
      <c r="AB113" s="161">
        <f>+'Ark1'!Z2178</f>
        <v>0</v>
      </c>
      <c r="AC113" s="45"/>
      <c r="AD113" s="13"/>
      <c r="AE113" s="13"/>
    </row>
    <row r="114" spans="18:31">
      <c r="R114" s="45"/>
      <c r="S114" s="52">
        <f>+'Ark1'!C2179</f>
        <v>2018</v>
      </c>
      <c r="T114" s="52">
        <f>+'Ark1'!M2179</f>
        <v>13</v>
      </c>
      <c r="U114" s="53" t="s">
        <v>110</v>
      </c>
      <c r="V114" s="52">
        <f>+'Ark1'!Q2179</f>
        <v>0</v>
      </c>
      <c r="W114" s="52">
        <f>+'Ark1'!R2179</f>
        <v>0</v>
      </c>
      <c r="X114" s="54">
        <f>+'Ark1'!S2179</f>
        <v>0</v>
      </c>
      <c r="Y114" s="54">
        <f>+'Ark1'!U2179</f>
        <v>0</v>
      </c>
      <c r="Z114" s="161">
        <f>+'Ark1'!X2179</f>
        <v>0</v>
      </c>
      <c r="AA114" s="161">
        <f>+'Ark1'!Y2179</f>
        <v>0</v>
      </c>
      <c r="AB114" s="161">
        <f>+'Ark1'!Z2179</f>
        <v>0</v>
      </c>
      <c r="AC114" s="45"/>
      <c r="AD114" s="13"/>
      <c r="AE114" s="13"/>
    </row>
    <row r="115" spans="18:31">
      <c r="R115" s="45"/>
      <c r="S115" s="52">
        <f>+'Ark1'!C2180</f>
        <v>2018</v>
      </c>
      <c r="T115" s="52">
        <f>+'Ark1'!M2180</f>
        <v>14</v>
      </c>
      <c r="U115" s="53" t="s">
        <v>111</v>
      </c>
      <c r="V115" s="52">
        <f>+'Ark1'!Q2180</f>
        <v>0</v>
      </c>
      <c r="W115" s="52">
        <f>+'Ark1'!R2180</f>
        <v>0</v>
      </c>
      <c r="X115" s="54">
        <f>+'Ark1'!S2180</f>
        <v>0</v>
      </c>
      <c r="Y115" s="54">
        <f>+'Ark1'!U2180</f>
        <v>0</v>
      </c>
      <c r="Z115" s="161">
        <f>+'Ark1'!X2180</f>
        <v>0</v>
      </c>
      <c r="AA115" s="161">
        <f>+'Ark1'!Y2180</f>
        <v>0</v>
      </c>
      <c r="AB115" s="161">
        <f>+'Ark1'!Z2180</f>
        <v>0</v>
      </c>
      <c r="AC115" s="45"/>
      <c r="AD115" s="13"/>
      <c r="AE115" s="13"/>
    </row>
    <row r="116" spans="18:31">
      <c r="R116" s="45"/>
      <c r="S116" s="52">
        <f>+'Ark1'!C2181</f>
        <v>2018</v>
      </c>
      <c r="T116" s="52">
        <f>+'Ark1'!M2181</f>
        <v>15</v>
      </c>
      <c r="U116" s="53" t="s">
        <v>112</v>
      </c>
      <c r="V116" s="52">
        <f>+'Ark1'!Q2181</f>
        <v>0</v>
      </c>
      <c r="W116" s="52">
        <f>+'Ark1'!R2181</f>
        <v>0</v>
      </c>
      <c r="X116" s="54">
        <f>+'Ark1'!S2181</f>
        <v>0</v>
      </c>
      <c r="Y116" s="54">
        <f>+'Ark1'!U2181</f>
        <v>0</v>
      </c>
      <c r="Z116" s="161">
        <f>+'Ark1'!X2181</f>
        <v>0</v>
      </c>
      <c r="AA116" s="161">
        <f>+'Ark1'!Y2181</f>
        <v>0</v>
      </c>
      <c r="AB116" s="161">
        <f>+'Ark1'!Z2181</f>
        <v>0</v>
      </c>
      <c r="AC116" s="45"/>
      <c r="AD116" s="13"/>
      <c r="AE116" s="13"/>
    </row>
    <row r="117" spans="18:31">
      <c r="R117" s="45"/>
      <c r="S117">
        <f>+'Ark1'!C2182</f>
        <v>2017</v>
      </c>
      <c r="T117">
        <f>+'Ark1'!M2182</f>
        <v>1</v>
      </c>
      <c r="U117" s="3" t="s">
        <v>98</v>
      </c>
      <c r="V117">
        <f>+'Ark1'!Q2182</f>
        <v>0</v>
      </c>
      <c r="W117">
        <f>+'Ark1'!R2182</f>
        <v>0</v>
      </c>
      <c r="X117" s="1">
        <f>+'Ark1'!S2182</f>
        <v>0</v>
      </c>
      <c r="Y117" s="1">
        <f>+'Ark1'!U2182</f>
        <v>0</v>
      </c>
      <c r="Z117" s="93">
        <f>+'Ark1'!X2182</f>
        <v>0</v>
      </c>
      <c r="AA117" s="93">
        <f>+'Ark1'!Y2182</f>
        <v>0</v>
      </c>
      <c r="AB117" s="93">
        <f>+'Ark1'!Z2182</f>
        <v>0</v>
      </c>
      <c r="AC117" s="45"/>
      <c r="AD117" s="13"/>
      <c r="AE117" s="13"/>
    </row>
    <row r="118" spans="18:31">
      <c r="R118" s="45"/>
      <c r="S118">
        <f>+'Ark1'!C2183</f>
        <v>2017</v>
      </c>
      <c r="T118">
        <f>+'Ark1'!M2183</f>
        <v>2</v>
      </c>
      <c r="U118" s="3" t="s">
        <v>99</v>
      </c>
      <c r="V118">
        <f>+'Ark1'!Q2183</f>
        <v>0</v>
      </c>
      <c r="W118">
        <f>+'Ark1'!R2183</f>
        <v>0</v>
      </c>
      <c r="X118" s="1">
        <f>+'Ark1'!S2183</f>
        <v>0</v>
      </c>
      <c r="Y118" s="1">
        <f>+'Ark1'!U2183</f>
        <v>0</v>
      </c>
      <c r="Z118" s="93">
        <f>+'Ark1'!X2183</f>
        <v>0</v>
      </c>
      <c r="AA118" s="93">
        <f>+'Ark1'!Y2183</f>
        <v>0</v>
      </c>
      <c r="AB118" s="93">
        <f>+'Ark1'!Z2183</f>
        <v>0</v>
      </c>
      <c r="AC118" s="45"/>
      <c r="AD118" s="13"/>
      <c r="AE118" s="13"/>
    </row>
    <row r="119" spans="18:31">
      <c r="R119" s="45"/>
      <c r="S119">
        <f>+'Ark1'!C2184</f>
        <v>2017</v>
      </c>
      <c r="T119">
        <f>+'Ark1'!M2184</f>
        <v>3</v>
      </c>
      <c r="U119" s="3" t="s">
        <v>100</v>
      </c>
      <c r="V119">
        <f>+'Ark1'!Q2184</f>
        <v>0</v>
      </c>
      <c r="W119">
        <f>+'Ark1'!R2184</f>
        <v>0</v>
      </c>
      <c r="X119" s="1">
        <f>+'Ark1'!S2184</f>
        <v>0</v>
      </c>
      <c r="Y119" s="1">
        <f>+'Ark1'!U2184</f>
        <v>0</v>
      </c>
      <c r="Z119" s="93">
        <f>+'Ark1'!X2184</f>
        <v>0</v>
      </c>
      <c r="AA119" s="93">
        <f>+'Ark1'!Y2184</f>
        <v>0</v>
      </c>
      <c r="AB119" s="93">
        <f>+'Ark1'!Z2184</f>
        <v>0</v>
      </c>
      <c r="AC119" s="45"/>
      <c r="AD119" s="13"/>
      <c r="AE119" s="13"/>
    </row>
    <row r="120" spans="18:31">
      <c r="R120" s="45"/>
      <c r="S120">
        <f>+'Ark1'!C2185</f>
        <v>2017</v>
      </c>
      <c r="T120">
        <f>+'Ark1'!M2185</f>
        <v>4</v>
      </c>
      <c r="U120" s="3" t="s">
        <v>101</v>
      </c>
      <c r="V120">
        <f>+'Ark1'!Q2185</f>
        <v>0</v>
      </c>
      <c r="W120">
        <f>+'Ark1'!R2185</f>
        <v>0</v>
      </c>
      <c r="X120" s="1">
        <f>+'Ark1'!S2185</f>
        <v>0</v>
      </c>
      <c r="Y120" s="1">
        <f>+'Ark1'!U2185</f>
        <v>0</v>
      </c>
      <c r="Z120" s="93">
        <f>+'Ark1'!X2185</f>
        <v>0</v>
      </c>
      <c r="AA120" s="93">
        <f>+'Ark1'!Y2185</f>
        <v>0</v>
      </c>
      <c r="AB120" s="93">
        <f>+'Ark1'!Z2185</f>
        <v>0</v>
      </c>
      <c r="AC120" s="45"/>
      <c r="AD120" s="13"/>
      <c r="AE120" s="13"/>
    </row>
    <row r="121" spans="18:31">
      <c r="R121" s="45"/>
      <c r="S121">
        <f>+'Ark1'!C2186</f>
        <v>2017</v>
      </c>
      <c r="T121">
        <f>+'Ark1'!M2186</f>
        <v>5</v>
      </c>
      <c r="U121" s="3" t="s">
        <v>102</v>
      </c>
      <c r="V121">
        <f>+'Ark1'!Q2186</f>
        <v>0</v>
      </c>
      <c r="W121">
        <f>+'Ark1'!R2186</f>
        <v>0</v>
      </c>
      <c r="X121" s="1">
        <f>+'Ark1'!S2186</f>
        <v>0</v>
      </c>
      <c r="Y121" s="1">
        <f>+'Ark1'!U2186</f>
        <v>0</v>
      </c>
      <c r="Z121" s="93">
        <f>+'Ark1'!X2186</f>
        <v>0</v>
      </c>
      <c r="AA121" s="93">
        <f>+'Ark1'!Y2186</f>
        <v>0</v>
      </c>
      <c r="AB121" s="93">
        <f>+'Ark1'!Z2186</f>
        <v>0</v>
      </c>
      <c r="AC121" s="45"/>
      <c r="AD121" s="13"/>
      <c r="AE121" s="13"/>
    </row>
    <row r="122" spans="18:31">
      <c r="R122" s="45"/>
      <c r="S122">
        <f>+'Ark1'!C2187</f>
        <v>2017</v>
      </c>
      <c r="T122">
        <f>+'Ark1'!M2187</f>
        <v>6</v>
      </c>
      <c r="U122" s="3" t="s">
        <v>103</v>
      </c>
      <c r="V122">
        <f>+'Ark1'!Q2187</f>
        <v>0</v>
      </c>
      <c r="W122">
        <f>+'Ark1'!R2187</f>
        <v>0</v>
      </c>
      <c r="X122" s="1">
        <f>+'Ark1'!S2187</f>
        <v>0</v>
      </c>
      <c r="Y122" s="1">
        <f>+'Ark1'!U2187</f>
        <v>0</v>
      </c>
      <c r="Z122" s="93">
        <f>+'Ark1'!X2187</f>
        <v>0</v>
      </c>
      <c r="AA122" s="93">
        <f>+'Ark1'!Y2187</f>
        <v>0</v>
      </c>
      <c r="AB122" s="93">
        <f>+'Ark1'!Z2187</f>
        <v>0</v>
      </c>
      <c r="AC122" s="45"/>
      <c r="AD122" s="13"/>
      <c r="AE122" s="13"/>
    </row>
    <row r="123" spans="18:31">
      <c r="R123" s="45"/>
      <c r="S123">
        <f>+'Ark1'!C2188</f>
        <v>2017</v>
      </c>
      <c r="T123">
        <f>+'Ark1'!M2188</f>
        <v>7</v>
      </c>
      <c r="U123" s="3" t="s">
        <v>104</v>
      </c>
      <c r="V123">
        <f>+'Ark1'!Q2188</f>
        <v>0</v>
      </c>
      <c r="W123">
        <f>+'Ark1'!R2188</f>
        <v>0</v>
      </c>
      <c r="X123" s="1">
        <f>+'Ark1'!S2188</f>
        <v>0</v>
      </c>
      <c r="Y123" s="1">
        <f>+'Ark1'!U2188</f>
        <v>0</v>
      </c>
      <c r="Z123" s="93">
        <f>+'Ark1'!X2188</f>
        <v>0</v>
      </c>
      <c r="AA123" s="93">
        <f>+'Ark1'!Y2188</f>
        <v>0</v>
      </c>
      <c r="AB123" s="93">
        <f>+'Ark1'!Z2188</f>
        <v>0</v>
      </c>
      <c r="AC123" s="45"/>
      <c r="AD123" s="13"/>
      <c r="AE123" s="13"/>
    </row>
    <row r="124" spans="18:31">
      <c r="R124" s="45"/>
      <c r="S124">
        <f>+'Ark1'!C2189</f>
        <v>2017</v>
      </c>
      <c r="T124">
        <f>+'Ark1'!M2189</f>
        <v>8</v>
      </c>
      <c r="U124" s="3" t="s">
        <v>105</v>
      </c>
      <c r="V124">
        <f>+'Ark1'!Q2189</f>
        <v>0</v>
      </c>
      <c r="W124">
        <f>+'Ark1'!R2189</f>
        <v>0</v>
      </c>
      <c r="X124" s="1">
        <f>+'Ark1'!S2189</f>
        <v>0</v>
      </c>
      <c r="Y124" s="1">
        <f>+'Ark1'!U2189</f>
        <v>0</v>
      </c>
      <c r="Z124" s="93">
        <f>+'Ark1'!X2189</f>
        <v>0</v>
      </c>
      <c r="AA124" s="93">
        <f>+'Ark1'!Y2189</f>
        <v>0</v>
      </c>
      <c r="AB124" s="93">
        <f>+'Ark1'!Z2189</f>
        <v>0</v>
      </c>
      <c r="AC124" s="45"/>
      <c r="AD124" s="13"/>
      <c r="AE124" s="13"/>
    </row>
    <row r="125" spans="18:31">
      <c r="R125" s="45"/>
      <c r="S125">
        <f>+'Ark1'!C2190</f>
        <v>2017</v>
      </c>
      <c r="T125">
        <f>+'Ark1'!M2190</f>
        <v>9</v>
      </c>
      <c r="U125" s="3" t="s">
        <v>106</v>
      </c>
      <c r="V125">
        <f>+'Ark1'!Q2190</f>
        <v>0</v>
      </c>
      <c r="W125">
        <f>+'Ark1'!R2190</f>
        <v>0</v>
      </c>
      <c r="X125" s="1">
        <f>+'Ark1'!S2190</f>
        <v>0</v>
      </c>
      <c r="Y125" s="1">
        <f>+'Ark1'!U2190</f>
        <v>0</v>
      </c>
      <c r="Z125" s="93">
        <f>+'Ark1'!X2190</f>
        <v>0</v>
      </c>
      <c r="AA125" s="93">
        <f>+'Ark1'!Y2190</f>
        <v>0</v>
      </c>
      <c r="AB125" s="93">
        <f>+'Ark1'!Z2190</f>
        <v>0</v>
      </c>
      <c r="AC125" s="45"/>
      <c r="AD125" s="13"/>
      <c r="AE125" s="13"/>
    </row>
    <row r="126" spans="18:31">
      <c r="R126" s="45"/>
      <c r="S126">
        <f>+'Ark1'!C2191</f>
        <v>2017</v>
      </c>
      <c r="T126">
        <f>+'Ark1'!M2191</f>
        <v>10</v>
      </c>
      <c r="U126" s="3" t="s">
        <v>107</v>
      </c>
      <c r="V126">
        <f>+'Ark1'!Q2191</f>
        <v>0</v>
      </c>
      <c r="W126">
        <f>+'Ark1'!R2191</f>
        <v>0</v>
      </c>
      <c r="X126" s="1">
        <f>+'Ark1'!S2191</f>
        <v>0</v>
      </c>
      <c r="Y126" s="1">
        <f>+'Ark1'!U2191</f>
        <v>0</v>
      </c>
      <c r="Z126" s="93">
        <f>+'Ark1'!X2191</f>
        <v>0</v>
      </c>
      <c r="AA126" s="93">
        <f>+'Ark1'!Y2191</f>
        <v>0</v>
      </c>
      <c r="AB126" s="93">
        <f>+'Ark1'!Z2191</f>
        <v>0</v>
      </c>
      <c r="AC126" s="45"/>
      <c r="AD126" s="13"/>
      <c r="AE126" s="13"/>
    </row>
    <row r="127" spans="18:31">
      <c r="R127" s="45"/>
      <c r="S127">
        <f>+'Ark1'!C2192</f>
        <v>2017</v>
      </c>
      <c r="T127">
        <f>+'Ark1'!M2192</f>
        <v>11</v>
      </c>
      <c r="U127" s="3" t="s">
        <v>108</v>
      </c>
      <c r="V127">
        <f>+'Ark1'!Q2192</f>
        <v>0</v>
      </c>
      <c r="W127">
        <f>+'Ark1'!R2192</f>
        <v>0</v>
      </c>
      <c r="X127" s="1">
        <f>+'Ark1'!S2192</f>
        <v>0</v>
      </c>
      <c r="Y127" s="1">
        <f>+'Ark1'!U2192</f>
        <v>0</v>
      </c>
      <c r="Z127" s="93">
        <f>+'Ark1'!X2192</f>
        <v>0</v>
      </c>
      <c r="AA127" s="93">
        <f>+'Ark1'!Y2192</f>
        <v>0</v>
      </c>
      <c r="AB127" s="93">
        <f>+'Ark1'!Z2192</f>
        <v>0</v>
      </c>
      <c r="AC127" s="45"/>
      <c r="AD127" s="13"/>
      <c r="AE127" s="13"/>
    </row>
    <row r="128" spans="18:31">
      <c r="R128" s="45"/>
      <c r="S128">
        <f>+'Ark1'!C2193</f>
        <v>2017</v>
      </c>
      <c r="T128">
        <f>+'Ark1'!M2193</f>
        <v>12</v>
      </c>
      <c r="U128" s="3" t="s">
        <v>109</v>
      </c>
      <c r="V128">
        <f>+'Ark1'!Q2193</f>
        <v>0</v>
      </c>
      <c r="W128">
        <f>+'Ark1'!R2193</f>
        <v>0</v>
      </c>
      <c r="X128" s="1">
        <f>+'Ark1'!S2193</f>
        <v>0</v>
      </c>
      <c r="Y128" s="1">
        <f>+'Ark1'!U2193</f>
        <v>0</v>
      </c>
      <c r="Z128" s="93">
        <f>+'Ark1'!X2193</f>
        <v>0</v>
      </c>
      <c r="AA128" s="93">
        <f>+'Ark1'!Y2193</f>
        <v>0</v>
      </c>
      <c r="AB128" s="93">
        <f>+'Ark1'!Z2193</f>
        <v>0</v>
      </c>
      <c r="AC128" s="45"/>
      <c r="AD128" s="13"/>
      <c r="AE128" s="13"/>
    </row>
    <row r="129" spans="18:31">
      <c r="R129" s="45"/>
      <c r="S129">
        <f>+'Ark1'!C2194</f>
        <v>2017</v>
      </c>
      <c r="T129">
        <f>+'Ark1'!M2194</f>
        <v>13</v>
      </c>
      <c r="U129" s="3" t="s">
        <v>110</v>
      </c>
      <c r="V129">
        <f>+'Ark1'!Q2194</f>
        <v>0</v>
      </c>
      <c r="W129">
        <f>+'Ark1'!R2194</f>
        <v>0</v>
      </c>
      <c r="X129" s="1">
        <f>+'Ark1'!S2194</f>
        <v>0</v>
      </c>
      <c r="Y129" s="1">
        <f>+'Ark1'!U2194</f>
        <v>0</v>
      </c>
      <c r="Z129" s="93">
        <f>+'Ark1'!X2194</f>
        <v>0</v>
      </c>
      <c r="AA129" s="93">
        <f>+'Ark1'!Y2194</f>
        <v>0</v>
      </c>
      <c r="AB129" s="93">
        <f>+'Ark1'!Z2194</f>
        <v>0</v>
      </c>
      <c r="AC129" s="45"/>
      <c r="AD129" s="13"/>
      <c r="AE129" s="13"/>
    </row>
    <row r="130" spans="18:31">
      <c r="R130" s="45"/>
      <c r="S130">
        <f>+'Ark1'!C2195</f>
        <v>2017</v>
      </c>
      <c r="T130">
        <f>+'Ark1'!M2195</f>
        <v>14</v>
      </c>
      <c r="U130" s="3" t="s">
        <v>111</v>
      </c>
      <c r="V130">
        <f>+'Ark1'!Q2195</f>
        <v>0</v>
      </c>
      <c r="W130">
        <f>+'Ark1'!R2195</f>
        <v>0</v>
      </c>
      <c r="X130" s="1">
        <f>+'Ark1'!S2195</f>
        <v>0</v>
      </c>
      <c r="Y130" s="1">
        <f>+'Ark1'!U2195</f>
        <v>0</v>
      </c>
      <c r="Z130" s="93">
        <f>+'Ark1'!X2195</f>
        <v>0</v>
      </c>
      <c r="AA130" s="93">
        <f>+'Ark1'!Y2195</f>
        <v>0</v>
      </c>
      <c r="AB130" s="93">
        <f>+'Ark1'!Z2195</f>
        <v>0</v>
      </c>
      <c r="AC130" s="45"/>
      <c r="AD130" s="13"/>
      <c r="AE130" s="13"/>
    </row>
    <row r="131" spans="18:31">
      <c r="R131" s="45"/>
      <c r="S131">
        <f>+'Ark1'!C2196</f>
        <v>2017</v>
      </c>
      <c r="T131">
        <f>+'Ark1'!M2196</f>
        <v>15</v>
      </c>
      <c r="U131" s="3" t="s">
        <v>112</v>
      </c>
      <c r="V131">
        <f>+'Ark1'!Q2196</f>
        <v>0</v>
      </c>
      <c r="W131">
        <f>+'Ark1'!R2196</f>
        <v>0</v>
      </c>
      <c r="X131" s="1">
        <f>+'Ark1'!S2196</f>
        <v>0</v>
      </c>
      <c r="Y131" s="1">
        <f>+'Ark1'!U2196</f>
        <v>0</v>
      </c>
      <c r="Z131" s="93">
        <f>+'Ark1'!X2196</f>
        <v>0</v>
      </c>
      <c r="AA131" s="93">
        <f>+'Ark1'!Y2196</f>
        <v>0</v>
      </c>
      <c r="AB131" s="93">
        <f>+'Ark1'!Z2196</f>
        <v>0</v>
      </c>
      <c r="AC131" s="45"/>
      <c r="AD131" s="13"/>
      <c r="AE131" s="13"/>
    </row>
    <row r="132" spans="18:31">
      <c r="R132" s="45"/>
      <c r="S132" s="52">
        <f>+'Ark1'!C2197</f>
        <v>2016</v>
      </c>
      <c r="T132" s="52">
        <f>+'Ark1'!M2197</f>
        <v>1</v>
      </c>
      <c r="U132" s="53" t="s">
        <v>98</v>
      </c>
      <c r="V132" s="52">
        <f>+'Ark1'!Q2197</f>
        <v>0</v>
      </c>
      <c r="W132" s="52">
        <f>+'Ark1'!R2197</f>
        <v>0</v>
      </c>
      <c r="X132" s="54">
        <f>+'Ark1'!S2197</f>
        <v>0</v>
      </c>
      <c r="Y132" s="54">
        <f>+'Ark1'!U2197</f>
        <v>0</v>
      </c>
      <c r="Z132" s="161">
        <f>+'Ark1'!X2197</f>
        <v>0</v>
      </c>
      <c r="AA132" s="161">
        <f>+'Ark1'!Y2197</f>
        <v>0</v>
      </c>
      <c r="AB132" s="161">
        <f>+'Ark1'!Z2197</f>
        <v>0</v>
      </c>
      <c r="AC132" s="45"/>
      <c r="AD132" s="13"/>
      <c r="AE132" s="13"/>
    </row>
    <row r="133" spans="18:31">
      <c r="R133" s="45"/>
      <c r="S133" s="52">
        <f>+'Ark1'!C2198</f>
        <v>2016</v>
      </c>
      <c r="T133" s="52">
        <f>+'Ark1'!M2198</f>
        <v>2</v>
      </c>
      <c r="U133" s="53" t="s">
        <v>99</v>
      </c>
      <c r="V133" s="52">
        <f>+'Ark1'!Q2198</f>
        <v>0</v>
      </c>
      <c r="W133" s="52">
        <f>+'Ark1'!R2198</f>
        <v>0</v>
      </c>
      <c r="X133" s="54">
        <f>+'Ark1'!S2198</f>
        <v>0</v>
      </c>
      <c r="Y133" s="54">
        <f>+'Ark1'!U2198</f>
        <v>0</v>
      </c>
      <c r="Z133" s="161">
        <f>+'Ark1'!X2198</f>
        <v>0</v>
      </c>
      <c r="AA133" s="161">
        <f>+'Ark1'!Y2198</f>
        <v>0</v>
      </c>
      <c r="AB133" s="161">
        <f>+'Ark1'!Z2198</f>
        <v>0</v>
      </c>
      <c r="AC133" s="45"/>
      <c r="AD133" s="13"/>
      <c r="AE133" s="13"/>
    </row>
    <row r="134" spans="18:31">
      <c r="R134" s="45"/>
      <c r="S134" s="52">
        <f>+'Ark1'!C2199</f>
        <v>2016</v>
      </c>
      <c r="T134" s="52">
        <f>+'Ark1'!M2199</f>
        <v>3</v>
      </c>
      <c r="U134" s="53" t="s">
        <v>100</v>
      </c>
      <c r="V134" s="52">
        <f>+'Ark1'!Q2199</f>
        <v>0</v>
      </c>
      <c r="W134" s="52">
        <f>+'Ark1'!R2199</f>
        <v>0</v>
      </c>
      <c r="X134" s="54">
        <f>+'Ark1'!S2199</f>
        <v>0</v>
      </c>
      <c r="Y134" s="54">
        <f>+'Ark1'!U2199</f>
        <v>0</v>
      </c>
      <c r="Z134" s="161">
        <f>+'Ark1'!X2199</f>
        <v>0</v>
      </c>
      <c r="AA134" s="161">
        <f>+'Ark1'!Y2199</f>
        <v>0</v>
      </c>
      <c r="AB134" s="161">
        <f>+'Ark1'!Z2199</f>
        <v>0</v>
      </c>
      <c r="AC134" s="45"/>
      <c r="AD134" s="13"/>
      <c r="AE134" s="13"/>
    </row>
    <row r="135" spans="18:31">
      <c r="R135" s="45"/>
      <c r="S135" s="52">
        <f>+'Ark1'!C2200</f>
        <v>2016</v>
      </c>
      <c r="T135" s="52">
        <f>+'Ark1'!M2200</f>
        <v>4</v>
      </c>
      <c r="U135" s="53" t="s">
        <v>101</v>
      </c>
      <c r="V135" s="52">
        <f>+'Ark1'!Q2200</f>
        <v>0</v>
      </c>
      <c r="W135" s="52">
        <f>+'Ark1'!R2200</f>
        <v>0</v>
      </c>
      <c r="X135" s="54">
        <f>+'Ark1'!S2200</f>
        <v>0</v>
      </c>
      <c r="Y135" s="54">
        <f>+'Ark1'!U2200</f>
        <v>0</v>
      </c>
      <c r="Z135" s="161">
        <f>+'Ark1'!X2200</f>
        <v>0</v>
      </c>
      <c r="AA135" s="161">
        <f>+'Ark1'!Y2200</f>
        <v>0</v>
      </c>
      <c r="AB135" s="161">
        <f>+'Ark1'!Z2200</f>
        <v>0</v>
      </c>
      <c r="AC135" s="45"/>
      <c r="AD135" s="13"/>
      <c r="AE135" s="13"/>
    </row>
    <row r="136" spans="18:31">
      <c r="R136" s="45"/>
      <c r="S136" s="52">
        <f>+'Ark1'!C2201</f>
        <v>2016</v>
      </c>
      <c r="T136" s="52">
        <f>+'Ark1'!M2201</f>
        <v>5</v>
      </c>
      <c r="U136" s="53" t="s">
        <v>102</v>
      </c>
      <c r="V136" s="52">
        <f>+'Ark1'!Q2201</f>
        <v>0</v>
      </c>
      <c r="W136" s="52">
        <f>+'Ark1'!R2201</f>
        <v>0</v>
      </c>
      <c r="X136" s="54">
        <f>+'Ark1'!S2201</f>
        <v>0</v>
      </c>
      <c r="Y136" s="54">
        <f>+'Ark1'!U2201</f>
        <v>0</v>
      </c>
      <c r="Z136" s="161">
        <f>+'Ark1'!X2201</f>
        <v>0</v>
      </c>
      <c r="AA136" s="161">
        <f>+'Ark1'!Y2201</f>
        <v>0</v>
      </c>
      <c r="AB136" s="161">
        <f>+'Ark1'!Z2201</f>
        <v>0</v>
      </c>
      <c r="AC136" s="45"/>
      <c r="AD136" s="13"/>
      <c r="AE136" s="13"/>
    </row>
    <row r="137" spans="18:31">
      <c r="R137" s="45"/>
      <c r="S137" s="52">
        <f>+'Ark1'!C2202</f>
        <v>2016</v>
      </c>
      <c r="T137" s="52">
        <f>+'Ark1'!M2202</f>
        <v>6</v>
      </c>
      <c r="U137" s="53" t="s">
        <v>103</v>
      </c>
      <c r="V137" s="52">
        <f>+'Ark1'!Q2202</f>
        <v>0</v>
      </c>
      <c r="W137" s="52">
        <f>+'Ark1'!R2202</f>
        <v>0</v>
      </c>
      <c r="X137" s="54">
        <f>+'Ark1'!S2202</f>
        <v>0</v>
      </c>
      <c r="Y137" s="54">
        <f>+'Ark1'!U2202</f>
        <v>0</v>
      </c>
      <c r="Z137" s="161">
        <f>+'Ark1'!X2202</f>
        <v>0</v>
      </c>
      <c r="AA137" s="161">
        <f>+'Ark1'!Y2202</f>
        <v>0</v>
      </c>
      <c r="AB137" s="161">
        <f>+'Ark1'!Z2202</f>
        <v>0</v>
      </c>
      <c r="AC137" s="45"/>
      <c r="AD137" s="13"/>
      <c r="AE137" s="13"/>
    </row>
    <row r="138" spans="18:31">
      <c r="R138" s="45"/>
      <c r="S138" s="52">
        <f>+'Ark1'!C2203</f>
        <v>2016</v>
      </c>
      <c r="T138" s="52">
        <f>+'Ark1'!M2203</f>
        <v>7</v>
      </c>
      <c r="U138" s="53" t="s">
        <v>104</v>
      </c>
      <c r="V138" s="52">
        <f>+'Ark1'!Q2203</f>
        <v>0</v>
      </c>
      <c r="W138" s="52">
        <f>+'Ark1'!R2203</f>
        <v>0</v>
      </c>
      <c r="X138" s="54">
        <f>+'Ark1'!S2203</f>
        <v>0</v>
      </c>
      <c r="Y138" s="54">
        <f>+'Ark1'!U2203</f>
        <v>0</v>
      </c>
      <c r="Z138" s="161">
        <f>+'Ark1'!X2203</f>
        <v>0</v>
      </c>
      <c r="AA138" s="161">
        <f>+'Ark1'!Y2203</f>
        <v>0</v>
      </c>
      <c r="AB138" s="161">
        <f>+'Ark1'!Z2203</f>
        <v>0</v>
      </c>
      <c r="AC138" s="45"/>
      <c r="AD138" s="13"/>
      <c r="AE138" s="13"/>
    </row>
    <row r="139" spans="18:31">
      <c r="R139" s="45"/>
      <c r="S139" s="52">
        <f>+'Ark1'!C2204</f>
        <v>2016</v>
      </c>
      <c r="T139" s="52">
        <f>+'Ark1'!M2204</f>
        <v>8</v>
      </c>
      <c r="U139" s="53" t="s">
        <v>105</v>
      </c>
      <c r="V139" s="52">
        <f>+'Ark1'!Q2204</f>
        <v>0</v>
      </c>
      <c r="W139" s="52">
        <f>+'Ark1'!R2204</f>
        <v>0</v>
      </c>
      <c r="X139" s="54">
        <f>+'Ark1'!S2204</f>
        <v>0</v>
      </c>
      <c r="Y139" s="54">
        <f>+'Ark1'!U2204</f>
        <v>0</v>
      </c>
      <c r="Z139" s="161">
        <f>+'Ark1'!X2204</f>
        <v>0</v>
      </c>
      <c r="AA139" s="161">
        <f>+'Ark1'!Y2204</f>
        <v>0</v>
      </c>
      <c r="AB139" s="161">
        <f>+'Ark1'!Z2204</f>
        <v>0</v>
      </c>
      <c r="AC139" s="45"/>
      <c r="AD139" s="13"/>
      <c r="AE139" s="13"/>
    </row>
    <row r="140" spans="18:31">
      <c r="R140" s="45"/>
      <c r="S140" s="52">
        <f>+'Ark1'!C2205</f>
        <v>2016</v>
      </c>
      <c r="T140" s="52">
        <f>+'Ark1'!M2205</f>
        <v>9</v>
      </c>
      <c r="U140" s="53" t="s">
        <v>106</v>
      </c>
      <c r="V140" s="52">
        <f>+'Ark1'!Q2205</f>
        <v>0</v>
      </c>
      <c r="W140" s="52">
        <f>+'Ark1'!R2205</f>
        <v>0</v>
      </c>
      <c r="X140" s="54">
        <f>+'Ark1'!S2205</f>
        <v>0</v>
      </c>
      <c r="Y140" s="54">
        <f>+'Ark1'!U2205</f>
        <v>0</v>
      </c>
      <c r="Z140" s="161">
        <f>+'Ark1'!X2205</f>
        <v>0</v>
      </c>
      <c r="AA140" s="161">
        <f>+'Ark1'!Y2205</f>
        <v>0</v>
      </c>
      <c r="AB140" s="161">
        <f>+'Ark1'!Z2205</f>
        <v>0</v>
      </c>
      <c r="AC140" s="45"/>
      <c r="AD140" s="13"/>
      <c r="AE140" s="13"/>
    </row>
    <row r="141" spans="18:31">
      <c r="R141" s="45"/>
      <c r="S141" s="52">
        <f>+'Ark1'!C2206</f>
        <v>2016</v>
      </c>
      <c r="T141" s="52">
        <f>+'Ark1'!M2206</f>
        <v>10</v>
      </c>
      <c r="U141" s="53" t="s">
        <v>107</v>
      </c>
      <c r="V141" s="52">
        <f>+'Ark1'!Q2206</f>
        <v>0</v>
      </c>
      <c r="W141" s="52">
        <f>+'Ark1'!R2206</f>
        <v>0</v>
      </c>
      <c r="X141" s="54">
        <f>+'Ark1'!S2206</f>
        <v>0</v>
      </c>
      <c r="Y141" s="54">
        <f>+'Ark1'!U2206</f>
        <v>0</v>
      </c>
      <c r="Z141" s="161">
        <f>+'Ark1'!X2206</f>
        <v>0</v>
      </c>
      <c r="AA141" s="161">
        <f>+'Ark1'!Y2206</f>
        <v>0</v>
      </c>
      <c r="AB141" s="161">
        <f>+'Ark1'!Z2206</f>
        <v>0</v>
      </c>
      <c r="AC141" s="45"/>
      <c r="AD141" s="13"/>
      <c r="AE141" s="13"/>
    </row>
    <row r="142" spans="18:31">
      <c r="R142" s="45"/>
      <c r="S142" s="52">
        <f>+'Ark1'!C2207</f>
        <v>2016</v>
      </c>
      <c r="T142" s="52">
        <f>+'Ark1'!M2207</f>
        <v>11</v>
      </c>
      <c r="U142" s="53" t="s">
        <v>108</v>
      </c>
      <c r="V142" s="52">
        <f>+'Ark1'!Q2207</f>
        <v>0</v>
      </c>
      <c r="W142" s="52">
        <f>+'Ark1'!R2207</f>
        <v>0</v>
      </c>
      <c r="X142" s="54">
        <f>+'Ark1'!S2207</f>
        <v>0</v>
      </c>
      <c r="Y142" s="54">
        <f>+'Ark1'!U2207</f>
        <v>0</v>
      </c>
      <c r="Z142" s="161">
        <f>+'Ark1'!X2207</f>
        <v>0</v>
      </c>
      <c r="AA142" s="161">
        <f>+'Ark1'!Y2207</f>
        <v>0</v>
      </c>
      <c r="AB142" s="161">
        <f>+'Ark1'!Z2207</f>
        <v>0</v>
      </c>
      <c r="AC142" s="45"/>
      <c r="AD142" s="13"/>
      <c r="AE142" s="13"/>
    </row>
    <row r="143" spans="18:31">
      <c r="R143" s="45"/>
      <c r="S143" s="52">
        <f>+'Ark1'!C2208</f>
        <v>2016</v>
      </c>
      <c r="T143" s="52">
        <f>+'Ark1'!M2208</f>
        <v>12</v>
      </c>
      <c r="U143" s="53" t="s">
        <v>109</v>
      </c>
      <c r="V143" s="52">
        <f>+'Ark1'!Q2208</f>
        <v>0</v>
      </c>
      <c r="W143" s="52">
        <f>+'Ark1'!R2208</f>
        <v>0</v>
      </c>
      <c r="X143" s="54">
        <f>+'Ark1'!S2208</f>
        <v>0</v>
      </c>
      <c r="Y143" s="54">
        <f>+'Ark1'!U2208</f>
        <v>0</v>
      </c>
      <c r="Z143" s="161">
        <f>+'Ark1'!X2208</f>
        <v>0</v>
      </c>
      <c r="AA143" s="161">
        <f>+'Ark1'!Y2208</f>
        <v>0</v>
      </c>
      <c r="AB143" s="161">
        <f>+'Ark1'!Z2208</f>
        <v>0</v>
      </c>
      <c r="AC143" s="45"/>
      <c r="AD143" s="13"/>
      <c r="AE143" s="13"/>
    </row>
    <row r="144" spans="18:31">
      <c r="R144" s="45"/>
      <c r="S144" s="52">
        <f>+'Ark1'!C2209</f>
        <v>2016</v>
      </c>
      <c r="T144" s="52">
        <f>+'Ark1'!M2209</f>
        <v>13</v>
      </c>
      <c r="U144" s="53" t="s">
        <v>110</v>
      </c>
      <c r="V144" s="52">
        <f>+'Ark1'!Q2209</f>
        <v>0</v>
      </c>
      <c r="W144" s="52">
        <f>+'Ark1'!R2209</f>
        <v>0</v>
      </c>
      <c r="X144" s="54">
        <f>+'Ark1'!S2209</f>
        <v>0</v>
      </c>
      <c r="Y144" s="54">
        <f>+'Ark1'!U2209</f>
        <v>0</v>
      </c>
      <c r="Z144" s="161">
        <f>+'Ark1'!X2209</f>
        <v>0</v>
      </c>
      <c r="AA144" s="161">
        <f>+'Ark1'!Y2209</f>
        <v>0</v>
      </c>
      <c r="AB144" s="161">
        <f>+'Ark1'!Z2209</f>
        <v>0</v>
      </c>
      <c r="AC144" s="45"/>
      <c r="AD144" s="13"/>
      <c r="AE144" s="13"/>
    </row>
    <row r="145" spans="18:31">
      <c r="R145" s="45"/>
      <c r="S145" s="52">
        <f>+'Ark1'!C2210</f>
        <v>2016</v>
      </c>
      <c r="T145" s="52">
        <f>+'Ark1'!M2210</f>
        <v>14</v>
      </c>
      <c r="U145" s="53" t="s">
        <v>111</v>
      </c>
      <c r="V145" s="52">
        <f>+'Ark1'!Q2210</f>
        <v>0</v>
      </c>
      <c r="W145" s="52">
        <f>+'Ark1'!R2210</f>
        <v>0</v>
      </c>
      <c r="X145" s="54">
        <f>+'Ark1'!S2210</f>
        <v>0</v>
      </c>
      <c r="Y145" s="54">
        <f>+'Ark1'!U2210</f>
        <v>0</v>
      </c>
      <c r="Z145" s="161">
        <f>+'Ark1'!X2210</f>
        <v>0</v>
      </c>
      <c r="AA145" s="161">
        <f>+'Ark1'!Y2210</f>
        <v>0</v>
      </c>
      <c r="AB145" s="161">
        <f>+'Ark1'!Z2210</f>
        <v>0</v>
      </c>
      <c r="AC145" s="45"/>
      <c r="AD145" s="13"/>
      <c r="AE145" s="13"/>
    </row>
    <row r="146" spans="18:31">
      <c r="R146" s="45"/>
      <c r="S146" s="52">
        <f>+'Ark1'!C2211</f>
        <v>2016</v>
      </c>
      <c r="T146" s="52">
        <f>+'Ark1'!M2211</f>
        <v>15</v>
      </c>
      <c r="U146" s="53" t="s">
        <v>112</v>
      </c>
      <c r="V146" s="52">
        <f>+'Ark1'!Q2211</f>
        <v>0</v>
      </c>
      <c r="W146" s="52">
        <f>+'Ark1'!R2211</f>
        <v>0</v>
      </c>
      <c r="X146" s="54">
        <f>+'Ark1'!S2211</f>
        <v>0</v>
      </c>
      <c r="Y146" s="54">
        <f>+'Ark1'!U2211</f>
        <v>0</v>
      </c>
      <c r="Z146" s="161">
        <f>+'Ark1'!X2211</f>
        <v>0</v>
      </c>
      <c r="AA146" s="161">
        <f>+'Ark1'!Y2211</f>
        <v>0</v>
      </c>
      <c r="AB146" s="161">
        <f>+'Ark1'!Z2211</f>
        <v>0</v>
      </c>
      <c r="AC146" s="45"/>
      <c r="AD146" s="13"/>
      <c r="AE146" s="13"/>
    </row>
    <row r="147" spans="18:31">
      <c r="R147" s="45"/>
      <c r="S147">
        <f>+'Ark1'!C2212</f>
        <v>2015</v>
      </c>
      <c r="T147">
        <f>+'Ark1'!M2212</f>
        <v>1</v>
      </c>
      <c r="U147" s="3" t="s">
        <v>98</v>
      </c>
      <c r="V147">
        <f>+'Ark1'!Q2212</f>
        <v>0</v>
      </c>
      <c r="W147">
        <f>+'Ark1'!R2212</f>
        <v>0</v>
      </c>
      <c r="X147" s="1">
        <f>+'Ark1'!S2212</f>
        <v>0</v>
      </c>
      <c r="Y147" s="1">
        <f>+'Ark1'!U2212</f>
        <v>0</v>
      </c>
      <c r="Z147" s="93">
        <f>+'Ark1'!X2212</f>
        <v>0</v>
      </c>
      <c r="AA147" s="93">
        <f>+'Ark1'!Y2212</f>
        <v>0</v>
      </c>
      <c r="AB147" s="93">
        <f>+'Ark1'!Z2212</f>
        <v>0</v>
      </c>
      <c r="AC147" s="45"/>
      <c r="AD147" s="13"/>
      <c r="AE147" s="13"/>
    </row>
    <row r="148" spans="18:31">
      <c r="R148" s="45"/>
      <c r="S148">
        <f>+'Ark1'!C2213</f>
        <v>2015</v>
      </c>
      <c r="T148">
        <f>+'Ark1'!M2213</f>
        <v>2</v>
      </c>
      <c r="U148" s="3" t="s">
        <v>99</v>
      </c>
      <c r="V148">
        <f>+'Ark1'!Q2213</f>
        <v>0</v>
      </c>
      <c r="W148">
        <f>+'Ark1'!R2213</f>
        <v>0</v>
      </c>
      <c r="X148" s="1">
        <f>+'Ark1'!S2213</f>
        <v>0</v>
      </c>
      <c r="Y148" s="1">
        <f>+'Ark1'!U2213</f>
        <v>0</v>
      </c>
      <c r="Z148" s="93">
        <f>+'Ark1'!X2213</f>
        <v>0</v>
      </c>
      <c r="AA148" s="93">
        <f>+'Ark1'!Y2213</f>
        <v>0</v>
      </c>
      <c r="AB148" s="93">
        <f>+'Ark1'!Z2213</f>
        <v>0</v>
      </c>
      <c r="AC148" s="45"/>
      <c r="AD148" s="13"/>
      <c r="AE148" s="13"/>
    </row>
    <row r="149" spans="18:31">
      <c r="R149" s="45"/>
      <c r="S149">
        <f>+'Ark1'!C2214</f>
        <v>2015</v>
      </c>
      <c r="T149">
        <f>+'Ark1'!M2214</f>
        <v>3</v>
      </c>
      <c r="U149" s="3" t="s">
        <v>100</v>
      </c>
      <c r="V149">
        <f>+'Ark1'!Q2214</f>
        <v>0</v>
      </c>
      <c r="W149">
        <f>+'Ark1'!R2214</f>
        <v>0</v>
      </c>
      <c r="X149" s="1">
        <f>+'Ark1'!S2214</f>
        <v>0</v>
      </c>
      <c r="Y149" s="1">
        <f>+'Ark1'!U2214</f>
        <v>0</v>
      </c>
      <c r="Z149" s="93">
        <f>+'Ark1'!X2214</f>
        <v>0</v>
      </c>
      <c r="AA149" s="93">
        <f>+'Ark1'!Y2214</f>
        <v>0</v>
      </c>
      <c r="AB149" s="93">
        <f>+'Ark1'!Z2214</f>
        <v>0</v>
      </c>
      <c r="AC149" s="45"/>
      <c r="AD149" s="13"/>
      <c r="AE149" s="13"/>
    </row>
    <row r="150" spans="18:31">
      <c r="R150" s="45"/>
      <c r="S150">
        <f>+'Ark1'!C2215</f>
        <v>2015</v>
      </c>
      <c r="T150">
        <f>+'Ark1'!M2215</f>
        <v>4</v>
      </c>
      <c r="U150" s="3" t="s">
        <v>101</v>
      </c>
      <c r="V150">
        <f>+'Ark1'!Q2215</f>
        <v>0</v>
      </c>
      <c r="W150">
        <f>+'Ark1'!R2215</f>
        <v>0</v>
      </c>
      <c r="X150" s="1">
        <f>+'Ark1'!S2215</f>
        <v>0</v>
      </c>
      <c r="Y150" s="1">
        <f>+'Ark1'!U2215</f>
        <v>0</v>
      </c>
      <c r="Z150" s="93">
        <f>+'Ark1'!X2215</f>
        <v>0</v>
      </c>
      <c r="AA150" s="93">
        <f>+'Ark1'!Y2215</f>
        <v>0</v>
      </c>
      <c r="AB150" s="93">
        <f>+'Ark1'!Z2215</f>
        <v>0</v>
      </c>
      <c r="AC150" s="45"/>
      <c r="AD150" s="13"/>
      <c r="AE150" s="13"/>
    </row>
    <row r="151" spans="18:31">
      <c r="R151" s="45"/>
      <c r="S151">
        <f>+'Ark1'!C2216</f>
        <v>2015</v>
      </c>
      <c r="T151">
        <f>+'Ark1'!M2216</f>
        <v>5</v>
      </c>
      <c r="U151" s="3" t="s">
        <v>102</v>
      </c>
      <c r="V151">
        <f>+'Ark1'!Q2216</f>
        <v>0</v>
      </c>
      <c r="W151">
        <f>+'Ark1'!R2216</f>
        <v>0</v>
      </c>
      <c r="X151" s="1">
        <f>+'Ark1'!S2216</f>
        <v>0</v>
      </c>
      <c r="Y151" s="1">
        <f>+'Ark1'!U2216</f>
        <v>0</v>
      </c>
      <c r="Z151" s="93">
        <f>+'Ark1'!X2216</f>
        <v>0</v>
      </c>
      <c r="AA151" s="93">
        <f>+'Ark1'!Y2216</f>
        <v>0</v>
      </c>
      <c r="AB151" s="93">
        <f>+'Ark1'!Z2216</f>
        <v>0</v>
      </c>
      <c r="AC151" s="45"/>
      <c r="AD151" s="13"/>
      <c r="AE151" s="13"/>
    </row>
    <row r="152" spans="18:31">
      <c r="R152" s="45"/>
      <c r="S152">
        <f>+'Ark1'!C2217</f>
        <v>2015</v>
      </c>
      <c r="T152">
        <f>+'Ark1'!M2217</f>
        <v>6</v>
      </c>
      <c r="U152" s="3" t="s">
        <v>103</v>
      </c>
      <c r="V152">
        <f>+'Ark1'!Q2217</f>
        <v>0</v>
      </c>
      <c r="W152">
        <f>+'Ark1'!R2217</f>
        <v>0</v>
      </c>
      <c r="X152" s="1">
        <f>+'Ark1'!S2217</f>
        <v>0</v>
      </c>
      <c r="Y152" s="1">
        <f>+'Ark1'!U2217</f>
        <v>0</v>
      </c>
      <c r="Z152" s="93">
        <f>+'Ark1'!X2217</f>
        <v>0</v>
      </c>
      <c r="AA152" s="93">
        <f>+'Ark1'!Y2217</f>
        <v>0</v>
      </c>
      <c r="AB152" s="93">
        <f>+'Ark1'!Z2217</f>
        <v>0</v>
      </c>
      <c r="AC152" s="45"/>
      <c r="AD152" s="13"/>
      <c r="AE152" s="13"/>
    </row>
    <row r="153" spans="18:31">
      <c r="R153" s="45"/>
      <c r="S153">
        <f>+'Ark1'!C2218</f>
        <v>2015</v>
      </c>
      <c r="T153">
        <f>+'Ark1'!M2218</f>
        <v>7</v>
      </c>
      <c r="U153" s="3" t="s">
        <v>104</v>
      </c>
      <c r="V153">
        <f>+'Ark1'!Q2218</f>
        <v>0</v>
      </c>
      <c r="W153">
        <f>+'Ark1'!R2218</f>
        <v>0</v>
      </c>
      <c r="X153" s="1">
        <f>+'Ark1'!S2218</f>
        <v>0</v>
      </c>
      <c r="Y153" s="1">
        <f>+'Ark1'!U2218</f>
        <v>0</v>
      </c>
      <c r="Z153" s="93">
        <f>+'Ark1'!X2218</f>
        <v>0</v>
      </c>
      <c r="AA153" s="93">
        <f>+'Ark1'!Y2218</f>
        <v>0</v>
      </c>
      <c r="AB153" s="93">
        <f>+'Ark1'!Z2218</f>
        <v>0</v>
      </c>
      <c r="AC153" s="45"/>
      <c r="AD153" s="13"/>
      <c r="AE153" s="13"/>
    </row>
    <row r="154" spans="18:31">
      <c r="R154" s="45"/>
      <c r="S154">
        <f>+'Ark1'!C2219</f>
        <v>2015</v>
      </c>
      <c r="T154">
        <f>+'Ark1'!M2219</f>
        <v>8</v>
      </c>
      <c r="U154" s="3" t="s">
        <v>105</v>
      </c>
      <c r="V154">
        <f>+'Ark1'!Q2219</f>
        <v>0</v>
      </c>
      <c r="W154">
        <f>+'Ark1'!R2219</f>
        <v>0</v>
      </c>
      <c r="X154" s="1">
        <f>+'Ark1'!S2219</f>
        <v>0</v>
      </c>
      <c r="Y154" s="1">
        <f>+'Ark1'!U2219</f>
        <v>0</v>
      </c>
      <c r="Z154" s="93">
        <f>+'Ark1'!X2219</f>
        <v>0</v>
      </c>
      <c r="AA154" s="93">
        <f>+'Ark1'!Y2219</f>
        <v>0</v>
      </c>
      <c r="AB154" s="93">
        <f>+'Ark1'!Z2219</f>
        <v>0</v>
      </c>
      <c r="AC154" s="45"/>
      <c r="AD154" s="13"/>
      <c r="AE154" s="13"/>
    </row>
    <row r="155" spans="18:31">
      <c r="R155" s="45"/>
      <c r="S155">
        <f>+'Ark1'!C2220</f>
        <v>2015</v>
      </c>
      <c r="T155">
        <f>+'Ark1'!M2220</f>
        <v>9</v>
      </c>
      <c r="U155" s="3" t="s">
        <v>106</v>
      </c>
      <c r="V155">
        <f>+'Ark1'!Q2220</f>
        <v>0</v>
      </c>
      <c r="W155">
        <f>+'Ark1'!R2220</f>
        <v>0</v>
      </c>
      <c r="X155" s="1">
        <f>+'Ark1'!S2220</f>
        <v>0</v>
      </c>
      <c r="Y155" s="1">
        <f>+'Ark1'!U2220</f>
        <v>0</v>
      </c>
      <c r="Z155" s="93">
        <f>+'Ark1'!X2220</f>
        <v>0</v>
      </c>
      <c r="AA155" s="93">
        <f>+'Ark1'!Y2220</f>
        <v>0</v>
      </c>
      <c r="AB155" s="93">
        <f>+'Ark1'!Z2220</f>
        <v>0</v>
      </c>
      <c r="AC155" s="45"/>
      <c r="AD155" s="13"/>
      <c r="AE155" s="13"/>
    </row>
    <row r="156" spans="18:31">
      <c r="R156" s="45"/>
      <c r="S156">
        <f>+'Ark1'!C2221</f>
        <v>2015</v>
      </c>
      <c r="T156">
        <f>+'Ark1'!M2221</f>
        <v>10</v>
      </c>
      <c r="U156" s="3" t="s">
        <v>107</v>
      </c>
      <c r="V156">
        <f>+'Ark1'!Q2221</f>
        <v>0</v>
      </c>
      <c r="W156">
        <f>+'Ark1'!R2221</f>
        <v>0</v>
      </c>
      <c r="X156" s="1">
        <f>+'Ark1'!S2221</f>
        <v>0</v>
      </c>
      <c r="Y156" s="1">
        <f>+'Ark1'!U2221</f>
        <v>0</v>
      </c>
      <c r="Z156" s="93">
        <f>+'Ark1'!X2221</f>
        <v>0</v>
      </c>
      <c r="AA156" s="93">
        <f>+'Ark1'!Y2221</f>
        <v>0</v>
      </c>
      <c r="AB156" s="93">
        <f>+'Ark1'!Z2221</f>
        <v>0</v>
      </c>
      <c r="AC156" s="45"/>
      <c r="AD156" s="13"/>
      <c r="AE156" s="13"/>
    </row>
    <row r="157" spans="18:31">
      <c r="R157" s="45"/>
      <c r="S157">
        <f>+'Ark1'!C2222</f>
        <v>2015</v>
      </c>
      <c r="T157">
        <f>+'Ark1'!M2222</f>
        <v>11</v>
      </c>
      <c r="U157" s="3" t="s">
        <v>108</v>
      </c>
      <c r="V157">
        <f>+'Ark1'!Q2222</f>
        <v>0</v>
      </c>
      <c r="W157">
        <f>+'Ark1'!R2222</f>
        <v>0</v>
      </c>
      <c r="X157" s="1">
        <f>+'Ark1'!S2222</f>
        <v>0</v>
      </c>
      <c r="Y157" s="1">
        <f>+'Ark1'!U2222</f>
        <v>0</v>
      </c>
      <c r="Z157" s="93">
        <f>+'Ark1'!X2222</f>
        <v>0</v>
      </c>
      <c r="AA157" s="93">
        <f>+'Ark1'!Y2222</f>
        <v>0</v>
      </c>
      <c r="AB157" s="93">
        <f>+'Ark1'!Z2222</f>
        <v>0</v>
      </c>
      <c r="AC157" s="45"/>
      <c r="AD157" s="13"/>
      <c r="AE157" s="13"/>
    </row>
    <row r="158" spans="18:31">
      <c r="R158" s="45"/>
      <c r="S158">
        <f>+'Ark1'!C2223</f>
        <v>2015</v>
      </c>
      <c r="T158">
        <f>+'Ark1'!M2223</f>
        <v>12</v>
      </c>
      <c r="U158" s="3" t="s">
        <v>109</v>
      </c>
      <c r="V158">
        <f>+'Ark1'!Q2223</f>
        <v>0</v>
      </c>
      <c r="W158">
        <f>+'Ark1'!R2223</f>
        <v>0</v>
      </c>
      <c r="X158" s="1">
        <f>+'Ark1'!S2223</f>
        <v>0</v>
      </c>
      <c r="Y158" s="1">
        <f>+'Ark1'!U2223</f>
        <v>0</v>
      </c>
      <c r="Z158" s="93">
        <f>+'Ark1'!X2223</f>
        <v>0</v>
      </c>
      <c r="AA158" s="93">
        <f>+'Ark1'!Y2223</f>
        <v>0</v>
      </c>
      <c r="AB158" s="93">
        <f>+'Ark1'!Z2223</f>
        <v>0</v>
      </c>
      <c r="AC158" s="45"/>
      <c r="AD158" s="13"/>
      <c r="AE158" s="13"/>
    </row>
    <row r="159" spans="18:31">
      <c r="R159" s="45"/>
      <c r="S159">
        <f>+'Ark1'!C2224</f>
        <v>2015</v>
      </c>
      <c r="T159">
        <f>+'Ark1'!M2224</f>
        <v>13</v>
      </c>
      <c r="U159" s="3" t="s">
        <v>110</v>
      </c>
      <c r="V159">
        <f>+'Ark1'!Q2224</f>
        <v>0</v>
      </c>
      <c r="W159">
        <f>+'Ark1'!R2224</f>
        <v>0</v>
      </c>
      <c r="X159" s="1">
        <f>+'Ark1'!S2224</f>
        <v>0</v>
      </c>
      <c r="Y159" s="1">
        <f>+'Ark1'!U2224</f>
        <v>0</v>
      </c>
      <c r="Z159" s="93">
        <f>+'Ark1'!X2224</f>
        <v>0</v>
      </c>
      <c r="AA159" s="93">
        <f>+'Ark1'!Y2224</f>
        <v>0</v>
      </c>
      <c r="AB159" s="93">
        <f>+'Ark1'!Z2224</f>
        <v>0</v>
      </c>
      <c r="AC159" s="45"/>
      <c r="AD159" s="13"/>
      <c r="AE159" s="13"/>
    </row>
    <row r="160" spans="18:31">
      <c r="R160" s="45"/>
      <c r="S160">
        <f>+'Ark1'!C2225</f>
        <v>2015</v>
      </c>
      <c r="T160">
        <f>+'Ark1'!M2225</f>
        <v>14</v>
      </c>
      <c r="U160" s="3" t="s">
        <v>111</v>
      </c>
      <c r="V160">
        <f>+'Ark1'!Q2225</f>
        <v>0</v>
      </c>
      <c r="W160">
        <f>+'Ark1'!R2225</f>
        <v>0</v>
      </c>
      <c r="X160" s="1">
        <f>+'Ark1'!S2225</f>
        <v>0</v>
      </c>
      <c r="Y160" s="1">
        <f>+'Ark1'!U2225</f>
        <v>0</v>
      </c>
      <c r="Z160" s="93">
        <f>+'Ark1'!X2225</f>
        <v>0</v>
      </c>
      <c r="AA160" s="93">
        <f>+'Ark1'!Y2225</f>
        <v>0</v>
      </c>
      <c r="AB160" s="93">
        <f>+'Ark1'!Z2225</f>
        <v>0</v>
      </c>
      <c r="AC160" s="45"/>
      <c r="AD160" s="13"/>
      <c r="AE160" s="13"/>
    </row>
    <row r="161" spans="18:31">
      <c r="R161" s="45"/>
      <c r="S161">
        <f>+'Ark1'!C2226</f>
        <v>2015</v>
      </c>
      <c r="T161">
        <f>+'Ark1'!M2226</f>
        <v>15</v>
      </c>
      <c r="U161" s="3" t="s">
        <v>112</v>
      </c>
      <c r="V161">
        <f>+'Ark1'!Q2226</f>
        <v>0</v>
      </c>
      <c r="W161">
        <f>+'Ark1'!R2226</f>
        <v>0</v>
      </c>
      <c r="X161" s="1">
        <f>+'Ark1'!S2226</f>
        <v>0</v>
      </c>
      <c r="Y161" s="1">
        <f>+'Ark1'!U2226</f>
        <v>0</v>
      </c>
      <c r="Z161" s="93">
        <f>+'Ark1'!X2226</f>
        <v>0</v>
      </c>
      <c r="AA161" s="93">
        <f>+'Ark1'!Y2226</f>
        <v>0</v>
      </c>
      <c r="AB161" s="93">
        <f>+'Ark1'!Z2226</f>
        <v>0</v>
      </c>
      <c r="AC161" s="45"/>
      <c r="AD161" s="13"/>
      <c r="AE161" s="13"/>
    </row>
    <row r="162" spans="18:31">
      <c r="R162" s="45"/>
      <c r="S162" s="52">
        <f>+'Ark1'!C2227</f>
        <v>2014</v>
      </c>
      <c r="T162" s="52">
        <f>+'Ark1'!M2227</f>
        <v>1</v>
      </c>
      <c r="U162" s="53" t="s">
        <v>98</v>
      </c>
      <c r="V162" s="52">
        <f>+'Ark1'!Q2227</f>
        <v>0</v>
      </c>
      <c r="W162" s="52">
        <f>+'Ark1'!R2227</f>
        <v>0</v>
      </c>
      <c r="X162" s="54">
        <f>+'Ark1'!S2227</f>
        <v>0</v>
      </c>
      <c r="Y162" s="54">
        <f>+'Ark1'!U2227</f>
        <v>0</v>
      </c>
      <c r="Z162" s="161">
        <f>+'Ark1'!X2227</f>
        <v>0</v>
      </c>
      <c r="AA162" s="161">
        <f>+'Ark1'!Y2227</f>
        <v>0</v>
      </c>
      <c r="AB162" s="161">
        <f>+'Ark1'!Z2227</f>
        <v>0</v>
      </c>
      <c r="AC162" s="45"/>
    </row>
    <row r="163" spans="18:31">
      <c r="R163" s="45"/>
      <c r="S163" s="52">
        <f>+'Ark1'!C2228</f>
        <v>2014</v>
      </c>
      <c r="T163" s="52">
        <f>+'Ark1'!M2228</f>
        <v>2</v>
      </c>
      <c r="U163" s="53" t="s">
        <v>99</v>
      </c>
      <c r="V163" s="52">
        <f>+'Ark1'!Q2228</f>
        <v>0</v>
      </c>
      <c r="W163" s="52">
        <f>+'Ark1'!R2228</f>
        <v>0</v>
      </c>
      <c r="X163" s="54">
        <f>+'Ark1'!S2228</f>
        <v>0</v>
      </c>
      <c r="Y163" s="54">
        <f>+'Ark1'!U2228</f>
        <v>0</v>
      </c>
      <c r="Z163" s="161">
        <f>+'Ark1'!X2228</f>
        <v>0</v>
      </c>
      <c r="AA163" s="161">
        <f>+'Ark1'!Y2228</f>
        <v>0</v>
      </c>
      <c r="AB163" s="161">
        <f>+'Ark1'!Z2228</f>
        <v>0</v>
      </c>
      <c r="AC163" s="45"/>
    </row>
    <row r="164" spans="18:31">
      <c r="R164" s="45"/>
      <c r="S164" s="52">
        <f>+'Ark1'!C2229</f>
        <v>2014</v>
      </c>
      <c r="T164" s="52">
        <f>+'Ark1'!M2229</f>
        <v>3</v>
      </c>
      <c r="U164" s="53" t="s">
        <v>100</v>
      </c>
      <c r="V164" s="52">
        <f>+'Ark1'!Q2229</f>
        <v>0</v>
      </c>
      <c r="W164" s="52">
        <f>+'Ark1'!R2229</f>
        <v>0</v>
      </c>
      <c r="X164" s="54">
        <f>+'Ark1'!S2229</f>
        <v>0</v>
      </c>
      <c r="Y164" s="54">
        <f>+'Ark1'!U2229</f>
        <v>0</v>
      </c>
      <c r="Z164" s="161">
        <f>+'Ark1'!X2229</f>
        <v>0</v>
      </c>
      <c r="AA164" s="161">
        <f>+'Ark1'!Y2229</f>
        <v>0</v>
      </c>
      <c r="AB164" s="161">
        <f>+'Ark1'!Z2229</f>
        <v>0</v>
      </c>
      <c r="AC164" s="45"/>
    </row>
    <row r="165" spans="18:31">
      <c r="R165" s="45"/>
      <c r="S165" s="52">
        <f>+'Ark1'!C2230</f>
        <v>2014</v>
      </c>
      <c r="T165" s="52">
        <f>+'Ark1'!M2230</f>
        <v>4</v>
      </c>
      <c r="U165" s="53" t="s">
        <v>101</v>
      </c>
      <c r="V165" s="52">
        <f>+'Ark1'!Q2230</f>
        <v>0</v>
      </c>
      <c r="W165" s="52">
        <f>+'Ark1'!R2230</f>
        <v>0</v>
      </c>
      <c r="X165" s="54">
        <f>+'Ark1'!S2230</f>
        <v>0</v>
      </c>
      <c r="Y165" s="54">
        <f>+'Ark1'!U2230</f>
        <v>0</v>
      </c>
      <c r="Z165" s="161">
        <f>+'Ark1'!X2230</f>
        <v>0</v>
      </c>
      <c r="AA165" s="161">
        <f>+'Ark1'!Y2230</f>
        <v>0</v>
      </c>
      <c r="AB165" s="161">
        <f>+'Ark1'!Z2230</f>
        <v>0</v>
      </c>
      <c r="AC165" s="45"/>
    </row>
    <row r="166" spans="18:31">
      <c r="R166" s="45"/>
      <c r="S166" s="52">
        <f>+'Ark1'!C2231</f>
        <v>2014</v>
      </c>
      <c r="T166" s="52">
        <f>+'Ark1'!M2231</f>
        <v>5</v>
      </c>
      <c r="U166" s="53" t="s">
        <v>102</v>
      </c>
      <c r="V166" s="52">
        <f>+'Ark1'!Q2231</f>
        <v>0</v>
      </c>
      <c r="W166" s="52">
        <f>+'Ark1'!R2231</f>
        <v>0</v>
      </c>
      <c r="X166" s="54">
        <f>+'Ark1'!S2231</f>
        <v>0</v>
      </c>
      <c r="Y166" s="54">
        <f>+'Ark1'!U2231</f>
        <v>0</v>
      </c>
      <c r="Z166" s="161">
        <f>+'Ark1'!X2231</f>
        <v>0</v>
      </c>
      <c r="AA166" s="161">
        <f>+'Ark1'!Y2231</f>
        <v>0</v>
      </c>
      <c r="AB166" s="161">
        <f>+'Ark1'!Z2231</f>
        <v>0</v>
      </c>
      <c r="AC166" s="45"/>
    </row>
    <row r="167" spans="18:31">
      <c r="R167" s="45"/>
      <c r="S167" s="52">
        <f>+'Ark1'!C2232</f>
        <v>2014</v>
      </c>
      <c r="T167" s="52">
        <f>+'Ark1'!M2232</f>
        <v>6</v>
      </c>
      <c r="U167" s="53" t="s">
        <v>103</v>
      </c>
      <c r="V167" s="52">
        <f>+'Ark1'!Q2232</f>
        <v>0</v>
      </c>
      <c r="W167" s="52">
        <f>+'Ark1'!R2232</f>
        <v>0</v>
      </c>
      <c r="X167" s="54">
        <f>+'Ark1'!S2232</f>
        <v>0</v>
      </c>
      <c r="Y167" s="54">
        <f>+'Ark1'!U2232</f>
        <v>0</v>
      </c>
      <c r="Z167" s="161">
        <f>+'Ark1'!X2232</f>
        <v>0</v>
      </c>
      <c r="AA167" s="161">
        <f>+'Ark1'!Y2232</f>
        <v>0</v>
      </c>
      <c r="AB167" s="161">
        <f>+'Ark1'!Z2232</f>
        <v>0</v>
      </c>
      <c r="AC167" s="45"/>
    </row>
    <row r="168" spans="18:31">
      <c r="R168" s="45"/>
      <c r="S168" s="52">
        <f>+'Ark1'!C2233</f>
        <v>2014</v>
      </c>
      <c r="T168" s="52">
        <f>+'Ark1'!M2233</f>
        <v>7</v>
      </c>
      <c r="U168" s="53" t="s">
        <v>104</v>
      </c>
      <c r="V168" s="52">
        <f>+'Ark1'!Q2233</f>
        <v>0</v>
      </c>
      <c r="W168" s="52">
        <f>+'Ark1'!R2233</f>
        <v>0</v>
      </c>
      <c r="X168" s="54">
        <f>+'Ark1'!S2233</f>
        <v>0</v>
      </c>
      <c r="Y168" s="54">
        <f>+'Ark1'!U2233</f>
        <v>0</v>
      </c>
      <c r="Z168" s="161">
        <f>+'Ark1'!X2233</f>
        <v>0</v>
      </c>
      <c r="AA168" s="161">
        <f>+'Ark1'!Y2233</f>
        <v>0</v>
      </c>
      <c r="AB168" s="161">
        <f>+'Ark1'!Z2233</f>
        <v>0</v>
      </c>
      <c r="AC168" s="45"/>
    </row>
    <row r="169" spans="18:31">
      <c r="R169" s="45"/>
      <c r="S169" s="52">
        <f>+'Ark1'!C2234</f>
        <v>2014</v>
      </c>
      <c r="T169" s="52">
        <f>+'Ark1'!M2234</f>
        <v>8</v>
      </c>
      <c r="U169" s="53" t="s">
        <v>105</v>
      </c>
      <c r="V169" s="52">
        <f>+'Ark1'!Q2234</f>
        <v>0</v>
      </c>
      <c r="W169" s="52">
        <f>+'Ark1'!R2234</f>
        <v>0</v>
      </c>
      <c r="X169" s="54">
        <f>+'Ark1'!S2234</f>
        <v>0</v>
      </c>
      <c r="Y169" s="54">
        <f>+'Ark1'!U2234</f>
        <v>0</v>
      </c>
      <c r="Z169" s="161">
        <f>+'Ark1'!X2234</f>
        <v>0</v>
      </c>
      <c r="AA169" s="161">
        <f>+'Ark1'!Y2234</f>
        <v>0</v>
      </c>
      <c r="AB169" s="161">
        <f>+'Ark1'!Z2234</f>
        <v>0</v>
      </c>
      <c r="AC169" s="45"/>
    </row>
    <row r="170" spans="18:31">
      <c r="R170" s="45"/>
      <c r="S170" s="52">
        <f>+'Ark1'!C2235</f>
        <v>2014</v>
      </c>
      <c r="T170" s="52">
        <f>+'Ark1'!M2235</f>
        <v>9</v>
      </c>
      <c r="U170" s="53" t="s">
        <v>106</v>
      </c>
      <c r="V170" s="52">
        <f>+'Ark1'!Q2235</f>
        <v>0</v>
      </c>
      <c r="W170" s="52">
        <f>+'Ark1'!R2235</f>
        <v>0</v>
      </c>
      <c r="X170" s="54">
        <f>+'Ark1'!S2235</f>
        <v>0</v>
      </c>
      <c r="Y170" s="54">
        <f>+'Ark1'!U2235</f>
        <v>0</v>
      </c>
      <c r="Z170" s="161">
        <f>+'Ark1'!X2235</f>
        <v>0</v>
      </c>
      <c r="AA170" s="161">
        <f>+'Ark1'!Y2235</f>
        <v>0</v>
      </c>
      <c r="AB170" s="161">
        <f>+'Ark1'!Z2235</f>
        <v>0</v>
      </c>
      <c r="AC170" s="45"/>
    </row>
    <row r="171" spans="18:31">
      <c r="R171" s="45"/>
      <c r="S171" s="52">
        <f>+'Ark1'!C2236</f>
        <v>2014</v>
      </c>
      <c r="T171" s="52">
        <f>+'Ark1'!M2236</f>
        <v>10</v>
      </c>
      <c r="U171" s="53" t="s">
        <v>107</v>
      </c>
      <c r="V171" s="52">
        <f>+'Ark1'!Q2236</f>
        <v>0</v>
      </c>
      <c r="W171" s="52">
        <f>+'Ark1'!R2236</f>
        <v>0</v>
      </c>
      <c r="X171" s="54">
        <f>+'Ark1'!S2236</f>
        <v>0</v>
      </c>
      <c r="Y171" s="54">
        <f>+'Ark1'!U2236</f>
        <v>0</v>
      </c>
      <c r="Z171" s="161">
        <f>+'Ark1'!X2236</f>
        <v>0</v>
      </c>
      <c r="AA171" s="161">
        <f>+'Ark1'!Y2236</f>
        <v>0</v>
      </c>
      <c r="AB171" s="161">
        <f>+'Ark1'!Z2236</f>
        <v>0</v>
      </c>
      <c r="AC171" s="45"/>
    </row>
    <row r="172" spans="18:31">
      <c r="R172" s="45"/>
      <c r="S172" s="52">
        <f>+'Ark1'!C2237</f>
        <v>2014</v>
      </c>
      <c r="T172" s="52">
        <f>+'Ark1'!M2237</f>
        <v>11</v>
      </c>
      <c r="U172" s="53" t="s">
        <v>108</v>
      </c>
      <c r="V172" s="52">
        <f>+'Ark1'!Q2237</f>
        <v>0</v>
      </c>
      <c r="W172" s="52">
        <f>+'Ark1'!R2237</f>
        <v>0</v>
      </c>
      <c r="X172" s="54">
        <f>+'Ark1'!S2237</f>
        <v>0</v>
      </c>
      <c r="Y172" s="54">
        <f>+'Ark1'!U2237</f>
        <v>0</v>
      </c>
      <c r="Z172" s="161">
        <f>+'Ark1'!X2237</f>
        <v>0</v>
      </c>
      <c r="AA172" s="161">
        <f>+'Ark1'!Y2237</f>
        <v>0</v>
      </c>
      <c r="AB172" s="161">
        <f>+'Ark1'!Z2237</f>
        <v>0</v>
      </c>
      <c r="AC172" s="45"/>
    </row>
    <row r="173" spans="18:31">
      <c r="R173" s="45"/>
      <c r="S173" s="52">
        <f>+'Ark1'!C2238</f>
        <v>2014</v>
      </c>
      <c r="T173" s="52">
        <f>+'Ark1'!M2238</f>
        <v>12</v>
      </c>
      <c r="U173" s="53" t="s">
        <v>109</v>
      </c>
      <c r="V173" s="52">
        <f>+'Ark1'!Q2238</f>
        <v>0</v>
      </c>
      <c r="W173" s="52">
        <f>+'Ark1'!R2238</f>
        <v>0</v>
      </c>
      <c r="X173" s="54">
        <f>+'Ark1'!S2238</f>
        <v>0</v>
      </c>
      <c r="Y173" s="54">
        <f>+'Ark1'!U2238</f>
        <v>0</v>
      </c>
      <c r="Z173" s="161">
        <f>+'Ark1'!X2238</f>
        <v>0</v>
      </c>
      <c r="AA173" s="161">
        <f>+'Ark1'!Y2238</f>
        <v>0</v>
      </c>
      <c r="AB173" s="161">
        <f>+'Ark1'!Z2238</f>
        <v>0</v>
      </c>
      <c r="AC173" s="45"/>
    </row>
    <row r="174" spans="18:31">
      <c r="R174" s="45"/>
      <c r="S174" s="52">
        <f>+'Ark1'!C2239</f>
        <v>2014</v>
      </c>
      <c r="T174" s="52">
        <f>+'Ark1'!M2239</f>
        <v>13</v>
      </c>
      <c r="U174" s="53" t="s">
        <v>110</v>
      </c>
      <c r="V174" s="52">
        <f>+'Ark1'!Q2239</f>
        <v>0</v>
      </c>
      <c r="W174" s="52">
        <f>+'Ark1'!R2239</f>
        <v>0</v>
      </c>
      <c r="X174" s="54">
        <f>+'Ark1'!S2239</f>
        <v>0</v>
      </c>
      <c r="Y174" s="54">
        <f>+'Ark1'!U2239</f>
        <v>0</v>
      </c>
      <c r="Z174" s="161">
        <f>+'Ark1'!X2239</f>
        <v>0</v>
      </c>
      <c r="AA174" s="161">
        <f>+'Ark1'!Y2239</f>
        <v>0</v>
      </c>
      <c r="AB174" s="161">
        <f>+'Ark1'!Z2239</f>
        <v>0</v>
      </c>
      <c r="AC174" s="45"/>
    </row>
    <row r="175" spans="18:31">
      <c r="R175" s="45"/>
      <c r="S175" s="52">
        <f>+'Ark1'!C2240</f>
        <v>2014</v>
      </c>
      <c r="T175" s="52">
        <f>+'Ark1'!M2240</f>
        <v>14</v>
      </c>
      <c r="U175" s="53" t="s">
        <v>111</v>
      </c>
      <c r="V175" s="52">
        <f>+'Ark1'!Q2240</f>
        <v>0</v>
      </c>
      <c r="W175" s="52">
        <f>+'Ark1'!R2240</f>
        <v>0</v>
      </c>
      <c r="X175" s="54">
        <f>+'Ark1'!S2240</f>
        <v>0</v>
      </c>
      <c r="Y175" s="54">
        <f>+'Ark1'!U2240</f>
        <v>0</v>
      </c>
      <c r="Z175" s="161">
        <f>+'Ark1'!X2240</f>
        <v>0</v>
      </c>
      <c r="AA175" s="161">
        <f>+'Ark1'!Y2240</f>
        <v>0</v>
      </c>
      <c r="AB175" s="161">
        <f>+'Ark1'!Z2240</f>
        <v>0</v>
      </c>
      <c r="AC175" s="45"/>
    </row>
    <row r="176" spans="18:31">
      <c r="R176" s="45"/>
      <c r="S176" s="52">
        <f>+'Ark1'!C2241</f>
        <v>2014</v>
      </c>
      <c r="T176" s="52">
        <f>+'Ark1'!M2241</f>
        <v>15</v>
      </c>
      <c r="U176" s="53" t="s">
        <v>112</v>
      </c>
      <c r="V176" s="52">
        <f>+'Ark1'!Q2241</f>
        <v>0</v>
      </c>
      <c r="W176" s="52">
        <f>+'Ark1'!R2241</f>
        <v>0</v>
      </c>
      <c r="X176" s="54">
        <f>+'Ark1'!S2241</f>
        <v>0</v>
      </c>
      <c r="Y176" s="54">
        <f>+'Ark1'!U2241</f>
        <v>0</v>
      </c>
      <c r="Z176" s="161">
        <f>+'Ark1'!X2241</f>
        <v>0</v>
      </c>
      <c r="AA176" s="161">
        <f>+'Ark1'!Y2241</f>
        <v>0</v>
      </c>
      <c r="AB176" s="161">
        <f>+'Ark1'!Z2241</f>
        <v>0</v>
      </c>
      <c r="AC176" s="45"/>
    </row>
    <row r="177" spans="18:29">
      <c r="R177" s="45"/>
      <c r="S177">
        <f>+'Ark1'!C2242</f>
        <v>2013</v>
      </c>
      <c r="T177">
        <f>+'Ark1'!M2242</f>
        <v>1</v>
      </c>
      <c r="U177" s="3" t="s">
        <v>98</v>
      </c>
      <c r="V177">
        <f>+'Ark1'!Q2242</f>
        <v>0</v>
      </c>
      <c r="W177">
        <f>+'Ark1'!R2242</f>
        <v>0</v>
      </c>
      <c r="X177" s="1">
        <f>+'Ark1'!S2242</f>
        <v>0</v>
      </c>
      <c r="Y177" s="1">
        <f>+'Ark1'!U2242</f>
        <v>0</v>
      </c>
      <c r="Z177" s="93">
        <f>+'Ark1'!X2242</f>
        <v>0</v>
      </c>
      <c r="AA177" s="93">
        <f>+'Ark1'!Y2242</f>
        <v>0</v>
      </c>
      <c r="AB177" s="93">
        <f>+'Ark1'!Z2242</f>
        <v>0</v>
      </c>
      <c r="AC177" s="45"/>
    </row>
    <row r="178" spans="18:29">
      <c r="R178" s="45"/>
      <c r="S178">
        <f>+'Ark1'!C2243</f>
        <v>2013</v>
      </c>
      <c r="T178">
        <f>+'Ark1'!M2243</f>
        <v>2</v>
      </c>
      <c r="U178" s="3" t="s">
        <v>99</v>
      </c>
      <c r="V178">
        <f>+'Ark1'!Q2243</f>
        <v>0</v>
      </c>
      <c r="W178">
        <f>+'Ark1'!R2243</f>
        <v>0</v>
      </c>
      <c r="X178" s="1">
        <f>+'Ark1'!S2243</f>
        <v>0</v>
      </c>
      <c r="Y178" s="1">
        <f>+'Ark1'!U2243</f>
        <v>0</v>
      </c>
      <c r="Z178" s="93">
        <f>+'Ark1'!X2243</f>
        <v>0</v>
      </c>
      <c r="AA178" s="93">
        <f>+'Ark1'!Y2243</f>
        <v>0</v>
      </c>
      <c r="AB178" s="93">
        <f>+'Ark1'!Z2243</f>
        <v>0</v>
      </c>
      <c r="AC178" s="45"/>
    </row>
    <row r="179" spans="18:29">
      <c r="R179" s="45"/>
      <c r="S179">
        <f>+'Ark1'!C2244</f>
        <v>2013</v>
      </c>
      <c r="T179">
        <f>+'Ark1'!M2244</f>
        <v>3</v>
      </c>
      <c r="U179" s="3" t="s">
        <v>100</v>
      </c>
      <c r="V179">
        <f>+'Ark1'!Q2244</f>
        <v>0</v>
      </c>
      <c r="W179">
        <f>+'Ark1'!R2244</f>
        <v>0</v>
      </c>
      <c r="X179" s="1">
        <f>+'Ark1'!S2244</f>
        <v>0</v>
      </c>
      <c r="Y179" s="1">
        <f>+'Ark1'!U2244</f>
        <v>0</v>
      </c>
      <c r="Z179" s="93">
        <f>+'Ark1'!X2244</f>
        <v>0</v>
      </c>
      <c r="AA179" s="93">
        <f>+'Ark1'!Y2244</f>
        <v>0</v>
      </c>
      <c r="AB179" s="93">
        <f>+'Ark1'!Z2244</f>
        <v>0</v>
      </c>
      <c r="AC179" s="45"/>
    </row>
    <row r="180" spans="18:29">
      <c r="R180" s="45"/>
      <c r="S180">
        <f>+'Ark1'!C2245</f>
        <v>2013</v>
      </c>
      <c r="T180">
        <f>+'Ark1'!M2245</f>
        <v>4</v>
      </c>
      <c r="U180" s="3" t="s">
        <v>101</v>
      </c>
      <c r="V180">
        <f>+'Ark1'!Q2245</f>
        <v>0</v>
      </c>
      <c r="W180">
        <f>+'Ark1'!R2245</f>
        <v>0</v>
      </c>
      <c r="X180" s="1">
        <f>+'Ark1'!S2245</f>
        <v>0</v>
      </c>
      <c r="Y180" s="1">
        <f>+'Ark1'!U2245</f>
        <v>0</v>
      </c>
      <c r="Z180" s="93">
        <f>+'Ark1'!X2245</f>
        <v>0</v>
      </c>
      <c r="AA180" s="93">
        <f>+'Ark1'!Y2245</f>
        <v>0</v>
      </c>
      <c r="AB180" s="93">
        <f>+'Ark1'!Z2245</f>
        <v>0</v>
      </c>
      <c r="AC180" s="45"/>
    </row>
    <row r="181" spans="18:29">
      <c r="R181" s="45"/>
      <c r="S181">
        <f>+'Ark1'!C2246</f>
        <v>2013</v>
      </c>
      <c r="T181">
        <f>+'Ark1'!M2246</f>
        <v>5</v>
      </c>
      <c r="U181" s="3" t="s">
        <v>102</v>
      </c>
      <c r="V181">
        <f>+'Ark1'!Q2246</f>
        <v>0</v>
      </c>
      <c r="W181">
        <f>+'Ark1'!R2246</f>
        <v>0</v>
      </c>
      <c r="X181" s="1">
        <f>+'Ark1'!S2246</f>
        <v>0</v>
      </c>
      <c r="Y181" s="1">
        <f>+'Ark1'!U2246</f>
        <v>0</v>
      </c>
      <c r="Z181" s="93">
        <f>+'Ark1'!X2246</f>
        <v>0</v>
      </c>
      <c r="AA181" s="93">
        <f>+'Ark1'!Y2246</f>
        <v>0</v>
      </c>
      <c r="AB181" s="93">
        <f>+'Ark1'!Z2246</f>
        <v>0</v>
      </c>
      <c r="AC181" s="45"/>
    </row>
    <row r="182" spans="18:29">
      <c r="R182" s="45"/>
      <c r="S182">
        <f>+'Ark1'!C2247</f>
        <v>2013</v>
      </c>
      <c r="T182">
        <f>+'Ark1'!M2247</f>
        <v>6</v>
      </c>
      <c r="U182" s="3" t="s">
        <v>103</v>
      </c>
      <c r="V182">
        <f>+'Ark1'!Q2247</f>
        <v>0</v>
      </c>
      <c r="W182">
        <f>+'Ark1'!R2247</f>
        <v>0</v>
      </c>
      <c r="X182" s="1">
        <f>+'Ark1'!S2247</f>
        <v>0</v>
      </c>
      <c r="Y182" s="1">
        <f>+'Ark1'!U2247</f>
        <v>0</v>
      </c>
      <c r="Z182" s="93">
        <f>+'Ark1'!X2247</f>
        <v>0</v>
      </c>
      <c r="AA182" s="93">
        <f>+'Ark1'!Y2247</f>
        <v>0</v>
      </c>
      <c r="AB182" s="93">
        <f>+'Ark1'!Z2247</f>
        <v>0</v>
      </c>
      <c r="AC182" s="45"/>
    </row>
    <row r="183" spans="18:29">
      <c r="R183" s="45"/>
      <c r="S183">
        <f>+'Ark1'!C2248</f>
        <v>2013</v>
      </c>
      <c r="T183">
        <f>+'Ark1'!M2248</f>
        <v>7</v>
      </c>
      <c r="U183" s="3" t="s">
        <v>104</v>
      </c>
      <c r="V183">
        <f>+'Ark1'!Q2248</f>
        <v>0</v>
      </c>
      <c r="W183">
        <f>+'Ark1'!R2248</f>
        <v>0</v>
      </c>
      <c r="X183" s="1">
        <f>+'Ark1'!S2248</f>
        <v>0</v>
      </c>
      <c r="Y183" s="1">
        <f>+'Ark1'!U2248</f>
        <v>0</v>
      </c>
      <c r="Z183" s="93">
        <f>+'Ark1'!X2248</f>
        <v>0</v>
      </c>
      <c r="AA183" s="93">
        <f>+'Ark1'!Y2248</f>
        <v>0</v>
      </c>
      <c r="AB183" s="93">
        <f>+'Ark1'!Z2248</f>
        <v>0</v>
      </c>
      <c r="AC183" s="45"/>
    </row>
    <row r="184" spans="18:29">
      <c r="R184" s="45"/>
      <c r="S184">
        <f>+'Ark1'!C2249</f>
        <v>2013</v>
      </c>
      <c r="T184">
        <f>+'Ark1'!M2249</f>
        <v>8</v>
      </c>
      <c r="U184" s="3" t="s">
        <v>105</v>
      </c>
      <c r="V184">
        <f>+'Ark1'!Q2249</f>
        <v>0</v>
      </c>
      <c r="W184">
        <f>+'Ark1'!R2249</f>
        <v>0</v>
      </c>
      <c r="X184" s="1">
        <f>+'Ark1'!S2249</f>
        <v>0</v>
      </c>
      <c r="Y184" s="1">
        <f>+'Ark1'!U2249</f>
        <v>0</v>
      </c>
      <c r="Z184" s="93">
        <f>+'Ark1'!X2249</f>
        <v>0</v>
      </c>
      <c r="AA184" s="93">
        <f>+'Ark1'!Y2249</f>
        <v>0</v>
      </c>
      <c r="AB184" s="93">
        <f>+'Ark1'!Z2249</f>
        <v>0</v>
      </c>
      <c r="AC184" s="45"/>
    </row>
    <row r="185" spans="18:29">
      <c r="R185" s="45"/>
      <c r="S185">
        <f>+'Ark1'!C2250</f>
        <v>2013</v>
      </c>
      <c r="T185">
        <f>+'Ark1'!M2250</f>
        <v>9</v>
      </c>
      <c r="U185" s="3" t="s">
        <v>106</v>
      </c>
      <c r="V185">
        <f>+'Ark1'!Q2250</f>
        <v>0</v>
      </c>
      <c r="W185">
        <f>+'Ark1'!R2250</f>
        <v>0</v>
      </c>
      <c r="X185" s="1">
        <f>+'Ark1'!S2250</f>
        <v>0</v>
      </c>
      <c r="Y185" s="1">
        <f>+'Ark1'!U2250</f>
        <v>0</v>
      </c>
      <c r="Z185" s="93">
        <f>+'Ark1'!X2250</f>
        <v>0</v>
      </c>
      <c r="AA185" s="93">
        <f>+'Ark1'!Y2250</f>
        <v>0</v>
      </c>
      <c r="AB185" s="93">
        <f>+'Ark1'!Z2250</f>
        <v>0</v>
      </c>
      <c r="AC185" s="45"/>
    </row>
    <row r="186" spans="18:29">
      <c r="R186" s="45"/>
      <c r="S186">
        <f>+'Ark1'!C2251</f>
        <v>2013</v>
      </c>
      <c r="T186">
        <f>+'Ark1'!M2251</f>
        <v>10</v>
      </c>
      <c r="U186" s="3" t="s">
        <v>107</v>
      </c>
      <c r="V186">
        <f>+'Ark1'!Q2251</f>
        <v>0</v>
      </c>
      <c r="W186">
        <f>+'Ark1'!R2251</f>
        <v>0</v>
      </c>
      <c r="X186" s="1">
        <f>+'Ark1'!S2251</f>
        <v>0</v>
      </c>
      <c r="Y186" s="1">
        <f>+'Ark1'!U2251</f>
        <v>0</v>
      </c>
      <c r="Z186" s="93">
        <f>+'Ark1'!X2251</f>
        <v>0</v>
      </c>
      <c r="AA186" s="93">
        <f>+'Ark1'!Y2251</f>
        <v>0</v>
      </c>
      <c r="AB186" s="93">
        <f>+'Ark1'!Z2251</f>
        <v>0</v>
      </c>
      <c r="AC186" s="45"/>
    </row>
    <row r="187" spans="18:29">
      <c r="R187" s="45"/>
      <c r="S187">
        <f>+'Ark1'!C2252</f>
        <v>2013</v>
      </c>
      <c r="T187">
        <f>+'Ark1'!M2252</f>
        <v>11</v>
      </c>
      <c r="U187" s="3" t="s">
        <v>108</v>
      </c>
      <c r="V187">
        <f>+'Ark1'!Q2252</f>
        <v>0</v>
      </c>
      <c r="W187">
        <f>+'Ark1'!R2252</f>
        <v>0</v>
      </c>
      <c r="X187" s="1">
        <f>+'Ark1'!S2252</f>
        <v>0</v>
      </c>
      <c r="Y187" s="1">
        <f>+'Ark1'!U2252</f>
        <v>0</v>
      </c>
      <c r="Z187" s="93">
        <f>+'Ark1'!X2252</f>
        <v>0</v>
      </c>
      <c r="AA187" s="93">
        <f>+'Ark1'!Y2252</f>
        <v>0</v>
      </c>
      <c r="AB187" s="93">
        <f>+'Ark1'!Z2252</f>
        <v>0</v>
      </c>
      <c r="AC187" s="45"/>
    </row>
    <row r="188" spans="18:29">
      <c r="R188" s="45"/>
      <c r="S188">
        <f>+'Ark1'!C2253</f>
        <v>2013</v>
      </c>
      <c r="T188">
        <f>+'Ark1'!M2253</f>
        <v>12</v>
      </c>
      <c r="U188" s="3" t="s">
        <v>109</v>
      </c>
      <c r="V188">
        <f>+'Ark1'!Q2253</f>
        <v>0</v>
      </c>
      <c r="W188">
        <f>+'Ark1'!R2253</f>
        <v>0</v>
      </c>
      <c r="X188" s="1">
        <f>+'Ark1'!S2253</f>
        <v>0</v>
      </c>
      <c r="Y188" s="1">
        <f>+'Ark1'!U2253</f>
        <v>0</v>
      </c>
      <c r="Z188" s="93">
        <f>+'Ark1'!X2253</f>
        <v>0</v>
      </c>
      <c r="AA188" s="93">
        <f>+'Ark1'!Y2253</f>
        <v>0</v>
      </c>
      <c r="AB188" s="93">
        <f>+'Ark1'!Z2253</f>
        <v>0</v>
      </c>
      <c r="AC188" s="45"/>
    </row>
    <row r="189" spans="18:29">
      <c r="R189" s="45"/>
      <c r="S189">
        <f>+'Ark1'!C2254</f>
        <v>2013</v>
      </c>
      <c r="T189">
        <f>+'Ark1'!M2254</f>
        <v>13</v>
      </c>
      <c r="U189" s="3" t="s">
        <v>110</v>
      </c>
      <c r="V189">
        <f>+'Ark1'!Q2254</f>
        <v>0</v>
      </c>
      <c r="W189">
        <f>+'Ark1'!R2254</f>
        <v>0</v>
      </c>
      <c r="X189" s="1">
        <f>+'Ark1'!S2254</f>
        <v>0</v>
      </c>
      <c r="Y189" s="1">
        <f>+'Ark1'!U2254</f>
        <v>0</v>
      </c>
      <c r="Z189" s="93">
        <f>+'Ark1'!X2254</f>
        <v>0</v>
      </c>
      <c r="AA189" s="93">
        <f>+'Ark1'!Y2254</f>
        <v>0</v>
      </c>
      <c r="AB189" s="93">
        <f>+'Ark1'!Z2254</f>
        <v>0</v>
      </c>
      <c r="AC189" s="45"/>
    </row>
    <row r="190" spans="18:29">
      <c r="R190" s="45"/>
      <c r="S190">
        <f>+'Ark1'!C2255</f>
        <v>2013</v>
      </c>
      <c r="T190">
        <f>+'Ark1'!M2255</f>
        <v>14</v>
      </c>
      <c r="U190" s="3" t="s">
        <v>111</v>
      </c>
      <c r="V190">
        <f>+'Ark1'!Q2255</f>
        <v>0</v>
      </c>
      <c r="W190">
        <f>+'Ark1'!R2255</f>
        <v>0</v>
      </c>
      <c r="X190" s="1">
        <f>+'Ark1'!S2255</f>
        <v>0</v>
      </c>
      <c r="Y190" s="1">
        <f>+'Ark1'!U2255</f>
        <v>0</v>
      </c>
      <c r="Z190" s="93">
        <f>+'Ark1'!X2255</f>
        <v>0</v>
      </c>
      <c r="AA190" s="93">
        <f>+'Ark1'!Y2255</f>
        <v>0</v>
      </c>
      <c r="AB190" s="93">
        <f>+'Ark1'!Z2255</f>
        <v>0</v>
      </c>
      <c r="AC190" s="45"/>
    </row>
    <row r="191" spans="18:29">
      <c r="R191" s="45"/>
      <c r="S191">
        <f>+'Ark1'!C2256</f>
        <v>2013</v>
      </c>
      <c r="T191">
        <f>+'Ark1'!M2256</f>
        <v>15</v>
      </c>
      <c r="U191" s="3" t="s">
        <v>112</v>
      </c>
      <c r="V191">
        <f>+'Ark1'!Q2256</f>
        <v>0</v>
      </c>
      <c r="W191">
        <f>+'Ark1'!R2256</f>
        <v>0</v>
      </c>
      <c r="X191" s="1">
        <f>+'Ark1'!S2256</f>
        <v>0</v>
      </c>
      <c r="Y191" s="1">
        <f>+'Ark1'!U2256</f>
        <v>0</v>
      </c>
      <c r="Z191" s="93">
        <f>+'Ark1'!X2256</f>
        <v>0</v>
      </c>
      <c r="AA191" s="93">
        <f>+'Ark1'!Y2256</f>
        <v>0</v>
      </c>
      <c r="AB191" s="93">
        <f>+'Ark1'!Z2256</f>
        <v>0</v>
      </c>
      <c r="AC191" s="45"/>
    </row>
    <row r="192" spans="18:29">
      <c r="R192" s="45"/>
      <c r="S192" s="52">
        <f>+'Ark1'!C2257</f>
        <v>2012</v>
      </c>
      <c r="T192" s="52">
        <f>+'Ark1'!M2257</f>
        <v>1</v>
      </c>
      <c r="U192" s="53" t="s">
        <v>98</v>
      </c>
      <c r="V192" s="52">
        <f>+'Ark1'!Q2257</f>
        <v>0</v>
      </c>
      <c r="W192" s="52">
        <f>+'Ark1'!R2257</f>
        <v>0</v>
      </c>
      <c r="X192" s="54">
        <f>+'Ark1'!S2257</f>
        <v>0</v>
      </c>
      <c r="Y192" s="54">
        <f>+'Ark1'!U2257</f>
        <v>0</v>
      </c>
      <c r="Z192" s="161">
        <f>+'Ark1'!X2257</f>
        <v>0</v>
      </c>
      <c r="AA192" s="161">
        <f>+'Ark1'!Y2257</f>
        <v>0</v>
      </c>
      <c r="AB192" s="161">
        <f>+'Ark1'!Z2257</f>
        <v>0</v>
      </c>
      <c r="AC192" s="45"/>
    </row>
    <row r="193" spans="18:29">
      <c r="R193" s="45"/>
      <c r="S193" s="52">
        <f>+'Ark1'!C2258</f>
        <v>2012</v>
      </c>
      <c r="T193" s="52">
        <f>+'Ark1'!M2258</f>
        <v>2</v>
      </c>
      <c r="U193" s="53" t="s">
        <v>99</v>
      </c>
      <c r="V193" s="52">
        <f>+'Ark1'!Q2258</f>
        <v>0</v>
      </c>
      <c r="W193" s="52">
        <f>+'Ark1'!R2258</f>
        <v>0</v>
      </c>
      <c r="X193" s="54">
        <f>+'Ark1'!S2258</f>
        <v>0</v>
      </c>
      <c r="Y193" s="54">
        <f>+'Ark1'!U2258</f>
        <v>0</v>
      </c>
      <c r="Z193" s="161">
        <f>+'Ark1'!X2258</f>
        <v>0</v>
      </c>
      <c r="AA193" s="161">
        <f>+'Ark1'!Y2258</f>
        <v>0</v>
      </c>
      <c r="AB193" s="161">
        <f>+'Ark1'!Z2258</f>
        <v>0</v>
      </c>
      <c r="AC193" s="45"/>
    </row>
    <row r="194" spans="18:29">
      <c r="R194" s="45"/>
      <c r="S194" s="52">
        <f>+'Ark1'!C2259</f>
        <v>2012</v>
      </c>
      <c r="T194" s="52">
        <f>+'Ark1'!M2259</f>
        <v>3</v>
      </c>
      <c r="U194" s="53" t="s">
        <v>100</v>
      </c>
      <c r="V194" s="52">
        <f>+'Ark1'!Q2259</f>
        <v>0</v>
      </c>
      <c r="W194" s="52">
        <f>+'Ark1'!R2259</f>
        <v>0</v>
      </c>
      <c r="X194" s="54">
        <f>+'Ark1'!S2259</f>
        <v>0</v>
      </c>
      <c r="Y194" s="54">
        <f>+'Ark1'!U2259</f>
        <v>0</v>
      </c>
      <c r="Z194" s="161">
        <f>+'Ark1'!X2259</f>
        <v>0</v>
      </c>
      <c r="AA194" s="161">
        <f>+'Ark1'!Y2259</f>
        <v>0</v>
      </c>
      <c r="AB194" s="161">
        <f>+'Ark1'!Z2259</f>
        <v>0</v>
      </c>
      <c r="AC194" s="45"/>
    </row>
    <row r="195" spans="18:29">
      <c r="R195" s="45"/>
      <c r="S195" s="52">
        <f>+'Ark1'!C2260</f>
        <v>2012</v>
      </c>
      <c r="T195" s="52">
        <f>+'Ark1'!M2260</f>
        <v>4</v>
      </c>
      <c r="U195" s="53" t="s">
        <v>101</v>
      </c>
      <c r="V195" s="52">
        <f>+'Ark1'!Q2260</f>
        <v>0</v>
      </c>
      <c r="W195" s="52">
        <f>+'Ark1'!R2260</f>
        <v>0</v>
      </c>
      <c r="X195" s="54">
        <f>+'Ark1'!S2260</f>
        <v>0</v>
      </c>
      <c r="Y195" s="54">
        <f>+'Ark1'!U2260</f>
        <v>0</v>
      </c>
      <c r="Z195" s="161">
        <f>+'Ark1'!X2260</f>
        <v>0</v>
      </c>
      <c r="AA195" s="161">
        <f>+'Ark1'!Y2260</f>
        <v>0</v>
      </c>
      <c r="AB195" s="161">
        <f>+'Ark1'!Z2260</f>
        <v>0</v>
      </c>
      <c r="AC195" s="45"/>
    </row>
    <row r="196" spans="18:29">
      <c r="R196" s="45"/>
      <c r="S196" s="52">
        <f>+'Ark1'!C2261</f>
        <v>2012</v>
      </c>
      <c r="T196" s="52">
        <f>+'Ark1'!M2261</f>
        <v>5</v>
      </c>
      <c r="U196" s="53" t="s">
        <v>102</v>
      </c>
      <c r="V196" s="52">
        <f>+'Ark1'!Q2261</f>
        <v>0</v>
      </c>
      <c r="W196" s="52">
        <f>+'Ark1'!R2261</f>
        <v>0</v>
      </c>
      <c r="X196" s="54">
        <f>+'Ark1'!S2261</f>
        <v>0</v>
      </c>
      <c r="Y196" s="54">
        <f>+'Ark1'!U2261</f>
        <v>0</v>
      </c>
      <c r="Z196" s="161">
        <f>+'Ark1'!X2261</f>
        <v>0</v>
      </c>
      <c r="AA196" s="161">
        <f>+'Ark1'!Y2261</f>
        <v>0</v>
      </c>
      <c r="AB196" s="161">
        <f>+'Ark1'!Z2261</f>
        <v>0</v>
      </c>
      <c r="AC196" s="45"/>
    </row>
    <row r="197" spans="18:29">
      <c r="R197" s="45"/>
      <c r="S197" s="52">
        <f>+'Ark1'!C2262</f>
        <v>2012</v>
      </c>
      <c r="T197" s="52">
        <f>+'Ark1'!M2262</f>
        <v>6</v>
      </c>
      <c r="U197" s="53" t="s">
        <v>103</v>
      </c>
      <c r="V197" s="52">
        <f>+'Ark1'!Q2262</f>
        <v>0</v>
      </c>
      <c r="W197" s="52">
        <f>+'Ark1'!R2262</f>
        <v>0</v>
      </c>
      <c r="X197" s="54">
        <f>+'Ark1'!S2262</f>
        <v>0</v>
      </c>
      <c r="Y197" s="54">
        <f>+'Ark1'!U2262</f>
        <v>0</v>
      </c>
      <c r="Z197" s="161">
        <f>+'Ark1'!X2262</f>
        <v>0</v>
      </c>
      <c r="AA197" s="161">
        <f>+'Ark1'!Y2262</f>
        <v>0</v>
      </c>
      <c r="AB197" s="161">
        <f>+'Ark1'!Z2262</f>
        <v>0</v>
      </c>
      <c r="AC197" s="45"/>
    </row>
    <row r="198" spans="18:29">
      <c r="R198" s="45"/>
      <c r="S198" s="52">
        <f>+'Ark1'!C2263</f>
        <v>2012</v>
      </c>
      <c r="T198" s="52">
        <f>+'Ark1'!M2263</f>
        <v>7</v>
      </c>
      <c r="U198" s="53" t="s">
        <v>104</v>
      </c>
      <c r="V198" s="52">
        <f>+'Ark1'!Q2263</f>
        <v>0</v>
      </c>
      <c r="W198" s="52">
        <f>+'Ark1'!R2263</f>
        <v>0</v>
      </c>
      <c r="X198" s="54">
        <f>+'Ark1'!S2263</f>
        <v>0</v>
      </c>
      <c r="Y198" s="54">
        <f>+'Ark1'!U2263</f>
        <v>0</v>
      </c>
      <c r="Z198" s="161">
        <f>+'Ark1'!X2263</f>
        <v>0</v>
      </c>
      <c r="AA198" s="161">
        <f>+'Ark1'!Y2263</f>
        <v>0</v>
      </c>
      <c r="AB198" s="161">
        <f>+'Ark1'!Z2263</f>
        <v>0</v>
      </c>
      <c r="AC198" s="45"/>
    </row>
    <row r="199" spans="18:29">
      <c r="R199" s="45"/>
      <c r="S199" s="52">
        <f>+'Ark1'!C2264</f>
        <v>2012</v>
      </c>
      <c r="T199" s="52">
        <f>+'Ark1'!M2264</f>
        <v>8</v>
      </c>
      <c r="U199" s="53" t="s">
        <v>105</v>
      </c>
      <c r="V199" s="52">
        <f>+'Ark1'!Q2264</f>
        <v>0</v>
      </c>
      <c r="W199" s="52">
        <f>+'Ark1'!R2264</f>
        <v>0</v>
      </c>
      <c r="X199" s="54">
        <f>+'Ark1'!S2264</f>
        <v>0</v>
      </c>
      <c r="Y199" s="54">
        <f>+'Ark1'!U2264</f>
        <v>0</v>
      </c>
      <c r="Z199" s="161">
        <f>+'Ark1'!X2264</f>
        <v>0</v>
      </c>
      <c r="AA199" s="161">
        <f>+'Ark1'!Y2264</f>
        <v>0</v>
      </c>
      <c r="AB199" s="161">
        <f>+'Ark1'!Z2264</f>
        <v>0</v>
      </c>
      <c r="AC199" s="45"/>
    </row>
    <row r="200" spans="18:29">
      <c r="R200" s="45"/>
      <c r="S200" s="52">
        <f>+'Ark1'!C2265</f>
        <v>2012</v>
      </c>
      <c r="T200" s="52">
        <f>+'Ark1'!M2265</f>
        <v>9</v>
      </c>
      <c r="U200" s="53" t="s">
        <v>106</v>
      </c>
      <c r="V200" s="52">
        <f>+'Ark1'!Q2265</f>
        <v>0</v>
      </c>
      <c r="W200" s="52">
        <f>+'Ark1'!R2265</f>
        <v>0</v>
      </c>
      <c r="X200" s="54">
        <f>+'Ark1'!S2265</f>
        <v>0</v>
      </c>
      <c r="Y200" s="54">
        <f>+'Ark1'!U2265</f>
        <v>0</v>
      </c>
      <c r="Z200" s="161">
        <f>+'Ark1'!X2265</f>
        <v>0</v>
      </c>
      <c r="AA200" s="161">
        <f>+'Ark1'!Y2265</f>
        <v>0</v>
      </c>
      <c r="AB200" s="161">
        <f>+'Ark1'!Z2265</f>
        <v>0</v>
      </c>
      <c r="AC200" s="45"/>
    </row>
    <row r="201" spans="18:29">
      <c r="R201" s="45"/>
      <c r="S201" s="52">
        <f>+'Ark1'!C2266</f>
        <v>2012</v>
      </c>
      <c r="T201" s="52">
        <f>+'Ark1'!M2266</f>
        <v>10</v>
      </c>
      <c r="U201" s="53" t="s">
        <v>107</v>
      </c>
      <c r="V201" s="52">
        <f>+'Ark1'!Q2266</f>
        <v>0</v>
      </c>
      <c r="W201" s="52">
        <f>+'Ark1'!R2266</f>
        <v>0</v>
      </c>
      <c r="X201" s="54">
        <f>+'Ark1'!S2266</f>
        <v>0</v>
      </c>
      <c r="Y201" s="54">
        <f>+'Ark1'!U2266</f>
        <v>0</v>
      </c>
      <c r="Z201" s="161">
        <f>+'Ark1'!X2266</f>
        <v>0</v>
      </c>
      <c r="AA201" s="161">
        <f>+'Ark1'!Y2266</f>
        <v>0</v>
      </c>
      <c r="AB201" s="161">
        <f>+'Ark1'!Z2266</f>
        <v>0</v>
      </c>
      <c r="AC201" s="45"/>
    </row>
    <row r="202" spans="18:29">
      <c r="R202" s="45"/>
      <c r="S202" s="52">
        <f>+'Ark1'!C2267</f>
        <v>2012</v>
      </c>
      <c r="T202" s="52">
        <f>+'Ark1'!M2267</f>
        <v>11</v>
      </c>
      <c r="U202" s="53" t="s">
        <v>108</v>
      </c>
      <c r="V202" s="52">
        <f>+'Ark1'!Q2267</f>
        <v>0</v>
      </c>
      <c r="W202" s="52">
        <f>+'Ark1'!R2267</f>
        <v>0</v>
      </c>
      <c r="X202" s="54">
        <f>+'Ark1'!S2267</f>
        <v>0</v>
      </c>
      <c r="Y202" s="54">
        <f>+'Ark1'!U2267</f>
        <v>0</v>
      </c>
      <c r="Z202" s="161">
        <f>+'Ark1'!X2267</f>
        <v>0</v>
      </c>
      <c r="AA202" s="161">
        <f>+'Ark1'!Y2267</f>
        <v>0</v>
      </c>
      <c r="AB202" s="161">
        <f>+'Ark1'!Z2267</f>
        <v>0</v>
      </c>
      <c r="AC202" s="45"/>
    </row>
    <row r="203" spans="18:29">
      <c r="R203" s="45"/>
      <c r="S203" s="52">
        <f>+'Ark1'!C2268</f>
        <v>2012</v>
      </c>
      <c r="T203" s="52">
        <f>+'Ark1'!M2268</f>
        <v>12</v>
      </c>
      <c r="U203" s="53" t="s">
        <v>109</v>
      </c>
      <c r="V203" s="52">
        <f>+'Ark1'!Q2268</f>
        <v>0</v>
      </c>
      <c r="W203" s="52">
        <f>+'Ark1'!R2268</f>
        <v>0</v>
      </c>
      <c r="X203" s="54">
        <f>+'Ark1'!S2268</f>
        <v>0</v>
      </c>
      <c r="Y203" s="54">
        <f>+'Ark1'!U2268</f>
        <v>0</v>
      </c>
      <c r="Z203" s="161">
        <f>+'Ark1'!X2268</f>
        <v>0</v>
      </c>
      <c r="AA203" s="161">
        <f>+'Ark1'!Y2268</f>
        <v>0</v>
      </c>
      <c r="AB203" s="161">
        <f>+'Ark1'!Z2268</f>
        <v>0</v>
      </c>
      <c r="AC203" s="45"/>
    </row>
    <row r="204" spans="18:29">
      <c r="R204" s="45"/>
      <c r="S204" s="52">
        <f>+'Ark1'!C2269</f>
        <v>2012</v>
      </c>
      <c r="T204" s="52">
        <f>+'Ark1'!M2269</f>
        <v>13</v>
      </c>
      <c r="U204" s="53" t="s">
        <v>110</v>
      </c>
      <c r="V204" s="52">
        <f>+'Ark1'!Q2269</f>
        <v>0</v>
      </c>
      <c r="W204" s="52">
        <f>+'Ark1'!R2269</f>
        <v>0</v>
      </c>
      <c r="X204" s="54">
        <f>+'Ark1'!S2269</f>
        <v>0</v>
      </c>
      <c r="Y204" s="54">
        <f>+'Ark1'!U2269</f>
        <v>0</v>
      </c>
      <c r="Z204" s="161">
        <f>+'Ark1'!X2269</f>
        <v>0</v>
      </c>
      <c r="AA204" s="161">
        <f>+'Ark1'!Y2269</f>
        <v>0</v>
      </c>
      <c r="AB204" s="161">
        <f>+'Ark1'!Z2269</f>
        <v>0</v>
      </c>
      <c r="AC204" s="45"/>
    </row>
    <row r="205" spans="18:29">
      <c r="R205" s="45"/>
      <c r="S205" s="52">
        <f>+'Ark1'!C2270</f>
        <v>2012</v>
      </c>
      <c r="T205" s="52">
        <f>+'Ark1'!M2270</f>
        <v>14</v>
      </c>
      <c r="U205" s="53" t="s">
        <v>111</v>
      </c>
      <c r="V205" s="52">
        <f>+'Ark1'!Q2270</f>
        <v>0</v>
      </c>
      <c r="W205" s="52">
        <f>+'Ark1'!R2270</f>
        <v>0</v>
      </c>
      <c r="X205" s="54">
        <f>+'Ark1'!S2270</f>
        <v>0</v>
      </c>
      <c r="Y205" s="54">
        <f>+'Ark1'!U2270</f>
        <v>0</v>
      </c>
      <c r="Z205" s="161">
        <f>+'Ark1'!X2270</f>
        <v>0</v>
      </c>
      <c r="AA205" s="161">
        <f>+'Ark1'!Y2270</f>
        <v>0</v>
      </c>
      <c r="AB205" s="161">
        <f>+'Ark1'!Z2270</f>
        <v>0</v>
      </c>
      <c r="AC205" s="45"/>
    </row>
    <row r="206" spans="18:29">
      <c r="R206" s="45"/>
      <c r="S206" s="52">
        <f>+'Ark1'!C2271</f>
        <v>2012</v>
      </c>
      <c r="T206" s="52">
        <f>+'Ark1'!M2271</f>
        <v>15</v>
      </c>
      <c r="U206" s="53" t="s">
        <v>112</v>
      </c>
      <c r="V206" s="52">
        <f>+'Ark1'!Q2271</f>
        <v>0</v>
      </c>
      <c r="W206" s="52">
        <f>+'Ark1'!R2271</f>
        <v>0</v>
      </c>
      <c r="X206" s="54">
        <f>+'Ark1'!S2271</f>
        <v>0</v>
      </c>
      <c r="Y206" s="54">
        <f>+'Ark1'!U2271</f>
        <v>0</v>
      </c>
      <c r="Z206" s="161">
        <f>+'Ark1'!X2271</f>
        <v>0</v>
      </c>
      <c r="AA206" s="161">
        <f>+'Ark1'!Y2271</f>
        <v>0</v>
      </c>
      <c r="AB206" s="161">
        <f>+'Ark1'!Z2271</f>
        <v>0</v>
      </c>
      <c r="AC206" s="45"/>
    </row>
    <row r="207" spans="18:29">
      <c r="R207" s="45"/>
      <c r="S207">
        <f>+'Ark1'!C2272</f>
        <v>2011</v>
      </c>
      <c r="T207">
        <f>+'Ark1'!M2272</f>
        <v>1</v>
      </c>
      <c r="U207" s="3" t="s">
        <v>98</v>
      </c>
      <c r="V207">
        <f>+'Ark1'!Q2272</f>
        <v>0</v>
      </c>
      <c r="W207">
        <f>+'Ark1'!R2272</f>
        <v>0</v>
      </c>
      <c r="X207" s="1">
        <f>+'Ark1'!S2272</f>
        <v>0</v>
      </c>
      <c r="Y207" s="1">
        <f>+'Ark1'!U2272</f>
        <v>0</v>
      </c>
      <c r="Z207" s="93">
        <f>+'Ark1'!X2272</f>
        <v>0</v>
      </c>
      <c r="AA207" s="93">
        <f>+'Ark1'!Y2272</f>
        <v>0</v>
      </c>
      <c r="AB207" s="93">
        <f>+'Ark1'!Z2272</f>
        <v>0</v>
      </c>
      <c r="AC207" s="45"/>
    </row>
    <row r="208" spans="18:29">
      <c r="R208" s="45"/>
      <c r="S208">
        <f>+'Ark1'!C2273</f>
        <v>2011</v>
      </c>
      <c r="T208">
        <f>+'Ark1'!M2273</f>
        <v>2</v>
      </c>
      <c r="U208" s="3" t="s">
        <v>99</v>
      </c>
      <c r="V208">
        <f>+'Ark1'!Q2273</f>
        <v>0</v>
      </c>
      <c r="W208">
        <f>+'Ark1'!R2273</f>
        <v>0</v>
      </c>
      <c r="X208" s="1">
        <f>+'Ark1'!S2273</f>
        <v>0</v>
      </c>
      <c r="Y208" s="1">
        <f>+'Ark1'!U2273</f>
        <v>0</v>
      </c>
      <c r="Z208" s="93">
        <f>+'Ark1'!X2273</f>
        <v>0</v>
      </c>
      <c r="AA208" s="93">
        <f>+'Ark1'!Y2273</f>
        <v>0</v>
      </c>
      <c r="AB208" s="93">
        <f>+'Ark1'!Z2273</f>
        <v>0</v>
      </c>
      <c r="AC208" s="45"/>
    </row>
    <row r="209" spans="18:29">
      <c r="R209" s="45"/>
      <c r="S209">
        <f>+'Ark1'!C2274</f>
        <v>2011</v>
      </c>
      <c r="T209">
        <f>+'Ark1'!M2274</f>
        <v>3</v>
      </c>
      <c r="U209" s="3" t="s">
        <v>100</v>
      </c>
      <c r="V209">
        <f>+'Ark1'!Q2274</f>
        <v>0</v>
      </c>
      <c r="W209">
        <f>+'Ark1'!R2274</f>
        <v>0</v>
      </c>
      <c r="X209" s="1">
        <f>+'Ark1'!S2274</f>
        <v>0</v>
      </c>
      <c r="Y209" s="1">
        <f>+'Ark1'!U2274</f>
        <v>0</v>
      </c>
      <c r="Z209" s="93">
        <f>+'Ark1'!X2274</f>
        <v>0</v>
      </c>
      <c r="AA209" s="93">
        <f>+'Ark1'!Y2274</f>
        <v>0</v>
      </c>
      <c r="AB209" s="93">
        <f>+'Ark1'!Z2274</f>
        <v>0</v>
      </c>
      <c r="AC209" s="45"/>
    </row>
    <row r="210" spans="18:29">
      <c r="R210" s="45"/>
      <c r="S210">
        <f>+'Ark1'!C2275</f>
        <v>2011</v>
      </c>
      <c r="T210">
        <f>+'Ark1'!M2275</f>
        <v>4</v>
      </c>
      <c r="U210" s="3" t="s">
        <v>101</v>
      </c>
      <c r="V210">
        <f>+'Ark1'!Q2275</f>
        <v>0</v>
      </c>
      <c r="W210">
        <f>+'Ark1'!R2275</f>
        <v>0</v>
      </c>
      <c r="X210" s="1">
        <f>+'Ark1'!S2275</f>
        <v>0</v>
      </c>
      <c r="Y210" s="1">
        <f>+'Ark1'!U2275</f>
        <v>0</v>
      </c>
      <c r="Z210" s="93">
        <f>+'Ark1'!X2275</f>
        <v>0</v>
      </c>
      <c r="AA210" s="93">
        <f>+'Ark1'!Y2275</f>
        <v>0</v>
      </c>
      <c r="AB210" s="93">
        <f>+'Ark1'!Z2275</f>
        <v>0</v>
      </c>
      <c r="AC210" s="45"/>
    </row>
    <row r="211" spans="18:29">
      <c r="R211" s="45"/>
      <c r="S211">
        <f>+'Ark1'!C2276</f>
        <v>2011</v>
      </c>
      <c r="T211">
        <f>+'Ark1'!M2276</f>
        <v>5</v>
      </c>
      <c r="U211" s="3" t="s">
        <v>102</v>
      </c>
      <c r="V211">
        <f>+'Ark1'!Q2276</f>
        <v>0</v>
      </c>
      <c r="W211">
        <f>+'Ark1'!R2276</f>
        <v>0</v>
      </c>
      <c r="X211" s="1">
        <f>+'Ark1'!S2276</f>
        <v>0</v>
      </c>
      <c r="Y211" s="1">
        <f>+'Ark1'!U2276</f>
        <v>0</v>
      </c>
      <c r="Z211" s="93">
        <f>+'Ark1'!X2276</f>
        <v>0</v>
      </c>
      <c r="AA211" s="93">
        <f>+'Ark1'!Y2276</f>
        <v>0</v>
      </c>
      <c r="AB211" s="93">
        <f>+'Ark1'!Z2276</f>
        <v>0</v>
      </c>
      <c r="AC211" s="45"/>
    </row>
    <row r="212" spans="18:29">
      <c r="R212" s="45"/>
      <c r="S212">
        <f>+'Ark1'!C2277</f>
        <v>2011</v>
      </c>
      <c r="T212">
        <f>+'Ark1'!M2277</f>
        <v>6</v>
      </c>
      <c r="U212" s="3" t="s">
        <v>103</v>
      </c>
      <c r="V212">
        <f>+'Ark1'!Q2277</f>
        <v>0</v>
      </c>
      <c r="W212">
        <f>+'Ark1'!R2277</f>
        <v>0</v>
      </c>
      <c r="X212" s="1">
        <f>+'Ark1'!S2277</f>
        <v>0</v>
      </c>
      <c r="Y212" s="1">
        <f>+'Ark1'!U2277</f>
        <v>0</v>
      </c>
      <c r="Z212" s="93">
        <f>+'Ark1'!X2277</f>
        <v>0</v>
      </c>
      <c r="AA212" s="93">
        <f>+'Ark1'!Y2277</f>
        <v>0</v>
      </c>
      <c r="AB212" s="93">
        <f>+'Ark1'!Z2277</f>
        <v>0</v>
      </c>
      <c r="AC212" s="45"/>
    </row>
    <row r="213" spans="18:29">
      <c r="R213" s="45"/>
      <c r="S213">
        <f>+'Ark1'!C2278</f>
        <v>2011</v>
      </c>
      <c r="T213">
        <f>+'Ark1'!M2278</f>
        <v>7</v>
      </c>
      <c r="U213" s="3" t="s">
        <v>104</v>
      </c>
      <c r="V213">
        <f>+'Ark1'!Q2278</f>
        <v>0</v>
      </c>
      <c r="W213">
        <f>+'Ark1'!R2278</f>
        <v>0</v>
      </c>
      <c r="X213" s="1">
        <f>+'Ark1'!S2278</f>
        <v>0</v>
      </c>
      <c r="Y213" s="1">
        <f>+'Ark1'!U2278</f>
        <v>0</v>
      </c>
      <c r="Z213" s="93">
        <f>+'Ark1'!X2278</f>
        <v>0</v>
      </c>
      <c r="AA213" s="93">
        <f>+'Ark1'!Y2278</f>
        <v>0</v>
      </c>
      <c r="AB213" s="93">
        <f>+'Ark1'!Z2278</f>
        <v>0</v>
      </c>
      <c r="AC213" s="45"/>
    </row>
    <row r="214" spans="18:29">
      <c r="R214" s="45"/>
      <c r="S214">
        <f>+'Ark1'!C2279</f>
        <v>2011</v>
      </c>
      <c r="T214">
        <f>+'Ark1'!M2279</f>
        <v>8</v>
      </c>
      <c r="U214" s="3" t="s">
        <v>105</v>
      </c>
      <c r="V214">
        <f>+'Ark1'!Q2279</f>
        <v>0</v>
      </c>
      <c r="W214">
        <f>+'Ark1'!R2279</f>
        <v>0</v>
      </c>
      <c r="X214" s="1">
        <f>+'Ark1'!S2279</f>
        <v>0</v>
      </c>
      <c r="Y214" s="1">
        <f>+'Ark1'!U2279</f>
        <v>0</v>
      </c>
      <c r="Z214" s="93">
        <f>+'Ark1'!X2279</f>
        <v>0</v>
      </c>
      <c r="AA214" s="93">
        <f>+'Ark1'!Y2279</f>
        <v>0</v>
      </c>
      <c r="AB214" s="93">
        <f>+'Ark1'!Z2279</f>
        <v>0</v>
      </c>
      <c r="AC214" s="45"/>
    </row>
    <row r="215" spans="18:29">
      <c r="R215" s="45"/>
      <c r="S215">
        <f>+'Ark1'!C2280</f>
        <v>2011</v>
      </c>
      <c r="T215">
        <f>+'Ark1'!M2280</f>
        <v>9</v>
      </c>
      <c r="U215" s="3" t="s">
        <v>106</v>
      </c>
      <c r="V215">
        <f>+'Ark1'!Q2280</f>
        <v>0</v>
      </c>
      <c r="W215">
        <f>+'Ark1'!R2280</f>
        <v>0</v>
      </c>
      <c r="X215" s="1">
        <f>+'Ark1'!S2280</f>
        <v>0</v>
      </c>
      <c r="Y215" s="1">
        <f>+'Ark1'!U2280</f>
        <v>0</v>
      </c>
      <c r="Z215" s="93">
        <f>+'Ark1'!X2280</f>
        <v>0</v>
      </c>
      <c r="AA215" s="93">
        <f>+'Ark1'!Y2280</f>
        <v>0</v>
      </c>
      <c r="AB215" s="93">
        <f>+'Ark1'!Z2280</f>
        <v>0</v>
      </c>
      <c r="AC215" s="45"/>
    </row>
    <row r="216" spans="18:29">
      <c r="R216" s="45"/>
      <c r="S216">
        <f>+'Ark1'!C2281</f>
        <v>2011</v>
      </c>
      <c r="T216">
        <f>+'Ark1'!M2281</f>
        <v>10</v>
      </c>
      <c r="U216" s="3" t="s">
        <v>107</v>
      </c>
      <c r="V216">
        <f>+'Ark1'!Q2281</f>
        <v>0</v>
      </c>
      <c r="W216">
        <f>+'Ark1'!R2281</f>
        <v>0</v>
      </c>
      <c r="X216" s="1">
        <f>+'Ark1'!S2281</f>
        <v>0</v>
      </c>
      <c r="Y216" s="1">
        <f>+'Ark1'!U2281</f>
        <v>0</v>
      </c>
      <c r="Z216" s="93">
        <f>+'Ark1'!X2281</f>
        <v>0</v>
      </c>
      <c r="AA216" s="93">
        <f>+'Ark1'!Y2281</f>
        <v>0</v>
      </c>
      <c r="AB216" s="93">
        <f>+'Ark1'!Z2281</f>
        <v>0</v>
      </c>
      <c r="AC216" s="45"/>
    </row>
    <row r="217" spans="18:29">
      <c r="R217" s="45"/>
      <c r="S217">
        <f>+'Ark1'!C2282</f>
        <v>2011</v>
      </c>
      <c r="T217">
        <f>+'Ark1'!M2282</f>
        <v>11</v>
      </c>
      <c r="U217" s="3" t="s">
        <v>108</v>
      </c>
      <c r="V217">
        <f>+'Ark1'!Q2282</f>
        <v>0</v>
      </c>
      <c r="W217">
        <f>+'Ark1'!R2282</f>
        <v>0</v>
      </c>
      <c r="X217" s="1">
        <f>+'Ark1'!S2282</f>
        <v>0</v>
      </c>
      <c r="Y217" s="1">
        <f>+'Ark1'!U2282</f>
        <v>0</v>
      </c>
      <c r="Z217" s="93">
        <f>+'Ark1'!X2282</f>
        <v>0</v>
      </c>
      <c r="AA217" s="93">
        <f>+'Ark1'!Y2282</f>
        <v>0</v>
      </c>
      <c r="AB217" s="93">
        <f>+'Ark1'!Z2282</f>
        <v>0</v>
      </c>
      <c r="AC217" s="45"/>
    </row>
    <row r="218" spans="18:29">
      <c r="R218" s="45"/>
      <c r="S218">
        <f>+'Ark1'!C2283</f>
        <v>2011</v>
      </c>
      <c r="T218">
        <f>+'Ark1'!M2283</f>
        <v>12</v>
      </c>
      <c r="U218" s="3" t="s">
        <v>109</v>
      </c>
      <c r="V218">
        <f>+'Ark1'!Q2283</f>
        <v>0</v>
      </c>
      <c r="W218">
        <f>+'Ark1'!R2283</f>
        <v>0</v>
      </c>
      <c r="X218" s="1">
        <f>+'Ark1'!S2283</f>
        <v>0</v>
      </c>
      <c r="Y218" s="1">
        <f>+'Ark1'!U2283</f>
        <v>0</v>
      </c>
      <c r="Z218" s="93">
        <f>+'Ark1'!X2283</f>
        <v>0</v>
      </c>
      <c r="AA218" s="93">
        <f>+'Ark1'!Y2283</f>
        <v>0</v>
      </c>
      <c r="AB218" s="93">
        <f>+'Ark1'!Z2283</f>
        <v>0</v>
      </c>
      <c r="AC218" s="45"/>
    </row>
    <row r="219" spans="18:29">
      <c r="R219" s="45"/>
      <c r="S219">
        <f>+'Ark1'!C2284</f>
        <v>2011</v>
      </c>
      <c r="T219">
        <f>+'Ark1'!M2284</f>
        <v>13</v>
      </c>
      <c r="U219" s="3" t="s">
        <v>110</v>
      </c>
      <c r="V219">
        <f>+'Ark1'!Q2284</f>
        <v>0</v>
      </c>
      <c r="W219">
        <f>+'Ark1'!R2284</f>
        <v>0</v>
      </c>
      <c r="X219" s="1">
        <f>+'Ark1'!S2284</f>
        <v>0</v>
      </c>
      <c r="Y219" s="1">
        <f>+'Ark1'!U2284</f>
        <v>0</v>
      </c>
      <c r="Z219" s="93">
        <f>+'Ark1'!X2284</f>
        <v>0</v>
      </c>
      <c r="AA219" s="93">
        <f>+'Ark1'!Y2284</f>
        <v>0</v>
      </c>
      <c r="AB219" s="93">
        <f>+'Ark1'!Z2284</f>
        <v>0</v>
      </c>
      <c r="AC219" s="45"/>
    </row>
    <row r="220" spans="18:29">
      <c r="R220" s="45"/>
      <c r="S220">
        <f>+'Ark1'!C2285</f>
        <v>2011</v>
      </c>
      <c r="T220">
        <f>+'Ark1'!M2285</f>
        <v>14</v>
      </c>
      <c r="U220" s="3" t="s">
        <v>111</v>
      </c>
      <c r="V220">
        <f>+'Ark1'!Q2285</f>
        <v>0</v>
      </c>
      <c r="W220">
        <f>+'Ark1'!R2285</f>
        <v>0</v>
      </c>
      <c r="X220" s="1">
        <f>+'Ark1'!S2285</f>
        <v>0</v>
      </c>
      <c r="Y220" s="1">
        <f>+'Ark1'!U2285</f>
        <v>0</v>
      </c>
      <c r="Z220" s="93">
        <f>+'Ark1'!X2285</f>
        <v>0</v>
      </c>
      <c r="AA220" s="93">
        <f>+'Ark1'!Y2285</f>
        <v>0</v>
      </c>
      <c r="AB220" s="93">
        <f>+'Ark1'!Z2285</f>
        <v>0</v>
      </c>
      <c r="AC220" s="45"/>
    </row>
    <row r="221" spans="18:29">
      <c r="R221" s="45"/>
      <c r="S221">
        <f>+'Ark1'!C2286</f>
        <v>2011</v>
      </c>
      <c r="T221">
        <f>+'Ark1'!M2286</f>
        <v>15</v>
      </c>
      <c r="U221" s="3" t="s">
        <v>112</v>
      </c>
      <c r="V221">
        <f>+'Ark1'!Q2286</f>
        <v>0</v>
      </c>
      <c r="W221">
        <f>+'Ark1'!R2286</f>
        <v>0</v>
      </c>
      <c r="X221" s="1">
        <f>+'Ark1'!S2286</f>
        <v>0</v>
      </c>
      <c r="Y221" s="1">
        <f>+'Ark1'!U2286</f>
        <v>0</v>
      </c>
      <c r="Z221" s="93">
        <f>+'Ark1'!X2286</f>
        <v>0</v>
      </c>
      <c r="AA221" s="93">
        <f>+'Ark1'!Y2286</f>
        <v>0</v>
      </c>
      <c r="AB221" s="93">
        <f>+'Ark1'!Z2286</f>
        <v>0</v>
      </c>
      <c r="AC221" s="45"/>
    </row>
    <row r="222" spans="18:29">
      <c r="R222" s="45"/>
      <c r="S222" s="52">
        <f>+'Ark1'!C2287</f>
        <v>2010</v>
      </c>
      <c r="T222" s="52">
        <f>+'Ark1'!M2287</f>
        <v>1</v>
      </c>
      <c r="U222" s="53" t="s">
        <v>98</v>
      </c>
      <c r="V222" s="52">
        <f>+'Ark1'!Q2287</f>
        <v>0</v>
      </c>
      <c r="W222" s="52">
        <f>+'Ark1'!R2287</f>
        <v>0</v>
      </c>
      <c r="X222" s="54">
        <f>+'Ark1'!S2287</f>
        <v>0</v>
      </c>
      <c r="Y222" s="54">
        <f>+'Ark1'!U2287</f>
        <v>0</v>
      </c>
      <c r="Z222" s="161">
        <f>+'Ark1'!X2287</f>
        <v>0</v>
      </c>
      <c r="AA222" s="161">
        <f>+'Ark1'!Y2287</f>
        <v>0</v>
      </c>
      <c r="AB222" s="161">
        <f>+'Ark1'!Z2287</f>
        <v>0</v>
      </c>
      <c r="AC222" s="45"/>
    </row>
    <row r="223" spans="18:29">
      <c r="R223" s="45"/>
      <c r="S223" s="52">
        <f>+'Ark1'!C2288</f>
        <v>2010</v>
      </c>
      <c r="T223" s="52">
        <f>+'Ark1'!M2288</f>
        <v>2</v>
      </c>
      <c r="U223" s="53" t="s">
        <v>99</v>
      </c>
      <c r="V223" s="52">
        <f>+'Ark1'!Q2288</f>
        <v>0</v>
      </c>
      <c r="W223" s="52">
        <f>+'Ark1'!R2288</f>
        <v>0</v>
      </c>
      <c r="X223" s="54">
        <f>+'Ark1'!S2288</f>
        <v>0</v>
      </c>
      <c r="Y223" s="54">
        <f>+'Ark1'!U2288</f>
        <v>0</v>
      </c>
      <c r="Z223" s="161">
        <f>+'Ark1'!X2288</f>
        <v>0</v>
      </c>
      <c r="AA223" s="161">
        <f>+'Ark1'!Y2288</f>
        <v>0</v>
      </c>
      <c r="AB223" s="161">
        <f>+'Ark1'!Z2288</f>
        <v>0</v>
      </c>
      <c r="AC223" s="45"/>
    </row>
    <row r="224" spans="18:29">
      <c r="R224" s="45"/>
      <c r="S224" s="52">
        <f>+'Ark1'!C2289</f>
        <v>2010</v>
      </c>
      <c r="T224" s="52">
        <f>+'Ark1'!M2289</f>
        <v>3</v>
      </c>
      <c r="U224" s="53" t="s">
        <v>100</v>
      </c>
      <c r="V224" s="52">
        <f>+'Ark1'!Q2289</f>
        <v>0</v>
      </c>
      <c r="W224" s="52">
        <f>+'Ark1'!R2289</f>
        <v>0</v>
      </c>
      <c r="X224" s="54">
        <f>+'Ark1'!S2289</f>
        <v>0</v>
      </c>
      <c r="Y224" s="54">
        <f>+'Ark1'!U2289</f>
        <v>0</v>
      </c>
      <c r="Z224" s="161">
        <f>+'Ark1'!X2289</f>
        <v>0</v>
      </c>
      <c r="AA224" s="161">
        <f>+'Ark1'!Y2289</f>
        <v>0</v>
      </c>
      <c r="AB224" s="161">
        <f>+'Ark1'!Z2289</f>
        <v>0</v>
      </c>
      <c r="AC224" s="45"/>
    </row>
    <row r="225" spans="18:29">
      <c r="R225" s="45"/>
      <c r="S225" s="52">
        <f>+'Ark1'!C2290</f>
        <v>2010</v>
      </c>
      <c r="T225" s="52">
        <f>+'Ark1'!M2290</f>
        <v>4</v>
      </c>
      <c r="U225" s="53" t="s">
        <v>101</v>
      </c>
      <c r="V225" s="52">
        <f>+'Ark1'!Q2290</f>
        <v>0</v>
      </c>
      <c r="W225" s="52">
        <f>+'Ark1'!R2290</f>
        <v>0</v>
      </c>
      <c r="X225" s="54">
        <f>+'Ark1'!S2290</f>
        <v>0</v>
      </c>
      <c r="Y225" s="54">
        <f>+'Ark1'!U2290</f>
        <v>0</v>
      </c>
      <c r="Z225" s="161">
        <f>+'Ark1'!X2290</f>
        <v>0</v>
      </c>
      <c r="AA225" s="161">
        <f>+'Ark1'!Y2290</f>
        <v>0</v>
      </c>
      <c r="AB225" s="161">
        <f>+'Ark1'!Z2290</f>
        <v>0</v>
      </c>
      <c r="AC225" s="45"/>
    </row>
    <row r="226" spans="18:29">
      <c r="R226" s="45"/>
      <c r="S226" s="52">
        <f>+'Ark1'!C2291</f>
        <v>2010</v>
      </c>
      <c r="T226" s="52">
        <f>+'Ark1'!M2291</f>
        <v>5</v>
      </c>
      <c r="U226" s="53" t="s">
        <v>102</v>
      </c>
      <c r="V226" s="52">
        <f>+'Ark1'!Q2291</f>
        <v>0</v>
      </c>
      <c r="W226" s="52">
        <f>+'Ark1'!R2291</f>
        <v>0</v>
      </c>
      <c r="X226" s="54">
        <f>+'Ark1'!S2291</f>
        <v>0</v>
      </c>
      <c r="Y226" s="54">
        <f>+'Ark1'!U2291</f>
        <v>0</v>
      </c>
      <c r="Z226" s="161">
        <f>+'Ark1'!X2291</f>
        <v>0</v>
      </c>
      <c r="AA226" s="161">
        <f>+'Ark1'!Y2291</f>
        <v>0</v>
      </c>
      <c r="AB226" s="161">
        <f>+'Ark1'!Z2291</f>
        <v>0</v>
      </c>
      <c r="AC226" s="45"/>
    </row>
    <row r="227" spans="18:29">
      <c r="R227" s="45"/>
      <c r="S227" s="52">
        <f>+'Ark1'!C2292</f>
        <v>2010</v>
      </c>
      <c r="T227" s="52">
        <f>+'Ark1'!M2292</f>
        <v>6</v>
      </c>
      <c r="U227" s="53" t="s">
        <v>103</v>
      </c>
      <c r="V227" s="52">
        <f>+'Ark1'!Q2292</f>
        <v>0</v>
      </c>
      <c r="W227" s="52">
        <f>+'Ark1'!R2292</f>
        <v>0</v>
      </c>
      <c r="X227" s="54">
        <f>+'Ark1'!S2292</f>
        <v>0</v>
      </c>
      <c r="Y227" s="54">
        <f>+'Ark1'!U2292</f>
        <v>0</v>
      </c>
      <c r="Z227" s="161">
        <f>+'Ark1'!X2292</f>
        <v>0</v>
      </c>
      <c r="AA227" s="161">
        <f>+'Ark1'!Y2292</f>
        <v>0</v>
      </c>
      <c r="AB227" s="161">
        <f>+'Ark1'!Z2292</f>
        <v>0</v>
      </c>
      <c r="AC227" s="45"/>
    </row>
    <row r="228" spans="18:29">
      <c r="R228" s="45"/>
      <c r="S228" s="52">
        <f>+'Ark1'!C2293</f>
        <v>2010</v>
      </c>
      <c r="T228" s="52">
        <f>+'Ark1'!M2293</f>
        <v>7</v>
      </c>
      <c r="U228" s="53" t="s">
        <v>104</v>
      </c>
      <c r="V228" s="52">
        <f>+'Ark1'!Q2293</f>
        <v>0</v>
      </c>
      <c r="W228" s="52">
        <f>+'Ark1'!R2293</f>
        <v>0</v>
      </c>
      <c r="X228" s="54">
        <f>+'Ark1'!S2293</f>
        <v>0</v>
      </c>
      <c r="Y228" s="54">
        <f>+'Ark1'!U2293</f>
        <v>0</v>
      </c>
      <c r="Z228" s="161">
        <f>+'Ark1'!X2293</f>
        <v>0</v>
      </c>
      <c r="AA228" s="161">
        <f>+'Ark1'!Y2293</f>
        <v>0</v>
      </c>
      <c r="AB228" s="161">
        <f>+'Ark1'!Z2293</f>
        <v>0</v>
      </c>
      <c r="AC228" s="45"/>
    </row>
    <row r="229" spans="18:29">
      <c r="R229" s="45"/>
      <c r="S229" s="52">
        <f>+'Ark1'!C2294</f>
        <v>2010</v>
      </c>
      <c r="T229" s="52">
        <f>+'Ark1'!M2294</f>
        <v>8</v>
      </c>
      <c r="U229" s="53" t="s">
        <v>105</v>
      </c>
      <c r="V229" s="52">
        <f>+'Ark1'!Q2294</f>
        <v>0</v>
      </c>
      <c r="W229" s="52">
        <f>+'Ark1'!R2294</f>
        <v>0</v>
      </c>
      <c r="X229" s="54">
        <f>+'Ark1'!S2294</f>
        <v>0</v>
      </c>
      <c r="Y229" s="54">
        <f>+'Ark1'!U2294</f>
        <v>0</v>
      </c>
      <c r="Z229" s="161">
        <f>+'Ark1'!X2294</f>
        <v>0</v>
      </c>
      <c r="AA229" s="161">
        <f>+'Ark1'!Y2294</f>
        <v>0</v>
      </c>
      <c r="AB229" s="161">
        <f>+'Ark1'!Z2294</f>
        <v>0</v>
      </c>
      <c r="AC229" s="45"/>
    </row>
    <row r="230" spans="18:29">
      <c r="R230" s="45"/>
      <c r="S230" s="52">
        <f>+'Ark1'!C2295</f>
        <v>2010</v>
      </c>
      <c r="T230" s="52">
        <f>+'Ark1'!M2295</f>
        <v>9</v>
      </c>
      <c r="U230" s="53" t="s">
        <v>106</v>
      </c>
      <c r="V230" s="52">
        <f>+'Ark1'!Q2295</f>
        <v>0</v>
      </c>
      <c r="W230" s="52">
        <f>+'Ark1'!R2295</f>
        <v>0</v>
      </c>
      <c r="X230" s="54">
        <f>+'Ark1'!S2295</f>
        <v>0</v>
      </c>
      <c r="Y230" s="54">
        <f>+'Ark1'!U2295</f>
        <v>0</v>
      </c>
      <c r="Z230" s="161">
        <f>+'Ark1'!X2295</f>
        <v>0</v>
      </c>
      <c r="AA230" s="161">
        <f>+'Ark1'!Y2295</f>
        <v>0</v>
      </c>
      <c r="AB230" s="161">
        <f>+'Ark1'!Z2295</f>
        <v>0</v>
      </c>
      <c r="AC230" s="45"/>
    </row>
    <row r="231" spans="18:29">
      <c r="R231" s="45"/>
      <c r="S231" s="52">
        <f>+'Ark1'!C2296</f>
        <v>2010</v>
      </c>
      <c r="T231" s="52">
        <f>+'Ark1'!M2296</f>
        <v>10</v>
      </c>
      <c r="U231" s="53" t="s">
        <v>107</v>
      </c>
      <c r="V231" s="52">
        <f>+'Ark1'!Q2296</f>
        <v>0</v>
      </c>
      <c r="W231" s="52">
        <f>+'Ark1'!R2296</f>
        <v>0</v>
      </c>
      <c r="X231" s="54">
        <f>+'Ark1'!S2296</f>
        <v>0</v>
      </c>
      <c r="Y231" s="54">
        <f>+'Ark1'!U2296</f>
        <v>0</v>
      </c>
      <c r="Z231" s="161">
        <f>+'Ark1'!X2296</f>
        <v>0</v>
      </c>
      <c r="AA231" s="161">
        <f>+'Ark1'!Y2296</f>
        <v>0</v>
      </c>
      <c r="AB231" s="161">
        <f>+'Ark1'!Z2296</f>
        <v>0</v>
      </c>
      <c r="AC231" s="45"/>
    </row>
    <row r="232" spans="18:29">
      <c r="R232" s="45"/>
      <c r="S232" s="52">
        <f>+'Ark1'!C2297</f>
        <v>2010</v>
      </c>
      <c r="T232" s="52">
        <f>+'Ark1'!M2297</f>
        <v>11</v>
      </c>
      <c r="U232" s="53" t="s">
        <v>108</v>
      </c>
      <c r="V232" s="52">
        <f>+'Ark1'!Q2297</f>
        <v>0</v>
      </c>
      <c r="W232" s="52">
        <f>+'Ark1'!R2297</f>
        <v>0</v>
      </c>
      <c r="X232" s="54">
        <f>+'Ark1'!S2297</f>
        <v>0</v>
      </c>
      <c r="Y232" s="54">
        <f>+'Ark1'!U2297</f>
        <v>0</v>
      </c>
      <c r="Z232" s="161">
        <f>+'Ark1'!X2297</f>
        <v>0</v>
      </c>
      <c r="AA232" s="161">
        <f>+'Ark1'!Y2297</f>
        <v>0</v>
      </c>
      <c r="AB232" s="161">
        <f>+'Ark1'!Z2297</f>
        <v>0</v>
      </c>
      <c r="AC232" s="45"/>
    </row>
    <row r="233" spans="18:29">
      <c r="R233" s="45"/>
      <c r="S233" s="52">
        <f>+'Ark1'!C2298</f>
        <v>2010</v>
      </c>
      <c r="T233" s="52">
        <f>+'Ark1'!M2298</f>
        <v>12</v>
      </c>
      <c r="U233" s="53" t="s">
        <v>109</v>
      </c>
      <c r="V233" s="52">
        <f>+'Ark1'!Q2298</f>
        <v>0</v>
      </c>
      <c r="W233" s="52">
        <f>+'Ark1'!R2298</f>
        <v>0</v>
      </c>
      <c r="X233" s="54">
        <f>+'Ark1'!S2298</f>
        <v>0</v>
      </c>
      <c r="Y233" s="54">
        <f>+'Ark1'!U2298</f>
        <v>0</v>
      </c>
      <c r="Z233" s="161">
        <f>+'Ark1'!X2298</f>
        <v>0</v>
      </c>
      <c r="AA233" s="161">
        <f>+'Ark1'!Y2298</f>
        <v>0</v>
      </c>
      <c r="AB233" s="161">
        <f>+'Ark1'!Z2298</f>
        <v>0</v>
      </c>
      <c r="AC233" s="45"/>
    </row>
    <row r="234" spans="18:29">
      <c r="R234" s="45"/>
      <c r="S234" s="52">
        <f>+'Ark1'!C2299</f>
        <v>2010</v>
      </c>
      <c r="T234" s="52">
        <f>+'Ark1'!M2299</f>
        <v>13</v>
      </c>
      <c r="U234" s="53" t="s">
        <v>110</v>
      </c>
      <c r="V234" s="52">
        <f>+'Ark1'!Q2299</f>
        <v>0</v>
      </c>
      <c r="W234" s="52">
        <f>+'Ark1'!R2299</f>
        <v>0</v>
      </c>
      <c r="X234" s="54">
        <f>+'Ark1'!S2299</f>
        <v>0</v>
      </c>
      <c r="Y234" s="54">
        <f>+'Ark1'!U2299</f>
        <v>0</v>
      </c>
      <c r="Z234" s="161">
        <f>+'Ark1'!X2299</f>
        <v>0</v>
      </c>
      <c r="AA234" s="161">
        <f>+'Ark1'!Y2299</f>
        <v>0</v>
      </c>
      <c r="AB234" s="161">
        <f>+'Ark1'!Z2299</f>
        <v>0</v>
      </c>
      <c r="AC234" s="45"/>
    </row>
    <row r="235" spans="18:29">
      <c r="R235" s="45"/>
      <c r="S235" s="52">
        <f>+'Ark1'!C2300</f>
        <v>2010</v>
      </c>
      <c r="T235" s="52">
        <f>+'Ark1'!M2300</f>
        <v>14</v>
      </c>
      <c r="U235" s="53" t="s">
        <v>111</v>
      </c>
      <c r="V235" s="52">
        <f>+'Ark1'!Q2300</f>
        <v>0</v>
      </c>
      <c r="W235" s="52">
        <f>+'Ark1'!R2300</f>
        <v>0</v>
      </c>
      <c r="X235" s="54">
        <f>+'Ark1'!S2300</f>
        <v>0</v>
      </c>
      <c r="Y235" s="54">
        <f>+'Ark1'!U2300</f>
        <v>0</v>
      </c>
      <c r="Z235" s="161">
        <f>+'Ark1'!X2300</f>
        <v>0</v>
      </c>
      <c r="AA235" s="161">
        <f>+'Ark1'!Y2300</f>
        <v>0</v>
      </c>
      <c r="AB235" s="161">
        <f>+'Ark1'!Z2300</f>
        <v>0</v>
      </c>
      <c r="AC235" s="45"/>
    </row>
    <row r="236" spans="18:29">
      <c r="R236" s="45"/>
      <c r="S236" s="52">
        <f>+'Ark1'!C2301</f>
        <v>2010</v>
      </c>
      <c r="T236" s="52">
        <f>+'Ark1'!M2301</f>
        <v>15</v>
      </c>
      <c r="U236" s="53" t="s">
        <v>112</v>
      </c>
      <c r="V236" s="52">
        <f>+'Ark1'!Q2301</f>
        <v>0</v>
      </c>
      <c r="W236" s="52">
        <f>+'Ark1'!R2301</f>
        <v>0</v>
      </c>
      <c r="X236" s="54">
        <f>+'Ark1'!S2301</f>
        <v>0</v>
      </c>
      <c r="Y236" s="54">
        <f>+'Ark1'!U2301</f>
        <v>0</v>
      </c>
      <c r="Z236" s="161">
        <f>+'Ark1'!X2301</f>
        <v>0</v>
      </c>
      <c r="AA236" s="161">
        <f>+'Ark1'!Y2301</f>
        <v>0</v>
      </c>
      <c r="AB236" s="161">
        <f>+'Ark1'!Z2301</f>
        <v>0</v>
      </c>
      <c r="AC236" s="45"/>
    </row>
    <row r="237" spans="18:29">
      <c r="R237" s="45"/>
      <c r="S237">
        <f>+'Ark1'!C2302</f>
        <v>2009</v>
      </c>
      <c r="T237">
        <f>+'Ark1'!M2302</f>
        <v>1</v>
      </c>
      <c r="U237" s="3" t="s">
        <v>98</v>
      </c>
      <c r="V237">
        <f>+'Ark1'!Q2302</f>
        <v>0</v>
      </c>
      <c r="W237">
        <f>+'Ark1'!R2302</f>
        <v>0</v>
      </c>
      <c r="X237" s="1">
        <f>+'Ark1'!S2302</f>
        <v>0</v>
      </c>
      <c r="Y237" s="1">
        <f>+'Ark1'!U2302</f>
        <v>0</v>
      </c>
      <c r="Z237" s="93">
        <f>+'Ark1'!X2302</f>
        <v>0</v>
      </c>
      <c r="AA237" s="93">
        <f>+'Ark1'!Y2302</f>
        <v>0</v>
      </c>
      <c r="AB237" s="93">
        <f>+'Ark1'!Z2302</f>
        <v>0</v>
      </c>
      <c r="AC237" s="45"/>
    </row>
    <row r="238" spans="18:29">
      <c r="R238" s="45"/>
      <c r="S238">
        <f>+'Ark1'!C2303</f>
        <v>2009</v>
      </c>
      <c r="T238">
        <f>+'Ark1'!M2303</f>
        <v>2</v>
      </c>
      <c r="U238" s="3" t="s">
        <v>99</v>
      </c>
      <c r="V238">
        <f>+'Ark1'!Q2303</f>
        <v>0</v>
      </c>
      <c r="W238">
        <f>+'Ark1'!R2303</f>
        <v>0</v>
      </c>
      <c r="X238" s="1">
        <f>+'Ark1'!S2303</f>
        <v>0</v>
      </c>
      <c r="Y238" s="1">
        <f>+'Ark1'!U2303</f>
        <v>0</v>
      </c>
      <c r="Z238" s="93">
        <f>+'Ark1'!X2303</f>
        <v>0</v>
      </c>
      <c r="AA238" s="93">
        <f>+'Ark1'!Y2303</f>
        <v>0</v>
      </c>
      <c r="AB238" s="93">
        <f>+'Ark1'!Z2303</f>
        <v>0</v>
      </c>
      <c r="AC238" s="45"/>
    </row>
    <row r="239" spans="18:29">
      <c r="R239" s="45"/>
      <c r="S239">
        <f>+'Ark1'!C2304</f>
        <v>2009</v>
      </c>
      <c r="T239">
        <f>+'Ark1'!M2304</f>
        <v>3</v>
      </c>
      <c r="U239" s="3" t="s">
        <v>100</v>
      </c>
      <c r="V239">
        <f>+'Ark1'!Q2304</f>
        <v>0</v>
      </c>
      <c r="W239">
        <f>+'Ark1'!R2304</f>
        <v>0</v>
      </c>
      <c r="X239" s="1">
        <f>+'Ark1'!S2304</f>
        <v>0</v>
      </c>
      <c r="Y239" s="1">
        <f>+'Ark1'!U2304</f>
        <v>0</v>
      </c>
      <c r="Z239" s="93">
        <f>+'Ark1'!X2304</f>
        <v>0</v>
      </c>
      <c r="AA239" s="93">
        <f>+'Ark1'!Y2304</f>
        <v>0</v>
      </c>
      <c r="AB239" s="93">
        <f>+'Ark1'!Z2304</f>
        <v>0</v>
      </c>
      <c r="AC239" s="45"/>
    </row>
    <row r="240" spans="18:29">
      <c r="R240" s="45"/>
      <c r="S240">
        <f>+'Ark1'!C2305</f>
        <v>2009</v>
      </c>
      <c r="T240">
        <f>+'Ark1'!M2305</f>
        <v>4</v>
      </c>
      <c r="U240" s="3" t="s">
        <v>101</v>
      </c>
      <c r="V240">
        <f>+'Ark1'!Q2305</f>
        <v>0</v>
      </c>
      <c r="W240">
        <f>+'Ark1'!R2305</f>
        <v>0</v>
      </c>
      <c r="X240" s="1">
        <f>+'Ark1'!S2305</f>
        <v>0</v>
      </c>
      <c r="Y240" s="1">
        <f>+'Ark1'!U2305</f>
        <v>0</v>
      </c>
      <c r="Z240" s="93">
        <f>+'Ark1'!X2305</f>
        <v>0</v>
      </c>
      <c r="AA240" s="93">
        <f>+'Ark1'!Y2305</f>
        <v>0</v>
      </c>
      <c r="AB240" s="93">
        <f>+'Ark1'!Z2305</f>
        <v>0</v>
      </c>
      <c r="AC240" s="45"/>
    </row>
    <row r="241" spans="18:29">
      <c r="R241" s="45"/>
      <c r="S241">
        <f>+'Ark1'!C2306</f>
        <v>2009</v>
      </c>
      <c r="T241">
        <f>+'Ark1'!M2306</f>
        <v>5</v>
      </c>
      <c r="U241" s="3" t="s">
        <v>102</v>
      </c>
      <c r="V241">
        <f>+'Ark1'!Q2306</f>
        <v>0</v>
      </c>
      <c r="W241">
        <f>+'Ark1'!R2306</f>
        <v>0</v>
      </c>
      <c r="X241" s="1">
        <f>+'Ark1'!S2306</f>
        <v>0</v>
      </c>
      <c r="Y241" s="1">
        <f>+'Ark1'!U2306</f>
        <v>0</v>
      </c>
      <c r="Z241" s="93">
        <f>+'Ark1'!X2306</f>
        <v>0</v>
      </c>
      <c r="AA241" s="93">
        <f>+'Ark1'!Y2306</f>
        <v>0</v>
      </c>
      <c r="AB241" s="93">
        <f>+'Ark1'!Z2306</f>
        <v>0</v>
      </c>
      <c r="AC241" s="45"/>
    </row>
    <row r="242" spans="18:29">
      <c r="R242" s="45"/>
      <c r="S242">
        <f>+'Ark1'!C2307</f>
        <v>2009</v>
      </c>
      <c r="T242">
        <f>+'Ark1'!M2307</f>
        <v>6</v>
      </c>
      <c r="U242" s="3" t="s">
        <v>103</v>
      </c>
      <c r="V242">
        <f>+'Ark1'!Q2307</f>
        <v>0</v>
      </c>
      <c r="W242">
        <f>+'Ark1'!R2307</f>
        <v>0</v>
      </c>
      <c r="X242" s="1">
        <f>+'Ark1'!S2307</f>
        <v>0</v>
      </c>
      <c r="Y242" s="1">
        <f>+'Ark1'!U2307</f>
        <v>0</v>
      </c>
      <c r="Z242" s="93">
        <f>+'Ark1'!X2307</f>
        <v>0</v>
      </c>
      <c r="AA242" s="93">
        <f>+'Ark1'!Y2307</f>
        <v>0</v>
      </c>
      <c r="AB242" s="93">
        <f>+'Ark1'!Z2307</f>
        <v>0</v>
      </c>
      <c r="AC242" s="45"/>
    </row>
    <row r="243" spans="18:29">
      <c r="R243" s="45"/>
      <c r="S243">
        <f>+'Ark1'!C2308</f>
        <v>2009</v>
      </c>
      <c r="T243">
        <f>+'Ark1'!M2308</f>
        <v>7</v>
      </c>
      <c r="U243" s="3" t="s">
        <v>104</v>
      </c>
      <c r="V243">
        <f>+'Ark1'!Q2308</f>
        <v>0</v>
      </c>
      <c r="W243">
        <f>+'Ark1'!R2308</f>
        <v>0</v>
      </c>
      <c r="X243" s="1">
        <f>+'Ark1'!S2308</f>
        <v>0</v>
      </c>
      <c r="Y243" s="1">
        <f>+'Ark1'!U2308</f>
        <v>0</v>
      </c>
      <c r="Z243" s="93">
        <f>+'Ark1'!X2308</f>
        <v>0</v>
      </c>
      <c r="AA243" s="93">
        <f>+'Ark1'!Y2308</f>
        <v>0</v>
      </c>
      <c r="AB243" s="93">
        <f>+'Ark1'!Z2308</f>
        <v>0</v>
      </c>
      <c r="AC243" s="45"/>
    </row>
    <row r="244" spans="18:29">
      <c r="R244" s="45"/>
      <c r="S244">
        <f>+'Ark1'!C2309</f>
        <v>2009</v>
      </c>
      <c r="T244">
        <f>+'Ark1'!M2309</f>
        <v>8</v>
      </c>
      <c r="U244" s="3" t="s">
        <v>105</v>
      </c>
      <c r="V244">
        <f>+'Ark1'!Q2309</f>
        <v>0</v>
      </c>
      <c r="W244">
        <f>+'Ark1'!R2309</f>
        <v>0</v>
      </c>
      <c r="X244" s="1">
        <f>+'Ark1'!S2309</f>
        <v>0</v>
      </c>
      <c r="Y244" s="1">
        <f>+'Ark1'!U2309</f>
        <v>0</v>
      </c>
      <c r="Z244" s="93">
        <f>+'Ark1'!X2309</f>
        <v>0</v>
      </c>
      <c r="AA244" s="93">
        <f>+'Ark1'!Y2309</f>
        <v>0</v>
      </c>
      <c r="AB244" s="93">
        <f>+'Ark1'!Z2309</f>
        <v>0</v>
      </c>
      <c r="AC244" s="45"/>
    </row>
    <row r="245" spans="18:29">
      <c r="R245" s="45"/>
      <c r="S245">
        <f>+'Ark1'!C2310</f>
        <v>2009</v>
      </c>
      <c r="T245">
        <f>+'Ark1'!M2310</f>
        <v>9</v>
      </c>
      <c r="U245" s="3" t="s">
        <v>106</v>
      </c>
      <c r="V245">
        <f>+'Ark1'!Q2310</f>
        <v>0</v>
      </c>
      <c r="W245">
        <f>+'Ark1'!R2310</f>
        <v>0</v>
      </c>
      <c r="X245" s="1">
        <f>+'Ark1'!S2310</f>
        <v>0</v>
      </c>
      <c r="Y245" s="1">
        <f>+'Ark1'!U2310</f>
        <v>0</v>
      </c>
      <c r="Z245" s="93">
        <f>+'Ark1'!X2310</f>
        <v>0</v>
      </c>
      <c r="AA245" s="93">
        <f>+'Ark1'!Y2310</f>
        <v>0</v>
      </c>
      <c r="AB245" s="93">
        <f>+'Ark1'!Z2310</f>
        <v>0</v>
      </c>
      <c r="AC245" s="45"/>
    </row>
    <row r="246" spans="18:29">
      <c r="R246" s="45"/>
      <c r="S246">
        <f>+'Ark1'!C2311</f>
        <v>2009</v>
      </c>
      <c r="T246">
        <f>+'Ark1'!M2311</f>
        <v>10</v>
      </c>
      <c r="U246" s="3" t="s">
        <v>107</v>
      </c>
      <c r="V246">
        <f>+'Ark1'!Q2311</f>
        <v>0</v>
      </c>
      <c r="W246">
        <f>+'Ark1'!R2311</f>
        <v>0</v>
      </c>
      <c r="X246" s="1">
        <f>+'Ark1'!S2311</f>
        <v>0</v>
      </c>
      <c r="Y246" s="1">
        <f>+'Ark1'!U2311</f>
        <v>0</v>
      </c>
      <c r="Z246" s="93">
        <f>+'Ark1'!X2311</f>
        <v>0</v>
      </c>
      <c r="AA246" s="93">
        <f>+'Ark1'!Y2311</f>
        <v>0</v>
      </c>
      <c r="AB246" s="93">
        <f>+'Ark1'!Z2311</f>
        <v>0</v>
      </c>
      <c r="AC246" s="45"/>
    </row>
    <row r="247" spans="18:29">
      <c r="R247" s="45"/>
      <c r="S247">
        <f>+'Ark1'!C2312</f>
        <v>2009</v>
      </c>
      <c r="T247">
        <f>+'Ark1'!M2312</f>
        <v>11</v>
      </c>
      <c r="U247" s="3" t="s">
        <v>108</v>
      </c>
      <c r="V247">
        <f>+'Ark1'!Q2312</f>
        <v>0</v>
      </c>
      <c r="W247">
        <f>+'Ark1'!R2312</f>
        <v>0</v>
      </c>
      <c r="X247" s="1">
        <f>+'Ark1'!S2312</f>
        <v>0</v>
      </c>
      <c r="Y247" s="1">
        <f>+'Ark1'!U2312</f>
        <v>0</v>
      </c>
      <c r="Z247" s="93">
        <f>+'Ark1'!X2312</f>
        <v>0</v>
      </c>
      <c r="AA247" s="93">
        <f>+'Ark1'!Y2312</f>
        <v>0</v>
      </c>
      <c r="AB247" s="93">
        <f>+'Ark1'!Z2312</f>
        <v>0</v>
      </c>
      <c r="AC247" s="45"/>
    </row>
    <row r="248" spans="18:29">
      <c r="R248" s="45"/>
      <c r="S248">
        <f>+'Ark1'!C2313</f>
        <v>2009</v>
      </c>
      <c r="T248">
        <f>+'Ark1'!M2313</f>
        <v>12</v>
      </c>
      <c r="U248" s="3" t="s">
        <v>109</v>
      </c>
      <c r="V248">
        <f>+'Ark1'!Q2313</f>
        <v>0</v>
      </c>
      <c r="W248">
        <f>+'Ark1'!R2313</f>
        <v>0</v>
      </c>
      <c r="X248" s="1">
        <f>+'Ark1'!S2313</f>
        <v>0</v>
      </c>
      <c r="Y248" s="1">
        <f>+'Ark1'!U2313</f>
        <v>0</v>
      </c>
      <c r="Z248" s="93">
        <f>+'Ark1'!X2313</f>
        <v>0</v>
      </c>
      <c r="AA248" s="93">
        <f>+'Ark1'!Y2313</f>
        <v>0</v>
      </c>
      <c r="AB248" s="93">
        <f>+'Ark1'!Z2313</f>
        <v>0</v>
      </c>
      <c r="AC248" s="45"/>
    </row>
    <row r="249" spans="18:29">
      <c r="R249" s="45"/>
      <c r="S249">
        <f>+'Ark1'!C2314</f>
        <v>2009</v>
      </c>
      <c r="T249">
        <f>+'Ark1'!M2314</f>
        <v>13</v>
      </c>
      <c r="U249" s="3" t="s">
        <v>110</v>
      </c>
      <c r="V249">
        <f>+'Ark1'!Q2314</f>
        <v>0</v>
      </c>
      <c r="W249">
        <f>+'Ark1'!R2314</f>
        <v>0</v>
      </c>
      <c r="X249" s="1">
        <f>+'Ark1'!S2314</f>
        <v>0</v>
      </c>
      <c r="Y249" s="1">
        <f>+'Ark1'!U2314</f>
        <v>0</v>
      </c>
      <c r="Z249" s="93">
        <f>+'Ark1'!X2314</f>
        <v>0</v>
      </c>
      <c r="AA249" s="93">
        <f>+'Ark1'!Y2314</f>
        <v>0</v>
      </c>
      <c r="AB249" s="93">
        <f>+'Ark1'!Z2314</f>
        <v>0</v>
      </c>
      <c r="AC249" s="45"/>
    </row>
    <row r="250" spans="18:29">
      <c r="R250" s="45"/>
      <c r="S250">
        <f>+'Ark1'!C2315</f>
        <v>2009</v>
      </c>
      <c r="T250">
        <f>+'Ark1'!M2315</f>
        <v>14</v>
      </c>
      <c r="U250" s="3" t="s">
        <v>111</v>
      </c>
      <c r="V250">
        <f>+'Ark1'!Q2315</f>
        <v>0</v>
      </c>
      <c r="W250">
        <f>+'Ark1'!R2315</f>
        <v>0</v>
      </c>
      <c r="X250" s="1">
        <f>+'Ark1'!S2315</f>
        <v>0</v>
      </c>
      <c r="Y250" s="1">
        <f>+'Ark1'!U2315</f>
        <v>0</v>
      </c>
      <c r="Z250" s="93">
        <f>+'Ark1'!X2315</f>
        <v>0</v>
      </c>
      <c r="AA250" s="93">
        <f>+'Ark1'!Y2315</f>
        <v>0</v>
      </c>
      <c r="AB250" s="93">
        <f>+'Ark1'!Z2315</f>
        <v>0</v>
      </c>
      <c r="AC250" s="45"/>
    </row>
    <row r="251" spans="18:29">
      <c r="R251" s="45"/>
      <c r="S251">
        <f>+'Ark1'!C2316</f>
        <v>2009</v>
      </c>
      <c r="T251">
        <f>+'Ark1'!M2316</f>
        <v>15</v>
      </c>
      <c r="U251" s="3" t="s">
        <v>112</v>
      </c>
      <c r="V251">
        <f>+'Ark1'!Q2316</f>
        <v>0</v>
      </c>
      <c r="W251">
        <f>+'Ark1'!R2316</f>
        <v>0</v>
      </c>
      <c r="X251" s="1">
        <f>+'Ark1'!S2316</f>
        <v>0</v>
      </c>
      <c r="Y251" s="1">
        <f>+'Ark1'!U2316</f>
        <v>0</v>
      </c>
      <c r="Z251" s="93">
        <f>+'Ark1'!X2316</f>
        <v>0</v>
      </c>
      <c r="AA251" s="93">
        <f>+'Ark1'!Y2316</f>
        <v>0</v>
      </c>
      <c r="AB251" s="93">
        <f>+'Ark1'!Z2316</f>
        <v>0</v>
      </c>
      <c r="AC251" s="45"/>
    </row>
    <row r="252" spans="18:29">
      <c r="R252" s="45"/>
      <c r="S252" s="52">
        <f>+'Ark1'!C2317</f>
        <v>2008</v>
      </c>
      <c r="T252" s="52">
        <f>+'Ark1'!M2317</f>
        <v>1</v>
      </c>
      <c r="U252" s="53" t="s">
        <v>98</v>
      </c>
      <c r="V252" s="52">
        <f>+'Ark1'!Q2317</f>
        <v>0</v>
      </c>
      <c r="W252" s="52">
        <f>+'Ark1'!R2317</f>
        <v>0</v>
      </c>
      <c r="X252" s="54">
        <f>+'Ark1'!S2317</f>
        <v>0</v>
      </c>
      <c r="Y252" s="54">
        <f>+'Ark1'!U2317</f>
        <v>0</v>
      </c>
      <c r="Z252" s="161">
        <f>+'Ark1'!X2317</f>
        <v>0</v>
      </c>
      <c r="AA252" s="161">
        <f>+'Ark1'!Y2317</f>
        <v>0</v>
      </c>
      <c r="AB252" s="161">
        <f>+'Ark1'!Z2317</f>
        <v>0</v>
      </c>
      <c r="AC252" s="45"/>
    </row>
    <row r="253" spans="18:29">
      <c r="R253" s="45"/>
      <c r="S253" s="52">
        <f>+'Ark1'!C2318</f>
        <v>2008</v>
      </c>
      <c r="T253" s="52">
        <f>+'Ark1'!M2318</f>
        <v>2</v>
      </c>
      <c r="U253" s="53" t="s">
        <v>99</v>
      </c>
      <c r="V253" s="52">
        <f>+'Ark1'!Q2318</f>
        <v>0</v>
      </c>
      <c r="W253" s="52">
        <f>+'Ark1'!R2318</f>
        <v>0</v>
      </c>
      <c r="X253" s="54">
        <f>+'Ark1'!S2318</f>
        <v>0</v>
      </c>
      <c r="Y253" s="54">
        <f>+'Ark1'!U2318</f>
        <v>0</v>
      </c>
      <c r="Z253" s="161">
        <f>+'Ark1'!X2318</f>
        <v>0</v>
      </c>
      <c r="AA253" s="161">
        <f>+'Ark1'!Y2318</f>
        <v>0</v>
      </c>
      <c r="AB253" s="161">
        <f>+'Ark1'!Z2318</f>
        <v>0</v>
      </c>
      <c r="AC253" s="45"/>
    </row>
    <row r="254" spans="18:29">
      <c r="R254" s="45"/>
      <c r="S254" s="52">
        <f>+'Ark1'!C2319</f>
        <v>2008</v>
      </c>
      <c r="T254" s="52">
        <f>+'Ark1'!M2319</f>
        <v>3</v>
      </c>
      <c r="U254" s="53" t="s">
        <v>100</v>
      </c>
      <c r="V254" s="52">
        <f>+'Ark1'!Q2319</f>
        <v>0</v>
      </c>
      <c r="W254" s="52">
        <f>+'Ark1'!R2319</f>
        <v>0</v>
      </c>
      <c r="X254" s="54">
        <f>+'Ark1'!S2319</f>
        <v>0</v>
      </c>
      <c r="Y254" s="54">
        <f>+'Ark1'!U2319</f>
        <v>0</v>
      </c>
      <c r="Z254" s="161">
        <f>+'Ark1'!X2319</f>
        <v>0</v>
      </c>
      <c r="AA254" s="161">
        <f>+'Ark1'!Y2319</f>
        <v>0</v>
      </c>
      <c r="AB254" s="161">
        <f>+'Ark1'!Z2319</f>
        <v>0</v>
      </c>
      <c r="AC254" s="45"/>
    </row>
    <row r="255" spans="18:29">
      <c r="R255" s="45"/>
      <c r="S255" s="52">
        <f>+'Ark1'!C2320</f>
        <v>2008</v>
      </c>
      <c r="T255" s="52">
        <f>+'Ark1'!M2320</f>
        <v>4</v>
      </c>
      <c r="U255" s="53" t="s">
        <v>101</v>
      </c>
      <c r="V255" s="52">
        <f>+'Ark1'!Q2320</f>
        <v>0</v>
      </c>
      <c r="W255" s="52">
        <f>+'Ark1'!R2320</f>
        <v>0</v>
      </c>
      <c r="X255" s="54">
        <f>+'Ark1'!S2320</f>
        <v>0</v>
      </c>
      <c r="Y255" s="54">
        <f>+'Ark1'!U2320</f>
        <v>0</v>
      </c>
      <c r="Z255" s="161">
        <f>+'Ark1'!X2320</f>
        <v>0</v>
      </c>
      <c r="AA255" s="161">
        <f>+'Ark1'!Y2320</f>
        <v>0</v>
      </c>
      <c r="AB255" s="161">
        <f>+'Ark1'!Z2320</f>
        <v>0</v>
      </c>
      <c r="AC255" s="45"/>
    </row>
    <row r="256" spans="18:29">
      <c r="R256" s="45"/>
      <c r="S256" s="52">
        <f>+'Ark1'!C2321</f>
        <v>2008</v>
      </c>
      <c r="T256" s="52">
        <f>+'Ark1'!M2321</f>
        <v>5</v>
      </c>
      <c r="U256" s="53" t="s">
        <v>102</v>
      </c>
      <c r="V256" s="52">
        <f>+'Ark1'!Q2321</f>
        <v>0</v>
      </c>
      <c r="W256" s="52">
        <f>+'Ark1'!R2321</f>
        <v>0</v>
      </c>
      <c r="X256" s="54">
        <f>+'Ark1'!S2321</f>
        <v>0</v>
      </c>
      <c r="Y256" s="54">
        <f>+'Ark1'!U2321</f>
        <v>0</v>
      </c>
      <c r="Z256" s="161">
        <f>+'Ark1'!X2321</f>
        <v>0</v>
      </c>
      <c r="AA256" s="161">
        <f>+'Ark1'!Y2321</f>
        <v>0</v>
      </c>
      <c r="AB256" s="161">
        <f>+'Ark1'!Z2321</f>
        <v>0</v>
      </c>
      <c r="AC256" s="45"/>
    </row>
    <row r="257" spans="18:29">
      <c r="R257" s="45"/>
      <c r="S257" s="52">
        <f>+'Ark1'!C2322</f>
        <v>2008</v>
      </c>
      <c r="T257" s="52">
        <f>+'Ark1'!M2322</f>
        <v>6</v>
      </c>
      <c r="U257" s="53" t="s">
        <v>103</v>
      </c>
      <c r="V257" s="52">
        <f>+'Ark1'!Q2322</f>
        <v>0</v>
      </c>
      <c r="W257" s="52">
        <f>+'Ark1'!R2322</f>
        <v>0</v>
      </c>
      <c r="X257" s="54">
        <f>+'Ark1'!S2322</f>
        <v>0</v>
      </c>
      <c r="Y257" s="54">
        <f>+'Ark1'!U2322</f>
        <v>0</v>
      </c>
      <c r="Z257" s="161">
        <f>+'Ark1'!X2322</f>
        <v>0</v>
      </c>
      <c r="AA257" s="161">
        <f>+'Ark1'!Y2322</f>
        <v>0</v>
      </c>
      <c r="AB257" s="161">
        <f>+'Ark1'!Z2322</f>
        <v>0</v>
      </c>
      <c r="AC257" s="45"/>
    </row>
    <row r="258" spans="18:29">
      <c r="R258" s="45"/>
      <c r="S258" s="52">
        <f>+'Ark1'!C2323</f>
        <v>2008</v>
      </c>
      <c r="T258" s="52">
        <f>+'Ark1'!M2323</f>
        <v>7</v>
      </c>
      <c r="U258" s="53" t="s">
        <v>104</v>
      </c>
      <c r="V258" s="52">
        <f>+'Ark1'!Q2323</f>
        <v>0</v>
      </c>
      <c r="W258" s="52">
        <f>+'Ark1'!R2323</f>
        <v>0</v>
      </c>
      <c r="X258" s="54">
        <f>+'Ark1'!S2323</f>
        <v>0</v>
      </c>
      <c r="Y258" s="54">
        <f>+'Ark1'!U2323</f>
        <v>0</v>
      </c>
      <c r="Z258" s="161">
        <f>+'Ark1'!X2323</f>
        <v>0</v>
      </c>
      <c r="AA258" s="161">
        <f>+'Ark1'!Y2323</f>
        <v>0</v>
      </c>
      <c r="AB258" s="161">
        <f>+'Ark1'!Z2323</f>
        <v>0</v>
      </c>
      <c r="AC258" s="45"/>
    </row>
    <row r="259" spans="18:29">
      <c r="R259" s="45"/>
      <c r="S259" s="52">
        <f>+'Ark1'!C2324</f>
        <v>2008</v>
      </c>
      <c r="T259" s="52">
        <f>+'Ark1'!M2324</f>
        <v>8</v>
      </c>
      <c r="U259" s="53" t="s">
        <v>105</v>
      </c>
      <c r="V259" s="52">
        <f>+'Ark1'!Q2324</f>
        <v>0</v>
      </c>
      <c r="W259" s="52">
        <f>+'Ark1'!R2324</f>
        <v>0</v>
      </c>
      <c r="X259" s="54">
        <f>+'Ark1'!S2324</f>
        <v>0</v>
      </c>
      <c r="Y259" s="54">
        <f>+'Ark1'!U2324</f>
        <v>0</v>
      </c>
      <c r="Z259" s="161">
        <f>+'Ark1'!X2324</f>
        <v>0</v>
      </c>
      <c r="AA259" s="161">
        <f>+'Ark1'!Y2324</f>
        <v>0</v>
      </c>
      <c r="AB259" s="161">
        <f>+'Ark1'!Z2324</f>
        <v>0</v>
      </c>
      <c r="AC259" s="45"/>
    </row>
    <row r="260" spans="18:29">
      <c r="R260" s="45"/>
      <c r="S260" s="52">
        <f>+'Ark1'!C2325</f>
        <v>2008</v>
      </c>
      <c r="T260" s="52">
        <f>+'Ark1'!M2325</f>
        <v>9</v>
      </c>
      <c r="U260" s="53" t="s">
        <v>106</v>
      </c>
      <c r="V260" s="52">
        <f>+'Ark1'!Q2325</f>
        <v>0</v>
      </c>
      <c r="W260" s="52">
        <f>+'Ark1'!R2325</f>
        <v>0</v>
      </c>
      <c r="X260" s="54">
        <f>+'Ark1'!S2325</f>
        <v>0</v>
      </c>
      <c r="Y260" s="54">
        <f>+'Ark1'!U2325</f>
        <v>0</v>
      </c>
      <c r="Z260" s="161">
        <f>+'Ark1'!X2325</f>
        <v>0</v>
      </c>
      <c r="AA260" s="161">
        <f>+'Ark1'!Y2325</f>
        <v>0</v>
      </c>
      <c r="AB260" s="161">
        <f>+'Ark1'!Z2325</f>
        <v>0</v>
      </c>
      <c r="AC260" s="45"/>
    </row>
    <row r="261" spans="18:29">
      <c r="R261" s="45"/>
      <c r="S261" s="52">
        <f>+'Ark1'!C2326</f>
        <v>2008</v>
      </c>
      <c r="T261" s="52">
        <f>+'Ark1'!M2326</f>
        <v>10</v>
      </c>
      <c r="U261" s="53" t="s">
        <v>107</v>
      </c>
      <c r="V261" s="52">
        <f>+'Ark1'!Q2326</f>
        <v>0</v>
      </c>
      <c r="W261" s="52">
        <f>+'Ark1'!R2326</f>
        <v>0</v>
      </c>
      <c r="X261" s="54">
        <f>+'Ark1'!S2326</f>
        <v>0</v>
      </c>
      <c r="Y261" s="54">
        <f>+'Ark1'!U2326</f>
        <v>0</v>
      </c>
      <c r="Z261" s="161">
        <f>+'Ark1'!X2326</f>
        <v>0</v>
      </c>
      <c r="AA261" s="161">
        <f>+'Ark1'!Y2326</f>
        <v>0</v>
      </c>
      <c r="AB261" s="161">
        <f>+'Ark1'!Z2326</f>
        <v>0</v>
      </c>
      <c r="AC261" s="45"/>
    </row>
    <row r="262" spans="18:29">
      <c r="R262" s="45"/>
      <c r="S262" s="52">
        <f>+'Ark1'!C2327</f>
        <v>2008</v>
      </c>
      <c r="T262" s="52">
        <f>+'Ark1'!M2327</f>
        <v>11</v>
      </c>
      <c r="U262" s="53" t="s">
        <v>108</v>
      </c>
      <c r="V262" s="52">
        <f>+'Ark1'!Q2327</f>
        <v>0</v>
      </c>
      <c r="W262" s="52">
        <f>+'Ark1'!R2327</f>
        <v>0</v>
      </c>
      <c r="X262" s="54">
        <f>+'Ark1'!S2327</f>
        <v>0</v>
      </c>
      <c r="Y262" s="54">
        <f>+'Ark1'!U2327</f>
        <v>0</v>
      </c>
      <c r="Z262" s="161">
        <f>+'Ark1'!X2327</f>
        <v>0</v>
      </c>
      <c r="AA262" s="161">
        <f>+'Ark1'!Y2327</f>
        <v>0</v>
      </c>
      <c r="AB262" s="161">
        <f>+'Ark1'!Z2327</f>
        <v>0</v>
      </c>
      <c r="AC262" s="45"/>
    </row>
    <row r="263" spans="18:29">
      <c r="R263" s="45"/>
      <c r="S263" s="52">
        <f>+'Ark1'!C2328</f>
        <v>2008</v>
      </c>
      <c r="T263" s="52">
        <f>+'Ark1'!M2328</f>
        <v>12</v>
      </c>
      <c r="U263" s="53" t="s">
        <v>109</v>
      </c>
      <c r="V263" s="52">
        <f>+'Ark1'!Q2328</f>
        <v>0</v>
      </c>
      <c r="W263" s="52">
        <f>+'Ark1'!R2328</f>
        <v>0</v>
      </c>
      <c r="X263" s="54">
        <f>+'Ark1'!S2328</f>
        <v>0</v>
      </c>
      <c r="Y263" s="54">
        <f>+'Ark1'!U2328</f>
        <v>0</v>
      </c>
      <c r="Z263" s="161">
        <f>+'Ark1'!X2328</f>
        <v>0</v>
      </c>
      <c r="AA263" s="161">
        <f>+'Ark1'!Y2328</f>
        <v>0</v>
      </c>
      <c r="AB263" s="161">
        <f>+'Ark1'!Z2328</f>
        <v>0</v>
      </c>
      <c r="AC263" s="45"/>
    </row>
    <row r="264" spans="18:29">
      <c r="R264" s="45"/>
      <c r="S264" s="52">
        <f>+'Ark1'!C2329</f>
        <v>2008</v>
      </c>
      <c r="T264" s="52">
        <f>+'Ark1'!M2329</f>
        <v>13</v>
      </c>
      <c r="U264" s="53" t="s">
        <v>110</v>
      </c>
      <c r="V264" s="52">
        <f>+'Ark1'!Q2329</f>
        <v>0</v>
      </c>
      <c r="W264" s="52">
        <f>+'Ark1'!R2329</f>
        <v>0</v>
      </c>
      <c r="X264" s="54">
        <f>+'Ark1'!S2329</f>
        <v>0</v>
      </c>
      <c r="Y264" s="54">
        <f>+'Ark1'!U2329</f>
        <v>0</v>
      </c>
      <c r="Z264" s="161">
        <f>+'Ark1'!X2329</f>
        <v>0</v>
      </c>
      <c r="AA264" s="161">
        <f>+'Ark1'!Y2329</f>
        <v>0</v>
      </c>
      <c r="AB264" s="161">
        <f>+'Ark1'!Z2329</f>
        <v>0</v>
      </c>
      <c r="AC264" s="45"/>
    </row>
    <row r="265" spans="18:29">
      <c r="R265" s="45"/>
      <c r="S265" s="52">
        <f>+'Ark1'!C2330</f>
        <v>2008</v>
      </c>
      <c r="T265" s="52">
        <f>+'Ark1'!M2330</f>
        <v>14</v>
      </c>
      <c r="U265" s="53" t="s">
        <v>111</v>
      </c>
      <c r="V265" s="52">
        <f>+'Ark1'!Q2330</f>
        <v>0</v>
      </c>
      <c r="W265" s="52">
        <f>+'Ark1'!R2330</f>
        <v>0</v>
      </c>
      <c r="X265" s="54">
        <f>+'Ark1'!S2330</f>
        <v>0</v>
      </c>
      <c r="Y265" s="54">
        <f>+'Ark1'!U2330</f>
        <v>0</v>
      </c>
      <c r="Z265" s="161">
        <f>+'Ark1'!X2330</f>
        <v>0</v>
      </c>
      <c r="AA265" s="161">
        <f>+'Ark1'!Y2330</f>
        <v>0</v>
      </c>
      <c r="AB265" s="161">
        <f>+'Ark1'!Z2330</f>
        <v>0</v>
      </c>
      <c r="AC265" s="45"/>
    </row>
    <row r="266" spans="18:29">
      <c r="R266" s="45"/>
      <c r="S266" s="52">
        <f>+'Ark1'!C2331</f>
        <v>2008</v>
      </c>
      <c r="T266" s="52">
        <f>+'Ark1'!M2331</f>
        <v>15</v>
      </c>
      <c r="U266" s="53" t="s">
        <v>112</v>
      </c>
      <c r="V266" s="52">
        <f>+'Ark1'!Q2331</f>
        <v>0</v>
      </c>
      <c r="W266" s="52">
        <f>+'Ark1'!R2331</f>
        <v>0</v>
      </c>
      <c r="X266" s="54">
        <f>+'Ark1'!S2331</f>
        <v>0</v>
      </c>
      <c r="Y266" s="54">
        <f>+'Ark1'!U2331</f>
        <v>0</v>
      </c>
      <c r="Z266" s="161">
        <f>+'Ark1'!X2331</f>
        <v>0</v>
      </c>
      <c r="AA266" s="161">
        <f>+'Ark1'!Y2331</f>
        <v>0</v>
      </c>
      <c r="AB266" s="161">
        <f>+'Ark1'!Z2331</f>
        <v>0</v>
      </c>
      <c r="AC266" s="45"/>
    </row>
    <row r="267" spans="18:29">
      <c r="R267" s="45"/>
      <c r="S267">
        <f>+'Ark1'!C2332</f>
        <v>2007</v>
      </c>
      <c r="T267">
        <f>+'Ark1'!M2332</f>
        <v>1</v>
      </c>
      <c r="U267" s="3" t="s">
        <v>98</v>
      </c>
      <c r="V267">
        <f>+'Ark1'!Q2332</f>
        <v>0</v>
      </c>
      <c r="W267">
        <f>+'Ark1'!R2332</f>
        <v>0</v>
      </c>
      <c r="X267" s="1">
        <f>+'Ark1'!S2332</f>
        <v>0</v>
      </c>
      <c r="Y267" s="1">
        <f>+'Ark1'!U2332</f>
        <v>0</v>
      </c>
      <c r="Z267" s="93">
        <f>+'Ark1'!X2332</f>
        <v>0</v>
      </c>
      <c r="AA267" s="93">
        <f>+'Ark1'!Y2332</f>
        <v>0</v>
      </c>
      <c r="AB267" s="93">
        <f>+'Ark1'!Z2332</f>
        <v>0</v>
      </c>
      <c r="AC267" s="45"/>
    </row>
    <row r="268" spans="18:29">
      <c r="R268" s="45"/>
      <c r="S268">
        <f>+'Ark1'!C2333</f>
        <v>2007</v>
      </c>
      <c r="T268">
        <f>+'Ark1'!M2333</f>
        <v>2</v>
      </c>
      <c r="U268" s="3" t="s">
        <v>99</v>
      </c>
      <c r="V268">
        <f>+'Ark1'!Q2333</f>
        <v>0</v>
      </c>
      <c r="W268">
        <f>+'Ark1'!R2333</f>
        <v>0</v>
      </c>
      <c r="X268" s="1">
        <f>+'Ark1'!S2333</f>
        <v>0</v>
      </c>
      <c r="Y268" s="1">
        <f>+'Ark1'!U2333</f>
        <v>0</v>
      </c>
      <c r="Z268" s="93">
        <f>+'Ark1'!X2333</f>
        <v>0</v>
      </c>
      <c r="AA268" s="93">
        <f>+'Ark1'!Y2333</f>
        <v>0</v>
      </c>
      <c r="AB268" s="93">
        <f>+'Ark1'!Z2333</f>
        <v>0</v>
      </c>
      <c r="AC268" s="45"/>
    </row>
    <row r="269" spans="18:29">
      <c r="R269" s="45"/>
      <c r="S269">
        <f>+'Ark1'!C2334</f>
        <v>2007</v>
      </c>
      <c r="T269">
        <f>+'Ark1'!M2334</f>
        <v>3</v>
      </c>
      <c r="U269" s="3" t="s">
        <v>100</v>
      </c>
      <c r="V269">
        <f>+'Ark1'!Q2334</f>
        <v>0</v>
      </c>
      <c r="W269">
        <f>+'Ark1'!R2334</f>
        <v>0</v>
      </c>
      <c r="X269" s="1">
        <f>+'Ark1'!S2334</f>
        <v>0</v>
      </c>
      <c r="Y269" s="1">
        <f>+'Ark1'!U2334</f>
        <v>0</v>
      </c>
      <c r="Z269" s="93">
        <f>+'Ark1'!X2334</f>
        <v>0</v>
      </c>
      <c r="AA269" s="93">
        <f>+'Ark1'!Y2334</f>
        <v>0</v>
      </c>
      <c r="AB269" s="93">
        <f>+'Ark1'!Z2334</f>
        <v>0</v>
      </c>
      <c r="AC269" s="45"/>
    </row>
    <row r="270" spans="18:29">
      <c r="R270" s="45"/>
      <c r="S270">
        <f>+'Ark1'!C2335</f>
        <v>2007</v>
      </c>
      <c r="T270">
        <f>+'Ark1'!M2335</f>
        <v>4</v>
      </c>
      <c r="U270" s="3" t="s">
        <v>101</v>
      </c>
      <c r="V270">
        <f>+'Ark1'!Q2335</f>
        <v>0</v>
      </c>
      <c r="W270">
        <f>+'Ark1'!R2335</f>
        <v>0</v>
      </c>
      <c r="X270" s="1">
        <f>+'Ark1'!S2335</f>
        <v>0</v>
      </c>
      <c r="Y270" s="1">
        <f>+'Ark1'!U2335</f>
        <v>0</v>
      </c>
      <c r="Z270" s="93">
        <f>+'Ark1'!X2335</f>
        <v>0</v>
      </c>
      <c r="AA270" s="93">
        <f>+'Ark1'!Y2335</f>
        <v>0</v>
      </c>
      <c r="AB270" s="93">
        <f>+'Ark1'!Z2335</f>
        <v>0</v>
      </c>
      <c r="AC270" s="45"/>
    </row>
    <row r="271" spans="18:29">
      <c r="R271" s="45"/>
      <c r="S271">
        <f>+'Ark1'!C2336</f>
        <v>2007</v>
      </c>
      <c r="T271">
        <f>+'Ark1'!M2336</f>
        <v>5</v>
      </c>
      <c r="U271" s="3" t="s">
        <v>102</v>
      </c>
      <c r="V271">
        <f>+'Ark1'!Q2336</f>
        <v>0</v>
      </c>
      <c r="W271">
        <f>+'Ark1'!R2336</f>
        <v>0</v>
      </c>
      <c r="X271" s="1">
        <f>+'Ark1'!S2336</f>
        <v>0</v>
      </c>
      <c r="Y271" s="1">
        <f>+'Ark1'!U2336</f>
        <v>0</v>
      </c>
      <c r="Z271" s="93">
        <f>+'Ark1'!X2336</f>
        <v>0</v>
      </c>
      <c r="AA271" s="93">
        <f>+'Ark1'!Y2336</f>
        <v>0</v>
      </c>
      <c r="AB271" s="93">
        <f>+'Ark1'!Z2336</f>
        <v>0</v>
      </c>
      <c r="AC271" s="45"/>
    </row>
    <row r="272" spans="18:29">
      <c r="R272" s="45"/>
      <c r="S272">
        <f>+'Ark1'!C2337</f>
        <v>2007</v>
      </c>
      <c r="T272">
        <f>+'Ark1'!M2337</f>
        <v>6</v>
      </c>
      <c r="U272" s="3" t="s">
        <v>103</v>
      </c>
      <c r="V272">
        <f>+'Ark1'!Q2337</f>
        <v>0</v>
      </c>
      <c r="W272">
        <f>+'Ark1'!R2337</f>
        <v>0</v>
      </c>
      <c r="X272" s="1">
        <f>+'Ark1'!S2337</f>
        <v>0</v>
      </c>
      <c r="Y272" s="1">
        <f>+'Ark1'!U2337</f>
        <v>0</v>
      </c>
      <c r="Z272" s="93">
        <f>+'Ark1'!X2337</f>
        <v>0</v>
      </c>
      <c r="AA272" s="93">
        <f>+'Ark1'!Y2337</f>
        <v>0</v>
      </c>
      <c r="AB272" s="93">
        <f>+'Ark1'!Z2337</f>
        <v>0</v>
      </c>
      <c r="AC272" s="45"/>
    </row>
    <row r="273" spans="18:29">
      <c r="R273" s="45"/>
      <c r="S273">
        <f>+'Ark1'!C2338</f>
        <v>2007</v>
      </c>
      <c r="T273">
        <f>+'Ark1'!M2338</f>
        <v>7</v>
      </c>
      <c r="U273" s="3" t="s">
        <v>104</v>
      </c>
      <c r="V273">
        <f>+'Ark1'!Q2338</f>
        <v>0</v>
      </c>
      <c r="W273">
        <f>+'Ark1'!R2338</f>
        <v>0</v>
      </c>
      <c r="X273" s="1">
        <f>+'Ark1'!S2338</f>
        <v>0</v>
      </c>
      <c r="Y273" s="1">
        <f>+'Ark1'!U2338</f>
        <v>0</v>
      </c>
      <c r="Z273" s="93">
        <f>+'Ark1'!X2338</f>
        <v>0</v>
      </c>
      <c r="AA273" s="93">
        <f>+'Ark1'!Y2338</f>
        <v>0</v>
      </c>
      <c r="AB273" s="93">
        <f>+'Ark1'!Z2338</f>
        <v>0</v>
      </c>
      <c r="AC273" s="45"/>
    </row>
    <row r="274" spans="18:29">
      <c r="R274" s="45"/>
      <c r="S274">
        <f>+'Ark1'!C2339</f>
        <v>2007</v>
      </c>
      <c r="T274">
        <f>+'Ark1'!M2339</f>
        <v>8</v>
      </c>
      <c r="U274" s="3" t="s">
        <v>105</v>
      </c>
      <c r="V274">
        <f>+'Ark1'!Q2339</f>
        <v>0</v>
      </c>
      <c r="W274">
        <f>+'Ark1'!R2339</f>
        <v>0</v>
      </c>
      <c r="X274" s="1">
        <f>+'Ark1'!S2339</f>
        <v>0</v>
      </c>
      <c r="Y274" s="1">
        <f>+'Ark1'!U2339</f>
        <v>0</v>
      </c>
      <c r="Z274" s="93">
        <f>+'Ark1'!X2339</f>
        <v>0</v>
      </c>
      <c r="AA274" s="93">
        <f>+'Ark1'!Y2339</f>
        <v>0</v>
      </c>
      <c r="AB274" s="93">
        <f>+'Ark1'!Z2339</f>
        <v>0</v>
      </c>
      <c r="AC274" s="45"/>
    </row>
    <row r="275" spans="18:29">
      <c r="R275" s="45"/>
      <c r="S275">
        <f>+'Ark1'!C2340</f>
        <v>2007</v>
      </c>
      <c r="T275">
        <f>+'Ark1'!M2340</f>
        <v>9</v>
      </c>
      <c r="U275" s="3" t="s">
        <v>106</v>
      </c>
      <c r="V275">
        <f>+'Ark1'!Q2340</f>
        <v>0</v>
      </c>
      <c r="W275">
        <f>+'Ark1'!R2340</f>
        <v>0</v>
      </c>
      <c r="X275" s="1">
        <f>+'Ark1'!S2340</f>
        <v>0</v>
      </c>
      <c r="Y275" s="1">
        <f>+'Ark1'!U2340</f>
        <v>0</v>
      </c>
      <c r="Z275" s="93">
        <f>+'Ark1'!X2340</f>
        <v>0</v>
      </c>
      <c r="AA275" s="93">
        <f>+'Ark1'!Y2340</f>
        <v>0</v>
      </c>
      <c r="AB275" s="93">
        <f>+'Ark1'!Z2340</f>
        <v>0</v>
      </c>
      <c r="AC275" s="45"/>
    </row>
    <row r="276" spans="18:29">
      <c r="R276" s="45"/>
      <c r="S276">
        <f>+'Ark1'!C2341</f>
        <v>2007</v>
      </c>
      <c r="T276">
        <f>+'Ark1'!M2341</f>
        <v>10</v>
      </c>
      <c r="U276" s="3" t="s">
        <v>107</v>
      </c>
      <c r="V276">
        <f>+'Ark1'!Q2341</f>
        <v>0</v>
      </c>
      <c r="W276">
        <f>+'Ark1'!R2341</f>
        <v>0</v>
      </c>
      <c r="X276" s="1">
        <f>+'Ark1'!S2341</f>
        <v>0</v>
      </c>
      <c r="Y276" s="1">
        <f>+'Ark1'!U2341</f>
        <v>0</v>
      </c>
      <c r="Z276" s="93">
        <f>+'Ark1'!X2341</f>
        <v>0</v>
      </c>
      <c r="AA276" s="93">
        <f>+'Ark1'!Y2341</f>
        <v>0</v>
      </c>
      <c r="AB276" s="93">
        <f>+'Ark1'!Z2341</f>
        <v>0</v>
      </c>
      <c r="AC276" s="45"/>
    </row>
    <row r="277" spans="18:29">
      <c r="R277" s="45"/>
      <c r="S277">
        <f>+'Ark1'!C2342</f>
        <v>2007</v>
      </c>
      <c r="T277">
        <f>+'Ark1'!M2342</f>
        <v>11</v>
      </c>
      <c r="U277" s="3" t="s">
        <v>108</v>
      </c>
      <c r="V277">
        <f>+'Ark1'!Q2342</f>
        <v>0</v>
      </c>
      <c r="W277">
        <f>+'Ark1'!R2342</f>
        <v>0</v>
      </c>
      <c r="X277" s="1">
        <f>+'Ark1'!S2342</f>
        <v>0</v>
      </c>
      <c r="Y277" s="1">
        <f>+'Ark1'!U2342</f>
        <v>0</v>
      </c>
      <c r="Z277" s="93">
        <f>+'Ark1'!X2342</f>
        <v>0</v>
      </c>
      <c r="AA277" s="93">
        <f>+'Ark1'!Y2342</f>
        <v>0</v>
      </c>
      <c r="AB277" s="93">
        <f>+'Ark1'!Z2342</f>
        <v>0</v>
      </c>
      <c r="AC277" s="45"/>
    </row>
    <row r="278" spans="18:29">
      <c r="R278" s="45"/>
      <c r="S278">
        <f>+'Ark1'!C2343</f>
        <v>2007</v>
      </c>
      <c r="T278">
        <f>+'Ark1'!M2343</f>
        <v>12</v>
      </c>
      <c r="U278" s="3" t="s">
        <v>109</v>
      </c>
      <c r="V278">
        <f>+'Ark1'!Q2343</f>
        <v>0</v>
      </c>
      <c r="W278">
        <f>+'Ark1'!R2343</f>
        <v>0</v>
      </c>
      <c r="X278" s="1">
        <f>+'Ark1'!S2343</f>
        <v>0</v>
      </c>
      <c r="Y278" s="1">
        <f>+'Ark1'!U2343</f>
        <v>0</v>
      </c>
      <c r="Z278" s="93">
        <f>+'Ark1'!X2343</f>
        <v>0</v>
      </c>
      <c r="AA278" s="93">
        <f>+'Ark1'!Y2343</f>
        <v>0</v>
      </c>
      <c r="AB278" s="93">
        <f>+'Ark1'!Z2343</f>
        <v>0</v>
      </c>
      <c r="AC278" s="45"/>
    </row>
    <row r="279" spans="18:29">
      <c r="R279" s="45"/>
      <c r="S279">
        <f>+'Ark1'!C2344</f>
        <v>2007</v>
      </c>
      <c r="T279">
        <f>+'Ark1'!M2344</f>
        <v>13</v>
      </c>
      <c r="U279" s="3" t="s">
        <v>110</v>
      </c>
      <c r="V279">
        <f>+'Ark1'!Q2344</f>
        <v>0</v>
      </c>
      <c r="W279">
        <f>+'Ark1'!R2344</f>
        <v>0</v>
      </c>
      <c r="X279" s="1">
        <f>+'Ark1'!S2344</f>
        <v>0</v>
      </c>
      <c r="Y279" s="1">
        <f>+'Ark1'!U2344</f>
        <v>0</v>
      </c>
      <c r="Z279" s="93">
        <f>+'Ark1'!X2344</f>
        <v>0</v>
      </c>
      <c r="AA279" s="93">
        <f>+'Ark1'!Y2344</f>
        <v>0</v>
      </c>
      <c r="AB279" s="93">
        <f>+'Ark1'!Z2344</f>
        <v>0</v>
      </c>
      <c r="AC279" s="45"/>
    </row>
    <row r="280" spans="18:29">
      <c r="R280" s="45"/>
      <c r="S280">
        <f>+'Ark1'!C2345</f>
        <v>2007</v>
      </c>
      <c r="T280">
        <f>+'Ark1'!M2345</f>
        <v>14</v>
      </c>
      <c r="U280" s="3" t="s">
        <v>111</v>
      </c>
      <c r="V280">
        <f>+'Ark1'!Q2345</f>
        <v>0</v>
      </c>
      <c r="W280">
        <f>+'Ark1'!R2345</f>
        <v>0</v>
      </c>
      <c r="X280" s="1">
        <f>+'Ark1'!S2345</f>
        <v>0</v>
      </c>
      <c r="Y280" s="1">
        <f>+'Ark1'!U2345</f>
        <v>0</v>
      </c>
      <c r="Z280" s="93">
        <f>+'Ark1'!X2345</f>
        <v>0</v>
      </c>
      <c r="AA280" s="93">
        <f>+'Ark1'!Y2345</f>
        <v>0</v>
      </c>
      <c r="AB280" s="93">
        <f>+'Ark1'!Z2345</f>
        <v>0</v>
      </c>
      <c r="AC280" s="45"/>
    </row>
    <row r="281" spans="18:29">
      <c r="R281" s="45"/>
      <c r="S281">
        <f>+'Ark1'!C2346</f>
        <v>2007</v>
      </c>
      <c r="T281">
        <f>+'Ark1'!M2346</f>
        <v>15</v>
      </c>
      <c r="U281" s="3" t="s">
        <v>112</v>
      </c>
      <c r="V281">
        <f>+'Ark1'!Q2346</f>
        <v>0</v>
      </c>
      <c r="W281">
        <f>+'Ark1'!R2346</f>
        <v>0</v>
      </c>
      <c r="X281" s="1">
        <f>+'Ark1'!S2346</f>
        <v>0</v>
      </c>
      <c r="Y281" s="1">
        <f>+'Ark1'!U2346</f>
        <v>0</v>
      </c>
      <c r="Z281" s="93">
        <f>+'Ark1'!X2346</f>
        <v>0</v>
      </c>
      <c r="AA281" s="93">
        <f>+'Ark1'!Y2346</f>
        <v>0</v>
      </c>
      <c r="AB281" s="93">
        <f>+'Ark1'!Z2346</f>
        <v>0</v>
      </c>
      <c r="AC281" s="45"/>
    </row>
    <row r="282" spans="18:29">
      <c r="R282" s="45"/>
      <c r="S282" s="52">
        <f>+'Ark1'!C2347</f>
        <v>2006</v>
      </c>
      <c r="T282" s="52">
        <f>+'Ark1'!M2347</f>
        <v>1</v>
      </c>
      <c r="U282" s="53" t="s">
        <v>98</v>
      </c>
      <c r="V282" s="52">
        <f>+'Ark1'!Q2347</f>
        <v>0</v>
      </c>
      <c r="W282" s="52">
        <f>+'Ark1'!R2347</f>
        <v>0</v>
      </c>
      <c r="X282" s="54">
        <f>+'Ark1'!S2347</f>
        <v>0</v>
      </c>
      <c r="Y282" s="54">
        <f>+'Ark1'!U2347</f>
        <v>0</v>
      </c>
      <c r="Z282" s="161">
        <f>+'Ark1'!X2347</f>
        <v>0</v>
      </c>
      <c r="AA282" s="161">
        <f>+'Ark1'!Y2347</f>
        <v>0</v>
      </c>
      <c r="AB282" s="161">
        <f>+'Ark1'!Z2347</f>
        <v>0</v>
      </c>
      <c r="AC282" s="45"/>
    </row>
    <row r="283" spans="18:29">
      <c r="R283" s="45"/>
      <c r="S283" s="52">
        <f>+'Ark1'!C2348</f>
        <v>2006</v>
      </c>
      <c r="T283" s="52">
        <f>+'Ark1'!M2348</f>
        <v>2</v>
      </c>
      <c r="U283" s="53" t="s">
        <v>99</v>
      </c>
      <c r="V283" s="52">
        <f>+'Ark1'!Q2348</f>
        <v>0</v>
      </c>
      <c r="W283" s="52">
        <f>+'Ark1'!R2348</f>
        <v>0</v>
      </c>
      <c r="X283" s="54">
        <f>+'Ark1'!S2348</f>
        <v>0</v>
      </c>
      <c r="Y283" s="54">
        <f>+'Ark1'!U2348</f>
        <v>0</v>
      </c>
      <c r="Z283" s="161">
        <f>+'Ark1'!X2348</f>
        <v>0</v>
      </c>
      <c r="AA283" s="161">
        <f>+'Ark1'!Y2348</f>
        <v>0</v>
      </c>
      <c r="AB283" s="161">
        <f>+'Ark1'!Z2348</f>
        <v>0</v>
      </c>
      <c r="AC283" s="45"/>
    </row>
    <row r="284" spans="18:29">
      <c r="R284" s="45"/>
      <c r="S284" s="52">
        <f>+'Ark1'!C2349</f>
        <v>2006</v>
      </c>
      <c r="T284" s="52">
        <f>+'Ark1'!M2349</f>
        <v>3</v>
      </c>
      <c r="U284" s="53" t="s">
        <v>100</v>
      </c>
      <c r="V284" s="52">
        <f>+'Ark1'!Q2349</f>
        <v>0</v>
      </c>
      <c r="W284" s="52">
        <f>+'Ark1'!R2349</f>
        <v>0</v>
      </c>
      <c r="X284" s="54">
        <f>+'Ark1'!S2349</f>
        <v>0</v>
      </c>
      <c r="Y284" s="54">
        <f>+'Ark1'!U2349</f>
        <v>0</v>
      </c>
      <c r="Z284" s="161">
        <f>+'Ark1'!X2349</f>
        <v>0</v>
      </c>
      <c r="AA284" s="161">
        <f>+'Ark1'!Y2349</f>
        <v>0</v>
      </c>
      <c r="AB284" s="161">
        <f>+'Ark1'!Z2349</f>
        <v>0</v>
      </c>
      <c r="AC284" s="45"/>
    </row>
    <row r="285" spans="18:29">
      <c r="R285" s="45"/>
      <c r="S285" s="52">
        <f>+'Ark1'!C2350</f>
        <v>2006</v>
      </c>
      <c r="T285" s="52">
        <f>+'Ark1'!M2350</f>
        <v>4</v>
      </c>
      <c r="U285" s="53" t="s">
        <v>101</v>
      </c>
      <c r="V285" s="52">
        <f>+'Ark1'!Q2350</f>
        <v>0</v>
      </c>
      <c r="W285" s="52">
        <f>+'Ark1'!R2350</f>
        <v>0</v>
      </c>
      <c r="X285" s="54">
        <f>+'Ark1'!S2350</f>
        <v>0</v>
      </c>
      <c r="Y285" s="54">
        <f>+'Ark1'!U2350</f>
        <v>0</v>
      </c>
      <c r="Z285" s="161">
        <f>+'Ark1'!X2350</f>
        <v>0</v>
      </c>
      <c r="AA285" s="161">
        <f>+'Ark1'!Y2350</f>
        <v>0</v>
      </c>
      <c r="AB285" s="161">
        <f>+'Ark1'!Z2350</f>
        <v>0</v>
      </c>
      <c r="AC285" s="45"/>
    </row>
    <row r="286" spans="18:29">
      <c r="R286" s="45"/>
      <c r="S286" s="52">
        <f>+'Ark1'!C2351</f>
        <v>2006</v>
      </c>
      <c r="T286" s="52">
        <f>+'Ark1'!M2351</f>
        <v>5</v>
      </c>
      <c r="U286" s="53" t="s">
        <v>102</v>
      </c>
      <c r="V286" s="52">
        <f>+'Ark1'!Q2351</f>
        <v>0</v>
      </c>
      <c r="W286" s="52">
        <f>+'Ark1'!R2351</f>
        <v>0</v>
      </c>
      <c r="X286" s="54">
        <f>+'Ark1'!S2351</f>
        <v>0</v>
      </c>
      <c r="Y286" s="54">
        <f>+'Ark1'!U2351</f>
        <v>0</v>
      </c>
      <c r="Z286" s="161">
        <f>+'Ark1'!X2351</f>
        <v>0</v>
      </c>
      <c r="AA286" s="161">
        <f>+'Ark1'!Y2351</f>
        <v>0</v>
      </c>
      <c r="AB286" s="161">
        <f>+'Ark1'!Z2351</f>
        <v>0</v>
      </c>
      <c r="AC286" s="45"/>
    </row>
    <row r="287" spans="18:29">
      <c r="R287" s="45"/>
      <c r="S287" s="52">
        <f>+'Ark1'!C2352</f>
        <v>2006</v>
      </c>
      <c r="T287" s="52">
        <f>+'Ark1'!M2352</f>
        <v>6</v>
      </c>
      <c r="U287" s="53" t="s">
        <v>103</v>
      </c>
      <c r="V287" s="52">
        <f>+'Ark1'!Q2352</f>
        <v>0</v>
      </c>
      <c r="W287" s="52">
        <f>+'Ark1'!R2352</f>
        <v>0</v>
      </c>
      <c r="X287" s="54">
        <f>+'Ark1'!S2352</f>
        <v>0</v>
      </c>
      <c r="Y287" s="54">
        <f>+'Ark1'!U2352</f>
        <v>0</v>
      </c>
      <c r="Z287" s="161">
        <f>+'Ark1'!X2352</f>
        <v>0</v>
      </c>
      <c r="AA287" s="161">
        <f>+'Ark1'!Y2352</f>
        <v>0</v>
      </c>
      <c r="AB287" s="161">
        <f>+'Ark1'!Z2352</f>
        <v>0</v>
      </c>
      <c r="AC287" s="45"/>
    </row>
    <row r="288" spans="18:29">
      <c r="R288" s="45"/>
      <c r="S288" s="52">
        <f>+'Ark1'!C2353</f>
        <v>2006</v>
      </c>
      <c r="T288" s="52">
        <f>+'Ark1'!M2353</f>
        <v>7</v>
      </c>
      <c r="U288" s="53" t="s">
        <v>104</v>
      </c>
      <c r="V288" s="52">
        <f>+'Ark1'!Q2353</f>
        <v>0</v>
      </c>
      <c r="W288" s="52">
        <f>+'Ark1'!R2353</f>
        <v>0</v>
      </c>
      <c r="X288" s="54">
        <f>+'Ark1'!S2353</f>
        <v>0</v>
      </c>
      <c r="Y288" s="54">
        <f>+'Ark1'!U2353</f>
        <v>0</v>
      </c>
      <c r="Z288" s="161">
        <f>+'Ark1'!X2353</f>
        <v>0</v>
      </c>
      <c r="AA288" s="161">
        <f>+'Ark1'!Y2353</f>
        <v>0</v>
      </c>
      <c r="AB288" s="161">
        <f>+'Ark1'!Z2353</f>
        <v>0</v>
      </c>
      <c r="AC288" s="45"/>
    </row>
    <row r="289" spans="18:29">
      <c r="R289" s="45"/>
      <c r="S289" s="52">
        <f>+'Ark1'!C2354</f>
        <v>2006</v>
      </c>
      <c r="T289" s="52">
        <f>+'Ark1'!M2354</f>
        <v>8</v>
      </c>
      <c r="U289" s="53" t="s">
        <v>105</v>
      </c>
      <c r="V289" s="52">
        <f>+'Ark1'!Q2354</f>
        <v>0</v>
      </c>
      <c r="W289" s="52">
        <f>+'Ark1'!R2354</f>
        <v>0</v>
      </c>
      <c r="X289" s="54">
        <f>+'Ark1'!S2354</f>
        <v>0</v>
      </c>
      <c r="Y289" s="54">
        <f>+'Ark1'!U2354</f>
        <v>0</v>
      </c>
      <c r="Z289" s="161">
        <f>+'Ark1'!X2354</f>
        <v>0</v>
      </c>
      <c r="AA289" s="161">
        <f>+'Ark1'!Y2354</f>
        <v>0</v>
      </c>
      <c r="AB289" s="161">
        <f>+'Ark1'!Z2354</f>
        <v>0</v>
      </c>
      <c r="AC289" s="45"/>
    </row>
    <row r="290" spans="18:29">
      <c r="R290" s="45"/>
      <c r="S290" s="52">
        <f>+'Ark1'!C2355</f>
        <v>2006</v>
      </c>
      <c r="T290" s="52">
        <f>+'Ark1'!M2355</f>
        <v>9</v>
      </c>
      <c r="U290" s="53" t="s">
        <v>106</v>
      </c>
      <c r="V290" s="52">
        <f>+'Ark1'!Q2355</f>
        <v>0</v>
      </c>
      <c r="W290" s="52">
        <f>+'Ark1'!R2355</f>
        <v>0</v>
      </c>
      <c r="X290" s="54">
        <f>+'Ark1'!S2355</f>
        <v>0</v>
      </c>
      <c r="Y290" s="54">
        <f>+'Ark1'!U2355</f>
        <v>0</v>
      </c>
      <c r="Z290" s="161">
        <f>+'Ark1'!X2355</f>
        <v>0</v>
      </c>
      <c r="AA290" s="161">
        <f>+'Ark1'!Y2355</f>
        <v>0</v>
      </c>
      <c r="AB290" s="161">
        <f>+'Ark1'!Z2355</f>
        <v>0</v>
      </c>
      <c r="AC290" s="45"/>
    </row>
    <row r="291" spans="18:29">
      <c r="R291" s="45"/>
      <c r="S291" s="52">
        <f>+'Ark1'!C2356</f>
        <v>2006</v>
      </c>
      <c r="T291" s="52">
        <f>+'Ark1'!M2356</f>
        <v>10</v>
      </c>
      <c r="U291" s="53" t="s">
        <v>107</v>
      </c>
      <c r="V291" s="52">
        <f>+'Ark1'!Q2356</f>
        <v>0</v>
      </c>
      <c r="W291" s="52">
        <f>+'Ark1'!R2356</f>
        <v>0</v>
      </c>
      <c r="X291" s="54">
        <f>+'Ark1'!S2356</f>
        <v>0</v>
      </c>
      <c r="Y291" s="54">
        <f>+'Ark1'!U2356</f>
        <v>0</v>
      </c>
      <c r="Z291" s="161">
        <f>+'Ark1'!X2356</f>
        <v>0</v>
      </c>
      <c r="AA291" s="161">
        <f>+'Ark1'!Y2356</f>
        <v>0</v>
      </c>
      <c r="AB291" s="161">
        <f>+'Ark1'!Z2356</f>
        <v>0</v>
      </c>
      <c r="AC291" s="45"/>
    </row>
    <row r="292" spans="18:29">
      <c r="R292" s="45"/>
      <c r="S292" s="52">
        <f>+'Ark1'!C2357</f>
        <v>2006</v>
      </c>
      <c r="T292" s="52">
        <f>+'Ark1'!M2357</f>
        <v>11</v>
      </c>
      <c r="U292" s="53" t="s">
        <v>108</v>
      </c>
      <c r="V292" s="52">
        <f>+'Ark1'!Q2357</f>
        <v>0</v>
      </c>
      <c r="W292" s="52">
        <f>+'Ark1'!R2357</f>
        <v>0</v>
      </c>
      <c r="X292" s="54">
        <f>+'Ark1'!S2357</f>
        <v>0</v>
      </c>
      <c r="Y292" s="54">
        <f>+'Ark1'!U2357</f>
        <v>0</v>
      </c>
      <c r="Z292" s="161">
        <f>+'Ark1'!X2357</f>
        <v>0</v>
      </c>
      <c r="AA292" s="161">
        <f>+'Ark1'!Y2357</f>
        <v>0</v>
      </c>
      <c r="AB292" s="161">
        <f>+'Ark1'!Z2357</f>
        <v>0</v>
      </c>
      <c r="AC292" s="45"/>
    </row>
    <row r="293" spans="18:29">
      <c r="R293" s="45"/>
      <c r="S293" s="52">
        <f>+'Ark1'!C2358</f>
        <v>2006</v>
      </c>
      <c r="T293" s="52">
        <f>+'Ark1'!M2358</f>
        <v>12</v>
      </c>
      <c r="U293" s="53" t="s">
        <v>109</v>
      </c>
      <c r="V293" s="52">
        <f>+'Ark1'!Q2358</f>
        <v>0</v>
      </c>
      <c r="W293" s="52">
        <f>+'Ark1'!R2358</f>
        <v>0</v>
      </c>
      <c r="X293" s="54">
        <f>+'Ark1'!S2358</f>
        <v>0</v>
      </c>
      <c r="Y293" s="54">
        <f>+'Ark1'!U2358</f>
        <v>0</v>
      </c>
      <c r="Z293" s="161">
        <f>+'Ark1'!X2358</f>
        <v>0</v>
      </c>
      <c r="AA293" s="161">
        <f>+'Ark1'!Y2358</f>
        <v>0</v>
      </c>
      <c r="AB293" s="161">
        <f>+'Ark1'!Z2358</f>
        <v>0</v>
      </c>
      <c r="AC293" s="45"/>
    </row>
    <row r="294" spans="18:29">
      <c r="R294" s="45"/>
      <c r="S294" s="52">
        <f>+'Ark1'!C2359</f>
        <v>2006</v>
      </c>
      <c r="T294" s="52">
        <f>+'Ark1'!M2359</f>
        <v>13</v>
      </c>
      <c r="U294" s="53" t="s">
        <v>110</v>
      </c>
      <c r="V294" s="52">
        <f>+'Ark1'!Q2359</f>
        <v>0</v>
      </c>
      <c r="W294" s="52">
        <f>+'Ark1'!R2359</f>
        <v>0</v>
      </c>
      <c r="X294" s="54">
        <f>+'Ark1'!S2359</f>
        <v>0</v>
      </c>
      <c r="Y294" s="54">
        <f>+'Ark1'!U2359</f>
        <v>0</v>
      </c>
      <c r="Z294" s="161">
        <f>+'Ark1'!X2359</f>
        <v>0</v>
      </c>
      <c r="AA294" s="161">
        <f>+'Ark1'!Y2359</f>
        <v>0</v>
      </c>
      <c r="AB294" s="161">
        <f>+'Ark1'!Z2359</f>
        <v>0</v>
      </c>
      <c r="AC294" s="45"/>
    </row>
    <row r="295" spans="18:29">
      <c r="R295" s="45"/>
      <c r="S295" s="52">
        <f>+'Ark1'!C2360</f>
        <v>2006</v>
      </c>
      <c r="T295" s="52">
        <f>+'Ark1'!M2360</f>
        <v>14</v>
      </c>
      <c r="U295" s="53" t="s">
        <v>111</v>
      </c>
      <c r="V295" s="52">
        <f>+'Ark1'!Q2360</f>
        <v>0</v>
      </c>
      <c r="W295" s="52">
        <f>+'Ark1'!R2360</f>
        <v>0</v>
      </c>
      <c r="X295" s="54">
        <f>+'Ark1'!S2360</f>
        <v>0</v>
      </c>
      <c r="Y295" s="54">
        <f>+'Ark1'!U2360</f>
        <v>0</v>
      </c>
      <c r="Z295" s="161">
        <f>+'Ark1'!X2360</f>
        <v>0</v>
      </c>
      <c r="AA295" s="161">
        <f>+'Ark1'!Y2360</f>
        <v>0</v>
      </c>
      <c r="AB295" s="161">
        <f>+'Ark1'!Z2360</f>
        <v>0</v>
      </c>
      <c r="AC295" s="45"/>
    </row>
    <row r="296" spans="18:29">
      <c r="R296" s="45"/>
      <c r="S296" s="52">
        <f>+'Ark1'!C2361</f>
        <v>2006</v>
      </c>
      <c r="T296" s="52">
        <f>+'Ark1'!M2361</f>
        <v>15</v>
      </c>
      <c r="U296" s="53" t="s">
        <v>112</v>
      </c>
      <c r="V296" s="52">
        <f>+'Ark1'!Q2361</f>
        <v>0</v>
      </c>
      <c r="W296" s="52">
        <f>+'Ark1'!R2361</f>
        <v>0</v>
      </c>
      <c r="X296" s="54">
        <f>+'Ark1'!S2361</f>
        <v>0</v>
      </c>
      <c r="Y296" s="54">
        <f>+'Ark1'!U2361</f>
        <v>0</v>
      </c>
      <c r="Z296" s="161">
        <f>+'Ark1'!X2361</f>
        <v>0</v>
      </c>
      <c r="AA296" s="161">
        <f>+'Ark1'!Y2361</f>
        <v>0</v>
      </c>
      <c r="AB296" s="161">
        <f>+'Ark1'!Z2361</f>
        <v>0</v>
      </c>
      <c r="AC296" s="45"/>
    </row>
    <row r="297" spans="18:29">
      <c r="R297" s="45"/>
      <c r="S297">
        <f>+'Ark1'!C2362</f>
        <v>2005</v>
      </c>
      <c r="T297">
        <f>+'Ark1'!M2362</f>
        <v>1</v>
      </c>
      <c r="U297" s="3" t="s">
        <v>98</v>
      </c>
      <c r="V297">
        <f>+'Ark1'!Q2362</f>
        <v>0</v>
      </c>
      <c r="W297">
        <f>+'Ark1'!R2362</f>
        <v>0</v>
      </c>
      <c r="X297" s="1">
        <f>+'Ark1'!S2362</f>
        <v>0</v>
      </c>
      <c r="Y297" s="1">
        <f>+'Ark1'!U2362</f>
        <v>0</v>
      </c>
      <c r="Z297" s="93">
        <f>+'Ark1'!X2362</f>
        <v>0</v>
      </c>
      <c r="AA297" s="93">
        <f>+'Ark1'!Y2362</f>
        <v>0</v>
      </c>
      <c r="AB297" s="93">
        <f>+'Ark1'!Z2362</f>
        <v>0</v>
      </c>
      <c r="AC297" s="45"/>
    </row>
    <row r="298" spans="18:29">
      <c r="R298" s="45"/>
      <c r="S298">
        <f>+'Ark1'!C2363</f>
        <v>2005</v>
      </c>
      <c r="T298">
        <f>+'Ark1'!M2363</f>
        <v>2</v>
      </c>
      <c r="U298" s="3" t="s">
        <v>99</v>
      </c>
      <c r="V298">
        <f>+'Ark1'!Q2363</f>
        <v>0</v>
      </c>
      <c r="W298">
        <f>+'Ark1'!R2363</f>
        <v>0</v>
      </c>
      <c r="X298" s="1">
        <f>+'Ark1'!S2363</f>
        <v>0</v>
      </c>
      <c r="Y298" s="1">
        <f>+'Ark1'!U2363</f>
        <v>0</v>
      </c>
      <c r="Z298" s="93">
        <f>+'Ark1'!X2363</f>
        <v>0</v>
      </c>
      <c r="AA298" s="93">
        <f>+'Ark1'!Y2363</f>
        <v>0</v>
      </c>
      <c r="AB298" s="93">
        <f>+'Ark1'!Z2363</f>
        <v>0</v>
      </c>
      <c r="AC298" s="45"/>
    </row>
    <row r="299" spans="18:29">
      <c r="R299" s="45"/>
      <c r="S299">
        <f>+'Ark1'!C2364</f>
        <v>2005</v>
      </c>
      <c r="T299">
        <f>+'Ark1'!M2364</f>
        <v>3</v>
      </c>
      <c r="U299" s="3" t="s">
        <v>100</v>
      </c>
      <c r="V299">
        <f>+'Ark1'!Q2364</f>
        <v>0</v>
      </c>
      <c r="W299">
        <f>+'Ark1'!R2364</f>
        <v>0</v>
      </c>
      <c r="X299" s="1">
        <f>+'Ark1'!S2364</f>
        <v>0</v>
      </c>
      <c r="Y299" s="1">
        <f>+'Ark1'!U2364</f>
        <v>0</v>
      </c>
      <c r="Z299" s="93">
        <f>+'Ark1'!X2364</f>
        <v>0</v>
      </c>
      <c r="AA299" s="93">
        <f>+'Ark1'!Y2364</f>
        <v>0</v>
      </c>
      <c r="AB299" s="93">
        <f>+'Ark1'!Z2364</f>
        <v>0</v>
      </c>
      <c r="AC299" s="45"/>
    </row>
    <row r="300" spans="18:29">
      <c r="R300" s="45"/>
      <c r="S300">
        <f>+'Ark1'!C2365</f>
        <v>2005</v>
      </c>
      <c r="T300">
        <f>+'Ark1'!M2365</f>
        <v>4</v>
      </c>
      <c r="U300" s="3" t="s">
        <v>101</v>
      </c>
      <c r="V300">
        <f>+'Ark1'!Q2365</f>
        <v>0</v>
      </c>
      <c r="W300">
        <f>+'Ark1'!R2365</f>
        <v>0</v>
      </c>
      <c r="X300" s="1">
        <f>+'Ark1'!S2365</f>
        <v>0</v>
      </c>
      <c r="Y300" s="1">
        <f>+'Ark1'!U2365</f>
        <v>0</v>
      </c>
      <c r="Z300" s="93">
        <f>+'Ark1'!X2365</f>
        <v>0</v>
      </c>
      <c r="AA300" s="93">
        <f>+'Ark1'!Y2365</f>
        <v>0</v>
      </c>
      <c r="AB300" s="93">
        <f>+'Ark1'!Z2365</f>
        <v>0</v>
      </c>
      <c r="AC300" s="45"/>
    </row>
    <row r="301" spans="18:29">
      <c r="R301" s="45"/>
      <c r="S301">
        <f>+'Ark1'!C2366</f>
        <v>2005</v>
      </c>
      <c r="T301">
        <f>+'Ark1'!M2366</f>
        <v>5</v>
      </c>
      <c r="U301" s="3" t="s">
        <v>102</v>
      </c>
      <c r="V301">
        <f>+'Ark1'!Q2366</f>
        <v>0</v>
      </c>
      <c r="W301">
        <f>+'Ark1'!R2366</f>
        <v>0</v>
      </c>
      <c r="X301" s="1">
        <f>+'Ark1'!S2366</f>
        <v>0</v>
      </c>
      <c r="Y301" s="1">
        <f>+'Ark1'!U2366</f>
        <v>0</v>
      </c>
      <c r="Z301" s="93">
        <f>+'Ark1'!X2366</f>
        <v>0</v>
      </c>
      <c r="AA301" s="93">
        <f>+'Ark1'!Y2366</f>
        <v>0</v>
      </c>
      <c r="AB301" s="93">
        <f>+'Ark1'!Z2366</f>
        <v>0</v>
      </c>
      <c r="AC301" s="45"/>
    </row>
    <row r="302" spans="18:29">
      <c r="R302" s="45"/>
      <c r="S302">
        <f>+'Ark1'!C2367</f>
        <v>2005</v>
      </c>
      <c r="T302">
        <f>+'Ark1'!M2367</f>
        <v>6</v>
      </c>
      <c r="U302" s="3" t="s">
        <v>103</v>
      </c>
      <c r="V302">
        <f>+'Ark1'!Q2367</f>
        <v>0</v>
      </c>
      <c r="W302">
        <f>+'Ark1'!R2367</f>
        <v>0</v>
      </c>
      <c r="X302" s="1">
        <f>+'Ark1'!S2367</f>
        <v>0</v>
      </c>
      <c r="Y302" s="1">
        <f>+'Ark1'!U2367</f>
        <v>0</v>
      </c>
      <c r="Z302" s="93">
        <f>+'Ark1'!X2367</f>
        <v>0</v>
      </c>
      <c r="AA302" s="93">
        <f>+'Ark1'!Y2367</f>
        <v>0</v>
      </c>
      <c r="AB302" s="93">
        <f>+'Ark1'!Z2367</f>
        <v>0</v>
      </c>
      <c r="AC302" s="45"/>
    </row>
    <row r="303" spans="18:29">
      <c r="R303" s="45"/>
      <c r="S303">
        <f>+'Ark1'!C2368</f>
        <v>2005</v>
      </c>
      <c r="T303">
        <f>+'Ark1'!M2368</f>
        <v>7</v>
      </c>
      <c r="U303" s="3" t="s">
        <v>104</v>
      </c>
      <c r="V303">
        <f>+'Ark1'!Q2368</f>
        <v>0</v>
      </c>
      <c r="W303">
        <f>+'Ark1'!R2368</f>
        <v>0</v>
      </c>
      <c r="X303" s="1">
        <f>+'Ark1'!S2368</f>
        <v>0</v>
      </c>
      <c r="Y303" s="1">
        <f>+'Ark1'!U2368</f>
        <v>0</v>
      </c>
      <c r="Z303" s="93">
        <f>+'Ark1'!X2368</f>
        <v>0</v>
      </c>
      <c r="AA303" s="93">
        <f>+'Ark1'!Y2368</f>
        <v>0</v>
      </c>
      <c r="AB303" s="93">
        <f>+'Ark1'!Z2368</f>
        <v>0</v>
      </c>
      <c r="AC303" s="45"/>
    </row>
    <row r="304" spans="18:29">
      <c r="R304" s="45"/>
      <c r="S304">
        <f>+'Ark1'!C2369</f>
        <v>2005</v>
      </c>
      <c r="T304">
        <f>+'Ark1'!M2369</f>
        <v>8</v>
      </c>
      <c r="U304" s="3" t="s">
        <v>105</v>
      </c>
      <c r="V304">
        <f>+'Ark1'!Q2369</f>
        <v>0</v>
      </c>
      <c r="W304">
        <f>+'Ark1'!R2369</f>
        <v>0</v>
      </c>
      <c r="X304" s="1">
        <f>+'Ark1'!S2369</f>
        <v>0</v>
      </c>
      <c r="Y304" s="1">
        <f>+'Ark1'!U2369</f>
        <v>0</v>
      </c>
      <c r="Z304" s="93">
        <f>+'Ark1'!X2369</f>
        <v>0</v>
      </c>
      <c r="AA304" s="93">
        <f>+'Ark1'!Y2369</f>
        <v>0</v>
      </c>
      <c r="AB304" s="93">
        <f>+'Ark1'!Z2369</f>
        <v>0</v>
      </c>
      <c r="AC304" s="45"/>
    </row>
    <row r="305" spans="18:38">
      <c r="R305" s="45"/>
      <c r="S305">
        <f>+'Ark1'!C2370</f>
        <v>2005</v>
      </c>
      <c r="T305">
        <f>+'Ark1'!M2370</f>
        <v>9</v>
      </c>
      <c r="U305" s="3" t="s">
        <v>106</v>
      </c>
      <c r="V305">
        <f>+'Ark1'!Q2370</f>
        <v>0</v>
      </c>
      <c r="W305">
        <f>+'Ark1'!R2370</f>
        <v>0</v>
      </c>
      <c r="X305" s="1">
        <f>+'Ark1'!S2370</f>
        <v>0</v>
      </c>
      <c r="Y305" s="1">
        <f>+'Ark1'!U2370</f>
        <v>0</v>
      </c>
      <c r="Z305" s="93">
        <f>+'Ark1'!X2370</f>
        <v>0</v>
      </c>
      <c r="AA305" s="93">
        <f>+'Ark1'!Y2370</f>
        <v>0</v>
      </c>
      <c r="AB305" s="93">
        <f>+'Ark1'!Z2370</f>
        <v>0</v>
      </c>
      <c r="AC305" s="45"/>
    </row>
    <row r="306" spans="18:38">
      <c r="R306" s="45"/>
      <c r="S306">
        <f>+'Ark1'!C2371</f>
        <v>2005</v>
      </c>
      <c r="T306">
        <f>+'Ark1'!M2371</f>
        <v>10</v>
      </c>
      <c r="U306" s="3" t="s">
        <v>107</v>
      </c>
      <c r="V306">
        <f>+'Ark1'!Q2371</f>
        <v>0</v>
      </c>
      <c r="W306">
        <f>+'Ark1'!R2371</f>
        <v>0</v>
      </c>
      <c r="X306" s="1">
        <f>+'Ark1'!S2371</f>
        <v>0</v>
      </c>
      <c r="Y306" s="1">
        <f>+'Ark1'!U2371</f>
        <v>0</v>
      </c>
      <c r="Z306" s="93">
        <f>+'Ark1'!X2371</f>
        <v>0</v>
      </c>
      <c r="AA306" s="93">
        <f>+'Ark1'!Y2371</f>
        <v>0</v>
      </c>
      <c r="AB306" s="93">
        <f>+'Ark1'!Z2371</f>
        <v>0</v>
      </c>
      <c r="AC306" s="45"/>
    </row>
    <row r="307" spans="18:38">
      <c r="R307" s="45"/>
      <c r="S307">
        <f>+'Ark1'!C2372</f>
        <v>2005</v>
      </c>
      <c r="T307">
        <f>+'Ark1'!M2372</f>
        <v>11</v>
      </c>
      <c r="U307" s="3" t="s">
        <v>108</v>
      </c>
      <c r="V307">
        <f>+'Ark1'!Q2372</f>
        <v>0</v>
      </c>
      <c r="W307">
        <f>+'Ark1'!R2372</f>
        <v>0</v>
      </c>
      <c r="X307" s="1">
        <f>+'Ark1'!S2372</f>
        <v>0</v>
      </c>
      <c r="Y307" s="1">
        <f>+'Ark1'!U2372</f>
        <v>0</v>
      </c>
      <c r="Z307" s="93">
        <f>+'Ark1'!X2372</f>
        <v>0</v>
      </c>
      <c r="AA307" s="93">
        <f>+'Ark1'!Y2372</f>
        <v>0</v>
      </c>
      <c r="AB307" s="93">
        <f>+'Ark1'!Z2372</f>
        <v>0</v>
      </c>
      <c r="AC307" s="45"/>
    </row>
    <row r="308" spans="18:38">
      <c r="R308" s="45"/>
      <c r="S308">
        <f>+'Ark1'!C2373</f>
        <v>2005</v>
      </c>
      <c r="T308">
        <f>+'Ark1'!M2373</f>
        <v>12</v>
      </c>
      <c r="U308" s="3" t="s">
        <v>109</v>
      </c>
      <c r="V308">
        <f>+'Ark1'!Q2373</f>
        <v>0</v>
      </c>
      <c r="W308">
        <f>+'Ark1'!R2373</f>
        <v>0</v>
      </c>
      <c r="X308" s="1">
        <f>+'Ark1'!S2373</f>
        <v>0</v>
      </c>
      <c r="Y308" s="1">
        <f>+'Ark1'!U2373</f>
        <v>0</v>
      </c>
      <c r="Z308" s="93">
        <f>+'Ark1'!X2373</f>
        <v>0</v>
      </c>
      <c r="AA308" s="93">
        <f>+'Ark1'!Y2373</f>
        <v>0</v>
      </c>
      <c r="AB308" s="93">
        <f>+'Ark1'!Z2373</f>
        <v>0</v>
      </c>
      <c r="AC308" s="45"/>
    </row>
    <row r="309" spans="18:38">
      <c r="R309" s="45"/>
      <c r="S309">
        <f>+'Ark1'!C2374</f>
        <v>2005</v>
      </c>
      <c r="T309">
        <f>+'Ark1'!M2374</f>
        <v>13</v>
      </c>
      <c r="U309" s="3" t="s">
        <v>110</v>
      </c>
      <c r="V309">
        <f>+'Ark1'!Q2374</f>
        <v>0</v>
      </c>
      <c r="W309">
        <f>+'Ark1'!R2374</f>
        <v>0</v>
      </c>
      <c r="X309" s="1">
        <f>+'Ark1'!S2374</f>
        <v>0</v>
      </c>
      <c r="Y309" s="1">
        <f>+'Ark1'!U2374</f>
        <v>0</v>
      </c>
      <c r="Z309" s="93">
        <f>+'Ark1'!X2374</f>
        <v>0</v>
      </c>
      <c r="AA309" s="93">
        <f>+'Ark1'!Y2374</f>
        <v>0</v>
      </c>
      <c r="AB309" s="93">
        <f>+'Ark1'!Z2374</f>
        <v>0</v>
      </c>
      <c r="AC309" s="45"/>
    </row>
    <row r="310" spans="18:38">
      <c r="R310" s="45"/>
      <c r="S310">
        <f>+'Ark1'!C2375</f>
        <v>2005</v>
      </c>
      <c r="T310">
        <f>+'Ark1'!M2375</f>
        <v>14</v>
      </c>
      <c r="U310" s="3" t="s">
        <v>111</v>
      </c>
      <c r="V310">
        <f>+'Ark1'!Q2375</f>
        <v>0</v>
      </c>
      <c r="W310">
        <f>+'Ark1'!R2375</f>
        <v>0</v>
      </c>
      <c r="X310" s="1">
        <f>+'Ark1'!S2375</f>
        <v>0</v>
      </c>
      <c r="Y310" s="1">
        <f>+'Ark1'!U2375</f>
        <v>0</v>
      </c>
      <c r="Z310" s="93">
        <f>+'Ark1'!X2375</f>
        <v>0</v>
      </c>
      <c r="AA310" s="93">
        <f>+'Ark1'!Y2375</f>
        <v>0</v>
      </c>
      <c r="AB310" s="93">
        <f>+'Ark1'!Z2375</f>
        <v>0</v>
      </c>
      <c r="AC310" s="45"/>
    </row>
    <row r="311" spans="18:38">
      <c r="R311" s="45"/>
      <c r="S311">
        <f>+'Ark1'!C2376</f>
        <v>2005</v>
      </c>
      <c r="T311">
        <f>+'Ark1'!M2376</f>
        <v>15</v>
      </c>
      <c r="U311" s="3" t="s">
        <v>112</v>
      </c>
      <c r="V311">
        <f>+'Ark1'!Q2376</f>
        <v>0</v>
      </c>
      <c r="W311">
        <f>+'Ark1'!R2376</f>
        <v>0</v>
      </c>
      <c r="X311" s="1">
        <f>+'Ark1'!S2376</f>
        <v>0</v>
      </c>
      <c r="Y311" s="1">
        <f>+'Ark1'!U2376</f>
        <v>0</v>
      </c>
      <c r="Z311" s="93">
        <f>+'Ark1'!X2376</f>
        <v>0</v>
      </c>
      <c r="AA311" s="93">
        <f>+'Ark1'!Y2376</f>
        <v>0</v>
      </c>
      <c r="AB311" s="93">
        <f>+'Ark1'!Z2376</f>
        <v>0</v>
      </c>
      <c r="AC311" s="45"/>
    </row>
    <row r="312" spans="18:38">
      <c r="R312" s="45"/>
      <c r="S312" s="45"/>
      <c r="T312" s="45"/>
      <c r="U312" s="45"/>
      <c r="V312" s="45"/>
      <c r="W312" s="45"/>
      <c r="X312" s="45"/>
      <c r="Y312" s="45"/>
      <c r="Z312" s="90"/>
      <c r="AA312" s="90"/>
      <c r="AB312" s="90"/>
      <c r="AC312" s="45"/>
    </row>
    <row r="313" spans="18:38">
      <c r="R313" s="34"/>
      <c r="S313" s="45"/>
      <c r="T313" s="45"/>
      <c r="U313" s="45"/>
      <c r="V313" s="45"/>
      <c r="W313" s="45"/>
      <c r="X313" s="45"/>
      <c r="Y313" s="45"/>
      <c r="Z313" s="90"/>
      <c r="AA313" s="90"/>
      <c r="AB313" s="90"/>
      <c r="AC313" s="45"/>
    </row>
    <row r="314" spans="18:38">
      <c r="R314" s="34"/>
      <c r="S314" s="34"/>
      <c r="T314" s="34"/>
      <c r="U314" s="34"/>
      <c r="V314" s="34"/>
      <c r="W314" s="34"/>
      <c r="X314" s="34"/>
      <c r="Y314" s="34"/>
      <c r="AA314" s="57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8:38">
      <c r="R315" s="34"/>
      <c r="S315" s="34"/>
      <c r="T315" s="34"/>
      <c r="U315" s="34"/>
      <c r="V315" s="34"/>
      <c r="W315" s="34"/>
      <c r="X315" s="34"/>
      <c r="Y315" s="34"/>
      <c r="AA315" s="57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8:38">
      <c r="R316" s="34"/>
      <c r="S316" s="34"/>
      <c r="T316" s="34"/>
      <c r="U316" s="34"/>
      <c r="V316" s="34"/>
      <c r="W316" s="34"/>
      <c r="X316" s="34"/>
      <c r="Y316" s="34"/>
      <c r="AA316" s="57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8:38">
      <c r="R317" s="34"/>
      <c r="S317" s="34"/>
      <c r="T317" s="34"/>
      <c r="U317" s="34"/>
      <c r="V317" s="34"/>
      <c r="W317" s="34"/>
      <c r="X317" s="34"/>
      <c r="Y317" s="34"/>
      <c r="AA317" s="57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8:38">
      <c r="R318" s="34"/>
      <c r="S318" s="34"/>
      <c r="T318" s="34"/>
      <c r="U318" s="34"/>
      <c r="V318" s="34"/>
      <c r="W318" s="34"/>
      <c r="X318" s="34"/>
      <c r="Y318" s="34"/>
      <c r="AA318" s="57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8:38">
      <c r="R319" s="34"/>
      <c r="S319" s="34"/>
      <c r="T319" s="34"/>
      <c r="U319" s="34"/>
      <c r="V319" s="34"/>
      <c r="W319" s="34"/>
      <c r="X319" s="34"/>
      <c r="Y319" s="34"/>
      <c r="AA319" s="57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8:38">
      <c r="R320" s="34"/>
      <c r="S320" s="34"/>
      <c r="T320" s="34"/>
      <c r="U320" s="34"/>
      <c r="V320" s="34"/>
      <c r="W320" s="34"/>
      <c r="X320" s="34"/>
      <c r="Y320" s="34"/>
      <c r="AA320" s="57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8:38">
      <c r="R321" s="34"/>
      <c r="S321" s="34"/>
      <c r="T321" s="34"/>
      <c r="U321" s="34"/>
      <c r="V321" s="34"/>
      <c r="W321" s="34"/>
      <c r="X321" s="34"/>
      <c r="Y321" s="34"/>
      <c r="AA321" s="57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8:38">
      <c r="R322" s="34"/>
      <c r="S322" s="34"/>
      <c r="T322" s="34"/>
      <c r="U322" s="34"/>
      <c r="V322" s="34"/>
      <c r="W322" s="34"/>
      <c r="X322" s="34"/>
      <c r="Y322" s="34"/>
      <c r="AA322" s="57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8:38">
      <c r="R323" s="34"/>
      <c r="S323" s="34"/>
      <c r="T323" s="34"/>
      <c r="U323" s="34"/>
      <c r="V323" s="34"/>
      <c r="W323" s="34"/>
      <c r="X323" s="34"/>
      <c r="Y323" s="34"/>
      <c r="AA323" s="57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8:38">
      <c r="AA324" s="57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8:38">
      <c r="AA325" s="57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8:38">
      <c r="AA326" s="57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8:38">
      <c r="AA327" s="57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8:38">
      <c r="AA328" s="57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8:38">
      <c r="AA329" s="57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8:38">
      <c r="AA330" s="57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8:38">
      <c r="AA331" s="57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8:38">
      <c r="AA332" s="57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8:38">
      <c r="AA333" s="57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8:38">
      <c r="AA334" s="57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8:38">
      <c r="AA335" s="57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8:38">
      <c r="AA336" s="57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26:38">
      <c r="AA337" s="57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26:38">
      <c r="AA338" s="57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26:38">
      <c r="AA339" s="57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26:38">
      <c r="AA340" s="57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26:38">
      <c r="AA341" s="57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26:38">
      <c r="AA342" s="57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26:38">
      <c r="AA343" s="57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26:38">
      <c r="AA344" s="57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26:38">
      <c r="AA345" s="57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26:38">
      <c r="Z346" s="165"/>
      <c r="AA346" s="165"/>
      <c r="AB346" s="165"/>
    </row>
    <row r="347" spans="26:38">
      <c r="Z347" s="165"/>
      <c r="AA347" s="165"/>
      <c r="AB347" s="165"/>
    </row>
  </sheetData>
  <conditionalFormatting sqref="AE37:AE38 AE106">
    <cfRule type="cellIs" dxfId="45" priority="8" stopIfTrue="1" operator="lessThan">
      <formula>0</formula>
    </cfRule>
  </conditionalFormatting>
  <conditionalFormatting sqref="AE83">
    <cfRule type="cellIs" dxfId="44" priority="9" stopIfTrue="1" operator="greaterThan">
      <formula>0</formula>
    </cfRule>
  </conditionalFormatting>
  <conditionalFormatting sqref="AE60">
    <cfRule type="cellIs" dxfId="43" priority="10" stopIfTrue="1" operator="greaterThan">
      <formula>0</formula>
    </cfRule>
    <cfRule type="cellIs" dxfId="42" priority="11" stopIfTrue="1" operator="lessThan">
      <formula>0</formula>
    </cfRule>
  </conditionalFormatting>
  <conditionalFormatting sqref="AE83">
    <cfRule type="cellIs" dxfId="41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500"/>
  <sheetViews>
    <sheetView zoomScale="91" zoomScaleNormal="91" workbookViewId="0">
      <pane ySplit="10" topLeftCell="A11" activePane="bottomLeft" state="frozen"/>
      <selection pane="bottomLeft"/>
    </sheetView>
  </sheetViews>
  <sheetFormatPr baseColWidth="10" defaultColWidth="11.54296875" defaultRowHeight="15.6"/>
  <cols>
    <col min="1" max="1" width="3.36328125" style="27" customWidth="1"/>
    <col min="2" max="2" width="5.5429687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27" customWidth="1"/>
    <col min="10" max="11" width="6.36328125" style="28" customWidth="1"/>
    <col min="12" max="12" width="1.54296875" style="28" customWidth="1"/>
    <col min="13" max="13" width="6.54296875" style="27" customWidth="1"/>
    <col min="14" max="14" width="2.1796875" style="27" customWidth="1"/>
    <col min="15" max="15" width="6.36328125" style="247" customWidth="1"/>
    <col min="16" max="16" width="1.6328125" style="28" customWidth="1"/>
    <col min="17" max="17" width="6.36328125" style="28" customWidth="1"/>
    <col min="18" max="18" width="1.453125" style="28" customWidth="1"/>
    <col min="19" max="19" width="6.36328125" style="28" customWidth="1"/>
    <col min="20" max="20" width="2.26953125" style="28" customWidth="1"/>
    <col min="21" max="21" width="6.36328125" style="27" customWidth="1"/>
    <col min="22" max="22" width="1.90625" style="27" customWidth="1"/>
    <col min="23" max="23" width="6.54296875" style="33" customWidth="1"/>
    <col min="24" max="24" width="5.1796875" style="33" customWidth="1"/>
    <col min="25" max="25" width="5.6328125" style="33" customWidth="1"/>
    <col min="26" max="26" width="5.81640625" style="33" customWidth="1"/>
    <col min="27" max="27" width="6.6328125" style="28" customWidth="1"/>
    <col min="28" max="28" width="7" style="26" customWidth="1"/>
    <col min="29" max="29" width="7.453125" style="33" customWidth="1"/>
    <col min="30" max="30" width="10.453125" style="33" customWidth="1"/>
    <col min="31" max="31" width="5.90625" style="28" customWidth="1"/>
    <col min="32" max="32" width="9.453125" style="28" customWidth="1"/>
    <col min="33" max="33" width="8.90625" style="28" customWidth="1"/>
    <col min="34" max="34" width="11.54296875" style="28"/>
    <col min="35" max="35" width="9.81640625" style="33" customWidth="1"/>
    <col min="36" max="36" width="9.1796875" style="28" customWidth="1"/>
    <col min="37" max="37" width="6.81640625" style="28" customWidth="1"/>
    <col min="38" max="38" width="9.90625" style="28" customWidth="1"/>
    <col min="39" max="39" width="10" style="27" customWidth="1"/>
    <col min="40" max="40" width="13.08984375" style="27" customWidth="1"/>
    <col min="41" max="41" width="9.36328125" style="27" customWidth="1"/>
    <col min="42" max="42" width="9.81640625" style="28" customWidth="1"/>
    <col min="43" max="43" width="9.81640625" style="27" customWidth="1"/>
    <col min="44" max="44" width="11.54296875" style="27"/>
    <col min="45" max="45" width="14" style="27" customWidth="1"/>
    <col min="46" max="46" width="12.54296875" style="27" customWidth="1"/>
    <col min="47" max="47" width="10.90625" style="27" customWidth="1"/>
    <col min="48" max="16384" width="11.54296875" style="27"/>
  </cols>
  <sheetData>
    <row r="1" spans="1:57">
      <c r="A1" s="220"/>
      <c r="B1" s="220"/>
      <c r="C1" s="220"/>
      <c r="D1" s="220"/>
      <c r="E1" s="220"/>
      <c r="F1" s="220"/>
      <c r="G1" s="220"/>
      <c r="H1" s="220"/>
      <c r="I1" s="220"/>
      <c r="J1" s="221"/>
      <c r="K1" s="221"/>
      <c r="L1" s="221"/>
      <c r="M1" s="220"/>
      <c r="N1" s="220"/>
      <c r="O1" s="239"/>
      <c r="P1" s="221"/>
      <c r="Q1" s="221"/>
      <c r="R1" s="221"/>
      <c r="S1" s="221"/>
      <c r="T1" s="221"/>
      <c r="U1" s="220"/>
      <c r="V1" s="220"/>
      <c r="W1" s="222"/>
      <c r="X1" s="222"/>
      <c r="Y1" s="222"/>
      <c r="Z1" s="222"/>
      <c r="AA1" s="221"/>
      <c r="AB1" s="220"/>
      <c r="AC1" s="222"/>
      <c r="AD1" s="222"/>
      <c r="AE1" s="221"/>
      <c r="AF1" s="220"/>
      <c r="AG1" s="223"/>
      <c r="AI1" s="28"/>
      <c r="AJ1" s="26"/>
      <c r="AK1" s="224"/>
      <c r="AL1" s="27"/>
      <c r="AP1" s="27"/>
    </row>
    <row r="2" spans="1:57" s="229" customFormat="1" ht="31.8">
      <c r="A2" s="225"/>
      <c r="B2" s="225"/>
      <c r="C2" s="225"/>
      <c r="D2" s="225"/>
      <c r="E2" s="226" t="s">
        <v>556</v>
      </c>
      <c r="F2" s="225"/>
      <c r="G2" s="225"/>
      <c r="H2" s="225"/>
      <c r="I2" s="225"/>
      <c r="J2" s="227"/>
      <c r="K2" s="227"/>
      <c r="L2" s="227"/>
      <c r="M2" s="225"/>
      <c r="N2" s="225"/>
      <c r="O2" s="406"/>
      <c r="P2" s="227"/>
      <c r="Q2" s="227"/>
      <c r="R2" s="227"/>
      <c r="S2" s="227"/>
      <c r="T2" s="227"/>
      <c r="U2" s="225"/>
      <c r="V2" s="225"/>
      <c r="W2" s="228"/>
      <c r="X2" s="228"/>
      <c r="Y2" s="406" t="str">
        <f>+År!B2</f>
        <v>VÆR :</v>
      </c>
      <c r="Z2" s="228"/>
      <c r="AA2" s="227"/>
      <c r="AB2" s="225"/>
      <c r="AC2" s="228"/>
      <c r="AD2" s="228"/>
      <c r="AE2" s="227"/>
      <c r="AF2" s="225"/>
      <c r="AG2" s="223"/>
      <c r="AH2" s="28"/>
      <c r="AI2" s="28"/>
      <c r="AJ2" s="26"/>
      <c r="AK2" s="224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</row>
    <row r="3" spans="1:57">
      <c r="A3" s="220"/>
      <c r="B3" s="220"/>
      <c r="C3" s="220"/>
      <c r="D3" s="220"/>
      <c r="E3" s="220"/>
      <c r="F3" s="220"/>
      <c r="G3" s="220"/>
      <c r="H3" s="220"/>
      <c r="I3" s="220"/>
      <c r="J3" s="221"/>
      <c r="K3" s="221"/>
      <c r="L3" s="221"/>
      <c r="M3" s="220"/>
      <c r="N3" s="220"/>
      <c r="O3" s="239"/>
      <c r="P3" s="221"/>
      <c r="Q3" s="221"/>
      <c r="R3" s="221"/>
      <c r="S3" s="221"/>
      <c r="T3" s="221"/>
      <c r="U3" s="220"/>
      <c r="V3" s="220"/>
      <c r="W3" s="222"/>
      <c r="X3" s="222"/>
      <c r="Y3" s="222"/>
      <c r="Z3" s="222"/>
      <c r="AA3" s="221"/>
      <c r="AB3" s="220"/>
      <c r="AC3" s="222"/>
      <c r="AD3" s="222"/>
      <c r="AE3" s="221"/>
      <c r="AF3" s="220"/>
      <c r="AG3" s="223"/>
      <c r="AI3" s="28"/>
      <c r="AJ3" s="26"/>
      <c r="AK3" s="224"/>
      <c r="AL3" s="27"/>
      <c r="AP3" s="27"/>
    </row>
    <row r="4" spans="1:57">
      <c r="A4" s="220"/>
      <c r="B4" s="220"/>
      <c r="C4" s="220"/>
      <c r="D4" s="220"/>
      <c r="E4" s="220"/>
      <c r="F4" s="220"/>
      <c r="G4" s="220"/>
      <c r="H4" s="220"/>
      <c r="I4" s="220"/>
      <c r="J4" s="221"/>
      <c r="K4" s="221"/>
      <c r="L4" s="221"/>
      <c r="M4" s="220"/>
      <c r="N4" s="220"/>
      <c r="O4" s="239"/>
      <c r="P4" s="221"/>
      <c r="Q4" s="221"/>
      <c r="R4" s="221"/>
      <c r="S4" s="221"/>
      <c r="T4" s="221"/>
      <c r="U4" s="220"/>
      <c r="V4" s="220"/>
      <c r="W4" s="222"/>
      <c r="X4" s="222"/>
      <c r="Y4" s="222"/>
      <c r="Z4" s="222"/>
      <c r="AA4" s="221"/>
      <c r="AB4" s="220"/>
      <c r="AC4" s="222"/>
      <c r="AD4" s="222"/>
      <c r="AE4" s="221"/>
      <c r="AF4" s="220"/>
      <c r="AG4" s="223"/>
      <c r="AI4" s="28"/>
      <c r="AJ4" s="26"/>
      <c r="AK4" s="224"/>
      <c r="AL4" s="27"/>
      <c r="AP4" s="27"/>
    </row>
    <row r="5" spans="1:57" s="236" customFormat="1" ht="19.8">
      <c r="A5" s="230"/>
      <c r="B5" s="230"/>
      <c r="C5" s="230"/>
      <c r="D5" s="230"/>
      <c r="E5" s="230"/>
      <c r="F5" s="230"/>
      <c r="G5" s="231" t="s">
        <v>5</v>
      </c>
      <c r="H5" s="231"/>
      <c r="I5" s="232">
        <f>+År!S2</f>
        <v>45</v>
      </c>
      <c r="J5" s="233"/>
      <c r="K5" s="233"/>
      <c r="L5" s="233"/>
      <c r="M5" s="230"/>
      <c r="N5" s="230"/>
      <c r="O5" s="454"/>
      <c r="P5" s="233"/>
      <c r="Q5" s="233"/>
      <c r="R5" s="233"/>
      <c r="S5" s="233"/>
      <c r="T5" s="233"/>
      <c r="U5" s="231" t="s">
        <v>432</v>
      </c>
      <c r="V5" s="231"/>
      <c r="W5" s="234"/>
      <c r="X5" s="234"/>
      <c r="Y5" s="560">
        <f>+I12+I27+I42+I57+I72+I87+I102+I117+I132+I147+I162+I177+I192+I207+I222</f>
        <v>4449</v>
      </c>
      <c r="Z5" s="561"/>
      <c r="AA5" s="561"/>
      <c r="AB5" s="230"/>
      <c r="AC5" s="234"/>
      <c r="AD5" s="234"/>
      <c r="AE5" s="230"/>
      <c r="AF5" s="234"/>
      <c r="AG5" s="223"/>
      <c r="AH5" s="28"/>
      <c r="AI5" s="28"/>
      <c r="AJ5" s="26"/>
      <c r="AK5" s="223"/>
      <c r="AL5" s="28"/>
      <c r="AM5" s="28"/>
      <c r="AN5" s="26"/>
      <c r="AO5" s="224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35"/>
      <c r="BE5" s="235"/>
    </row>
    <row r="6" spans="1:57">
      <c r="A6" s="220"/>
      <c r="B6" s="220"/>
      <c r="C6" s="220"/>
      <c r="D6" s="220"/>
      <c r="E6" s="220"/>
      <c r="F6" s="220"/>
      <c r="G6" s="220"/>
      <c r="H6" s="220"/>
      <c r="I6" s="220"/>
      <c r="J6" s="221" t="s">
        <v>466</v>
      </c>
      <c r="K6" s="221"/>
      <c r="L6" s="221"/>
      <c r="M6" s="220"/>
      <c r="N6" s="220"/>
      <c r="O6" s="239"/>
      <c r="P6" s="221"/>
      <c r="Q6" s="221"/>
      <c r="R6" s="221"/>
      <c r="S6" s="221"/>
      <c r="T6" s="221"/>
      <c r="U6" s="220"/>
      <c r="V6" s="220"/>
      <c r="W6" s="222"/>
      <c r="X6" s="222"/>
      <c r="Y6" s="222"/>
      <c r="Z6" s="222"/>
      <c r="AA6" s="221"/>
      <c r="AB6" s="220"/>
      <c r="AC6" s="222"/>
      <c r="AD6" s="222"/>
      <c r="AE6" s="221"/>
      <c r="AF6" s="220"/>
      <c r="AG6" s="223"/>
      <c r="AI6" s="28"/>
      <c r="AJ6" s="26"/>
      <c r="AK6" s="224"/>
      <c r="AL6" s="27"/>
      <c r="AP6" s="27"/>
    </row>
    <row r="7" spans="1:57">
      <c r="A7" s="220"/>
      <c r="B7" s="220"/>
      <c r="C7" s="220"/>
      <c r="D7" s="220"/>
      <c r="E7" s="220"/>
      <c r="F7" s="220"/>
      <c r="G7" s="220"/>
      <c r="H7" s="220"/>
      <c r="I7" s="220"/>
      <c r="J7" s="221"/>
      <c r="K7" s="221"/>
      <c r="L7" s="221"/>
      <c r="M7" s="220"/>
      <c r="N7" s="220"/>
      <c r="O7" s="239"/>
      <c r="P7" s="221"/>
      <c r="Q7" s="221"/>
      <c r="R7" s="221"/>
      <c r="S7" s="221"/>
      <c r="T7" s="221"/>
      <c r="U7" s="220"/>
      <c r="V7" s="220"/>
      <c r="W7" s="222"/>
      <c r="X7" s="222"/>
      <c r="Y7" s="222"/>
      <c r="Z7" s="222"/>
      <c r="AA7" s="221"/>
      <c r="AB7" s="220"/>
      <c r="AC7" s="222"/>
      <c r="AD7" s="222"/>
      <c r="AE7" s="221"/>
      <c r="AF7" s="220"/>
      <c r="AG7" s="223"/>
      <c r="AI7" s="28"/>
      <c r="AJ7" s="26"/>
      <c r="AK7" s="224"/>
      <c r="AL7" s="27"/>
      <c r="AP7" s="27"/>
    </row>
    <row r="8" spans="1:57">
      <c r="A8" s="220"/>
      <c r="B8" s="220"/>
      <c r="C8" s="220"/>
      <c r="D8" s="220"/>
      <c r="E8" s="220"/>
      <c r="F8" s="220"/>
      <c r="G8" s="220"/>
      <c r="H8" s="238" t="s">
        <v>2</v>
      </c>
      <c r="I8" s="220"/>
      <c r="J8" s="221"/>
      <c r="K8" s="221"/>
      <c r="L8" s="221"/>
      <c r="M8" s="221"/>
      <c r="N8" s="220"/>
      <c r="O8" s="239"/>
      <c r="P8" s="221"/>
      <c r="Q8" s="221"/>
      <c r="R8" s="221"/>
      <c r="S8" s="221"/>
      <c r="T8" s="221"/>
      <c r="U8" s="238" t="s">
        <v>22</v>
      </c>
      <c r="V8" s="238"/>
      <c r="W8" s="222" t="s">
        <v>410</v>
      </c>
      <c r="X8" s="239" t="s">
        <v>540</v>
      </c>
      <c r="Y8" s="35"/>
      <c r="Z8" s="35"/>
      <c r="AA8" s="237" t="s">
        <v>433</v>
      </c>
      <c r="AB8" s="220"/>
      <c r="AC8" s="239" t="s">
        <v>537</v>
      </c>
      <c r="AD8" s="239" t="s">
        <v>83</v>
      </c>
      <c r="AE8" s="237" t="s">
        <v>8</v>
      </c>
      <c r="AF8" s="220"/>
      <c r="AG8" s="223"/>
      <c r="AI8" s="28"/>
      <c r="AJ8" s="26"/>
      <c r="AK8" s="224"/>
      <c r="AL8" s="27"/>
      <c r="AP8" s="27"/>
    </row>
    <row r="9" spans="1:57">
      <c r="A9" s="220"/>
      <c r="B9" s="220"/>
      <c r="C9" s="220"/>
      <c r="D9" s="238" t="s">
        <v>420</v>
      </c>
      <c r="E9" s="220"/>
      <c r="F9" s="238"/>
      <c r="G9" s="238"/>
      <c r="H9" s="238" t="s">
        <v>496</v>
      </c>
      <c r="I9" s="238" t="s">
        <v>2</v>
      </c>
      <c r="J9" s="237" t="s">
        <v>2</v>
      </c>
      <c r="K9" s="237" t="s">
        <v>1</v>
      </c>
      <c r="L9" s="237"/>
      <c r="M9" s="237" t="s">
        <v>22</v>
      </c>
      <c r="N9" s="220"/>
      <c r="O9" s="239" t="s">
        <v>2</v>
      </c>
      <c r="P9" s="237"/>
      <c r="Q9" s="237" t="s">
        <v>22</v>
      </c>
      <c r="R9" s="237"/>
      <c r="S9" s="237" t="s">
        <v>22</v>
      </c>
      <c r="T9" s="237"/>
      <c r="U9" s="238" t="s">
        <v>494</v>
      </c>
      <c r="V9" s="238"/>
      <c r="W9" s="239" t="s">
        <v>500</v>
      </c>
      <c r="X9" s="239" t="s">
        <v>541</v>
      </c>
      <c r="Y9" s="35"/>
      <c r="Z9" s="35"/>
      <c r="AA9" s="237"/>
      <c r="AB9" s="238" t="s">
        <v>494</v>
      </c>
      <c r="AC9" s="239" t="s">
        <v>1</v>
      </c>
      <c r="AD9" s="239" t="s">
        <v>435</v>
      </c>
      <c r="AE9" s="237" t="s">
        <v>74</v>
      </c>
      <c r="AF9" s="220"/>
      <c r="AG9" s="223"/>
      <c r="AI9" s="28"/>
      <c r="AJ9" s="26"/>
      <c r="AK9" s="224"/>
      <c r="AL9" s="27"/>
      <c r="AP9" s="27"/>
    </row>
    <row r="10" spans="1:57">
      <c r="A10" s="220"/>
      <c r="B10" s="220"/>
      <c r="C10" s="220"/>
      <c r="D10" s="238" t="s">
        <v>421</v>
      </c>
      <c r="E10" s="238"/>
      <c r="F10" s="238" t="s">
        <v>92</v>
      </c>
      <c r="G10" s="238"/>
      <c r="H10" s="51" t="s">
        <v>497</v>
      </c>
      <c r="I10" s="51" t="s">
        <v>8</v>
      </c>
      <c r="J10" s="97" t="s">
        <v>410</v>
      </c>
      <c r="K10" s="97" t="s">
        <v>410</v>
      </c>
      <c r="L10" s="97"/>
      <c r="M10" s="97" t="s">
        <v>44</v>
      </c>
      <c r="N10" s="220"/>
      <c r="O10" s="73" t="s">
        <v>653</v>
      </c>
      <c r="P10" s="97"/>
      <c r="Q10" s="97" t="s">
        <v>653</v>
      </c>
      <c r="R10" s="97"/>
      <c r="S10" s="97" t="s">
        <v>654</v>
      </c>
      <c r="T10" s="97"/>
      <c r="U10" s="51" t="s">
        <v>495</v>
      </c>
      <c r="V10" s="51"/>
      <c r="W10" s="73" t="s">
        <v>501</v>
      </c>
      <c r="X10" s="73" t="s">
        <v>542</v>
      </c>
      <c r="Y10" s="73" t="s">
        <v>523</v>
      </c>
      <c r="Z10" s="73" t="s">
        <v>543</v>
      </c>
      <c r="AA10" s="97" t="s">
        <v>1</v>
      </c>
      <c r="AB10" s="51" t="s">
        <v>495</v>
      </c>
      <c r="AC10" s="73" t="s">
        <v>0</v>
      </c>
      <c r="AD10" s="73" t="s">
        <v>436</v>
      </c>
      <c r="AE10" s="97" t="s">
        <v>539</v>
      </c>
      <c r="AF10" s="220"/>
      <c r="AG10" s="223"/>
      <c r="AI10" s="28"/>
      <c r="AJ10" s="26"/>
      <c r="AK10" s="224"/>
      <c r="AL10" s="27"/>
      <c r="AP10" s="27"/>
    </row>
    <row r="11" spans="1:57" ht="16.2" customHeight="1">
      <c r="A11" s="220"/>
      <c r="B11" s="220"/>
      <c r="C11" s="220"/>
      <c r="D11" s="220"/>
      <c r="E11" s="220"/>
      <c r="F11" s="220"/>
      <c r="G11" s="220"/>
      <c r="H11" s="220"/>
      <c r="I11" s="220"/>
      <c r="J11" s="221"/>
      <c r="K11" s="221"/>
      <c r="L11" s="97"/>
      <c r="M11" s="220"/>
      <c r="N11" s="220"/>
      <c r="O11" s="239"/>
      <c r="P11" s="97"/>
      <c r="Q11" s="221"/>
      <c r="R11" s="97"/>
      <c r="S11" s="221"/>
      <c r="T11" s="97"/>
      <c r="U11" s="220"/>
      <c r="V11" s="220"/>
      <c r="W11" s="222"/>
      <c r="X11" s="222"/>
      <c r="Y11" s="222"/>
      <c r="Z11" s="222"/>
      <c r="AA11" s="221"/>
      <c r="AB11" s="220"/>
      <c r="AC11" s="222"/>
      <c r="AD11" s="222"/>
      <c r="AE11" s="221"/>
      <c r="AF11" s="220"/>
      <c r="AG11" s="223"/>
      <c r="AI11" s="28"/>
      <c r="AJ11" s="26"/>
      <c r="AK11" s="224"/>
      <c r="AL11" s="27"/>
      <c r="AP11" s="27"/>
    </row>
    <row r="12" spans="1:57" ht="22.8">
      <c r="A12" s="220"/>
      <c r="B12" s="220"/>
      <c r="C12" s="220"/>
      <c r="D12" s="220"/>
      <c r="E12" s="266" t="str">
        <f>+E14</f>
        <v>1-</v>
      </c>
      <c r="F12" s="220"/>
      <c r="G12" s="220"/>
      <c r="H12" s="220"/>
      <c r="I12" s="244">
        <f>SUM(I14:I25)</f>
        <v>1</v>
      </c>
      <c r="J12" s="221"/>
      <c r="K12" s="221"/>
      <c r="L12" s="97"/>
      <c r="M12" s="273">
        <f>+Fettgruppe!R10</f>
        <v>38.6</v>
      </c>
      <c r="N12" s="220"/>
      <c r="O12" s="239"/>
      <c r="P12" s="97"/>
      <c r="Q12" s="221"/>
      <c r="R12" s="97"/>
      <c r="S12" s="221"/>
      <c r="T12" s="97"/>
      <c r="U12" s="220"/>
      <c r="V12" s="220"/>
      <c r="W12" s="222"/>
      <c r="X12" s="222"/>
      <c r="Y12" s="222"/>
      <c r="Z12" s="222"/>
      <c r="AA12" s="221"/>
      <c r="AB12" s="220"/>
      <c r="AC12" s="222"/>
      <c r="AD12" s="222"/>
      <c r="AE12" s="221"/>
      <c r="AF12" s="220"/>
      <c r="AG12" s="223"/>
      <c r="AI12" s="28"/>
      <c r="AJ12" s="26"/>
      <c r="AK12" s="224"/>
      <c r="AL12" s="27"/>
      <c r="AP12" s="27"/>
    </row>
    <row r="13" spans="1:57">
      <c r="A13" s="220"/>
      <c r="B13" s="220"/>
      <c r="C13" s="220"/>
      <c r="D13" s="220"/>
      <c r="E13" s="220"/>
      <c r="F13" s="220"/>
      <c r="G13" s="220"/>
      <c r="H13" s="220"/>
      <c r="I13" s="220"/>
      <c r="J13" s="221"/>
      <c r="K13" s="221"/>
      <c r="L13" s="97"/>
      <c r="M13" s="220"/>
      <c r="N13" s="220"/>
      <c r="O13" s="239"/>
      <c r="P13" s="97"/>
      <c r="Q13" s="221"/>
      <c r="R13" s="220"/>
      <c r="S13" s="221"/>
      <c r="T13" s="97"/>
      <c r="U13" s="220"/>
      <c r="V13" s="220"/>
      <c r="W13" s="222"/>
      <c r="X13" s="222"/>
      <c r="Y13" s="222"/>
      <c r="Z13" s="222"/>
      <c r="AA13" s="221"/>
      <c r="AB13" s="220"/>
      <c r="AC13" s="222"/>
      <c r="AD13" s="222"/>
      <c r="AE13" s="237" t="s">
        <v>2</v>
      </c>
      <c r="AF13" s="220"/>
      <c r="AG13" s="223"/>
      <c r="AI13" s="28"/>
      <c r="AJ13" s="26"/>
      <c r="AK13" s="224"/>
      <c r="AL13" s="27"/>
      <c r="AP13" s="27"/>
    </row>
    <row r="14" spans="1:57">
      <c r="A14" s="220"/>
      <c r="B14" s="240">
        <f>+'Ark1'!C3368</f>
        <v>2024</v>
      </c>
      <c r="C14" s="220"/>
      <c r="D14" s="240">
        <f>+'Ark1'!M3368</f>
        <v>1</v>
      </c>
      <c r="E14" s="240" t="s">
        <v>98</v>
      </c>
      <c r="F14" s="240">
        <f>+'Ark1'!D3368</f>
        <v>1</v>
      </c>
      <c r="G14" s="240" t="s">
        <v>544</v>
      </c>
      <c r="H14" s="240">
        <f>+'Ark1'!Q3368</f>
        <v>0</v>
      </c>
      <c r="I14" s="240">
        <f>+'Ark1'!R3368</f>
        <v>0</v>
      </c>
      <c r="J14" s="241" t="str">
        <f>+IF(I14=0,"",'Ark1'!AG3368)</f>
        <v/>
      </c>
      <c r="K14" s="241" t="str">
        <f>+IF(I14=0,"",'Ark1'!AH3368)</f>
        <v/>
      </c>
      <c r="L14" s="97"/>
      <c r="M14" s="31" t="str">
        <f>+IF(I14=0,"",'Ark1'!U3368)</f>
        <v/>
      </c>
      <c r="N14" s="220"/>
      <c r="O14" s="455">
        <f>+IF(J14=0,"",'Ark1'!AI3368)</f>
        <v>0</v>
      </c>
      <c r="P14" s="97"/>
      <c r="Q14" s="241" t="str">
        <f>+IF(O14=0,"",'Ark1'!AJ3368)</f>
        <v/>
      </c>
      <c r="R14" s="220"/>
      <c r="S14" s="241" t="str">
        <f>+IF(O14=0,"",'Ark1'!AK3368)</f>
        <v/>
      </c>
      <c r="T14" s="97"/>
      <c r="U14" s="242" t="str">
        <f>+IF(I14=0,"",'Ark1'!S3368)</f>
        <v/>
      </c>
      <c r="V14" s="220"/>
      <c r="W14" s="241" t="str">
        <f>+IF(I14=0,"",'Ark1'!W3368)</f>
        <v/>
      </c>
      <c r="X14" s="243" t="str">
        <f>+IF(I14=0,"",'Ark1'!X3368)</f>
        <v/>
      </c>
      <c r="Y14" s="243" t="str">
        <f>+IF(I14=0,"",'Ark1'!Y3368)</f>
        <v/>
      </c>
      <c r="Z14" s="243" t="str">
        <f>+IF(I14=0,"",'Ark1'!Z3368)</f>
        <v/>
      </c>
      <c r="AA14" s="241" t="str">
        <f>+IF(I14=0,"",'Ark1'!AA3368)</f>
        <v/>
      </c>
      <c r="AB14" s="241" t="str">
        <f>+IF(I14=0,"",'Ark1'!AB3368)</f>
        <v/>
      </c>
      <c r="AC14" s="243">
        <f>+'Ark1'!AD3368</f>
        <v>0</v>
      </c>
      <c r="AD14" s="241" t="str">
        <f>+IF(I14=0,"",I14/D14)</f>
        <v/>
      </c>
      <c r="AE14" s="241" t="str">
        <f>+IF(I14=0,"",I14/H14)</f>
        <v/>
      </c>
      <c r="AF14" s="220"/>
      <c r="AG14" s="223"/>
      <c r="AI14" s="28"/>
      <c r="AJ14" s="26"/>
      <c r="AK14" s="224"/>
      <c r="AL14" s="27"/>
      <c r="AP14" s="27"/>
    </row>
    <row r="15" spans="1:57">
      <c r="A15" s="220"/>
      <c r="B15" s="240">
        <f>+'Ark1'!C3369</f>
        <v>2024</v>
      </c>
      <c r="C15" s="220"/>
      <c r="D15" s="240">
        <f>+'Ark1'!M3369</f>
        <v>1</v>
      </c>
      <c r="E15" s="240" t="s">
        <v>98</v>
      </c>
      <c r="F15" s="240">
        <f>+'Ark1'!D3369</f>
        <v>2</v>
      </c>
      <c r="G15" s="240" t="s">
        <v>545</v>
      </c>
      <c r="H15" s="240">
        <f>+'Ark1'!Q3369</f>
        <v>0</v>
      </c>
      <c r="I15" s="240">
        <f>+'Ark1'!R3369</f>
        <v>0</v>
      </c>
      <c r="J15" s="241" t="str">
        <f>+IF(I15=0,"",'Ark1'!AG3369)</f>
        <v/>
      </c>
      <c r="K15" s="241" t="str">
        <f>+IF(I15=0,"",'Ark1'!AH3369)</f>
        <v/>
      </c>
      <c r="L15" s="97"/>
      <c r="M15" s="31" t="str">
        <f>+IF(I15=0,"",'Ark1'!U3369)</f>
        <v/>
      </c>
      <c r="N15" s="220"/>
      <c r="O15" s="455">
        <f>+IF(J15=0,"",'Ark1'!AI3369)</f>
        <v>0</v>
      </c>
      <c r="P15" s="97"/>
      <c r="Q15" s="241" t="str">
        <f>+IF(O15=0,"",'Ark1'!AJ3369)</f>
        <v/>
      </c>
      <c r="R15" s="220"/>
      <c r="S15" s="241" t="str">
        <f>+IF(O15=0,"",'Ark1'!AK3369)</f>
        <v/>
      </c>
      <c r="T15" s="97"/>
      <c r="U15" s="242" t="str">
        <f>+IF(I15=0,"",'Ark1'!S3369)</f>
        <v/>
      </c>
      <c r="V15" s="220"/>
      <c r="W15" s="241" t="str">
        <f>+IF(I15=0,"",'Ark1'!W3369)</f>
        <v/>
      </c>
      <c r="X15" s="243" t="str">
        <f>+IF(I15=0,"",'Ark1'!X3369)</f>
        <v/>
      </c>
      <c r="Y15" s="243" t="str">
        <f>+IF(I15=0,"",'Ark1'!Y3369)</f>
        <v/>
      </c>
      <c r="Z15" s="243" t="str">
        <f>+IF(I15=0,"",'Ark1'!Z3369)</f>
        <v/>
      </c>
      <c r="AA15" s="241" t="str">
        <f>+IF(I15=0,"",'Ark1'!AA3369)</f>
        <v/>
      </c>
      <c r="AB15" s="241" t="str">
        <f>+IF(I15=0,"",'Ark1'!AB3369)</f>
        <v/>
      </c>
      <c r="AC15" s="243">
        <f>+'Ark1'!AD3369</f>
        <v>0</v>
      </c>
      <c r="AD15" s="241" t="str">
        <f t="shared" ref="AD15:AD25" si="0">+IF(I15=0,"",I15/D15)</f>
        <v/>
      </c>
      <c r="AE15" s="241" t="str">
        <f t="shared" ref="AE15:AE25" si="1">+IF(I15=0,"",I15/H15)</f>
        <v/>
      </c>
      <c r="AF15" s="220"/>
      <c r="AG15" s="223"/>
      <c r="AI15" s="28"/>
      <c r="AJ15" s="26"/>
      <c r="AK15" s="224"/>
      <c r="AL15" s="27"/>
      <c r="AP15" s="27"/>
    </row>
    <row r="16" spans="1:57">
      <c r="A16" s="220"/>
      <c r="B16" s="240">
        <f>+'Ark1'!C3370</f>
        <v>2024</v>
      </c>
      <c r="C16" s="220"/>
      <c r="D16" s="240">
        <f>+'Ark1'!M3370</f>
        <v>1</v>
      </c>
      <c r="E16" s="240" t="s">
        <v>98</v>
      </c>
      <c r="F16" s="240">
        <f>+'Ark1'!D3370</f>
        <v>3</v>
      </c>
      <c r="G16" s="240" t="s">
        <v>546</v>
      </c>
      <c r="H16" s="240">
        <f>+'Ark1'!Q3370</f>
        <v>1</v>
      </c>
      <c r="I16" s="240">
        <f>+'Ark1'!R3370</f>
        <v>1</v>
      </c>
      <c r="J16" s="241">
        <f>+IF(I16=0,"",'Ark1'!AG3370)</f>
        <v>4.5892611289582386E-2</v>
      </c>
      <c r="K16" s="241">
        <f>+IF(I16=0,"",'Ark1'!AH3370)</f>
        <v>4.0271509263490442E-2</v>
      </c>
      <c r="L16" s="97"/>
      <c r="M16" s="31">
        <f>+IF(I16=0,"",'Ark1'!U3370)</f>
        <v>38.6</v>
      </c>
      <c r="N16" s="220"/>
      <c r="O16" s="455">
        <f>+IF(J16=0,"",'Ark1'!AI3370)</f>
        <v>1</v>
      </c>
      <c r="P16" s="97"/>
      <c r="Q16" s="241">
        <f>+IF(O16=0,"",'Ark1'!AJ3370)</f>
        <v>110.1</v>
      </c>
      <c r="R16" s="220"/>
      <c r="S16" s="241">
        <f>+IF(O16=0,"",'Ark1'!AK3370)</f>
        <v>28.921801944457865</v>
      </c>
      <c r="T16" s="97"/>
      <c r="U16" s="242">
        <f>+IF(I16=0,"",'Ark1'!S3370)</f>
        <v>0</v>
      </c>
      <c r="V16" s="220"/>
      <c r="W16" s="241">
        <f>+IF(I16=0,"",'Ark1'!W3370)</f>
        <v>0</v>
      </c>
      <c r="X16" s="243">
        <f>+IF(I16=0,"",'Ark1'!X3370)</f>
        <v>100</v>
      </c>
      <c r="Y16" s="243">
        <f>+IF(I16=0,"",'Ark1'!Y3370)</f>
        <v>100</v>
      </c>
      <c r="Z16" s="243">
        <f>+IF(I16=0,"",'Ark1'!Z3370)</f>
        <v>100</v>
      </c>
      <c r="AA16" s="241">
        <f>+IF(I16=0,"",'Ark1'!AA3370)</f>
        <v>0</v>
      </c>
      <c r="AB16" s="241">
        <f>+IF(I16=0,"",'Ark1'!AB3370)</f>
        <v>0</v>
      </c>
      <c r="AC16" s="243">
        <f>+'Ark1'!AD3370</f>
        <v>0</v>
      </c>
      <c r="AD16" s="241">
        <f t="shared" si="0"/>
        <v>1</v>
      </c>
      <c r="AE16" s="241">
        <f t="shared" si="1"/>
        <v>1</v>
      </c>
      <c r="AF16" s="220"/>
      <c r="AG16" s="223"/>
      <c r="AI16" s="28"/>
      <c r="AJ16" s="26"/>
      <c r="AK16" s="224"/>
      <c r="AL16" s="27"/>
      <c r="AP16" s="27"/>
    </row>
    <row r="17" spans="1:43">
      <c r="A17" s="220"/>
      <c r="B17" s="240">
        <f>+'Ark1'!C3371</f>
        <v>2024</v>
      </c>
      <c r="C17" s="220"/>
      <c r="D17" s="240">
        <f>+'Ark1'!M3371</f>
        <v>1</v>
      </c>
      <c r="E17" s="240" t="s">
        <v>98</v>
      </c>
      <c r="F17" s="240">
        <f>+'Ark1'!D3371</f>
        <v>4</v>
      </c>
      <c r="G17" s="240" t="s">
        <v>547</v>
      </c>
      <c r="H17" s="240">
        <f>+'Ark1'!Q3371</f>
        <v>0</v>
      </c>
      <c r="I17" s="240">
        <f>+'Ark1'!R3371</f>
        <v>0</v>
      </c>
      <c r="J17" s="241" t="str">
        <f>+IF(I17=0,"",'Ark1'!AG3371)</f>
        <v/>
      </c>
      <c r="K17" s="241" t="str">
        <f>+IF(I17=0,"",'Ark1'!AH3371)</f>
        <v/>
      </c>
      <c r="L17" s="97"/>
      <c r="M17" s="31" t="str">
        <f>+IF(I17=0,"",'Ark1'!U3371)</f>
        <v/>
      </c>
      <c r="N17" s="220"/>
      <c r="O17" s="455">
        <f>+IF(J17=0,"",'Ark1'!AI3371)</f>
        <v>0</v>
      </c>
      <c r="P17" s="97"/>
      <c r="Q17" s="241" t="str">
        <f>+IF(O17=0,"",'Ark1'!AJ3371)</f>
        <v/>
      </c>
      <c r="R17" s="220"/>
      <c r="S17" s="241" t="str">
        <f>+IF(O17=0,"",'Ark1'!AK3371)</f>
        <v/>
      </c>
      <c r="T17" s="97"/>
      <c r="U17" s="242" t="str">
        <f>+IF(I17=0,"",'Ark1'!S3371)</f>
        <v/>
      </c>
      <c r="V17" s="220"/>
      <c r="W17" s="241" t="str">
        <f>+IF(I17=0,"",'Ark1'!W3371)</f>
        <v/>
      </c>
      <c r="X17" s="243" t="str">
        <f>+IF(I17=0,"",'Ark1'!X3371)</f>
        <v/>
      </c>
      <c r="Y17" s="243" t="str">
        <f>+IF(I17=0,"",'Ark1'!Y3371)</f>
        <v/>
      </c>
      <c r="Z17" s="243" t="str">
        <f>+IF(I17=0,"",'Ark1'!Z3371)</f>
        <v/>
      </c>
      <c r="AA17" s="241" t="str">
        <f>+IF(I17=0,"",'Ark1'!AA3371)</f>
        <v/>
      </c>
      <c r="AB17" s="241" t="str">
        <f>+IF(I17=0,"",'Ark1'!AB3371)</f>
        <v/>
      </c>
      <c r="AC17" s="243">
        <f>+'Ark1'!AD3371</f>
        <v>0</v>
      </c>
      <c r="AD17" s="241" t="str">
        <f t="shared" si="0"/>
        <v/>
      </c>
      <c r="AE17" s="241" t="str">
        <f t="shared" si="1"/>
        <v/>
      </c>
      <c r="AF17" s="220"/>
      <c r="AG17" s="223"/>
      <c r="AI17" s="28"/>
      <c r="AJ17" s="26"/>
      <c r="AK17" s="224"/>
      <c r="AL17" s="27"/>
      <c r="AP17" s="27"/>
    </row>
    <row r="18" spans="1:43">
      <c r="A18" s="220"/>
      <c r="B18" s="240">
        <f>+'Ark1'!C3372</f>
        <v>2024</v>
      </c>
      <c r="C18" s="220"/>
      <c r="D18" s="240">
        <f>+'Ark1'!M3372</f>
        <v>1</v>
      </c>
      <c r="E18" s="240" t="s">
        <v>98</v>
      </c>
      <c r="F18" s="240">
        <f>+'Ark1'!D3372</f>
        <v>5</v>
      </c>
      <c r="G18" s="240" t="s">
        <v>456</v>
      </c>
      <c r="H18" s="240">
        <f>+'Ark1'!Q3372</f>
        <v>0</v>
      </c>
      <c r="I18" s="240">
        <f>+'Ark1'!R3372</f>
        <v>0</v>
      </c>
      <c r="J18" s="241" t="str">
        <f>+IF(I18=0,"",'Ark1'!AG3372)</f>
        <v/>
      </c>
      <c r="K18" s="241" t="str">
        <f>+IF(I18=0,"",'Ark1'!AH3372)</f>
        <v/>
      </c>
      <c r="L18" s="97"/>
      <c r="M18" s="31" t="str">
        <f>+IF(I18=0,"",'Ark1'!U3372)</f>
        <v/>
      </c>
      <c r="N18" s="220"/>
      <c r="O18" s="455">
        <f>+IF(J18=0,"",'Ark1'!AI3372)</f>
        <v>0</v>
      </c>
      <c r="P18" s="97"/>
      <c r="Q18" s="241" t="str">
        <f>+IF(O18=0,"",'Ark1'!AJ3372)</f>
        <v/>
      </c>
      <c r="R18" s="220"/>
      <c r="S18" s="241" t="str">
        <f>+IF(O18=0,"",'Ark1'!AK3372)</f>
        <v/>
      </c>
      <c r="T18" s="97"/>
      <c r="U18" s="242" t="str">
        <f>+IF(I18=0,"",'Ark1'!S3372)</f>
        <v/>
      </c>
      <c r="V18" s="220"/>
      <c r="W18" s="241" t="str">
        <f>+IF(I18=0,"",'Ark1'!W3372)</f>
        <v/>
      </c>
      <c r="X18" s="243" t="str">
        <f>+IF(I18=0,"",'Ark1'!X3372)</f>
        <v/>
      </c>
      <c r="Y18" s="243" t="str">
        <f>+IF(I18=0,"",'Ark1'!Y3372)</f>
        <v/>
      </c>
      <c r="Z18" s="243" t="str">
        <f>+IF(I18=0,"",'Ark1'!Z3372)</f>
        <v/>
      </c>
      <c r="AA18" s="241" t="str">
        <f>+IF(I18=0,"",'Ark1'!AA3372)</f>
        <v/>
      </c>
      <c r="AB18" s="241" t="str">
        <f>+IF(I18=0,"",'Ark1'!AB3372)</f>
        <v/>
      </c>
      <c r="AC18" s="243">
        <f>+'Ark1'!AD3372</f>
        <v>0</v>
      </c>
      <c r="AD18" s="241" t="str">
        <f t="shared" si="0"/>
        <v/>
      </c>
      <c r="AE18" s="241" t="str">
        <f t="shared" si="1"/>
        <v/>
      </c>
      <c r="AF18" s="220"/>
      <c r="AG18" s="223"/>
      <c r="AI18" s="28"/>
      <c r="AJ18" s="26"/>
      <c r="AK18" s="224"/>
      <c r="AL18" s="27"/>
      <c r="AP18" s="27"/>
    </row>
    <row r="19" spans="1:43">
      <c r="A19" s="220"/>
      <c r="B19" s="240">
        <f>+'Ark1'!C3373</f>
        <v>2024</v>
      </c>
      <c r="C19" s="220"/>
      <c r="D19" s="240">
        <f>+'Ark1'!M3373</f>
        <v>1</v>
      </c>
      <c r="E19" s="240" t="s">
        <v>98</v>
      </c>
      <c r="F19" s="240">
        <f>+'Ark1'!D3373</f>
        <v>6</v>
      </c>
      <c r="G19" s="240" t="s">
        <v>548</v>
      </c>
      <c r="H19" s="240">
        <f>+'Ark1'!Q3373</f>
        <v>0</v>
      </c>
      <c r="I19" s="240">
        <f>+'Ark1'!R3373</f>
        <v>0</v>
      </c>
      <c r="J19" s="241" t="str">
        <f>+IF(I19=0,"",'Ark1'!AG3373)</f>
        <v/>
      </c>
      <c r="K19" s="241" t="str">
        <f>+IF(I19=0,"",'Ark1'!AH3373)</f>
        <v/>
      </c>
      <c r="L19" s="97"/>
      <c r="M19" s="31" t="str">
        <f>+IF(I19=0,"",'Ark1'!U3373)</f>
        <v/>
      </c>
      <c r="N19" s="220"/>
      <c r="O19" s="455">
        <f>+IF(J19=0,"",'Ark1'!AI3373)</f>
        <v>0</v>
      </c>
      <c r="P19" s="97"/>
      <c r="Q19" s="241" t="str">
        <f>+IF(O19=0,"",'Ark1'!AJ3373)</f>
        <v/>
      </c>
      <c r="R19" s="220"/>
      <c r="S19" s="241" t="str">
        <f>+IF(O19=0,"",'Ark1'!AK3373)</f>
        <v/>
      </c>
      <c r="T19" s="97"/>
      <c r="U19" s="242" t="str">
        <f>+IF(I19=0,"",'Ark1'!S3373)</f>
        <v/>
      </c>
      <c r="V19" s="220"/>
      <c r="W19" s="241" t="str">
        <f>+IF(I19=0,"",'Ark1'!W3373)</f>
        <v/>
      </c>
      <c r="X19" s="243" t="str">
        <f>+IF(I19=0,"",'Ark1'!X3373)</f>
        <v/>
      </c>
      <c r="Y19" s="243" t="str">
        <f>+IF(I19=0,"",'Ark1'!Y3373)</f>
        <v/>
      </c>
      <c r="Z19" s="243" t="str">
        <f>+IF(I19=0,"",'Ark1'!Z3373)</f>
        <v/>
      </c>
      <c r="AA19" s="241" t="str">
        <f>+IF(I19=0,"",'Ark1'!AA3373)</f>
        <v/>
      </c>
      <c r="AB19" s="241" t="str">
        <f>+IF(I19=0,"",'Ark1'!AB3373)</f>
        <v/>
      </c>
      <c r="AC19" s="243">
        <f>+'Ark1'!AD3373</f>
        <v>0</v>
      </c>
      <c r="AD19" s="241" t="str">
        <f t="shared" si="0"/>
        <v/>
      </c>
      <c r="AE19" s="241" t="str">
        <f t="shared" si="1"/>
        <v/>
      </c>
      <c r="AF19" s="220"/>
      <c r="AG19" s="223"/>
      <c r="AI19" s="28"/>
      <c r="AJ19" s="26"/>
      <c r="AK19" s="224"/>
      <c r="AL19" s="27"/>
      <c r="AM19" s="244"/>
      <c r="AN19" s="244"/>
      <c r="AO19" s="244"/>
      <c r="AP19" s="27"/>
    </row>
    <row r="20" spans="1:43">
      <c r="A20" s="220"/>
      <c r="B20" s="240">
        <f>+'Ark1'!C3374</f>
        <v>2024</v>
      </c>
      <c r="C20" s="220"/>
      <c r="D20" s="240">
        <f>+'Ark1'!M3374</f>
        <v>1</v>
      </c>
      <c r="E20" s="240" t="s">
        <v>98</v>
      </c>
      <c r="F20" s="240">
        <f>+'Ark1'!D3374</f>
        <v>7</v>
      </c>
      <c r="G20" s="240" t="s">
        <v>549</v>
      </c>
      <c r="H20" s="240">
        <f>+'Ark1'!Q3374</f>
        <v>0</v>
      </c>
      <c r="I20" s="240">
        <f>+'Ark1'!R3374</f>
        <v>0</v>
      </c>
      <c r="J20" s="241" t="str">
        <f>+IF(I20=0,"",'Ark1'!AG3374)</f>
        <v/>
      </c>
      <c r="K20" s="241" t="str">
        <f>+IF(I20=0,"",'Ark1'!AH3374)</f>
        <v/>
      </c>
      <c r="L20" s="97"/>
      <c r="M20" s="31" t="str">
        <f>+IF(I20=0,"",'Ark1'!U3374)</f>
        <v/>
      </c>
      <c r="N20" s="220"/>
      <c r="O20" s="455">
        <f>+IF(J20=0,"",'Ark1'!AI3374)</f>
        <v>0</v>
      </c>
      <c r="P20" s="97"/>
      <c r="Q20" s="241" t="str">
        <f>+IF(O20=0,"",'Ark1'!AJ3374)</f>
        <v/>
      </c>
      <c r="R20" s="220"/>
      <c r="S20" s="241" t="str">
        <f>+IF(O20=0,"",'Ark1'!AK3374)</f>
        <v/>
      </c>
      <c r="T20" s="97"/>
      <c r="U20" s="242" t="str">
        <f>+IF(I20=0,"",'Ark1'!S3374)</f>
        <v/>
      </c>
      <c r="V20" s="220"/>
      <c r="W20" s="241" t="str">
        <f>+IF(I20=0,"",'Ark1'!W3374)</f>
        <v/>
      </c>
      <c r="X20" s="243" t="str">
        <f>+IF(I20=0,"",'Ark1'!X3374)</f>
        <v/>
      </c>
      <c r="Y20" s="243" t="str">
        <f>+IF(I20=0,"",'Ark1'!Y3374)</f>
        <v/>
      </c>
      <c r="Z20" s="243" t="str">
        <f>+IF(I20=0,"",'Ark1'!Z3374)</f>
        <v/>
      </c>
      <c r="AA20" s="241" t="str">
        <f>+IF(I20=0,"",'Ark1'!AA3374)</f>
        <v/>
      </c>
      <c r="AB20" s="241" t="str">
        <f>+IF(I20=0,"",'Ark1'!AB3374)</f>
        <v/>
      </c>
      <c r="AC20" s="243">
        <f>+'Ark1'!AD3374</f>
        <v>0</v>
      </c>
      <c r="AD20" s="241" t="str">
        <f t="shared" si="0"/>
        <v/>
      </c>
      <c r="AE20" s="241" t="str">
        <f t="shared" si="1"/>
        <v/>
      </c>
      <c r="AF20" s="220"/>
      <c r="AG20" s="223"/>
      <c r="AI20" s="28"/>
      <c r="AJ20" s="26"/>
      <c r="AK20" s="224"/>
      <c r="AL20" s="27"/>
      <c r="AM20" s="244"/>
      <c r="AN20" s="244"/>
      <c r="AO20" s="244"/>
      <c r="AP20" s="27"/>
    </row>
    <row r="21" spans="1:43">
      <c r="A21" s="220"/>
      <c r="B21" s="240">
        <f>+'Ark1'!C3375</f>
        <v>2024</v>
      </c>
      <c r="C21" s="220"/>
      <c r="D21" s="240">
        <f>+'Ark1'!M3375</f>
        <v>1</v>
      </c>
      <c r="E21" s="240" t="s">
        <v>98</v>
      </c>
      <c r="F21" s="240">
        <f>+'Ark1'!D3375</f>
        <v>8</v>
      </c>
      <c r="G21" s="240" t="s">
        <v>550</v>
      </c>
      <c r="H21" s="240">
        <f>+'Ark1'!Q3375</f>
        <v>0</v>
      </c>
      <c r="I21" s="240">
        <f>+'Ark1'!R3375</f>
        <v>0</v>
      </c>
      <c r="J21" s="241" t="str">
        <f>+IF(I21=0,"",'Ark1'!AG3375)</f>
        <v/>
      </c>
      <c r="K21" s="241" t="str">
        <f>+IF(I21=0,"",'Ark1'!AH3375)</f>
        <v/>
      </c>
      <c r="L21" s="97"/>
      <c r="M21" s="31" t="str">
        <f>+IF(I21=0,"",'Ark1'!U3375)</f>
        <v/>
      </c>
      <c r="N21" s="220"/>
      <c r="O21" s="455">
        <f>+IF(J21=0,"",'Ark1'!AI3375)</f>
        <v>0</v>
      </c>
      <c r="P21" s="97"/>
      <c r="Q21" s="241" t="str">
        <f>+IF(O21=0,"",'Ark1'!AJ3375)</f>
        <v/>
      </c>
      <c r="R21" s="220"/>
      <c r="S21" s="241" t="str">
        <f>+IF(O21=0,"",'Ark1'!AK3375)</f>
        <v/>
      </c>
      <c r="T21" s="97"/>
      <c r="U21" s="242" t="str">
        <f>+IF(I21=0,"",'Ark1'!S3375)</f>
        <v/>
      </c>
      <c r="V21" s="220"/>
      <c r="W21" s="241" t="str">
        <f>+IF(I21=0,"",'Ark1'!W3375)</f>
        <v/>
      </c>
      <c r="X21" s="243" t="str">
        <f>+IF(I21=0,"",'Ark1'!X3375)</f>
        <v/>
      </c>
      <c r="Y21" s="243" t="str">
        <f>+IF(I21=0,"",'Ark1'!Y3375)</f>
        <v/>
      </c>
      <c r="Z21" s="243" t="str">
        <f>+IF(I21=0,"",'Ark1'!Z3375)</f>
        <v/>
      </c>
      <c r="AA21" s="241" t="str">
        <f>+IF(I21=0,"",'Ark1'!AA3375)</f>
        <v/>
      </c>
      <c r="AB21" s="241" t="str">
        <f>+IF(I21=0,"",'Ark1'!AB3375)</f>
        <v/>
      </c>
      <c r="AC21" s="243">
        <f>+'Ark1'!AD3375</f>
        <v>0</v>
      </c>
      <c r="AD21" s="241" t="str">
        <f t="shared" si="0"/>
        <v/>
      </c>
      <c r="AE21" s="241" t="str">
        <f t="shared" si="1"/>
        <v/>
      </c>
      <c r="AF21" s="220"/>
      <c r="AG21" s="223"/>
      <c r="AI21" s="28"/>
      <c r="AJ21" s="26"/>
      <c r="AK21" s="224"/>
      <c r="AL21" s="27"/>
      <c r="AM21" s="244"/>
      <c r="AN21" s="244"/>
      <c r="AO21" s="244"/>
      <c r="AP21" s="27"/>
    </row>
    <row r="22" spans="1:43">
      <c r="A22" s="220"/>
      <c r="B22" s="240">
        <f>+'Ark1'!C3376</f>
        <v>2024</v>
      </c>
      <c r="C22" s="220"/>
      <c r="D22" s="240">
        <f>+'Ark1'!M3376</f>
        <v>1</v>
      </c>
      <c r="E22" s="240" t="s">
        <v>98</v>
      </c>
      <c r="F22" s="240">
        <f>+'Ark1'!D3376</f>
        <v>9</v>
      </c>
      <c r="G22" s="240" t="s">
        <v>551</v>
      </c>
      <c r="H22" s="240">
        <f>+'Ark1'!Q3376</f>
        <v>0</v>
      </c>
      <c r="I22" s="240">
        <f>+'Ark1'!R3376</f>
        <v>0</v>
      </c>
      <c r="J22" s="241" t="str">
        <f>+IF(I22=0,"",'Ark1'!AG3376)</f>
        <v/>
      </c>
      <c r="K22" s="241" t="str">
        <f>+IF(I22=0,"",'Ark1'!AH3376)</f>
        <v/>
      </c>
      <c r="L22" s="97"/>
      <c r="M22" s="31" t="str">
        <f>+IF(I22=0,"",'Ark1'!U3376)</f>
        <v/>
      </c>
      <c r="N22" s="220"/>
      <c r="O22" s="455">
        <f>+IF(J22=0,"",'Ark1'!AI3376)</f>
        <v>0</v>
      </c>
      <c r="P22" s="97"/>
      <c r="Q22" s="241" t="str">
        <f>+IF(O22=0,"",'Ark1'!AJ3376)</f>
        <v/>
      </c>
      <c r="R22" s="220"/>
      <c r="S22" s="241" t="str">
        <f>+IF(O22=0,"",'Ark1'!AK3376)</f>
        <v/>
      </c>
      <c r="T22" s="97"/>
      <c r="U22" s="242" t="str">
        <f>+IF(I22=0,"",'Ark1'!S3376)</f>
        <v/>
      </c>
      <c r="V22" s="220"/>
      <c r="W22" s="241" t="str">
        <f>+IF(I22=0,"",'Ark1'!W3376)</f>
        <v/>
      </c>
      <c r="X22" s="243" t="str">
        <f>+IF(I22=0,"",'Ark1'!X3376)</f>
        <v/>
      </c>
      <c r="Y22" s="243" t="str">
        <f>+IF(I22=0,"",'Ark1'!Y3376)</f>
        <v/>
      </c>
      <c r="Z22" s="243" t="str">
        <f>+IF(I22=0,"",'Ark1'!Z3376)</f>
        <v/>
      </c>
      <c r="AA22" s="241" t="str">
        <f>+IF(I22=0,"",'Ark1'!AA3376)</f>
        <v/>
      </c>
      <c r="AB22" s="241" t="str">
        <f>+IF(I22=0,"",'Ark1'!AB3376)</f>
        <v/>
      </c>
      <c r="AC22" s="243">
        <f>+'Ark1'!AD3376</f>
        <v>0</v>
      </c>
      <c r="AD22" s="241" t="str">
        <f t="shared" si="0"/>
        <v/>
      </c>
      <c r="AE22" s="241" t="str">
        <f t="shared" si="1"/>
        <v/>
      </c>
      <c r="AF22" s="220"/>
      <c r="AG22" s="223"/>
      <c r="AI22" s="28"/>
      <c r="AJ22" s="26"/>
      <c r="AK22" s="224"/>
      <c r="AL22" s="27"/>
      <c r="AM22" s="244"/>
      <c r="AN22" s="244"/>
      <c r="AO22" s="244"/>
      <c r="AP22" s="27"/>
    </row>
    <row r="23" spans="1:43">
      <c r="A23" s="220"/>
      <c r="B23" s="240">
        <f>+'Ark1'!C3377</f>
        <v>2024</v>
      </c>
      <c r="C23" s="220"/>
      <c r="D23" s="240">
        <f>+'Ark1'!M3377</f>
        <v>1</v>
      </c>
      <c r="E23" s="240" t="s">
        <v>98</v>
      </c>
      <c r="F23" s="240">
        <f>+'Ark1'!D3377</f>
        <v>10</v>
      </c>
      <c r="G23" s="240" t="s">
        <v>552</v>
      </c>
      <c r="H23" s="240">
        <f>+'Ark1'!Q3377</f>
        <v>0</v>
      </c>
      <c r="I23" s="240">
        <f>+'Ark1'!R3377</f>
        <v>0</v>
      </c>
      <c r="J23" s="241" t="str">
        <f>+IF(I23=0,"",'Ark1'!AG3377)</f>
        <v/>
      </c>
      <c r="K23" s="241" t="str">
        <f>+IF(I23=0,"",'Ark1'!AH3377)</f>
        <v/>
      </c>
      <c r="L23" s="97"/>
      <c r="M23" s="31" t="str">
        <f>+IF(I23=0,"",'Ark1'!U3377)</f>
        <v/>
      </c>
      <c r="N23" s="220"/>
      <c r="O23" s="455">
        <f>+IF(J23=0,"",'Ark1'!AI3377)</f>
        <v>0</v>
      </c>
      <c r="P23" s="97"/>
      <c r="Q23" s="241" t="str">
        <f>+IF(O23=0,"",'Ark1'!AJ3377)</f>
        <v/>
      </c>
      <c r="R23" s="220"/>
      <c r="S23" s="241" t="str">
        <f>+IF(O23=0,"",'Ark1'!AK3377)</f>
        <v/>
      </c>
      <c r="T23" s="97"/>
      <c r="U23" s="242" t="str">
        <f>+IF(I23=0,"",'Ark1'!S3377)</f>
        <v/>
      </c>
      <c r="V23" s="220"/>
      <c r="W23" s="241" t="str">
        <f>+IF(I23=0,"",'Ark1'!W3377)</f>
        <v/>
      </c>
      <c r="X23" s="243" t="str">
        <f>+IF(I23=0,"",'Ark1'!X3377)</f>
        <v/>
      </c>
      <c r="Y23" s="243" t="str">
        <f>+IF(I23=0,"",'Ark1'!Y3377)</f>
        <v/>
      </c>
      <c r="Z23" s="243" t="str">
        <f>+IF(I23=0,"",'Ark1'!Z3377)</f>
        <v/>
      </c>
      <c r="AA23" s="241" t="str">
        <f>+IF(I23=0,"",'Ark1'!AA3377)</f>
        <v/>
      </c>
      <c r="AB23" s="241" t="str">
        <f>+IF(I23=0,"",'Ark1'!AB3377)</f>
        <v/>
      </c>
      <c r="AC23" s="243">
        <f>+'Ark1'!AD3377</f>
        <v>0</v>
      </c>
      <c r="AD23" s="241" t="str">
        <f t="shared" si="0"/>
        <v/>
      </c>
      <c r="AE23" s="241" t="str">
        <f t="shared" si="1"/>
        <v/>
      </c>
      <c r="AF23" s="220"/>
      <c r="AG23" s="223"/>
      <c r="AI23" s="28"/>
      <c r="AJ23" s="26"/>
      <c r="AK23" s="224"/>
      <c r="AL23" s="27"/>
      <c r="AM23" s="244"/>
      <c r="AN23" s="244"/>
      <c r="AO23" s="244"/>
      <c r="AP23" s="27"/>
    </row>
    <row r="24" spans="1:43">
      <c r="A24" s="220"/>
      <c r="B24" s="240">
        <f>+'Ark1'!C3378</f>
        <v>2024</v>
      </c>
      <c r="C24" s="220"/>
      <c r="D24" s="240">
        <f>+'Ark1'!M3378</f>
        <v>1</v>
      </c>
      <c r="E24" s="240" t="s">
        <v>98</v>
      </c>
      <c r="F24" s="240">
        <f>+'Ark1'!D3378</f>
        <v>11</v>
      </c>
      <c r="G24" s="240" t="s">
        <v>553</v>
      </c>
      <c r="H24" s="240">
        <f>+'Ark1'!Q3378</f>
        <v>0</v>
      </c>
      <c r="I24" s="240">
        <f>+'Ark1'!R3378</f>
        <v>0</v>
      </c>
      <c r="J24" s="241" t="str">
        <f>+IF(I24=0,"",'Ark1'!AG3378)</f>
        <v/>
      </c>
      <c r="K24" s="241" t="str">
        <f>+IF(I24=0,"",'Ark1'!AH3378)</f>
        <v/>
      </c>
      <c r="L24" s="97"/>
      <c r="M24" s="31" t="str">
        <f>+IF(I24=0,"",'Ark1'!U3378)</f>
        <v/>
      </c>
      <c r="N24" s="220"/>
      <c r="O24" s="455">
        <f>+IF(J24=0,"",'Ark1'!AI3378)</f>
        <v>0</v>
      </c>
      <c r="P24" s="97"/>
      <c r="Q24" s="241" t="str">
        <f>+IF(O24=0,"",'Ark1'!AJ3378)</f>
        <v/>
      </c>
      <c r="R24" s="220"/>
      <c r="S24" s="241" t="str">
        <f>+IF(O24=0,"",'Ark1'!AK3378)</f>
        <v/>
      </c>
      <c r="T24" s="97"/>
      <c r="U24" s="242" t="str">
        <f>+IF(I24=0,"",'Ark1'!S3378)</f>
        <v/>
      </c>
      <c r="V24" s="220"/>
      <c r="W24" s="241" t="str">
        <f>+IF(I24=0,"",'Ark1'!W3378)</f>
        <v/>
      </c>
      <c r="X24" s="243" t="str">
        <f>+IF(I24=0,"",'Ark1'!X3378)</f>
        <v/>
      </c>
      <c r="Y24" s="243" t="str">
        <f>+IF(I24=0,"",'Ark1'!Y3378)</f>
        <v/>
      </c>
      <c r="Z24" s="243" t="str">
        <f>+IF(I24=0,"",'Ark1'!Z3378)</f>
        <v/>
      </c>
      <c r="AA24" s="241" t="str">
        <f>+IF(I24=0,"",'Ark1'!AA3378)</f>
        <v/>
      </c>
      <c r="AB24" s="241" t="str">
        <f>+IF(I24=0,"",'Ark1'!AB3378)</f>
        <v/>
      </c>
      <c r="AC24" s="243">
        <f>+'Ark1'!AD3378</f>
        <v>0</v>
      </c>
      <c r="AD24" s="241" t="str">
        <f t="shared" si="0"/>
        <v/>
      </c>
      <c r="AE24" s="241" t="str">
        <f t="shared" si="1"/>
        <v/>
      </c>
      <c r="AF24" s="220"/>
      <c r="AG24" s="223"/>
      <c r="AI24" s="28"/>
      <c r="AJ24" s="26"/>
      <c r="AK24" s="224"/>
      <c r="AL24" s="27"/>
      <c r="AM24" s="244"/>
      <c r="AN24" s="244"/>
      <c r="AO24" s="244"/>
      <c r="AP24" s="27"/>
    </row>
    <row r="25" spans="1:43">
      <c r="A25" s="220"/>
      <c r="B25" s="240">
        <f>+'Ark1'!C3379</f>
        <v>2024</v>
      </c>
      <c r="C25" s="220"/>
      <c r="D25" s="240">
        <f>+'Ark1'!M3379</f>
        <v>1</v>
      </c>
      <c r="E25" s="240" t="s">
        <v>98</v>
      </c>
      <c r="F25" s="240">
        <f>+'Ark1'!D3379</f>
        <v>12</v>
      </c>
      <c r="G25" s="240" t="s">
        <v>554</v>
      </c>
      <c r="H25" s="240">
        <f>+'Ark1'!Q3379</f>
        <v>0</v>
      </c>
      <c r="I25" s="240">
        <f>+'Ark1'!R3379</f>
        <v>0</v>
      </c>
      <c r="J25" s="241" t="str">
        <f>+IF(I25=0,"",'Ark1'!AG3379)</f>
        <v/>
      </c>
      <c r="K25" s="241" t="str">
        <f>+IF(I25=0,"",'Ark1'!AH3379)</f>
        <v/>
      </c>
      <c r="L25" s="97"/>
      <c r="M25" s="31" t="str">
        <f>+IF(I25=0,"",'Ark1'!U3379)</f>
        <v/>
      </c>
      <c r="N25" s="220"/>
      <c r="O25" s="455">
        <f>+IF(J25=0,"",'Ark1'!AI3379)</f>
        <v>0</v>
      </c>
      <c r="P25" s="97"/>
      <c r="Q25" s="241" t="str">
        <f>+IF(O25=0,"",'Ark1'!AJ3379)</f>
        <v/>
      </c>
      <c r="R25" s="220"/>
      <c r="S25" s="241" t="str">
        <f>+IF(O25=0,"",'Ark1'!AK3379)</f>
        <v/>
      </c>
      <c r="T25" s="97"/>
      <c r="U25" s="242" t="str">
        <f>+IF(I25=0,"",'Ark1'!S3379)</f>
        <v/>
      </c>
      <c r="V25" s="220"/>
      <c r="W25" s="241" t="str">
        <f>+IF(I25=0,"",'Ark1'!W3379)</f>
        <v/>
      </c>
      <c r="X25" s="243" t="str">
        <f>+IF(I25=0,"",'Ark1'!X3379)</f>
        <v/>
      </c>
      <c r="Y25" s="243" t="str">
        <f>+IF(I25=0,"",'Ark1'!Y3379)</f>
        <v/>
      </c>
      <c r="Z25" s="243" t="str">
        <f>+IF(I25=0,"",'Ark1'!Z3379)</f>
        <v/>
      </c>
      <c r="AA25" s="241" t="str">
        <f>+IF(I25=0,"",'Ark1'!AA3379)</f>
        <v/>
      </c>
      <c r="AB25" s="241" t="str">
        <f>+IF(I25=0,"",'Ark1'!AB3379)</f>
        <v/>
      </c>
      <c r="AC25" s="243">
        <f>+'Ark1'!AD3379</f>
        <v>0</v>
      </c>
      <c r="AD25" s="241" t="str">
        <f t="shared" si="0"/>
        <v/>
      </c>
      <c r="AE25" s="241" t="str">
        <f t="shared" si="1"/>
        <v/>
      </c>
      <c r="AF25" s="220"/>
      <c r="AG25" s="223"/>
      <c r="AI25" s="28"/>
      <c r="AJ25" s="26"/>
      <c r="AK25" s="224"/>
      <c r="AL25" s="27"/>
      <c r="AM25" s="244"/>
      <c r="AN25" s="244"/>
      <c r="AO25" s="223"/>
      <c r="AP25" s="223"/>
      <c r="AQ25" s="223"/>
    </row>
    <row r="26" spans="1:43">
      <c r="A26" s="220"/>
      <c r="B26" s="220"/>
      <c r="C26" s="220"/>
      <c r="D26" s="220"/>
      <c r="E26" s="220"/>
      <c r="F26" s="220"/>
      <c r="G26" s="220"/>
      <c r="H26" s="220"/>
      <c r="I26" s="220"/>
      <c r="J26" s="221"/>
      <c r="K26" s="221"/>
      <c r="L26" s="97"/>
      <c r="M26" s="220"/>
      <c r="N26" s="220"/>
      <c r="O26" s="239"/>
      <c r="P26" s="97"/>
      <c r="Q26" s="221"/>
      <c r="R26" s="220"/>
      <c r="S26" s="221"/>
      <c r="T26" s="97"/>
      <c r="U26" s="220"/>
      <c r="V26" s="220"/>
      <c r="W26" s="222"/>
      <c r="X26" s="222"/>
      <c r="Y26" s="222"/>
      <c r="Z26" s="222"/>
      <c r="AA26" s="221"/>
      <c r="AB26" s="220"/>
      <c r="AC26" s="222"/>
      <c r="AD26" s="222"/>
      <c r="AE26" s="221"/>
      <c r="AF26" s="220"/>
      <c r="AG26" s="223"/>
      <c r="AI26" s="28"/>
      <c r="AJ26" s="26"/>
      <c r="AK26" s="224"/>
      <c r="AL26" s="27"/>
      <c r="AP26" s="27"/>
    </row>
    <row r="27" spans="1:43" ht="22.8">
      <c r="A27" s="220"/>
      <c r="B27" s="220"/>
      <c r="C27" s="220"/>
      <c r="D27" s="220"/>
      <c r="E27" s="266" t="str">
        <f>+E29</f>
        <v>1</v>
      </c>
      <c r="F27" s="220"/>
      <c r="G27" s="220"/>
      <c r="H27" s="220"/>
      <c r="I27" s="244">
        <f>SUM(I29:I40)</f>
        <v>7</v>
      </c>
      <c r="J27" s="221"/>
      <c r="K27" s="221"/>
      <c r="L27" s="97"/>
      <c r="M27" s="273">
        <f>+Fettgruppe!R29</f>
        <v>31.204075235109741</v>
      </c>
      <c r="N27" s="220"/>
      <c r="O27" s="239"/>
      <c r="P27" s="97"/>
      <c r="Q27" s="221"/>
      <c r="R27" s="220"/>
      <c r="S27" s="221"/>
      <c r="T27" s="97"/>
      <c r="U27" s="220"/>
      <c r="V27" s="220"/>
      <c r="W27" s="222"/>
      <c r="X27" s="222"/>
      <c r="Y27" s="222"/>
      <c r="Z27" s="222"/>
      <c r="AA27" s="221"/>
      <c r="AB27" s="220"/>
      <c r="AC27" s="222"/>
      <c r="AD27" s="222"/>
      <c r="AE27" s="221"/>
      <c r="AF27" s="220"/>
      <c r="AG27" s="223"/>
      <c r="AI27" s="28"/>
      <c r="AJ27" s="26"/>
      <c r="AK27" s="224"/>
      <c r="AL27" s="27"/>
      <c r="AP27" s="27"/>
    </row>
    <row r="28" spans="1:43">
      <c r="A28" s="220"/>
      <c r="B28" s="220"/>
      <c r="C28" s="220"/>
      <c r="D28" s="220"/>
      <c r="E28" s="220"/>
      <c r="F28" s="220"/>
      <c r="G28" s="220"/>
      <c r="H28" s="220"/>
      <c r="I28" s="220"/>
      <c r="J28" s="221"/>
      <c r="K28" s="221"/>
      <c r="L28" s="97"/>
      <c r="M28" s="220"/>
      <c r="N28" s="220"/>
      <c r="O28" s="239"/>
      <c r="P28" s="97"/>
      <c r="Q28" s="221"/>
      <c r="R28" s="220"/>
      <c r="S28" s="221"/>
      <c r="T28" s="97"/>
      <c r="U28" s="220"/>
      <c r="V28" s="220"/>
      <c r="W28" s="222"/>
      <c r="X28" s="222"/>
      <c r="Y28" s="222"/>
      <c r="Z28" s="222"/>
      <c r="AA28" s="221"/>
      <c r="AB28" s="220"/>
      <c r="AC28" s="222"/>
      <c r="AD28" s="222"/>
      <c r="AE28" s="222"/>
      <c r="AF28" s="222"/>
      <c r="AG28" s="223"/>
      <c r="AI28" s="28"/>
      <c r="AJ28" s="26"/>
      <c r="AK28" s="224"/>
      <c r="AL28" s="27"/>
      <c r="AP28" s="27"/>
    </row>
    <row r="29" spans="1:43">
      <c r="A29" s="220"/>
      <c r="B29" s="240">
        <f>+'Ark1'!C3380</f>
        <v>2024</v>
      </c>
      <c r="C29" s="220"/>
      <c r="D29" s="27">
        <f>+'Ark1'!M3380</f>
        <v>2</v>
      </c>
      <c r="E29" s="250" t="s">
        <v>99</v>
      </c>
      <c r="F29" s="27">
        <f>+'Ark1'!D3380</f>
        <v>1</v>
      </c>
      <c r="G29" s="27" t="s">
        <v>544</v>
      </c>
      <c r="H29" s="27">
        <f>+'Ark1'!Q3380</f>
        <v>0</v>
      </c>
      <c r="I29" s="27">
        <f>+'Ark1'!R3380</f>
        <v>0</v>
      </c>
      <c r="J29" s="28" t="str">
        <f>+IF(I29=0,"",'Ark1'!AG3380)</f>
        <v/>
      </c>
      <c r="K29" s="28" t="str">
        <f>+IF(I29=0,"",'Ark1'!AH3380)</f>
        <v/>
      </c>
      <c r="L29" s="97"/>
      <c r="M29" s="28" t="str">
        <f>+IF(I29=0,"",'Ark1'!U3380)</f>
        <v/>
      </c>
      <c r="N29" s="220"/>
      <c r="O29" s="247">
        <f>+IF(J29=0,"",'Ark1'!AI3380)</f>
        <v>0</v>
      </c>
      <c r="P29" s="97"/>
      <c r="Q29" s="28" t="str">
        <f>+IF(O29=0,"",'Ark1'!AJ3380)</f>
        <v/>
      </c>
      <c r="R29" s="220"/>
      <c r="S29" s="28" t="str">
        <f>+IF(O29=0,"",'Ark1'!AK3380)</f>
        <v/>
      </c>
      <c r="T29" s="97"/>
      <c r="U29" s="26" t="str">
        <f>+IF(I29=0,"",'Ark1'!S3380)</f>
        <v/>
      </c>
      <c r="V29" s="220"/>
      <c r="W29" s="28" t="str">
        <f>+IF(I29=0,"",'Ark1'!W3380)</f>
        <v/>
      </c>
      <c r="X29" s="33" t="str">
        <f>+IF(I29=0,"",'Ark1'!X3380)</f>
        <v/>
      </c>
      <c r="Y29" s="33" t="str">
        <f>+IF(I29=0,"",'Ark1'!Y3380)</f>
        <v/>
      </c>
      <c r="Z29" s="33" t="str">
        <f>+IF(I29=0,"",'Ark1'!Z3380)</f>
        <v/>
      </c>
      <c r="AA29" s="28" t="str">
        <f>+IF(I29=0,"",'Ark1'!AA3380)</f>
        <v/>
      </c>
      <c r="AB29" s="28" t="str">
        <f>+IF(I29=0,"",'Ark1'!AB3380)</f>
        <v/>
      </c>
      <c r="AC29" s="33">
        <f>+'Ark1'!AD3380</f>
        <v>0</v>
      </c>
      <c r="AD29" s="28" t="str">
        <f>+IF(I29=0,"",I29/D29)</f>
        <v/>
      </c>
      <c r="AE29" s="28" t="str">
        <f>+IF(I29=0,"",I29/H29)</f>
        <v/>
      </c>
      <c r="AF29" s="220"/>
      <c r="AG29" s="223"/>
      <c r="AI29" s="28"/>
      <c r="AJ29" s="26"/>
      <c r="AK29" s="224"/>
      <c r="AL29" s="27"/>
      <c r="AP29" s="27"/>
    </row>
    <row r="30" spans="1:43">
      <c r="A30" s="220"/>
      <c r="B30" s="240">
        <f>+'Ark1'!C3381</f>
        <v>2024</v>
      </c>
      <c r="C30" s="220"/>
      <c r="D30" s="27">
        <f>+'Ark1'!M3381</f>
        <v>2</v>
      </c>
      <c r="E30" s="250" t="s">
        <v>99</v>
      </c>
      <c r="F30" s="27">
        <f>+'Ark1'!D3381</f>
        <v>2</v>
      </c>
      <c r="G30" s="27" t="s">
        <v>545</v>
      </c>
      <c r="H30" s="27">
        <f>+'Ark1'!Q3381</f>
        <v>0</v>
      </c>
      <c r="I30" s="27">
        <f>+'Ark1'!R3381</f>
        <v>0</v>
      </c>
      <c r="J30" s="28" t="str">
        <f>+IF(I30=0,"",'Ark1'!AG3381)</f>
        <v/>
      </c>
      <c r="K30" s="28" t="str">
        <f>+IF(I30=0,"",'Ark1'!AH3381)</f>
        <v/>
      </c>
      <c r="L30" s="97"/>
      <c r="M30" s="28" t="str">
        <f>+IF(I30=0,"",'Ark1'!U3381)</f>
        <v/>
      </c>
      <c r="N30" s="220"/>
      <c r="O30" s="247">
        <f>+IF(J30=0,"",'Ark1'!AI3381)</f>
        <v>0</v>
      </c>
      <c r="P30" s="97"/>
      <c r="Q30" s="28" t="str">
        <f>+IF(O30=0,"",'Ark1'!AJ3381)</f>
        <v/>
      </c>
      <c r="R30" s="220"/>
      <c r="S30" s="28" t="str">
        <f>+IF(O30=0,"",'Ark1'!AK3381)</f>
        <v/>
      </c>
      <c r="T30" s="97"/>
      <c r="U30" s="26" t="str">
        <f>+IF(I30=0,"",'Ark1'!S3381)</f>
        <v/>
      </c>
      <c r="V30" s="220"/>
      <c r="W30" s="28" t="str">
        <f>+IF(I30=0,"",'Ark1'!W3381)</f>
        <v/>
      </c>
      <c r="X30" s="33" t="str">
        <f>+IF(I30=0,"",'Ark1'!X3381)</f>
        <v/>
      </c>
      <c r="Y30" s="33" t="str">
        <f>+IF(I30=0,"",'Ark1'!Y3381)</f>
        <v/>
      </c>
      <c r="Z30" s="33" t="str">
        <f>+IF(I30=0,"",'Ark1'!Z3381)</f>
        <v/>
      </c>
      <c r="AA30" s="28" t="str">
        <f>+IF(I30=0,"",'Ark1'!AA3381)</f>
        <v/>
      </c>
      <c r="AB30" s="28" t="str">
        <f>+IF(I30=0,"",'Ark1'!AB3381)</f>
        <v/>
      </c>
      <c r="AC30" s="33">
        <f>+'Ark1'!AD3381</f>
        <v>0</v>
      </c>
      <c r="AD30" s="28" t="str">
        <f t="shared" ref="AD30:AD40" si="2">+IF(I30=0,"",I30/D30)</f>
        <v/>
      </c>
      <c r="AE30" s="28" t="str">
        <f t="shared" ref="AE30:AE40" si="3">+IF(I30=0,"",I30/H30)</f>
        <v/>
      </c>
      <c r="AF30" s="220"/>
      <c r="AG30" s="223"/>
      <c r="AI30" s="28"/>
      <c r="AJ30" s="26"/>
      <c r="AK30" s="224"/>
      <c r="AL30" s="27"/>
      <c r="AP30" s="27"/>
    </row>
    <row r="31" spans="1:43">
      <c r="A31" s="220"/>
      <c r="B31" s="240">
        <f>+'Ark1'!C3382</f>
        <v>2024</v>
      </c>
      <c r="C31" s="220"/>
      <c r="D31" s="27">
        <f>+'Ark1'!M3382</f>
        <v>2</v>
      </c>
      <c r="E31" s="250" t="s">
        <v>99</v>
      </c>
      <c r="F31" s="27">
        <f>+'Ark1'!D3382</f>
        <v>3</v>
      </c>
      <c r="G31" s="27" t="s">
        <v>546</v>
      </c>
      <c r="H31" s="27">
        <f>+'Ark1'!Q3382</f>
        <v>3</v>
      </c>
      <c r="I31" s="27">
        <f>+'Ark1'!R3382</f>
        <v>3</v>
      </c>
      <c r="J31" s="28">
        <f>+IF(I31=0,"",'Ark1'!AG3382)</f>
        <v>0.1376778338687471</v>
      </c>
      <c r="K31" s="28">
        <f>+IF(I31=0,"",'Ark1'!AH3382)</f>
        <v>8.5342213931438302E-2</v>
      </c>
      <c r="L31" s="97"/>
      <c r="M31" s="28">
        <f>+IF(I31=0,"",'Ark1'!U3382)</f>
        <v>27.266666666666659</v>
      </c>
      <c r="N31" s="220"/>
      <c r="O31" s="247">
        <f>+IF(J31=0,"",'Ark1'!AI3382)</f>
        <v>3</v>
      </c>
      <c r="P31" s="97"/>
      <c r="Q31" s="28">
        <f>+IF(O31=0,"",'Ark1'!AJ3382)</f>
        <v>109.03333333333336</v>
      </c>
      <c r="R31" s="220"/>
      <c r="S31" s="28">
        <f>+IF(O31=0,"",'Ark1'!AK3382)</f>
        <v>20.342926580319372</v>
      </c>
      <c r="T31" s="97"/>
      <c r="U31" s="26">
        <f>+IF(I31=0,"",'Ark1'!S3382)</f>
        <v>7.3333333333333313</v>
      </c>
      <c r="V31" s="220"/>
      <c r="W31" s="28">
        <f>+IF(I31=0,"",'Ark1'!W3382)</f>
        <v>0</v>
      </c>
      <c r="X31" s="33">
        <f>+IF(I31=0,"",'Ark1'!X3382)</f>
        <v>66.666666666666686</v>
      </c>
      <c r="Y31" s="33">
        <f>+IF(I31=0,"",'Ark1'!Y3382)</f>
        <v>66.666666666666686</v>
      </c>
      <c r="Z31" s="33">
        <f>+IF(I31=0,"",'Ark1'!Z3382)</f>
        <v>0</v>
      </c>
      <c r="AA31" s="28">
        <f>+IF(I31=0,"",'Ark1'!AA3382)</f>
        <v>8.4641728610787617</v>
      </c>
      <c r="AB31" s="28">
        <f>+IF(I31=0,"",'Ark1'!AB3382)</f>
        <v>1.2472191289246499</v>
      </c>
      <c r="AC31" s="33">
        <f>+'Ark1'!AD3382</f>
        <v>16.524558146017057</v>
      </c>
      <c r="AD31" s="28">
        <f t="shared" si="2"/>
        <v>1.5</v>
      </c>
      <c r="AE31" s="28">
        <f t="shared" si="3"/>
        <v>1</v>
      </c>
      <c r="AF31" s="220"/>
      <c r="AG31" s="223"/>
      <c r="AI31" s="28"/>
      <c r="AJ31" s="26"/>
      <c r="AK31" s="224"/>
      <c r="AL31" s="27"/>
      <c r="AM31" s="244"/>
      <c r="AN31" s="244"/>
      <c r="AO31" s="244"/>
      <c r="AP31" s="27"/>
    </row>
    <row r="32" spans="1:43">
      <c r="A32" s="220"/>
      <c r="B32" s="240">
        <f>+'Ark1'!C3383</f>
        <v>2024</v>
      </c>
      <c r="C32" s="220"/>
      <c r="D32" s="27">
        <f>+'Ark1'!M3383</f>
        <v>2</v>
      </c>
      <c r="E32" s="250" t="s">
        <v>99</v>
      </c>
      <c r="F32" s="27">
        <f>+'Ark1'!D3383</f>
        <v>4</v>
      </c>
      <c r="G32" s="27" t="s">
        <v>547</v>
      </c>
      <c r="H32" s="27">
        <f>+'Ark1'!Q3383</f>
        <v>1</v>
      </c>
      <c r="I32" s="27">
        <f>+'Ark1'!R3383</f>
        <v>1</v>
      </c>
      <c r="J32" s="28">
        <f>+IF(I32=0,"",'Ark1'!AG3383)</f>
        <v>0.24330900243309003</v>
      </c>
      <c r="K32" s="28">
        <f>+IF(I32=0,"",'Ark1'!AH3383)</f>
        <v>7.4050105163594726E-2</v>
      </c>
      <c r="L32" s="97"/>
      <c r="M32" s="28">
        <f>+IF(I32=0,"",'Ark1'!U3383)</f>
        <v>11.9</v>
      </c>
      <c r="N32" s="220"/>
      <c r="O32" s="247">
        <f>+IF(J32=0,"",'Ark1'!AI3383)</f>
        <v>1</v>
      </c>
      <c r="P32" s="97"/>
      <c r="Q32" s="28">
        <f>+IF(O32=0,"",'Ark1'!AJ3383)</f>
        <v>96.1</v>
      </c>
      <c r="R32" s="220"/>
      <c r="S32" s="28">
        <f>+IF(O32=0,"",'Ark1'!AK3383)</f>
        <v>13.40839509149033</v>
      </c>
      <c r="T32" s="97"/>
      <c r="U32" s="26">
        <f>+IF(I32=0,"",'Ark1'!S3383)</f>
        <v>3</v>
      </c>
      <c r="V32" s="220"/>
      <c r="W32" s="28">
        <f>+IF(I32=0,"",'Ark1'!W3383)</f>
        <v>0</v>
      </c>
      <c r="X32" s="33">
        <f>+IF(I32=0,"",'Ark1'!X3383)</f>
        <v>0</v>
      </c>
      <c r="Y32" s="33">
        <f>+IF(I32=0,"",'Ark1'!Y3383)</f>
        <v>0</v>
      </c>
      <c r="Z32" s="33">
        <f>+IF(I32=0,"",'Ark1'!Z3383)</f>
        <v>0</v>
      </c>
      <c r="AA32" s="28">
        <f>+IF(I32=0,"",'Ark1'!AA3383)</f>
        <v>0</v>
      </c>
      <c r="AB32" s="28">
        <f>+IF(I32=0,"",'Ark1'!AB3383)</f>
        <v>0</v>
      </c>
      <c r="AC32" s="33">
        <f>+'Ark1'!AD3383</f>
        <v>0</v>
      </c>
      <c r="AD32" s="28">
        <f t="shared" si="2"/>
        <v>0.5</v>
      </c>
      <c r="AE32" s="28">
        <f t="shared" si="3"/>
        <v>1</v>
      </c>
      <c r="AF32" s="220"/>
      <c r="AG32" s="223"/>
      <c r="AI32" s="28"/>
      <c r="AJ32" s="26"/>
      <c r="AK32" s="224"/>
      <c r="AL32" s="27"/>
      <c r="AM32" s="244"/>
      <c r="AN32" s="244"/>
      <c r="AO32" s="244"/>
      <c r="AP32" s="27"/>
    </row>
    <row r="33" spans="1:43">
      <c r="A33" s="220"/>
      <c r="B33" s="240">
        <f>+'Ark1'!C3384</f>
        <v>2024</v>
      </c>
      <c r="C33" s="220"/>
      <c r="D33" s="27">
        <f>+'Ark1'!M3384</f>
        <v>2</v>
      </c>
      <c r="E33" s="250" t="s">
        <v>99</v>
      </c>
      <c r="F33" s="27">
        <f>+'Ark1'!D3384</f>
        <v>5</v>
      </c>
      <c r="G33" s="27" t="s">
        <v>456</v>
      </c>
      <c r="H33" s="27">
        <f>+'Ark1'!Q3384</f>
        <v>0</v>
      </c>
      <c r="I33" s="27">
        <f>+'Ark1'!R3384</f>
        <v>0</v>
      </c>
      <c r="J33" s="28" t="str">
        <f>+IF(I33=0,"",'Ark1'!AG3384)</f>
        <v/>
      </c>
      <c r="K33" s="28" t="str">
        <f>+IF(I33=0,"",'Ark1'!AH3384)</f>
        <v/>
      </c>
      <c r="L33" s="97"/>
      <c r="M33" s="28" t="str">
        <f>+IF(I33=0,"",'Ark1'!U3384)</f>
        <v/>
      </c>
      <c r="N33" s="220"/>
      <c r="O33" s="247">
        <f>+IF(J33=0,"",'Ark1'!AI3384)</f>
        <v>0</v>
      </c>
      <c r="P33" s="97"/>
      <c r="Q33" s="28" t="str">
        <f>+IF(O33=0,"",'Ark1'!AJ3384)</f>
        <v/>
      </c>
      <c r="R33" s="220"/>
      <c r="S33" s="28" t="str">
        <f>+IF(O33=0,"",'Ark1'!AK3384)</f>
        <v/>
      </c>
      <c r="T33" s="97"/>
      <c r="U33" s="26" t="str">
        <f>+IF(I33=0,"",'Ark1'!S3384)</f>
        <v/>
      </c>
      <c r="V33" s="220"/>
      <c r="W33" s="28" t="str">
        <f>+IF(I33=0,"",'Ark1'!W3384)</f>
        <v/>
      </c>
      <c r="X33" s="33" t="str">
        <f>+IF(I33=0,"",'Ark1'!X3384)</f>
        <v/>
      </c>
      <c r="Y33" s="33" t="str">
        <f>+IF(I33=0,"",'Ark1'!Y3384)</f>
        <v/>
      </c>
      <c r="Z33" s="33" t="str">
        <f>+IF(I33=0,"",'Ark1'!Z3384)</f>
        <v/>
      </c>
      <c r="AA33" s="28" t="str">
        <f>+IF(I33=0,"",'Ark1'!AA3384)</f>
        <v/>
      </c>
      <c r="AB33" s="28" t="str">
        <f>+IF(I33=0,"",'Ark1'!AB3384)</f>
        <v/>
      </c>
      <c r="AC33" s="33">
        <f>+'Ark1'!AD3384</f>
        <v>0</v>
      </c>
      <c r="AD33" s="28" t="str">
        <f t="shared" si="2"/>
        <v/>
      </c>
      <c r="AE33" s="28" t="str">
        <f t="shared" si="3"/>
        <v/>
      </c>
      <c r="AF33" s="220"/>
      <c r="AG33" s="223"/>
      <c r="AI33" s="28"/>
      <c r="AJ33" s="26"/>
      <c r="AK33" s="224"/>
      <c r="AL33" s="27"/>
      <c r="AM33" s="244"/>
      <c r="AN33" s="244"/>
      <c r="AO33" s="244"/>
      <c r="AP33" s="27"/>
    </row>
    <row r="34" spans="1:43">
      <c r="A34" s="220"/>
      <c r="B34" s="240">
        <f>+'Ark1'!C3385</f>
        <v>2024</v>
      </c>
      <c r="C34" s="220"/>
      <c r="D34" s="27">
        <f>+'Ark1'!M3385</f>
        <v>2</v>
      </c>
      <c r="E34" s="250" t="s">
        <v>99</v>
      </c>
      <c r="F34" s="27">
        <f>+'Ark1'!D3385</f>
        <v>6</v>
      </c>
      <c r="G34" s="27" t="s">
        <v>548</v>
      </c>
      <c r="H34" s="27">
        <f>+'Ark1'!Q3385</f>
        <v>1</v>
      </c>
      <c r="I34" s="27">
        <f>+'Ark1'!R3385</f>
        <v>2</v>
      </c>
      <c r="J34" s="28">
        <f>+IF(I34=0,"",'Ark1'!AG3385)</f>
        <v>2.2471910112359552</v>
      </c>
      <c r="K34" s="28">
        <f>+IF(I34=0,"",'Ark1'!AH3385)</f>
        <v>0.79860392203259489</v>
      </c>
      <c r="L34" s="97"/>
      <c r="M34" s="28">
        <f>+IF(I34=0,"",'Ark1'!U3385)</f>
        <v>13.5</v>
      </c>
      <c r="N34" s="220"/>
      <c r="O34" s="247">
        <f>+IF(J34=0,"",'Ark1'!AI3385)</f>
        <v>2</v>
      </c>
      <c r="P34" s="97"/>
      <c r="Q34" s="28">
        <f>+IF(O34=0,"",'Ark1'!AJ3385)</f>
        <v>97.699999999999989</v>
      </c>
      <c r="R34" s="220"/>
      <c r="S34" s="28">
        <f>+IF(O34=0,"",'Ark1'!AK3385)</f>
        <v>14.477128881895217</v>
      </c>
      <c r="T34" s="97"/>
      <c r="U34" s="26">
        <f>+IF(I34=0,"",'Ark1'!S3385)</f>
        <v>6</v>
      </c>
      <c r="V34" s="220"/>
      <c r="W34" s="28">
        <f>+IF(I34=0,"",'Ark1'!W3385)</f>
        <v>0</v>
      </c>
      <c r="X34" s="33">
        <f>+IF(I34=0,"",'Ark1'!X3385)</f>
        <v>0</v>
      </c>
      <c r="Y34" s="33">
        <f>+IF(I34=0,"",'Ark1'!Y3385)</f>
        <v>0</v>
      </c>
      <c r="Z34" s="33">
        <f>+IF(I34=0,"",'Ark1'!Z3385)</f>
        <v>0</v>
      </c>
      <c r="AA34" s="28">
        <f>+IF(I34=0,"",'Ark1'!AA3385)</f>
        <v>0.30000000000005311</v>
      </c>
      <c r="AB34" s="28">
        <f>+IF(I34=0,"",'Ark1'!AB3385)</f>
        <v>0</v>
      </c>
      <c r="AC34" s="33">
        <f>+'Ark1'!AD3385</f>
        <v>0</v>
      </c>
      <c r="AD34" s="28">
        <f t="shared" si="2"/>
        <v>1</v>
      </c>
      <c r="AE34" s="28">
        <f t="shared" si="3"/>
        <v>2</v>
      </c>
      <c r="AF34" s="220"/>
      <c r="AG34" s="223"/>
      <c r="AI34" s="28"/>
      <c r="AJ34" s="26"/>
      <c r="AK34" s="224"/>
      <c r="AL34" s="27"/>
      <c r="AM34" s="244"/>
      <c r="AN34" s="244"/>
      <c r="AO34" s="244"/>
      <c r="AP34" s="27"/>
    </row>
    <row r="35" spans="1:43">
      <c r="A35" s="220"/>
      <c r="B35" s="240">
        <f>+'Ark1'!C3386</f>
        <v>2024</v>
      </c>
      <c r="C35" s="220"/>
      <c r="D35" s="27">
        <f>+'Ark1'!M3386</f>
        <v>2</v>
      </c>
      <c r="E35" s="250" t="s">
        <v>99</v>
      </c>
      <c r="F35" s="27">
        <f>+'Ark1'!D3386</f>
        <v>7</v>
      </c>
      <c r="G35" s="27" t="s">
        <v>549</v>
      </c>
      <c r="H35" s="27">
        <f>+'Ark1'!Q3386</f>
        <v>0</v>
      </c>
      <c r="I35" s="27">
        <f>+'Ark1'!R3386</f>
        <v>0</v>
      </c>
      <c r="J35" s="28" t="str">
        <f>+IF(I35=0,"",'Ark1'!AG3386)</f>
        <v/>
      </c>
      <c r="K35" s="28" t="str">
        <f>+IF(I35=0,"",'Ark1'!AH3386)</f>
        <v/>
      </c>
      <c r="L35" s="97"/>
      <c r="M35" s="28" t="str">
        <f>+IF(I35=0,"",'Ark1'!U3386)</f>
        <v/>
      </c>
      <c r="N35" s="220"/>
      <c r="O35" s="247">
        <f>+IF(J35=0,"",'Ark1'!AI3386)</f>
        <v>0</v>
      </c>
      <c r="P35" s="97"/>
      <c r="Q35" s="28" t="str">
        <f>+IF(O35=0,"",'Ark1'!AJ3386)</f>
        <v/>
      </c>
      <c r="R35" s="220"/>
      <c r="S35" s="28" t="str">
        <f>+IF(O35=0,"",'Ark1'!AK3386)</f>
        <v/>
      </c>
      <c r="T35" s="97"/>
      <c r="U35" s="26" t="str">
        <f>+IF(I35=0,"",'Ark1'!S3386)</f>
        <v/>
      </c>
      <c r="V35" s="220"/>
      <c r="W35" s="28" t="str">
        <f>+IF(I35=0,"",'Ark1'!W3386)</f>
        <v/>
      </c>
      <c r="X35" s="33" t="str">
        <f>+IF(I35=0,"",'Ark1'!X3386)</f>
        <v/>
      </c>
      <c r="Y35" s="33" t="str">
        <f>+IF(I35=0,"",'Ark1'!Y3386)</f>
        <v/>
      </c>
      <c r="Z35" s="33" t="str">
        <f>+IF(I35=0,"",'Ark1'!Z3386)</f>
        <v/>
      </c>
      <c r="AA35" s="28" t="str">
        <f>+IF(I35=0,"",'Ark1'!AA3386)</f>
        <v/>
      </c>
      <c r="AB35" s="28" t="str">
        <f>+IF(I35=0,"",'Ark1'!AB3386)</f>
        <v/>
      </c>
      <c r="AC35" s="33">
        <f>+'Ark1'!AD3386</f>
        <v>0</v>
      </c>
      <c r="AD35" s="28" t="str">
        <f t="shared" si="2"/>
        <v/>
      </c>
      <c r="AE35" s="28" t="str">
        <f t="shared" si="3"/>
        <v/>
      </c>
      <c r="AF35" s="220"/>
      <c r="AG35" s="223"/>
      <c r="AI35" s="28"/>
      <c r="AJ35" s="26"/>
      <c r="AK35" s="224"/>
      <c r="AL35" s="27"/>
      <c r="AM35" s="244"/>
      <c r="AN35" s="244"/>
      <c r="AO35" s="244"/>
      <c r="AP35" s="27"/>
    </row>
    <row r="36" spans="1:43">
      <c r="A36" s="220"/>
      <c r="B36" s="240">
        <f>+'Ark1'!C3387</f>
        <v>2024</v>
      </c>
      <c r="C36" s="220"/>
      <c r="D36" s="27">
        <f>+'Ark1'!M3387</f>
        <v>2</v>
      </c>
      <c r="E36" s="250" t="s">
        <v>99</v>
      </c>
      <c r="F36" s="27">
        <f>+'Ark1'!D3387</f>
        <v>8</v>
      </c>
      <c r="G36" s="27" t="s">
        <v>550</v>
      </c>
      <c r="H36" s="27">
        <f>+'Ark1'!Q3387</f>
        <v>0</v>
      </c>
      <c r="I36" s="27">
        <f>+'Ark1'!R3387</f>
        <v>0</v>
      </c>
      <c r="J36" s="28" t="str">
        <f>+IF(I36=0,"",'Ark1'!AG3387)</f>
        <v/>
      </c>
      <c r="K36" s="28" t="str">
        <f>+IF(I36=0,"",'Ark1'!AH3387)</f>
        <v/>
      </c>
      <c r="L36" s="97"/>
      <c r="M36" s="28" t="str">
        <f>+IF(I36=0,"",'Ark1'!U3387)</f>
        <v/>
      </c>
      <c r="N36" s="220"/>
      <c r="O36" s="247">
        <f>+IF(J36=0,"",'Ark1'!AI3387)</f>
        <v>0</v>
      </c>
      <c r="P36" s="97"/>
      <c r="Q36" s="28" t="str">
        <f>+IF(O36=0,"",'Ark1'!AJ3387)</f>
        <v/>
      </c>
      <c r="R36" s="220"/>
      <c r="S36" s="28" t="str">
        <f>+IF(O36=0,"",'Ark1'!AK3387)</f>
        <v/>
      </c>
      <c r="T36" s="97"/>
      <c r="U36" s="26" t="str">
        <f>+IF(I36=0,"",'Ark1'!S3387)</f>
        <v/>
      </c>
      <c r="V36" s="220"/>
      <c r="W36" s="28" t="str">
        <f>+IF(I36=0,"",'Ark1'!W3387)</f>
        <v/>
      </c>
      <c r="X36" s="33" t="str">
        <f>+IF(I36=0,"",'Ark1'!X3387)</f>
        <v/>
      </c>
      <c r="Y36" s="33" t="str">
        <f>+IF(I36=0,"",'Ark1'!Y3387)</f>
        <v/>
      </c>
      <c r="Z36" s="33" t="str">
        <f>+IF(I36=0,"",'Ark1'!Z3387)</f>
        <v/>
      </c>
      <c r="AA36" s="28" t="str">
        <f>+IF(I36=0,"",'Ark1'!AA3387)</f>
        <v/>
      </c>
      <c r="AB36" s="28" t="str">
        <f>+IF(I36=0,"",'Ark1'!AB3387)</f>
        <v/>
      </c>
      <c r="AC36" s="33">
        <f>+'Ark1'!AD3387</f>
        <v>0</v>
      </c>
      <c r="AD36" s="28" t="str">
        <f t="shared" si="2"/>
        <v/>
      </c>
      <c r="AE36" s="28" t="str">
        <f t="shared" si="3"/>
        <v/>
      </c>
      <c r="AF36" s="220"/>
      <c r="AG36" s="223"/>
      <c r="AI36" s="28"/>
      <c r="AJ36" s="26"/>
      <c r="AK36" s="224"/>
      <c r="AL36" s="27"/>
      <c r="AM36" s="244"/>
      <c r="AN36" s="244"/>
      <c r="AO36" s="223"/>
      <c r="AP36" s="223"/>
      <c r="AQ36" s="223"/>
    </row>
    <row r="37" spans="1:43">
      <c r="A37" s="220"/>
      <c r="B37" s="240">
        <f>+'Ark1'!C3388</f>
        <v>2024</v>
      </c>
      <c r="C37" s="220"/>
      <c r="D37" s="27">
        <f>+'Ark1'!M3388</f>
        <v>2</v>
      </c>
      <c r="E37" s="250" t="s">
        <v>99</v>
      </c>
      <c r="F37" s="27">
        <f>+'Ark1'!D3388</f>
        <v>9</v>
      </c>
      <c r="G37" s="27" t="s">
        <v>551</v>
      </c>
      <c r="H37" s="27">
        <f>+'Ark1'!Q3388</f>
        <v>1</v>
      </c>
      <c r="I37" s="27">
        <f>+'Ark1'!R3388</f>
        <v>1</v>
      </c>
      <c r="J37" s="28">
        <f>+IF(I37=0,"",'Ark1'!AG3388)</f>
        <v>0.4385964912280701</v>
      </c>
      <c r="K37" s="28">
        <f>+IF(I37=0,"",'Ark1'!AH3388)</f>
        <v>0.16767949583614672</v>
      </c>
      <c r="L37" s="97"/>
      <c r="M37" s="28">
        <f>+IF(I37=0,"",'Ark1'!U3388)</f>
        <v>14.9</v>
      </c>
      <c r="N37" s="220"/>
      <c r="O37" s="247">
        <f>+IF(J37=0,"",'Ark1'!AI3388)</f>
        <v>1</v>
      </c>
      <c r="P37" s="97"/>
      <c r="Q37" s="28">
        <f>+IF(O37=0,"",'Ark1'!AJ3388)</f>
        <v>99.9</v>
      </c>
      <c r="R37" s="220"/>
      <c r="S37" s="28">
        <f>+IF(O37=0,"",'Ark1'!AK3388)</f>
        <v>14.944789549223811</v>
      </c>
      <c r="T37" s="97"/>
      <c r="U37" s="26">
        <f>+IF(I37=0,"",'Ark1'!S3388)</f>
        <v>3</v>
      </c>
      <c r="V37" s="220"/>
      <c r="W37" s="28">
        <f>+IF(I37=0,"",'Ark1'!W3388)</f>
        <v>0</v>
      </c>
      <c r="X37" s="33">
        <f>+IF(I37=0,"",'Ark1'!X3388)</f>
        <v>0</v>
      </c>
      <c r="Y37" s="33">
        <f>+IF(I37=0,"",'Ark1'!Y3388)</f>
        <v>0</v>
      </c>
      <c r="Z37" s="33">
        <f>+IF(I37=0,"",'Ark1'!Z3388)</f>
        <v>0</v>
      </c>
      <c r="AA37" s="28">
        <f>+IF(I37=0,"",'Ark1'!AA3388)</f>
        <v>0</v>
      </c>
      <c r="AB37" s="28">
        <f>+IF(I37=0,"",'Ark1'!AB3388)</f>
        <v>0</v>
      </c>
      <c r="AC37" s="33">
        <f>+'Ark1'!AD3388</f>
        <v>0</v>
      </c>
      <c r="AD37" s="28">
        <f t="shared" si="2"/>
        <v>0.5</v>
      </c>
      <c r="AE37" s="28">
        <f t="shared" si="3"/>
        <v>1</v>
      </c>
      <c r="AF37" s="220"/>
      <c r="AG37" s="223"/>
      <c r="AI37" s="28"/>
      <c r="AJ37" s="26"/>
      <c r="AK37" s="224"/>
      <c r="AL37" s="27"/>
      <c r="AM37" s="26"/>
      <c r="AN37" s="26"/>
      <c r="AO37" s="33"/>
      <c r="AP37" s="33"/>
      <c r="AQ37" s="33"/>
    </row>
    <row r="38" spans="1:43">
      <c r="A38" s="220"/>
      <c r="B38" s="240">
        <f>+'Ark1'!C3389</f>
        <v>2024</v>
      </c>
      <c r="C38" s="220"/>
      <c r="D38" s="27">
        <f>+'Ark1'!M3389</f>
        <v>2</v>
      </c>
      <c r="E38" s="250" t="s">
        <v>99</v>
      </c>
      <c r="F38" s="27">
        <f>+'Ark1'!D3389</f>
        <v>10</v>
      </c>
      <c r="G38" s="27" t="s">
        <v>552</v>
      </c>
      <c r="H38" s="27">
        <f>+'Ark1'!Q3389</f>
        <v>0</v>
      </c>
      <c r="I38" s="27">
        <f>+'Ark1'!R3389</f>
        <v>0</v>
      </c>
      <c r="J38" s="28" t="str">
        <f>+IF(I38=0,"",'Ark1'!AG3389)</f>
        <v/>
      </c>
      <c r="K38" s="28" t="str">
        <f>+IF(I38=0,"",'Ark1'!AH3389)</f>
        <v/>
      </c>
      <c r="L38" s="97"/>
      <c r="M38" s="28" t="str">
        <f>+IF(I38=0,"",'Ark1'!U3389)</f>
        <v/>
      </c>
      <c r="N38" s="220"/>
      <c r="O38" s="247">
        <f>+IF(J38=0,"",'Ark1'!AI3389)</f>
        <v>0</v>
      </c>
      <c r="P38" s="97"/>
      <c r="Q38" s="28" t="str">
        <f>+IF(O38=0,"",'Ark1'!AJ3389)</f>
        <v/>
      </c>
      <c r="R38" s="220"/>
      <c r="S38" s="28" t="str">
        <f>+IF(O38=0,"",'Ark1'!AK3389)</f>
        <v/>
      </c>
      <c r="T38" s="97"/>
      <c r="U38" s="26" t="str">
        <f>+IF(I38=0,"",'Ark1'!S3389)</f>
        <v/>
      </c>
      <c r="V38" s="220"/>
      <c r="W38" s="28" t="str">
        <f>+IF(I38=0,"",'Ark1'!W3389)</f>
        <v/>
      </c>
      <c r="X38" s="33" t="str">
        <f>+IF(I38=0,"",'Ark1'!X3389)</f>
        <v/>
      </c>
      <c r="Y38" s="33" t="str">
        <f>+IF(I38=0,"",'Ark1'!Y3389)</f>
        <v/>
      </c>
      <c r="Z38" s="33" t="str">
        <f>+IF(I38=0,"",'Ark1'!Z3389)</f>
        <v/>
      </c>
      <c r="AA38" s="28" t="str">
        <f>+IF(I38=0,"",'Ark1'!AA3389)</f>
        <v/>
      </c>
      <c r="AB38" s="28" t="str">
        <f>+IF(I38=0,"",'Ark1'!AB3389)</f>
        <v/>
      </c>
      <c r="AC38" s="33">
        <f>+'Ark1'!AD3389</f>
        <v>0</v>
      </c>
      <c r="AD38" s="28" t="str">
        <f t="shared" si="2"/>
        <v/>
      </c>
      <c r="AE38" s="28" t="str">
        <f t="shared" si="3"/>
        <v/>
      </c>
      <c r="AF38" s="220"/>
      <c r="AG38" s="223"/>
      <c r="AI38" s="28"/>
      <c r="AJ38" s="26"/>
      <c r="AK38" s="224"/>
      <c r="AL38" s="27"/>
      <c r="AM38" s="26"/>
      <c r="AN38" s="26"/>
      <c r="AO38" s="33"/>
      <c r="AP38" s="33"/>
      <c r="AQ38" s="33"/>
    </row>
    <row r="39" spans="1:43">
      <c r="A39" s="220"/>
      <c r="B39" s="240">
        <f>+'Ark1'!C3390</f>
        <v>2024</v>
      </c>
      <c r="C39" s="220"/>
      <c r="D39" s="27">
        <f>+'Ark1'!M3390</f>
        <v>2</v>
      </c>
      <c r="E39" s="250" t="s">
        <v>99</v>
      </c>
      <c r="F39" s="27">
        <f>+'Ark1'!D3390</f>
        <v>11</v>
      </c>
      <c r="G39" s="27" t="s">
        <v>553</v>
      </c>
      <c r="H39" s="27">
        <f>+'Ark1'!Q3390</f>
        <v>0</v>
      </c>
      <c r="I39" s="27">
        <f>+'Ark1'!R3390</f>
        <v>0</v>
      </c>
      <c r="J39" s="28" t="str">
        <f>+IF(I39=0,"",'Ark1'!AG3390)</f>
        <v/>
      </c>
      <c r="K39" s="28" t="str">
        <f>+IF(I39=0,"",'Ark1'!AH3390)</f>
        <v/>
      </c>
      <c r="L39" s="97"/>
      <c r="M39" s="28" t="str">
        <f>+IF(I39=0,"",'Ark1'!U3390)</f>
        <v/>
      </c>
      <c r="N39" s="220"/>
      <c r="O39" s="247">
        <f>+IF(J39=0,"",'Ark1'!AI3390)</f>
        <v>0</v>
      </c>
      <c r="P39" s="97"/>
      <c r="Q39" s="28" t="str">
        <f>+IF(O39=0,"",'Ark1'!AJ3390)</f>
        <v/>
      </c>
      <c r="R39" s="220"/>
      <c r="S39" s="28" t="str">
        <f>+IF(O39=0,"",'Ark1'!AK3390)</f>
        <v/>
      </c>
      <c r="T39" s="97"/>
      <c r="U39" s="26" t="str">
        <f>+IF(I39=0,"",'Ark1'!S3390)</f>
        <v/>
      </c>
      <c r="V39" s="220"/>
      <c r="W39" s="28" t="str">
        <f>+IF(I39=0,"",'Ark1'!W3390)</f>
        <v/>
      </c>
      <c r="X39" s="33" t="str">
        <f>+IF(I39=0,"",'Ark1'!X3390)</f>
        <v/>
      </c>
      <c r="Y39" s="33" t="str">
        <f>+IF(I39=0,"",'Ark1'!Y3390)</f>
        <v/>
      </c>
      <c r="Z39" s="33" t="str">
        <f>+IF(I39=0,"",'Ark1'!Z3390)</f>
        <v/>
      </c>
      <c r="AA39" s="28" t="str">
        <f>+IF(I39=0,"",'Ark1'!AA3390)</f>
        <v/>
      </c>
      <c r="AB39" s="28" t="str">
        <f>+IF(I39=0,"",'Ark1'!AB3390)</f>
        <v/>
      </c>
      <c r="AC39" s="33">
        <f>+'Ark1'!AD3390</f>
        <v>0</v>
      </c>
      <c r="AD39" s="28" t="str">
        <f t="shared" si="2"/>
        <v/>
      </c>
      <c r="AE39" s="28" t="str">
        <f t="shared" si="3"/>
        <v/>
      </c>
      <c r="AF39" s="220"/>
      <c r="AG39" s="223"/>
      <c r="AI39" s="28"/>
      <c r="AJ39" s="26"/>
      <c r="AK39" s="224"/>
      <c r="AL39" s="27"/>
      <c r="AM39" s="26"/>
      <c r="AN39" s="26"/>
      <c r="AO39" s="33"/>
      <c r="AP39" s="33"/>
      <c r="AQ39" s="33"/>
    </row>
    <row r="40" spans="1:43">
      <c r="A40" s="220"/>
      <c r="B40" s="240">
        <f>+'Ark1'!C3391</f>
        <v>2024</v>
      </c>
      <c r="C40" s="220"/>
      <c r="D40" s="27">
        <f>+'Ark1'!M3391</f>
        <v>2</v>
      </c>
      <c r="E40" s="250" t="s">
        <v>99</v>
      </c>
      <c r="F40" s="27">
        <f>+'Ark1'!D3391</f>
        <v>12</v>
      </c>
      <c r="G40" s="27" t="s">
        <v>554</v>
      </c>
      <c r="H40" s="27">
        <f>+'Ark1'!Q3391</f>
        <v>0</v>
      </c>
      <c r="I40" s="27">
        <f>+'Ark1'!R3391</f>
        <v>0</v>
      </c>
      <c r="J40" s="28" t="str">
        <f>+IF(I40=0,"",'Ark1'!AG3391)</f>
        <v/>
      </c>
      <c r="K40" s="28" t="str">
        <f>+IF(I40=0,"",'Ark1'!AH3391)</f>
        <v/>
      </c>
      <c r="L40" s="97"/>
      <c r="M40" s="28" t="str">
        <f>+IF(I40=0,"",'Ark1'!U3391)</f>
        <v/>
      </c>
      <c r="N40" s="220"/>
      <c r="O40" s="247">
        <f>+IF(J40=0,"",'Ark1'!AI3391)</f>
        <v>0</v>
      </c>
      <c r="P40" s="97"/>
      <c r="Q40" s="28" t="str">
        <f>+IF(O40=0,"",'Ark1'!AJ3391)</f>
        <v/>
      </c>
      <c r="R40" s="220"/>
      <c r="S40" s="28" t="str">
        <f>+IF(O40=0,"",'Ark1'!AK3391)</f>
        <v/>
      </c>
      <c r="T40" s="97"/>
      <c r="U40" s="26" t="str">
        <f>+IF(I40=0,"",'Ark1'!S3391)</f>
        <v/>
      </c>
      <c r="V40" s="220"/>
      <c r="W40" s="28" t="str">
        <f>+IF(I40=0,"",'Ark1'!W3391)</f>
        <v/>
      </c>
      <c r="X40" s="33" t="str">
        <f>+IF(I40=0,"",'Ark1'!X3391)</f>
        <v/>
      </c>
      <c r="Y40" s="33" t="str">
        <f>+IF(I40=0,"",'Ark1'!Y3391)</f>
        <v/>
      </c>
      <c r="Z40" s="33" t="str">
        <f>+IF(I40=0,"",'Ark1'!Z3391)</f>
        <v/>
      </c>
      <c r="AA40" s="28" t="str">
        <f>+IF(I40=0,"",'Ark1'!AA3391)</f>
        <v/>
      </c>
      <c r="AB40" s="28" t="str">
        <f>+IF(I40=0,"",'Ark1'!AB3391)</f>
        <v/>
      </c>
      <c r="AC40" s="33">
        <f>+'Ark1'!AD3391</f>
        <v>0</v>
      </c>
      <c r="AD40" s="28" t="str">
        <f t="shared" si="2"/>
        <v/>
      </c>
      <c r="AE40" s="28" t="str">
        <f t="shared" si="3"/>
        <v/>
      </c>
      <c r="AF40" s="220"/>
      <c r="AG40" s="223"/>
      <c r="AI40" s="28"/>
      <c r="AJ40" s="26"/>
      <c r="AK40" s="224"/>
      <c r="AL40" s="27"/>
      <c r="AM40" s="26"/>
      <c r="AN40" s="26"/>
      <c r="AO40" s="33"/>
      <c r="AP40" s="33"/>
      <c r="AQ40" s="33"/>
    </row>
    <row r="41" spans="1:43">
      <c r="A41" s="220"/>
      <c r="B41" s="220"/>
      <c r="C41" s="220"/>
      <c r="D41" s="220"/>
      <c r="E41" s="220"/>
      <c r="F41" s="220"/>
      <c r="G41" s="220"/>
      <c r="H41" s="220"/>
      <c r="I41" s="220"/>
      <c r="J41" s="221"/>
      <c r="K41" s="221"/>
      <c r="L41" s="97"/>
      <c r="M41" s="220"/>
      <c r="N41" s="220"/>
      <c r="O41" s="239"/>
      <c r="P41" s="221"/>
      <c r="Q41" s="221"/>
      <c r="R41" s="220"/>
      <c r="S41" s="221"/>
      <c r="T41" s="97"/>
      <c r="U41" s="220"/>
      <c r="V41" s="220"/>
      <c r="W41" s="222"/>
      <c r="X41" s="222"/>
      <c r="Y41" s="222"/>
      <c r="Z41" s="222"/>
      <c r="AA41" s="221"/>
      <c r="AB41" s="220"/>
      <c r="AC41" s="222"/>
      <c r="AD41" s="222"/>
      <c r="AE41" s="221"/>
      <c r="AF41" s="220"/>
      <c r="AG41" s="223"/>
      <c r="AI41" s="28"/>
      <c r="AJ41" s="26"/>
      <c r="AK41" s="224"/>
      <c r="AL41" s="27"/>
      <c r="AP41" s="27"/>
    </row>
    <row r="42" spans="1:43" ht="22.8">
      <c r="A42" s="220"/>
      <c r="B42" s="220"/>
      <c r="C42" s="220"/>
      <c r="D42" s="220"/>
      <c r="E42" s="266" t="str">
        <f>+E44</f>
        <v>1+</v>
      </c>
      <c r="F42" s="220"/>
      <c r="G42" s="220"/>
      <c r="H42" s="220"/>
      <c r="I42" s="244">
        <f>SUM(I44:I55)</f>
        <v>63</v>
      </c>
      <c r="J42" s="221"/>
      <c r="K42" s="221"/>
      <c r="L42" s="97"/>
      <c r="M42" s="273">
        <f>+Fettgruppe!R12</f>
        <v>28.092063492063499</v>
      </c>
      <c r="N42" s="220"/>
      <c r="O42" s="239"/>
      <c r="P42" s="221"/>
      <c r="Q42" s="221"/>
      <c r="R42" s="220"/>
      <c r="S42" s="221"/>
      <c r="T42" s="97"/>
      <c r="U42" s="220"/>
      <c r="V42" s="220"/>
      <c r="W42" s="222"/>
      <c r="X42" s="222"/>
      <c r="Y42" s="222"/>
      <c r="Z42" s="222"/>
      <c r="AA42" s="221"/>
      <c r="AB42" s="220"/>
      <c r="AC42" s="222"/>
      <c r="AD42" s="222"/>
      <c r="AE42" s="221"/>
      <c r="AF42" s="220"/>
      <c r="AG42" s="223"/>
      <c r="AI42" s="28"/>
      <c r="AJ42" s="26"/>
      <c r="AK42" s="224"/>
      <c r="AL42" s="27"/>
      <c r="AP42" s="27"/>
    </row>
    <row r="43" spans="1:43">
      <c r="A43" s="220"/>
      <c r="B43" s="220"/>
      <c r="C43" s="220"/>
      <c r="D43" s="220"/>
      <c r="E43" s="220"/>
      <c r="F43" s="220"/>
      <c r="G43" s="220"/>
      <c r="H43" s="220"/>
      <c r="I43" s="220"/>
      <c r="J43" s="221"/>
      <c r="K43" s="221"/>
      <c r="L43" s="97"/>
      <c r="M43" s="220"/>
      <c r="N43" s="220"/>
      <c r="O43" s="239"/>
      <c r="P43" s="221"/>
      <c r="Q43" s="221"/>
      <c r="R43" s="220"/>
      <c r="S43" s="221"/>
      <c r="T43" s="97"/>
      <c r="U43" s="220"/>
      <c r="V43" s="220"/>
      <c r="W43" s="222"/>
      <c r="X43" s="222"/>
      <c r="Y43" s="222"/>
      <c r="Z43" s="222"/>
      <c r="AA43" s="221"/>
      <c r="AB43" s="220"/>
      <c r="AC43" s="222"/>
      <c r="AD43" s="222"/>
      <c r="AE43" s="237"/>
      <c r="AF43" s="220"/>
      <c r="AG43" s="223"/>
      <c r="AI43" s="28"/>
      <c r="AJ43" s="26"/>
      <c r="AK43" s="224"/>
      <c r="AL43" s="27"/>
      <c r="AP43" s="27"/>
    </row>
    <row r="44" spans="1:43">
      <c r="A44" s="220"/>
      <c r="B44" s="240">
        <f>+'Ark1'!C3392</f>
        <v>2024</v>
      </c>
      <c r="C44" s="220"/>
      <c r="D44" s="240">
        <f>+'Ark1'!M3392</f>
        <v>3</v>
      </c>
      <c r="E44" s="240" t="s">
        <v>100</v>
      </c>
      <c r="F44" s="240">
        <f>+'Ark1'!D3392</f>
        <v>1</v>
      </c>
      <c r="G44" s="240" t="s">
        <v>544</v>
      </c>
      <c r="H44" s="240">
        <f>+'Ark1'!Q3392</f>
        <v>2</v>
      </c>
      <c r="I44" s="240">
        <f>+'Ark1'!R3392</f>
        <v>2</v>
      </c>
      <c r="J44" s="241">
        <f>+IF(I44=0,"",'Ark1'!AG3392)</f>
        <v>0.69930069930069916</v>
      </c>
      <c r="K44" s="241">
        <f>+IF(I44=0,"",'Ark1'!AH3392)</f>
        <v>0.57891400802873449</v>
      </c>
      <c r="L44" s="97"/>
      <c r="M44" s="241">
        <f>+IF(I44=0,"",'Ark1'!U3392)</f>
        <v>34.25</v>
      </c>
      <c r="N44" s="220"/>
      <c r="O44" s="455">
        <f>+IF(J44=0,"",'Ark1'!AI3392)</f>
        <v>1</v>
      </c>
      <c r="P44" s="221"/>
      <c r="Q44" s="241">
        <f>+IF(O44=0,"",'Ark1'!AJ3392)</f>
        <v>107.6</v>
      </c>
      <c r="R44" s="220"/>
      <c r="S44" s="241">
        <f>+IF(O44=0,"",'Ark1'!AK3392)</f>
        <v>21.111492363078984</v>
      </c>
      <c r="T44" s="97"/>
      <c r="U44" s="242">
        <f>+IF(I44=0,"",'Ark1'!S3392)</f>
        <v>8</v>
      </c>
      <c r="V44" s="220"/>
      <c r="W44" s="241">
        <f>+IF(I44=0,"",'Ark1'!W3392)</f>
        <v>0</v>
      </c>
      <c r="X44" s="243">
        <f>+IF(I44=0,"",'Ark1'!X3392)</f>
        <v>100</v>
      </c>
      <c r="Y44" s="243">
        <f>+IF(I44=0,"",'Ark1'!Y3392)</f>
        <v>100</v>
      </c>
      <c r="Z44" s="243">
        <f>+IF(I44=0,"",'Ark1'!Z3392)</f>
        <v>50</v>
      </c>
      <c r="AA44" s="241">
        <f>+IF(I44=0,"",'Ark1'!AA3392)</f>
        <v>7.9500000000000064</v>
      </c>
      <c r="AB44" s="241">
        <f>+IF(I44=0,"",'Ark1'!AB3392)</f>
        <v>1</v>
      </c>
      <c r="AC44" s="243">
        <f>+'Ark1'!AD3392</f>
        <v>99.999999999999758</v>
      </c>
      <c r="AD44" s="241">
        <f>+IF(I44=0,"",I44/D44)</f>
        <v>0.66666666666666663</v>
      </c>
      <c r="AE44" s="241">
        <f>+IF(I44=0,"",I44/H44)</f>
        <v>1</v>
      </c>
      <c r="AF44" s="220"/>
      <c r="AG44" s="223"/>
      <c r="AI44" s="28"/>
      <c r="AJ44" s="26"/>
      <c r="AK44" s="224"/>
      <c r="AL44" s="27"/>
      <c r="AM44" s="26"/>
      <c r="AN44" s="26"/>
      <c r="AO44" s="33"/>
      <c r="AP44" s="33"/>
      <c r="AQ44" s="33"/>
    </row>
    <row r="45" spans="1:43">
      <c r="A45" s="220"/>
      <c r="B45" s="240">
        <f>+'Ark1'!C3393</f>
        <v>2024</v>
      </c>
      <c r="C45" s="220"/>
      <c r="D45" s="240">
        <f>+'Ark1'!M3393</f>
        <v>3</v>
      </c>
      <c r="E45" s="240" t="s">
        <v>100</v>
      </c>
      <c r="F45" s="240">
        <f>+'Ark1'!D3393</f>
        <v>2</v>
      </c>
      <c r="G45" s="240" t="s">
        <v>545</v>
      </c>
      <c r="H45" s="240">
        <f>+'Ark1'!Q3393</f>
        <v>10</v>
      </c>
      <c r="I45" s="240">
        <f>+'Ark1'!R3393</f>
        <v>11</v>
      </c>
      <c r="J45" s="241">
        <f>+IF(I45=0,"",'Ark1'!AG3393)</f>
        <v>3.4810126582278476</v>
      </c>
      <c r="K45" s="241">
        <f>+IF(I45=0,"",'Ark1'!AH3393)</f>
        <v>2.4826609618503097</v>
      </c>
      <c r="L45" s="97"/>
      <c r="M45" s="241">
        <f>+IF(I45=0,"",'Ark1'!U3393)</f>
        <v>29.645454545454541</v>
      </c>
      <c r="N45" s="220"/>
      <c r="O45" s="455">
        <f>+IF(J45=0,"",'Ark1'!AI3393)</f>
        <v>9</v>
      </c>
      <c r="P45" s="221"/>
      <c r="Q45" s="241">
        <f>+IF(O45=0,"",'Ark1'!AJ3393)</f>
        <v>113.03333333333336</v>
      </c>
      <c r="R45" s="220"/>
      <c r="S45" s="241">
        <f>+IF(O45=0,"",'Ark1'!AK3393)</f>
        <v>21.125953974043341</v>
      </c>
      <c r="T45" s="97"/>
      <c r="U45" s="242">
        <f>+IF(I45=0,"",'Ark1'!S3393)</f>
        <v>5.6363636363636358</v>
      </c>
      <c r="V45" s="220"/>
      <c r="W45" s="241">
        <f>+IF(I45=0,"",'Ark1'!W3393)</f>
        <v>0</v>
      </c>
      <c r="X45" s="243">
        <f>+IF(I45=0,"",'Ark1'!X3393)</f>
        <v>100</v>
      </c>
      <c r="Y45" s="243">
        <f>+IF(I45=0,"",'Ark1'!Y3393)</f>
        <v>72.727272727272734</v>
      </c>
      <c r="Z45" s="243">
        <f>+IF(I45=0,"",'Ark1'!Z3393)</f>
        <v>27.272727272727277</v>
      </c>
      <c r="AA45" s="241">
        <f>+IF(I45=0,"",'Ark1'!AA3393)</f>
        <v>6.6817748916346877</v>
      </c>
      <c r="AB45" s="241">
        <f>+IF(I45=0,"",'Ark1'!AB3393)</f>
        <v>1.966664332071266</v>
      </c>
      <c r="AC45" s="243">
        <f>+'Ark1'!AD3393</f>
        <v>70.482600623564437</v>
      </c>
      <c r="AD45" s="241">
        <f t="shared" ref="AD45:AD55" si="4">+IF(I45=0,"",I45/D45)</f>
        <v>3.6666666666666665</v>
      </c>
      <c r="AE45" s="241">
        <f t="shared" ref="AE45:AE55" si="5">+IF(I45=0,"",I45/H45)</f>
        <v>1.1000000000000001</v>
      </c>
      <c r="AF45" s="220"/>
      <c r="AG45" s="223"/>
      <c r="AI45" s="28"/>
      <c r="AJ45" s="26"/>
      <c r="AK45" s="224"/>
      <c r="AL45" s="27"/>
      <c r="AM45" s="26"/>
      <c r="AN45" s="26"/>
      <c r="AO45" s="33"/>
      <c r="AP45" s="33"/>
      <c r="AQ45" s="33"/>
    </row>
    <row r="46" spans="1:43">
      <c r="A46" s="220"/>
      <c r="B46" s="240">
        <f>+'Ark1'!C3394</f>
        <v>2024</v>
      </c>
      <c r="C46" s="220"/>
      <c r="D46" s="240">
        <f>+'Ark1'!M3394</f>
        <v>3</v>
      </c>
      <c r="E46" s="240" t="s">
        <v>100</v>
      </c>
      <c r="F46" s="240">
        <f>+'Ark1'!D3394</f>
        <v>3</v>
      </c>
      <c r="G46" s="240" t="s">
        <v>546</v>
      </c>
      <c r="H46" s="240">
        <f>+'Ark1'!Q3394</f>
        <v>31</v>
      </c>
      <c r="I46" s="240">
        <f>+'Ark1'!R3394</f>
        <v>35</v>
      </c>
      <c r="J46" s="241">
        <f>+IF(I46=0,"",'Ark1'!AG3394)</f>
        <v>1.6062413951353831</v>
      </c>
      <c r="K46" s="241">
        <f>+IF(I46=0,"",'Ark1'!AH3394)</f>
        <v>1.0985984262812287</v>
      </c>
      <c r="L46" s="97"/>
      <c r="M46" s="241">
        <f>+IF(I46=0,"",'Ark1'!U3394)</f>
        <v>30.085714285714278</v>
      </c>
      <c r="N46" s="220"/>
      <c r="O46" s="455">
        <f>+IF(J46=0,"",'Ark1'!AI3394)</f>
        <v>18</v>
      </c>
      <c r="P46" s="221"/>
      <c r="Q46" s="241">
        <f>+IF(O46=0,"",'Ark1'!AJ3394)</f>
        <v>113.82222222222222</v>
      </c>
      <c r="R46" s="220"/>
      <c r="S46" s="241">
        <f>+IF(O46=0,"",'Ark1'!AK3394)</f>
        <v>20.461720522401464</v>
      </c>
      <c r="T46" s="97"/>
      <c r="U46" s="242">
        <f>+IF(I46=0,"",'Ark1'!S3394)</f>
        <v>5.5714285714285694</v>
      </c>
      <c r="V46" s="220"/>
      <c r="W46" s="241">
        <f>+IF(I46=0,"",'Ark1'!W3394)</f>
        <v>0</v>
      </c>
      <c r="X46" s="243">
        <f>+IF(I46=0,"",'Ark1'!X3394)</f>
        <v>97.142857142857125</v>
      </c>
      <c r="Y46" s="243">
        <f>+IF(I46=0,"",'Ark1'!Y3394)</f>
        <v>85.714285714285694</v>
      </c>
      <c r="Z46" s="243">
        <f>+IF(I46=0,"",'Ark1'!Z3394)</f>
        <v>25.714285714285719</v>
      </c>
      <c r="AA46" s="241">
        <f>+IF(I46=0,"",'Ark1'!AA3394)</f>
        <v>8.0366355027512384</v>
      </c>
      <c r="AB46" s="241">
        <f>+IF(I46=0,"",'Ark1'!AB3394)</f>
        <v>2.1015057769638048</v>
      </c>
      <c r="AC46" s="243">
        <f>+'Ark1'!AD3394</f>
        <v>50.156920975661691</v>
      </c>
      <c r="AD46" s="241">
        <f t="shared" si="4"/>
        <v>11.666666666666666</v>
      </c>
      <c r="AE46" s="241">
        <f t="shared" si="5"/>
        <v>1.1290322580645162</v>
      </c>
      <c r="AF46" s="220"/>
      <c r="AG46" s="223"/>
      <c r="AI46" s="28"/>
      <c r="AJ46" s="26"/>
      <c r="AK46" s="224"/>
      <c r="AL46" s="27"/>
      <c r="AM46" s="26"/>
      <c r="AN46" s="26"/>
      <c r="AO46" s="33"/>
      <c r="AP46" s="33"/>
      <c r="AQ46" s="33"/>
    </row>
    <row r="47" spans="1:43">
      <c r="A47" s="220"/>
      <c r="B47" s="240">
        <f>+'Ark1'!C3395</f>
        <v>2024</v>
      </c>
      <c r="C47" s="220"/>
      <c r="D47" s="240">
        <f>+'Ark1'!M3395</f>
        <v>3</v>
      </c>
      <c r="E47" s="240" t="s">
        <v>100</v>
      </c>
      <c r="F47" s="240">
        <f>+'Ark1'!D3395</f>
        <v>4</v>
      </c>
      <c r="G47" s="240" t="s">
        <v>547</v>
      </c>
      <c r="H47" s="240">
        <f>+'Ark1'!Q3395</f>
        <v>7</v>
      </c>
      <c r="I47" s="240">
        <f>+'Ark1'!R3395</f>
        <v>7</v>
      </c>
      <c r="J47" s="241">
        <f>+IF(I47=0,"",'Ark1'!AG3395)</f>
        <v>1.7031630170316303</v>
      </c>
      <c r="K47" s="241">
        <f>+IF(I47=0,"",'Ark1'!AH3395)</f>
        <v>0.92593744944057987</v>
      </c>
      <c r="L47" s="97"/>
      <c r="M47" s="241">
        <f>+IF(I47=0,"",'Ark1'!U3395)</f>
        <v>21.25714285714287</v>
      </c>
      <c r="N47" s="220"/>
      <c r="O47" s="455">
        <f>+IF(J47=0,"",'Ark1'!AI3395)</f>
        <v>6</v>
      </c>
      <c r="P47" s="221"/>
      <c r="Q47" s="241">
        <f>+IF(O47=0,"",'Ark1'!AJ3395)</f>
        <v>106.05</v>
      </c>
      <c r="R47" s="220"/>
      <c r="S47" s="241">
        <f>+IF(O47=0,"",'Ark1'!AK3395)</f>
        <v>17.611469246216263</v>
      </c>
      <c r="T47" s="97"/>
      <c r="U47" s="242">
        <f>+IF(I47=0,"",'Ark1'!S3395)</f>
        <v>5.4285714285714306</v>
      </c>
      <c r="V47" s="220"/>
      <c r="W47" s="241">
        <f>+IF(I47=0,"",'Ark1'!W3395)</f>
        <v>0</v>
      </c>
      <c r="X47" s="243">
        <f>+IF(I47=0,"",'Ark1'!X3395)</f>
        <v>100</v>
      </c>
      <c r="Y47" s="243">
        <f>+IF(I47=0,"",'Ark1'!Y3395)</f>
        <v>28.571428571428577</v>
      </c>
      <c r="Z47" s="243">
        <f>+IF(I47=0,"",'Ark1'!Z3395)</f>
        <v>0</v>
      </c>
      <c r="AA47" s="241">
        <f>+IF(I47=0,"",'Ark1'!AA3395)</f>
        <v>4.6628799019052352</v>
      </c>
      <c r="AB47" s="241">
        <f>+IF(I47=0,"",'Ark1'!AB3395)</f>
        <v>2.3211538298959882</v>
      </c>
      <c r="AC47" s="243">
        <f>+'Ark1'!AD3395</f>
        <v>91.243385047697018</v>
      </c>
      <c r="AD47" s="241">
        <f t="shared" si="4"/>
        <v>2.3333333333333335</v>
      </c>
      <c r="AE47" s="241">
        <f t="shared" si="5"/>
        <v>1</v>
      </c>
      <c r="AF47" s="220"/>
      <c r="AG47" s="223"/>
      <c r="AI47" s="28"/>
      <c r="AJ47" s="26"/>
      <c r="AK47" s="224"/>
      <c r="AL47" s="27"/>
      <c r="AM47" s="26"/>
      <c r="AN47" s="26"/>
      <c r="AO47" s="33"/>
      <c r="AP47" s="33"/>
      <c r="AQ47" s="33"/>
    </row>
    <row r="48" spans="1:43">
      <c r="A48" s="220"/>
      <c r="B48" s="240">
        <f>+'Ark1'!C3396</f>
        <v>2024</v>
      </c>
      <c r="C48" s="220"/>
      <c r="D48" s="240">
        <f>+'Ark1'!M3396</f>
        <v>3</v>
      </c>
      <c r="E48" s="240" t="s">
        <v>100</v>
      </c>
      <c r="F48" s="240">
        <f>+'Ark1'!D3396</f>
        <v>5</v>
      </c>
      <c r="G48" s="240" t="s">
        <v>456</v>
      </c>
      <c r="H48" s="240">
        <f>+'Ark1'!Q3396</f>
        <v>1</v>
      </c>
      <c r="I48" s="240">
        <f>+'Ark1'!R3396</f>
        <v>1</v>
      </c>
      <c r="J48" s="241">
        <f>+IF(I48=0,"",'Ark1'!AG3396)</f>
        <v>0.74074074074074081</v>
      </c>
      <c r="K48" s="241">
        <f>+IF(I48=0,"",'Ark1'!AH3396)</f>
        <v>0.2752875124513266</v>
      </c>
      <c r="L48" s="97"/>
      <c r="M48" s="241">
        <f>+IF(I48=0,"",'Ark1'!U3396)</f>
        <v>15.2</v>
      </c>
      <c r="N48" s="220"/>
      <c r="O48" s="455">
        <f>+IF(J48=0,"",'Ark1'!AI3396)</f>
        <v>1</v>
      </c>
      <c r="P48" s="221"/>
      <c r="Q48" s="241">
        <f>+IF(O48=0,"",'Ark1'!AJ3396)</f>
        <v>102.4</v>
      </c>
      <c r="R48" s="220"/>
      <c r="S48" s="241">
        <f>+IF(O48=0,"",'Ark1'!AK3396)</f>
        <v>14.156103134155272</v>
      </c>
      <c r="T48" s="97"/>
      <c r="U48" s="242">
        <f>+IF(I48=0,"",'Ark1'!S3396)</f>
        <v>4</v>
      </c>
      <c r="V48" s="220"/>
      <c r="W48" s="241">
        <f>+IF(I48=0,"",'Ark1'!W3396)</f>
        <v>0</v>
      </c>
      <c r="X48" s="243">
        <f>+IF(I48=0,"",'Ark1'!X3396)</f>
        <v>0</v>
      </c>
      <c r="Y48" s="243">
        <f>+IF(I48=0,"",'Ark1'!Y3396)</f>
        <v>0</v>
      </c>
      <c r="Z48" s="243">
        <f>+IF(I48=0,"",'Ark1'!Z3396)</f>
        <v>0</v>
      </c>
      <c r="AA48" s="241">
        <f>+IF(I48=0,"",'Ark1'!AA3396)</f>
        <v>0</v>
      </c>
      <c r="AB48" s="241">
        <f>+IF(I48=0,"",'Ark1'!AB3396)</f>
        <v>0</v>
      </c>
      <c r="AC48" s="243">
        <f>+'Ark1'!AD3396</f>
        <v>0</v>
      </c>
      <c r="AD48" s="241">
        <f t="shared" si="4"/>
        <v>0.33333333333333331</v>
      </c>
      <c r="AE48" s="241">
        <f t="shared" si="5"/>
        <v>1</v>
      </c>
      <c r="AF48" s="220"/>
      <c r="AG48" s="223"/>
      <c r="AI48" s="28"/>
      <c r="AJ48" s="26"/>
      <c r="AK48" s="224"/>
      <c r="AL48" s="27"/>
      <c r="AM48" s="26"/>
      <c r="AN48" s="26"/>
      <c r="AO48" s="33"/>
      <c r="AP48" s="33"/>
      <c r="AQ48" s="33"/>
    </row>
    <row r="49" spans="1:43">
      <c r="A49" s="220"/>
      <c r="B49" s="240">
        <f>+'Ark1'!C3397</f>
        <v>2024</v>
      </c>
      <c r="C49" s="220"/>
      <c r="D49" s="240">
        <f>+'Ark1'!M3397</f>
        <v>3</v>
      </c>
      <c r="E49" s="240" t="s">
        <v>100</v>
      </c>
      <c r="F49" s="240">
        <f>+'Ark1'!D3397</f>
        <v>6</v>
      </c>
      <c r="G49" s="240" t="s">
        <v>548</v>
      </c>
      <c r="H49" s="240">
        <f>+'Ark1'!Q3397</f>
        <v>1</v>
      </c>
      <c r="I49" s="240">
        <f>+'Ark1'!R3397</f>
        <v>1</v>
      </c>
      <c r="J49" s="241">
        <f>+IF(I49=0,"",'Ark1'!AG3397)</f>
        <v>1.1235955056179776</v>
      </c>
      <c r="K49" s="241">
        <f>+IF(I49=0,"",'Ark1'!AH3397)</f>
        <v>0.40225975332012176</v>
      </c>
      <c r="L49" s="97"/>
      <c r="M49" s="241">
        <f>+IF(I49=0,"",'Ark1'!U3397)</f>
        <v>13.6</v>
      </c>
      <c r="N49" s="220"/>
      <c r="O49" s="455">
        <f>+IF(J49=0,"",'Ark1'!AI3397)</f>
        <v>1</v>
      </c>
      <c r="P49" s="221"/>
      <c r="Q49" s="241">
        <f>+IF(O49=0,"",'Ark1'!AJ3397)</f>
        <v>94.4</v>
      </c>
      <c r="R49" s="220"/>
      <c r="S49" s="241">
        <f>+IF(O49=0,"",'Ark1'!AK3397)</f>
        <v>16.166757555543651</v>
      </c>
      <c r="T49" s="97"/>
      <c r="U49" s="242">
        <f>+IF(I49=0,"",'Ark1'!S3397)</f>
        <v>6</v>
      </c>
      <c r="V49" s="220"/>
      <c r="W49" s="241">
        <f>+IF(I49=0,"",'Ark1'!W3397)</f>
        <v>0</v>
      </c>
      <c r="X49" s="243">
        <f>+IF(I49=0,"",'Ark1'!X3397)</f>
        <v>0</v>
      </c>
      <c r="Y49" s="243">
        <f>+IF(I49=0,"",'Ark1'!Y3397)</f>
        <v>0</v>
      </c>
      <c r="Z49" s="243">
        <f>+IF(I49=0,"",'Ark1'!Z3397)</f>
        <v>0</v>
      </c>
      <c r="AA49" s="241">
        <f>+IF(I49=0,"",'Ark1'!AA3397)</f>
        <v>0</v>
      </c>
      <c r="AB49" s="241">
        <f>+IF(I49=0,"",'Ark1'!AB3397)</f>
        <v>0</v>
      </c>
      <c r="AC49" s="243">
        <f>+'Ark1'!AD3397</f>
        <v>0</v>
      </c>
      <c r="AD49" s="241">
        <f t="shared" si="4"/>
        <v>0.33333333333333331</v>
      </c>
      <c r="AE49" s="241">
        <f t="shared" si="5"/>
        <v>1</v>
      </c>
      <c r="AF49" s="220"/>
      <c r="AG49" s="223"/>
      <c r="AI49" s="28"/>
      <c r="AJ49" s="26"/>
      <c r="AK49" s="224"/>
      <c r="AL49" s="27"/>
      <c r="AM49" s="26"/>
      <c r="AN49" s="26"/>
      <c r="AO49" s="33"/>
      <c r="AP49" s="33"/>
      <c r="AQ49" s="33"/>
    </row>
    <row r="50" spans="1:43">
      <c r="A50" s="220"/>
      <c r="B50" s="240">
        <f>+'Ark1'!C3398</f>
        <v>2024</v>
      </c>
      <c r="C50" s="220"/>
      <c r="D50" s="240">
        <f>+'Ark1'!M3398</f>
        <v>3</v>
      </c>
      <c r="E50" s="240" t="s">
        <v>100</v>
      </c>
      <c r="F50" s="240">
        <f>+'Ark1'!D3398</f>
        <v>7</v>
      </c>
      <c r="G50" s="240" t="s">
        <v>549</v>
      </c>
      <c r="H50" s="240">
        <f>+'Ark1'!Q3398</f>
        <v>0</v>
      </c>
      <c r="I50" s="240">
        <f>+'Ark1'!R3398</f>
        <v>0</v>
      </c>
      <c r="J50" s="241" t="str">
        <f>+IF(I50=0,"",'Ark1'!AG3398)</f>
        <v/>
      </c>
      <c r="K50" s="241" t="str">
        <f>+IF(I50=0,"",'Ark1'!AH3398)</f>
        <v/>
      </c>
      <c r="L50" s="97"/>
      <c r="M50" s="241" t="str">
        <f>+IF(I50=0,"",'Ark1'!U3398)</f>
        <v/>
      </c>
      <c r="N50" s="220"/>
      <c r="O50" s="455">
        <f>+IF(J50=0,"",'Ark1'!AI3398)</f>
        <v>0</v>
      </c>
      <c r="P50" s="221"/>
      <c r="Q50" s="241" t="str">
        <f>+IF(O50=0,"",'Ark1'!AJ3398)</f>
        <v/>
      </c>
      <c r="R50" s="220"/>
      <c r="S50" s="241" t="str">
        <f>+IF(O50=0,"",'Ark1'!AK3398)</f>
        <v/>
      </c>
      <c r="T50" s="97"/>
      <c r="U50" s="242" t="str">
        <f>+IF(I50=0,"",'Ark1'!S3398)</f>
        <v/>
      </c>
      <c r="V50" s="220"/>
      <c r="W50" s="241" t="str">
        <f>+IF(I50=0,"",'Ark1'!W3398)</f>
        <v/>
      </c>
      <c r="X50" s="243" t="str">
        <f>+IF(I50=0,"",'Ark1'!X3398)</f>
        <v/>
      </c>
      <c r="Y50" s="243" t="str">
        <f>+IF(I50=0,"",'Ark1'!Y3398)</f>
        <v/>
      </c>
      <c r="Z50" s="243" t="str">
        <f>+IF(I50=0,"",'Ark1'!Z3398)</f>
        <v/>
      </c>
      <c r="AA50" s="241" t="str">
        <f>+IF(I50=0,"",'Ark1'!AA3398)</f>
        <v/>
      </c>
      <c r="AB50" s="241" t="str">
        <f>+IF(I50=0,"",'Ark1'!AB3398)</f>
        <v/>
      </c>
      <c r="AC50" s="243">
        <f>+'Ark1'!AD3398</f>
        <v>0</v>
      </c>
      <c r="AD50" s="241" t="str">
        <f t="shared" si="4"/>
        <v/>
      </c>
      <c r="AE50" s="241" t="str">
        <f t="shared" si="5"/>
        <v/>
      </c>
      <c r="AF50" s="220"/>
      <c r="AG50" s="223"/>
      <c r="AI50" s="28"/>
      <c r="AJ50" s="26"/>
      <c r="AK50" s="224"/>
      <c r="AL50" s="27"/>
      <c r="AM50" s="26"/>
      <c r="AN50" s="26"/>
      <c r="AO50" s="33"/>
      <c r="AP50" s="33"/>
      <c r="AQ50" s="33"/>
    </row>
    <row r="51" spans="1:43">
      <c r="A51" s="220"/>
      <c r="B51" s="240">
        <f>+'Ark1'!C3399</f>
        <v>2024</v>
      </c>
      <c r="C51" s="220"/>
      <c r="D51" s="240">
        <f>+'Ark1'!M3399</f>
        <v>3</v>
      </c>
      <c r="E51" s="240" t="s">
        <v>100</v>
      </c>
      <c r="F51" s="240">
        <f>+'Ark1'!D3399</f>
        <v>8</v>
      </c>
      <c r="G51" s="240" t="s">
        <v>550</v>
      </c>
      <c r="H51" s="240">
        <f>+'Ark1'!Q3399</f>
        <v>0</v>
      </c>
      <c r="I51" s="240">
        <f>+'Ark1'!R3399</f>
        <v>0</v>
      </c>
      <c r="J51" s="241" t="str">
        <f>+IF(I51=0,"",'Ark1'!AG3399)</f>
        <v/>
      </c>
      <c r="K51" s="241" t="str">
        <f>+IF(I51=0,"",'Ark1'!AH3399)</f>
        <v/>
      </c>
      <c r="L51" s="97"/>
      <c r="M51" s="241" t="str">
        <f>+IF(I51=0,"",'Ark1'!U3399)</f>
        <v/>
      </c>
      <c r="N51" s="220"/>
      <c r="O51" s="455">
        <f>+IF(J51=0,"",'Ark1'!AI3399)</f>
        <v>0</v>
      </c>
      <c r="P51" s="221"/>
      <c r="Q51" s="241" t="str">
        <f>+IF(O51=0,"",'Ark1'!AJ3399)</f>
        <v/>
      </c>
      <c r="R51" s="220"/>
      <c r="S51" s="241" t="str">
        <f>+IF(O51=0,"",'Ark1'!AK3399)</f>
        <v/>
      </c>
      <c r="T51" s="97"/>
      <c r="U51" s="242" t="str">
        <f>+IF(I51=0,"",'Ark1'!S3399)</f>
        <v/>
      </c>
      <c r="V51" s="220"/>
      <c r="W51" s="241" t="str">
        <f>+IF(I51=0,"",'Ark1'!W3399)</f>
        <v/>
      </c>
      <c r="X51" s="243" t="str">
        <f>+IF(I51=0,"",'Ark1'!X3399)</f>
        <v/>
      </c>
      <c r="Y51" s="243" t="str">
        <f>+IF(I51=0,"",'Ark1'!Y3399)</f>
        <v/>
      </c>
      <c r="Z51" s="243" t="str">
        <f>+IF(I51=0,"",'Ark1'!Z3399)</f>
        <v/>
      </c>
      <c r="AA51" s="241" t="str">
        <f>+IF(I51=0,"",'Ark1'!AA3399)</f>
        <v/>
      </c>
      <c r="AB51" s="241" t="str">
        <f>+IF(I51=0,"",'Ark1'!AB3399)</f>
        <v/>
      </c>
      <c r="AC51" s="243">
        <f>+'Ark1'!AD3399</f>
        <v>0</v>
      </c>
      <c r="AD51" s="241" t="str">
        <f t="shared" si="4"/>
        <v/>
      </c>
      <c r="AE51" s="241" t="str">
        <f t="shared" si="5"/>
        <v/>
      </c>
      <c r="AF51" s="220"/>
      <c r="AG51" s="223"/>
      <c r="AI51" s="28"/>
      <c r="AJ51" s="26"/>
      <c r="AK51" s="224"/>
      <c r="AL51" s="27"/>
      <c r="AM51" s="26"/>
      <c r="AN51" s="26"/>
      <c r="AO51" s="33"/>
      <c r="AP51" s="33"/>
      <c r="AQ51" s="33"/>
    </row>
    <row r="52" spans="1:43">
      <c r="A52" s="220"/>
      <c r="B52" s="240">
        <f>+'Ark1'!C3400</f>
        <v>2024</v>
      </c>
      <c r="C52" s="220"/>
      <c r="D52" s="240">
        <f>+'Ark1'!M3400</f>
        <v>3</v>
      </c>
      <c r="E52" s="240" t="s">
        <v>100</v>
      </c>
      <c r="F52" s="240">
        <f>+'Ark1'!D3400</f>
        <v>9</v>
      </c>
      <c r="G52" s="240" t="s">
        <v>551</v>
      </c>
      <c r="H52" s="240">
        <f>+'Ark1'!Q3400</f>
        <v>1</v>
      </c>
      <c r="I52" s="240">
        <f>+'Ark1'!R3400</f>
        <v>1</v>
      </c>
      <c r="J52" s="241">
        <f>+IF(I52=0,"",'Ark1'!AG3400)</f>
        <v>0.4385964912280701</v>
      </c>
      <c r="K52" s="241">
        <f>+IF(I52=0,"",'Ark1'!AH3400)</f>
        <v>0.29934728786855724</v>
      </c>
      <c r="L52" s="97"/>
      <c r="M52" s="241">
        <f>+IF(I52=0,"",'Ark1'!U3400)</f>
        <v>26.6</v>
      </c>
      <c r="N52" s="220"/>
      <c r="O52" s="455">
        <f>+IF(J52=0,"",'Ark1'!AI3400)</f>
        <v>1</v>
      </c>
      <c r="P52" s="221"/>
      <c r="Q52" s="241">
        <f>+IF(O52=0,"",'Ark1'!AJ3400)</f>
        <v>116.1</v>
      </c>
      <c r="R52" s="220"/>
      <c r="S52" s="241">
        <f>+IF(O52=0,"",'Ark1'!AK3400)</f>
        <v>16.997497165189699</v>
      </c>
      <c r="T52" s="97"/>
      <c r="U52" s="242">
        <f>+IF(I52=0,"",'Ark1'!S3400)</f>
        <v>6</v>
      </c>
      <c r="V52" s="220"/>
      <c r="W52" s="241">
        <f>+IF(I52=0,"",'Ark1'!W3400)</f>
        <v>0</v>
      </c>
      <c r="X52" s="243">
        <f>+IF(I52=0,"",'Ark1'!X3400)</f>
        <v>100</v>
      </c>
      <c r="Y52" s="243">
        <f>+IF(I52=0,"",'Ark1'!Y3400)</f>
        <v>100</v>
      </c>
      <c r="Z52" s="243">
        <f>+IF(I52=0,"",'Ark1'!Z3400)</f>
        <v>0</v>
      </c>
      <c r="AA52" s="241">
        <f>+IF(I52=0,"",'Ark1'!AA3400)</f>
        <v>0</v>
      </c>
      <c r="AB52" s="241">
        <f>+IF(I52=0,"",'Ark1'!AB3400)</f>
        <v>0</v>
      </c>
      <c r="AC52" s="243">
        <f>+'Ark1'!AD3400</f>
        <v>0</v>
      </c>
      <c r="AD52" s="241">
        <f t="shared" si="4"/>
        <v>0.33333333333333331</v>
      </c>
      <c r="AE52" s="241">
        <f t="shared" si="5"/>
        <v>1</v>
      </c>
      <c r="AF52" s="220"/>
      <c r="AG52" s="223"/>
      <c r="AI52" s="28"/>
      <c r="AJ52" s="26"/>
      <c r="AK52" s="224"/>
      <c r="AL52" s="27"/>
      <c r="AM52" s="26"/>
      <c r="AN52" s="26"/>
      <c r="AO52" s="33"/>
      <c r="AP52" s="33"/>
      <c r="AQ52" s="33"/>
    </row>
    <row r="53" spans="1:43">
      <c r="A53" s="220"/>
      <c r="B53" s="240">
        <f>+'Ark1'!C3401</f>
        <v>2024</v>
      </c>
      <c r="C53" s="220"/>
      <c r="D53" s="240">
        <f>+'Ark1'!M3401</f>
        <v>3</v>
      </c>
      <c r="E53" s="240" t="s">
        <v>100</v>
      </c>
      <c r="F53" s="240">
        <f>+'Ark1'!D3401</f>
        <v>10</v>
      </c>
      <c r="G53" s="240" t="s">
        <v>552</v>
      </c>
      <c r="H53" s="240">
        <f>+'Ark1'!Q3401</f>
        <v>4</v>
      </c>
      <c r="I53" s="240">
        <f>+'Ark1'!R3401</f>
        <v>5</v>
      </c>
      <c r="J53" s="241">
        <f>+IF(I53=0,"",'Ark1'!AG3401)</f>
        <v>0.91911764705882371</v>
      </c>
      <c r="K53" s="241">
        <f>+IF(I53=0,"",'Ark1'!AH3401)</f>
        <v>0.52565227656437219</v>
      </c>
      <c r="L53" s="97"/>
      <c r="M53" s="241">
        <f>+IF(I53=0,"",'Ark1'!U3401)</f>
        <v>23.6</v>
      </c>
      <c r="N53" s="220"/>
      <c r="O53" s="455">
        <f>+IF(J53=0,"",'Ark1'!AI3401)</f>
        <v>5</v>
      </c>
      <c r="P53" s="221"/>
      <c r="Q53" s="241">
        <f>+IF(O53=0,"",'Ark1'!AJ3401)</f>
        <v>104.7</v>
      </c>
      <c r="R53" s="220"/>
      <c r="S53" s="241">
        <f>+IF(O53=0,"",'Ark1'!AK3401)</f>
        <v>19.905819346154889</v>
      </c>
      <c r="T53" s="97"/>
      <c r="U53" s="242">
        <f>+IF(I53=0,"",'Ark1'!S3401)</f>
        <v>5.2</v>
      </c>
      <c r="V53" s="220"/>
      <c r="W53" s="241">
        <f>+IF(I53=0,"",'Ark1'!W3401)</f>
        <v>0</v>
      </c>
      <c r="X53" s="243">
        <f>+IF(I53=0,"",'Ark1'!X3401)</f>
        <v>100</v>
      </c>
      <c r="Y53" s="243">
        <f>+IF(I53=0,"",'Ark1'!Y3401)</f>
        <v>40</v>
      </c>
      <c r="Z53" s="243">
        <f>+IF(I53=0,"",'Ark1'!Z3401)</f>
        <v>20</v>
      </c>
      <c r="AA53" s="241">
        <f>+IF(I53=0,"",'Ark1'!AA3401)</f>
        <v>8.182664602682916</v>
      </c>
      <c r="AB53" s="241">
        <f>+IF(I53=0,"",'Ark1'!AB3401)</f>
        <v>1.5999999999999988</v>
      </c>
      <c r="AC53" s="243">
        <f>+'Ark1'!AD3401</f>
        <v>99.600807264271552</v>
      </c>
      <c r="AD53" s="241">
        <f t="shared" si="4"/>
        <v>1.6666666666666667</v>
      </c>
      <c r="AE53" s="241">
        <f t="shared" si="5"/>
        <v>1.25</v>
      </c>
      <c r="AF53" s="220"/>
      <c r="AG53" s="223"/>
      <c r="AI53" s="28"/>
      <c r="AJ53" s="26"/>
      <c r="AK53" s="224"/>
      <c r="AL53" s="27"/>
      <c r="AM53" s="26"/>
      <c r="AN53" s="26"/>
      <c r="AO53" s="33"/>
      <c r="AP53" s="33"/>
      <c r="AQ53" s="33"/>
    </row>
    <row r="54" spans="1:43">
      <c r="A54" s="220"/>
      <c r="B54" s="240">
        <f>+'Ark1'!C3402</f>
        <v>2024</v>
      </c>
      <c r="C54" s="220"/>
      <c r="D54" s="240">
        <f>+'Ark1'!M3402</f>
        <v>3</v>
      </c>
      <c r="E54" s="240" t="s">
        <v>100</v>
      </c>
      <c r="F54" s="240">
        <f>+'Ark1'!D3402</f>
        <v>11</v>
      </c>
      <c r="G54" s="240" t="s">
        <v>553</v>
      </c>
      <c r="H54" s="240">
        <f>+'Ark1'!Q3402</f>
        <v>0</v>
      </c>
      <c r="I54" s="240">
        <f>+'Ark1'!R3402</f>
        <v>0</v>
      </c>
      <c r="J54" s="241" t="str">
        <f>+IF(I54=0,"",'Ark1'!AG3402)</f>
        <v/>
      </c>
      <c r="K54" s="241" t="str">
        <f>+IF(I54=0,"",'Ark1'!AH3402)</f>
        <v/>
      </c>
      <c r="L54" s="97"/>
      <c r="M54" s="241" t="str">
        <f>+IF(I54=0,"",'Ark1'!U3402)</f>
        <v/>
      </c>
      <c r="N54" s="220"/>
      <c r="O54" s="455">
        <f>+IF(J54=0,"",'Ark1'!AI3402)</f>
        <v>0</v>
      </c>
      <c r="P54" s="221"/>
      <c r="Q54" s="241" t="str">
        <f>+IF(O54=0,"",'Ark1'!AJ3402)</f>
        <v/>
      </c>
      <c r="R54" s="220"/>
      <c r="S54" s="241" t="str">
        <f>+IF(O54=0,"",'Ark1'!AK3402)</f>
        <v/>
      </c>
      <c r="T54" s="97"/>
      <c r="U54" s="242" t="str">
        <f>+IF(I54=0,"",'Ark1'!S3402)</f>
        <v/>
      </c>
      <c r="V54" s="220"/>
      <c r="W54" s="241" t="str">
        <f>+IF(I54=0,"",'Ark1'!W3402)</f>
        <v/>
      </c>
      <c r="X54" s="243" t="str">
        <f>+IF(I54=0,"",'Ark1'!X3402)</f>
        <v/>
      </c>
      <c r="Y54" s="243" t="str">
        <f>+IF(I54=0,"",'Ark1'!Y3402)</f>
        <v/>
      </c>
      <c r="Z54" s="243" t="str">
        <f>+IF(I54=0,"",'Ark1'!Z3402)</f>
        <v/>
      </c>
      <c r="AA54" s="241" t="str">
        <f>+IF(I54=0,"",'Ark1'!AA3402)</f>
        <v/>
      </c>
      <c r="AB54" s="241" t="str">
        <f>+IF(I54=0,"",'Ark1'!AB3402)</f>
        <v/>
      </c>
      <c r="AC54" s="243">
        <f>+'Ark1'!AD3402</f>
        <v>0</v>
      </c>
      <c r="AD54" s="241" t="str">
        <f t="shared" si="4"/>
        <v/>
      </c>
      <c r="AE54" s="241" t="str">
        <f t="shared" si="5"/>
        <v/>
      </c>
      <c r="AF54" s="220"/>
      <c r="AG54" s="223"/>
      <c r="AI54" s="28"/>
      <c r="AJ54" s="26"/>
      <c r="AK54" s="224"/>
      <c r="AL54" s="27"/>
      <c r="AM54" s="26"/>
      <c r="AN54" s="26"/>
      <c r="AO54" s="33"/>
      <c r="AP54" s="33"/>
      <c r="AQ54" s="33"/>
    </row>
    <row r="55" spans="1:43" ht="16.5" customHeight="1">
      <c r="A55" s="220"/>
      <c r="B55" s="240">
        <f>+'Ark1'!C3403</f>
        <v>2024</v>
      </c>
      <c r="C55" s="220"/>
      <c r="D55" s="240">
        <f>+'Ark1'!M3403</f>
        <v>3</v>
      </c>
      <c r="E55" s="240" t="s">
        <v>100</v>
      </c>
      <c r="F55" s="240">
        <f>+'Ark1'!D3403</f>
        <v>12</v>
      </c>
      <c r="G55" s="240" t="s">
        <v>554</v>
      </c>
      <c r="H55" s="240">
        <f>+'Ark1'!Q3403</f>
        <v>0</v>
      </c>
      <c r="I55" s="240">
        <f>+'Ark1'!R3403</f>
        <v>0</v>
      </c>
      <c r="J55" s="241" t="str">
        <f>+IF(I55=0,"",'Ark1'!AG3403)</f>
        <v/>
      </c>
      <c r="K55" s="241" t="str">
        <f>+IF(I55=0,"",'Ark1'!AH3403)</f>
        <v/>
      </c>
      <c r="L55" s="97"/>
      <c r="M55" s="241" t="str">
        <f>+IF(I55=0,"",'Ark1'!U3403)</f>
        <v/>
      </c>
      <c r="N55" s="220"/>
      <c r="O55" s="455">
        <f>+IF(J55=0,"",'Ark1'!AI3403)</f>
        <v>0</v>
      </c>
      <c r="P55" s="221"/>
      <c r="Q55" s="241" t="str">
        <f>+IF(O55=0,"",'Ark1'!AJ3403)</f>
        <v/>
      </c>
      <c r="R55" s="220"/>
      <c r="S55" s="241" t="str">
        <f>+IF(O55=0,"",'Ark1'!AK3403)</f>
        <v/>
      </c>
      <c r="T55" s="97"/>
      <c r="U55" s="242" t="str">
        <f>+IF(I55=0,"",'Ark1'!S3403)</f>
        <v/>
      </c>
      <c r="V55" s="220"/>
      <c r="W55" s="241" t="str">
        <f>+IF(I55=0,"",'Ark1'!W3403)</f>
        <v/>
      </c>
      <c r="X55" s="243" t="str">
        <f>+IF(I55=0,"",'Ark1'!X3403)</f>
        <v/>
      </c>
      <c r="Y55" s="243" t="str">
        <f>+IF(I55=0,"",'Ark1'!Y3403)</f>
        <v/>
      </c>
      <c r="Z55" s="243" t="str">
        <f>+IF(I55=0,"",'Ark1'!Z3403)</f>
        <v/>
      </c>
      <c r="AA55" s="241" t="str">
        <f>+IF(I55=0,"",'Ark1'!AA3403)</f>
        <v/>
      </c>
      <c r="AB55" s="241" t="str">
        <f>+IF(I55=0,"",'Ark1'!AB3403)</f>
        <v/>
      </c>
      <c r="AC55" s="243">
        <f>+'Ark1'!AD3403</f>
        <v>0</v>
      </c>
      <c r="AD55" s="241" t="str">
        <f t="shared" si="4"/>
        <v/>
      </c>
      <c r="AE55" s="241" t="str">
        <f t="shared" si="5"/>
        <v/>
      </c>
      <c r="AF55" s="220"/>
      <c r="AG55" s="223"/>
      <c r="AI55" s="28"/>
      <c r="AJ55" s="26"/>
      <c r="AK55" s="224"/>
      <c r="AL55" s="27"/>
      <c r="AM55" s="26"/>
      <c r="AN55" s="26"/>
      <c r="AO55" s="33"/>
      <c r="AP55" s="33"/>
      <c r="AQ55" s="33"/>
    </row>
    <row r="56" spans="1:43">
      <c r="A56" s="220"/>
      <c r="B56" s="220"/>
      <c r="C56" s="220"/>
      <c r="D56" s="220"/>
      <c r="E56" s="220"/>
      <c r="F56" s="220"/>
      <c r="G56" s="220"/>
      <c r="H56" s="220"/>
      <c r="I56" s="220"/>
      <c r="J56" s="221"/>
      <c r="K56" s="221"/>
      <c r="L56" s="97"/>
      <c r="M56" s="220"/>
      <c r="N56" s="220"/>
      <c r="O56" s="239"/>
      <c r="P56" s="221"/>
      <c r="Q56" s="221"/>
      <c r="R56" s="220"/>
      <c r="S56" s="221"/>
      <c r="T56" s="97"/>
      <c r="U56" s="220"/>
      <c r="V56" s="220"/>
      <c r="W56" s="222"/>
      <c r="X56" s="222"/>
      <c r="Y56" s="222"/>
      <c r="Z56" s="222"/>
      <c r="AA56" s="221"/>
      <c r="AB56" s="220"/>
      <c r="AC56" s="222"/>
      <c r="AD56" s="222"/>
      <c r="AE56" s="221"/>
      <c r="AF56" s="220"/>
      <c r="AG56" s="223"/>
      <c r="AI56" s="28"/>
      <c r="AJ56" s="26"/>
      <c r="AK56" s="224"/>
      <c r="AL56" s="27"/>
      <c r="AP56" s="27"/>
    </row>
    <row r="57" spans="1:43" ht="22.8">
      <c r="A57" s="220"/>
      <c r="B57" s="220"/>
      <c r="C57" s="220"/>
      <c r="D57" s="220"/>
      <c r="E57" s="266" t="str">
        <f>+E59</f>
        <v>2-</v>
      </c>
      <c r="F57" s="220"/>
      <c r="G57" s="220"/>
      <c r="H57" s="220"/>
      <c r="I57" s="244">
        <f>SUM(I59:I70)</f>
        <v>283</v>
      </c>
      <c r="J57" s="221"/>
      <c r="K57" s="221"/>
      <c r="L57" s="97"/>
      <c r="M57" s="273">
        <f>+Fettgruppe!R13</f>
        <v>32.791166077738502</v>
      </c>
      <c r="N57" s="220"/>
      <c r="O57" s="239"/>
      <c r="P57" s="221"/>
      <c r="Q57" s="221"/>
      <c r="R57" s="220"/>
      <c r="S57" s="221"/>
      <c r="T57" s="97"/>
      <c r="U57" s="220"/>
      <c r="V57" s="220"/>
      <c r="W57" s="222"/>
      <c r="X57" s="222"/>
      <c r="Y57" s="222"/>
      <c r="Z57" s="222"/>
      <c r="AA57" s="221"/>
      <c r="AB57" s="220"/>
      <c r="AC57" s="222"/>
      <c r="AD57" s="222"/>
      <c r="AE57" s="221"/>
      <c r="AF57" s="220"/>
      <c r="AG57" s="223"/>
      <c r="AI57" s="28"/>
      <c r="AJ57" s="26"/>
      <c r="AK57" s="224"/>
      <c r="AL57" s="27"/>
      <c r="AP57" s="27"/>
    </row>
    <row r="58" spans="1:43">
      <c r="A58" s="220"/>
      <c r="B58" s="220"/>
      <c r="C58" s="220"/>
      <c r="D58" s="220"/>
      <c r="E58" s="220"/>
      <c r="F58" s="220"/>
      <c r="G58" s="220"/>
      <c r="H58" s="220"/>
      <c r="I58" s="220"/>
      <c r="J58" s="221"/>
      <c r="K58" s="221"/>
      <c r="L58" s="97"/>
      <c r="M58" s="220"/>
      <c r="N58" s="220"/>
      <c r="O58" s="239"/>
      <c r="P58" s="221"/>
      <c r="Q58" s="221"/>
      <c r="R58" s="220"/>
      <c r="S58" s="221"/>
      <c r="T58" s="97"/>
      <c r="U58" s="220"/>
      <c r="V58" s="220"/>
      <c r="W58" s="222"/>
      <c r="X58" s="222"/>
      <c r="Y58" s="222"/>
      <c r="Z58" s="222"/>
      <c r="AA58" s="221"/>
      <c r="AB58" s="220"/>
      <c r="AC58" s="222"/>
      <c r="AD58" s="222"/>
      <c r="AE58" s="237"/>
      <c r="AF58" s="220"/>
      <c r="AG58" s="223"/>
      <c r="AI58" s="28"/>
      <c r="AJ58" s="26"/>
      <c r="AK58" s="224"/>
      <c r="AL58" s="27"/>
      <c r="AP58" s="27"/>
    </row>
    <row r="59" spans="1:43" ht="16.5" customHeight="1">
      <c r="A59" s="220"/>
      <c r="B59" s="240">
        <f>+'Ark1'!C3404</f>
        <v>2024</v>
      </c>
      <c r="C59" s="220"/>
      <c r="D59" s="27">
        <f>+'Ark1'!M3404</f>
        <v>4</v>
      </c>
      <c r="E59" s="27" t="s">
        <v>101</v>
      </c>
      <c r="F59" s="27">
        <f>+'Ark1'!D3404</f>
        <v>1</v>
      </c>
      <c r="G59" s="27" t="s">
        <v>544</v>
      </c>
      <c r="H59" s="27">
        <f>+'Ark1'!Q3404</f>
        <v>23</v>
      </c>
      <c r="I59" s="27">
        <f>+'Ark1'!R3404</f>
        <v>25</v>
      </c>
      <c r="J59" s="28">
        <f>+IF(I59=0,"",'Ark1'!AG3404)</f>
        <v>8.7412587412587399</v>
      </c>
      <c r="K59" s="28">
        <f>+IF(I59=0,"",'Ark1'!AH3404)</f>
        <v>7.2503697443481938</v>
      </c>
      <c r="L59" s="97"/>
      <c r="M59" s="28">
        <f>+IF(I59=0,"",'Ark1'!U3404)</f>
        <v>34.316000000000003</v>
      </c>
      <c r="N59" s="220"/>
      <c r="O59" s="247">
        <f>+IF(J59=0,"",'Ark1'!AI3404)</f>
        <v>19</v>
      </c>
      <c r="P59" s="221"/>
      <c r="Q59" s="28">
        <f>+IF(O59=0,"",'Ark1'!AJ3404)</f>
        <v>116.12105263157898</v>
      </c>
      <c r="R59" s="220"/>
      <c r="S59" s="28">
        <f>+IF(O59=0,"",'Ark1'!AK3404)</f>
        <v>22.099411260582233</v>
      </c>
      <c r="T59" s="97"/>
      <c r="U59" s="26">
        <f>+IF(I59=0,"",'Ark1'!S3404)</f>
        <v>6.6</v>
      </c>
      <c r="V59" s="220"/>
      <c r="W59" s="28">
        <f>+IF(I59=0,"",'Ark1'!W3404)</f>
        <v>0</v>
      </c>
      <c r="X59" s="33">
        <f>+IF(I59=0,"",'Ark1'!X3404)</f>
        <v>96</v>
      </c>
      <c r="Y59" s="33">
        <f>+IF(I59=0,"",'Ark1'!Y3404)</f>
        <v>80</v>
      </c>
      <c r="Z59" s="33">
        <f>+IF(I59=0,"",'Ark1'!Z3404)</f>
        <v>40</v>
      </c>
      <c r="AA59" s="28">
        <f>+IF(I59=0,"",'Ark1'!AA3404)</f>
        <v>11.832689635074511</v>
      </c>
      <c r="AB59" s="28">
        <f>+IF(I59=0,"",'Ark1'!AB3404)</f>
        <v>1.5748015748023652</v>
      </c>
      <c r="AC59" s="33">
        <f>+'Ark1'!AD3404</f>
        <v>70.120763351908693</v>
      </c>
      <c r="AD59" s="28">
        <f>+IF(I59=0,"",I59/D59)</f>
        <v>6.25</v>
      </c>
      <c r="AE59" s="28">
        <f>+IF(I59=0,"",I59/H59)</f>
        <v>1.0869565217391304</v>
      </c>
      <c r="AF59" s="220"/>
      <c r="AG59" s="223"/>
      <c r="AI59" s="28"/>
      <c r="AJ59" s="26"/>
      <c r="AK59" s="224"/>
      <c r="AL59" s="27"/>
      <c r="AM59" s="26"/>
      <c r="AN59" s="26"/>
      <c r="AO59" s="33"/>
      <c r="AP59" s="33"/>
      <c r="AQ59" s="33"/>
    </row>
    <row r="60" spans="1:43">
      <c r="A60" s="220"/>
      <c r="B60" s="240">
        <f>+'Ark1'!C3405</f>
        <v>2024</v>
      </c>
      <c r="C60" s="220"/>
      <c r="D60" s="27">
        <f>+'Ark1'!M3405</f>
        <v>4</v>
      </c>
      <c r="E60" s="27" t="s">
        <v>101</v>
      </c>
      <c r="F60" s="27">
        <f>+'Ark1'!D3405</f>
        <v>2</v>
      </c>
      <c r="G60" s="27" t="s">
        <v>545</v>
      </c>
      <c r="H60" s="27">
        <f>+'Ark1'!Q3405</f>
        <v>21</v>
      </c>
      <c r="I60" s="27">
        <f>+'Ark1'!R3405</f>
        <v>24</v>
      </c>
      <c r="J60" s="28">
        <f>+IF(I60=0,"",'Ark1'!AG3405)</f>
        <v>7.5949367088607556</v>
      </c>
      <c r="K60" s="28">
        <f>+IF(I60=0,"",'Ark1'!AH3405)</f>
        <v>6.0692343415733427</v>
      </c>
      <c r="L60" s="97"/>
      <c r="M60" s="28">
        <f>+IF(I60=0,"",'Ark1'!U3405)</f>
        <v>33.216666666666676</v>
      </c>
      <c r="N60" s="220"/>
      <c r="O60" s="247">
        <f>+IF(J60=0,"",'Ark1'!AI3405)</f>
        <v>21</v>
      </c>
      <c r="P60" s="221"/>
      <c r="Q60" s="28">
        <f>+IF(O60=0,"",'Ark1'!AJ3405)</f>
        <v>112.90476190476195</v>
      </c>
      <c r="R60" s="220"/>
      <c r="S60" s="28">
        <f>+IF(O60=0,"",'Ark1'!AK3405)</f>
        <v>21.213255867628504</v>
      </c>
      <c r="T60" s="97"/>
      <c r="U60" s="26">
        <f>+IF(I60=0,"",'Ark1'!S3405)</f>
        <v>6.6666666666666687</v>
      </c>
      <c r="V60" s="220"/>
      <c r="W60" s="28">
        <f>+IF(I60=0,"",'Ark1'!W3405)</f>
        <v>0</v>
      </c>
      <c r="X60" s="33">
        <f>+IF(I60=0,"",'Ark1'!X3405)</f>
        <v>100</v>
      </c>
      <c r="Y60" s="33">
        <f>+IF(I60=0,"",'Ark1'!Y3405)</f>
        <v>87.5</v>
      </c>
      <c r="Z60" s="33">
        <f>+IF(I60=0,"",'Ark1'!Z3405)</f>
        <v>33.333333333333343</v>
      </c>
      <c r="AA60" s="28">
        <f>+IF(I60=0,"",'Ark1'!AA3405)</f>
        <v>9.7003293185792838</v>
      </c>
      <c r="AB60" s="28">
        <f>+IF(I60=0,"",'Ark1'!AB3405)</f>
        <v>2.2852182001336803</v>
      </c>
      <c r="AC60" s="33">
        <f>+'Ark1'!AD3405</f>
        <v>73.988883436644755</v>
      </c>
      <c r="AD60" s="28">
        <f t="shared" ref="AD60:AD70" si="6">+IF(I60=0,"",I60/D60)</f>
        <v>6</v>
      </c>
      <c r="AE60" s="28">
        <f t="shared" ref="AE60:AE70" si="7">+IF(I60=0,"",I60/H60)</f>
        <v>1.1428571428571428</v>
      </c>
      <c r="AF60" s="220"/>
      <c r="AG60" s="27"/>
      <c r="AI60" s="28"/>
      <c r="AJ60" s="26"/>
      <c r="AK60" s="27"/>
      <c r="AL60" s="27"/>
      <c r="AM60" s="26"/>
      <c r="AN60" s="26"/>
      <c r="AO60" s="33"/>
      <c r="AP60" s="33"/>
      <c r="AQ60" s="33"/>
    </row>
    <row r="61" spans="1:43" ht="17.25" customHeight="1">
      <c r="A61" s="220"/>
      <c r="B61" s="240">
        <f>+'Ark1'!C3406</f>
        <v>2024</v>
      </c>
      <c r="C61" s="220"/>
      <c r="D61" s="27">
        <f>+'Ark1'!M3406</f>
        <v>4</v>
      </c>
      <c r="E61" s="27" t="s">
        <v>101</v>
      </c>
      <c r="F61" s="27">
        <f>+'Ark1'!D3406</f>
        <v>3</v>
      </c>
      <c r="G61" s="27" t="s">
        <v>546</v>
      </c>
      <c r="H61" s="27">
        <f>+'Ark1'!Q3406</f>
        <v>127</v>
      </c>
      <c r="I61" s="27">
        <f>+'Ark1'!R3406</f>
        <v>160</v>
      </c>
      <c r="J61" s="28">
        <f>+IF(I61=0,"",'Ark1'!AG3406)</f>
        <v>7.3428178063331808</v>
      </c>
      <c r="K61" s="28">
        <f>+IF(I61=0,"",'Ark1'!AH3406)</f>
        <v>5.8185027762302104</v>
      </c>
      <c r="L61" s="97"/>
      <c r="M61" s="28">
        <f>+IF(I61=0,"",'Ark1'!U3406)</f>
        <v>34.856249999999989</v>
      </c>
      <c r="N61" s="220"/>
      <c r="O61" s="247">
        <f>+IF(J61=0,"",'Ark1'!AI3406)</f>
        <v>113</v>
      </c>
      <c r="P61" s="221"/>
      <c r="Q61" s="28">
        <f>+IF(O61=0,"",'Ark1'!AJ3406)</f>
        <v>115.37699115044251</v>
      </c>
      <c r="R61" s="220"/>
      <c r="S61" s="28">
        <f>+IF(O61=0,"",'Ark1'!AK3406)</f>
        <v>21.871840222788297</v>
      </c>
      <c r="T61" s="97"/>
      <c r="U61" s="26">
        <f>+IF(I61=0,"",'Ark1'!S3406)</f>
        <v>7.09375</v>
      </c>
      <c r="V61" s="220"/>
      <c r="W61" s="28">
        <f>+IF(I61=0,"",'Ark1'!W3406)</f>
        <v>0</v>
      </c>
      <c r="X61" s="33">
        <f>+IF(I61=0,"",'Ark1'!X3406)</f>
        <v>97.5</v>
      </c>
      <c r="Y61" s="33">
        <f>+IF(I61=0,"",'Ark1'!Y3406)</f>
        <v>90</v>
      </c>
      <c r="Z61" s="33">
        <f>+IF(I61=0,"",'Ark1'!Z3406)</f>
        <v>51.25</v>
      </c>
      <c r="AA61" s="28">
        <f>+IF(I61=0,"",'Ark1'!AA3406)</f>
        <v>9.0819923991105185</v>
      </c>
      <c r="AB61" s="28">
        <f>+IF(I61=0,"",'Ark1'!AB3406)</f>
        <v>1.5999877929221835</v>
      </c>
      <c r="AC61" s="33">
        <f>+'Ark1'!AD3406</f>
        <v>66.975259851151861</v>
      </c>
      <c r="AD61" s="28">
        <f t="shared" si="6"/>
        <v>40</v>
      </c>
      <c r="AE61" s="28">
        <f t="shared" si="7"/>
        <v>1.2598425196850394</v>
      </c>
      <c r="AF61" s="220"/>
      <c r="AG61" s="244"/>
      <c r="AI61" s="28"/>
      <c r="AJ61" s="26"/>
      <c r="AK61" s="224"/>
      <c r="AL61" s="27"/>
      <c r="AM61" s="26"/>
      <c r="AN61" s="26"/>
      <c r="AO61" s="33"/>
      <c r="AP61" s="33"/>
      <c r="AQ61" s="33"/>
    </row>
    <row r="62" spans="1:43">
      <c r="A62" s="220"/>
      <c r="B62" s="240">
        <f>+'Ark1'!C3407</f>
        <v>2024</v>
      </c>
      <c r="C62" s="220"/>
      <c r="D62" s="27">
        <f>+'Ark1'!M3407</f>
        <v>4</v>
      </c>
      <c r="E62" s="27" t="s">
        <v>101</v>
      </c>
      <c r="F62" s="27">
        <f>+'Ark1'!D3407</f>
        <v>4</v>
      </c>
      <c r="G62" s="27" t="s">
        <v>547</v>
      </c>
      <c r="H62" s="27">
        <f>+'Ark1'!Q3407</f>
        <v>24</v>
      </c>
      <c r="I62" s="27">
        <f>+'Ark1'!R3407</f>
        <v>28</v>
      </c>
      <c r="J62" s="28">
        <f>+IF(I62=0,"",'Ark1'!AG3407)</f>
        <v>6.8126520681265212</v>
      </c>
      <c r="K62" s="28">
        <f>+IF(I62=0,"",'Ark1'!AH3407)</f>
        <v>4.2774825453323553</v>
      </c>
      <c r="L62" s="97"/>
      <c r="M62" s="28">
        <f>+IF(I62=0,"",'Ark1'!U3407)</f>
        <v>24.550000000000004</v>
      </c>
      <c r="N62" s="220"/>
      <c r="O62" s="247">
        <f>+IF(J62=0,"",'Ark1'!AI3407)</f>
        <v>22</v>
      </c>
      <c r="P62" s="221"/>
      <c r="Q62" s="28">
        <f>+IF(O62=0,"",'Ark1'!AJ3407)</f>
        <v>110.18636363636359</v>
      </c>
      <c r="R62" s="220"/>
      <c r="S62" s="28">
        <f>+IF(O62=0,"",'Ark1'!AK3407)</f>
        <v>18.316214993627423</v>
      </c>
      <c r="T62" s="97"/>
      <c r="U62" s="26">
        <f>+IF(I62=0,"",'Ark1'!S3407)</f>
        <v>5.1785714285714306</v>
      </c>
      <c r="V62" s="220"/>
      <c r="W62" s="28">
        <f>+IF(I62=0,"",'Ark1'!W3407)</f>
        <v>0</v>
      </c>
      <c r="X62" s="33">
        <f>+IF(I62=0,"",'Ark1'!X3407)</f>
        <v>78.571428571428555</v>
      </c>
      <c r="Y62" s="33">
        <f>+IF(I62=0,"",'Ark1'!Y3407)</f>
        <v>53.571428571428562</v>
      </c>
      <c r="Z62" s="33">
        <f>+IF(I62=0,"",'Ark1'!Z3407)</f>
        <v>17.857142857142861</v>
      </c>
      <c r="AA62" s="28">
        <f>+IF(I62=0,"",'Ark1'!AA3407)</f>
        <v>9.0618312561140453</v>
      </c>
      <c r="AB62" s="28">
        <f>+IF(I62=0,"",'Ark1'!AB3407)</f>
        <v>1.8526731927632756</v>
      </c>
      <c r="AC62" s="33">
        <f>+'Ark1'!AD3407</f>
        <v>54.362956260177825</v>
      </c>
      <c r="AD62" s="28">
        <f t="shared" si="6"/>
        <v>7</v>
      </c>
      <c r="AE62" s="28">
        <f t="shared" si="7"/>
        <v>1.1666666666666667</v>
      </c>
      <c r="AF62" s="220"/>
      <c r="AG62" s="244"/>
      <c r="AI62" s="28"/>
      <c r="AJ62" s="26"/>
      <c r="AK62" s="27"/>
      <c r="AL62" s="27"/>
      <c r="AM62" s="26"/>
      <c r="AN62" s="26"/>
      <c r="AO62" s="33"/>
      <c r="AP62" s="33"/>
      <c r="AQ62" s="33"/>
    </row>
    <row r="63" spans="1:43">
      <c r="A63" s="220"/>
      <c r="B63" s="240">
        <f>+'Ark1'!C3408</f>
        <v>2024</v>
      </c>
      <c r="C63" s="220"/>
      <c r="D63" s="27">
        <f>+'Ark1'!M3408</f>
        <v>4</v>
      </c>
      <c r="E63" s="27" t="s">
        <v>101</v>
      </c>
      <c r="F63" s="27">
        <f>+'Ark1'!D3408</f>
        <v>5</v>
      </c>
      <c r="G63" s="27" t="s">
        <v>456</v>
      </c>
      <c r="H63" s="27">
        <f>+'Ark1'!Q3408</f>
        <v>12</v>
      </c>
      <c r="I63" s="27">
        <f>+'Ark1'!R3408</f>
        <v>12</v>
      </c>
      <c r="J63" s="28">
        <f>+IF(I63=0,"",'Ark1'!AG3408)</f>
        <v>8.8888888888888893</v>
      </c>
      <c r="K63" s="28">
        <f>+IF(I63=0,"",'Ark1'!AH3408)</f>
        <v>6.563433849497418</v>
      </c>
      <c r="L63" s="97"/>
      <c r="M63" s="28">
        <f>+IF(I63=0,"",'Ark1'!U3408)</f>
        <v>30.2</v>
      </c>
      <c r="N63" s="220"/>
      <c r="O63" s="247">
        <f>+IF(J63=0,"",'Ark1'!AI3408)</f>
        <v>12</v>
      </c>
      <c r="P63" s="221"/>
      <c r="Q63" s="28">
        <f>+IF(O63=0,"",'Ark1'!AJ3408)</f>
        <v>112.425</v>
      </c>
      <c r="R63" s="220"/>
      <c r="S63" s="28">
        <f>+IF(O63=0,"",'Ark1'!AK3408)</f>
        <v>20.522439519539351</v>
      </c>
      <c r="T63" s="97"/>
      <c r="U63" s="26">
        <f>+IF(I63=0,"",'Ark1'!S3408)</f>
        <v>6.166666666666667</v>
      </c>
      <c r="V63" s="220"/>
      <c r="W63" s="28">
        <f>+IF(I63=0,"",'Ark1'!W3408)</f>
        <v>0</v>
      </c>
      <c r="X63" s="33">
        <f>+IF(I63=0,"",'Ark1'!X3408)</f>
        <v>91.666666666666686</v>
      </c>
      <c r="Y63" s="33">
        <f>+IF(I63=0,"",'Ark1'!Y3408)</f>
        <v>83.333333333333314</v>
      </c>
      <c r="Z63" s="33">
        <f>+IF(I63=0,"",'Ark1'!Z3408)</f>
        <v>16.666666666666671</v>
      </c>
      <c r="AA63" s="28">
        <f>+IF(I63=0,"",'Ark1'!AA3408)</f>
        <v>9.6578120365501636</v>
      </c>
      <c r="AB63" s="28">
        <f>+IF(I63=0,"",'Ark1'!AB3408)</f>
        <v>1.3437096247164235</v>
      </c>
      <c r="AC63" s="33">
        <f>+'Ark1'!AD3408</f>
        <v>66.333803321989436</v>
      </c>
      <c r="AD63" s="28">
        <f t="shared" si="6"/>
        <v>3</v>
      </c>
      <c r="AE63" s="28">
        <f t="shared" si="7"/>
        <v>1</v>
      </c>
      <c r="AF63" s="220"/>
      <c r="AG63" s="245"/>
      <c r="AI63" s="28"/>
      <c r="AJ63" s="26"/>
      <c r="AK63" s="27"/>
      <c r="AL63" s="27"/>
      <c r="AM63" s="26"/>
      <c r="AN63" s="26"/>
      <c r="AO63" s="33"/>
      <c r="AP63" s="33"/>
      <c r="AQ63" s="33"/>
    </row>
    <row r="64" spans="1:43" ht="16.5" customHeight="1">
      <c r="A64" s="220"/>
      <c r="B64" s="240">
        <f>+'Ark1'!C3409</f>
        <v>2024</v>
      </c>
      <c r="C64" s="220"/>
      <c r="D64" s="27">
        <f>+'Ark1'!M3409</f>
        <v>4</v>
      </c>
      <c r="E64" s="27" t="s">
        <v>101</v>
      </c>
      <c r="F64" s="27">
        <f>+'Ark1'!D3409</f>
        <v>6</v>
      </c>
      <c r="G64" s="27" t="s">
        <v>548</v>
      </c>
      <c r="H64" s="27">
        <f>+'Ark1'!Q3409</f>
        <v>8</v>
      </c>
      <c r="I64" s="27">
        <f>+'Ark1'!R3409</f>
        <v>10</v>
      </c>
      <c r="J64" s="28">
        <f>+IF(I64=0,"",'Ark1'!AG3409)</f>
        <v>11.235955056179776</v>
      </c>
      <c r="K64" s="28">
        <f>+IF(I64=0,"",'Ark1'!AH3409)</f>
        <v>7.755331420627642</v>
      </c>
      <c r="L64" s="97"/>
      <c r="M64" s="28">
        <f>+IF(I64=0,"",'Ark1'!U3409)</f>
        <v>26.220000000000002</v>
      </c>
      <c r="N64" s="220"/>
      <c r="O64" s="247">
        <f>+IF(J64=0,"",'Ark1'!AI3409)</f>
        <v>10</v>
      </c>
      <c r="P64" s="221"/>
      <c r="Q64" s="28">
        <f>+IF(O64=0,"",'Ark1'!AJ3409)</f>
        <v>110.28</v>
      </c>
      <c r="R64" s="220"/>
      <c r="S64" s="28">
        <f>+IF(O64=0,"",'Ark1'!AK3409)</f>
        <v>18.741682388254283</v>
      </c>
      <c r="T64" s="97"/>
      <c r="U64" s="26">
        <f>+IF(I64=0,"",'Ark1'!S3409)</f>
        <v>5.2</v>
      </c>
      <c r="V64" s="220"/>
      <c r="W64" s="28">
        <f>+IF(I64=0,"",'Ark1'!W3409)</f>
        <v>0</v>
      </c>
      <c r="X64" s="33">
        <f>+IF(I64=0,"",'Ark1'!X3409)</f>
        <v>70</v>
      </c>
      <c r="Y64" s="33">
        <f>+IF(I64=0,"",'Ark1'!Y3409)</f>
        <v>60</v>
      </c>
      <c r="Z64" s="33">
        <f>+IF(I64=0,"",'Ark1'!Z3409)</f>
        <v>30</v>
      </c>
      <c r="AA64" s="28">
        <f>+IF(I64=0,"",'Ark1'!AA3409)</f>
        <v>10.173180426985445</v>
      </c>
      <c r="AB64" s="28">
        <f>+IF(I64=0,"",'Ark1'!AB3409)</f>
        <v>2.3999999999999995</v>
      </c>
      <c r="AC64" s="33">
        <f>+'Ark1'!AD3409</f>
        <v>38.811199326220049</v>
      </c>
      <c r="AD64" s="28">
        <f t="shared" si="6"/>
        <v>2.5</v>
      </c>
      <c r="AE64" s="28">
        <f t="shared" si="7"/>
        <v>1.25</v>
      </c>
      <c r="AF64" s="220"/>
      <c r="AG64" s="244"/>
      <c r="AI64" s="28"/>
      <c r="AJ64" s="26"/>
      <c r="AK64" s="27"/>
      <c r="AL64" s="27"/>
      <c r="AM64" s="246"/>
      <c r="AN64" s="246"/>
      <c r="AO64" s="33"/>
      <c r="AP64" s="33"/>
      <c r="AQ64" s="33"/>
    </row>
    <row r="65" spans="1:42">
      <c r="A65" s="220"/>
      <c r="B65" s="240">
        <f>+'Ark1'!C3410</f>
        <v>2024</v>
      </c>
      <c r="C65" s="220"/>
      <c r="D65" s="27">
        <f>+'Ark1'!M3410</f>
        <v>4</v>
      </c>
      <c r="E65" s="27" t="s">
        <v>101</v>
      </c>
      <c r="F65" s="27">
        <f>+'Ark1'!D3410</f>
        <v>7</v>
      </c>
      <c r="G65" s="27" t="s">
        <v>549</v>
      </c>
      <c r="H65" s="27">
        <f>+'Ark1'!Q3410</f>
        <v>1</v>
      </c>
      <c r="I65" s="27">
        <f>+'Ark1'!R3410</f>
        <v>1</v>
      </c>
      <c r="J65" s="28">
        <f>+IF(I65=0,"",'Ark1'!AG3410)</f>
        <v>4</v>
      </c>
      <c r="K65" s="28">
        <f>+IF(I65=0,"",'Ark1'!AH3410)</f>
        <v>5.0823045267489722</v>
      </c>
      <c r="L65" s="97"/>
      <c r="M65" s="28">
        <f>+IF(I65=0,"",'Ark1'!U3410)</f>
        <v>49.4</v>
      </c>
      <c r="N65" s="220"/>
      <c r="O65" s="247">
        <f>+IF(J65=0,"",'Ark1'!AI3410)</f>
        <v>1</v>
      </c>
      <c r="P65" s="221"/>
      <c r="Q65" s="28">
        <f>+IF(O65=0,"",'Ark1'!AJ3410)</f>
        <v>128.69999999999999</v>
      </c>
      <c r="R65" s="220"/>
      <c r="S65" s="28">
        <f>+IF(O65=0,"",'Ark1'!AK3410)</f>
        <v>23.173482710578622</v>
      </c>
      <c r="T65" s="97"/>
      <c r="U65" s="26">
        <f>+IF(I65=0,"",'Ark1'!S3410)</f>
        <v>8</v>
      </c>
      <c r="V65" s="220"/>
      <c r="W65" s="28">
        <f>+IF(I65=0,"",'Ark1'!W3410)</f>
        <v>0</v>
      </c>
      <c r="X65" s="33">
        <f>+IF(I65=0,"",'Ark1'!X3410)</f>
        <v>100</v>
      </c>
      <c r="Y65" s="33">
        <f>+IF(I65=0,"",'Ark1'!Y3410)</f>
        <v>100</v>
      </c>
      <c r="Z65" s="33">
        <f>+IF(I65=0,"",'Ark1'!Z3410)</f>
        <v>100</v>
      </c>
      <c r="AA65" s="28">
        <f>+IF(I65=0,"",'Ark1'!AA3410)</f>
        <v>0</v>
      </c>
      <c r="AB65" s="28">
        <f>+IF(I65=0,"",'Ark1'!AB3410)</f>
        <v>0</v>
      </c>
      <c r="AC65" s="33">
        <f>+'Ark1'!AD3410</f>
        <v>0</v>
      </c>
      <c r="AD65" s="28">
        <f t="shared" si="6"/>
        <v>0.25</v>
      </c>
      <c r="AE65" s="28">
        <f t="shared" si="7"/>
        <v>1</v>
      </c>
      <c r="AF65" s="220"/>
      <c r="AG65" s="223"/>
      <c r="AI65" s="28"/>
      <c r="AJ65" s="26"/>
      <c r="AK65" s="223"/>
      <c r="AL65" s="27"/>
      <c r="AP65" s="27"/>
    </row>
    <row r="66" spans="1:42">
      <c r="A66" s="220"/>
      <c r="B66" s="240">
        <f>+'Ark1'!C3411</f>
        <v>2024</v>
      </c>
      <c r="C66" s="220"/>
      <c r="D66" s="27">
        <f>+'Ark1'!M3411</f>
        <v>4</v>
      </c>
      <c r="E66" s="27" t="s">
        <v>101</v>
      </c>
      <c r="F66" s="27">
        <f>+'Ark1'!D3411</f>
        <v>8</v>
      </c>
      <c r="G66" s="27" t="s">
        <v>550</v>
      </c>
      <c r="H66" s="27">
        <f>+'Ark1'!Q3411</f>
        <v>0</v>
      </c>
      <c r="I66" s="27">
        <f>+'Ark1'!R3411</f>
        <v>0</v>
      </c>
      <c r="J66" s="28" t="str">
        <f>+IF(I66=0,"",'Ark1'!AG3411)</f>
        <v/>
      </c>
      <c r="K66" s="28" t="str">
        <f>+IF(I66=0,"",'Ark1'!AH3411)</f>
        <v/>
      </c>
      <c r="L66" s="97"/>
      <c r="M66" s="28" t="str">
        <f>+IF(I66=0,"",'Ark1'!U3411)</f>
        <v/>
      </c>
      <c r="N66" s="220"/>
      <c r="O66" s="247">
        <f>+IF(J66=0,"",'Ark1'!AI3411)</f>
        <v>0</v>
      </c>
      <c r="P66" s="221"/>
      <c r="Q66" s="28" t="str">
        <f>+IF(O66=0,"",'Ark1'!AJ3411)</f>
        <v/>
      </c>
      <c r="R66" s="220"/>
      <c r="S66" s="28" t="str">
        <f>+IF(O66=0,"",'Ark1'!AK3411)</f>
        <v/>
      </c>
      <c r="T66" s="97"/>
      <c r="U66" s="26" t="str">
        <f>+IF(I66=0,"",'Ark1'!S3411)</f>
        <v/>
      </c>
      <c r="V66" s="220"/>
      <c r="W66" s="28" t="str">
        <f>+IF(I66=0,"",'Ark1'!W3411)</f>
        <v/>
      </c>
      <c r="X66" s="33" t="str">
        <f>+IF(I66=0,"",'Ark1'!X3411)</f>
        <v/>
      </c>
      <c r="Y66" s="33" t="str">
        <f>+IF(I66=0,"",'Ark1'!Y3411)</f>
        <v/>
      </c>
      <c r="Z66" s="33" t="str">
        <f>+IF(I66=0,"",'Ark1'!Z3411)</f>
        <v/>
      </c>
      <c r="AA66" s="28" t="str">
        <f>+IF(I66=0,"",'Ark1'!AA3411)</f>
        <v/>
      </c>
      <c r="AB66" s="28" t="str">
        <f>+IF(I66=0,"",'Ark1'!AB3411)</f>
        <v/>
      </c>
      <c r="AC66" s="33">
        <f>+'Ark1'!AD3411</f>
        <v>0</v>
      </c>
      <c r="AD66" s="28" t="str">
        <f t="shared" si="6"/>
        <v/>
      </c>
      <c r="AE66" s="28" t="str">
        <f t="shared" si="7"/>
        <v/>
      </c>
      <c r="AF66" s="220"/>
      <c r="AG66" s="223"/>
      <c r="AI66" s="28"/>
      <c r="AJ66" s="26"/>
      <c r="AK66" s="247"/>
      <c r="AL66" s="27"/>
      <c r="AM66" s="26"/>
      <c r="AN66" s="224"/>
      <c r="AP66" s="27"/>
    </row>
    <row r="67" spans="1:42">
      <c r="A67" s="220"/>
      <c r="B67" s="240">
        <f>+'Ark1'!C3412</f>
        <v>2024</v>
      </c>
      <c r="C67" s="220"/>
      <c r="D67" s="27">
        <f>+'Ark1'!M3412</f>
        <v>4</v>
      </c>
      <c r="E67" s="27" t="s">
        <v>101</v>
      </c>
      <c r="F67" s="27">
        <f>+'Ark1'!D3412</f>
        <v>9</v>
      </c>
      <c r="G67" s="27" t="s">
        <v>551</v>
      </c>
      <c r="H67" s="27">
        <f>+'Ark1'!Q3412</f>
        <v>3</v>
      </c>
      <c r="I67" s="27">
        <f>+'Ark1'!R3412</f>
        <v>5</v>
      </c>
      <c r="J67" s="28">
        <f>+IF(I67=0,"",'Ark1'!AG3412)</f>
        <v>2.1929824561403506</v>
      </c>
      <c r="K67" s="28">
        <f>+IF(I67=0,"",'Ark1'!AH3412)</f>
        <v>1.2469052442043664</v>
      </c>
      <c r="L67" s="97"/>
      <c r="M67" s="28">
        <f>+IF(I67=0,"",'Ark1'!U3412)</f>
        <v>22.16</v>
      </c>
      <c r="N67" s="220"/>
      <c r="O67" s="247">
        <f>+IF(J67=0,"",'Ark1'!AI3412)</f>
        <v>5</v>
      </c>
      <c r="P67" s="221"/>
      <c r="Q67" s="28">
        <f>+IF(O67=0,"",'Ark1'!AJ3412)</f>
        <v>106.28</v>
      </c>
      <c r="R67" s="220"/>
      <c r="S67" s="28">
        <f>+IF(O67=0,"",'Ark1'!AK3412)</f>
        <v>17.552644481563689</v>
      </c>
      <c r="T67" s="97"/>
      <c r="U67" s="26">
        <f>+IF(I67=0,"",'Ark1'!S3412)</f>
        <v>5</v>
      </c>
      <c r="V67" s="220"/>
      <c r="W67" s="28">
        <f>+IF(I67=0,"",'Ark1'!W3412)</f>
        <v>0</v>
      </c>
      <c r="X67" s="33">
        <f>+IF(I67=0,"",'Ark1'!X3412)</f>
        <v>100</v>
      </c>
      <c r="Y67" s="33">
        <f>+IF(I67=0,"",'Ark1'!Y3412)</f>
        <v>20</v>
      </c>
      <c r="Z67" s="33">
        <f>+IF(I67=0,"",'Ark1'!Z3412)</f>
        <v>20</v>
      </c>
      <c r="AA67" s="28">
        <f>+IF(I67=0,"",'Ark1'!AA3412)</f>
        <v>9.2066497706820485</v>
      </c>
      <c r="AB67" s="28">
        <f>+IF(I67=0,"",'Ark1'!AB3412)</f>
        <v>1.0954451150103319</v>
      </c>
      <c r="AC67" s="33">
        <f>+'Ark1'!AD3412</f>
        <v>94.394068007485728</v>
      </c>
      <c r="AD67" s="28">
        <f t="shared" si="6"/>
        <v>1.25</v>
      </c>
      <c r="AE67" s="28">
        <f t="shared" si="7"/>
        <v>1.6666666666666667</v>
      </c>
      <c r="AF67" s="220"/>
      <c r="AG67" s="223"/>
      <c r="AI67" s="28"/>
      <c r="AJ67" s="26"/>
      <c r="AK67" s="247"/>
      <c r="AL67" s="27"/>
      <c r="AP67" s="27"/>
    </row>
    <row r="68" spans="1:42">
      <c r="A68" s="220"/>
      <c r="B68" s="240">
        <f>+'Ark1'!C3413</f>
        <v>2024</v>
      </c>
      <c r="C68" s="220"/>
      <c r="D68" s="27">
        <f>+'Ark1'!M3413</f>
        <v>4</v>
      </c>
      <c r="E68" s="27" t="s">
        <v>101</v>
      </c>
      <c r="F68" s="27">
        <f>+'Ark1'!D3413</f>
        <v>10</v>
      </c>
      <c r="G68" s="27" t="s">
        <v>552</v>
      </c>
      <c r="H68" s="27">
        <f>+'Ark1'!Q3413</f>
        <v>10</v>
      </c>
      <c r="I68" s="27">
        <f>+'Ark1'!R3413</f>
        <v>12</v>
      </c>
      <c r="J68" s="28">
        <f>+IF(I68=0,"",'Ark1'!AG3413)</f>
        <v>2.2058823529411762</v>
      </c>
      <c r="K68" s="28">
        <f>+IF(I68=0,"",'Ark1'!AH3413)</f>
        <v>1.7578168502737401</v>
      </c>
      <c r="L68" s="97"/>
      <c r="M68" s="28">
        <f>+IF(I68=0,"",'Ark1'!U3413)</f>
        <v>32.883333333333326</v>
      </c>
      <c r="N68" s="220"/>
      <c r="O68" s="247">
        <f>+IF(J68=0,"",'Ark1'!AI3413)</f>
        <v>12</v>
      </c>
      <c r="P68" s="221"/>
      <c r="Q68" s="28">
        <f>+IF(O68=0,"",'Ark1'!AJ3413)</f>
        <v>115.60833333333336</v>
      </c>
      <c r="R68" s="220"/>
      <c r="S68" s="28">
        <f>+IF(O68=0,"",'Ark1'!AK3413)</f>
        <v>20.793872525123746</v>
      </c>
      <c r="T68" s="97"/>
      <c r="U68" s="26">
        <f>+IF(I68=0,"",'Ark1'!S3413)</f>
        <v>6.416666666666667</v>
      </c>
      <c r="V68" s="220"/>
      <c r="W68" s="28">
        <f>+IF(I68=0,"",'Ark1'!W3413)</f>
        <v>0</v>
      </c>
      <c r="X68" s="33">
        <f>+IF(I68=0,"",'Ark1'!X3413)</f>
        <v>100</v>
      </c>
      <c r="Y68" s="33">
        <f>+IF(I68=0,"",'Ark1'!Y3413)</f>
        <v>91.666666666666686</v>
      </c>
      <c r="Z68" s="33">
        <f>+IF(I68=0,"",'Ark1'!Z3413)</f>
        <v>41.666666666666657</v>
      </c>
      <c r="AA68" s="28">
        <f>+IF(I68=0,"",'Ark1'!AA3413)</f>
        <v>10.005234740985456</v>
      </c>
      <c r="AB68" s="28">
        <f>+IF(I68=0,"",'Ark1'!AB3413)</f>
        <v>1.3819269959814156</v>
      </c>
      <c r="AC68" s="33">
        <f>+'Ark1'!AD3413</f>
        <v>86.17708270040589</v>
      </c>
      <c r="AD68" s="28">
        <f t="shared" si="6"/>
        <v>3</v>
      </c>
      <c r="AE68" s="28">
        <f t="shared" si="7"/>
        <v>1.2</v>
      </c>
      <c r="AF68" s="220"/>
      <c r="AG68" s="223"/>
      <c r="AI68" s="28"/>
      <c r="AJ68" s="26"/>
      <c r="AK68" s="247"/>
      <c r="AL68" s="27"/>
      <c r="AP68" s="27"/>
    </row>
    <row r="69" spans="1:42">
      <c r="A69" s="220"/>
      <c r="B69" s="240">
        <f>+'Ark1'!C3414</f>
        <v>2024</v>
      </c>
      <c r="C69" s="220"/>
      <c r="D69" s="27">
        <f>+'Ark1'!M3414</f>
        <v>4</v>
      </c>
      <c r="E69" s="27" t="s">
        <v>101</v>
      </c>
      <c r="F69" s="27">
        <f>+'Ark1'!D3414</f>
        <v>11</v>
      </c>
      <c r="G69" s="27" t="s">
        <v>553</v>
      </c>
      <c r="H69" s="27">
        <f>+'Ark1'!Q3414</f>
        <v>6</v>
      </c>
      <c r="I69" s="27">
        <f>+'Ark1'!R3414</f>
        <v>6</v>
      </c>
      <c r="J69" s="28">
        <f>+IF(I69=0,"",'Ark1'!AG3414)</f>
        <v>5.7142857142857153</v>
      </c>
      <c r="K69" s="28">
        <f>+IF(I69=0,"",'Ark1'!AH3414)</f>
        <v>4.0740990838904274</v>
      </c>
      <c r="L69" s="97"/>
      <c r="M69" s="28">
        <f>+IF(I69=0,"",'Ark1'!U3414)</f>
        <v>30.166666666666675</v>
      </c>
      <c r="N69" s="220"/>
      <c r="O69" s="247">
        <f>+IF(J69=0,"",'Ark1'!AI3414)</f>
        <v>6</v>
      </c>
      <c r="P69" s="221"/>
      <c r="Q69" s="28">
        <f>+IF(O69=0,"",'Ark1'!AJ3414)</f>
        <v>112.68333333333337</v>
      </c>
      <c r="R69" s="220"/>
      <c r="S69" s="28">
        <f>+IF(O69=0,"",'Ark1'!AK3414)</f>
        <v>20.563599554078294</v>
      </c>
      <c r="T69" s="97"/>
      <c r="U69" s="26">
        <f>+IF(I69=0,"",'Ark1'!S3414)</f>
        <v>6.333333333333333</v>
      </c>
      <c r="V69" s="220"/>
      <c r="W69" s="28">
        <f>+IF(I69=0,"",'Ark1'!W3414)</f>
        <v>0</v>
      </c>
      <c r="X69" s="33">
        <f>+IF(I69=0,"",'Ark1'!X3414)</f>
        <v>100</v>
      </c>
      <c r="Y69" s="33">
        <f>+IF(I69=0,"",'Ark1'!Y3414)</f>
        <v>66.666666666666686</v>
      </c>
      <c r="Z69" s="33">
        <f>+IF(I69=0,"",'Ark1'!Z3414)</f>
        <v>50</v>
      </c>
      <c r="AA69" s="28">
        <f>+IF(I69=0,"",'Ark1'!AA3414)</f>
        <v>8.0999314126039863</v>
      </c>
      <c r="AB69" s="28">
        <f>+IF(I69=0,"",'Ark1'!AB3414)</f>
        <v>0.74535599249993412</v>
      </c>
      <c r="AC69" s="33">
        <f>+'Ark1'!AD3414</f>
        <v>70.85542889065502</v>
      </c>
      <c r="AD69" s="28">
        <f t="shared" si="6"/>
        <v>1.5</v>
      </c>
      <c r="AE69" s="28">
        <f t="shared" si="7"/>
        <v>1</v>
      </c>
      <c r="AF69" s="220"/>
      <c r="AG69" s="223"/>
      <c r="AI69" s="28"/>
      <c r="AJ69" s="26"/>
      <c r="AK69" s="247"/>
      <c r="AL69" s="27"/>
      <c r="AP69" s="27"/>
    </row>
    <row r="70" spans="1:42">
      <c r="A70" s="220"/>
      <c r="B70" s="240">
        <f>+'Ark1'!C3415</f>
        <v>2024</v>
      </c>
      <c r="C70" s="220"/>
      <c r="D70" s="27">
        <f>+'Ark1'!M3415</f>
        <v>4</v>
      </c>
      <c r="E70" s="27" t="s">
        <v>101</v>
      </c>
      <c r="F70" s="27">
        <f>+'Ark1'!D3415</f>
        <v>12</v>
      </c>
      <c r="G70" s="27" t="s">
        <v>554</v>
      </c>
      <c r="H70" s="27">
        <f>+'Ark1'!Q3415</f>
        <v>0</v>
      </c>
      <c r="I70" s="27">
        <f>+'Ark1'!R3415</f>
        <v>0</v>
      </c>
      <c r="J70" s="28" t="str">
        <f>+IF(I70=0,"",'Ark1'!AG3415)</f>
        <v/>
      </c>
      <c r="K70" s="28" t="str">
        <f>+IF(I70=0,"",'Ark1'!AH3415)</f>
        <v/>
      </c>
      <c r="L70" s="97"/>
      <c r="M70" s="28" t="str">
        <f>+IF(I70=0,"",'Ark1'!U3415)</f>
        <v/>
      </c>
      <c r="N70" s="220"/>
      <c r="O70" s="247">
        <f>+IF(J70=0,"",'Ark1'!AI3415)</f>
        <v>0</v>
      </c>
      <c r="P70" s="221"/>
      <c r="Q70" s="28" t="str">
        <f>+IF(O70=0,"",'Ark1'!AJ3415)</f>
        <v/>
      </c>
      <c r="R70" s="220"/>
      <c r="S70" s="28" t="str">
        <f>+IF(O70=0,"",'Ark1'!AK3415)</f>
        <v/>
      </c>
      <c r="T70" s="97"/>
      <c r="U70" s="26" t="str">
        <f>+IF(I70=0,"",'Ark1'!S3415)</f>
        <v/>
      </c>
      <c r="V70" s="220"/>
      <c r="W70" s="28" t="str">
        <f>+IF(I70=0,"",'Ark1'!W3415)</f>
        <v/>
      </c>
      <c r="X70" s="33" t="str">
        <f>+IF(I70=0,"",'Ark1'!X3415)</f>
        <v/>
      </c>
      <c r="Y70" s="33" t="str">
        <f>+IF(I70=0,"",'Ark1'!Y3415)</f>
        <v/>
      </c>
      <c r="Z70" s="33" t="str">
        <f>+IF(I70=0,"",'Ark1'!Z3415)</f>
        <v/>
      </c>
      <c r="AA70" s="28" t="str">
        <f>+IF(I70=0,"",'Ark1'!AA3415)</f>
        <v/>
      </c>
      <c r="AB70" s="28" t="str">
        <f>+IF(I70=0,"",'Ark1'!AB3415)</f>
        <v/>
      </c>
      <c r="AC70" s="33">
        <f>+'Ark1'!AD3415</f>
        <v>0</v>
      </c>
      <c r="AD70" s="28" t="str">
        <f t="shared" si="6"/>
        <v/>
      </c>
      <c r="AE70" s="28" t="str">
        <f t="shared" si="7"/>
        <v/>
      </c>
      <c r="AF70" s="220"/>
      <c r="AG70" s="223"/>
      <c r="AI70" s="28"/>
      <c r="AJ70" s="26"/>
      <c r="AK70" s="247"/>
      <c r="AL70" s="27"/>
      <c r="AP70" s="27"/>
    </row>
    <row r="71" spans="1:42">
      <c r="A71" s="220"/>
      <c r="B71" s="220"/>
      <c r="C71" s="220"/>
      <c r="D71" s="220"/>
      <c r="E71" s="220"/>
      <c r="F71" s="220"/>
      <c r="G71" s="220"/>
      <c r="H71" s="220"/>
      <c r="I71" s="220"/>
      <c r="J71" s="221"/>
      <c r="K71" s="221"/>
      <c r="L71" s="97"/>
      <c r="M71" s="220"/>
      <c r="N71" s="220"/>
      <c r="O71" s="239"/>
      <c r="P71" s="221"/>
      <c r="Q71" s="221"/>
      <c r="R71" s="220"/>
      <c r="S71" s="221"/>
      <c r="T71" s="97"/>
      <c r="U71" s="220"/>
      <c r="V71" s="220"/>
      <c r="W71" s="222"/>
      <c r="X71" s="222"/>
      <c r="Y71" s="222"/>
      <c r="Z71" s="222"/>
      <c r="AA71" s="221"/>
      <c r="AB71" s="220"/>
      <c r="AC71" s="222"/>
      <c r="AD71" s="222"/>
      <c r="AE71" s="221"/>
      <c r="AF71" s="220"/>
      <c r="AG71" s="223"/>
      <c r="AI71" s="28"/>
      <c r="AJ71" s="26"/>
      <c r="AK71" s="224"/>
      <c r="AL71" s="27"/>
      <c r="AP71" s="27"/>
    </row>
    <row r="72" spans="1:42" ht="22.8">
      <c r="A72" s="220"/>
      <c r="B72" s="220"/>
      <c r="C72" s="220"/>
      <c r="D72" s="220"/>
      <c r="E72" s="266" t="str">
        <f>+E74</f>
        <v>2</v>
      </c>
      <c r="F72" s="220"/>
      <c r="G72" s="220"/>
      <c r="H72" s="220"/>
      <c r="I72" s="244">
        <f>SUM(I74:I85)</f>
        <v>570</v>
      </c>
      <c r="J72" s="221"/>
      <c r="K72" s="221"/>
      <c r="L72" s="97"/>
      <c r="M72" s="273">
        <f>+Fettgruppe!R14</f>
        <v>35.913684210526299</v>
      </c>
      <c r="N72" s="220"/>
      <c r="O72" s="239"/>
      <c r="P72" s="221"/>
      <c r="Q72" s="221"/>
      <c r="R72" s="220"/>
      <c r="S72" s="221"/>
      <c r="T72" s="97"/>
      <c r="U72" s="220"/>
      <c r="V72" s="220"/>
      <c r="W72" s="222"/>
      <c r="X72" s="222"/>
      <c r="Y72" s="222"/>
      <c r="Z72" s="222"/>
      <c r="AA72" s="221"/>
      <c r="AB72" s="220"/>
      <c r="AC72" s="222"/>
      <c r="AD72" s="222"/>
      <c r="AE72" s="221"/>
      <c r="AF72" s="220"/>
      <c r="AG72" s="223"/>
      <c r="AI72" s="28"/>
      <c r="AJ72" s="26"/>
      <c r="AK72" s="224"/>
      <c r="AL72" s="27"/>
      <c r="AP72" s="27"/>
    </row>
    <row r="73" spans="1:42">
      <c r="A73" s="220"/>
      <c r="B73" s="220"/>
      <c r="C73" s="220"/>
      <c r="D73" s="220"/>
      <c r="E73" s="220"/>
      <c r="F73" s="220"/>
      <c r="G73" s="220"/>
      <c r="H73" s="220"/>
      <c r="I73" s="220"/>
      <c r="J73" s="221"/>
      <c r="K73" s="221"/>
      <c r="L73" s="97"/>
      <c r="M73" s="220"/>
      <c r="N73" s="220"/>
      <c r="O73" s="239"/>
      <c r="P73" s="221"/>
      <c r="Q73" s="221"/>
      <c r="R73" s="220"/>
      <c r="S73" s="221"/>
      <c r="T73" s="97"/>
      <c r="U73" s="220"/>
      <c r="V73" s="220"/>
      <c r="W73" s="222"/>
      <c r="X73" s="222"/>
      <c r="Y73" s="222"/>
      <c r="Z73" s="222"/>
      <c r="AA73" s="221"/>
      <c r="AB73" s="220"/>
      <c r="AC73" s="222"/>
      <c r="AD73" s="222"/>
      <c r="AE73" s="237"/>
      <c r="AF73" s="220"/>
      <c r="AG73" s="223"/>
      <c r="AI73" s="28"/>
      <c r="AJ73" s="26"/>
      <c r="AK73" s="224"/>
      <c r="AL73" s="27"/>
      <c r="AP73" s="27"/>
    </row>
    <row r="74" spans="1:42">
      <c r="A74" s="220"/>
      <c r="B74" s="240">
        <f>+'Ark1'!C3416</f>
        <v>2024</v>
      </c>
      <c r="C74" s="220"/>
      <c r="D74" s="240">
        <f>+'Ark1'!M3416</f>
        <v>5</v>
      </c>
      <c r="E74" s="251" t="s">
        <v>102</v>
      </c>
      <c r="F74" s="240">
        <f>+'Ark1'!D3416</f>
        <v>1</v>
      </c>
      <c r="G74" s="240" t="s">
        <v>544</v>
      </c>
      <c r="H74" s="240">
        <f>+'Ark1'!Q3416</f>
        <v>49</v>
      </c>
      <c r="I74" s="240">
        <f>+'Ark1'!R3416</f>
        <v>55</v>
      </c>
      <c r="J74" s="241">
        <f>+IF(I74=0,"",'Ark1'!AG3416)</f>
        <v>19.230769230769223</v>
      </c>
      <c r="K74" s="241">
        <f>+IF(I74=0,"",'Ark1'!AH3416)</f>
        <v>14.485527149799276</v>
      </c>
      <c r="L74" s="97"/>
      <c r="M74" s="241">
        <f>+IF(I74=0,"",'Ark1'!U3416)</f>
        <v>31.16363636363636</v>
      </c>
      <c r="N74" s="220"/>
      <c r="O74" s="455">
        <f>+IF(J74=0,"",'Ark1'!AI3416)</f>
        <v>32</v>
      </c>
      <c r="P74" s="221"/>
      <c r="Q74" s="241">
        <f>+IF(O74=0,"",'Ark1'!AJ3416)</f>
        <v>113.528125</v>
      </c>
      <c r="R74" s="220"/>
      <c r="S74" s="241">
        <f>+IF(O74=0,"",'Ark1'!AK3416)</f>
        <v>22.620493200307369</v>
      </c>
      <c r="T74" s="97"/>
      <c r="U74" s="242">
        <f>+IF(I74=0,"",'Ark1'!S3416)</f>
        <v>7.4727272727272718</v>
      </c>
      <c r="V74" s="220"/>
      <c r="W74" s="241">
        <f>+IF(I74=0,"",'Ark1'!W3416)</f>
        <v>0</v>
      </c>
      <c r="X74" s="243">
        <f>+IF(I74=0,"",'Ark1'!X3416)</f>
        <v>96.363636363636346</v>
      </c>
      <c r="Y74" s="243">
        <f>+IF(I74=0,"",'Ark1'!Y3416)</f>
        <v>67.272727272727266</v>
      </c>
      <c r="Z74" s="243">
        <f>+IF(I74=0,"",'Ark1'!Z3416)</f>
        <v>43.636363636363633</v>
      </c>
      <c r="AA74" s="241">
        <f>+IF(I74=0,"",'Ark1'!AA3416)</f>
        <v>10.378848484671551</v>
      </c>
      <c r="AB74" s="241">
        <f>+IF(I74=0,"",'Ark1'!AB3416)</f>
        <v>1.3052975342398248</v>
      </c>
      <c r="AC74" s="243">
        <f>+'Ark1'!AD3416</f>
        <v>67.512758016499859</v>
      </c>
      <c r="AD74" s="241">
        <f>+IF(I74=0,"",I74/D74)</f>
        <v>11</v>
      </c>
      <c r="AE74" s="241">
        <f>+IF(I74=0,"",I74/H74)</f>
        <v>1.1224489795918366</v>
      </c>
      <c r="AF74" s="220"/>
      <c r="AG74" s="223"/>
      <c r="AI74" s="28"/>
      <c r="AJ74" s="26"/>
      <c r="AK74" s="247"/>
      <c r="AL74" s="27"/>
      <c r="AP74" s="27"/>
    </row>
    <row r="75" spans="1:42">
      <c r="A75" s="220"/>
      <c r="B75" s="240">
        <f>+'Ark1'!C3417</f>
        <v>2024</v>
      </c>
      <c r="C75" s="220"/>
      <c r="D75" s="240">
        <f>+'Ark1'!M3417</f>
        <v>5</v>
      </c>
      <c r="E75" s="251" t="s">
        <v>102</v>
      </c>
      <c r="F75" s="240">
        <f>+'Ark1'!D3417</f>
        <v>2</v>
      </c>
      <c r="G75" s="240" t="s">
        <v>545</v>
      </c>
      <c r="H75" s="240">
        <f>+'Ark1'!Q3417</f>
        <v>50</v>
      </c>
      <c r="I75" s="240">
        <f>+'Ark1'!R3417</f>
        <v>62</v>
      </c>
      <c r="J75" s="241">
        <f>+IF(I75=0,"",'Ark1'!AG3417)</f>
        <v>19.620253164556964</v>
      </c>
      <c r="K75" s="241">
        <f>+IF(I75=0,"",'Ark1'!AH3417)</f>
        <v>17.079428401763213</v>
      </c>
      <c r="L75" s="97"/>
      <c r="M75" s="241">
        <f>+IF(I75=0,"",'Ark1'!U3417)</f>
        <v>36.183870967741939</v>
      </c>
      <c r="N75" s="220"/>
      <c r="O75" s="455">
        <f>+IF(J75=0,"",'Ark1'!AI3417)</f>
        <v>41</v>
      </c>
      <c r="P75" s="221"/>
      <c r="Q75" s="241">
        <f>+IF(O75=0,"",'Ark1'!AJ3417)</f>
        <v>114.0975609756098</v>
      </c>
      <c r="R75" s="220"/>
      <c r="S75" s="241">
        <f>+IF(O75=0,"",'Ark1'!AK3417)</f>
        <v>24.683410426273593</v>
      </c>
      <c r="T75" s="97"/>
      <c r="U75" s="242">
        <f>+IF(I75=0,"",'Ark1'!S3417)</f>
        <v>7.5322580645161281</v>
      </c>
      <c r="V75" s="220"/>
      <c r="W75" s="241">
        <f>+IF(I75=0,"",'Ark1'!W3417)</f>
        <v>0</v>
      </c>
      <c r="X75" s="243">
        <f>+IF(I75=0,"",'Ark1'!X3417)</f>
        <v>100</v>
      </c>
      <c r="Y75" s="243">
        <f>+IF(I75=0,"",'Ark1'!Y3417)</f>
        <v>83.870967741935488</v>
      </c>
      <c r="Z75" s="243">
        <f>+IF(I75=0,"",'Ark1'!Z3417)</f>
        <v>53.22580645161289</v>
      </c>
      <c r="AA75" s="241">
        <f>+IF(I75=0,"",'Ark1'!AA3417)</f>
        <v>10.324511916111664</v>
      </c>
      <c r="AB75" s="241">
        <f>+IF(I75=0,"",'Ark1'!AB3417)</f>
        <v>1.5833584349106511</v>
      </c>
      <c r="AC75" s="243">
        <f>+'Ark1'!AD3417</f>
        <v>69.995556818032526</v>
      </c>
      <c r="AD75" s="241">
        <f t="shared" ref="AD75:AD85" si="8">+IF(I75=0,"",I75/D75)</f>
        <v>12.4</v>
      </c>
      <c r="AE75" s="241">
        <f t="shared" ref="AE75:AE85" si="9">+IF(I75=0,"",I75/H75)</f>
        <v>1.24</v>
      </c>
      <c r="AF75" s="220"/>
      <c r="AG75" s="223"/>
      <c r="AI75" s="28"/>
      <c r="AJ75" s="26"/>
      <c r="AK75" s="247"/>
      <c r="AL75" s="27"/>
      <c r="AP75" s="27"/>
    </row>
    <row r="76" spans="1:42">
      <c r="A76" s="220"/>
      <c r="B76" s="240">
        <f>+'Ark1'!C3418</f>
        <v>2024</v>
      </c>
      <c r="C76" s="220"/>
      <c r="D76" s="240">
        <f>+'Ark1'!M3418</f>
        <v>5</v>
      </c>
      <c r="E76" s="251" t="s">
        <v>102</v>
      </c>
      <c r="F76" s="240">
        <f>+'Ark1'!D3418</f>
        <v>3</v>
      </c>
      <c r="G76" s="240" t="s">
        <v>546</v>
      </c>
      <c r="H76" s="240">
        <f>+'Ark1'!Q3418</f>
        <v>261</v>
      </c>
      <c r="I76" s="240">
        <f>+'Ark1'!R3418</f>
        <v>312</v>
      </c>
      <c r="J76" s="241">
        <f>+IF(I76=0,"",'Ark1'!AG3418)</f>
        <v>14.318494722349701</v>
      </c>
      <c r="K76" s="241">
        <f>+IF(I76=0,"",'Ark1'!AH3418)</f>
        <v>12.420839358410184</v>
      </c>
      <c r="L76" s="97"/>
      <c r="M76" s="241">
        <f>+IF(I76=0,"",'Ark1'!U3418)</f>
        <v>38.158012820512845</v>
      </c>
      <c r="N76" s="220"/>
      <c r="O76" s="455">
        <f>+IF(J76=0,"",'Ark1'!AI3418)</f>
        <v>245</v>
      </c>
      <c r="P76" s="221"/>
      <c r="Q76" s="241">
        <f>+IF(O76=0,"",'Ark1'!AJ3418)</f>
        <v>117.649387755102</v>
      </c>
      <c r="R76" s="220"/>
      <c r="S76" s="241">
        <f>+IF(O76=0,"",'Ark1'!AK3418)</f>
        <v>22.927651923499599</v>
      </c>
      <c r="T76" s="97"/>
      <c r="U76" s="242">
        <f>+IF(I76=0,"",'Ark1'!S3418)</f>
        <v>7.3397435897435903</v>
      </c>
      <c r="V76" s="220"/>
      <c r="W76" s="241">
        <f>+IF(I76=0,"",'Ark1'!W3418)</f>
        <v>0</v>
      </c>
      <c r="X76" s="243">
        <f>+IF(I76=0,"",'Ark1'!X3418)</f>
        <v>99.038461538461561</v>
      </c>
      <c r="Y76" s="243">
        <f>+IF(I76=0,"",'Ark1'!Y3418)</f>
        <v>92.948717948717956</v>
      </c>
      <c r="Z76" s="243">
        <f>+IF(I76=0,"",'Ark1'!Z3418)</f>
        <v>64.743589743589737</v>
      </c>
      <c r="AA76" s="241">
        <f>+IF(I76=0,"",'Ark1'!AA3418)</f>
        <v>9.7099671181590423</v>
      </c>
      <c r="AB76" s="241">
        <f>+IF(I76=0,"",'Ark1'!AB3418)</f>
        <v>1.6946249674803056</v>
      </c>
      <c r="AC76" s="243">
        <f>+'Ark1'!AD3418</f>
        <v>66.599701308453604</v>
      </c>
      <c r="AD76" s="241">
        <f t="shared" si="8"/>
        <v>62.4</v>
      </c>
      <c r="AE76" s="241">
        <f t="shared" si="9"/>
        <v>1.1954022988505748</v>
      </c>
      <c r="AF76" s="220"/>
      <c r="AG76" s="223"/>
      <c r="AI76" s="28"/>
      <c r="AJ76" s="26"/>
      <c r="AK76" s="247"/>
      <c r="AL76" s="27"/>
      <c r="AP76" s="27"/>
    </row>
    <row r="77" spans="1:42">
      <c r="A77" s="220"/>
      <c r="B77" s="240">
        <f>+'Ark1'!C3419</f>
        <v>2024</v>
      </c>
      <c r="C77" s="220"/>
      <c r="D77" s="240">
        <f>+'Ark1'!M3419</f>
        <v>5</v>
      </c>
      <c r="E77" s="251" t="s">
        <v>102</v>
      </c>
      <c r="F77" s="240">
        <f>+'Ark1'!D3419</f>
        <v>4</v>
      </c>
      <c r="G77" s="240" t="s">
        <v>547</v>
      </c>
      <c r="H77" s="240">
        <f>+'Ark1'!Q3419</f>
        <v>44</v>
      </c>
      <c r="I77" s="240">
        <f>+'Ark1'!R3419</f>
        <v>51</v>
      </c>
      <c r="J77" s="241">
        <f>+IF(I77=0,"",'Ark1'!AG3419)</f>
        <v>12.408759124087595</v>
      </c>
      <c r="K77" s="241">
        <f>+IF(I77=0,"",'Ark1'!AH3419)</f>
        <v>9.2531517964928884</v>
      </c>
      <c r="L77" s="97"/>
      <c r="M77" s="241">
        <f>+IF(I77=0,"",'Ark1'!U3419)</f>
        <v>29.156862745098024</v>
      </c>
      <c r="N77" s="220"/>
      <c r="O77" s="455">
        <f>+IF(J77=0,"",'Ark1'!AI3419)</f>
        <v>31</v>
      </c>
      <c r="P77" s="221"/>
      <c r="Q77" s="241">
        <f>+IF(O77=0,"",'Ark1'!AJ3419)</f>
        <v>114.40322580645164</v>
      </c>
      <c r="R77" s="220"/>
      <c r="S77" s="241">
        <f>+IF(O77=0,"",'Ark1'!AK3419)</f>
        <v>20.32466805782364</v>
      </c>
      <c r="T77" s="97"/>
      <c r="U77" s="242">
        <f>+IF(I77=0,"",'Ark1'!S3419)</f>
        <v>6.4117647058823524</v>
      </c>
      <c r="V77" s="220"/>
      <c r="W77" s="241">
        <f>+IF(I77=0,"",'Ark1'!W3419)</f>
        <v>0</v>
      </c>
      <c r="X77" s="243">
        <f>+IF(I77=0,"",'Ark1'!X3419)</f>
        <v>98.039215686274531</v>
      </c>
      <c r="Y77" s="243">
        <f>+IF(I77=0,"",'Ark1'!Y3419)</f>
        <v>66.666666666666686</v>
      </c>
      <c r="Z77" s="243">
        <f>+IF(I77=0,"",'Ark1'!Z3419)</f>
        <v>27.450980392156872</v>
      </c>
      <c r="AA77" s="241">
        <f>+IF(I77=0,"",'Ark1'!AA3419)</f>
        <v>10.505950786213401</v>
      </c>
      <c r="AB77" s="241">
        <f>+IF(I77=0,"",'Ark1'!AB3419)</f>
        <v>1.4842502641392603</v>
      </c>
      <c r="AC77" s="243">
        <f>+'Ark1'!AD3419</f>
        <v>61.627881947970558</v>
      </c>
      <c r="AD77" s="241">
        <f t="shared" si="8"/>
        <v>10.199999999999999</v>
      </c>
      <c r="AE77" s="241">
        <f t="shared" si="9"/>
        <v>1.1590909090909092</v>
      </c>
      <c r="AF77" s="220"/>
      <c r="AG77" s="223"/>
      <c r="AI77" s="28"/>
      <c r="AJ77" s="26"/>
      <c r="AK77" s="247"/>
      <c r="AL77" s="27"/>
      <c r="AP77" s="27"/>
    </row>
    <row r="78" spans="1:42">
      <c r="A78" s="220"/>
      <c r="B78" s="240">
        <f>+'Ark1'!C3420</f>
        <v>2024</v>
      </c>
      <c r="C78" s="220"/>
      <c r="D78" s="240">
        <f>+'Ark1'!M3420</f>
        <v>5</v>
      </c>
      <c r="E78" s="251" t="s">
        <v>102</v>
      </c>
      <c r="F78" s="240">
        <f>+'Ark1'!D3420</f>
        <v>5</v>
      </c>
      <c r="G78" s="240" t="s">
        <v>456</v>
      </c>
      <c r="H78" s="240">
        <f>+'Ark1'!Q3420</f>
        <v>14</v>
      </c>
      <c r="I78" s="240">
        <f>+'Ark1'!R3420</f>
        <v>14</v>
      </c>
      <c r="J78" s="241">
        <f>+IF(I78=0,"",'Ark1'!AG3420)</f>
        <v>10.370370370370372</v>
      </c>
      <c r="K78" s="241">
        <f>+IF(I78=0,"",'Ark1'!AH3420)</f>
        <v>7.1719641401793002</v>
      </c>
      <c r="L78" s="97"/>
      <c r="M78" s="241">
        <f>+IF(I78=0,"",'Ark1'!U3420)</f>
        <v>28.285714285714281</v>
      </c>
      <c r="N78" s="220"/>
      <c r="O78" s="455">
        <f>+IF(J78=0,"",'Ark1'!AI3420)</f>
        <v>14</v>
      </c>
      <c r="P78" s="221"/>
      <c r="Q78" s="241">
        <f>+IF(O78=0,"",'Ark1'!AJ3420)</f>
        <v>111.29285714285712</v>
      </c>
      <c r="R78" s="220"/>
      <c r="S78" s="241">
        <f>+IF(O78=0,"",'Ark1'!AK3420)</f>
        <v>19.730790223759175</v>
      </c>
      <c r="T78" s="97"/>
      <c r="U78" s="242">
        <f>+IF(I78=0,"",'Ark1'!S3420)</f>
        <v>5.5</v>
      </c>
      <c r="V78" s="220"/>
      <c r="W78" s="241">
        <f>+IF(I78=0,"",'Ark1'!W3420)</f>
        <v>0</v>
      </c>
      <c r="X78" s="243">
        <f>+IF(I78=0,"",'Ark1'!X3420)</f>
        <v>92.857142857142875</v>
      </c>
      <c r="Y78" s="243">
        <f>+IF(I78=0,"",'Ark1'!Y3420)</f>
        <v>64.285714285714306</v>
      </c>
      <c r="Z78" s="243">
        <f>+IF(I78=0,"",'Ark1'!Z3420)</f>
        <v>28.571428571428577</v>
      </c>
      <c r="AA78" s="241">
        <f>+IF(I78=0,"",'Ark1'!AA3420)</f>
        <v>9.7764189428920716</v>
      </c>
      <c r="AB78" s="241">
        <f>+IF(I78=0,"",'Ark1'!AB3420)</f>
        <v>2.3528098702858005</v>
      </c>
      <c r="AC78" s="243">
        <f>+'Ark1'!AD3420</f>
        <v>32.357357408926298</v>
      </c>
      <c r="AD78" s="241">
        <f t="shared" si="8"/>
        <v>2.8</v>
      </c>
      <c r="AE78" s="241">
        <f t="shared" si="9"/>
        <v>1</v>
      </c>
      <c r="AF78" s="220"/>
      <c r="AG78" s="223"/>
      <c r="AI78" s="28"/>
      <c r="AJ78" s="26"/>
      <c r="AK78" s="247"/>
      <c r="AL78" s="27"/>
      <c r="AP78" s="27"/>
    </row>
    <row r="79" spans="1:42">
      <c r="A79" s="220"/>
      <c r="B79" s="240">
        <f>+'Ark1'!C3421</f>
        <v>2024</v>
      </c>
      <c r="C79" s="220"/>
      <c r="D79" s="240">
        <f>+'Ark1'!M3421</f>
        <v>5</v>
      </c>
      <c r="E79" s="251" t="s">
        <v>102</v>
      </c>
      <c r="F79" s="240">
        <f>+'Ark1'!D3421</f>
        <v>6</v>
      </c>
      <c r="G79" s="240" t="s">
        <v>548</v>
      </c>
      <c r="H79" s="240">
        <f>+'Ark1'!Q3421</f>
        <v>7</v>
      </c>
      <c r="I79" s="240">
        <f>+'Ark1'!R3421</f>
        <v>8</v>
      </c>
      <c r="J79" s="241">
        <f>+IF(I79=0,"",'Ark1'!AG3421)</f>
        <v>8.9887640449438209</v>
      </c>
      <c r="K79" s="241">
        <f>+IF(I79=0,"",'Ark1'!AH3421)</f>
        <v>8.2226626046319016</v>
      </c>
      <c r="L79" s="97"/>
      <c r="M79" s="241">
        <f>+IF(I79=0,"",'Ark1'!U3421)</f>
        <v>34.75</v>
      </c>
      <c r="N79" s="220"/>
      <c r="O79" s="455">
        <f>+IF(J79=0,"",'Ark1'!AI3421)</f>
        <v>8</v>
      </c>
      <c r="P79" s="221"/>
      <c r="Q79" s="241">
        <f>+IF(O79=0,"",'Ark1'!AJ3421)</f>
        <v>116.18750000000001</v>
      </c>
      <c r="R79" s="220"/>
      <c r="S79" s="241">
        <f>+IF(O79=0,"",'Ark1'!AK3421)</f>
        <v>21.455840465997088</v>
      </c>
      <c r="T79" s="97"/>
      <c r="U79" s="242">
        <f>+IF(I79=0,"",'Ark1'!S3421)</f>
        <v>6.625</v>
      </c>
      <c r="V79" s="220"/>
      <c r="W79" s="241">
        <f>+IF(I79=0,"",'Ark1'!W3421)</f>
        <v>0</v>
      </c>
      <c r="X79" s="243">
        <f>+IF(I79=0,"",'Ark1'!X3421)</f>
        <v>87.5</v>
      </c>
      <c r="Y79" s="243">
        <f>+IF(I79=0,"",'Ark1'!Y3421)</f>
        <v>87.5</v>
      </c>
      <c r="Z79" s="243">
        <f>+IF(I79=0,"",'Ark1'!Z3421)</f>
        <v>75</v>
      </c>
      <c r="AA79" s="241">
        <f>+IF(I79=0,"",'Ark1'!AA3421)</f>
        <v>9.8075226229665287</v>
      </c>
      <c r="AB79" s="241">
        <f>+IF(I79=0,"",'Ark1'!AB3421)</f>
        <v>1.7275343701356571</v>
      </c>
      <c r="AC79" s="243">
        <f>+'Ark1'!AD3421</f>
        <v>66.657980920768068</v>
      </c>
      <c r="AD79" s="241">
        <f t="shared" si="8"/>
        <v>1.6</v>
      </c>
      <c r="AE79" s="241">
        <f t="shared" si="9"/>
        <v>1.1428571428571428</v>
      </c>
      <c r="AF79" s="220"/>
      <c r="AG79" s="223"/>
      <c r="AI79" s="28"/>
      <c r="AJ79" s="26"/>
      <c r="AK79" s="247"/>
      <c r="AL79" s="27"/>
      <c r="AP79" s="27"/>
    </row>
    <row r="80" spans="1:42">
      <c r="A80" s="220"/>
      <c r="B80" s="240">
        <f>+'Ark1'!C3422</f>
        <v>2024</v>
      </c>
      <c r="C80" s="220"/>
      <c r="D80" s="240">
        <f>+'Ark1'!M3422</f>
        <v>5</v>
      </c>
      <c r="E80" s="251" t="s">
        <v>102</v>
      </c>
      <c r="F80" s="240">
        <f>+'Ark1'!D3422</f>
        <v>7</v>
      </c>
      <c r="G80" s="240" t="s">
        <v>549</v>
      </c>
      <c r="H80" s="240">
        <f>+'Ark1'!Q3422</f>
        <v>4</v>
      </c>
      <c r="I80" s="240">
        <f>+'Ark1'!R3422</f>
        <v>4</v>
      </c>
      <c r="J80" s="241">
        <f>+IF(I80=0,"",'Ark1'!AG3422)</f>
        <v>16</v>
      </c>
      <c r="K80" s="241">
        <f>+IF(I80=0,"",'Ark1'!AH3422)</f>
        <v>12.572016460905353</v>
      </c>
      <c r="L80" s="97"/>
      <c r="M80" s="241">
        <f>+IF(I80=0,"",'Ark1'!U3422)</f>
        <v>30.55</v>
      </c>
      <c r="N80" s="220"/>
      <c r="O80" s="455">
        <f>+IF(J80=0,"",'Ark1'!AI3422)</f>
        <v>4</v>
      </c>
      <c r="P80" s="221"/>
      <c r="Q80" s="241">
        <f>+IF(O80=0,"",'Ark1'!AJ3422)</f>
        <v>113.375</v>
      </c>
      <c r="R80" s="220"/>
      <c r="S80" s="241">
        <f>+IF(O80=0,"",'Ark1'!AK3422)</f>
        <v>21.409846231772619</v>
      </c>
      <c r="T80" s="97"/>
      <c r="U80" s="242">
        <f>+IF(I80=0,"",'Ark1'!S3422)</f>
        <v>6.75</v>
      </c>
      <c r="V80" s="220"/>
      <c r="W80" s="241">
        <f>+IF(I80=0,"",'Ark1'!W3422)</f>
        <v>0</v>
      </c>
      <c r="X80" s="243">
        <f>+IF(I80=0,"",'Ark1'!X3422)</f>
        <v>100</v>
      </c>
      <c r="Y80" s="243">
        <f>+IF(I80=0,"",'Ark1'!Y3422)</f>
        <v>100</v>
      </c>
      <c r="Z80" s="243">
        <f>+IF(I80=0,"",'Ark1'!Z3422)</f>
        <v>25</v>
      </c>
      <c r="AA80" s="241">
        <f>+IF(I80=0,"",'Ark1'!AA3422)</f>
        <v>5.7729974883070927</v>
      </c>
      <c r="AB80" s="241">
        <f>+IF(I80=0,"",'Ark1'!AB3422)</f>
        <v>1.4790199457749036</v>
      </c>
      <c r="AC80" s="243">
        <f>+'Ark1'!AD3422</f>
        <v>83.300360326598138</v>
      </c>
      <c r="AD80" s="241">
        <f t="shared" si="8"/>
        <v>0.8</v>
      </c>
      <c r="AE80" s="241">
        <f t="shared" si="9"/>
        <v>1</v>
      </c>
      <c r="AF80" s="220"/>
      <c r="AG80" s="223"/>
      <c r="AI80" s="28"/>
      <c r="AJ80" s="26"/>
      <c r="AK80" s="247"/>
      <c r="AL80" s="27"/>
      <c r="AP80" s="27"/>
    </row>
    <row r="81" spans="1:42">
      <c r="A81" s="220"/>
      <c r="B81" s="240">
        <f>+'Ark1'!C3423</f>
        <v>2024</v>
      </c>
      <c r="C81" s="220"/>
      <c r="D81" s="240">
        <f>+'Ark1'!M3423</f>
        <v>5</v>
      </c>
      <c r="E81" s="251" t="s">
        <v>102</v>
      </c>
      <c r="F81" s="240">
        <f>+'Ark1'!D3423</f>
        <v>8</v>
      </c>
      <c r="G81" s="240" t="s">
        <v>550</v>
      </c>
      <c r="H81" s="240">
        <f>+'Ark1'!Q3423</f>
        <v>4</v>
      </c>
      <c r="I81" s="240">
        <f>+'Ark1'!R3423</f>
        <v>4</v>
      </c>
      <c r="J81" s="241">
        <f>+IF(I81=0,"",'Ark1'!AG3423)</f>
        <v>3.0303030303030303</v>
      </c>
      <c r="K81" s="241">
        <f>+IF(I81=0,"",'Ark1'!AH3423)</f>
        <v>1.9225396381923587</v>
      </c>
      <c r="L81" s="97"/>
      <c r="M81" s="241">
        <f>+IF(I81=0,"",'Ark1'!U3423)</f>
        <v>27.524999999999999</v>
      </c>
      <c r="N81" s="220"/>
      <c r="O81" s="455">
        <f>+IF(J81=0,"",'Ark1'!AI3423)</f>
        <v>4</v>
      </c>
      <c r="P81" s="221"/>
      <c r="Q81" s="241">
        <f>+IF(O81=0,"",'Ark1'!AJ3423)</f>
        <v>107.3</v>
      </c>
      <c r="R81" s="220"/>
      <c r="S81" s="241">
        <f>+IF(O81=0,"",'Ark1'!AK3423)</f>
        <v>21.276719648855625</v>
      </c>
      <c r="T81" s="97"/>
      <c r="U81" s="242">
        <f>+IF(I81=0,"",'Ark1'!S3423)</f>
        <v>6.5</v>
      </c>
      <c r="V81" s="220"/>
      <c r="W81" s="241">
        <f>+IF(I81=0,"",'Ark1'!W3423)</f>
        <v>0</v>
      </c>
      <c r="X81" s="243">
        <f>+IF(I81=0,"",'Ark1'!X3423)</f>
        <v>100</v>
      </c>
      <c r="Y81" s="243">
        <f>+IF(I81=0,"",'Ark1'!Y3423)</f>
        <v>50</v>
      </c>
      <c r="Z81" s="243">
        <f>+IF(I81=0,"",'Ark1'!Z3423)</f>
        <v>25</v>
      </c>
      <c r="AA81" s="241">
        <f>+IF(I81=0,"",'Ark1'!AA3423)</f>
        <v>10.631880125358824</v>
      </c>
      <c r="AB81" s="241">
        <f>+IF(I81=0,"",'Ark1'!AB3423)</f>
        <v>1.6583123951777001</v>
      </c>
      <c r="AC81" s="243">
        <f>+'Ark1'!AD3423</f>
        <v>98.760825471273051</v>
      </c>
      <c r="AD81" s="241">
        <f t="shared" si="8"/>
        <v>0.8</v>
      </c>
      <c r="AE81" s="241">
        <f t="shared" si="9"/>
        <v>1</v>
      </c>
      <c r="AF81" s="220"/>
      <c r="AG81" s="223"/>
      <c r="AI81" s="28"/>
      <c r="AJ81" s="26"/>
      <c r="AK81" s="247"/>
      <c r="AL81" s="27"/>
      <c r="AP81" s="27"/>
    </row>
    <row r="82" spans="1:42">
      <c r="A82" s="220"/>
      <c r="B82" s="240">
        <f>+'Ark1'!C3424</f>
        <v>2024</v>
      </c>
      <c r="C82" s="220"/>
      <c r="D82" s="240">
        <f>+'Ark1'!M3424</f>
        <v>5</v>
      </c>
      <c r="E82" s="251" t="s">
        <v>102</v>
      </c>
      <c r="F82" s="240">
        <f>+'Ark1'!D3424</f>
        <v>9</v>
      </c>
      <c r="G82" s="240" t="s">
        <v>551</v>
      </c>
      <c r="H82" s="240">
        <f>+'Ark1'!Q3424</f>
        <v>5</v>
      </c>
      <c r="I82" s="240">
        <f>+'Ark1'!R3424</f>
        <v>5</v>
      </c>
      <c r="J82" s="241">
        <f>+IF(I82=0,"",'Ark1'!AG3424)</f>
        <v>2.1929824561403506</v>
      </c>
      <c r="K82" s="241">
        <f>+IF(I82=0,"",'Ark1'!AH3424)</f>
        <v>1.6981769074949356</v>
      </c>
      <c r="L82" s="97"/>
      <c r="M82" s="241">
        <f>+IF(I82=0,"",'Ark1'!U3424)</f>
        <v>30.18</v>
      </c>
      <c r="N82" s="220"/>
      <c r="O82" s="455">
        <f>+IF(J82=0,"",'Ark1'!AI3424)</f>
        <v>4</v>
      </c>
      <c r="P82" s="221"/>
      <c r="Q82" s="241">
        <f>+IF(O82=0,"",'Ark1'!AJ3424)</f>
        <v>117</v>
      </c>
      <c r="R82" s="220"/>
      <c r="S82" s="241">
        <f>+IF(O82=0,"",'Ark1'!AK3424)</f>
        <v>18.904159477115272</v>
      </c>
      <c r="T82" s="97"/>
      <c r="U82" s="242">
        <f>+IF(I82=0,"",'Ark1'!S3424)</f>
        <v>4.4000000000000004</v>
      </c>
      <c r="V82" s="220"/>
      <c r="W82" s="241">
        <f>+IF(I82=0,"",'Ark1'!W3424)</f>
        <v>0</v>
      </c>
      <c r="X82" s="243">
        <f>+IF(I82=0,"",'Ark1'!X3424)</f>
        <v>100</v>
      </c>
      <c r="Y82" s="243">
        <f>+IF(I82=0,"",'Ark1'!Y3424)</f>
        <v>80</v>
      </c>
      <c r="Z82" s="243">
        <f>+IF(I82=0,"",'Ark1'!Z3424)</f>
        <v>20</v>
      </c>
      <c r="AA82" s="241">
        <f>+IF(I82=0,"",'Ark1'!AA3424)</f>
        <v>8.9887485224585024</v>
      </c>
      <c r="AB82" s="241">
        <f>+IF(I82=0,"",'Ark1'!AB3424)</f>
        <v>2.244994432064364</v>
      </c>
      <c r="AC82" s="243">
        <f>+'Ark1'!AD3424</f>
        <v>40.971887291668359</v>
      </c>
      <c r="AD82" s="241">
        <f t="shared" si="8"/>
        <v>1</v>
      </c>
      <c r="AE82" s="241">
        <f t="shared" si="9"/>
        <v>1</v>
      </c>
      <c r="AF82" s="220"/>
      <c r="AG82" s="223"/>
      <c r="AI82" s="28"/>
      <c r="AJ82" s="26"/>
      <c r="AK82" s="247"/>
      <c r="AL82" s="27"/>
      <c r="AP82" s="27"/>
    </row>
    <row r="83" spans="1:42">
      <c r="A83" s="220"/>
      <c r="B83" s="240">
        <f>+'Ark1'!C3425</f>
        <v>2024</v>
      </c>
      <c r="C83" s="220"/>
      <c r="D83" s="240">
        <f>+'Ark1'!M3425</f>
        <v>5</v>
      </c>
      <c r="E83" s="251" t="s">
        <v>102</v>
      </c>
      <c r="F83" s="240">
        <f>+'Ark1'!D3425</f>
        <v>10</v>
      </c>
      <c r="G83" s="240" t="s">
        <v>552</v>
      </c>
      <c r="H83" s="240">
        <f>+'Ark1'!Q3425</f>
        <v>34</v>
      </c>
      <c r="I83" s="240">
        <f>+'Ark1'!R3425</f>
        <v>36</v>
      </c>
      <c r="J83" s="241">
        <f>+IF(I83=0,"",'Ark1'!AG3425)</f>
        <v>6.617647058823529</v>
      </c>
      <c r="K83" s="241">
        <f>+IF(I83=0,"",'Ark1'!AH3425)</f>
        <v>6.1113759171073108</v>
      </c>
      <c r="L83" s="97"/>
      <c r="M83" s="241">
        <f>+IF(I83=0,"",'Ark1'!U3425)</f>
        <v>38.108333333333341</v>
      </c>
      <c r="N83" s="220"/>
      <c r="O83" s="455">
        <f>+IF(J83=0,"",'Ark1'!AI3425)</f>
        <v>36</v>
      </c>
      <c r="P83" s="221"/>
      <c r="Q83" s="241">
        <f>+IF(O83=0,"",'Ark1'!AJ3425)</f>
        <v>116.9361111111111</v>
      </c>
      <c r="R83" s="220"/>
      <c r="S83" s="241">
        <f>+IF(O83=0,"",'Ark1'!AK3425)</f>
        <v>23.218339992515254</v>
      </c>
      <c r="T83" s="97"/>
      <c r="U83" s="242">
        <f>+IF(I83=0,"",'Ark1'!S3425)</f>
        <v>7.1111111111111116</v>
      </c>
      <c r="V83" s="220"/>
      <c r="W83" s="241">
        <f>+IF(I83=0,"",'Ark1'!W3425)</f>
        <v>0</v>
      </c>
      <c r="X83" s="243">
        <f>+IF(I83=0,"",'Ark1'!X3425)</f>
        <v>97.222222222222229</v>
      </c>
      <c r="Y83" s="243">
        <f>+IF(I83=0,"",'Ark1'!Y3425)</f>
        <v>86.1111111111111</v>
      </c>
      <c r="Z83" s="243">
        <f>+IF(I83=0,"",'Ark1'!Z3425)</f>
        <v>63.888888888888879</v>
      </c>
      <c r="AA83" s="241">
        <f>+IF(I83=0,"",'Ark1'!AA3425)</f>
        <v>11.399448695246445</v>
      </c>
      <c r="AB83" s="241">
        <f>+IF(I83=0,"",'Ark1'!AB3425)</f>
        <v>2.0107734523170966</v>
      </c>
      <c r="AC83" s="243">
        <f>+'Ark1'!AD3425</f>
        <v>83.965364266554985</v>
      </c>
      <c r="AD83" s="241">
        <f t="shared" si="8"/>
        <v>7.2</v>
      </c>
      <c r="AE83" s="241">
        <f t="shared" si="9"/>
        <v>1.0588235294117647</v>
      </c>
      <c r="AF83" s="220"/>
      <c r="AG83" s="223"/>
      <c r="AI83" s="28"/>
      <c r="AJ83" s="26"/>
      <c r="AK83" s="247"/>
      <c r="AL83" s="27"/>
      <c r="AP83" s="27"/>
    </row>
    <row r="84" spans="1:42">
      <c r="A84" s="220"/>
      <c r="B84" s="240">
        <f>+'Ark1'!C3426</f>
        <v>2024</v>
      </c>
      <c r="C84" s="220"/>
      <c r="D84" s="240">
        <f>+'Ark1'!M3426</f>
        <v>5</v>
      </c>
      <c r="E84" s="251" t="s">
        <v>102</v>
      </c>
      <c r="F84" s="240">
        <f>+'Ark1'!D3426</f>
        <v>11</v>
      </c>
      <c r="G84" s="240" t="s">
        <v>553</v>
      </c>
      <c r="H84" s="240">
        <f>+'Ark1'!Q3426</f>
        <v>18</v>
      </c>
      <c r="I84" s="240">
        <f>+'Ark1'!R3426</f>
        <v>19</v>
      </c>
      <c r="J84" s="241">
        <f>+IF(I84=0,"",'Ark1'!AG3426)</f>
        <v>18.095238095238088</v>
      </c>
      <c r="K84" s="241">
        <f>+IF(I84=0,"",'Ark1'!AH3426)</f>
        <v>15.576113624597658</v>
      </c>
      <c r="L84" s="97"/>
      <c r="M84" s="241">
        <f>+IF(I84=0,"",'Ark1'!U3426)</f>
        <v>36.421052631578952</v>
      </c>
      <c r="N84" s="220"/>
      <c r="O84" s="455">
        <f>+IF(J84=0,"",'Ark1'!AI3426)</f>
        <v>19</v>
      </c>
      <c r="P84" s="221"/>
      <c r="Q84" s="241">
        <f>+IF(O84=0,"",'Ark1'!AJ3426)</f>
        <v>115.34736842105264</v>
      </c>
      <c r="R84" s="220"/>
      <c r="S84" s="241">
        <f>+IF(O84=0,"",'Ark1'!AK3426)</f>
        <v>22.766234620623536</v>
      </c>
      <c r="T84" s="97"/>
      <c r="U84" s="242">
        <f>+IF(I84=0,"",'Ark1'!S3426)</f>
        <v>7.2105263157894752</v>
      </c>
      <c r="V84" s="220"/>
      <c r="W84" s="241">
        <f>+IF(I84=0,"",'Ark1'!W3426)</f>
        <v>0</v>
      </c>
      <c r="X84" s="243">
        <f>+IF(I84=0,"",'Ark1'!X3426)</f>
        <v>94.736842105263179</v>
      </c>
      <c r="Y84" s="243">
        <f>+IF(I84=0,"",'Ark1'!Y3426)</f>
        <v>73.68421052631578</v>
      </c>
      <c r="Z84" s="243">
        <f>+IF(I84=0,"",'Ark1'!Z3426)</f>
        <v>57.894736842105239</v>
      </c>
      <c r="AA84" s="241">
        <f>+IF(I84=0,"",'Ark1'!AA3426)</f>
        <v>13.197909680877441</v>
      </c>
      <c r="AB84" s="241">
        <f>+IF(I84=0,"",'Ark1'!AB3426)</f>
        <v>1.6084954515722252</v>
      </c>
      <c r="AC84" s="243">
        <f>+'Ark1'!AD3426</f>
        <v>87.819169613123776</v>
      </c>
      <c r="AD84" s="241">
        <f t="shared" si="8"/>
        <v>3.8</v>
      </c>
      <c r="AE84" s="241">
        <f t="shared" si="9"/>
        <v>1.0555555555555556</v>
      </c>
      <c r="AF84" s="220"/>
      <c r="AG84" s="223"/>
      <c r="AI84" s="28"/>
      <c r="AJ84" s="26"/>
      <c r="AK84" s="247"/>
      <c r="AL84" s="27"/>
      <c r="AP84" s="27"/>
    </row>
    <row r="85" spans="1:42">
      <c r="A85" s="220"/>
      <c r="B85" s="240">
        <f>+'Ark1'!C3427</f>
        <v>2024</v>
      </c>
      <c r="C85" s="220"/>
      <c r="D85" s="240">
        <f>+'Ark1'!M3427</f>
        <v>5</v>
      </c>
      <c r="E85" s="251" t="s">
        <v>102</v>
      </c>
      <c r="F85" s="240">
        <f>+'Ark1'!D3427</f>
        <v>12</v>
      </c>
      <c r="G85" s="240" t="s">
        <v>554</v>
      </c>
      <c r="H85" s="240">
        <f>+'Ark1'!Q3427</f>
        <v>0</v>
      </c>
      <c r="I85" s="240">
        <f>+'Ark1'!R3427</f>
        <v>0</v>
      </c>
      <c r="J85" s="241" t="str">
        <f>+IF(I85=0,"",'Ark1'!AG3427)</f>
        <v/>
      </c>
      <c r="K85" s="241" t="str">
        <f>+IF(I85=0,"",'Ark1'!AH3427)</f>
        <v/>
      </c>
      <c r="L85" s="97"/>
      <c r="M85" s="241" t="str">
        <f>+IF(I85=0,"",'Ark1'!U3427)</f>
        <v/>
      </c>
      <c r="N85" s="220"/>
      <c r="O85" s="455">
        <f>+IF(J85=0,"",'Ark1'!AI3427)</f>
        <v>0</v>
      </c>
      <c r="P85" s="221"/>
      <c r="Q85" s="241" t="str">
        <f>+IF(O85=0,"",'Ark1'!AJ3427)</f>
        <v/>
      </c>
      <c r="R85" s="220"/>
      <c r="S85" s="241" t="str">
        <f>+IF(O85=0,"",'Ark1'!AK3427)</f>
        <v/>
      </c>
      <c r="T85" s="97"/>
      <c r="U85" s="242" t="str">
        <f>+IF(I85=0,"",'Ark1'!S3427)</f>
        <v/>
      </c>
      <c r="V85" s="220"/>
      <c r="W85" s="241" t="str">
        <f>+IF(I85=0,"",'Ark1'!W3427)</f>
        <v/>
      </c>
      <c r="X85" s="243" t="str">
        <f>+IF(I85=0,"",'Ark1'!X3427)</f>
        <v/>
      </c>
      <c r="Y85" s="243" t="str">
        <f>+IF(I85=0,"",'Ark1'!Y3427)</f>
        <v/>
      </c>
      <c r="Z85" s="243" t="str">
        <f>+IF(I85=0,"",'Ark1'!Z3427)</f>
        <v/>
      </c>
      <c r="AA85" s="241" t="str">
        <f>+IF(I85=0,"",'Ark1'!AA3427)</f>
        <v/>
      </c>
      <c r="AB85" s="241" t="str">
        <f>+IF(I85=0,"",'Ark1'!AB3427)</f>
        <v/>
      </c>
      <c r="AC85" s="243">
        <f>+'Ark1'!AD3427</f>
        <v>0</v>
      </c>
      <c r="AD85" s="241" t="str">
        <f t="shared" si="8"/>
        <v/>
      </c>
      <c r="AE85" s="241" t="str">
        <f t="shared" si="9"/>
        <v/>
      </c>
      <c r="AF85" s="220"/>
      <c r="AG85" s="223"/>
      <c r="AI85" s="28"/>
      <c r="AJ85" s="26"/>
      <c r="AK85" s="247"/>
      <c r="AL85" s="27"/>
      <c r="AP85" s="27"/>
    </row>
    <row r="86" spans="1:42">
      <c r="A86" s="220"/>
      <c r="B86" s="220"/>
      <c r="C86" s="220"/>
      <c r="D86" s="220"/>
      <c r="E86" s="220"/>
      <c r="F86" s="220"/>
      <c r="G86" s="220"/>
      <c r="H86" s="220"/>
      <c r="I86" s="220"/>
      <c r="J86" s="221"/>
      <c r="K86" s="221"/>
      <c r="L86" s="221"/>
      <c r="M86" s="220"/>
      <c r="N86" s="220"/>
      <c r="O86" s="239"/>
      <c r="P86" s="221"/>
      <c r="Q86" s="221"/>
      <c r="R86" s="220"/>
      <c r="S86" s="221"/>
      <c r="T86" s="97"/>
      <c r="U86" s="220"/>
      <c r="V86" s="220"/>
      <c r="W86" s="222"/>
      <c r="X86" s="222"/>
      <c r="Y86" s="222"/>
      <c r="Z86" s="222"/>
      <c r="AA86" s="221"/>
      <c r="AB86" s="220"/>
      <c r="AC86" s="222"/>
      <c r="AD86" s="222"/>
      <c r="AE86" s="221"/>
      <c r="AF86" s="220"/>
      <c r="AG86" s="223"/>
      <c r="AI86" s="28"/>
      <c r="AJ86" s="26"/>
      <c r="AK86" s="224"/>
      <c r="AL86" s="27"/>
      <c r="AP86" s="27"/>
    </row>
    <row r="87" spans="1:42" ht="22.8">
      <c r="A87" s="220"/>
      <c r="B87" s="220"/>
      <c r="C87" s="220"/>
      <c r="D87" s="220"/>
      <c r="E87" s="266" t="str">
        <f>+E89</f>
        <v>2+</v>
      </c>
      <c r="F87" s="220"/>
      <c r="G87" s="220"/>
      <c r="H87" s="220"/>
      <c r="I87" s="244">
        <f>SUM(I89:I100)</f>
        <v>669</v>
      </c>
      <c r="J87" s="221"/>
      <c r="K87" s="221"/>
      <c r="L87" s="221"/>
      <c r="M87" s="273">
        <f>+Fettgruppe!R15</f>
        <v>39.671300448430529</v>
      </c>
      <c r="N87" s="220"/>
      <c r="O87" s="239"/>
      <c r="P87" s="221"/>
      <c r="Q87" s="221"/>
      <c r="R87" s="220"/>
      <c r="S87" s="221"/>
      <c r="T87" s="97"/>
      <c r="U87" s="220"/>
      <c r="V87" s="220"/>
      <c r="W87" s="222"/>
      <c r="X87" s="222"/>
      <c r="Y87" s="222"/>
      <c r="Z87" s="222"/>
      <c r="AA87" s="221"/>
      <c r="AB87" s="220"/>
      <c r="AC87" s="222"/>
      <c r="AD87" s="222"/>
      <c r="AE87" s="221"/>
      <c r="AF87" s="220"/>
      <c r="AG87" s="223"/>
      <c r="AI87" s="28"/>
      <c r="AJ87" s="26"/>
      <c r="AK87" s="224"/>
      <c r="AL87" s="27"/>
      <c r="AP87" s="27"/>
    </row>
    <row r="88" spans="1:42">
      <c r="A88" s="220"/>
      <c r="B88" s="220"/>
      <c r="C88" s="220"/>
      <c r="D88" s="220"/>
      <c r="E88" s="220"/>
      <c r="F88" s="220"/>
      <c r="G88" s="220"/>
      <c r="H88" s="220"/>
      <c r="I88" s="220"/>
      <c r="J88" s="221"/>
      <c r="K88" s="221"/>
      <c r="L88" s="221"/>
      <c r="M88" s="220"/>
      <c r="N88" s="220"/>
      <c r="O88" s="239"/>
      <c r="P88" s="221"/>
      <c r="Q88" s="221"/>
      <c r="R88" s="220"/>
      <c r="S88" s="221"/>
      <c r="T88" s="97"/>
      <c r="U88" s="220"/>
      <c r="V88" s="220"/>
      <c r="W88" s="222"/>
      <c r="X88" s="222"/>
      <c r="Y88" s="222"/>
      <c r="Z88" s="222"/>
      <c r="AA88" s="221"/>
      <c r="AB88" s="220"/>
      <c r="AC88" s="222"/>
      <c r="AD88" s="222"/>
      <c r="AE88" s="237"/>
      <c r="AF88" s="220"/>
      <c r="AG88" s="223"/>
      <c r="AI88" s="28"/>
      <c r="AJ88" s="26"/>
      <c r="AK88" s="224"/>
      <c r="AL88" s="27"/>
      <c r="AP88" s="27"/>
    </row>
    <row r="89" spans="1:42">
      <c r="A89" s="220"/>
      <c r="B89" s="240">
        <f>+'Ark1'!C3428</f>
        <v>2024</v>
      </c>
      <c r="C89" s="220"/>
      <c r="D89" s="27">
        <f>+'Ark1'!M3428</f>
        <v>6</v>
      </c>
      <c r="E89" s="27" t="s">
        <v>103</v>
      </c>
      <c r="F89" s="27">
        <f>+'Ark1'!D3428</f>
        <v>1</v>
      </c>
      <c r="G89" s="27" t="s">
        <v>544</v>
      </c>
      <c r="H89" s="27">
        <f>+'Ark1'!Q3428</f>
        <v>61</v>
      </c>
      <c r="I89" s="27">
        <f>+'Ark1'!R3428</f>
        <v>69</v>
      </c>
      <c r="J89" s="28">
        <f>+IF(I89=0,"",'Ark1'!AG3428)</f>
        <v>24.125874125874127</v>
      </c>
      <c r="K89" s="28">
        <f>+IF(I89=0,"",'Ark1'!AH3428)</f>
        <v>24.289034439045004</v>
      </c>
      <c r="M89" s="28">
        <f>+IF(I89=0,"",'Ark1'!U3428)</f>
        <v>41.652173913043491</v>
      </c>
      <c r="N89" s="220"/>
      <c r="O89" s="247">
        <f>+IF(J89=0,"",'Ark1'!AI3428)</f>
        <v>44</v>
      </c>
      <c r="P89" s="221"/>
      <c r="Q89" s="28">
        <f>+IF(O89=0,"",'Ark1'!AJ3428)</f>
        <v>118.4840909090909</v>
      </c>
      <c r="R89" s="220"/>
      <c r="S89" s="28">
        <f>+IF(O89=0,"",'Ark1'!AK3428)</f>
        <v>24.211818951789954</v>
      </c>
      <c r="T89" s="97"/>
      <c r="U89" s="26">
        <f>+IF(I89=0,"",'Ark1'!S3428)</f>
        <v>8.2898550724637694</v>
      </c>
      <c r="V89" s="220"/>
      <c r="W89" s="28">
        <f>+IF(I89=0,"",'Ark1'!W3428)</f>
        <v>0</v>
      </c>
      <c r="X89" s="33">
        <f>+IF(I89=0,"",'Ark1'!X3428)</f>
        <v>100</v>
      </c>
      <c r="Y89" s="33">
        <f>+IF(I89=0,"",'Ark1'!Y3428)</f>
        <v>95.652173913043484</v>
      </c>
      <c r="Z89" s="33">
        <f>+IF(I89=0,"",'Ark1'!Z3428)</f>
        <v>72.463768115942017</v>
      </c>
      <c r="AA89" s="28">
        <f>+IF(I89=0,"",'Ark1'!AA3428)</f>
        <v>10.635578910071748</v>
      </c>
      <c r="AB89" s="28">
        <f>+IF(I89=0,"",'Ark1'!AB3428)</f>
        <v>1.4754164165361658</v>
      </c>
      <c r="AC89" s="33">
        <f>+'Ark1'!AD3428</f>
        <v>65.247008175218042</v>
      </c>
      <c r="AD89" s="28">
        <f>+IF(I89=0,"",I89/D89)</f>
        <v>11.5</v>
      </c>
      <c r="AE89" s="28">
        <f>+IF(I89=0,"",I89/H89)</f>
        <v>1.1311475409836065</v>
      </c>
      <c r="AF89" s="220"/>
      <c r="AG89" s="223"/>
      <c r="AI89" s="28"/>
      <c r="AJ89" s="26"/>
      <c r="AK89" s="247"/>
      <c r="AL89" s="27"/>
      <c r="AP89" s="27"/>
    </row>
    <row r="90" spans="1:42">
      <c r="A90" s="220"/>
      <c r="B90" s="240">
        <f>+'Ark1'!C3429</f>
        <v>2024</v>
      </c>
      <c r="C90" s="220"/>
      <c r="D90" s="27">
        <f>+'Ark1'!M3429</f>
        <v>6</v>
      </c>
      <c r="E90" s="27" t="s">
        <v>103</v>
      </c>
      <c r="F90" s="27">
        <f>+'Ark1'!D3429</f>
        <v>2</v>
      </c>
      <c r="G90" s="27" t="s">
        <v>545</v>
      </c>
      <c r="H90" s="27">
        <f>+'Ark1'!Q3429</f>
        <v>46</v>
      </c>
      <c r="I90" s="27">
        <f>+'Ark1'!R3429</f>
        <v>50</v>
      </c>
      <c r="J90" s="28">
        <f>+IF(I90=0,"",'Ark1'!AG3429)</f>
        <v>15.822784810126588</v>
      </c>
      <c r="K90" s="28">
        <f>+IF(I90=0,"",'Ark1'!AH3429)</f>
        <v>15.246933788094497</v>
      </c>
      <c r="M90" s="28">
        <f>+IF(I90=0,"",'Ark1'!U3429)</f>
        <v>40.053999999999995</v>
      </c>
      <c r="N90" s="220"/>
      <c r="O90" s="247">
        <f>+IF(J90=0,"",'Ark1'!AI3429)</f>
        <v>40</v>
      </c>
      <c r="P90" s="221"/>
      <c r="Q90" s="28">
        <f>+IF(O90=0,"",'Ark1'!AJ3429)</f>
        <v>117.51000000000002</v>
      </c>
      <c r="R90" s="220"/>
      <c r="S90" s="28">
        <f>+IF(O90=0,"",'Ark1'!AK3429)</f>
        <v>24.51451905046132</v>
      </c>
      <c r="T90" s="97"/>
      <c r="U90" s="26">
        <f>+IF(I90=0,"",'Ark1'!S3429)</f>
        <v>7.84</v>
      </c>
      <c r="V90" s="220"/>
      <c r="W90" s="28">
        <f>+IF(I90=0,"",'Ark1'!W3429)</f>
        <v>0</v>
      </c>
      <c r="X90" s="33">
        <f>+IF(I90=0,"",'Ark1'!X3429)</f>
        <v>100</v>
      </c>
      <c r="Y90" s="33">
        <f>+IF(I90=0,"",'Ark1'!Y3429)</f>
        <v>96</v>
      </c>
      <c r="Z90" s="33">
        <f>+IF(I90=0,"",'Ark1'!Z3429)</f>
        <v>68</v>
      </c>
      <c r="AA90" s="28">
        <f>+IF(I90=0,"",'Ark1'!AA3429)</f>
        <v>10.070277255368962</v>
      </c>
      <c r="AB90" s="28">
        <f>+IF(I90=0,"",'Ark1'!AB3429)</f>
        <v>1.3617635624439381</v>
      </c>
      <c r="AC90" s="33">
        <f>+'Ark1'!AD3429</f>
        <v>66.611359776368886</v>
      </c>
      <c r="AD90" s="28">
        <f t="shared" ref="AD90:AD100" si="10">+IF(I90=0,"",I90/D90)</f>
        <v>8.3333333333333339</v>
      </c>
      <c r="AE90" s="28">
        <f t="shared" ref="AE90:AE100" si="11">+IF(I90=0,"",I90/H90)</f>
        <v>1.0869565217391304</v>
      </c>
      <c r="AF90" s="220"/>
      <c r="AG90" s="223"/>
      <c r="AI90" s="28"/>
      <c r="AJ90" s="26"/>
      <c r="AK90" s="247"/>
      <c r="AL90" s="27"/>
      <c r="AP90" s="27"/>
    </row>
    <row r="91" spans="1:42">
      <c r="A91" s="220"/>
      <c r="B91" s="240">
        <f>+'Ark1'!C3430</f>
        <v>2024</v>
      </c>
      <c r="C91" s="220"/>
      <c r="D91" s="27">
        <f>+'Ark1'!M3430</f>
        <v>6</v>
      </c>
      <c r="E91" s="27" t="s">
        <v>103</v>
      </c>
      <c r="F91" s="27">
        <f>+'Ark1'!D3430</f>
        <v>3</v>
      </c>
      <c r="G91" s="27" t="s">
        <v>546</v>
      </c>
      <c r="H91" s="27">
        <f>+'Ark1'!Q3430</f>
        <v>327</v>
      </c>
      <c r="I91" s="27">
        <f>+'Ark1'!R3430</f>
        <v>353</v>
      </c>
      <c r="J91" s="28">
        <f>+IF(I91=0,"",'Ark1'!AG3430)</f>
        <v>16.200091785222579</v>
      </c>
      <c r="K91" s="28">
        <f>+IF(I91=0,"",'Ark1'!AH3430)</f>
        <v>14.969316448511936</v>
      </c>
      <c r="M91" s="28">
        <f>+IF(I91=0,"",'Ark1'!U3430)</f>
        <v>40.645892351274782</v>
      </c>
      <c r="N91" s="220"/>
      <c r="O91" s="247">
        <f>+IF(J91=0,"",'Ark1'!AI3430)</f>
        <v>291</v>
      </c>
      <c r="P91" s="221"/>
      <c r="Q91" s="28">
        <f>+IF(O91=0,"",'Ark1'!AJ3430)</f>
        <v>117.87628865979381</v>
      </c>
      <c r="R91" s="220"/>
      <c r="S91" s="28">
        <f>+IF(O91=0,"",'Ark1'!AK3430)</f>
        <v>24.380874371435343</v>
      </c>
      <c r="T91" s="97"/>
      <c r="U91" s="26">
        <f>+IF(I91=0,"",'Ark1'!S3430)</f>
        <v>7.9206798866855506</v>
      </c>
      <c r="V91" s="220"/>
      <c r="W91" s="28">
        <f>+IF(I91=0,"",'Ark1'!W3430)</f>
        <v>0</v>
      </c>
      <c r="X91" s="33">
        <f>+IF(I91=0,"",'Ark1'!X3430)</f>
        <v>99.433427762039642</v>
      </c>
      <c r="Y91" s="33">
        <f>+IF(I91=0,"",'Ark1'!Y3430)</f>
        <v>96.883852691218109</v>
      </c>
      <c r="Z91" s="33">
        <f>+IF(I91=0,"",'Ark1'!Z3430)</f>
        <v>69.121813031161494</v>
      </c>
      <c r="AA91" s="28">
        <f>+IF(I91=0,"",'Ark1'!AA3430)</f>
        <v>10.064049352001463</v>
      </c>
      <c r="AB91" s="28">
        <f>+IF(I91=0,"",'Ark1'!AB3430)</f>
        <v>1.5840735640012724</v>
      </c>
      <c r="AC91" s="33">
        <f>+'Ark1'!AD3430</f>
        <v>68.416174464659207</v>
      </c>
      <c r="AD91" s="28">
        <f t="shared" si="10"/>
        <v>58.833333333333336</v>
      </c>
      <c r="AE91" s="28">
        <f t="shared" si="11"/>
        <v>1.0795107033639144</v>
      </c>
      <c r="AF91" s="220"/>
      <c r="AG91" s="223"/>
      <c r="AI91" s="28"/>
      <c r="AJ91" s="26"/>
      <c r="AK91" s="247"/>
      <c r="AL91" s="27"/>
      <c r="AP91" s="27"/>
    </row>
    <row r="92" spans="1:42">
      <c r="A92" s="220"/>
      <c r="B92" s="240">
        <f>+'Ark1'!C3431</f>
        <v>2024</v>
      </c>
      <c r="C92" s="220"/>
      <c r="D92" s="27">
        <f>+'Ark1'!M3431</f>
        <v>6</v>
      </c>
      <c r="E92" s="27" t="s">
        <v>103</v>
      </c>
      <c r="F92" s="27">
        <f>+'Ark1'!D3431</f>
        <v>4</v>
      </c>
      <c r="G92" s="27" t="s">
        <v>547</v>
      </c>
      <c r="H92" s="27">
        <f>+'Ark1'!Q3431</f>
        <v>53</v>
      </c>
      <c r="I92" s="27">
        <f>+'Ark1'!R3431</f>
        <v>60</v>
      </c>
      <c r="J92" s="28">
        <f>+IF(I92=0,"",'Ark1'!AG3431)</f>
        <v>14.598540145985412</v>
      </c>
      <c r="K92" s="28">
        <f>+IF(I92=0,"",'Ark1'!AH3431)</f>
        <v>13.62833069905788</v>
      </c>
      <c r="M92" s="28">
        <f>+IF(I92=0,"",'Ark1'!U3431)</f>
        <v>36.501666666666658</v>
      </c>
      <c r="N92" s="220"/>
      <c r="O92" s="247">
        <f>+IF(J92=0,"",'Ark1'!AI3431)</f>
        <v>44</v>
      </c>
      <c r="P92" s="221"/>
      <c r="Q92" s="28">
        <f>+IF(O92=0,"",'Ark1'!AJ3431)</f>
        <v>118.40227272727276</v>
      </c>
      <c r="R92" s="220"/>
      <c r="S92" s="28">
        <f>+IF(O92=0,"",'Ark1'!AK3431)</f>
        <v>22.477529093577179</v>
      </c>
      <c r="T92" s="97"/>
      <c r="U92" s="26">
        <f>+IF(I92=0,"",'Ark1'!S3431)</f>
        <v>7.2333333333333316</v>
      </c>
      <c r="V92" s="220"/>
      <c r="W92" s="28">
        <f>+IF(I92=0,"",'Ark1'!W3431)</f>
        <v>0</v>
      </c>
      <c r="X92" s="33">
        <f>+IF(I92=0,"",'Ark1'!X3431)</f>
        <v>100</v>
      </c>
      <c r="Y92" s="33">
        <f>+IF(I92=0,"",'Ark1'!Y3431)</f>
        <v>93.333333333333314</v>
      </c>
      <c r="Z92" s="33">
        <f>+IF(I92=0,"",'Ark1'!Z3431)</f>
        <v>53.33333333333335</v>
      </c>
      <c r="AA92" s="28">
        <f>+IF(I92=0,"",'Ark1'!AA3431)</f>
        <v>8.8499245131746473</v>
      </c>
      <c r="AB92" s="28">
        <f>+IF(I92=0,"",'Ark1'!AB3431)</f>
        <v>1.5638272140986522</v>
      </c>
      <c r="AC92" s="33">
        <f>+'Ark1'!AD3431</f>
        <v>69.639570780026844</v>
      </c>
      <c r="AD92" s="28">
        <f t="shared" si="10"/>
        <v>10</v>
      </c>
      <c r="AE92" s="28">
        <f t="shared" si="11"/>
        <v>1.1320754716981132</v>
      </c>
      <c r="AF92" s="220"/>
      <c r="AG92" s="223"/>
      <c r="AI92" s="28"/>
      <c r="AJ92" s="26"/>
      <c r="AK92" s="247"/>
      <c r="AL92" s="27"/>
      <c r="AP92" s="27"/>
    </row>
    <row r="93" spans="1:42">
      <c r="A93" s="220"/>
      <c r="B93" s="240">
        <f>+'Ark1'!C3432</f>
        <v>2024</v>
      </c>
      <c r="C93" s="220"/>
      <c r="D93" s="27">
        <f>+'Ark1'!M3432</f>
        <v>6</v>
      </c>
      <c r="E93" s="27" t="s">
        <v>103</v>
      </c>
      <c r="F93" s="27">
        <f>+'Ark1'!D3432</f>
        <v>5</v>
      </c>
      <c r="G93" s="27" t="s">
        <v>456</v>
      </c>
      <c r="H93" s="27">
        <f>+'Ark1'!Q3432</f>
        <v>14</v>
      </c>
      <c r="I93" s="27">
        <f>+'Ark1'!R3432</f>
        <v>16</v>
      </c>
      <c r="J93" s="28">
        <f>+IF(I93=0,"",'Ark1'!AG3432)</f>
        <v>11.851851851851851</v>
      </c>
      <c r="K93" s="28">
        <f>+IF(I93=0,"",'Ark1'!AH3432)</f>
        <v>11.21796613239156</v>
      </c>
      <c r="M93" s="28">
        <f>+IF(I93=0,"",'Ark1'!U3432)</f>
        <v>38.712499999999999</v>
      </c>
      <c r="N93" s="220"/>
      <c r="O93" s="247">
        <f>+IF(J93=0,"",'Ark1'!AI3432)</f>
        <v>15</v>
      </c>
      <c r="P93" s="221"/>
      <c r="Q93" s="28">
        <f>+IF(O93=0,"",'Ark1'!AJ3432)</f>
        <v>115.42</v>
      </c>
      <c r="R93" s="220"/>
      <c r="S93" s="28">
        <f>+IF(O93=0,"",'Ark1'!AK3432)</f>
        <v>24.28865049118766</v>
      </c>
      <c r="T93" s="97"/>
      <c r="U93" s="26">
        <f>+IF(I93=0,"",'Ark1'!S3432)</f>
        <v>7.625</v>
      </c>
      <c r="V93" s="220"/>
      <c r="W93" s="28">
        <f>+IF(I93=0,"",'Ark1'!W3432)</f>
        <v>0</v>
      </c>
      <c r="X93" s="33">
        <f>+IF(I93=0,"",'Ark1'!X3432)</f>
        <v>93.75</v>
      </c>
      <c r="Y93" s="33">
        <f>+IF(I93=0,"",'Ark1'!Y3432)</f>
        <v>81.25</v>
      </c>
      <c r="Z93" s="33">
        <f>+IF(I93=0,"",'Ark1'!Z3432)</f>
        <v>62.5</v>
      </c>
      <c r="AA93" s="28">
        <f>+IF(I93=0,"",'Ark1'!AA3432)</f>
        <v>14.309169918272691</v>
      </c>
      <c r="AB93" s="28">
        <f>+IF(I93=0,"",'Ark1'!AB3432)</f>
        <v>1.8328597873268977</v>
      </c>
      <c r="AC93" s="33">
        <f>+'Ark1'!AD3432</f>
        <v>83.854185662693098</v>
      </c>
      <c r="AD93" s="28">
        <f t="shared" si="10"/>
        <v>2.6666666666666665</v>
      </c>
      <c r="AE93" s="28">
        <f t="shared" si="11"/>
        <v>1.1428571428571428</v>
      </c>
      <c r="AF93" s="220"/>
      <c r="AG93" s="223"/>
      <c r="AI93" s="28"/>
      <c r="AJ93" s="26"/>
      <c r="AK93" s="247"/>
      <c r="AL93" s="27"/>
      <c r="AP93" s="27"/>
    </row>
    <row r="94" spans="1:42">
      <c r="A94" s="220"/>
      <c r="B94" s="240">
        <f>+'Ark1'!C3433</f>
        <v>2024</v>
      </c>
      <c r="C94" s="220"/>
      <c r="D94" s="27">
        <f>+'Ark1'!M3433</f>
        <v>6</v>
      </c>
      <c r="E94" s="27" t="s">
        <v>103</v>
      </c>
      <c r="F94" s="27">
        <f>+'Ark1'!D3433</f>
        <v>6</v>
      </c>
      <c r="G94" s="27" t="s">
        <v>548</v>
      </c>
      <c r="H94" s="27">
        <f>+'Ark1'!Q3433</f>
        <v>7</v>
      </c>
      <c r="I94" s="27">
        <f>+'Ark1'!R3433</f>
        <v>7</v>
      </c>
      <c r="J94" s="28">
        <f>+IF(I94=0,"",'Ark1'!AG3433)</f>
        <v>7.8651685393258397</v>
      </c>
      <c r="K94" s="28">
        <f>+IF(I94=0,"",'Ark1'!AH3433)</f>
        <v>7.0188411369753601</v>
      </c>
      <c r="M94" s="28">
        <f>+IF(I94=0,"",'Ark1'!U3433)</f>
        <v>33.9</v>
      </c>
      <c r="N94" s="220"/>
      <c r="O94" s="247">
        <f>+IF(J94=0,"",'Ark1'!AI3433)</f>
        <v>7</v>
      </c>
      <c r="P94" s="221"/>
      <c r="Q94" s="28">
        <f>+IF(O94=0,"",'Ark1'!AJ3433)</f>
        <v>117.29999999999998</v>
      </c>
      <c r="R94" s="220"/>
      <c r="S94" s="28">
        <f>+IF(O94=0,"",'Ark1'!AK3433)</f>
        <v>20.424547801246295</v>
      </c>
      <c r="T94" s="97"/>
      <c r="U94" s="26">
        <f>+IF(I94=0,"",'Ark1'!S3433)</f>
        <v>6.5714285714285694</v>
      </c>
      <c r="V94" s="220"/>
      <c r="W94" s="28">
        <f>+IF(I94=0,"",'Ark1'!W3433)</f>
        <v>0</v>
      </c>
      <c r="X94" s="33">
        <f>+IF(I94=0,"",'Ark1'!X3433)</f>
        <v>100</v>
      </c>
      <c r="Y94" s="33">
        <f>+IF(I94=0,"",'Ark1'!Y3433)</f>
        <v>71.428571428571445</v>
      </c>
      <c r="Z94" s="33">
        <f>+IF(I94=0,"",'Ark1'!Z3433)</f>
        <v>28.571428571428577</v>
      </c>
      <c r="AA94" s="28">
        <f>+IF(I94=0,"",'Ark1'!AA3433)</f>
        <v>17.123167263764529</v>
      </c>
      <c r="AB94" s="28">
        <f>+IF(I94=0,"",'Ark1'!AB3433)</f>
        <v>2.718042512920066</v>
      </c>
      <c r="AC94" s="33">
        <f>+'Ark1'!AD3433</f>
        <v>89.259822301937106</v>
      </c>
      <c r="AD94" s="28">
        <f t="shared" si="10"/>
        <v>1.1666666666666667</v>
      </c>
      <c r="AE94" s="28">
        <f t="shared" si="11"/>
        <v>1</v>
      </c>
      <c r="AF94" s="220"/>
      <c r="AG94" s="223"/>
      <c r="AI94" s="28"/>
      <c r="AJ94" s="26"/>
      <c r="AK94" s="247"/>
      <c r="AL94" s="27"/>
      <c r="AP94" s="27"/>
    </row>
    <row r="95" spans="1:42">
      <c r="A95" s="220"/>
      <c r="B95" s="240">
        <f>+'Ark1'!C3434</f>
        <v>2024</v>
      </c>
      <c r="C95" s="220"/>
      <c r="D95" s="27">
        <f>+'Ark1'!M3434</f>
        <v>6</v>
      </c>
      <c r="E95" s="27" t="s">
        <v>103</v>
      </c>
      <c r="F95" s="27">
        <f>+'Ark1'!D3434</f>
        <v>7</v>
      </c>
      <c r="G95" s="27" t="s">
        <v>549</v>
      </c>
      <c r="H95" s="27">
        <f>+'Ark1'!Q3434</f>
        <v>1</v>
      </c>
      <c r="I95" s="27">
        <f>+'Ark1'!R3434</f>
        <v>1</v>
      </c>
      <c r="J95" s="28">
        <f>+IF(I95=0,"",'Ark1'!AG3434)</f>
        <v>4</v>
      </c>
      <c r="K95" s="28">
        <f>+IF(I95=0,"",'Ark1'!AH3434)</f>
        <v>5.2469135802469138</v>
      </c>
      <c r="M95" s="28">
        <f>+IF(I95=0,"",'Ark1'!U3434)</f>
        <v>51</v>
      </c>
      <c r="N95" s="220"/>
      <c r="O95" s="247">
        <f>+IF(J95=0,"",'Ark1'!AI3434)</f>
        <v>1</v>
      </c>
      <c r="P95" s="221"/>
      <c r="Q95" s="28">
        <f>+IF(O95=0,"",'Ark1'!AJ3434)</f>
        <v>129.19999999999999</v>
      </c>
      <c r="R95" s="220"/>
      <c r="S95" s="28">
        <f>+IF(O95=0,"",'Ark1'!AK3434)</f>
        <v>23.647358482856113</v>
      </c>
      <c r="T95" s="97"/>
      <c r="U95" s="26">
        <f>+IF(I95=0,"",'Ark1'!S3434)</f>
        <v>8</v>
      </c>
      <c r="V95" s="220"/>
      <c r="W95" s="28">
        <f>+IF(I95=0,"",'Ark1'!W3434)</f>
        <v>0</v>
      </c>
      <c r="X95" s="33">
        <f>+IF(I95=0,"",'Ark1'!X3434)</f>
        <v>100</v>
      </c>
      <c r="Y95" s="33">
        <f>+IF(I95=0,"",'Ark1'!Y3434)</f>
        <v>100</v>
      </c>
      <c r="Z95" s="33">
        <f>+IF(I95=0,"",'Ark1'!Z3434)</f>
        <v>100</v>
      </c>
      <c r="AA95" s="28">
        <f>+IF(I95=0,"",'Ark1'!AA3434)</f>
        <v>0</v>
      </c>
      <c r="AB95" s="28">
        <f>+IF(I95=0,"",'Ark1'!AB3434)</f>
        <v>0</v>
      </c>
      <c r="AC95" s="33">
        <f>+'Ark1'!AD3434</f>
        <v>0</v>
      </c>
      <c r="AD95" s="28">
        <f t="shared" si="10"/>
        <v>0.16666666666666666</v>
      </c>
      <c r="AE95" s="28">
        <f t="shared" si="11"/>
        <v>1</v>
      </c>
      <c r="AF95" s="220"/>
      <c r="AG95" s="223"/>
      <c r="AI95" s="28"/>
      <c r="AJ95" s="26"/>
      <c r="AK95" s="247"/>
      <c r="AL95" s="27"/>
      <c r="AP95" s="27"/>
    </row>
    <row r="96" spans="1:42">
      <c r="A96" s="220"/>
      <c r="B96" s="240">
        <f>+'Ark1'!C3435</f>
        <v>2024</v>
      </c>
      <c r="C96" s="220"/>
      <c r="D96" s="27">
        <f>+'Ark1'!M3435</f>
        <v>6</v>
      </c>
      <c r="E96" s="27" t="s">
        <v>103</v>
      </c>
      <c r="F96" s="27">
        <f>+'Ark1'!D3435</f>
        <v>8</v>
      </c>
      <c r="G96" s="27" t="s">
        <v>550</v>
      </c>
      <c r="H96" s="27">
        <f>+'Ark1'!Q3435</f>
        <v>10</v>
      </c>
      <c r="I96" s="27">
        <f>+'Ark1'!R3435</f>
        <v>11</v>
      </c>
      <c r="J96" s="28">
        <f>+IF(I96=0,"",'Ark1'!AG3435)</f>
        <v>8.3333333333333357</v>
      </c>
      <c r="K96" s="28">
        <f>+IF(I96=0,"",'Ark1'!AH3435)</f>
        <v>7.2501222323112398</v>
      </c>
      <c r="M96" s="28">
        <f>+IF(I96=0,"",'Ark1'!U3435)</f>
        <v>37.745454545454542</v>
      </c>
      <c r="N96" s="220"/>
      <c r="O96" s="247">
        <f>+IF(J96=0,"",'Ark1'!AI3435)</f>
        <v>11</v>
      </c>
      <c r="P96" s="221"/>
      <c r="Q96" s="28">
        <f>+IF(O96=0,"",'Ark1'!AJ3435)</f>
        <v>115.3181818181818</v>
      </c>
      <c r="R96" s="220"/>
      <c r="S96" s="28">
        <f>+IF(O96=0,"",'Ark1'!AK3435)</f>
        <v>23.613412222152039</v>
      </c>
      <c r="T96" s="97"/>
      <c r="U96" s="26">
        <f>+IF(I96=0,"",'Ark1'!S3435)</f>
        <v>6.8181818181818192</v>
      </c>
      <c r="V96" s="220"/>
      <c r="W96" s="28">
        <f>+IF(I96=0,"",'Ark1'!W3435)</f>
        <v>0</v>
      </c>
      <c r="X96" s="33">
        <f>+IF(I96=0,"",'Ark1'!X3435)</f>
        <v>100</v>
      </c>
      <c r="Y96" s="33">
        <f>+IF(I96=0,"",'Ark1'!Y3435)</f>
        <v>81.818181818181813</v>
      </c>
      <c r="Z96" s="33">
        <f>+IF(I96=0,"",'Ark1'!Z3435)</f>
        <v>63.636363636363633</v>
      </c>
      <c r="AA96" s="28">
        <f>+IF(I96=0,"",'Ark1'!AA3435)</f>
        <v>12.46379218787281</v>
      </c>
      <c r="AB96" s="28">
        <f>+IF(I96=0,"",'Ark1'!AB3435)</f>
        <v>2.5873180855923086</v>
      </c>
      <c r="AC96" s="33">
        <f>+'Ark1'!AD3435</f>
        <v>66.161228164473442</v>
      </c>
      <c r="AD96" s="28">
        <f t="shared" si="10"/>
        <v>1.8333333333333333</v>
      </c>
      <c r="AE96" s="28">
        <f t="shared" si="11"/>
        <v>1.1000000000000001</v>
      </c>
      <c r="AF96" s="220"/>
      <c r="AG96" s="223"/>
      <c r="AI96" s="28"/>
      <c r="AJ96" s="26"/>
      <c r="AK96" s="247"/>
      <c r="AL96" s="27"/>
      <c r="AP96" s="27"/>
    </row>
    <row r="97" spans="1:42">
      <c r="A97" s="220"/>
      <c r="B97" s="240">
        <f>+'Ark1'!C3436</f>
        <v>2024</v>
      </c>
      <c r="C97" s="220"/>
      <c r="D97" s="27">
        <f>+'Ark1'!M3436</f>
        <v>6</v>
      </c>
      <c r="E97" s="27" t="s">
        <v>103</v>
      </c>
      <c r="F97" s="27">
        <f>+'Ark1'!D3436</f>
        <v>9</v>
      </c>
      <c r="G97" s="27" t="s">
        <v>551</v>
      </c>
      <c r="H97" s="27">
        <f>+'Ark1'!Q3436</f>
        <v>8</v>
      </c>
      <c r="I97" s="27">
        <f>+'Ark1'!R3436</f>
        <v>8</v>
      </c>
      <c r="J97" s="28">
        <f>+IF(I97=0,"",'Ark1'!AG3436)</f>
        <v>3.5087719298245608</v>
      </c>
      <c r="K97" s="28">
        <f>+IF(I97=0,"",'Ark1'!AH3436)</f>
        <v>2.9923475129417065</v>
      </c>
      <c r="M97" s="28">
        <f>+IF(I97=0,"",'Ark1'!U3436)</f>
        <v>33.237500000000011</v>
      </c>
      <c r="N97" s="220"/>
      <c r="O97" s="247">
        <f>+IF(J97=0,"",'Ark1'!AI3436)</f>
        <v>8</v>
      </c>
      <c r="P97" s="221"/>
      <c r="Q97" s="28">
        <f>+IF(O97=0,"",'Ark1'!AJ3436)</f>
        <v>113.49999999999999</v>
      </c>
      <c r="R97" s="220"/>
      <c r="S97" s="28">
        <f>+IF(O97=0,"",'Ark1'!AK3436)</f>
        <v>21.931247049797495</v>
      </c>
      <c r="T97" s="97"/>
      <c r="U97" s="26">
        <f>+IF(I97=0,"",'Ark1'!S3436)</f>
        <v>6.875</v>
      </c>
      <c r="V97" s="220"/>
      <c r="W97" s="28">
        <f>+IF(I97=0,"",'Ark1'!W3436)</f>
        <v>0</v>
      </c>
      <c r="X97" s="33">
        <f>+IF(I97=0,"",'Ark1'!X3436)</f>
        <v>100</v>
      </c>
      <c r="Y97" s="33">
        <f>+IF(I97=0,"",'Ark1'!Y3436)</f>
        <v>62.5</v>
      </c>
      <c r="Z97" s="33">
        <f>+IF(I97=0,"",'Ark1'!Z3436)</f>
        <v>50</v>
      </c>
      <c r="AA97" s="28">
        <f>+IF(I97=0,"",'Ark1'!AA3436)</f>
        <v>11.0886132473813</v>
      </c>
      <c r="AB97" s="28">
        <f>+IF(I97=0,"",'Ark1'!AB3436)</f>
        <v>1.6153559979150101</v>
      </c>
      <c r="AC97" s="33">
        <f>+'Ark1'!AD3436</f>
        <v>94.376020765761254</v>
      </c>
      <c r="AD97" s="28">
        <f t="shared" si="10"/>
        <v>1.3333333333333333</v>
      </c>
      <c r="AE97" s="28">
        <f t="shared" si="11"/>
        <v>1</v>
      </c>
      <c r="AF97" s="220"/>
      <c r="AG97" s="223"/>
      <c r="AI97" s="28"/>
      <c r="AJ97" s="26"/>
      <c r="AK97" s="247"/>
      <c r="AL97" s="27"/>
      <c r="AP97" s="27"/>
    </row>
    <row r="98" spans="1:42">
      <c r="A98" s="220"/>
      <c r="B98" s="240">
        <f>+'Ark1'!C3437</f>
        <v>2024</v>
      </c>
      <c r="C98" s="220"/>
      <c r="D98" s="27">
        <f>+'Ark1'!M3437</f>
        <v>6</v>
      </c>
      <c r="E98" s="27" t="s">
        <v>103</v>
      </c>
      <c r="F98" s="27">
        <f>+'Ark1'!D3437</f>
        <v>10</v>
      </c>
      <c r="G98" s="27" t="s">
        <v>552</v>
      </c>
      <c r="H98" s="27">
        <f>+'Ark1'!Q3437</f>
        <v>65</v>
      </c>
      <c r="I98" s="27">
        <f>+'Ark1'!R3437</f>
        <v>72</v>
      </c>
      <c r="J98" s="28">
        <f>+IF(I98=0,"",'Ark1'!AG3437)</f>
        <v>13.23529411764706</v>
      </c>
      <c r="K98" s="28">
        <f>+IF(I98=0,"",'Ark1'!AH3437)</f>
        <v>11.905578596152049</v>
      </c>
      <c r="M98" s="28">
        <f>+IF(I98=0,"",'Ark1'!U3437)</f>
        <v>37.119444444444447</v>
      </c>
      <c r="N98" s="220"/>
      <c r="O98" s="247">
        <f>+IF(J98=0,"",'Ark1'!AI3437)</f>
        <v>72</v>
      </c>
      <c r="P98" s="221"/>
      <c r="Q98" s="28">
        <f>+IF(O98=0,"",'Ark1'!AJ3437)</f>
        <v>114.58194444444445</v>
      </c>
      <c r="R98" s="220"/>
      <c r="S98" s="28">
        <f>+IF(O98=0,"",'Ark1'!AK3437)</f>
        <v>23.76860519804487</v>
      </c>
      <c r="T98" s="97"/>
      <c r="U98" s="26">
        <f>+IF(I98=0,"",'Ark1'!S3437)</f>
        <v>7.3888888888888893</v>
      </c>
      <c r="V98" s="220"/>
      <c r="W98" s="28">
        <f>+IF(I98=0,"",'Ark1'!W3437)</f>
        <v>0</v>
      </c>
      <c r="X98" s="33">
        <f>+IF(I98=0,"",'Ark1'!X3437)</f>
        <v>98.611111111111114</v>
      </c>
      <c r="Y98" s="33">
        <f>+IF(I98=0,"",'Ark1'!Y3437)</f>
        <v>81.944444444444443</v>
      </c>
      <c r="Z98" s="33">
        <f>+IF(I98=0,"",'Ark1'!Z3437)</f>
        <v>56.94444444444445</v>
      </c>
      <c r="AA98" s="28">
        <f>+IF(I98=0,"",'Ark1'!AA3437)</f>
        <v>12.776939284082721</v>
      </c>
      <c r="AB98" s="28">
        <f>+IF(I98=0,"",'Ark1'!AB3437)</f>
        <v>1.6292086998461299</v>
      </c>
      <c r="AC98" s="33">
        <f>+'Ark1'!AD3437</f>
        <v>91.458477349423518</v>
      </c>
      <c r="AD98" s="28">
        <f t="shared" si="10"/>
        <v>12</v>
      </c>
      <c r="AE98" s="28">
        <f t="shared" si="11"/>
        <v>1.1076923076923078</v>
      </c>
      <c r="AF98" s="220"/>
      <c r="AG98" s="223"/>
      <c r="AI98" s="28"/>
      <c r="AJ98" s="26"/>
      <c r="AK98" s="247"/>
      <c r="AL98" s="27"/>
      <c r="AP98" s="27"/>
    </row>
    <row r="99" spans="1:42">
      <c r="A99" s="220"/>
      <c r="B99" s="240">
        <f>+'Ark1'!C3438</f>
        <v>2024</v>
      </c>
      <c r="C99" s="220"/>
      <c r="D99" s="27">
        <f>+'Ark1'!M3438</f>
        <v>6</v>
      </c>
      <c r="E99" s="27" t="s">
        <v>103</v>
      </c>
      <c r="F99" s="27">
        <f>+'Ark1'!D3438</f>
        <v>11</v>
      </c>
      <c r="G99" s="27" t="s">
        <v>553</v>
      </c>
      <c r="H99" s="27">
        <f>+'Ark1'!Q3438</f>
        <v>19</v>
      </c>
      <c r="I99" s="27">
        <f>+'Ark1'!R3438</f>
        <v>22</v>
      </c>
      <c r="J99" s="28">
        <f>+IF(I99=0,"",'Ark1'!AG3438)</f>
        <v>20.952380952380953</v>
      </c>
      <c r="K99" s="28">
        <f>+IF(I99=0,"",'Ark1'!AH3438)</f>
        <v>19.44538231255768</v>
      </c>
      <c r="M99" s="28">
        <f>+IF(I99=0,"",'Ark1'!U3438)</f>
        <v>39.268181818181823</v>
      </c>
      <c r="N99" s="220"/>
      <c r="O99" s="247">
        <f>+IF(J99=0,"",'Ark1'!AI3438)</f>
        <v>22</v>
      </c>
      <c r="P99" s="221"/>
      <c r="Q99" s="28">
        <f>+IF(O99=0,"",'Ark1'!AJ3438)</f>
        <v>114.89090909090902</v>
      </c>
      <c r="R99" s="220"/>
      <c r="S99" s="28">
        <f>+IF(O99=0,"",'Ark1'!AK3438)</f>
        <v>25.055643159562624</v>
      </c>
      <c r="T99" s="97"/>
      <c r="U99" s="26">
        <f>+IF(I99=0,"",'Ark1'!S3438)</f>
        <v>7.9090909090909101</v>
      </c>
      <c r="V99" s="220"/>
      <c r="W99" s="28">
        <f>+IF(I99=0,"",'Ark1'!W3438)</f>
        <v>0</v>
      </c>
      <c r="X99" s="33">
        <f>+IF(I99=0,"",'Ark1'!X3438)</f>
        <v>100</v>
      </c>
      <c r="Y99" s="33">
        <f>+IF(I99=0,"",'Ark1'!Y3438)</f>
        <v>86.363636363636346</v>
      </c>
      <c r="Z99" s="33">
        <f>+IF(I99=0,"",'Ark1'!Z3438)</f>
        <v>63.636363636363633</v>
      </c>
      <c r="AA99" s="28">
        <f>+IF(I99=0,"",'Ark1'!AA3438)</f>
        <v>11.701180451857921</v>
      </c>
      <c r="AB99" s="28">
        <f>+IF(I99=0,"",'Ark1'!AB3438)</f>
        <v>1.2398346997259859</v>
      </c>
      <c r="AC99" s="33">
        <f>+'Ark1'!AD3438</f>
        <v>88.7427464419129</v>
      </c>
      <c r="AD99" s="28">
        <f t="shared" si="10"/>
        <v>3.6666666666666665</v>
      </c>
      <c r="AE99" s="28">
        <f t="shared" si="11"/>
        <v>1.1578947368421053</v>
      </c>
      <c r="AF99" s="220"/>
      <c r="AG99" s="223"/>
      <c r="AI99" s="28"/>
      <c r="AJ99" s="26"/>
      <c r="AK99" s="247"/>
      <c r="AL99" s="27"/>
      <c r="AP99" s="27"/>
    </row>
    <row r="100" spans="1:42">
      <c r="A100" s="220"/>
      <c r="B100" s="240">
        <f>+'Ark1'!C3439</f>
        <v>2024</v>
      </c>
      <c r="C100" s="220"/>
      <c r="D100" s="27">
        <f>+'Ark1'!M3439</f>
        <v>6</v>
      </c>
      <c r="E100" s="27" t="s">
        <v>103</v>
      </c>
      <c r="F100" s="27">
        <f>+'Ark1'!D3439</f>
        <v>12</v>
      </c>
      <c r="G100" s="27" t="s">
        <v>554</v>
      </c>
      <c r="H100" s="27">
        <f>+'Ark1'!Q3439</f>
        <v>0</v>
      </c>
      <c r="I100" s="27">
        <f>+'Ark1'!R3439</f>
        <v>0</v>
      </c>
      <c r="J100" s="28" t="str">
        <f>+IF(I100=0,"",'Ark1'!AG3439)</f>
        <v/>
      </c>
      <c r="K100" s="28" t="str">
        <f>+IF(I100=0,"",'Ark1'!AH3439)</f>
        <v/>
      </c>
      <c r="M100" s="28" t="str">
        <f>+IF(I100=0,"",'Ark1'!U3439)</f>
        <v/>
      </c>
      <c r="N100" s="220"/>
      <c r="O100" s="247">
        <f>+IF(J100=0,"",'Ark1'!AI3439)</f>
        <v>0</v>
      </c>
      <c r="P100" s="221"/>
      <c r="Q100" s="28" t="str">
        <f>+IF(O100=0,"",'Ark1'!AJ3439)</f>
        <v/>
      </c>
      <c r="R100" s="220"/>
      <c r="S100" s="28" t="str">
        <f>+IF(O100=0,"",'Ark1'!AK3439)</f>
        <v/>
      </c>
      <c r="T100" s="97"/>
      <c r="U100" s="26" t="str">
        <f>+IF(I100=0,"",'Ark1'!S3439)</f>
        <v/>
      </c>
      <c r="V100" s="220"/>
      <c r="W100" s="28" t="str">
        <f>+IF(I100=0,"",'Ark1'!W3439)</f>
        <v/>
      </c>
      <c r="X100" s="33" t="str">
        <f>+IF(I100=0,"",'Ark1'!X3439)</f>
        <v/>
      </c>
      <c r="Y100" s="33" t="str">
        <f>+IF(I100=0,"",'Ark1'!Y3439)</f>
        <v/>
      </c>
      <c r="Z100" s="33" t="str">
        <f>+IF(I100=0,"",'Ark1'!Z3439)</f>
        <v/>
      </c>
      <c r="AA100" s="28" t="str">
        <f>+IF(I100=0,"",'Ark1'!AA3439)</f>
        <v/>
      </c>
      <c r="AB100" s="28" t="str">
        <f>+IF(I100=0,"",'Ark1'!AB3439)</f>
        <v/>
      </c>
      <c r="AC100" s="33">
        <f>+'Ark1'!AD3439</f>
        <v>0</v>
      </c>
      <c r="AD100" s="28" t="str">
        <f t="shared" si="10"/>
        <v/>
      </c>
      <c r="AE100" s="28" t="str">
        <f t="shared" si="11"/>
        <v/>
      </c>
      <c r="AF100" s="220"/>
      <c r="AG100" s="223"/>
      <c r="AI100" s="28"/>
      <c r="AJ100" s="26"/>
      <c r="AK100" s="247"/>
      <c r="AL100" s="27"/>
      <c r="AP100" s="27"/>
    </row>
    <row r="101" spans="1:42">
      <c r="A101" s="220"/>
      <c r="B101" s="220"/>
      <c r="C101" s="220"/>
      <c r="D101" s="220"/>
      <c r="E101" s="220"/>
      <c r="F101" s="220"/>
      <c r="G101" s="220"/>
      <c r="H101" s="220"/>
      <c r="I101" s="220"/>
      <c r="J101" s="221"/>
      <c r="K101" s="221"/>
      <c r="L101" s="221"/>
      <c r="M101" s="220"/>
      <c r="N101" s="220"/>
      <c r="O101" s="239"/>
      <c r="P101" s="221"/>
      <c r="Q101" s="221"/>
      <c r="R101" s="220"/>
      <c r="S101" s="221"/>
      <c r="T101" s="97"/>
      <c r="U101" s="220"/>
      <c r="V101" s="220"/>
      <c r="W101" s="222"/>
      <c r="X101" s="222"/>
      <c r="Y101" s="222"/>
      <c r="Z101" s="222"/>
      <c r="AA101" s="221"/>
      <c r="AB101" s="220"/>
      <c r="AC101" s="222"/>
      <c r="AD101" s="222"/>
      <c r="AE101" s="221"/>
      <c r="AF101" s="220"/>
      <c r="AG101" s="223"/>
      <c r="AI101" s="28"/>
      <c r="AJ101" s="26"/>
      <c r="AK101" s="224"/>
      <c r="AL101" s="27"/>
      <c r="AP101" s="27"/>
    </row>
    <row r="102" spans="1:42" ht="22.8">
      <c r="A102" s="220"/>
      <c r="B102" s="220"/>
      <c r="C102" s="220"/>
      <c r="D102" s="220"/>
      <c r="E102" s="266" t="str">
        <f>+E104</f>
        <v>3-</v>
      </c>
      <c r="F102" s="220"/>
      <c r="G102" s="220"/>
      <c r="H102" s="220"/>
      <c r="I102" s="244">
        <f>SUM(I104:I115)</f>
        <v>877</v>
      </c>
      <c r="J102" s="221"/>
      <c r="K102" s="221"/>
      <c r="L102" s="221"/>
      <c r="M102" s="273">
        <f>+Fettgruppe!R16</f>
        <v>42.492132269099173</v>
      </c>
      <c r="N102" s="220"/>
      <c r="O102" s="239"/>
      <c r="P102" s="221"/>
      <c r="Q102" s="221"/>
      <c r="R102" s="220"/>
      <c r="S102" s="221"/>
      <c r="T102" s="97"/>
      <c r="U102" s="220"/>
      <c r="V102" s="220"/>
      <c r="W102" s="222"/>
      <c r="X102" s="222"/>
      <c r="Y102" s="222"/>
      <c r="Z102" s="222"/>
      <c r="AA102" s="221"/>
      <c r="AB102" s="220"/>
      <c r="AC102" s="222"/>
      <c r="AD102" s="222"/>
      <c r="AE102" s="221"/>
      <c r="AF102" s="220"/>
      <c r="AG102" s="223"/>
      <c r="AI102" s="28"/>
      <c r="AJ102" s="26"/>
      <c r="AK102" s="224"/>
      <c r="AL102" s="27"/>
      <c r="AP102" s="27"/>
    </row>
    <row r="103" spans="1:42">
      <c r="A103" s="220"/>
      <c r="B103" s="220"/>
      <c r="C103" s="220"/>
      <c r="D103" s="220"/>
      <c r="E103" s="220"/>
      <c r="F103" s="220"/>
      <c r="G103" s="220"/>
      <c r="H103" s="220"/>
      <c r="I103" s="220"/>
      <c r="J103" s="221"/>
      <c r="K103" s="221"/>
      <c r="L103" s="221"/>
      <c r="M103" s="220"/>
      <c r="N103" s="220"/>
      <c r="O103" s="239"/>
      <c r="P103" s="221"/>
      <c r="Q103" s="221"/>
      <c r="R103" s="220"/>
      <c r="S103" s="221"/>
      <c r="T103" s="97"/>
      <c r="U103" s="220"/>
      <c r="V103" s="220"/>
      <c r="W103" s="222"/>
      <c r="X103" s="222"/>
      <c r="Y103" s="222"/>
      <c r="Z103" s="222"/>
      <c r="AA103" s="221"/>
      <c r="AB103" s="220"/>
      <c r="AC103" s="222"/>
      <c r="AD103" s="222"/>
      <c r="AE103" s="237"/>
      <c r="AF103" s="220"/>
      <c r="AG103" s="223"/>
      <c r="AI103" s="28"/>
      <c r="AJ103" s="26"/>
      <c r="AK103" s="224"/>
      <c r="AL103" s="27"/>
      <c r="AP103" s="27"/>
    </row>
    <row r="104" spans="1:42">
      <c r="A104" s="220"/>
      <c r="B104" s="240">
        <f>+'Ark1'!C3440</f>
        <v>2024</v>
      </c>
      <c r="C104" s="220"/>
      <c r="D104" s="240">
        <f>+'Ark1'!M3440</f>
        <v>7</v>
      </c>
      <c r="E104" s="240" t="s">
        <v>104</v>
      </c>
      <c r="F104" s="240">
        <f>+'Ark1'!D3440</f>
        <v>1</v>
      </c>
      <c r="G104" s="240" t="s">
        <v>544</v>
      </c>
      <c r="H104" s="240">
        <f>+'Ark1'!Q3440</f>
        <v>46</v>
      </c>
      <c r="I104" s="240">
        <f>+'Ark1'!R3440</f>
        <v>53</v>
      </c>
      <c r="J104" s="241">
        <f>+IF(I104=0,"",'Ark1'!AG3440)</f>
        <v>18.531468531468537</v>
      </c>
      <c r="K104" s="241">
        <f>+IF(I104=0,"",'Ark1'!AH3440)</f>
        <v>20.384534122121273</v>
      </c>
      <c r="L104" s="241"/>
      <c r="M104" s="241">
        <f>+IF(I104=0,"",'Ark1'!U3440)</f>
        <v>45.509433962264154</v>
      </c>
      <c r="N104" s="220"/>
      <c r="O104" s="455">
        <f>+IF(J104=0,"",'Ark1'!AI3440)</f>
        <v>43</v>
      </c>
      <c r="P104" s="221"/>
      <c r="Q104" s="241">
        <f>+IF(O104=0,"",'Ark1'!AJ3440)</f>
        <v>119.4232558139535</v>
      </c>
      <c r="R104" s="220"/>
      <c r="S104" s="241">
        <f>+IF(O104=0,"",'Ark1'!AK3440)</f>
        <v>27.122604057031129</v>
      </c>
      <c r="T104" s="97"/>
      <c r="U104" s="242">
        <f>+IF(I104=0,"",'Ark1'!S3440)</f>
        <v>8.7358490566037741</v>
      </c>
      <c r="V104" s="220"/>
      <c r="W104" s="241">
        <f>+IF(I104=0,"",'Ark1'!W3440)</f>
        <v>0</v>
      </c>
      <c r="X104" s="243">
        <f>+IF(I104=0,"",'Ark1'!X3440)</f>
        <v>100</v>
      </c>
      <c r="Y104" s="243">
        <f>+IF(I104=0,"",'Ark1'!Y3440)</f>
        <v>94.339622641509408</v>
      </c>
      <c r="Z104" s="243">
        <f>+IF(I104=0,"",'Ark1'!Z3440)</f>
        <v>84.905660377358444</v>
      </c>
      <c r="AA104" s="241">
        <f>+IF(I104=0,"",'Ark1'!AA3440)</f>
        <v>11.636138634491768</v>
      </c>
      <c r="AB104" s="241">
        <f>+IF(I104=0,"",'Ark1'!AB3440)</f>
        <v>1.5679688025899399</v>
      </c>
      <c r="AC104" s="243">
        <f>+'Ark1'!AD3440</f>
        <v>80.562542834220608</v>
      </c>
      <c r="AD104" s="241">
        <f>+IF(I104=0,"",I104/D104)</f>
        <v>7.5714285714285712</v>
      </c>
      <c r="AE104" s="241">
        <f>+IF(I104=0,"",I104/H104)</f>
        <v>1.1521739130434783</v>
      </c>
      <c r="AF104" s="220"/>
      <c r="AG104" s="223"/>
      <c r="AI104" s="28"/>
      <c r="AJ104" s="26"/>
      <c r="AK104" s="247"/>
      <c r="AL104" s="27"/>
      <c r="AP104" s="27"/>
    </row>
    <row r="105" spans="1:42">
      <c r="A105" s="220"/>
      <c r="B105" s="240">
        <f>+'Ark1'!C3441</f>
        <v>2024</v>
      </c>
      <c r="C105" s="220"/>
      <c r="D105" s="240">
        <f>+'Ark1'!M3441</f>
        <v>7</v>
      </c>
      <c r="E105" s="240" t="s">
        <v>104</v>
      </c>
      <c r="F105" s="240">
        <f>+'Ark1'!D3441</f>
        <v>2</v>
      </c>
      <c r="G105" s="240" t="s">
        <v>545</v>
      </c>
      <c r="H105" s="240">
        <f>+'Ark1'!Q3441</f>
        <v>70</v>
      </c>
      <c r="I105" s="240">
        <f>+'Ark1'!R3441</f>
        <v>81</v>
      </c>
      <c r="J105" s="241">
        <f>+IF(I105=0,"",'Ark1'!AG3441)</f>
        <v>25.63291139240506</v>
      </c>
      <c r="K105" s="241">
        <f>+IF(I105=0,"",'Ark1'!AH3441)</f>
        <v>27.078590950963445</v>
      </c>
      <c r="L105" s="241"/>
      <c r="M105" s="241">
        <f>+IF(I105=0,"",'Ark1'!U3441)</f>
        <v>43.911111111111111</v>
      </c>
      <c r="N105" s="220"/>
      <c r="O105" s="455">
        <f>+IF(J105=0,"",'Ark1'!AI3441)</f>
        <v>64</v>
      </c>
      <c r="P105" s="221"/>
      <c r="Q105" s="241">
        <f>+IF(O105=0,"",'Ark1'!AJ3441)</f>
        <v>118.03749999999999</v>
      </c>
      <c r="R105" s="220"/>
      <c r="S105" s="241">
        <f>+IF(O105=0,"",'Ark1'!AK3441)</f>
        <v>25.830472273983521</v>
      </c>
      <c r="T105" s="97"/>
      <c r="U105" s="242">
        <f>+IF(I105=0,"",'Ark1'!S3441)</f>
        <v>8.3209876543209855</v>
      </c>
      <c r="V105" s="220"/>
      <c r="W105" s="241">
        <f>+IF(I105=0,"",'Ark1'!W3441)</f>
        <v>0</v>
      </c>
      <c r="X105" s="243">
        <f>+IF(I105=0,"",'Ark1'!X3441)</f>
        <v>100</v>
      </c>
      <c r="Y105" s="243">
        <f>+IF(I105=0,"",'Ark1'!Y3441)</f>
        <v>97.530864197530875</v>
      </c>
      <c r="Z105" s="243">
        <f>+IF(I105=0,"",'Ark1'!Z3441)</f>
        <v>77.777777777777771</v>
      </c>
      <c r="AA105" s="241">
        <f>+IF(I105=0,"",'Ark1'!AA3441)</f>
        <v>11.468087767236444</v>
      </c>
      <c r="AB105" s="241">
        <f>+IF(I105=0,"",'Ark1'!AB3441)</f>
        <v>1.6616751958904934</v>
      </c>
      <c r="AC105" s="243">
        <f>+'Ark1'!AD3441</f>
        <v>59.434940422902642</v>
      </c>
      <c r="AD105" s="241">
        <f t="shared" ref="AD105:AD115" si="12">+IF(I105=0,"",I105/D105)</f>
        <v>11.571428571428571</v>
      </c>
      <c r="AE105" s="241">
        <f t="shared" ref="AE105:AE115" si="13">+IF(I105=0,"",I105/H105)</f>
        <v>1.1571428571428573</v>
      </c>
      <c r="AF105" s="220"/>
      <c r="AG105" s="223"/>
      <c r="AI105" s="28"/>
      <c r="AJ105" s="26"/>
      <c r="AK105" s="247"/>
      <c r="AL105" s="27"/>
      <c r="AP105" s="27"/>
    </row>
    <row r="106" spans="1:42">
      <c r="A106" s="220"/>
      <c r="B106" s="240">
        <f>+'Ark1'!C3442</f>
        <v>2024</v>
      </c>
      <c r="C106" s="220"/>
      <c r="D106" s="240">
        <f>+'Ark1'!M3442</f>
        <v>7</v>
      </c>
      <c r="E106" s="240" t="s">
        <v>104</v>
      </c>
      <c r="F106" s="240">
        <f>+'Ark1'!D3442</f>
        <v>3</v>
      </c>
      <c r="G106" s="240" t="s">
        <v>546</v>
      </c>
      <c r="H106" s="240">
        <f>+'Ark1'!Q3442</f>
        <v>392</v>
      </c>
      <c r="I106" s="240">
        <f>+'Ark1'!R3442</f>
        <v>448</v>
      </c>
      <c r="J106" s="241">
        <f>+IF(I106=0,"",'Ark1'!AG3442)</f>
        <v>20.559889857732905</v>
      </c>
      <c r="K106" s="241">
        <f>+IF(I106=0,"",'Ark1'!AH3442)</f>
        <v>20.546816151170471</v>
      </c>
      <c r="L106" s="241"/>
      <c r="M106" s="241">
        <f>+IF(I106=0,"",'Ark1'!U3442)</f>
        <v>43.959821428571402</v>
      </c>
      <c r="N106" s="220"/>
      <c r="O106" s="455">
        <f>+IF(J106=0,"",'Ark1'!AI3442)</f>
        <v>376</v>
      </c>
      <c r="P106" s="221"/>
      <c r="Q106" s="241">
        <f>+IF(O106=0,"",'Ark1'!AJ3442)</f>
        <v>119.1571808510639</v>
      </c>
      <c r="R106" s="220"/>
      <c r="S106" s="241">
        <f>+IF(O106=0,"",'Ark1'!AK3442)</f>
        <v>25.917648441210098</v>
      </c>
      <c r="T106" s="97"/>
      <c r="U106" s="242">
        <f>+IF(I106=0,"",'Ark1'!S3442)</f>
        <v>8.359375</v>
      </c>
      <c r="V106" s="220"/>
      <c r="W106" s="241">
        <f>+IF(I106=0,"",'Ark1'!W3442)</f>
        <v>0</v>
      </c>
      <c r="X106" s="243">
        <f>+IF(I106=0,"",'Ark1'!X3442)</f>
        <v>100</v>
      </c>
      <c r="Y106" s="243">
        <f>+IF(I106=0,"",'Ark1'!Y3442)</f>
        <v>97.991071428571445</v>
      </c>
      <c r="Z106" s="243">
        <f>+IF(I106=0,"",'Ark1'!Z3442)</f>
        <v>78.794642857142875</v>
      </c>
      <c r="AA106" s="241">
        <f>+IF(I106=0,"",'Ark1'!AA3442)</f>
        <v>10.527618522430823</v>
      </c>
      <c r="AB106" s="241">
        <f>+IF(I106=0,"",'Ark1'!AB3442)</f>
        <v>1.5959915084640288</v>
      </c>
      <c r="AC106" s="243">
        <f>+'Ark1'!AD3442</f>
        <v>68.838423599665006</v>
      </c>
      <c r="AD106" s="241">
        <f t="shared" si="12"/>
        <v>64</v>
      </c>
      <c r="AE106" s="241">
        <f t="shared" si="13"/>
        <v>1.1428571428571428</v>
      </c>
      <c r="AF106" s="220"/>
      <c r="AG106" s="223"/>
      <c r="AI106" s="28"/>
      <c r="AJ106" s="26"/>
      <c r="AK106" s="247"/>
      <c r="AL106" s="27"/>
      <c r="AP106" s="27"/>
    </row>
    <row r="107" spans="1:42">
      <c r="A107" s="220"/>
      <c r="B107" s="240">
        <f>+'Ark1'!C3443</f>
        <v>2024</v>
      </c>
      <c r="C107" s="220"/>
      <c r="D107" s="240">
        <f>+'Ark1'!M3443</f>
        <v>7</v>
      </c>
      <c r="E107" s="240" t="s">
        <v>104</v>
      </c>
      <c r="F107" s="240">
        <f>+'Ark1'!D3443</f>
        <v>4</v>
      </c>
      <c r="G107" s="240" t="s">
        <v>547</v>
      </c>
      <c r="H107" s="240">
        <f>+'Ark1'!Q3443</f>
        <v>77</v>
      </c>
      <c r="I107" s="240">
        <f>+'Ark1'!R3443</f>
        <v>91</v>
      </c>
      <c r="J107" s="241">
        <f>+IF(I107=0,"",'Ark1'!AG3443)</f>
        <v>22.141119221411191</v>
      </c>
      <c r="K107" s="241">
        <f>+IF(I107=0,"",'Ark1'!AH3443)</f>
        <v>22.693557018580975</v>
      </c>
      <c r="L107" s="241"/>
      <c r="M107" s="241">
        <f>+IF(I107=0,"",'Ark1'!U3443)</f>
        <v>40.07582417582416</v>
      </c>
      <c r="N107" s="220"/>
      <c r="O107" s="455">
        <f>+IF(J107=0,"",'Ark1'!AI3443)</f>
        <v>66</v>
      </c>
      <c r="P107" s="221"/>
      <c r="Q107" s="241">
        <f>+IF(O107=0,"",'Ark1'!AJ3443)</f>
        <v>117.71666666666663</v>
      </c>
      <c r="R107" s="220"/>
      <c r="S107" s="241">
        <f>+IF(O107=0,"",'Ark1'!AK3443)</f>
        <v>24.55684954348186</v>
      </c>
      <c r="T107" s="97"/>
      <c r="U107" s="242">
        <f>+IF(I107=0,"",'Ark1'!S3443)</f>
        <v>7.7472527472527455</v>
      </c>
      <c r="V107" s="220"/>
      <c r="W107" s="241">
        <f>+IF(I107=0,"",'Ark1'!W3443)</f>
        <v>0</v>
      </c>
      <c r="X107" s="243">
        <f>+IF(I107=0,"",'Ark1'!X3443)</f>
        <v>98.901098901098891</v>
      </c>
      <c r="Y107" s="243">
        <f>+IF(I107=0,"",'Ark1'!Y3443)</f>
        <v>93.406593406593402</v>
      </c>
      <c r="Z107" s="243">
        <f>+IF(I107=0,"",'Ark1'!Z3443)</f>
        <v>70.329670329670307</v>
      </c>
      <c r="AA107" s="241">
        <f>+IF(I107=0,"",'Ark1'!AA3443)</f>
        <v>9.7608473404848883</v>
      </c>
      <c r="AB107" s="241">
        <f>+IF(I107=0,"",'Ark1'!AB3443)</f>
        <v>1.5448845512782396</v>
      </c>
      <c r="AC107" s="243">
        <f>+'Ark1'!AD3443</f>
        <v>67.288146836288604</v>
      </c>
      <c r="AD107" s="241">
        <f t="shared" si="12"/>
        <v>13</v>
      </c>
      <c r="AE107" s="241">
        <f t="shared" si="13"/>
        <v>1.1818181818181819</v>
      </c>
      <c r="AF107" s="220"/>
      <c r="AG107" s="26"/>
      <c r="AI107" s="28"/>
      <c r="AJ107" s="26"/>
      <c r="AK107" s="27"/>
      <c r="AL107" s="27"/>
      <c r="AP107" s="27"/>
    </row>
    <row r="108" spans="1:42">
      <c r="A108" s="220"/>
      <c r="B108" s="240">
        <f>+'Ark1'!C3444</f>
        <v>2024</v>
      </c>
      <c r="C108" s="220"/>
      <c r="D108" s="240">
        <f>+'Ark1'!M3444</f>
        <v>7</v>
      </c>
      <c r="E108" s="240" t="s">
        <v>104</v>
      </c>
      <c r="F108" s="240">
        <f>+'Ark1'!D3444</f>
        <v>5</v>
      </c>
      <c r="G108" s="240" t="s">
        <v>456</v>
      </c>
      <c r="H108" s="240">
        <f>+'Ark1'!Q3444</f>
        <v>18</v>
      </c>
      <c r="I108" s="240">
        <f>+'Ark1'!R3444</f>
        <v>21</v>
      </c>
      <c r="J108" s="241">
        <f>+IF(I108=0,"",'Ark1'!AG3444)</f>
        <v>15.555555555555555</v>
      </c>
      <c r="K108" s="241">
        <f>+IF(I108=0,"",'Ark1'!AH3444)</f>
        <v>15.47767816716472</v>
      </c>
      <c r="L108" s="241"/>
      <c r="M108" s="241">
        <f>+IF(I108=0,"",'Ark1'!U3444)</f>
        <v>40.695238095238111</v>
      </c>
      <c r="N108" s="220"/>
      <c r="O108" s="455">
        <f>+IF(J108=0,"",'Ark1'!AI3444)</f>
        <v>20</v>
      </c>
      <c r="P108" s="221"/>
      <c r="Q108" s="241">
        <f>+IF(O108=0,"",'Ark1'!AJ3444)</f>
        <v>118.35499999999998</v>
      </c>
      <c r="R108" s="220"/>
      <c r="S108" s="241">
        <f>+IF(O108=0,"",'Ark1'!AK3444)</f>
        <v>24.386854925062359</v>
      </c>
      <c r="T108" s="97"/>
      <c r="U108" s="242">
        <f>+IF(I108=0,"",'Ark1'!S3444)</f>
        <v>8.0952380952380949</v>
      </c>
      <c r="V108" s="220"/>
      <c r="W108" s="241">
        <f>+IF(I108=0,"",'Ark1'!W3444)</f>
        <v>0</v>
      </c>
      <c r="X108" s="243">
        <f>+IF(I108=0,"",'Ark1'!X3444)</f>
        <v>100</v>
      </c>
      <c r="Y108" s="243">
        <f>+IF(I108=0,"",'Ark1'!Y3444)</f>
        <v>95.238095238095283</v>
      </c>
      <c r="Z108" s="243">
        <f>+IF(I108=0,"",'Ark1'!Z3444)</f>
        <v>61.904761904761877</v>
      </c>
      <c r="AA108" s="241">
        <f>+IF(I108=0,"",'Ark1'!AA3444)</f>
        <v>11.824086643090451</v>
      </c>
      <c r="AB108" s="241">
        <f>+IF(I108=0,"",'Ark1'!AB3444)</f>
        <v>1.3058389715049621</v>
      </c>
      <c r="AC108" s="243">
        <f>+'Ark1'!AD3444</f>
        <v>69.887842633353557</v>
      </c>
      <c r="AD108" s="241">
        <f t="shared" si="12"/>
        <v>3</v>
      </c>
      <c r="AE108" s="241">
        <f t="shared" si="13"/>
        <v>1.1666666666666667</v>
      </c>
      <c r="AF108" s="220"/>
      <c r="AG108" s="224"/>
      <c r="AI108" s="28"/>
      <c r="AJ108" s="26"/>
      <c r="AK108" s="247"/>
      <c r="AL108" s="27"/>
      <c r="AP108" s="27"/>
    </row>
    <row r="109" spans="1:42">
      <c r="A109" s="220"/>
      <c r="B109" s="240">
        <f>+'Ark1'!C3445</f>
        <v>2024</v>
      </c>
      <c r="C109" s="220"/>
      <c r="D109" s="240">
        <f>+'Ark1'!M3445</f>
        <v>7</v>
      </c>
      <c r="E109" s="240" t="s">
        <v>104</v>
      </c>
      <c r="F109" s="240">
        <f>+'Ark1'!D3445</f>
        <v>6</v>
      </c>
      <c r="G109" s="240" t="s">
        <v>548</v>
      </c>
      <c r="H109" s="240">
        <f>+'Ark1'!Q3445</f>
        <v>19</v>
      </c>
      <c r="I109" s="240">
        <f>+'Ark1'!R3445</f>
        <v>20</v>
      </c>
      <c r="J109" s="241">
        <f>+IF(I109=0,"",'Ark1'!AG3445)</f>
        <v>22.471910112359552</v>
      </c>
      <c r="K109" s="241">
        <f>+IF(I109=0,"",'Ark1'!AH3445)</f>
        <v>22.958383862285192</v>
      </c>
      <c r="L109" s="241"/>
      <c r="M109" s="241">
        <f>+IF(I109=0,"",'Ark1'!U3445)</f>
        <v>38.810000000000009</v>
      </c>
      <c r="N109" s="220"/>
      <c r="O109" s="455">
        <f>+IF(J109=0,"",'Ark1'!AI3445)</f>
        <v>20</v>
      </c>
      <c r="P109" s="221"/>
      <c r="Q109" s="241">
        <f>+IF(O109=0,"",'Ark1'!AJ3445)</f>
        <v>116.705</v>
      </c>
      <c r="R109" s="220"/>
      <c r="S109" s="241">
        <f>+IF(O109=0,"",'Ark1'!AK3445)</f>
        <v>24.133408794071155</v>
      </c>
      <c r="T109" s="97"/>
      <c r="U109" s="242">
        <f>+IF(I109=0,"",'Ark1'!S3445)</f>
        <v>7.95</v>
      </c>
      <c r="V109" s="220"/>
      <c r="W109" s="241">
        <f>+IF(I109=0,"",'Ark1'!W3445)</f>
        <v>0</v>
      </c>
      <c r="X109" s="243">
        <f>+IF(I109=0,"",'Ark1'!X3445)</f>
        <v>100</v>
      </c>
      <c r="Y109" s="243">
        <f>+IF(I109=0,"",'Ark1'!Y3445)</f>
        <v>90</v>
      </c>
      <c r="Z109" s="243">
        <f>+IF(I109=0,"",'Ark1'!Z3445)</f>
        <v>50</v>
      </c>
      <c r="AA109" s="241">
        <f>+IF(I109=0,"",'Ark1'!AA3445)</f>
        <v>10.659732642050612</v>
      </c>
      <c r="AB109" s="241">
        <f>+IF(I109=0,"",'Ark1'!AB3445)</f>
        <v>1.5960889699512377</v>
      </c>
      <c r="AC109" s="243">
        <f>+'Ark1'!AD3445</f>
        <v>85.668281132659772</v>
      </c>
      <c r="AD109" s="241">
        <f t="shared" si="12"/>
        <v>2.8571428571428572</v>
      </c>
      <c r="AE109" s="241">
        <f t="shared" si="13"/>
        <v>1.0526315789473684</v>
      </c>
      <c r="AF109" s="220"/>
      <c r="AG109" s="26"/>
      <c r="AI109" s="28"/>
      <c r="AJ109" s="26"/>
      <c r="AK109" s="27"/>
      <c r="AL109" s="27"/>
      <c r="AP109" s="27"/>
    </row>
    <row r="110" spans="1:42">
      <c r="A110" s="220"/>
      <c r="B110" s="240">
        <f>+'Ark1'!C3446</f>
        <v>2024</v>
      </c>
      <c r="C110" s="220"/>
      <c r="D110" s="240">
        <f>+'Ark1'!M3446</f>
        <v>7</v>
      </c>
      <c r="E110" s="240" t="s">
        <v>104</v>
      </c>
      <c r="F110" s="240">
        <f>+'Ark1'!D3446</f>
        <v>7</v>
      </c>
      <c r="G110" s="240" t="s">
        <v>549</v>
      </c>
      <c r="H110" s="240">
        <f>+'Ark1'!Q3446</f>
        <v>0</v>
      </c>
      <c r="I110" s="240">
        <f>+'Ark1'!R3446</f>
        <v>0</v>
      </c>
      <c r="J110" s="241" t="str">
        <f>+IF(I110=0,"",'Ark1'!AG3446)</f>
        <v/>
      </c>
      <c r="K110" s="241" t="str">
        <f>+IF(I110=0,"",'Ark1'!AH3446)</f>
        <v/>
      </c>
      <c r="L110" s="241"/>
      <c r="M110" s="241" t="str">
        <f>+IF(I110=0,"",'Ark1'!U3446)</f>
        <v/>
      </c>
      <c r="N110" s="220"/>
      <c r="O110" s="455">
        <f>+IF(J110=0,"",'Ark1'!AI3446)</f>
        <v>0</v>
      </c>
      <c r="P110" s="221"/>
      <c r="Q110" s="241" t="str">
        <f>+IF(O110=0,"",'Ark1'!AJ3446)</f>
        <v/>
      </c>
      <c r="R110" s="220"/>
      <c r="S110" s="241" t="str">
        <f>+IF(O110=0,"",'Ark1'!AK3446)</f>
        <v/>
      </c>
      <c r="T110" s="97"/>
      <c r="U110" s="242" t="str">
        <f>+IF(I110=0,"",'Ark1'!S3446)</f>
        <v/>
      </c>
      <c r="V110" s="220"/>
      <c r="W110" s="241" t="str">
        <f>+IF(I110=0,"",'Ark1'!W3446)</f>
        <v/>
      </c>
      <c r="X110" s="243" t="str">
        <f>+IF(I110=0,"",'Ark1'!X3446)</f>
        <v/>
      </c>
      <c r="Y110" s="243" t="str">
        <f>+IF(I110=0,"",'Ark1'!Y3446)</f>
        <v/>
      </c>
      <c r="Z110" s="243" t="str">
        <f>+IF(I110=0,"",'Ark1'!Z3446)</f>
        <v/>
      </c>
      <c r="AA110" s="241" t="str">
        <f>+IF(I110=0,"",'Ark1'!AA3446)</f>
        <v/>
      </c>
      <c r="AB110" s="241" t="str">
        <f>+IF(I110=0,"",'Ark1'!AB3446)</f>
        <v/>
      </c>
      <c r="AC110" s="243">
        <f>+'Ark1'!AD3446</f>
        <v>0</v>
      </c>
      <c r="AD110" s="241" t="str">
        <f t="shared" si="12"/>
        <v/>
      </c>
      <c r="AE110" s="241" t="str">
        <f t="shared" si="13"/>
        <v/>
      </c>
      <c r="AF110" s="220"/>
      <c r="AG110" s="26"/>
      <c r="AI110" s="28"/>
      <c r="AJ110" s="26"/>
      <c r="AK110" s="27"/>
      <c r="AL110" s="27"/>
      <c r="AP110" s="27"/>
    </row>
    <row r="111" spans="1:42">
      <c r="A111" s="220"/>
      <c r="B111" s="240">
        <f>+'Ark1'!C3447</f>
        <v>2024</v>
      </c>
      <c r="C111" s="220"/>
      <c r="D111" s="240">
        <f>+'Ark1'!M3447</f>
        <v>7</v>
      </c>
      <c r="E111" s="240" t="s">
        <v>104</v>
      </c>
      <c r="F111" s="240">
        <f>+'Ark1'!D3447</f>
        <v>8</v>
      </c>
      <c r="G111" s="240" t="s">
        <v>550</v>
      </c>
      <c r="H111" s="240">
        <f>+'Ark1'!Q3447</f>
        <v>13</v>
      </c>
      <c r="I111" s="240">
        <f>+'Ark1'!R3447</f>
        <v>14</v>
      </c>
      <c r="J111" s="241">
        <f>+IF(I111=0,"",'Ark1'!AG3447)</f>
        <v>10.606060606060607</v>
      </c>
      <c r="K111" s="241">
        <f>+IF(I111=0,"",'Ark1'!AH3447)</f>
        <v>10.063211566668993</v>
      </c>
      <c r="L111" s="241"/>
      <c r="M111" s="241">
        <f>+IF(I111=0,"",'Ark1'!U3447)</f>
        <v>41.164285714285697</v>
      </c>
      <c r="N111" s="220"/>
      <c r="O111" s="455">
        <f>+IF(J111=0,"",'Ark1'!AI3447)</f>
        <v>14</v>
      </c>
      <c r="P111" s="221"/>
      <c r="Q111" s="241">
        <f>+IF(O111=0,"",'Ark1'!AJ3447)</f>
        <v>119.05000000000003</v>
      </c>
      <c r="R111" s="220"/>
      <c r="S111" s="241">
        <f>+IF(O111=0,"",'Ark1'!AK3447)</f>
        <v>23.838223676694735</v>
      </c>
      <c r="T111" s="97"/>
      <c r="U111" s="242">
        <f>+IF(I111=0,"",'Ark1'!S3447)</f>
        <v>8.1428571428571388</v>
      </c>
      <c r="V111" s="220"/>
      <c r="W111" s="241">
        <f>+IF(I111=0,"",'Ark1'!W3447)</f>
        <v>0</v>
      </c>
      <c r="X111" s="243">
        <f>+IF(I111=0,"",'Ark1'!X3447)</f>
        <v>100</v>
      </c>
      <c r="Y111" s="243">
        <f>+IF(I111=0,"",'Ark1'!Y3447)</f>
        <v>85.714285714285694</v>
      </c>
      <c r="Z111" s="243">
        <f>+IF(I111=0,"",'Ark1'!Z3447)</f>
        <v>71.428571428571445</v>
      </c>
      <c r="AA111" s="241">
        <f>+IF(I111=0,"",'Ark1'!AA3447)</f>
        <v>12.344901037782904</v>
      </c>
      <c r="AB111" s="241">
        <f>+IF(I111=0,"",'Ark1'!AB3447)</f>
        <v>1.6842608746502317</v>
      </c>
      <c r="AC111" s="243">
        <f>+'Ark1'!AD3447</f>
        <v>94.978487218884823</v>
      </c>
      <c r="AD111" s="241">
        <f t="shared" si="12"/>
        <v>2</v>
      </c>
      <c r="AE111" s="241">
        <f t="shared" si="13"/>
        <v>1.0769230769230769</v>
      </c>
      <c r="AF111" s="220"/>
      <c r="AG111" s="26"/>
      <c r="AI111" s="28"/>
      <c r="AJ111" s="26"/>
      <c r="AK111" s="27"/>
      <c r="AL111" s="27"/>
      <c r="AP111" s="27"/>
    </row>
    <row r="112" spans="1:42">
      <c r="A112" s="220"/>
      <c r="B112" s="240">
        <f>+'Ark1'!C3448</f>
        <v>2024</v>
      </c>
      <c r="C112" s="220"/>
      <c r="D112" s="240">
        <f>+'Ark1'!M3448</f>
        <v>7</v>
      </c>
      <c r="E112" s="240" t="s">
        <v>104</v>
      </c>
      <c r="F112" s="240">
        <f>+'Ark1'!D3448</f>
        <v>9</v>
      </c>
      <c r="G112" s="240" t="s">
        <v>551</v>
      </c>
      <c r="H112" s="240">
        <f>+'Ark1'!Q3448</f>
        <v>23</v>
      </c>
      <c r="I112" s="240">
        <f>+'Ark1'!R3448</f>
        <v>32</v>
      </c>
      <c r="J112" s="241">
        <f>+IF(I112=0,"",'Ark1'!AG3448)</f>
        <v>14.035087719298245</v>
      </c>
      <c r="K112" s="241">
        <f>+IF(I112=0,"",'Ark1'!AH3448)</f>
        <v>11.44271888363718</v>
      </c>
      <c r="L112" s="241"/>
      <c r="M112" s="241">
        <f>+IF(I112=0,"",'Ark1'!U3448)</f>
        <v>31.775000000000009</v>
      </c>
      <c r="N112" s="220"/>
      <c r="O112" s="455">
        <f>+IF(J112=0,"",'Ark1'!AI3448)</f>
        <v>32</v>
      </c>
      <c r="P112" s="221"/>
      <c r="Q112" s="241">
        <f>+IF(O112=0,"",'Ark1'!AJ3448)</f>
        <v>109.86875000000001</v>
      </c>
      <c r="R112" s="220"/>
      <c r="S112" s="241">
        <f>+IF(O112=0,"",'Ark1'!AK3448)</f>
        <v>22.996945363794513</v>
      </c>
      <c r="T112" s="97"/>
      <c r="U112" s="242">
        <f>+IF(I112=0,"",'Ark1'!S3448)</f>
        <v>7.5625</v>
      </c>
      <c r="V112" s="220"/>
      <c r="W112" s="241">
        <f>+IF(I112=0,"",'Ark1'!W3448)</f>
        <v>0</v>
      </c>
      <c r="X112" s="243">
        <f>+IF(I112=0,"",'Ark1'!X3448)</f>
        <v>96.875</v>
      </c>
      <c r="Y112" s="243">
        <f>+IF(I112=0,"",'Ark1'!Y3448)</f>
        <v>68.75</v>
      </c>
      <c r="Z112" s="243">
        <f>+IF(I112=0,"",'Ark1'!Z3448)</f>
        <v>40.625</v>
      </c>
      <c r="AA112" s="241">
        <f>+IF(I112=0,"",'Ark1'!AA3448)</f>
        <v>11.523535698734122</v>
      </c>
      <c r="AB112" s="241">
        <f>+IF(I112=0,"",'Ark1'!AB3448)</f>
        <v>1.5799030824705675</v>
      </c>
      <c r="AC112" s="243">
        <f>+'Ark1'!AD3448</f>
        <v>89.316024176649151</v>
      </c>
      <c r="AD112" s="241">
        <f t="shared" si="12"/>
        <v>4.5714285714285712</v>
      </c>
      <c r="AE112" s="241">
        <f t="shared" si="13"/>
        <v>1.3913043478260869</v>
      </c>
      <c r="AF112" s="220"/>
      <c r="AG112" s="26"/>
      <c r="AI112" s="28"/>
      <c r="AJ112" s="26"/>
      <c r="AK112" s="27"/>
      <c r="AL112" s="27"/>
      <c r="AP112" s="27"/>
    </row>
    <row r="113" spans="1:42">
      <c r="A113" s="220"/>
      <c r="B113" s="240">
        <f>+'Ark1'!C3449</f>
        <v>2024</v>
      </c>
      <c r="C113" s="220"/>
      <c r="D113" s="240">
        <f>+'Ark1'!M3449</f>
        <v>7</v>
      </c>
      <c r="E113" s="240" t="s">
        <v>104</v>
      </c>
      <c r="F113" s="240">
        <f>+'Ark1'!D3449</f>
        <v>10</v>
      </c>
      <c r="G113" s="240" t="s">
        <v>552</v>
      </c>
      <c r="H113" s="240">
        <f>+'Ark1'!Q3449</f>
        <v>85</v>
      </c>
      <c r="I113" s="240">
        <f>+'Ark1'!R3449</f>
        <v>94</v>
      </c>
      <c r="J113" s="241">
        <f>+IF(I113=0,"",'Ark1'!AG3449)</f>
        <v>17.27941176470588</v>
      </c>
      <c r="K113" s="241">
        <f>+IF(I113=0,"",'Ark1'!AH3449)</f>
        <v>16.586556665760877</v>
      </c>
      <c r="L113" s="241"/>
      <c r="M113" s="241">
        <f>+IF(I113=0,"",'Ark1'!U3449)</f>
        <v>39.610638297872327</v>
      </c>
      <c r="N113" s="220"/>
      <c r="O113" s="455">
        <f>+IF(J113=0,"",'Ark1'!AI3449)</f>
        <v>94</v>
      </c>
      <c r="P113" s="221"/>
      <c r="Q113" s="241">
        <f>+IF(O113=0,"",'Ark1'!AJ3449)</f>
        <v>115.46489361702127</v>
      </c>
      <c r="R113" s="220"/>
      <c r="S113" s="241">
        <f>+IF(O113=0,"",'Ark1'!AK3449)</f>
        <v>25.025873666470087</v>
      </c>
      <c r="T113" s="97"/>
      <c r="U113" s="242">
        <f>+IF(I113=0,"",'Ark1'!S3449)</f>
        <v>8.3191489361702136</v>
      </c>
      <c r="V113" s="220"/>
      <c r="W113" s="241">
        <f>+IF(I113=0,"",'Ark1'!W3449)</f>
        <v>0</v>
      </c>
      <c r="X113" s="243">
        <f>+IF(I113=0,"",'Ark1'!X3449)</f>
        <v>98.93617021276593</v>
      </c>
      <c r="Y113" s="243">
        <f>+IF(I113=0,"",'Ark1'!Y3449)</f>
        <v>91.489361702127681</v>
      </c>
      <c r="Z113" s="243">
        <f>+IF(I113=0,"",'Ark1'!Z3449)</f>
        <v>61.702127659574487</v>
      </c>
      <c r="AA113" s="241">
        <f>+IF(I113=0,"",'Ark1'!AA3449)</f>
        <v>12.29855092731357</v>
      </c>
      <c r="AB113" s="241">
        <f>+IF(I113=0,"",'Ark1'!AB3449)</f>
        <v>1.4007047311176799</v>
      </c>
      <c r="AC113" s="243">
        <f>+'Ark1'!AD3449</f>
        <v>87.487021394779703</v>
      </c>
      <c r="AD113" s="241">
        <f t="shared" si="12"/>
        <v>13.428571428571429</v>
      </c>
      <c r="AE113" s="241">
        <f t="shared" si="13"/>
        <v>1.1058823529411765</v>
      </c>
      <c r="AF113" s="220"/>
      <c r="AG113" s="26"/>
      <c r="AI113" s="28"/>
      <c r="AJ113" s="26"/>
      <c r="AK113" s="27"/>
      <c r="AL113" s="27"/>
      <c r="AP113" s="27"/>
    </row>
    <row r="114" spans="1:42">
      <c r="A114" s="220"/>
      <c r="B114" s="240">
        <f>+'Ark1'!C3450</f>
        <v>2024</v>
      </c>
      <c r="C114" s="220"/>
      <c r="D114" s="240">
        <f>+'Ark1'!M3450</f>
        <v>7</v>
      </c>
      <c r="E114" s="240" t="s">
        <v>104</v>
      </c>
      <c r="F114" s="240">
        <f>+'Ark1'!D3450</f>
        <v>11</v>
      </c>
      <c r="G114" s="240" t="s">
        <v>553</v>
      </c>
      <c r="H114" s="240">
        <f>+'Ark1'!Q3450</f>
        <v>18</v>
      </c>
      <c r="I114" s="240">
        <f>+'Ark1'!R3450</f>
        <v>23</v>
      </c>
      <c r="J114" s="241">
        <f>+IF(I114=0,"",'Ark1'!AG3450)</f>
        <v>21.904761904761905</v>
      </c>
      <c r="K114" s="241">
        <f>+IF(I114=0,"",'Ark1'!AH3450)</f>
        <v>22.702410696198264</v>
      </c>
      <c r="L114" s="241"/>
      <c r="M114" s="241">
        <f>+IF(I114=0,"",'Ark1'!U3450)</f>
        <v>43.852173913043487</v>
      </c>
      <c r="N114" s="220"/>
      <c r="O114" s="455">
        <f>+IF(J114=0,"",'Ark1'!AI3450)</f>
        <v>23</v>
      </c>
      <c r="P114" s="221"/>
      <c r="Q114" s="241">
        <f>+IF(O114=0,"",'Ark1'!AJ3450)</f>
        <v>119.20869565217392</v>
      </c>
      <c r="R114" s="220"/>
      <c r="S114" s="241">
        <f>+IF(O114=0,"",'Ark1'!AK3450)</f>
        <v>25.585976912645712</v>
      </c>
      <c r="T114" s="97"/>
      <c r="U114" s="242">
        <f>+IF(I114=0,"",'Ark1'!S3450)</f>
        <v>8.6521739130434785</v>
      </c>
      <c r="V114" s="220"/>
      <c r="W114" s="241">
        <f>+IF(I114=0,"",'Ark1'!W3450)</f>
        <v>0</v>
      </c>
      <c r="X114" s="243">
        <f>+IF(I114=0,"",'Ark1'!X3450)</f>
        <v>100</v>
      </c>
      <c r="Y114" s="243">
        <f>+IF(I114=0,"",'Ark1'!Y3450)</f>
        <v>95.652173913043484</v>
      </c>
      <c r="Z114" s="243">
        <f>+IF(I114=0,"",'Ark1'!Z3450)</f>
        <v>78.260869565217391</v>
      </c>
      <c r="AA114" s="241">
        <f>+IF(I114=0,"",'Ark1'!AA3450)</f>
        <v>10.11636081521741</v>
      </c>
      <c r="AB114" s="241">
        <f>+IF(I114=0,"",'Ark1'!AB3450)</f>
        <v>1.201763040094368</v>
      </c>
      <c r="AC114" s="243">
        <f>+'Ark1'!AD3450</f>
        <v>86.444408814613212</v>
      </c>
      <c r="AD114" s="241">
        <f t="shared" si="12"/>
        <v>3.2857142857142856</v>
      </c>
      <c r="AE114" s="241">
        <f t="shared" si="13"/>
        <v>1.2777777777777777</v>
      </c>
      <c r="AF114" s="220"/>
      <c r="AG114" s="244"/>
      <c r="AI114" s="28"/>
      <c r="AJ114" s="26"/>
      <c r="AK114" s="27"/>
      <c r="AL114" s="27"/>
      <c r="AP114" s="27"/>
    </row>
    <row r="115" spans="1:42">
      <c r="A115" s="220"/>
      <c r="B115" s="240">
        <f>+'Ark1'!C3451</f>
        <v>2024</v>
      </c>
      <c r="C115" s="220"/>
      <c r="D115" s="240">
        <f>+'Ark1'!M3451</f>
        <v>7</v>
      </c>
      <c r="E115" s="240" t="s">
        <v>104</v>
      </c>
      <c r="F115" s="240">
        <f>+'Ark1'!D3451</f>
        <v>12</v>
      </c>
      <c r="G115" s="240" t="s">
        <v>554</v>
      </c>
      <c r="H115" s="240">
        <f>+'Ark1'!Q3451</f>
        <v>0</v>
      </c>
      <c r="I115" s="240">
        <f>+'Ark1'!R3451</f>
        <v>0</v>
      </c>
      <c r="J115" s="241" t="str">
        <f>+IF(I115=0,"",'Ark1'!AG3451)</f>
        <v/>
      </c>
      <c r="K115" s="241" t="str">
        <f>+IF(I115=0,"",'Ark1'!AH3451)</f>
        <v/>
      </c>
      <c r="L115" s="241"/>
      <c r="M115" s="241" t="str">
        <f>+IF(I115=0,"",'Ark1'!U3451)</f>
        <v/>
      </c>
      <c r="N115" s="220"/>
      <c r="O115" s="455">
        <f>+IF(J115=0,"",'Ark1'!AI3451)</f>
        <v>0</v>
      </c>
      <c r="P115" s="221"/>
      <c r="Q115" s="241" t="str">
        <f>+IF(O115=0,"",'Ark1'!AJ3451)</f>
        <v/>
      </c>
      <c r="R115" s="220"/>
      <c r="S115" s="241" t="str">
        <f>+IF(O115=0,"",'Ark1'!AK3451)</f>
        <v/>
      </c>
      <c r="T115" s="97"/>
      <c r="U115" s="242" t="str">
        <f>+IF(I115=0,"",'Ark1'!S3451)</f>
        <v/>
      </c>
      <c r="V115" s="220"/>
      <c r="W115" s="241" t="str">
        <f>+IF(I115=0,"",'Ark1'!W3451)</f>
        <v/>
      </c>
      <c r="X115" s="243" t="str">
        <f>+IF(I115=0,"",'Ark1'!X3451)</f>
        <v/>
      </c>
      <c r="Y115" s="243" t="str">
        <f>+IF(I115=0,"",'Ark1'!Y3451)</f>
        <v/>
      </c>
      <c r="Z115" s="243" t="str">
        <f>+IF(I115=0,"",'Ark1'!Z3451)</f>
        <v/>
      </c>
      <c r="AA115" s="241" t="str">
        <f>+IF(I115=0,"",'Ark1'!AA3451)</f>
        <v/>
      </c>
      <c r="AB115" s="241" t="str">
        <f>+IF(I115=0,"",'Ark1'!AB3451)</f>
        <v/>
      </c>
      <c r="AC115" s="243">
        <f>+'Ark1'!AD3451</f>
        <v>0</v>
      </c>
      <c r="AD115" s="241" t="str">
        <f t="shared" si="12"/>
        <v/>
      </c>
      <c r="AE115" s="241" t="str">
        <f t="shared" si="13"/>
        <v/>
      </c>
      <c r="AF115" s="220"/>
      <c r="AG115" s="223"/>
      <c r="AI115" s="28"/>
      <c r="AJ115" s="26"/>
      <c r="AK115" s="223"/>
      <c r="AL115" s="27"/>
      <c r="AP115" s="27"/>
    </row>
    <row r="116" spans="1:42">
      <c r="A116" s="220"/>
      <c r="B116" s="220"/>
      <c r="C116" s="220"/>
      <c r="D116" s="220"/>
      <c r="E116" s="220"/>
      <c r="F116" s="220"/>
      <c r="G116" s="220"/>
      <c r="H116" s="220"/>
      <c r="I116" s="220"/>
      <c r="J116" s="221"/>
      <c r="K116" s="221"/>
      <c r="L116" s="221"/>
      <c r="M116" s="220"/>
      <c r="N116" s="220"/>
      <c r="O116" s="239"/>
      <c r="P116" s="221"/>
      <c r="Q116" s="221"/>
      <c r="R116" s="220"/>
      <c r="S116" s="221"/>
      <c r="T116" s="97"/>
      <c r="U116" s="220"/>
      <c r="V116" s="220"/>
      <c r="W116" s="222"/>
      <c r="X116" s="222"/>
      <c r="Y116" s="222"/>
      <c r="Z116" s="222"/>
      <c r="AA116" s="221"/>
      <c r="AB116" s="220"/>
      <c r="AC116" s="222"/>
      <c r="AD116" s="222"/>
      <c r="AE116" s="221"/>
      <c r="AF116" s="220"/>
      <c r="AG116" s="223"/>
      <c r="AI116" s="28"/>
      <c r="AJ116" s="26"/>
      <c r="AK116" s="224"/>
      <c r="AL116" s="27"/>
      <c r="AP116" s="27"/>
    </row>
    <row r="117" spans="1:42" ht="22.8">
      <c r="A117" s="220"/>
      <c r="B117" s="220"/>
      <c r="C117" s="220"/>
      <c r="D117" s="220"/>
      <c r="E117" s="266" t="str">
        <f>+E119</f>
        <v>3</v>
      </c>
      <c r="F117" s="220"/>
      <c r="G117" s="220"/>
      <c r="H117" s="220"/>
      <c r="I117" s="244">
        <f>SUM(I119:I130)</f>
        <v>891</v>
      </c>
      <c r="J117" s="221"/>
      <c r="K117" s="221"/>
      <c r="L117" s="221"/>
      <c r="M117" s="273">
        <f>+Fettgruppe!R17</f>
        <v>44.325813692480473</v>
      </c>
      <c r="N117" s="220"/>
      <c r="O117" s="239"/>
      <c r="P117" s="221"/>
      <c r="Q117" s="221"/>
      <c r="R117" s="220"/>
      <c r="S117" s="221"/>
      <c r="T117" s="97"/>
      <c r="U117" s="220"/>
      <c r="V117" s="220"/>
      <c r="W117" s="222"/>
      <c r="X117" s="222"/>
      <c r="Y117" s="222"/>
      <c r="Z117" s="222"/>
      <c r="AA117" s="221"/>
      <c r="AB117" s="220"/>
      <c r="AC117" s="222"/>
      <c r="AD117" s="222"/>
      <c r="AE117" s="221"/>
      <c r="AF117" s="220"/>
      <c r="AG117" s="223"/>
      <c r="AI117" s="28"/>
      <c r="AJ117" s="26"/>
      <c r="AK117" s="224"/>
      <c r="AL117" s="27"/>
      <c r="AP117" s="27"/>
    </row>
    <row r="118" spans="1:42">
      <c r="A118" s="220"/>
      <c r="B118" s="220"/>
      <c r="C118" s="220"/>
      <c r="D118" s="220"/>
      <c r="E118" s="220"/>
      <c r="F118" s="220"/>
      <c r="G118" s="220"/>
      <c r="H118" s="220"/>
      <c r="I118" s="220"/>
      <c r="J118" s="221"/>
      <c r="K118" s="221"/>
      <c r="L118" s="221"/>
      <c r="M118" s="220"/>
      <c r="N118" s="220"/>
      <c r="O118" s="239"/>
      <c r="P118" s="221"/>
      <c r="Q118" s="221"/>
      <c r="R118" s="220"/>
      <c r="S118" s="221"/>
      <c r="T118" s="97"/>
      <c r="U118" s="220"/>
      <c r="V118" s="220"/>
      <c r="W118" s="222"/>
      <c r="X118" s="222"/>
      <c r="Y118" s="222"/>
      <c r="Z118" s="222"/>
      <c r="AA118" s="221"/>
      <c r="AB118" s="220"/>
      <c r="AC118" s="222"/>
      <c r="AD118" s="222"/>
      <c r="AE118" s="222"/>
      <c r="AF118" s="220"/>
      <c r="AG118" s="223"/>
      <c r="AI118" s="28"/>
      <c r="AJ118" s="26"/>
      <c r="AK118" s="224"/>
      <c r="AL118" s="27"/>
      <c r="AP118" s="27"/>
    </row>
    <row r="119" spans="1:42">
      <c r="A119" s="220"/>
      <c r="B119" s="240">
        <f>+'Ark1'!C3488</f>
        <v>2024</v>
      </c>
      <c r="C119" s="220"/>
      <c r="D119" s="27">
        <f>+'Ark1'!M3452</f>
        <v>8</v>
      </c>
      <c r="E119" s="250" t="s">
        <v>105</v>
      </c>
      <c r="F119" s="27">
        <f>+'Ark1'!D3452</f>
        <v>1</v>
      </c>
      <c r="G119" s="27" t="s">
        <v>544</v>
      </c>
      <c r="H119" s="27">
        <f>+'Ark1'!Q3452</f>
        <v>44</v>
      </c>
      <c r="I119" s="27">
        <f>+'Ark1'!R3452</f>
        <v>49</v>
      </c>
      <c r="J119" s="28">
        <f>+IF(I119=0,"",'Ark1'!AG3452)</f>
        <v>17.13286713286713</v>
      </c>
      <c r="K119" s="28">
        <f>+IF(I119=0,"",'Ark1'!AH3452)</f>
        <v>18.876822311430381</v>
      </c>
      <c r="M119" s="28">
        <f>+IF(I119=0,"",'Ark1'!U3452)</f>
        <v>45.583673469387747</v>
      </c>
      <c r="N119" s="220"/>
      <c r="O119" s="247">
        <f>+IF(J119=0,"",'Ark1'!AI3452)</f>
        <v>37</v>
      </c>
      <c r="P119" s="221"/>
      <c r="Q119" s="28">
        <f>+IF(O119=0,"",'Ark1'!AJ3452)</f>
        <v>117.88108108108116</v>
      </c>
      <c r="R119" s="220"/>
      <c r="S119" s="28">
        <f>+IF(O119=0,"",'Ark1'!AK3452)</f>
        <v>27.320647714507757</v>
      </c>
      <c r="T119" s="97"/>
      <c r="U119" s="26">
        <f>+IF(I119=0,"",'Ark1'!S3452)</f>
        <v>8.8775510204081627</v>
      </c>
      <c r="V119" s="220"/>
      <c r="W119" s="28">
        <f>+IF(I119=0,"",'Ark1'!W3452)</f>
        <v>0</v>
      </c>
      <c r="X119" s="33">
        <f>+IF(I119=0,"",'Ark1'!X3452)</f>
        <v>100</v>
      </c>
      <c r="Y119" s="33">
        <f>+IF(I119=0,"",'Ark1'!Y3452)</f>
        <v>100</v>
      </c>
      <c r="Z119" s="33">
        <f>+IF(I119=0,"",'Ark1'!Z3452)</f>
        <v>79.591836734693885</v>
      </c>
      <c r="AA119" s="28">
        <f>+IF(I119=0,"",'Ark1'!AA3452)</f>
        <v>11.278231641290352</v>
      </c>
      <c r="AB119" s="28">
        <f>+IF(I119=0,"",'Ark1'!AB3452)</f>
        <v>1.4517076933696973</v>
      </c>
      <c r="AC119" s="33">
        <f>+'Ark1'!AD3452</f>
        <v>74.639204687693763</v>
      </c>
      <c r="AD119" s="28">
        <f>+IF(I119=0,"",I119/D119)</f>
        <v>6.125</v>
      </c>
      <c r="AE119" s="28">
        <f>+IF(I119=0,"",I119/H119)</f>
        <v>1.1136363636363635</v>
      </c>
      <c r="AF119" s="220"/>
      <c r="AG119" s="223"/>
      <c r="AI119" s="28"/>
      <c r="AJ119" s="26"/>
      <c r="AK119" s="224"/>
      <c r="AL119" s="27"/>
      <c r="AP119" s="27"/>
    </row>
    <row r="120" spans="1:42">
      <c r="A120" s="220"/>
      <c r="B120" s="240">
        <f>+'Ark1'!C3489</f>
        <v>2024</v>
      </c>
      <c r="C120" s="220"/>
      <c r="D120" s="27">
        <f>+'Ark1'!M3453</f>
        <v>8</v>
      </c>
      <c r="E120" s="250" t="s">
        <v>105</v>
      </c>
      <c r="F120" s="27">
        <f>+'Ark1'!D3453</f>
        <v>2</v>
      </c>
      <c r="G120" s="27" t="s">
        <v>545</v>
      </c>
      <c r="H120" s="27">
        <f>+'Ark1'!Q3453</f>
        <v>50</v>
      </c>
      <c r="I120" s="27">
        <f>+'Ark1'!R3453</f>
        <v>57</v>
      </c>
      <c r="J120" s="28">
        <f>+IF(I120=0,"",'Ark1'!AG3453)</f>
        <v>18.037974683544306</v>
      </c>
      <c r="K120" s="28">
        <f>+IF(I120=0,"",'Ark1'!AH3453)</f>
        <v>21.030673538838684</v>
      </c>
      <c r="M120" s="28">
        <f>+IF(I120=0,"",'Ark1'!U3453)</f>
        <v>48.463157894736838</v>
      </c>
      <c r="N120" s="220"/>
      <c r="O120" s="247">
        <f>+IF(J120=0,"",'Ark1'!AI3453)</f>
        <v>47</v>
      </c>
      <c r="P120" s="221"/>
      <c r="Q120" s="28">
        <f>+IF(O120=0,"",'Ark1'!AJ3453)</f>
        <v>120.11914893617021</v>
      </c>
      <c r="R120" s="220"/>
      <c r="S120" s="28">
        <f>+IF(O120=0,"",'Ark1'!AK3453)</f>
        <v>28.114102632088553</v>
      </c>
      <c r="T120" s="97"/>
      <c r="U120" s="26">
        <f>+IF(I120=0,"",'Ark1'!S3453)</f>
        <v>9.0526315789473681</v>
      </c>
      <c r="V120" s="220"/>
      <c r="W120" s="28">
        <f>+IF(I120=0,"",'Ark1'!W3453)</f>
        <v>0</v>
      </c>
      <c r="X120" s="33">
        <f>+IF(I120=0,"",'Ark1'!X3453)</f>
        <v>100</v>
      </c>
      <c r="Y120" s="33">
        <f>+IF(I120=0,"",'Ark1'!Y3453)</f>
        <v>100</v>
      </c>
      <c r="Z120" s="33">
        <f>+IF(I120=0,"",'Ark1'!Z3453)</f>
        <v>85.964912280701739</v>
      </c>
      <c r="AA120" s="28">
        <f>+IF(I120=0,"",'Ark1'!AA3453)</f>
        <v>11.652115711492778</v>
      </c>
      <c r="AB120" s="28">
        <f>+IF(I120=0,"",'Ark1'!AB3453)</f>
        <v>1.5266182398461152</v>
      </c>
      <c r="AC120" s="33">
        <f>+'Ark1'!AD3453</f>
        <v>72.106255882485826</v>
      </c>
      <c r="AD120" s="28">
        <f t="shared" ref="AD120:AD130" si="14">+IF(I120=0,"",I120/D120)</f>
        <v>7.125</v>
      </c>
      <c r="AE120" s="28">
        <f t="shared" ref="AE120:AE130" si="15">+IF(I120=0,"",I120/H120)</f>
        <v>1.1399999999999999</v>
      </c>
      <c r="AF120" s="220"/>
      <c r="AG120" s="223"/>
      <c r="AI120" s="28"/>
      <c r="AJ120" s="26"/>
      <c r="AK120" s="224"/>
      <c r="AL120" s="27"/>
      <c r="AP120" s="27"/>
    </row>
    <row r="121" spans="1:42">
      <c r="A121" s="220"/>
      <c r="B121" s="240">
        <f>+'Ark1'!C3490</f>
        <v>2024</v>
      </c>
      <c r="C121" s="220"/>
      <c r="D121" s="27">
        <f>+'Ark1'!M3454</f>
        <v>8</v>
      </c>
      <c r="E121" s="250" t="s">
        <v>105</v>
      </c>
      <c r="F121" s="27">
        <f>+'Ark1'!D3454</f>
        <v>3</v>
      </c>
      <c r="G121" s="27" t="s">
        <v>546</v>
      </c>
      <c r="H121" s="27">
        <f>+'Ark1'!Q3454</f>
        <v>347</v>
      </c>
      <c r="I121" s="27">
        <f>+'Ark1'!R3454</f>
        <v>379</v>
      </c>
      <c r="J121" s="28">
        <f>+IF(I121=0,"",'Ark1'!AG3454)</f>
        <v>17.39329967875172</v>
      </c>
      <c r="K121" s="28">
        <f>+IF(I121=0,"",'Ark1'!AH3454)</f>
        <v>18.73073801192287</v>
      </c>
      <c r="M121" s="28">
        <f>+IF(I121=0,"",'Ark1'!U3454)</f>
        <v>47.370184696569915</v>
      </c>
      <c r="N121" s="220"/>
      <c r="O121" s="247">
        <f>+IF(J121=0,"",'Ark1'!AI3454)</f>
        <v>326</v>
      </c>
      <c r="P121" s="221"/>
      <c r="Q121" s="28">
        <f>+IF(O121=0,"",'Ark1'!AJ3454)</f>
        <v>119.89570552147237</v>
      </c>
      <c r="R121" s="220"/>
      <c r="S121" s="28">
        <f>+IF(O121=0,"",'Ark1'!AK3454)</f>
        <v>27.338935534265687</v>
      </c>
      <c r="T121" s="97"/>
      <c r="U121" s="26">
        <f>+IF(I121=0,"",'Ark1'!S3454)</f>
        <v>8.7704485488126664</v>
      </c>
      <c r="V121" s="220"/>
      <c r="W121" s="28">
        <f>+IF(I121=0,"",'Ark1'!W3454)</f>
        <v>0</v>
      </c>
      <c r="X121" s="33">
        <f>+IF(I121=0,"",'Ark1'!X3454)</f>
        <v>100</v>
      </c>
      <c r="Y121" s="33">
        <f>+IF(I121=0,"",'Ark1'!Y3454)</f>
        <v>98.944591029023755</v>
      </c>
      <c r="Z121" s="33">
        <f>+IF(I121=0,"",'Ark1'!Z3454)</f>
        <v>85.488126649076506</v>
      </c>
      <c r="AA121" s="28">
        <f>+IF(I121=0,"",'Ark1'!AA3454)</f>
        <v>10.945264766565236</v>
      </c>
      <c r="AB121" s="28">
        <f>+IF(I121=0,"",'Ark1'!AB3454)</f>
        <v>1.3773794702754991</v>
      </c>
      <c r="AC121" s="33">
        <f>+'Ark1'!AD3454</f>
        <v>72.558767274907126</v>
      </c>
      <c r="AD121" s="28">
        <f t="shared" si="14"/>
        <v>47.375</v>
      </c>
      <c r="AE121" s="28">
        <f t="shared" si="15"/>
        <v>1.0922190201729107</v>
      </c>
      <c r="AF121" s="220"/>
      <c r="AG121" s="223"/>
      <c r="AI121" s="28"/>
      <c r="AJ121" s="26"/>
      <c r="AK121" s="224"/>
      <c r="AL121" s="27"/>
      <c r="AP121" s="27"/>
    </row>
    <row r="122" spans="1:42">
      <c r="A122" s="220"/>
      <c r="B122" s="240">
        <f>+'Ark1'!C3491</f>
        <v>2024</v>
      </c>
      <c r="C122" s="220"/>
      <c r="D122" s="27">
        <f>+'Ark1'!M3455</f>
        <v>8</v>
      </c>
      <c r="E122" s="250" t="s">
        <v>105</v>
      </c>
      <c r="F122" s="27">
        <f>+'Ark1'!D3455</f>
        <v>4</v>
      </c>
      <c r="G122" s="27" t="s">
        <v>547</v>
      </c>
      <c r="H122" s="27">
        <f>+'Ark1'!Q3455</f>
        <v>77</v>
      </c>
      <c r="I122" s="27">
        <f>+'Ark1'!R3455</f>
        <v>83</v>
      </c>
      <c r="J122" s="28">
        <f>+IF(I122=0,"",'Ark1'!AG3455)</f>
        <v>20.194647201946474</v>
      </c>
      <c r="K122" s="28">
        <f>+IF(I122=0,"",'Ark1'!AH3455)</f>
        <v>22.456472228099216</v>
      </c>
      <c r="M122" s="28">
        <f>+IF(I122=0,"",'Ark1'!U3455)</f>
        <v>43.479518072289125</v>
      </c>
      <c r="N122" s="220"/>
      <c r="O122" s="247">
        <f>+IF(J122=0,"",'Ark1'!AI3455)</f>
        <v>65</v>
      </c>
      <c r="P122" s="221"/>
      <c r="Q122" s="28">
        <f>+IF(O122=0,"",'Ark1'!AJ3455)</f>
        <v>119.0430769230769</v>
      </c>
      <c r="R122" s="220"/>
      <c r="S122" s="28">
        <f>+IF(O122=0,"",'Ark1'!AK3455)</f>
        <v>25.836812653446735</v>
      </c>
      <c r="T122" s="97"/>
      <c r="U122" s="26">
        <f>+IF(I122=0,"",'Ark1'!S3455)</f>
        <v>8.1445783132530121</v>
      </c>
      <c r="V122" s="220"/>
      <c r="W122" s="28">
        <f>+IF(I122=0,"",'Ark1'!W3455)</f>
        <v>0</v>
      </c>
      <c r="X122" s="33">
        <f>+IF(I122=0,"",'Ark1'!X3455)</f>
        <v>100</v>
      </c>
      <c r="Y122" s="33">
        <f>+IF(I122=0,"",'Ark1'!Y3455)</f>
        <v>91.56626506024098</v>
      </c>
      <c r="Z122" s="33">
        <f>+IF(I122=0,"",'Ark1'!Z3455)</f>
        <v>73.493975903614427</v>
      </c>
      <c r="AA122" s="28">
        <f>+IF(I122=0,"",'Ark1'!AA3455)</f>
        <v>12.058679412163544</v>
      </c>
      <c r="AB122" s="28">
        <f>+IF(I122=0,"",'Ark1'!AB3455)</f>
        <v>1.5533293440529443</v>
      </c>
      <c r="AC122" s="33">
        <f>+'Ark1'!AD3455</f>
        <v>78.121846929737742</v>
      </c>
      <c r="AD122" s="28">
        <f t="shared" si="14"/>
        <v>10.375</v>
      </c>
      <c r="AE122" s="28">
        <f t="shared" si="15"/>
        <v>1.0779220779220779</v>
      </c>
      <c r="AF122" s="220"/>
      <c r="AG122" s="223"/>
      <c r="AI122" s="28"/>
      <c r="AJ122" s="26"/>
      <c r="AK122" s="224"/>
      <c r="AL122" s="27"/>
      <c r="AP122" s="27"/>
    </row>
    <row r="123" spans="1:42">
      <c r="A123" s="220"/>
      <c r="B123" s="240">
        <f>+'Ark1'!C3492</f>
        <v>2024</v>
      </c>
      <c r="C123" s="220"/>
      <c r="D123" s="27">
        <f>+'Ark1'!M3456</f>
        <v>8</v>
      </c>
      <c r="E123" s="250" t="s">
        <v>105</v>
      </c>
      <c r="F123" s="27">
        <f>+'Ark1'!D3456</f>
        <v>5</v>
      </c>
      <c r="G123" s="27" t="s">
        <v>456</v>
      </c>
      <c r="H123" s="27">
        <f>+'Ark1'!Q3456</f>
        <v>32</v>
      </c>
      <c r="I123" s="27">
        <f>+'Ark1'!R3456</f>
        <v>37</v>
      </c>
      <c r="J123" s="28">
        <f>+IF(I123=0,"",'Ark1'!AG3456)</f>
        <v>27.407407407407408</v>
      </c>
      <c r="K123" s="28">
        <f>+IF(I123=0,"",'Ark1'!AH3456)</f>
        <v>28.992121706058125</v>
      </c>
      <c r="M123" s="28">
        <f>+IF(I123=0,"",'Ark1'!U3456)</f>
        <v>43.264864864864869</v>
      </c>
      <c r="N123" s="220"/>
      <c r="O123" s="247">
        <f>+IF(J123=0,"",'Ark1'!AI3456)</f>
        <v>36</v>
      </c>
      <c r="P123" s="221"/>
      <c r="Q123" s="28">
        <f>+IF(O123=0,"",'Ark1'!AJ3456)</f>
        <v>118.01111111111111</v>
      </c>
      <c r="R123" s="220"/>
      <c r="S123" s="28">
        <f>+IF(O123=0,"",'Ark1'!AK3456)</f>
        <v>25.689066528962659</v>
      </c>
      <c r="T123" s="97"/>
      <c r="U123" s="26">
        <f>+IF(I123=0,"",'Ark1'!S3456)</f>
        <v>8.324324324324321</v>
      </c>
      <c r="V123" s="220"/>
      <c r="W123" s="28">
        <f>+IF(I123=0,"",'Ark1'!W3456)</f>
        <v>0</v>
      </c>
      <c r="X123" s="33">
        <f>+IF(I123=0,"",'Ark1'!X3456)</f>
        <v>100</v>
      </c>
      <c r="Y123" s="33">
        <f>+IF(I123=0,"",'Ark1'!Y3456)</f>
        <v>100</v>
      </c>
      <c r="Z123" s="33">
        <f>+IF(I123=0,"",'Ark1'!Z3456)</f>
        <v>75.675675675675691</v>
      </c>
      <c r="AA123" s="28">
        <f>+IF(I123=0,"",'Ark1'!AA3456)</f>
        <v>10.017477057790583</v>
      </c>
      <c r="AB123" s="28">
        <f>+IF(I123=0,"",'Ark1'!AB3456)</f>
        <v>1.4896771653535841</v>
      </c>
      <c r="AC123" s="33">
        <f>+'Ark1'!AD3456</f>
        <v>80.254741499451185</v>
      </c>
      <c r="AD123" s="28">
        <f t="shared" si="14"/>
        <v>4.625</v>
      </c>
      <c r="AE123" s="28">
        <f t="shared" si="15"/>
        <v>1.15625</v>
      </c>
      <c r="AF123" s="220"/>
      <c r="AG123" s="223"/>
      <c r="AI123" s="28"/>
      <c r="AJ123" s="26"/>
      <c r="AK123" s="224"/>
      <c r="AL123" s="27"/>
      <c r="AP123" s="27"/>
    </row>
    <row r="124" spans="1:42">
      <c r="A124" s="220"/>
      <c r="B124" s="240">
        <f>+'Ark1'!C3493</f>
        <v>2024</v>
      </c>
      <c r="C124" s="220"/>
      <c r="D124" s="27">
        <f>+'Ark1'!M3457</f>
        <v>8</v>
      </c>
      <c r="E124" s="250" t="s">
        <v>105</v>
      </c>
      <c r="F124" s="27">
        <f>+'Ark1'!D3457</f>
        <v>6</v>
      </c>
      <c r="G124" s="27" t="s">
        <v>548</v>
      </c>
      <c r="H124" s="27">
        <f>+'Ark1'!Q3457</f>
        <v>18</v>
      </c>
      <c r="I124" s="27">
        <f>+'Ark1'!R3457</f>
        <v>19</v>
      </c>
      <c r="J124" s="28">
        <f>+IF(I124=0,"",'Ark1'!AG3457)</f>
        <v>21.348314606741575</v>
      </c>
      <c r="K124" s="28">
        <f>+IF(I124=0,"",'Ark1'!AH3457)</f>
        <v>22.683309178029518</v>
      </c>
      <c r="M124" s="28">
        <f>+IF(I124=0,"",'Ark1'!U3457)</f>
        <v>40.363157894736851</v>
      </c>
      <c r="N124" s="220"/>
      <c r="O124" s="247">
        <f>+IF(J124=0,"",'Ark1'!AI3457)</f>
        <v>19</v>
      </c>
      <c r="P124" s="221"/>
      <c r="Q124" s="28">
        <f>+IF(O124=0,"",'Ark1'!AJ3457)</f>
        <v>118.4684210526316</v>
      </c>
      <c r="R124" s="220"/>
      <c r="S124" s="28">
        <f>+IF(O124=0,"",'Ark1'!AK3457)</f>
        <v>23.85449952534653</v>
      </c>
      <c r="T124" s="97"/>
      <c r="U124" s="26">
        <f>+IF(I124=0,"",'Ark1'!S3457)</f>
        <v>7.7368421052631549</v>
      </c>
      <c r="V124" s="220"/>
      <c r="W124" s="28">
        <f>+IF(I124=0,"",'Ark1'!W3457)</f>
        <v>0</v>
      </c>
      <c r="X124" s="33">
        <f>+IF(I124=0,"",'Ark1'!X3457)</f>
        <v>100</v>
      </c>
      <c r="Y124" s="33">
        <f>+IF(I124=0,"",'Ark1'!Y3457)</f>
        <v>94.736842105263179</v>
      </c>
      <c r="Z124" s="33">
        <f>+IF(I124=0,"",'Ark1'!Z3457)</f>
        <v>68.421052631578959</v>
      </c>
      <c r="AA124" s="28">
        <f>+IF(I124=0,"",'Ark1'!AA3457)</f>
        <v>10.308770436984117</v>
      </c>
      <c r="AB124" s="28">
        <f>+IF(I124=0,"",'Ark1'!AB3457)</f>
        <v>1.3314853305972139</v>
      </c>
      <c r="AC124" s="33">
        <f>+'Ark1'!AD3457</f>
        <v>62.085809240184062</v>
      </c>
      <c r="AD124" s="28">
        <f t="shared" si="14"/>
        <v>2.375</v>
      </c>
      <c r="AE124" s="28">
        <f t="shared" si="15"/>
        <v>1.0555555555555556</v>
      </c>
      <c r="AF124" s="220"/>
      <c r="AG124" s="223"/>
      <c r="AI124" s="28"/>
      <c r="AJ124" s="26"/>
      <c r="AK124" s="224"/>
      <c r="AL124" s="27"/>
      <c r="AP124" s="27"/>
    </row>
    <row r="125" spans="1:42">
      <c r="A125" s="220"/>
      <c r="B125" s="240">
        <f>+'Ark1'!C3494</f>
        <v>2024</v>
      </c>
      <c r="C125" s="220"/>
      <c r="D125" s="27">
        <f>+'Ark1'!M3458</f>
        <v>8</v>
      </c>
      <c r="E125" s="250" t="s">
        <v>105</v>
      </c>
      <c r="F125" s="27">
        <f>+'Ark1'!D3458</f>
        <v>7</v>
      </c>
      <c r="G125" s="27" t="s">
        <v>549</v>
      </c>
      <c r="H125" s="27">
        <f>+'Ark1'!Q3458</f>
        <v>4</v>
      </c>
      <c r="I125" s="27">
        <f>+'Ark1'!R3458</f>
        <v>5</v>
      </c>
      <c r="J125" s="28">
        <f>+IF(I125=0,"",'Ark1'!AG3458)</f>
        <v>20</v>
      </c>
      <c r="K125" s="28">
        <f>+IF(I125=0,"",'Ark1'!AH3458)</f>
        <v>14.166666666666663</v>
      </c>
      <c r="M125" s="28">
        <f>+IF(I125=0,"",'Ark1'!U3458)</f>
        <v>27.54</v>
      </c>
      <c r="N125" s="220"/>
      <c r="O125" s="247">
        <f>+IF(J125=0,"",'Ark1'!AI3458)</f>
        <v>5</v>
      </c>
      <c r="P125" s="221"/>
      <c r="Q125" s="28">
        <f>+IF(O125=0,"",'Ark1'!AJ3458)</f>
        <v>109</v>
      </c>
      <c r="R125" s="220"/>
      <c r="S125" s="28">
        <f>+IF(O125=0,"",'Ark1'!AK3458)</f>
        <v>21.128869362104005</v>
      </c>
      <c r="T125" s="97"/>
      <c r="U125" s="26">
        <f>+IF(I125=0,"",'Ark1'!S3458)</f>
        <v>7.4</v>
      </c>
      <c r="V125" s="220"/>
      <c r="W125" s="28">
        <f>+IF(I125=0,"",'Ark1'!W3458)</f>
        <v>0</v>
      </c>
      <c r="X125" s="33">
        <f>+IF(I125=0,"",'Ark1'!X3458)</f>
        <v>100</v>
      </c>
      <c r="Y125" s="33">
        <f>+IF(I125=0,"",'Ark1'!Y3458)</f>
        <v>60</v>
      </c>
      <c r="Z125" s="33">
        <f>+IF(I125=0,"",'Ark1'!Z3458)</f>
        <v>0</v>
      </c>
      <c r="AA125" s="28">
        <f>+IF(I125=0,"",'Ark1'!AA3458)</f>
        <v>5.6708376806253282</v>
      </c>
      <c r="AB125" s="28">
        <f>+IF(I125=0,"",'Ark1'!AB3458)</f>
        <v>1.0198039027185559</v>
      </c>
      <c r="AC125" s="33">
        <f>+'Ark1'!AD3458</f>
        <v>88.2565160668575</v>
      </c>
      <c r="AD125" s="28">
        <f t="shared" si="14"/>
        <v>0.625</v>
      </c>
      <c r="AE125" s="28">
        <f t="shared" si="15"/>
        <v>1.25</v>
      </c>
      <c r="AF125" s="220"/>
      <c r="AG125" s="223"/>
      <c r="AI125" s="28"/>
      <c r="AJ125" s="26"/>
      <c r="AK125" s="224"/>
      <c r="AL125" s="27"/>
      <c r="AP125" s="27"/>
    </row>
    <row r="126" spans="1:42">
      <c r="A126" s="220"/>
      <c r="B126" s="240">
        <f>+'Ark1'!C3495</f>
        <v>2024</v>
      </c>
      <c r="C126" s="220"/>
      <c r="D126" s="27">
        <f>+'Ark1'!M3459</f>
        <v>8</v>
      </c>
      <c r="E126" s="250" t="s">
        <v>105</v>
      </c>
      <c r="F126" s="27">
        <f>+'Ark1'!D3459</f>
        <v>8</v>
      </c>
      <c r="G126" s="27" t="s">
        <v>550</v>
      </c>
      <c r="H126" s="27">
        <f>+'Ark1'!Q3459</f>
        <v>31</v>
      </c>
      <c r="I126" s="27">
        <f>+'Ark1'!R3459</f>
        <v>36</v>
      </c>
      <c r="J126" s="28">
        <f>+IF(I126=0,"",'Ark1'!AG3459)</f>
        <v>27.272727272727277</v>
      </c>
      <c r="K126" s="28">
        <f>+IF(I126=0,"",'Ark1'!AH3459)</f>
        <v>24.055318851714752</v>
      </c>
      <c r="M126" s="28">
        <f>+IF(I126=0,"",'Ark1'!U3459)</f>
        <v>38.266666666666673</v>
      </c>
      <c r="N126" s="220"/>
      <c r="O126" s="247">
        <f>+IF(J126=0,"",'Ark1'!AI3459)</f>
        <v>36</v>
      </c>
      <c r="P126" s="221"/>
      <c r="Q126" s="28">
        <f>+IF(O126=0,"",'Ark1'!AJ3459)</f>
        <v>113.63055555555556</v>
      </c>
      <c r="R126" s="220"/>
      <c r="S126" s="28">
        <f>+IF(O126=0,"",'Ark1'!AK3459)</f>
        <v>25.137940833346647</v>
      </c>
      <c r="T126" s="97"/>
      <c r="U126" s="26">
        <f>+IF(I126=0,"",'Ark1'!S3459)</f>
        <v>8.3333333333333357</v>
      </c>
      <c r="V126" s="220"/>
      <c r="W126" s="28">
        <f>+IF(I126=0,"",'Ark1'!W3459)</f>
        <v>0</v>
      </c>
      <c r="X126" s="33">
        <f>+IF(I126=0,"",'Ark1'!X3459)</f>
        <v>100</v>
      </c>
      <c r="Y126" s="33">
        <f>+IF(I126=0,"",'Ark1'!Y3459)</f>
        <v>86.1111111111111</v>
      </c>
      <c r="Z126" s="33">
        <f>+IF(I126=0,"",'Ark1'!Z3459)</f>
        <v>55.555555555555557</v>
      </c>
      <c r="AA126" s="28">
        <f>+IF(I126=0,"",'Ark1'!AA3459)</f>
        <v>12.983900287150473</v>
      </c>
      <c r="AB126" s="28">
        <f>+IF(I126=0,"",'Ark1'!AB3459)</f>
        <v>1.3333333333333279</v>
      </c>
      <c r="AC126" s="33">
        <f>+'Ark1'!AD3459</f>
        <v>87.030859372687985</v>
      </c>
      <c r="AD126" s="28">
        <f t="shared" si="14"/>
        <v>4.5</v>
      </c>
      <c r="AE126" s="28">
        <f t="shared" si="15"/>
        <v>1.1612903225806452</v>
      </c>
      <c r="AF126" s="220"/>
      <c r="AG126" s="223"/>
      <c r="AI126" s="28"/>
      <c r="AJ126" s="26"/>
      <c r="AK126" s="224"/>
      <c r="AL126" s="27"/>
      <c r="AP126" s="27"/>
    </row>
    <row r="127" spans="1:42">
      <c r="A127" s="220"/>
      <c r="B127" s="240">
        <f>+'Ark1'!C3496</f>
        <v>2024</v>
      </c>
      <c r="C127" s="220"/>
      <c r="D127" s="27">
        <f>+'Ark1'!M3460</f>
        <v>8</v>
      </c>
      <c r="E127" s="250" t="s">
        <v>105</v>
      </c>
      <c r="F127" s="27">
        <f>+'Ark1'!D3460</f>
        <v>9</v>
      </c>
      <c r="G127" s="27" t="s">
        <v>551</v>
      </c>
      <c r="H127" s="27">
        <f>+'Ark1'!Q3460</f>
        <v>45</v>
      </c>
      <c r="I127" s="27">
        <f>+'Ark1'!R3460</f>
        <v>57</v>
      </c>
      <c r="J127" s="28">
        <f>+IF(I127=0,"",'Ark1'!AG3460)</f>
        <v>25</v>
      </c>
      <c r="K127" s="28">
        <f>+IF(I127=0,"",'Ark1'!AH3460)</f>
        <v>23.200540175557048</v>
      </c>
      <c r="M127" s="28">
        <f>+IF(I127=0,"",'Ark1'!U3460)</f>
        <v>36.168421052631594</v>
      </c>
      <c r="N127" s="220"/>
      <c r="O127" s="247">
        <f>+IF(J127=0,"",'Ark1'!AI3460)</f>
        <v>57</v>
      </c>
      <c r="P127" s="221"/>
      <c r="Q127" s="28">
        <f>+IF(O127=0,"",'Ark1'!AJ3460)</f>
        <v>112.33684210526312</v>
      </c>
      <c r="R127" s="220"/>
      <c r="S127" s="28">
        <f>+IF(O127=0,"",'Ark1'!AK3460)</f>
        <v>24.239825716845839</v>
      </c>
      <c r="T127" s="97"/>
      <c r="U127" s="26">
        <f>+IF(I127=0,"",'Ark1'!S3460)</f>
        <v>8</v>
      </c>
      <c r="V127" s="220"/>
      <c r="W127" s="28">
        <f>+IF(I127=0,"",'Ark1'!W3460)</f>
        <v>0</v>
      </c>
      <c r="X127" s="33">
        <f>+IF(I127=0,"",'Ark1'!X3460)</f>
        <v>100</v>
      </c>
      <c r="Y127" s="33">
        <f>+IF(I127=0,"",'Ark1'!Y3460)</f>
        <v>70.175438596491219</v>
      </c>
      <c r="Z127" s="33">
        <f>+IF(I127=0,"",'Ark1'!Z3460)</f>
        <v>47.368421052631589</v>
      </c>
      <c r="AA127" s="28">
        <f>+IF(I127=0,"",'Ark1'!AA3460)</f>
        <v>14.425722127867068</v>
      </c>
      <c r="AB127" s="28">
        <f>+IF(I127=0,"",'Ark1'!AB3460)</f>
        <v>1.6329931618554523</v>
      </c>
      <c r="AC127" s="33">
        <f>+'Ark1'!AD3460</f>
        <v>91.163315946341285</v>
      </c>
      <c r="AD127" s="28">
        <f t="shared" si="14"/>
        <v>7.125</v>
      </c>
      <c r="AE127" s="28">
        <f t="shared" si="15"/>
        <v>1.2666666666666666</v>
      </c>
      <c r="AF127" s="220"/>
      <c r="AG127" s="223"/>
      <c r="AI127" s="28"/>
      <c r="AJ127" s="26"/>
      <c r="AK127" s="224"/>
      <c r="AL127" s="27"/>
      <c r="AP127" s="27"/>
    </row>
    <row r="128" spans="1:42">
      <c r="A128" s="220"/>
      <c r="B128" s="240">
        <f>+'Ark1'!C3497</f>
        <v>2024</v>
      </c>
      <c r="C128" s="220"/>
      <c r="D128" s="27">
        <f>+'Ark1'!M3461</f>
        <v>8</v>
      </c>
      <c r="E128" s="250" t="s">
        <v>105</v>
      </c>
      <c r="F128" s="27">
        <f>+'Ark1'!D3461</f>
        <v>10</v>
      </c>
      <c r="G128" s="27" t="s">
        <v>552</v>
      </c>
      <c r="H128" s="27">
        <f>+'Ark1'!Q3461</f>
        <v>125</v>
      </c>
      <c r="I128" s="27">
        <f>+'Ark1'!R3461</f>
        <v>146</v>
      </c>
      <c r="J128" s="28">
        <f>+IF(I128=0,"",'Ark1'!AG3461)</f>
        <v>26.838235294117649</v>
      </c>
      <c r="K128" s="28">
        <f>+IF(I128=0,"",'Ark1'!AH3461)</f>
        <v>26.413581429328719</v>
      </c>
      <c r="M128" s="28">
        <f>+IF(I128=0,"",'Ark1'!U3461)</f>
        <v>40.612328767123287</v>
      </c>
      <c r="N128" s="220"/>
      <c r="O128" s="247">
        <f>+IF(J128=0,"",'Ark1'!AI3461)</f>
        <v>146</v>
      </c>
      <c r="P128" s="221"/>
      <c r="Q128" s="28">
        <f>+IF(O128=0,"",'Ark1'!AJ3461)</f>
        <v>115.28767123287676</v>
      </c>
      <c r="R128" s="220"/>
      <c r="S128" s="28">
        <f>+IF(O128=0,"",'Ark1'!AK3461)</f>
        <v>25.637986777712101</v>
      </c>
      <c r="T128" s="97"/>
      <c r="U128" s="26">
        <f>+IF(I128=0,"",'Ark1'!S3461)</f>
        <v>8.4863013698630141</v>
      </c>
      <c r="V128" s="220"/>
      <c r="W128" s="28">
        <f>+IF(I128=0,"",'Ark1'!W3461)</f>
        <v>0</v>
      </c>
      <c r="X128" s="33">
        <f>+IF(I128=0,"",'Ark1'!X3461)</f>
        <v>98.63013698630138</v>
      </c>
      <c r="Y128" s="33">
        <f>+IF(I128=0,"",'Ark1'!Y3461)</f>
        <v>90.410958904109606</v>
      </c>
      <c r="Z128" s="33">
        <f>+IF(I128=0,"",'Ark1'!Z3461)</f>
        <v>61.643835616438359</v>
      </c>
      <c r="AA128" s="28">
        <f>+IF(I128=0,"",'Ark1'!AA3461)</f>
        <v>13.464519028135948</v>
      </c>
      <c r="AB128" s="28">
        <f>+IF(I128=0,"",'Ark1'!AB3461)</f>
        <v>1.4769289748824852</v>
      </c>
      <c r="AC128" s="33">
        <f>+'Ark1'!AD3461</f>
        <v>86.338265996685621</v>
      </c>
      <c r="AD128" s="28">
        <f t="shared" si="14"/>
        <v>18.25</v>
      </c>
      <c r="AE128" s="28">
        <f t="shared" si="15"/>
        <v>1.1679999999999999</v>
      </c>
      <c r="AF128" s="220"/>
      <c r="AG128" s="223"/>
      <c r="AI128" s="28"/>
      <c r="AJ128" s="26"/>
      <c r="AK128" s="224"/>
      <c r="AL128" s="27"/>
      <c r="AP128" s="27"/>
    </row>
    <row r="129" spans="1:42">
      <c r="A129" s="220"/>
      <c r="B129" s="240">
        <f>+'Ark1'!C3498</f>
        <v>2024</v>
      </c>
      <c r="C129" s="220"/>
      <c r="D129" s="27">
        <f>+'Ark1'!M3462</f>
        <v>8</v>
      </c>
      <c r="E129" s="250" t="s">
        <v>105</v>
      </c>
      <c r="F129" s="27">
        <f>+'Ark1'!D3462</f>
        <v>11</v>
      </c>
      <c r="G129" s="27" t="s">
        <v>553</v>
      </c>
      <c r="H129" s="27">
        <f>+'Ark1'!Q3462</f>
        <v>21</v>
      </c>
      <c r="I129" s="27">
        <f>+'Ark1'!R3462</f>
        <v>23</v>
      </c>
      <c r="J129" s="28">
        <f>+IF(I129=0,"",'Ark1'!AG3462)</f>
        <v>21.904761904761905</v>
      </c>
      <c r="K129" s="28">
        <f>+IF(I129=0,"",'Ark1'!AH3462)</f>
        <v>23.908884237063045</v>
      </c>
      <c r="M129" s="28">
        <f>+IF(I129=0,"",'Ark1'!U3462)</f>
        <v>46.182608695652164</v>
      </c>
      <c r="N129" s="220"/>
      <c r="O129" s="247">
        <f>+IF(J129=0,"",'Ark1'!AI3462)</f>
        <v>23</v>
      </c>
      <c r="P129" s="221"/>
      <c r="Q129" s="28">
        <f>+IF(O129=0,"",'Ark1'!AJ3462)</f>
        <v>119.2304347826087</v>
      </c>
      <c r="R129" s="220"/>
      <c r="S129" s="28">
        <f>+IF(O129=0,"",'Ark1'!AK3462)</f>
        <v>26.785823888571489</v>
      </c>
      <c r="T129" s="97"/>
      <c r="U129" s="26">
        <f>+IF(I129=0,"",'Ark1'!S3462)</f>
        <v>8.9130434782608674</v>
      </c>
      <c r="V129" s="220"/>
      <c r="W129" s="28">
        <f>+IF(I129=0,"",'Ark1'!W3462)</f>
        <v>0</v>
      </c>
      <c r="X129" s="33">
        <f>+IF(I129=0,"",'Ark1'!X3462)</f>
        <v>100</v>
      </c>
      <c r="Y129" s="33">
        <f>+IF(I129=0,"",'Ark1'!Y3462)</f>
        <v>100</v>
      </c>
      <c r="Z129" s="33">
        <f>+IF(I129=0,"",'Ark1'!Z3462)</f>
        <v>78.260869565217391</v>
      </c>
      <c r="AA129" s="28">
        <f>+IF(I129=0,"",'Ark1'!AA3462)</f>
        <v>11.20049114505078</v>
      </c>
      <c r="AB129" s="28">
        <f>+IF(I129=0,"",'Ark1'!AB3462)</f>
        <v>1.2480608777745539</v>
      </c>
      <c r="AC129" s="33">
        <f>+'Ark1'!AD3462</f>
        <v>89.347492990350972</v>
      </c>
      <c r="AD129" s="28">
        <f t="shared" si="14"/>
        <v>2.875</v>
      </c>
      <c r="AE129" s="28">
        <f t="shared" si="15"/>
        <v>1.0952380952380953</v>
      </c>
      <c r="AF129" s="220"/>
      <c r="AG129" s="223"/>
      <c r="AI129" s="28"/>
      <c r="AJ129" s="26"/>
      <c r="AK129" s="224"/>
      <c r="AL129" s="27"/>
      <c r="AP129" s="27"/>
    </row>
    <row r="130" spans="1:42">
      <c r="A130" s="220"/>
      <c r="B130" s="240">
        <f>+'Ark1'!C3499</f>
        <v>2024</v>
      </c>
      <c r="C130" s="220"/>
      <c r="D130" s="27">
        <f>+'Ark1'!M3463</f>
        <v>8</v>
      </c>
      <c r="E130" s="250" t="s">
        <v>105</v>
      </c>
      <c r="F130" s="27">
        <f>+'Ark1'!D3463</f>
        <v>12</v>
      </c>
      <c r="G130" s="27" t="s">
        <v>554</v>
      </c>
      <c r="H130" s="27">
        <f>+'Ark1'!Q3463</f>
        <v>0</v>
      </c>
      <c r="I130" s="27">
        <f>+'Ark1'!R3463</f>
        <v>0</v>
      </c>
      <c r="J130" s="28" t="str">
        <f>+IF(I130=0,"",'Ark1'!AG3463)</f>
        <v/>
      </c>
      <c r="K130" s="28" t="str">
        <f>+IF(I130=0,"",'Ark1'!AH3463)</f>
        <v/>
      </c>
      <c r="M130" s="28" t="str">
        <f>+IF(I130=0,"",'Ark1'!U3463)</f>
        <v/>
      </c>
      <c r="N130" s="220"/>
      <c r="O130" s="247">
        <f>+IF(J130=0,"",'Ark1'!AI3463)</f>
        <v>0</v>
      </c>
      <c r="P130" s="221"/>
      <c r="Q130" s="28" t="str">
        <f>+IF(O130=0,"",'Ark1'!AJ3463)</f>
        <v/>
      </c>
      <c r="R130" s="220"/>
      <c r="S130" s="28" t="str">
        <f>+IF(O130=0,"",'Ark1'!AK3463)</f>
        <v/>
      </c>
      <c r="T130" s="97"/>
      <c r="U130" s="26" t="str">
        <f>+IF(I130=0,"",'Ark1'!S3463)</f>
        <v/>
      </c>
      <c r="V130" s="220"/>
      <c r="W130" s="28" t="str">
        <f>+IF(I130=0,"",'Ark1'!W3463)</f>
        <v/>
      </c>
      <c r="X130" s="33" t="str">
        <f>+IF(I130=0,"",'Ark1'!X3463)</f>
        <v/>
      </c>
      <c r="Y130" s="33" t="str">
        <f>+IF(I130=0,"",'Ark1'!Y3463)</f>
        <v/>
      </c>
      <c r="Z130" s="33" t="str">
        <f>+IF(I130=0,"",'Ark1'!Z3463)</f>
        <v/>
      </c>
      <c r="AA130" s="28" t="str">
        <f>+IF(I130=0,"",'Ark1'!AA3463)</f>
        <v/>
      </c>
      <c r="AB130" s="28" t="str">
        <f>+IF(I130=0,"",'Ark1'!AB3463)</f>
        <v/>
      </c>
      <c r="AC130" s="33">
        <f>+'Ark1'!AD3463</f>
        <v>0</v>
      </c>
      <c r="AD130" s="28" t="str">
        <f t="shared" si="14"/>
        <v/>
      </c>
      <c r="AE130" s="28" t="str">
        <f t="shared" si="15"/>
        <v/>
      </c>
      <c r="AF130" s="220"/>
      <c r="AG130" s="223"/>
      <c r="AI130" s="28"/>
      <c r="AJ130" s="26"/>
      <c r="AK130" s="224"/>
      <c r="AL130" s="27"/>
      <c r="AP130" s="27"/>
    </row>
    <row r="131" spans="1:42">
      <c r="A131" s="220"/>
      <c r="B131" s="220"/>
      <c r="C131" s="220"/>
      <c r="D131" s="220"/>
      <c r="E131" s="220"/>
      <c r="F131" s="220"/>
      <c r="G131" s="220"/>
      <c r="H131" s="220"/>
      <c r="I131" s="220"/>
      <c r="J131" s="221"/>
      <c r="K131" s="221"/>
      <c r="L131" s="221"/>
      <c r="M131" s="220"/>
      <c r="N131" s="220"/>
      <c r="O131" s="239"/>
      <c r="P131" s="221"/>
      <c r="Q131" s="221"/>
      <c r="R131" s="220"/>
      <c r="S131" s="221"/>
      <c r="T131" s="97"/>
      <c r="U131" s="220"/>
      <c r="V131" s="220"/>
      <c r="W131" s="222"/>
      <c r="X131" s="222"/>
      <c r="Y131" s="222"/>
      <c r="Z131" s="222"/>
      <c r="AA131" s="221"/>
      <c r="AB131" s="220"/>
      <c r="AC131" s="222"/>
      <c r="AD131" s="222"/>
      <c r="AE131" s="221"/>
      <c r="AF131" s="220"/>
      <c r="AG131" s="223"/>
      <c r="AI131" s="28"/>
      <c r="AJ131" s="26"/>
      <c r="AK131" s="224"/>
      <c r="AL131" s="27"/>
      <c r="AP131" s="27"/>
    </row>
    <row r="132" spans="1:42" ht="22.8">
      <c r="A132" s="220"/>
      <c r="B132" s="220"/>
      <c r="C132" s="220"/>
      <c r="D132" s="220"/>
      <c r="E132" s="266" t="str">
        <f>+E134</f>
        <v>3+</v>
      </c>
      <c r="F132" s="220"/>
      <c r="G132" s="220"/>
      <c r="H132" s="220"/>
      <c r="I132" s="244">
        <f>SUM(I134:I145)</f>
        <v>586</v>
      </c>
      <c r="J132" s="221"/>
      <c r="K132" s="221"/>
      <c r="L132" s="221"/>
      <c r="M132" s="273">
        <f>+Fettgruppe!R18</f>
        <v>47.45870307167236</v>
      </c>
      <c r="N132" s="220"/>
      <c r="O132" s="239"/>
      <c r="P132" s="221"/>
      <c r="Q132" s="221"/>
      <c r="R132" s="220"/>
      <c r="S132" s="221"/>
      <c r="T132" s="97"/>
      <c r="U132" s="220"/>
      <c r="V132" s="220"/>
      <c r="W132" s="222"/>
      <c r="X132" s="222"/>
      <c r="Y132" s="222"/>
      <c r="Z132" s="222"/>
      <c r="AA132" s="221"/>
      <c r="AB132" s="220"/>
      <c r="AC132" s="222"/>
      <c r="AD132" s="222"/>
      <c r="AE132" s="221"/>
      <c r="AF132" s="220"/>
      <c r="AG132" s="223"/>
      <c r="AI132" s="28"/>
      <c r="AJ132" s="26"/>
      <c r="AK132" s="224"/>
      <c r="AL132" s="27"/>
      <c r="AP132" s="27"/>
    </row>
    <row r="133" spans="1:42">
      <c r="A133" s="220"/>
      <c r="B133" s="220"/>
      <c r="C133" s="220"/>
      <c r="D133" s="220"/>
      <c r="E133" s="220"/>
      <c r="F133" s="220"/>
      <c r="G133" s="220"/>
      <c r="H133" s="220"/>
      <c r="I133" s="220"/>
      <c r="J133" s="221"/>
      <c r="K133" s="221"/>
      <c r="L133" s="221"/>
      <c r="M133" s="220"/>
      <c r="N133" s="220"/>
      <c r="O133" s="239"/>
      <c r="P133" s="221"/>
      <c r="Q133" s="221"/>
      <c r="R133" s="220"/>
      <c r="S133" s="221"/>
      <c r="T133" s="97"/>
      <c r="U133" s="220"/>
      <c r="V133" s="220"/>
      <c r="W133" s="222"/>
      <c r="X133" s="222"/>
      <c r="Y133" s="222"/>
      <c r="Z133" s="222"/>
      <c r="AA133" s="221"/>
      <c r="AB133" s="220"/>
      <c r="AC133" s="222"/>
      <c r="AD133" s="222"/>
      <c r="AE133" s="237" t="s">
        <v>2</v>
      </c>
      <c r="AF133" s="220"/>
      <c r="AG133" s="223"/>
      <c r="AI133" s="28"/>
      <c r="AJ133" s="26"/>
      <c r="AK133" s="224"/>
      <c r="AL133" s="27"/>
      <c r="AP133" s="27"/>
    </row>
    <row r="134" spans="1:42">
      <c r="A134" s="220"/>
      <c r="B134" s="240">
        <f>+'Ark1'!C3506</f>
        <v>2024</v>
      </c>
      <c r="C134" s="220"/>
      <c r="D134" s="240">
        <f>+'Ark1'!M3464</f>
        <v>9</v>
      </c>
      <c r="E134" s="240" t="s">
        <v>106</v>
      </c>
      <c r="F134" s="240">
        <f>+'Ark1'!D3464</f>
        <v>1</v>
      </c>
      <c r="G134" s="240" t="s">
        <v>544</v>
      </c>
      <c r="H134" s="240">
        <f>+'Ark1'!Q3464</f>
        <v>21</v>
      </c>
      <c r="I134" s="240">
        <f>+'Ark1'!R3464</f>
        <v>22</v>
      </c>
      <c r="J134" s="241">
        <f>+IF(I134=0,"",'Ark1'!AG3464)</f>
        <v>7.6923076923076898</v>
      </c>
      <c r="K134" s="241">
        <f>+IF(I134=0,"",'Ark1'!AH3464)</f>
        <v>9.404605958166071</v>
      </c>
      <c r="L134" s="241"/>
      <c r="M134" s="241">
        <f>+IF(I134=0,"",'Ark1'!U3464)</f>
        <v>50.581818181818193</v>
      </c>
      <c r="N134" s="220"/>
      <c r="O134" s="455">
        <f>+IF(J134=0,"",'Ark1'!AI3464)</f>
        <v>16</v>
      </c>
      <c r="P134" s="221"/>
      <c r="Q134" s="241">
        <f>+IF(O134=0,"",'Ark1'!AJ3464)</f>
        <v>120.65625000000001</v>
      </c>
      <c r="R134" s="220"/>
      <c r="S134" s="241">
        <f>+IF(O134=0,"",'Ark1'!AK3464)</f>
        <v>27.894029756892017</v>
      </c>
      <c r="T134" s="97"/>
      <c r="U134" s="242">
        <f>+IF(I134=0,"",'Ark1'!S3464)</f>
        <v>9.1818181818181817</v>
      </c>
      <c r="V134" s="220"/>
      <c r="W134" s="241">
        <f>+IF(I134=0,"",'Ark1'!W3464)</f>
        <v>100</v>
      </c>
      <c r="X134" s="243">
        <f>+IF(I134=0,"",'Ark1'!X3464)</f>
        <v>100</v>
      </c>
      <c r="Y134" s="243">
        <f>+IF(I134=0,"",'Ark1'!Y3464)</f>
        <v>100</v>
      </c>
      <c r="Z134" s="243">
        <f>+IF(I134=0,"",'Ark1'!Z3464)</f>
        <v>95.454545454545439</v>
      </c>
      <c r="AA134" s="241">
        <f>+IF(I134=0,"",'Ark1'!AA3464)</f>
        <v>11.945049806343702</v>
      </c>
      <c r="AB134" s="241">
        <f>+IF(I134=0,"",'Ark1'!AB3464)</f>
        <v>1.72248139286331</v>
      </c>
      <c r="AC134" s="243">
        <f>+'Ark1'!AD3464</f>
        <v>69.959303560366095</v>
      </c>
      <c r="AD134" s="241">
        <f>+IF(I134=0,"",I134/D134)</f>
        <v>2.4444444444444446</v>
      </c>
      <c r="AE134" s="241">
        <f>+IF(I134=0,"",I134/H134)</f>
        <v>1.0476190476190477</v>
      </c>
      <c r="AF134" s="220"/>
      <c r="AG134" s="223"/>
      <c r="AI134" s="28"/>
      <c r="AJ134" s="26"/>
      <c r="AK134" s="224"/>
      <c r="AL134" s="27"/>
      <c r="AP134" s="27"/>
    </row>
    <row r="135" spans="1:42">
      <c r="A135" s="220"/>
      <c r="B135" s="240">
        <f>+'Ark1'!C3507</f>
        <v>2024</v>
      </c>
      <c r="C135" s="220"/>
      <c r="D135" s="240">
        <f>+'Ark1'!M3465</f>
        <v>9</v>
      </c>
      <c r="E135" s="240" t="s">
        <v>106</v>
      </c>
      <c r="F135" s="240">
        <f>+'Ark1'!D3465</f>
        <v>2</v>
      </c>
      <c r="G135" s="240" t="s">
        <v>545</v>
      </c>
      <c r="H135" s="240">
        <f>+'Ark1'!Q3465</f>
        <v>21</v>
      </c>
      <c r="I135" s="240">
        <f>+'Ark1'!R3465</f>
        <v>23</v>
      </c>
      <c r="J135" s="241">
        <f>+IF(I135=0,"",'Ark1'!AG3465)</f>
        <v>7.2784810126582258</v>
      </c>
      <c r="K135" s="241">
        <f>+IF(I135=0,"",'Ark1'!AH3465)</f>
        <v>8.0509474613821013</v>
      </c>
      <c r="L135" s="241"/>
      <c r="M135" s="241">
        <f>+IF(I135=0,"",'Ark1'!U3465)</f>
        <v>45.978260869565219</v>
      </c>
      <c r="N135" s="220"/>
      <c r="O135" s="455">
        <f>+IF(J135=0,"",'Ark1'!AI3465)</f>
        <v>21</v>
      </c>
      <c r="P135" s="221"/>
      <c r="Q135" s="241">
        <f>+IF(O135=0,"",'Ark1'!AJ3465)</f>
        <v>119.96666666666664</v>
      </c>
      <c r="R135" s="220"/>
      <c r="S135" s="241">
        <f>+IF(O135=0,"",'Ark1'!AK3465)</f>
        <v>26.825208587398592</v>
      </c>
      <c r="T135" s="97"/>
      <c r="U135" s="242">
        <f>+IF(I135=0,"",'Ark1'!S3465)</f>
        <v>8.5217391304347831</v>
      </c>
      <c r="V135" s="220"/>
      <c r="W135" s="241">
        <f>+IF(I135=0,"",'Ark1'!W3465)</f>
        <v>100</v>
      </c>
      <c r="X135" s="243">
        <f>+IF(I135=0,"",'Ark1'!X3465)</f>
        <v>100</v>
      </c>
      <c r="Y135" s="243">
        <f>+IF(I135=0,"",'Ark1'!Y3465)</f>
        <v>100</v>
      </c>
      <c r="Z135" s="243">
        <f>+IF(I135=0,"",'Ark1'!Z3465)</f>
        <v>86.956521739130437</v>
      </c>
      <c r="AA135" s="241">
        <f>+IF(I135=0,"",'Ark1'!AA3465)</f>
        <v>8.4888139449994409</v>
      </c>
      <c r="AB135" s="241">
        <f>+IF(I135=0,"",'Ark1'!AB3465)</f>
        <v>1.3790218719264036</v>
      </c>
      <c r="AC135" s="243">
        <f>+'Ark1'!AD3465</f>
        <v>76.013163923541853</v>
      </c>
      <c r="AD135" s="241">
        <f t="shared" ref="AD135:AD145" si="16">+IF(I135=0,"",I135/D135)</f>
        <v>2.5555555555555554</v>
      </c>
      <c r="AE135" s="241">
        <f t="shared" ref="AE135:AE145" si="17">+IF(I135=0,"",I135/H135)</f>
        <v>1.0952380952380953</v>
      </c>
      <c r="AF135" s="220"/>
      <c r="AG135" s="223"/>
      <c r="AI135" s="28"/>
      <c r="AJ135" s="26"/>
      <c r="AK135" s="224"/>
      <c r="AL135" s="27"/>
      <c r="AP135" s="27"/>
    </row>
    <row r="136" spans="1:42">
      <c r="A136" s="220"/>
      <c r="B136" s="240">
        <f>+'Ark1'!C3508</f>
        <v>2024</v>
      </c>
      <c r="C136" s="220"/>
      <c r="D136" s="240">
        <f>+'Ark1'!M3466</f>
        <v>9</v>
      </c>
      <c r="E136" s="240" t="s">
        <v>106</v>
      </c>
      <c r="F136" s="240">
        <f>+'Ark1'!D3466</f>
        <v>3</v>
      </c>
      <c r="G136" s="240" t="s">
        <v>546</v>
      </c>
      <c r="H136" s="240">
        <f>+'Ark1'!Q3466</f>
        <v>258</v>
      </c>
      <c r="I136" s="240">
        <f>+'Ark1'!R3466</f>
        <v>280</v>
      </c>
      <c r="J136" s="241">
        <f>+IF(I136=0,"",'Ark1'!AG3466)</f>
        <v>12.849931161083065</v>
      </c>
      <c r="K136" s="241">
        <f>+IF(I136=0,"",'Ark1'!AH3466)</f>
        <v>14.62805192312106</v>
      </c>
      <c r="L136" s="241"/>
      <c r="M136" s="241">
        <f>+IF(I136=0,"",'Ark1'!U3466)</f>
        <v>50.074642857142813</v>
      </c>
      <c r="N136" s="220"/>
      <c r="O136" s="455">
        <f>+IF(J136=0,"",'Ark1'!AI3466)</f>
        <v>254</v>
      </c>
      <c r="P136" s="221"/>
      <c r="Q136" s="241">
        <f>+IF(O136=0,"",'Ark1'!AJ3466)</f>
        <v>121.03307086614176</v>
      </c>
      <c r="R136" s="220"/>
      <c r="S136" s="241">
        <f>+IF(O136=0,"",'Ark1'!AK3466)</f>
        <v>28.032104270734525</v>
      </c>
      <c r="T136" s="97"/>
      <c r="U136" s="242">
        <f>+IF(I136=0,"",'Ark1'!S3466)</f>
        <v>8.9642857142857117</v>
      </c>
      <c r="V136" s="220"/>
      <c r="W136" s="241">
        <f>+IF(I136=0,"",'Ark1'!W3466)</f>
        <v>100</v>
      </c>
      <c r="X136" s="243">
        <f>+IF(I136=0,"",'Ark1'!X3466)</f>
        <v>100</v>
      </c>
      <c r="Y136" s="243">
        <f>+IF(I136=0,"",'Ark1'!Y3466)</f>
        <v>99.642857142857125</v>
      </c>
      <c r="Z136" s="243">
        <f>+IF(I136=0,"",'Ark1'!Z3466)</f>
        <v>91.785714285714306</v>
      </c>
      <c r="AA136" s="241">
        <f>+IF(I136=0,"",'Ark1'!AA3466)</f>
        <v>10.702294474331595</v>
      </c>
      <c r="AB136" s="241">
        <f>+IF(I136=0,"",'Ark1'!AB3466)</f>
        <v>1.4995747696583603</v>
      </c>
      <c r="AC136" s="243">
        <f>+'Ark1'!AD3466</f>
        <v>73.092421940226174</v>
      </c>
      <c r="AD136" s="241">
        <f t="shared" si="16"/>
        <v>31.111111111111111</v>
      </c>
      <c r="AE136" s="241">
        <f t="shared" si="17"/>
        <v>1.0852713178294573</v>
      </c>
      <c r="AF136" s="220"/>
      <c r="AG136" s="223"/>
      <c r="AI136" s="28"/>
      <c r="AJ136" s="26"/>
      <c r="AK136" s="224"/>
      <c r="AL136" s="27"/>
      <c r="AP136" s="27"/>
    </row>
    <row r="137" spans="1:42">
      <c r="A137" s="220"/>
      <c r="B137" s="240">
        <f>+'Ark1'!C3509</f>
        <v>2024</v>
      </c>
      <c r="C137" s="220"/>
      <c r="D137" s="240">
        <f>+'Ark1'!M3467</f>
        <v>9</v>
      </c>
      <c r="E137" s="240" t="s">
        <v>106</v>
      </c>
      <c r="F137" s="240">
        <f>+'Ark1'!D3467</f>
        <v>4</v>
      </c>
      <c r="G137" s="240" t="s">
        <v>547</v>
      </c>
      <c r="H137" s="240">
        <f>+'Ark1'!Q3467</f>
        <v>44</v>
      </c>
      <c r="I137" s="240">
        <f>+'Ark1'!R3467</f>
        <v>46</v>
      </c>
      <c r="J137" s="241">
        <f>+IF(I137=0,"",'Ark1'!AG3467)</f>
        <v>11.192214111922141</v>
      </c>
      <c r="K137" s="241">
        <f>+IF(I137=0,"",'Ark1'!AH3467)</f>
        <v>12.805067765180276</v>
      </c>
      <c r="L137" s="241"/>
      <c r="M137" s="241">
        <f>+IF(I137=0,"",'Ark1'!U3467)</f>
        <v>44.734782608695639</v>
      </c>
      <c r="N137" s="220"/>
      <c r="O137" s="455">
        <f>+IF(J137=0,"",'Ark1'!AI3467)</f>
        <v>38</v>
      </c>
      <c r="P137" s="221"/>
      <c r="Q137" s="241">
        <f>+IF(O137=0,"",'Ark1'!AJ3467)</f>
        <v>118.4</v>
      </c>
      <c r="R137" s="220"/>
      <c r="S137" s="241">
        <f>+IF(O137=0,"",'Ark1'!AK3467)</f>
        <v>26.217630876338248</v>
      </c>
      <c r="T137" s="97"/>
      <c r="U137" s="242">
        <f>+IF(I137=0,"",'Ark1'!S3467)</f>
        <v>8.4782608695652169</v>
      </c>
      <c r="V137" s="220"/>
      <c r="W137" s="241">
        <f>+IF(I137=0,"",'Ark1'!W3467)</f>
        <v>100</v>
      </c>
      <c r="X137" s="243">
        <f>+IF(I137=0,"",'Ark1'!X3467)</f>
        <v>100</v>
      </c>
      <c r="Y137" s="243">
        <f>+IF(I137=0,"",'Ark1'!Y3467)</f>
        <v>100</v>
      </c>
      <c r="Z137" s="243">
        <f>+IF(I137=0,"",'Ark1'!Z3467)</f>
        <v>86.956521739130437</v>
      </c>
      <c r="AA137" s="241">
        <f>+IF(I137=0,"",'Ark1'!AA3467)</f>
        <v>9.7046877375408354</v>
      </c>
      <c r="AB137" s="241">
        <f>+IF(I137=0,"",'Ark1'!AB3467)</f>
        <v>1.5285561592388699</v>
      </c>
      <c r="AC137" s="243">
        <f>+'Ark1'!AD3467</f>
        <v>68.061879954416455</v>
      </c>
      <c r="AD137" s="241">
        <f t="shared" si="16"/>
        <v>5.1111111111111107</v>
      </c>
      <c r="AE137" s="241">
        <f t="shared" si="17"/>
        <v>1.0454545454545454</v>
      </c>
      <c r="AF137" s="220"/>
      <c r="AG137" s="223"/>
      <c r="AI137" s="28"/>
      <c r="AJ137" s="26"/>
      <c r="AK137" s="224"/>
      <c r="AL137" s="27"/>
      <c r="AP137" s="27"/>
    </row>
    <row r="138" spans="1:42">
      <c r="A138" s="220"/>
      <c r="B138" s="240">
        <f>+'Ark1'!C3510</f>
        <v>2024</v>
      </c>
      <c r="C138" s="220"/>
      <c r="D138" s="240">
        <f>+'Ark1'!M3468</f>
        <v>9</v>
      </c>
      <c r="E138" s="240" t="s">
        <v>106</v>
      </c>
      <c r="F138" s="240">
        <f>+'Ark1'!D3468</f>
        <v>5</v>
      </c>
      <c r="G138" s="240" t="s">
        <v>456</v>
      </c>
      <c r="H138" s="240">
        <f>+'Ark1'!Q3468</f>
        <v>13</v>
      </c>
      <c r="I138" s="240">
        <f>+'Ark1'!R3468</f>
        <v>13</v>
      </c>
      <c r="J138" s="241">
        <f>+IF(I138=0,"",'Ark1'!AG3468)</f>
        <v>9.629629629629628</v>
      </c>
      <c r="K138" s="241">
        <f>+IF(I138=0,"",'Ark1'!AH3468)</f>
        <v>11.531286788010499</v>
      </c>
      <c r="L138" s="241"/>
      <c r="M138" s="241">
        <f>+IF(I138=0,"",'Ark1'!U3468)</f>
        <v>48.976923076923057</v>
      </c>
      <c r="N138" s="220"/>
      <c r="O138" s="455">
        <f>+IF(J138=0,"",'Ark1'!AI3468)</f>
        <v>13</v>
      </c>
      <c r="P138" s="221"/>
      <c r="Q138" s="241">
        <f>+IF(O138=0,"",'Ark1'!AJ3468)</f>
        <v>121.09230769230764</v>
      </c>
      <c r="R138" s="220"/>
      <c r="S138" s="241">
        <f>+IF(O138=0,"",'Ark1'!AK3468)</f>
        <v>27.543885412991777</v>
      </c>
      <c r="T138" s="97"/>
      <c r="U138" s="242">
        <f>+IF(I138=0,"",'Ark1'!S3468)</f>
        <v>8.8461538461538431</v>
      </c>
      <c r="V138" s="220"/>
      <c r="W138" s="241">
        <f>+IF(I138=0,"",'Ark1'!W3468)</f>
        <v>100</v>
      </c>
      <c r="X138" s="243">
        <f>+IF(I138=0,"",'Ark1'!X3468)</f>
        <v>100</v>
      </c>
      <c r="Y138" s="243">
        <f>+IF(I138=0,"",'Ark1'!Y3468)</f>
        <v>100</v>
      </c>
      <c r="Z138" s="243">
        <f>+IF(I138=0,"",'Ark1'!Z3468)</f>
        <v>100</v>
      </c>
      <c r="AA138" s="241">
        <f>+IF(I138=0,"",'Ark1'!AA3468)</f>
        <v>8.5100984217533995</v>
      </c>
      <c r="AB138" s="241">
        <f>+IF(I138=0,"",'Ark1'!AB3468)</f>
        <v>1.3499945211372439</v>
      </c>
      <c r="AC138" s="243">
        <f>+'Ark1'!AD3468</f>
        <v>81.789434355249497</v>
      </c>
      <c r="AD138" s="241">
        <f t="shared" si="16"/>
        <v>1.4444444444444444</v>
      </c>
      <c r="AE138" s="241">
        <f t="shared" si="17"/>
        <v>1</v>
      </c>
      <c r="AF138" s="220"/>
      <c r="AG138" s="223"/>
      <c r="AI138" s="28"/>
      <c r="AJ138" s="26"/>
      <c r="AK138" s="224"/>
      <c r="AL138" s="27"/>
      <c r="AP138" s="27"/>
    </row>
    <row r="139" spans="1:42">
      <c r="A139" s="220"/>
      <c r="B139" s="240">
        <f>+'Ark1'!C3511</f>
        <v>2024</v>
      </c>
      <c r="C139" s="220"/>
      <c r="D139" s="240">
        <f>+'Ark1'!M3469</f>
        <v>9</v>
      </c>
      <c r="E139" s="240" t="s">
        <v>106</v>
      </c>
      <c r="F139" s="240">
        <f>+'Ark1'!D3469</f>
        <v>6</v>
      </c>
      <c r="G139" s="240" t="s">
        <v>548</v>
      </c>
      <c r="H139" s="240">
        <f>+'Ark1'!Q3469</f>
        <v>13</v>
      </c>
      <c r="I139" s="240">
        <f>+'Ark1'!R3469</f>
        <v>14</v>
      </c>
      <c r="J139" s="241">
        <f>+IF(I139=0,"",'Ark1'!AG3469)</f>
        <v>15.730337078651679</v>
      </c>
      <c r="K139" s="241">
        <f>+IF(I139=0,"",'Ark1'!AH3469)</f>
        <v>19.015646721287226</v>
      </c>
      <c r="L139" s="241"/>
      <c r="M139" s="241">
        <f>+IF(I139=0,"",'Ark1'!U3469)</f>
        <v>45.921428571428557</v>
      </c>
      <c r="N139" s="220"/>
      <c r="O139" s="455">
        <f>+IF(J139=0,"",'Ark1'!AI3469)</f>
        <v>14</v>
      </c>
      <c r="P139" s="221"/>
      <c r="Q139" s="241">
        <f>+IF(O139=0,"",'Ark1'!AJ3469)</f>
        <v>116.9571428571428</v>
      </c>
      <c r="R139" s="220"/>
      <c r="S139" s="241">
        <f>+IF(O139=0,"",'Ark1'!AK3469)</f>
        <v>27.832271718620319</v>
      </c>
      <c r="T139" s="97"/>
      <c r="U139" s="242">
        <f>+IF(I139=0,"",'Ark1'!S3469)</f>
        <v>8.7142857142857117</v>
      </c>
      <c r="V139" s="220"/>
      <c r="W139" s="241">
        <f>+IF(I139=0,"",'Ark1'!W3469)</f>
        <v>100</v>
      </c>
      <c r="X139" s="243">
        <f>+IF(I139=0,"",'Ark1'!X3469)</f>
        <v>100</v>
      </c>
      <c r="Y139" s="243">
        <f>+IF(I139=0,"",'Ark1'!Y3469)</f>
        <v>100</v>
      </c>
      <c r="Z139" s="243">
        <f>+IF(I139=0,"",'Ark1'!Z3469)</f>
        <v>71.428571428571445</v>
      </c>
      <c r="AA139" s="241">
        <f>+IF(I139=0,"",'Ark1'!AA3469)</f>
        <v>13.667698028115613</v>
      </c>
      <c r="AB139" s="241">
        <f>+IF(I139=0,"",'Ark1'!AB3469)</f>
        <v>1.3850513878332436</v>
      </c>
      <c r="AC139" s="243">
        <f>+'Ark1'!AD3469</f>
        <v>76.402063957132867</v>
      </c>
      <c r="AD139" s="241">
        <f t="shared" si="16"/>
        <v>1.5555555555555556</v>
      </c>
      <c r="AE139" s="241">
        <f t="shared" si="17"/>
        <v>1.0769230769230769</v>
      </c>
      <c r="AF139" s="220"/>
      <c r="AG139" s="223"/>
      <c r="AI139" s="28"/>
      <c r="AJ139" s="26"/>
      <c r="AK139" s="224"/>
      <c r="AL139" s="27"/>
      <c r="AP139" s="27"/>
    </row>
    <row r="140" spans="1:42">
      <c r="A140" s="220"/>
      <c r="B140" s="240">
        <f>+'Ark1'!C3512</f>
        <v>2024</v>
      </c>
      <c r="C140" s="220"/>
      <c r="D140" s="240">
        <f>+'Ark1'!M3470</f>
        <v>9</v>
      </c>
      <c r="E140" s="240" t="s">
        <v>106</v>
      </c>
      <c r="F140" s="240">
        <f>+'Ark1'!D3470</f>
        <v>7</v>
      </c>
      <c r="G140" s="240" t="s">
        <v>549</v>
      </c>
      <c r="H140" s="240">
        <f>+'Ark1'!Q3470</f>
        <v>3</v>
      </c>
      <c r="I140" s="240">
        <f>+'Ark1'!R3470</f>
        <v>3</v>
      </c>
      <c r="J140" s="241">
        <f>+IF(I140=0,"",'Ark1'!AG3470)</f>
        <v>12</v>
      </c>
      <c r="K140" s="241">
        <f>+IF(I140=0,"",'Ark1'!AH3470)</f>
        <v>15.27777777777778</v>
      </c>
      <c r="L140" s="241"/>
      <c r="M140" s="241">
        <f>+IF(I140=0,"",'Ark1'!U3470)</f>
        <v>49.5</v>
      </c>
      <c r="N140" s="220"/>
      <c r="O140" s="455">
        <f>+IF(J140=0,"",'Ark1'!AI3470)</f>
        <v>3</v>
      </c>
      <c r="P140" s="221"/>
      <c r="Q140" s="241">
        <f>+IF(O140=0,"",'Ark1'!AJ3470)</f>
        <v>120.8666666666667</v>
      </c>
      <c r="R140" s="220"/>
      <c r="S140" s="241">
        <f>+IF(O140=0,"",'Ark1'!AK3470)</f>
        <v>27.351476585895327</v>
      </c>
      <c r="T140" s="97"/>
      <c r="U140" s="242">
        <f>+IF(I140=0,"",'Ark1'!S3470)</f>
        <v>9</v>
      </c>
      <c r="V140" s="220"/>
      <c r="W140" s="241">
        <f>+IF(I140=0,"",'Ark1'!W3470)</f>
        <v>100</v>
      </c>
      <c r="X140" s="243">
        <f>+IF(I140=0,"",'Ark1'!X3470)</f>
        <v>100</v>
      </c>
      <c r="Y140" s="243">
        <f>+IF(I140=0,"",'Ark1'!Y3470)</f>
        <v>100</v>
      </c>
      <c r="Z140" s="243">
        <f>+IF(I140=0,"",'Ark1'!Z3470)</f>
        <v>66.666666666666686</v>
      </c>
      <c r="AA140" s="241">
        <f>+IF(I140=0,"",'Ark1'!AA3470)</f>
        <v>12.16086619721912</v>
      </c>
      <c r="AB140" s="241">
        <f>+IF(I140=0,"",'Ark1'!AB3470)</f>
        <v>0.81649658092772603</v>
      </c>
      <c r="AC140" s="243">
        <f>+'Ark1'!AD3470</f>
        <v>98.362030439300383</v>
      </c>
      <c r="AD140" s="241">
        <f t="shared" si="16"/>
        <v>0.33333333333333331</v>
      </c>
      <c r="AE140" s="241">
        <f t="shared" si="17"/>
        <v>1</v>
      </c>
      <c r="AF140" s="220"/>
      <c r="AG140" s="223"/>
      <c r="AI140" s="28"/>
      <c r="AJ140" s="26"/>
      <c r="AK140" s="224"/>
      <c r="AL140" s="27"/>
      <c r="AP140" s="27"/>
    </row>
    <row r="141" spans="1:42">
      <c r="A141" s="220"/>
      <c r="B141" s="240">
        <f>+'Ark1'!C3513</f>
        <v>2024</v>
      </c>
      <c r="C141" s="220"/>
      <c r="D141" s="240">
        <f>+'Ark1'!M3471</f>
        <v>9</v>
      </c>
      <c r="E141" s="240" t="s">
        <v>106</v>
      </c>
      <c r="F141" s="240">
        <f>+'Ark1'!D3471</f>
        <v>8</v>
      </c>
      <c r="G141" s="240" t="s">
        <v>550</v>
      </c>
      <c r="H141" s="240">
        <f>+'Ark1'!Q3471</f>
        <v>23</v>
      </c>
      <c r="I141" s="240">
        <f>+'Ark1'!R3471</f>
        <v>25</v>
      </c>
      <c r="J141" s="241">
        <f>+IF(I141=0,"",'Ark1'!AG3471)</f>
        <v>18.939393939393938</v>
      </c>
      <c r="K141" s="241">
        <f>+IF(I141=0,"",'Ark1'!AH3471)</f>
        <v>19.356359572536153</v>
      </c>
      <c r="L141" s="241"/>
      <c r="M141" s="241">
        <f>+IF(I141=0,"",'Ark1'!U3471)</f>
        <v>44.340000000000011</v>
      </c>
      <c r="N141" s="220"/>
      <c r="O141" s="455">
        <f>+IF(J141=0,"",'Ark1'!AI3471)</f>
        <v>25</v>
      </c>
      <c r="P141" s="221"/>
      <c r="Q141" s="241">
        <f>+IF(O141=0,"",'Ark1'!AJ3471)</f>
        <v>115.64399999999998</v>
      </c>
      <c r="R141" s="220"/>
      <c r="S141" s="241">
        <f>+IF(O141=0,"",'Ark1'!AK3471)</f>
        <v>27.736749949624997</v>
      </c>
      <c r="T141" s="97"/>
      <c r="U141" s="242">
        <f>+IF(I141=0,"",'Ark1'!S3471)</f>
        <v>9</v>
      </c>
      <c r="V141" s="220"/>
      <c r="W141" s="241">
        <f>+IF(I141=0,"",'Ark1'!W3471)</f>
        <v>100</v>
      </c>
      <c r="X141" s="243">
        <f>+IF(I141=0,"",'Ark1'!X3471)</f>
        <v>100</v>
      </c>
      <c r="Y141" s="243">
        <f>+IF(I141=0,"",'Ark1'!Y3471)</f>
        <v>92</v>
      </c>
      <c r="Z141" s="243">
        <f>+IF(I141=0,"",'Ark1'!Z3471)</f>
        <v>72</v>
      </c>
      <c r="AA141" s="241">
        <f>+IF(I141=0,"",'Ark1'!AA3471)</f>
        <v>13.787646644732344</v>
      </c>
      <c r="AB141" s="241">
        <f>+IF(I141=0,"",'Ark1'!AB3471)</f>
        <v>1.264911064067352</v>
      </c>
      <c r="AC141" s="243">
        <f>+'Ark1'!AD3471</f>
        <v>91.146021836223056</v>
      </c>
      <c r="AD141" s="241">
        <f t="shared" si="16"/>
        <v>2.7777777777777777</v>
      </c>
      <c r="AE141" s="241">
        <f t="shared" si="17"/>
        <v>1.0869565217391304</v>
      </c>
      <c r="AF141" s="220"/>
      <c r="AG141" s="223"/>
      <c r="AI141" s="28"/>
      <c r="AJ141" s="26"/>
      <c r="AK141" s="224"/>
      <c r="AL141" s="27"/>
      <c r="AP141" s="27"/>
    </row>
    <row r="142" spans="1:42">
      <c r="A142" s="220"/>
      <c r="B142" s="240">
        <f>+'Ark1'!C3514</f>
        <v>2024</v>
      </c>
      <c r="C142" s="220"/>
      <c r="D142" s="240">
        <f>+'Ark1'!M3472</f>
        <v>9</v>
      </c>
      <c r="E142" s="240" t="s">
        <v>106</v>
      </c>
      <c r="F142" s="240">
        <f>+'Ark1'!D3472</f>
        <v>9</v>
      </c>
      <c r="G142" s="240" t="s">
        <v>551</v>
      </c>
      <c r="H142" s="240">
        <f>+'Ark1'!Q3472</f>
        <v>51</v>
      </c>
      <c r="I142" s="240">
        <f>+'Ark1'!R3472</f>
        <v>58</v>
      </c>
      <c r="J142" s="241">
        <f>+IF(I142=0,"",'Ark1'!AG3472)</f>
        <v>25.438596491228065</v>
      </c>
      <c r="K142" s="241">
        <f>+IF(I142=0,"",'Ark1'!AH3472)</f>
        <v>26.225523295070897</v>
      </c>
      <c r="L142" s="241"/>
      <c r="M142" s="241">
        <f>+IF(I142=0,"",'Ark1'!U3472)</f>
        <v>40.179310344827591</v>
      </c>
      <c r="N142" s="220"/>
      <c r="O142" s="455">
        <f>+IF(J142=0,"",'Ark1'!AI3472)</f>
        <v>58</v>
      </c>
      <c r="P142" s="221"/>
      <c r="Q142" s="241">
        <f>+IF(O142=0,"",'Ark1'!AJ3472)</f>
        <v>115.18620689655172</v>
      </c>
      <c r="R142" s="220"/>
      <c r="S142" s="241">
        <f>+IF(O142=0,"",'Ark1'!AK3472)</f>
        <v>25.438947376439241</v>
      </c>
      <c r="T142" s="97"/>
      <c r="U142" s="242">
        <f>+IF(I142=0,"",'Ark1'!S3472)</f>
        <v>8.5689655172413808</v>
      </c>
      <c r="V142" s="220"/>
      <c r="W142" s="241">
        <f>+IF(I142=0,"",'Ark1'!W3472)</f>
        <v>100</v>
      </c>
      <c r="X142" s="243">
        <f>+IF(I142=0,"",'Ark1'!X3472)</f>
        <v>100</v>
      </c>
      <c r="Y142" s="243">
        <f>+IF(I142=0,"",'Ark1'!Y3472)</f>
        <v>91.379310344827559</v>
      </c>
      <c r="Z142" s="243">
        <f>+IF(I142=0,"",'Ark1'!Z3472)</f>
        <v>60.34482758620689</v>
      </c>
      <c r="AA142" s="241">
        <f>+IF(I142=0,"",'Ark1'!AA3472)</f>
        <v>13.495385656109828</v>
      </c>
      <c r="AB142" s="241">
        <f>+IF(I142=0,"",'Ark1'!AB3472)</f>
        <v>1.1312499794706443</v>
      </c>
      <c r="AC142" s="243">
        <f>+'Ark1'!AD3472</f>
        <v>86.619111295305771</v>
      </c>
      <c r="AD142" s="241">
        <f t="shared" si="16"/>
        <v>6.4444444444444446</v>
      </c>
      <c r="AE142" s="241">
        <f t="shared" si="17"/>
        <v>1.1372549019607843</v>
      </c>
      <c r="AF142" s="220"/>
      <c r="AG142" s="223"/>
      <c r="AI142" s="28"/>
      <c r="AJ142" s="26"/>
      <c r="AK142" s="224"/>
      <c r="AL142" s="27"/>
      <c r="AP142" s="27"/>
    </row>
    <row r="143" spans="1:42">
      <c r="A143" s="220"/>
      <c r="B143" s="240">
        <f>+'Ark1'!C3515</f>
        <v>2024</v>
      </c>
      <c r="C143" s="220"/>
      <c r="D143" s="240">
        <f>+'Ark1'!M3473</f>
        <v>9</v>
      </c>
      <c r="E143" s="240" t="s">
        <v>106</v>
      </c>
      <c r="F143" s="240">
        <f>+'Ark1'!D3473</f>
        <v>10</v>
      </c>
      <c r="G143" s="240" t="s">
        <v>552</v>
      </c>
      <c r="H143" s="240">
        <f>+'Ark1'!Q3473</f>
        <v>90</v>
      </c>
      <c r="I143" s="240">
        <f>+'Ark1'!R3473</f>
        <v>93</v>
      </c>
      <c r="J143" s="241">
        <f>+IF(I143=0,"",'Ark1'!AG3473)</f>
        <v>17.09558823529412</v>
      </c>
      <c r="K143" s="241">
        <f>+IF(I143=0,"",'Ark1'!AH3473)</f>
        <v>18.789841547021364</v>
      </c>
      <c r="L143" s="241"/>
      <c r="M143" s="241">
        <f>+IF(I143=0,"",'Ark1'!U3473)</f>
        <v>45.354838709677409</v>
      </c>
      <c r="N143" s="220"/>
      <c r="O143" s="455">
        <f>+IF(J143=0,"",'Ark1'!AI3473)</f>
        <v>93</v>
      </c>
      <c r="P143" s="221"/>
      <c r="Q143" s="241">
        <f>+IF(O143=0,"",'Ark1'!AJ3473)</f>
        <v>117.19354838709673</v>
      </c>
      <c r="R143" s="220"/>
      <c r="S143" s="241">
        <f>+IF(O143=0,"",'Ark1'!AK3473)</f>
        <v>27.423511278850672</v>
      </c>
      <c r="T143" s="97"/>
      <c r="U143" s="242">
        <f>+IF(I143=0,"",'Ark1'!S3473)</f>
        <v>9.086021505376344</v>
      </c>
      <c r="V143" s="220"/>
      <c r="W143" s="241">
        <f>+IF(I143=0,"",'Ark1'!W3473)</f>
        <v>100</v>
      </c>
      <c r="X143" s="243">
        <f>+IF(I143=0,"",'Ark1'!X3473)</f>
        <v>100</v>
      </c>
      <c r="Y143" s="243">
        <f>+IF(I143=0,"",'Ark1'!Y3473)</f>
        <v>96.774193548387117</v>
      </c>
      <c r="Z143" s="243">
        <f>+IF(I143=0,"",'Ark1'!Z3473)</f>
        <v>72.043010752688176</v>
      </c>
      <c r="AA143" s="241">
        <f>+IF(I143=0,"",'Ark1'!AA3473)</f>
        <v>13.70340602923021</v>
      </c>
      <c r="AB143" s="241">
        <f>+IF(I143=0,"",'Ark1'!AB3473)</f>
        <v>1.3332466152861344</v>
      </c>
      <c r="AC143" s="243">
        <f>+'Ark1'!AD3473</f>
        <v>86.478197729623702</v>
      </c>
      <c r="AD143" s="241">
        <f t="shared" si="16"/>
        <v>10.333333333333334</v>
      </c>
      <c r="AE143" s="241">
        <f t="shared" si="17"/>
        <v>1.0333333333333334</v>
      </c>
      <c r="AF143" s="220"/>
      <c r="AG143" s="223"/>
      <c r="AI143" s="28"/>
      <c r="AJ143" s="26"/>
      <c r="AK143" s="224"/>
      <c r="AL143" s="27"/>
      <c r="AP143" s="27"/>
    </row>
    <row r="144" spans="1:42">
      <c r="A144" s="220"/>
      <c r="B144" s="240">
        <f>+'Ark1'!C3516</f>
        <v>2024</v>
      </c>
      <c r="C144" s="220"/>
      <c r="D144" s="240">
        <f>+'Ark1'!M3474</f>
        <v>9</v>
      </c>
      <c r="E144" s="240" t="s">
        <v>106</v>
      </c>
      <c r="F144" s="240">
        <f>+'Ark1'!D3474</f>
        <v>11</v>
      </c>
      <c r="G144" s="240" t="s">
        <v>553</v>
      </c>
      <c r="H144" s="240">
        <f>+'Ark1'!Q3474</f>
        <v>9</v>
      </c>
      <c r="I144" s="240">
        <f>+'Ark1'!R3474</f>
        <v>9</v>
      </c>
      <c r="J144" s="241">
        <f>+IF(I144=0,"",'Ark1'!AG3474)</f>
        <v>8.5714285714285694</v>
      </c>
      <c r="K144" s="241">
        <f>+IF(I144=0,"",'Ark1'!AH3474)</f>
        <v>10.732212393364394</v>
      </c>
      <c r="L144" s="241"/>
      <c r="M144" s="241">
        <f>+IF(I144=0,"",'Ark1'!U3474)</f>
        <v>52.977777777777774</v>
      </c>
      <c r="N144" s="220"/>
      <c r="O144" s="455">
        <f>+IF(J144=0,"",'Ark1'!AI3474)</f>
        <v>9</v>
      </c>
      <c r="P144" s="221"/>
      <c r="Q144" s="241">
        <f>+IF(O144=0,"",'Ark1'!AJ3474)</f>
        <v>122.25555555555556</v>
      </c>
      <c r="R144" s="220"/>
      <c r="S144" s="241">
        <f>+IF(O144=0,"",'Ark1'!AK3474)</f>
        <v>28.457762685502875</v>
      </c>
      <c r="T144" s="97"/>
      <c r="U144" s="242">
        <f>+IF(I144=0,"",'Ark1'!S3474)</f>
        <v>9.6666666666666643</v>
      </c>
      <c r="V144" s="220"/>
      <c r="W144" s="241">
        <f>+IF(I144=0,"",'Ark1'!W3474)</f>
        <v>100</v>
      </c>
      <c r="X144" s="243">
        <f>+IF(I144=0,"",'Ark1'!X3474)</f>
        <v>100</v>
      </c>
      <c r="Y144" s="243">
        <f>+IF(I144=0,"",'Ark1'!Y3474)</f>
        <v>100</v>
      </c>
      <c r="Z144" s="243">
        <f>+IF(I144=0,"",'Ark1'!Z3474)</f>
        <v>77.777777777777771</v>
      </c>
      <c r="AA144" s="241">
        <f>+IF(I144=0,"",'Ark1'!AA3474)</f>
        <v>11.662358993100421</v>
      </c>
      <c r="AB144" s="241">
        <f>+IF(I144=0,"",'Ark1'!AB3474)</f>
        <v>0.94280904158207024</v>
      </c>
      <c r="AC144" s="243">
        <f>+'Ark1'!AD3474</f>
        <v>91.890466691368133</v>
      </c>
      <c r="AD144" s="241">
        <f t="shared" si="16"/>
        <v>1</v>
      </c>
      <c r="AE144" s="241">
        <f t="shared" si="17"/>
        <v>1</v>
      </c>
      <c r="AF144" s="220"/>
      <c r="AG144" s="223"/>
      <c r="AI144" s="28"/>
      <c r="AJ144" s="26"/>
      <c r="AK144" s="224"/>
      <c r="AL144" s="27"/>
      <c r="AP144" s="27"/>
    </row>
    <row r="145" spans="1:42">
      <c r="A145" s="220"/>
      <c r="B145" s="240">
        <f>+'Ark1'!C3517</f>
        <v>2024</v>
      </c>
      <c r="C145" s="220"/>
      <c r="D145" s="240">
        <f>+'Ark1'!M3475</f>
        <v>9</v>
      </c>
      <c r="E145" s="240" t="s">
        <v>106</v>
      </c>
      <c r="F145" s="240">
        <f>+'Ark1'!D3475</f>
        <v>12</v>
      </c>
      <c r="G145" s="240" t="s">
        <v>554</v>
      </c>
      <c r="H145" s="240">
        <f>+'Ark1'!Q3475</f>
        <v>0</v>
      </c>
      <c r="I145" s="240">
        <f>+'Ark1'!R3475</f>
        <v>0</v>
      </c>
      <c r="J145" s="241" t="str">
        <f>+IF(I145=0,"",'Ark1'!AG3475)</f>
        <v/>
      </c>
      <c r="K145" s="241" t="str">
        <f>+IF(I145=0,"",'Ark1'!AH3475)</f>
        <v/>
      </c>
      <c r="L145" s="241"/>
      <c r="M145" s="241" t="str">
        <f>+IF(I145=0,"",'Ark1'!U3475)</f>
        <v/>
      </c>
      <c r="N145" s="220"/>
      <c r="O145" s="455">
        <f>+IF(J145=0,"",'Ark1'!AI3475)</f>
        <v>0</v>
      </c>
      <c r="P145" s="221"/>
      <c r="Q145" s="241" t="str">
        <f>+IF(O145=0,"",'Ark1'!AJ3475)</f>
        <v/>
      </c>
      <c r="R145" s="220"/>
      <c r="S145" s="241" t="str">
        <f>+IF(O145=0,"",'Ark1'!AK3475)</f>
        <v/>
      </c>
      <c r="T145" s="97"/>
      <c r="U145" s="242" t="str">
        <f>+IF(I145=0,"",'Ark1'!S3475)</f>
        <v/>
      </c>
      <c r="V145" s="220"/>
      <c r="W145" s="241" t="str">
        <f>+IF(I145=0,"",'Ark1'!W3475)</f>
        <v/>
      </c>
      <c r="X145" s="243" t="str">
        <f>+IF(I145=0,"",'Ark1'!X3475)</f>
        <v/>
      </c>
      <c r="Y145" s="243" t="str">
        <f>+IF(I145=0,"",'Ark1'!Y3475)</f>
        <v/>
      </c>
      <c r="Z145" s="243" t="str">
        <f>+IF(I145=0,"",'Ark1'!Z3475)</f>
        <v/>
      </c>
      <c r="AA145" s="241" t="str">
        <f>+IF(I145=0,"",'Ark1'!AA3475)</f>
        <v/>
      </c>
      <c r="AB145" s="241" t="str">
        <f>+IF(I145=0,"",'Ark1'!AB3475)</f>
        <v/>
      </c>
      <c r="AC145" s="243">
        <f>+'Ark1'!AD3475</f>
        <v>0</v>
      </c>
      <c r="AD145" s="241" t="str">
        <f t="shared" si="16"/>
        <v/>
      </c>
      <c r="AE145" s="241" t="str">
        <f t="shared" si="17"/>
        <v/>
      </c>
      <c r="AF145" s="220"/>
      <c r="AG145" s="223"/>
      <c r="AI145" s="28"/>
      <c r="AJ145" s="26"/>
      <c r="AK145" s="224"/>
      <c r="AL145" s="27"/>
      <c r="AP145" s="27"/>
    </row>
    <row r="146" spans="1:42">
      <c r="A146" s="220"/>
      <c r="B146" s="220"/>
      <c r="C146" s="220"/>
      <c r="D146" s="220"/>
      <c r="E146" s="220"/>
      <c r="F146" s="220"/>
      <c r="G146" s="220"/>
      <c r="H146" s="220"/>
      <c r="I146" s="220"/>
      <c r="J146" s="221"/>
      <c r="K146" s="221"/>
      <c r="L146" s="221"/>
      <c r="M146" s="220"/>
      <c r="N146" s="220"/>
      <c r="O146" s="239"/>
      <c r="P146" s="221"/>
      <c r="Q146" s="221"/>
      <c r="R146" s="220"/>
      <c r="S146" s="221"/>
      <c r="T146" s="97"/>
      <c r="U146" s="220"/>
      <c r="V146" s="220"/>
      <c r="W146" s="222"/>
      <c r="X146" s="222"/>
      <c r="Y146" s="222"/>
      <c r="Z146" s="222"/>
      <c r="AA146" s="221"/>
      <c r="AB146" s="220"/>
      <c r="AC146" s="222"/>
      <c r="AD146" s="222"/>
      <c r="AE146" s="221"/>
      <c r="AF146" s="220"/>
      <c r="AG146" s="223"/>
      <c r="AI146" s="28"/>
      <c r="AJ146" s="26"/>
      <c r="AK146" s="224"/>
      <c r="AL146" s="27"/>
      <c r="AP146" s="27"/>
    </row>
    <row r="147" spans="1:42" ht="22.8">
      <c r="A147" s="220"/>
      <c r="B147" s="220"/>
      <c r="C147" s="220"/>
      <c r="D147" s="220"/>
      <c r="E147" s="266" t="str">
        <f>+E149</f>
        <v>4-</v>
      </c>
      <c r="F147" s="220"/>
      <c r="G147" s="220"/>
      <c r="H147" s="220"/>
      <c r="I147" s="244">
        <f>SUM(I149:I160)</f>
        <v>256</v>
      </c>
      <c r="J147" s="221"/>
      <c r="K147" s="221"/>
      <c r="L147" s="221"/>
      <c r="M147" s="273">
        <f>+Fettgruppe!R19</f>
        <v>49.01757812500005</v>
      </c>
      <c r="N147" s="220"/>
      <c r="O147" s="239"/>
      <c r="P147" s="221"/>
      <c r="Q147" s="221"/>
      <c r="R147" s="220"/>
      <c r="S147" s="221"/>
      <c r="T147" s="97"/>
      <c r="U147" s="220"/>
      <c r="V147" s="220"/>
      <c r="W147" s="222"/>
      <c r="X147" s="222"/>
      <c r="Y147" s="222"/>
      <c r="Z147" s="222"/>
      <c r="AA147" s="221"/>
      <c r="AB147" s="220"/>
      <c r="AC147" s="222"/>
      <c r="AD147" s="222"/>
      <c r="AE147" s="221"/>
      <c r="AF147" s="220"/>
      <c r="AG147" s="223"/>
      <c r="AI147" s="28"/>
      <c r="AJ147" s="26"/>
      <c r="AK147" s="224"/>
      <c r="AL147" s="27"/>
      <c r="AP147" s="27"/>
    </row>
    <row r="148" spans="1:42">
      <c r="A148" s="220"/>
      <c r="B148" s="220"/>
      <c r="C148" s="220"/>
      <c r="D148" s="220"/>
      <c r="E148" s="220"/>
      <c r="F148" s="220"/>
      <c r="G148" s="220"/>
      <c r="H148" s="220"/>
      <c r="I148" s="220"/>
      <c r="J148" s="221"/>
      <c r="K148" s="221"/>
      <c r="L148" s="221"/>
      <c r="M148" s="220"/>
      <c r="N148" s="220"/>
      <c r="O148" s="239"/>
      <c r="P148" s="221"/>
      <c r="Q148" s="221"/>
      <c r="R148" s="220"/>
      <c r="S148" s="221"/>
      <c r="T148" s="97"/>
      <c r="U148" s="220"/>
      <c r="V148" s="220"/>
      <c r="W148" s="222"/>
      <c r="X148" s="222"/>
      <c r="Y148" s="222"/>
      <c r="Z148" s="222"/>
      <c r="AA148" s="221"/>
      <c r="AB148" s="220"/>
      <c r="AC148" s="222"/>
      <c r="AD148" s="222"/>
      <c r="AE148" s="237" t="s">
        <v>2</v>
      </c>
      <c r="AF148" s="220"/>
      <c r="AG148" s="223"/>
      <c r="AI148" s="28"/>
      <c r="AJ148" s="26"/>
      <c r="AK148" s="224"/>
      <c r="AL148" s="27"/>
      <c r="AP148" s="27"/>
    </row>
    <row r="149" spans="1:42">
      <c r="A149" s="220"/>
      <c r="B149" s="240">
        <f>+'Ark1'!C3524</f>
        <v>2024</v>
      </c>
      <c r="C149" s="220"/>
      <c r="D149" s="27">
        <f>+'Ark1'!M3476</f>
        <v>10</v>
      </c>
      <c r="E149" s="250" t="s">
        <v>107</v>
      </c>
      <c r="F149" s="27">
        <f>+'Ark1'!D3476</f>
        <v>1</v>
      </c>
      <c r="G149" s="27" t="s">
        <v>544</v>
      </c>
      <c r="H149" s="27">
        <f>+'Ark1'!Q3476</f>
        <v>8</v>
      </c>
      <c r="I149" s="27">
        <f>+'Ark1'!R3476</f>
        <v>8</v>
      </c>
      <c r="J149" s="28">
        <f>+IF(I149=0,"",'Ark1'!AG3476)</f>
        <v>2.7972027972027966</v>
      </c>
      <c r="K149" s="28">
        <f>+IF(I149=0,"",'Ark1'!AH3476)</f>
        <v>3.4193957320938102</v>
      </c>
      <c r="M149" s="28">
        <f>+IF(I149=0,"",'Ark1'!U3476)</f>
        <v>50.574999999999989</v>
      </c>
      <c r="N149" s="220"/>
      <c r="O149" s="247">
        <f>+IF(J149=0,"",'Ark1'!AI3476)</f>
        <v>8</v>
      </c>
      <c r="P149" s="221"/>
      <c r="Q149" s="28">
        <f>+IF(O149=0,"",'Ark1'!AJ3476)</f>
        <v>121.3</v>
      </c>
      <c r="R149" s="220"/>
      <c r="S149" s="28">
        <f>+IF(O149=0,"",'Ark1'!AK3476)</f>
        <v>27.986522320405193</v>
      </c>
      <c r="T149" s="97"/>
      <c r="U149" s="26">
        <f>+IF(I149=0,"",'Ark1'!S3476)</f>
        <v>9.125</v>
      </c>
      <c r="V149" s="220"/>
      <c r="W149" s="28">
        <f>+IF(I149=0,"",'Ark1'!W3476)</f>
        <v>100</v>
      </c>
      <c r="X149" s="33">
        <f>+IF(I149=0,"",'Ark1'!X3476)</f>
        <v>100</v>
      </c>
      <c r="Y149" s="33">
        <f>+IF(I149=0,"",'Ark1'!Y3476)</f>
        <v>100</v>
      </c>
      <c r="Z149" s="33">
        <f>+IF(I149=0,"",'Ark1'!Z3476)</f>
        <v>75</v>
      </c>
      <c r="AA149" s="28">
        <f>+IF(I149=0,"",'Ark1'!AA3476)</f>
        <v>11.524945769937498</v>
      </c>
      <c r="AB149" s="28">
        <f>+IF(I149=0,"",'Ark1'!AB3476)</f>
        <v>1.8328597873268977</v>
      </c>
      <c r="AC149" s="33">
        <f>+'Ark1'!AD3476</f>
        <v>85.405029237382507</v>
      </c>
      <c r="AD149" s="28">
        <f>+IF(I149=0,"",I149/D149)</f>
        <v>0.8</v>
      </c>
      <c r="AE149" s="28">
        <f>+IF(I149=0,"",I149/H149)</f>
        <v>1</v>
      </c>
      <c r="AF149" s="220"/>
      <c r="AG149" s="223"/>
      <c r="AI149" s="28"/>
      <c r="AJ149" s="26"/>
      <c r="AK149" s="224"/>
      <c r="AL149" s="27"/>
      <c r="AP149" s="27"/>
    </row>
    <row r="150" spans="1:42">
      <c r="A150" s="220"/>
      <c r="B150" s="240">
        <f>+'Ark1'!C3525</f>
        <v>2024</v>
      </c>
      <c r="C150" s="220"/>
      <c r="D150" s="27">
        <f>+'Ark1'!M3477</f>
        <v>10</v>
      </c>
      <c r="E150" s="250" t="s">
        <v>107</v>
      </c>
      <c r="F150" s="27">
        <f>+'Ark1'!D3477</f>
        <v>2</v>
      </c>
      <c r="G150" s="27" t="s">
        <v>545</v>
      </c>
      <c r="H150" s="27">
        <f>+'Ark1'!Q3477</f>
        <v>5</v>
      </c>
      <c r="I150" s="27">
        <f>+'Ark1'!R3477</f>
        <v>5</v>
      </c>
      <c r="J150" s="28">
        <f>+IF(I150=0,"",'Ark1'!AG3477)</f>
        <v>1.582278481012658</v>
      </c>
      <c r="K150" s="28">
        <f>+IF(I150=0,"",'Ark1'!AH3477)</f>
        <v>1.9573509147246688</v>
      </c>
      <c r="M150" s="28">
        <f>+IF(I150=0,"",'Ark1'!U3477)</f>
        <v>51.419999999999995</v>
      </c>
      <c r="N150" s="220"/>
      <c r="O150" s="247">
        <f>+IF(J150=0,"",'Ark1'!AI3477)</f>
        <v>4</v>
      </c>
      <c r="P150" s="221"/>
      <c r="Q150" s="28">
        <f>+IF(O150=0,"",'Ark1'!AJ3477)</f>
        <v>118.5</v>
      </c>
      <c r="R150" s="220"/>
      <c r="S150" s="28">
        <f>+IF(O150=0,"",'Ark1'!AK3477)</f>
        <v>30.412942575229447</v>
      </c>
      <c r="T150" s="97"/>
      <c r="U150" s="26">
        <f>+IF(I150=0,"",'Ark1'!S3477)</f>
        <v>9.6</v>
      </c>
      <c r="V150" s="220"/>
      <c r="W150" s="28">
        <f>+IF(I150=0,"",'Ark1'!W3477)</f>
        <v>100</v>
      </c>
      <c r="X150" s="33">
        <f>+IF(I150=0,"",'Ark1'!X3477)</f>
        <v>100</v>
      </c>
      <c r="Y150" s="33">
        <f>+IF(I150=0,"",'Ark1'!Y3477)</f>
        <v>100</v>
      </c>
      <c r="Z150" s="33">
        <f>+IF(I150=0,"",'Ark1'!Z3477)</f>
        <v>100</v>
      </c>
      <c r="AA150" s="28">
        <f>+IF(I150=0,"",'Ark1'!AA3477)</f>
        <v>6.7014625269414516</v>
      </c>
      <c r="AB150" s="28">
        <f>+IF(I150=0,"",'Ark1'!AB3477)</f>
        <v>1.200000000000004</v>
      </c>
      <c r="AC150" s="33">
        <f>+'Ark1'!AD3477</f>
        <v>22.980058365003124</v>
      </c>
      <c r="AD150" s="28">
        <f t="shared" ref="AD150:AD160" si="18">+IF(I150=0,"",I150/D150)</f>
        <v>0.5</v>
      </c>
      <c r="AE150" s="28">
        <f t="shared" ref="AE150:AE160" si="19">+IF(I150=0,"",I150/H150)</f>
        <v>1</v>
      </c>
      <c r="AF150" s="220"/>
      <c r="AG150" s="26"/>
      <c r="AI150" s="28"/>
      <c r="AJ150" s="26"/>
      <c r="AK150" s="27"/>
      <c r="AL150" s="27"/>
      <c r="AP150" s="27"/>
    </row>
    <row r="151" spans="1:42">
      <c r="A151" s="220"/>
      <c r="B151" s="240">
        <f>+'Ark1'!C3526</f>
        <v>2024</v>
      </c>
      <c r="C151" s="220"/>
      <c r="D151" s="27">
        <f>+'Ark1'!M3478</f>
        <v>10</v>
      </c>
      <c r="E151" s="250" t="s">
        <v>107</v>
      </c>
      <c r="F151" s="27">
        <f>+'Ark1'!D3478</f>
        <v>3</v>
      </c>
      <c r="G151" s="27" t="s">
        <v>546</v>
      </c>
      <c r="H151" s="27">
        <f>+'Ark1'!Q3478</f>
        <v>102</v>
      </c>
      <c r="I151" s="27">
        <f>+'Ark1'!R3478</f>
        <v>104</v>
      </c>
      <c r="J151" s="28">
        <f>+IF(I151=0,"",'Ark1'!AG3478)</f>
        <v>4.7728315741165668</v>
      </c>
      <c r="K151" s="28">
        <f>+IF(I151=0,"",'Ark1'!AH3478)</f>
        <v>5.5850114867698739</v>
      </c>
      <c r="M151" s="28">
        <f>+IF(I151=0,"",'Ark1'!U3478)</f>
        <v>51.473076923076945</v>
      </c>
      <c r="N151" s="220"/>
      <c r="O151" s="247">
        <f>+IF(J151=0,"",'Ark1'!AI3478)</f>
        <v>94</v>
      </c>
      <c r="P151" s="221"/>
      <c r="Q151" s="28">
        <f>+IF(O151=0,"",'Ark1'!AJ3478)</f>
        <v>120.19148936170212</v>
      </c>
      <c r="R151" s="220"/>
      <c r="S151" s="28">
        <f>+IF(O151=0,"",'Ark1'!AK3478)</f>
        <v>28.964628467647575</v>
      </c>
      <c r="T151" s="97"/>
      <c r="U151" s="26">
        <f>+IF(I151=0,"",'Ark1'!S3478)</f>
        <v>9.3269230769230784</v>
      </c>
      <c r="V151" s="220"/>
      <c r="W151" s="28">
        <f>+IF(I151=0,"",'Ark1'!W3478)</f>
        <v>100</v>
      </c>
      <c r="X151" s="33">
        <f>+IF(I151=0,"",'Ark1'!X3478)</f>
        <v>100</v>
      </c>
      <c r="Y151" s="33">
        <f>+IF(I151=0,"",'Ark1'!Y3478)</f>
        <v>99.038461538461561</v>
      </c>
      <c r="Z151" s="33">
        <f>+IF(I151=0,"",'Ark1'!Z3478)</f>
        <v>89.423076923076891</v>
      </c>
      <c r="AA151" s="28">
        <f>+IF(I151=0,"",'Ark1'!AA3478)</f>
        <v>11.167959241037131</v>
      </c>
      <c r="AB151" s="28">
        <f>+IF(I151=0,"",'Ark1'!AB3478)</f>
        <v>1.5777436889206669</v>
      </c>
      <c r="AC151" s="33">
        <f>+'Ark1'!AD3478</f>
        <v>72.977709709761314</v>
      </c>
      <c r="AD151" s="28">
        <f t="shared" si="18"/>
        <v>10.4</v>
      </c>
      <c r="AE151" s="28">
        <f t="shared" si="19"/>
        <v>1.0196078431372548</v>
      </c>
      <c r="AF151" s="220"/>
      <c r="AG151" s="224"/>
      <c r="AI151" s="28"/>
      <c r="AJ151" s="26"/>
      <c r="AK151" s="224"/>
      <c r="AL151" s="27"/>
      <c r="AP151" s="27"/>
    </row>
    <row r="152" spans="1:42">
      <c r="A152" s="220"/>
      <c r="B152" s="240">
        <f>+'Ark1'!C3527</f>
        <v>2024</v>
      </c>
      <c r="C152" s="220"/>
      <c r="D152" s="27">
        <f>+'Ark1'!M3479</f>
        <v>10</v>
      </c>
      <c r="E152" s="250" t="s">
        <v>107</v>
      </c>
      <c r="F152" s="27">
        <f>+'Ark1'!D3479</f>
        <v>4</v>
      </c>
      <c r="G152" s="27" t="s">
        <v>547</v>
      </c>
      <c r="H152" s="27">
        <f>+'Ark1'!Q3479</f>
        <v>23</v>
      </c>
      <c r="I152" s="27">
        <f>+'Ark1'!R3479</f>
        <v>23</v>
      </c>
      <c r="J152" s="28">
        <f>+IF(I152=0,"",'Ark1'!AG3479)</f>
        <v>5.5961070559610704</v>
      </c>
      <c r="K152" s="28">
        <f>+IF(I152=0,"",'Ark1'!AH3479)</f>
        <v>7.6109818172766976</v>
      </c>
      <c r="M152" s="28">
        <f>+IF(I152=0,"",'Ark1'!U3479)</f>
        <v>53.178260869565214</v>
      </c>
      <c r="N152" s="220"/>
      <c r="O152" s="247">
        <f>+IF(J152=0,"",'Ark1'!AI3479)</f>
        <v>20</v>
      </c>
      <c r="P152" s="221"/>
      <c r="Q152" s="28">
        <f>+IF(O152=0,"",'Ark1'!AJ3479)</f>
        <v>121.75500000000002</v>
      </c>
      <c r="R152" s="220"/>
      <c r="S152" s="28">
        <f>+IF(O152=0,"",'Ark1'!AK3479)</f>
        <v>29.381750121107657</v>
      </c>
      <c r="T152" s="97"/>
      <c r="U152" s="26">
        <f>+IF(I152=0,"",'Ark1'!S3479)</f>
        <v>9.4347826086956506</v>
      </c>
      <c r="V152" s="220"/>
      <c r="W152" s="28">
        <f>+IF(I152=0,"",'Ark1'!W3479)</f>
        <v>100</v>
      </c>
      <c r="X152" s="33">
        <f>+IF(I152=0,"",'Ark1'!X3479)</f>
        <v>100</v>
      </c>
      <c r="Y152" s="33">
        <f>+IF(I152=0,"",'Ark1'!Y3479)</f>
        <v>100</v>
      </c>
      <c r="Z152" s="33">
        <f>+IF(I152=0,"",'Ark1'!Z3479)</f>
        <v>91.304347826086953</v>
      </c>
      <c r="AA152" s="28">
        <f>+IF(I152=0,"",'Ark1'!AA3479)</f>
        <v>9.1953653979335179</v>
      </c>
      <c r="AB152" s="28">
        <f>+IF(I152=0,"",'Ark1'!AB3479)</f>
        <v>1.7402170518425628</v>
      </c>
      <c r="AC152" s="33">
        <f>+'Ark1'!AD3479</f>
        <v>54.699209075657315</v>
      </c>
      <c r="AD152" s="28">
        <f t="shared" si="18"/>
        <v>2.2999999999999998</v>
      </c>
      <c r="AE152" s="28">
        <f t="shared" si="19"/>
        <v>1</v>
      </c>
      <c r="AF152" s="220"/>
      <c r="AG152" s="26"/>
      <c r="AI152" s="28"/>
      <c r="AJ152" s="26"/>
      <c r="AK152" s="27"/>
      <c r="AL152" s="27"/>
      <c r="AP152" s="27"/>
    </row>
    <row r="153" spans="1:42">
      <c r="A153" s="220"/>
      <c r="B153" s="240">
        <f>+'Ark1'!C3528</f>
        <v>2024</v>
      </c>
      <c r="C153" s="220"/>
      <c r="D153" s="27">
        <f>+'Ark1'!M3480</f>
        <v>10</v>
      </c>
      <c r="E153" s="250" t="s">
        <v>107</v>
      </c>
      <c r="F153" s="27">
        <f>+'Ark1'!D3480</f>
        <v>5</v>
      </c>
      <c r="G153" s="27" t="s">
        <v>456</v>
      </c>
      <c r="H153" s="27">
        <f>+'Ark1'!Q3480</f>
        <v>6</v>
      </c>
      <c r="I153" s="27">
        <f>+'Ark1'!R3480</f>
        <v>6</v>
      </c>
      <c r="J153" s="28">
        <f>+IF(I153=0,"",'Ark1'!AG3480)</f>
        <v>4.4444444444444446</v>
      </c>
      <c r="K153" s="28">
        <f>+IF(I153=0,"",'Ark1'!AH3480)</f>
        <v>4.8972199583446523</v>
      </c>
      <c r="M153" s="28">
        <f>+IF(I153=0,"",'Ark1'!U3480)</f>
        <v>45.066666666666677</v>
      </c>
      <c r="N153" s="220"/>
      <c r="O153" s="247">
        <f>+IF(J153=0,"",'Ark1'!AI3480)</f>
        <v>6</v>
      </c>
      <c r="P153" s="221"/>
      <c r="Q153" s="28">
        <f>+IF(O153=0,"",'Ark1'!AJ3480)</f>
        <v>116.76666666666669</v>
      </c>
      <c r="R153" s="220"/>
      <c r="S153" s="28">
        <f>+IF(O153=0,"",'Ark1'!AK3480)</f>
        <v>27.822806096182958</v>
      </c>
      <c r="T153" s="97"/>
      <c r="U153" s="26">
        <f>+IF(I153=0,"",'Ark1'!S3480)</f>
        <v>8.8333333333333357</v>
      </c>
      <c r="V153" s="220"/>
      <c r="W153" s="28">
        <f>+IF(I153=0,"",'Ark1'!W3480)</f>
        <v>100</v>
      </c>
      <c r="X153" s="33">
        <f>+IF(I153=0,"",'Ark1'!X3480)</f>
        <v>100</v>
      </c>
      <c r="Y153" s="33">
        <f>+IF(I153=0,"",'Ark1'!Y3480)</f>
        <v>100</v>
      </c>
      <c r="Z153" s="33">
        <f>+IF(I153=0,"",'Ark1'!Z3480)</f>
        <v>66.666666666666686</v>
      </c>
      <c r="AA153" s="28">
        <f>+IF(I153=0,"",'Ark1'!AA3480)</f>
        <v>12.333108106051579</v>
      </c>
      <c r="AB153" s="28">
        <f>+IF(I153=0,"",'Ark1'!AB3480)</f>
        <v>1.5723301886760963</v>
      </c>
      <c r="AC153" s="33">
        <f>+'Ark1'!AD3480</f>
        <v>95.458849621428513</v>
      </c>
      <c r="AD153" s="28">
        <f t="shared" si="18"/>
        <v>0.6</v>
      </c>
      <c r="AE153" s="28">
        <f t="shared" si="19"/>
        <v>1</v>
      </c>
      <c r="AF153" s="220"/>
      <c r="AG153" s="26"/>
      <c r="AI153" s="28"/>
      <c r="AJ153" s="26"/>
      <c r="AK153" s="27"/>
      <c r="AL153" s="27"/>
      <c r="AP153" s="27"/>
    </row>
    <row r="154" spans="1:42">
      <c r="A154" s="220"/>
      <c r="B154" s="240">
        <f>+'Ark1'!C3529</f>
        <v>2024</v>
      </c>
      <c r="C154" s="220"/>
      <c r="D154" s="27">
        <f>+'Ark1'!M3481</f>
        <v>10</v>
      </c>
      <c r="E154" s="250" t="s">
        <v>107</v>
      </c>
      <c r="F154" s="27">
        <f>+'Ark1'!D3481</f>
        <v>6</v>
      </c>
      <c r="G154" s="27" t="s">
        <v>548</v>
      </c>
      <c r="H154" s="27">
        <f>+'Ark1'!Q3481</f>
        <v>1</v>
      </c>
      <c r="I154" s="27">
        <f>+'Ark1'!R3481</f>
        <v>1</v>
      </c>
      <c r="J154" s="28">
        <f>+IF(I154=0,"",'Ark1'!AG3481)</f>
        <v>1.1235955056179776</v>
      </c>
      <c r="K154" s="28">
        <f>+IF(I154=0,"",'Ark1'!AH3481)</f>
        <v>1.1446656215800524</v>
      </c>
      <c r="M154" s="28">
        <f>+IF(I154=0,"",'Ark1'!U3481)</f>
        <v>38.700000000000003</v>
      </c>
      <c r="N154" s="220"/>
      <c r="O154" s="247">
        <f>+IF(J154=0,"",'Ark1'!AI3481)</f>
        <v>1</v>
      </c>
      <c r="P154" s="221"/>
      <c r="Q154" s="28">
        <f>+IF(O154=0,"",'Ark1'!AJ3481)</f>
        <v>117.2</v>
      </c>
      <c r="R154" s="220"/>
      <c r="S154" s="28">
        <f>+IF(O154=0,"",'Ark1'!AK3481)</f>
        <v>24.039649424934808</v>
      </c>
      <c r="T154" s="97"/>
      <c r="U154" s="26">
        <f>+IF(I154=0,"",'Ark1'!S3481)</f>
        <v>8</v>
      </c>
      <c r="V154" s="220"/>
      <c r="W154" s="28">
        <f>+IF(I154=0,"",'Ark1'!W3481)</f>
        <v>100</v>
      </c>
      <c r="X154" s="33">
        <f>+IF(I154=0,"",'Ark1'!X3481)</f>
        <v>100</v>
      </c>
      <c r="Y154" s="33">
        <f>+IF(I154=0,"",'Ark1'!Y3481)</f>
        <v>100</v>
      </c>
      <c r="Z154" s="33">
        <f>+IF(I154=0,"",'Ark1'!Z3481)</f>
        <v>100</v>
      </c>
      <c r="AA154" s="28">
        <f>+IF(I154=0,"",'Ark1'!AA3481)</f>
        <v>0</v>
      </c>
      <c r="AB154" s="28">
        <f>+IF(I154=0,"",'Ark1'!AB3481)</f>
        <v>0</v>
      </c>
      <c r="AC154" s="33">
        <f>+'Ark1'!AD3481</f>
        <v>0</v>
      </c>
      <c r="AD154" s="28">
        <f t="shared" si="18"/>
        <v>0.1</v>
      </c>
      <c r="AE154" s="28">
        <f t="shared" si="19"/>
        <v>1</v>
      </c>
      <c r="AF154" s="220"/>
      <c r="AG154" s="244"/>
      <c r="AI154" s="28"/>
      <c r="AJ154" s="26"/>
      <c r="AK154" s="244"/>
      <c r="AL154" s="27"/>
      <c r="AP154" s="27"/>
    </row>
    <row r="155" spans="1:42">
      <c r="A155" s="220"/>
      <c r="B155" s="240">
        <f>+'Ark1'!C3530</f>
        <v>2024</v>
      </c>
      <c r="C155" s="220"/>
      <c r="D155" s="27">
        <f>+'Ark1'!M3482</f>
        <v>10</v>
      </c>
      <c r="E155" s="250" t="s">
        <v>107</v>
      </c>
      <c r="F155" s="27">
        <f>+'Ark1'!D3482</f>
        <v>7</v>
      </c>
      <c r="G155" s="27" t="s">
        <v>549</v>
      </c>
      <c r="H155" s="27">
        <f>+'Ark1'!Q3482</f>
        <v>3</v>
      </c>
      <c r="I155" s="27">
        <f>+'Ark1'!R3482</f>
        <v>6</v>
      </c>
      <c r="J155" s="28">
        <f>+IF(I155=0,"",'Ark1'!AG3482)</f>
        <v>24</v>
      </c>
      <c r="K155" s="28">
        <f>+IF(I155=0,"",'Ark1'!AH3482)</f>
        <v>24.619341563786005</v>
      </c>
      <c r="M155" s="28">
        <f>+IF(I155=0,"",'Ark1'!U3482)</f>
        <v>39.883333333333326</v>
      </c>
      <c r="N155" s="220"/>
      <c r="O155" s="247">
        <f>+IF(J155=0,"",'Ark1'!AI3482)</f>
        <v>6</v>
      </c>
      <c r="P155" s="221"/>
      <c r="Q155" s="28">
        <f>+IF(O155=0,"",'Ark1'!AJ3482)</f>
        <v>114.26666666666664</v>
      </c>
      <c r="R155" s="220"/>
      <c r="S155" s="28">
        <f>+IF(O155=0,"",'Ark1'!AK3482)</f>
        <v>26.215956316306343</v>
      </c>
      <c r="T155" s="97"/>
      <c r="U155" s="26">
        <f>+IF(I155=0,"",'Ark1'!S3482)</f>
        <v>8.6666666666666643</v>
      </c>
      <c r="V155" s="220"/>
      <c r="W155" s="28">
        <f>+IF(I155=0,"",'Ark1'!W3482)</f>
        <v>100</v>
      </c>
      <c r="X155" s="33">
        <f>+IF(I155=0,"",'Ark1'!X3482)</f>
        <v>100</v>
      </c>
      <c r="Y155" s="33">
        <f>+IF(I155=0,"",'Ark1'!Y3482)</f>
        <v>100</v>
      </c>
      <c r="Z155" s="33">
        <f>+IF(I155=0,"",'Ark1'!Z3482)</f>
        <v>50</v>
      </c>
      <c r="AA155" s="28">
        <f>+IF(I155=0,"",'Ark1'!AA3482)</f>
        <v>10.547735407291096</v>
      </c>
      <c r="AB155" s="28">
        <f>+IF(I155=0,"",'Ark1'!AB3482)</f>
        <v>0.94280904158206635</v>
      </c>
      <c r="AC155" s="33">
        <f>+'Ark1'!AD3482</f>
        <v>88.602854203397584</v>
      </c>
      <c r="AD155" s="28">
        <f t="shared" si="18"/>
        <v>0.6</v>
      </c>
      <c r="AE155" s="28">
        <f t="shared" si="19"/>
        <v>2</v>
      </c>
      <c r="AF155" s="220"/>
      <c r="AG155" s="223"/>
      <c r="AI155" s="28"/>
      <c r="AJ155" s="26"/>
      <c r="AK155" s="223"/>
      <c r="AL155" s="27"/>
      <c r="AP155" s="27"/>
    </row>
    <row r="156" spans="1:42">
      <c r="A156" s="220"/>
      <c r="B156" s="240">
        <f>+'Ark1'!C3531</f>
        <v>2024</v>
      </c>
      <c r="C156" s="220"/>
      <c r="D156" s="27">
        <f>+'Ark1'!M3483</f>
        <v>10</v>
      </c>
      <c r="E156" s="250" t="s">
        <v>107</v>
      </c>
      <c r="F156" s="27">
        <f>+'Ark1'!D3483</f>
        <v>8</v>
      </c>
      <c r="G156" s="27" t="s">
        <v>550</v>
      </c>
      <c r="H156" s="27">
        <f>+'Ark1'!Q3483</f>
        <v>18</v>
      </c>
      <c r="I156" s="27">
        <f>+'Ark1'!R3483</f>
        <v>20</v>
      </c>
      <c r="J156" s="28">
        <f>+IF(I156=0,"",'Ark1'!AG3483)</f>
        <v>15.151515151515152</v>
      </c>
      <c r="K156" s="28">
        <f>+IF(I156=0,"",'Ark1'!AH3483)</f>
        <v>17.138716211496828</v>
      </c>
      <c r="M156" s="28">
        <f>+IF(I156=0,"",'Ark1'!U3483)</f>
        <v>49.07500000000001</v>
      </c>
      <c r="N156" s="220"/>
      <c r="O156" s="247">
        <f>+IF(J156=0,"",'Ark1'!AI3483)</f>
        <v>20</v>
      </c>
      <c r="P156" s="221"/>
      <c r="Q156" s="28">
        <f>+IF(O156=0,"",'Ark1'!AJ3483)</f>
        <v>119.655</v>
      </c>
      <c r="R156" s="220"/>
      <c r="S156" s="28">
        <f>+IF(O156=0,"",'Ark1'!AK3483)</f>
        <v>27.911228760456058</v>
      </c>
      <c r="T156" s="97"/>
      <c r="U156" s="26">
        <f>+IF(I156=0,"",'Ark1'!S3483)</f>
        <v>9.9</v>
      </c>
      <c r="V156" s="220"/>
      <c r="W156" s="28">
        <f>+IF(I156=0,"",'Ark1'!W3483)</f>
        <v>100</v>
      </c>
      <c r="X156" s="33">
        <f>+IF(I156=0,"",'Ark1'!X3483)</f>
        <v>100</v>
      </c>
      <c r="Y156" s="33">
        <f>+IF(I156=0,"",'Ark1'!Y3483)</f>
        <v>100</v>
      </c>
      <c r="Z156" s="33">
        <f>+IF(I156=0,"",'Ark1'!Z3483)</f>
        <v>70</v>
      </c>
      <c r="AA156" s="28">
        <f>+IF(I156=0,"",'Ark1'!AA3483)</f>
        <v>14.212349383546661</v>
      </c>
      <c r="AB156" s="28">
        <f>+IF(I156=0,"",'Ark1'!AB3483)</f>
        <v>1.2206555615733696</v>
      </c>
      <c r="AC156" s="33">
        <f>+'Ark1'!AD3483</f>
        <v>92.011455519269376</v>
      </c>
      <c r="AD156" s="28">
        <f t="shared" si="18"/>
        <v>2</v>
      </c>
      <c r="AE156" s="28">
        <f t="shared" si="19"/>
        <v>1.1111111111111112</v>
      </c>
      <c r="AF156" s="220"/>
      <c r="AG156" s="223"/>
      <c r="AI156" s="28"/>
      <c r="AJ156" s="26"/>
      <c r="AK156" s="224"/>
      <c r="AL156" s="27"/>
      <c r="AP156" s="27"/>
    </row>
    <row r="157" spans="1:42">
      <c r="A157" s="220"/>
      <c r="B157" s="240">
        <f>+'Ark1'!C3532</f>
        <v>2024</v>
      </c>
      <c r="C157" s="220"/>
      <c r="D157" s="27">
        <f>+'Ark1'!M3484</f>
        <v>10</v>
      </c>
      <c r="E157" s="250" t="s">
        <v>107</v>
      </c>
      <c r="F157" s="27">
        <f>+'Ark1'!D3484</f>
        <v>9</v>
      </c>
      <c r="G157" s="27" t="s">
        <v>551</v>
      </c>
      <c r="H157" s="27">
        <f>+'Ark1'!Q3484</f>
        <v>26</v>
      </c>
      <c r="I157" s="27">
        <f>+'Ark1'!R3484</f>
        <v>29</v>
      </c>
      <c r="J157" s="28">
        <f>+IF(I157=0,"",'Ark1'!AG3484)</f>
        <v>12.719298245614032</v>
      </c>
      <c r="K157" s="28">
        <f>+IF(I157=0,"",'Ark1'!AH3484)</f>
        <v>14.713031735313972</v>
      </c>
      <c r="M157" s="28">
        <f>+IF(I157=0,"",'Ark1'!U3484)</f>
        <v>45.082758620689667</v>
      </c>
      <c r="N157" s="220"/>
      <c r="O157" s="247">
        <f>+IF(J157=0,"",'Ark1'!AI3484)</f>
        <v>29</v>
      </c>
      <c r="P157" s="221"/>
      <c r="Q157" s="28">
        <f>+IF(O157=0,"",'Ark1'!AJ3484)</f>
        <v>116.15172413793098</v>
      </c>
      <c r="R157" s="220"/>
      <c r="S157" s="28">
        <f>+IF(O157=0,"",'Ark1'!AK3484)</f>
        <v>28.35965572208562</v>
      </c>
      <c r="T157" s="97"/>
      <c r="U157" s="26">
        <f>+IF(I157=0,"",'Ark1'!S3484)</f>
        <v>9.7586206896551744</v>
      </c>
      <c r="V157" s="220"/>
      <c r="W157" s="28">
        <f>+IF(I157=0,"",'Ark1'!W3484)</f>
        <v>100</v>
      </c>
      <c r="X157" s="33">
        <f>+IF(I157=0,"",'Ark1'!X3484)</f>
        <v>100</v>
      </c>
      <c r="Y157" s="33">
        <f>+IF(I157=0,"",'Ark1'!Y3484)</f>
        <v>100</v>
      </c>
      <c r="Z157" s="33">
        <f>+IF(I157=0,"",'Ark1'!Z3484)</f>
        <v>86.206896551724128</v>
      </c>
      <c r="AA157" s="28">
        <f>+IF(I157=0,"",'Ark1'!AA3484)</f>
        <v>11.546668991696469</v>
      </c>
      <c r="AB157" s="28">
        <f>+IF(I157=0,"",'Ark1'!AB3484)</f>
        <v>1.1642719321471791</v>
      </c>
      <c r="AC157" s="33">
        <f>+'Ark1'!AD3484</f>
        <v>87.359294882273986</v>
      </c>
      <c r="AD157" s="28">
        <f t="shared" si="18"/>
        <v>2.9</v>
      </c>
      <c r="AE157" s="28">
        <f t="shared" si="19"/>
        <v>1.1153846153846154</v>
      </c>
      <c r="AF157" s="220"/>
      <c r="AG157" s="223"/>
      <c r="AI157" s="28"/>
      <c r="AJ157" s="26"/>
      <c r="AK157" s="224"/>
      <c r="AL157" s="27"/>
      <c r="AP157" s="27"/>
    </row>
    <row r="158" spans="1:42">
      <c r="A158" s="220"/>
      <c r="B158" s="240">
        <f>+'Ark1'!C3533</f>
        <v>2024</v>
      </c>
      <c r="C158" s="220"/>
      <c r="D158" s="27">
        <f>+'Ark1'!M3485</f>
        <v>10</v>
      </c>
      <c r="E158" s="250" t="s">
        <v>107</v>
      </c>
      <c r="F158" s="27">
        <f>+'Ark1'!D3485</f>
        <v>10</v>
      </c>
      <c r="G158" s="27" t="s">
        <v>552</v>
      </c>
      <c r="H158" s="27">
        <f>+'Ark1'!Q3485</f>
        <v>51</v>
      </c>
      <c r="I158" s="27">
        <f>+'Ark1'!R3485</f>
        <v>54</v>
      </c>
      <c r="J158" s="28">
        <f>+IF(I158=0,"",'Ark1'!AG3485)</f>
        <v>9.9264705882352953</v>
      </c>
      <c r="K158" s="28">
        <f>+IF(I158=0,"",'Ark1'!AH3485)</f>
        <v>11.017315342364457</v>
      </c>
      <c r="M158" s="28">
        <f>+IF(I158=0,"",'Ark1'!U3485)</f>
        <v>45.8</v>
      </c>
      <c r="N158" s="220"/>
      <c r="O158" s="247">
        <f>+IF(J158=0,"",'Ark1'!AI3485)</f>
        <v>54</v>
      </c>
      <c r="P158" s="221"/>
      <c r="Q158" s="28">
        <f>+IF(O158=0,"",'Ark1'!AJ3485)</f>
        <v>117.43333333333337</v>
      </c>
      <c r="R158" s="220"/>
      <c r="S158" s="28">
        <f>+IF(O158=0,"",'Ark1'!AK3485)</f>
        <v>27.578970013549696</v>
      </c>
      <c r="T158" s="97"/>
      <c r="U158" s="26">
        <f>+IF(I158=0,"",'Ark1'!S3485)</f>
        <v>9.7407407407407387</v>
      </c>
      <c r="V158" s="220"/>
      <c r="W158" s="28">
        <f>+IF(I158=0,"",'Ark1'!W3485)</f>
        <v>100</v>
      </c>
      <c r="X158" s="33">
        <f>+IF(I158=0,"",'Ark1'!X3485)</f>
        <v>100</v>
      </c>
      <c r="Y158" s="33">
        <f>+IF(I158=0,"",'Ark1'!Y3485)</f>
        <v>100</v>
      </c>
      <c r="Z158" s="33">
        <f>+IF(I158=0,"",'Ark1'!Z3485)</f>
        <v>72.222222222222229</v>
      </c>
      <c r="AA158" s="28">
        <f>+IF(I158=0,"",'Ark1'!AA3485)</f>
        <v>13.035890627204736</v>
      </c>
      <c r="AB158" s="28">
        <f>+IF(I158=0,"",'Ark1'!AB3485)</f>
        <v>1.0747124539664383</v>
      </c>
      <c r="AC158" s="33">
        <f>+'Ark1'!AD3485</f>
        <v>84.33229694292578</v>
      </c>
      <c r="AD158" s="28">
        <f t="shared" si="18"/>
        <v>5.4</v>
      </c>
      <c r="AE158" s="28">
        <f t="shared" si="19"/>
        <v>1.0588235294117647</v>
      </c>
      <c r="AF158" s="220"/>
      <c r="AG158" s="223"/>
      <c r="AI158" s="28"/>
      <c r="AJ158" s="26"/>
      <c r="AK158" s="224"/>
      <c r="AL158" s="27"/>
      <c r="AP158" s="27"/>
    </row>
    <row r="159" spans="1:42">
      <c r="A159" s="220"/>
      <c r="B159" s="240">
        <f>+'Ark1'!C3534</f>
        <v>2024</v>
      </c>
      <c r="C159" s="220"/>
      <c r="D159" s="27">
        <f>+'Ark1'!M3486</f>
        <v>10</v>
      </c>
      <c r="E159" s="250" t="s">
        <v>107</v>
      </c>
      <c r="F159" s="27">
        <f>+'Ark1'!D3486</f>
        <v>11</v>
      </c>
      <c r="G159" s="27" t="s">
        <v>553</v>
      </c>
      <c r="H159" s="27">
        <f>+'Ark1'!Q3486</f>
        <v>0</v>
      </c>
      <c r="I159" s="27">
        <f>+'Ark1'!R3486</f>
        <v>0</v>
      </c>
      <c r="J159" s="28" t="str">
        <f>+IF(I159=0,"",'Ark1'!AG3486)</f>
        <v/>
      </c>
      <c r="K159" s="28" t="str">
        <f>+IF(I159=0,"",'Ark1'!AH3486)</f>
        <v/>
      </c>
      <c r="M159" s="28" t="str">
        <f>+IF(I159=0,"",'Ark1'!U3486)</f>
        <v/>
      </c>
      <c r="N159" s="220"/>
      <c r="O159" s="247">
        <f>+IF(J159=0,"",'Ark1'!AI3486)</f>
        <v>0</v>
      </c>
      <c r="P159" s="221"/>
      <c r="Q159" s="28" t="str">
        <f>+IF(O159=0,"",'Ark1'!AJ3486)</f>
        <v/>
      </c>
      <c r="R159" s="220"/>
      <c r="S159" s="28" t="str">
        <f>+IF(O159=0,"",'Ark1'!AK3486)</f>
        <v/>
      </c>
      <c r="T159" s="97"/>
      <c r="U159" s="26" t="str">
        <f>+IF(I159=0,"",'Ark1'!S3486)</f>
        <v/>
      </c>
      <c r="V159" s="220"/>
      <c r="W159" s="28" t="str">
        <f>+IF(I159=0,"",'Ark1'!W3486)</f>
        <v/>
      </c>
      <c r="X159" s="33" t="str">
        <f>+IF(I159=0,"",'Ark1'!X3486)</f>
        <v/>
      </c>
      <c r="Y159" s="33" t="str">
        <f>+IF(I159=0,"",'Ark1'!Y3486)</f>
        <v/>
      </c>
      <c r="Z159" s="33" t="str">
        <f>+IF(I159=0,"",'Ark1'!Z3486)</f>
        <v/>
      </c>
      <c r="AA159" s="28" t="str">
        <f>+IF(I159=0,"",'Ark1'!AA3486)</f>
        <v/>
      </c>
      <c r="AB159" s="28" t="str">
        <f>+IF(I159=0,"",'Ark1'!AB3486)</f>
        <v/>
      </c>
      <c r="AC159" s="33">
        <f>+'Ark1'!AD3486</f>
        <v>0</v>
      </c>
      <c r="AD159" s="28" t="str">
        <f t="shared" si="18"/>
        <v/>
      </c>
      <c r="AE159" s="28" t="str">
        <f t="shared" si="19"/>
        <v/>
      </c>
      <c r="AF159" s="220"/>
      <c r="AG159" s="223"/>
      <c r="AI159" s="28"/>
      <c r="AJ159" s="26"/>
      <c r="AK159" s="224"/>
      <c r="AL159" s="27"/>
      <c r="AP159" s="27"/>
    </row>
    <row r="160" spans="1:42">
      <c r="A160" s="220"/>
      <c r="B160" s="240">
        <f>+'Ark1'!C3535</f>
        <v>2024</v>
      </c>
      <c r="C160" s="220"/>
      <c r="D160" s="27">
        <f>+'Ark1'!M3487</f>
        <v>10</v>
      </c>
      <c r="E160" s="250" t="s">
        <v>107</v>
      </c>
      <c r="F160" s="27">
        <f>+'Ark1'!D3487</f>
        <v>12</v>
      </c>
      <c r="G160" s="27" t="s">
        <v>554</v>
      </c>
      <c r="H160" s="27">
        <f>+'Ark1'!Q3487</f>
        <v>0</v>
      </c>
      <c r="I160" s="27">
        <f>+'Ark1'!R3487</f>
        <v>0</v>
      </c>
      <c r="J160" s="28" t="str">
        <f>+IF(I160=0,"",'Ark1'!AG3487)</f>
        <v/>
      </c>
      <c r="K160" s="28" t="str">
        <f>+IF(I160=0,"",'Ark1'!AH3487)</f>
        <v/>
      </c>
      <c r="M160" s="28" t="str">
        <f>+IF(I160=0,"",'Ark1'!U3487)</f>
        <v/>
      </c>
      <c r="N160" s="220"/>
      <c r="O160" s="247">
        <f>+IF(J160=0,"",'Ark1'!AI3487)</f>
        <v>0</v>
      </c>
      <c r="P160" s="221"/>
      <c r="Q160" s="28" t="str">
        <f>+IF(O160=0,"",'Ark1'!AJ3487)</f>
        <v/>
      </c>
      <c r="R160" s="220"/>
      <c r="S160" s="28" t="str">
        <f>+IF(O160=0,"",'Ark1'!AK3487)</f>
        <v/>
      </c>
      <c r="T160" s="97"/>
      <c r="U160" s="26" t="str">
        <f>+IF(I160=0,"",'Ark1'!S3487)</f>
        <v/>
      </c>
      <c r="V160" s="220"/>
      <c r="W160" s="28" t="str">
        <f>+IF(I160=0,"",'Ark1'!W3487)</f>
        <v/>
      </c>
      <c r="X160" s="33" t="str">
        <f>+IF(I160=0,"",'Ark1'!X3487)</f>
        <v/>
      </c>
      <c r="Y160" s="33" t="str">
        <f>+IF(I160=0,"",'Ark1'!Y3487)</f>
        <v/>
      </c>
      <c r="Z160" s="33" t="str">
        <f>+IF(I160=0,"",'Ark1'!Z3487)</f>
        <v/>
      </c>
      <c r="AA160" s="28" t="str">
        <f>+IF(I160=0,"",'Ark1'!AA3487)</f>
        <v/>
      </c>
      <c r="AB160" s="28" t="str">
        <f>+IF(I160=0,"",'Ark1'!AB3487)</f>
        <v/>
      </c>
      <c r="AC160" s="33">
        <f>+'Ark1'!AD3487</f>
        <v>0</v>
      </c>
      <c r="AD160" s="28" t="str">
        <f t="shared" si="18"/>
        <v/>
      </c>
      <c r="AE160" s="28" t="str">
        <f t="shared" si="19"/>
        <v/>
      </c>
      <c r="AF160" s="220"/>
      <c r="AG160" s="223"/>
      <c r="AI160" s="28"/>
      <c r="AJ160" s="26"/>
      <c r="AK160" s="224"/>
      <c r="AL160" s="27"/>
      <c r="AP160" s="27"/>
    </row>
    <row r="161" spans="1:42">
      <c r="A161" s="220"/>
      <c r="B161" s="220"/>
      <c r="C161" s="220"/>
      <c r="D161" s="220"/>
      <c r="E161" s="220"/>
      <c r="F161" s="220"/>
      <c r="G161" s="220"/>
      <c r="H161" s="220"/>
      <c r="I161" s="220"/>
      <c r="J161" s="221"/>
      <c r="K161" s="221"/>
      <c r="L161" s="221"/>
      <c r="M161" s="220"/>
      <c r="N161" s="220"/>
      <c r="O161" s="239"/>
      <c r="P161" s="221"/>
      <c r="Q161" s="221"/>
      <c r="R161" s="220"/>
      <c r="S161" s="221"/>
      <c r="T161" s="97"/>
      <c r="U161" s="220"/>
      <c r="V161" s="220"/>
      <c r="W161" s="222"/>
      <c r="X161" s="222"/>
      <c r="Y161" s="222"/>
      <c r="Z161" s="222"/>
      <c r="AA161" s="221"/>
      <c r="AB161" s="220"/>
      <c r="AC161" s="222"/>
      <c r="AD161" s="222"/>
      <c r="AE161" s="221"/>
      <c r="AF161" s="220"/>
      <c r="AG161" s="223"/>
      <c r="AI161" s="28"/>
      <c r="AJ161" s="26"/>
      <c r="AK161" s="224"/>
      <c r="AL161" s="27"/>
      <c r="AP161" s="27"/>
    </row>
    <row r="162" spans="1:42" ht="22.8">
      <c r="A162" s="220"/>
      <c r="B162" s="220"/>
      <c r="C162" s="220"/>
      <c r="D162" s="220"/>
      <c r="E162" s="266" t="str">
        <f>+E164</f>
        <v>4</v>
      </c>
      <c r="F162" s="220"/>
      <c r="G162" s="220"/>
      <c r="H162" s="220"/>
      <c r="I162" s="244">
        <f>SUM(I164:I175)</f>
        <v>158</v>
      </c>
      <c r="J162" s="221"/>
      <c r="K162" s="221"/>
      <c r="L162" s="221"/>
      <c r="M162" s="273">
        <f>+Fettgruppe!R20</f>
        <v>50.232911392405079</v>
      </c>
      <c r="N162" s="220"/>
      <c r="O162" s="239"/>
      <c r="P162" s="221"/>
      <c r="Q162" s="221"/>
      <c r="R162" s="220"/>
      <c r="S162" s="221"/>
      <c r="T162" s="97"/>
      <c r="U162" s="220"/>
      <c r="V162" s="220"/>
      <c r="W162" s="222"/>
      <c r="X162" s="222"/>
      <c r="Y162" s="222"/>
      <c r="Z162" s="222"/>
      <c r="AA162" s="221"/>
      <c r="AB162" s="220"/>
      <c r="AC162" s="222"/>
      <c r="AD162" s="222"/>
      <c r="AE162" s="221"/>
      <c r="AF162" s="220"/>
      <c r="AG162" s="223"/>
      <c r="AI162" s="28"/>
      <c r="AJ162" s="26"/>
      <c r="AK162" s="224"/>
      <c r="AL162" s="27"/>
      <c r="AP162" s="27"/>
    </row>
    <row r="163" spans="1:42">
      <c r="A163" s="220"/>
      <c r="B163" s="220"/>
      <c r="C163" s="220"/>
      <c r="D163" s="220"/>
      <c r="E163" s="220"/>
      <c r="F163" s="220"/>
      <c r="G163" s="220"/>
      <c r="H163" s="220"/>
      <c r="I163" s="220"/>
      <c r="J163" s="221"/>
      <c r="K163" s="221"/>
      <c r="L163" s="221"/>
      <c r="M163" s="220"/>
      <c r="N163" s="220"/>
      <c r="O163" s="239"/>
      <c r="P163" s="221"/>
      <c r="Q163" s="221"/>
      <c r="R163" s="220"/>
      <c r="S163" s="221"/>
      <c r="T163" s="97"/>
      <c r="U163" s="220"/>
      <c r="V163" s="220"/>
      <c r="W163" s="222"/>
      <c r="X163" s="222"/>
      <c r="Y163" s="222"/>
      <c r="Z163" s="222"/>
      <c r="AA163" s="221"/>
      <c r="AB163" s="220"/>
      <c r="AC163" s="222"/>
      <c r="AD163" s="222"/>
      <c r="AE163" s="237"/>
      <c r="AF163" s="220"/>
      <c r="AG163" s="223"/>
      <c r="AI163" s="28"/>
      <c r="AJ163" s="26"/>
      <c r="AK163" s="224"/>
      <c r="AL163" s="27"/>
      <c r="AP163" s="27"/>
    </row>
    <row r="164" spans="1:42">
      <c r="A164" s="220"/>
      <c r="B164" s="240">
        <f>+'Ark1'!C3542</f>
        <v>2024</v>
      </c>
      <c r="C164" s="220"/>
      <c r="D164" s="240">
        <f>+'Ark1'!M3488</f>
        <v>11</v>
      </c>
      <c r="E164" s="251" t="s">
        <v>108</v>
      </c>
      <c r="F164" s="240">
        <f>+'Ark1'!D3488</f>
        <v>1</v>
      </c>
      <c r="G164" s="240" t="s">
        <v>544</v>
      </c>
      <c r="H164" s="240">
        <f>+'Ark1'!Q3488</f>
        <v>2</v>
      </c>
      <c r="I164" s="240">
        <f>+'Ark1'!R3488</f>
        <v>2</v>
      </c>
      <c r="J164" s="241">
        <f>+IF(I164=0,"",'Ark1'!AG3488)</f>
        <v>0.69930069930069916</v>
      </c>
      <c r="K164" s="241">
        <f>+IF(I164=0,"",'Ark1'!AH3488)</f>
        <v>0.91696598351996605</v>
      </c>
      <c r="L164" s="241"/>
      <c r="M164" s="241">
        <f>+IF(I164=0,"",'Ark1'!U3488)</f>
        <v>54.25</v>
      </c>
      <c r="N164" s="220"/>
      <c r="O164" s="455">
        <f>+IF(J164=0,"",'Ark1'!AI3488)</f>
        <v>1</v>
      </c>
      <c r="P164" s="221"/>
      <c r="Q164" s="241">
        <f>+IF(O164=0,"",'Ark1'!AJ3488)</f>
        <v>119.7</v>
      </c>
      <c r="R164" s="220"/>
      <c r="S164" s="241">
        <f>+IF(O164=0,"",'Ark1'!AK3488)</f>
        <v>29.852967610014677</v>
      </c>
      <c r="T164" s="97"/>
      <c r="U164" s="242">
        <f>+IF(I164=0,"",'Ark1'!S3488)</f>
        <v>9.5</v>
      </c>
      <c r="V164" s="220"/>
      <c r="W164" s="241">
        <f>+IF(I164=0,"",'Ark1'!W3488)</f>
        <v>100</v>
      </c>
      <c r="X164" s="243">
        <f>+IF(I164=0,"",'Ark1'!X3488)</f>
        <v>100</v>
      </c>
      <c r="Y164" s="243">
        <f>+IF(I164=0,"",'Ark1'!Y3488)</f>
        <v>100</v>
      </c>
      <c r="Z164" s="243">
        <f>+IF(I164=0,"",'Ark1'!Z3488)</f>
        <v>100</v>
      </c>
      <c r="AA164" s="241">
        <f>+IF(I164=0,"",'Ark1'!AA3488)</f>
        <v>3.050000000000114</v>
      </c>
      <c r="AB164" s="241">
        <f>+IF(I164=0,"",'Ark1'!AB3488)</f>
        <v>1.5</v>
      </c>
      <c r="AC164" s="243">
        <f>+'Ark1'!AD3488</f>
        <v>99.999999999997314</v>
      </c>
      <c r="AD164" s="241">
        <f>+IF(I164=0,"",I164/D164)</f>
        <v>0.18181818181818182</v>
      </c>
      <c r="AE164" s="241">
        <f>+IF(I164=0,"",I164/H164)</f>
        <v>1</v>
      </c>
      <c r="AF164" s="220"/>
      <c r="AG164" s="223"/>
      <c r="AI164" s="28"/>
      <c r="AJ164" s="26"/>
      <c r="AK164" s="224"/>
      <c r="AL164" s="27"/>
      <c r="AP164" s="27"/>
    </row>
    <row r="165" spans="1:42">
      <c r="A165" s="220"/>
      <c r="B165" s="240">
        <f>+'Ark1'!C3543</f>
        <v>2024</v>
      </c>
      <c r="C165" s="220"/>
      <c r="D165" s="240">
        <f>+'Ark1'!M3489</f>
        <v>11</v>
      </c>
      <c r="E165" s="251" t="s">
        <v>108</v>
      </c>
      <c r="F165" s="240">
        <f>+'Ark1'!D3489</f>
        <v>2</v>
      </c>
      <c r="G165" s="240" t="s">
        <v>545</v>
      </c>
      <c r="H165" s="240">
        <f>+'Ark1'!Q3489</f>
        <v>2</v>
      </c>
      <c r="I165" s="240">
        <f>+'Ark1'!R3489</f>
        <v>2</v>
      </c>
      <c r="J165" s="241">
        <f>+IF(I165=0,"",'Ark1'!AG3489)</f>
        <v>0.63291139240506322</v>
      </c>
      <c r="K165" s="241">
        <f>+IF(I165=0,"",'Ark1'!AH3489)</f>
        <v>0.6653927263591447</v>
      </c>
      <c r="L165" s="241"/>
      <c r="M165" s="241">
        <f>+IF(I165=0,"",'Ark1'!U3489)</f>
        <v>43.7</v>
      </c>
      <c r="N165" s="220"/>
      <c r="O165" s="455">
        <f>+IF(J165=0,"",'Ark1'!AI3489)</f>
        <v>2</v>
      </c>
      <c r="P165" s="221"/>
      <c r="Q165" s="241">
        <f>+IF(O165=0,"",'Ark1'!AJ3489)</f>
        <v>114</v>
      </c>
      <c r="R165" s="220"/>
      <c r="S165" s="241">
        <f>+IF(O165=0,"",'Ark1'!AK3489)</f>
        <v>29.365910214450292</v>
      </c>
      <c r="T165" s="97"/>
      <c r="U165" s="242">
        <f>+IF(I165=0,"",'Ark1'!S3489)</f>
        <v>8.5</v>
      </c>
      <c r="V165" s="220"/>
      <c r="W165" s="241">
        <f>+IF(I165=0,"",'Ark1'!W3489)</f>
        <v>100</v>
      </c>
      <c r="X165" s="243">
        <f>+IF(I165=0,"",'Ark1'!X3489)</f>
        <v>100</v>
      </c>
      <c r="Y165" s="243">
        <f>+IF(I165=0,"",'Ark1'!Y3489)</f>
        <v>100</v>
      </c>
      <c r="Z165" s="243">
        <f>+IF(I165=0,"",'Ark1'!Z3489)</f>
        <v>100</v>
      </c>
      <c r="AA165" s="241">
        <f>+IF(I165=0,"",'Ark1'!AA3489)</f>
        <v>5.0999999999999988</v>
      </c>
      <c r="AB165" s="241">
        <f>+IF(I165=0,"",'Ark1'!AB3489)</f>
        <v>0.5</v>
      </c>
      <c r="AC165" s="243">
        <f>+'Ark1'!AD3489</f>
        <v>99.999999999998238</v>
      </c>
      <c r="AD165" s="241">
        <f t="shared" ref="AD165:AD175" si="20">+IF(I165=0,"",I165/D165)</f>
        <v>0.18181818181818182</v>
      </c>
      <c r="AE165" s="241">
        <f t="shared" ref="AE165:AE175" si="21">+IF(I165=0,"",I165/H165)</f>
        <v>1</v>
      </c>
      <c r="AF165" s="220"/>
      <c r="AG165" s="223"/>
      <c r="AI165" s="28"/>
      <c r="AJ165" s="26"/>
      <c r="AK165" s="224"/>
      <c r="AL165" s="27"/>
      <c r="AP165" s="27"/>
    </row>
    <row r="166" spans="1:42">
      <c r="A166" s="220"/>
      <c r="B166" s="240">
        <f>+'Ark1'!C3544</f>
        <v>2024</v>
      </c>
      <c r="C166" s="220"/>
      <c r="D166" s="240">
        <f>+'Ark1'!M3490</f>
        <v>11</v>
      </c>
      <c r="E166" s="251" t="s">
        <v>108</v>
      </c>
      <c r="F166" s="240">
        <f>+'Ark1'!D3490</f>
        <v>3</v>
      </c>
      <c r="G166" s="240" t="s">
        <v>546</v>
      </c>
      <c r="H166" s="240">
        <f>+'Ark1'!Q3490</f>
        <v>62</v>
      </c>
      <c r="I166" s="240">
        <f>+'Ark1'!R3490</f>
        <v>65</v>
      </c>
      <c r="J166" s="241">
        <f>+IF(I166=0,"",'Ark1'!AG3490)</f>
        <v>2.9830197338228537</v>
      </c>
      <c r="K166" s="241">
        <f>+IF(I166=0,"",'Ark1'!AH3490)</f>
        <v>3.6379987772484776</v>
      </c>
      <c r="L166" s="241"/>
      <c r="M166" s="241">
        <f>+IF(I166=0,"",'Ark1'!U3490)</f>
        <v>53.646153846153858</v>
      </c>
      <c r="N166" s="220"/>
      <c r="O166" s="455">
        <f>+IF(J166=0,"",'Ark1'!AI3490)</f>
        <v>62</v>
      </c>
      <c r="P166" s="221"/>
      <c r="Q166" s="241">
        <f>+IF(O166=0,"",'Ark1'!AJ3490)</f>
        <v>120.99354838709679</v>
      </c>
      <c r="R166" s="220"/>
      <c r="S166" s="241">
        <f>+IF(O166=0,"",'Ark1'!AK3490)</f>
        <v>29.570906344803127</v>
      </c>
      <c r="T166" s="97"/>
      <c r="U166" s="242">
        <f>+IF(I166=0,"",'Ark1'!S3490)</f>
        <v>9.5692307692307672</v>
      </c>
      <c r="V166" s="220"/>
      <c r="W166" s="241">
        <f>+IF(I166=0,"",'Ark1'!W3490)</f>
        <v>100</v>
      </c>
      <c r="X166" s="243">
        <f>+IF(I166=0,"",'Ark1'!X3490)</f>
        <v>100</v>
      </c>
      <c r="Y166" s="243">
        <f>+IF(I166=0,"",'Ark1'!Y3490)</f>
        <v>100</v>
      </c>
      <c r="Z166" s="243">
        <f>+IF(I166=0,"",'Ark1'!Z3490)</f>
        <v>96.923076923076891</v>
      </c>
      <c r="AA166" s="241">
        <f>+IF(I166=0,"",'Ark1'!AA3490)</f>
        <v>10.844439580839769</v>
      </c>
      <c r="AB166" s="241">
        <f>+IF(I166=0,"",'Ark1'!AB3490)</f>
        <v>1.3122995761314589</v>
      </c>
      <c r="AC166" s="243">
        <f>+'Ark1'!AD3490</f>
        <v>76.894389527518939</v>
      </c>
      <c r="AD166" s="241">
        <f t="shared" si="20"/>
        <v>5.9090909090909092</v>
      </c>
      <c r="AE166" s="241">
        <f t="shared" si="21"/>
        <v>1.0483870967741935</v>
      </c>
      <c r="AF166" s="220"/>
      <c r="AG166" s="223"/>
      <c r="AI166" s="28"/>
      <c r="AJ166" s="26"/>
      <c r="AK166" s="224"/>
      <c r="AL166" s="27"/>
      <c r="AP166" s="27"/>
    </row>
    <row r="167" spans="1:42">
      <c r="A167" s="220"/>
      <c r="B167" s="240">
        <f>+'Ark1'!C3545</f>
        <v>2024</v>
      </c>
      <c r="C167" s="220"/>
      <c r="D167" s="240">
        <f>+'Ark1'!M3491</f>
        <v>11</v>
      </c>
      <c r="E167" s="251" t="s">
        <v>108</v>
      </c>
      <c r="F167" s="240">
        <f>+'Ark1'!D3491</f>
        <v>4</v>
      </c>
      <c r="G167" s="240" t="s">
        <v>547</v>
      </c>
      <c r="H167" s="240">
        <f>+'Ark1'!Q3491</f>
        <v>15</v>
      </c>
      <c r="I167" s="240">
        <f>+'Ark1'!R3491</f>
        <v>16</v>
      </c>
      <c r="J167" s="241">
        <f>+IF(I167=0,"",'Ark1'!AG3491)</f>
        <v>3.892944038929441</v>
      </c>
      <c r="K167" s="241">
        <f>+IF(I167=0,"",'Ark1'!AH3491)</f>
        <v>4.5251459222660593</v>
      </c>
      <c r="L167" s="241"/>
      <c r="M167" s="241">
        <f>+IF(I167=0,"",'Ark1'!U3491)</f>
        <v>45.45</v>
      </c>
      <c r="N167" s="220"/>
      <c r="O167" s="455">
        <f>+IF(J167=0,"",'Ark1'!AI3491)</f>
        <v>12</v>
      </c>
      <c r="P167" s="221"/>
      <c r="Q167" s="241">
        <f>+IF(O167=0,"",'Ark1'!AJ3491)</f>
        <v>118.19166666666663</v>
      </c>
      <c r="R167" s="220"/>
      <c r="S167" s="241">
        <f>+IF(O167=0,"",'Ark1'!AK3491)</f>
        <v>27.74513053258076</v>
      </c>
      <c r="T167" s="97"/>
      <c r="U167" s="242">
        <f>+IF(I167=0,"",'Ark1'!S3491)</f>
        <v>8.75</v>
      </c>
      <c r="V167" s="220"/>
      <c r="W167" s="241">
        <f>+IF(I167=0,"",'Ark1'!W3491)</f>
        <v>100</v>
      </c>
      <c r="X167" s="243">
        <f>+IF(I167=0,"",'Ark1'!X3491)</f>
        <v>100</v>
      </c>
      <c r="Y167" s="243">
        <f>+IF(I167=0,"",'Ark1'!Y3491)</f>
        <v>100</v>
      </c>
      <c r="Z167" s="243">
        <f>+IF(I167=0,"",'Ark1'!Z3491)</f>
        <v>81.25</v>
      </c>
      <c r="AA167" s="241">
        <f>+IF(I167=0,"",'Ark1'!AA3491)</f>
        <v>10.836050941187018</v>
      </c>
      <c r="AB167" s="241">
        <f>+IF(I167=0,"",'Ark1'!AB3491)</f>
        <v>1.299038105676658</v>
      </c>
      <c r="AC167" s="243">
        <f>+'Ark1'!AD3491</f>
        <v>61.450182735337357</v>
      </c>
      <c r="AD167" s="241">
        <f t="shared" si="20"/>
        <v>1.4545454545454546</v>
      </c>
      <c r="AE167" s="241">
        <f t="shared" si="21"/>
        <v>1.0666666666666667</v>
      </c>
      <c r="AF167" s="220"/>
      <c r="AG167" s="223"/>
      <c r="AI167" s="28"/>
      <c r="AJ167" s="26"/>
      <c r="AK167" s="224"/>
      <c r="AL167" s="27"/>
      <c r="AP167" s="27"/>
    </row>
    <row r="168" spans="1:42">
      <c r="A168" s="220"/>
      <c r="B168" s="240">
        <f>+'Ark1'!C3546</f>
        <v>2024</v>
      </c>
      <c r="C168" s="220"/>
      <c r="D168" s="240">
        <f>+'Ark1'!M3492</f>
        <v>11</v>
      </c>
      <c r="E168" s="251" t="s">
        <v>108</v>
      </c>
      <c r="F168" s="240">
        <f>+'Ark1'!D3492</f>
        <v>5</v>
      </c>
      <c r="G168" s="240" t="s">
        <v>456</v>
      </c>
      <c r="H168" s="240">
        <f>+'Ark1'!Q3492</f>
        <v>8</v>
      </c>
      <c r="I168" s="240">
        <f>+'Ark1'!R3492</f>
        <v>8</v>
      </c>
      <c r="J168" s="241">
        <f>+IF(I168=0,"",'Ark1'!AG3492)</f>
        <v>5.9259259259259265</v>
      </c>
      <c r="K168" s="241">
        <f>+IF(I168=0,"",'Ark1'!AH3492)</f>
        <v>7.3983518971294044</v>
      </c>
      <c r="L168" s="241"/>
      <c r="M168" s="241">
        <f>+IF(I168=0,"",'Ark1'!U3492)</f>
        <v>51.062500000000007</v>
      </c>
      <c r="N168" s="220"/>
      <c r="O168" s="455">
        <f>+IF(J168=0,"",'Ark1'!AI3492)</f>
        <v>7</v>
      </c>
      <c r="P168" s="221"/>
      <c r="Q168" s="241">
        <f>+IF(O168=0,"",'Ark1'!AJ3492)</f>
        <v>119.87142857142859</v>
      </c>
      <c r="R168" s="220"/>
      <c r="S168" s="241">
        <f>+IF(O168=0,"",'Ark1'!AK3492)</f>
        <v>27.945939038293705</v>
      </c>
      <c r="T168" s="97"/>
      <c r="U168" s="242">
        <f>+IF(I168=0,"",'Ark1'!S3492)</f>
        <v>9.5</v>
      </c>
      <c r="V168" s="220"/>
      <c r="W168" s="241">
        <f>+IF(I168=0,"",'Ark1'!W3492)</f>
        <v>100</v>
      </c>
      <c r="X168" s="243">
        <f>+IF(I168=0,"",'Ark1'!X3492)</f>
        <v>100</v>
      </c>
      <c r="Y168" s="243">
        <f>+IF(I168=0,"",'Ark1'!Y3492)</f>
        <v>100</v>
      </c>
      <c r="Z168" s="243">
        <f>+IF(I168=0,"",'Ark1'!Z3492)</f>
        <v>75</v>
      </c>
      <c r="AA168" s="241">
        <f>+IF(I168=0,"",'Ark1'!AA3492)</f>
        <v>12.470358605509272</v>
      </c>
      <c r="AB168" s="241">
        <f>+IF(I168=0,"",'Ark1'!AB3492)</f>
        <v>1.58113883008419</v>
      </c>
      <c r="AC168" s="243">
        <f>+'Ark1'!AD3492</f>
        <v>76.423738882072257</v>
      </c>
      <c r="AD168" s="241">
        <f t="shared" si="20"/>
        <v>0.72727272727272729</v>
      </c>
      <c r="AE168" s="241">
        <f t="shared" si="21"/>
        <v>1</v>
      </c>
      <c r="AF168" s="220"/>
      <c r="AG168" s="223"/>
      <c r="AI168" s="28"/>
      <c r="AJ168" s="26"/>
      <c r="AK168" s="224"/>
      <c r="AL168" s="27"/>
      <c r="AP168" s="27"/>
    </row>
    <row r="169" spans="1:42">
      <c r="A169" s="220"/>
      <c r="B169" s="240">
        <f>+'Ark1'!C3548</f>
        <v>2023</v>
      </c>
      <c r="C169" s="220"/>
      <c r="D169" s="240">
        <f>+'Ark1'!M3493</f>
        <v>11</v>
      </c>
      <c r="E169" s="251" t="s">
        <v>108</v>
      </c>
      <c r="F169" s="240">
        <f>+'Ark1'!D3493</f>
        <v>6</v>
      </c>
      <c r="G169" s="240" t="s">
        <v>548</v>
      </c>
      <c r="H169" s="240">
        <f>+'Ark1'!Q3493</f>
        <v>5</v>
      </c>
      <c r="I169" s="240">
        <f>+'Ark1'!R3493</f>
        <v>5</v>
      </c>
      <c r="J169" s="241">
        <f>+IF(I169=0,"",'Ark1'!AG3493)</f>
        <v>5.617977528089888</v>
      </c>
      <c r="K169" s="241">
        <f>+IF(I169=0,"",'Ark1'!AH3493)</f>
        <v>6.7230619065929194</v>
      </c>
      <c r="L169" s="241"/>
      <c r="M169" s="241">
        <f>+IF(I169=0,"",'Ark1'!U3493)</f>
        <v>45.46</v>
      </c>
      <c r="N169" s="220"/>
      <c r="O169" s="455">
        <f>+IF(J169=0,"",'Ark1'!AI3493)</f>
        <v>5</v>
      </c>
      <c r="P169" s="221"/>
      <c r="Q169" s="241">
        <f>+IF(O169=0,"",'Ark1'!AJ3493)</f>
        <v>117.16</v>
      </c>
      <c r="R169" s="220"/>
      <c r="S169" s="241">
        <f>+IF(O169=0,"",'Ark1'!AK3493)</f>
        <v>28.079719972699696</v>
      </c>
      <c r="T169" s="97"/>
      <c r="U169" s="242">
        <f>+IF(I169=0,"",'Ark1'!S3493)</f>
        <v>9.1999999999999993</v>
      </c>
      <c r="V169" s="220"/>
      <c r="W169" s="241">
        <f>+IF(I169=0,"",'Ark1'!W3493)</f>
        <v>100</v>
      </c>
      <c r="X169" s="243">
        <f>+IF(I169=0,"",'Ark1'!X3493)</f>
        <v>100</v>
      </c>
      <c r="Y169" s="243">
        <f>+IF(I169=0,"",'Ark1'!Y3493)</f>
        <v>100</v>
      </c>
      <c r="Z169" s="243">
        <f>+IF(I169=0,"",'Ark1'!Z3493)</f>
        <v>100</v>
      </c>
      <c r="AA169" s="241">
        <f>+IF(I169=0,"",'Ark1'!AA3493)</f>
        <v>6.9436589778012312</v>
      </c>
      <c r="AB169" s="241">
        <f>+IF(I169=0,"",'Ark1'!AB3493)</f>
        <v>0.97979589711327819</v>
      </c>
      <c r="AC169" s="243">
        <f>+'Ark1'!AD3493</f>
        <v>94.77657908196106</v>
      </c>
      <c r="AD169" s="241">
        <f t="shared" si="20"/>
        <v>0.45454545454545453</v>
      </c>
      <c r="AE169" s="241">
        <f t="shared" si="21"/>
        <v>1</v>
      </c>
      <c r="AF169" s="220"/>
      <c r="AG169" s="223"/>
      <c r="AI169" s="28"/>
      <c r="AJ169" s="26"/>
      <c r="AK169" s="224"/>
      <c r="AL169" s="27"/>
      <c r="AP169" s="27"/>
    </row>
    <row r="170" spans="1:42">
      <c r="A170" s="220"/>
      <c r="B170" s="240">
        <f>+'Ark1'!C3548</f>
        <v>2023</v>
      </c>
      <c r="C170" s="220"/>
      <c r="D170" s="240">
        <f>+'Ark1'!M3494</f>
        <v>11</v>
      </c>
      <c r="E170" s="251" t="s">
        <v>108</v>
      </c>
      <c r="F170" s="240">
        <f>+'Ark1'!D3494</f>
        <v>7</v>
      </c>
      <c r="G170" s="240" t="s">
        <v>549</v>
      </c>
      <c r="H170" s="240">
        <f>+'Ark1'!Q3494</f>
        <v>2</v>
      </c>
      <c r="I170" s="240">
        <f>+'Ark1'!R3494</f>
        <v>2</v>
      </c>
      <c r="J170" s="241">
        <f>+IF(I170=0,"",'Ark1'!AG3494)</f>
        <v>8</v>
      </c>
      <c r="K170" s="241">
        <f>+IF(I170=0,"",'Ark1'!AH3494)</f>
        <v>10.637860082304528</v>
      </c>
      <c r="L170" s="241"/>
      <c r="M170" s="241">
        <f>+IF(I170=0,"",'Ark1'!U3494)</f>
        <v>51.7</v>
      </c>
      <c r="N170" s="220"/>
      <c r="O170" s="455">
        <f>+IF(J170=0,"",'Ark1'!AI3494)</f>
        <v>2</v>
      </c>
      <c r="P170" s="221"/>
      <c r="Q170" s="241">
        <f>+IF(O170=0,"",'Ark1'!AJ3494)</f>
        <v>119.9</v>
      </c>
      <c r="R170" s="220"/>
      <c r="S170" s="241">
        <f>+IF(O170=0,"",'Ark1'!AK3494)</f>
        <v>28.907123817734487</v>
      </c>
      <c r="T170" s="97"/>
      <c r="U170" s="242">
        <f>+IF(I170=0,"",'Ark1'!S3494)</f>
        <v>9.5</v>
      </c>
      <c r="V170" s="220"/>
      <c r="W170" s="241">
        <f>+IF(I170=0,"",'Ark1'!W3494)</f>
        <v>100</v>
      </c>
      <c r="X170" s="243">
        <f>+IF(I170=0,"",'Ark1'!X3494)</f>
        <v>100</v>
      </c>
      <c r="Y170" s="243">
        <f>+IF(I170=0,"",'Ark1'!Y3494)</f>
        <v>100</v>
      </c>
      <c r="Z170" s="243">
        <f>+IF(I170=0,"",'Ark1'!Z3494)</f>
        <v>50</v>
      </c>
      <c r="AA170" s="241">
        <f>+IF(I170=0,"",'Ark1'!AA3494)</f>
        <v>17.799999999999986</v>
      </c>
      <c r="AB170" s="241">
        <f>+IF(I170=0,"",'Ark1'!AB3494)</f>
        <v>2.5</v>
      </c>
      <c r="AC170" s="243">
        <f>+'Ark1'!AD3494</f>
        <v>99.999999999999915</v>
      </c>
      <c r="AD170" s="241">
        <f t="shared" si="20"/>
        <v>0.18181818181818182</v>
      </c>
      <c r="AE170" s="241">
        <f t="shared" si="21"/>
        <v>1</v>
      </c>
      <c r="AF170" s="220"/>
      <c r="AG170" s="223"/>
      <c r="AI170" s="28"/>
      <c r="AJ170" s="26"/>
      <c r="AK170" s="224"/>
      <c r="AL170" s="27"/>
      <c r="AP170" s="27"/>
    </row>
    <row r="171" spans="1:42">
      <c r="A171" s="220"/>
      <c r="B171" s="240">
        <f>+'Ark1'!C3549</f>
        <v>2023</v>
      </c>
      <c r="C171" s="220"/>
      <c r="D171" s="240">
        <f>+'Ark1'!M3495</f>
        <v>11</v>
      </c>
      <c r="E171" s="251" t="s">
        <v>108</v>
      </c>
      <c r="F171" s="240">
        <f>+'Ark1'!D3495</f>
        <v>8</v>
      </c>
      <c r="G171" s="240" t="s">
        <v>550</v>
      </c>
      <c r="H171" s="240">
        <f>+'Ark1'!Q3495</f>
        <v>9</v>
      </c>
      <c r="I171" s="240">
        <f>+'Ark1'!R3495</f>
        <v>9</v>
      </c>
      <c r="J171" s="241">
        <f>+IF(I171=0,"",'Ark1'!AG3495)</f>
        <v>6.8181818181818192</v>
      </c>
      <c r="K171" s="241">
        <f>+IF(I171=0,"",'Ark1'!AH3495)</f>
        <v>7.5871341761542226</v>
      </c>
      <c r="L171" s="241"/>
      <c r="M171" s="241">
        <f>+IF(I171=0,"",'Ark1'!U3495)</f>
        <v>48.277777777777779</v>
      </c>
      <c r="N171" s="220"/>
      <c r="O171" s="455">
        <f>+IF(J171=0,"",'Ark1'!AI3495)</f>
        <v>9</v>
      </c>
      <c r="P171" s="221"/>
      <c r="Q171" s="241">
        <f>+IF(O171=0,"",'Ark1'!AJ3495)</f>
        <v>116.94444444444444</v>
      </c>
      <c r="R171" s="220"/>
      <c r="S171" s="241">
        <f>+IF(O171=0,"",'Ark1'!AK3495)</f>
        <v>29.488941635847475</v>
      </c>
      <c r="T171" s="97"/>
      <c r="U171" s="242">
        <f>+IF(I171=0,"",'Ark1'!S3495)</f>
        <v>10.222222222222221</v>
      </c>
      <c r="V171" s="220"/>
      <c r="W171" s="241">
        <f>+IF(I171=0,"",'Ark1'!W3495)</f>
        <v>100</v>
      </c>
      <c r="X171" s="243">
        <f>+IF(I171=0,"",'Ark1'!X3495)</f>
        <v>100</v>
      </c>
      <c r="Y171" s="243">
        <f>+IF(I171=0,"",'Ark1'!Y3495)</f>
        <v>100</v>
      </c>
      <c r="Z171" s="243">
        <f>+IF(I171=0,"",'Ark1'!Z3495)</f>
        <v>77.777777777777771</v>
      </c>
      <c r="AA171" s="241">
        <f>+IF(I171=0,"",'Ark1'!AA3495)</f>
        <v>12.430319364608993</v>
      </c>
      <c r="AB171" s="241">
        <f>+IF(I171=0,"",'Ark1'!AB3495)</f>
        <v>0.91624569458171523</v>
      </c>
      <c r="AC171" s="243">
        <f>+'Ark1'!AD3495</f>
        <v>91.845515015655295</v>
      </c>
      <c r="AD171" s="241">
        <f t="shared" si="20"/>
        <v>0.81818181818181823</v>
      </c>
      <c r="AE171" s="241">
        <f t="shared" si="21"/>
        <v>1</v>
      </c>
      <c r="AF171" s="220"/>
      <c r="AG171" s="223"/>
      <c r="AI171" s="28"/>
      <c r="AJ171" s="26"/>
      <c r="AK171" s="224"/>
      <c r="AL171" s="27"/>
      <c r="AP171" s="27"/>
    </row>
    <row r="172" spans="1:42">
      <c r="A172" s="220"/>
      <c r="B172" s="240">
        <f>+'Ark1'!C3550</f>
        <v>2023</v>
      </c>
      <c r="C172" s="220"/>
      <c r="D172" s="240">
        <f>+'Ark1'!M3496</f>
        <v>11</v>
      </c>
      <c r="E172" s="251" t="s">
        <v>108</v>
      </c>
      <c r="F172" s="240">
        <f>+'Ark1'!D3496</f>
        <v>9</v>
      </c>
      <c r="G172" s="240" t="s">
        <v>551</v>
      </c>
      <c r="H172" s="240">
        <f>+'Ark1'!Q3496</f>
        <v>20</v>
      </c>
      <c r="I172" s="240">
        <f>+'Ark1'!R3496</f>
        <v>21</v>
      </c>
      <c r="J172" s="241">
        <f>+IF(I172=0,"",'Ark1'!AG3496)</f>
        <v>9.2105263157894726</v>
      </c>
      <c r="K172" s="241">
        <f>+IF(I172=0,"",'Ark1'!AH3496)</f>
        <v>11.471978392977716</v>
      </c>
      <c r="L172" s="241"/>
      <c r="M172" s="241">
        <f>+IF(I172=0,"",'Ark1'!U3496)</f>
        <v>48.542857142857152</v>
      </c>
      <c r="N172" s="220"/>
      <c r="O172" s="455">
        <f>+IF(J172=0,"",'Ark1'!AI3496)</f>
        <v>21</v>
      </c>
      <c r="P172" s="221"/>
      <c r="Q172" s="241">
        <f>+IF(O172=0,"",'Ark1'!AJ3496)</f>
        <v>116.13809523809522</v>
      </c>
      <c r="R172" s="220"/>
      <c r="S172" s="241">
        <f>+IF(O172=0,"",'Ark1'!AK3496)</f>
        <v>30.216041786269525</v>
      </c>
      <c r="T172" s="97"/>
      <c r="U172" s="242">
        <f>+IF(I172=0,"",'Ark1'!S3496)</f>
        <v>10.285714285714288</v>
      </c>
      <c r="V172" s="220"/>
      <c r="W172" s="241">
        <f>+IF(I172=0,"",'Ark1'!W3496)</f>
        <v>100</v>
      </c>
      <c r="X172" s="243">
        <f>+IF(I172=0,"",'Ark1'!X3496)</f>
        <v>100</v>
      </c>
      <c r="Y172" s="243">
        <f>+IF(I172=0,"",'Ark1'!Y3496)</f>
        <v>100</v>
      </c>
      <c r="Z172" s="243">
        <f>+IF(I172=0,"",'Ark1'!Z3496)</f>
        <v>71.428571428571445</v>
      </c>
      <c r="AA172" s="241">
        <f>+IF(I172=0,"",'Ark1'!AA3496)</f>
        <v>14.181093094699875</v>
      </c>
      <c r="AB172" s="241">
        <f>+IF(I172=0,"",'Ark1'!AB3496)</f>
        <v>1.2399253872658509</v>
      </c>
      <c r="AC172" s="243">
        <f>+'Ark1'!AD3496</f>
        <v>92.035121782896496</v>
      </c>
      <c r="AD172" s="241">
        <f t="shared" si="20"/>
        <v>1.9090909090909092</v>
      </c>
      <c r="AE172" s="241">
        <f t="shared" si="21"/>
        <v>1.05</v>
      </c>
      <c r="AF172" s="220"/>
      <c r="AG172" s="223"/>
      <c r="AI172" s="28"/>
      <c r="AJ172" s="26"/>
      <c r="AK172" s="224"/>
      <c r="AL172" s="27"/>
      <c r="AP172" s="27"/>
    </row>
    <row r="173" spans="1:42">
      <c r="A173" s="220"/>
      <c r="B173" s="240">
        <f>+'Ark1'!C3551</f>
        <v>2023</v>
      </c>
      <c r="C173" s="220"/>
      <c r="D173" s="240">
        <f>+'Ark1'!M3497</f>
        <v>11</v>
      </c>
      <c r="E173" s="251" t="s">
        <v>108</v>
      </c>
      <c r="F173" s="240">
        <f>+'Ark1'!D3497</f>
        <v>10</v>
      </c>
      <c r="G173" s="240" t="s">
        <v>552</v>
      </c>
      <c r="H173" s="240">
        <f>+'Ark1'!Q3497</f>
        <v>25</v>
      </c>
      <c r="I173" s="240">
        <f>+'Ark1'!R3497</f>
        <v>25</v>
      </c>
      <c r="J173" s="241">
        <f>+IF(I173=0,"",'Ark1'!AG3497)</f>
        <v>4.5955882352941186</v>
      </c>
      <c r="K173" s="241">
        <f>+IF(I173=0,"",'Ark1'!AH3497)</f>
        <v>5.2360312362183343</v>
      </c>
      <c r="L173" s="241"/>
      <c r="M173" s="241">
        <f>+IF(I173=0,"",'Ark1'!U3497)</f>
        <v>47.016000000000005</v>
      </c>
      <c r="N173" s="220"/>
      <c r="O173" s="455">
        <f>+IF(J173=0,"",'Ark1'!AI3497)</f>
        <v>25</v>
      </c>
      <c r="P173" s="221"/>
      <c r="Q173" s="241">
        <f>+IF(O173=0,"",'Ark1'!AJ3497)</f>
        <v>117.396</v>
      </c>
      <c r="R173" s="220"/>
      <c r="S173" s="241">
        <f>+IF(O173=0,"",'Ark1'!AK3497)</f>
        <v>28.648852297037912</v>
      </c>
      <c r="T173" s="97"/>
      <c r="U173" s="242">
        <f>+IF(I173=0,"",'Ark1'!S3497)</f>
        <v>10</v>
      </c>
      <c r="V173" s="220"/>
      <c r="W173" s="241">
        <f>+IF(I173=0,"",'Ark1'!W3497)</f>
        <v>100</v>
      </c>
      <c r="X173" s="243">
        <f>+IF(I173=0,"",'Ark1'!X3497)</f>
        <v>100</v>
      </c>
      <c r="Y173" s="243">
        <f>+IF(I173=0,"",'Ark1'!Y3497)</f>
        <v>100</v>
      </c>
      <c r="Z173" s="243">
        <f>+IF(I173=0,"",'Ark1'!Z3497)</f>
        <v>84</v>
      </c>
      <c r="AA173" s="241">
        <f>+IF(I173=0,"",'Ark1'!AA3497)</f>
        <v>10.641679566684914</v>
      </c>
      <c r="AB173" s="241">
        <f>+IF(I173=0,"",'Ark1'!AB3497)</f>
        <v>1.019803902718557</v>
      </c>
      <c r="AC173" s="243">
        <f>+'Ark1'!AD3497</f>
        <v>83.188770011942992</v>
      </c>
      <c r="AD173" s="241">
        <f t="shared" si="20"/>
        <v>2.2727272727272729</v>
      </c>
      <c r="AE173" s="241">
        <f t="shared" si="21"/>
        <v>1</v>
      </c>
      <c r="AF173" s="220"/>
      <c r="AG173" s="223"/>
      <c r="AI173" s="28"/>
      <c r="AJ173" s="26"/>
      <c r="AK173" s="224"/>
      <c r="AL173" s="27"/>
      <c r="AP173" s="27"/>
    </row>
    <row r="174" spans="1:42">
      <c r="A174" s="220"/>
      <c r="B174" s="240">
        <f>+'Ark1'!C3552</f>
        <v>2023</v>
      </c>
      <c r="C174" s="220"/>
      <c r="D174" s="240">
        <f>+'Ark1'!M3498</f>
        <v>11</v>
      </c>
      <c r="E174" s="251" t="s">
        <v>108</v>
      </c>
      <c r="F174" s="240">
        <f>+'Ark1'!D3498</f>
        <v>11</v>
      </c>
      <c r="G174" s="240" t="s">
        <v>553</v>
      </c>
      <c r="H174" s="240">
        <f>+'Ark1'!Q3498</f>
        <v>2</v>
      </c>
      <c r="I174" s="240">
        <f>+'Ark1'!R3498</f>
        <v>3</v>
      </c>
      <c r="J174" s="241">
        <f>+IF(I174=0,"",'Ark1'!AG3498)</f>
        <v>2.8571428571428577</v>
      </c>
      <c r="K174" s="241">
        <f>+IF(I174=0,"",'Ark1'!AH3498)</f>
        <v>3.5608976523285389</v>
      </c>
      <c r="L174" s="241"/>
      <c r="M174" s="241">
        <f>+IF(I174=0,"",'Ark1'!U3498)</f>
        <v>52.73333333333332</v>
      </c>
      <c r="N174" s="220"/>
      <c r="O174" s="455">
        <f>+IF(J174=0,"",'Ark1'!AI3498)</f>
        <v>3</v>
      </c>
      <c r="P174" s="221"/>
      <c r="Q174" s="241">
        <f>+IF(O174=0,"",'Ark1'!AJ3498)</f>
        <v>120.76666666666664</v>
      </c>
      <c r="R174" s="220"/>
      <c r="S174" s="241">
        <f>+IF(O174=0,"",'Ark1'!AK3498)</f>
        <v>28.703654365369943</v>
      </c>
      <c r="T174" s="97"/>
      <c r="U174" s="242">
        <f>+IF(I174=0,"",'Ark1'!S3498)</f>
        <v>10</v>
      </c>
      <c r="V174" s="220"/>
      <c r="W174" s="241">
        <f>+IF(I174=0,"",'Ark1'!W3498)</f>
        <v>100</v>
      </c>
      <c r="X174" s="243">
        <f>+IF(I174=0,"",'Ark1'!X3498)</f>
        <v>100</v>
      </c>
      <c r="Y174" s="243">
        <f>+IF(I174=0,"",'Ark1'!Y3498)</f>
        <v>100</v>
      </c>
      <c r="Z174" s="243">
        <f>+IF(I174=0,"",'Ark1'!Z3498)</f>
        <v>66.666666666666686</v>
      </c>
      <c r="AA174" s="241">
        <f>+IF(I174=0,"",'Ark1'!AA3498)</f>
        <v>16.668599887879687</v>
      </c>
      <c r="AB174" s="241">
        <f>+IF(I174=0,"",'Ark1'!AB3498)</f>
        <v>0.81649658092772603</v>
      </c>
      <c r="AC174" s="243">
        <f>+'Ark1'!AD3498</f>
        <v>96.743623230456862</v>
      </c>
      <c r="AD174" s="241">
        <f t="shared" si="20"/>
        <v>0.27272727272727271</v>
      </c>
      <c r="AE174" s="241">
        <f t="shared" si="21"/>
        <v>1.5</v>
      </c>
      <c r="AF174" s="220"/>
      <c r="AG174" s="223"/>
      <c r="AI174" s="28"/>
      <c r="AJ174" s="26"/>
      <c r="AK174" s="224"/>
      <c r="AL174" s="27"/>
      <c r="AP174" s="27"/>
    </row>
    <row r="175" spans="1:42">
      <c r="A175" s="220"/>
      <c r="B175" s="240">
        <f>+'Ark1'!C3553</f>
        <v>2023</v>
      </c>
      <c r="C175" s="220"/>
      <c r="D175" s="240">
        <f>+'Ark1'!M3499</f>
        <v>11</v>
      </c>
      <c r="E175" s="251" t="s">
        <v>108</v>
      </c>
      <c r="F175" s="240">
        <f>+'Ark1'!D3499</f>
        <v>12</v>
      </c>
      <c r="G175" s="240" t="s">
        <v>554</v>
      </c>
      <c r="H175" s="240">
        <f>+'Ark1'!Q3499</f>
        <v>0</v>
      </c>
      <c r="I175" s="240">
        <f>+'Ark1'!R3499</f>
        <v>0</v>
      </c>
      <c r="J175" s="241" t="str">
        <f>+IF(I175=0,"",'Ark1'!AG3499)</f>
        <v/>
      </c>
      <c r="K175" s="241" t="str">
        <f>+IF(I175=0,"",'Ark1'!AH3499)</f>
        <v/>
      </c>
      <c r="L175" s="241"/>
      <c r="M175" s="241" t="str">
        <f>+IF(I175=0,"",'Ark1'!U3499)</f>
        <v/>
      </c>
      <c r="N175" s="220"/>
      <c r="O175" s="455">
        <f>+IF(J175=0,"",'Ark1'!AI3499)</f>
        <v>0</v>
      </c>
      <c r="P175" s="221"/>
      <c r="Q175" s="241" t="str">
        <f>+IF(O175=0,"",'Ark1'!AJ3499)</f>
        <v/>
      </c>
      <c r="R175" s="220"/>
      <c r="S175" s="241" t="str">
        <f>+IF(O175=0,"",'Ark1'!AK3499)</f>
        <v/>
      </c>
      <c r="T175" s="97"/>
      <c r="U175" s="242" t="str">
        <f>+IF(I175=0,"",'Ark1'!S3499)</f>
        <v/>
      </c>
      <c r="V175" s="220"/>
      <c r="W175" s="241" t="str">
        <f>+IF(I175=0,"",'Ark1'!W3499)</f>
        <v/>
      </c>
      <c r="X175" s="243" t="str">
        <f>+IF(I175=0,"",'Ark1'!X3499)</f>
        <v/>
      </c>
      <c r="Y175" s="243" t="str">
        <f>+IF(I175=0,"",'Ark1'!Y3499)</f>
        <v/>
      </c>
      <c r="Z175" s="243" t="str">
        <f>+IF(I175=0,"",'Ark1'!Z3499)</f>
        <v/>
      </c>
      <c r="AA175" s="241" t="str">
        <f>+IF(I175=0,"",'Ark1'!AA3499)</f>
        <v/>
      </c>
      <c r="AB175" s="241" t="str">
        <f>+IF(I175=0,"",'Ark1'!AB3499)</f>
        <v/>
      </c>
      <c r="AC175" s="243">
        <f>+'Ark1'!AD3499</f>
        <v>0</v>
      </c>
      <c r="AD175" s="241" t="str">
        <f t="shared" si="20"/>
        <v/>
      </c>
      <c r="AE175" s="241" t="str">
        <f t="shared" si="21"/>
        <v/>
      </c>
      <c r="AF175" s="220"/>
      <c r="AG175" s="223"/>
      <c r="AI175" s="28"/>
      <c r="AJ175" s="26"/>
      <c r="AK175" s="224"/>
      <c r="AL175" s="27"/>
      <c r="AP175" s="27"/>
    </row>
    <row r="176" spans="1:42">
      <c r="A176" s="220"/>
      <c r="B176" s="220"/>
      <c r="C176" s="220"/>
      <c r="D176" s="220"/>
      <c r="E176" s="220"/>
      <c r="F176" s="220"/>
      <c r="G176" s="220"/>
      <c r="H176" s="220"/>
      <c r="I176" s="220"/>
      <c r="J176" s="221"/>
      <c r="K176" s="221"/>
      <c r="L176" s="221"/>
      <c r="M176" s="220"/>
      <c r="N176" s="220"/>
      <c r="O176" s="239"/>
      <c r="P176" s="221"/>
      <c r="Q176" s="221"/>
      <c r="R176" s="220"/>
      <c r="S176" s="221"/>
      <c r="T176" s="97"/>
      <c r="U176" s="220"/>
      <c r="V176" s="220"/>
      <c r="W176" s="222"/>
      <c r="X176" s="222"/>
      <c r="Y176" s="222"/>
      <c r="Z176" s="222"/>
      <c r="AA176" s="221"/>
      <c r="AB176" s="220"/>
      <c r="AC176" s="222"/>
      <c r="AD176" s="222"/>
      <c r="AE176" s="221"/>
      <c r="AF176" s="220"/>
      <c r="AG176" s="223"/>
      <c r="AI176" s="28"/>
      <c r="AJ176" s="26"/>
      <c r="AK176" s="224"/>
      <c r="AL176" s="27"/>
      <c r="AP176" s="27"/>
    </row>
    <row r="177" spans="1:42" ht="22.8">
      <c r="A177" s="220"/>
      <c r="B177" s="220"/>
      <c r="C177" s="220"/>
      <c r="D177" s="220"/>
      <c r="E177" s="266" t="str">
        <f>+E179</f>
        <v>4+</v>
      </c>
      <c r="F177" s="220"/>
      <c r="G177" s="220"/>
      <c r="H177" s="220"/>
      <c r="I177" s="244">
        <f>SUM(I179:I190)</f>
        <v>52</v>
      </c>
      <c r="J177" s="221"/>
      <c r="K177" s="221"/>
      <c r="L177" s="221"/>
      <c r="M177" s="273">
        <f>+Fettgruppe!R21</f>
        <v>53.605769230769241</v>
      </c>
      <c r="N177" s="220"/>
      <c r="O177" s="239"/>
      <c r="P177" s="221"/>
      <c r="Q177" s="221"/>
      <c r="R177" s="220"/>
      <c r="S177" s="221"/>
      <c r="T177" s="97"/>
      <c r="U177" s="220"/>
      <c r="V177" s="220"/>
      <c r="W177" s="222"/>
      <c r="X177" s="222"/>
      <c r="Y177" s="222"/>
      <c r="Z177" s="222"/>
      <c r="AA177" s="221"/>
      <c r="AB177" s="220"/>
      <c r="AC177" s="222"/>
      <c r="AD177" s="222"/>
      <c r="AE177" s="221"/>
      <c r="AF177" s="220"/>
      <c r="AG177" s="223"/>
      <c r="AI177" s="28"/>
      <c r="AJ177" s="26"/>
      <c r="AK177" s="224"/>
      <c r="AL177" s="27"/>
      <c r="AP177" s="27"/>
    </row>
    <row r="178" spans="1:42">
      <c r="A178" s="220"/>
      <c r="B178" s="220"/>
      <c r="C178" s="220"/>
      <c r="D178" s="220"/>
      <c r="E178" s="220"/>
      <c r="F178" s="220"/>
      <c r="G178" s="220"/>
      <c r="H178" s="220"/>
      <c r="I178" s="220"/>
      <c r="J178" s="221"/>
      <c r="K178" s="221"/>
      <c r="L178" s="221"/>
      <c r="M178" s="220"/>
      <c r="N178" s="220"/>
      <c r="O178" s="239"/>
      <c r="P178" s="221"/>
      <c r="Q178" s="221"/>
      <c r="R178" s="220"/>
      <c r="S178" s="221"/>
      <c r="T178" s="97"/>
      <c r="U178" s="220"/>
      <c r="V178" s="220"/>
      <c r="W178" s="222"/>
      <c r="X178" s="222"/>
      <c r="Y178" s="222"/>
      <c r="Z178" s="222"/>
      <c r="AA178" s="221"/>
      <c r="AB178" s="220"/>
      <c r="AC178" s="222"/>
      <c r="AD178" s="222"/>
      <c r="AE178" s="237"/>
      <c r="AF178" s="220"/>
      <c r="AG178" s="223"/>
      <c r="AI178" s="28"/>
      <c r="AJ178" s="26"/>
      <c r="AK178" s="224"/>
      <c r="AL178" s="27"/>
      <c r="AP178" s="27"/>
    </row>
    <row r="179" spans="1:42">
      <c r="A179" s="220"/>
      <c r="B179" s="240">
        <f>+'Ark1'!C3560</f>
        <v>2023</v>
      </c>
      <c r="C179" s="220"/>
      <c r="D179" s="27">
        <f>+'Ark1'!M3500</f>
        <v>12</v>
      </c>
      <c r="E179" s="27" t="s">
        <v>109</v>
      </c>
      <c r="F179" s="27">
        <f>+'Ark1'!D3500</f>
        <v>1</v>
      </c>
      <c r="G179" s="27" t="s">
        <v>544</v>
      </c>
      <c r="H179" s="27">
        <f>+'Ark1'!Q3500</f>
        <v>1</v>
      </c>
      <c r="I179" s="27">
        <f>+'Ark1'!R3500</f>
        <v>1</v>
      </c>
      <c r="J179" s="28">
        <f>+IF(I179=0,"",'Ark1'!AG3500)</f>
        <v>0.34965034965034958</v>
      </c>
      <c r="K179" s="28">
        <f>+IF(I179=0,"",'Ark1'!AH3500)</f>
        <v>0.39383055144728502</v>
      </c>
      <c r="M179" s="28">
        <f>+IF(I179=0,"",'Ark1'!U3500)</f>
        <v>46.6</v>
      </c>
      <c r="N179" s="220"/>
      <c r="O179" s="247">
        <f>+IF(J179=0,"",'Ark1'!AI3500)</f>
        <v>0</v>
      </c>
      <c r="P179" s="221"/>
      <c r="Q179" s="28" t="str">
        <f>+IF(O179=0,"",'Ark1'!AJ3500)</f>
        <v/>
      </c>
      <c r="R179" s="220"/>
      <c r="S179" s="28" t="str">
        <f>+IF(O179=0,"",'Ark1'!AK3500)</f>
        <v/>
      </c>
      <c r="T179" s="97"/>
      <c r="U179" s="26">
        <f>+IF(I179=0,"",'Ark1'!S3500)</f>
        <v>9</v>
      </c>
      <c r="V179" s="220"/>
      <c r="W179" s="28">
        <f>+IF(I179=0,"",'Ark1'!W3500)</f>
        <v>100</v>
      </c>
      <c r="X179" s="33">
        <f>+IF(I179=0,"",'Ark1'!X3500)</f>
        <v>100</v>
      </c>
      <c r="Y179" s="33">
        <f>+IF(I179=0,"",'Ark1'!Y3500)</f>
        <v>100</v>
      </c>
      <c r="Z179" s="33">
        <f>+IF(I179=0,"",'Ark1'!Z3500)</f>
        <v>100</v>
      </c>
      <c r="AA179" s="28">
        <f>+IF(I179=0,"",'Ark1'!AA3500)</f>
        <v>0</v>
      </c>
      <c r="AB179" s="28">
        <f>+IF(I179=0,"",'Ark1'!AB3500)</f>
        <v>0</v>
      </c>
      <c r="AC179" s="33">
        <f>+'Ark1'!AD3500</f>
        <v>0</v>
      </c>
      <c r="AD179" s="28">
        <f>+IF(I179=0,"",I179/D179)</f>
        <v>8.3333333333333329E-2</v>
      </c>
      <c r="AE179" s="28">
        <f>+IF(I179=0,"",I179/H179)</f>
        <v>1</v>
      </c>
      <c r="AF179" s="220"/>
      <c r="AG179" s="223"/>
      <c r="AI179" s="28"/>
      <c r="AJ179" s="26"/>
      <c r="AK179" s="224"/>
      <c r="AL179" s="27"/>
      <c r="AP179" s="27"/>
    </row>
    <row r="180" spans="1:42">
      <c r="A180" s="220"/>
      <c r="B180" s="240">
        <f>+'Ark1'!C3561</f>
        <v>2023</v>
      </c>
      <c r="C180" s="220"/>
      <c r="D180" s="27">
        <f>+'Ark1'!M3501</f>
        <v>12</v>
      </c>
      <c r="E180" s="27" t="s">
        <v>109</v>
      </c>
      <c r="F180" s="27">
        <f>+'Ark1'!D3501</f>
        <v>2</v>
      </c>
      <c r="G180" s="27" t="s">
        <v>545</v>
      </c>
      <c r="H180" s="27">
        <f>+'Ark1'!Q3501</f>
        <v>0</v>
      </c>
      <c r="I180" s="27">
        <f>+'Ark1'!R3501</f>
        <v>0</v>
      </c>
      <c r="J180" s="28" t="str">
        <f>+IF(I180=0,"",'Ark1'!AG3501)</f>
        <v/>
      </c>
      <c r="K180" s="28" t="str">
        <f>+IF(I180=0,"",'Ark1'!AH3501)</f>
        <v/>
      </c>
      <c r="M180" s="28" t="str">
        <f>+IF(I180=0,"",'Ark1'!U3501)</f>
        <v/>
      </c>
      <c r="N180" s="220"/>
      <c r="O180" s="247">
        <f>+IF(J180=0,"",'Ark1'!AI3501)</f>
        <v>0</v>
      </c>
      <c r="P180" s="221"/>
      <c r="Q180" s="28" t="str">
        <f>+IF(O180=0,"",'Ark1'!AJ3501)</f>
        <v/>
      </c>
      <c r="R180" s="220"/>
      <c r="S180" s="28" t="str">
        <f>+IF(O180=0,"",'Ark1'!AK3501)</f>
        <v/>
      </c>
      <c r="T180" s="97"/>
      <c r="U180" s="26" t="str">
        <f>+IF(I180=0,"",'Ark1'!S3501)</f>
        <v/>
      </c>
      <c r="V180" s="220"/>
      <c r="W180" s="28" t="str">
        <f>+IF(I180=0,"",'Ark1'!W3501)</f>
        <v/>
      </c>
      <c r="X180" s="33" t="str">
        <f>+IF(I180=0,"",'Ark1'!X3501)</f>
        <v/>
      </c>
      <c r="Y180" s="33" t="str">
        <f>+IF(I180=0,"",'Ark1'!Y3501)</f>
        <v/>
      </c>
      <c r="Z180" s="33" t="str">
        <f>+IF(I180=0,"",'Ark1'!Z3501)</f>
        <v/>
      </c>
      <c r="AA180" s="28" t="str">
        <f>+IF(I180=0,"",'Ark1'!AA3501)</f>
        <v/>
      </c>
      <c r="AB180" s="28" t="str">
        <f>+IF(I180=0,"",'Ark1'!AB3501)</f>
        <v/>
      </c>
      <c r="AC180" s="33">
        <f>+'Ark1'!AD3501</f>
        <v>0</v>
      </c>
      <c r="AD180" s="28" t="str">
        <f t="shared" ref="AD180:AD190" si="22">+IF(I180=0,"",I180/D180)</f>
        <v/>
      </c>
      <c r="AE180" s="28" t="str">
        <f t="shared" ref="AE180:AE190" si="23">+IF(I180=0,"",I180/H180)</f>
        <v/>
      </c>
      <c r="AF180" s="220"/>
      <c r="AG180" s="223"/>
      <c r="AI180" s="28"/>
      <c r="AJ180" s="26"/>
      <c r="AK180" s="224"/>
      <c r="AL180" s="27"/>
      <c r="AP180" s="27"/>
    </row>
    <row r="181" spans="1:42">
      <c r="A181" s="220"/>
      <c r="B181" s="240">
        <f>+'Ark1'!C3562</f>
        <v>2023</v>
      </c>
      <c r="C181" s="220"/>
      <c r="D181" s="27">
        <f>+'Ark1'!M3502</f>
        <v>12</v>
      </c>
      <c r="E181" s="27" t="s">
        <v>109</v>
      </c>
      <c r="F181" s="27">
        <f>+'Ark1'!D3502</f>
        <v>3</v>
      </c>
      <c r="G181" s="27" t="s">
        <v>546</v>
      </c>
      <c r="H181" s="27">
        <f>+'Ark1'!Q3502</f>
        <v>20</v>
      </c>
      <c r="I181" s="27">
        <f>+'Ark1'!R3502</f>
        <v>21</v>
      </c>
      <c r="J181" s="28">
        <f>+IF(I181=0,"",'Ark1'!AG3502)</f>
        <v>0.96374483708122971</v>
      </c>
      <c r="K181" s="28">
        <f>+IF(I181=0,"",'Ark1'!AH3502)</f>
        <v>1.2645879890745275</v>
      </c>
      <c r="M181" s="28">
        <f>+IF(I181=0,"",'Ark1'!U3502)</f>
        <v>57.719047619047601</v>
      </c>
      <c r="N181" s="220"/>
      <c r="O181" s="247">
        <f>+IF(J181=0,"",'Ark1'!AI3502)</f>
        <v>21</v>
      </c>
      <c r="P181" s="221"/>
      <c r="Q181" s="28">
        <f>+IF(O181=0,"",'Ark1'!AJ3502)</f>
        <v>119.46190476190478</v>
      </c>
      <c r="R181" s="220"/>
      <c r="S181" s="28">
        <f>+IF(O181=0,"",'Ark1'!AK3502)</f>
        <v>34.098551043907129</v>
      </c>
      <c r="T181" s="97"/>
      <c r="U181" s="26">
        <f>+IF(I181=0,"",'Ark1'!S3502)</f>
        <v>10.523809523809524</v>
      </c>
      <c r="V181" s="220"/>
      <c r="W181" s="28">
        <f>+IF(I181=0,"",'Ark1'!W3502)</f>
        <v>100</v>
      </c>
      <c r="X181" s="33">
        <f>+IF(I181=0,"",'Ark1'!X3502)</f>
        <v>100</v>
      </c>
      <c r="Y181" s="33">
        <f>+IF(I181=0,"",'Ark1'!Y3502)</f>
        <v>100</v>
      </c>
      <c r="Z181" s="33">
        <f>+IF(I181=0,"",'Ark1'!Z3502)</f>
        <v>100</v>
      </c>
      <c r="AA181" s="28">
        <f>+IF(I181=0,"",'Ark1'!AA3502)</f>
        <v>7.7811505482720751</v>
      </c>
      <c r="AB181" s="28">
        <f>+IF(I181=0,"",'Ark1'!AB3502)</f>
        <v>1.2196427118919748</v>
      </c>
      <c r="AC181" s="33">
        <f>+'Ark1'!AD3502</f>
        <v>34.868201735626528</v>
      </c>
      <c r="AD181" s="28">
        <f t="shared" si="22"/>
        <v>1.75</v>
      </c>
      <c r="AE181" s="28">
        <f t="shared" si="23"/>
        <v>1.05</v>
      </c>
      <c r="AF181" s="220"/>
      <c r="AG181" s="223"/>
      <c r="AI181" s="28"/>
      <c r="AJ181" s="26"/>
      <c r="AK181" s="224"/>
      <c r="AL181" s="27"/>
      <c r="AP181" s="27"/>
    </row>
    <row r="182" spans="1:42">
      <c r="A182" s="220"/>
      <c r="B182" s="240">
        <f>+'Ark1'!C3563</f>
        <v>2023</v>
      </c>
      <c r="C182" s="220"/>
      <c r="D182" s="27">
        <f>+'Ark1'!M3503</f>
        <v>12</v>
      </c>
      <c r="E182" s="27" t="s">
        <v>109</v>
      </c>
      <c r="F182" s="27">
        <f>+'Ark1'!D3503</f>
        <v>4</v>
      </c>
      <c r="G182" s="27" t="s">
        <v>547</v>
      </c>
      <c r="H182" s="27">
        <f>+'Ark1'!Q3503</f>
        <v>3</v>
      </c>
      <c r="I182" s="27">
        <f>+'Ark1'!R3503</f>
        <v>3</v>
      </c>
      <c r="J182" s="28">
        <f>+IF(I182=0,"",'Ark1'!AG3503)</f>
        <v>0.72992700729927051</v>
      </c>
      <c r="K182" s="28">
        <f>+IF(I182=0,"",'Ark1'!AH3503)</f>
        <v>0.97509676295254588</v>
      </c>
      <c r="M182" s="28">
        <f>+IF(I182=0,"",'Ark1'!U3503)</f>
        <v>52.233333333333341</v>
      </c>
      <c r="N182" s="220"/>
      <c r="O182" s="247">
        <f>+IF(J182=0,"",'Ark1'!AI3503)</f>
        <v>3</v>
      </c>
      <c r="P182" s="221"/>
      <c r="Q182" s="28">
        <f>+IF(O182=0,"",'Ark1'!AJ3503)</f>
        <v>124.53333333333336</v>
      </c>
      <c r="R182" s="220"/>
      <c r="S182" s="28">
        <f>+IF(O182=0,"",'Ark1'!AK3503)</f>
        <v>27.086572352388711</v>
      </c>
      <c r="T182" s="97"/>
      <c r="U182" s="26">
        <f>+IF(I182=0,"",'Ark1'!S3503)</f>
        <v>9.3333333333333357</v>
      </c>
      <c r="V182" s="220"/>
      <c r="W182" s="28">
        <f>+IF(I182=0,"",'Ark1'!W3503)</f>
        <v>100</v>
      </c>
      <c r="X182" s="33">
        <f>+IF(I182=0,"",'Ark1'!X3503)</f>
        <v>100</v>
      </c>
      <c r="Y182" s="33">
        <f>+IF(I182=0,"",'Ark1'!Y3503)</f>
        <v>100</v>
      </c>
      <c r="Z182" s="33">
        <f>+IF(I182=0,"",'Ark1'!Z3503)</f>
        <v>100</v>
      </c>
      <c r="AA182" s="28">
        <f>+IF(I182=0,"",'Ark1'!AA3503)</f>
        <v>1.701633202413168</v>
      </c>
      <c r="AB182" s="28">
        <f>+IF(I182=0,"",'Ark1'!AB3503)</f>
        <v>0.47140452079101841</v>
      </c>
      <c r="AC182" s="33">
        <f>+'Ark1'!AD3503</f>
        <v>94.190414738984188</v>
      </c>
      <c r="AD182" s="28">
        <f t="shared" si="22"/>
        <v>0.25</v>
      </c>
      <c r="AE182" s="28">
        <f t="shared" si="23"/>
        <v>1</v>
      </c>
      <c r="AF182" s="220"/>
      <c r="AG182" s="223"/>
      <c r="AI182" s="28"/>
      <c r="AJ182" s="26"/>
      <c r="AK182" s="224"/>
      <c r="AL182" s="27"/>
      <c r="AP182" s="27"/>
    </row>
    <row r="183" spans="1:42">
      <c r="A183" s="220"/>
      <c r="B183" s="240">
        <f>+'Ark1'!C3564</f>
        <v>2023</v>
      </c>
      <c r="C183" s="220"/>
      <c r="D183" s="27">
        <f>+'Ark1'!M3504</f>
        <v>12</v>
      </c>
      <c r="E183" s="27" t="s">
        <v>109</v>
      </c>
      <c r="F183" s="27">
        <f>+'Ark1'!D3504</f>
        <v>5</v>
      </c>
      <c r="G183" s="27" t="s">
        <v>456</v>
      </c>
      <c r="H183" s="27">
        <f>+'Ark1'!Q3504</f>
        <v>4</v>
      </c>
      <c r="I183" s="27">
        <f>+'Ark1'!R3504</f>
        <v>4</v>
      </c>
      <c r="J183" s="28">
        <f>+IF(I183=0,"",'Ark1'!AG3504)</f>
        <v>2.9629629629629632</v>
      </c>
      <c r="K183" s="28">
        <f>+IF(I183=0,"",'Ark1'!AH3504)</f>
        <v>3.6765371728696912</v>
      </c>
      <c r="M183" s="28">
        <f>+IF(I183=0,"",'Ark1'!U3504)</f>
        <v>50.75</v>
      </c>
      <c r="N183" s="220"/>
      <c r="O183" s="247">
        <f>+IF(J183=0,"",'Ark1'!AI3504)</f>
        <v>4</v>
      </c>
      <c r="P183" s="221"/>
      <c r="Q183" s="28">
        <f>+IF(O183=0,"",'Ark1'!AJ3504)</f>
        <v>120.325</v>
      </c>
      <c r="R183" s="220"/>
      <c r="S183" s="28">
        <f>+IF(O183=0,"",'Ark1'!AK3504)</f>
        <v>29.212169054345448</v>
      </c>
      <c r="T183" s="97"/>
      <c r="U183" s="26">
        <f>+IF(I183=0,"",'Ark1'!S3504)</f>
        <v>9.25</v>
      </c>
      <c r="V183" s="220"/>
      <c r="W183" s="28">
        <f>+IF(I183=0,"",'Ark1'!W3504)</f>
        <v>100</v>
      </c>
      <c r="X183" s="33">
        <f>+IF(I183=0,"",'Ark1'!X3504)</f>
        <v>100</v>
      </c>
      <c r="Y183" s="33">
        <f>+IF(I183=0,"",'Ark1'!Y3504)</f>
        <v>100</v>
      </c>
      <c r="Z183" s="33">
        <f>+IF(I183=0,"",'Ark1'!Z3504)</f>
        <v>100</v>
      </c>
      <c r="AA183" s="28">
        <f>+IF(I183=0,"",'Ark1'!AA3504)</f>
        <v>5.3058929502959371</v>
      </c>
      <c r="AB183" s="28">
        <f>+IF(I183=0,"",'Ark1'!AB3504)</f>
        <v>0.4330127018922193</v>
      </c>
      <c r="AC183" s="33">
        <f>+'Ark1'!AD3504</f>
        <v>87.594486178191119</v>
      </c>
      <c r="AD183" s="28">
        <f t="shared" si="22"/>
        <v>0.33333333333333331</v>
      </c>
      <c r="AE183" s="28">
        <f t="shared" si="23"/>
        <v>1</v>
      </c>
      <c r="AF183" s="220"/>
      <c r="AG183" s="223"/>
      <c r="AI183" s="28"/>
      <c r="AJ183" s="26"/>
      <c r="AK183" s="224"/>
      <c r="AL183" s="27"/>
      <c r="AP183" s="27"/>
    </row>
    <row r="184" spans="1:42">
      <c r="A184" s="220"/>
      <c r="B184" s="240">
        <f>+'Ark1'!C3565</f>
        <v>2023</v>
      </c>
      <c r="C184" s="220"/>
      <c r="D184" s="27">
        <f>+'Ark1'!M3505</f>
        <v>12</v>
      </c>
      <c r="E184" s="27" t="s">
        <v>109</v>
      </c>
      <c r="F184" s="27">
        <f>+'Ark1'!D3505</f>
        <v>6</v>
      </c>
      <c r="G184" s="27" t="s">
        <v>548</v>
      </c>
      <c r="H184" s="27">
        <f>+'Ark1'!Q3505</f>
        <v>0</v>
      </c>
      <c r="I184" s="27">
        <f>+'Ark1'!R3505</f>
        <v>0</v>
      </c>
      <c r="J184" s="28" t="str">
        <f>+IF(I184=0,"",'Ark1'!AG3505)</f>
        <v/>
      </c>
      <c r="K184" s="28" t="str">
        <f>+IF(I184=0,"",'Ark1'!AH3505)</f>
        <v/>
      </c>
      <c r="M184" s="28" t="str">
        <f>+IF(I184=0,"",'Ark1'!U3505)</f>
        <v/>
      </c>
      <c r="N184" s="220"/>
      <c r="O184" s="247">
        <f>+IF(J184=0,"",'Ark1'!AI3505)</f>
        <v>0</v>
      </c>
      <c r="P184" s="221"/>
      <c r="Q184" s="28" t="str">
        <f>+IF(O184=0,"",'Ark1'!AJ3505)</f>
        <v/>
      </c>
      <c r="R184" s="220"/>
      <c r="S184" s="28" t="str">
        <f>+IF(O184=0,"",'Ark1'!AK3505)</f>
        <v/>
      </c>
      <c r="T184" s="97"/>
      <c r="U184" s="26" t="str">
        <f>+IF(I184=0,"",'Ark1'!S3505)</f>
        <v/>
      </c>
      <c r="V184" s="220"/>
      <c r="W184" s="28" t="str">
        <f>+IF(I184=0,"",'Ark1'!W3505)</f>
        <v/>
      </c>
      <c r="X184" s="33" t="str">
        <f>+IF(I184=0,"",'Ark1'!X3505)</f>
        <v/>
      </c>
      <c r="Y184" s="33" t="str">
        <f>+IF(I184=0,"",'Ark1'!Y3505)</f>
        <v/>
      </c>
      <c r="Z184" s="33" t="str">
        <f>+IF(I184=0,"",'Ark1'!Z3505)</f>
        <v/>
      </c>
      <c r="AA184" s="28" t="str">
        <f>+IF(I184=0,"",'Ark1'!AA3505)</f>
        <v/>
      </c>
      <c r="AB184" s="28" t="str">
        <f>+IF(I184=0,"",'Ark1'!AB3505)</f>
        <v/>
      </c>
      <c r="AC184" s="33">
        <f>+'Ark1'!AD3505</f>
        <v>0</v>
      </c>
      <c r="AD184" s="28" t="str">
        <f t="shared" si="22"/>
        <v/>
      </c>
      <c r="AE184" s="28" t="str">
        <f t="shared" si="23"/>
        <v/>
      </c>
      <c r="AF184" s="220"/>
      <c r="AG184" s="223"/>
      <c r="AI184" s="28"/>
      <c r="AJ184" s="26"/>
      <c r="AK184" s="224"/>
      <c r="AL184" s="27"/>
      <c r="AP184" s="27"/>
    </row>
    <row r="185" spans="1:42">
      <c r="A185" s="220"/>
      <c r="B185" s="240">
        <f>+'Ark1'!C3566</f>
        <v>2023</v>
      </c>
      <c r="C185" s="220"/>
      <c r="D185" s="27">
        <f>+'Ark1'!M3506</f>
        <v>12</v>
      </c>
      <c r="E185" s="27" t="s">
        <v>109</v>
      </c>
      <c r="F185" s="27">
        <f>+'Ark1'!D3506</f>
        <v>7</v>
      </c>
      <c r="G185" s="27" t="s">
        <v>549</v>
      </c>
      <c r="H185" s="27">
        <f>+'Ark1'!Q3506</f>
        <v>1</v>
      </c>
      <c r="I185" s="27">
        <f>+'Ark1'!R3506</f>
        <v>3</v>
      </c>
      <c r="J185" s="28">
        <f>+IF(I185=0,"",'Ark1'!AG3506)</f>
        <v>12</v>
      </c>
      <c r="K185" s="28">
        <f>+IF(I185=0,"",'Ark1'!AH3506)</f>
        <v>12.397119341563783</v>
      </c>
      <c r="M185" s="28">
        <f>+IF(I185=0,"",'Ark1'!U3506)</f>
        <v>40.166666666666657</v>
      </c>
      <c r="N185" s="220"/>
      <c r="O185" s="247">
        <f>+IF(J185=0,"",'Ark1'!AI3506)</f>
        <v>3</v>
      </c>
      <c r="P185" s="221"/>
      <c r="Q185" s="28">
        <f>+IF(O185=0,"",'Ark1'!AJ3506)</f>
        <v>117.40000000000002</v>
      </c>
      <c r="R185" s="220"/>
      <c r="S185" s="28">
        <f>+IF(O185=0,"",'Ark1'!AK3506)</f>
        <v>24.812885649721046</v>
      </c>
      <c r="T185" s="97"/>
      <c r="U185" s="26">
        <f>+IF(I185=0,"",'Ark1'!S3506)</f>
        <v>8.3333333333333357</v>
      </c>
      <c r="V185" s="220"/>
      <c r="W185" s="28">
        <f>+IF(I185=0,"",'Ark1'!W3506)</f>
        <v>100</v>
      </c>
      <c r="X185" s="33">
        <f>+IF(I185=0,"",'Ark1'!X3506)</f>
        <v>100</v>
      </c>
      <c r="Y185" s="33">
        <f>+IF(I185=0,"",'Ark1'!Y3506)</f>
        <v>100</v>
      </c>
      <c r="Z185" s="33">
        <f>+IF(I185=0,"",'Ark1'!Z3506)</f>
        <v>100</v>
      </c>
      <c r="AA185" s="28">
        <f>+IF(I185=0,"",'Ark1'!AA3506)</f>
        <v>2.1296843793285727</v>
      </c>
      <c r="AB185" s="28">
        <f>+IF(I185=0,"",'Ark1'!AB3506)</f>
        <v>0.47140452079101841</v>
      </c>
      <c r="AC185" s="33">
        <f>+'Ark1'!AD3506</f>
        <v>74.152074362675648</v>
      </c>
      <c r="AD185" s="28">
        <f t="shared" si="22"/>
        <v>0.25</v>
      </c>
      <c r="AE185" s="28">
        <f t="shared" si="23"/>
        <v>3</v>
      </c>
      <c r="AF185" s="220"/>
      <c r="AG185" s="223"/>
      <c r="AI185" s="28"/>
      <c r="AJ185" s="26"/>
      <c r="AK185" s="224"/>
      <c r="AL185" s="27"/>
      <c r="AP185" s="27"/>
    </row>
    <row r="186" spans="1:42">
      <c r="A186" s="220"/>
      <c r="B186" s="240">
        <f>+'Ark1'!C3567</f>
        <v>2023</v>
      </c>
      <c r="C186" s="220"/>
      <c r="D186" s="27">
        <f>+'Ark1'!M3507</f>
        <v>12</v>
      </c>
      <c r="E186" s="27" t="s">
        <v>109</v>
      </c>
      <c r="F186" s="27">
        <f>+'Ark1'!D3507</f>
        <v>8</v>
      </c>
      <c r="G186" s="27" t="s">
        <v>550</v>
      </c>
      <c r="H186" s="27">
        <f>+'Ark1'!Q3507</f>
        <v>8</v>
      </c>
      <c r="I186" s="27">
        <f>+'Ark1'!R3507</f>
        <v>8</v>
      </c>
      <c r="J186" s="28">
        <f>+IF(I186=0,"",'Ark1'!AG3507)</f>
        <v>6.0606060606060606</v>
      </c>
      <c r="K186" s="28">
        <f>+IF(I186=0,"",'Ark1'!AH3507)</f>
        <v>7.7460361807641283</v>
      </c>
      <c r="M186" s="28">
        <f>+IF(I186=0,"",'Ark1'!U3507)</f>
        <v>55.45000000000001</v>
      </c>
      <c r="N186" s="220"/>
      <c r="O186" s="247">
        <f>+IF(J186=0,"",'Ark1'!AI3507)</f>
        <v>8</v>
      </c>
      <c r="P186" s="221"/>
      <c r="Q186" s="28">
        <f>+IF(O186=0,"",'Ark1'!AJ3507)</f>
        <v>123.03749999999999</v>
      </c>
      <c r="R186" s="220"/>
      <c r="S186" s="28">
        <f>+IF(O186=0,"",'Ark1'!AK3507)</f>
        <v>29.480269066982281</v>
      </c>
      <c r="T186" s="97"/>
      <c r="U186" s="26">
        <f>+IF(I186=0,"",'Ark1'!S3507)</f>
        <v>10.375</v>
      </c>
      <c r="V186" s="220"/>
      <c r="W186" s="28">
        <f>+IF(I186=0,"",'Ark1'!W3507)</f>
        <v>100</v>
      </c>
      <c r="X186" s="33">
        <f>+IF(I186=0,"",'Ark1'!X3507)</f>
        <v>100</v>
      </c>
      <c r="Y186" s="33">
        <f>+IF(I186=0,"",'Ark1'!Y3507)</f>
        <v>100</v>
      </c>
      <c r="Z186" s="33">
        <f>+IF(I186=0,"",'Ark1'!Z3507)</f>
        <v>87.5</v>
      </c>
      <c r="AA186" s="28">
        <f>+IF(I186=0,"",'Ark1'!AA3507)</f>
        <v>10.449162645877397</v>
      </c>
      <c r="AB186" s="28">
        <f>+IF(I186=0,"",'Ark1'!AB3507)</f>
        <v>0.69597054535375247</v>
      </c>
      <c r="AC186" s="33">
        <f>+'Ark1'!AD3507</f>
        <v>83.450107046042689</v>
      </c>
      <c r="AD186" s="28">
        <f t="shared" si="22"/>
        <v>0.66666666666666663</v>
      </c>
      <c r="AE186" s="28">
        <f t="shared" si="23"/>
        <v>1</v>
      </c>
      <c r="AF186" s="220"/>
      <c r="AG186" s="223"/>
      <c r="AI186" s="28"/>
      <c r="AJ186" s="26"/>
      <c r="AK186" s="224"/>
      <c r="AL186" s="27"/>
      <c r="AP186" s="27"/>
    </row>
    <row r="187" spans="1:42">
      <c r="A187" s="220"/>
      <c r="B187" s="240">
        <f>+'Ark1'!C3568</f>
        <v>2023</v>
      </c>
      <c r="C187" s="220"/>
      <c r="D187" s="27">
        <f>+'Ark1'!M3508</f>
        <v>12</v>
      </c>
      <c r="E187" s="27" t="s">
        <v>109</v>
      </c>
      <c r="F187" s="27">
        <f>+'Ark1'!D3508</f>
        <v>9</v>
      </c>
      <c r="G187" s="27" t="s">
        <v>551</v>
      </c>
      <c r="H187" s="27">
        <f>+'Ark1'!Q3508</f>
        <v>8</v>
      </c>
      <c r="I187" s="27">
        <f>+'Ark1'!R3508</f>
        <v>8</v>
      </c>
      <c r="J187" s="28">
        <f>+IF(I187=0,"",'Ark1'!AG3508)</f>
        <v>3.5087719298245608</v>
      </c>
      <c r="K187" s="28">
        <f>+IF(I187=0,"",'Ark1'!AH3508)</f>
        <v>4.4980868782354255</v>
      </c>
      <c r="M187" s="28">
        <f>+IF(I187=0,"",'Ark1'!U3508)</f>
        <v>49.962499999999999</v>
      </c>
      <c r="N187" s="220"/>
      <c r="O187" s="247">
        <f>+IF(J187=0,"",'Ark1'!AI3508)</f>
        <v>8</v>
      </c>
      <c r="P187" s="221"/>
      <c r="Q187" s="28">
        <f>+IF(O187=0,"",'Ark1'!AJ3508)</f>
        <v>118.52500000000001</v>
      </c>
      <c r="R187" s="220"/>
      <c r="S187" s="28">
        <f>+IF(O187=0,"",'Ark1'!AK3508)</f>
        <v>29.818053110368247</v>
      </c>
      <c r="T187" s="97"/>
      <c r="U187" s="26">
        <f>+IF(I187=0,"",'Ark1'!S3508)</f>
        <v>10.125</v>
      </c>
      <c r="V187" s="220"/>
      <c r="W187" s="28">
        <f>+IF(I187=0,"",'Ark1'!W3508)</f>
        <v>100</v>
      </c>
      <c r="X187" s="33">
        <f>+IF(I187=0,"",'Ark1'!X3508)</f>
        <v>100</v>
      </c>
      <c r="Y187" s="33">
        <f>+IF(I187=0,"",'Ark1'!Y3508)</f>
        <v>100</v>
      </c>
      <c r="Z187" s="33">
        <f>+IF(I187=0,"",'Ark1'!Z3508)</f>
        <v>100</v>
      </c>
      <c r="AA187" s="28">
        <f>+IF(I187=0,"",'Ark1'!AA3508)</f>
        <v>9.1363200332519057</v>
      </c>
      <c r="AB187" s="28">
        <f>+IF(I187=0,"",'Ark1'!AB3508)</f>
        <v>0.78062474979979979</v>
      </c>
      <c r="AC187" s="33">
        <f>+'Ark1'!AD3508</f>
        <v>79.285722603779675</v>
      </c>
      <c r="AD187" s="28">
        <f t="shared" si="22"/>
        <v>0.66666666666666663</v>
      </c>
      <c r="AE187" s="28">
        <f t="shared" si="23"/>
        <v>1</v>
      </c>
      <c r="AF187" s="220"/>
      <c r="AG187" s="223"/>
      <c r="AI187" s="28"/>
      <c r="AJ187" s="26"/>
      <c r="AK187" s="224"/>
      <c r="AL187" s="27"/>
      <c r="AP187" s="27"/>
    </row>
    <row r="188" spans="1:42">
      <c r="A188" s="220"/>
      <c r="B188" s="240">
        <f>+'Ark1'!C3569</f>
        <v>2023</v>
      </c>
      <c r="C188" s="220"/>
      <c r="D188" s="27">
        <f>+'Ark1'!M3509</f>
        <v>12</v>
      </c>
      <c r="E188" s="27" t="s">
        <v>109</v>
      </c>
      <c r="F188" s="27">
        <f>+'Ark1'!D3509</f>
        <v>10</v>
      </c>
      <c r="G188" s="27" t="s">
        <v>552</v>
      </c>
      <c r="H188" s="27">
        <f>+'Ark1'!Q3509</f>
        <v>4</v>
      </c>
      <c r="I188" s="27">
        <f>+'Ark1'!R3509</f>
        <v>4</v>
      </c>
      <c r="J188" s="28">
        <f>+IF(I188=0,"",'Ark1'!AG3509)</f>
        <v>0.73529411764705888</v>
      </c>
      <c r="K188" s="28">
        <f>+IF(I188=0,"",'Ark1'!AH3509)</f>
        <v>0.91454586761581025</v>
      </c>
      <c r="M188" s="28">
        <f>+IF(I188=0,"",'Ark1'!U3509)</f>
        <v>51.325000000000003</v>
      </c>
      <c r="N188" s="220"/>
      <c r="O188" s="247">
        <f>+IF(J188=0,"",'Ark1'!AI3509)</f>
        <v>4</v>
      </c>
      <c r="P188" s="221"/>
      <c r="Q188" s="28">
        <f>+IF(O188=0,"",'Ark1'!AJ3509)</f>
        <v>118.625</v>
      </c>
      <c r="R188" s="220"/>
      <c r="S188" s="28">
        <f>+IF(O188=0,"",'Ark1'!AK3509)</f>
        <v>30.504895673181753</v>
      </c>
      <c r="T188" s="97"/>
      <c r="U188" s="26">
        <f>+IF(I188=0,"",'Ark1'!S3509)</f>
        <v>10.5</v>
      </c>
      <c r="V188" s="220"/>
      <c r="W188" s="28">
        <f>+IF(I188=0,"",'Ark1'!W3509)</f>
        <v>100</v>
      </c>
      <c r="X188" s="33">
        <f>+IF(I188=0,"",'Ark1'!X3509)</f>
        <v>100</v>
      </c>
      <c r="Y188" s="33">
        <f>+IF(I188=0,"",'Ark1'!Y3509)</f>
        <v>100</v>
      </c>
      <c r="Z188" s="33">
        <f>+IF(I188=0,"",'Ark1'!Z3509)</f>
        <v>100</v>
      </c>
      <c r="AA188" s="28">
        <f>+IF(I188=0,"",'Ark1'!AA3509)</f>
        <v>8.5709903161770011</v>
      </c>
      <c r="AB188" s="28">
        <f>+IF(I188=0,"",'Ark1'!AB3509)</f>
        <v>0.5</v>
      </c>
      <c r="AC188" s="33">
        <f>+'Ark1'!AD3509</f>
        <v>51.627639709826177</v>
      </c>
      <c r="AD188" s="28">
        <f t="shared" si="22"/>
        <v>0.33333333333333331</v>
      </c>
      <c r="AE188" s="28">
        <f t="shared" si="23"/>
        <v>1</v>
      </c>
      <c r="AF188" s="220"/>
      <c r="AG188" s="223"/>
      <c r="AI188" s="28"/>
      <c r="AJ188" s="26"/>
      <c r="AK188" s="224"/>
      <c r="AL188" s="27"/>
      <c r="AP188" s="27"/>
    </row>
    <row r="189" spans="1:42">
      <c r="A189" s="220"/>
      <c r="B189" s="240">
        <f>+'Ark1'!C3570</f>
        <v>2023</v>
      </c>
      <c r="C189" s="220"/>
      <c r="D189" s="27">
        <f>+'Ark1'!M3510</f>
        <v>12</v>
      </c>
      <c r="E189" s="27" t="s">
        <v>109</v>
      </c>
      <c r="F189" s="27">
        <f>+'Ark1'!D3510</f>
        <v>11</v>
      </c>
      <c r="G189" s="27" t="s">
        <v>553</v>
      </c>
      <c r="H189" s="27">
        <f>+'Ark1'!Q3510</f>
        <v>0</v>
      </c>
      <c r="I189" s="27">
        <f>+'Ark1'!R3510</f>
        <v>0</v>
      </c>
      <c r="J189" s="28" t="str">
        <f>+IF(I189=0,"",'Ark1'!AG3510)</f>
        <v/>
      </c>
      <c r="K189" s="28" t="str">
        <f>+IF(I189=0,"",'Ark1'!AH3510)</f>
        <v/>
      </c>
      <c r="M189" s="28" t="str">
        <f>+IF(I189=0,"",'Ark1'!U3510)</f>
        <v/>
      </c>
      <c r="N189" s="220"/>
      <c r="O189" s="247">
        <f>+IF(J189=0,"",'Ark1'!AI3510)</f>
        <v>0</v>
      </c>
      <c r="P189" s="221"/>
      <c r="Q189" s="28" t="str">
        <f>+IF(O189=0,"",'Ark1'!AJ3510)</f>
        <v/>
      </c>
      <c r="R189" s="220"/>
      <c r="S189" s="28" t="str">
        <f>+IF(O189=0,"",'Ark1'!AK3510)</f>
        <v/>
      </c>
      <c r="T189" s="97"/>
      <c r="U189" s="26" t="str">
        <f>+IF(I189=0,"",'Ark1'!S3510)</f>
        <v/>
      </c>
      <c r="V189" s="220"/>
      <c r="W189" s="28" t="str">
        <f>+IF(I189=0,"",'Ark1'!W3510)</f>
        <v/>
      </c>
      <c r="X189" s="33" t="str">
        <f>+IF(I189=0,"",'Ark1'!X3510)</f>
        <v/>
      </c>
      <c r="Y189" s="33" t="str">
        <f>+IF(I189=0,"",'Ark1'!Y3510)</f>
        <v/>
      </c>
      <c r="Z189" s="33" t="str">
        <f>+IF(I189=0,"",'Ark1'!Z3510)</f>
        <v/>
      </c>
      <c r="AA189" s="28" t="str">
        <f>+IF(I189=0,"",'Ark1'!AA3510)</f>
        <v/>
      </c>
      <c r="AB189" s="28" t="str">
        <f>+IF(I189=0,"",'Ark1'!AB3510)</f>
        <v/>
      </c>
      <c r="AC189" s="33">
        <f>+'Ark1'!AD3510</f>
        <v>0</v>
      </c>
      <c r="AD189" s="28" t="str">
        <f t="shared" si="22"/>
        <v/>
      </c>
      <c r="AE189" s="28" t="str">
        <f t="shared" si="23"/>
        <v/>
      </c>
      <c r="AF189" s="220"/>
      <c r="AG189" s="223"/>
      <c r="AI189" s="28"/>
      <c r="AJ189" s="26"/>
      <c r="AK189" s="224"/>
      <c r="AL189" s="27"/>
      <c r="AP189" s="27"/>
    </row>
    <row r="190" spans="1:42">
      <c r="A190" s="220"/>
      <c r="B190" s="240">
        <f>+'Ark1'!C3571</f>
        <v>2023</v>
      </c>
      <c r="C190" s="220"/>
      <c r="D190" s="27">
        <f>+'Ark1'!M3511</f>
        <v>12</v>
      </c>
      <c r="E190" s="27" t="s">
        <v>109</v>
      </c>
      <c r="F190" s="27">
        <f>+'Ark1'!D3511</f>
        <v>12</v>
      </c>
      <c r="G190" s="27" t="s">
        <v>554</v>
      </c>
      <c r="H190" s="27">
        <f>+'Ark1'!Q3511</f>
        <v>0</v>
      </c>
      <c r="I190" s="27">
        <f>+'Ark1'!R3511</f>
        <v>0</v>
      </c>
      <c r="J190" s="28" t="str">
        <f>+IF(I190=0,"",'Ark1'!AG3511)</f>
        <v/>
      </c>
      <c r="K190" s="28" t="str">
        <f>+IF(I190=0,"",'Ark1'!AH3511)</f>
        <v/>
      </c>
      <c r="M190" s="28" t="str">
        <f>+IF(I190=0,"",'Ark1'!U3511)</f>
        <v/>
      </c>
      <c r="N190" s="220"/>
      <c r="O190" s="247">
        <f>+IF(J190=0,"",'Ark1'!AI3511)</f>
        <v>0</v>
      </c>
      <c r="P190" s="221"/>
      <c r="Q190" s="28" t="str">
        <f>+IF(O190=0,"",'Ark1'!AJ3511)</f>
        <v/>
      </c>
      <c r="R190" s="220"/>
      <c r="S190" s="28" t="str">
        <f>+IF(O190=0,"",'Ark1'!AK3511)</f>
        <v/>
      </c>
      <c r="T190" s="97"/>
      <c r="U190" s="26" t="str">
        <f>+IF(I190=0,"",'Ark1'!S3511)</f>
        <v/>
      </c>
      <c r="V190" s="220"/>
      <c r="W190" s="28" t="str">
        <f>+IF(I190=0,"",'Ark1'!W3511)</f>
        <v/>
      </c>
      <c r="X190" s="33" t="str">
        <f>+IF(I190=0,"",'Ark1'!X3511)</f>
        <v/>
      </c>
      <c r="Y190" s="33" t="str">
        <f>+IF(I190=0,"",'Ark1'!Y3511)</f>
        <v/>
      </c>
      <c r="Z190" s="33" t="str">
        <f>+IF(I190=0,"",'Ark1'!Z3511)</f>
        <v/>
      </c>
      <c r="AA190" s="28" t="str">
        <f>+IF(I190=0,"",'Ark1'!AA3511)</f>
        <v/>
      </c>
      <c r="AB190" s="28" t="str">
        <f>+IF(I190=0,"",'Ark1'!AB3511)</f>
        <v/>
      </c>
      <c r="AC190" s="33">
        <f>+'Ark1'!AD3511</f>
        <v>0</v>
      </c>
      <c r="AD190" s="28" t="str">
        <f t="shared" si="22"/>
        <v/>
      </c>
      <c r="AE190" s="28" t="str">
        <f t="shared" si="23"/>
        <v/>
      </c>
      <c r="AF190" s="220"/>
      <c r="AG190" s="223"/>
      <c r="AI190" s="28"/>
      <c r="AJ190" s="26"/>
      <c r="AK190" s="224"/>
      <c r="AL190" s="27"/>
      <c r="AP190" s="27"/>
    </row>
    <row r="191" spans="1:42">
      <c r="A191" s="220"/>
      <c r="B191" s="240">
        <f>+'Ark1'!C3572</f>
        <v>2023</v>
      </c>
      <c r="C191" s="220"/>
      <c r="D191" s="220"/>
      <c r="E191" s="220"/>
      <c r="F191" s="220"/>
      <c r="G191" s="220"/>
      <c r="H191" s="220"/>
      <c r="I191" s="220"/>
      <c r="J191" s="221"/>
      <c r="K191" s="221"/>
      <c r="L191" s="221"/>
      <c r="M191" s="220"/>
      <c r="N191" s="220"/>
      <c r="O191" s="239"/>
      <c r="P191" s="221"/>
      <c r="Q191" s="221"/>
      <c r="R191" s="220"/>
      <c r="S191" s="221"/>
      <c r="T191" s="97"/>
      <c r="U191" s="220"/>
      <c r="V191" s="220"/>
      <c r="W191" s="222"/>
      <c r="X191" s="222"/>
      <c r="Y191" s="222"/>
      <c r="Z191" s="222"/>
      <c r="AA191" s="221"/>
      <c r="AB191" s="220"/>
      <c r="AC191" s="222"/>
      <c r="AD191" s="222"/>
      <c r="AE191" s="221"/>
      <c r="AF191" s="220"/>
      <c r="AG191" s="223"/>
      <c r="AI191" s="28"/>
      <c r="AJ191" s="26"/>
      <c r="AK191" s="224"/>
      <c r="AL191" s="27"/>
      <c r="AP191" s="27"/>
    </row>
    <row r="192" spans="1:42" ht="22.8">
      <c r="A192" s="220"/>
      <c r="B192" s="240">
        <f>+'Ark1'!C3573</f>
        <v>2023</v>
      </c>
      <c r="C192" s="220"/>
      <c r="D192" s="220"/>
      <c r="E192" s="266" t="str">
        <f>+E194</f>
        <v>5-</v>
      </c>
      <c r="F192" s="220"/>
      <c r="G192" s="220"/>
      <c r="H192" s="220"/>
      <c r="I192" s="244">
        <f>SUM(I194:I205)</f>
        <v>23</v>
      </c>
      <c r="J192" s="221"/>
      <c r="K192" s="221"/>
      <c r="L192" s="221"/>
      <c r="M192" s="273">
        <f>+Fettgruppe!R22</f>
        <v>58.886956521739123</v>
      </c>
      <c r="N192" s="220"/>
      <c r="O192" s="239"/>
      <c r="P192" s="221"/>
      <c r="Q192" s="221"/>
      <c r="R192" s="220"/>
      <c r="S192" s="221"/>
      <c r="T192" s="97"/>
      <c r="U192" s="220"/>
      <c r="V192" s="220"/>
      <c r="W192" s="222"/>
      <c r="X192" s="222"/>
      <c r="Y192" s="222"/>
      <c r="Z192" s="222"/>
      <c r="AA192" s="221"/>
      <c r="AB192" s="220"/>
      <c r="AC192" s="222"/>
      <c r="AD192" s="222"/>
      <c r="AE192" s="221"/>
      <c r="AF192" s="220"/>
      <c r="AG192" s="223"/>
      <c r="AI192" s="28"/>
      <c r="AJ192" s="26"/>
      <c r="AK192" s="224"/>
      <c r="AL192" s="27"/>
      <c r="AP192" s="27"/>
    </row>
    <row r="193" spans="1:42">
      <c r="A193" s="220"/>
      <c r="B193" s="240"/>
      <c r="C193" s="220"/>
      <c r="D193" s="220"/>
      <c r="E193" s="220"/>
      <c r="F193" s="220"/>
      <c r="G193" s="220"/>
      <c r="H193" s="220"/>
      <c r="I193" s="220"/>
      <c r="J193" s="221"/>
      <c r="K193" s="221"/>
      <c r="L193" s="221"/>
      <c r="M193" s="220"/>
      <c r="N193" s="220"/>
      <c r="O193" s="239"/>
      <c r="P193" s="221"/>
      <c r="Q193" s="221"/>
      <c r="R193" s="220"/>
      <c r="S193" s="221"/>
      <c r="T193" s="97"/>
      <c r="U193" s="220"/>
      <c r="V193" s="220"/>
      <c r="W193" s="222"/>
      <c r="X193" s="222"/>
      <c r="Y193" s="222"/>
      <c r="Z193" s="222"/>
      <c r="AA193" s="221"/>
      <c r="AB193" s="220"/>
      <c r="AC193" s="222"/>
      <c r="AD193" s="222"/>
      <c r="AE193" s="237"/>
      <c r="AF193" s="220"/>
      <c r="AG193" s="223"/>
      <c r="AI193" s="28"/>
      <c r="AJ193" s="26"/>
      <c r="AK193" s="224"/>
      <c r="AL193" s="27"/>
      <c r="AP193" s="27"/>
    </row>
    <row r="194" spans="1:42">
      <c r="A194" s="220"/>
      <c r="B194" s="240">
        <f>+'Ark1'!C3578</f>
        <v>2023</v>
      </c>
      <c r="C194" s="220"/>
      <c r="D194" s="240">
        <f>+'Ark1'!M3512</f>
        <v>13</v>
      </c>
      <c r="E194" s="240" t="s">
        <v>110</v>
      </c>
      <c r="F194" s="240">
        <f>+'Ark1'!D3512</f>
        <v>1</v>
      </c>
      <c r="G194" s="240" t="str">
        <f t="shared" ref="G194:G205" si="24">+G179</f>
        <v>Jan</v>
      </c>
      <c r="H194" s="240">
        <f>+'Ark1'!Q3512</f>
        <v>0</v>
      </c>
      <c r="I194" s="240">
        <f>+'Ark1'!R3512</f>
        <v>0</v>
      </c>
      <c r="J194" s="241" t="str">
        <f>+IF(I194=0,"",'Ark1'!AG3512)</f>
        <v/>
      </c>
      <c r="K194" s="241" t="str">
        <f>+IF(I194=0,"",'Ark1'!AH3512)</f>
        <v/>
      </c>
      <c r="L194" s="241"/>
      <c r="M194" s="302" t="str">
        <f>+IF(I194=0,"",'Ark1'!U3512)</f>
        <v/>
      </c>
      <c r="N194" s="220"/>
      <c r="O194" s="455">
        <f>+IF(J194=0,"",'Ark1'!AI3512)</f>
        <v>0</v>
      </c>
      <c r="P194" s="221"/>
      <c r="Q194" s="241" t="str">
        <f>+IF(O194=0,"",'Ark1'!AJ3512)</f>
        <v/>
      </c>
      <c r="R194" s="220"/>
      <c r="S194" s="241" t="str">
        <f>+IF(O194=0,"",'Ark1'!AK3512)</f>
        <v/>
      </c>
      <c r="T194" s="97"/>
      <c r="U194" s="242" t="str">
        <f>+IF(I194=0,"",'Ark1'!S3512)</f>
        <v/>
      </c>
      <c r="V194" s="220"/>
      <c r="W194" s="241" t="str">
        <f>+IF(I194=0,"",'Ark1'!W3512)</f>
        <v/>
      </c>
      <c r="X194" s="243" t="str">
        <f>+IF(I194=0,"",'Ark1'!X3512)</f>
        <v/>
      </c>
      <c r="Y194" s="243" t="str">
        <f>+IF(I194=0,"",'Ark1'!Y3512)</f>
        <v/>
      </c>
      <c r="Z194" s="243" t="str">
        <f>+IF(I194=0,"",'Ark1'!Z3512)</f>
        <v/>
      </c>
      <c r="AA194" s="241" t="str">
        <f>+IF(I194=0,"",'Ark1'!AA3512)</f>
        <v/>
      </c>
      <c r="AB194" s="241" t="str">
        <f>+IF(I194=0,"",'Ark1'!AB3512)</f>
        <v/>
      </c>
      <c r="AC194" s="243">
        <f>+'Ark1'!AD3512</f>
        <v>0</v>
      </c>
      <c r="AD194" s="241" t="str">
        <f t="shared" ref="AD194:AD224" si="25">+IF(I194=0,"",I194/D194)</f>
        <v/>
      </c>
      <c r="AE194" s="241" t="str">
        <f t="shared" ref="AE194:AE224" si="26">+IF(I194=0,"",I194/H194)</f>
        <v/>
      </c>
      <c r="AF194" s="220"/>
      <c r="AG194" s="223"/>
      <c r="AI194" s="28"/>
      <c r="AJ194" s="26"/>
      <c r="AK194" s="224"/>
      <c r="AL194" s="27"/>
      <c r="AP194" s="27"/>
    </row>
    <row r="195" spans="1:42">
      <c r="A195" s="220"/>
      <c r="B195" s="240">
        <f>+'Ark1'!C3579</f>
        <v>2023</v>
      </c>
      <c r="C195" s="220"/>
      <c r="D195" s="240">
        <f>+'Ark1'!M3513</f>
        <v>13</v>
      </c>
      <c r="E195" s="240" t="s">
        <v>110</v>
      </c>
      <c r="F195" s="240">
        <f>+'Ark1'!D3513</f>
        <v>2</v>
      </c>
      <c r="G195" s="240" t="str">
        <f t="shared" si="24"/>
        <v>Feb</v>
      </c>
      <c r="H195" s="240">
        <f>+'Ark1'!Q3513</f>
        <v>1</v>
      </c>
      <c r="I195" s="240">
        <f>+'Ark1'!R3513</f>
        <v>1</v>
      </c>
      <c r="J195" s="241">
        <f>+IF(I195=0,"",'Ark1'!AG3513)</f>
        <v>0.31645569620253161</v>
      </c>
      <c r="K195" s="241">
        <f>+IF(I195=0,"",'Ark1'!AH3513)</f>
        <v>0.33878691445059417</v>
      </c>
      <c r="L195" s="241"/>
      <c r="M195" s="302">
        <f>+IF(I195=0,"",'Ark1'!U3513)</f>
        <v>44.5</v>
      </c>
      <c r="N195" s="220"/>
      <c r="O195" s="455">
        <f>+IF(J195=0,"",'Ark1'!AI3513)</f>
        <v>1</v>
      </c>
      <c r="P195" s="221"/>
      <c r="Q195" s="241">
        <f>+IF(O195=0,"",'Ark1'!AJ3513)</f>
        <v>108.5</v>
      </c>
      <c r="R195" s="220"/>
      <c r="S195" s="241">
        <f>+IF(O195=0,"",'Ark1'!AK3513)</f>
        <v>34.839410380167458</v>
      </c>
      <c r="T195" s="97"/>
      <c r="U195" s="242">
        <f>+IF(I195=0,"",'Ark1'!S3513)</f>
        <v>9</v>
      </c>
      <c r="V195" s="220"/>
      <c r="W195" s="241">
        <f>+IF(I195=0,"",'Ark1'!W3513)</f>
        <v>100</v>
      </c>
      <c r="X195" s="243">
        <f>+IF(I195=0,"",'Ark1'!X3513)</f>
        <v>100</v>
      </c>
      <c r="Y195" s="243">
        <f>+IF(I195=0,"",'Ark1'!Y3513)</f>
        <v>100</v>
      </c>
      <c r="Z195" s="243">
        <f>+IF(I195=0,"",'Ark1'!Z3513)</f>
        <v>100</v>
      </c>
      <c r="AA195" s="241">
        <f>+IF(I195=0,"",'Ark1'!AA3513)</f>
        <v>0</v>
      </c>
      <c r="AB195" s="241">
        <f>+IF(I195=0,"",'Ark1'!AB3513)</f>
        <v>0</v>
      </c>
      <c r="AC195" s="243">
        <f>+'Ark1'!AD3513</f>
        <v>0</v>
      </c>
      <c r="AD195" s="241">
        <f t="shared" ref="AD195:AD205" si="27">+IF(I195=0,"",I195/D195)</f>
        <v>7.6923076923076927E-2</v>
      </c>
      <c r="AE195" s="241">
        <f t="shared" ref="AE195:AE205" si="28">+IF(I195=0,"",I195/H195)</f>
        <v>1</v>
      </c>
      <c r="AF195" s="220"/>
      <c r="AG195" s="26"/>
      <c r="AI195" s="28"/>
      <c r="AJ195" s="26"/>
      <c r="AK195" s="27"/>
      <c r="AL195" s="27"/>
      <c r="AP195" s="27"/>
    </row>
    <row r="196" spans="1:42">
      <c r="A196" s="220"/>
      <c r="B196" s="240">
        <f>+'Ark1'!C3580</f>
        <v>2023</v>
      </c>
      <c r="C196" s="220"/>
      <c r="D196" s="240">
        <f>+'Ark1'!M3514</f>
        <v>13</v>
      </c>
      <c r="E196" s="240" t="s">
        <v>110</v>
      </c>
      <c r="F196" s="240">
        <f>+'Ark1'!D3514</f>
        <v>3</v>
      </c>
      <c r="G196" s="240" t="str">
        <f t="shared" si="24"/>
        <v>Mar</v>
      </c>
      <c r="H196" s="240">
        <f>+'Ark1'!Q3514</f>
        <v>11</v>
      </c>
      <c r="I196" s="240">
        <f>+'Ark1'!R3514</f>
        <v>11</v>
      </c>
      <c r="J196" s="241">
        <f>+IF(I196=0,"",'Ark1'!AG3514)</f>
        <v>0.50481872418540619</v>
      </c>
      <c r="K196" s="241">
        <f>+IF(I196=0,"",'Ark1'!AH3514)</f>
        <v>0.71320216923632318</v>
      </c>
      <c r="L196" s="241"/>
      <c r="M196" s="302">
        <f>+IF(I196=0,"",'Ark1'!U3514)</f>
        <v>62.145454545454555</v>
      </c>
      <c r="N196" s="220"/>
      <c r="O196" s="455">
        <f>+IF(J196=0,"",'Ark1'!AI3514)</f>
        <v>11</v>
      </c>
      <c r="P196" s="221"/>
      <c r="Q196" s="241">
        <f>+IF(O196=0,"",'Ark1'!AJ3514)</f>
        <v>120.6818181818182</v>
      </c>
      <c r="R196" s="220"/>
      <c r="S196" s="241">
        <f>+IF(O196=0,"",'Ark1'!AK3514)</f>
        <v>35.012421471838486</v>
      </c>
      <c r="T196" s="97"/>
      <c r="U196" s="242">
        <f>+IF(I196=0,"",'Ark1'!S3514)</f>
        <v>10.727272727272727</v>
      </c>
      <c r="V196" s="220"/>
      <c r="W196" s="241">
        <f>+IF(I196=0,"",'Ark1'!W3514)</f>
        <v>100</v>
      </c>
      <c r="X196" s="243">
        <f>+IF(I196=0,"",'Ark1'!X3514)</f>
        <v>100</v>
      </c>
      <c r="Y196" s="243">
        <f>+IF(I196=0,"",'Ark1'!Y3514)</f>
        <v>100</v>
      </c>
      <c r="Z196" s="243">
        <f>+IF(I196=0,"",'Ark1'!Z3514)</f>
        <v>100</v>
      </c>
      <c r="AA196" s="241">
        <f>+IF(I196=0,"",'Ark1'!AA3514)</f>
        <v>11.167433467360961</v>
      </c>
      <c r="AB196" s="241">
        <f>+IF(I196=0,"",'Ark1'!AB3514)</f>
        <v>1.5427784316797419</v>
      </c>
      <c r="AC196" s="243">
        <f>+'Ark1'!AD3514</f>
        <v>66.71482931234938</v>
      </c>
      <c r="AD196" s="241">
        <f t="shared" si="27"/>
        <v>0.84615384615384615</v>
      </c>
      <c r="AE196" s="241">
        <f t="shared" si="28"/>
        <v>1</v>
      </c>
      <c r="AF196" s="220"/>
      <c r="AG196" s="26"/>
      <c r="AI196" s="28"/>
      <c r="AJ196" s="26"/>
      <c r="AK196" s="27"/>
      <c r="AL196" s="27"/>
      <c r="AP196" s="27"/>
    </row>
    <row r="197" spans="1:42">
      <c r="A197" s="220"/>
      <c r="B197" s="240">
        <f>+'Ark1'!C3581</f>
        <v>2023</v>
      </c>
      <c r="C197" s="220"/>
      <c r="D197" s="240">
        <f>+'Ark1'!M3515</f>
        <v>13</v>
      </c>
      <c r="E197" s="240" t="s">
        <v>110</v>
      </c>
      <c r="F197" s="240">
        <f>+'Ark1'!D3515</f>
        <v>4</v>
      </c>
      <c r="G197" s="240" t="str">
        <f t="shared" si="24"/>
        <v>Apr</v>
      </c>
      <c r="H197" s="240">
        <f>+'Ark1'!Q3515</f>
        <v>1</v>
      </c>
      <c r="I197" s="240">
        <f>+'Ark1'!R3515</f>
        <v>1</v>
      </c>
      <c r="J197" s="241">
        <f>+IF(I197=0,"",'Ark1'!AG3515)</f>
        <v>0.24330900243309003</v>
      </c>
      <c r="K197" s="241">
        <f>+IF(I197=0,"",'Ark1'!AH3515)</f>
        <v>0.40323082475638128</v>
      </c>
      <c r="L197" s="241"/>
      <c r="M197" s="302">
        <f>+IF(I197=0,"",'Ark1'!U3515)</f>
        <v>64.8</v>
      </c>
      <c r="N197" s="220"/>
      <c r="O197" s="455">
        <f>+IF(J197=0,"",'Ark1'!AI3515)</f>
        <v>1</v>
      </c>
      <c r="P197" s="221"/>
      <c r="Q197" s="241">
        <f>+IF(O197=0,"",'Ark1'!AJ3515)</f>
        <v>130.1</v>
      </c>
      <c r="R197" s="220"/>
      <c r="S197" s="241">
        <f>+IF(O197=0,"",'Ark1'!AK3515)</f>
        <v>29.426805326820872</v>
      </c>
      <c r="T197" s="97"/>
      <c r="U197" s="242">
        <f>+IF(I197=0,"",'Ark1'!S3515)</f>
        <v>9</v>
      </c>
      <c r="V197" s="220"/>
      <c r="W197" s="241">
        <f>+IF(I197=0,"",'Ark1'!W3515)</f>
        <v>100</v>
      </c>
      <c r="X197" s="243">
        <f>+IF(I197=0,"",'Ark1'!X3515)</f>
        <v>100</v>
      </c>
      <c r="Y197" s="243">
        <f>+IF(I197=0,"",'Ark1'!Y3515)</f>
        <v>100</v>
      </c>
      <c r="Z197" s="243">
        <f>+IF(I197=0,"",'Ark1'!Z3515)</f>
        <v>100</v>
      </c>
      <c r="AA197" s="241">
        <f>+IF(I197=0,"",'Ark1'!AA3515)</f>
        <v>0</v>
      </c>
      <c r="AB197" s="241">
        <f>+IF(I197=0,"",'Ark1'!AB3515)</f>
        <v>0</v>
      </c>
      <c r="AC197" s="243">
        <f>+'Ark1'!AD3515</f>
        <v>0</v>
      </c>
      <c r="AD197" s="241">
        <f t="shared" si="27"/>
        <v>7.6923076923076927E-2</v>
      </c>
      <c r="AE197" s="241">
        <f t="shared" si="28"/>
        <v>1</v>
      </c>
      <c r="AF197" s="220"/>
      <c r="AG197" s="26"/>
      <c r="AI197" s="28"/>
      <c r="AJ197" s="26"/>
      <c r="AK197" s="27"/>
      <c r="AL197" s="27"/>
      <c r="AP197" s="27"/>
    </row>
    <row r="198" spans="1:42">
      <c r="A198" s="220"/>
      <c r="B198" s="240">
        <f>+'Ark1'!C3582</f>
        <v>2023</v>
      </c>
      <c r="C198" s="220"/>
      <c r="D198" s="240">
        <f>+'Ark1'!M3516</f>
        <v>13</v>
      </c>
      <c r="E198" s="240" t="s">
        <v>110</v>
      </c>
      <c r="F198" s="240">
        <f>+'Ark1'!D3516</f>
        <v>5</v>
      </c>
      <c r="G198" s="240" t="str">
        <f t="shared" si="24"/>
        <v>Mai</v>
      </c>
      <c r="H198" s="240">
        <f>+'Ark1'!Q3516</f>
        <v>1</v>
      </c>
      <c r="I198" s="240">
        <f>+'Ark1'!R3516</f>
        <v>1</v>
      </c>
      <c r="J198" s="241">
        <f>+IF(I198=0,"",'Ark1'!AG3516)</f>
        <v>0.74074074074074081</v>
      </c>
      <c r="K198" s="241">
        <f>+IF(I198=0,"",'Ark1'!AH3516)</f>
        <v>0.82405143529837932</v>
      </c>
      <c r="L198" s="241"/>
      <c r="M198" s="302">
        <f>+IF(I198=0,"",'Ark1'!U3516)</f>
        <v>45.5</v>
      </c>
      <c r="N198" s="220"/>
      <c r="O198" s="455">
        <f>+IF(J198=0,"",'Ark1'!AI3516)</f>
        <v>1</v>
      </c>
      <c r="P198" s="221"/>
      <c r="Q198" s="241">
        <f>+IF(O198=0,"",'Ark1'!AJ3516)</f>
        <v>116.9</v>
      </c>
      <c r="R198" s="220"/>
      <c r="S198" s="241">
        <f>+IF(O198=0,"",'Ark1'!AK3516)</f>
        <v>28.481828245224879</v>
      </c>
      <c r="T198" s="97"/>
      <c r="U198" s="242">
        <f>+IF(I198=0,"",'Ark1'!S3516)</f>
        <v>9</v>
      </c>
      <c r="V198" s="220"/>
      <c r="W198" s="241">
        <f>+IF(I198=0,"",'Ark1'!W3516)</f>
        <v>100</v>
      </c>
      <c r="X198" s="243">
        <f>+IF(I198=0,"",'Ark1'!X3516)</f>
        <v>100</v>
      </c>
      <c r="Y198" s="243">
        <f>+IF(I198=0,"",'Ark1'!Y3516)</f>
        <v>100</v>
      </c>
      <c r="Z198" s="243">
        <f>+IF(I198=0,"",'Ark1'!Z3516)</f>
        <v>100</v>
      </c>
      <c r="AA198" s="241">
        <f>+IF(I198=0,"",'Ark1'!AA3516)</f>
        <v>0</v>
      </c>
      <c r="AB198" s="241">
        <f>+IF(I198=0,"",'Ark1'!AB3516)</f>
        <v>0</v>
      </c>
      <c r="AC198" s="243">
        <f>+'Ark1'!AD3516</f>
        <v>0</v>
      </c>
      <c r="AD198" s="241">
        <f t="shared" si="27"/>
        <v>7.6923076923076927E-2</v>
      </c>
      <c r="AE198" s="241">
        <f t="shared" si="28"/>
        <v>1</v>
      </c>
      <c r="AF198" s="220"/>
      <c r="AG198" s="224"/>
      <c r="AI198" s="28"/>
      <c r="AJ198" s="26"/>
      <c r="AK198" s="224"/>
      <c r="AL198" s="27"/>
      <c r="AP198" s="27"/>
    </row>
    <row r="199" spans="1:42">
      <c r="A199" s="220"/>
      <c r="B199" s="240">
        <f>+'Ark1'!C3583</f>
        <v>2023</v>
      </c>
      <c r="C199" s="220"/>
      <c r="D199" s="240">
        <f>+'Ark1'!M3517</f>
        <v>13</v>
      </c>
      <c r="E199" s="240" t="s">
        <v>110</v>
      </c>
      <c r="F199" s="240">
        <f>+'Ark1'!D3517</f>
        <v>6</v>
      </c>
      <c r="G199" s="240" t="str">
        <f t="shared" si="24"/>
        <v>Jun</v>
      </c>
      <c r="H199" s="240">
        <f>+'Ark1'!Q3517</f>
        <v>2</v>
      </c>
      <c r="I199" s="240">
        <f>+'Ark1'!R3517</f>
        <v>2</v>
      </c>
      <c r="J199" s="241">
        <f>+IF(I199=0,"",'Ark1'!AG3517)</f>
        <v>2.2471910112359552</v>
      </c>
      <c r="K199" s="241">
        <f>+IF(I199=0,"",'Ark1'!AH3517)</f>
        <v>3.277233872637463</v>
      </c>
      <c r="L199" s="241"/>
      <c r="M199" s="302">
        <f>+IF(I199=0,"",'Ark1'!U3517)</f>
        <v>55.4</v>
      </c>
      <c r="N199" s="220"/>
      <c r="O199" s="455">
        <f>+IF(J199=0,"",'Ark1'!AI3517)</f>
        <v>2</v>
      </c>
      <c r="P199" s="221"/>
      <c r="Q199" s="241">
        <f>+IF(O199=0,"",'Ark1'!AJ3517)</f>
        <v>120.35</v>
      </c>
      <c r="R199" s="220"/>
      <c r="S199" s="241">
        <f>+IF(O199=0,"",'Ark1'!AK3517)</f>
        <v>32.421043433954445</v>
      </c>
      <c r="T199" s="97"/>
      <c r="U199" s="242">
        <f>+IF(I199=0,"",'Ark1'!S3517)</f>
        <v>11</v>
      </c>
      <c r="V199" s="220"/>
      <c r="W199" s="241">
        <f>+IF(I199=0,"",'Ark1'!W3517)</f>
        <v>100</v>
      </c>
      <c r="X199" s="243">
        <f>+IF(I199=0,"",'Ark1'!X3517)</f>
        <v>100</v>
      </c>
      <c r="Y199" s="243">
        <f>+IF(I199=0,"",'Ark1'!Y3517)</f>
        <v>100</v>
      </c>
      <c r="Z199" s="243">
        <f>+IF(I199=0,"",'Ark1'!Z3517)</f>
        <v>100</v>
      </c>
      <c r="AA199" s="241">
        <f>+IF(I199=0,"",'Ark1'!AA3517)</f>
        <v>3.8999999999999457</v>
      </c>
      <c r="AB199" s="241">
        <f>+IF(I199=0,"",'Ark1'!AB3517)</f>
        <v>1</v>
      </c>
      <c r="AC199" s="243">
        <f>+'Ark1'!AD3517</f>
        <v>99.999999999997883</v>
      </c>
      <c r="AD199" s="241">
        <f t="shared" si="27"/>
        <v>0.15384615384615385</v>
      </c>
      <c r="AE199" s="241">
        <f t="shared" si="28"/>
        <v>1</v>
      </c>
      <c r="AF199" s="220"/>
      <c r="AG199" s="224"/>
      <c r="AI199" s="28"/>
      <c r="AJ199" s="26"/>
      <c r="AK199" s="224"/>
      <c r="AL199" s="27"/>
      <c r="AP199" s="27"/>
    </row>
    <row r="200" spans="1:42">
      <c r="A200" s="220"/>
      <c r="B200" s="240">
        <f>+'Ark1'!C3584</f>
        <v>2023</v>
      </c>
      <c r="C200" s="220"/>
      <c r="D200" s="240">
        <f>+'Ark1'!M3518</f>
        <v>13</v>
      </c>
      <c r="E200" s="240" t="s">
        <v>110</v>
      </c>
      <c r="F200" s="240">
        <f>+'Ark1'!D3518</f>
        <v>7</v>
      </c>
      <c r="G200" s="240" t="str">
        <f t="shared" si="24"/>
        <v>Jul</v>
      </c>
      <c r="H200" s="240">
        <f>+'Ark1'!Q3518</f>
        <v>0</v>
      </c>
      <c r="I200" s="240">
        <f>+'Ark1'!R3518</f>
        <v>0</v>
      </c>
      <c r="J200" s="241" t="str">
        <f>+IF(I200=0,"",'Ark1'!AG3518)</f>
        <v/>
      </c>
      <c r="K200" s="241" t="str">
        <f>+IF(I200=0,"",'Ark1'!AH3518)</f>
        <v/>
      </c>
      <c r="L200" s="241"/>
      <c r="M200" s="302" t="str">
        <f>+IF(I200=0,"",'Ark1'!U3518)</f>
        <v/>
      </c>
      <c r="N200" s="220"/>
      <c r="O200" s="455">
        <f>+IF(J200=0,"",'Ark1'!AI3518)</f>
        <v>0</v>
      </c>
      <c r="P200" s="221"/>
      <c r="Q200" s="241" t="str">
        <f>+IF(O200=0,"",'Ark1'!AJ3518)</f>
        <v/>
      </c>
      <c r="R200" s="220"/>
      <c r="S200" s="241" t="str">
        <f>+IF(O200=0,"",'Ark1'!AK3518)</f>
        <v/>
      </c>
      <c r="T200" s="97"/>
      <c r="U200" s="242" t="str">
        <f>+IF(I200=0,"",'Ark1'!S3518)</f>
        <v/>
      </c>
      <c r="V200" s="220"/>
      <c r="W200" s="241" t="str">
        <f>+IF(I200=0,"",'Ark1'!W3518)</f>
        <v/>
      </c>
      <c r="X200" s="243" t="str">
        <f>+IF(I200=0,"",'Ark1'!X3518)</f>
        <v/>
      </c>
      <c r="Y200" s="243" t="str">
        <f>+IF(I200=0,"",'Ark1'!Y3518)</f>
        <v/>
      </c>
      <c r="Z200" s="243" t="str">
        <f>+IF(I200=0,"",'Ark1'!Z3518)</f>
        <v/>
      </c>
      <c r="AA200" s="241" t="str">
        <f>+IF(I200=0,"",'Ark1'!AA3518)</f>
        <v/>
      </c>
      <c r="AB200" s="241" t="str">
        <f>+IF(I200=0,"",'Ark1'!AB3518)</f>
        <v/>
      </c>
      <c r="AC200" s="243">
        <f>+'Ark1'!AD3518</f>
        <v>0</v>
      </c>
      <c r="AD200" s="241" t="str">
        <f t="shared" si="27"/>
        <v/>
      </c>
      <c r="AE200" s="241" t="str">
        <f t="shared" si="28"/>
        <v/>
      </c>
      <c r="AF200" s="220"/>
      <c r="AG200" s="26"/>
      <c r="AI200" s="28"/>
      <c r="AJ200" s="26"/>
      <c r="AK200" s="27"/>
      <c r="AL200" s="27"/>
      <c r="AP200" s="27"/>
    </row>
    <row r="201" spans="1:42">
      <c r="A201" s="220"/>
      <c r="B201" s="240">
        <f>+'Ark1'!C3585</f>
        <v>2023</v>
      </c>
      <c r="C201" s="220"/>
      <c r="D201" s="240">
        <f>+'Ark1'!M3519</f>
        <v>13</v>
      </c>
      <c r="E201" s="240" t="s">
        <v>110</v>
      </c>
      <c r="F201" s="240">
        <f>+'Ark1'!D3519</f>
        <v>8</v>
      </c>
      <c r="G201" s="240" t="str">
        <f t="shared" si="24"/>
        <v>Aug</v>
      </c>
      <c r="H201" s="240">
        <f>+'Ark1'!Q3519</f>
        <v>2</v>
      </c>
      <c r="I201" s="240">
        <f>+'Ark1'!R3519</f>
        <v>3</v>
      </c>
      <c r="J201" s="241">
        <f>+IF(I201=0,"",'Ark1'!AG3519)</f>
        <v>2.2727272727272729</v>
      </c>
      <c r="K201" s="241">
        <f>+IF(I201=0,"",'Ark1'!AH3519)</f>
        <v>3.0400921980861928</v>
      </c>
      <c r="L201" s="241"/>
      <c r="M201" s="302">
        <f>+IF(I201=0,"",'Ark1'!U3519)</f>
        <v>58.033333333333353</v>
      </c>
      <c r="N201" s="220"/>
      <c r="O201" s="455">
        <f>+IF(J201=0,"",'Ark1'!AI3519)</f>
        <v>3</v>
      </c>
      <c r="P201" s="221"/>
      <c r="Q201" s="241">
        <f>+IF(O201=0,"",'Ark1'!AJ3519)</f>
        <v>123</v>
      </c>
      <c r="R201" s="220"/>
      <c r="S201" s="241">
        <f>+IF(O201=0,"",'Ark1'!AK3519)</f>
        <v>31.226667025756328</v>
      </c>
      <c r="T201" s="97"/>
      <c r="U201" s="242">
        <f>+IF(I201=0,"",'Ark1'!S3519)</f>
        <v>11.666666666666664</v>
      </c>
      <c r="V201" s="220"/>
      <c r="W201" s="241">
        <f>+IF(I201=0,"",'Ark1'!W3519)</f>
        <v>100</v>
      </c>
      <c r="X201" s="243">
        <f>+IF(I201=0,"",'Ark1'!X3519)</f>
        <v>100</v>
      </c>
      <c r="Y201" s="243">
        <f>+IF(I201=0,"",'Ark1'!Y3519)</f>
        <v>100</v>
      </c>
      <c r="Z201" s="243">
        <f>+IF(I201=0,"",'Ark1'!Z3519)</f>
        <v>100</v>
      </c>
      <c r="AA201" s="241">
        <f>+IF(I201=0,"",'Ark1'!AA3519)</f>
        <v>10.280185904069137</v>
      </c>
      <c r="AB201" s="241">
        <f>+IF(I201=0,"",'Ark1'!AB3519)</f>
        <v>1.2472191289246577</v>
      </c>
      <c r="AC201" s="243">
        <f>+'Ark1'!AD3519</f>
        <v>99.917846752509632</v>
      </c>
      <c r="AD201" s="241">
        <f t="shared" si="27"/>
        <v>0.23076923076923078</v>
      </c>
      <c r="AE201" s="241">
        <f t="shared" si="28"/>
        <v>1.5</v>
      </c>
      <c r="AF201" s="220"/>
      <c r="AG201" s="26"/>
      <c r="AI201" s="28"/>
      <c r="AJ201" s="26"/>
      <c r="AK201" s="27"/>
      <c r="AL201" s="27"/>
      <c r="AP201" s="27"/>
    </row>
    <row r="202" spans="1:42">
      <c r="A202" s="220"/>
      <c r="B202" s="240">
        <f>+'Ark1'!C3586</f>
        <v>2023</v>
      </c>
      <c r="C202" s="220"/>
      <c r="D202" s="240">
        <f>+'Ark1'!M3520</f>
        <v>13</v>
      </c>
      <c r="E202" s="240" t="s">
        <v>110</v>
      </c>
      <c r="F202" s="240">
        <f>+'Ark1'!D3520</f>
        <v>9</v>
      </c>
      <c r="G202" s="240" t="str">
        <f t="shared" si="24"/>
        <v>Sep</v>
      </c>
      <c r="H202" s="240">
        <f>+'Ark1'!Q3520</f>
        <v>2</v>
      </c>
      <c r="I202" s="240">
        <f>+'Ark1'!R3520</f>
        <v>2</v>
      </c>
      <c r="J202" s="241">
        <f>+IF(I202=0,"",'Ark1'!AG3520)</f>
        <v>0.87719298245614019</v>
      </c>
      <c r="K202" s="241">
        <f>+IF(I202=0,"",'Ark1'!AH3520)</f>
        <v>1.4573486383074501</v>
      </c>
      <c r="L202" s="241"/>
      <c r="M202" s="302">
        <f>+IF(I202=0,"",'Ark1'!U3520)</f>
        <v>64.75</v>
      </c>
      <c r="N202" s="220"/>
      <c r="O202" s="455">
        <f>+IF(J202=0,"",'Ark1'!AI3520)</f>
        <v>2</v>
      </c>
      <c r="P202" s="221"/>
      <c r="Q202" s="241">
        <f>+IF(O202=0,"",'Ark1'!AJ3520)</f>
        <v>122</v>
      </c>
      <c r="R202" s="220"/>
      <c r="S202" s="241">
        <f>+IF(O202=0,"",'Ark1'!AK3520)</f>
        <v>35.573614927416024</v>
      </c>
      <c r="T202" s="97"/>
      <c r="U202" s="242">
        <f>+IF(I202=0,"",'Ark1'!S3520)</f>
        <v>13</v>
      </c>
      <c r="V202" s="220"/>
      <c r="W202" s="241">
        <f>+IF(I202=0,"",'Ark1'!W3520)</f>
        <v>100</v>
      </c>
      <c r="X202" s="243">
        <f>+IF(I202=0,"",'Ark1'!X3520)</f>
        <v>100</v>
      </c>
      <c r="Y202" s="243">
        <f>+IF(I202=0,"",'Ark1'!Y3520)</f>
        <v>100</v>
      </c>
      <c r="Z202" s="243">
        <f>+IF(I202=0,"",'Ark1'!Z3520)</f>
        <v>100</v>
      </c>
      <c r="AA202" s="241">
        <f>+IF(I202=0,"",'Ark1'!AA3520)</f>
        <v>5.5499999999999776</v>
      </c>
      <c r="AB202" s="241">
        <f>+IF(I202=0,"",'Ark1'!AB3520)</f>
        <v>0</v>
      </c>
      <c r="AC202" s="243">
        <f>+'Ark1'!AD3520</f>
        <v>0</v>
      </c>
      <c r="AD202" s="241">
        <f t="shared" si="27"/>
        <v>0.15384615384615385</v>
      </c>
      <c r="AE202" s="241">
        <f t="shared" si="28"/>
        <v>1</v>
      </c>
      <c r="AF202" s="220"/>
      <c r="AG202" s="26"/>
      <c r="AI202" s="28"/>
      <c r="AJ202" s="26"/>
      <c r="AK202" s="27"/>
      <c r="AL202" s="27"/>
      <c r="AP202" s="27"/>
    </row>
    <row r="203" spans="1:42">
      <c r="A203" s="220"/>
      <c r="B203" s="240">
        <f>+'Ark1'!C3587</f>
        <v>2023</v>
      </c>
      <c r="C203" s="220"/>
      <c r="D203" s="240">
        <f>+'Ark1'!M3521</f>
        <v>13</v>
      </c>
      <c r="E203" s="240" t="s">
        <v>110</v>
      </c>
      <c r="F203" s="240">
        <f>+'Ark1'!D3521</f>
        <v>10</v>
      </c>
      <c r="G203" s="240" t="str">
        <f t="shared" si="24"/>
        <v>Okt</v>
      </c>
      <c r="H203" s="240">
        <f>+'Ark1'!Q3521</f>
        <v>2</v>
      </c>
      <c r="I203" s="240">
        <f>+'Ark1'!R3521</f>
        <v>2</v>
      </c>
      <c r="J203" s="241">
        <f>+IF(I203=0,"",'Ark1'!AG3521)</f>
        <v>0.36764705882352944</v>
      </c>
      <c r="K203" s="241">
        <f>+IF(I203=0,"",'Ark1'!AH3521)</f>
        <v>0.4525955194825444</v>
      </c>
      <c r="L203" s="241"/>
      <c r="M203" s="302">
        <f>+IF(I203=0,"",'Ark1'!U3521)</f>
        <v>50.8</v>
      </c>
      <c r="N203" s="220"/>
      <c r="O203" s="455">
        <f>+IF(J203=0,"",'Ark1'!AI3521)</f>
        <v>2</v>
      </c>
      <c r="P203" s="221"/>
      <c r="Q203" s="241">
        <f>+IF(O203=0,"",'Ark1'!AJ3521)</f>
        <v>116.55</v>
      </c>
      <c r="R203" s="220"/>
      <c r="S203" s="241">
        <f>+IF(O203=0,"",'Ark1'!AK3521)</f>
        <v>31.753064465853825</v>
      </c>
      <c r="T203" s="97"/>
      <c r="U203" s="242">
        <f>+IF(I203=0,"",'Ark1'!S3521)</f>
        <v>11.5</v>
      </c>
      <c r="V203" s="220"/>
      <c r="W203" s="241">
        <f>+IF(I203=0,"",'Ark1'!W3521)</f>
        <v>100</v>
      </c>
      <c r="X203" s="243">
        <f>+IF(I203=0,"",'Ark1'!X3521)</f>
        <v>100</v>
      </c>
      <c r="Y203" s="243">
        <f>+IF(I203=0,"",'Ark1'!Y3521)</f>
        <v>100</v>
      </c>
      <c r="Z203" s="243">
        <f>+IF(I203=0,"",'Ark1'!Z3521)</f>
        <v>100</v>
      </c>
      <c r="AA203" s="241">
        <f>+IF(I203=0,"",'Ark1'!AA3521)</f>
        <v>12.700000000000021</v>
      </c>
      <c r="AB203" s="241">
        <f>+IF(I203=0,"",'Ark1'!AB3521)</f>
        <v>1.5</v>
      </c>
      <c r="AC203" s="243">
        <f>+'Ark1'!AD3521</f>
        <v>100.00000000000024</v>
      </c>
      <c r="AD203" s="241">
        <f t="shared" si="27"/>
        <v>0.15384615384615385</v>
      </c>
      <c r="AE203" s="241">
        <f t="shared" si="28"/>
        <v>1</v>
      </c>
      <c r="AF203" s="220"/>
      <c r="AG203" s="26"/>
      <c r="AI203" s="28"/>
      <c r="AJ203" s="26"/>
      <c r="AK203" s="27"/>
      <c r="AL203" s="27"/>
      <c r="AP203" s="27"/>
    </row>
    <row r="204" spans="1:42">
      <c r="A204" s="220"/>
      <c r="B204" s="240">
        <f>+'Ark1'!C3588</f>
        <v>2023</v>
      </c>
      <c r="C204" s="220"/>
      <c r="D204" s="240">
        <f>+'Ark1'!M3522</f>
        <v>13</v>
      </c>
      <c r="E204" s="240" t="s">
        <v>110</v>
      </c>
      <c r="F204" s="240">
        <f>+'Ark1'!D3522</f>
        <v>11</v>
      </c>
      <c r="G204" s="240" t="str">
        <f t="shared" si="24"/>
        <v>Nov</v>
      </c>
      <c r="H204" s="240">
        <f>+'Ark1'!Q3522</f>
        <v>0</v>
      </c>
      <c r="I204" s="240">
        <f>+'Ark1'!R3522</f>
        <v>0</v>
      </c>
      <c r="J204" s="241" t="str">
        <f>+IF(I204=0,"",'Ark1'!AG3522)</f>
        <v/>
      </c>
      <c r="K204" s="241" t="str">
        <f>+IF(I204=0,"",'Ark1'!AH3522)</f>
        <v/>
      </c>
      <c r="L204" s="241"/>
      <c r="M204" s="302" t="str">
        <f>+IF(I204=0,"",'Ark1'!U3522)</f>
        <v/>
      </c>
      <c r="N204" s="220"/>
      <c r="O204" s="455">
        <f>+IF(J204=0,"",'Ark1'!AI3522)</f>
        <v>0</v>
      </c>
      <c r="P204" s="221"/>
      <c r="Q204" s="241" t="str">
        <f>+IF(O204=0,"",'Ark1'!AJ3522)</f>
        <v/>
      </c>
      <c r="R204" s="220"/>
      <c r="S204" s="241" t="str">
        <f>+IF(O204=0,"",'Ark1'!AK3522)</f>
        <v/>
      </c>
      <c r="T204" s="97"/>
      <c r="U204" s="242" t="str">
        <f>+IF(I204=0,"",'Ark1'!S3522)</f>
        <v/>
      </c>
      <c r="V204" s="220"/>
      <c r="W204" s="241" t="str">
        <f>+IF(I204=0,"",'Ark1'!W3522)</f>
        <v/>
      </c>
      <c r="X204" s="243" t="str">
        <f>+IF(I204=0,"",'Ark1'!X3522)</f>
        <v/>
      </c>
      <c r="Y204" s="243" t="str">
        <f>+IF(I204=0,"",'Ark1'!Y3522)</f>
        <v/>
      </c>
      <c r="Z204" s="243" t="str">
        <f>+IF(I204=0,"",'Ark1'!Z3522)</f>
        <v/>
      </c>
      <c r="AA204" s="241" t="str">
        <f>+IF(I204=0,"",'Ark1'!AA3522)</f>
        <v/>
      </c>
      <c r="AB204" s="241" t="str">
        <f>+IF(I204=0,"",'Ark1'!AB3522)</f>
        <v/>
      </c>
      <c r="AC204" s="243">
        <f>+'Ark1'!AD3522</f>
        <v>0</v>
      </c>
      <c r="AD204" s="241" t="str">
        <f t="shared" si="27"/>
        <v/>
      </c>
      <c r="AE204" s="241" t="str">
        <f t="shared" si="28"/>
        <v/>
      </c>
      <c r="AF204" s="220"/>
      <c r="AG204" s="26"/>
      <c r="AI204" s="28"/>
      <c r="AJ204" s="26"/>
      <c r="AK204" s="27"/>
      <c r="AL204" s="27"/>
      <c r="AP204" s="27"/>
    </row>
    <row r="205" spans="1:42">
      <c r="A205" s="220"/>
      <c r="B205" s="240">
        <f>+'Ark1'!C3589</f>
        <v>2023</v>
      </c>
      <c r="C205" s="220"/>
      <c r="D205" s="240">
        <f>+'Ark1'!M3523</f>
        <v>13</v>
      </c>
      <c r="E205" s="240" t="s">
        <v>110</v>
      </c>
      <c r="F205" s="240">
        <f>+'Ark1'!D3523</f>
        <v>12</v>
      </c>
      <c r="G205" s="240" t="str">
        <f t="shared" si="24"/>
        <v>Des</v>
      </c>
      <c r="H205" s="240">
        <f>+'Ark1'!Q3523</f>
        <v>0</v>
      </c>
      <c r="I205" s="240">
        <f>+'Ark1'!R3523</f>
        <v>0</v>
      </c>
      <c r="J205" s="241" t="str">
        <f>+IF(I205=0,"",'Ark1'!AG3523)</f>
        <v/>
      </c>
      <c r="K205" s="241" t="str">
        <f>+IF(I205=0,"",'Ark1'!AH3523)</f>
        <v/>
      </c>
      <c r="L205" s="241"/>
      <c r="M205" s="302" t="str">
        <f>+IF(I205=0,"",'Ark1'!U3523)</f>
        <v/>
      </c>
      <c r="N205" s="220"/>
      <c r="O205" s="455">
        <f>+IF(J205=0,"",'Ark1'!AI3523)</f>
        <v>0</v>
      </c>
      <c r="P205" s="221"/>
      <c r="Q205" s="241" t="str">
        <f>+IF(O205=0,"",'Ark1'!AJ3523)</f>
        <v/>
      </c>
      <c r="R205" s="220"/>
      <c r="S205" s="241" t="str">
        <f>+IF(O205=0,"",'Ark1'!AK3523)</f>
        <v/>
      </c>
      <c r="T205" s="97"/>
      <c r="U205" s="242" t="str">
        <f>+IF(I205=0,"",'Ark1'!S3523)</f>
        <v/>
      </c>
      <c r="V205" s="220"/>
      <c r="W205" s="241" t="str">
        <f>+IF(I205=0,"",'Ark1'!W3523)</f>
        <v/>
      </c>
      <c r="X205" s="243" t="str">
        <f>+IF(I205=0,"",'Ark1'!X3523)</f>
        <v/>
      </c>
      <c r="Y205" s="243" t="str">
        <f>+IF(I205=0,"",'Ark1'!Y3523)</f>
        <v/>
      </c>
      <c r="Z205" s="243" t="str">
        <f>+IF(I205=0,"",'Ark1'!Z3523)</f>
        <v/>
      </c>
      <c r="AA205" s="241" t="str">
        <f>+IF(I205=0,"",'Ark1'!AA3523)</f>
        <v/>
      </c>
      <c r="AB205" s="241" t="str">
        <f>+IF(I205=0,"",'Ark1'!AB3523)</f>
        <v/>
      </c>
      <c r="AC205" s="243">
        <f>+'Ark1'!AD3523</f>
        <v>0</v>
      </c>
      <c r="AD205" s="241" t="str">
        <f t="shared" si="27"/>
        <v/>
      </c>
      <c r="AE205" s="241" t="str">
        <f t="shared" si="28"/>
        <v/>
      </c>
      <c r="AF205" s="220"/>
      <c r="AG205" s="26"/>
      <c r="AI205" s="28"/>
      <c r="AJ205" s="26"/>
      <c r="AK205" s="27"/>
      <c r="AL205" s="27"/>
      <c r="AP205" s="27"/>
    </row>
    <row r="206" spans="1:42">
      <c r="A206" s="220"/>
      <c r="B206" s="240">
        <f>+'Ark1'!C3590</f>
        <v>2023</v>
      </c>
      <c r="C206" s="220"/>
      <c r="D206" s="220"/>
      <c r="E206" s="220"/>
      <c r="F206" s="220"/>
      <c r="G206" s="220"/>
      <c r="H206" s="220"/>
      <c r="I206" s="220"/>
      <c r="J206" s="221"/>
      <c r="K206" s="221"/>
      <c r="L206" s="221"/>
      <c r="M206" s="220"/>
      <c r="N206" s="220"/>
      <c r="O206" s="239"/>
      <c r="P206" s="221"/>
      <c r="Q206" s="221"/>
      <c r="R206" s="220"/>
      <c r="S206" s="221"/>
      <c r="T206" s="97"/>
      <c r="U206" s="220"/>
      <c r="V206" s="220"/>
      <c r="W206" s="222"/>
      <c r="X206" s="222"/>
      <c r="Y206" s="222"/>
      <c r="Z206" s="222"/>
      <c r="AA206" s="221"/>
      <c r="AB206" s="220"/>
      <c r="AC206" s="222"/>
      <c r="AD206" s="222"/>
      <c r="AE206" s="221"/>
      <c r="AF206" s="220"/>
      <c r="AG206" s="223"/>
      <c r="AI206" s="28"/>
      <c r="AJ206" s="26"/>
      <c r="AK206" s="224"/>
      <c r="AL206" s="27"/>
      <c r="AP206" s="27"/>
    </row>
    <row r="207" spans="1:42" ht="22.8">
      <c r="A207" s="220"/>
      <c r="B207" s="240">
        <f>+'Ark1'!C3591</f>
        <v>2023</v>
      </c>
      <c r="C207" s="220"/>
      <c r="D207" s="220"/>
      <c r="E207" s="266" t="str">
        <f>+E209</f>
        <v>5</v>
      </c>
      <c r="F207" s="220"/>
      <c r="G207" s="220"/>
      <c r="H207" s="220"/>
      <c r="I207" s="244">
        <f>SUM(I209:I220)</f>
        <v>5</v>
      </c>
      <c r="J207" s="221"/>
      <c r="K207" s="221"/>
      <c r="L207" s="221"/>
      <c r="M207" s="273">
        <f>+Fettgruppe!R23</f>
        <v>56.22</v>
      </c>
      <c r="N207" s="220"/>
      <c r="O207" s="239"/>
      <c r="P207" s="221"/>
      <c r="Q207" s="221"/>
      <c r="R207" s="220"/>
      <c r="S207" s="221"/>
      <c r="T207" s="97"/>
      <c r="U207" s="220"/>
      <c r="V207" s="220"/>
      <c r="W207" s="222"/>
      <c r="X207" s="222"/>
      <c r="Y207" s="222"/>
      <c r="Z207" s="222"/>
      <c r="AA207" s="221"/>
      <c r="AB207" s="220"/>
      <c r="AC207" s="222"/>
      <c r="AD207" s="222"/>
      <c r="AE207" s="221"/>
      <c r="AF207" s="220"/>
      <c r="AG207" s="223"/>
      <c r="AI207" s="28"/>
      <c r="AJ207" s="26"/>
      <c r="AK207" s="224"/>
      <c r="AL207" s="27"/>
      <c r="AP207" s="27"/>
    </row>
    <row r="208" spans="1:42" ht="18.600000000000001" customHeight="1">
      <c r="A208" s="220"/>
      <c r="B208" s="240"/>
      <c r="C208" s="220"/>
      <c r="D208" s="220"/>
      <c r="E208" s="220"/>
      <c r="F208" s="220"/>
      <c r="G208" s="220"/>
      <c r="H208" s="220"/>
      <c r="I208" s="220"/>
      <c r="J208" s="221"/>
      <c r="K208" s="221"/>
      <c r="L208" s="221"/>
      <c r="M208" s="220"/>
      <c r="N208" s="220"/>
      <c r="O208" s="239"/>
      <c r="P208" s="221"/>
      <c r="Q208" s="221"/>
      <c r="R208" s="220"/>
      <c r="S208" s="221"/>
      <c r="T208" s="97"/>
      <c r="U208" s="220"/>
      <c r="V208" s="220"/>
      <c r="W208" s="222"/>
      <c r="X208" s="222"/>
      <c r="Y208" s="222"/>
      <c r="Z208" s="222"/>
      <c r="AA208" s="221"/>
      <c r="AB208" s="220"/>
      <c r="AC208" s="222"/>
      <c r="AD208" s="222"/>
      <c r="AE208" s="237"/>
      <c r="AF208" s="220"/>
      <c r="AG208" s="223"/>
      <c r="AI208" s="28"/>
      <c r="AJ208" s="26"/>
      <c r="AK208" s="224"/>
      <c r="AL208" s="27"/>
      <c r="AP208" s="27"/>
    </row>
    <row r="209" spans="1:42">
      <c r="A209" s="220"/>
      <c r="B209" s="240">
        <f>+'Ark1'!C3596</f>
        <v>2023</v>
      </c>
      <c r="C209" s="220"/>
      <c r="D209" s="27">
        <f>+'Ark1'!M3524</f>
        <v>14</v>
      </c>
      <c r="E209" s="250" t="s">
        <v>111</v>
      </c>
      <c r="F209" s="27">
        <f>+'Ark1'!D3524</f>
        <v>1</v>
      </c>
      <c r="G209" s="27" t="str">
        <f t="shared" ref="G209:G220" si="29">+G194</f>
        <v>Jan</v>
      </c>
      <c r="H209" s="27">
        <f>+'Ark1'!Q3524</f>
        <v>0</v>
      </c>
      <c r="I209" s="27">
        <f>+'Ark1'!R3524</f>
        <v>0</v>
      </c>
      <c r="J209" s="28" t="str">
        <f>+IF(I209=0,"",'Ark1'!AG3524)</f>
        <v/>
      </c>
      <c r="K209" s="28" t="str">
        <f>+IF(I209=0,"",'Ark1'!AH3524)</f>
        <v/>
      </c>
      <c r="M209" s="302" t="str">
        <f>+IF(I209=0,"",'Ark1'!U3524)</f>
        <v/>
      </c>
      <c r="N209" s="220"/>
      <c r="O209" s="247">
        <f>+IF(J209=0,"",'Ark1'!AI3524)</f>
        <v>0</v>
      </c>
      <c r="P209" s="221"/>
      <c r="Q209" s="28" t="str">
        <f>+IF(O209=0,"",'Ark1'!AJ3524)</f>
        <v/>
      </c>
      <c r="R209" s="220"/>
      <c r="S209" s="28" t="str">
        <f>+IF(O209=0,"",'Ark1'!AK3524)</f>
        <v/>
      </c>
      <c r="T209" s="97"/>
      <c r="U209" s="26" t="str">
        <f>+IF(I209=0,"",'Ark1'!S3524)</f>
        <v/>
      </c>
      <c r="V209" s="220"/>
      <c r="W209" s="28" t="str">
        <f>+IF(I209=0,"",'Ark1'!W3524)</f>
        <v/>
      </c>
      <c r="X209" s="33" t="str">
        <f>+IF(I209=0,"",'Ark1'!X3524)</f>
        <v/>
      </c>
      <c r="Y209" s="33" t="str">
        <f>+IF(I209=0,"",'Ark1'!Y3524)</f>
        <v/>
      </c>
      <c r="Z209" s="33" t="str">
        <f>+IF(I209=0,"",'Ark1'!Z3524)</f>
        <v/>
      </c>
      <c r="AA209" s="28" t="str">
        <f>+IF(I209=0,"",'Ark1'!AA3524)</f>
        <v/>
      </c>
      <c r="AB209" s="28" t="str">
        <f>+IF(I209=0,"",'Ark1'!AB3524)</f>
        <v/>
      </c>
      <c r="AC209" s="33">
        <f>+'Ark1'!AD3524</f>
        <v>0</v>
      </c>
      <c r="AD209" s="28" t="str">
        <f t="shared" si="25"/>
        <v/>
      </c>
      <c r="AE209" s="28" t="str">
        <f t="shared" si="26"/>
        <v/>
      </c>
      <c r="AF209" s="220"/>
      <c r="AG209" s="26"/>
      <c r="AI209" s="28"/>
      <c r="AJ209" s="26"/>
      <c r="AK209" s="27"/>
      <c r="AL209" s="27"/>
      <c r="AP209" s="27"/>
    </row>
    <row r="210" spans="1:42">
      <c r="A210" s="220"/>
      <c r="B210" s="240">
        <f>+'Ark1'!C3597</f>
        <v>2023</v>
      </c>
      <c r="C210" s="220"/>
      <c r="D210" s="27">
        <f>+'Ark1'!M3525</f>
        <v>14</v>
      </c>
      <c r="E210" s="250" t="s">
        <v>111</v>
      </c>
      <c r="F210" s="27">
        <f>+'Ark1'!D3525</f>
        <v>2</v>
      </c>
      <c r="G210" s="27" t="str">
        <f t="shared" si="29"/>
        <v>Feb</v>
      </c>
      <c r="H210" s="27">
        <f>+'Ark1'!Q3525</f>
        <v>0</v>
      </c>
      <c r="I210" s="27">
        <f>+'Ark1'!R3525</f>
        <v>0</v>
      </c>
      <c r="J210" s="28" t="str">
        <f>+IF(I210=0,"",'Ark1'!AG3525)</f>
        <v/>
      </c>
      <c r="K210" s="28" t="str">
        <f>+IF(I210=0,"",'Ark1'!AH3525)</f>
        <v/>
      </c>
      <c r="M210" s="302" t="str">
        <f>+IF(I210=0,"",'Ark1'!U3525)</f>
        <v/>
      </c>
      <c r="N210" s="220"/>
      <c r="O210" s="247">
        <f>+IF(J210=0,"",'Ark1'!AI3525)</f>
        <v>0</v>
      </c>
      <c r="P210" s="221"/>
      <c r="Q210" s="28" t="str">
        <f>+IF(O210=0,"",'Ark1'!AJ3525)</f>
        <v/>
      </c>
      <c r="R210" s="220"/>
      <c r="S210" s="28" t="str">
        <f>+IF(O210=0,"",'Ark1'!AK3525)</f>
        <v/>
      </c>
      <c r="T210" s="97"/>
      <c r="U210" s="26" t="str">
        <f>+IF(I210=0,"",'Ark1'!S3525)</f>
        <v/>
      </c>
      <c r="V210" s="220"/>
      <c r="W210" s="28" t="str">
        <f>+IF(I210=0,"",'Ark1'!W3525)</f>
        <v/>
      </c>
      <c r="X210" s="33" t="str">
        <f>+IF(I210=0,"",'Ark1'!X3525)</f>
        <v/>
      </c>
      <c r="Y210" s="33" t="str">
        <f>+IF(I210=0,"",'Ark1'!Y3525)</f>
        <v/>
      </c>
      <c r="Z210" s="33" t="str">
        <f>+IF(I210=0,"",'Ark1'!Z3525)</f>
        <v/>
      </c>
      <c r="AA210" s="28" t="str">
        <f>+IF(I210=0,"",'Ark1'!AA3525)</f>
        <v/>
      </c>
      <c r="AB210" s="28" t="str">
        <f>+IF(I210=0,"",'Ark1'!AB3525)</f>
        <v/>
      </c>
      <c r="AC210" s="33">
        <f>+'Ark1'!AD3525</f>
        <v>0</v>
      </c>
      <c r="AD210" s="28" t="str">
        <f t="shared" ref="AD210:AD220" si="30">+IF(I210=0,"",I210/D210)</f>
        <v/>
      </c>
      <c r="AE210" s="28" t="str">
        <f t="shared" ref="AE210:AE220" si="31">+IF(I210=0,"",I210/H210)</f>
        <v/>
      </c>
      <c r="AF210" s="220"/>
      <c r="AG210" s="26"/>
      <c r="AI210" s="28"/>
      <c r="AJ210" s="26"/>
      <c r="AK210" s="27"/>
      <c r="AL210" s="27"/>
      <c r="AP210" s="27"/>
    </row>
    <row r="211" spans="1:42">
      <c r="A211" s="220"/>
      <c r="B211" s="240">
        <f>+'Ark1'!C3598</f>
        <v>2023</v>
      </c>
      <c r="C211" s="220"/>
      <c r="D211" s="27">
        <f>+'Ark1'!M3526</f>
        <v>14</v>
      </c>
      <c r="E211" s="250" t="s">
        <v>111</v>
      </c>
      <c r="F211" s="27">
        <f>+'Ark1'!D3526</f>
        <v>3</v>
      </c>
      <c r="G211" s="27" t="str">
        <f t="shared" si="29"/>
        <v>Mar</v>
      </c>
      <c r="H211" s="27">
        <f>+'Ark1'!Q3526</f>
        <v>1</v>
      </c>
      <c r="I211" s="27">
        <f>+'Ark1'!R3526</f>
        <v>1</v>
      </c>
      <c r="J211" s="28">
        <f>+IF(I211=0,"",'Ark1'!AG3526)</f>
        <v>4.5892611289582386E-2</v>
      </c>
      <c r="K211" s="28">
        <f>+IF(I211=0,"",'Ark1'!AH3526)</f>
        <v>8.4298910582643216E-2</v>
      </c>
      <c r="M211" s="302">
        <f>+IF(I211=0,"",'Ark1'!U3526)</f>
        <v>80.8</v>
      </c>
      <c r="N211" s="220"/>
      <c r="O211" s="247">
        <f>+IF(J211=0,"",'Ark1'!AI3526)</f>
        <v>1</v>
      </c>
      <c r="P211" s="221"/>
      <c r="Q211" s="28">
        <f>+IF(O211=0,"",'Ark1'!AJ3526)</f>
        <v>131.6</v>
      </c>
      <c r="R211" s="220"/>
      <c r="S211" s="28">
        <f>+IF(O211=0,"",'Ark1'!AK3526)</f>
        <v>35.45224100144199</v>
      </c>
      <c r="T211" s="97"/>
      <c r="U211" s="26">
        <f>+IF(I211=0,"",'Ark1'!S3526)</f>
        <v>12</v>
      </c>
      <c r="V211" s="220"/>
      <c r="W211" s="28">
        <f>+IF(I211=0,"",'Ark1'!W3526)</f>
        <v>100</v>
      </c>
      <c r="X211" s="33">
        <f>+IF(I211=0,"",'Ark1'!X3526)</f>
        <v>100</v>
      </c>
      <c r="Y211" s="33">
        <f>+IF(I211=0,"",'Ark1'!Y3526)</f>
        <v>100</v>
      </c>
      <c r="Z211" s="33">
        <f>+IF(I211=0,"",'Ark1'!Z3526)</f>
        <v>100</v>
      </c>
      <c r="AA211" s="28">
        <f>+IF(I211=0,"",'Ark1'!AA3526)</f>
        <v>0</v>
      </c>
      <c r="AB211" s="28">
        <f>+IF(I211=0,"",'Ark1'!AB3526)</f>
        <v>0</v>
      </c>
      <c r="AC211" s="33">
        <f>+'Ark1'!AD3526</f>
        <v>0</v>
      </c>
      <c r="AD211" s="28">
        <f t="shared" si="30"/>
        <v>7.1428571428571425E-2</v>
      </c>
      <c r="AE211" s="28">
        <f t="shared" si="31"/>
        <v>1</v>
      </c>
      <c r="AF211" s="220"/>
      <c r="AG211" s="26"/>
      <c r="AI211" s="28"/>
      <c r="AJ211" s="26"/>
      <c r="AK211" s="27"/>
      <c r="AL211" s="27"/>
      <c r="AP211" s="27"/>
    </row>
    <row r="212" spans="1:42">
      <c r="A212" s="220"/>
      <c r="B212" s="240">
        <f>+'Ark1'!C3599</f>
        <v>2023</v>
      </c>
      <c r="C212" s="220"/>
      <c r="D212" s="27">
        <f>+'Ark1'!M3527</f>
        <v>14</v>
      </c>
      <c r="E212" s="250" t="s">
        <v>111</v>
      </c>
      <c r="F212" s="27">
        <f>+'Ark1'!D3527</f>
        <v>4</v>
      </c>
      <c r="G212" s="27" t="str">
        <f t="shared" si="29"/>
        <v>Apr</v>
      </c>
      <c r="H212" s="27">
        <f>+'Ark1'!Q3527</f>
        <v>0</v>
      </c>
      <c r="I212" s="27">
        <f>+'Ark1'!R3527</f>
        <v>0</v>
      </c>
      <c r="J212" s="28" t="str">
        <f>+IF(I212=0,"",'Ark1'!AG3527)</f>
        <v/>
      </c>
      <c r="K212" s="28" t="str">
        <f>+IF(I212=0,"",'Ark1'!AH3527)</f>
        <v/>
      </c>
      <c r="M212" s="302" t="str">
        <f>+IF(I212=0,"",'Ark1'!U3527)</f>
        <v/>
      </c>
      <c r="N212" s="220"/>
      <c r="O212" s="247">
        <f>+IF(J212=0,"",'Ark1'!AI3527)</f>
        <v>0</v>
      </c>
      <c r="P212" s="221"/>
      <c r="Q212" s="28" t="str">
        <f>+IF(O212=0,"",'Ark1'!AJ3527)</f>
        <v/>
      </c>
      <c r="R212" s="220"/>
      <c r="S212" s="28" t="str">
        <f>+IF(O212=0,"",'Ark1'!AK3527)</f>
        <v/>
      </c>
      <c r="T212" s="97"/>
      <c r="U212" s="26" t="str">
        <f>+IF(I212=0,"",'Ark1'!S3527)</f>
        <v/>
      </c>
      <c r="V212" s="220"/>
      <c r="W212" s="28" t="str">
        <f>+IF(I212=0,"",'Ark1'!W3527)</f>
        <v/>
      </c>
      <c r="X212" s="33" t="str">
        <f>+IF(I212=0,"",'Ark1'!X3527)</f>
        <v/>
      </c>
      <c r="Y212" s="33" t="str">
        <f>+IF(I212=0,"",'Ark1'!Y3527)</f>
        <v/>
      </c>
      <c r="Z212" s="33" t="str">
        <f>+IF(I212=0,"",'Ark1'!Z3527)</f>
        <v/>
      </c>
      <c r="AA212" s="28" t="str">
        <f>+IF(I212=0,"",'Ark1'!AA3527)</f>
        <v/>
      </c>
      <c r="AB212" s="28" t="str">
        <f>+IF(I212=0,"",'Ark1'!AB3527)</f>
        <v/>
      </c>
      <c r="AC212" s="33">
        <f>+'Ark1'!AD3527</f>
        <v>0</v>
      </c>
      <c r="AD212" s="28" t="str">
        <f t="shared" si="30"/>
        <v/>
      </c>
      <c r="AE212" s="28" t="str">
        <f t="shared" si="31"/>
        <v/>
      </c>
      <c r="AF212" s="220"/>
      <c r="AG212" s="26"/>
      <c r="AI212" s="28"/>
      <c r="AJ212" s="26"/>
      <c r="AK212" s="27"/>
      <c r="AL212" s="27"/>
      <c r="AP212" s="27"/>
    </row>
    <row r="213" spans="1:42">
      <c r="A213" s="220"/>
      <c r="B213" s="240">
        <f>+'Ark1'!C3600</f>
        <v>2023</v>
      </c>
      <c r="C213" s="220"/>
      <c r="D213" s="27">
        <f>+'Ark1'!M3528</f>
        <v>14</v>
      </c>
      <c r="E213" s="250" t="s">
        <v>111</v>
      </c>
      <c r="F213" s="27">
        <f>+'Ark1'!D3528</f>
        <v>5</v>
      </c>
      <c r="G213" s="27" t="str">
        <f t="shared" si="29"/>
        <v>Mai</v>
      </c>
      <c r="H213" s="27">
        <f>+'Ark1'!Q3528</f>
        <v>1</v>
      </c>
      <c r="I213" s="27">
        <f>+'Ark1'!R3528</f>
        <v>1</v>
      </c>
      <c r="J213" s="28">
        <f>+IF(I213=0,"",'Ark1'!AG3528)</f>
        <v>0.74074074074074081</v>
      </c>
      <c r="K213" s="28">
        <f>+IF(I213=0,"",'Ark1'!AH3528)</f>
        <v>0.77515167979715649</v>
      </c>
      <c r="M213" s="302">
        <f>+IF(I213=0,"",'Ark1'!U3528)</f>
        <v>42.800000000000011</v>
      </c>
      <c r="N213" s="220"/>
      <c r="O213" s="247">
        <f>+IF(J213=0,"",'Ark1'!AI3528)</f>
        <v>1</v>
      </c>
      <c r="P213" s="221"/>
      <c r="Q213" s="28">
        <f>+IF(O213=0,"",'Ark1'!AJ3528)</f>
        <v>113</v>
      </c>
      <c r="R213" s="220"/>
      <c r="S213" s="28">
        <f>+IF(O213=0,"",'Ark1'!AK3528)</f>
        <v>29.662546945485374</v>
      </c>
      <c r="T213" s="97"/>
      <c r="U213" s="26">
        <f>+IF(I213=0,"",'Ark1'!S3528)</f>
        <v>9</v>
      </c>
      <c r="V213" s="220"/>
      <c r="W213" s="28">
        <f>+IF(I213=0,"",'Ark1'!W3528)</f>
        <v>100</v>
      </c>
      <c r="X213" s="33">
        <f>+IF(I213=0,"",'Ark1'!X3528)</f>
        <v>100</v>
      </c>
      <c r="Y213" s="33">
        <f>+IF(I213=0,"",'Ark1'!Y3528)</f>
        <v>100</v>
      </c>
      <c r="Z213" s="33">
        <f>+IF(I213=0,"",'Ark1'!Z3528)</f>
        <v>100</v>
      </c>
      <c r="AA213" s="28">
        <f>+IF(I213=0,"",'Ark1'!AA3528)</f>
        <v>0</v>
      </c>
      <c r="AB213" s="28">
        <f>+IF(I213=0,"",'Ark1'!AB3528)</f>
        <v>0</v>
      </c>
      <c r="AC213" s="33">
        <f>+'Ark1'!AD3528</f>
        <v>0</v>
      </c>
      <c r="AD213" s="28">
        <f t="shared" si="30"/>
        <v>7.1428571428571425E-2</v>
      </c>
      <c r="AE213" s="28">
        <f t="shared" si="31"/>
        <v>1</v>
      </c>
      <c r="AF213" s="220"/>
      <c r="AG213" s="26"/>
      <c r="AI213" s="28"/>
      <c r="AJ213" s="26"/>
      <c r="AK213" s="27"/>
      <c r="AL213" s="27"/>
      <c r="AP213" s="27"/>
    </row>
    <row r="214" spans="1:42">
      <c r="A214" s="220"/>
      <c r="B214" s="240">
        <f>+'Ark1'!C3601</f>
        <v>2023</v>
      </c>
      <c r="C214" s="220"/>
      <c r="D214" s="27">
        <f>+'Ark1'!M3529</f>
        <v>14</v>
      </c>
      <c r="E214" s="250" t="s">
        <v>111</v>
      </c>
      <c r="F214" s="27">
        <f>+'Ark1'!D3529</f>
        <v>6</v>
      </c>
      <c r="G214" s="27" t="str">
        <f t="shared" si="29"/>
        <v>Jun</v>
      </c>
      <c r="H214" s="27">
        <f>+'Ark1'!Q3529</f>
        <v>0</v>
      </c>
      <c r="I214" s="27">
        <f>+'Ark1'!R3529</f>
        <v>0</v>
      </c>
      <c r="J214" s="28" t="str">
        <f>+IF(I214=0,"",'Ark1'!AG3529)</f>
        <v/>
      </c>
      <c r="K214" s="28" t="str">
        <f>+IF(I214=0,"",'Ark1'!AH3529)</f>
        <v/>
      </c>
      <c r="M214" s="302" t="str">
        <f>+IF(I214=0,"",'Ark1'!U3529)</f>
        <v/>
      </c>
      <c r="N214" s="220"/>
      <c r="O214" s="247">
        <f>+IF(J214=0,"",'Ark1'!AI3529)</f>
        <v>0</v>
      </c>
      <c r="P214" s="221"/>
      <c r="Q214" s="28" t="str">
        <f>+IF(O214=0,"",'Ark1'!AJ3529)</f>
        <v/>
      </c>
      <c r="R214" s="220"/>
      <c r="S214" s="28" t="str">
        <f>+IF(O214=0,"",'Ark1'!AK3529)</f>
        <v/>
      </c>
      <c r="T214" s="97"/>
      <c r="U214" s="26" t="str">
        <f>+IF(I214=0,"",'Ark1'!S3529)</f>
        <v/>
      </c>
      <c r="V214" s="220"/>
      <c r="W214" s="28" t="str">
        <f>+IF(I214=0,"",'Ark1'!W3529)</f>
        <v/>
      </c>
      <c r="X214" s="33" t="str">
        <f>+IF(I214=0,"",'Ark1'!X3529)</f>
        <v/>
      </c>
      <c r="Y214" s="33" t="str">
        <f>+IF(I214=0,"",'Ark1'!Y3529)</f>
        <v/>
      </c>
      <c r="Z214" s="33" t="str">
        <f>+IF(I214=0,"",'Ark1'!Z3529)</f>
        <v/>
      </c>
      <c r="AA214" s="28" t="str">
        <f>+IF(I214=0,"",'Ark1'!AA3529)</f>
        <v/>
      </c>
      <c r="AB214" s="28" t="str">
        <f>+IF(I214=0,"",'Ark1'!AB3529)</f>
        <v/>
      </c>
      <c r="AC214" s="33">
        <f>+'Ark1'!AD3529</f>
        <v>0</v>
      </c>
      <c r="AD214" s="28" t="str">
        <f t="shared" si="30"/>
        <v/>
      </c>
      <c r="AE214" s="28" t="str">
        <f t="shared" si="31"/>
        <v/>
      </c>
      <c r="AF214" s="220"/>
      <c r="AG214" s="26"/>
      <c r="AI214" s="28"/>
      <c r="AJ214" s="26"/>
      <c r="AK214" s="27"/>
      <c r="AL214" s="27"/>
      <c r="AP214" s="27"/>
    </row>
    <row r="215" spans="1:42">
      <c r="A215" s="220"/>
      <c r="B215" s="240">
        <f>+'Ark1'!C3602</f>
        <v>2023</v>
      </c>
      <c r="C215" s="220"/>
      <c r="D215" s="27">
        <f>+'Ark1'!M3530</f>
        <v>14</v>
      </c>
      <c r="E215" s="250" t="s">
        <v>111</v>
      </c>
      <c r="F215" s="27">
        <f>+'Ark1'!D3530</f>
        <v>7</v>
      </c>
      <c r="G215" s="27" t="str">
        <f t="shared" si="29"/>
        <v>Jul</v>
      </c>
      <c r="H215" s="27">
        <f>+'Ark1'!Q3530</f>
        <v>0</v>
      </c>
      <c r="I215" s="27">
        <f>+'Ark1'!R3530</f>
        <v>0</v>
      </c>
      <c r="J215" s="28" t="str">
        <f>+IF(I215=0,"",'Ark1'!AG3530)</f>
        <v/>
      </c>
      <c r="K215" s="28" t="str">
        <f>+IF(I215=0,"",'Ark1'!AH3530)</f>
        <v/>
      </c>
      <c r="M215" s="302" t="str">
        <f>+IF(I215=0,"",'Ark1'!U3530)</f>
        <v/>
      </c>
      <c r="N215" s="220"/>
      <c r="O215" s="247">
        <f>+IF(J215=0,"",'Ark1'!AI3530)</f>
        <v>0</v>
      </c>
      <c r="P215" s="221"/>
      <c r="Q215" s="28" t="str">
        <f>+IF(O215=0,"",'Ark1'!AJ3530)</f>
        <v/>
      </c>
      <c r="R215" s="220"/>
      <c r="S215" s="28" t="str">
        <f>+IF(O215=0,"",'Ark1'!AK3530)</f>
        <v/>
      </c>
      <c r="T215" s="97"/>
      <c r="U215" s="26" t="str">
        <f>+IF(I215=0,"",'Ark1'!S3530)</f>
        <v/>
      </c>
      <c r="V215" s="220"/>
      <c r="W215" s="28" t="str">
        <f>+IF(I215=0,"",'Ark1'!W3530)</f>
        <v/>
      </c>
      <c r="X215" s="33" t="str">
        <f>+IF(I215=0,"",'Ark1'!X3530)</f>
        <v/>
      </c>
      <c r="Y215" s="33" t="str">
        <f>+IF(I215=0,"",'Ark1'!Y3530)</f>
        <v/>
      </c>
      <c r="Z215" s="33" t="str">
        <f>+IF(I215=0,"",'Ark1'!Z3530)</f>
        <v/>
      </c>
      <c r="AA215" s="28" t="str">
        <f>+IF(I215=0,"",'Ark1'!AA3530)</f>
        <v/>
      </c>
      <c r="AB215" s="28" t="str">
        <f>+IF(I215=0,"",'Ark1'!AB3530)</f>
        <v/>
      </c>
      <c r="AC215" s="33">
        <f>+'Ark1'!AD3530</f>
        <v>0</v>
      </c>
      <c r="AD215" s="28" t="str">
        <f t="shared" si="30"/>
        <v/>
      </c>
      <c r="AE215" s="28" t="str">
        <f t="shared" si="31"/>
        <v/>
      </c>
      <c r="AF215" s="220"/>
      <c r="AG215" s="26"/>
      <c r="AI215" s="28"/>
      <c r="AJ215" s="26"/>
      <c r="AK215" s="27"/>
      <c r="AL215" s="27"/>
      <c r="AP215" s="27"/>
    </row>
    <row r="216" spans="1:42">
      <c r="A216" s="220"/>
      <c r="B216" s="240">
        <f>+'Ark1'!C3603</f>
        <v>2023</v>
      </c>
      <c r="C216" s="220"/>
      <c r="D216" s="27">
        <f>+'Ark1'!M3531</f>
        <v>14</v>
      </c>
      <c r="E216" s="250" t="s">
        <v>111</v>
      </c>
      <c r="F216" s="27">
        <f>+'Ark1'!D3531</f>
        <v>8</v>
      </c>
      <c r="G216" s="27" t="str">
        <f t="shared" si="29"/>
        <v>Aug</v>
      </c>
      <c r="H216" s="27">
        <f>+'Ark1'!Q3531</f>
        <v>2</v>
      </c>
      <c r="I216" s="27">
        <f>+'Ark1'!R3531</f>
        <v>2</v>
      </c>
      <c r="J216" s="28">
        <f>+IF(I216=0,"",'Ark1'!AG3531)</f>
        <v>1.5151515151515151</v>
      </c>
      <c r="K216" s="28">
        <f>+IF(I216=0,"",'Ark1'!AH3531)</f>
        <v>1.8404693720751557</v>
      </c>
      <c r="M216" s="302">
        <f>+IF(I216=0,"",'Ark1'!U3531)</f>
        <v>52.7</v>
      </c>
      <c r="N216" s="220"/>
      <c r="O216" s="247">
        <f>+IF(J216=0,"",'Ark1'!AI3531)</f>
        <v>2</v>
      </c>
      <c r="P216" s="221"/>
      <c r="Q216" s="28">
        <f>+IF(O216=0,"",'Ark1'!AJ3531)</f>
        <v>118.6</v>
      </c>
      <c r="R216" s="220"/>
      <c r="S216" s="28">
        <f>+IF(O216=0,"",'Ark1'!AK3531)</f>
        <v>31.540497245285064</v>
      </c>
      <c r="T216" s="97"/>
      <c r="U216" s="26">
        <f>+IF(I216=0,"",'Ark1'!S3531)</f>
        <v>11.5</v>
      </c>
      <c r="V216" s="220"/>
      <c r="W216" s="28">
        <f>+IF(I216=0,"",'Ark1'!W3531)</f>
        <v>100</v>
      </c>
      <c r="X216" s="33">
        <f>+IF(I216=0,"",'Ark1'!X3531)</f>
        <v>100</v>
      </c>
      <c r="Y216" s="33">
        <f>+IF(I216=0,"",'Ark1'!Y3531)</f>
        <v>100</v>
      </c>
      <c r="Z216" s="33">
        <f>+IF(I216=0,"",'Ark1'!Z3531)</f>
        <v>100</v>
      </c>
      <c r="AA216" s="28">
        <f>+IF(I216=0,"",'Ark1'!AA3531)</f>
        <v>8.6000000000000014</v>
      </c>
      <c r="AB216" s="28">
        <f>+IF(I216=0,"",'Ark1'!AB3531)</f>
        <v>1.5</v>
      </c>
      <c r="AC216" s="33">
        <f>+'Ark1'!AD3531</f>
        <v>99.999999999999758</v>
      </c>
      <c r="AD216" s="28">
        <f t="shared" si="30"/>
        <v>0.14285714285714285</v>
      </c>
      <c r="AE216" s="28">
        <f t="shared" si="31"/>
        <v>1</v>
      </c>
      <c r="AF216" s="220"/>
      <c r="AG216" s="26"/>
      <c r="AI216" s="28"/>
      <c r="AJ216" s="26"/>
      <c r="AK216" s="27"/>
      <c r="AL216" s="27"/>
      <c r="AP216" s="27"/>
    </row>
    <row r="217" spans="1:42">
      <c r="A217" s="220"/>
      <c r="B217" s="240">
        <f>+'Ark1'!C3604</f>
        <v>2023</v>
      </c>
      <c r="C217" s="220"/>
      <c r="D217" s="27">
        <f>+'Ark1'!M3532</f>
        <v>14</v>
      </c>
      <c r="E217" s="250" t="s">
        <v>111</v>
      </c>
      <c r="F217" s="27">
        <f>+'Ark1'!D3532</f>
        <v>9</v>
      </c>
      <c r="G217" s="27" t="str">
        <f t="shared" si="29"/>
        <v>Sep</v>
      </c>
      <c r="H217" s="27">
        <f>+'Ark1'!Q3532</f>
        <v>1</v>
      </c>
      <c r="I217" s="27">
        <f>+'Ark1'!R3532</f>
        <v>1</v>
      </c>
      <c r="J217" s="28">
        <f>+IF(I217=0,"",'Ark1'!AG3532)</f>
        <v>0.4385964912280701</v>
      </c>
      <c r="K217" s="28">
        <f>+IF(I217=0,"",'Ark1'!AH3532)</f>
        <v>0.58631555255458001</v>
      </c>
      <c r="M217" s="302">
        <f>+IF(I217=0,"",'Ark1'!U3532)</f>
        <v>52.1</v>
      </c>
      <c r="N217" s="220"/>
      <c r="O217" s="247">
        <f>+IF(J217=0,"",'Ark1'!AI3532)</f>
        <v>1</v>
      </c>
      <c r="P217" s="221"/>
      <c r="Q217" s="28">
        <f>+IF(O217=0,"",'Ark1'!AJ3532)</f>
        <v>119.7</v>
      </c>
      <c r="R217" s="220"/>
      <c r="S217" s="28">
        <f>+IF(O217=0,"",'Ark1'!AK3532)</f>
        <v>30.377726806284446</v>
      </c>
      <c r="T217" s="97"/>
      <c r="U217" s="26">
        <f>+IF(I217=0,"",'Ark1'!S3532)</f>
        <v>12</v>
      </c>
      <c r="V217" s="220"/>
      <c r="W217" s="28">
        <f>+IF(I217=0,"",'Ark1'!W3532)</f>
        <v>100</v>
      </c>
      <c r="X217" s="33">
        <f>+IF(I217=0,"",'Ark1'!X3532)</f>
        <v>100</v>
      </c>
      <c r="Y217" s="33">
        <f>+IF(I217=0,"",'Ark1'!Y3532)</f>
        <v>100</v>
      </c>
      <c r="Z217" s="33">
        <f>+IF(I217=0,"",'Ark1'!Z3532)</f>
        <v>100</v>
      </c>
      <c r="AA217" s="28">
        <f>+IF(I217=0,"",'Ark1'!AA3532)</f>
        <v>0</v>
      </c>
      <c r="AB217" s="28">
        <f>+IF(I217=0,"",'Ark1'!AB3532)</f>
        <v>0</v>
      </c>
      <c r="AC217" s="33">
        <f>+'Ark1'!AD3532</f>
        <v>0</v>
      </c>
      <c r="AD217" s="28">
        <f t="shared" si="30"/>
        <v>7.1428571428571425E-2</v>
      </c>
      <c r="AE217" s="28">
        <f t="shared" si="31"/>
        <v>1</v>
      </c>
      <c r="AF217" s="220"/>
      <c r="AG217" s="26"/>
      <c r="AI217" s="28"/>
      <c r="AJ217" s="26"/>
      <c r="AK217" s="27"/>
      <c r="AL217" s="27"/>
      <c r="AP217" s="27"/>
    </row>
    <row r="218" spans="1:42">
      <c r="A218" s="220"/>
      <c r="B218" s="240">
        <f>+'Ark1'!C3605</f>
        <v>2023</v>
      </c>
      <c r="C218" s="220"/>
      <c r="D218" s="27">
        <f>+'Ark1'!M3533</f>
        <v>14</v>
      </c>
      <c r="E218" s="250" t="s">
        <v>111</v>
      </c>
      <c r="F218" s="27">
        <f>+'Ark1'!D3533</f>
        <v>10</v>
      </c>
      <c r="G218" s="27" t="str">
        <f t="shared" si="29"/>
        <v>Okt</v>
      </c>
      <c r="H218" s="27">
        <f>+'Ark1'!Q3533</f>
        <v>0</v>
      </c>
      <c r="I218" s="27">
        <f>+'Ark1'!R3533</f>
        <v>0</v>
      </c>
      <c r="J218" s="28" t="str">
        <f>+IF(I218=0,"",'Ark1'!AG3533)</f>
        <v/>
      </c>
      <c r="K218" s="28" t="str">
        <f>+IF(I218=0,"",'Ark1'!AH3533)</f>
        <v/>
      </c>
      <c r="M218" s="302" t="str">
        <f>+IF(I218=0,"",'Ark1'!U3533)</f>
        <v/>
      </c>
      <c r="N218" s="220"/>
      <c r="O218" s="247">
        <f>+IF(J218=0,"",'Ark1'!AI3533)</f>
        <v>0</v>
      </c>
      <c r="P218" s="221"/>
      <c r="Q218" s="28" t="str">
        <f>+IF(O218=0,"",'Ark1'!AJ3533)</f>
        <v/>
      </c>
      <c r="R218" s="220"/>
      <c r="S218" s="28" t="str">
        <f>+IF(O218=0,"",'Ark1'!AK3533)</f>
        <v/>
      </c>
      <c r="T218" s="97"/>
      <c r="U218" s="26" t="str">
        <f>+IF(I218=0,"",'Ark1'!S3533)</f>
        <v/>
      </c>
      <c r="V218" s="220"/>
      <c r="W218" s="28" t="str">
        <f>+IF(I218=0,"",'Ark1'!W3533)</f>
        <v/>
      </c>
      <c r="X218" s="33" t="str">
        <f>+IF(I218=0,"",'Ark1'!X3533)</f>
        <v/>
      </c>
      <c r="Y218" s="33" t="str">
        <f>+IF(I218=0,"",'Ark1'!Y3533)</f>
        <v/>
      </c>
      <c r="Z218" s="33" t="str">
        <f>+IF(I218=0,"",'Ark1'!Z3533)</f>
        <v/>
      </c>
      <c r="AA218" s="28" t="str">
        <f>+IF(I218=0,"",'Ark1'!AA3533)</f>
        <v/>
      </c>
      <c r="AB218" s="28" t="str">
        <f>+IF(I218=0,"",'Ark1'!AB3533)</f>
        <v/>
      </c>
      <c r="AC218" s="33">
        <f>+'Ark1'!AD3533</f>
        <v>0</v>
      </c>
      <c r="AD218" s="28" t="str">
        <f t="shared" si="30"/>
        <v/>
      </c>
      <c r="AE218" s="28" t="str">
        <f t="shared" si="31"/>
        <v/>
      </c>
      <c r="AF218" s="220"/>
      <c r="AG218" s="26"/>
      <c r="AI218" s="28"/>
      <c r="AJ218" s="26"/>
      <c r="AK218" s="27"/>
      <c r="AL218" s="27"/>
      <c r="AP218" s="27"/>
    </row>
    <row r="219" spans="1:42">
      <c r="A219" s="220"/>
      <c r="B219" s="240">
        <f>+'Ark1'!C3606</f>
        <v>2023</v>
      </c>
      <c r="C219" s="220"/>
      <c r="D219" s="27">
        <f>+'Ark1'!M3534</f>
        <v>14</v>
      </c>
      <c r="E219" s="250" t="s">
        <v>111</v>
      </c>
      <c r="F219" s="27">
        <f>+'Ark1'!D3534</f>
        <v>11</v>
      </c>
      <c r="G219" s="27" t="str">
        <f t="shared" si="29"/>
        <v>Nov</v>
      </c>
      <c r="H219" s="27">
        <f>+'Ark1'!Q3534</f>
        <v>0</v>
      </c>
      <c r="I219" s="27">
        <f>+'Ark1'!R3534</f>
        <v>0</v>
      </c>
      <c r="J219" s="28" t="str">
        <f>+IF(I219=0,"",'Ark1'!AG3534)</f>
        <v/>
      </c>
      <c r="K219" s="28" t="str">
        <f>+IF(I219=0,"",'Ark1'!AH3534)</f>
        <v/>
      </c>
      <c r="M219" s="302" t="str">
        <f>+IF(I219=0,"",'Ark1'!U3534)</f>
        <v/>
      </c>
      <c r="N219" s="220"/>
      <c r="O219" s="247">
        <f>+IF(J219=0,"",'Ark1'!AI3534)</f>
        <v>0</v>
      </c>
      <c r="P219" s="221"/>
      <c r="Q219" s="28" t="str">
        <f>+IF(O219=0,"",'Ark1'!AJ3534)</f>
        <v/>
      </c>
      <c r="R219" s="220"/>
      <c r="S219" s="28" t="str">
        <f>+IF(O219=0,"",'Ark1'!AK3534)</f>
        <v/>
      </c>
      <c r="T219" s="97"/>
      <c r="U219" s="26" t="str">
        <f>+IF(I219=0,"",'Ark1'!S3534)</f>
        <v/>
      </c>
      <c r="V219" s="220"/>
      <c r="W219" s="28" t="str">
        <f>+IF(I219=0,"",'Ark1'!W3534)</f>
        <v/>
      </c>
      <c r="X219" s="33" t="str">
        <f>+IF(I219=0,"",'Ark1'!X3534)</f>
        <v/>
      </c>
      <c r="Y219" s="33" t="str">
        <f>+IF(I219=0,"",'Ark1'!Y3534)</f>
        <v/>
      </c>
      <c r="Z219" s="33" t="str">
        <f>+IF(I219=0,"",'Ark1'!Z3534)</f>
        <v/>
      </c>
      <c r="AA219" s="28" t="str">
        <f>+IF(I219=0,"",'Ark1'!AA3534)</f>
        <v/>
      </c>
      <c r="AB219" s="28" t="str">
        <f>+IF(I219=0,"",'Ark1'!AB3534)</f>
        <v/>
      </c>
      <c r="AC219" s="33">
        <f>+'Ark1'!AD3534</f>
        <v>0</v>
      </c>
      <c r="AD219" s="28" t="str">
        <f t="shared" si="30"/>
        <v/>
      </c>
      <c r="AE219" s="28" t="str">
        <f t="shared" si="31"/>
        <v/>
      </c>
      <c r="AF219" s="220"/>
      <c r="AG219" s="26"/>
      <c r="AI219" s="28"/>
      <c r="AJ219" s="26"/>
      <c r="AK219" s="27"/>
      <c r="AL219" s="27"/>
      <c r="AP219" s="27"/>
    </row>
    <row r="220" spans="1:42">
      <c r="A220" s="220"/>
      <c r="B220" s="240">
        <f>+'Ark1'!C3607</f>
        <v>2023</v>
      </c>
      <c r="C220" s="220"/>
      <c r="D220" s="27">
        <f>+'Ark1'!M3535</f>
        <v>14</v>
      </c>
      <c r="E220" s="250" t="s">
        <v>111</v>
      </c>
      <c r="F220" s="27">
        <f>+'Ark1'!D3535</f>
        <v>12</v>
      </c>
      <c r="G220" s="27" t="str">
        <f t="shared" si="29"/>
        <v>Des</v>
      </c>
      <c r="H220" s="27">
        <f>+'Ark1'!Q3535</f>
        <v>0</v>
      </c>
      <c r="I220" s="27">
        <f>+'Ark1'!R3535</f>
        <v>0</v>
      </c>
      <c r="J220" s="28" t="str">
        <f>+IF(I220=0,"",'Ark1'!AG3535)</f>
        <v/>
      </c>
      <c r="K220" s="28" t="str">
        <f>+IF(I220=0,"",'Ark1'!AH3535)</f>
        <v/>
      </c>
      <c r="M220" s="302" t="str">
        <f>+IF(I220=0,"",'Ark1'!U3535)</f>
        <v/>
      </c>
      <c r="N220" s="220"/>
      <c r="O220" s="247">
        <f>+IF(J220=0,"",'Ark1'!AI3535)</f>
        <v>0</v>
      </c>
      <c r="P220" s="221"/>
      <c r="Q220" s="28" t="str">
        <f>+IF(O220=0,"",'Ark1'!AJ3535)</f>
        <v/>
      </c>
      <c r="R220" s="220"/>
      <c r="S220" s="28" t="str">
        <f>+IF(O220=0,"",'Ark1'!AK3535)</f>
        <v/>
      </c>
      <c r="T220" s="97"/>
      <c r="U220" s="26" t="str">
        <f>+IF(I220=0,"",'Ark1'!S3535)</f>
        <v/>
      </c>
      <c r="V220" s="220"/>
      <c r="W220" s="28" t="str">
        <f>+IF(I220=0,"",'Ark1'!W3535)</f>
        <v/>
      </c>
      <c r="X220" s="33" t="str">
        <f>+IF(I220=0,"",'Ark1'!X3535)</f>
        <v/>
      </c>
      <c r="Y220" s="33" t="str">
        <f>+IF(I220=0,"",'Ark1'!Y3535)</f>
        <v/>
      </c>
      <c r="Z220" s="33" t="str">
        <f>+IF(I220=0,"",'Ark1'!Z3535)</f>
        <v/>
      </c>
      <c r="AA220" s="28" t="str">
        <f>+IF(I220=0,"",'Ark1'!AA3535)</f>
        <v/>
      </c>
      <c r="AB220" s="28" t="str">
        <f>+IF(I220=0,"",'Ark1'!AB3535)</f>
        <v/>
      </c>
      <c r="AC220" s="33">
        <f>+'Ark1'!AD3535</f>
        <v>0</v>
      </c>
      <c r="AD220" s="28" t="str">
        <f t="shared" si="30"/>
        <v/>
      </c>
      <c r="AE220" s="28" t="str">
        <f t="shared" si="31"/>
        <v/>
      </c>
      <c r="AF220" s="220"/>
      <c r="AG220" s="26"/>
      <c r="AI220" s="28"/>
      <c r="AJ220" s="26"/>
      <c r="AK220" s="27"/>
      <c r="AL220" s="27"/>
      <c r="AP220" s="27"/>
    </row>
    <row r="221" spans="1:42">
      <c r="A221" s="220"/>
      <c r="B221" s="220"/>
      <c r="C221" s="220"/>
      <c r="D221" s="220"/>
      <c r="E221" s="220"/>
      <c r="F221" s="220"/>
      <c r="G221" s="220"/>
      <c r="H221" s="220"/>
      <c r="I221" s="220"/>
      <c r="J221" s="221"/>
      <c r="K221" s="221"/>
      <c r="L221" s="221"/>
      <c r="M221" s="220"/>
      <c r="N221" s="220"/>
      <c r="O221" s="239"/>
      <c r="P221" s="221"/>
      <c r="Q221" s="221"/>
      <c r="R221" s="220"/>
      <c r="S221" s="221"/>
      <c r="T221" s="97"/>
      <c r="U221" s="220"/>
      <c r="V221" s="220"/>
      <c r="W221" s="222"/>
      <c r="X221" s="222"/>
      <c r="Y221" s="222"/>
      <c r="Z221" s="222"/>
      <c r="AA221" s="221"/>
      <c r="AB221" s="220"/>
      <c r="AC221" s="222"/>
      <c r="AD221" s="222"/>
      <c r="AE221" s="221"/>
      <c r="AF221" s="220"/>
      <c r="AG221" s="223"/>
      <c r="AI221" s="28"/>
      <c r="AJ221" s="26"/>
      <c r="AK221" s="224"/>
      <c r="AL221" s="27"/>
      <c r="AP221" s="27"/>
    </row>
    <row r="222" spans="1:42" ht="22.8">
      <c r="A222" s="220"/>
      <c r="B222" s="220"/>
      <c r="C222" s="220"/>
      <c r="D222" s="220"/>
      <c r="E222" s="266" t="str">
        <f>+E224</f>
        <v>5+</v>
      </c>
      <c r="F222" s="220"/>
      <c r="G222" s="220"/>
      <c r="H222" s="220"/>
      <c r="I222" s="244">
        <f>SUM(I224:I235)</f>
        <v>8</v>
      </c>
      <c r="J222" s="221"/>
      <c r="K222" s="221"/>
      <c r="L222" s="221"/>
      <c r="M222" s="273">
        <f>+Fettgruppe!R24</f>
        <v>60.837499999999984</v>
      </c>
      <c r="N222" s="220"/>
      <c r="O222" s="239"/>
      <c r="P222" s="221"/>
      <c r="Q222" s="221"/>
      <c r="R222" s="220"/>
      <c r="S222" s="221"/>
      <c r="T222" s="97"/>
      <c r="U222" s="220"/>
      <c r="V222" s="220"/>
      <c r="W222" s="222"/>
      <c r="X222" s="222"/>
      <c r="Y222" s="222"/>
      <c r="Z222" s="222"/>
      <c r="AA222" s="221"/>
      <c r="AB222" s="220"/>
      <c r="AC222" s="222"/>
      <c r="AD222" s="222"/>
      <c r="AE222" s="221"/>
      <c r="AF222" s="220"/>
      <c r="AG222" s="223"/>
      <c r="AI222" s="28"/>
      <c r="AJ222" s="26"/>
      <c r="AK222" s="224"/>
      <c r="AL222" s="27"/>
      <c r="AP222" s="27"/>
    </row>
    <row r="223" spans="1:42">
      <c r="A223" s="220"/>
      <c r="B223" s="220"/>
      <c r="C223" s="220"/>
      <c r="D223" s="220"/>
      <c r="E223" s="220"/>
      <c r="F223" s="220"/>
      <c r="G223" s="220"/>
      <c r="H223" s="220"/>
      <c r="I223" s="220"/>
      <c r="J223" s="221"/>
      <c r="K223" s="221"/>
      <c r="L223" s="221"/>
      <c r="M223" s="220"/>
      <c r="N223" s="220"/>
      <c r="O223" s="239"/>
      <c r="P223" s="221"/>
      <c r="Q223" s="221"/>
      <c r="R223" s="220"/>
      <c r="S223" s="221"/>
      <c r="T223" s="97"/>
      <c r="U223" s="220"/>
      <c r="V223" s="220"/>
      <c r="W223" s="222"/>
      <c r="X223" s="222"/>
      <c r="Y223" s="222"/>
      <c r="Z223" s="222"/>
      <c r="AA223" s="221"/>
      <c r="AB223" s="220"/>
      <c r="AC223" s="222"/>
      <c r="AD223" s="222"/>
      <c r="AE223" s="222"/>
      <c r="AF223" s="220"/>
      <c r="AG223" s="223"/>
      <c r="AI223" s="28"/>
      <c r="AJ223" s="26"/>
      <c r="AK223" s="224"/>
      <c r="AL223" s="27"/>
      <c r="AP223" s="27"/>
    </row>
    <row r="224" spans="1:42">
      <c r="A224" s="220"/>
      <c r="B224" s="240">
        <f>+'Ark1'!C3611</f>
        <v>2023</v>
      </c>
      <c r="C224" s="220"/>
      <c r="D224" s="240">
        <f>+'Ark1'!M3536</f>
        <v>15</v>
      </c>
      <c r="E224" s="240" t="s">
        <v>112</v>
      </c>
      <c r="F224" s="240">
        <f>+'Ark1'!D3536</f>
        <v>1</v>
      </c>
      <c r="G224" s="240" t="str">
        <f>VLOOKUP(F224,RNR!D2:$E$13,2)</f>
        <v>Jan</v>
      </c>
      <c r="H224" s="240">
        <f>+'Ark1'!Q3536</f>
        <v>0</v>
      </c>
      <c r="I224" s="240">
        <f>+'Ark1'!R3536</f>
        <v>0</v>
      </c>
      <c r="J224" s="241" t="str">
        <f>+IF(I224=0,"",'Ark1'!AG3536)</f>
        <v/>
      </c>
      <c r="K224" s="241" t="str">
        <f>+IF(I224=0,"",'Ark1'!AH3536)</f>
        <v/>
      </c>
      <c r="L224" s="241"/>
      <c r="M224" s="302" t="str">
        <f>+IF(I224=0,"",'Ark1'!U3536)</f>
        <v/>
      </c>
      <c r="N224" s="220"/>
      <c r="O224" s="455">
        <f>+IF(J224=0,"",'Ark1'!AI3536)</f>
        <v>0</v>
      </c>
      <c r="P224" s="221"/>
      <c r="Q224" s="241" t="str">
        <f>+IF(O224=0,"",'Ark1'!AJ3536)</f>
        <v/>
      </c>
      <c r="R224" s="220"/>
      <c r="S224" s="241" t="str">
        <f>+IF(O224=0,"",'Ark1'!AK3536)</f>
        <v/>
      </c>
      <c r="T224" s="97"/>
      <c r="U224" s="242" t="str">
        <f>+IF(I224=0,"",'Ark1'!S3536)</f>
        <v/>
      </c>
      <c r="V224" s="220"/>
      <c r="W224" s="241" t="str">
        <f>+IF(I224=0,"",'Ark1'!W3536)</f>
        <v/>
      </c>
      <c r="X224" s="243" t="str">
        <f>+IF(I224=0,"",'Ark1'!X3536)</f>
        <v/>
      </c>
      <c r="Y224" s="243" t="str">
        <f>+IF(I224=0,"",'Ark1'!Y3536)</f>
        <v/>
      </c>
      <c r="Z224" s="243" t="str">
        <f>+IF(I224=0,"",'Ark1'!Z3536)</f>
        <v/>
      </c>
      <c r="AA224" s="241" t="str">
        <f>+IF(I224=0,"",'Ark1'!AA3536)</f>
        <v/>
      </c>
      <c r="AB224" s="241" t="str">
        <f>+IF(I224=0,"",'Ark1'!AB3536)</f>
        <v/>
      </c>
      <c r="AC224" s="243">
        <f>+'Ark1'!AD3536</f>
        <v>0</v>
      </c>
      <c r="AD224" s="241" t="str">
        <f t="shared" si="25"/>
        <v/>
      </c>
      <c r="AE224" s="241" t="str">
        <f t="shared" si="26"/>
        <v/>
      </c>
      <c r="AF224" s="220"/>
      <c r="AG224" s="26"/>
      <c r="AI224" s="28"/>
      <c r="AJ224" s="26"/>
      <c r="AK224" s="27"/>
      <c r="AL224" s="27"/>
      <c r="AP224" s="27"/>
    </row>
    <row r="225" spans="1:46">
      <c r="A225" s="220"/>
      <c r="B225" s="240">
        <f>+'Ark1'!C3612</f>
        <v>2023</v>
      </c>
      <c r="C225" s="220"/>
      <c r="D225" s="240">
        <f>+'Ark1'!M3537</f>
        <v>15</v>
      </c>
      <c r="E225" s="240" t="s">
        <v>112</v>
      </c>
      <c r="F225" s="240">
        <f>+'Ark1'!D3537</f>
        <v>2</v>
      </c>
      <c r="G225" s="240" t="str">
        <f>VLOOKUP(F225,RNR!D3:$E$13,2)</f>
        <v>Feb</v>
      </c>
      <c r="H225" s="240">
        <f>+'Ark1'!Q3537</f>
        <v>0</v>
      </c>
      <c r="I225" s="240">
        <f>+'Ark1'!R3537</f>
        <v>0</v>
      </c>
      <c r="J225" s="241" t="str">
        <f>+IF(I225=0,"",'Ark1'!AG3537)</f>
        <v/>
      </c>
      <c r="K225" s="241" t="str">
        <f>+IF(I225=0,"",'Ark1'!AH3537)</f>
        <v/>
      </c>
      <c r="L225" s="241"/>
      <c r="M225" s="302" t="str">
        <f>+IF(I225=0,"",'Ark1'!U3537)</f>
        <v/>
      </c>
      <c r="N225" s="220"/>
      <c r="O225" s="455">
        <f>+IF(J225=0,"",'Ark1'!AI3537)</f>
        <v>0</v>
      </c>
      <c r="P225" s="221"/>
      <c r="Q225" s="241" t="str">
        <f>+IF(O225=0,"",'Ark1'!AJ3537)</f>
        <v/>
      </c>
      <c r="R225" s="220"/>
      <c r="S225" s="241" t="str">
        <f>+IF(O225=0,"",'Ark1'!AK3537)</f>
        <v/>
      </c>
      <c r="T225" s="97"/>
      <c r="U225" s="242" t="str">
        <f>+IF(I225=0,"",'Ark1'!S3537)</f>
        <v/>
      </c>
      <c r="V225" s="220"/>
      <c r="W225" s="241" t="str">
        <f>+IF(I225=0,"",'Ark1'!W3537)</f>
        <v/>
      </c>
      <c r="X225" s="243" t="str">
        <f>+IF(I225=0,"",'Ark1'!X3537)</f>
        <v/>
      </c>
      <c r="Y225" s="243" t="str">
        <f>+IF(I225=0,"",'Ark1'!Y3537)</f>
        <v/>
      </c>
      <c r="Z225" s="243" t="str">
        <f>+IF(I225=0,"",'Ark1'!Z3537)</f>
        <v/>
      </c>
      <c r="AA225" s="241" t="str">
        <f>+IF(I225=0,"",'Ark1'!AA3537)</f>
        <v/>
      </c>
      <c r="AB225" s="241" t="str">
        <f>+IF(I225=0,"",'Ark1'!AB3537)</f>
        <v/>
      </c>
      <c r="AC225" s="243">
        <f>+'Ark1'!AD3537</f>
        <v>0</v>
      </c>
      <c r="AD225" s="241" t="str">
        <f t="shared" ref="AD225:AD235" si="32">+IF(I225=0,"",I225/D225)</f>
        <v/>
      </c>
      <c r="AE225" s="241" t="str">
        <f t="shared" ref="AE225:AE235" si="33">+IF(I225=0,"",I225/H225)</f>
        <v/>
      </c>
      <c r="AF225" s="220"/>
      <c r="AG225" s="26"/>
      <c r="AI225" s="28"/>
      <c r="AJ225" s="26"/>
      <c r="AK225" s="27"/>
      <c r="AL225" s="27"/>
      <c r="AP225" s="27"/>
    </row>
    <row r="226" spans="1:46">
      <c r="A226" s="220"/>
      <c r="B226" s="240">
        <f>+'Ark1'!C3613</f>
        <v>2023</v>
      </c>
      <c r="C226" s="220"/>
      <c r="D226" s="240">
        <f>+'Ark1'!M3538</f>
        <v>15</v>
      </c>
      <c r="E226" s="240" t="s">
        <v>112</v>
      </c>
      <c r="F226" s="240">
        <f>+'Ark1'!D3538</f>
        <v>3</v>
      </c>
      <c r="G226" s="240" t="str">
        <f>VLOOKUP(F226,RNR!D4:$E$13,2)</f>
        <v>Mar</v>
      </c>
      <c r="H226" s="240">
        <f>+'Ark1'!Q3538</f>
        <v>5</v>
      </c>
      <c r="I226" s="240">
        <f>+'Ark1'!R3538</f>
        <v>6</v>
      </c>
      <c r="J226" s="241">
        <f>+IF(I226=0,"",'Ark1'!AG3538)</f>
        <v>0.2753556677374942</v>
      </c>
      <c r="K226" s="241">
        <f>+IF(I226=0,"",'Ark1'!AH3538)</f>
        <v>0.37642384824526809</v>
      </c>
      <c r="L226" s="241"/>
      <c r="M226" s="302">
        <f>+IF(I226=0,"",'Ark1'!U3538)</f>
        <v>60.133333333333326</v>
      </c>
      <c r="N226" s="220"/>
      <c r="O226" s="455">
        <f>+IF(J226=0,"",'Ark1'!AI3538)</f>
        <v>6</v>
      </c>
      <c r="P226" s="221"/>
      <c r="Q226" s="241">
        <f>+IF(O226=0,"",'Ark1'!AJ3538)</f>
        <v>117.68333333333337</v>
      </c>
      <c r="R226" s="220"/>
      <c r="S226" s="241">
        <f>+IF(O226=0,"",'Ark1'!AK3538)</f>
        <v>36.584458171983314</v>
      </c>
      <c r="T226" s="97"/>
      <c r="U226" s="242">
        <f>+IF(I226=0,"",'Ark1'!S3538)</f>
        <v>11</v>
      </c>
      <c r="V226" s="220"/>
      <c r="W226" s="241">
        <f>+IF(I226=0,"",'Ark1'!W3538)</f>
        <v>100</v>
      </c>
      <c r="X226" s="243">
        <f>+IF(I226=0,"",'Ark1'!X3538)</f>
        <v>100</v>
      </c>
      <c r="Y226" s="243">
        <f>+IF(I226=0,"",'Ark1'!Y3538)</f>
        <v>100</v>
      </c>
      <c r="Z226" s="243">
        <f>+IF(I226=0,"",'Ark1'!Z3538)</f>
        <v>100</v>
      </c>
      <c r="AA226" s="241">
        <f>+IF(I226=0,"",'Ark1'!AA3538)</f>
        <v>13.254517049754153</v>
      </c>
      <c r="AB226" s="241">
        <f>+IF(I226=0,"",'Ark1'!AB3538)</f>
        <v>2.2360679774997898</v>
      </c>
      <c r="AC226" s="243">
        <f>+'Ark1'!AD3538</f>
        <v>85.981956811737746</v>
      </c>
      <c r="AD226" s="241">
        <f t="shared" si="32"/>
        <v>0.4</v>
      </c>
      <c r="AE226" s="241">
        <f t="shared" si="33"/>
        <v>1.2</v>
      </c>
      <c r="AF226" s="220"/>
      <c r="AG226" s="26"/>
      <c r="AI226" s="28"/>
      <c r="AJ226" s="26"/>
      <c r="AK226" s="27"/>
      <c r="AL226" s="27"/>
      <c r="AP226" s="27"/>
    </row>
    <row r="227" spans="1:46">
      <c r="A227" s="220"/>
      <c r="B227" s="240">
        <f>+'Ark1'!C3614</f>
        <v>2023</v>
      </c>
      <c r="C227" s="220"/>
      <c r="D227" s="240">
        <f>+'Ark1'!M3539</f>
        <v>15</v>
      </c>
      <c r="E227" s="240" t="s">
        <v>112</v>
      </c>
      <c r="F227" s="240">
        <f>+'Ark1'!D3539</f>
        <v>4</v>
      </c>
      <c r="G227" s="240" t="str">
        <f>VLOOKUP(F227,RNR!D5:$E$13,2)</f>
        <v>Apr</v>
      </c>
      <c r="H227" s="240">
        <f>+'Ark1'!Q3539</f>
        <v>1</v>
      </c>
      <c r="I227" s="240">
        <f>+'Ark1'!R3539</f>
        <v>1</v>
      </c>
      <c r="J227" s="241">
        <f>+IF(I227=0,"",'Ark1'!AG3539)</f>
        <v>0.24330900243309003</v>
      </c>
      <c r="K227" s="241">
        <f>+IF(I227=0,"",'Ark1'!AH3539)</f>
        <v>0.3714950654005551</v>
      </c>
      <c r="L227" s="241"/>
      <c r="M227" s="302">
        <f>+IF(I227=0,"",'Ark1'!U3539)</f>
        <v>59.7</v>
      </c>
      <c r="N227" s="220"/>
      <c r="O227" s="455">
        <f>+IF(J227=0,"",'Ark1'!AI3539)</f>
        <v>1</v>
      </c>
      <c r="P227" s="221"/>
      <c r="Q227" s="241">
        <f>+IF(O227=0,"",'Ark1'!AJ3539)</f>
        <v>128.30000000000001</v>
      </c>
      <c r="R227" s="220"/>
      <c r="S227" s="241">
        <f>+IF(O227=0,"",'Ark1'!AK3539)</f>
        <v>28.267953094082941</v>
      </c>
      <c r="T227" s="97"/>
      <c r="U227" s="242">
        <f>+IF(I227=0,"",'Ark1'!S3539)</f>
        <v>9</v>
      </c>
      <c r="V227" s="220"/>
      <c r="W227" s="241">
        <f>+IF(I227=0,"",'Ark1'!W3539)</f>
        <v>100</v>
      </c>
      <c r="X227" s="243">
        <f>+IF(I227=0,"",'Ark1'!X3539)</f>
        <v>100</v>
      </c>
      <c r="Y227" s="243">
        <f>+IF(I227=0,"",'Ark1'!Y3539)</f>
        <v>100</v>
      </c>
      <c r="Z227" s="243">
        <f>+IF(I227=0,"",'Ark1'!Z3539)</f>
        <v>100</v>
      </c>
      <c r="AA227" s="241">
        <f>+IF(I227=0,"",'Ark1'!AA3539)</f>
        <v>0</v>
      </c>
      <c r="AB227" s="241">
        <f>+IF(I227=0,"",'Ark1'!AB3539)</f>
        <v>0</v>
      </c>
      <c r="AC227" s="243">
        <f>+'Ark1'!AD3539</f>
        <v>0</v>
      </c>
      <c r="AD227" s="241">
        <f t="shared" si="32"/>
        <v>6.6666666666666666E-2</v>
      </c>
      <c r="AE227" s="241">
        <f t="shared" si="33"/>
        <v>1</v>
      </c>
      <c r="AF227" s="220"/>
      <c r="AG227" s="26"/>
      <c r="AI227" s="28"/>
      <c r="AJ227" s="26"/>
      <c r="AK227" s="27"/>
      <c r="AL227" s="27"/>
      <c r="AP227" s="27"/>
    </row>
    <row r="228" spans="1:46">
      <c r="A228" s="220"/>
      <c r="B228" s="240">
        <f>+'Ark1'!C3615</f>
        <v>2023</v>
      </c>
      <c r="C228" s="220"/>
      <c r="D228" s="240">
        <f>+'Ark1'!M3540</f>
        <v>15</v>
      </c>
      <c r="E228" s="240" t="s">
        <v>112</v>
      </c>
      <c r="F228" s="240">
        <f>+'Ark1'!D3540</f>
        <v>5</v>
      </c>
      <c r="G228" s="240" t="str">
        <f>VLOOKUP(F228,RNR!D6:$E$13,2)</f>
        <v>Mai</v>
      </c>
      <c r="H228" s="240">
        <f>+'Ark1'!Q3540</f>
        <v>1</v>
      </c>
      <c r="I228" s="240">
        <f>+'Ark1'!R3540</f>
        <v>1</v>
      </c>
      <c r="J228" s="241">
        <f>+IF(I228=0,"",'Ark1'!AG3540)</f>
        <v>0.74074074074074081</v>
      </c>
      <c r="K228" s="241">
        <f>+IF(I228=0,"",'Ark1'!AH3540)</f>
        <v>1.1989495608077516</v>
      </c>
      <c r="L228" s="241"/>
      <c r="M228" s="302">
        <f>+IF(I228=0,"",'Ark1'!U3540)</f>
        <v>66.2</v>
      </c>
      <c r="N228" s="220"/>
      <c r="O228" s="455">
        <f>+IF(J228=0,"",'Ark1'!AI3540)</f>
        <v>1</v>
      </c>
      <c r="P228" s="221"/>
      <c r="Q228" s="241">
        <f>+IF(O228=0,"",'Ark1'!AJ3540)</f>
        <v>123.4</v>
      </c>
      <c r="R228" s="220"/>
      <c r="S228" s="241">
        <f>+IF(O228=0,"",'Ark1'!AK3540)</f>
        <v>35.229989224561876</v>
      </c>
      <c r="T228" s="97"/>
      <c r="U228" s="242">
        <f>+IF(I228=0,"",'Ark1'!S3540)</f>
        <v>13</v>
      </c>
      <c r="V228" s="220"/>
      <c r="W228" s="241">
        <f>+IF(I228=0,"",'Ark1'!W3540)</f>
        <v>100</v>
      </c>
      <c r="X228" s="243">
        <f>+IF(I228=0,"",'Ark1'!X3540)</f>
        <v>100</v>
      </c>
      <c r="Y228" s="243">
        <f>+IF(I228=0,"",'Ark1'!Y3540)</f>
        <v>100</v>
      </c>
      <c r="Z228" s="243">
        <f>+IF(I228=0,"",'Ark1'!Z3540)</f>
        <v>100</v>
      </c>
      <c r="AA228" s="241">
        <f>+IF(I228=0,"",'Ark1'!AA3540)</f>
        <v>0</v>
      </c>
      <c r="AB228" s="241">
        <f>+IF(I228=0,"",'Ark1'!AB3540)</f>
        <v>0</v>
      </c>
      <c r="AC228" s="243">
        <f>+'Ark1'!AD3540</f>
        <v>0</v>
      </c>
      <c r="AD228" s="241">
        <f t="shared" si="32"/>
        <v>6.6666666666666666E-2</v>
      </c>
      <c r="AE228" s="241">
        <f t="shared" si="33"/>
        <v>1</v>
      </c>
      <c r="AF228" s="220"/>
      <c r="AG228" s="26"/>
      <c r="AI228" s="28"/>
      <c r="AJ228" s="26"/>
      <c r="AK228" s="27"/>
      <c r="AL228" s="27"/>
      <c r="AP228" s="27"/>
    </row>
    <row r="229" spans="1:46">
      <c r="A229" s="220"/>
      <c r="B229" s="240">
        <f>+'Ark1'!C3616</f>
        <v>2023</v>
      </c>
      <c r="C229" s="220"/>
      <c r="D229" s="240">
        <f>+'Ark1'!M3541</f>
        <v>15</v>
      </c>
      <c r="E229" s="240" t="s">
        <v>112</v>
      </c>
      <c r="F229" s="240">
        <f>+'Ark1'!D3541</f>
        <v>6</v>
      </c>
      <c r="G229" s="240" t="str">
        <f>VLOOKUP(F229,RNR!D7:$E$13,2)</f>
        <v>Jun</v>
      </c>
      <c r="H229" s="240">
        <f>+'Ark1'!Q3541</f>
        <v>0</v>
      </c>
      <c r="I229" s="240">
        <f>+'Ark1'!R3541</f>
        <v>0</v>
      </c>
      <c r="J229" s="241" t="str">
        <f>+IF(I229=0,"",'Ark1'!AG3541)</f>
        <v/>
      </c>
      <c r="K229" s="241" t="str">
        <f>+IF(I229=0,"",'Ark1'!AH3541)</f>
        <v/>
      </c>
      <c r="L229" s="241"/>
      <c r="M229" s="302" t="str">
        <f>+IF(I229=0,"",'Ark1'!U3541)</f>
        <v/>
      </c>
      <c r="N229" s="220"/>
      <c r="O229" s="455">
        <f>+IF(J229=0,"",'Ark1'!AI3541)</f>
        <v>0</v>
      </c>
      <c r="P229" s="221"/>
      <c r="Q229" s="241" t="str">
        <f>+IF(O229=0,"",'Ark1'!AJ3541)</f>
        <v/>
      </c>
      <c r="R229" s="220"/>
      <c r="S229" s="241" t="str">
        <f>+IF(O229=0,"",'Ark1'!AK3541)</f>
        <v/>
      </c>
      <c r="T229" s="97"/>
      <c r="U229" s="242" t="str">
        <f>+IF(I229=0,"",'Ark1'!S3541)</f>
        <v/>
      </c>
      <c r="V229" s="220"/>
      <c r="W229" s="241" t="str">
        <f>+IF(I229=0,"",'Ark1'!W3541)</f>
        <v/>
      </c>
      <c r="X229" s="243" t="str">
        <f>+IF(I229=0,"",'Ark1'!X3541)</f>
        <v/>
      </c>
      <c r="Y229" s="243" t="str">
        <f>+IF(I229=0,"",'Ark1'!Y3541)</f>
        <v/>
      </c>
      <c r="Z229" s="243" t="str">
        <f>+IF(I229=0,"",'Ark1'!Z3541)</f>
        <v/>
      </c>
      <c r="AA229" s="241" t="str">
        <f>+IF(I229=0,"",'Ark1'!AA3541)</f>
        <v/>
      </c>
      <c r="AB229" s="241" t="str">
        <f>+IF(I229=0,"",'Ark1'!AB3541)</f>
        <v/>
      </c>
      <c r="AC229" s="243">
        <f>+'Ark1'!AD3541</f>
        <v>0</v>
      </c>
      <c r="AD229" s="241" t="str">
        <f t="shared" si="32"/>
        <v/>
      </c>
      <c r="AE229" s="241" t="str">
        <f t="shared" si="33"/>
        <v/>
      </c>
      <c r="AF229" s="220"/>
      <c r="AG229" s="26"/>
      <c r="AI229" s="28"/>
      <c r="AJ229" s="26"/>
      <c r="AK229" s="27"/>
      <c r="AL229" s="27"/>
      <c r="AP229" s="27"/>
    </row>
    <row r="230" spans="1:46">
      <c r="A230" s="220"/>
      <c r="B230" s="240">
        <f>+'Ark1'!C3617</f>
        <v>2023</v>
      </c>
      <c r="C230" s="220"/>
      <c r="D230" s="240">
        <f>+'Ark1'!M3542</f>
        <v>15</v>
      </c>
      <c r="E230" s="240" t="s">
        <v>112</v>
      </c>
      <c r="F230" s="240">
        <f>+'Ark1'!D3542</f>
        <v>7</v>
      </c>
      <c r="G230" s="240" t="str">
        <f>VLOOKUP(F230,RNR!D8:$E$13,2)</f>
        <v>Jul</v>
      </c>
      <c r="H230" s="240">
        <f>+'Ark1'!Q3542</f>
        <v>0</v>
      </c>
      <c r="I230" s="240">
        <f>+'Ark1'!R3542</f>
        <v>0</v>
      </c>
      <c r="J230" s="241" t="str">
        <f>+IF(I230=0,"",'Ark1'!AG3542)</f>
        <v/>
      </c>
      <c r="K230" s="241" t="str">
        <f>+IF(I230=0,"",'Ark1'!AH3542)</f>
        <v/>
      </c>
      <c r="L230" s="241"/>
      <c r="M230" s="302" t="str">
        <f>+IF(I230=0,"",'Ark1'!U3542)</f>
        <v/>
      </c>
      <c r="N230" s="220"/>
      <c r="O230" s="455">
        <f>+IF(J230=0,"",'Ark1'!AI3542)</f>
        <v>0</v>
      </c>
      <c r="P230" s="221"/>
      <c r="Q230" s="241" t="str">
        <f>+IF(O230=0,"",'Ark1'!AJ3542)</f>
        <v/>
      </c>
      <c r="R230" s="220"/>
      <c r="S230" s="241" t="str">
        <f>+IF(O230=0,"",'Ark1'!AK3542)</f>
        <v/>
      </c>
      <c r="T230" s="97"/>
      <c r="U230" s="242" t="str">
        <f>+IF(I230=0,"",'Ark1'!S3542)</f>
        <v/>
      </c>
      <c r="V230" s="220"/>
      <c r="W230" s="241" t="str">
        <f>+IF(I230=0,"",'Ark1'!W3542)</f>
        <v/>
      </c>
      <c r="X230" s="243" t="str">
        <f>+IF(I230=0,"",'Ark1'!X3542)</f>
        <v/>
      </c>
      <c r="Y230" s="243" t="str">
        <f>+IF(I230=0,"",'Ark1'!Y3542)</f>
        <v/>
      </c>
      <c r="Z230" s="243" t="str">
        <f>+IF(I230=0,"",'Ark1'!Z3542)</f>
        <v/>
      </c>
      <c r="AA230" s="241" t="str">
        <f>+IF(I230=0,"",'Ark1'!AA3542)</f>
        <v/>
      </c>
      <c r="AB230" s="241" t="str">
        <f>+IF(I230=0,"",'Ark1'!AB3542)</f>
        <v/>
      </c>
      <c r="AC230" s="243">
        <f>+'Ark1'!AD3542</f>
        <v>0</v>
      </c>
      <c r="AD230" s="241" t="str">
        <f t="shared" si="32"/>
        <v/>
      </c>
      <c r="AE230" s="241" t="str">
        <f t="shared" si="33"/>
        <v/>
      </c>
      <c r="AF230" s="220"/>
      <c r="AG230" s="26"/>
      <c r="AI230" s="28"/>
      <c r="AJ230" s="26"/>
      <c r="AK230" s="27"/>
      <c r="AL230" s="27"/>
      <c r="AP230" s="27"/>
    </row>
    <row r="231" spans="1:46">
      <c r="A231" s="220"/>
      <c r="B231" s="240">
        <f>+'Ark1'!C3618</f>
        <v>2023</v>
      </c>
      <c r="C231" s="220"/>
      <c r="D231" s="240">
        <f>+'Ark1'!M3543</f>
        <v>15</v>
      </c>
      <c r="E231" s="240" t="s">
        <v>112</v>
      </c>
      <c r="F231" s="240">
        <f>+'Ark1'!D3543</f>
        <v>8</v>
      </c>
      <c r="G231" s="240" t="str">
        <f>VLOOKUP(F231,RNR!D9:$E$13,2)</f>
        <v>Aug</v>
      </c>
      <c r="H231" s="240">
        <f>+'Ark1'!Q3543</f>
        <v>0</v>
      </c>
      <c r="I231" s="240">
        <f>+'Ark1'!R3543</f>
        <v>0</v>
      </c>
      <c r="J231" s="241" t="str">
        <f>+IF(I231=0,"",'Ark1'!AG3543)</f>
        <v/>
      </c>
      <c r="K231" s="241" t="str">
        <f>+IF(I231=0,"",'Ark1'!AH3543)</f>
        <v/>
      </c>
      <c r="L231" s="241"/>
      <c r="M231" s="302" t="str">
        <f>+IF(I231=0,"",'Ark1'!U3543)</f>
        <v/>
      </c>
      <c r="N231" s="220"/>
      <c r="O231" s="455">
        <f>+IF(J231=0,"",'Ark1'!AI3543)</f>
        <v>0</v>
      </c>
      <c r="P231" s="221"/>
      <c r="Q231" s="241" t="str">
        <f>+IF(O231=0,"",'Ark1'!AJ3543)</f>
        <v/>
      </c>
      <c r="R231" s="220"/>
      <c r="S231" s="241" t="str">
        <f>+IF(O231=0,"",'Ark1'!AK3543)</f>
        <v/>
      </c>
      <c r="T231" s="97"/>
      <c r="U231" s="242" t="str">
        <f>+IF(I231=0,"",'Ark1'!S3543)</f>
        <v/>
      </c>
      <c r="V231" s="220"/>
      <c r="W231" s="241" t="str">
        <f>+IF(I231=0,"",'Ark1'!W3543)</f>
        <v/>
      </c>
      <c r="X231" s="243" t="str">
        <f>+IF(I231=0,"",'Ark1'!X3543)</f>
        <v/>
      </c>
      <c r="Y231" s="243" t="str">
        <f>+IF(I231=0,"",'Ark1'!Y3543)</f>
        <v/>
      </c>
      <c r="Z231" s="243" t="str">
        <f>+IF(I231=0,"",'Ark1'!Z3543)</f>
        <v/>
      </c>
      <c r="AA231" s="241" t="str">
        <f>+IF(I231=0,"",'Ark1'!AA3543)</f>
        <v/>
      </c>
      <c r="AB231" s="241" t="str">
        <f>+IF(I231=0,"",'Ark1'!AB3543)</f>
        <v/>
      </c>
      <c r="AC231" s="243">
        <f>+'Ark1'!AD3543</f>
        <v>0</v>
      </c>
      <c r="AD231" s="241" t="str">
        <f t="shared" si="32"/>
        <v/>
      </c>
      <c r="AE231" s="241" t="str">
        <f t="shared" si="33"/>
        <v/>
      </c>
      <c r="AF231" s="220"/>
      <c r="AG231" s="26"/>
      <c r="AI231" s="28"/>
      <c r="AJ231" s="26"/>
      <c r="AK231" s="27"/>
      <c r="AL231" s="27"/>
      <c r="AP231" s="27"/>
    </row>
    <row r="232" spans="1:46">
      <c r="A232" s="220"/>
      <c r="B232" s="240">
        <f>+'Ark1'!C3619</f>
        <v>2023</v>
      </c>
      <c r="C232" s="220"/>
      <c r="D232" s="240">
        <f>+'Ark1'!M3544</f>
        <v>15</v>
      </c>
      <c r="E232" s="240" t="s">
        <v>112</v>
      </c>
      <c r="F232" s="240">
        <f>+'Ark1'!D3544</f>
        <v>9</v>
      </c>
      <c r="G232" s="240" t="str">
        <f>VLOOKUP(F232,RNR!D10:$E$13,2)</f>
        <v>Sep</v>
      </c>
      <c r="H232" s="240">
        <f>+'Ark1'!Q3544</f>
        <v>0</v>
      </c>
      <c r="I232" s="240">
        <f>+'Ark1'!R3544</f>
        <v>0</v>
      </c>
      <c r="J232" s="241" t="str">
        <f>+IF(I232=0,"",'Ark1'!AG3544)</f>
        <v/>
      </c>
      <c r="K232" s="241" t="str">
        <f>+IF(I232=0,"",'Ark1'!AH3544)</f>
        <v/>
      </c>
      <c r="L232" s="241"/>
      <c r="M232" s="302" t="str">
        <f>+IF(I232=0,"",'Ark1'!U3544)</f>
        <v/>
      </c>
      <c r="N232" s="220"/>
      <c r="O232" s="455">
        <f>+IF(J232=0,"",'Ark1'!AI3544)</f>
        <v>0</v>
      </c>
      <c r="P232" s="221"/>
      <c r="Q232" s="241" t="str">
        <f>+IF(O232=0,"",'Ark1'!AJ3544)</f>
        <v/>
      </c>
      <c r="R232" s="220"/>
      <c r="S232" s="241" t="str">
        <f>+IF(O232=0,"",'Ark1'!AK3544)</f>
        <v/>
      </c>
      <c r="T232" s="97"/>
      <c r="U232" s="242" t="str">
        <f>+IF(I232=0,"",'Ark1'!S3544)</f>
        <v/>
      </c>
      <c r="V232" s="220"/>
      <c r="W232" s="241" t="str">
        <f>+IF(I232=0,"",'Ark1'!W3544)</f>
        <v/>
      </c>
      <c r="X232" s="243" t="str">
        <f>+IF(I232=0,"",'Ark1'!X3544)</f>
        <v/>
      </c>
      <c r="Y232" s="243" t="str">
        <f>+IF(I232=0,"",'Ark1'!Y3544)</f>
        <v/>
      </c>
      <c r="Z232" s="243" t="str">
        <f>+IF(I232=0,"",'Ark1'!Z3544)</f>
        <v/>
      </c>
      <c r="AA232" s="241" t="str">
        <f>+IF(I232=0,"",'Ark1'!AA3544)</f>
        <v/>
      </c>
      <c r="AB232" s="241" t="str">
        <f>+IF(I232=0,"",'Ark1'!AB3544)</f>
        <v/>
      </c>
      <c r="AC232" s="243">
        <f>+'Ark1'!AD3544</f>
        <v>0</v>
      </c>
      <c r="AD232" s="241" t="str">
        <f t="shared" si="32"/>
        <v/>
      </c>
      <c r="AE232" s="241" t="str">
        <f t="shared" si="33"/>
        <v/>
      </c>
      <c r="AF232" s="220"/>
      <c r="AG232" s="26"/>
      <c r="AI232" s="28"/>
      <c r="AJ232" s="26"/>
      <c r="AK232" s="27"/>
      <c r="AL232" s="27"/>
      <c r="AP232" s="27"/>
    </row>
    <row r="233" spans="1:46">
      <c r="A233" s="220"/>
      <c r="B233" s="240">
        <f>+'Ark1'!C3620</f>
        <v>2023</v>
      </c>
      <c r="C233" s="220"/>
      <c r="D233" s="240">
        <f>+'Ark1'!M3545</f>
        <v>15</v>
      </c>
      <c r="E233" s="240" t="s">
        <v>112</v>
      </c>
      <c r="F233" s="240">
        <f>+'Ark1'!D3545</f>
        <v>10</v>
      </c>
      <c r="G233" s="240" t="str">
        <f>VLOOKUP(F233,RNR!D11:$E$13,2)</f>
        <v>Okt</v>
      </c>
      <c r="H233" s="240">
        <f>+'Ark1'!Q3545</f>
        <v>0</v>
      </c>
      <c r="I233" s="240">
        <f>+'Ark1'!R3545</f>
        <v>0</v>
      </c>
      <c r="J233" s="241" t="str">
        <f>+IF(I233=0,"",'Ark1'!AG3545)</f>
        <v/>
      </c>
      <c r="K233" s="241" t="str">
        <f>+IF(I233=0,"",'Ark1'!AH3545)</f>
        <v/>
      </c>
      <c r="L233" s="241"/>
      <c r="M233" s="302" t="str">
        <f>+IF(I233=0,"",'Ark1'!U3545)</f>
        <v/>
      </c>
      <c r="N233" s="220"/>
      <c r="O233" s="455">
        <f>+IF(J233=0,"",'Ark1'!AI3545)</f>
        <v>0</v>
      </c>
      <c r="P233" s="221"/>
      <c r="Q233" s="241" t="str">
        <f>+IF(O233=0,"",'Ark1'!AJ3545)</f>
        <v/>
      </c>
      <c r="R233" s="220"/>
      <c r="S233" s="241" t="str">
        <f>+IF(O233=0,"",'Ark1'!AK3545)</f>
        <v/>
      </c>
      <c r="T233" s="97"/>
      <c r="U233" s="242" t="str">
        <f>+IF(I233=0,"",'Ark1'!S3545)</f>
        <v/>
      </c>
      <c r="V233" s="220"/>
      <c r="W233" s="241" t="str">
        <f>+IF(I233=0,"",'Ark1'!W3545)</f>
        <v/>
      </c>
      <c r="X233" s="243" t="str">
        <f>+IF(I233=0,"",'Ark1'!X3545)</f>
        <v/>
      </c>
      <c r="Y233" s="243" t="str">
        <f>+IF(I233=0,"",'Ark1'!Y3545)</f>
        <v/>
      </c>
      <c r="Z233" s="243" t="str">
        <f>+IF(I233=0,"",'Ark1'!Z3545)</f>
        <v/>
      </c>
      <c r="AA233" s="241" t="str">
        <f>+IF(I233=0,"",'Ark1'!AA3545)</f>
        <v/>
      </c>
      <c r="AB233" s="241" t="str">
        <f>+IF(I233=0,"",'Ark1'!AB3545)</f>
        <v/>
      </c>
      <c r="AC233" s="243">
        <f>+'Ark1'!AD3545</f>
        <v>0</v>
      </c>
      <c r="AD233" s="241" t="str">
        <f t="shared" si="32"/>
        <v/>
      </c>
      <c r="AE233" s="241" t="str">
        <f t="shared" si="33"/>
        <v/>
      </c>
      <c r="AF233" s="220"/>
      <c r="AG233" s="26"/>
      <c r="AI233" s="28"/>
      <c r="AJ233" s="26"/>
      <c r="AK233" s="27"/>
      <c r="AL233" s="27"/>
      <c r="AP233" s="27"/>
    </row>
    <row r="234" spans="1:46">
      <c r="A234" s="220"/>
      <c r="B234" s="240">
        <f>+'Ark1'!C3621</f>
        <v>2023</v>
      </c>
      <c r="C234" s="220"/>
      <c r="D234" s="240">
        <f>+'Ark1'!M3546</f>
        <v>15</v>
      </c>
      <c r="E234" s="240" t="s">
        <v>112</v>
      </c>
      <c r="F234" s="240">
        <f>+'Ark1'!D3546</f>
        <v>11</v>
      </c>
      <c r="G234" s="240" t="str">
        <f>VLOOKUP(F234,RNR!D12:$E$13,2)</f>
        <v>Nov</v>
      </c>
      <c r="H234" s="240">
        <f>+'Ark1'!Q3546</f>
        <v>0</v>
      </c>
      <c r="I234" s="240">
        <f>+'Ark1'!R3546</f>
        <v>0</v>
      </c>
      <c r="J234" s="241" t="str">
        <f>+IF(I234=0,"",'Ark1'!AG3546)</f>
        <v/>
      </c>
      <c r="K234" s="241" t="str">
        <f>+IF(I234=0,"",'Ark1'!AH3546)</f>
        <v/>
      </c>
      <c r="L234" s="241"/>
      <c r="M234" s="302" t="str">
        <f>+IF(I234=0,"",'Ark1'!U3546)</f>
        <v/>
      </c>
      <c r="N234" s="220"/>
      <c r="O234" s="455">
        <f>+IF(J234=0,"",'Ark1'!AI3546)</f>
        <v>0</v>
      </c>
      <c r="P234" s="221"/>
      <c r="Q234" s="241" t="str">
        <f>+IF(O234=0,"",'Ark1'!AJ3546)</f>
        <v/>
      </c>
      <c r="R234" s="220"/>
      <c r="S234" s="241" t="str">
        <f>+IF(O234=0,"",'Ark1'!AK3546)</f>
        <v/>
      </c>
      <c r="T234" s="97"/>
      <c r="U234" s="242" t="str">
        <f>+IF(I234=0,"",'Ark1'!S3546)</f>
        <v/>
      </c>
      <c r="V234" s="220"/>
      <c r="W234" s="241" t="str">
        <f>+IF(I234=0,"",'Ark1'!W3546)</f>
        <v/>
      </c>
      <c r="X234" s="243" t="str">
        <f>+IF(I234=0,"",'Ark1'!X3546)</f>
        <v/>
      </c>
      <c r="Y234" s="243" t="str">
        <f>+IF(I234=0,"",'Ark1'!Y3546)</f>
        <v/>
      </c>
      <c r="Z234" s="243" t="str">
        <f>+IF(I234=0,"",'Ark1'!Z3546)</f>
        <v/>
      </c>
      <c r="AA234" s="241" t="str">
        <f>+IF(I234=0,"",'Ark1'!AA3546)</f>
        <v/>
      </c>
      <c r="AB234" s="241" t="str">
        <f>+IF(I234=0,"",'Ark1'!AB3546)</f>
        <v/>
      </c>
      <c r="AC234" s="243">
        <f>+'Ark1'!AD3546</f>
        <v>0</v>
      </c>
      <c r="AD234" s="241" t="str">
        <f t="shared" si="32"/>
        <v/>
      </c>
      <c r="AE234" s="241" t="str">
        <f t="shared" si="33"/>
        <v/>
      </c>
      <c r="AF234" s="220"/>
      <c r="AG234" s="26"/>
      <c r="AI234" s="28"/>
      <c r="AJ234" s="26"/>
      <c r="AK234" s="27"/>
      <c r="AL234" s="27"/>
      <c r="AP234" s="27"/>
    </row>
    <row r="235" spans="1:46">
      <c r="A235" s="220"/>
      <c r="B235" s="240">
        <f>+'Ark1'!C3622</f>
        <v>2023</v>
      </c>
      <c r="C235" s="220"/>
      <c r="D235" s="240">
        <f>+'Ark1'!M3548</f>
        <v>1</v>
      </c>
      <c r="E235" s="240" t="s">
        <v>112</v>
      </c>
      <c r="F235" s="240">
        <f>+'Ark1'!D3548</f>
        <v>1</v>
      </c>
      <c r="G235" s="240" t="e">
        <f>VLOOKUP(F235,RNR!D13:$E$13,2)</f>
        <v>#N/A</v>
      </c>
      <c r="H235" s="240">
        <f>+'Ark1'!Q3548</f>
        <v>0</v>
      </c>
      <c r="I235" s="240">
        <f>+'Ark1'!R3548</f>
        <v>0</v>
      </c>
      <c r="J235" s="241" t="str">
        <f>+IF(I235=0,"",'Ark1'!AG3548)</f>
        <v/>
      </c>
      <c r="K235" s="241" t="str">
        <f>+IF(I235=0,"",'Ark1'!AH3548)</f>
        <v/>
      </c>
      <c r="L235" s="241"/>
      <c r="M235" s="302" t="str">
        <f>+IF(I235=0,"",'Ark1'!U3548)</f>
        <v/>
      </c>
      <c r="N235" s="220"/>
      <c r="O235" s="455">
        <f>+IF(J235=0,"",'Ark1'!AI3548)</f>
        <v>0</v>
      </c>
      <c r="P235" s="221"/>
      <c r="Q235" s="241" t="str">
        <f>+IF(O235=0,"",'Ark1'!AJ3548)</f>
        <v/>
      </c>
      <c r="R235" s="220"/>
      <c r="S235" s="241" t="str">
        <f>+IF(O235=0,"",'Ark1'!AK3548)</f>
        <v/>
      </c>
      <c r="T235" s="97"/>
      <c r="U235" s="242" t="str">
        <f>+IF(I235=0,"",'Ark1'!S3548)</f>
        <v/>
      </c>
      <c r="V235" s="220"/>
      <c r="W235" s="241" t="str">
        <f>+IF(I235=0,"",'Ark1'!W3548)</f>
        <v/>
      </c>
      <c r="X235" s="243" t="str">
        <f>+IF(I235=0,"",'Ark1'!X3548)</f>
        <v/>
      </c>
      <c r="Y235" s="243" t="str">
        <f>+IF(I235=0,"",'Ark1'!Y3548)</f>
        <v/>
      </c>
      <c r="Z235" s="243" t="str">
        <f>+IF(I235=0,"",'Ark1'!Z3548)</f>
        <v/>
      </c>
      <c r="AA235" s="241" t="str">
        <f>+IF(I235=0,"",'Ark1'!AA3548)</f>
        <v/>
      </c>
      <c r="AB235" s="241" t="str">
        <f>+IF(I235=0,"",'Ark1'!AB3548)</f>
        <v/>
      </c>
      <c r="AC235" s="243">
        <f>+'Ark1'!AD3548</f>
        <v>0</v>
      </c>
      <c r="AD235" s="241" t="str">
        <f t="shared" si="32"/>
        <v/>
      </c>
      <c r="AE235" s="241" t="str">
        <f t="shared" si="33"/>
        <v/>
      </c>
      <c r="AF235" s="220"/>
      <c r="AG235" s="26"/>
      <c r="AI235" s="28"/>
      <c r="AJ235" s="26"/>
      <c r="AK235" s="27"/>
      <c r="AL235" s="27"/>
      <c r="AP235" s="27"/>
    </row>
    <row r="236" spans="1:46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239"/>
      <c r="P236" s="221"/>
      <c r="Q236" s="220"/>
      <c r="R236" s="220"/>
      <c r="S236" s="220"/>
      <c r="T236" s="97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6"/>
      <c r="AI236" s="28"/>
      <c r="AJ236" s="26"/>
      <c r="AK236" s="27"/>
      <c r="AL236" s="27"/>
      <c r="AP236" s="27"/>
    </row>
    <row r="237" spans="1:46">
      <c r="A237" s="414"/>
      <c r="B237" s="414"/>
      <c r="C237" s="414"/>
      <c r="D237" s="414"/>
      <c r="E237" s="414"/>
      <c r="F237" s="414"/>
      <c r="G237" s="414"/>
      <c r="H237" s="414"/>
      <c r="I237" s="414"/>
      <c r="J237" s="415"/>
      <c r="K237" s="415"/>
      <c r="L237" s="415"/>
      <c r="M237" s="417"/>
      <c r="N237" s="415"/>
      <c r="O237" s="456"/>
      <c r="P237" s="415"/>
      <c r="Q237" s="415"/>
      <c r="R237" s="415"/>
      <c r="S237" s="415"/>
      <c r="T237" s="415"/>
      <c r="U237" s="416"/>
      <c r="V237" s="416"/>
      <c r="W237" s="415"/>
      <c r="X237" s="418"/>
      <c r="Y237" s="418"/>
      <c r="Z237" s="418"/>
      <c r="AA237" s="415"/>
      <c r="AB237" s="415"/>
      <c r="AC237" s="418"/>
      <c r="AD237" s="415"/>
      <c r="AE237" s="415"/>
      <c r="AF237" s="414"/>
      <c r="AG237" s="26"/>
      <c r="AI237" s="28"/>
      <c r="AJ237" s="26"/>
      <c r="AK237" s="27"/>
      <c r="AL237" s="27"/>
      <c r="AP237" s="27"/>
    </row>
    <row r="238" spans="1:46" ht="22.8">
      <c r="A238" s="414"/>
      <c r="B238" s="414"/>
      <c r="C238" s="414"/>
      <c r="D238" s="414"/>
      <c r="E238" s="419" t="str">
        <f>+E240</f>
        <v>1-</v>
      </c>
      <c r="F238" s="414"/>
      <c r="G238" s="414"/>
      <c r="H238" s="414"/>
      <c r="I238" s="244">
        <f>SUM(I240:I251)</f>
        <v>1</v>
      </c>
      <c r="J238" s="414"/>
      <c r="K238" s="414"/>
      <c r="L238" s="414"/>
      <c r="M238" s="273">
        <f>+Fettgruppe!R41</f>
        <v>0</v>
      </c>
      <c r="N238" s="415"/>
      <c r="O238" s="456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  <c r="AA238" s="414"/>
      <c r="AB238" s="414"/>
      <c r="AC238" s="414"/>
      <c r="AD238" s="414"/>
      <c r="AE238" s="414"/>
      <c r="AF238" s="414"/>
      <c r="AG238" s="223"/>
      <c r="AI238" s="28"/>
      <c r="AJ238" s="26"/>
      <c r="AK238" s="224"/>
      <c r="AL238" s="27"/>
      <c r="AP238" s="27"/>
    </row>
    <row r="239" spans="1:46">
      <c r="A239" s="414"/>
      <c r="B239" s="414"/>
      <c r="C239" s="414"/>
      <c r="D239" s="414"/>
      <c r="E239" s="414"/>
      <c r="F239" s="414"/>
      <c r="G239" s="414"/>
      <c r="H239" s="414"/>
      <c r="I239" s="414"/>
      <c r="J239" s="414"/>
      <c r="K239" s="414"/>
      <c r="L239" s="414"/>
      <c r="M239" s="414"/>
      <c r="N239" s="415"/>
      <c r="O239" s="456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  <c r="AA239" s="414"/>
      <c r="AB239" s="414"/>
      <c r="AC239" s="414"/>
      <c r="AD239" s="414"/>
      <c r="AE239" s="414"/>
      <c r="AF239" s="414"/>
      <c r="AG239" s="223"/>
      <c r="AI239" s="28"/>
      <c r="AJ239" s="26"/>
      <c r="AK239" s="224"/>
      <c r="AL239" s="27"/>
      <c r="AP239" s="27"/>
    </row>
    <row r="240" spans="1:46">
      <c r="A240" s="414"/>
      <c r="B240" s="240">
        <f>+'Ark1'!C3548</f>
        <v>2023</v>
      </c>
      <c r="C240" s="414"/>
      <c r="D240" s="240">
        <f>+'Ark1'!M3548</f>
        <v>1</v>
      </c>
      <c r="E240" s="240" t="s">
        <v>98</v>
      </c>
      <c r="F240" s="240">
        <f>+'Ark1'!D3548</f>
        <v>1</v>
      </c>
      <c r="G240" s="414" t="str">
        <f>VLOOKUP(F240,RNR!$D$2:$E$13,2)</f>
        <v>Jan</v>
      </c>
      <c r="H240" s="240">
        <f>+'Ark1'!Q3548</f>
        <v>0</v>
      </c>
      <c r="I240" s="240">
        <f>+'Ark1'!R3548</f>
        <v>0</v>
      </c>
      <c r="J240" s="241" t="str">
        <f>+IF(I240=0,"",'Ark1'!AG3548)</f>
        <v/>
      </c>
      <c r="K240" s="241" t="str">
        <f>+IF(I240=0,"",'Ark1'!AH3548)</f>
        <v/>
      </c>
      <c r="L240" s="241"/>
      <c r="M240" s="302" t="str">
        <f>+IF(I240=0,"",'Ark1'!U3548)</f>
        <v/>
      </c>
      <c r="N240" s="415"/>
      <c r="O240" s="455">
        <f>+IF(J240=0,"",'Ark1'!AI3548)</f>
        <v>0</v>
      </c>
      <c r="P240" s="414"/>
      <c r="Q240" s="241" t="str">
        <f>+IF(O240=0,"",'Ark1'!AJ3548)</f>
        <v/>
      </c>
      <c r="R240" s="414"/>
      <c r="S240" s="241" t="str">
        <f>+IF(O240=0,"",'Ark1'!AK3548)</f>
        <v/>
      </c>
      <c r="T240" s="414"/>
      <c r="U240" s="242" t="str">
        <f>+IF(I240=0,"",'Ark1'!S3548)</f>
        <v/>
      </c>
      <c r="V240" s="242"/>
      <c r="W240" s="241" t="str">
        <f>+IF(I240=0,"",'Ark1'!W3548)</f>
        <v/>
      </c>
      <c r="X240" s="243" t="str">
        <f>+IF(I240=0,"",'Ark1'!X3548)</f>
        <v/>
      </c>
      <c r="Y240" s="243" t="str">
        <f>+IF(I240=0,"",'Ark1'!Y3548)</f>
        <v/>
      </c>
      <c r="Z240" s="243" t="str">
        <f>+IF(I240=0,"",'Ark1'!Z3548)</f>
        <v/>
      </c>
      <c r="AA240" s="241" t="str">
        <f>+IF(I240=0,"",'Ark1'!AA3548)</f>
        <v/>
      </c>
      <c r="AB240" s="241" t="str">
        <f>+IF(I240=0,"",'Ark1'!AB3548)</f>
        <v/>
      </c>
      <c r="AC240" s="243">
        <f>+'Ark1'!AD3548</f>
        <v>0</v>
      </c>
      <c r="AD240" s="241" t="str">
        <f t="shared" ref="AD240" si="34">+IF(I240=0,"",I240/D240)</f>
        <v/>
      </c>
      <c r="AE240" s="241" t="str">
        <f t="shared" ref="AE240" si="35">+IF(I240=0,"",I240/H240)</f>
        <v/>
      </c>
      <c r="AF240" s="414"/>
      <c r="AI240" s="28"/>
      <c r="AJ240" s="26"/>
      <c r="AM240" s="26"/>
      <c r="AN240" s="26"/>
      <c r="AO240" s="26"/>
      <c r="AQ240" s="26"/>
      <c r="AR240" s="245"/>
      <c r="AS240" s="26"/>
      <c r="AT240" s="26"/>
    </row>
    <row r="241" spans="1:46">
      <c r="A241" s="414"/>
      <c r="B241" s="240">
        <f>+'Ark1'!C3549</f>
        <v>2023</v>
      </c>
      <c r="C241" s="414"/>
      <c r="D241" s="240">
        <f>+'Ark1'!M3549</f>
        <v>1</v>
      </c>
      <c r="E241" s="240" t="s">
        <v>98</v>
      </c>
      <c r="F241" s="240">
        <f>+'Ark1'!D3549</f>
        <v>2</v>
      </c>
      <c r="G241" s="414" t="str">
        <f>VLOOKUP(F241,RNR!$D$2:$E$13,2)</f>
        <v>Feb</v>
      </c>
      <c r="H241" s="240">
        <f>+'Ark1'!Q3549</f>
        <v>0</v>
      </c>
      <c r="I241" s="240">
        <f>+'Ark1'!R3549</f>
        <v>0</v>
      </c>
      <c r="J241" s="241" t="str">
        <f>+IF(I241=0,"",'Ark1'!AG3549)</f>
        <v/>
      </c>
      <c r="K241" s="241" t="str">
        <f>+IF(I241=0,"",'Ark1'!AH3549)</f>
        <v/>
      </c>
      <c r="L241" s="241"/>
      <c r="M241" s="302" t="str">
        <f>+IF(I241=0,"",'Ark1'!U3549)</f>
        <v/>
      </c>
      <c r="N241" s="415"/>
      <c r="O241" s="455">
        <f>+IF(J241=0,"",'Ark1'!AI3549)</f>
        <v>0</v>
      </c>
      <c r="P241" s="414"/>
      <c r="Q241" s="241" t="str">
        <f>+IF(O241=0,"",'Ark1'!AJ3549)</f>
        <v/>
      </c>
      <c r="R241" s="414"/>
      <c r="S241" s="241" t="str">
        <f>+IF(O241=0,"",'Ark1'!AK3549)</f>
        <v/>
      </c>
      <c r="T241" s="414"/>
      <c r="U241" s="242" t="str">
        <f>+IF(I241=0,"",'Ark1'!S3549)</f>
        <v/>
      </c>
      <c r="V241" s="242"/>
      <c r="W241" s="241" t="str">
        <f>+IF(I241=0,"",'Ark1'!W3549)</f>
        <v/>
      </c>
      <c r="X241" s="243" t="str">
        <f>+IF(I241=0,"",'Ark1'!X3549)</f>
        <v/>
      </c>
      <c r="Y241" s="243" t="str">
        <f>+IF(I241=0,"",'Ark1'!Y3549)</f>
        <v/>
      </c>
      <c r="Z241" s="243" t="str">
        <f>+IF(I241=0,"",'Ark1'!Z3549)</f>
        <v/>
      </c>
      <c r="AA241" s="241" t="str">
        <f>+IF(I241=0,"",'Ark1'!AA3549)</f>
        <v/>
      </c>
      <c r="AB241" s="241" t="str">
        <f>+IF(I241=0,"",'Ark1'!AB3549)</f>
        <v/>
      </c>
      <c r="AC241" s="243">
        <f>+'Ark1'!AD3549</f>
        <v>0</v>
      </c>
      <c r="AD241" s="241" t="str">
        <f t="shared" ref="AD241:AD251" si="36">+IF(I241=0,"",I241/D241)</f>
        <v/>
      </c>
      <c r="AE241" s="241" t="str">
        <f t="shared" ref="AE241:AE251" si="37">+IF(I241=0,"",I241/H241)</f>
        <v/>
      </c>
      <c r="AF241" s="414"/>
      <c r="AI241" s="28"/>
      <c r="AJ241" s="26"/>
      <c r="AM241" s="26"/>
      <c r="AN241" s="26"/>
      <c r="AO241" s="26"/>
      <c r="AQ241" s="26"/>
      <c r="AR241" s="245"/>
      <c r="AS241" s="26"/>
      <c r="AT241" s="26"/>
    </row>
    <row r="242" spans="1:46">
      <c r="A242" s="414"/>
      <c r="B242" s="240">
        <f>+'Ark1'!C3550</f>
        <v>2023</v>
      </c>
      <c r="C242" s="414"/>
      <c r="D242" s="240">
        <f>+'Ark1'!M3550</f>
        <v>1</v>
      </c>
      <c r="E242" s="240" t="s">
        <v>98</v>
      </c>
      <c r="F242" s="240">
        <f>+'Ark1'!D3550</f>
        <v>3</v>
      </c>
      <c r="G242" s="414" t="str">
        <f>VLOOKUP(F242,RNR!$D$2:$E$13,2)</f>
        <v>Mar</v>
      </c>
      <c r="H242" s="240">
        <f>+'Ark1'!Q3550</f>
        <v>0</v>
      </c>
      <c r="I242" s="240">
        <f>+'Ark1'!R3550</f>
        <v>0</v>
      </c>
      <c r="J242" s="241" t="str">
        <f>+IF(I242=0,"",'Ark1'!AG3550)</f>
        <v/>
      </c>
      <c r="K242" s="241" t="str">
        <f>+IF(I242=0,"",'Ark1'!AH3550)</f>
        <v/>
      </c>
      <c r="L242" s="241"/>
      <c r="M242" s="302" t="str">
        <f>+IF(I242=0,"",'Ark1'!U3550)</f>
        <v/>
      </c>
      <c r="N242" s="415"/>
      <c r="O242" s="455">
        <f>+IF(J242=0,"",'Ark1'!AI3550)</f>
        <v>0</v>
      </c>
      <c r="P242" s="414"/>
      <c r="Q242" s="241" t="str">
        <f>+IF(O242=0,"",'Ark1'!AJ3550)</f>
        <v/>
      </c>
      <c r="R242" s="414"/>
      <c r="S242" s="241" t="str">
        <f>+IF(O242=0,"",'Ark1'!AK3550)</f>
        <v/>
      </c>
      <c r="T242" s="414"/>
      <c r="U242" s="242" t="str">
        <f>+IF(I242=0,"",'Ark1'!S3550)</f>
        <v/>
      </c>
      <c r="V242" s="242"/>
      <c r="W242" s="241" t="str">
        <f>+IF(I242=0,"",'Ark1'!W3550)</f>
        <v/>
      </c>
      <c r="X242" s="243" t="str">
        <f>+IF(I242=0,"",'Ark1'!X3550)</f>
        <v/>
      </c>
      <c r="Y242" s="243" t="str">
        <f>+IF(I242=0,"",'Ark1'!Y3550)</f>
        <v/>
      </c>
      <c r="Z242" s="243" t="str">
        <f>+IF(I242=0,"",'Ark1'!Z3550)</f>
        <v/>
      </c>
      <c r="AA242" s="241" t="str">
        <f>+IF(I242=0,"",'Ark1'!AA3550)</f>
        <v/>
      </c>
      <c r="AB242" s="241" t="str">
        <f>+IF(I242=0,"",'Ark1'!AB3550)</f>
        <v/>
      </c>
      <c r="AC242" s="243">
        <f>+'Ark1'!AD3550</f>
        <v>0</v>
      </c>
      <c r="AD242" s="241" t="str">
        <f t="shared" si="36"/>
        <v/>
      </c>
      <c r="AE242" s="241" t="str">
        <f t="shared" si="37"/>
        <v/>
      </c>
      <c r="AF242" s="414"/>
      <c r="AI242" s="28"/>
      <c r="AJ242" s="26"/>
      <c r="AM242" s="26"/>
      <c r="AN242" s="26"/>
      <c r="AO242" s="26"/>
      <c r="AQ242" s="26"/>
      <c r="AR242" s="245"/>
      <c r="AS242" s="26"/>
      <c r="AT242" s="26"/>
    </row>
    <row r="243" spans="1:46">
      <c r="A243" s="414"/>
      <c r="B243" s="240">
        <f>+'Ark1'!C3551</f>
        <v>2023</v>
      </c>
      <c r="C243" s="414"/>
      <c r="D243" s="240">
        <f>+'Ark1'!M3551</f>
        <v>1</v>
      </c>
      <c r="E243" s="240" t="s">
        <v>98</v>
      </c>
      <c r="F243" s="240">
        <f>+'Ark1'!D3551</f>
        <v>4</v>
      </c>
      <c r="G243" s="414" t="str">
        <f>VLOOKUP(F243,RNR!$D$2:$E$13,2)</f>
        <v>Apr</v>
      </c>
      <c r="H243" s="240">
        <f>+'Ark1'!Q3551</f>
        <v>0</v>
      </c>
      <c r="I243" s="240">
        <f>+'Ark1'!R3551</f>
        <v>0</v>
      </c>
      <c r="J243" s="241" t="str">
        <f>+IF(I243=0,"",'Ark1'!AG3551)</f>
        <v/>
      </c>
      <c r="K243" s="241" t="str">
        <f>+IF(I243=0,"",'Ark1'!AH3551)</f>
        <v/>
      </c>
      <c r="L243" s="241"/>
      <c r="M243" s="302" t="str">
        <f>+IF(I243=0,"",'Ark1'!U3551)</f>
        <v/>
      </c>
      <c r="N243" s="415"/>
      <c r="O243" s="455">
        <f>+IF(J243=0,"",'Ark1'!AI3551)</f>
        <v>0</v>
      </c>
      <c r="P243" s="414"/>
      <c r="Q243" s="241" t="str">
        <f>+IF(O243=0,"",'Ark1'!AJ3551)</f>
        <v/>
      </c>
      <c r="R243" s="414"/>
      <c r="S243" s="241" t="str">
        <f>+IF(O243=0,"",'Ark1'!AK3551)</f>
        <v/>
      </c>
      <c r="T243" s="414"/>
      <c r="U243" s="242" t="str">
        <f>+IF(I243=0,"",'Ark1'!S3551)</f>
        <v/>
      </c>
      <c r="V243" s="242"/>
      <c r="W243" s="241" t="str">
        <f>+IF(I243=0,"",'Ark1'!W3551)</f>
        <v/>
      </c>
      <c r="X243" s="243" t="str">
        <f>+IF(I243=0,"",'Ark1'!X3551)</f>
        <v/>
      </c>
      <c r="Y243" s="243" t="str">
        <f>+IF(I243=0,"",'Ark1'!Y3551)</f>
        <v/>
      </c>
      <c r="Z243" s="243" t="str">
        <f>+IF(I243=0,"",'Ark1'!Z3551)</f>
        <v/>
      </c>
      <c r="AA243" s="241" t="str">
        <f>+IF(I243=0,"",'Ark1'!AA3551)</f>
        <v/>
      </c>
      <c r="AB243" s="241" t="str">
        <f>+IF(I243=0,"",'Ark1'!AB3551)</f>
        <v/>
      </c>
      <c r="AC243" s="243">
        <f>+'Ark1'!AD3551</f>
        <v>0</v>
      </c>
      <c r="AD243" s="241" t="str">
        <f t="shared" si="36"/>
        <v/>
      </c>
      <c r="AE243" s="241" t="str">
        <f t="shared" si="37"/>
        <v/>
      </c>
      <c r="AF243" s="414"/>
      <c r="AI243" s="28"/>
      <c r="AJ243" s="26"/>
      <c r="AM243" s="26"/>
      <c r="AN243" s="26"/>
      <c r="AO243" s="26"/>
      <c r="AQ243" s="26"/>
      <c r="AR243" s="245"/>
      <c r="AS243" s="26"/>
      <c r="AT243" s="26"/>
    </row>
    <row r="244" spans="1:46">
      <c r="A244" s="414"/>
      <c r="B244" s="240">
        <f>+'Ark1'!C3552</f>
        <v>2023</v>
      </c>
      <c r="C244" s="414"/>
      <c r="D244" s="240">
        <f>+'Ark1'!M3552</f>
        <v>1</v>
      </c>
      <c r="E244" s="240" t="s">
        <v>98</v>
      </c>
      <c r="F244" s="240">
        <f>+'Ark1'!D3552</f>
        <v>5</v>
      </c>
      <c r="G244" s="414" t="str">
        <f>VLOOKUP(F244,RNR!$D$2:$E$13,2)</f>
        <v>Mai</v>
      </c>
      <c r="H244" s="240">
        <f>+'Ark1'!Q3552</f>
        <v>1</v>
      </c>
      <c r="I244" s="240">
        <f>+'Ark1'!R3552</f>
        <v>1</v>
      </c>
      <c r="J244" s="241">
        <f>+IF(I244=0,"",'Ark1'!AG3552)</f>
        <v>0.48543689320388361</v>
      </c>
      <c r="K244" s="241">
        <f>+IF(I244=0,"",'Ark1'!AH3552)</f>
        <v>0.20181509775031881</v>
      </c>
      <c r="L244" s="241"/>
      <c r="M244" s="302">
        <f>+IF(I244=0,"",'Ark1'!U3552)</f>
        <v>16.3</v>
      </c>
      <c r="N244" s="415"/>
      <c r="O244" s="455">
        <f>+IF(J244=0,"",'Ark1'!AI3552)</f>
        <v>0</v>
      </c>
      <c r="P244" s="414"/>
      <c r="Q244" s="241" t="str">
        <f>+IF(O244=0,"",'Ark1'!AJ3552)</f>
        <v/>
      </c>
      <c r="R244" s="414"/>
      <c r="S244" s="241" t="str">
        <f>+IF(O244=0,"",'Ark1'!AK3552)</f>
        <v/>
      </c>
      <c r="T244" s="414"/>
      <c r="U244" s="242">
        <f>+IF(I244=0,"",'Ark1'!S3552)</f>
        <v>0</v>
      </c>
      <c r="V244" s="242"/>
      <c r="W244" s="241">
        <f>+IF(I244=0,"",'Ark1'!W3552)</f>
        <v>0</v>
      </c>
      <c r="X244" s="243">
        <f>+IF(I244=0,"",'Ark1'!X3552)</f>
        <v>100</v>
      </c>
      <c r="Y244" s="243">
        <f>+IF(I244=0,"",'Ark1'!Y3552)</f>
        <v>0</v>
      </c>
      <c r="Z244" s="243">
        <f>+IF(I244=0,"",'Ark1'!Z3552)</f>
        <v>0</v>
      </c>
      <c r="AA244" s="241">
        <f>+IF(I244=0,"",'Ark1'!AA3552)</f>
        <v>0</v>
      </c>
      <c r="AB244" s="241">
        <f>+IF(I244=0,"",'Ark1'!AB3552)</f>
        <v>0</v>
      </c>
      <c r="AC244" s="243">
        <f>+'Ark1'!AD3552</f>
        <v>0</v>
      </c>
      <c r="AD244" s="241">
        <f t="shared" si="36"/>
        <v>1</v>
      </c>
      <c r="AE244" s="241">
        <f t="shared" si="37"/>
        <v>1</v>
      </c>
      <c r="AF244" s="414"/>
      <c r="AI244" s="28"/>
      <c r="AJ244" s="26"/>
      <c r="AM244" s="26"/>
      <c r="AN244" s="26"/>
      <c r="AO244" s="26"/>
      <c r="AQ244" s="26"/>
      <c r="AR244" s="245"/>
      <c r="AS244" s="26"/>
      <c r="AT244" s="26"/>
    </row>
    <row r="245" spans="1:46">
      <c r="A245" s="414"/>
      <c r="B245" s="240">
        <f>+'Ark1'!C3553</f>
        <v>2023</v>
      </c>
      <c r="C245" s="414"/>
      <c r="D245" s="240">
        <f>+'Ark1'!M3553</f>
        <v>1</v>
      </c>
      <c r="E245" s="240" t="s">
        <v>98</v>
      </c>
      <c r="F245" s="240">
        <f>+'Ark1'!D3553</f>
        <v>6</v>
      </c>
      <c r="G245" s="414" t="str">
        <f>VLOOKUP(F245,RNR!$D$2:$E$13,2)</f>
        <v>Jun</v>
      </c>
      <c r="H245" s="240">
        <f>+'Ark1'!Q3553</f>
        <v>0</v>
      </c>
      <c r="I245" s="240">
        <f>+'Ark1'!R3553</f>
        <v>0</v>
      </c>
      <c r="J245" s="241" t="str">
        <f>+IF(I245=0,"",'Ark1'!AG3553)</f>
        <v/>
      </c>
      <c r="K245" s="241" t="str">
        <f>+IF(I245=0,"",'Ark1'!AH3553)</f>
        <v/>
      </c>
      <c r="L245" s="241"/>
      <c r="M245" s="302" t="str">
        <f>+IF(I245=0,"",'Ark1'!U3553)</f>
        <v/>
      </c>
      <c r="N245" s="415"/>
      <c r="O245" s="455">
        <f>+IF(J245=0,"",'Ark1'!AI3553)</f>
        <v>0</v>
      </c>
      <c r="P245" s="414"/>
      <c r="Q245" s="241" t="str">
        <f>+IF(O245=0,"",'Ark1'!AJ3553)</f>
        <v/>
      </c>
      <c r="R245" s="414"/>
      <c r="S245" s="241" t="str">
        <f>+IF(O245=0,"",'Ark1'!AK3553)</f>
        <v/>
      </c>
      <c r="T245" s="414"/>
      <c r="U245" s="242" t="str">
        <f>+IF(I245=0,"",'Ark1'!S3553)</f>
        <v/>
      </c>
      <c r="V245" s="242"/>
      <c r="W245" s="241" t="str">
        <f>+IF(I245=0,"",'Ark1'!W3553)</f>
        <v/>
      </c>
      <c r="X245" s="243" t="str">
        <f>+IF(I245=0,"",'Ark1'!X3553)</f>
        <v/>
      </c>
      <c r="Y245" s="243" t="str">
        <f>+IF(I245=0,"",'Ark1'!Y3553)</f>
        <v/>
      </c>
      <c r="Z245" s="243" t="str">
        <f>+IF(I245=0,"",'Ark1'!Z3553)</f>
        <v/>
      </c>
      <c r="AA245" s="241" t="str">
        <f>+IF(I245=0,"",'Ark1'!AA3553)</f>
        <v/>
      </c>
      <c r="AB245" s="241" t="str">
        <f>+IF(I245=0,"",'Ark1'!AB3553)</f>
        <v/>
      </c>
      <c r="AC245" s="243">
        <f>+'Ark1'!AD3553</f>
        <v>0</v>
      </c>
      <c r="AD245" s="241" t="str">
        <f t="shared" si="36"/>
        <v/>
      </c>
      <c r="AE245" s="241" t="str">
        <f t="shared" si="37"/>
        <v/>
      </c>
      <c r="AF245" s="414"/>
      <c r="AI245" s="28"/>
      <c r="AJ245" s="26"/>
      <c r="AM245" s="26"/>
      <c r="AN245" s="26"/>
      <c r="AO245" s="26"/>
      <c r="AQ245" s="26"/>
      <c r="AR245" s="245"/>
      <c r="AS245" s="26"/>
      <c r="AT245" s="26"/>
    </row>
    <row r="246" spans="1:46">
      <c r="A246" s="414"/>
      <c r="B246" s="240">
        <f>+'Ark1'!C3554</f>
        <v>2023</v>
      </c>
      <c r="C246" s="414"/>
      <c r="D246" s="240">
        <f>+'Ark1'!M3554</f>
        <v>1</v>
      </c>
      <c r="E246" s="240" t="s">
        <v>98</v>
      </c>
      <c r="F246" s="240">
        <f>+'Ark1'!D3554</f>
        <v>7</v>
      </c>
      <c r="G246" s="414" t="str">
        <f>VLOOKUP(F246,RNR!$D$2:$E$13,2)</f>
        <v>Jul</v>
      </c>
      <c r="H246" s="240">
        <f>+'Ark1'!Q3554</f>
        <v>0</v>
      </c>
      <c r="I246" s="240">
        <f>+'Ark1'!R3554</f>
        <v>0</v>
      </c>
      <c r="J246" s="241" t="str">
        <f>+IF(I246=0,"",'Ark1'!AG3554)</f>
        <v/>
      </c>
      <c r="K246" s="241" t="str">
        <f>+IF(I246=0,"",'Ark1'!AH3554)</f>
        <v/>
      </c>
      <c r="L246" s="241"/>
      <c r="M246" s="302" t="str">
        <f>+IF(I246=0,"",'Ark1'!U3554)</f>
        <v/>
      </c>
      <c r="N246" s="415"/>
      <c r="O246" s="455">
        <f>+IF(J246=0,"",'Ark1'!AI3554)</f>
        <v>0</v>
      </c>
      <c r="P246" s="414"/>
      <c r="Q246" s="241" t="str">
        <f>+IF(O246=0,"",'Ark1'!AJ3554)</f>
        <v/>
      </c>
      <c r="R246" s="414"/>
      <c r="S246" s="241" t="str">
        <f>+IF(O246=0,"",'Ark1'!AK3554)</f>
        <v/>
      </c>
      <c r="T246" s="414"/>
      <c r="U246" s="242" t="str">
        <f>+IF(I246=0,"",'Ark1'!S3554)</f>
        <v/>
      </c>
      <c r="V246" s="242"/>
      <c r="W246" s="241" t="str">
        <f>+IF(I246=0,"",'Ark1'!W3554)</f>
        <v/>
      </c>
      <c r="X246" s="243" t="str">
        <f>+IF(I246=0,"",'Ark1'!X3554)</f>
        <v/>
      </c>
      <c r="Y246" s="243" t="str">
        <f>+IF(I246=0,"",'Ark1'!Y3554)</f>
        <v/>
      </c>
      <c r="Z246" s="243" t="str">
        <f>+IF(I246=0,"",'Ark1'!Z3554)</f>
        <v/>
      </c>
      <c r="AA246" s="241" t="str">
        <f>+IF(I246=0,"",'Ark1'!AA3554)</f>
        <v/>
      </c>
      <c r="AB246" s="241" t="str">
        <f>+IF(I246=0,"",'Ark1'!AB3554)</f>
        <v/>
      </c>
      <c r="AC246" s="243">
        <f>+'Ark1'!AD3554</f>
        <v>0</v>
      </c>
      <c r="AD246" s="241" t="str">
        <f t="shared" si="36"/>
        <v/>
      </c>
      <c r="AE246" s="241" t="str">
        <f t="shared" si="37"/>
        <v/>
      </c>
      <c r="AF246" s="414"/>
      <c r="AI246" s="28"/>
      <c r="AJ246" s="26"/>
      <c r="AM246" s="26"/>
      <c r="AN246" s="26"/>
      <c r="AO246" s="26"/>
      <c r="AQ246" s="26"/>
      <c r="AR246" s="245"/>
      <c r="AS246" s="26"/>
      <c r="AT246" s="26"/>
    </row>
    <row r="247" spans="1:46">
      <c r="A247" s="414"/>
      <c r="B247" s="240">
        <f>+'Ark1'!C3555</f>
        <v>2023</v>
      </c>
      <c r="C247" s="414"/>
      <c r="D247" s="240">
        <f>+'Ark1'!M3555</f>
        <v>1</v>
      </c>
      <c r="E247" s="240" t="s">
        <v>98</v>
      </c>
      <c r="F247" s="240">
        <f>+'Ark1'!D3555</f>
        <v>8</v>
      </c>
      <c r="G247" s="414" t="str">
        <f>VLOOKUP(F247,RNR!$D$2:$E$13,2)</f>
        <v>Aug</v>
      </c>
      <c r="H247" s="240">
        <f>+'Ark1'!Q3555</f>
        <v>0</v>
      </c>
      <c r="I247" s="240">
        <f>+'Ark1'!R3555</f>
        <v>0</v>
      </c>
      <c r="J247" s="241" t="str">
        <f>+IF(I247=0,"",'Ark1'!AG3555)</f>
        <v/>
      </c>
      <c r="K247" s="241" t="str">
        <f>+IF(I247=0,"",'Ark1'!AH3555)</f>
        <v/>
      </c>
      <c r="L247" s="241"/>
      <c r="M247" s="302" t="str">
        <f>+IF(I247=0,"",'Ark1'!U3555)</f>
        <v/>
      </c>
      <c r="N247" s="415"/>
      <c r="O247" s="455">
        <f>+IF(J247=0,"",'Ark1'!AI3555)</f>
        <v>0</v>
      </c>
      <c r="P247" s="414"/>
      <c r="Q247" s="241" t="str">
        <f>+IF(O247=0,"",'Ark1'!AJ3555)</f>
        <v/>
      </c>
      <c r="R247" s="414"/>
      <c r="S247" s="241" t="str">
        <f>+IF(O247=0,"",'Ark1'!AK3555)</f>
        <v/>
      </c>
      <c r="T247" s="414"/>
      <c r="U247" s="242" t="str">
        <f>+IF(I247=0,"",'Ark1'!S3555)</f>
        <v/>
      </c>
      <c r="V247" s="242"/>
      <c r="W247" s="241" t="str">
        <f>+IF(I247=0,"",'Ark1'!W3555)</f>
        <v/>
      </c>
      <c r="X247" s="243" t="str">
        <f>+IF(I247=0,"",'Ark1'!X3555)</f>
        <v/>
      </c>
      <c r="Y247" s="243" t="str">
        <f>+IF(I247=0,"",'Ark1'!Y3555)</f>
        <v/>
      </c>
      <c r="Z247" s="243" t="str">
        <f>+IF(I247=0,"",'Ark1'!Z3555)</f>
        <v/>
      </c>
      <c r="AA247" s="241" t="str">
        <f>+IF(I247=0,"",'Ark1'!AA3555)</f>
        <v/>
      </c>
      <c r="AB247" s="241" t="str">
        <f>+IF(I247=0,"",'Ark1'!AB3555)</f>
        <v/>
      </c>
      <c r="AC247" s="243">
        <f>+'Ark1'!AD3555</f>
        <v>0</v>
      </c>
      <c r="AD247" s="241" t="str">
        <f t="shared" si="36"/>
        <v/>
      </c>
      <c r="AE247" s="241" t="str">
        <f t="shared" si="37"/>
        <v/>
      </c>
      <c r="AF247" s="414"/>
      <c r="AI247" s="28"/>
      <c r="AJ247" s="26"/>
      <c r="AM247" s="26"/>
      <c r="AN247" s="26"/>
      <c r="AO247" s="26"/>
      <c r="AQ247" s="26"/>
      <c r="AR247" s="245"/>
      <c r="AS247" s="26"/>
      <c r="AT247" s="26"/>
    </row>
    <row r="248" spans="1:46">
      <c r="A248" s="414"/>
      <c r="B248" s="240">
        <f>+'Ark1'!C3556</f>
        <v>2023</v>
      </c>
      <c r="C248" s="414"/>
      <c r="D248" s="240">
        <f>+'Ark1'!M3556</f>
        <v>1</v>
      </c>
      <c r="E248" s="240" t="s">
        <v>98</v>
      </c>
      <c r="F248" s="240">
        <f>+'Ark1'!D3556</f>
        <v>9</v>
      </c>
      <c r="G248" s="414" t="str">
        <f>VLOOKUP(F248,RNR!$D$2:$E$13,2)</f>
        <v>Sep</v>
      </c>
      <c r="H248" s="240">
        <f>+'Ark1'!Q3556</f>
        <v>0</v>
      </c>
      <c r="I248" s="240">
        <f>+'Ark1'!R3556</f>
        <v>0</v>
      </c>
      <c r="J248" s="241" t="str">
        <f>+IF(I248=0,"",'Ark1'!AG3556)</f>
        <v/>
      </c>
      <c r="K248" s="241" t="str">
        <f>+IF(I248=0,"",'Ark1'!AH3556)</f>
        <v/>
      </c>
      <c r="L248" s="241"/>
      <c r="M248" s="302" t="str">
        <f>+IF(I248=0,"",'Ark1'!U3556)</f>
        <v/>
      </c>
      <c r="N248" s="415"/>
      <c r="O248" s="455">
        <f>+IF(J248=0,"",'Ark1'!AI3556)</f>
        <v>0</v>
      </c>
      <c r="P248" s="414"/>
      <c r="Q248" s="241" t="str">
        <f>+IF(O248=0,"",'Ark1'!AJ3556)</f>
        <v/>
      </c>
      <c r="R248" s="414"/>
      <c r="S248" s="241" t="str">
        <f>+IF(O248=0,"",'Ark1'!AK3556)</f>
        <v/>
      </c>
      <c r="T248" s="414"/>
      <c r="U248" s="242" t="str">
        <f>+IF(I248=0,"",'Ark1'!S3556)</f>
        <v/>
      </c>
      <c r="V248" s="242"/>
      <c r="W248" s="241" t="str">
        <f>+IF(I248=0,"",'Ark1'!W3556)</f>
        <v/>
      </c>
      <c r="X248" s="243" t="str">
        <f>+IF(I248=0,"",'Ark1'!X3556)</f>
        <v/>
      </c>
      <c r="Y248" s="243" t="str">
        <f>+IF(I248=0,"",'Ark1'!Y3556)</f>
        <v/>
      </c>
      <c r="Z248" s="243" t="str">
        <f>+IF(I248=0,"",'Ark1'!Z3556)</f>
        <v/>
      </c>
      <c r="AA248" s="241" t="str">
        <f>+IF(I248=0,"",'Ark1'!AA3556)</f>
        <v/>
      </c>
      <c r="AB248" s="241" t="str">
        <f>+IF(I248=0,"",'Ark1'!AB3556)</f>
        <v/>
      </c>
      <c r="AC248" s="243">
        <f>+'Ark1'!AD3556</f>
        <v>0</v>
      </c>
      <c r="AD248" s="241" t="str">
        <f t="shared" si="36"/>
        <v/>
      </c>
      <c r="AE248" s="241" t="str">
        <f t="shared" si="37"/>
        <v/>
      </c>
      <c r="AF248" s="414"/>
      <c r="AI248" s="28"/>
      <c r="AJ248" s="26"/>
      <c r="AM248" s="26"/>
      <c r="AN248" s="26"/>
      <c r="AO248" s="26"/>
      <c r="AQ248" s="26"/>
      <c r="AR248" s="245"/>
      <c r="AS248" s="26"/>
      <c r="AT248" s="26"/>
    </row>
    <row r="249" spans="1:46">
      <c r="A249" s="414"/>
      <c r="B249" s="240">
        <f>+'Ark1'!C3557</f>
        <v>2023</v>
      </c>
      <c r="C249" s="414"/>
      <c r="D249" s="240">
        <f>+'Ark1'!M3557</f>
        <v>1</v>
      </c>
      <c r="E249" s="240" t="s">
        <v>98</v>
      </c>
      <c r="F249" s="240">
        <f>+'Ark1'!D3557</f>
        <v>10</v>
      </c>
      <c r="G249" s="414" t="str">
        <f>VLOOKUP(F249,RNR!$D$2:$E$13,2)</f>
        <v>Okt</v>
      </c>
      <c r="H249" s="240">
        <f>+'Ark1'!Q3557</f>
        <v>0</v>
      </c>
      <c r="I249" s="240">
        <f>+'Ark1'!R3557</f>
        <v>0</v>
      </c>
      <c r="J249" s="241" t="str">
        <f>+IF(I249=0,"",'Ark1'!AG3557)</f>
        <v/>
      </c>
      <c r="K249" s="241" t="str">
        <f>+IF(I249=0,"",'Ark1'!AH3557)</f>
        <v/>
      </c>
      <c r="L249" s="241"/>
      <c r="M249" s="302" t="str">
        <f>+IF(I249=0,"",'Ark1'!U3557)</f>
        <v/>
      </c>
      <c r="N249" s="415"/>
      <c r="O249" s="455">
        <f>+IF(J249=0,"",'Ark1'!AI3557)</f>
        <v>0</v>
      </c>
      <c r="P249" s="414"/>
      <c r="Q249" s="241" t="str">
        <f>+IF(O249=0,"",'Ark1'!AJ3557)</f>
        <v/>
      </c>
      <c r="R249" s="414"/>
      <c r="S249" s="241" t="str">
        <f>+IF(O249=0,"",'Ark1'!AK3557)</f>
        <v/>
      </c>
      <c r="T249" s="414"/>
      <c r="U249" s="242" t="str">
        <f>+IF(I249=0,"",'Ark1'!S3557)</f>
        <v/>
      </c>
      <c r="V249" s="242"/>
      <c r="W249" s="241" t="str">
        <f>+IF(I249=0,"",'Ark1'!W3557)</f>
        <v/>
      </c>
      <c r="X249" s="243" t="str">
        <f>+IF(I249=0,"",'Ark1'!X3557)</f>
        <v/>
      </c>
      <c r="Y249" s="243" t="str">
        <f>+IF(I249=0,"",'Ark1'!Y3557)</f>
        <v/>
      </c>
      <c r="Z249" s="243" t="str">
        <f>+IF(I249=0,"",'Ark1'!Z3557)</f>
        <v/>
      </c>
      <c r="AA249" s="241" t="str">
        <f>+IF(I249=0,"",'Ark1'!AA3557)</f>
        <v/>
      </c>
      <c r="AB249" s="241" t="str">
        <f>+IF(I249=0,"",'Ark1'!AB3557)</f>
        <v/>
      </c>
      <c r="AC249" s="243">
        <f>+'Ark1'!AD3557</f>
        <v>0</v>
      </c>
      <c r="AD249" s="241" t="str">
        <f t="shared" si="36"/>
        <v/>
      </c>
      <c r="AE249" s="241" t="str">
        <f t="shared" si="37"/>
        <v/>
      </c>
      <c r="AF249" s="414"/>
      <c r="AI249" s="28"/>
      <c r="AJ249" s="26"/>
      <c r="AM249" s="26"/>
      <c r="AN249" s="26"/>
      <c r="AO249" s="26"/>
      <c r="AQ249" s="26"/>
      <c r="AR249" s="245"/>
      <c r="AS249" s="26"/>
      <c r="AT249" s="26"/>
    </row>
    <row r="250" spans="1:46">
      <c r="A250" s="414"/>
      <c r="B250" s="240">
        <f>+'Ark1'!C3558</f>
        <v>2023</v>
      </c>
      <c r="C250" s="414"/>
      <c r="D250" s="240">
        <f>+'Ark1'!M3558</f>
        <v>1</v>
      </c>
      <c r="E250" s="240" t="s">
        <v>98</v>
      </c>
      <c r="F250" s="240">
        <f>+'Ark1'!D3558</f>
        <v>11</v>
      </c>
      <c r="G250" s="414" t="str">
        <f>VLOOKUP(F250,RNR!$D$2:$E$13,2)</f>
        <v>Nov</v>
      </c>
      <c r="H250" s="240">
        <f>+'Ark1'!Q3558</f>
        <v>0</v>
      </c>
      <c r="I250" s="240">
        <f>+'Ark1'!R3558</f>
        <v>0</v>
      </c>
      <c r="J250" s="241" t="str">
        <f>+IF(I250=0,"",'Ark1'!AG3558)</f>
        <v/>
      </c>
      <c r="K250" s="241" t="str">
        <f>+IF(I250=0,"",'Ark1'!AH3558)</f>
        <v/>
      </c>
      <c r="L250" s="241"/>
      <c r="M250" s="302" t="str">
        <f>+IF(I250=0,"",'Ark1'!U3558)</f>
        <v/>
      </c>
      <c r="N250" s="415"/>
      <c r="O250" s="455">
        <f>+IF(J250=0,"",'Ark1'!AI3558)</f>
        <v>0</v>
      </c>
      <c r="P250" s="414"/>
      <c r="Q250" s="241" t="str">
        <f>+IF(O250=0,"",'Ark1'!AJ3558)</f>
        <v/>
      </c>
      <c r="R250" s="414"/>
      <c r="S250" s="241" t="str">
        <f>+IF(O250=0,"",'Ark1'!AK3558)</f>
        <v/>
      </c>
      <c r="T250" s="414"/>
      <c r="U250" s="242" t="str">
        <f>+IF(I250=0,"",'Ark1'!S3558)</f>
        <v/>
      </c>
      <c r="V250" s="242"/>
      <c r="W250" s="241" t="str">
        <f>+IF(I250=0,"",'Ark1'!W3558)</f>
        <v/>
      </c>
      <c r="X250" s="243" t="str">
        <f>+IF(I250=0,"",'Ark1'!X3558)</f>
        <v/>
      </c>
      <c r="Y250" s="243" t="str">
        <f>+IF(I250=0,"",'Ark1'!Y3558)</f>
        <v/>
      </c>
      <c r="Z250" s="243" t="str">
        <f>+IF(I250=0,"",'Ark1'!Z3558)</f>
        <v/>
      </c>
      <c r="AA250" s="241" t="str">
        <f>+IF(I250=0,"",'Ark1'!AA3558)</f>
        <v/>
      </c>
      <c r="AB250" s="241" t="str">
        <f>+IF(I250=0,"",'Ark1'!AB3558)</f>
        <v/>
      </c>
      <c r="AC250" s="243">
        <f>+'Ark1'!AD3558</f>
        <v>0</v>
      </c>
      <c r="AD250" s="241" t="str">
        <f t="shared" si="36"/>
        <v/>
      </c>
      <c r="AE250" s="241" t="str">
        <f t="shared" si="37"/>
        <v/>
      </c>
      <c r="AF250" s="414"/>
      <c r="AI250" s="28"/>
      <c r="AJ250" s="26"/>
      <c r="AM250" s="26"/>
      <c r="AN250" s="26"/>
      <c r="AO250" s="26"/>
      <c r="AQ250" s="26"/>
      <c r="AR250" s="245"/>
      <c r="AS250" s="26"/>
      <c r="AT250" s="26"/>
    </row>
    <row r="251" spans="1:46">
      <c r="A251" s="414"/>
      <c r="B251" s="240">
        <f>+'Ark1'!C3559</f>
        <v>2023</v>
      </c>
      <c r="C251" s="414"/>
      <c r="D251" s="240">
        <f>+'Ark1'!M3559</f>
        <v>1</v>
      </c>
      <c r="E251" s="240" t="s">
        <v>98</v>
      </c>
      <c r="F251" s="240">
        <f>+'Ark1'!D3559</f>
        <v>12</v>
      </c>
      <c r="G251" s="414" t="str">
        <f>VLOOKUP(F251,RNR!$D$2:$E$13,2)</f>
        <v>Des</v>
      </c>
      <c r="H251" s="240">
        <f>+'Ark1'!Q3559</f>
        <v>0</v>
      </c>
      <c r="I251" s="240">
        <f>+'Ark1'!R3559</f>
        <v>0</v>
      </c>
      <c r="J251" s="241" t="str">
        <f>+IF(I251=0,"",'Ark1'!AG3559)</f>
        <v/>
      </c>
      <c r="K251" s="241" t="str">
        <f>+IF(I251=0,"",'Ark1'!AH3559)</f>
        <v/>
      </c>
      <c r="L251" s="241"/>
      <c r="M251" s="302" t="str">
        <f>+IF(I251=0,"",'Ark1'!U3559)</f>
        <v/>
      </c>
      <c r="N251" s="415"/>
      <c r="O251" s="455">
        <f>+IF(J251=0,"",'Ark1'!AI3559)</f>
        <v>0</v>
      </c>
      <c r="P251" s="414"/>
      <c r="Q251" s="241" t="str">
        <f>+IF(O251=0,"",'Ark1'!AJ3559)</f>
        <v/>
      </c>
      <c r="R251" s="414"/>
      <c r="S251" s="241" t="str">
        <f>+IF(O251=0,"",'Ark1'!AK3559)</f>
        <v/>
      </c>
      <c r="T251" s="414"/>
      <c r="U251" s="242" t="str">
        <f>+IF(I251=0,"",'Ark1'!S3559)</f>
        <v/>
      </c>
      <c r="V251" s="242"/>
      <c r="W251" s="241" t="str">
        <f>+IF(I251=0,"",'Ark1'!W3559)</f>
        <v/>
      </c>
      <c r="X251" s="243" t="str">
        <f>+IF(I251=0,"",'Ark1'!X3559)</f>
        <v/>
      </c>
      <c r="Y251" s="243" t="str">
        <f>+IF(I251=0,"",'Ark1'!Y3559)</f>
        <v/>
      </c>
      <c r="Z251" s="243" t="str">
        <f>+IF(I251=0,"",'Ark1'!Z3559)</f>
        <v/>
      </c>
      <c r="AA251" s="241" t="str">
        <f>+IF(I251=0,"",'Ark1'!AA3559)</f>
        <v/>
      </c>
      <c r="AB251" s="241" t="str">
        <f>+IF(I251=0,"",'Ark1'!AB3559)</f>
        <v/>
      </c>
      <c r="AC251" s="243">
        <f>+'Ark1'!AD3559</f>
        <v>0</v>
      </c>
      <c r="AD251" s="241" t="str">
        <f t="shared" si="36"/>
        <v/>
      </c>
      <c r="AE251" s="241" t="str">
        <f t="shared" si="37"/>
        <v/>
      </c>
      <c r="AF251" s="414"/>
      <c r="AI251" s="28"/>
      <c r="AJ251" s="26"/>
      <c r="AM251" s="26"/>
      <c r="AN251" s="26"/>
      <c r="AO251" s="26"/>
      <c r="AQ251" s="26"/>
      <c r="AR251" s="245"/>
      <c r="AS251" s="26"/>
      <c r="AT251" s="26"/>
    </row>
    <row r="252" spans="1:46">
      <c r="A252" s="414"/>
      <c r="B252" s="414"/>
      <c r="C252" s="414"/>
      <c r="D252" s="414"/>
      <c r="E252" s="414"/>
      <c r="F252" s="414"/>
      <c r="G252" s="414"/>
      <c r="H252" s="414"/>
      <c r="I252" s="414"/>
      <c r="J252" s="415"/>
      <c r="K252" s="415"/>
      <c r="L252" s="415"/>
      <c r="M252" s="417"/>
      <c r="N252" s="415"/>
      <c r="O252" s="456"/>
      <c r="P252" s="414"/>
      <c r="Q252" s="415"/>
      <c r="R252" s="414"/>
      <c r="S252" s="415"/>
      <c r="T252" s="414"/>
      <c r="U252" s="416"/>
      <c r="V252" s="416"/>
      <c r="W252" s="415"/>
      <c r="X252" s="418"/>
      <c r="Y252" s="418"/>
      <c r="Z252" s="418"/>
      <c r="AA252" s="415"/>
      <c r="AB252" s="415"/>
      <c r="AC252" s="418"/>
      <c r="AD252" s="415"/>
      <c r="AE252" s="415"/>
      <c r="AF252" s="414"/>
      <c r="AG252" s="26"/>
      <c r="AI252" s="28"/>
      <c r="AJ252" s="26"/>
      <c r="AK252" s="27"/>
      <c r="AL252" s="27"/>
      <c r="AP252" s="27"/>
    </row>
    <row r="253" spans="1:46" ht="22.8">
      <c r="A253" s="414"/>
      <c r="B253" s="414"/>
      <c r="C253" s="414"/>
      <c r="D253" s="414"/>
      <c r="E253" s="419" t="str">
        <f>+E255</f>
        <v>1</v>
      </c>
      <c r="F253" s="414"/>
      <c r="G253" s="414"/>
      <c r="H253" s="414"/>
      <c r="I253" s="244">
        <f>SUM(I255:I272)</f>
        <v>22660</v>
      </c>
      <c r="J253" s="414"/>
      <c r="K253" s="414"/>
      <c r="L253" s="414"/>
      <c r="M253" s="273">
        <f>+Fettgruppe!R53</f>
        <v>57.2</v>
      </c>
      <c r="N253" s="415"/>
      <c r="O253" s="456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  <c r="AA253" s="414"/>
      <c r="AB253" s="414"/>
      <c r="AC253" s="414"/>
      <c r="AD253" s="414"/>
      <c r="AE253" s="414"/>
      <c r="AF253" s="414"/>
      <c r="AG253" s="223"/>
      <c r="AI253" s="28"/>
      <c r="AJ253" s="26"/>
      <c r="AK253" s="224"/>
      <c r="AL253" s="27"/>
      <c r="AP253" s="27"/>
    </row>
    <row r="254" spans="1:46">
      <c r="A254" s="414"/>
      <c r="B254" s="414"/>
      <c r="C254" s="414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  <c r="N254" s="415"/>
      <c r="O254" s="456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  <c r="AA254" s="414"/>
      <c r="AB254" s="414"/>
      <c r="AC254" s="414"/>
      <c r="AD254" s="414"/>
      <c r="AE254" s="414"/>
      <c r="AF254" s="414"/>
      <c r="AG254" s="223"/>
      <c r="AI254" s="28"/>
      <c r="AJ254" s="26"/>
      <c r="AK254" s="224"/>
      <c r="AL254" s="27"/>
      <c r="AP254" s="27"/>
    </row>
    <row r="255" spans="1:46">
      <c r="A255" s="414"/>
      <c r="B255" s="240">
        <f>+'Ark1'!C3560</f>
        <v>2023</v>
      </c>
      <c r="C255" s="414"/>
      <c r="D255" s="240">
        <f>+'Ark1'!M3560</f>
        <v>2</v>
      </c>
      <c r="E255" s="251" t="s">
        <v>99</v>
      </c>
      <c r="F255" s="240">
        <f>+'Ark1'!D3560</f>
        <v>1</v>
      </c>
      <c r="G255" s="414" t="str">
        <f>VLOOKUP(F255,RNR!$D$2:$E$13,2)</f>
        <v>Jan</v>
      </c>
      <c r="H255" s="240">
        <f>+'Ark1'!Q3560</f>
        <v>1</v>
      </c>
      <c r="I255" s="240">
        <f>+'Ark1'!R3560</f>
        <v>1</v>
      </c>
      <c r="J255" s="241">
        <f>+IF(I255=0,"",'Ark1'!AG3560)</f>
        <v>0.30303030303030304</v>
      </c>
      <c r="K255" s="241">
        <f>+IF(I255=0,"",'Ark1'!AH3560)</f>
        <v>0.12198774278847908</v>
      </c>
      <c r="L255" s="241"/>
      <c r="M255" s="302">
        <f>+IF(I255=0,"",'Ark1'!U3560)</f>
        <v>16.7</v>
      </c>
      <c r="N255" s="415"/>
      <c r="O255" s="455">
        <f>+IF(J255=0,"",'Ark1'!AI3560)</f>
        <v>0</v>
      </c>
      <c r="P255" s="414"/>
      <c r="Q255" s="241" t="str">
        <f>+IF(O255=0,"",'Ark1'!AJ3560)</f>
        <v/>
      </c>
      <c r="R255" s="414"/>
      <c r="S255" s="241" t="str">
        <f>+IF(O255=0,"",'Ark1'!AK3560)</f>
        <v/>
      </c>
      <c r="T255" s="414"/>
      <c r="U255" s="242">
        <f>+IF(I255=0,"",'Ark1'!S3560)</f>
        <v>6</v>
      </c>
      <c r="V255" s="242"/>
      <c r="W255" s="241">
        <f>+IF(I255=0,"",'Ark1'!W3560)</f>
        <v>0</v>
      </c>
      <c r="X255" s="243">
        <f>+IF(I255=0,"",'Ark1'!X3560)</f>
        <v>100</v>
      </c>
      <c r="Y255" s="243">
        <f>+IF(I255=0,"",'Ark1'!Y3560)</f>
        <v>0</v>
      </c>
      <c r="Z255" s="243">
        <f>+IF(I255=0,"",'Ark1'!Z3560)</f>
        <v>0</v>
      </c>
      <c r="AA255" s="241">
        <f>+IF(I255=0,"",'Ark1'!AA3560)</f>
        <v>0</v>
      </c>
      <c r="AB255" s="241">
        <f>+IF(I255=0,"",'Ark1'!AB3560)</f>
        <v>0</v>
      </c>
      <c r="AC255" s="243">
        <f>+'Ark1'!AD3560</f>
        <v>0</v>
      </c>
      <c r="AD255" s="241">
        <f t="shared" ref="AD255:AD256" si="38">+IF(I255=0,"",I255/D255)</f>
        <v>0.5</v>
      </c>
      <c r="AE255" s="241">
        <f t="shared" ref="AE255:AE256" si="39">+IF(I255=0,"",I255/H255)</f>
        <v>1</v>
      </c>
      <c r="AF255" s="414"/>
      <c r="AI255" s="28"/>
      <c r="AJ255" s="26"/>
      <c r="AM255" s="26"/>
      <c r="AN255" s="26"/>
      <c r="AO255" s="26"/>
      <c r="AQ255" s="26"/>
      <c r="AR255" s="245"/>
      <c r="AS255" s="26"/>
      <c r="AT255" s="26"/>
    </row>
    <row r="256" spans="1:46">
      <c r="A256" s="414"/>
      <c r="B256" s="240">
        <f>+'Ark1'!C3561</f>
        <v>2023</v>
      </c>
      <c r="C256" s="414"/>
      <c r="D256" s="240">
        <f>+'Ark1'!M3561</f>
        <v>2</v>
      </c>
      <c r="E256" s="240" t="str">
        <f>+E255</f>
        <v>1</v>
      </c>
      <c r="F256" s="240">
        <f>+'Ark1'!D3561</f>
        <v>2</v>
      </c>
      <c r="G256" s="414" t="str">
        <f>VLOOKUP(F256,RNR!$D$2:$E$13,2)</f>
        <v>Feb</v>
      </c>
      <c r="H256" s="240">
        <f>+'Ark1'!Q3561</f>
        <v>0</v>
      </c>
      <c r="I256" s="240">
        <f>+'Ark1'!R3561</f>
        <v>0</v>
      </c>
      <c r="J256" s="241" t="str">
        <f>+IF(I256=0,"",'Ark1'!AG3561)</f>
        <v/>
      </c>
      <c r="K256" s="241" t="str">
        <f>+IF(I256=0,"",'Ark1'!AH3561)</f>
        <v/>
      </c>
      <c r="L256" s="241"/>
      <c r="M256" s="302" t="str">
        <f>+IF(I256=0,"",'Ark1'!U3561)</f>
        <v/>
      </c>
      <c r="N256" s="415"/>
      <c r="O256" s="455">
        <f>+IF(J256=0,"",'Ark1'!AI3561)</f>
        <v>0</v>
      </c>
      <c r="P256" s="414"/>
      <c r="Q256" s="241" t="str">
        <f>+IF(O256=0,"",'Ark1'!AJ3561)</f>
        <v/>
      </c>
      <c r="R256" s="414"/>
      <c r="S256" s="241" t="str">
        <f>+IF(O256=0,"",'Ark1'!AK3561)</f>
        <v/>
      </c>
      <c r="T256" s="414"/>
      <c r="U256" s="242" t="str">
        <f>+IF(I256=0,"",'Ark1'!S3561)</f>
        <v/>
      </c>
      <c r="V256" s="242"/>
      <c r="W256" s="241" t="str">
        <f>+IF(I256=0,"",'Ark1'!W3561)</f>
        <v/>
      </c>
      <c r="X256" s="243" t="str">
        <f>+IF(I256=0,"",'Ark1'!X3561)</f>
        <v/>
      </c>
      <c r="Y256" s="243" t="str">
        <f>+IF(I256=0,"",'Ark1'!Y3561)</f>
        <v/>
      </c>
      <c r="Z256" s="243" t="str">
        <f>+IF(I256=0,"",'Ark1'!Z3561)</f>
        <v/>
      </c>
      <c r="AA256" s="241" t="str">
        <f>+IF(I256=0,"",'Ark1'!AA3561)</f>
        <v/>
      </c>
      <c r="AB256" s="241" t="str">
        <f>+IF(I256=0,"",'Ark1'!AB3561)</f>
        <v/>
      </c>
      <c r="AC256" s="243">
        <f>+'Ark1'!AD3561</f>
        <v>0</v>
      </c>
      <c r="AD256" s="241" t="str">
        <f t="shared" si="38"/>
        <v/>
      </c>
      <c r="AE256" s="241" t="str">
        <f t="shared" si="39"/>
        <v/>
      </c>
      <c r="AF256" s="414"/>
      <c r="AI256" s="28"/>
      <c r="AJ256" s="26"/>
      <c r="AM256" s="26"/>
      <c r="AN256" s="26"/>
      <c r="AO256" s="26"/>
      <c r="AQ256" s="26"/>
      <c r="AR256" s="245"/>
      <c r="AS256" s="26"/>
      <c r="AT256" s="26"/>
    </row>
    <row r="257" spans="1:46">
      <c r="A257" s="414"/>
      <c r="B257" s="240">
        <f>+'Ark1'!C3562</f>
        <v>2023</v>
      </c>
      <c r="C257" s="414"/>
      <c r="D257" s="240">
        <f>+'Ark1'!M3562</f>
        <v>2</v>
      </c>
      <c r="E257" s="240" t="str">
        <f t="shared" ref="E257:E266" si="40">+E256</f>
        <v>1</v>
      </c>
      <c r="F257" s="240">
        <f>+'Ark1'!D3562</f>
        <v>3</v>
      </c>
      <c r="G257" s="414" t="str">
        <f>VLOOKUP(F257,RNR!$D$2:$E$13,2)</f>
        <v>Mar</v>
      </c>
      <c r="H257" s="240">
        <f>+'Ark1'!Q3562</f>
        <v>4</v>
      </c>
      <c r="I257" s="240">
        <f>+'Ark1'!R3562</f>
        <v>4</v>
      </c>
      <c r="J257" s="241">
        <f>+IF(I257=0,"",'Ark1'!AG3562)</f>
        <v>0.16260162601626013</v>
      </c>
      <c r="K257" s="241">
        <f>+IF(I257=0,"",'Ark1'!AH3562)</f>
        <v>6.9525727292731043E-2</v>
      </c>
      <c r="L257" s="241"/>
      <c r="M257" s="302">
        <f>+IF(I257=0,"",'Ark1'!U3562)</f>
        <v>18.8</v>
      </c>
      <c r="N257" s="415"/>
      <c r="O257" s="455">
        <f>+IF(J257=0,"",'Ark1'!AI3562)</f>
        <v>1</v>
      </c>
      <c r="P257" s="414"/>
      <c r="Q257" s="241">
        <f>+IF(O257=0,"",'Ark1'!AJ3562)</f>
        <v>112.9</v>
      </c>
      <c r="R257" s="414"/>
      <c r="S257" s="241">
        <f>+IF(O257=0,"",'Ark1'!AK3562)</f>
        <v>22.167098816574406</v>
      </c>
      <c r="T257" s="414"/>
      <c r="U257" s="242">
        <f>+IF(I257=0,"",'Ark1'!S3562)</f>
        <v>3.5</v>
      </c>
      <c r="V257" s="242"/>
      <c r="W257" s="241">
        <f>+IF(I257=0,"",'Ark1'!W3562)</f>
        <v>0</v>
      </c>
      <c r="X257" s="243">
        <f>+IF(I257=0,"",'Ark1'!X3562)</f>
        <v>50</v>
      </c>
      <c r="Y257" s="243">
        <f>+IF(I257=0,"",'Ark1'!Y3562)</f>
        <v>25</v>
      </c>
      <c r="Z257" s="243">
        <f>+IF(I257=0,"",'Ark1'!Z3562)</f>
        <v>0</v>
      </c>
      <c r="AA257" s="241">
        <f>+IF(I257=0,"",'Ark1'!AA3562)</f>
        <v>8.1304981397205953</v>
      </c>
      <c r="AB257" s="241">
        <f>+IF(I257=0,"",'Ark1'!AB3562)</f>
        <v>2.598076211353316</v>
      </c>
      <c r="AC257" s="243">
        <f>+'Ark1'!AD3562</f>
        <v>59.885473023835793</v>
      </c>
      <c r="AD257" s="241">
        <f t="shared" ref="AD257:AD335" si="41">+IF(I257=0,"",I257/D257)</f>
        <v>2</v>
      </c>
      <c r="AE257" s="241">
        <f t="shared" ref="AE257:AE335" si="42">+IF(I257=0,"",I257/H257)</f>
        <v>1</v>
      </c>
      <c r="AF257" s="414"/>
      <c r="AI257" s="28"/>
      <c r="AJ257" s="26"/>
      <c r="AM257" s="26"/>
      <c r="AN257" s="26"/>
      <c r="AO257" s="26"/>
      <c r="AQ257" s="26"/>
      <c r="AR257" s="245"/>
      <c r="AS257" s="26"/>
      <c r="AT257" s="26"/>
    </row>
    <row r="258" spans="1:46">
      <c r="A258" s="414"/>
      <c r="B258" s="240">
        <f>+'Ark1'!C3563</f>
        <v>2023</v>
      </c>
      <c r="C258" s="414"/>
      <c r="D258" s="240">
        <f>+'Ark1'!M3563</f>
        <v>2</v>
      </c>
      <c r="E258" s="240" t="str">
        <f t="shared" si="40"/>
        <v>1</v>
      </c>
      <c r="F258" s="240">
        <f>+'Ark1'!D3563</f>
        <v>4</v>
      </c>
      <c r="G258" s="414" t="str">
        <f>VLOOKUP(F258,RNR!$D$2:$E$13,2)</f>
        <v>Apr</v>
      </c>
      <c r="H258" s="240">
        <f>+'Ark1'!Q3563</f>
        <v>1</v>
      </c>
      <c r="I258" s="240">
        <f>+'Ark1'!R3563</f>
        <v>1</v>
      </c>
      <c r="J258" s="241">
        <f>+IF(I258=0,"",'Ark1'!AG3563)</f>
        <v>0.46728971962616805</v>
      </c>
      <c r="K258" s="241">
        <f>+IF(I258=0,"",'Ark1'!AH3563)</f>
        <v>0.20536562203228872</v>
      </c>
      <c r="L258" s="241"/>
      <c r="M258" s="302">
        <f>+IF(I258=0,"",'Ark1'!U3563)</f>
        <v>17.3</v>
      </c>
      <c r="N258" s="415"/>
      <c r="O258" s="455">
        <f>+IF(J258=0,"",'Ark1'!AI3563)</f>
        <v>0</v>
      </c>
      <c r="P258" s="414"/>
      <c r="Q258" s="241" t="str">
        <f>+IF(O258=0,"",'Ark1'!AJ3563)</f>
        <v/>
      </c>
      <c r="R258" s="414"/>
      <c r="S258" s="241" t="str">
        <f>+IF(O258=0,"",'Ark1'!AK3563)</f>
        <v/>
      </c>
      <c r="T258" s="414"/>
      <c r="U258" s="242">
        <f>+IF(I258=0,"",'Ark1'!S3563)</f>
        <v>5</v>
      </c>
      <c r="V258" s="242"/>
      <c r="W258" s="241">
        <f>+IF(I258=0,"",'Ark1'!W3563)</f>
        <v>0</v>
      </c>
      <c r="X258" s="243">
        <f>+IF(I258=0,"",'Ark1'!X3563)</f>
        <v>100</v>
      </c>
      <c r="Y258" s="243">
        <f>+IF(I258=0,"",'Ark1'!Y3563)</f>
        <v>0</v>
      </c>
      <c r="Z258" s="243">
        <f>+IF(I258=0,"",'Ark1'!Z3563)</f>
        <v>0</v>
      </c>
      <c r="AA258" s="241">
        <f>+IF(I258=0,"",'Ark1'!AA3563)</f>
        <v>0</v>
      </c>
      <c r="AB258" s="241">
        <f>+IF(I258=0,"",'Ark1'!AB3563)</f>
        <v>0</v>
      </c>
      <c r="AC258" s="243">
        <f>+'Ark1'!AD3563</f>
        <v>0</v>
      </c>
      <c r="AD258" s="241">
        <f t="shared" si="41"/>
        <v>0.5</v>
      </c>
      <c r="AE258" s="241">
        <f t="shared" si="42"/>
        <v>1</v>
      </c>
      <c r="AF258" s="414"/>
      <c r="AI258" s="28"/>
      <c r="AJ258" s="26"/>
      <c r="AM258" s="26"/>
      <c r="AN258" s="26"/>
      <c r="AO258" s="26"/>
      <c r="AQ258" s="26"/>
      <c r="AR258" s="245"/>
      <c r="AS258" s="26"/>
      <c r="AT258" s="26"/>
    </row>
    <row r="259" spans="1:46">
      <c r="A259" s="414"/>
      <c r="B259" s="240">
        <f>+'Ark1'!C3564</f>
        <v>2023</v>
      </c>
      <c r="C259" s="414"/>
      <c r="D259" s="240">
        <f>+'Ark1'!M3564</f>
        <v>2</v>
      </c>
      <c r="E259" s="240" t="str">
        <f t="shared" si="40"/>
        <v>1</v>
      </c>
      <c r="F259" s="240">
        <f>+'Ark1'!D3564</f>
        <v>5</v>
      </c>
      <c r="G259" s="414" t="str">
        <f>VLOOKUP(F259,RNR!$D$2:$E$13,2)</f>
        <v>Mai</v>
      </c>
      <c r="H259" s="240">
        <f>+'Ark1'!Q3564</f>
        <v>1</v>
      </c>
      <c r="I259" s="240">
        <f>+'Ark1'!R3564</f>
        <v>1</v>
      </c>
      <c r="J259" s="241">
        <f>+IF(I259=0,"",'Ark1'!AG3564)</f>
        <v>0.48543689320388361</v>
      </c>
      <c r="K259" s="241">
        <f>+IF(I259=0,"",'Ark1'!AH3564)</f>
        <v>0.2822935109636362</v>
      </c>
      <c r="L259" s="241"/>
      <c r="M259" s="302">
        <f>+IF(I259=0,"",'Ark1'!U3564)</f>
        <v>22.8</v>
      </c>
      <c r="N259" s="415"/>
      <c r="O259" s="455">
        <f>+IF(J259=0,"",'Ark1'!AI3564)</f>
        <v>1</v>
      </c>
      <c r="P259" s="414"/>
      <c r="Q259" s="241">
        <f>+IF(O259=0,"",'Ark1'!AJ3564)</f>
        <v>102.8</v>
      </c>
      <c r="R259" s="414"/>
      <c r="S259" s="241">
        <f>+IF(O259=0,"",'Ark1'!AK3564)</f>
        <v>20.98724841296637</v>
      </c>
      <c r="T259" s="414"/>
      <c r="U259" s="242">
        <f>+IF(I259=0,"",'Ark1'!S3564)</f>
        <v>7</v>
      </c>
      <c r="V259" s="242"/>
      <c r="W259" s="241">
        <f>+IF(I259=0,"",'Ark1'!W3564)</f>
        <v>0</v>
      </c>
      <c r="X259" s="243">
        <f>+IF(I259=0,"",'Ark1'!X3564)</f>
        <v>100</v>
      </c>
      <c r="Y259" s="243">
        <f>+IF(I259=0,"",'Ark1'!Y3564)</f>
        <v>0</v>
      </c>
      <c r="Z259" s="243">
        <f>+IF(I259=0,"",'Ark1'!Z3564)</f>
        <v>0</v>
      </c>
      <c r="AA259" s="241">
        <f>+IF(I259=0,"",'Ark1'!AA3564)</f>
        <v>0</v>
      </c>
      <c r="AB259" s="241">
        <f>+IF(I259=0,"",'Ark1'!AB3564)</f>
        <v>0</v>
      </c>
      <c r="AC259" s="243">
        <f>+'Ark1'!AD3564</f>
        <v>0</v>
      </c>
      <c r="AD259" s="241">
        <f t="shared" si="41"/>
        <v>0.5</v>
      </c>
      <c r="AE259" s="241">
        <f t="shared" si="42"/>
        <v>1</v>
      </c>
      <c r="AF259" s="414"/>
      <c r="AI259" s="28"/>
      <c r="AJ259" s="26"/>
      <c r="AM259" s="26"/>
      <c r="AN259" s="26"/>
      <c r="AO259" s="26"/>
      <c r="AQ259" s="26"/>
      <c r="AR259" s="245"/>
      <c r="AS259" s="26"/>
      <c r="AT259" s="26"/>
    </row>
    <row r="260" spans="1:46">
      <c r="A260" s="414"/>
      <c r="B260" s="240">
        <f>+'Ark1'!C3565</f>
        <v>2023</v>
      </c>
      <c r="C260" s="414"/>
      <c r="D260" s="240">
        <f>+'Ark1'!M3565</f>
        <v>2</v>
      </c>
      <c r="E260" s="240" t="str">
        <f t="shared" si="40"/>
        <v>1</v>
      </c>
      <c r="F260" s="240">
        <f>+'Ark1'!D3565</f>
        <v>6</v>
      </c>
      <c r="G260" s="414" t="str">
        <f>VLOOKUP(F260,RNR!$D$2:$E$13,2)</f>
        <v>Jun</v>
      </c>
      <c r="H260" s="240">
        <f>+'Ark1'!Q3565</f>
        <v>0</v>
      </c>
      <c r="I260" s="240">
        <f>+'Ark1'!R3565</f>
        <v>0</v>
      </c>
      <c r="J260" s="241" t="str">
        <f>+IF(I260=0,"",'Ark1'!AG3565)</f>
        <v/>
      </c>
      <c r="K260" s="241" t="str">
        <f>+IF(I260=0,"",'Ark1'!AH3565)</f>
        <v/>
      </c>
      <c r="L260" s="241"/>
      <c r="M260" s="302" t="str">
        <f>+IF(I260=0,"",'Ark1'!U3565)</f>
        <v/>
      </c>
      <c r="N260" s="415"/>
      <c r="O260" s="455">
        <f>+IF(J260=0,"",'Ark1'!AI3565)</f>
        <v>0</v>
      </c>
      <c r="P260" s="414"/>
      <c r="Q260" s="241" t="str">
        <f>+IF(O260=0,"",'Ark1'!AJ3565)</f>
        <v/>
      </c>
      <c r="R260" s="414"/>
      <c r="S260" s="241" t="str">
        <f>+IF(O260=0,"",'Ark1'!AK3565)</f>
        <v/>
      </c>
      <c r="T260" s="414"/>
      <c r="U260" s="242" t="str">
        <f>+IF(I260=0,"",'Ark1'!S3565)</f>
        <v/>
      </c>
      <c r="V260" s="242"/>
      <c r="W260" s="241" t="str">
        <f>+IF(I260=0,"",'Ark1'!W3565)</f>
        <v/>
      </c>
      <c r="X260" s="243" t="str">
        <f>+IF(I260=0,"",'Ark1'!X3565)</f>
        <v/>
      </c>
      <c r="Y260" s="243" t="str">
        <f>+IF(I260=0,"",'Ark1'!Y3565)</f>
        <v/>
      </c>
      <c r="Z260" s="243" t="str">
        <f>+IF(I260=0,"",'Ark1'!Z3565)</f>
        <v/>
      </c>
      <c r="AA260" s="241" t="str">
        <f>+IF(I260=0,"",'Ark1'!AA3565)</f>
        <v/>
      </c>
      <c r="AB260" s="241" t="str">
        <f>+IF(I260=0,"",'Ark1'!AB3565)</f>
        <v/>
      </c>
      <c r="AC260" s="243">
        <f>+'Ark1'!AD3565</f>
        <v>0</v>
      </c>
      <c r="AD260" s="241" t="str">
        <f t="shared" si="41"/>
        <v/>
      </c>
      <c r="AE260" s="241" t="str">
        <f t="shared" si="42"/>
        <v/>
      </c>
      <c r="AF260" s="414"/>
      <c r="AI260" s="28"/>
      <c r="AJ260" s="26"/>
      <c r="AM260" s="26"/>
      <c r="AN260" s="26"/>
      <c r="AO260" s="26"/>
      <c r="AQ260" s="26"/>
      <c r="AR260" s="245"/>
      <c r="AS260" s="26"/>
      <c r="AT260" s="26"/>
    </row>
    <row r="261" spans="1:46">
      <c r="A261" s="414"/>
      <c r="B261" s="240">
        <f>+'Ark1'!C3566</f>
        <v>2023</v>
      </c>
      <c r="C261" s="414"/>
      <c r="D261" s="240">
        <f>+'Ark1'!M3566</f>
        <v>2</v>
      </c>
      <c r="E261" s="240" t="str">
        <f t="shared" si="40"/>
        <v>1</v>
      </c>
      <c r="F261" s="240">
        <f>+'Ark1'!D3566</f>
        <v>7</v>
      </c>
      <c r="G261" s="414" t="str">
        <f>VLOOKUP(F261,RNR!$D$2:$E$13,2)</f>
        <v>Jul</v>
      </c>
      <c r="H261" s="240">
        <f>+'Ark1'!Q3566</f>
        <v>0</v>
      </c>
      <c r="I261" s="240">
        <f>+'Ark1'!R3566</f>
        <v>0</v>
      </c>
      <c r="J261" s="241" t="str">
        <f>+IF(I261=0,"",'Ark1'!AG3566)</f>
        <v/>
      </c>
      <c r="K261" s="241" t="str">
        <f>+IF(I261=0,"",'Ark1'!AH3566)</f>
        <v/>
      </c>
      <c r="L261" s="241"/>
      <c r="M261" s="302" t="str">
        <f>+IF(I261=0,"",'Ark1'!U3566)</f>
        <v/>
      </c>
      <c r="N261" s="415"/>
      <c r="O261" s="455">
        <f>+IF(J261=0,"",'Ark1'!AI3566)</f>
        <v>0</v>
      </c>
      <c r="P261" s="414"/>
      <c r="Q261" s="241" t="str">
        <f>+IF(O261=0,"",'Ark1'!AJ3566)</f>
        <v/>
      </c>
      <c r="R261" s="414"/>
      <c r="S261" s="241" t="str">
        <f>+IF(O261=0,"",'Ark1'!AK3566)</f>
        <v/>
      </c>
      <c r="T261" s="414"/>
      <c r="U261" s="242" t="str">
        <f>+IF(I261=0,"",'Ark1'!S3566)</f>
        <v/>
      </c>
      <c r="V261" s="242"/>
      <c r="W261" s="241" t="str">
        <f>+IF(I261=0,"",'Ark1'!W3566)</f>
        <v/>
      </c>
      <c r="X261" s="243" t="str">
        <f>+IF(I261=0,"",'Ark1'!X3566)</f>
        <v/>
      </c>
      <c r="Y261" s="243" t="str">
        <f>+IF(I261=0,"",'Ark1'!Y3566)</f>
        <v/>
      </c>
      <c r="Z261" s="243" t="str">
        <f>+IF(I261=0,"",'Ark1'!Z3566)</f>
        <v/>
      </c>
      <c r="AA261" s="241" t="str">
        <f>+IF(I261=0,"",'Ark1'!AA3566)</f>
        <v/>
      </c>
      <c r="AB261" s="241" t="str">
        <f>+IF(I261=0,"",'Ark1'!AB3566)</f>
        <v/>
      </c>
      <c r="AC261" s="243">
        <f>+'Ark1'!AD3566</f>
        <v>0</v>
      </c>
      <c r="AD261" s="241" t="str">
        <f t="shared" si="41"/>
        <v/>
      </c>
      <c r="AE261" s="241" t="str">
        <f t="shared" si="42"/>
        <v/>
      </c>
      <c r="AF261" s="414"/>
      <c r="AI261" s="28"/>
      <c r="AJ261" s="26"/>
      <c r="AM261" s="26"/>
      <c r="AN261" s="26"/>
      <c r="AO261" s="26"/>
      <c r="AQ261" s="26"/>
      <c r="AR261" s="245"/>
      <c r="AS261" s="26"/>
      <c r="AT261" s="26"/>
    </row>
    <row r="262" spans="1:46">
      <c r="A262" s="414"/>
      <c r="B262" s="240">
        <f>+'Ark1'!C3567</f>
        <v>2023</v>
      </c>
      <c r="C262" s="414"/>
      <c r="D262" s="240">
        <f>+'Ark1'!M3567</f>
        <v>2</v>
      </c>
      <c r="E262" s="240" t="str">
        <f t="shared" si="40"/>
        <v>1</v>
      </c>
      <c r="F262" s="240">
        <f>+'Ark1'!D3567</f>
        <v>8</v>
      </c>
      <c r="G262" s="414" t="str">
        <f>VLOOKUP(F262,RNR!$D$2:$E$13,2)</f>
        <v>Aug</v>
      </c>
      <c r="H262" s="240">
        <f>+'Ark1'!Q3567</f>
        <v>0</v>
      </c>
      <c r="I262" s="240">
        <f>+'Ark1'!R3567</f>
        <v>0</v>
      </c>
      <c r="J262" s="241" t="str">
        <f>+IF(I262=0,"",'Ark1'!AG3567)</f>
        <v/>
      </c>
      <c r="K262" s="241" t="str">
        <f>+IF(I262=0,"",'Ark1'!AH3567)</f>
        <v/>
      </c>
      <c r="L262" s="241"/>
      <c r="M262" s="302" t="str">
        <f>+IF(I262=0,"",'Ark1'!U3567)</f>
        <v/>
      </c>
      <c r="N262" s="415"/>
      <c r="O262" s="455">
        <f>+IF(J262=0,"",'Ark1'!AI3567)</f>
        <v>0</v>
      </c>
      <c r="P262" s="414"/>
      <c r="Q262" s="241" t="str">
        <f>+IF(O262=0,"",'Ark1'!AJ3567)</f>
        <v/>
      </c>
      <c r="R262" s="414"/>
      <c r="S262" s="241" t="str">
        <f>+IF(O262=0,"",'Ark1'!AK3567)</f>
        <v/>
      </c>
      <c r="T262" s="414"/>
      <c r="U262" s="242" t="str">
        <f>+IF(I262=0,"",'Ark1'!S3567)</f>
        <v/>
      </c>
      <c r="V262" s="242"/>
      <c r="W262" s="241" t="str">
        <f>+IF(I262=0,"",'Ark1'!W3567)</f>
        <v/>
      </c>
      <c r="X262" s="243" t="str">
        <f>+IF(I262=0,"",'Ark1'!X3567)</f>
        <v/>
      </c>
      <c r="Y262" s="243" t="str">
        <f>+IF(I262=0,"",'Ark1'!Y3567)</f>
        <v/>
      </c>
      <c r="Z262" s="243" t="str">
        <f>+IF(I262=0,"",'Ark1'!Z3567)</f>
        <v/>
      </c>
      <c r="AA262" s="241" t="str">
        <f>+IF(I262=0,"",'Ark1'!AA3567)</f>
        <v/>
      </c>
      <c r="AB262" s="241" t="str">
        <f>+IF(I262=0,"",'Ark1'!AB3567)</f>
        <v/>
      </c>
      <c r="AC262" s="243">
        <f>+'Ark1'!AD3567</f>
        <v>0</v>
      </c>
      <c r="AD262" s="241" t="str">
        <f t="shared" si="41"/>
        <v/>
      </c>
      <c r="AE262" s="241" t="str">
        <f t="shared" si="42"/>
        <v/>
      </c>
      <c r="AF262" s="414"/>
      <c r="AI262" s="28"/>
      <c r="AJ262" s="26"/>
      <c r="AM262" s="26"/>
      <c r="AN262" s="26"/>
      <c r="AO262" s="26"/>
      <c r="AQ262" s="26"/>
      <c r="AR262" s="245"/>
      <c r="AS262" s="26"/>
      <c r="AT262" s="26"/>
    </row>
    <row r="263" spans="1:46">
      <c r="A263" s="414"/>
      <c r="B263" s="240">
        <f>+'Ark1'!C3568</f>
        <v>2023</v>
      </c>
      <c r="C263" s="414"/>
      <c r="D263" s="240">
        <f>+'Ark1'!M3568</f>
        <v>2</v>
      </c>
      <c r="E263" s="240" t="str">
        <f t="shared" si="40"/>
        <v>1</v>
      </c>
      <c r="F263" s="240">
        <f>+'Ark1'!D3568</f>
        <v>9</v>
      </c>
      <c r="G263" s="414" t="str">
        <f>VLOOKUP(F263,RNR!$D$2:$E$13,2)</f>
        <v>Sep</v>
      </c>
      <c r="H263" s="240">
        <f>+'Ark1'!Q3568</f>
        <v>0</v>
      </c>
      <c r="I263" s="240">
        <f>+'Ark1'!R3568</f>
        <v>0</v>
      </c>
      <c r="J263" s="241" t="str">
        <f>+IF(I263=0,"",'Ark1'!AG3568)</f>
        <v/>
      </c>
      <c r="K263" s="241" t="str">
        <f>+IF(I263=0,"",'Ark1'!AH3568)</f>
        <v/>
      </c>
      <c r="L263" s="241"/>
      <c r="M263" s="302" t="str">
        <f>+IF(I263=0,"",'Ark1'!U3568)</f>
        <v/>
      </c>
      <c r="N263" s="415"/>
      <c r="O263" s="455">
        <f>+IF(J263=0,"",'Ark1'!AI3568)</f>
        <v>0</v>
      </c>
      <c r="P263" s="414"/>
      <c r="Q263" s="241" t="str">
        <f>+IF(O263=0,"",'Ark1'!AJ3568)</f>
        <v/>
      </c>
      <c r="R263" s="414"/>
      <c r="S263" s="241" t="str">
        <f>+IF(O263=0,"",'Ark1'!AK3568)</f>
        <v/>
      </c>
      <c r="T263" s="414"/>
      <c r="U263" s="242" t="str">
        <f>+IF(I263=0,"",'Ark1'!S3568)</f>
        <v/>
      </c>
      <c r="V263" s="242"/>
      <c r="W263" s="241" t="str">
        <f>+IF(I263=0,"",'Ark1'!W3568)</f>
        <v/>
      </c>
      <c r="X263" s="243" t="str">
        <f>+IF(I263=0,"",'Ark1'!X3568)</f>
        <v/>
      </c>
      <c r="Y263" s="243" t="str">
        <f>+IF(I263=0,"",'Ark1'!Y3568)</f>
        <v/>
      </c>
      <c r="Z263" s="243" t="str">
        <f>+IF(I263=0,"",'Ark1'!Z3568)</f>
        <v/>
      </c>
      <c r="AA263" s="241" t="str">
        <f>+IF(I263=0,"",'Ark1'!AA3568)</f>
        <v/>
      </c>
      <c r="AB263" s="241" t="str">
        <f>+IF(I263=0,"",'Ark1'!AB3568)</f>
        <v/>
      </c>
      <c r="AC263" s="243">
        <f>+'Ark1'!AD3568</f>
        <v>0</v>
      </c>
      <c r="AD263" s="241" t="str">
        <f t="shared" si="41"/>
        <v/>
      </c>
      <c r="AE263" s="241" t="str">
        <f t="shared" si="42"/>
        <v/>
      </c>
      <c r="AF263" s="414"/>
      <c r="AI263" s="28"/>
      <c r="AJ263" s="26"/>
      <c r="AM263" s="26"/>
      <c r="AN263" s="26"/>
      <c r="AO263" s="26"/>
      <c r="AQ263" s="26"/>
      <c r="AR263" s="245"/>
      <c r="AS263" s="26"/>
      <c r="AT263" s="26"/>
    </row>
    <row r="264" spans="1:46">
      <c r="A264" s="414"/>
      <c r="B264" s="240">
        <f>+'Ark1'!C3569</f>
        <v>2023</v>
      </c>
      <c r="C264" s="414"/>
      <c r="D264" s="240">
        <f>+'Ark1'!M3569</f>
        <v>2</v>
      </c>
      <c r="E264" s="240" t="str">
        <f t="shared" si="40"/>
        <v>1</v>
      </c>
      <c r="F264" s="240">
        <f>+'Ark1'!D3569</f>
        <v>10</v>
      </c>
      <c r="G264" s="414" t="str">
        <f>VLOOKUP(F264,RNR!$D$2:$E$13,2)</f>
        <v>Okt</v>
      </c>
      <c r="H264" s="240">
        <f>+'Ark1'!Q3569</f>
        <v>0</v>
      </c>
      <c r="I264" s="240">
        <f>+'Ark1'!R3569</f>
        <v>0</v>
      </c>
      <c r="J264" s="241" t="str">
        <f>+IF(I264=0,"",'Ark1'!AG3569)</f>
        <v/>
      </c>
      <c r="K264" s="241" t="str">
        <f>+IF(I264=0,"",'Ark1'!AH3569)</f>
        <v/>
      </c>
      <c r="L264" s="241"/>
      <c r="M264" s="302" t="str">
        <f>+IF(I264=0,"",'Ark1'!U3569)</f>
        <v/>
      </c>
      <c r="N264" s="415"/>
      <c r="O264" s="455">
        <f>+IF(J264=0,"",'Ark1'!AI3569)</f>
        <v>0</v>
      </c>
      <c r="P264" s="414"/>
      <c r="Q264" s="241" t="str">
        <f>+IF(O264=0,"",'Ark1'!AJ3569)</f>
        <v/>
      </c>
      <c r="R264" s="414"/>
      <c r="S264" s="241" t="str">
        <f>+IF(O264=0,"",'Ark1'!AK3569)</f>
        <v/>
      </c>
      <c r="T264" s="414"/>
      <c r="U264" s="242" t="str">
        <f>+IF(I264=0,"",'Ark1'!S3569)</f>
        <v/>
      </c>
      <c r="V264" s="242"/>
      <c r="W264" s="241" t="str">
        <f>+IF(I264=0,"",'Ark1'!W3569)</f>
        <v/>
      </c>
      <c r="X264" s="243" t="str">
        <f>+IF(I264=0,"",'Ark1'!X3569)</f>
        <v/>
      </c>
      <c r="Y264" s="243" t="str">
        <f>+IF(I264=0,"",'Ark1'!Y3569)</f>
        <v/>
      </c>
      <c r="Z264" s="243" t="str">
        <f>+IF(I264=0,"",'Ark1'!Z3569)</f>
        <v/>
      </c>
      <c r="AA264" s="241" t="str">
        <f>+IF(I264=0,"",'Ark1'!AA3569)</f>
        <v/>
      </c>
      <c r="AB264" s="241" t="str">
        <f>+IF(I264=0,"",'Ark1'!AB3569)</f>
        <v/>
      </c>
      <c r="AC264" s="243">
        <f>+'Ark1'!AD3569</f>
        <v>0</v>
      </c>
      <c r="AD264" s="241" t="str">
        <f t="shared" si="41"/>
        <v/>
      </c>
      <c r="AE264" s="241" t="str">
        <f t="shared" si="42"/>
        <v/>
      </c>
      <c r="AF264" s="414"/>
      <c r="AI264" s="28"/>
      <c r="AJ264" s="26"/>
      <c r="AM264" s="26"/>
      <c r="AN264" s="26"/>
      <c r="AO264" s="26"/>
      <c r="AQ264" s="26"/>
      <c r="AS264" s="26"/>
      <c r="AT264" s="26"/>
    </row>
    <row r="265" spans="1:46">
      <c r="A265" s="414"/>
      <c r="B265" s="240">
        <f>+'Ark1'!C3570</f>
        <v>2023</v>
      </c>
      <c r="C265" s="414"/>
      <c r="D265" s="240">
        <f>+'Ark1'!M3570</f>
        <v>2</v>
      </c>
      <c r="E265" s="240" t="str">
        <f t="shared" si="40"/>
        <v>1</v>
      </c>
      <c r="F265" s="240">
        <f>+'Ark1'!D3570</f>
        <v>11</v>
      </c>
      <c r="G265" s="414" t="str">
        <f>VLOOKUP(F265,RNR!$D$2:$E$13,2)</f>
        <v>Nov</v>
      </c>
      <c r="H265" s="240">
        <f>+'Ark1'!Q3570</f>
        <v>2</v>
      </c>
      <c r="I265" s="240">
        <f>+'Ark1'!R3570</f>
        <v>2</v>
      </c>
      <c r="J265" s="241">
        <f>+IF(I265=0,"",'Ark1'!AG3570)</f>
        <v>1.0309278350515465</v>
      </c>
      <c r="K265" s="241">
        <f>+IF(I265=0,"",'Ark1'!AH3570)</f>
        <v>0.30823596172199436</v>
      </c>
      <c r="L265" s="241"/>
      <c r="M265" s="302">
        <f>+IF(I265=0,"",'Ark1'!U3570)</f>
        <v>11.95</v>
      </c>
      <c r="N265" s="415"/>
      <c r="O265" s="455">
        <f>+IF(J265=0,"",'Ark1'!AI3570)</f>
        <v>1</v>
      </c>
      <c r="P265" s="414"/>
      <c r="Q265" s="241">
        <f>+IF(O265=0,"",'Ark1'!AJ3570)</f>
        <v>103</v>
      </c>
      <c r="R265" s="414"/>
      <c r="S265" s="241">
        <f>+IF(O265=0,"",'Ark1'!AK3570)</f>
        <v>12.811983230944236</v>
      </c>
      <c r="T265" s="414"/>
      <c r="U265" s="242">
        <f>+IF(I265=0,"",'Ark1'!S3570)</f>
        <v>2</v>
      </c>
      <c r="V265" s="242"/>
      <c r="W265" s="241">
        <f>+IF(I265=0,"",'Ark1'!W3570)</f>
        <v>0</v>
      </c>
      <c r="X265" s="243">
        <f>+IF(I265=0,"",'Ark1'!X3570)</f>
        <v>0</v>
      </c>
      <c r="Y265" s="243">
        <f>+IF(I265=0,"",'Ark1'!Y3570)</f>
        <v>0</v>
      </c>
      <c r="Z265" s="243">
        <f>+IF(I265=0,"",'Ark1'!Z3570)</f>
        <v>0</v>
      </c>
      <c r="AA265" s="241">
        <f>+IF(I265=0,"",'Ark1'!AA3570)</f>
        <v>2.0500000000000043</v>
      </c>
      <c r="AB265" s="241">
        <f>+IF(I265=0,"",'Ark1'!AB3570)</f>
        <v>0</v>
      </c>
      <c r="AC265" s="243">
        <f>+'Ark1'!AD3570</f>
        <v>0</v>
      </c>
      <c r="AD265" s="241">
        <f t="shared" si="41"/>
        <v>1</v>
      </c>
      <c r="AE265" s="241">
        <f t="shared" si="42"/>
        <v>1</v>
      </c>
      <c r="AF265" s="414"/>
      <c r="AI265" s="28"/>
      <c r="AJ265" s="26"/>
      <c r="AM265" s="26"/>
      <c r="AN265" s="26"/>
      <c r="AO265" s="26"/>
      <c r="AQ265" s="26"/>
      <c r="AS265" s="26"/>
      <c r="AT265" s="26"/>
    </row>
    <row r="266" spans="1:46">
      <c r="A266" s="414"/>
      <c r="B266" s="240">
        <f>+'Ark1'!C3571</f>
        <v>2023</v>
      </c>
      <c r="C266" s="414"/>
      <c r="D266" s="240">
        <f>+'Ark1'!M3571</f>
        <v>2</v>
      </c>
      <c r="E266" s="240" t="str">
        <f t="shared" si="40"/>
        <v>1</v>
      </c>
      <c r="F266" s="240">
        <f>+'Ark1'!D3571</f>
        <v>12</v>
      </c>
      <c r="G266" s="414" t="str">
        <f>VLOOKUP(F266,RNR!$D$2:$E$13,2)</f>
        <v>Des</v>
      </c>
      <c r="H266" s="240">
        <f>+'Ark1'!Q3571</f>
        <v>0</v>
      </c>
      <c r="I266" s="240">
        <f>+'Ark1'!R3571</f>
        <v>0</v>
      </c>
      <c r="J266" s="241" t="str">
        <f>+IF(I266=0,"",'Ark1'!AG3571)</f>
        <v/>
      </c>
      <c r="K266" s="241" t="str">
        <f>+IF(I266=0,"",'Ark1'!AH3571)</f>
        <v/>
      </c>
      <c r="L266" s="241"/>
      <c r="M266" s="302" t="str">
        <f>+IF(I266=0,"",'Ark1'!U3571)</f>
        <v/>
      </c>
      <c r="N266" s="415"/>
      <c r="O266" s="455">
        <f>+IF(J266=0,"",'Ark1'!AI3571)</f>
        <v>0</v>
      </c>
      <c r="P266" s="414"/>
      <c r="Q266" s="241" t="str">
        <f>+IF(O266=0,"",'Ark1'!AJ3571)</f>
        <v/>
      </c>
      <c r="R266" s="414"/>
      <c r="S266" s="241" t="str">
        <f>+IF(O266=0,"",'Ark1'!AK3571)</f>
        <v/>
      </c>
      <c r="T266" s="414"/>
      <c r="U266" s="242" t="str">
        <f>+IF(I266=0,"",'Ark1'!S3571)</f>
        <v/>
      </c>
      <c r="V266" s="242"/>
      <c r="W266" s="241" t="str">
        <f>+IF(I266=0,"",'Ark1'!W3571)</f>
        <v/>
      </c>
      <c r="X266" s="243" t="str">
        <f>+IF(I266=0,"",'Ark1'!X3571)</f>
        <v/>
      </c>
      <c r="Y266" s="243" t="str">
        <f>+IF(I266=0,"",'Ark1'!Y3571)</f>
        <v/>
      </c>
      <c r="Z266" s="243" t="str">
        <f>+IF(I266=0,"",'Ark1'!Z3571)</f>
        <v/>
      </c>
      <c r="AA266" s="241" t="str">
        <f>+IF(I266=0,"",'Ark1'!AA3571)</f>
        <v/>
      </c>
      <c r="AB266" s="241" t="str">
        <f>+IF(I266=0,"",'Ark1'!AB3571)</f>
        <v/>
      </c>
      <c r="AC266" s="243">
        <f>+'Ark1'!AD3571</f>
        <v>0</v>
      </c>
      <c r="AD266" s="241" t="str">
        <f t="shared" si="41"/>
        <v/>
      </c>
      <c r="AE266" s="241" t="str">
        <f t="shared" si="42"/>
        <v/>
      </c>
      <c r="AF266" s="414"/>
      <c r="AI266" s="28"/>
      <c r="AJ266" s="26"/>
      <c r="AM266" s="26"/>
      <c r="AN266" s="26"/>
      <c r="AO266" s="26"/>
      <c r="AQ266" s="26"/>
      <c r="AS266" s="26"/>
      <c r="AT266" s="26"/>
    </row>
    <row r="267" spans="1:46">
      <c r="A267" s="414"/>
      <c r="B267" s="414"/>
      <c r="C267" s="414"/>
      <c r="D267" s="414"/>
      <c r="E267" s="414"/>
      <c r="F267" s="414"/>
      <c r="G267" s="414"/>
      <c r="H267" s="414"/>
      <c r="I267" s="414"/>
      <c r="J267" s="415"/>
      <c r="K267" s="415"/>
      <c r="L267" s="415"/>
      <c r="M267" s="417"/>
      <c r="N267" s="415"/>
      <c r="O267" s="456"/>
      <c r="P267" s="414"/>
      <c r="Q267" s="415"/>
      <c r="R267" s="414"/>
      <c r="S267" s="415"/>
      <c r="T267" s="414"/>
      <c r="U267" s="416"/>
      <c r="V267" s="416"/>
      <c r="W267" s="415"/>
      <c r="X267" s="418"/>
      <c r="Y267" s="418"/>
      <c r="Z267" s="418"/>
      <c r="AA267" s="415"/>
      <c r="AB267" s="415"/>
      <c r="AC267" s="418"/>
      <c r="AD267" s="415"/>
      <c r="AE267" s="415"/>
      <c r="AF267" s="414"/>
      <c r="AG267" s="26"/>
      <c r="AI267" s="28"/>
      <c r="AJ267" s="26"/>
      <c r="AK267" s="27"/>
      <c r="AL267" s="27"/>
      <c r="AP267" s="27"/>
    </row>
    <row r="268" spans="1:46" ht="22.8">
      <c r="A268" s="414"/>
      <c r="B268" s="414"/>
      <c r="C268" s="414"/>
      <c r="D268" s="414"/>
      <c r="E268" s="419" t="str">
        <f>+E270</f>
        <v>1+</v>
      </c>
      <c r="F268" s="414"/>
      <c r="G268" s="414"/>
      <c r="H268" s="414"/>
      <c r="I268" s="244">
        <f>SUM(I270:I290)</f>
        <v>22604</v>
      </c>
      <c r="J268" s="414"/>
      <c r="K268" s="414"/>
      <c r="L268" s="414"/>
      <c r="M268" s="273">
        <f>+Fettgruppe!R68</f>
        <v>0</v>
      </c>
      <c r="N268" s="415"/>
      <c r="O268" s="456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  <c r="AA268" s="414"/>
      <c r="AB268" s="414"/>
      <c r="AC268" s="414"/>
      <c r="AD268" s="414"/>
      <c r="AE268" s="414"/>
      <c r="AF268" s="414"/>
      <c r="AG268" s="223"/>
      <c r="AI268" s="28"/>
      <c r="AJ268" s="26"/>
      <c r="AK268" s="224"/>
      <c r="AL268" s="27"/>
      <c r="AP268" s="27"/>
    </row>
    <row r="269" spans="1:46">
      <c r="A269" s="414"/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5"/>
      <c r="O269" s="456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  <c r="AA269" s="414"/>
      <c r="AB269" s="414"/>
      <c r="AC269" s="414"/>
      <c r="AD269" s="414"/>
      <c r="AE269" s="414"/>
      <c r="AF269" s="414"/>
      <c r="AG269" s="223"/>
      <c r="AI269" s="28"/>
      <c r="AJ269" s="26"/>
      <c r="AK269" s="224"/>
      <c r="AL269" s="27"/>
      <c r="AP269" s="27"/>
    </row>
    <row r="270" spans="1:46">
      <c r="A270" s="414"/>
      <c r="B270" s="240">
        <f>+'Ark1'!C3572</f>
        <v>2023</v>
      </c>
      <c r="C270" s="414"/>
      <c r="D270" s="240">
        <f>+'Ark1'!M3572</f>
        <v>3</v>
      </c>
      <c r="E270" s="240" t="str">
        <f>VLOOKUP(D270,RNR!$G$8:$H$22,2)</f>
        <v>1+</v>
      </c>
      <c r="F270" s="240">
        <f>+'Ark1'!D3572</f>
        <v>1</v>
      </c>
      <c r="G270" s="414" t="str">
        <f>VLOOKUP(F270,RNR!$D$2:$E$13,2)</f>
        <v>Jan</v>
      </c>
      <c r="H270" s="240">
        <f>+'Ark1'!Q3572</f>
        <v>6</v>
      </c>
      <c r="I270" s="240">
        <f>+'Ark1'!R3572</f>
        <v>6</v>
      </c>
      <c r="J270" s="241">
        <f>+IF(I270=0,"",'Ark1'!AG3572)</f>
        <v>1.8181818181818179</v>
      </c>
      <c r="K270" s="241">
        <f>+IF(I270=0,"",'Ark1'!AH3572)</f>
        <v>1.0869327022111195</v>
      </c>
      <c r="L270" s="241"/>
      <c r="M270" s="302">
        <f>+IF(I270=0,"",'Ark1'!U3572)</f>
        <v>24.8</v>
      </c>
      <c r="N270" s="415"/>
      <c r="O270" s="455">
        <f>+IF(J270=0,"",'Ark1'!AI3572)</f>
        <v>0</v>
      </c>
      <c r="P270" s="414"/>
      <c r="Q270" s="241" t="str">
        <f>+IF(O270=0,"",'Ark1'!AJ3572)</f>
        <v/>
      </c>
      <c r="R270" s="414"/>
      <c r="S270" s="241" t="str">
        <f>+IF(O270=0,"",'Ark1'!AK3572)</f>
        <v/>
      </c>
      <c r="T270" s="414"/>
      <c r="U270" s="242">
        <f>+IF(I270=0,"",'Ark1'!S3572)</f>
        <v>5.1666666666666679</v>
      </c>
      <c r="V270" s="242"/>
      <c r="W270" s="241">
        <f>+IF(I270=0,"",'Ark1'!W3572)</f>
        <v>0</v>
      </c>
      <c r="X270" s="243">
        <f>+IF(I270=0,"",'Ark1'!X3572)</f>
        <v>100</v>
      </c>
      <c r="Y270" s="243">
        <f>+IF(I270=0,"",'Ark1'!Y3572)</f>
        <v>83.333333333333314</v>
      </c>
      <c r="Z270" s="243">
        <f>+IF(I270=0,"",'Ark1'!Z3572)</f>
        <v>0</v>
      </c>
      <c r="AA270" s="241">
        <f>+IF(I270=0,"",'Ark1'!AA3572)</f>
        <v>2.6558112382722694</v>
      </c>
      <c r="AB270" s="241">
        <f>+IF(I270=0,"",'Ark1'!AB3572)</f>
        <v>1.5723301886760999</v>
      </c>
      <c r="AC270" s="243">
        <f>+'Ark1'!AD3572</f>
        <v>66.653700161393985</v>
      </c>
      <c r="AD270" s="241">
        <f t="shared" si="41"/>
        <v>2</v>
      </c>
      <c r="AE270" s="241">
        <f t="shared" si="42"/>
        <v>1</v>
      </c>
      <c r="AF270" s="414"/>
      <c r="AI270" s="28"/>
      <c r="AJ270" s="26"/>
      <c r="AM270" s="26"/>
      <c r="AN270" s="26"/>
      <c r="AO270" s="26"/>
      <c r="AQ270" s="26"/>
      <c r="AS270" s="26"/>
      <c r="AT270" s="26"/>
    </row>
    <row r="271" spans="1:46">
      <c r="A271" s="414"/>
      <c r="B271" s="240">
        <f>+'Ark1'!C3573</f>
        <v>2023</v>
      </c>
      <c r="C271" s="414"/>
      <c r="D271" s="240">
        <f>+'Ark1'!M3573</f>
        <v>3</v>
      </c>
      <c r="E271" s="240" t="str">
        <f>VLOOKUP(D271,RNR!$G$8:$H$22,2)</f>
        <v>1+</v>
      </c>
      <c r="F271" s="240">
        <f>+'Ark1'!D3573</f>
        <v>2</v>
      </c>
      <c r="G271" s="414" t="str">
        <f>VLOOKUP(F271,RNR!$D$2:$E$13,2)</f>
        <v>Feb</v>
      </c>
      <c r="H271" s="240">
        <f>+'Ark1'!Q3573</f>
        <v>6</v>
      </c>
      <c r="I271" s="240">
        <f>+'Ark1'!R3573</f>
        <v>6</v>
      </c>
      <c r="J271" s="241">
        <f>+IF(I271=0,"",'Ark1'!AG3573)</f>
        <v>1.6949152542372876</v>
      </c>
      <c r="K271" s="241">
        <f>+IF(I271=0,"",'Ark1'!AH3573)</f>
        <v>1.1212351797293163</v>
      </c>
      <c r="L271" s="241"/>
      <c r="M271" s="302">
        <f>+IF(I271=0,"",'Ark1'!U3573)</f>
        <v>28.733333333333341</v>
      </c>
      <c r="N271" s="415"/>
      <c r="O271" s="455">
        <f>+IF(J271=0,"",'Ark1'!AI3573)</f>
        <v>0</v>
      </c>
      <c r="P271" s="414"/>
      <c r="Q271" s="241" t="str">
        <f>+IF(O271=0,"",'Ark1'!AJ3573)</f>
        <v/>
      </c>
      <c r="R271" s="414"/>
      <c r="S271" s="241" t="str">
        <f>+IF(O271=0,"",'Ark1'!AK3573)</f>
        <v/>
      </c>
      <c r="T271" s="414"/>
      <c r="U271" s="242">
        <f>+IF(I271=0,"",'Ark1'!S3573)</f>
        <v>5.5</v>
      </c>
      <c r="V271" s="242"/>
      <c r="W271" s="241">
        <f>+IF(I271=0,"",'Ark1'!W3573)</f>
        <v>0</v>
      </c>
      <c r="X271" s="243">
        <f>+IF(I271=0,"",'Ark1'!X3573)</f>
        <v>100</v>
      </c>
      <c r="Y271" s="243">
        <f>+IF(I271=0,"",'Ark1'!Y3573)</f>
        <v>100</v>
      </c>
      <c r="Z271" s="243">
        <f>+IF(I271=0,"",'Ark1'!Z3573)</f>
        <v>0</v>
      </c>
      <c r="AA271" s="241">
        <f>+IF(I271=0,"",'Ark1'!AA3573)</f>
        <v>2.5071010261964961</v>
      </c>
      <c r="AB271" s="241">
        <f>+IF(I271=0,"",'Ark1'!AB3573)</f>
        <v>1.1180339887498949</v>
      </c>
      <c r="AC271" s="243">
        <f>+'Ark1'!AD3573</f>
        <v>5.9459589758185292</v>
      </c>
      <c r="AD271" s="241">
        <f t="shared" si="41"/>
        <v>2</v>
      </c>
      <c r="AE271" s="241">
        <f t="shared" si="42"/>
        <v>1</v>
      </c>
      <c r="AF271" s="414"/>
      <c r="AI271" s="28"/>
      <c r="AJ271" s="26"/>
      <c r="AM271" s="26"/>
      <c r="AN271" s="26"/>
      <c r="AO271" s="26"/>
      <c r="AQ271" s="26"/>
      <c r="AS271" s="26"/>
      <c r="AT271" s="26"/>
    </row>
    <row r="272" spans="1:46">
      <c r="A272" s="414"/>
      <c r="B272" s="240">
        <f>+'Ark1'!C3574</f>
        <v>2023</v>
      </c>
      <c r="C272" s="414"/>
      <c r="D272" s="240">
        <f>+'Ark1'!M3574</f>
        <v>3</v>
      </c>
      <c r="E272" s="240" t="str">
        <f>VLOOKUP(D272,RNR!$G$8:$H$22,2)</f>
        <v>1+</v>
      </c>
      <c r="F272" s="240">
        <f>+'Ark1'!D3574</f>
        <v>3</v>
      </c>
      <c r="G272" s="414" t="str">
        <f>VLOOKUP(F272,RNR!$D$2:$E$13,2)</f>
        <v>Mar</v>
      </c>
      <c r="H272" s="240">
        <f>+'Ark1'!Q3574</f>
        <v>34</v>
      </c>
      <c r="I272" s="240">
        <f>+'Ark1'!R3574</f>
        <v>35</v>
      </c>
      <c r="J272" s="241">
        <f>+IF(I272=0,"",'Ark1'!AG3574)</f>
        <v>1.4227642276422763</v>
      </c>
      <c r="K272" s="241">
        <f>+IF(I272=0,"",'Ark1'!AH3574)</f>
        <v>0.94941448612906243</v>
      </c>
      <c r="L272" s="241"/>
      <c r="M272" s="302">
        <f>+IF(I272=0,"",'Ark1'!U3574)</f>
        <v>29.34</v>
      </c>
      <c r="N272" s="415"/>
      <c r="O272" s="455">
        <f>+IF(J272=0,"",'Ark1'!AI3574)</f>
        <v>7</v>
      </c>
      <c r="P272" s="414"/>
      <c r="Q272" s="241">
        <f>+IF(O272=0,"",'Ark1'!AJ3574)</f>
        <v>115.9285714285714</v>
      </c>
      <c r="R272" s="414"/>
      <c r="S272" s="241">
        <f>+IF(O272=0,"",'Ark1'!AK3574)</f>
        <v>22.101685956963621</v>
      </c>
      <c r="T272" s="414"/>
      <c r="U272" s="242">
        <f>+IF(I272=0,"",'Ark1'!S3574)</f>
        <v>5.7714285714285696</v>
      </c>
      <c r="V272" s="242"/>
      <c r="W272" s="241">
        <f>+IF(I272=0,"",'Ark1'!W3574)</f>
        <v>0</v>
      </c>
      <c r="X272" s="243">
        <f>+IF(I272=0,"",'Ark1'!X3574)</f>
        <v>94.285714285714306</v>
      </c>
      <c r="Y272" s="243">
        <f>+IF(I272=0,"",'Ark1'!Y3574)</f>
        <v>88.571428571428555</v>
      </c>
      <c r="Z272" s="243">
        <f>+IF(I272=0,"",'Ark1'!Z3574)</f>
        <v>17.142857142857139</v>
      </c>
      <c r="AA272" s="241">
        <f>+IF(I272=0,"",'Ark1'!AA3574)</f>
        <v>7.3706444765705745</v>
      </c>
      <c r="AB272" s="241">
        <f>+IF(I272=0,"",'Ark1'!AB3574)</f>
        <v>2.1258371700272329</v>
      </c>
      <c r="AC272" s="243">
        <f>+'Ark1'!AD3574</f>
        <v>48.635353660577685</v>
      </c>
      <c r="AD272" s="241">
        <f t="shared" si="41"/>
        <v>11.666666666666666</v>
      </c>
      <c r="AE272" s="241">
        <f t="shared" si="42"/>
        <v>1.0294117647058822</v>
      </c>
      <c r="AF272" s="414"/>
      <c r="AI272" s="28"/>
      <c r="AJ272" s="26"/>
      <c r="AM272" s="26"/>
      <c r="AN272" s="26"/>
      <c r="AO272" s="26"/>
      <c r="AQ272" s="26"/>
      <c r="AS272" s="26"/>
      <c r="AT272" s="26"/>
    </row>
    <row r="273" spans="1:46">
      <c r="A273" s="414"/>
      <c r="B273" s="240">
        <f>+'Ark1'!C3575</f>
        <v>2023</v>
      </c>
      <c r="C273" s="414"/>
      <c r="D273" s="240">
        <f>+'Ark1'!M3575</f>
        <v>3</v>
      </c>
      <c r="E273" s="240" t="str">
        <f>VLOOKUP(D273,RNR!$G$8:$H$22,2)</f>
        <v>1+</v>
      </c>
      <c r="F273" s="240">
        <f>+'Ark1'!D3575</f>
        <v>4</v>
      </c>
      <c r="G273" s="414" t="str">
        <f>VLOOKUP(F273,RNR!$D$2:$E$13,2)</f>
        <v>Apr</v>
      </c>
      <c r="H273" s="240">
        <f>+'Ark1'!Q3575</f>
        <v>4</v>
      </c>
      <c r="I273" s="240">
        <f>+'Ark1'!R3575</f>
        <v>4</v>
      </c>
      <c r="J273" s="241">
        <f>+IF(I273=0,"",'Ark1'!AG3575)</f>
        <v>1.8691588785046724</v>
      </c>
      <c r="K273" s="241">
        <f>+IF(I273=0,"",'Ark1'!AH3575)</f>
        <v>1.3663342830009495</v>
      </c>
      <c r="L273" s="241"/>
      <c r="M273" s="302">
        <f>+IF(I273=0,"",'Ark1'!U3575)</f>
        <v>28.774999999999999</v>
      </c>
      <c r="N273" s="415"/>
      <c r="O273" s="455">
        <f>+IF(J273=0,"",'Ark1'!AI3575)</f>
        <v>0</v>
      </c>
      <c r="P273" s="414"/>
      <c r="Q273" s="241" t="str">
        <f>+IF(O273=0,"",'Ark1'!AJ3575)</f>
        <v/>
      </c>
      <c r="R273" s="414"/>
      <c r="S273" s="241" t="str">
        <f>+IF(O273=0,"",'Ark1'!AK3575)</f>
        <v/>
      </c>
      <c r="T273" s="414"/>
      <c r="U273" s="242">
        <f>+IF(I273=0,"",'Ark1'!S3575)</f>
        <v>6.75</v>
      </c>
      <c r="V273" s="242"/>
      <c r="W273" s="241">
        <f>+IF(I273=0,"",'Ark1'!W3575)</f>
        <v>0</v>
      </c>
      <c r="X273" s="243">
        <f>+IF(I273=0,"",'Ark1'!X3575)</f>
        <v>75</v>
      </c>
      <c r="Y273" s="243">
        <f>+IF(I273=0,"",'Ark1'!Y3575)</f>
        <v>50</v>
      </c>
      <c r="Z273" s="243">
        <f>+IF(I273=0,"",'Ark1'!Z3575)</f>
        <v>25</v>
      </c>
      <c r="AA273" s="241">
        <f>+IF(I273=0,"",'Ark1'!AA3575)</f>
        <v>10.582385128126829</v>
      </c>
      <c r="AB273" s="241">
        <f>+IF(I273=0,"",'Ark1'!AB3575)</f>
        <v>1.7853571071357124</v>
      </c>
      <c r="AC273" s="243">
        <f>+'Ark1'!AD3575</f>
        <v>90.342698342084518</v>
      </c>
      <c r="AD273" s="241">
        <f t="shared" si="41"/>
        <v>1.3333333333333333</v>
      </c>
      <c r="AE273" s="241">
        <f t="shared" si="42"/>
        <v>1</v>
      </c>
      <c r="AF273" s="414"/>
      <c r="AI273" s="28"/>
      <c r="AJ273" s="26"/>
      <c r="AM273" s="26"/>
      <c r="AN273" s="26"/>
      <c r="AO273" s="26"/>
      <c r="AQ273" s="26"/>
      <c r="AS273" s="26"/>
      <c r="AT273" s="26"/>
    </row>
    <row r="274" spans="1:46">
      <c r="A274" s="414"/>
      <c r="B274" s="240">
        <f>+'Ark1'!C3576</f>
        <v>2023</v>
      </c>
      <c r="C274" s="414"/>
      <c r="D274" s="240">
        <f>+'Ark1'!M3576</f>
        <v>3</v>
      </c>
      <c r="E274" s="240" t="str">
        <f>VLOOKUP(D274,RNR!$G$8:$H$22,2)</f>
        <v>1+</v>
      </c>
      <c r="F274" s="240">
        <f>+'Ark1'!D3576</f>
        <v>5</v>
      </c>
      <c r="G274" s="414" t="str">
        <f>VLOOKUP(F274,RNR!$D$2:$E$13,2)</f>
        <v>Mai</v>
      </c>
      <c r="H274" s="240">
        <f>+'Ark1'!Q3576</f>
        <v>11</v>
      </c>
      <c r="I274" s="240">
        <f>+'Ark1'!R3576</f>
        <v>14</v>
      </c>
      <c r="J274" s="241">
        <f>+IF(I274=0,"",'Ark1'!AG3576)</f>
        <v>6.7961165048543695</v>
      </c>
      <c r="K274" s="241">
        <f>+IF(I274=0,"",'Ark1'!AH3576)</f>
        <v>4.2195451112459308</v>
      </c>
      <c r="L274" s="241"/>
      <c r="M274" s="302">
        <f>+IF(I274=0,"",'Ark1'!U3576)</f>
        <v>24.342857142857152</v>
      </c>
      <c r="N274" s="415"/>
      <c r="O274" s="455">
        <f>+IF(J274=0,"",'Ark1'!AI3576)</f>
        <v>4</v>
      </c>
      <c r="P274" s="414"/>
      <c r="Q274" s="241">
        <f>+IF(O274=0,"",'Ark1'!AJ3576)</f>
        <v>91.399999999999977</v>
      </c>
      <c r="R274" s="414"/>
      <c r="S274" s="241">
        <f>+IF(O274=0,"",'Ark1'!AK3576)</f>
        <v>18.261697837992063</v>
      </c>
      <c r="T274" s="414"/>
      <c r="U274" s="242">
        <f>+IF(I274=0,"",'Ark1'!S3576)</f>
        <v>5.5</v>
      </c>
      <c r="V274" s="242"/>
      <c r="W274" s="241">
        <f>+IF(I274=0,"",'Ark1'!W3576)</f>
        <v>0</v>
      </c>
      <c r="X274" s="243">
        <f>+IF(I274=0,"",'Ark1'!X3576)</f>
        <v>78.571428571428555</v>
      </c>
      <c r="Y274" s="243">
        <f>+IF(I274=0,"",'Ark1'!Y3576)</f>
        <v>50</v>
      </c>
      <c r="Z274" s="243">
        <f>+IF(I274=0,"",'Ark1'!Z3576)</f>
        <v>14.285714285714288</v>
      </c>
      <c r="AA274" s="241">
        <f>+IF(I274=0,"",'Ark1'!AA3576)</f>
        <v>10.374812513673563</v>
      </c>
      <c r="AB274" s="241">
        <f>+IF(I274=0,"",'Ark1'!AB3576)</f>
        <v>1.7217101133134214</v>
      </c>
      <c r="AC274" s="243">
        <f>+'Ark1'!AD3576</f>
        <v>53.504189554936715</v>
      </c>
      <c r="AD274" s="241">
        <f t="shared" si="41"/>
        <v>4.666666666666667</v>
      </c>
      <c r="AE274" s="241">
        <f t="shared" si="42"/>
        <v>1.2727272727272727</v>
      </c>
      <c r="AF274" s="414"/>
      <c r="AI274" s="28"/>
      <c r="AJ274" s="26"/>
      <c r="AM274" s="26"/>
      <c r="AN274" s="26"/>
      <c r="AO274" s="26"/>
      <c r="AQ274" s="26"/>
      <c r="AS274" s="26"/>
      <c r="AT274" s="26"/>
    </row>
    <row r="275" spans="1:46">
      <c r="A275" s="414"/>
      <c r="B275" s="240">
        <f>+'Ark1'!C3577</f>
        <v>2023</v>
      </c>
      <c r="C275" s="414"/>
      <c r="D275" s="240">
        <f>+'Ark1'!M3577</f>
        <v>3</v>
      </c>
      <c r="E275" s="240" t="str">
        <f>VLOOKUP(D275,RNR!$G$8:$H$22,2)</f>
        <v>1+</v>
      </c>
      <c r="F275" s="240">
        <f>+'Ark1'!D3577</f>
        <v>6</v>
      </c>
      <c r="G275" s="414" t="str">
        <f>VLOOKUP(F275,RNR!$D$2:$E$13,2)</f>
        <v>Jun</v>
      </c>
      <c r="H275" s="240">
        <f>+'Ark1'!Q3577</f>
        <v>9</v>
      </c>
      <c r="I275" s="240">
        <f>+'Ark1'!R3577</f>
        <v>10</v>
      </c>
      <c r="J275" s="241">
        <f>+IF(I275=0,"",'Ark1'!AG3577)</f>
        <v>5.84795321637427</v>
      </c>
      <c r="K275" s="241">
        <f>+IF(I275=0,"",'Ark1'!AH3577)</f>
        <v>3.4473451393783092</v>
      </c>
      <c r="L275" s="241"/>
      <c r="M275" s="302">
        <f>+IF(I275=0,"",'Ark1'!U3577)</f>
        <v>22.99</v>
      </c>
      <c r="N275" s="415"/>
      <c r="O275" s="455">
        <f>+IF(J275=0,"",'Ark1'!AI3577)</f>
        <v>9</v>
      </c>
      <c r="P275" s="414"/>
      <c r="Q275" s="241">
        <f>+IF(O275=0,"",'Ark1'!AJ3577)</f>
        <v>107.82222222222222</v>
      </c>
      <c r="R275" s="414"/>
      <c r="S275" s="241">
        <f>+IF(O275=0,"",'Ark1'!AK3577)</f>
        <v>17.26822567366159</v>
      </c>
      <c r="T275" s="414"/>
      <c r="U275" s="242">
        <f>+IF(I275=0,"",'Ark1'!S3577)</f>
        <v>4.7</v>
      </c>
      <c r="V275" s="242"/>
      <c r="W275" s="241">
        <f>+IF(I275=0,"",'Ark1'!W3577)</f>
        <v>0</v>
      </c>
      <c r="X275" s="243">
        <f>+IF(I275=0,"",'Ark1'!X3577)</f>
        <v>100</v>
      </c>
      <c r="Y275" s="243">
        <f>+IF(I275=0,"",'Ark1'!Y3577)</f>
        <v>40</v>
      </c>
      <c r="Z275" s="243">
        <f>+IF(I275=0,"",'Ark1'!Z3577)</f>
        <v>0</v>
      </c>
      <c r="AA275" s="241">
        <f>+IF(I275=0,"",'Ark1'!AA3577)</f>
        <v>6.0930205973720444</v>
      </c>
      <c r="AB275" s="241">
        <f>+IF(I275=0,"",'Ark1'!AB3577)</f>
        <v>1.1874342087037901</v>
      </c>
      <c r="AC275" s="243">
        <f>+'Ark1'!AD3577</f>
        <v>58.562048700406848</v>
      </c>
      <c r="AD275" s="241">
        <f t="shared" si="41"/>
        <v>3.3333333333333335</v>
      </c>
      <c r="AE275" s="241">
        <f t="shared" si="42"/>
        <v>1.1111111111111112</v>
      </c>
      <c r="AF275" s="414"/>
      <c r="AI275" s="28"/>
      <c r="AJ275" s="26"/>
      <c r="AM275" s="26"/>
      <c r="AN275" s="26"/>
      <c r="AO275" s="26"/>
      <c r="AQ275" s="26"/>
      <c r="AS275" s="26"/>
      <c r="AT275" s="26"/>
    </row>
    <row r="276" spans="1:46">
      <c r="A276" s="414"/>
      <c r="B276" s="240">
        <f>+'Ark1'!C3578</f>
        <v>2023</v>
      </c>
      <c r="C276" s="414"/>
      <c r="D276" s="240">
        <f>+'Ark1'!M3578</f>
        <v>3</v>
      </c>
      <c r="E276" s="240" t="str">
        <f>VLOOKUP(D276,RNR!$G$8:$H$22,2)</f>
        <v>1+</v>
      </c>
      <c r="F276" s="240">
        <f>+'Ark1'!D3578</f>
        <v>7</v>
      </c>
      <c r="G276" s="414" t="str">
        <f>VLOOKUP(F276,RNR!$D$2:$E$13,2)</f>
        <v>Jul</v>
      </c>
      <c r="H276" s="240">
        <f>+'Ark1'!Q3578</f>
        <v>0</v>
      </c>
      <c r="I276" s="240">
        <f>+'Ark1'!R3578</f>
        <v>0</v>
      </c>
      <c r="J276" s="241" t="str">
        <f>+IF(I276=0,"",'Ark1'!AG3578)</f>
        <v/>
      </c>
      <c r="K276" s="241" t="str">
        <f>+IF(I276=0,"",'Ark1'!AH3578)</f>
        <v/>
      </c>
      <c r="L276" s="241"/>
      <c r="M276" s="302" t="str">
        <f>+IF(I276=0,"",'Ark1'!U3578)</f>
        <v/>
      </c>
      <c r="N276" s="415"/>
      <c r="O276" s="455">
        <f>+IF(J276=0,"",'Ark1'!AI3578)</f>
        <v>0</v>
      </c>
      <c r="P276" s="414"/>
      <c r="Q276" s="241" t="str">
        <f>+IF(O276=0,"",'Ark1'!AJ3578)</f>
        <v/>
      </c>
      <c r="R276" s="414"/>
      <c r="S276" s="241" t="str">
        <f>+IF(O276=0,"",'Ark1'!AK3578)</f>
        <v/>
      </c>
      <c r="T276" s="414"/>
      <c r="U276" s="242" t="str">
        <f>+IF(I276=0,"",'Ark1'!S3578)</f>
        <v/>
      </c>
      <c r="V276" s="242"/>
      <c r="W276" s="241" t="str">
        <f>+IF(I276=0,"",'Ark1'!W3578)</f>
        <v/>
      </c>
      <c r="X276" s="243" t="str">
        <f>+IF(I276=0,"",'Ark1'!X3578)</f>
        <v/>
      </c>
      <c r="Y276" s="243" t="str">
        <f>+IF(I276=0,"",'Ark1'!Y3578)</f>
        <v/>
      </c>
      <c r="Z276" s="243" t="str">
        <f>+IF(I276=0,"",'Ark1'!Z3578)</f>
        <v/>
      </c>
      <c r="AA276" s="241" t="str">
        <f>+IF(I276=0,"",'Ark1'!AA3578)</f>
        <v/>
      </c>
      <c r="AB276" s="241" t="str">
        <f>+IF(I276=0,"",'Ark1'!AB3578)</f>
        <v/>
      </c>
      <c r="AC276" s="243">
        <f>+'Ark1'!AD3578</f>
        <v>0</v>
      </c>
      <c r="AD276" s="241" t="str">
        <f t="shared" si="41"/>
        <v/>
      </c>
      <c r="AE276" s="241" t="str">
        <f t="shared" si="42"/>
        <v/>
      </c>
      <c r="AF276" s="414"/>
      <c r="AI276" s="28"/>
      <c r="AJ276" s="26"/>
      <c r="AM276" s="26"/>
      <c r="AN276" s="26"/>
      <c r="AO276" s="26"/>
      <c r="AQ276" s="26"/>
      <c r="AS276" s="26"/>
      <c r="AT276" s="26"/>
    </row>
    <row r="277" spans="1:46">
      <c r="A277" s="414"/>
      <c r="B277" s="240">
        <f>+'Ark1'!C3579</f>
        <v>2023</v>
      </c>
      <c r="C277" s="414"/>
      <c r="D277" s="240">
        <f>+'Ark1'!M3579</f>
        <v>3</v>
      </c>
      <c r="E277" s="240" t="str">
        <f>VLOOKUP(D277,RNR!$G$8:$H$22,2)</f>
        <v>1+</v>
      </c>
      <c r="F277" s="240">
        <f>+'Ark1'!D3579</f>
        <v>8</v>
      </c>
      <c r="G277" s="414" t="str">
        <f>VLOOKUP(F277,RNR!$D$2:$E$13,2)</f>
        <v>Aug</v>
      </c>
      <c r="H277" s="240">
        <f>+'Ark1'!Q3579</f>
        <v>1</v>
      </c>
      <c r="I277" s="240">
        <f>+'Ark1'!R3579</f>
        <v>1</v>
      </c>
      <c r="J277" s="241">
        <f>+IF(I277=0,"",'Ark1'!AG3579)</f>
        <v>0.45454545454545447</v>
      </c>
      <c r="K277" s="241">
        <f>+IF(I277=0,"",'Ark1'!AH3579)</f>
        <v>0.2547024031544734</v>
      </c>
      <c r="L277" s="241"/>
      <c r="M277" s="302">
        <f>+IF(I277=0,"",'Ark1'!U3579)</f>
        <v>23.900000000000006</v>
      </c>
      <c r="N277" s="415"/>
      <c r="O277" s="455">
        <f>+IF(J277=0,"",'Ark1'!AI3579)</f>
        <v>0</v>
      </c>
      <c r="P277" s="414"/>
      <c r="Q277" s="241" t="str">
        <f>+IF(O277=0,"",'Ark1'!AJ3579)</f>
        <v/>
      </c>
      <c r="R277" s="414"/>
      <c r="S277" s="241" t="str">
        <f>+IF(O277=0,"",'Ark1'!AK3579)</f>
        <v/>
      </c>
      <c r="T277" s="414"/>
      <c r="U277" s="242">
        <f>+IF(I277=0,"",'Ark1'!S3579)</f>
        <v>3</v>
      </c>
      <c r="V277" s="242"/>
      <c r="W277" s="241">
        <f>+IF(I277=0,"",'Ark1'!W3579)</f>
        <v>0</v>
      </c>
      <c r="X277" s="243">
        <f>+IF(I277=0,"",'Ark1'!X3579)</f>
        <v>100</v>
      </c>
      <c r="Y277" s="243">
        <f>+IF(I277=0,"",'Ark1'!Y3579)</f>
        <v>100</v>
      </c>
      <c r="Z277" s="243">
        <f>+IF(I277=0,"",'Ark1'!Z3579)</f>
        <v>0</v>
      </c>
      <c r="AA277" s="241">
        <f>+IF(I277=0,"",'Ark1'!AA3579)</f>
        <v>0</v>
      </c>
      <c r="AB277" s="241">
        <f>+IF(I277=0,"",'Ark1'!AB3579)</f>
        <v>0</v>
      </c>
      <c r="AC277" s="243">
        <f>+'Ark1'!AD3579</f>
        <v>0</v>
      </c>
      <c r="AD277" s="241">
        <f t="shared" si="41"/>
        <v>0.33333333333333331</v>
      </c>
      <c r="AE277" s="241">
        <f t="shared" si="42"/>
        <v>1</v>
      </c>
      <c r="AF277" s="414"/>
      <c r="AI277" s="28"/>
      <c r="AJ277" s="26"/>
      <c r="AM277" s="26"/>
      <c r="AN277" s="26"/>
      <c r="AO277" s="26"/>
      <c r="AQ277" s="26"/>
      <c r="AS277" s="26"/>
      <c r="AT277" s="26"/>
    </row>
    <row r="278" spans="1:46">
      <c r="A278" s="414"/>
      <c r="B278" s="240">
        <f>+'Ark1'!C3580</f>
        <v>2023</v>
      </c>
      <c r="C278" s="414"/>
      <c r="D278" s="240">
        <f>+'Ark1'!M3580</f>
        <v>3</v>
      </c>
      <c r="E278" s="240" t="str">
        <f>VLOOKUP(D278,RNR!$G$8:$H$22,2)</f>
        <v>1+</v>
      </c>
      <c r="F278" s="240">
        <f>+'Ark1'!D3580</f>
        <v>9</v>
      </c>
      <c r="G278" s="414" t="str">
        <f>VLOOKUP(F278,RNR!$D$2:$E$13,2)</f>
        <v>Sep</v>
      </c>
      <c r="H278" s="240">
        <f>+'Ark1'!Q3580</f>
        <v>0</v>
      </c>
      <c r="I278" s="240">
        <f>+'Ark1'!R3580</f>
        <v>0</v>
      </c>
      <c r="J278" s="241" t="str">
        <f>+IF(I278=0,"",'Ark1'!AG3580)</f>
        <v/>
      </c>
      <c r="K278" s="241" t="str">
        <f>+IF(I278=0,"",'Ark1'!AH3580)</f>
        <v/>
      </c>
      <c r="L278" s="241"/>
      <c r="M278" s="302" t="str">
        <f>+IF(I278=0,"",'Ark1'!U3580)</f>
        <v/>
      </c>
      <c r="N278" s="415"/>
      <c r="O278" s="455">
        <f>+IF(J278=0,"",'Ark1'!AI3580)</f>
        <v>0</v>
      </c>
      <c r="P278" s="414"/>
      <c r="Q278" s="241" t="str">
        <f>+IF(O278=0,"",'Ark1'!AJ3580)</f>
        <v/>
      </c>
      <c r="R278" s="414"/>
      <c r="S278" s="241" t="str">
        <f>+IF(O278=0,"",'Ark1'!AK3580)</f>
        <v/>
      </c>
      <c r="T278" s="414"/>
      <c r="U278" s="242" t="str">
        <f>+IF(I278=0,"",'Ark1'!S3580)</f>
        <v/>
      </c>
      <c r="V278" s="242"/>
      <c r="W278" s="241" t="str">
        <f>+IF(I278=0,"",'Ark1'!W3580)</f>
        <v/>
      </c>
      <c r="X278" s="243" t="str">
        <f>+IF(I278=0,"",'Ark1'!X3580)</f>
        <v/>
      </c>
      <c r="Y278" s="243" t="str">
        <f>+IF(I278=0,"",'Ark1'!Y3580)</f>
        <v/>
      </c>
      <c r="Z278" s="243" t="str">
        <f>+IF(I278=0,"",'Ark1'!Z3580)</f>
        <v/>
      </c>
      <c r="AA278" s="241" t="str">
        <f>+IF(I278=0,"",'Ark1'!AA3580)</f>
        <v/>
      </c>
      <c r="AB278" s="241" t="str">
        <f>+IF(I278=0,"",'Ark1'!AB3580)</f>
        <v/>
      </c>
      <c r="AC278" s="243">
        <f>+'Ark1'!AD3580</f>
        <v>0</v>
      </c>
      <c r="AD278" s="241" t="str">
        <f t="shared" si="41"/>
        <v/>
      </c>
      <c r="AE278" s="241" t="str">
        <f t="shared" si="42"/>
        <v/>
      </c>
      <c r="AF278" s="414"/>
      <c r="AI278" s="28"/>
      <c r="AJ278" s="26"/>
      <c r="AM278" s="26"/>
      <c r="AN278" s="26"/>
      <c r="AO278" s="26"/>
      <c r="AQ278" s="26"/>
      <c r="AS278" s="26"/>
      <c r="AT278" s="26"/>
    </row>
    <row r="279" spans="1:46">
      <c r="A279" s="414"/>
      <c r="B279" s="240">
        <f>+'Ark1'!C3581</f>
        <v>2023</v>
      </c>
      <c r="C279" s="414"/>
      <c r="D279" s="240">
        <f>+'Ark1'!M3581</f>
        <v>3</v>
      </c>
      <c r="E279" s="240" t="str">
        <f>VLOOKUP(D279,RNR!$G$8:$H$22,2)</f>
        <v>1+</v>
      </c>
      <c r="F279" s="240">
        <f>+'Ark1'!D3581</f>
        <v>10</v>
      </c>
      <c r="G279" s="414" t="str">
        <f>VLOOKUP(F279,RNR!$D$2:$E$13,2)</f>
        <v>Okt</v>
      </c>
      <c r="H279" s="240">
        <f>+'Ark1'!Q3581</f>
        <v>3</v>
      </c>
      <c r="I279" s="240">
        <f>+'Ark1'!R3581</f>
        <v>3</v>
      </c>
      <c r="J279" s="241">
        <f>+IF(I279=0,"",'Ark1'!AG3581)</f>
        <v>0.5859375</v>
      </c>
      <c r="K279" s="241">
        <f>+IF(I279=0,"",'Ark1'!AH3581)</f>
        <v>0.21797724040813632</v>
      </c>
      <c r="L279" s="241"/>
      <c r="M279" s="302">
        <f>+IF(I279=0,"",'Ark1'!U3581)</f>
        <v>14.699999999999996</v>
      </c>
      <c r="N279" s="415"/>
      <c r="O279" s="455">
        <f>+IF(J279=0,"",'Ark1'!AI3581)</f>
        <v>0</v>
      </c>
      <c r="P279" s="414"/>
      <c r="Q279" s="241" t="str">
        <f>+IF(O279=0,"",'Ark1'!AJ3581)</f>
        <v/>
      </c>
      <c r="R279" s="414"/>
      <c r="S279" s="241" t="str">
        <f>+IF(O279=0,"",'Ark1'!AK3581)</f>
        <v/>
      </c>
      <c r="T279" s="414"/>
      <c r="U279" s="242">
        <f>+IF(I279=0,"",'Ark1'!S3581)</f>
        <v>3.6666666666666656</v>
      </c>
      <c r="V279" s="242"/>
      <c r="W279" s="241">
        <f>+IF(I279=0,"",'Ark1'!W3581)</f>
        <v>0</v>
      </c>
      <c r="X279" s="243">
        <f>+IF(I279=0,"",'Ark1'!X3581)</f>
        <v>66.666666666666686</v>
      </c>
      <c r="Y279" s="243">
        <f>+IF(I279=0,"",'Ark1'!Y3581)</f>
        <v>0</v>
      </c>
      <c r="Z279" s="243">
        <f>+IF(I279=0,"",'Ark1'!Z3581)</f>
        <v>0</v>
      </c>
      <c r="AA279" s="241">
        <f>+IF(I279=0,"",'Ark1'!AA3581)</f>
        <v>6.0997267698370541</v>
      </c>
      <c r="AB279" s="241">
        <f>+IF(I279=0,"",'Ark1'!AB3581)</f>
        <v>1.6996731711975956</v>
      </c>
      <c r="AC279" s="243">
        <f>+'Ark1'!AD3581</f>
        <v>48.870471851971693</v>
      </c>
      <c r="AD279" s="241">
        <f t="shared" si="41"/>
        <v>1</v>
      </c>
      <c r="AE279" s="241">
        <f t="shared" si="42"/>
        <v>1</v>
      </c>
      <c r="AF279" s="414"/>
      <c r="AI279" s="28"/>
      <c r="AJ279" s="26"/>
      <c r="AM279" s="26"/>
      <c r="AN279" s="26"/>
      <c r="AO279" s="26"/>
      <c r="AQ279" s="26"/>
      <c r="AS279" s="26"/>
      <c r="AT279" s="26"/>
    </row>
    <row r="280" spans="1:46">
      <c r="A280" s="414"/>
      <c r="B280" s="240">
        <f>+'Ark1'!C3582</f>
        <v>2023</v>
      </c>
      <c r="C280" s="414"/>
      <c r="D280" s="240">
        <f>+'Ark1'!M3582</f>
        <v>3</v>
      </c>
      <c r="E280" s="240" t="str">
        <f>VLOOKUP(D280,RNR!$G$8:$H$22,2)</f>
        <v>1+</v>
      </c>
      <c r="F280" s="240">
        <f>+'Ark1'!D3582</f>
        <v>11</v>
      </c>
      <c r="G280" s="414" t="str">
        <f>VLOOKUP(F280,RNR!$D$2:$E$13,2)</f>
        <v>Nov</v>
      </c>
      <c r="H280" s="240">
        <f>+'Ark1'!Q3582</f>
        <v>4</v>
      </c>
      <c r="I280" s="240">
        <f>+'Ark1'!R3582</f>
        <v>4</v>
      </c>
      <c r="J280" s="241">
        <f>+IF(I280=0,"",'Ark1'!AG3582)</f>
        <v>2.061855670103093</v>
      </c>
      <c r="K280" s="241">
        <f>+IF(I280=0,"",'Ark1'!AH3582)</f>
        <v>1.4921715803863911</v>
      </c>
      <c r="L280" s="241"/>
      <c r="M280" s="302">
        <f>+IF(I280=0,"",'Ark1'!U3582)</f>
        <v>28.925000000000001</v>
      </c>
      <c r="N280" s="415"/>
      <c r="O280" s="455">
        <f>+IF(J280=0,"",'Ark1'!AI3582)</f>
        <v>1</v>
      </c>
      <c r="P280" s="414"/>
      <c r="Q280" s="241">
        <f>+IF(O280=0,"",'Ark1'!AJ3582)</f>
        <v>110.2</v>
      </c>
      <c r="R280" s="414"/>
      <c r="S280" s="241">
        <f>+IF(O280=0,"",'Ark1'!AK3582)</f>
        <v>18.157727327079535</v>
      </c>
      <c r="T280" s="414"/>
      <c r="U280" s="242">
        <f>+IF(I280=0,"",'Ark1'!S3582)</f>
        <v>3.5</v>
      </c>
      <c r="V280" s="242"/>
      <c r="W280" s="241">
        <f>+IF(I280=0,"",'Ark1'!W3582)</f>
        <v>0</v>
      </c>
      <c r="X280" s="243">
        <f>+IF(I280=0,"",'Ark1'!X3582)</f>
        <v>100</v>
      </c>
      <c r="Y280" s="243">
        <f>+IF(I280=0,"",'Ark1'!Y3582)</f>
        <v>100</v>
      </c>
      <c r="Z280" s="243">
        <f>+IF(I280=0,"",'Ark1'!Z3582)</f>
        <v>0</v>
      </c>
      <c r="AA280" s="241">
        <f>+IF(I280=0,"",'Ark1'!AA3582)</f>
        <v>3.0094642380330932</v>
      </c>
      <c r="AB280" s="241">
        <f>+IF(I280=0,"",'Ark1'!AB3582)</f>
        <v>2.0615528128088303</v>
      </c>
      <c r="AC280" s="243">
        <f>+'Ark1'!AD3582</f>
        <v>-50.973784933806371</v>
      </c>
      <c r="AD280" s="241">
        <f t="shared" si="41"/>
        <v>1.3333333333333333</v>
      </c>
      <c r="AE280" s="241">
        <f t="shared" si="42"/>
        <v>1</v>
      </c>
      <c r="AF280" s="414"/>
      <c r="AI280" s="28"/>
      <c r="AJ280" s="26"/>
      <c r="AM280" s="26"/>
      <c r="AN280" s="26"/>
      <c r="AO280" s="26"/>
      <c r="AQ280" s="26"/>
      <c r="AS280" s="26"/>
      <c r="AT280" s="26"/>
    </row>
    <row r="281" spans="1:46">
      <c r="A281" s="414"/>
      <c r="B281" s="240">
        <f>+'Ark1'!C3583</f>
        <v>2023</v>
      </c>
      <c r="C281" s="414"/>
      <c r="D281" s="240">
        <f>+'Ark1'!M3583</f>
        <v>3</v>
      </c>
      <c r="E281" s="240" t="str">
        <f>VLOOKUP(D281,RNR!$G$8:$H$22,2)</f>
        <v>1+</v>
      </c>
      <c r="F281" s="240">
        <f>+'Ark1'!D3583</f>
        <v>12</v>
      </c>
      <c r="G281" s="414" t="str">
        <f>VLOOKUP(F281,RNR!$D$2:$E$13,2)</f>
        <v>Des</v>
      </c>
      <c r="H281" s="240">
        <f>+'Ark1'!Q3583</f>
        <v>0</v>
      </c>
      <c r="I281" s="240">
        <f>+'Ark1'!R3583</f>
        <v>0</v>
      </c>
      <c r="J281" s="241" t="str">
        <f>+IF(I281=0,"",'Ark1'!AG3583)</f>
        <v/>
      </c>
      <c r="K281" s="241" t="str">
        <f>+IF(I281=0,"",'Ark1'!AH3583)</f>
        <v/>
      </c>
      <c r="L281" s="241"/>
      <c r="M281" s="302" t="str">
        <f>+IF(I281=0,"",'Ark1'!U3583)</f>
        <v/>
      </c>
      <c r="N281" s="415"/>
      <c r="O281" s="455">
        <f>+IF(J281=0,"",'Ark1'!AI3583)</f>
        <v>0</v>
      </c>
      <c r="P281" s="414"/>
      <c r="Q281" s="241" t="str">
        <f>+IF(O281=0,"",'Ark1'!AJ3583)</f>
        <v/>
      </c>
      <c r="R281" s="414"/>
      <c r="S281" s="241" t="str">
        <f>+IF(O281=0,"",'Ark1'!AK3583)</f>
        <v/>
      </c>
      <c r="T281" s="414"/>
      <c r="U281" s="242" t="str">
        <f>+IF(I281=0,"",'Ark1'!S3583)</f>
        <v/>
      </c>
      <c r="V281" s="242"/>
      <c r="W281" s="241" t="str">
        <f>+IF(I281=0,"",'Ark1'!W3583)</f>
        <v/>
      </c>
      <c r="X281" s="243" t="str">
        <f>+IF(I281=0,"",'Ark1'!X3583)</f>
        <v/>
      </c>
      <c r="Y281" s="243" t="str">
        <f>+IF(I281=0,"",'Ark1'!Y3583)</f>
        <v/>
      </c>
      <c r="Z281" s="243" t="str">
        <f>+IF(I281=0,"",'Ark1'!Z3583)</f>
        <v/>
      </c>
      <c r="AA281" s="241" t="str">
        <f>+IF(I281=0,"",'Ark1'!AA3583)</f>
        <v/>
      </c>
      <c r="AB281" s="241" t="str">
        <f>+IF(I281=0,"",'Ark1'!AB3583)</f>
        <v/>
      </c>
      <c r="AC281" s="243">
        <f>+'Ark1'!AD3583</f>
        <v>0</v>
      </c>
      <c r="AD281" s="241" t="str">
        <f t="shared" si="41"/>
        <v/>
      </c>
      <c r="AE281" s="241" t="str">
        <f t="shared" si="42"/>
        <v/>
      </c>
      <c r="AF281" s="414"/>
      <c r="AI281" s="28"/>
      <c r="AJ281" s="26"/>
      <c r="AM281" s="26"/>
      <c r="AN281" s="26"/>
      <c r="AO281" s="26"/>
      <c r="AQ281" s="26"/>
      <c r="AS281" s="26"/>
      <c r="AT281" s="26"/>
    </row>
    <row r="282" spans="1:46">
      <c r="A282" s="414"/>
      <c r="B282" s="414"/>
      <c r="C282" s="414"/>
      <c r="D282" s="414"/>
      <c r="E282" s="414"/>
      <c r="F282" s="414"/>
      <c r="G282" s="414"/>
      <c r="H282" s="414"/>
      <c r="I282" s="414"/>
      <c r="J282" s="415"/>
      <c r="K282" s="415"/>
      <c r="L282" s="415"/>
      <c r="M282" s="417"/>
      <c r="N282" s="415"/>
      <c r="O282" s="456"/>
      <c r="P282" s="414"/>
      <c r="Q282" s="415"/>
      <c r="R282" s="414"/>
      <c r="S282" s="415"/>
      <c r="T282" s="414"/>
      <c r="U282" s="416"/>
      <c r="V282" s="416"/>
      <c r="W282" s="415"/>
      <c r="X282" s="418"/>
      <c r="Y282" s="418"/>
      <c r="Z282" s="418"/>
      <c r="AA282" s="415"/>
      <c r="AB282" s="415"/>
      <c r="AC282" s="418"/>
      <c r="AD282" s="415"/>
      <c r="AE282" s="415"/>
      <c r="AF282" s="414"/>
      <c r="AG282" s="26"/>
      <c r="AI282" s="28"/>
      <c r="AJ282" s="26"/>
      <c r="AK282" s="27"/>
      <c r="AL282" s="27"/>
      <c r="AP282" s="27"/>
    </row>
    <row r="283" spans="1:46" ht="22.8">
      <c r="A283" s="414"/>
      <c r="B283" s="414"/>
      <c r="C283" s="414"/>
      <c r="D283" s="414"/>
      <c r="E283" s="419" t="str">
        <f>+E285</f>
        <v>2-</v>
      </c>
      <c r="F283" s="414"/>
      <c r="G283" s="414"/>
      <c r="H283" s="414"/>
      <c r="I283" s="244">
        <f>SUM(I285:I308)</f>
        <v>22228</v>
      </c>
      <c r="J283" s="414"/>
      <c r="K283" s="414"/>
      <c r="L283" s="414"/>
      <c r="M283" s="273">
        <f>+Fettgruppe!R83</f>
        <v>0</v>
      </c>
      <c r="N283" s="415"/>
      <c r="O283" s="456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  <c r="AA283" s="414"/>
      <c r="AB283" s="414"/>
      <c r="AC283" s="414"/>
      <c r="AD283" s="414"/>
      <c r="AE283" s="414"/>
      <c r="AF283" s="414"/>
      <c r="AG283" s="223"/>
      <c r="AI283" s="28"/>
      <c r="AJ283" s="26"/>
      <c r="AK283" s="224"/>
      <c r="AL283" s="27"/>
      <c r="AP283" s="27"/>
    </row>
    <row r="284" spans="1:46">
      <c r="A284" s="414"/>
      <c r="B284" s="414"/>
      <c r="C284" s="414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  <c r="N284" s="415"/>
      <c r="O284" s="456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  <c r="AA284" s="414"/>
      <c r="AB284" s="414"/>
      <c r="AC284" s="414"/>
      <c r="AD284" s="414"/>
      <c r="AE284" s="414"/>
      <c r="AF284" s="414"/>
      <c r="AG284" s="223"/>
      <c r="AI284" s="28"/>
      <c r="AJ284" s="26"/>
      <c r="AK284" s="224"/>
      <c r="AL284" s="27"/>
      <c r="AP284" s="27"/>
    </row>
    <row r="285" spans="1:46">
      <c r="A285" s="414"/>
      <c r="B285" s="240">
        <f>+'Ark1'!C3584</f>
        <v>2023</v>
      </c>
      <c r="C285" s="414"/>
      <c r="D285" s="240">
        <f>+'Ark1'!M3584</f>
        <v>4</v>
      </c>
      <c r="E285" s="240" t="str">
        <f>VLOOKUP(D285,RNR!$G$8:$H$22,2)</f>
        <v>2-</v>
      </c>
      <c r="F285" s="240">
        <f>+'Ark1'!D3584</f>
        <v>1</v>
      </c>
      <c r="G285" s="414" t="str">
        <f>VLOOKUP(F285,RNR!$D$2:$E$13,2)</f>
        <v>Jan</v>
      </c>
      <c r="H285" s="240">
        <f>+'Ark1'!Q3584</f>
        <v>30</v>
      </c>
      <c r="I285" s="240">
        <f>+'Ark1'!R3584</f>
        <v>34</v>
      </c>
      <c r="J285" s="241">
        <f>+IF(I285=0,"",'Ark1'!AG3584)</f>
        <v>10.303030303030303</v>
      </c>
      <c r="K285" s="241">
        <f>+IF(I285=0,"",'Ark1'!AH3584)</f>
        <v>7.3930415854023748</v>
      </c>
      <c r="L285" s="241"/>
      <c r="M285" s="302">
        <f>+IF(I285=0,"",'Ark1'!U3584)</f>
        <v>29.767647058823513</v>
      </c>
      <c r="N285" s="415"/>
      <c r="O285" s="455">
        <f>+IF(J285=0,"",'Ark1'!AI3584)</f>
        <v>2</v>
      </c>
      <c r="P285" s="414"/>
      <c r="Q285" s="241">
        <f>+IF(O285=0,"",'Ark1'!AJ3584)</f>
        <v>116.4</v>
      </c>
      <c r="R285" s="414"/>
      <c r="S285" s="241">
        <f>+IF(O285=0,"",'Ark1'!AK3584)</f>
        <v>19.675071034352506</v>
      </c>
      <c r="T285" s="414"/>
      <c r="U285" s="242">
        <f>+IF(I285=0,"",'Ark1'!S3584)</f>
        <v>6.2647058823529411</v>
      </c>
      <c r="V285" s="242"/>
      <c r="W285" s="241">
        <f>+IF(I285=0,"",'Ark1'!W3584)</f>
        <v>0</v>
      </c>
      <c r="X285" s="243">
        <f>+IF(I285=0,"",'Ark1'!X3584)</f>
        <v>100</v>
      </c>
      <c r="Y285" s="243">
        <f>+IF(I285=0,"",'Ark1'!Y3584)</f>
        <v>82.352941176470608</v>
      </c>
      <c r="Z285" s="243">
        <f>+IF(I285=0,"",'Ark1'!Z3584)</f>
        <v>29.411764705882355</v>
      </c>
      <c r="AA285" s="241">
        <f>+IF(I285=0,"",'Ark1'!AA3584)</f>
        <v>6.7333551023435856</v>
      </c>
      <c r="AB285" s="241">
        <f>+IF(I285=0,"",'Ark1'!AB3584)</f>
        <v>1.6325516572209307</v>
      </c>
      <c r="AC285" s="243">
        <f>+'Ark1'!AD3584</f>
        <v>5.5896617713804098</v>
      </c>
      <c r="AD285" s="241">
        <f t="shared" si="41"/>
        <v>8.5</v>
      </c>
      <c r="AE285" s="241">
        <f t="shared" si="42"/>
        <v>1.1333333333333333</v>
      </c>
      <c r="AF285" s="414"/>
      <c r="AI285" s="28"/>
      <c r="AJ285" s="26"/>
      <c r="AM285" s="26"/>
      <c r="AN285" s="26"/>
      <c r="AO285" s="26"/>
      <c r="AQ285" s="26"/>
      <c r="AS285" s="26"/>
      <c r="AT285" s="26"/>
    </row>
    <row r="286" spans="1:46">
      <c r="A286" s="414"/>
      <c r="B286" s="240">
        <f>+'Ark1'!C3585</f>
        <v>2023</v>
      </c>
      <c r="C286" s="414"/>
      <c r="D286" s="240">
        <f>+'Ark1'!M3585</f>
        <v>4</v>
      </c>
      <c r="E286" s="240" t="str">
        <f>VLOOKUP(D286,RNR!$G$8:$H$22,2)</f>
        <v>2-</v>
      </c>
      <c r="F286" s="240">
        <f>+'Ark1'!D3585</f>
        <v>2</v>
      </c>
      <c r="G286" s="414" t="str">
        <f>VLOOKUP(F286,RNR!$D$2:$E$13,2)</f>
        <v>Feb</v>
      </c>
      <c r="H286" s="240">
        <f>+'Ark1'!Q3585</f>
        <v>32</v>
      </c>
      <c r="I286" s="240">
        <f>+'Ark1'!R3585</f>
        <v>34</v>
      </c>
      <c r="J286" s="241">
        <f>+IF(I286=0,"",'Ark1'!AG3585)</f>
        <v>9.6045197740112993</v>
      </c>
      <c r="K286" s="241">
        <f>+IF(I286=0,"",'Ark1'!AH3585)</f>
        <v>6.9309763981295403</v>
      </c>
      <c r="L286" s="241"/>
      <c r="M286" s="302">
        <f>+IF(I286=0,"",'Ark1'!U3585)</f>
        <v>31.344117647058823</v>
      </c>
      <c r="N286" s="415"/>
      <c r="O286" s="455">
        <f>+IF(J286=0,"",'Ark1'!AI3585)</f>
        <v>5</v>
      </c>
      <c r="P286" s="414"/>
      <c r="Q286" s="241">
        <f>+IF(O286=0,"",'Ark1'!AJ3585)</f>
        <v>116.04</v>
      </c>
      <c r="R286" s="414"/>
      <c r="S286" s="241">
        <f>+IF(O286=0,"",'Ark1'!AK3585)</f>
        <v>19.407381770603624</v>
      </c>
      <c r="T286" s="414"/>
      <c r="U286" s="242">
        <f>+IF(I286=0,"",'Ark1'!S3585)</f>
        <v>6.4411764705882346</v>
      </c>
      <c r="V286" s="242"/>
      <c r="W286" s="241">
        <f>+IF(I286=0,"",'Ark1'!W3585)</f>
        <v>0</v>
      </c>
      <c r="X286" s="243">
        <f>+IF(I286=0,"",'Ark1'!X3585)</f>
        <v>100</v>
      </c>
      <c r="Y286" s="243">
        <f>+IF(I286=0,"",'Ark1'!Y3585)</f>
        <v>79.411764705882348</v>
      </c>
      <c r="Z286" s="243">
        <f>+IF(I286=0,"",'Ark1'!Z3585)</f>
        <v>35.294117647058826</v>
      </c>
      <c r="AA286" s="241">
        <f>+IF(I286=0,"",'Ark1'!AA3585)</f>
        <v>8.4683907484546577</v>
      </c>
      <c r="AB286" s="241">
        <f>+IF(I286=0,"",'Ark1'!AB3585)</f>
        <v>1.988069954837786</v>
      </c>
      <c r="AC286" s="243">
        <f>+'Ark1'!AD3585</f>
        <v>53.831207661385918</v>
      </c>
      <c r="AD286" s="241">
        <f t="shared" si="41"/>
        <v>8.5</v>
      </c>
      <c r="AE286" s="241">
        <f t="shared" si="42"/>
        <v>1.0625</v>
      </c>
      <c r="AF286" s="414"/>
      <c r="AI286" s="28"/>
      <c r="AJ286" s="26"/>
      <c r="AM286" s="26"/>
      <c r="AN286" s="26"/>
      <c r="AO286" s="26"/>
      <c r="AQ286" s="26"/>
      <c r="AS286" s="26"/>
      <c r="AT286" s="26"/>
    </row>
    <row r="287" spans="1:46">
      <c r="A287" s="414"/>
      <c r="B287" s="240">
        <f>+'Ark1'!C3586</f>
        <v>2023</v>
      </c>
      <c r="C287" s="414"/>
      <c r="D287" s="240">
        <f>+'Ark1'!M3586</f>
        <v>4</v>
      </c>
      <c r="E287" s="240" t="str">
        <f>VLOOKUP(D287,RNR!$G$8:$H$22,2)</f>
        <v>2-</v>
      </c>
      <c r="F287" s="240">
        <f>+'Ark1'!D3586</f>
        <v>3</v>
      </c>
      <c r="G287" s="414" t="str">
        <f>VLOOKUP(F287,RNR!$D$2:$E$13,2)</f>
        <v>Mar</v>
      </c>
      <c r="H287" s="240">
        <f>+'Ark1'!Q3586</f>
        <v>161</v>
      </c>
      <c r="I287" s="240">
        <f>+'Ark1'!R3586</f>
        <v>179</v>
      </c>
      <c r="J287" s="241">
        <f>+IF(I287=0,"",'Ark1'!AG3586)</f>
        <v>7.2764227642276413</v>
      </c>
      <c r="K287" s="241">
        <f>+IF(I287=0,"",'Ark1'!AH3586)</f>
        <v>5.4988193569979682</v>
      </c>
      <c r="L287" s="241"/>
      <c r="M287" s="302">
        <f>+IF(I287=0,"",'Ark1'!U3586)</f>
        <v>33.226815642458099</v>
      </c>
      <c r="N287" s="415"/>
      <c r="O287" s="455">
        <f>+IF(J287=0,"",'Ark1'!AI3586)</f>
        <v>23</v>
      </c>
      <c r="P287" s="414"/>
      <c r="Q287" s="241">
        <f>+IF(O287=0,"",'Ark1'!AJ3586)</f>
        <v>117.2347826086957</v>
      </c>
      <c r="R287" s="414"/>
      <c r="S287" s="241">
        <f>+IF(O287=0,"",'Ark1'!AK3586)</f>
        <v>21.72406434058075</v>
      </c>
      <c r="T287" s="414"/>
      <c r="U287" s="242">
        <f>+IF(I287=0,"",'Ark1'!S3586)</f>
        <v>6.3016759776536295</v>
      </c>
      <c r="V287" s="242"/>
      <c r="W287" s="241">
        <f>+IF(I287=0,"",'Ark1'!W3586)</f>
        <v>0</v>
      </c>
      <c r="X287" s="243">
        <f>+IF(I287=0,"",'Ark1'!X3586)</f>
        <v>98.882681564245829</v>
      </c>
      <c r="Y287" s="243">
        <f>+IF(I287=0,"",'Ark1'!Y3586)</f>
        <v>86.033519553072637</v>
      </c>
      <c r="Z287" s="243">
        <f>+IF(I287=0,"",'Ark1'!Z3586)</f>
        <v>41.340782122905011</v>
      </c>
      <c r="AA287" s="241">
        <f>+IF(I287=0,"",'Ark1'!AA3586)</f>
        <v>8.4451338952033339</v>
      </c>
      <c r="AB287" s="241">
        <f>+IF(I287=0,"",'Ark1'!AB3586)</f>
        <v>1.9197728817117632</v>
      </c>
      <c r="AC287" s="243">
        <f>+'Ark1'!AD3586</f>
        <v>53.739104400563889</v>
      </c>
      <c r="AD287" s="241">
        <f t="shared" si="41"/>
        <v>44.75</v>
      </c>
      <c r="AE287" s="241">
        <f t="shared" si="42"/>
        <v>1.1118012422360248</v>
      </c>
      <c r="AF287" s="414"/>
      <c r="AI287" s="28"/>
      <c r="AJ287" s="26"/>
      <c r="AM287" s="26"/>
      <c r="AN287" s="26"/>
      <c r="AO287" s="26"/>
      <c r="AQ287" s="26"/>
      <c r="AS287" s="26"/>
      <c r="AT287" s="26"/>
    </row>
    <row r="288" spans="1:46">
      <c r="A288" s="414"/>
      <c r="B288" s="240">
        <f>+'Ark1'!C3587</f>
        <v>2023</v>
      </c>
      <c r="C288" s="414"/>
      <c r="D288" s="240">
        <f>+'Ark1'!M3587</f>
        <v>4</v>
      </c>
      <c r="E288" s="240" t="str">
        <f>VLOOKUP(D288,RNR!$G$8:$H$22,2)</f>
        <v>2-</v>
      </c>
      <c r="F288" s="240">
        <f>+'Ark1'!D3587</f>
        <v>4</v>
      </c>
      <c r="G288" s="414" t="str">
        <f>VLOOKUP(F288,RNR!$D$2:$E$13,2)</f>
        <v>Apr</v>
      </c>
      <c r="H288" s="240">
        <f>+'Ark1'!Q3587</f>
        <v>11</v>
      </c>
      <c r="I288" s="240">
        <f>+'Ark1'!R3587</f>
        <v>13</v>
      </c>
      <c r="J288" s="241">
        <f>+IF(I288=0,"",'Ark1'!AG3587)</f>
        <v>6.074766355140186</v>
      </c>
      <c r="K288" s="241">
        <f>+IF(I288=0,"",'Ark1'!AH3587)</f>
        <v>4.2236467236467217</v>
      </c>
      <c r="L288" s="241"/>
      <c r="M288" s="302">
        <f>+IF(I288=0,"",'Ark1'!U3587)</f>
        <v>27.369230769230757</v>
      </c>
      <c r="N288" s="415"/>
      <c r="O288" s="455">
        <f>+IF(J288=0,"",'Ark1'!AI3587)</f>
        <v>1</v>
      </c>
      <c r="P288" s="414"/>
      <c r="Q288" s="241">
        <f>+IF(O288=0,"",'Ark1'!AJ3587)</f>
        <v>117.2</v>
      </c>
      <c r="R288" s="414"/>
      <c r="S288" s="241">
        <f>+IF(O288=0,"",'Ark1'!AK3587)</f>
        <v>12.920535091437831</v>
      </c>
      <c r="T288" s="414"/>
      <c r="U288" s="242">
        <f>+IF(I288=0,"",'Ark1'!S3587)</f>
        <v>6.0769230769230758</v>
      </c>
      <c r="V288" s="242"/>
      <c r="W288" s="241">
        <f>+IF(I288=0,"",'Ark1'!W3587)</f>
        <v>0</v>
      </c>
      <c r="X288" s="243">
        <f>+IF(I288=0,"",'Ark1'!X3587)</f>
        <v>84.615384615384627</v>
      </c>
      <c r="Y288" s="243">
        <f>+IF(I288=0,"",'Ark1'!Y3587)</f>
        <v>46.15384615384616</v>
      </c>
      <c r="Z288" s="243">
        <f>+IF(I288=0,"",'Ark1'!Z3587)</f>
        <v>23.07692307692308</v>
      </c>
      <c r="AA288" s="241">
        <f>+IF(I288=0,"",'Ark1'!AA3587)</f>
        <v>9.8464663411949154</v>
      </c>
      <c r="AB288" s="241">
        <f>+IF(I288=0,"",'Ark1'!AB3587)</f>
        <v>2.4006902360503446</v>
      </c>
      <c r="AC288" s="243">
        <f>+'Ark1'!AD3587</f>
        <v>81.85236644375928</v>
      </c>
      <c r="AD288" s="241">
        <f t="shared" si="41"/>
        <v>3.25</v>
      </c>
      <c r="AE288" s="241">
        <f t="shared" si="42"/>
        <v>1.1818181818181819</v>
      </c>
      <c r="AF288" s="414"/>
      <c r="AI288" s="28"/>
      <c r="AJ288" s="26"/>
      <c r="AM288" s="26"/>
      <c r="AN288" s="26"/>
      <c r="AO288" s="26"/>
      <c r="AQ288" s="26"/>
      <c r="AS288" s="26"/>
      <c r="AT288" s="26"/>
    </row>
    <row r="289" spans="1:46">
      <c r="A289" s="414"/>
      <c r="B289" s="240">
        <f>+'Ark1'!C3588</f>
        <v>2023</v>
      </c>
      <c r="C289" s="414"/>
      <c r="D289" s="240">
        <f>+'Ark1'!M3588</f>
        <v>4</v>
      </c>
      <c r="E289" s="240" t="str">
        <f>VLOOKUP(D289,RNR!$G$8:$H$22,2)</f>
        <v>2-</v>
      </c>
      <c r="F289" s="240">
        <f>+'Ark1'!D3588</f>
        <v>5</v>
      </c>
      <c r="G289" s="414" t="str">
        <f>VLOOKUP(F289,RNR!$D$2:$E$13,2)</f>
        <v>Mai</v>
      </c>
      <c r="H289" s="240">
        <f>+'Ark1'!Q3588</f>
        <v>10</v>
      </c>
      <c r="I289" s="240">
        <f>+'Ark1'!R3588</f>
        <v>12</v>
      </c>
      <c r="J289" s="241">
        <f>+IF(I289=0,"",'Ark1'!AG3588)</f>
        <v>5.825242718446602</v>
      </c>
      <c r="K289" s="241">
        <f>+IF(I289=0,"",'Ark1'!AH3588)</f>
        <v>4.1923062636968069</v>
      </c>
      <c r="L289" s="241"/>
      <c r="M289" s="302">
        <f>+IF(I289=0,"",'Ark1'!U3588)</f>
        <v>28.216666666666661</v>
      </c>
      <c r="N289" s="415"/>
      <c r="O289" s="455">
        <f>+IF(J289=0,"",'Ark1'!AI3588)</f>
        <v>6</v>
      </c>
      <c r="P289" s="414"/>
      <c r="Q289" s="241">
        <f>+IF(O289=0,"",'Ark1'!AJ3588)</f>
        <v>103.06666666666663</v>
      </c>
      <c r="R289" s="414"/>
      <c r="S289" s="241">
        <f>+IF(O289=0,"",'Ark1'!AK3588)</f>
        <v>17.081954332448252</v>
      </c>
      <c r="T289" s="414"/>
      <c r="U289" s="242">
        <f>+IF(I289=0,"",'Ark1'!S3588)</f>
        <v>6</v>
      </c>
      <c r="V289" s="242"/>
      <c r="W289" s="241">
        <f>+IF(I289=0,"",'Ark1'!W3588)</f>
        <v>0</v>
      </c>
      <c r="X289" s="243">
        <f>+IF(I289=0,"",'Ark1'!X3588)</f>
        <v>75</v>
      </c>
      <c r="Y289" s="243">
        <f>+IF(I289=0,"",'Ark1'!Y3588)</f>
        <v>66.666666666666686</v>
      </c>
      <c r="Z289" s="243">
        <f>+IF(I289=0,"",'Ark1'!Z3588)</f>
        <v>25</v>
      </c>
      <c r="AA289" s="241">
        <f>+IF(I289=0,"",'Ark1'!AA3588)</f>
        <v>10.731948668448908</v>
      </c>
      <c r="AB289" s="241">
        <f>+IF(I289=0,"",'Ark1'!AB3588)</f>
        <v>1.4142135623730951</v>
      </c>
      <c r="AC289" s="243">
        <f>+'Ark1'!AD3588</f>
        <v>84.007217502201613</v>
      </c>
      <c r="AD289" s="241">
        <f t="shared" si="41"/>
        <v>3</v>
      </c>
      <c r="AE289" s="241">
        <f t="shared" si="42"/>
        <v>1.2</v>
      </c>
      <c r="AF289" s="414"/>
      <c r="AI289" s="28"/>
      <c r="AJ289" s="26"/>
      <c r="AM289" s="26"/>
      <c r="AN289" s="26"/>
      <c r="AO289" s="26"/>
      <c r="AQ289" s="26"/>
      <c r="AS289" s="26"/>
      <c r="AT289" s="26"/>
    </row>
    <row r="290" spans="1:46">
      <c r="A290" s="414"/>
      <c r="B290" s="240">
        <f>+'Ark1'!C3589</f>
        <v>2023</v>
      </c>
      <c r="C290" s="414"/>
      <c r="D290" s="240">
        <f>+'Ark1'!M3589</f>
        <v>4</v>
      </c>
      <c r="E290" s="240" t="str">
        <f>VLOOKUP(D290,RNR!$G$8:$H$22,2)</f>
        <v>2-</v>
      </c>
      <c r="F290" s="240">
        <f>+'Ark1'!D3589</f>
        <v>6</v>
      </c>
      <c r="G290" s="414" t="str">
        <f>VLOOKUP(F290,RNR!$D$2:$E$13,2)</f>
        <v>Jun</v>
      </c>
      <c r="H290" s="240">
        <f>+'Ark1'!Q3589</f>
        <v>14</v>
      </c>
      <c r="I290" s="240">
        <f>+'Ark1'!R3589</f>
        <v>21</v>
      </c>
      <c r="J290" s="241">
        <f>+IF(I290=0,"",'Ark1'!AG3589)</f>
        <v>12.280701754385968</v>
      </c>
      <c r="K290" s="241">
        <f>+IF(I290=0,"",'Ark1'!AH3589)</f>
        <v>7.6264451408778093</v>
      </c>
      <c r="L290" s="241"/>
      <c r="M290" s="302">
        <f>+IF(I290=0,"",'Ark1'!U3589)</f>
        <v>24.219047619047608</v>
      </c>
      <c r="N290" s="415"/>
      <c r="O290" s="455">
        <f>+IF(J290=0,"",'Ark1'!AI3589)</f>
        <v>15</v>
      </c>
      <c r="P290" s="414"/>
      <c r="Q290" s="241">
        <f>+IF(O290=0,"",'Ark1'!AJ3589)</f>
        <v>109.4</v>
      </c>
      <c r="R290" s="414"/>
      <c r="S290" s="241">
        <f>+IF(O290=0,"",'Ark1'!AK3589)</f>
        <v>16.910833463423547</v>
      </c>
      <c r="T290" s="414"/>
      <c r="U290" s="242">
        <f>+IF(I290=0,"",'Ark1'!S3589)</f>
        <v>5.4761904761904763</v>
      </c>
      <c r="V290" s="242"/>
      <c r="W290" s="241">
        <f>+IF(I290=0,"",'Ark1'!W3589)</f>
        <v>0</v>
      </c>
      <c r="X290" s="243">
        <f>+IF(I290=0,"",'Ark1'!X3589)</f>
        <v>80.952380952380949</v>
      </c>
      <c r="Y290" s="243">
        <f>+IF(I290=0,"",'Ark1'!Y3589)</f>
        <v>52.380952380952387</v>
      </c>
      <c r="Z290" s="243">
        <f>+IF(I290=0,"",'Ark1'!Z3589)</f>
        <v>9.5238095238095273</v>
      </c>
      <c r="AA290" s="241">
        <f>+IF(I290=0,"",'Ark1'!AA3589)</f>
        <v>7.239022496996264</v>
      </c>
      <c r="AB290" s="241">
        <f>+IF(I290=0,"",'Ark1'!AB3589)</f>
        <v>1.9668453741012744</v>
      </c>
      <c r="AC290" s="243">
        <f>+'Ark1'!AD3589</f>
        <v>41.441479166764111</v>
      </c>
      <c r="AD290" s="241">
        <f t="shared" si="41"/>
        <v>5.25</v>
      </c>
      <c r="AE290" s="241">
        <f t="shared" si="42"/>
        <v>1.5</v>
      </c>
      <c r="AF290" s="414"/>
      <c r="AI290" s="28"/>
      <c r="AJ290" s="26"/>
      <c r="AM290" s="26"/>
      <c r="AN290" s="26"/>
      <c r="AO290" s="26"/>
      <c r="AQ290" s="26"/>
      <c r="AS290" s="26"/>
      <c r="AT290" s="26"/>
    </row>
    <row r="291" spans="1:46">
      <c r="A291" s="414"/>
      <c r="B291" s="240">
        <f>+'Ark1'!C3590</f>
        <v>2023</v>
      </c>
      <c r="C291" s="414"/>
      <c r="D291" s="240">
        <f>+'Ark1'!M3590</f>
        <v>4</v>
      </c>
      <c r="E291" s="240" t="str">
        <f>VLOOKUP(D291,RNR!$G$8:$H$22,2)</f>
        <v>2-</v>
      </c>
      <c r="F291" s="240">
        <f>+'Ark1'!D3590</f>
        <v>7</v>
      </c>
      <c r="G291" s="414" t="str">
        <f>VLOOKUP(F291,RNR!$D$2:$E$13,2)</f>
        <v>Jul</v>
      </c>
      <c r="H291" s="240">
        <f>+'Ark1'!Q3590</f>
        <v>2</v>
      </c>
      <c r="I291" s="240">
        <f>+'Ark1'!R3590</f>
        <v>2</v>
      </c>
      <c r="J291" s="241">
        <f>+IF(I291=0,"",'Ark1'!AG3590)</f>
        <v>5.5555555555555562</v>
      </c>
      <c r="K291" s="241">
        <f>+IF(I291=0,"",'Ark1'!AH3590)</f>
        <v>5.3056609868367923</v>
      </c>
      <c r="L291" s="241"/>
      <c r="M291" s="302">
        <f>+IF(I291=0,"",'Ark1'!U3590)</f>
        <v>32.85</v>
      </c>
      <c r="N291" s="415"/>
      <c r="O291" s="455">
        <f>+IF(J291=0,"",'Ark1'!AI3590)</f>
        <v>2</v>
      </c>
      <c r="P291" s="414"/>
      <c r="Q291" s="241">
        <f>+IF(O291=0,"",'Ark1'!AJ3590)</f>
        <v>118.4</v>
      </c>
      <c r="R291" s="414"/>
      <c r="S291" s="241">
        <f>+IF(O291=0,"",'Ark1'!AK3590)</f>
        <v>19.791570912014095</v>
      </c>
      <c r="T291" s="414"/>
      <c r="U291" s="242">
        <f>+IF(I291=0,"",'Ark1'!S3590)</f>
        <v>4</v>
      </c>
      <c r="V291" s="242"/>
      <c r="W291" s="241">
        <f>+IF(I291=0,"",'Ark1'!W3590)</f>
        <v>0</v>
      </c>
      <c r="X291" s="243">
        <f>+IF(I291=0,"",'Ark1'!X3590)</f>
        <v>100</v>
      </c>
      <c r="Y291" s="243">
        <f>+IF(I291=0,"",'Ark1'!Y3590)</f>
        <v>50</v>
      </c>
      <c r="Z291" s="243">
        <f>+IF(I291=0,"",'Ark1'!Z3590)</f>
        <v>50</v>
      </c>
      <c r="AA291" s="241">
        <f>+IF(I291=0,"",'Ark1'!AA3590)</f>
        <v>14.950000000000012</v>
      </c>
      <c r="AB291" s="241">
        <f>+IF(I291=0,"",'Ark1'!AB3590)</f>
        <v>2</v>
      </c>
      <c r="AC291" s="243">
        <f>+'Ark1'!AD3590</f>
        <v>99.999999999999943</v>
      </c>
      <c r="AD291" s="241">
        <f t="shared" si="41"/>
        <v>0.5</v>
      </c>
      <c r="AE291" s="241">
        <f t="shared" si="42"/>
        <v>1</v>
      </c>
      <c r="AF291" s="414"/>
      <c r="AI291" s="28"/>
      <c r="AJ291" s="26"/>
      <c r="AM291" s="26"/>
      <c r="AN291" s="26"/>
      <c r="AO291" s="26"/>
      <c r="AQ291" s="26"/>
      <c r="AS291" s="26"/>
      <c r="AT291" s="26"/>
    </row>
    <row r="292" spans="1:46">
      <c r="A292" s="414"/>
      <c r="B292" s="240">
        <f>+'Ark1'!C3591</f>
        <v>2023</v>
      </c>
      <c r="C292" s="414"/>
      <c r="D292" s="240">
        <f>+'Ark1'!M3591</f>
        <v>4</v>
      </c>
      <c r="E292" s="240" t="str">
        <f>VLOOKUP(D292,RNR!$G$8:$H$22,2)</f>
        <v>2-</v>
      </c>
      <c r="F292" s="240">
        <f>+'Ark1'!D3591</f>
        <v>8</v>
      </c>
      <c r="G292" s="414" t="str">
        <f>VLOOKUP(F292,RNR!$D$2:$E$13,2)</f>
        <v>Aug</v>
      </c>
      <c r="H292" s="240">
        <f>+'Ark1'!Q3591</f>
        <v>1</v>
      </c>
      <c r="I292" s="240">
        <f>+'Ark1'!R3591</f>
        <v>2</v>
      </c>
      <c r="J292" s="241">
        <f>+IF(I292=0,"",'Ark1'!AG3591)</f>
        <v>0.90909090909090895</v>
      </c>
      <c r="K292" s="241">
        <f>+IF(I292=0,"",'Ark1'!AH3591)</f>
        <v>0.52539031278307669</v>
      </c>
      <c r="L292" s="241"/>
      <c r="M292" s="302">
        <f>+IF(I292=0,"",'Ark1'!U3591)</f>
        <v>24.65</v>
      </c>
      <c r="N292" s="415"/>
      <c r="O292" s="455">
        <f>+IF(J292=0,"",'Ark1'!AI3591)</f>
        <v>2</v>
      </c>
      <c r="P292" s="414"/>
      <c r="Q292" s="241">
        <f>+IF(O292=0,"",'Ark1'!AJ3591)</f>
        <v>108.15</v>
      </c>
      <c r="R292" s="414"/>
      <c r="S292" s="241">
        <f>+IF(O292=0,"",'Ark1'!AK3591)</f>
        <v>19.634438226487124</v>
      </c>
      <c r="T292" s="414"/>
      <c r="U292" s="242">
        <f>+IF(I292=0,"",'Ark1'!S3591)</f>
        <v>6</v>
      </c>
      <c r="V292" s="242"/>
      <c r="W292" s="241">
        <f>+IF(I292=0,"",'Ark1'!W3591)</f>
        <v>0</v>
      </c>
      <c r="X292" s="243">
        <f>+IF(I292=0,"",'Ark1'!X3591)</f>
        <v>100</v>
      </c>
      <c r="Y292" s="243">
        <f>+IF(I292=0,"",'Ark1'!Y3591)</f>
        <v>50</v>
      </c>
      <c r="Z292" s="243">
        <f>+IF(I292=0,"",'Ark1'!Z3591)</f>
        <v>0</v>
      </c>
      <c r="AA292" s="241">
        <f>+IF(I292=0,"",'Ark1'!AA3591)</f>
        <v>3.0500000000000007</v>
      </c>
      <c r="AB292" s="241">
        <f>+IF(I292=0,"",'Ark1'!AB3591)</f>
        <v>2</v>
      </c>
      <c r="AC292" s="243">
        <f>+'Ark1'!AD3591</f>
        <v>100.00000000000036</v>
      </c>
      <c r="AD292" s="241">
        <f t="shared" si="41"/>
        <v>0.5</v>
      </c>
      <c r="AE292" s="241">
        <f t="shared" si="42"/>
        <v>2</v>
      </c>
      <c r="AF292" s="414"/>
      <c r="AI292" s="28"/>
      <c r="AJ292" s="26"/>
      <c r="AM292" s="26"/>
      <c r="AN292" s="26"/>
      <c r="AO292" s="26"/>
      <c r="AQ292" s="26"/>
      <c r="AS292" s="26"/>
      <c r="AT292" s="26"/>
    </row>
    <row r="293" spans="1:46">
      <c r="A293" s="414"/>
      <c r="B293" s="240">
        <f>+'Ark1'!C3592</f>
        <v>2023</v>
      </c>
      <c r="C293" s="414"/>
      <c r="D293" s="240">
        <f>+'Ark1'!M3592</f>
        <v>4</v>
      </c>
      <c r="E293" s="240" t="str">
        <f>VLOOKUP(D293,RNR!$G$8:$H$22,2)</f>
        <v>2-</v>
      </c>
      <c r="F293" s="240">
        <f>+'Ark1'!D3592</f>
        <v>9</v>
      </c>
      <c r="G293" s="414" t="str">
        <f>VLOOKUP(F293,RNR!$D$2:$E$13,2)</f>
        <v>Sep</v>
      </c>
      <c r="H293" s="240">
        <f>+'Ark1'!Q3592</f>
        <v>1</v>
      </c>
      <c r="I293" s="240">
        <f>+'Ark1'!R3592</f>
        <v>1</v>
      </c>
      <c r="J293" s="241">
        <f>+IF(I293=0,"",'Ark1'!AG3592)</f>
        <v>0.46296296296296302</v>
      </c>
      <c r="K293" s="241">
        <f>+IF(I293=0,"",'Ark1'!AH3592)</f>
        <v>0.40132254018926022</v>
      </c>
      <c r="L293" s="241"/>
      <c r="M293" s="302">
        <f>+IF(I293=0,"",'Ark1'!U3592)</f>
        <v>35.200000000000003</v>
      </c>
      <c r="N293" s="415"/>
      <c r="O293" s="455">
        <f>+IF(J293=0,"",'Ark1'!AI3592)</f>
        <v>1</v>
      </c>
      <c r="P293" s="414"/>
      <c r="Q293" s="241">
        <f>+IF(O293=0,"",'Ark1'!AJ3592)</f>
        <v>120.6</v>
      </c>
      <c r="R293" s="414"/>
      <c r="S293" s="241">
        <f>+IF(O293=0,"",'Ark1'!AK3592)</f>
        <v>20.067845097051681</v>
      </c>
      <c r="T293" s="414"/>
      <c r="U293" s="242">
        <f>+IF(I293=0,"",'Ark1'!S3592)</f>
        <v>8</v>
      </c>
      <c r="V293" s="242"/>
      <c r="W293" s="241">
        <f>+IF(I293=0,"",'Ark1'!W3592)</f>
        <v>0</v>
      </c>
      <c r="X293" s="243">
        <f>+IF(I293=0,"",'Ark1'!X3592)</f>
        <v>100</v>
      </c>
      <c r="Y293" s="243">
        <f>+IF(I293=0,"",'Ark1'!Y3592)</f>
        <v>100</v>
      </c>
      <c r="Z293" s="243">
        <f>+IF(I293=0,"",'Ark1'!Z3592)</f>
        <v>100</v>
      </c>
      <c r="AA293" s="241">
        <f>+IF(I293=0,"",'Ark1'!AA3592)</f>
        <v>0</v>
      </c>
      <c r="AB293" s="241">
        <f>+IF(I293=0,"",'Ark1'!AB3592)</f>
        <v>0</v>
      </c>
      <c r="AC293" s="243">
        <f>+'Ark1'!AD3592</f>
        <v>0</v>
      </c>
      <c r="AD293" s="241">
        <f t="shared" si="41"/>
        <v>0.25</v>
      </c>
      <c r="AE293" s="241">
        <f t="shared" si="42"/>
        <v>1</v>
      </c>
      <c r="AF293" s="414"/>
      <c r="AI293" s="28"/>
      <c r="AJ293" s="26"/>
      <c r="AM293" s="26"/>
      <c r="AN293" s="26"/>
      <c r="AO293" s="26"/>
      <c r="AQ293" s="26"/>
      <c r="AS293" s="26"/>
      <c r="AT293" s="26"/>
    </row>
    <row r="294" spans="1:46">
      <c r="A294" s="414"/>
      <c r="B294" s="240">
        <f>+'Ark1'!C3593</f>
        <v>2023</v>
      </c>
      <c r="C294" s="414"/>
      <c r="D294" s="240">
        <f>+'Ark1'!M3593</f>
        <v>4</v>
      </c>
      <c r="E294" s="240" t="str">
        <f>VLOOKUP(D294,RNR!$G$8:$H$22,2)</f>
        <v>2-</v>
      </c>
      <c r="F294" s="240">
        <f>+'Ark1'!D3593</f>
        <v>10</v>
      </c>
      <c r="G294" s="414" t="str">
        <f>VLOOKUP(F294,RNR!$D$2:$E$13,2)</f>
        <v>Okt</v>
      </c>
      <c r="H294" s="240">
        <f>+'Ark1'!Q3593</f>
        <v>9</v>
      </c>
      <c r="I294" s="240">
        <f>+'Ark1'!R3593</f>
        <v>9</v>
      </c>
      <c r="J294" s="241">
        <f>+IF(I294=0,"",'Ark1'!AG3593)</f>
        <v>1.7578125</v>
      </c>
      <c r="K294" s="241">
        <f>+IF(I294=0,"",'Ark1'!AH3593)</f>
        <v>1.4047422159635461</v>
      </c>
      <c r="L294" s="241"/>
      <c r="M294" s="302">
        <f>+IF(I294=0,"",'Ark1'!U3593)</f>
        <v>31.577777777777779</v>
      </c>
      <c r="N294" s="415"/>
      <c r="O294" s="455">
        <f>+IF(J294=0,"",'Ark1'!AI3593)</f>
        <v>3</v>
      </c>
      <c r="P294" s="414"/>
      <c r="Q294" s="241">
        <f>+IF(O294=0,"",'Ark1'!AJ3593)</f>
        <v>113.93333333333337</v>
      </c>
      <c r="R294" s="414"/>
      <c r="S294" s="241">
        <f>+IF(O294=0,"",'Ark1'!AK3593)</f>
        <v>18.783860227984498</v>
      </c>
      <c r="T294" s="414"/>
      <c r="U294" s="242">
        <f>+IF(I294=0,"",'Ark1'!S3593)</f>
        <v>5.6666666666666679</v>
      </c>
      <c r="V294" s="242"/>
      <c r="W294" s="241">
        <f>+IF(I294=0,"",'Ark1'!W3593)</f>
        <v>0</v>
      </c>
      <c r="X294" s="243">
        <f>+IF(I294=0,"",'Ark1'!X3593)</f>
        <v>88.8888888888889</v>
      </c>
      <c r="Y294" s="243">
        <f>+IF(I294=0,"",'Ark1'!Y3593)</f>
        <v>55.555555555555557</v>
      </c>
      <c r="Z294" s="243">
        <f>+IF(I294=0,"",'Ark1'!Z3593)</f>
        <v>44.44444444444445</v>
      </c>
      <c r="AA294" s="241">
        <f>+IF(I294=0,"",'Ark1'!AA3593)</f>
        <v>13.182798369068164</v>
      </c>
      <c r="AB294" s="241">
        <f>+IF(I294=0,"",'Ark1'!AB3593)</f>
        <v>2.6246692913372702</v>
      </c>
      <c r="AC294" s="243">
        <f>+'Ark1'!AD3593</f>
        <v>79.585694243456388</v>
      </c>
      <c r="AD294" s="241">
        <f t="shared" si="41"/>
        <v>2.25</v>
      </c>
      <c r="AE294" s="241">
        <f t="shared" si="42"/>
        <v>1</v>
      </c>
      <c r="AF294" s="414"/>
      <c r="AI294" s="28"/>
      <c r="AJ294" s="26"/>
      <c r="AM294" s="26"/>
      <c r="AN294" s="26"/>
      <c r="AO294" s="26"/>
      <c r="AQ294" s="26"/>
      <c r="AS294" s="26"/>
      <c r="AT294" s="26"/>
    </row>
    <row r="295" spans="1:46">
      <c r="A295" s="414"/>
      <c r="B295" s="240">
        <f>+'Ark1'!C3594</f>
        <v>2023</v>
      </c>
      <c r="C295" s="414"/>
      <c r="D295" s="240">
        <f>+'Ark1'!M3594</f>
        <v>4</v>
      </c>
      <c r="E295" s="240" t="str">
        <f>VLOOKUP(D295,RNR!$G$8:$H$22,2)</f>
        <v>2-</v>
      </c>
      <c r="F295" s="240">
        <f>+'Ark1'!D3594</f>
        <v>11</v>
      </c>
      <c r="G295" s="414" t="str">
        <f>VLOOKUP(F295,RNR!$D$2:$E$13,2)</f>
        <v>Nov</v>
      </c>
      <c r="H295" s="240">
        <f>+'Ark1'!Q3594</f>
        <v>10</v>
      </c>
      <c r="I295" s="240">
        <f>+'Ark1'!R3594</f>
        <v>12</v>
      </c>
      <c r="J295" s="241">
        <f>+IF(I295=0,"",'Ark1'!AG3594)</f>
        <v>6.1855670103092786</v>
      </c>
      <c r="K295" s="241">
        <f>+IF(I295=0,"",'Ark1'!AH3594)</f>
        <v>3.756867600402384</v>
      </c>
      <c r="L295" s="241"/>
      <c r="M295" s="302">
        <f>+IF(I295=0,"",'Ark1'!U3594)</f>
        <v>24.275000000000006</v>
      </c>
      <c r="N295" s="415"/>
      <c r="O295" s="455">
        <f>+IF(J295=0,"",'Ark1'!AI3594)</f>
        <v>4</v>
      </c>
      <c r="P295" s="414"/>
      <c r="Q295" s="241">
        <f>+IF(O295=0,"",'Ark1'!AJ3594)</f>
        <v>102.125</v>
      </c>
      <c r="R295" s="414"/>
      <c r="S295" s="241">
        <f>+IF(O295=0,"",'Ark1'!AK3594)</f>
        <v>18.143201535651876</v>
      </c>
      <c r="T295" s="414"/>
      <c r="U295" s="242">
        <f>+IF(I295=0,"",'Ark1'!S3594)</f>
        <v>4.9166666666666679</v>
      </c>
      <c r="V295" s="242"/>
      <c r="W295" s="241">
        <f>+IF(I295=0,"",'Ark1'!W3594)</f>
        <v>0</v>
      </c>
      <c r="X295" s="243">
        <f>+IF(I295=0,"",'Ark1'!X3594)</f>
        <v>83.333333333333314</v>
      </c>
      <c r="Y295" s="243">
        <f>+IF(I295=0,"",'Ark1'!Y3594)</f>
        <v>41.666666666666657</v>
      </c>
      <c r="Z295" s="243">
        <f>+IF(I295=0,"",'Ark1'!Z3594)</f>
        <v>8.3333333333333357</v>
      </c>
      <c r="AA295" s="241">
        <f>+IF(I295=0,"",'Ark1'!AA3594)</f>
        <v>12.695217275283889</v>
      </c>
      <c r="AB295" s="241">
        <f>+IF(I295=0,"",'Ark1'!AB3594)</f>
        <v>2.4309920243024687</v>
      </c>
      <c r="AC295" s="243">
        <f>+'Ark1'!AD3594</f>
        <v>77.920868799569732</v>
      </c>
      <c r="AD295" s="241">
        <f t="shared" si="41"/>
        <v>3</v>
      </c>
      <c r="AE295" s="241">
        <f t="shared" si="42"/>
        <v>1.2</v>
      </c>
      <c r="AF295" s="414"/>
      <c r="AI295" s="28"/>
      <c r="AJ295" s="26"/>
      <c r="AM295" s="26"/>
      <c r="AN295" s="26"/>
      <c r="AO295" s="26"/>
      <c r="AQ295" s="26"/>
      <c r="AS295" s="26"/>
      <c r="AT295" s="26"/>
    </row>
    <row r="296" spans="1:46">
      <c r="A296" s="414"/>
      <c r="B296" s="240">
        <f>+'Ark1'!C3595</f>
        <v>2023</v>
      </c>
      <c r="C296" s="414"/>
      <c r="D296" s="240">
        <f>+'Ark1'!M3595</f>
        <v>4</v>
      </c>
      <c r="E296" s="240" t="str">
        <f>VLOOKUP(D296,RNR!$G$8:$H$22,2)</f>
        <v>2-</v>
      </c>
      <c r="F296" s="240">
        <f>+'Ark1'!D3595</f>
        <v>12</v>
      </c>
      <c r="G296" s="414" t="str">
        <f>VLOOKUP(F296,RNR!$D$2:$E$13,2)</f>
        <v>Des</v>
      </c>
      <c r="H296" s="240">
        <f>+'Ark1'!Q3595</f>
        <v>0</v>
      </c>
      <c r="I296" s="240">
        <f>+'Ark1'!R3595</f>
        <v>0</v>
      </c>
      <c r="J296" s="241" t="str">
        <f>+IF(I296=0,"",'Ark1'!AG3595)</f>
        <v/>
      </c>
      <c r="K296" s="241" t="str">
        <f>+IF(I296=0,"",'Ark1'!AH3595)</f>
        <v/>
      </c>
      <c r="L296" s="241"/>
      <c r="M296" s="302" t="str">
        <f>+IF(I296=0,"",'Ark1'!U3595)</f>
        <v/>
      </c>
      <c r="N296" s="415"/>
      <c r="O296" s="455">
        <f>+IF(J296=0,"",'Ark1'!AI3595)</f>
        <v>0</v>
      </c>
      <c r="P296" s="414"/>
      <c r="Q296" s="241" t="str">
        <f>+IF(O296=0,"",'Ark1'!AJ3595)</f>
        <v/>
      </c>
      <c r="R296" s="414"/>
      <c r="S296" s="241" t="str">
        <f>+IF(O296=0,"",'Ark1'!AK3595)</f>
        <v/>
      </c>
      <c r="T296" s="414"/>
      <c r="U296" s="242" t="str">
        <f>+IF(I296=0,"",'Ark1'!S3595)</f>
        <v/>
      </c>
      <c r="V296" s="242"/>
      <c r="W296" s="241" t="str">
        <f>+IF(I296=0,"",'Ark1'!W3595)</f>
        <v/>
      </c>
      <c r="X296" s="243" t="str">
        <f>+IF(I296=0,"",'Ark1'!X3595)</f>
        <v/>
      </c>
      <c r="Y296" s="243" t="str">
        <f>+IF(I296=0,"",'Ark1'!Y3595)</f>
        <v/>
      </c>
      <c r="Z296" s="243" t="str">
        <f>+IF(I296=0,"",'Ark1'!Z3595)</f>
        <v/>
      </c>
      <c r="AA296" s="241" t="str">
        <f>+IF(I296=0,"",'Ark1'!AA3595)</f>
        <v/>
      </c>
      <c r="AB296" s="241" t="str">
        <f>+IF(I296=0,"",'Ark1'!AB3595)</f>
        <v/>
      </c>
      <c r="AC296" s="243">
        <f>+'Ark1'!AD3595</f>
        <v>0</v>
      </c>
      <c r="AD296" s="241" t="str">
        <f t="shared" si="41"/>
        <v/>
      </c>
      <c r="AE296" s="241" t="str">
        <f t="shared" si="42"/>
        <v/>
      </c>
      <c r="AF296" s="414"/>
      <c r="AI296" s="28"/>
      <c r="AJ296" s="26"/>
      <c r="AM296" s="26"/>
      <c r="AN296" s="26"/>
      <c r="AO296" s="26"/>
      <c r="AQ296" s="26"/>
      <c r="AS296" s="26"/>
      <c r="AT296" s="26"/>
    </row>
    <row r="297" spans="1:46">
      <c r="A297" s="414"/>
      <c r="B297" s="414"/>
      <c r="C297" s="414"/>
      <c r="D297" s="414"/>
      <c r="E297" s="414"/>
      <c r="F297" s="414"/>
      <c r="G297" s="414"/>
      <c r="H297" s="414"/>
      <c r="I297" s="414"/>
      <c r="J297" s="415"/>
      <c r="K297" s="415"/>
      <c r="L297" s="415"/>
      <c r="M297" s="417"/>
      <c r="N297" s="415"/>
      <c r="O297" s="456"/>
      <c r="P297" s="414"/>
      <c r="Q297" s="415"/>
      <c r="R297" s="414"/>
      <c r="S297" s="415"/>
      <c r="T297" s="414"/>
      <c r="U297" s="416"/>
      <c r="V297" s="416"/>
      <c r="W297" s="415"/>
      <c r="X297" s="418"/>
      <c r="Y297" s="418"/>
      <c r="Z297" s="418"/>
      <c r="AA297" s="415"/>
      <c r="AB297" s="415"/>
      <c r="AC297" s="418"/>
      <c r="AD297" s="415"/>
      <c r="AE297" s="415"/>
      <c r="AF297" s="414"/>
      <c r="AG297" s="26"/>
      <c r="AI297" s="28"/>
      <c r="AJ297" s="26"/>
      <c r="AK297" s="27"/>
      <c r="AL297" s="27"/>
      <c r="AP297" s="27"/>
    </row>
    <row r="298" spans="1:46" ht="22.8">
      <c r="A298" s="414"/>
      <c r="B298" s="414"/>
      <c r="C298" s="414"/>
      <c r="D298" s="414"/>
      <c r="E298" s="419" t="str">
        <f>+E300</f>
        <v>2</v>
      </c>
      <c r="F298" s="414"/>
      <c r="G298" s="414"/>
      <c r="H298" s="414"/>
      <c r="I298" s="244">
        <f>SUM(I300:I326)</f>
        <v>21312</v>
      </c>
      <c r="J298" s="414"/>
      <c r="K298" s="414"/>
      <c r="L298" s="414"/>
      <c r="M298" s="273">
        <f>+Fettgruppe!R98</f>
        <v>0</v>
      </c>
      <c r="N298" s="415"/>
      <c r="O298" s="456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  <c r="AA298" s="414"/>
      <c r="AB298" s="414"/>
      <c r="AC298" s="414"/>
      <c r="AD298" s="414"/>
      <c r="AE298" s="414"/>
      <c r="AF298" s="414"/>
      <c r="AG298" s="223"/>
      <c r="AI298" s="28"/>
      <c r="AJ298" s="26"/>
      <c r="AK298" s="224"/>
      <c r="AL298" s="27"/>
      <c r="AP298" s="27"/>
    </row>
    <row r="299" spans="1:46">
      <c r="A299" s="414"/>
      <c r="B299" s="414"/>
      <c r="C299" s="414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  <c r="N299" s="415"/>
      <c r="O299" s="456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  <c r="AA299" s="414"/>
      <c r="AB299" s="414"/>
      <c r="AC299" s="414"/>
      <c r="AD299" s="414"/>
      <c r="AE299" s="414"/>
      <c r="AF299" s="414"/>
      <c r="AG299" s="223"/>
      <c r="AI299" s="28"/>
      <c r="AJ299" s="26"/>
      <c r="AK299" s="224"/>
      <c r="AL299" s="27"/>
      <c r="AP299" s="27"/>
    </row>
    <row r="300" spans="1:46">
      <c r="A300" s="414"/>
      <c r="B300" s="240">
        <f>+'Ark1'!C3596</f>
        <v>2023</v>
      </c>
      <c r="C300" s="414"/>
      <c r="D300" s="240">
        <f>+'Ark1'!M3596</f>
        <v>5</v>
      </c>
      <c r="E300" s="240" t="str">
        <f>VLOOKUP(D300,RNR!$G$8:$H$22,2)</f>
        <v>2</v>
      </c>
      <c r="F300" s="240">
        <f>+'Ark1'!D3596</f>
        <v>1</v>
      </c>
      <c r="G300" s="414" t="str">
        <f>VLOOKUP(F300,RNR!$D$2:$E$13,2)</f>
        <v>Jan</v>
      </c>
      <c r="H300" s="240">
        <f>+'Ark1'!Q3596</f>
        <v>65</v>
      </c>
      <c r="I300" s="240">
        <f>+'Ark1'!R3596</f>
        <v>86</v>
      </c>
      <c r="J300" s="241">
        <f>+IF(I300=0,"",'Ark1'!AG3596)</f>
        <v>26.060606060606059</v>
      </c>
      <c r="K300" s="241">
        <f>+IF(I300=0,"",'Ark1'!AH3596)</f>
        <v>24.916179080928281</v>
      </c>
      <c r="L300" s="241"/>
      <c r="M300" s="302">
        <f>+IF(I300=0,"",'Ark1'!U3596)</f>
        <v>39.662790697674424</v>
      </c>
      <c r="N300" s="415"/>
      <c r="O300" s="455">
        <f>+IF(J300=0,"",'Ark1'!AI3596)</f>
        <v>9</v>
      </c>
      <c r="P300" s="414"/>
      <c r="Q300" s="241">
        <f>+IF(O300=0,"",'Ark1'!AJ3596)</f>
        <v>117.52222222222223</v>
      </c>
      <c r="R300" s="414"/>
      <c r="S300" s="241">
        <f>+IF(O300=0,"",'Ark1'!AK3596)</f>
        <v>21.281242069735004</v>
      </c>
      <c r="T300" s="414"/>
      <c r="U300" s="242">
        <f>+IF(I300=0,"",'Ark1'!S3596)</f>
        <v>7.6744186046511649</v>
      </c>
      <c r="V300" s="242"/>
      <c r="W300" s="241">
        <f>+IF(I300=0,"",'Ark1'!W3596)</f>
        <v>0</v>
      </c>
      <c r="X300" s="243">
        <f>+IF(I300=0,"",'Ark1'!X3596)</f>
        <v>100</v>
      </c>
      <c r="Y300" s="243">
        <f>+IF(I300=0,"",'Ark1'!Y3596)</f>
        <v>98.837209302325562</v>
      </c>
      <c r="Z300" s="243">
        <f>+IF(I300=0,"",'Ark1'!Z3596)</f>
        <v>66.27906976744184</v>
      </c>
      <c r="AA300" s="241">
        <f>+IF(I300=0,"",'Ark1'!AA3596)</f>
        <v>9.1329972475433205</v>
      </c>
      <c r="AB300" s="241">
        <f>+IF(I300=0,"",'Ark1'!AB3596)</f>
        <v>1.8391217599783745</v>
      </c>
      <c r="AC300" s="243">
        <f>+'Ark1'!AD3596</f>
        <v>61.976353109573203</v>
      </c>
      <c r="AD300" s="241">
        <f t="shared" si="41"/>
        <v>17.2</v>
      </c>
      <c r="AE300" s="241">
        <f t="shared" si="42"/>
        <v>1.323076923076923</v>
      </c>
      <c r="AF300" s="414"/>
      <c r="AI300" s="28"/>
      <c r="AJ300" s="26"/>
      <c r="AM300" s="26"/>
      <c r="AN300" s="26"/>
      <c r="AO300" s="26"/>
      <c r="AQ300" s="26"/>
      <c r="AS300" s="26"/>
      <c r="AT300" s="26"/>
    </row>
    <row r="301" spans="1:46">
      <c r="A301" s="414"/>
      <c r="B301" s="240">
        <f>+'Ark1'!C3597</f>
        <v>2023</v>
      </c>
      <c r="C301" s="414"/>
      <c r="D301" s="240">
        <f>+'Ark1'!M3597</f>
        <v>5</v>
      </c>
      <c r="E301" s="240" t="str">
        <f>VLOOKUP(D301,RNR!$G$8:$H$22,2)</f>
        <v>2</v>
      </c>
      <c r="F301" s="240">
        <f>+'Ark1'!D3597</f>
        <v>2</v>
      </c>
      <c r="G301" s="414" t="str">
        <f>VLOOKUP(F301,RNR!$D$2:$E$13,2)</f>
        <v>Feb</v>
      </c>
      <c r="H301" s="240">
        <f>+'Ark1'!Q3597</f>
        <v>55</v>
      </c>
      <c r="I301" s="240">
        <f>+'Ark1'!R3597</f>
        <v>63</v>
      </c>
      <c r="J301" s="241">
        <f>+IF(I301=0,"",'Ark1'!AG3597)</f>
        <v>17.796610169491526</v>
      </c>
      <c r="K301" s="241">
        <f>+IF(I301=0,"",'Ark1'!AH3597)</f>
        <v>16.407494845830175</v>
      </c>
      <c r="L301" s="241"/>
      <c r="M301" s="302">
        <f>+IF(I301=0,"",'Ark1'!U3597)</f>
        <v>40.044444444444473</v>
      </c>
      <c r="N301" s="415"/>
      <c r="O301" s="455">
        <f>+IF(J301=0,"",'Ark1'!AI3597)</f>
        <v>10</v>
      </c>
      <c r="P301" s="414"/>
      <c r="Q301" s="241">
        <f>+IF(O301=0,"",'Ark1'!AJ3597)</f>
        <v>115.83999999999997</v>
      </c>
      <c r="R301" s="414"/>
      <c r="S301" s="241">
        <f>+IF(O301=0,"",'Ark1'!AK3597)</f>
        <v>24.307560995680696</v>
      </c>
      <c r="T301" s="414"/>
      <c r="U301" s="242">
        <f>+IF(I301=0,"",'Ark1'!S3597)</f>
        <v>7.6666666666666687</v>
      </c>
      <c r="V301" s="242"/>
      <c r="W301" s="241">
        <f>+IF(I301=0,"",'Ark1'!W3597)</f>
        <v>0</v>
      </c>
      <c r="X301" s="243">
        <f>+IF(I301=0,"",'Ark1'!X3597)</f>
        <v>100</v>
      </c>
      <c r="Y301" s="243">
        <f>+IF(I301=0,"",'Ark1'!Y3597)</f>
        <v>96.825396825396794</v>
      </c>
      <c r="Z301" s="243">
        <f>+IF(I301=0,"",'Ark1'!Z3597)</f>
        <v>69.841269841269835</v>
      </c>
      <c r="AA301" s="241">
        <f>+IF(I301=0,"",'Ark1'!AA3597)</f>
        <v>8.2349001358190144</v>
      </c>
      <c r="AB301" s="241">
        <f>+IF(I301=0,"",'Ark1'!AB3597)</f>
        <v>1.7994708216848725</v>
      </c>
      <c r="AC301" s="243">
        <f>+'Ark1'!AD3597</f>
        <v>47.05984151193703</v>
      </c>
      <c r="AD301" s="241">
        <f t="shared" si="41"/>
        <v>12.6</v>
      </c>
      <c r="AE301" s="241">
        <f t="shared" si="42"/>
        <v>1.1454545454545455</v>
      </c>
      <c r="AF301" s="414"/>
      <c r="AI301" s="28"/>
      <c r="AJ301" s="26"/>
      <c r="AM301" s="26"/>
      <c r="AN301" s="26"/>
      <c r="AO301" s="26"/>
      <c r="AQ301" s="26"/>
    </row>
    <row r="302" spans="1:46">
      <c r="A302" s="414"/>
      <c r="B302" s="240">
        <f>+'Ark1'!C3598</f>
        <v>2023</v>
      </c>
      <c r="C302" s="414"/>
      <c r="D302" s="240">
        <f>+'Ark1'!M3598</f>
        <v>5</v>
      </c>
      <c r="E302" s="240" t="str">
        <f>VLOOKUP(D302,RNR!$G$8:$H$22,2)</f>
        <v>2</v>
      </c>
      <c r="F302" s="240">
        <f>+'Ark1'!D3598</f>
        <v>3</v>
      </c>
      <c r="G302" s="414" t="str">
        <f>VLOOKUP(F302,RNR!$D$2:$E$13,2)</f>
        <v>Mar</v>
      </c>
      <c r="H302" s="240">
        <f>+'Ark1'!Q3598</f>
        <v>301</v>
      </c>
      <c r="I302" s="240">
        <f>+'Ark1'!R3598</f>
        <v>350</v>
      </c>
      <c r="J302" s="241">
        <f>+IF(I302=0,"",'Ark1'!AG3598)</f>
        <v>14.227642276422761</v>
      </c>
      <c r="K302" s="241">
        <f>+IF(I302=0,"",'Ark1'!AH3598)</f>
        <v>12.219239026122075</v>
      </c>
      <c r="L302" s="241"/>
      <c r="M302" s="302">
        <f>+IF(I302=0,"",'Ark1'!U3598)</f>
        <v>37.761428571428596</v>
      </c>
      <c r="N302" s="415"/>
      <c r="O302" s="455">
        <f>+IF(J302=0,"",'Ark1'!AI3598)</f>
        <v>60</v>
      </c>
      <c r="P302" s="414"/>
      <c r="Q302" s="241">
        <f>+IF(O302=0,"",'Ark1'!AJ3598)</f>
        <v>118.7416666666666</v>
      </c>
      <c r="R302" s="414"/>
      <c r="S302" s="241">
        <f>+IF(O302=0,"",'Ark1'!AK3598)</f>
        <v>22.847636482184736</v>
      </c>
      <c r="T302" s="414"/>
      <c r="U302" s="242">
        <f>+IF(I302=0,"",'Ark1'!S3598)</f>
        <v>7.0085714285714307</v>
      </c>
      <c r="V302" s="242"/>
      <c r="W302" s="241">
        <f>+IF(I302=0,"",'Ark1'!W3598)</f>
        <v>0</v>
      </c>
      <c r="X302" s="243">
        <f>+IF(I302=0,"",'Ark1'!X3598)</f>
        <v>99.714285714285694</v>
      </c>
      <c r="Y302" s="243">
        <f>+IF(I302=0,"",'Ark1'!Y3598)</f>
        <v>94.285714285714306</v>
      </c>
      <c r="Z302" s="243">
        <f>+IF(I302=0,"",'Ark1'!Z3598)</f>
        <v>62</v>
      </c>
      <c r="AA302" s="241">
        <f>+IF(I302=0,"",'Ark1'!AA3598)</f>
        <v>9.0489414196537723</v>
      </c>
      <c r="AB302" s="241">
        <f>+IF(I302=0,"",'Ark1'!AB3598)</f>
        <v>1.8149964861943828</v>
      </c>
      <c r="AC302" s="243">
        <f>+'Ark1'!AD3598</f>
        <v>55.546851359780227</v>
      </c>
      <c r="AD302" s="241">
        <f t="shared" si="41"/>
        <v>70</v>
      </c>
      <c r="AE302" s="241">
        <f t="shared" si="42"/>
        <v>1.1627906976744187</v>
      </c>
      <c r="AF302" s="414"/>
      <c r="AI302" s="28"/>
      <c r="AJ302" s="26"/>
      <c r="AM302" s="26"/>
      <c r="AN302" s="26"/>
      <c r="AO302" s="26"/>
      <c r="AQ302" s="26"/>
    </row>
    <row r="303" spans="1:46">
      <c r="A303" s="414"/>
      <c r="B303" s="240">
        <f>+'Ark1'!C3599</f>
        <v>2023</v>
      </c>
      <c r="C303" s="414"/>
      <c r="D303" s="240">
        <f>+'Ark1'!M3599</f>
        <v>5</v>
      </c>
      <c r="E303" s="240" t="str">
        <f>VLOOKUP(D303,RNR!$G$8:$H$22,2)</f>
        <v>2</v>
      </c>
      <c r="F303" s="240">
        <f>+'Ark1'!D3599</f>
        <v>4</v>
      </c>
      <c r="G303" s="414" t="str">
        <f>VLOOKUP(F303,RNR!$D$2:$E$13,2)</f>
        <v>Apr</v>
      </c>
      <c r="H303" s="240">
        <f>+'Ark1'!Q3599</f>
        <v>26</v>
      </c>
      <c r="I303" s="240">
        <f>+'Ark1'!R3599</f>
        <v>34</v>
      </c>
      <c r="J303" s="241">
        <f>+IF(I303=0,"",'Ark1'!AG3599)</f>
        <v>15.887850467289722</v>
      </c>
      <c r="K303" s="241">
        <f>+IF(I303=0,"",'Ark1'!AH3599)</f>
        <v>12.686372269705602</v>
      </c>
      <c r="L303" s="241"/>
      <c r="M303" s="302">
        <f>+IF(I303=0,"",'Ark1'!U3599)</f>
        <v>31.432352941176472</v>
      </c>
      <c r="N303" s="415"/>
      <c r="O303" s="455">
        <f>+IF(J303=0,"",'Ark1'!AI3599)</f>
        <v>1</v>
      </c>
      <c r="P303" s="414"/>
      <c r="Q303" s="241">
        <f>+IF(O303=0,"",'Ark1'!AJ3599)</f>
        <v>111.4</v>
      </c>
      <c r="R303" s="414"/>
      <c r="S303" s="241">
        <f>+IF(O303=0,"",'Ark1'!AK3599)</f>
        <v>20.542948033291356</v>
      </c>
      <c r="T303" s="414"/>
      <c r="U303" s="242">
        <f>+IF(I303=0,"",'Ark1'!S3599)</f>
        <v>6.5294117647058814</v>
      </c>
      <c r="V303" s="242"/>
      <c r="W303" s="241">
        <f>+IF(I303=0,"",'Ark1'!W3599)</f>
        <v>0</v>
      </c>
      <c r="X303" s="243">
        <f>+IF(I303=0,"",'Ark1'!X3599)</f>
        <v>97.058823529411754</v>
      </c>
      <c r="Y303" s="243">
        <f>+IF(I303=0,"",'Ark1'!Y3599)</f>
        <v>82.352941176470608</v>
      </c>
      <c r="Z303" s="243">
        <f>+IF(I303=0,"",'Ark1'!Z3599)</f>
        <v>29.411764705882355</v>
      </c>
      <c r="AA303" s="241">
        <f>+IF(I303=0,"",'Ark1'!AA3599)</f>
        <v>9.9874545007646596</v>
      </c>
      <c r="AB303" s="241">
        <f>+IF(I303=0,"",'Ark1'!AB3599)</f>
        <v>1.6668973312123243</v>
      </c>
      <c r="AC303" s="243">
        <f>+'Ark1'!AD3599</f>
        <v>53.763131304956417</v>
      </c>
      <c r="AD303" s="241">
        <f t="shared" si="41"/>
        <v>6.8</v>
      </c>
      <c r="AE303" s="241">
        <f t="shared" si="42"/>
        <v>1.3076923076923077</v>
      </c>
      <c r="AF303" s="414"/>
      <c r="AI303" s="28"/>
      <c r="AJ303" s="26"/>
      <c r="AM303" s="26"/>
      <c r="AN303" s="26"/>
      <c r="AO303" s="26"/>
      <c r="AQ303" s="26"/>
    </row>
    <row r="304" spans="1:46">
      <c r="A304" s="414"/>
      <c r="B304" s="240">
        <f>+'Ark1'!C3600</f>
        <v>2023</v>
      </c>
      <c r="C304" s="414"/>
      <c r="D304" s="240">
        <f>+'Ark1'!M3600</f>
        <v>5</v>
      </c>
      <c r="E304" s="240" t="str">
        <f>VLOOKUP(D304,RNR!$G$8:$H$22,2)</f>
        <v>2</v>
      </c>
      <c r="F304" s="240">
        <f>+'Ark1'!D3600</f>
        <v>5</v>
      </c>
      <c r="G304" s="414" t="str">
        <f>VLOOKUP(F304,RNR!$D$2:$E$13,2)</f>
        <v>Mai</v>
      </c>
      <c r="H304" s="240">
        <f>+'Ark1'!Q3600</f>
        <v>21</v>
      </c>
      <c r="I304" s="240">
        <f>+'Ark1'!R3600</f>
        <v>24</v>
      </c>
      <c r="J304" s="241">
        <f>+IF(I304=0,"",'Ark1'!AG3600)</f>
        <v>11.650485436893204</v>
      </c>
      <c r="K304" s="241">
        <f>+IF(I304=0,"",'Ark1'!AH3600)</f>
        <v>10.18485272450382</v>
      </c>
      <c r="L304" s="241"/>
      <c r="M304" s="302">
        <f>+IF(I304=0,"",'Ark1'!U3600)</f>
        <v>34.275000000000006</v>
      </c>
      <c r="N304" s="415"/>
      <c r="O304" s="455">
        <f>+IF(J304=0,"",'Ark1'!AI3600)</f>
        <v>7</v>
      </c>
      <c r="P304" s="414"/>
      <c r="Q304" s="241">
        <f>+IF(O304=0,"",'Ark1'!AJ3600)</f>
        <v>114.65714285714289</v>
      </c>
      <c r="R304" s="414"/>
      <c r="S304" s="241">
        <f>+IF(O304=0,"",'Ark1'!AK3600)</f>
        <v>22.575099445107597</v>
      </c>
      <c r="T304" s="414"/>
      <c r="U304" s="242">
        <f>+IF(I304=0,"",'Ark1'!S3600)</f>
        <v>7.1666666666666687</v>
      </c>
      <c r="V304" s="242"/>
      <c r="W304" s="241">
        <f>+IF(I304=0,"",'Ark1'!W3600)</f>
        <v>0</v>
      </c>
      <c r="X304" s="243">
        <f>+IF(I304=0,"",'Ark1'!X3600)</f>
        <v>100</v>
      </c>
      <c r="Y304" s="243">
        <f>+IF(I304=0,"",'Ark1'!Y3600)</f>
        <v>87.5</v>
      </c>
      <c r="Z304" s="243">
        <f>+IF(I304=0,"",'Ark1'!Z3600)</f>
        <v>45.833333333333343</v>
      </c>
      <c r="AA304" s="241">
        <f>+IF(I304=0,"",'Ark1'!AA3600)</f>
        <v>8.5868237239777052</v>
      </c>
      <c r="AB304" s="241">
        <f>+IF(I304=0,"",'Ark1'!AB3600)</f>
        <v>1.4043582955293921</v>
      </c>
      <c r="AC304" s="243">
        <f>+'Ark1'!AD3600</f>
        <v>60.674023910875661</v>
      </c>
      <c r="AD304" s="241">
        <f t="shared" si="41"/>
        <v>4.8</v>
      </c>
      <c r="AE304" s="241">
        <f t="shared" si="42"/>
        <v>1.1428571428571428</v>
      </c>
      <c r="AF304" s="414"/>
      <c r="AI304" s="28"/>
      <c r="AJ304" s="26"/>
      <c r="AM304" s="26"/>
      <c r="AN304" s="26"/>
      <c r="AO304" s="26"/>
      <c r="AQ304" s="26"/>
    </row>
    <row r="305" spans="1:43">
      <c r="A305" s="414"/>
      <c r="B305" s="240">
        <f>+'Ark1'!C3601</f>
        <v>2023</v>
      </c>
      <c r="C305" s="414"/>
      <c r="D305" s="240">
        <f>+'Ark1'!M3601</f>
        <v>5</v>
      </c>
      <c r="E305" s="240" t="str">
        <f>VLOOKUP(D305,RNR!$G$8:$H$22,2)</f>
        <v>2</v>
      </c>
      <c r="F305" s="240">
        <f>+'Ark1'!D3601</f>
        <v>6</v>
      </c>
      <c r="G305" s="414" t="str">
        <f>VLOOKUP(F305,RNR!$D$2:$E$13,2)</f>
        <v>Jun</v>
      </c>
      <c r="H305" s="240">
        <f>+'Ark1'!Q3601</f>
        <v>15</v>
      </c>
      <c r="I305" s="240">
        <f>+'Ark1'!R3601</f>
        <v>17</v>
      </c>
      <c r="J305" s="241">
        <f>+IF(I305=0,"",'Ark1'!AG3601)</f>
        <v>9.9415204678362574</v>
      </c>
      <c r="K305" s="241">
        <f>+IF(I305=0,"",'Ark1'!AH3601)</f>
        <v>8.839538754517239</v>
      </c>
      <c r="L305" s="241"/>
      <c r="M305" s="302">
        <f>+IF(I305=0,"",'Ark1'!U3601)</f>
        <v>34.676470588235304</v>
      </c>
      <c r="N305" s="415"/>
      <c r="O305" s="455">
        <f>+IF(J305=0,"",'Ark1'!AI3601)</f>
        <v>6</v>
      </c>
      <c r="P305" s="414"/>
      <c r="Q305" s="241">
        <f>+IF(O305=0,"",'Ark1'!AJ3601)</f>
        <v>111.7</v>
      </c>
      <c r="R305" s="414"/>
      <c r="S305" s="241">
        <f>+IF(O305=0,"",'Ark1'!AK3601)</f>
        <v>21.091680145663812</v>
      </c>
      <c r="T305" s="414"/>
      <c r="U305" s="242">
        <f>+IF(I305=0,"",'Ark1'!S3601)</f>
        <v>6.8235294117647056</v>
      </c>
      <c r="V305" s="242"/>
      <c r="W305" s="241">
        <f>+IF(I305=0,"",'Ark1'!W3601)</f>
        <v>0</v>
      </c>
      <c r="X305" s="243">
        <f>+IF(I305=0,"",'Ark1'!X3601)</f>
        <v>88.235294117647058</v>
      </c>
      <c r="Y305" s="243">
        <f>+IF(I305=0,"",'Ark1'!Y3601)</f>
        <v>88.235294117647058</v>
      </c>
      <c r="Z305" s="243">
        <f>+IF(I305=0,"",'Ark1'!Z3601)</f>
        <v>52.941176470588239</v>
      </c>
      <c r="AA305" s="241">
        <f>+IF(I305=0,"",'Ark1'!AA3601)</f>
        <v>11.81039070986742</v>
      </c>
      <c r="AB305" s="241">
        <f>+IF(I305=0,"",'Ark1'!AB3601)</f>
        <v>2.2290935672348726</v>
      </c>
      <c r="AC305" s="243">
        <f>+'Ark1'!AD3601</f>
        <v>20.942783655452544</v>
      </c>
      <c r="AD305" s="241">
        <f t="shared" si="41"/>
        <v>3.4</v>
      </c>
      <c r="AE305" s="241">
        <f t="shared" si="42"/>
        <v>1.1333333333333333</v>
      </c>
      <c r="AF305" s="414"/>
      <c r="AI305" s="28"/>
      <c r="AJ305" s="26"/>
      <c r="AM305" s="26"/>
      <c r="AN305" s="26"/>
      <c r="AO305" s="26"/>
      <c r="AQ305" s="26"/>
    </row>
    <row r="306" spans="1:43">
      <c r="A306" s="414"/>
      <c r="B306" s="240">
        <f>+'Ark1'!C3602</f>
        <v>2023</v>
      </c>
      <c r="C306" s="414"/>
      <c r="D306" s="240">
        <f>+'Ark1'!M3602</f>
        <v>5</v>
      </c>
      <c r="E306" s="240" t="str">
        <f>VLOOKUP(D306,RNR!$G$8:$H$22,2)</f>
        <v>2</v>
      </c>
      <c r="F306" s="240">
        <f>+'Ark1'!D3602</f>
        <v>7</v>
      </c>
      <c r="G306" s="414" t="str">
        <f>VLOOKUP(F306,RNR!$D$2:$E$13,2)</f>
        <v>Jul</v>
      </c>
      <c r="H306" s="240">
        <f>+'Ark1'!Q3602</f>
        <v>4</v>
      </c>
      <c r="I306" s="240">
        <f>+'Ark1'!R3602</f>
        <v>9</v>
      </c>
      <c r="J306" s="241">
        <f>+IF(I306=0,"",'Ark1'!AG3602)</f>
        <v>25</v>
      </c>
      <c r="K306" s="241">
        <f>+IF(I306=0,"",'Ark1'!AH3602)</f>
        <v>20.447387547444077</v>
      </c>
      <c r="L306" s="241"/>
      <c r="M306" s="302">
        <f>+IF(I306=0,"",'Ark1'!U3602)</f>
        <v>28.13333333333334</v>
      </c>
      <c r="N306" s="415"/>
      <c r="O306" s="455">
        <f>+IF(J306=0,"",'Ark1'!AI3602)</f>
        <v>2</v>
      </c>
      <c r="P306" s="414"/>
      <c r="Q306" s="241">
        <f>+IF(O306=0,"",'Ark1'!AJ3602)</f>
        <v>118.4</v>
      </c>
      <c r="R306" s="414"/>
      <c r="S306" s="241">
        <f>+IF(O306=0,"",'Ark1'!AK3602)</f>
        <v>21.177282117421477</v>
      </c>
      <c r="T306" s="414"/>
      <c r="U306" s="242">
        <f>+IF(I306=0,"",'Ark1'!S3602)</f>
        <v>7.7777777777777777</v>
      </c>
      <c r="V306" s="242"/>
      <c r="W306" s="241">
        <f>+IF(I306=0,"",'Ark1'!W3602)</f>
        <v>0</v>
      </c>
      <c r="X306" s="243">
        <f>+IF(I306=0,"",'Ark1'!X3602)</f>
        <v>100</v>
      </c>
      <c r="Y306" s="243">
        <f>+IF(I306=0,"",'Ark1'!Y3602)</f>
        <v>100</v>
      </c>
      <c r="Z306" s="243">
        <f>+IF(I306=0,"",'Ark1'!Z3602)</f>
        <v>11.111111111111112</v>
      </c>
      <c r="AA306" s="241">
        <f>+IF(I306=0,"",'Ark1'!AA3602)</f>
        <v>4.1438039421660644</v>
      </c>
      <c r="AB306" s="241">
        <f>+IF(I306=0,"",'Ark1'!AB3602)</f>
        <v>0.62853936105471797</v>
      </c>
      <c r="AC306" s="243">
        <f>+'Ark1'!AD3602</f>
        <v>7.5366860831944242</v>
      </c>
      <c r="AD306" s="241">
        <f t="shared" si="41"/>
        <v>1.8</v>
      </c>
      <c r="AE306" s="241">
        <f t="shared" si="42"/>
        <v>2.25</v>
      </c>
      <c r="AF306" s="414"/>
      <c r="AI306" s="28"/>
      <c r="AJ306" s="26"/>
      <c r="AM306" s="26"/>
      <c r="AN306" s="26"/>
      <c r="AO306" s="26"/>
      <c r="AQ306" s="26"/>
    </row>
    <row r="307" spans="1:43">
      <c r="A307" s="414"/>
      <c r="B307" s="240">
        <f>+'Ark1'!C3603</f>
        <v>2023</v>
      </c>
      <c r="C307" s="414"/>
      <c r="D307" s="240">
        <f>+'Ark1'!M3603</f>
        <v>5</v>
      </c>
      <c r="E307" s="240" t="str">
        <f>VLOOKUP(D307,RNR!$G$8:$H$22,2)</f>
        <v>2</v>
      </c>
      <c r="F307" s="240">
        <f>+'Ark1'!D3603</f>
        <v>8</v>
      </c>
      <c r="G307" s="414" t="str">
        <f>VLOOKUP(F307,RNR!$D$2:$E$13,2)</f>
        <v>Aug</v>
      </c>
      <c r="H307" s="240">
        <f>+'Ark1'!Q3603</f>
        <v>8</v>
      </c>
      <c r="I307" s="240">
        <f>+'Ark1'!R3603</f>
        <v>8</v>
      </c>
      <c r="J307" s="241">
        <f>+IF(I307=0,"",'Ark1'!AG3603)</f>
        <v>3.6363636363636358</v>
      </c>
      <c r="K307" s="241">
        <f>+IF(I307=0,"",'Ark1'!AH3603)</f>
        <v>2.970107102893377</v>
      </c>
      <c r="L307" s="241"/>
      <c r="M307" s="302">
        <f>+IF(I307=0,"",'Ark1'!U3603)</f>
        <v>34.837500000000006</v>
      </c>
      <c r="N307" s="415"/>
      <c r="O307" s="455">
        <f>+IF(J307=0,"",'Ark1'!AI3603)</f>
        <v>3</v>
      </c>
      <c r="P307" s="414"/>
      <c r="Q307" s="241">
        <f>+IF(O307=0,"",'Ark1'!AJ3603)</f>
        <v>120.3</v>
      </c>
      <c r="R307" s="414"/>
      <c r="S307" s="241">
        <f>+IF(O307=0,"",'Ark1'!AK3603)</f>
        <v>22.724419629400657</v>
      </c>
      <c r="T307" s="414"/>
      <c r="U307" s="242">
        <f>+IF(I307=0,"",'Ark1'!S3603)</f>
        <v>7</v>
      </c>
      <c r="V307" s="242"/>
      <c r="W307" s="241">
        <f>+IF(I307=0,"",'Ark1'!W3603)</f>
        <v>0</v>
      </c>
      <c r="X307" s="243">
        <f>+IF(I307=0,"",'Ark1'!X3603)</f>
        <v>100</v>
      </c>
      <c r="Y307" s="243">
        <f>+IF(I307=0,"",'Ark1'!Y3603)</f>
        <v>100</v>
      </c>
      <c r="Z307" s="243">
        <f>+IF(I307=0,"",'Ark1'!Z3603)</f>
        <v>75</v>
      </c>
      <c r="AA307" s="241">
        <f>+IF(I307=0,"",'Ark1'!AA3603)</f>
        <v>5.9650937754572979</v>
      </c>
      <c r="AB307" s="241">
        <f>+IF(I307=0,"",'Ark1'!AB3603)</f>
        <v>1.8027756377319943</v>
      </c>
      <c r="AC307" s="243">
        <f>+'Ark1'!AD3603</f>
        <v>3.952118646745403</v>
      </c>
      <c r="AD307" s="241">
        <f t="shared" si="41"/>
        <v>1.6</v>
      </c>
      <c r="AE307" s="241">
        <f t="shared" si="42"/>
        <v>1</v>
      </c>
      <c r="AF307" s="414"/>
      <c r="AI307" s="28"/>
      <c r="AJ307" s="26"/>
      <c r="AM307" s="26"/>
      <c r="AN307" s="26"/>
      <c r="AO307" s="26"/>
      <c r="AQ307" s="26"/>
    </row>
    <row r="308" spans="1:43">
      <c r="A308" s="414"/>
      <c r="B308" s="240">
        <f>+'Ark1'!C3604</f>
        <v>2023</v>
      </c>
      <c r="C308" s="414"/>
      <c r="D308" s="240">
        <f>+'Ark1'!M3604</f>
        <v>5</v>
      </c>
      <c r="E308" s="240" t="str">
        <f>VLOOKUP(D308,RNR!$G$8:$H$22,2)</f>
        <v>2</v>
      </c>
      <c r="F308" s="240">
        <f>+'Ark1'!D3604</f>
        <v>9</v>
      </c>
      <c r="G308" s="414" t="str">
        <f>VLOOKUP(F308,RNR!$D$2:$E$13,2)</f>
        <v>Sep</v>
      </c>
      <c r="H308" s="240">
        <f>+'Ark1'!Q3604</f>
        <v>6</v>
      </c>
      <c r="I308" s="240">
        <f>+'Ark1'!R3604</f>
        <v>6</v>
      </c>
      <c r="J308" s="241">
        <f>+IF(I308=0,"",'Ark1'!AG3604)</f>
        <v>2.7777777777777781</v>
      </c>
      <c r="K308" s="241">
        <f>+IF(I308=0,"",'Ark1'!AH3604)</f>
        <v>1.6497548740166459</v>
      </c>
      <c r="L308" s="241"/>
      <c r="M308" s="302">
        <f>+IF(I308=0,"",'Ark1'!U3604)</f>
        <v>24.11666666666666</v>
      </c>
      <c r="N308" s="415"/>
      <c r="O308" s="455">
        <f>+IF(J308=0,"",'Ark1'!AI3604)</f>
        <v>0</v>
      </c>
      <c r="P308" s="414"/>
      <c r="Q308" s="241" t="str">
        <f>+IF(O308=0,"",'Ark1'!AJ3604)</f>
        <v/>
      </c>
      <c r="R308" s="414"/>
      <c r="S308" s="241" t="str">
        <f>+IF(O308=0,"",'Ark1'!AK3604)</f>
        <v/>
      </c>
      <c r="T308" s="414"/>
      <c r="U308" s="242">
        <f>+IF(I308=0,"",'Ark1'!S3604)</f>
        <v>5.1666666666666679</v>
      </c>
      <c r="V308" s="242"/>
      <c r="W308" s="241">
        <f>+IF(I308=0,"",'Ark1'!W3604)</f>
        <v>0</v>
      </c>
      <c r="X308" s="243">
        <f>+IF(I308=0,"",'Ark1'!X3604)</f>
        <v>100</v>
      </c>
      <c r="Y308" s="243">
        <f>+IF(I308=0,"",'Ark1'!Y3604)</f>
        <v>50</v>
      </c>
      <c r="Z308" s="243">
        <f>+IF(I308=0,"",'Ark1'!Z3604)</f>
        <v>0</v>
      </c>
      <c r="AA308" s="241">
        <f>+IF(I308=0,"",'Ark1'!AA3604)</f>
        <v>6.2889894966432465</v>
      </c>
      <c r="AB308" s="241">
        <f>+IF(I308=0,"",'Ark1'!AB3604)</f>
        <v>0.68718427093627443</v>
      </c>
      <c r="AC308" s="243">
        <f>+'Ark1'!AD3604</f>
        <v>-80.665372813619399</v>
      </c>
      <c r="AD308" s="241">
        <f t="shared" si="41"/>
        <v>1.2</v>
      </c>
      <c r="AE308" s="241">
        <f t="shared" si="42"/>
        <v>1</v>
      </c>
      <c r="AF308" s="414"/>
      <c r="AI308" s="28"/>
      <c r="AJ308" s="26"/>
      <c r="AM308" s="26"/>
      <c r="AN308" s="26"/>
      <c r="AO308" s="26"/>
      <c r="AQ308" s="26"/>
    </row>
    <row r="309" spans="1:43">
      <c r="A309" s="414"/>
      <c r="B309" s="240">
        <f>+'Ark1'!C3605</f>
        <v>2023</v>
      </c>
      <c r="C309" s="414"/>
      <c r="D309" s="240">
        <f>+'Ark1'!M3605</f>
        <v>5</v>
      </c>
      <c r="E309" s="240" t="str">
        <f>VLOOKUP(D309,RNR!$G$8:$H$22,2)</f>
        <v>2</v>
      </c>
      <c r="F309" s="240">
        <f>+'Ark1'!D3605</f>
        <v>10</v>
      </c>
      <c r="G309" s="414" t="str">
        <f>VLOOKUP(F309,RNR!$D$2:$E$13,2)</f>
        <v>Okt</v>
      </c>
      <c r="H309" s="240">
        <f>+'Ark1'!Q3605</f>
        <v>21</v>
      </c>
      <c r="I309" s="240">
        <f>+'Ark1'!R3605</f>
        <v>22</v>
      </c>
      <c r="J309" s="241">
        <f>+IF(I309=0,"",'Ark1'!AG3605)</f>
        <v>4.296875</v>
      </c>
      <c r="K309" s="241">
        <f>+IF(I309=0,"",'Ark1'!AH3605)</f>
        <v>3.2474160305701951</v>
      </c>
      <c r="L309" s="241"/>
      <c r="M309" s="302">
        <f>+IF(I309=0,"",'Ark1'!U3605)</f>
        <v>29.86363636363636</v>
      </c>
      <c r="N309" s="415"/>
      <c r="O309" s="455">
        <f>+IF(J309=0,"",'Ark1'!AI3605)</f>
        <v>10</v>
      </c>
      <c r="P309" s="414"/>
      <c r="Q309" s="241">
        <f>+IF(O309=0,"",'Ark1'!AJ3605)</f>
        <v>113.1</v>
      </c>
      <c r="R309" s="414"/>
      <c r="S309" s="241">
        <f>+IF(O309=0,"",'Ark1'!AK3605)</f>
        <v>19.822417539028255</v>
      </c>
      <c r="T309" s="414"/>
      <c r="U309" s="242">
        <f>+IF(I309=0,"",'Ark1'!S3605)</f>
        <v>6.5</v>
      </c>
      <c r="V309" s="242"/>
      <c r="W309" s="241">
        <f>+IF(I309=0,"",'Ark1'!W3605)</f>
        <v>0</v>
      </c>
      <c r="X309" s="243">
        <f>+IF(I309=0,"",'Ark1'!X3605)</f>
        <v>100</v>
      </c>
      <c r="Y309" s="243">
        <f>+IF(I309=0,"",'Ark1'!Y3605)</f>
        <v>59.090909090909101</v>
      </c>
      <c r="Z309" s="243">
        <f>+IF(I309=0,"",'Ark1'!Z3605)</f>
        <v>36.363636363636367</v>
      </c>
      <c r="AA309" s="241">
        <f>+IF(I309=0,"",'Ark1'!AA3605)</f>
        <v>11.348149446837978</v>
      </c>
      <c r="AB309" s="241">
        <f>+IF(I309=0,"",'Ark1'!AB3605)</f>
        <v>1.4693845341131462</v>
      </c>
      <c r="AC309" s="243">
        <f>+'Ark1'!AD3605</f>
        <v>59.807194634114062</v>
      </c>
      <c r="AD309" s="241">
        <f t="shared" si="41"/>
        <v>4.4000000000000004</v>
      </c>
      <c r="AE309" s="241">
        <f t="shared" si="42"/>
        <v>1.0476190476190477</v>
      </c>
      <c r="AF309" s="414"/>
      <c r="AI309" s="28"/>
      <c r="AJ309" s="26"/>
      <c r="AM309" s="26"/>
      <c r="AN309" s="26"/>
      <c r="AO309" s="26"/>
      <c r="AQ309" s="26"/>
    </row>
    <row r="310" spans="1:43">
      <c r="A310" s="414"/>
      <c r="B310" s="240">
        <f>+'Ark1'!C3606</f>
        <v>2023</v>
      </c>
      <c r="C310" s="414"/>
      <c r="D310" s="240">
        <f>+'Ark1'!M3606</f>
        <v>5</v>
      </c>
      <c r="E310" s="240" t="str">
        <f>VLOOKUP(D310,RNR!$G$8:$H$22,2)</f>
        <v>2</v>
      </c>
      <c r="F310" s="240">
        <f>+'Ark1'!D3606</f>
        <v>11</v>
      </c>
      <c r="G310" s="414" t="str">
        <f>VLOOKUP(F310,RNR!$D$2:$E$13,2)</f>
        <v>Nov</v>
      </c>
      <c r="H310" s="240">
        <f>+'Ark1'!Q3606</f>
        <v>21</v>
      </c>
      <c r="I310" s="240">
        <f>+'Ark1'!R3606</f>
        <v>24</v>
      </c>
      <c r="J310" s="241">
        <f>+IF(I310=0,"",'Ark1'!AG3606)</f>
        <v>12.371134020618555</v>
      </c>
      <c r="K310" s="241">
        <f>+IF(I310=0,"",'Ark1'!AH3606)</f>
        <v>10.705718486419563</v>
      </c>
      <c r="L310" s="241"/>
      <c r="M310" s="302">
        <f>+IF(I310=0,"",'Ark1'!U3606)</f>
        <v>34.587499999999999</v>
      </c>
      <c r="N310" s="415"/>
      <c r="O310" s="455">
        <f>+IF(J310=0,"",'Ark1'!AI3606)</f>
        <v>12</v>
      </c>
      <c r="P310" s="414"/>
      <c r="Q310" s="241">
        <f>+IF(O310=0,"",'Ark1'!AJ3606)</f>
        <v>119.22499999999999</v>
      </c>
      <c r="R310" s="414"/>
      <c r="S310" s="241">
        <f>+IF(O310=0,"",'Ark1'!AK3606)</f>
        <v>23.911704867796139</v>
      </c>
      <c r="T310" s="414"/>
      <c r="U310" s="242">
        <f>+IF(I310=0,"",'Ark1'!S3606)</f>
        <v>6.458333333333333</v>
      </c>
      <c r="V310" s="242"/>
      <c r="W310" s="241">
        <f>+IF(I310=0,"",'Ark1'!W3606)</f>
        <v>0</v>
      </c>
      <c r="X310" s="243">
        <f>+IF(I310=0,"",'Ark1'!X3606)</f>
        <v>100</v>
      </c>
      <c r="Y310" s="243">
        <f>+IF(I310=0,"",'Ark1'!Y3606)</f>
        <v>79.166666666666686</v>
      </c>
      <c r="Z310" s="243">
        <f>+IF(I310=0,"",'Ark1'!Z3606)</f>
        <v>41.666666666666657</v>
      </c>
      <c r="AA310" s="241">
        <f>+IF(I310=0,"",'Ark1'!AA3606)</f>
        <v>12.682445627060002</v>
      </c>
      <c r="AB310" s="241">
        <f>+IF(I310=0,"",'Ark1'!AB3606)</f>
        <v>2.1980894481849971</v>
      </c>
      <c r="AC310" s="243">
        <f>+'Ark1'!AD3606</f>
        <v>47.102122021257024</v>
      </c>
      <c r="AD310" s="241">
        <f t="shared" si="41"/>
        <v>4.8</v>
      </c>
      <c r="AE310" s="241">
        <f t="shared" si="42"/>
        <v>1.1428571428571428</v>
      </c>
      <c r="AF310" s="414"/>
      <c r="AI310" s="28"/>
      <c r="AJ310" s="26"/>
      <c r="AM310" s="26"/>
      <c r="AN310" s="26"/>
      <c r="AO310" s="26"/>
      <c r="AQ310" s="26"/>
    </row>
    <row r="311" spans="1:43">
      <c r="A311" s="414"/>
      <c r="B311" s="240">
        <f>+'Ark1'!C3607</f>
        <v>2023</v>
      </c>
      <c r="C311" s="414"/>
      <c r="D311" s="240">
        <f>+'Ark1'!M3607</f>
        <v>5</v>
      </c>
      <c r="E311" s="240" t="str">
        <f>VLOOKUP(D311,RNR!$G$8:$H$22,2)</f>
        <v>2</v>
      </c>
      <c r="F311" s="240">
        <f>+'Ark1'!D3607</f>
        <v>12</v>
      </c>
      <c r="G311" s="414" t="str">
        <f>VLOOKUP(F311,RNR!$D$2:$E$13,2)</f>
        <v>Des</v>
      </c>
      <c r="H311" s="240">
        <f>+'Ark1'!Q3607</f>
        <v>0</v>
      </c>
      <c r="I311" s="240">
        <f>+'Ark1'!R3607</f>
        <v>0</v>
      </c>
      <c r="J311" s="241" t="str">
        <f>+IF(I311=0,"",'Ark1'!AG3607)</f>
        <v/>
      </c>
      <c r="K311" s="241" t="str">
        <f>+IF(I311=0,"",'Ark1'!AH3607)</f>
        <v/>
      </c>
      <c r="L311" s="241"/>
      <c r="M311" s="302" t="str">
        <f>+IF(I311=0,"",'Ark1'!U3607)</f>
        <v/>
      </c>
      <c r="N311" s="415"/>
      <c r="O311" s="455">
        <f>+IF(J311=0,"",'Ark1'!AI3607)</f>
        <v>0</v>
      </c>
      <c r="P311" s="414"/>
      <c r="Q311" s="241" t="str">
        <f>+IF(O311=0,"",'Ark1'!AJ3607)</f>
        <v/>
      </c>
      <c r="R311" s="414"/>
      <c r="S311" s="241" t="str">
        <f>+IF(O311=0,"",'Ark1'!AK3607)</f>
        <v/>
      </c>
      <c r="T311" s="414"/>
      <c r="U311" s="242" t="str">
        <f>+IF(I311=0,"",'Ark1'!S3607)</f>
        <v/>
      </c>
      <c r="V311" s="242"/>
      <c r="W311" s="241" t="str">
        <f>+IF(I311=0,"",'Ark1'!W3607)</f>
        <v/>
      </c>
      <c r="X311" s="243" t="str">
        <f>+IF(I311=0,"",'Ark1'!X3607)</f>
        <v/>
      </c>
      <c r="Y311" s="243" t="str">
        <f>+IF(I311=0,"",'Ark1'!Y3607)</f>
        <v/>
      </c>
      <c r="Z311" s="243" t="str">
        <f>+IF(I311=0,"",'Ark1'!Z3607)</f>
        <v/>
      </c>
      <c r="AA311" s="241" t="str">
        <f>+IF(I311=0,"",'Ark1'!AA3607)</f>
        <v/>
      </c>
      <c r="AB311" s="241" t="str">
        <f>+IF(I311=0,"",'Ark1'!AB3607)</f>
        <v/>
      </c>
      <c r="AC311" s="243">
        <f>+'Ark1'!AD3607</f>
        <v>0</v>
      </c>
      <c r="AD311" s="241" t="str">
        <f t="shared" si="41"/>
        <v/>
      </c>
      <c r="AE311" s="241" t="str">
        <f t="shared" si="42"/>
        <v/>
      </c>
      <c r="AF311" s="414"/>
      <c r="AI311" s="28"/>
      <c r="AJ311" s="26"/>
      <c r="AM311" s="26"/>
      <c r="AN311" s="26"/>
      <c r="AO311" s="26"/>
      <c r="AQ311" s="26"/>
    </row>
    <row r="312" spans="1:43">
      <c r="A312" s="414"/>
      <c r="B312" s="414"/>
      <c r="C312" s="414"/>
      <c r="D312" s="414"/>
      <c r="E312" s="414"/>
      <c r="F312" s="414"/>
      <c r="G312" s="414"/>
      <c r="H312" s="414"/>
      <c r="I312" s="414"/>
      <c r="J312" s="415"/>
      <c r="K312" s="415"/>
      <c r="L312" s="415"/>
      <c r="M312" s="417"/>
      <c r="N312" s="415"/>
      <c r="O312" s="456"/>
      <c r="P312" s="414"/>
      <c r="Q312" s="415"/>
      <c r="R312" s="414"/>
      <c r="S312" s="415"/>
      <c r="T312" s="414"/>
      <c r="U312" s="416"/>
      <c r="V312" s="416"/>
      <c r="W312" s="415"/>
      <c r="X312" s="418"/>
      <c r="Y312" s="418"/>
      <c r="Z312" s="418"/>
      <c r="AA312" s="415"/>
      <c r="AB312" s="415"/>
      <c r="AC312" s="418"/>
      <c r="AD312" s="415"/>
      <c r="AE312" s="415"/>
      <c r="AF312" s="414"/>
      <c r="AG312" s="26"/>
      <c r="AI312" s="28"/>
      <c r="AJ312" s="26"/>
      <c r="AK312" s="27"/>
      <c r="AL312" s="27"/>
      <c r="AP312" s="27"/>
    </row>
    <row r="313" spans="1:43" ht="22.8">
      <c r="A313" s="414"/>
      <c r="B313" s="414"/>
      <c r="C313" s="414"/>
      <c r="D313" s="414"/>
      <c r="E313" s="419" t="str">
        <f>+E315</f>
        <v>2+</v>
      </c>
      <c r="F313" s="414"/>
      <c r="G313" s="414"/>
      <c r="H313" s="414"/>
      <c r="I313" s="244">
        <f>SUM(I315:I347)</f>
        <v>19917</v>
      </c>
      <c r="J313" s="414"/>
      <c r="K313" s="414"/>
      <c r="L313" s="414"/>
      <c r="M313" s="273">
        <f>+Fettgruppe!R113</f>
        <v>0</v>
      </c>
      <c r="N313" s="415"/>
      <c r="O313" s="456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  <c r="AA313" s="414"/>
      <c r="AB313" s="414"/>
      <c r="AC313" s="414"/>
      <c r="AD313" s="414"/>
      <c r="AE313" s="414"/>
      <c r="AF313" s="414"/>
      <c r="AG313" s="223"/>
      <c r="AI313" s="28"/>
      <c r="AJ313" s="26"/>
      <c r="AK313" s="224"/>
      <c r="AL313" s="27"/>
      <c r="AP313" s="27"/>
    </row>
    <row r="314" spans="1:43">
      <c r="A314" s="414"/>
      <c r="B314" s="414"/>
      <c r="C314" s="414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  <c r="N314" s="415"/>
      <c r="O314" s="456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  <c r="AA314" s="414"/>
      <c r="AB314" s="414"/>
      <c r="AC314" s="414"/>
      <c r="AD314" s="414"/>
      <c r="AE314" s="414"/>
      <c r="AF314" s="414"/>
      <c r="AG314" s="223"/>
      <c r="AI314" s="28"/>
      <c r="AJ314" s="26"/>
      <c r="AK314" s="224"/>
      <c r="AL314" s="27"/>
      <c r="AP314" s="27"/>
    </row>
    <row r="315" spans="1:43">
      <c r="A315" s="414"/>
      <c r="B315" s="240">
        <f>+'Ark1'!C3608</f>
        <v>2023</v>
      </c>
      <c r="C315" s="414"/>
      <c r="D315" s="240">
        <f>+'Ark1'!M3608</f>
        <v>6</v>
      </c>
      <c r="E315" s="240" t="str">
        <f>VLOOKUP(D315,RNR!$G$8:$H$22,2)</f>
        <v>2+</v>
      </c>
      <c r="F315" s="240">
        <f>+'Ark1'!D3608</f>
        <v>1</v>
      </c>
      <c r="G315" s="414" t="str">
        <f>VLOOKUP(F315,RNR!$D$2:$E$13,2)</f>
        <v>Jan</v>
      </c>
      <c r="H315" s="240">
        <f>+'Ark1'!Q3608</f>
        <v>46</v>
      </c>
      <c r="I315" s="240">
        <f>+'Ark1'!R3608</f>
        <v>56</v>
      </c>
      <c r="J315" s="241">
        <f>+IF(I315=0,"",'Ark1'!AG3608)</f>
        <v>16.969696969696972</v>
      </c>
      <c r="K315" s="241">
        <f>+IF(I315=0,"",'Ark1'!AH3608)</f>
        <v>16.833578039284429</v>
      </c>
      <c r="L315" s="241"/>
      <c r="M315" s="302">
        <f>+IF(I315=0,"",'Ark1'!U3608)</f>
        <v>41.151785714285694</v>
      </c>
      <c r="N315" s="415"/>
      <c r="O315" s="455">
        <f>+IF(J315=0,"",'Ark1'!AI3608)</f>
        <v>8</v>
      </c>
      <c r="P315" s="414"/>
      <c r="Q315" s="241">
        <f>+IF(O315=0,"",'Ark1'!AJ3608)</f>
        <v>118.3875</v>
      </c>
      <c r="R315" s="414"/>
      <c r="S315" s="241">
        <f>+IF(O315=0,"",'Ark1'!AK3608)</f>
        <v>23.033002083709889</v>
      </c>
      <c r="T315" s="414"/>
      <c r="U315" s="242">
        <f>+IF(I315=0,"",'Ark1'!S3608)</f>
        <v>8.25</v>
      </c>
      <c r="V315" s="242"/>
      <c r="W315" s="241">
        <f>+IF(I315=0,"",'Ark1'!W3608)</f>
        <v>0</v>
      </c>
      <c r="X315" s="243">
        <f>+IF(I315=0,"",'Ark1'!X3608)</f>
        <v>100</v>
      </c>
      <c r="Y315" s="243">
        <f>+IF(I315=0,"",'Ark1'!Y3608)</f>
        <v>100</v>
      </c>
      <c r="Z315" s="243">
        <f>+IF(I315=0,"",'Ark1'!Z3608)</f>
        <v>64.285714285714306</v>
      </c>
      <c r="AA315" s="241">
        <f>+IF(I315=0,"",'Ark1'!AA3608)</f>
        <v>10.069579205838423</v>
      </c>
      <c r="AB315" s="241">
        <f>+IF(I315=0,"",'Ark1'!AB3608)</f>
        <v>1.7753269316623661</v>
      </c>
      <c r="AC315" s="243">
        <f>+'Ark1'!AD3608</f>
        <v>70.050407518922654</v>
      </c>
      <c r="AD315" s="241">
        <f t="shared" si="41"/>
        <v>9.3333333333333339</v>
      </c>
      <c r="AE315" s="241">
        <f t="shared" si="42"/>
        <v>1.2173913043478262</v>
      </c>
      <c r="AF315" s="414"/>
      <c r="AI315" s="28"/>
      <c r="AJ315" s="26"/>
      <c r="AM315" s="26"/>
      <c r="AN315" s="26"/>
      <c r="AO315" s="26"/>
      <c r="AQ315" s="26"/>
    </row>
    <row r="316" spans="1:43">
      <c r="A316" s="414"/>
      <c r="B316" s="240">
        <f>+'Ark1'!C3609</f>
        <v>2023</v>
      </c>
      <c r="C316" s="414"/>
      <c r="D316" s="240">
        <f>+'Ark1'!M3609</f>
        <v>6</v>
      </c>
      <c r="E316" s="240" t="str">
        <f>VLOOKUP(D316,RNR!$G$8:$H$22,2)</f>
        <v>2+</v>
      </c>
      <c r="F316" s="240">
        <f>+'Ark1'!D3609</f>
        <v>2</v>
      </c>
      <c r="G316" s="414" t="str">
        <f>VLOOKUP(F316,RNR!$D$2:$E$13,2)</f>
        <v>Feb</v>
      </c>
      <c r="H316" s="240">
        <f>+'Ark1'!Q3609</f>
        <v>61</v>
      </c>
      <c r="I316" s="240">
        <f>+'Ark1'!R3609</f>
        <v>70</v>
      </c>
      <c r="J316" s="241">
        <f>+IF(I316=0,"",'Ark1'!AG3609)</f>
        <v>19.774011299435024</v>
      </c>
      <c r="K316" s="241">
        <f>+IF(I316=0,"",'Ark1'!AH3609)</f>
        <v>19.176113268166407</v>
      </c>
      <c r="L316" s="241"/>
      <c r="M316" s="302">
        <f>+IF(I316=0,"",'Ark1'!U3609)</f>
        <v>42.121428571428559</v>
      </c>
      <c r="N316" s="415"/>
      <c r="O316" s="455">
        <f>+IF(J316=0,"",'Ark1'!AI3609)</f>
        <v>15</v>
      </c>
      <c r="P316" s="414"/>
      <c r="Q316" s="241">
        <f>+IF(O316=0,"",'Ark1'!AJ3609)</f>
        <v>119.34</v>
      </c>
      <c r="R316" s="414"/>
      <c r="S316" s="241">
        <f>+IF(O316=0,"",'Ark1'!AK3609)</f>
        <v>23.859208747636817</v>
      </c>
      <c r="T316" s="414"/>
      <c r="U316" s="242">
        <f>+IF(I316=0,"",'Ark1'!S3609)</f>
        <v>8.3142857142857185</v>
      </c>
      <c r="V316" s="242"/>
      <c r="W316" s="241">
        <f>+IF(I316=0,"",'Ark1'!W3609)</f>
        <v>0</v>
      </c>
      <c r="X316" s="243">
        <f>+IF(I316=0,"",'Ark1'!X3609)</f>
        <v>100</v>
      </c>
      <c r="Y316" s="243">
        <f>+IF(I316=0,"",'Ark1'!Y3609)</f>
        <v>95.714285714285694</v>
      </c>
      <c r="Z316" s="243">
        <f>+IF(I316=0,"",'Ark1'!Z3609)</f>
        <v>77.142857142857125</v>
      </c>
      <c r="AA316" s="241">
        <f>+IF(I316=0,"",'Ark1'!AA3609)</f>
        <v>9.5793064594937505</v>
      </c>
      <c r="AB316" s="241">
        <f>+IF(I316=0,"",'Ark1'!AB3609)</f>
        <v>1.4691383008208485</v>
      </c>
      <c r="AC316" s="243">
        <f>+'Ark1'!AD3609</f>
        <v>73.962470426569212</v>
      </c>
      <c r="AD316" s="241">
        <f t="shared" si="41"/>
        <v>11.666666666666666</v>
      </c>
      <c r="AE316" s="241">
        <f t="shared" si="42"/>
        <v>1.1475409836065573</v>
      </c>
      <c r="AF316" s="414"/>
      <c r="AI316" s="28"/>
      <c r="AJ316" s="26"/>
      <c r="AM316" s="26"/>
      <c r="AN316" s="26"/>
      <c r="AO316" s="26"/>
      <c r="AQ316" s="26"/>
    </row>
    <row r="317" spans="1:43">
      <c r="A317" s="414"/>
      <c r="B317" s="240">
        <f>+'Ark1'!C3610</f>
        <v>2023</v>
      </c>
      <c r="C317" s="414"/>
      <c r="D317" s="240">
        <f>+'Ark1'!M3610</f>
        <v>6</v>
      </c>
      <c r="E317" s="240" t="str">
        <f>VLOOKUP(D317,RNR!$G$8:$H$22,2)</f>
        <v>2+</v>
      </c>
      <c r="F317" s="240">
        <f>+'Ark1'!D3610</f>
        <v>3</v>
      </c>
      <c r="G317" s="414" t="str">
        <f>VLOOKUP(F317,RNR!$D$2:$E$13,2)</f>
        <v>Mar</v>
      </c>
      <c r="H317" s="240">
        <f>+'Ark1'!Q3610</f>
        <v>364</v>
      </c>
      <c r="I317" s="240">
        <f>+'Ark1'!R3610</f>
        <v>414</v>
      </c>
      <c r="J317" s="241">
        <f>+IF(I317=0,"",'Ark1'!AG3610)</f>
        <v>16.829268292682922</v>
      </c>
      <c r="K317" s="241">
        <f>+IF(I317=0,"",'Ark1'!AH3610)</f>
        <v>15.772355017594075</v>
      </c>
      <c r="L317" s="241"/>
      <c r="M317" s="302">
        <f>+IF(I317=0,"",'Ark1'!U3610)</f>
        <v>41.206763285024152</v>
      </c>
      <c r="N317" s="415"/>
      <c r="O317" s="455">
        <f>+IF(J317=0,"",'Ark1'!AI3610)</f>
        <v>47</v>
      </c>
      <c r="P317" s="414"/>
      <c r="Q317" s="241">
        <f>+IF(O317=0,"",'Ark1'!AJ3610)</f>
        <v>118.35957446808516</v>
      </c>
      <c r="R317" s="414"/>
      <c r="S317" s="241">
        <f>+IF(O317=0,"",'Ark1'!AK3610)</f>
        <v>23.683251043634161</v>
      </c>
      <c r="T317" s="414"/>
      <c r="U317" s="242">
        <f>+IF(I317=0,"",'Ark1'!S3610)</f>
        <v>7.9033816425120751</v>
      </c>
      <c r="V317" s="242"/>
      <c r="W317" s="241">
        <f>+IF(I317=0,"",'Ark1'!W3610)</f>
        <v>0</v>
      </c>
      <c r="X317" s="243">
        <f>+IF(I317=0,"",'Ark1'!X3610)</f>
        <v>100</v>
      </c>
      <c r="Y317" s="243">
        <f>+IF(I317=0,"",'Ark1'!Y3610)</f>
        <v>96.618357487922694</v>
      </c>
      <c r="Z317" s="243">
        <f>+IF(I317=0,"",'Ark1'!Z3610)</f>
        <v>70.289855072463766</v>
      </c>
      <c r="AA317" s="241">
        <f>+IF(I317=0,"",'Ark1'!AA3610)</f>
        <v>9.7581752004912783</v>
      </c>
      <c r="AB317" s="241">
        <f>+IF(I317=0,"",'Ark1'!AB3610)</f>
        <v>1.5835318454507723</v>
      </c>
      <c r="AC317" s="243">
        <f>+'Ark1'!AD3610</f>
        <v>64.123608875150481</v>
      </c>
      <c r="AD317" s="241">
        <f t="shared" si="41"/>
        <v>69</v>
      </c>
      <c r="AE317" s="241">
        <f t="shared" si="42"/>
        <v>1.1373626373626373</v>
      </c>
      <c r="AF317" s="414"/>
      <c r="AI317" s="28"/>
      <c r="AJ317" s="26"/>
      <c r="AM317" s="26"/>
      <c r="AN317" s="26"/>
      <c r="AO317" s="26"/>
      <c r="AQ317" s="26"/>
    </row>
    <row r="318" spans="1:43">
      <c r="A318" s="414"/>
      <c r="B318" s="240">
        <f>+'Ark1'!C3611</f>
        <v>2023</v>
      </c>
      <c r="C318" s="414"/>
      <c r="D318" s="240">
        <f>+'Ark1'!M3611</f>
        <v>6</v>
      </c>
      <c r="E318" s="240" t="str">
        <f>VLOOKUP(D318,RNR!$G$8:$H$22,2)</f>
        <v>2+</v>
      </c>
      <c r="F318" s="240">
        <f>+'Ark1'!D3611</f>
        <v>4</v>
      </c>
      <c r="G318" s="414" t="str">
        <f>VLOOKUP(F318,RNR!$D$2:$E$13,2)</f>
        <v>Apr</v>
      </c>
      <c r="H318" s="240">
        <f>+'Ark1'!Q3611</f>
        <v>35</v>
      </c>
      <c r="I318" s="240">
        <f>+'Ark1'!R3611</f>
        <v>40</v>
      </c>
      <c r="J318" s="241">
        <f>+IF(I318=0,"",'Ark1'!AG3611)</f>
        <v>18.691588785046726</v>
      </c>
      <c r="K318" s="241">
        <f>+IF(I318=0,"",'Ark1'!AH3611)</f>
        <v>16.425688509021828</v>
      </c>
      <c r="L318" s="241"/>
      <c r="M318" s="302">
        <f>+IF(I318=0,"",'Ark1'!U3611)</f>
        <v>34.592499999999994</v>
      </c>
      <c r="N318" s="415"/>
      <c r="O318" s="455">
        <f>+IF(J318=0,"",'Ark1'!AI3611)</f>
        <v>2</v>
      </c>
      <c r="P318" s="414"/>
      <c r="Q318" s="241">
        <f>+IF(O318=0,"",'Ark1'!AJ3611)</f>
        <v>109.25</v>
      </c>
      <c r="R318" s="414"/>
      <c r="S318" s="241">
        <f>+IF(O318=0,"",'Ark1'!AK3611)</f>
        <v>19.097541492608247</v>
      </c>
      <c r="T318" s="414"/>
      <c r="U318" s="242">
        <f>+IF(I318=0,"",'Ark1'!S3611)</f>
        <v>6.7249999999999996</v>
      </c>
      <c r="V318" s="242"/>
      <c r="W318" s="241">
        <f>+IF(I318=0,"",'Ark1'!W3611)</f>
        <v>0</v>
      </c>
      <c r="X318" s="243">
        <f>+IF(I318=0,"",'Ark1'!X3611)</f>
        <v>100</v>
      </c>
      <c r="Y318" s="243">
        <f>+IF(I318=0,"",'Ark1'!Y3611)</f>
        <v>80</v>
      </c>
      <c r="Z318" s="243">
        <f>+IF(I318=0,"",'Ark1'!Z3611)</f>
        <v>57.5</v>
      </c>
      <c r="AA318" s="241">
        <f>+IF(I318=0,"",'Ark1'!AA3611)</f>
        <v>9.6632392990135845</v>
      </c>
      <c r="AB318" s="241">
        <f>+IF(I318=0,"",'Ark1'!AB3611)</f>
        <v>1.5163690184120784</v>
      </c>
      <c r="AC318" s="243">
        <f>+'Ark1'!AD3611</f>
        <v>67.326914607252945</v>
      </c>
      <c r="AD318" s="241">
        <f t="shared" si="41"/>
        <v>6.666666666666667</v>
      </c>
      <c r="AE318" s="241">
        <f t="shared" si="42"/>
        <v>1.1428571428571428</v>
      </c>
      <c r="AF318" s="414"/>
      <c r="AI318" s="28"/>
      <c r="AJ318" s="26"/>
      <c r="AM318" s="26"/>
      <c r="AN318" s="26"/>
      <c r="AO318" s="26"/>
      <c r="AQ318" s="26"/>
    </row>
    <row r="319" spans="1:43">
      <c r="A319" s="414"/>
      <c r="B319" s="240">
        <f>+'Ark1'!C3612</f>
        <v>2023</v>
      </c>
      <c r="C319" s="414"/>
      <c r="D319" s="240">
        <f>+'Ark1'!M3612</f>
        <v>6</v>
      </c>
      <c r="E319" s="240" t="str">
        <f>VLOOKUP(D319,RNR!$G$8:$H$22,2)</f>
        <v>2+</v>
      </c>
      <c r="F319" s="240">
        <f>+'Ark1'!D3612</f>
        <v>5</v>
      </c>
      <c r="G319" s="414" t="str">
        <f>VLOOKUP(F319,RNR!$D$2:$E$13,2)</f>
        <v>Mai</v>
      </c>
      <c r="H319" s="240">
        <f>+'Ark1'!Q3612</f>
        <v>23</v>
      </c>
      <c r="I319" s="240">
        <f>+'Ark1'!R3612</f>
        <v>27</v>
      </c>
      <c r="J319" s="241">
        <f>+IF(I319=0,"",'Ark1'!AG3612)</f>
        <v>13.106796116504857</v>
      </c>
      <c r="K319" s="241">
        <f>+IF(I319=0,"",'Ark1'!AH3612)</f>
        <v>11.494793665729812</v>
      </c>
      <c r="L319" s="241"/>
      <c r="M319" s="302">
        <f>+IF(I319=0,"",'Ark1'!U3612)</f>
        <v>34.385185185185179</v>
      </c>
      <c r="N319" s="415"/>
      <c r="O319" s="455">
        <f>+IF(J319=0,"",'Ark1'!AI3612)</f>
        <v>11</v>
      </c>
      <c r="P319" s="414"/>
      <c r="Q319" s="241">
        <f>+IF(O319=0,"",'Ark1'!AJ3612)</f>
        <v>112.03636363636365</v>
      </c>
      <c r="R319" s="414"/>
      <c r="S319" s="241">
        <f>+IF(O319=0,"",'Ark1'!AK3612)</f>
        <v>20.52807367611284</v>
      </c>
      <c r="T319" s="414"/>
      <c r="U319" s="242">
        <f>+IF(I319=0,"",'Ark1'!S3612)</f>
        <v>6.9259259259259265</v>
      </c>
      <c r="V319" s="242"/>
      <c r="W319" s="241">
        <f>+IF(I319=0,"",'Ark1'!W3612)</f>
        <v>0</v>
      </c>
      <c r="X319" s="243">
        <f>+IF(I319=0,"",'Ark1'!X3612)</f>
        <v>96.296296296296291</v>
      </c>
      <c r="Y319" s="243">
        <f>+IF(I319=0,"",'Ark1'!Y3612)</f>
        <v>85.18518518518519</v>
      </c>
      <c r="Z319" s="243">
        <f>+IF(I319=0,"",'Ark1'!Z3612)</f>
        <v>44.44444444444445</v>
      </c>
      <c r="AA319" s="241">
        <f>+IF(I319=0,"",'Ark1'!AA3612)</f>
        <v>10.935762050829984</v>
      </c>
      <c r="AB319" s="241">
        <f>+IF(I319=0,"",'Ark1'!AB3612)</f>
        <v>1.4637831737310762</v>
      </c>
      <c r="AC319" s="243">
        <f>+'Ark1'!AD3612</f>
        <v>57.998055871418323</v>
      </c>
      <c r="AD319" s="241">
        <f t="shared" si="41"/>
        <v>4.5</v>
      </c>
      <c r="AE319" s="241">
        <f t="shared" si="42"/>
        <v>1.173913043478261</v>
      </c>
      <c r="AF319" s="414"/>
      <c r="AI319" s="28"/>
      <c r="AJ319" s="26"/>
      <c r="AM319" s="26"/>
      <c r="AN319" s="26"/>
      <c r="AO319" s="26"/>
      <c r="AQ319" s="26"/>
    </row>
    <row r="320" spans="1:43">
      <c r="A320" s="414"/>
      <c r="B320" s="240">
        <f>+'Ark1'!C3613</f>
        <v>2023</v>
      </c>
      <c r="C320" s="414"/>
      <c r="D320" s="240">
        <f>+'Ark1'!M3613</f>
        <v>6</v>
      </c>
      <c r="E320" s="240" t="str">
        <f>VLOOKUP(D320,RNR!$G$8:$H$22,2)</f>
        <v>2+</v>
      </c>
      <c r="F320" s="240">
        <f>+'Ark1'!D3613</f>
        <v>6</v>
      </c>
      <c r="G320" s="414" t="str">
        <f>VLOOKUP(F320,RNR!$D$2:$E$13,2)</f>
        <v>Jun</v>
      </c>
      <c r="H320" s="240">
        <f>+'Ark1'!Q3613</f>
        <v>25</v>
      </c>
      <c r="I320" s="240">
        <f>+'Ark1'!R3613</f>
        <v>27</v>
      </c>
      <c r="J320" s="241">
        <f>+IF(I320=0,"",'Ark1'!AG3613)</f>
        <v>15.789473684210527</v>
      </c>
      <c r="K320" s="241">
        <f>+IF(I320=0,"",'Ark1'!AH3613)</f>
        <v>15.777714465654004</v>
      </c>
      <c r="L320" s="241"/>
      <c r="M320" s="302">
        <f>+IF(I320=0,"",'Ark1'!U3613)</f>
        <v>38.970370370370375</v>
      </c>
      <c r="N320" s="415"/>
      <c r="O320" s="455">
        <f>+IF(J320=0,"",'Ark1'!AI3613)</f>
        <v>10</v>
      </c>
      <c r="P320" s="414"/>
      <c r="Q320" s="241">
        <f>+IF(O320=0,"",'Ark1'!AJ3613)</f>
        <v>118.21999999999998</v>
      </c>
      <c r="R320" s="414"/>
      <c r="S320" s="241">
        <f>+IF(O320=0,"",'Ark1'!AK3613)</f>
        <v>23.283636504008111</v>
      </c>
      <c r="T320" s="414"/>
      <c r="U320" s="242">
        <f>+IF(I320=0,"",'Ark1'!S3613)</f>
        <v>7.5185185185185182</v>
      </c>
      <c r="V320" s="242"/>
      <c r="W320" s="241">
        <f>+IF(I320=0,"",'Ark1'!W3613)</f>
        <v>0</v>
      </c>
      <c r="X320" s="243">
        <f>+IF(I320=0,"",'Ark1'!X3613)</f>
        <v>100</v>
      </c>
      <c r="Y320" s="243">
        <f>+IF(I320=0,"",'Ark1'!Y3613)</f>
        <v>96.296296296296291</v>
      </c>
      <c r="Z320" s="243">
        <f>+IF(I320=0,"",'Ark1'!Z3613)</f>
        <v>66.666666666666686</v>
      </c>
      <c r="AA320" s="241">
        <f>+IF(I320=0,"",'Ark1'!AA3613)</f>
        <v>10.469525965243102</v>
      </c>
      <c r="AB320" s="241">
        <f>+IF(I320=0,"",'Ark1'!AB3613)</f>
        <v>1.4998856838012304</v>
      </c>
      <c r="AC320" s="243">
        <f>+'Ark1'!AD3613</f>
        <v>71.56288490268463</v>
      </c>
      <c r="AD320" s="241">
        <f t="shared" si="41"/>
        <v>4.5</v>
      </c>
      <c r="AE320" s="241">
        <f t="shared" si="42"/>
        <v>1.08</v>
      </c>
      <c r="AF320" s="414"/>
      <c r="AI320" s="28"/>
      <c r="AJ320" s="26"/>
      <c r="AM320" s="26"/>
      <c r="AN320" s="26"/>
      <c r="AO320" s="26"/>
      <c r="AQ320" s="26"/>
    </row>
    <row r="321" spans="1:44">
      <c r="A321" s="414"/>
      <c r="B321" s="240">
        <f>+'Ark1'!C3614</f>
        <v>2023</v>
      </c>
      <c r="C321" s="414"/>
      <c r="D321" s="240">
        <f>+'Ark1'!M3614</f>
        <v>6</v>
      </c>
      <c r="E321" s="240" t="str">
        <f>VLOOKUP(D321,RNR!$G$8:$H$22,2)</f>
        <v>2+</v>
      </c>
      <c r="F321" s="240">
        <f>+'Ark1'!D3614</f>
        <v>7</v>
      </c>
      <c r="G321" s="414" t="str">
        <f>VLOOKUP(F321,RNR!$D$2:$E$13,2)</f>
        <v>Jul</v>
      </c>
      <c r="H321" s="240">
        <f>+'Ark1'!Q3614</f>
        <v>1</v>
      </c>
      <c r="I321" s="240">
        <f>+'Ark1'!R3614</f>
        <v>2</v>
      </c>
      <c r="J321" s="241">
        <f>+IF(I321=0,"",'Ark1'!AG3614)</f>
        <v>5.5555555555555562</v>
      </c>
      <c r="K321" s="241">
        <f>+IF(I321=0,"",'Ark1'!AH3614)</f>
        <v>4.263910199467011</v>
      </c>
      <c r="L321" s="241"/>
      <c r="M321" s="302">
        <f>+IF(I321=0,"",'Ark1'!U3614)</f>
        <v>26.4</v>
      </c>
      <c r="N321" s="415"/>
      <c r="O321" s="455">
        <f>+IF(J321=0,"",'Ark1'!AI3614)</f>
        <v>0</v>
      </c>
      <c r="P321" s="414"/>
      <c r="Q321" s="241" t="str">
        <f>+IF(O321=0,"",'Ark1'!AJ3614)</f>
        <v/>
      </c>
      <c r="R321" s="414"/>
      <c r="S321" s="241" t="str">
        <f>+IF(O321=0,"",'Ark1'!AK3614)</f>
        <v/>
      </c>
      <c r="T321" s="414"/>
      <c r="U321" s="242">
        <f>+IF(I321=0,"",'Ark1'!S3614)</f>
        <v>7.5</v>
      </c>
      <c r="V321" s="242"/>
      <c r="W321" s="241">
        <f>+IF(I321=0,"",'Ark1'!W3614)</f>
        <v>0</v>
      </c>
      <c r="X321" s="243">
        <f>+IF(I321=0,"",'Ark1'!X3614)</f>
        <v>100</v>
      </c>
      <c r="Y321" s="243">
        <f>+IF(I321=0,"",'Ark1'!Y3614)</f>
        <v>100</v>
      </c>
      <c r="Z321" s="243">
        <f>+IF(I321=0,"",'Ark1'!Z3614)</f>
        <v>0</v>
      </c>
      <c r="AA321" s="241">
        <f>+IF(I321=0,"",'Ark1'!AA3614)</f>
        <v>2.5</v>
      </c>
      <c r="AB321" s="241">
        <f>+IF(I321=0,"",'Ark1'!AB3614)</f>
        <v>0.5</v>
      </c>
      <c r="AC321" s="243">
        <f>+'Ark1'!AD3614</f>
        <v>99.99999999999774</v>
      </c>
      <c r="AD321" s="241">
        <f t="shared" si="41"/>
        <v>0.33333333333333331</v>
      </c>
      <c r="AE321" s="241">
        <f t="shared" si="42"/>
        <v>2</v>
      </c>
      <c r="AF321" s="414"/>
      <c r="AI321" s="28"/>
      <c r="AJ321" s="26"/>
      <c r="AM321" s="26"/>
      <c r="AN321" s="26"/>
      <c r="AO321" s="26"/>
      <c r="AQ321" s="26"/>
    </row>
    <row r="322" spans="1:44">
      <c r="A322" s="414"/>
      <c r="B322" s="240">
        <f>+'Ark1'!C3615</f>
        <v>2023</v>
      </c>
      <c r="C322" s="414"/>
      <c r="D322" s="240">
        <f>+'Ark1'!M3615</f>
        <v>6</v>
      </c>
      <c r="E322" s="240" t="str">
        <f>VLOOKUP(D322,RNR!$G$8:$H$22,2)</f>
        <v>2+</v>
      </c>
      <c r="F322" s="240">
        <f>+'Ark1'!D3615</f>
        <v>8</v>
      </c>
      <c r="G322" s="414" t="str">
        <f>VLOOKUP(F322,RNR!$D$2:$E$13,2)</f>
        <v>Aug</v>
      </c>
      <c r="H322" s="240">
        <f>+'Ark1'!Q3615</f>
        <v>14</v>
      </c>
      <c r="I322" s="240">
        <f>+'Ark1'!R3615</f>
        <v>14</v>
      </c>
      <c r="J322" s="241">
        <f>+IF(I322=0,"",'Ark1'!AG3615)</f>
        <v>6.3636363636363633</v>
      </c>
      <c r="K322" s="241">
        <f>+IF(I322=0,"",'Ark1'!AH3615)</f>
        <v>5.0119891298555972</v>
      </c>
      <c r="L322" s="241"/>
      <c r="M322" s="302">
        <f>+IF(I322=0,"",'Ark1'!U3615)</f>
        <v>33.592857142857149</v>
      </c>
      <c r="N322" s="415"/>
      <c r="O322" s="455">
        <f>+IF(J322=0,"",'Ark1'!AI3615)</f>
        <v>8</v>
      </c>
      <c r="P322" s="414"/>
      <c r="Q322" s="241">
        <f>+IF(O322=0,"",'Ark1'!AJ3615)</f>
        <v>113</v>
      </c>
      <c r="R322" s="414"/>
      <c r="S322" s="241">
        <f>+IF(O322=0,"",'Ark1'!AK3615)</f>
        <v>20.515576284432314</v>
      </c>
      <c r="T322" s="414"/>
      <c r="U322" s="242">
        <f>+IF(I322=0,"",'Ark1'!S3615)</f>
        <v>7.1428571428571441</v>
      </c>
      <c r="V322" s="242"/>
      <c r="W322" s="241">
        <f>+IF(I322=0,"",'Ark1'!W3615)</f>
        <v>0</v>
      </c>
      <c r="X322" s="243">
        <f>+IF(I322=0,"",'Ark1'!X3615)</f>
        <v>92.857142857142875</v>
      </c>
      <c r="Y322" s="243">
        <f>+IF(I322=0,"",'Ark1'!Y3615)</f>
        <v>71.428571428571445</v>
      </c>
      <c r="Z322" s="243">
        <f>+IF(I322=0,"",'Ark1'!Z3615)</f>
        <v>57.142857142857153</v>
      </c>
      <c r="AA322" s="241">
        <f>+IF(I322=0,"",'Ark1'!AA3615)</f>
        <v>13.612833455745996</v>
      </c>
      <c r="AB322" s="241">
        <f>+IF(I322=0,"",'Ark1'!AB3615)</f>
        <v>2.1333120747240102</v>
      </c>
      <c r="AC322" s="243">
        <f>+'Ark1'!AD3615</f>
        <v>80.728432821220892</v>
      </c>
      <c r="AD322" s="241">
        <f t="shared" si="41"/>
        <v>2.3333333333333335</v>
      </c>
      <c r="AE322" s="241">
        <f t="shared" si="42"/>
        <v>1</v>
      </c>
      <c r="AF322" s="414"/>
      <c r="AI322" s="28"/>
      <c r="AJ322" s="26"/>
      <c r="AM322" s="26"/>
      <c r="AN322" s="26"/>
      <c r="AO322" s="26"/>
      <c r="AQ322" s="26"/>
    </row>
    <row r="323" spans="1:44">
      <c r="A323" s="414"/>
      <c r="B323" s="240">
        <f>+'Ark1'!C3616</f>
        <v>2023</v>
      </c>
      <c r="C323" s="414"/>
      <c r="D323" s="240">
        <f>+'Ark1'!M3616</f>
        <v>6</v>
      </c>
      <c r="E323" s="240" t="str">
        <f>VLOOKUP(D323,RNR!$G$8:$H$22,2)</f>
        <v>2+</v>
      </c>
      <c r="F323" s="240">
        <f>+'Ark1'!D3616</f>
        <v>9</v>
      </c>
      <c r="G323" s="414" t="str">
        <f>VLOOKUP(F323,RNR!$D$2:$E$13,2)</f>
        <v>Sep</v>
      </c>
      <c r="H323" s="240">
        <f>+'Ark1'!Q3616</f>
        <v>6</v>
      </c>
      <c r="I323" s="240">
        <f>+'Ark1'!R3616</f>
        <v>8</v>
      </c>
      <c r="J323" s="241">
        <f>+IF(I323=0,"",'Ark1'!AG3616)</f>
        <v>3.7037037037037042</v>
      </c>
      <c r="K323" s="241">
        <f>+IF(I323=0,"",'Ark1'!AH3616)</f>
        <v>2.2893626724432794</v>
      </c>
      <c r="L323" s="241"/>
      <c r="M323" s="302">
        <f>+IF(I323=0,"",'Ark1'!U3616)</f>
        <v>25.100000000000005</v>
      </c>
      <c r="N323" s="415"/>
      <c r="O323" s="455">
        <f>+IF(J323=0,"",'Ark1'!AI3616)</f>
        <v>1</v>
      </c>
      <c r="P323" s="414"/>
      <c r="Q323" s="241">
        <f>+IF(O323=0,"",'Ark1'!AJ3616)</f>
        <v>117</v>
      </c>
      <c r="R323" s="414"/>
      <c r="S323" s="241">
        <f>+IF(O323=0,"",'Ark1'!AK3616)</f>
        <v>24.163140533949218</v>
      </c>
      <c r="T323" s="414"/>
      <c r="U323" s="242">
        <f>+IF(I323=0,"",'Ark1'!S3616)</f>
        <v>6.125</v>
      </c>
      <c r="V323" s="242"/>
      <c r="W323" s="241">
        <f>+IF(I323=0,"",'Ark1'!W3616)</f>
        <v>0</v>
      </c>
      <c r="X323" s="243">
        <f>+IF(I323=0,"",'Ark1'!X3616)</f>
        <v>62.5</v>
      </c>
      <c r="Y323" s="243">
        <f>+IF(I323=0,"",'Ark1'!Y3616)</f>
        <v>50</v>
      </c>
      <c r="Z323" s="243">
        <f>+IF(I323=0,"",'Ark1'!Z3616)</f>
        <v>25</v>
      </c>
      <c r="AA323" s="241">
        <f>+IF(I323=0,"",'Ark1'!AA3616)</f>
        <v>9.8960850845170008</v>
      </c>
      <c r="AB323" s="241">
        <f>+IF(I323=0,"",'Ark1'!AB3616)</f>
        <v>0.78062474979979979</v>
      </c>
      <c r="AC323" s="243">
        <f>+'Ark1'!AD3616</f>
        <v>-3.8834303247199751</v>
      </c>
      <c r="AD323" s="241">
        <f t="shared" si="41"/>
        <v>1.3333333333333333</v>
      </c>
      <c r="AE323" s="241">
        <f t="shared" si="42"/>
        <v>1.3333333333333333</v>
      </c>
      <c r="AF323" s="414"/>
      <c r="AI323" s="28"/>
      <c r="AJ323" s="26"/>
      <c r="AM323" s="26"/>
      <c r="AN323" s="26"/>
      <c r="AO323" s="26"/>
      <c r="AQ323" s="26"/>
    </row>
    <row r="324" spans="1:44">
      <c r="A324" s="414"/>
      <c r="B324" s="240">
        <f>+'Ark1'!C3617</f>
        <v>2023</v>
      </c>
      <c r="C324" s="414"/>
      <c r="D324" s="240">
        <f>+'Ark1'!M3617</f>
        <v>6</v>
      </c>
      <c r="E324" s="240" t="str">
        <f>VLOOKUP(D324,RNR!$G$8:$H$22,2)</f>
        <v>2+</v>
      </c>
      <c r="F324" s="240">
        <f>+'Ark1'!D3617</f>
        <v>10</v>
      </c>
      <c r="G324" s="414" t="str">
        <f>VLOOKUP(F324,RNR!$D$2:$E$13,2)</f>
        <v>Okt</v>
      </c>
      <c r="H324" s="240">
        <f>+'Ark1'!Q3617</f>
        <v>51</v>
      </c>
      <c r="I324" s="240">
        <f>+'Ark1'!R3617</f>
        <v>61</v>
      </c>
      <c r="J324" s="241">
        <f>+IF(I324=0,"",'Ark1'!AG3617)</f>
        <v>11.9140625</v>
      </c>
      <c r="K324" s="241">
        <f>+IF(I324=0,"",'Ark1'!AH3617)</f>
        <v>9.7323625025764287</v>
      </c>
      <c r="L324" s="241"/>
      <c r="M324" s="302">
        <f>+IF(I324=0,"",'Ark1'!U3617)</f>
        <v>32.278688524590159</v>
      </c>
      <c r="N324" s="415"/>
      <c r="O324" s="455">
        <f>+IF(J324=0,"",'Ark1'!AI3617)</f>
        <v>20</v>
      </c>
      <c r="P324" s="414"/>
      <c r="Q324" s="241">
        <f>+IF(O324=0,"",'Ark1'!AJ3617)</f>
        <v>115.595</v>
      </c>
      <c r="R324" s="414"/>
      <c r="S324" s="241">
        <f>+IF(O324=0,"",'Ark1'!AK3617)</f>
        <v>21.983057801150995</v>
      </c>
      <c r="T324" s="414"/>
      <c r="U324" s="242">
        <f>+IF(I324=0,"",'Ark1'!S3617)</f>
        <v>6.8360655737704921</v>
      </c>
      <c r="V324" s="242"/>
      <c r="W324" s="241">
        <f>+IF(I324=0,"",'Ark1'!W3617)</f>
        <v>0</v>
      </c>
      <c r="X324" s="243">
        <f>+IF(I324=0,"",'Ark1'!X3617)</f>
        <v>98.360655737704931</v>
      </c>
      <c r="Y324" s="243">
        <f>+IF(I324=0,"",'Ark1'!Y3617)</f>
        <v>72.131147540983605</v>
      </c>
      <c r="Z324" s="243">
        <f>+IF(I324=0,"",'Ark1'!Z3617)</f>
        <v>36.065573770491802</v>
      </c>
      <c r="AA324" s="241">
        <f>+IF(I324=0,"",'Ark1'!AA3617)</f>
        <v>11.86492440207345</v>
      </c>
      <c r="AB324" s="241">
        <f>+IF(I324=0,"",'Ark1'!AB3617)</f>
        <v>1.8570232470172181</v>
      </c>
      <c r="AC324" s="243">
        <f>+'Ark1'!AD3617</f>
        <v>66.031291719251783</v>
      </c>
      <c r="AD324" s="241">
        <f t="shared" si="41"/>
        <v>10.166666666666666</v>
      </c>
      <c r="AE324" s="241">
        <f t="shared" si="42"/>
        <v>1.196078431372549</v>
      </c>
      <c r="AF324" s="414"/>
      <c r="AI324" s="28"/>
      <c r="AJ324" s="26"/>
      <c r="AM324" s="26"/>
      <c r="AN324" s="26"/>
      <c r="AO324" s="26"/>
      <c r="AQ324" s="26"/>
    </row>
    <row r="325" spans="1:44">
      <c r="A325" s="414"/>
      <c r="B325" s="240">
        <f>+'Ark1'!C3618</f>
        <v>2023</v>
      </c>
      <c r="C325" s="414"/>
      <c r="D325" s="240">
        <f>+'Ark1'!M3618</f>
        <v>6</v>
      </c>
      <c r="E325" s="240" t="str">
        <f>VLOOKUP(D325,RNR!$G$8:$H$22,2)</f>
        <v>2+</v>
      </c>
      <c r="F325" s="240">
        <f>+'Ark1'!D3618</f>
        <v>11</v>
      </c>
      <c r="G325" s="414" t="str">
        <f>VLOOKUP(F325,RNR!$D$2:$E$13,2)</f>
        <v>Nov</v>
      </c>
      <c r="H325" s="240">
        <f>+'Ark1'!Q3618</f>
        <v>28</v>
      </c>
      <c r="I325" s="240">
        <f>+'Ark1'!R3618</f>
        <v>33</v>
      </c>
      <c r="J325" s="241">
        <f>+IF(I325=0,"",'Ark1'!AG3618)</f>
        <v>17.010309278350515</v>
      </c>
      <c r="K325" s="241">
        <f>+IF(I325=0,"",'Ark1'!AH3618)</f>
        <v>16.134024607289334</v>
      </c>
      <c r="L325" s="241"/>
      <c r="M325" s="302">
        <f>+IF(I325=0,"",'Ark1'!U3618)</f>
        <v>37.909090909090907</v>
      </c>
      <c r="N325" s="415"/>
      <c r="O325" s="455">
        <f>+IF(J325=0,"",'Ark1'!AI3618)</f>
        <v>8</v>
      </c>
      <c r="P325" s="414"/>
      <c r="Q325" s="241">
        <f>+IF(O325=0,"",'Ark1'!AJ3618)</f>
        <v>120.875</v>
      </c>
      <c r="R325" s="414"/>
      <c r="S325" s="241">
        <f>+IF(O325=0,"",'Ark1'!AK3618)</f>
        <v>23.975888118364104</v>
      </c>
      <c r="T325" s="414"/>
      <c r="U325" s="242">
        <f>+IF(I325=0,"",'Ark1'!S3618)</f>
        <v>7.7575757575757587</v>
      </c>
      <c r="V325" s="242"/>
      <c r="W325" s="241">
        <f>+IF(I325=0,"",'Ark1'!W3618)</f>
        <v>0</v>
      </c>
      <c r="X325" s="243">
        <f>+IF(I325=0,"",'Ark1'!X3618)</f>
        <v>100</v>
      </c>
      <c r="Y325" s="243">
        <f>+IF(I325=0,"",'Ark1'!Y3618)</f>
        <v>93.939393939393923</v>
      </c>
      <c r="Z325" s="243">
        <f>+IF(I325=0,"",'Ark1'!Z3618)</f>
        <v>60.606060606060609</v>
      </c>
      <c r="AA325" s="241">
        <f>+IF(I325=0,"",'Ark1'!AA3618)</f>
        <v>9.6832364873797996</v>
      </c>
      <c r="AB325" s="241">
        <f>+IF(I325=0,"",'Ark1'!AB3618)</f>
        <v>1.4777194351801923</v>
      </c>
      <c r="AC325" s="243">
        <f>+'Ark1'!AD3618</f>
        <v>57.55451638128261</v>
      </c>
      <c r="AD325" s="241">
        <f t="shared" si="41"/>
        <v>5.5</v>
      </c>
      <c r="AE325" s="241">
        <f t="shared" si="42"/>
        <v>1.1785714285714286</v>
      </c>
      <c r="AF325" s="414"/>
      <c r="AI325" s="28"/>
      <c r="AJ325" s="26"/>
      <c r="AM325" s="26"/>
      <c r="AN325" s="26"/>
      <c r="AO325" s="26"/>
      <c r="AQ325" s="26"/>
    </row>
    <row r="326" spans="1:44">
      <c r="A326" s="414"/>
      <c r="B326" s="240">
        <f>+'Ark1'!C3619</f>
        <v>2023</v>
      </c>
      <c r="C326" s="414"/>
      <c r="D326" s="240">
        <f>+'Ark1'!M3619</f>
        <v>6</v>
      </c>
      <c r="E326" s="240" t="str">
        <f>VLOOKUP(D326,RNR!$G$8:$H$22,2)</f>
        <v>2+</v>
      </c>
      <c r="F326" s="240">
        <f>+'Ark1'!D3619</f>
        <v>12</v>
      </c>
      <c r="G326" s="414" t="str">
        <f>VLOOKUP(F326,RNR!$D$2:$E$13,2)</f>
        <v>Des</v>
      </c>
      <c r="H326" s="240">
        <f>+'Ark1'!Q3619</f>
        <v>0</v>
      </c>
      <c r="I326" s="240">
        <f>+'Ark1'!R3619</f>
        <v>0</v>
      </c>
      <c r="J326" s="241" t="str">
        <f>+IF(I326=0,"",'Ark1'!AG3619)</f>
        <v/>
      </c>
      <c r="K326" s="241" t="str">
        <f>+IF(I326=0,"",'Ark1'!AH3619)</f>
        <v/>
      </c>
      <c r="L326" s="241"/>
      <c r="M326" s="302" t="str">
        <f>+IF(I326=0,"",'Ark1'!U3619)</f>
        <v/>
      </c>
      <c r="N326" s="415"/>
      <c r="O326" s="455">
        <f>+IF(J326=0,"",'Ark1'!AI3619)</f>
        <v>0</v>
      </c>
      <c r="P326" s="414"/>
      <c r="Q326" s="241" t="str">
        <f>+IF(O326=0,"",'Ark1'!AJ3619)</f>
        <v/>
      </c>
      <c r="R326" s="414"/>
      <c r="S326" s="241" t="str">
        <f>+IF(O326=0,"",'Ark1'!AK3619)</f>
        <v/>
      </c>
      <c r="T326" s="414"/>
      <c r="U326" s="242" t="str">
        <f>+IF(I326=0,"",'Ark1'!S3619)</f>
        <v/>
      </c>
      <c r="V326" s="242"/>
      <c r="W326" s="241" t="str">
        <f>+IF(I326=0,"",'Ark1'!W3619)</f>
        <v/>
      </c>
      <c r="X326" s="243" t="str">
        <f>+IF(I326=0,"",'Ark1'!X3619)</f>
        <v/>
      </c>
      <c r="Y326" s="243" t="str">
        <f>+IF(I326=0,"",'Ark1'!Y3619)</f>
        <v/>
      </c>
      <c r="Z326" s="243" t="str">
        <f>+IF(I326=0,"",'Ark1'!Z3619)</f>
        <v/>
      </c>
      <c r="AA326" s="241" t="str">
        <f>+IF(I326=0,"",'Ark1'!AA3619)</f>
        <v/>
      </c>
      <c r="AB326" s="241" t="str">
        <f>+IF(I326=0,"",'Ark1'!AB3619)</f>
        <v/>
      </c>
      <c r="AC326" s="243">
        <f>+'Ark1'!AD3619</f>
        <v>0</v>
      </c>
      <c r="AD326" s="241" t="str">
        <f t="shared" si="41"/>
        <v/>
      </c>
      <c r="AE326" s="241" t="str">
        <f t="shared" si="42"/>
        <v/>
      </c>
      <c r="AF326" s="414"/>
      <c r="AI326" s="28"/>
      <c r="AJ326" s="26"/>
      <c r="AM326" s="26"/>
      <c r="AN326" s="26"/>
      <c r="AO326" s="26"/>
      <c r="AQ326" s="26"/>
    </row>
    <row r="327" spans="1:44">
      <c r="A327" s="414"/>
      <c r="B327" s="414"/>
      <c r="C327" s="414"/>
      <c r="D327" s="414"/>
      <c r="E327" s="414"/>
      <c r="F327" s="414"/>
      <c r="G327" s="414"/>
      <c r="H327" s="414"/>
      <c r="I327" s="414"/>
      <c r="J327" s="415"/>
      <c r="K327" s="415"/>
      <c r="L327" s="415"/>
      <c r="M327" s="417"/>
      <c r="N327" s="415"/>
      <c r="O327" s="456"/>
      <c r="P327" s="414"/>
      <c r="Q327" s="415"/>
      <c r="R327" s="414"/>
      <c r="S327" s="415"/>
      <c r="T327" s="414"/>
      <c r="U327" s="416"/>
      <c r="V327" s="416"/>
      <c r="W327" s="415"/>
      <c r="X327" s="418"/>
      <c r="Y327" s="418"/>
      <c r="Z327" s="418"/>
      <c r="AA327" s="415"/>
      <c r="AB327" s="415"/>
      <c r="AC327" s="418"/>
      <c r="AD327" s="415"/>
      <c r="AE327" s="415"/>
      <c r="AF327" s="414"/>
      <c r="AG327" s="26"/>
      <c r="AI327" s="28"/>
      <c r="AJ327" s="26"/>
      <c r="AK327" s="27"/>
      <c r="AL327" s="27"/>
      <c r="AP327" s="27"/>
    </row>
    <row r="328" spans="1:44" ht="22.8">
      <c r="A328" s="414"/>
      <c r="B328" s="414"/>
      <c r="C328" s="414"/>
      <c r="D328" s="414"/>
      <c r="E328" s="419" t="str">
        <f>+E330</f>
        <v>3-</v>
      </c>
      <c r="F328" s="414"/>
      <c r="G328" s="414"/>
      <c r="H328" s="414"/>
      <c r="I328" s="244">
        <f>SUM(I330:I365)</f>
        <v>11469</v>
      </c>
      <c r="J328" s="414"/>
      <c r="K328" s="414"/>
      <c r="L328" s="414"/>
      <c r="M328" s="273">
        <f>+Fettgruppe!R128</f>
        <v>0</v>
      </c>
      <c r="N328" s="415"/>
      <c r="O328" s="456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  <c r="AA328" s="414"/>
      <c r="AB328" s="414"/>
      <c r="AC328" s="414"/>
      <c r="AD328" s="414"/>
      <c r="AE328" s="414"/>
      <c r="AF328" s="414"/>
      <c r="AG328" s="223"/>
      <c r="AI328" s="28"/>
      <c r="AJ328" s="26"/>
      <c r="AK328" s="224"/>
      <c r="AL328" s="27"/>
      <c r="AP328" s="27"/>
    </row>
    <row r="329" spans="1:44">
      <c r="A329" s="414"/>
      <c r="B329" s="414"/>
      <c r="C329" s="414"/>
      <c r="D329" s="414"/>
      <c r="E329" s="414"/>
      <c r="F329" s="414"/>
      <c r="G329" s="414"/>
      <c r="H329" s="414"/>
      <c r="I329" s="414"/>
      <c r="J329" s="414"/>
      <c r="K329" s="414"/>
      <c r="L329" s="414"/>
      <c r="M329" s="414"/>
      <c r="N329" s="415"/>
      <c r="O329" s="456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  <c r="AA329" s="414"/>
      <c r="AB329" s="414"/>
      <c r="AC329" s="414"/>
      <c r="AD329" s="414"/>
      <c r="AE329" s="414"/>
      <c r="AF329" s="414"/>
      <c r="AG329" s="223"/>
      <c r="AI329" s="28"/>
      <c r="AJ329" s="26"/>
      <c r="AK329" s="224"/>
      <c r="AL329" s="27"/>
      <c r="AP329" s="27"/>
    </row>
    <row r="330" spans="1:44">
      <c r="A330" s="414"/>
      <c r="B330" s="240">
        <f>+'Ark1'!C3620</f>
        <v>2023</v>
      </c>
      <c r="C330" s="414"/>
      <c r="D330" s="240">
        <f>+'Ark1'!M3620</f>
        <v>7</v>
      </c>
      <c r="E330" s="240" t="str">
        <f>VLOOKUP(D330,RNR!$G$8:$H$22,2)</f>
        <v>3-</v>
      </c>
      <c r="F330" s="240">
        <f>+'Ark1'!D3620</f>
        <v>1</v>
      </c>
      <c r="G330" s="414" t="str">
        <f>VLOOKUP(F330,RNR!$D$2:$E$13,2)</f>
        <v>Jan</v>
      </c>
      <c r="H330" s="240">
        <f>+'Ark1'!Q3620</f>
        <v>67</v>
      </c>
      <c r="I330" s="240">
        <f>+'Ark1'!R3620</f>
        <v>76</v>
      </c>
      <c r="J330" s="241">
        <f>+IF(I330=0,"",'Ark1'!AG3620)</f>
        <v>23.030303030303031</v>
      </c>
      <c r="K330" s="241">
        <f>+IF(I330=0,"",'Ark1'!AH3620)</f>
        <v>24.697039423224421</v>
      </c>
      <c r="L330" s="241"/>
      <c r="M330" s="302">
        <f>+IF(I330=0,"",'Ark1'!U3620)</f>
        <v>44.486842105263136</v>
      </c>
      <c r="N330" s="415"/>
      <c r="O330" s="455">
        <f>+IF(J330=0,"",'Ark1'!AI3620)</f>
        <v>7</v>
      </c>
      <c r="P330" s="414"/>
      <c r="Q330" s="241">
        <f>+IF(O330=0,"",'Ark1'!AJ3620)</f>
        <v>119.64285714285712</v>
      </c>
      <c r="R330" s="414"/>
      <c r="S330" s="241">
        <f>+IF(O330=0,"",'Ark1'!AK3620)</f>
        <v>23.136474771019778</v>
      </c>
      <c r="T330" s="414"/>
      <c r="U330" s="242">
        <f>+IF(I330=0,"",'Ark1'!S3620)</f>
        <v>8.4868421052631557</v>
      </c>
      <c r="V330" s="242"/>
      <c r="W330" s="241">
        <f>+IF(I330=0,"",'Ark1'!W3620)</f>
        <v>0</v>
      </c>
      <c r="X330" s="243">
        <f>+IF(I330=0,"",'Ark1'!X3620)</f>
        <v>100</v>
      </c>
      <c r="Y330" s="243">
        <f>+IF(I330=0,"",'Ark1'!Y3620)</f>
        <v>98.684210526315809</v>
      </c>
      <c r="Z330" s="243">
        <f>+IF(I330=0,"",'Ark1'!Z3620)</f>
        <v>80.263157894736821</v>
      </c>
      <c r="AA330" s="241">
        <f>+IF(I330=0,"",'Ark1'!AA3620)</f>
        <v>10.081945067470498</v>
      </c>
      <c r="AB330" s="241">
        <f>+IF(I330=0,"",'Ark1'!AB3620)</f>
        <v>1.3228102168512672</v>
      </c>
      <c r="AC330" s="243">
        <f>+'Ark1'!AD3620</f>
        <v>75.22754584070168</v>
      </c>
      <c r="AD330" s="241">
        <f t="shared" si="41"/>
        <v>10.857142857142858</v>
      </c>
      <c r="AE330" s="241">
        <f t="shared" si="42"/>
        <v>1.1343283582089552</v>
      </c>
      <c r="AF330" s="414"/>
      <c r="AI330" s="28"/>
      <c r="AJ330" s="26"/>
      <c r="AM330" s="26"/>
      <c r="AN330" s="26"/>
      <c r="AO330" s="26"/>
      <c r="AQ330" s="26"/>
    </row>
    <row r="331" spans="1:44" s="248" customFormat="1">
      <c r="A331" s="414"/>
      <c r="B331" s="240">
        <f>+'Ark1'!C3621</f>
        <v>2023</v>
      </c>
      <c r="C331" s="414"/>
      <c r="D331" s="240">
        <f>+'Ark1'!M3621</f>
        <v>7</v>
      </c>
      <c r="E331" s="240" t="str">
        <f>VLOOKUP(D331,RNR!$G$8:$H$22,2)</f>
        <v>3-</v>
      </c>
      <c r="F331" s="240">
        <f>+'Ark1'!D3621</f>
        <v>2</v>
      </c>
      <c r="G331" s="414" t="str">
        <f>VLOOKUP(F331,RNR!$D$2:$E$13,2)</f>
        <v>Feb</v>
      </c>
      <c r="H331" s="240">
        <f>+'Ark1'!Q3621</f>
        <v>63</v>
      </c>
      <c r="I331" s="240">
        <f>+'Ark1'!R3621</f>
        <v>69</v>
      </c>
      <c r="J331" s="241">
        <f>+IF(I331=0,"",'Ark1'!AG3621)</f>
        <v>19.49152542372882</v>
      </c>
      <c r="K331" s="241">
        <f>+IF(I331=0,"",'Ark1'!AH3621)</f>
        <v>19.684701383333657</v>
      </c>
      <c r="L331" s="241"/>
      <c r="M331" s="302">
        <f>+IF(I331=0,"",'Ark1'!U3621)</f>
        <v>43.865217391304363</v>
      </c>
      <c r="N331" s="415"/>
      <c r="O331" s="455">
        <f>+IF(J331=0,"",'Ark1'!AI3621)</f>
        <v>17</v>
      </c>
      <c r="P331" s="414"/>
      <c r="Q331" s="241">
        <f>+IF(O331=0,"",'Ark1'!AJ3621)</f>
        <v>120.25882352941176</v>
      </c>
      <c r="R331" s="414"/>
      <c r="S331" s="241">
        <f>+IF(O331=0,"",'Ark1'!AK3621)</f>
        <v>24.860427931416631</v>
      </c>
      <c r="T331" s="414"/>
      <c r="U331" s="242">
        <f>+IF(I331=0,"",'Ark1'!S3621)</f>
        <v>8.2028985507246386</v>
      </c>
      <c r="V331" s="242"/>
      <c r="W331" s="241">
        <f>+IF(I331=0,"",'Ark1'!W3621)</f>
        <v>0</v>
      </c>
      <c r="X331" s="243">
        <f>+IF(I331=0,"",'Ark1'!X3621)</f>
        <v>100</v>
      </c>
      <c r="Y331" s="243">
        <f>+IF(I331=0,"",'Ark1'!Y3621)</f>
        <v>98.550724637681157</v>
      </c>
      <c r="Z331" s="243">
        <f>+IF(I331=0,"",'Ark1'!Z3621)</f>
        <v>78.260869565217391</v>
      </c>
      <c r="AA331" s="241">
        <f>+IF(I331=0,"",'Ark1'!AA3621)</f>
        <v>9.7096967233784834</v>
      </c>
      <c r="AB331" s="241">
        <f>+IF(I331=0,"",'Ark1'!AB3621)</f>
        <v>1.2345240254519965</v>
      </c>
      <c r="AC331" s="243">
        <f>+'Ark1'!AD3621</f>
        <v>69.591571147157481</v>
      </c>
      <c r="AD331" s="241">
        <f t="shared" si="41"/>
        <v>9.8571428571428577</v>
      </c>
      <c r="AE331" s="241">
        <f t="shared" si="42"/>
        <v>1.0952380952380953</v>
      </c>
      <c r="AF331" s="414"/>
      <c r="AG331" s="28"/>
      <c r="AH331" s="28"/>
      <c r="AI331" s="28"/>
      <c r="AJ331" s="26"/>
      <c r="AK331" s="28"/>
      <c r="AL331" s="28"/>
      <c r="AM331" s="26"/>
      <c r="AN331" s="26"/>
      <c r="AO331" s="26"/>
      <c r="AP331" s="28"/>
      <c r="AQ331" s="26"/>
      <c r="AR331" s="27"/>
    </row>
    <row r="332" spans="1:44" s="248" customFormat="1">
      <c r="A332" s="414"/>
      <c r="B332" s="240">
        <f>+'Ark1'!C3622</f>
        <v>2023</v>
      </c>
      <c r="C332" s="414"/>
      <c r="D332" s="240">
        <f>+'Ark1'!M3622</f>
        <v>7</v>
      </c>
      <c r="E332" s="240" t="str">
        <f>VLOOKUP(D332,RNR!$G$8:$H$22,2)</f>
        <v>3-</v>
      </c>
      <c r="F332" s="240">
        <f>+'Ark1'!D3622</f>
        <v>3</v>
      </c>
      <c r="G332" s="414" t="str">
        <f>VLOOKUP(F332,RNR!$D$2:$E$13,2)</f>
        <v>Mar</v>
      </c>
      <c r="H332" s="240">
        <f>+'Ark1'!Q3622</f>
        <v>479</v>
      </c>
      <c r="I332" s="240">
        <f>+'Ark1'!R3622</f>
        <v>548</v>
      </c>
      <c r="J332" s="241">
        <f>+IF(I332=0,"",'Ark1'!AG3622)</f>
        <v>22.27642276422764</v>
      </c>
      <c r="K332" s="241">
        <f>+IF(I332=0,"",'Ark1'!AH3622)</f>
        <v>22.136825152041304</v>
      </c>
      <c r="L332" s="241"/>
      <c r="M332" s="302">
        <f>+IF(I332=0,"",'Ark1'!U3622)</f>
        <v>43.69251824817519</v>
      </c>
      <c r="N332" s="415"/>
      <c r="O332" s="455">
        <f>+IF(J332=0,"",'Ark1'!AI3622)</f>
        <v>78</v>
      </c>
      <c r="P332" s="414"/>
      <c r="Q332" s="241">
        <f>+IF(O332=0,"",'Ark1'!AJ3622)</f>
        <v>119.65</v>
      </c>
      <c r="R332" s="414"/>
      <c r="S332" s="241">
        <f>+IF(O332=0,"",'Ark1'!AK3622)</f>
        <v>24.414334591388407</v>
      </c>
      <c r="T332" s="414"/>
      <c r="U332" s="242">
        <f>+IF(I332=0,"",'Ark1'!S3622)</f>
        <v>8.1879562043795602</v>
      </c>
      <c r="V332" s="242"/>
      <c r="W332" s="241">
        <f>+IF(I332=0,"",'Ark1'!W3622)</f>
        <v>0</v>
      </c>
      <c r="X332" s="243">
        <f>+IF(I332=0,"",'Ark1'!X3622)</f>
        <v>100</v>
      </c>
      <c r="Y332" s="243">
        <f>+IF(I332=0,"",'Ark1'!Y3622)</f>
        <v>97.627737226277361</v>
      </c>
      <c r="Z332" s="243">
        <f>+IF(I332=0,"",'Ark1'!Z3622)</f>
        <v>81.204379562043755</v>
      </c>
      <c r="AA332" s="241">
        <f>+IF(I332=0,"",'Ark1'!AA3622)</f>
        <v>10.176208416989938</v>
      </c>
      <c r="AB332" s="241">
        <f>+IF(I332=0,"",'Ark1'!AB3622)</f>
        <v>1.6685369432316035</v>
      </c>
      <c r="AC332" s="243">
        <f>+'Ark1'!AD3622</f>
        <v>60.839904340672533</v>
      </c>
      <c r="AD332" s="241">
        <f t="shared" si="41"/>
        <v>78.285714285714292</v>
      </c>
      <c r="AE332" s="241">
        <f t="shared" si="42"/>
        <v>1.1440501043841336</v>
      </c>
      <c r="AF332" s="414"/>
      <c r="AG332" s="28"/>
      <c r="AH332" s="28"/>
      <c r="AI332" s="28"/>
      <c r="AJ332" s="26"/>
      <c r="AK332" s="28"/>
      <c r="AL332" s="28"/>
      <c r="AM332" s="26"/>
      <c r="AN332" s="26"/>
      <c r="AO332" s="26"/>
      <c r="AP332" s="28"/>
      <c r="AQ332" s="26"/>
      <c r="AR332" s="27"/>
    </row>
    <row r="333" spans="1:44" s="248" customFormat="1">
      <c r="A333" s="414"/>
      <c r="B333" s="240">
        <f>+'Ark1'!C3623</f>
        <v>2023</v>
      </c>
      <c r="C333" s="414"/>
      <c r="D333" s="240">
        <f>+'Ark1'!M3623</f>
        <v>7</v>
      </c>
      <c r="E333" s="240" t="str">
        <f>VLOOKUP(D333,RNR!$G$8:$H$22,2)</f>
        <v>3-</v>
      </c>
      <c r="F333" s="240">
        <f>+'Ark1'!D3623</f>
        <v>4</v>
      </c>
      <c r="G333" s="414" t="str">
        <f>VLOOKUP(F333,RNR!$D$2:$E$13,2)</f>
        <v>Apr</v>
      </c>
      <c r="H333" s="240">
        <f>+'Ark1'!Q3623</f>
        <v>29</v>
      </c>
      <c r="I333" s="240">
        <f>+'Ark1'!R3623</f>
        <v>34</v>
      </c>
      <c r="J333" s="241">
        <f>+IF(I333=0,"",'Ark1'!AG3623)</f>
        <v>15.887850467289722</v>
      </c>
      <c r="K333" s="241">
        <f>+IF(I333=0,"",'Ark1'!AH3623)</f>
        <v>16.305792972459638</v>
      </c>
      <c r="L333" s="241"/>
      <c r="M333" s="302">
        <f>+IF(I333=0,"",'Ark1'!U3623)</f>
        <v>40.400000000000006</v>
      </c>
      <c r="N333" s="415"/>
      <c r="O333" s="455">
        <f>+IF(J333=0,"",'Ark1'!AI3623)</f>
        <v>5</v>
      </c>
      <c r="P333" s="414"/>
      <c r="Q333" s="241">
        <f>+IF(O333=0,"",'Ark1'!AJ3623)</f>
        <v>124.76</v>
      </c>
      <c r="R333" s="414"/>
      <c r="S333" s="241">
        <f>+IF(O333=0,"",'Ark1'!AK3623)</f>
        <v>26.604528080694681</v>
      </c>
      <c r="T333" s="414"/>
      <c r="U333" s="242">
        <f>+IF(I333=0,"",'Ark1'!S3623)</f>
        <v>7.6764705882352944</v>
      </c>
      <c r="V333" s="242"/>
      <c r="W333" s="241">
        <f>+IF(I333=0,"",'Ark1'!W3623)</f>
        <v>0</v>
      </c>
      <c r="X333" s="243">
        <f>+IF(I333=0,"",'Ark1'!X3623)</f>
        <v>100</v>
      </c>
      <c r="Y333" s="243">
        <f>+IF(I333=0,"",'Ark1'!Y3623)</f>
        <v>94.117647058823522</v>
      </c>
      <c r="Z333" s="243">
        <f>+IF(I333=0,"",'Ark1'!Z3623)</f>
        <v>70.588235294117652</v>
      </c>
      <c r="AA333" s="241">
        <f>+IF(I333=0,"",'Ark1'!AA3623)</f>
        <v>11.22588919575167</v>
      </c>
      <c r="AB333" s="241">
        <f>+IF(I333=0,"",'Ark1'!AB3623)</f>
        <v>1.4495554741590109</v>
      </c>
      <c r="AC333" s="243">
        <f>+'Ark1'!AD3623</f>
        <v>69.803590294770515</v>
      </c>
      <c r="AD333" s="241">
        <f t="shared" si="41"/>
        <v>4.8571428571428568</v>
      </c>
      <c r="AE333" s="241">
        <f t="shared" si="42"/>
        <v>1.1724137931034482</v>
      </c>
      <c r="AF333" s="414"/>
      <c r="AG333" s="28"/>
      <c r="AH333" s="28"/>
      <c r="AI333" s="28"/>
      <c r="AJ333" s="26"/>
      <c r="AK333" s="28"/>
      <c r="AL333" s="28"/>
      <c r="AM333" s="26"/>
      <c r="AN333" s="26"/>
      <c r="AO333" s="26"/>
      <c r="AP333" s="28"/>
      <c r="AQ333" s="26"/>
      <c r="AR333" s="27"/>
    </row>
    <row r="334" spans="1:44" s="248" customFormat="1">
      <c r="A334" s="414"/>
      <c r="B334" s="240">
        <f>+'Ark1'!C3624</f>
        <v>2023</v>
      </c>
      <c r="C334" s="414"/>
      <c r="D334" s="240">
        <f>+'Ark1'!M3624</f>
        <v>7</v>
      </c>
      <c r="E334" s="240" t="str">
        <f>VLOOKUP(D334,RNR!$G$8:$H$22,2)</f>
        <v>3-</v>
      </c>
      <c r="F334" s="240">
        <f>+'Ark1'!D3624</f>
        <v>5</v>
      </c>
      <c r="G334" s="414" t="str">
        <f>VLOOKUP(F334,RNR!$D$2:$E$13,2)</f>
        <v>Mai</v>
      </c>
      <c r="H334" s="240">
        <f>+'Ark1'!Q3624</f>
        <v>32</v>
      </c>
      <c r="I334" s="240">
        <f>+'Ark1'!R3624</f>
        <v>34</v>
      </c>
      <c r="J334" s="241">
        <f>+IF(I334=0,"",'Ark1'!AG3624)</f>
        <v>16.504854368932044</v>
      </c>
      <c r="K334" s="241">
        <f>+IF(I334=0,"",'Ark1'!AH3624)</f>
        <v>16.925229363477658</v>
      </c>
      <c r="L334" s="241"/>
      <c r="M334" s="302">
        <f>+IF(I334=0,"",'Ark1'!U3624)</f>
        <v>40.205882352941174</v>
      </c>
      <c r="N334" s="415"/>
      <c r="O334" s="455">
        <f>+IF(J334=0,"",'Ark1'!AI3624)</f>
        <v>9</v>
      </c>
      <c r="P334" s="414"/>
      <c r="Q334" s="241">
        <f>+IF(O334=0,"",'Ark1'!AJ3624)</f>
        <v>117.35555555555555</v>
      </c>
      <c r="R334" s="414"/>
      <c r="S334" s="241">
        <f>+IF(O334=0,"",'Ark1'!AK3624)</f>
        <v>23.421971819210775</v>
      </c>
      <c r="T334" s="414"/>
      <c r="U334" s="242">
        <f>+IF(I334=0,"",'Ark1'!S3624)</f>
        <v>7.9705882352941186</v>
      </c>
      <c r="V334" s="242"/>
      <c r="W334" s="241">
        <f>+IF(I334=0,"",'Ark1'!W3624)</f>
        <v>0</v>
      </c>
      <c r="X334" s="243">
        <f>+IF(I334=0,"",'Ark1'!X3624)</f>
        <v>100</v>
      </c>
      <c r="Y334" s="243">
        <f>+IF(I334=0,"",'Ark1'!Y3624)</f>
        <v>91.17647058823529</v>
      </c>
      <c r="Z334" s="243">
        <f>+IF(I334=0,"",'Ark1'!Z3624)</f>
        <v>67.647058823529392</v>
      </c>
      <c r="AA334" s="241">
        <f>+IF(I334=0,"",'Ark1'!AA3624)</f>
        <v>9.9882266334058212</v>
      </c>
      <c r="AB334" s="241">
        <f>+IF(I334=0,"",'Ark1'!AB3624)</f>
        <v>1.2944518285097291</v>
      </c>
      <c r="AC334" s="243">
        <f>+'Ark1'!AD3624</f>
        <v>74.911119989415255</v>
      </c>
      <c r="AD334" s="241">
        <f t="shared" si="41"/>
        <v>4.8571428571428568</v>
      </c>
      <c r="AE334" s="241">
        <f t="shared" si="42"/>
        <v>1.0625</v>
      </c>
      <c r="AF334" s="414"/>
      <c r="AG334" s="28"/>
      <c r="AH334" s="28"/>
      <c r="AI334" s="28"/>
      <c r="AJ334" s="26"/>
      <c r="AK334" s="28"/>
      <c r="AL334" s="28"/>
      <c r="AM334" s="26"/>
      <c r="AN334" s="26"/>
      <c r="AO334" s="26"/>
      <c r="AP334" s="28"/>
      <c r="AQ334" s="26"/>
      <c r="AR334" s="27"/>
    </row>
    <row r="335" spans="1:44" s="248" customFormat="1">
      <c r="A335" s="414"/>
      <c r="B335" s="240">
        <f>+'Ark1'!C3625</f>
        <v>2023</v>
      </c>
      <c r="C335" s="414"/>
      <c r="D335" s="240">
        <f>+'Ark1'!M3625</f>
        <v>7</v>
      </c>
      <c r="E335" s="240" t="str">
        <f>VLOOKUP(D335,RNR!$G$8:$H$22,2)</f>
        <v>3-</v>
      </c>
      <c r="F335" s="240">
        <f>+'Ark1'!D3625</f>
        <v>6</v>
      </c>
      <c r="G335" s="414" t="str">
        <f>VLOOKUP(F335,RNR!$D$2:$E$13,2)</f>
        <v>Jun</v>
      </c>
      <c r="H335" s="240">
        <f>+'Ark1'!Q3625</f>
        <v>21</v>
      </c>
      <c r="I335" s="240">
        <f>+'Ark1'!R3625</f>
        <v>23</v>
      </c>
      <c r="J335" s="241">
        <f>+IF(I335=0,"",'Ark1'!AG3625)</f>
        <v>13.450292397660821</v>
      </c>
      <c r="K335" s="241">
        <f>+IF(I335=0,"",'Ark1'!AH3625)</f>
        <v>13.99631123573603</v>
      </c>
      <c r="L335" s="241"/>
      <c r="M335" s="302">
        <f>+IF(I335=0,"",'Ark1'!U3625)</f>
        <v>40.582608695652176</v>
      </c>
      <c r="N335" s="415"/>
      <c r="O335" s="455">
        <f>+IF(J335=0,"",'Ark1'!AI3625)</f>
        <v>10</v>
      </c>
      <c r="P335" s="414"/>
      <c r="Q335" s="241">
        <f>+IF(O335=0,"",'Ark1'!AJ3625)</f>
        <v>118.61000000000001</v>
      </c>
      <c r="R335" s="414"/>
      <c r="S335" s="241">
        <f>+IF(O335=0,"",'Ark1'!AK3625)</f>
        <v>22.296155782233186</v>
      </c>
      <c r="T335" s="414"/>
      <c r="U335" s="242">
        <f>+IF(I335=0,"",'Ark1'!S3625)</f>
        <v>7.695652173913043</v>
      </c>
      <c r="V335" s="242"/>
      <c r="W335" s="241">
        <f>+IF(I335=0,"",'Ark1'!W3625)</f>
        <v>0</v>
      </c>
      <c r="X335" s="243">
        <f>+IF(I335=0,"",'Ark1'!X3625)</f>
        <v>100</v>
      </c>
      <c r="Y335" s="243">
        <f>+IF(I335=0,"",'Ark1'!Y3625)</f>
        <v>95.652173913043484</v>
      </c>
      <c r="Z335" s="243">
        <f>+IF(I335=0,"",'Ark1'!Z3625)</f>
        <v>73.913043478260875</v>
      </c>
      <c r="AA335" s="241">
        <f>+IF(I335=0,"",'Ark1'!AA3625)</f>
        <v>9.8535207644565244</v>
      </c>
      <c r="AB335" s="241">
        <f>+IF(I335=0,"",'Ark1'!AB3625)</f>
        <v>1.2661060677009583</v>
      </c>
      <c r="AC335" s="243">
        <f>+'Ark1'!AD3625</f>
        <v>78.02298514411045</v>
      </c>
      <c r="AD335" s="241">
        <f t="shared" si="41"/>
        <v>3.2857142857142856</v>
      </c>
      <c r="AE335" s="241">
        <f t="shared" si="42"/>
        <v>1.0952380952380953</v>
      </c>
      <c r="AF335" s="414"/>
      <c r="AG335" s="28"/>
      <c r="AH335" s="28"/>
      <c r="AI335" s="28"/>
      <c r="AJ335" s="26"/>
      <c r="AK335" s="28"/>
      <c r="AL335" s="28"/>
      <c r="AM335" s="27"/>
      <c r="AN335" s="27"/>
      <c r="AO335" s="27"/>
      <c r="AP335" s="28"/>
      <c r="AQ335" s="27"/>
      <c r="AR335" s="27"/>
    </row>
    <row r="336" spans="1:44" s="248" customFormat="1">
      <c r="A336" s="414"/>
      <c r="B336" s="240">
        <f>+'Ark1'!C3626</f>
        <v>2023</v>
      </c>
      <c r="C336" s="414"/>
      <c r="D336" s="240">
        <f>+'Ark1'!M3626</f>
        <v>7</v>
      </c>
      <c r="E336" s="240" t="str">
        <f>VLOOKUP(D336,RNR!$G$8:$H$22,2)</f>
        <v>3-</v>
      </c>
      <c r="F336" s="240">
        <f>+'Ark1'!D3626</f>
        <v>7</v>
      </c>
      <c r="G336" s="414" t="str">
        <f>VLOOKUP(F336,RNR!$D$2:$E$13,2)</f>
        <v>Jul</v>
      </c>
      <c r="H336" s="240">
        <f>+'Ark1'!Q3626</f>
        <v>5</v>
      </c>
      <c r="I336" s="240">
        <f>+'Ark1'!R3626</f>
        <v>6</v>
      </c>
      <c r="J336" s="241">
        <f>+IF(I336=0,"",'Ark1'!AG3626)</f>
        <v>16.666666666666671</v>
      </c>
      <c r="K336" s="241">
        <f>+IF(I336=0,"",'Ark1'!AH3626)</f>
        <v>14.964063635629492</v>
      </c>
      <c r="L336" s="241"/>
      <c r="M336" s="302">
        <f>+IF(I336=0,"",'Ark1'!U3626)</f>
        <v>30.883333333333326</v>
      </c>
      <c r="N336" s="415"/>
      <c r="O336" s="455">
        <f>+IF(J336=0,"",'Ark1'!AI3626)</f>
        <v>0</v>
      </c>
      <c r="P336" s="414"/>
      <c r="Q336" s="241" t="str">
        <f>+IF(O336=0,"",'Ark1'!AJ3626)</f>
        <v/>
      </c>
      <c r="R336" s="414"/>
      <c r="S336" s="241" t="str">
        <f>+IF(O336=0,"",'Ark1'!AK3626)</f>
        <v/>
      </c>
      <c r="T336" s="414"/>
      <c r="U336" s="242">
        <f>+IF(I336=0,"",'Ark1'!S3626)</f>
        <v>7.3333333333333313</v>
      </c>
      <c r="V336" s="242"/>
      <c r="W336" s="241">
        <f>+IF(I336=0,"",'Ark1'!W3626)</f>
        <v>0</v>
      </c>
      <c r="X336" s="243">
        <f>+IF(I336=0,"",'Ark1'!X3626)</f>
        <v>100</v>
      </c>
      <c r="Y336" s="243">
        <f>+IF(I336=0,"",'Ark1'!Y3626)</f>
        <v>100</v>
      </c>
      <c r="Z336" s="243">
        <f>+IF(I336=0,"",'Ark1'!Z3626)</f>
        <v>33.333333333333343</v>
      </c>
      <c r="AA336" s="241">
        <f>+IF(I336=0,"",'Ark1'!AA3626)</f>
        <v>4.4311084642809773</v>
      </c>
      <c r="AB336" s="241">
        <f>+IF(I336=0,"",'Ark1'!AB3626)</f>
        <v>1.1055415967851359</v>
      </c>
      <c r="AC336" s="243">
        <f>+'Ark1'!AD3626</f>
        <v>29.712645235446196</v>
      </c>
      <c r="AD336" s="241">
        <f t="shared" ref="AD336:AD413" si="43">+IF(I336=0,"",I336/D336)</f>
        <v>0.8571428571428571</v>
      </c>
      <c r="AE336" s="241">
        <f t="shared" ref="AE336:AE413" si="44">+IF(I336=0,"",I336/H336)</f>
        <v>1.2</v>
      </c>
      <c r="AF336" s="414"/>
      <c r="AG336" s="28"/>
      <c r="AH336" s="28"/>
      <c r="AI336" s="28"/>
      <c r="AJ336" s="26"/>
      <c r="AK336" s="28"/>
      <c r="AL336" s="28"/>
      <c r="AM336" s="27"/>
      <c r="AN336" s="27"/>
      <c r="AO336" s="27"/>
      <c r="AP336" s="28"/>
      <c r="AQ336" s="27"/>
      <c r="AR336" s="27"/>
    </row>
    <row r="337" spans="1:44" s="248" customFormat="1">
      <c r="A337" s="414"/>
      <c r="B337" s="240">
        <f>+'Ark1'!C3627</f>
        <v>2023</v>
      </c>
      <c r="C337" s="414"/>
      <c r="D337" s="240">
        <f>+'Ark1'!M3627</f>
        <v>7</v>
      </c>
      <c r="E337" s="240" t="str">
        <f>VLOOKUP(D337,RNR!$G$8:$H$22,2)</f>
        <v>3-</v>
      </c>
      <c r="F337" s="240">
        <f>+'Ark1'!D3627</f>
        <v>8</v>
      </c>
      <c r="G337" s="414" t="str">
        <f>VLOOKUP(F337,RNR!$D$2:$E$13,2)</f>
        <v>Aug</v>
      </c>
      <c r="H337" s="240">
        <f>+'Ark1'!Q3627</f>
        <v>33</v>
      </c>
      <c r="I337" s="240">
        <f>+'Ark1'!R3627</f>
        <v>42</v>
      </c>
      <c r="J337" s="241">
        <f>+IF(I337=0,"",'Ark1'!AG3627)</f>
        <v>19.090909090909086</v>
      </c>
      <c r="K337" s="241">
        <f>+IF(I337=0,"",'Ark1'!AH3627)</f>
        <v>16.22422337081046</v>
      </c>
      <c r="L337" s="241"/>
      <c r="M337" s="302">
        <f>+IF(I337=0,"",'Ark1'!U3627)</f>
        <v>36.247619047619033</v>
      </c>
      <c r="N337" s="415"/>
      <c r="O337" s="455">
        <f>+IF(J337=0,"",'Ark1'!AI3627)</f>
        <v>19</v>
      </c>
      <c r="P337" s="414"/>
      <c r="Q337" s="241">
        <f>+IF(O337=0,"",'Ark1'!AJ3627)</f>
        <v>116.9684210526316</v>
      </c>
      <c r="R337" s="414"/>
      <c r="S337" s="241">
        <f>+IF(O337=0,"",'Ark1'!AK3627)</f>
        <v>23.069553032005391</v>
      </c>
      <c r="T337" s="414"/>
      <c r="U337" s="242">
        <f>+IF(I337=0,"",'Ark1'!S3627)</f>
        <v>7.6428571428571441</v>
      </c>
      <c r="V337" s="242"/>
      <c r="W337" s="241">
        <f>+IF(I337=0,"",'Ark1'!W3627)</f>
        <v>0</v>
      </c>
      <c r="X337" s="243">
        <f>+IF(I337=0,"",'Ark1'!X3627)</f>
        <v>97.61904761904762</v>
      </c>
      <c r="Y337" s="243">
        <f>+IF(I337=0,"",'Ark1'!Y3627)</f>
        <v>76.190476190476218</v>
      </c>
      <c r="Z337" s="243">
        <f>+IF(I337=0,"",'Ark1'!Z3627)</f>
        <v>52.380952380952387</v>
      </c>
      <c r="AA337" s="241">
        <f>+IF(I337=0,"",'Ark1'!AA3627)</f>
        <v>13.850016986326876</v>
      </c>
      <c r="AB337" s="241">
        <f>+IF(I337=0,"",'Ark1'!AB3627)</f>
        <v>1.509043035951505</v>
      </c>
      <c r="AC337" s="243">
        <f>+'Ark1'!AD3627</f>
        <v>75.496203137636726</v>
      </c>
      <c r="AD337" s="241">
        <f t="shared" si="43"/>
        <v>6</v>
      </c>
      <c r="AE337" s="241">
        <f t="shared" si="44"/>
        <v>1.2727272727272727</v>
      </c>
      <c r="AF337" s="414"/>
      <c r="AG337" s="28"/>
      <c r="AH337" s="28"/>
      <c r="AI337" s="28"/>
      <c r="AJ337" s="26"/>
      <c r="AK337" s="28"/>
      <c r="AL337" s="28"/>
      <c r="AM337" s="27"/>
      <c r="AN337" s="27"/>
      <c r="AO337" s="27"/>
      <c r="AP337" s="28"/>
      <c r="AQ337" s="27"/>
      <c r="AR337" s="27"/>
    </row>
    <row r="338" spans="1:44" s="248" customFormat="1">
      <c r="A338" s="414"/>
      <c r="B338" s="240">
        <f>+'Ark1'!C3628</f>
        <v>2023</v>
      </c>
      <c r="C338" s="414"/>
      <c r="D338" s="240">
        <f>+'Ark1'!M3628</f>
        <v>7</v>
      </c>
      <c r="E338" s="240" t="str">
        <f>VLOOKUP(D338,RNR!$G$8:$H$22,2)</f>
        <v>3-</v>
      </c>
      <c r="F338" s="240">
        <f>+'Ark1'!D3628</f>
        <v>9</v>
      </c>
      <c r="G338" s="414" t="str">
        <f>VLOOKUP(F338,RNR!$D$2:$E$13,2)</f>
        <v>Sep</v>
      </c>
      <c r="H338" s="240">
        <f>+'Ark1'!Q3628</f>
        <v>29</v>
      </c>
      <c r="I338" s="240">
        <f>+'Ark1'!R3628</f>
        <v>30</v>
      </c>
      <c r="J338" s="241">
        <f>+IF(I338=0,"",'Ark1'!AG3628)</f>
        <v>13.888888888888889</v>
      </c>
      <c r="K338" s="241">
        <f>+IF(I338=0,"",'Ark1'!AH3628)</f>
        <v>10.941739824421388</v>
      </c>
      <c r="L338" s="241"/>
      <c r="M338" s="302">
        <f>+IF(I338=0,"",'Ark1'!U3628)</f>
        <v>31.990000000000009</v>
      </c>
      <c r="N338" s="415"/>
      <c r="O338" s="455">
        <f>+IF(J338=0,"",'Ark1'!AI3628)</f>
        <v>8</v>
      </c>
      <c r="P338" s="414"/>
      <c r="Q338" s="241">
        <f>+IF(O338=0,"",'Ark1'!AJ3628)</f>
        <v>115.8875</v>
      </c>
      <c r="R338" s="414"/>
      <c r="S338" s="241">
        <f>+IF(O338=0,"",'Ark1'!AK3628)</f>
        <v>24.015118196617593</v>
      </c>
      <c r="T338" s="414"/>
      <c r="U338" s="242">
        <f>+IF(I338=0,"",'Ark1'!S3628)</f>
        <v>7.4</v>
      </c>
      <c r="V338" s="242"/>
      <c r="W338" s="241">
        <f>+IF(I338=0,"",'Ark1'!W3628)</f>
        <v>0</v>
      </c>
      <c r="X338" s="243">
        <f>+IF(I338=0,"",'Ark1'!X3628)</f>
        <v>93.333333333333314</v>
      </c>
      <c r="Y338" s="243">
        <f>+IF(I338=0,"",'Ark1'!Y3628)</f>
        <v>73.333333333333314</v>
      </c>
      <c r="Z338" s="243">
        <f>+IF(I338=0,"",'Ark1'!Z3628)</f>
        <v>40</v>
      </c>
      <c r="AA338" s="241">
        <f>+IF(I338=0,"",'Ark1'!AA3628)</f>
        <v>10.535981207272529</v>
      </c>
      <c r="AB338" s="241">
        <f>+IF(I338=0,"",'Ark1'!AB3628)</f>
        <v>1.1135528725660016</v>
      </c>
      <c r="AC338" s="243">
        <f>+'Ark1'!AD3628</f>
        <v>52.62362910954544</v>
      </c>
      <c r="AD338" s="241">
        <f t="shared" si="43"/>
        <v>4.2857142857142856</v>
      </c>
      <c r="AE338" s="241">
        <f t="shared" si="44"/>
        <v>1.0344827586206897</v>
      </c>
      <c r="AF338" s="414"/>
      <c r="AG338" s="28"/>
      <c r="AH338" s="28"/>
      <c r="AI338" s="28"/>
      <c r="AJ338" s="26"/>
      <c r="AK338" s="28"/>
      <c r="AL338" s="28"/>
      <c r="AM338" s="27"/>
      <c r="AN338" s="27"/>
      <c r="AO338" s="27"/>
      <c r="AP338" s="28"/>
      <c r="AQ338" s="27"/>
      <c r="AR338" s="27"/>
    </row>
    <row r="339" spans="1:44" s="248" customFormat="1">
      <c r="A339" s="414"/>
      <c r="B339" s="240">
        <f>+'Ark1'!C3629</f>
        <v>2023</v>
      </c>
      <c r="C339" s="414"/>
      <c r="D339" s="240">
        <f>+'Ark1'!M3629</f>
        <v>7</v>
      </c>
      <c r="E339" s="240" t="str">
        <f>VLOOKUP(D339,RNR!$G$8:$H$22,2)</f>
        <v>3-</v>
      </c>
      <c r="F339" s="240">
        <f>+'Ark1'!D3629</f>
        <v>10</v>
      </c>
      <c r="G339" s="414" t="str">
        <f>VLOOKUP(F339,RNR!$D$2:$E$13,2)</f>
        <v>Okt</v>
      </c>
      <c r="H339" s="240">
        <f>+'Ark1'!Q3629</f>
        <v>62</v>
      </c>
      <c r="I339" s="240">
        <f>+'Ark1'!R3629</f>
        <v>75</v>
      </c>
      <c r="J339" s="241">
        <f>+IF(I339=0,"",'Ark1'!AG3629)</f>
        <v>14.6484375</v>
      </c>
      <c r="K339" s="241">
        <f>+IF(I339=0,"",'Ark1'!AH3629)</f>
        <v>13.49333488866603</v>
      </c>
      <c r="L339" s="241"/>
      <c r="M339" s="302">
        <f>+IF(I339=0,"",'Ark1'!U3629)</f>
        <v>36.398666666666671</v>
      </c>
      <c r="N339" s="415"/>
      <c r="O339" s="455">
        <f>+IF(J339=0,"",'Ark1'!AI3629)</f>
        <v>22</v>
      </c>
      <c r="P339" s="414"/>
      <c r="Q339" s="241">
        <f>+IF(O339=0,"",'Ark1'!AJ3629)</f>
        <v>114.44090909090916</v>
      </c>
      <c r="R339" s="414"/>
      <c r="S339" s="241">
        <f>+IF(O339=0,"",'Ark1'!AK3629)</f>
        <v>24.525297858345581</v>
      </c>
      <c r="T339" s="414"/>
      <c r="U339" s="242">
        <f>+IF(I339=0,"",'Ark1'!S3629)</f>
        <v>7.9333333333333345</v>
      </c>
      <c r="V339" s="242"/>
      <c r="W339" s="241">
        <f>+IF(I339=0,"",'Ark1'!W3629)</f>
        <v>0</v>
      </c>
      <c r="X339" s="243">
        <f>+IF(I339=0,"",'Ark1'!X3629)</f>
        <v>98.666666666666686</v>
      </c>
      <c r="Y339" s="243">
        <f>+IF(I339=0,"",'Ark1'!Y3629)</f>
        <v>74.666666666666686</v>
      </c>
      <c r="Z339" s="243">
        <f>+IF(I339=0,"",'Ark1'!Z3629)</f>
        <v>49.333333333333343</v>
      </c>
      <c r="AA339" s="241">
        <f>+IF(I339=0,"",'Ark1'!AA3629)</f>
        <v>13.662352099433273</v>
      </c>
      <c r="AB339" s="241">
        <f>+IF(I339=0,"",'Ark1'!AB3629)</f>
        <v>1.6027753706895056</v>
      </c>
      <c r="AC339" s="243">
        <f>+'Ark1'!AD3629</f>
        <v>77.566405752663556</v>
      </c>
      <c r="AD339" s="241">
        <f t="shared" si="43"/>
        <v>10.714285714285714</v>
      </c>
      <c r="AE339" s="241">
        <f t="shared" si="44"/>
        <v>1.2096774193548387</v>
      </c>
      <c r="AF339" s="414"/>
      <c r="AG339" s="28"/>
      <c r="AH339" s="28"/>
      <c r="AI339" s="28"/>
      <c r="AJ339" s="26"/>
      <c r="AK339" s="28"/>
      <c r="AL339" s="28"/>
      <c r="AM339" s="27"/>
      <c r="AN339" s="27"/>
      <c r="AO339" s="27"/>
      <c r="AP339" s="28"/>
      <c r="AQ339" s="27"/>
      <c r="AR339" s="27"/>
    </row>
    <row r="340" spans="1:44" s="248" customFormat="1">
      <c r="A340" s="414"/>
      <c r="B340" s="240">
        <f>+'Ark1'!C3630</f>
        <v>2023</v>
      </c>
      <c r="C340" s="414"/>
      <c r="D340" s="240">
        <f>+'Ark1'!M3630</f>
        <v>7</v>
      </c>
      <c r="E340" s="240" t="str">
        <f>VLOOKUP(D340,RNR!$G$8:$H$22,2)</f>
        <v>3-</v>
      </c>
      <c r="F340" s="240">
        <f>+'Ark1'!D3630</f>
        <v>11</v>
      </c>
      <c r="G340" s="414" t="str">
        <f>VLOOKUP(F340,RNR!$D$2:$E$13,2)</f>
        <v>Nov</v>
      </c>
      <c r="H340" s="240">
        <f>+'Ark1'!Q3630</f>
        <v>32</v>
      </c>
      <c r="I340" s="240">
        <f>+'Ark1'!R3630</f>
        <v>36</v>
      </c>
      <c r="J340" s="241">
        <f>+IF(I340=0,"",'Ark1'!AG3630)</f>
        <v>18.556701030927837</v>
      </c>
      <c r="K340" s="241">
        <f>+IF(I340=0,"",'Ark1'!AH3630)</f>
        <v>19.848332430550183</v>
      </c>
      <c r="L340" s="241"/>
      <c r="M340" s="302">
        <f>+IF(I340=0,"",'Ark1'!U3630)</f>
        <v>42.749999999999993</v>
      </c>
      <c r="N340" s="415"/>
      <c r="O340" s="455">
        <f>+IF(J340=0,"",'Ark1'!AI3630)</f>
        <v>12</v>
      </c>
      <c r="P340" s="414"/>
      <c r="Q340" s="241">
        <f>+IF(O340=0,"",'Ark1'!AJ3630)</f>
        <v>119.2916666666667</v>
      </c>
      <c r="R340" s="414"/>
      <c r="S340" s="241">
        <f>+IF(O340=0,"",'Ark1'!AK3630)</f>
        <v>26.168515065317461</v>
      </c>
      <c r="T340" s="414"/>
      <c r="U340" s="242">
        <f>+IF(I340=0,"",'Ark1'!S3630)</f>
        <v>8.4444444444444446</v>
      </c>
      <c r="V340" s="242"/>
      <c r="W340" s="241">
        <f>+IF(I340=0,"",'Ark1'!W3630)</f>
        <v>0</v>
      </c>
      <c r="X340" s="243">
        <f>+IF(I340=0,"",'Ark1'!X3630)</f>
        <v>100</v>
      </c>
      <c r="Y340" s="243">
        <f>+IF(I340=0,"",'Ark1'!Y3630)</f>
        <v>91.666666666666686</v>
      </c>
      <c r="Z340" s="243">
        <f>+IF(I340=0,"",'Ark1'!Z3630)</f>
        <v>75</v>
      </c>
      <c r="AA340" s="241">
        <f>+IF(I340=0,"",'Ark1'!AA3630)</f>
        <v>12.797341303741378</v>
      </c>
      <c r="AB340" s="241">
        <f>+IF(I340=0,"",'Ark1'!AB3630)</f>
        <v>1.9067780335256119</v>
      </c>
      <c r="AC340" s="243">
        <f>+'Ark1'!AD3630</f>
        <v>76.747874127317786</v>
      </c>
      <c r="AD340" s="241">
        <f t="shared" si="43"/>
        <v>5.1428571428571432</v>
      </c>
      <c r="AE340" s="241">
        <f t="shared" si="44"/>
        <v>1.125</v>
      </c>
      <c r="AF340" s="414"/>
      <c r="AG340" s="28"/>
      <c r="AH340" s="28"/>
      <c r="AI340" s="28"/>
      <c r="AJ340" s="26"/>
      <c r="AK340" s="28"/>
      <c r="AL340" s="28"/>
      <c r="AM340" s="27"/>
      <c r="AN340" s="27"/>
      <c r="AO340" s="27"/>
      <c r="AP340" s="28"/>
      <c r="AQ340" s="27"/>
      <c r="AR340" s="27"/>
    </row>
    <row r="341" spans="1:44">
      <c r="A341" s="414"/>
      <c r="B341" s="240">
        <f>+'Ark1'!C3631</f>
        <v>2023</v>
      </c>
      <c r="C341" s="414"/>
      <c r="D341" s="240">
        <f>+'Ark1'!M3631</f>
        <v>7</v>
      </c>
      <c r="E341" s="240" t="str">
        <f>VLOOKUP(D341,RNR!$G$8:$H$22,2)</f>
        <v>3-</v>
      </c>
      <c r="F341" s="240">
        <f>+'Ark1'!D3631</f>
        <v>12</v>
      </c>
      <c r="G341" s="414" t="str">
        <f>VLOOKUP(F341,RNR!$D$2:$E$13,2)</f>
        <v>Des</v>
      </c>
      <c r="H341" s="240">
        <f>+'Ark1'!Q3631</f>
        <v>0</v>
      </c>
      <c r="I341" s="240">
        <f>+'Ark1'!R3631</f>
        <v>0</v>
      </c>
      <c r="J341" s="241" t="str">
        <f>+IF(I341=0,"",'Ark1'!AG3631)</f>
        <v/>
      </c>
      <c r="K341" s="241" t="str">
        <f>+IF(I341=0,"",'Ark1'!AH3631)</f>
        <v/>
      </c>
      <c r="L341" s="241"/>
      <c r="M341" s="302" t="str">
        <f>+IF(I341=0,"",'Ark1'!U3631)</f>
        <v/>
      </c>
      <c r="N341" s="415"/>
      <c r="O341" s="455">
        <f>+IF(J341=0,"",'Ark1'!AI3631)</f>
        <v>0</v>
      </c>
      <c r="P341" s="414"/>
      <c r="Q341" s="241" t="str">
        <f>+IF(O341=0,"",'Ark1'!AJ3631)</f>
        <v/>
      </c>
      <c r="R341" s="414"/>
      <c r="S341" s="241" t="str">
        <f>+IF(O341=0,"",'Ark1'!AK3631)</f>
        <v/>
      </c>
      <c r="T341" s="414"/>
      <c r="U341" s="242" t="str">
        <f>+IF(I341=0,"",'Ark1'!S3631)</f>
        <v/>
      </c>
      <c r="V341" s="242"/>
      <c r="W341" s="241" t="str">
        <f>+IF(I341=0,"",'Ark1'!W3631)</f>
        <v/>
      </c>
      <c r="X341" s="243" t="str">
        <f>+IF(I341=0,"",'Ark1'!X3631)</f>
        <v/>
      </c>
      <c r="Y341" s="243" t="str">
        <f>+IF(I341=0,"",'Ark1'!Y3631)</f>
        <v/>
      </c>
      <c r="Z341" s="243" t="str">
        <f>+IF(I341=0,"",'Ark1'!Z3631)</f>
        <v/>
      </c>
      <c r="AA341" s="241" t="str">
        <f>+IF(I341=0,"",'Ark1'!AA3631)</f>
        <v/>
      </c>
      <c r="AB341" s="241" t="str">
        <f>+IF(I341=0,"",'Ark1'!AB3631)</f>
        <v/>
      </c>
      <c r="AC341" s="243">
        <f>+'Ark1'!AD3631</f>
        <v>0</v>
      </c>
      <c r="AD341" s="241" t="str">
        <f t="shared" si="43"/>
        <v/>
      </c>
      <c r="AE341" s="241" t="str">
        <f t="shared" si="44"/>
        <v/>
      </c>
      <c r="AF341" s="414"/>
      <c r="AI341" s="28"/>
      <c r="AJ341" s="26"/>
    </row>
    <row r="342" spans="1:44">
      <c r="A342" s="414"/>
      <c r="B342" s="414"/>
      <c r="C342" s="414"/>
      <c r="D342" s="414"/>
      <c r="E342" s="414"/>
      <c r="F342" s="414"/>
      <c r="G342" s="414"/>
      <c r="H342" s="414"/>
      <c r="I342" s="414"/>
      <c r="J342" s="415"/>
      <c r="K342" s="415"/>
      <c r="L342" s="415"/>
      <c r="M342" s="417"/>
      <c r="N342" s="415"/>
      <c r="O342" s="456"/>
      <c r="P342" s="414"/>
      <c r="Q342" s="415"/>
      <c r="R342" s="414"/>
      <c r="S342" s="415"/>
      <c r="T342" s="414"/>
      <c r="U342" s="416"/>
      <c r="V342" s="416"/>
      <c r="W342" s="415"/>
      <c r="X342" s="418"/>
      <c r="Y342" s="418"/>
      <c r="Z342" s="418"/>
      <c r="AA342" s="415"/>
      <c r="AB342" s="415"/>
      <c r="AC342" s="418"/>
      <c r="AD342" s="415"/>
      <c r="AE342" s="415"/>
      <c r="AF342" s="414"/>
      <c r="AG342" s="26"/>
      <c r="AI342" s="28"/>
      <c r="AJ342" s="26"/>
      <c r="AK342" s="27"/>
      <c r="AL342" s="27"/>
      <c r="AP342" s="27"/>
    </row>
    <row r="343" spans="1:44" ht="22.8">
      <c r="A343" s="414"/>
      <c r="B343" s="414"/>
      <c r="C343" s="414"/>
      <c r="D343" s="414"/>
      <c r="E343" s="419" t="str">
        <f>+E345</f>
        <v>3</v>
      </c>
      <c r="F343" s="414"/>
      <c r="G343" s="414"/>
      <c r="H343" s="414"/>
      <c r="I343" s="244">
        <f>SUM(I345:I383)</f>
        <v>6138</v>
      </c>
      <c r="J343" s="414"/>
      <c r="K343" s="414"/>
      <c r="L343" s="414"/>
      <c r="M343" s="273">
        <f>+Fettgruppe!R143</f>
        <v>0</v>
      </c>
      <c r="N343" s="415"/>
      <c r="O343" s="456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  <c r="AA343" s="414"/>
      <c r="AB343" s="414"/>
      <c r="AC343" s="414"/>
      <c r="AD343" s="414"/>
      <c r="AE343" s="414"/>
      <c r="AF343" s="414"/>
      <c r="AG343" s="223"/>
      <c r="AI343" s="28"/>
      <c r="AJ343" s="26"/>
      <c r="AK343" s="224"/>
      <c r="AL343" s="27"/>
      <c r="AP343" s="27"/>
    </row>
    <row r="344" spans="1:44">
      <c r="A344" s="414"/>
      <c r="B344" s="414"/>
      <c r="C344" s="414"/>
      <c r="D344" s="414"/>
      <c r="E344" s="414"/>
      <c r="F344" s="414"/>
      <c r="G344" s="414"/>
      <c r="H344" s="414"/>
      <c r="I344" s="414"/>
      <c r="J344" s="414"/>
      <c r="K344" s="414"/>
      <c r="L344" s="414"/>
      <c r="M344" s="414"/>
      <c r="N344" s="415"/>
      <c r="O344" s="456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  <c r="AA344" s="414"/>
      <c r="AB344" s="414"/>
      <c r="AC344" s="414"/>
      <c r="AD344" s="414"/>
      <c r="AE344" s="414"/>
      <c r="AF344" s="414"/>
      <c r="AG344" s="223"/>
      <c r="AI344" s="28"/>
      <c r="AJ344" s="26"/>
      <c r="AK344" s="224"/>
      <c r="AL344" s="27"/>
      <c r="AP344" s="27"/>
    </row>
    <row r="345" spans="1:44">
      <c r="A345" s="414"/>
      <c r="B345" s="240">
        <f>+'Ark1'!C3632</f>
        <v>2023</v>
      </c>
      <c r="C345" s="414"/>
      <c r="D345" s="240">
        <f>+'Ark1'!M3632</f>
        <v>8</v>
      </c>
      <c r="E345" s="240" t="str">
        <f>VLOOKUP(D345,RNR!$G$8:$H$22,2)</f>
        <v>3</v>
      </c>
      <c r="F345" s="240">
        <f>+'Ark1'!D3632</f>
        <v>1</v>
      </c>
      <c r="G345" s="414" t="str">
        <f>VLOOKUP(F345,RNR!$D$2:$E$13,2)</f>
        <v>Jan</v>
      </c>
      <c r="H345" s="240">
        <f>+'Ark1'!Q3632</f>
        <v>46</v>
      </c>
      <c r="I345" s="240">
        <f>+'Ark1'!R3632</f>
        <v>50</v>
      </c>
      <c r="J345" s="241">
        <f>+IF(I345=0,"",'Ark1'!AG3632)</f>
        <v>15.151515151515152</v>
      </c>
      <c r="K345" s="241">
        <f>+IF(I345=0,"",'Ark1'!AH3632)</f>
        <v>17.152791474006385</v>
      </c>
      <c r="L345" s="241"/>
      <c r="M345" s="302">
        <f>+IF(I345=0,"",'Ark1'!U3632)</f>
        <v>46.963999999999999</v>
      </c>
      <c r="N345" s="415"/>
      <c r="O345" s="455">
        <f>+IF(J345=0,"",'Ark1'!AI3632)</f>
        <v>6</v>
      </c>
      <c r="P345" s="414"/>
      <c r="Q345" s="241">
        <f>+IF(O345=0,"",'Ark1'!AJ3632)</f>
        <v>125.03333333333336</v>
      </c>
      <c r="R345" s="414"/>
      <c r="S345" s="241">
        <f>+IF(O345=0,"",'Ark1'!AK3632)</f>
        <v>23.833528605280605</v>
      </c>
      <c r="T345" s="414"/>
      <c r="U345" s="242">
        <f>+IF(I345=0,"",'Ark1'!S3632)</f>
        <v>8.18</v>
      </c>
      <c r="V345" s="242"/>
      <c r="W345" s="241">
        <f>+IF(I345=0,"",'Ark1'!W3632)</f>
        <v>0</v>
      </c>
      <c r="X345" s="243">
        <f>+IF(I345=0,"",'Ark1'!X3632)</f>
        <v>100</v>
      </c>
      <c r="Y345" s="243">
        <f>+IF(I345=0,"",'Ark1'!Y3632)</f>
        <v>100</v>
      </c>
      <c r="Z345" s="243">
        <f>+IF(I345=0,"",'Ark1'!Z3632)</f>
        <v>82</v>
      </c>
      <c r="AA345" s="241">
        <f>+IF(I345=0,"",'Ark1'!AA3632)</f>
        <v>10.195916045162399</v>
      </c>
      <c r="AB345" s="241">
        <f>+IF(I345=0,"",'Ark1'!AB3632)</f>
        <v>1.1948221624995128</v>
      </c>
      <c r="AC345" s="243">
        <f>+'Ark1'!AD3632</f>
        <v>59.516480111127848</v>
      </c>
      <c r="AD345" s="241">
        <f t="shared" si="43"/>
        <v>6.25</v>
      </c>
      <c r="AE345" s="241">
        <f t="shared" si="44"/>
        <v>1.0869565217391304</v>
      </c>
      <c r="AF345" s="414"/>
      <c r="AI345" s="28"/>
      <c r="AJ345" s="26"/>
    </row>
    <row r="346" spans="1:44">
      <c r="A346" s="414"/>
      <c r="B346" s="240">
        <f>+'Ark1'!C3633</f>
        <v>2023</v>
      </c>
      <c r="C346" s="414"/>
      <c r="D346" s="240">
        <f>+'Ark1'!M3633</f>
        <v>8</v>
      </c>
      <c r="E346" s="240" t="str">
        <f>VLOOKUP(D346,RNR!$G$8:$H$22,2)</f>
        <v>3</v>
      </c>
      <c r="F346" s="240">
        <f>+'Ark1'!D3633</f>
        <v>2</v>
      </c>
      <c r="G346" s="414" t="str">
        <f>VLOOKUP(F346,RNR!$D$2:$E$13,2)</f>
        <v>Feb</v>
      </c>
      <c r="H346" s="240">
        <f>+'Ark1'!Q3633</f>
        <v>59</v>
      </c>
      <c r="I346" s="240">
        <f>+'Ark1'!R3633</f>
        <v>67</v>
      </c>
      <c r="J346" s="241">
        <f>+IF(I346=0,"",'Ark1'!AG3633)</f>
        <v>18.926553672316388</v>
      </c>
      <c r="K346" s="241">
        <f>+IF(I346=0,"",'Ark1'!AH3633)</f>
        <v>20.677813981620581</v>
      </c>
      <c r="L346" s="241"/>
      <c r="M346" s="302">
        <f>+IF(I346=0,"",'Ark1'!U3633)</f>
        <v>47.453731343283586</v>
      </c>
      <c r="N346" s="415"/>
      <c r="O346" s="455">
        <f>+IF(J346=0,"",'Ark1'!AI3633)</f>
        <v>16</v>
      </c>
      <c r="P346" s="414"/>
      <c r="Q346" s="241">
        <f>+IF(O346=0,"",'Ark1'!AJ3633)</f>
        <v>122.09374999999999</v>
      </c>
      <c r="R346" s="414"/>
      <c r="S346" s="241">
        <f>+IF(O346=0,"",'Ark1'!AK3633)</f>
        <v>27.412036435761941</v>
      </c>
      <c r="T346" s="414"/>
      <c r="U346" s="242">
        <f>+IF(I346=0,"",'Ark1'!S3633)</f>
        <v>8.5373134328358198</v>
      </c>
      <c r="V346" s="242"/>
      <c r="W346" s="241">
        <f>+IF(I346=0,"",'Ark1'!W3633)</f>
        <v>0</v>
      </c>
      <c r="X346" s="243">
        <f>+IF(I346=0,"",'Ark1'!X3633)</f>
        <v>100</v>
      </c>
      <c r="Y346" s="243">
        <f>+IF(I346=0,"",'Ark1'!Y3633)</f>
        <v>98.507462686567166</v>
      </c>
      <c r="Z346" s="243">
        <f>+IF(I346=0,"",'Ark1'!Z3633)</f>
        <v>89.552238805970148</v>
      </c>
      <c r="AA346" s="241">
        <f>+IF(I346=0,"",'Ark1'!AA3633)</f>
        <v>9.944417594859793</v>
      </c>
      <c r="AB346" s="241">
        <f>+IF(I346=0,"",'Ark1'!AB3633)</f>
        <v>1.3419562264471008</v>
      </c>
      <c r="AC346" s="243">
        <f>+'Ark1'!AD3633</f>
        <v>65.155695354012877</v>
      </c>
      <c r="AD346" s="241">
        <f t="shared" si="43"/>
        <v>8.375</v>
      </c>
      <c r="AE346" s="241">
        <f t="shared" si="44"/>
        <v>1.1355932203389831</v>
      </c>
      <c r="AF346" s="414"/>
      <c r="AI346" s="28"/>
      <c r="AJ346" s="26"/>
    </row>
    <row r="347" spans="1:44">
      <c r="A347" s="414"/>
      <c r="B347" s="240">
        <f>+'Ark1'!C3634</f>
        <v>2023</v>
      </c>
      <c r="C347" s="414"/>
      <c r="D347" s="240">
        <f>+'Ark1'!M3634</f>
        <v>8</v>
      </c>
      <c r="E347" s="240" t="str">
        <f>VLOOKUP(D347,RNR!$G$8:$H$22,2)</f>
        <v>3</v>
      </c>
      <c r="F347" s="240">
        <f>+'Ark1'!D3634</f>
        <v>3</v>
      </c>
      <c r="G347" s="414" t="str">
        <f>VLOOKUP(F347,RNR!$D$2:$E$13,2)</f>
        <v>Mar</v>
      </c>
      <c r="H347" s="240">
        <f>+'Ark1'!Q3634</f>
        <v>406</v>
      </c>
      <c r="I347" s="240">
        <f>+'Ark1'!R3634</f>
        <v>468</v>
      </c>
      <c r="J347" s="241">
        <f>+IF(I347=0,"",'Ark1'!AG3634)</f>
        <v>19.024390243902435</v>
      </c>
      <c r="K347" s="241">
        <f>+IF(I347=0,"",'Ark1'!AH3634)</f>
        <v>20.9009868585281</v>
      </c>
      <c r="L347" s="241"/>
      <c r="M347" s="302">
        <f>+IF(I347=0,"",'Ark1'!U3634)</f>
        <v>48.305128205128241</v>
      </c>
      <c r="N347" s="415"/>
      <c r="O347" s="455">
        <f>+IF(J347=0,"",'Ark1'!AI3634)</f>
        <v>82</v>
      </c>
      <c r="P347" s="414"/>
      <c r="Q347" s="241">
        <f>+IF(O347=0,"",'Ark1'!AJ3634)</f>
        <v>120.39756097560972</v>
      </c>
      <c r="R347" s="414"/>
      <c r="S347" s="241">
        <f>+IF(O347=0,"",'Ark1'!AK3634)</f>
        <v>27.15157091766174</v>
      </c>
      <c r="T347" s="414"/>
      <c r="U347" s="242">
        <f>+IF(I347=0,"",'Ark1'!S3634)</f>
        <v>8.6175213675213698</v>
      </c>
      <c r="V347" s="242"/>
      <c r="W347" s="241">
        <f>+IF(I347=0,"",'Ark1'!W3634)</f>
        <v>0</v>
      </c>
      <c r="X347" s="243">
        <f>+IF(I347=0,"",'Ark1'!X3634)</f>
        <v>100</v>
      </c>
      <c r="Y347" s="243">
        <f>+IF(I347=0,"",'Ark1'!Y3634)</f>
        <v>99.145299145299134</v>
      </c>
      <c r="Z347" s="243">
        <f>+IF(I347=0,"",'Ark1'!Z3634)</f>
        <v>89.957264957264996</v>
      </c>
      <c r="AA347" s="241">
        <f>+IF(I347=0,"",'Ark1'!AA3634)</f>
        <v>9.9680201992653217</v>
      </c>
      <c r="AB347" s="241">
        <f>+IF(I347=0,"",'Ark1'!AB3634)</f>
        <v>1.5922732263406298</v>
      </c>
      <c r="AC347" s="243">
        <f>+'Ark1'!AD3634</f>
        <v>61.001792532831345</v>
      </c>
      <c r="AD347" s="241">
        <f t="shared" si="43"/>
        <v>58.5</v>
      </c>
      <c r="AE347" s="241">
        <f t="shared" si="44"/>
        <v>1.1527093596059113</v>
      </c>
      <c r="AF347" s="414"/>
      <c r="AI347" s="28"/>
      <c r="AJ347" s="26"/>
    </row>
    <row r="348" spans="1:44">
      <c r="A348" s="414"/>
      <c r="B348" s="240">
        <f>+'Ark1'!C3635</f>
        <v>2023</v>
      </c>
      <c r="C348" s="414"/>
      <c r="D348" s="240">
        <f>+'Ark1'!M3635</f>
        <v>8</v>
      </c>
      <c r="E348" s="240" t="str">
        <f>VLOOKUP(D348,RNR!$G$8:$H$22,2)</f>
        <v>3</v>
      </c>
      <c r="F348" s="240">
        <f>+'Ark1'!D3635</f>
        <v>4</v>
      </c>
      <c r="G348" s="414" t="str">
        <f>VLOOKUP(F348,RNR!$D$2:$E$13,2)</f>
        <v>Apr</v>
      </c>
      <c r="H348" s="240">
        <f>+'Ark1'!Q3635</f>
        <v>34</v>
      </c>
      <c r="I348" s="240">
        <f>+'Ark1'!R3635</f>
        <v>37</v>
      </c>
      <c r="J348" s="241">
        <f>+IF(I348=0,"",'Ark1'!AG3635)</f>
        <v>17.289719626168221</v>
      </c>
      <c r="K348" s="241">
        <f>+IF(I348=0,"",'Ark1'!AH3635)</f>
        <v>19.342355175688503</v>
      </c>
      <c r="L348" s="241"/>
      <c r="M348" s="302">
        <f>+IF(I348=0,"",'Ark1'!U3635)</f>
        <v>44.03783783783787</v>
      </c>
      <c r="N348" s="415"/>
      <c r="O348" s="455">
        <f>+IF(J348=0,"",'Ark1'!AI3635)</f>
        <v>3</v>
      </c>
      <c r="P348" s="414"/>
      <c r="Q348" s="241">
        <f>+IF(O348=0,"",'Ark1'!AJ3635)</f>
        <v>114.3</v>
      </c>
      <c r="R348" s="414"/>
      <c r="S348" s="241">
        <f>+IF(O348=0,"",'Ark1'!AK3635)</f>
        <v>25.296715665478317</v>
      </c>
      <c r="T348" s="414"/>
      <c r="U348" s="242">
        <f>+IF(I348=0,"",'Ark1'!S3635)</f>
        <v>7.9729729729729746</v>
      </c>
      <c r="V348" s="242"/>
      <c r="W348" s="241">
        <f>+IF(I348=0,"",'Ark1'!W3635)</f>
        <v>0</v>
      </c>
      <c r="X348" s="243">
        <f>+IF(I348=0,"",'Ark1'!X3635)</f>
        <v>100</v>
      </c>
      <c r="Y348" s="243">
        <f>+IF(I348=0,"",'Ark1'!Y3635)</f>
        <v>97.297297297297305</v>
      </c>
      <c r="Z348" s="243">
        <f>+IF(I348=0,"",'Ark1'!Z3635)</f>
        <v>75.675675675675691</v>
      </c>
      <c r="AA348" s="241">
        <f>+IF(I348=0,"",'Ark1'!AA3635)</f>
        <v>9.9501555427567769</v>
      </c>
      <c r="AB348" s="241">
        <f>+IF(I348=0,"",'Ark1'!AB3635)</f>
        <v>1.1737324730058623</v>
      </c>
      <c r="AC348" s="243">
        <f>+'Ark1'!AD3635</f>
        <v>65.893787181057817</v>
      </c>
      <c r="AD348" s="241">
        <f t="shared" si="43"/>
        <v>4.625</v>
      </c>
      <c r="AE348" s="241">
        <f t="shared" si="44"/>
        <v>1.088235294117647</v>
      </c>
      <c r="AF348" s="414"/>
      <c r="AI348" s="28"/>
      <c r="AJ348" s="26"/>
    </row>
    <row r="349" spans="1:44">
      <c r="A349" s="414"/>
      <c r="B349" s="240">
        <f>+'Ark1'!C3636</f>
        <v>2023</v>
      </c>
      <c r="C349" s="414"/>
      <c r="D349" s="240">
        <f>+'Ark1'!M3636</f>
        <v>8</v>
      </c>
      <c r="E349" s="240" t="str">
        <f>VLOOKUP(D349,RNR!$G$8:$H$22,2)</f>
        <v>3</v>
      </c>
      <c r="F349" s="240">
        <f>+'Ark1'!D3636</f>
        <v>5</v>
      </c>
      <c r="G349" s="414" t="str">
        <f>VLOOKUP(F349,RNR!$D$2:$E$13,2)</f>
        <v>Mai</v>
      </c>
      <c r="H349" s="240">
        <f>+'Ark1'!Q3636</f>
        <v>45</v>
      </c>
      <c r="I349" s="240">
        <f>+'Ark1'!R3636</f>
        <v>53</v>
      </c>
      <c r="J349" s="241">
        <f>+IF(I349=0,"",'Ark1'!AG3636)</f>
        <v>25.72815533980582</v>
      </c>
      <c r="K349" s="241">
        <f>+IF(I349=0,"",'Ark1'!AH3636)</f>
        <v>28.780318694516325</v>
      </c>
      <c r="L349" s="241"/>
      <c r="M349" s="302">
        <f>+IF(I349=0,"",'Ark1'!U3636)</f>
        <v>43.858490566037744</v>
      </c>
      <c r="N349" s="415"/>
      <c r="O349" s="455">
        <f>+IF(J349=0,"",'Ark1'!AI3636)</f>
        <v>17</v>
      </c>
      <c r="P349" s="414"/>
      <c r="Q349" s="241">
        <f>+IF(O349=0,"",'Ark1'!AJ3636)</f>
        <v>119.46470588235297</v>
      </c>
      <c r="R349" s="414"/>
      <c r="S349" s="241">
        <f>+IF(O349=0,"",'Ark1'!AK3636)</f>
        <v>24.927082010337205</v>
      </c>
      <c r="T349" s="414"/>
      <c r="U349" s="242">
        <f>+IF(I349=0,"",'Ark1'!S3636)</f>
        <v>8.207547169811324</v>
      </c>
      <c r="V349" s="242"/>
      <c r="W349" s="241">
        <f>+IF(I349=0,"",'Ark1'!W3636)</f>
        <v>0</v>
      </c>
      <c r="X349" s="243">
        <f>+IF(I349=0,"",'Ark1'!X3636)</f>
        <v>100</v>
      </c>
      <c r="Y349" s="243">
        <f>+IF(I349=0,"",'Ark1'!Y3636)</f>
        <v>98.113207547169822</v>
      </c>
      <c r="Z349" s="243">
        <f>+IF(I349=0,"",'Ark1'!Z3636)</f>
        <v>79.245283018867951</v>
      </c>
      <c r="AA349" s="241">
        <f>+IF(I349=0,"",'Ark1'!AA3636)</f>
        <v>10.627153437042235</v>
      </c>
      <c r="AB349" s="241">
        <f>+IF(I349=0,"",'Ark1'!AB3636)</f>
        <v>1.5584037620305164</v>
      </c>
      <c r="AC349" s="243">
        <f>+'Ark1'!AD3636</f>
        <v>79.00352691189795</v>
      </c>
      <c r="AD349" s="241">
        <f t="shared" si="43"/>
        <v>6.625</v>
      </c>
      <c r="AE349" s="241">
        <f t="shared" si="44"/>
        <v>1.1777777777777778</v>
      </c>
      <c r="AF349" s="414"/>
      <c r="AI349" s="28"/>
      <c r="AJ349" s="26"/>
    </row>
    <row r="350" spans="1:44">
      <c r="A350" s="414"/>
      <c r="B350" s="240">
        <f>+'Ark1'!C3637</f>
        <v>2023</v>
      </c>
      <c r="C350" s="414"/>
      <c r="D350" s="240">
        <f>+'Ark1'!M3637</f>
        <v>8</v>
      </c>
      <c r="E350" s="240" t="str">
        <f>VLOOKUP(D350,RNR!$G$8:$H$22,2)</f>
        <v>3</v>
      </c>
      <c r="F350" s="240">
        <f>+'Ark1'!D3637</f>
        <v>6</v>
      </c>
      <c r="G350" s="414" t="str">
        <f>VLOOKUP(F350,RNR!$D$2:$E$13,2)</f>
        <v>Jun</v>
      </c>
      <c r="H350" s="240">
        <f>+'Ark1'!Q3637</f>
        <v>28</v>
      </c>
      <c r="I350" s="240">
        <f>+'Ark1'!R3637</f>
        <v>30</v>
      </c>
      <c r="J350" s="241">
        <f>+IF(I350=0,"",'Ark1'!AG3637)</f>
        <v>17.543859649122805</v>
      </c>
      <c r="K350" s="241">
        <f>+IF(I350=0,"",'Ark1'!AH3637)</f>
        <v>18.616263551710176</v>
      </c>
      <c r="L350" s="241"/>
      <c r="M350" s="302">
        <f>+IF(I350=0,"",'Ark1'!U3637)</f>
        <v>41.383333333333319</v>
      </c>
      <c r="N350" s="415"/>
      <c r="O350" s="455">
        <f>+IF(J350=0,"",'Ark1'!AI3637)</f>
        <v>17</v>
      </c>
      <c r="P350" s="414"/>
      <c r="Q350" s="241">
        <f>+IF(O350=0,"",'Ark1'!AJ3637)</f>
        <v>116.56470588235295</v>
      </c>
      <c r="R350" s="414"/>
      <c r="S350" s="241">
        <f>+IF(O350=0,"",'Ark1'!AK3637)</f>
        <v>23.889260391336794</v>
      </c>
      <c r="T350" s="414"/>
      <c r="U350" s="242">
        <f>+IF(I350=0,"",'Ark1'!S3637)</f>
        <v>7.5333333333333314</v>
      </c>
      <c r="V350" s="242"/>
      <c r="W350" s="241">
        <f>+IF(I350=0,"",'Ark1'!W3637)</f>
        <v>0</v>
      </c>
      <c r="X350" s="243">
        <f>+IF(I350=0,"",'Ark1'!X3637)</f>
        <v>100</v>
      </c>
      <c r="Y350" s="243">
        <f>+IF(I350=0,"",'Ark1'!Y3637)</f>
        <v>93.333333333333314</v>
      </c>
      <c r="Z350" s="243">
        <f>+IF(I350=0,"",'Ark1'!Z3637)</f>
        <v>70</v>
      </c>
      <c r="AA350" s="241">
        <f>+IF(I350=0,"",'Ark1'!AA3637)</f>
        <v>11.958541810029478</v>
      </c>
      <c r="AB350" s="241">
        <f>+IF(I350=0,"",'Ark1'!AB3637)</f>
        <v>1.2310790208412929</v>
      </c>
      <c r="AC350" s="243">
        <f>+'Ark1'!AD3637</f>
        <v>70.409040649383186</v>
      </c>
      <c r="AD350" s="241">
        <f t="shared" si="43"/>
        <v>3.75</v>
      </c>
      <c r="AE350" s="241">
        <f t="shared" si="44"/>
        <v>1.0714285714285714</v>
      </c>
      <c r="AF350" s="414"/>
      <c r="AI350" s="28"/>
      <c r="AJ350" s="26"/>
    </row>
    <row r="351" spans="1:44">
      <c r="A351" s="414"/>
      <c r="B351" s="240">
        <f>+'Ark1'!C3638</f>
        <v>2023</v>
      </c>
      <c r="C351" s="414"/>
      <c r="D351" s="240">
        <f>+'Ark1'!M3638</f>
        <v>8</v>
      </c>
      <c r="E351" s="240" t="str">
        <f>VLOOKUP(D351,RNR!$G$8:$H$22,2)</f>
        <v>3</v>
      </c>
      <c r="F351" s="240">
        <f>+'Ark1'!D3638</f>
        <v>7</v>
      </c>
      <c r="G351" s="414" t="str">
        <f>VLOOKUP(F351,RNR!$D$2:$E$13,2)</f>
        <v>Jul</v>
      </c>
      <c r="H351" s="240">
        <f>+'Ark1'!Q3638</f>
        <v>11</v>
      </c>
      <c r="I351" s="240">
        <f>+'Ark1'!R3638</f>
        <v>11</v>
      </c>
      <c r="J351" s="241">
        <f>+IF(I351=0,"",'Ark1'!AG3638)</f>
        <v>30.555555555555561</v>
      </c>
      <c r="K351" s="241">
        <f>+IF(I351=0,"",'Ark1'!AH3638)</f>
        <v>37.066946620366643</v>
      </c>
      <c r="L351" s="241"/>
      <c r="M351" s="302">
        <f>+IF(I351=0,"",'Ark1'!U3638)</f>
        <v>41.72727272727272</v>
      </c>
      <c r="N351" s="415"/>
      <c r="O351" s="455">
        <f>+IF(J351=0,"",'Ark1'!AI3638)</f>
        <v>4</v>
      </c>
      <c r="P351" s="414"/>
      <c r="Q351" s="241">
        <f>+IF(O351=0,"",'Ark1'!AJ3638)</f>
        <v>115.77500000000001</v>
      </c>
      <c r="R351" s="414"/>
      <c r="S351" s="241">
        <f>+IF(O351=0,"",'Ark1'!AK3638)</f>
        <v>26.551935335602913</v>
      </c>
      <c r="T351" s="414"/>
      <c r="U351" s="242">
        <f>+IF(I351=0,"",'Ark1'!S3638)</f>
        <v>8.4545454545454568</v>
      </c>
      <c r="V351" s="242"/>
      <c r="W351" s="241">
        <f>+IF(I351=0,"",'Ark1'!W3638)</f>
        <v>0</v>
      </c>
      <c r="X351" s="243">
        <f>+IF(I351=0,"",'Ark1'!X3638)</f>
        <v>100</v>
      </c>
      <c r="Y351" s="243">
        <f>+IF(I351=0,"",'Ark1'!Y3638)</f>
        <v>100</v>
      </c>
      <c r="Z351" s="243">
        <f>+IF(I351=0,"",'Ark1'!Z3638)</f>
        <v>72.727272727272734</v>
      </c>
      <c r="AA351" s="241">
        <f>+IF(I351=0,"",'Ark1'!AA3638)</f>
        <v>10.127468579793817</v>
      </c>
      <c r="AB351" s="241">
        <f>+IF(I351=0,"",'Ark1'!AB3638)</f>
        <v>0.49792959773197087</v>
      </c>
      <c r="AC351" s="243">
        <f>+'Ark1'!AD3638</f>
        <v>59.605877246376878</v>
      </c>
      <c r="AD351" s="241">
        <f t="shared" si="43"/>
        <v>1.375</v>
      </c>
      <c r="AE351" s="241">
        <f t="shared" si="44"/>
        <v>1</v>
      </c>
      <c r="AF351" s="414"/>
      <c r="AI351" s="28"/>
      <c r="AJ351" s="26"/>
    </row>
    <row r="352" spans="1:44">
      <c r="A352" s="414"/>
      <c r="B352" s="240">
        <f>+'Ark1'!C3639</f>
        <v>2023</v>
      </c>
      <c r="C352" s="414"/>
      <c r="D352" s="240">
        <f>+'Ark1'!M3639</f>
        <v>8</v>
      </c>
      <c r="E352" s="240" t="str">
        <f>VLOOKUP(D352,RNR!$G$8:$H$22,2)</f>
        <v>3</v>
      </c>
      <c r="F352" s="240">
        <f>+'Ark1'!D3639</f>
        <v>8</v>
      </c>
      <c r="G352" s="414" t="str">
        <f>VLOOKUP(F352,RNR!$D$2:$E$13,2)</f>
        <v>Aug</v>
      </c>
      <c r="H352" s="240">
        <f>+'Ark1'!Q3639</f>
        <v>43</v>
      </c>
      <c r="I352" s="240">
        <f>+'Ark1'!R3639</f>
        <v>49</v>
      </c>
      <c r="J352" s="241">
        <f>+IF(I352=0,"",'Ark1'!AG3639)</f>
        <v>22.272727272727277</v>
      </c>
      <c r="K352" s="241">
        <f>+IF(I352=0,"",'Ark1'!AH3639)</f>
        <v>22.260350615441997</v>
      </c>
      <c r="L352" s="241"/>
      <c r="M352" s="302">
        <f>+IF(I352=0,"",'Ark1'!U3639)</f>
        <v>42.628571428571441</v>
      </c>
      <c r="N352" s="415"/>
      <c r="O352" s="455">
        <f>+IF(J352=0,"",'Ark1'!AI3639)</f>
        <v>21</v>
      </c>
      <c r="P352" s="414"/>
      <c r="Q352" s="241">
        <f>+IF(O352=0,"",'Ark1'!AJ3639)</f>
        <v>118.70476190476197</v>
      </c>
      <c r="R352" s="414"/>
      <c r="S352" s="241">
        <f>+IF(O352=0,"",'Ark1'!AK3639)</f>
        <v>28.947025729011127</v>
      </c>
      <c r="T352" s="414"/>
      <c r="U352" s="242">
        <f>+IF(I352=0,"",'Ark1'!S3639)</f>
        <v>8.4693877551020407</v>
      </c>
      <c r="V352" s="242"/>
      <c r="W352" s="241">
        <f>+IF(I352=0,"",'Ark1'!W3639)</f>
        <v>0</v>
      </c>
      <c r="X352" s="243">
        <f>+IF(I352=0,"",'Ark1'!X3639)</f>
        <v>100</v>
      </c>
      <c r="Y352" s="243">
        <f>+IF(I352=0,"",'Ark1'!Y3639)</f>
        <v>87.755102040816325</v>
      </c>
      <c r="Z352" s="243">
        <f>+IF(I352=0,"",'Ark1'!Z3639)</f>
        <v>73.469387755102048</v>
      </c>
      <c r="AA352" s="241">
        <f>+IF(I352=0,"",'Ark1'!AA3639)</f>
        <v>13.315098074542837</v>
      </c>
      <c r="AB352" s="241">
        <f>+IF(I352=0,"",'Ark1'!AB3639)</f>
        <v>1.907044307954884</v>
      </c>
      <c r="AC352" s="243">
        <f>+'Ark1'!AD3639</f>
        <v>51.593517479789824</v>
      </c>
      <c r="AD352" s="241">
        <f t="shared" si="43"/>
        <v>6.125</v>
      </c>
      <c r="AE352" s="241">
        <f t="shared" si="44"/>
        <v>1.1395348837209303</v>
      </c>
      <c r="AF352" s="414"/>
      <c r="AI352" s="28"/>
      <c r="AJ352" s="26"/>
    </row>
    <row r="353" spans="1:42">
      <c r="A353" s="414"/>
      <c r="B353" s="240">
        <f>+'Ark1'!C3640</f>
        <v>2023</v>
      </c>
      <c r="C353" s="414"/>
      <c r="D353" s="240">
        <f>+'Ark1'!M3640</f>
        <v>8</v>
      </c>
      <c r="E353" s="240" t="str">
        <f>VLOOKUP(D353,RNR!$G$8:$H$22,2)</f>
        <v>3</v>
      </c>
      <c r="F353" s="240">
        <f>+'Ark1'!D3640</f>
        <v>9</v>
      </c>
      <c r="G353" s="414" t="str">
        <f>VLOOKUP(F353,RNR!$D$2:$E$13,2)</f>
        <v>Sep</v>
      </c>
      <c r="H353" s="240">
        <f>+'Ark1'!Q3640</f>
        <v>46</v>
      </c>
      <c r="I353" s="240">
        <f>+'Ark1'!R3640</f>
        <v>53</v>
      </c>
      <c r="J353" s="241">
        <f>+IF(I353=0,"",'Ark1'!AG3640)</f>
        <v>24.537037037037042</v>
      </c>
      <c r="K353" s="241">
        <f>+IF(I353=0,"",'Ark1'!AH3640)</f>
        <v>23.59822141146962</v>
      </c>
      <c r="L353" s="241"/>
      <c r="M353" s="302">
        <f>+IF(I353=0,"",'Ark1'!U3640)</f>
        <v>39.052830188679259</v>
      </c>
      <c r="N353" s="415"/>
      <c r="O353" s="455">
        <f>+IF(J353=0,"",'Ark1'!AI3640)</f>
        <v>22</v>
      </c>
      <c r="P353" s="414"/>
      <c r="Q353" s="241">
        <f>+IF(O353=0,"",'Ark1'!AJ3640)</f>
        <v>118.09545454545456</v>
      </c>
      <c r="R353" s="414"/>
      <c r="S353" s="241">
        <f>+IF(O353=0,"",'Ark1'!AK3640)</f>
        <v>26.133812785920743</v>
      </c>
      <c r="T353" s="414"/>
      <c r="U353" s="242">
        <f>+IF(I353=0,"",'Ark1'!S3640)</f>
        <v>8.0377358490566024</v>
      </c>
      <c r="V353" s="242"/>
      <c r="W353" s="241">
        <f>+IF(I353=0,"",'Ark1'!W3640)</f>
        <v>0</v>
      </c>
      <c r="X353" s="243">
        <f>+IF(I353=0,"",'Ark1'!X3640)</f>
        <v>96.226415094339615</v>
      </c>
      <c r="Y353" s="243">
        <f>+IF(I353=0,"",'Ark1'!Y3640)</f>
        <v>90.566037735849022</v>
      </c>
      <c r="Z353" s="243">
        <f>+IF(I353=0,"",'Ark1'!Z3640)</f>
        <v>64.15094339622641</v>
      </c>
      <c r="AA353" s="241">
        <f>+IF(I353=0,"",'Ark1'!AA3640)</f>
        <v>12.481965915756517</v>
      </c>
      <c r="AB353" s="241">
        <f>+IF(I353=0,"",'Ark1'!AB3640)</f>
        <v>1.4003000237946777</v>
      </c>
      <c r="AC353" s="243">
        <f>+'Ark1'!AD3640</f>
        <v>74.408877674979252</v>
      </c>
      <c r="AD353" s="241">
        <f t="shared" si="43"/>
        <v>6.625</v>
      </c>
      <c r="AE353" s="241">
        <f t="shared" si="44"/>
        <v>1.1521739130434783</v>
      </c>
      <c r="AF353" s="414"/>
      <c r="AI353" s="28"/>
      <c r="AJ353" s="26"/>
    </row>
    <row r="354" spans="1:42">
      <c r="A354" s="414"/>
      <c r="B354" s="240">
        <f>+'Ark1'!C3641</f>
        <v>2023</v>
      </c>
      <c r="C354" s="414"/>
      <c r="D354" s="240">
        <f>+'Ark1'!M3641</f>
        <v>8</v>
      </c>
      <c r="E354" s="240" t="str">
        <f>VLOOKUP(D354,RNR!$G$8:$H$22,2)</f>
        <v>3</v>
      </c>
      <c r="F354" s="240">
        <f>+'Ark1'!D3641</f>
        <v>10</v>
      </c>
      <c r="G354" s="414" t="str">
        <f>VLOOKUP(F354,RNR!$D$2:$E$13,2)</f>
        <v>Okt</v>
      </c>
      <c r="H354" s="240">
        <f>+'Ark1'!Q3641</f>
        <v>129</v>
      </c>
      <c r="I354" s="240">
        <f>+'Ark1'!R3641</f>
        <v>145</v>
      </c>
      <c r="J354" s="241">
        <f>+IF(I354=0,"",'Ark1'!AG3641)</f>
        <v>28.3203125</v>
      </c>
      <c r="K354" s="241">
        <f>+IF(I354=0,"",'Ark1'!AH3641)</f>
        <v>27.139896408911465</v>
      </c>
      <c r="L354" s="241"/>
      <c r="M354" s="302">
        <f>+IF(I354=0,"",'Ark1'!U3641)</f>
        <v>37.867586206896569</v>
      </c>
      <c r="N354" s="415"/>
      <c r="O354" s="455">
        <f>+IF(J354=0,"",'Ark1'!AI3641)</f>
        <v>35</v>
      </c>
      <c r="P354" s="414"/>
      <c r="Q354" s="241">
        <f>+IF(O354=0,"",'Ark1'!AJ3641)</f>
        <v>115.04</v>
      </c>
      <c r="R354" s="414"/>
      <c r="S354" s="241">
        <f>+IF(O354=0,"",'Ark1'!AK3641)</f>
        <v>25.14955884381822</v>
      </c>
      <c r="T354" s="414"/>
      <c r="U354" s="242">
        <f>+IF(I354=0,"",'Ark1'!S3641)</f>
        <v>8.1999999999999993</v>
      </c>
      <c r="V354" s="242"/>
      <c r="W354" s="241">
        <f>+IF(I354=0,"",'Ark1'!W3641)</f>
        <v>0</v>
      </c>
      <c r="X354" s="243">
        <f>+IF(I354=0,"",'Ark1'!X3641)</f>
        <v>98.620689655172441</v>
      </c>
      <c r="Y354" s="243">
        <f>+IF(I354=0,"",'Ark1'!Y3641)</f>
        <v>89.65517241379311</v>
      </c>
      <c r="Z354" s="243">
        <f>+IF(I354=0,"",'Ark1'!Z3641)</f>
        <v>48.96551724137931</v>
      </c>
      <c r="AA354" s="241">
        <f>+IF(I354=0,"",'Ark1'!AA3641)</f>
        <v>13.734401222194697</v>
      </c>
      <c r="AB354" s="241">
        <f>+IF(I354=0,"",'Ark1'!AB3641)</f>
        <v>1.7403923457776371</v>
      </c>
      <c r="AC354" s="243">
        <f>+'Ark1'!AD3641</f>
        <v>72.673434360427194</v>
      </c>
      <c r="AD354" s="241">
        <f t="shared" si="43"/>
        <v>18.125</v>
      </c>
      <c r="AE354" s="241">
        <f t="shared" si="44"/>
        <v>1.124031007751938</v>
      </c>
      <c r="AF354" s="414"/>
      <c r="AI354" s="28"/>
      <c r="AJ354" s="26"/>
    </row>
    <row r="355" spans="1:42">
      <c r="A355" s="414"/>
      <c r="B355" s="240">
        <f>+'Ark1'!C3642</f>
        <v>2023</v>
      </c>
      <c r="C355" s="414"/>
      <c r="D355" s="240">
        <f>+'Ark1'!M3642</f>
        <v>8</v>
      </c>
      <c r="E355" s="240" t="str">
        <f>VLOOKUP(D355,RNR!$G$8:$H$22,2)</f>
        <v>3</v>
      </c>
      <c r="F355" s="240">
        <f>+'Ark1'!D3642</f>
        <v>11</v>
      </c>
      <c r="G355" s="414" t="str">
        <f>VLOOKUP(F355,RNR!$D$2:$E$13,2)</f>
        <v>Nov</v>
      </c>
      <c r="H355" s="240">
        <f>+'Ark1'!Q3642</f>
        <v>40</v>
      </c>
      <c r="I355" s="240">
        <f>+'Ark1'!R3642</f>
        <v>40</v>
      </c>
      <c r="J355" s="241">
        <f>+IF(I355=0,"",'Ark1'!AG3642)</f>
        <v>20.618556701030936</v>
      </c>
      <c r="K355" s="241">
        <f>+IF(I355=0,"",'Ark1'!AH3642)</f>
        <v>21.352111222884265</v>
      </c>
      <c r="L355" s="241"/>
      <c r="M355" s="302">
        <f>+IF(I355=0,"",'Ark1'!U3642)</f>
        <v>41.389999999999993</v>
      </c>
      <c r="N355" s="415"/>
      <c r="O355" s="455">
        <f>+IF(J355=0,"",'Ark1'!AI3642)</f>
        <v>16</v>
      </c>
      <c r="P355" s="414"/>
      <c r="Q355" s="241">
        <f>+IF(O355=0,"",'Ark1'!AJ3642)</f>
        <v>113.70625</v>
      </c>
      <c r="R355" s="414"/>
      <c r="S355" s="241">
        <f>+IF(O355=0,"",'Ark1'!AK3642)</f>
        <v>25.603160353834642</v>
      </c>
      <c r="T355" s="414"/>
      <c r="U355" s="242">
        <f>+IF(I355=0,"",'Ark1'!S3642)</f>
        <v>8.15</v>
      </c>
      <c r="V355" s="242"/>
      <c r="W355" s="241">
        <f>+IF(I355=0,"",'Ark1'!W3642)</f>
        <v>0</v>
      </c>
      <c r="X355" s="243">
        <f>+IF(I355=0,"",'Ark1'!X3642)</f>
        <v>100</v>
      </c>
      <c r="Y355" s="243">
        <f>+IF(I355=0,"",'Ark1'!Y3642)</f>
        <v>97.5</v>
      </c>
      <c r="Z355" s="243">
        <f>+IF(I355=0,"",'Ark1'!Z3642)</f>
        <v>67.5</v>
      </c>
      <c r="AA355" s="241">
        <f>+IF(I355=0,"",'Ark1'!AA3642)</f>
        <v>11.686697566036417</v>
      </c>
      <c r="AB355" s="241">
        <f>+IF(I355=0,"",'Ark1'!AB3642)</f>
        <v>1.5898113095584629</v>
      </c>
      <c r="AC355" s="243">
        <f>+'Ark1'!AD3642</f>
        <v>79.57095426767718</v>
      </c>
      <c r="AD355" s="241">
        <f t="shared" si="43"/>
        <v>5</v>
      </c>
      <c r="AE355" s="241">
        <f t="shared" si="44"/>
        <v>1</v>
      </c>
      <c r="AF355" s="414"/>
      <c r="AI355" s="28"/>
      <c r="AJ355" s="26"/>
    </row>
    <row r="356" spans="1:42">
      <c r="A356" s="414"/>
      <c r="B356" s="240">
        <f>+'Ark1'!C3643</f>
        <v>2023</v>
      </c>
      <c r="C356" s="414"/>
      <c r="D356" s="240">
        <f>+'Ark1'!M3643</f>
        <v>8</v>
      </c>
      <c r="E356" s="240" t="str">
        <f>VLOOKUP(D356,RNR!$G$8:$H$22,2)</f>
        <v>3</v>
      </c>
      <c r="F356" s="240">
        <f>+'Ark1'!D3643</f>
        <v>12</v>
      </c>
      <c r="G356" s="414" t="str">
        <f>VLOOKUP(F356,RNR!$D$2:$E$13,2)</f>
        <v>Des</v>
      </c>
      <c r="H356" s="240">
        <f>+'Ark1'!Q3643</f>
        <v>0</v>
      </c>
      <c r="I356" s="240">
        <f>+'Ark1'!R3643</f>
        <v>0</v>
      </c>
      <c r="J356" s="241" t="str">
        <f>+IF(I356=0,"",'Ark1'!AG3643)</f>
        <v/>
      </c>
      <c r="K356" s="241" t="str">
        <f>+IF(I356=0,"",'Ark1'!AH3643)</f>
        <v/>
      </c>
      <c r="L356" s="241"/>
      <c r="M356" s="302" t="str">
        <f>+IF(I356=0,"",'Ark1'!U3643)</f>
        <v/>
      </c>
      <c r="N356" s="415"/>
      <c r="O356" s="455">
        <f>+IF(J356=0,"",'Ark1'!AI3643)</f>
        <v>0</v>
      </c>
      <c r="P356" s="414"/>
      <c r="Q356" s="241" t="str">
        <f>+IF(O356=0,"",'Ark1'!AJ3643)</f>
        <v/>
      </c>
      <c r="R356" s="414"/>
      <c r="S356" s="241" t="str">
        <f>+IF(O356=0,"",'Ark1'!AK3643)</f>
        <v/>
      </c>
      <c r="T356" s="414"/>
      <c r="U356" s="242" t="str">
        <f>+IF(I356=0,"",'Ark1'!S3643)</f>
        <v/>
      </c>
      <c r="V356" s="242"/>
      <c r="W356" s="241" t="str">
        <f>+IF(I356=0,"",'Ark1'!W3643)</f>
        <v/>
      </c>
      <c r="X356" s="243" t="str">
        <f>+IF(I356=0,"",'Ark1'!X3643)</f>
        <v/>
      </c>
      <c r="Y356" s="243" t="str">
        <f>+IF(I356=0,"",'Ark1'!Y3643)</f>
        <v/>
      </c>
      <c r="Z356" s="243" t="str">
        <f>+IF(I356=0,"",'Ark1'!Z3643)</f>
        <v/>
      </c>
      <c r="AA356" s="241" t="str">
        <f>+IF(I356=0,"",'Ark1'!AA3643)</f>
        <v/>
      </c>
      <c r="AB356" s="241" t="str">
        <f>+IF(I356=0,"",'Ark1'!AB3643)</f>
        <v/>
      </c>
      <c r="AC356" s="243">
        <f>+'Ark1'!AD3643</f>
        <v>0</v>
      </c>
      <c r="AD356" s="241" t="str">
        <f t="shared" si="43"/>
        <v/>
      </c>
      <c r="AE356" s="241" t="str">
        <f t="shared" si="44"/>
        <v/>
      </c>
      <c r="AF356" s="414"/>
      <c r="AI356" s="28"/>
      <c r="AJ356" s="26"/>
    </row>
    <row r="357" spans="1:42">
      <c r="A357" s="414"/>
      <c r="B357" s="414"/>
      <c r="C357" s="414"/>
      <c r="D357" s="414"/>
      <c r="E357" s="414"/>
      <c r="F357" s="414"/>
      <c r="G357" s="414"/>
      <c r="H357" s="414"/>
      <c r="I357" s="414"/>
      <c r="J357" s="415"/>
      <c r="K357" s="415"/>
      <c r="L357" s="415"/>
      <c r="M357" s="417"/>
      <c r="N357" s="415"/>
      <c r="O357" s="456"/>
      <c r="P357" s="414"/>
      <c r="Q357" s="415"/>
      <c r="R357" s="414"/>
      <c r="S357" s="415"/>
      <c r="T357" s="414"/>
      <c r="U357" s="416"/>
      <c r="V357" s="416"/>
      <c r="W357" s="415"/>
      <c r="X357" s="418"/>
      <c r="Y357" s="418"/>
      <c r="Z357" s="418"/>
      <c r="AA357" s="415"/>
      <c r="AB357" s="415"/>
      <c r="AC357" s="418"/>
      <c r="AD357" s="415"/>
      <c r="AE357" s="415"/>
      <c r="AF357" s="414"/>
      <c r="AG357" s="26"/>
      <c r="AI357" s="28"/>
      <c r="AJ357" s="26"/>
      <c r="AK357" s="27"/>
      <c r="AL357" s="27"/>
      <c r="AP357" s="27"/>
    </row>
    <row r="358" spans="1:42" ht="22.8">
      <c r="A358" s="414"/>
      <c r="B358" s="414"/>
      <c r="C358" s="414"/>
      <c r="D358" s="414"/>
      <c r="E358" s="419" t="str">
        <f>+E360</f>
        <v>3+</v>
      </c>
      <c r="F358" s="414"/>
      <c r="G358" s="414"/>
      <c r="H358" s="414"/>
      <c r="I358" s="244">
        <f>SUM(I360:I401)</f>
        <v>2972</v>
      </c>
      <c r="J358" s="414"/>
      <c r="K358" s="414"/>
      <c r="L358" s="414"/>
      <c r="M358" s="273">
        <f>+Fettgruppe!R158</f>
        <v>0</v>
      </c>
      <c r="N358" s="415"/>
      <c r="O358" s="456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  <c r="AA358" s="414"/>
      <c r="AB358" s="414"/>
      <c r="AC358" s="414"/>
      <c r="AD358" s="414"/>
      <c r="AE358" s="414"/>
      <c r="AF358" s="414"/>
      <c r="AG358" s="223"/>
      <c r="AI358" s="28"/>
      <c r="AJ358" s="26"/>
      <c r="AK358" s="224"/>
      <c r="AL358" s="27"/>
      <c r="AP358" s="27"/>
    </row>
    <row r="359" spans="1:42">
      <c r="A359" s="414"/>
      <c r="B359" s="414"/>
      <c r="C359" s="414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  <c r="N359" s="415"/>
      <c r="O359" s="456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  <c r="AA359" s="414"/>
      <c r="AB359" s="414"/>
      <c r="AC359" s="414"/>
      <c r="AD359" s="414"/>
      <c r="AE359" s="414"/>
      <c r="AF359" s="414"/>
      <c r="AG359" s="223"/>
      <c r="AI359" s="28"/>
      <c r="AJ359" s="26"/>
      <c r="AK359" s="224"/>
      <c r="AL359" s="27"/>
      <c r="AP359" s="27"/>
    </row>
    <row r="360" spans="1:42">
      <c r="A360" s="414"/>
      <c r="B360" s="240">
        <f>+'Ark1'!C3644</f>
        <v>2023</v>
      </c>
      <c r="C360" s="414"/>
      <c r="D360" s="240">
        <f>+'Ark1'!M3644</f>
        <v>9</v>
      </c>
      <c r="E360" s="240" t="str">
        <f>VLOOKUP(D360,RNR!$G$8:$H$22,2)</f>
        <v>3+</v>
      </c>
      <c r="F360" s="240">
        <f>+'Ark1'!D3644</f>
        <v>1</v>
      </c>
      <c r="G360" s="414" t="str">
        <f>VLOOKUP(F360,RNR!$D$2:$E$13,2)</f>
        <v>Jan</v>
      </c>
      <c r="H360" s="240">
        <f>+'Ark1'!Q3644</f>
        <v>12</v>
      </c>
      <c r="I360" s="240">
        <f>+'Ark1'!R3644</f>
        <v>12</v>
      </c>
      <c r="J360" s="241">
        <f>+IF(I360=0,"",'Ark1'!AG3644)</f>
        <v>3.6363636363636358</v>
      </c>
      <c r="K360" s="241">
        <f>+IF(I360=0,"",'Ark1'!AH3644)</f>
        <v>4.2812584460076408</v>
      </c>
      <c r="L360" s="241"/>
      <c r="M360" s="302">
        <f>+IF(I360=0,"",'Ark1'!U3644)</f>
        <v>48.841666666666683</v>
      </c>
      <c r="N360" s="415"/>
      <c r="O360" s="455">
        <f>+IF(J360=0,"",'Ark1'!AI3644)</f>
        <v>2</v>
      </c>
      <c r="P360" s="414"/>
      <c r="Q360" s="241">
        <f>+IF(O360=0,"",'Ark1'!AJ3644)</f>
        <v>117.05</v>
      </c>
      <c r="R360" s="414"/>
      <c r="S360" s="241">
        <f>+IF(O360=0,"",'Ark1'!AK3644)</f>
        <v>22.050038436458223</v>
      </c>
      <c r="T360" s="414"/>
      <c r="U360" s="242">
        <f>+IF(I360=0,"",'Ark1'!S3644)</f>
        <v>8.9166666666666643</v>
      </c>
      <c r="V360" s="242"/>
      <c r="W360" s="241">
        <f>+IF(I360=0,"",'Ark1'!W3644)</f>
        <v>100</v>
      </c>
      <c r="X360" s="243">
        <f>+IF(I360=0,"",'Ark1'!X3644)</f>
        <v>100</v>
      </c>
      <c r="Y360" s="243">
        <f>+IF(I360=0,"",'Ark1'!Y3644)</f>
        <v>100</v>
      </c>
      <c r="Z360" s="243">
        <f>+IF(I360=0,"",'Ark1'!Z3644)</f>
        <v>91.666666666666686</v>
      </c>
      <c r="AA360" s="241">
        <f>+IF(I360=0,"",'Ark1'!AA3644)</f>
        <v>11.891065156475907</v>
      </c>
      <c r="AB360" s="241">
        <f>+IF(I360=0,"",'Ark1'!AB3644)</f>
        <v>0.95379359518830797</v>
      </c>
      <c r="AC360" s="243">
        <f>+'Ark1'!AD3644</f>
        <v>79.604772513194192</v>
      </c>
      <c r="AD360" s="241">
        <f t="shared" si="43"/>
        <v>1.3333333333333333</v>
      </c>
      <c r="AE360" s="241">
        <f t="shared" si="44"/>
        <v>1</v>
      </c>
      <c r="AF360" s="414"/>
      <c r="AI360" s="28"/>
      <c r="AJ360" s="26"/>
    </row>
    <row r="361" spans="1:42">
      <c r="A361" s="414"/>
      <c r="B361" s="240">
        <f>+'Ark1'!C3645</f>
        <v>2023</v>
      </c>
      <c r="C361" s="414"/>
      <c r="D361" s="240">
        <f>+'Ark1'!M3645</f>
        <v>9</v>
      </c>
      <c r="E361" s="240" t="str">
        <f>VLOOKUP(D361,RNR!$G$8:$H$22,2)</f>
        <v>3+</v>
      </c>
      <c r="F361" s="240">
        <f>+'Ark1'!D3645</f>
        <v>2</v>
      </c>
      <c r="G361" s="414" t="str">
        <f>VLOOKUP(F361,RNR!$D$2:$E$13,2)</f>
        <v>Feb</v>
      </c>
      <c r="H361" s="240">
        <f>+'Ark1'!Q3645</f>
        <v>24</v>
      </c>
      <c r="I361" s="240">
        <f>+'Ark1'!R3645</f>
        <v>26</v>
      </c>
      <c r="J361" s="241">
        <f>+IF(I361=0,"",'Ark1'!AG3645)</f>
        <v>7.3446327683615804</v>
      </c>
      <c r="K361" s="241">
        <f>+IF(I361=0,"",'Ark1'!AH3645)</f>
        <v>9.1266202303604977</v>
      </c>
      <c r="L361" s="241"/>
      <c r="M361" s="302">
        <f>+IF(I361=0,"",'Ark1'!U3645)</f>
        <v>53.973076923076945</v>
      </c>
      <c r="N361" s="415"/>
      <c r="O361" s="455">
        <f>+IF(J361=0,"",'Ark1'!AI3645)</f>
        <v>8</v>
      </c>
      <c r="P361" s="414"/>
      <c r="Q361" s="241">
        <f>+IF(O361=0,"",'Ark1'!AJ3645)</f>
        <v>124.1875</v>
      </c>
      <c r="R361" s="414"/>
      <c r="S361" s="241">
        <f>+IF(O361=0,"",'Ark1'!AK3645)</f>
        <v>28.928381576110304</v>
      </c>
      <c r="T361" s="414"/>
      <c r="U361" s="242">
        <f>+IF(I361=0,"",'Ark1'!S3645)</f>
        <v>9.2307692307692282</v>
      </c>
      <c r="V361" s="242"/>
      <c r="W361" s="241">
        <f>+IF(I361=0,"",'Ark1'!W3645)</f>
        <v>100</v>
      </c>
      <c r="X361" s="243">
        <f>+IF(I361=0,"",'Ark1'!X3645)</f>
        <v>100</v>
      </c>
      <c r="Y361" s="243">
        <f>+IF(I361=0,"",'Ark1'!Y3645)</f>
        <v>100</v>
      </c>
      <c r="Z361" s="243">
        <f>+IF(I361=0,"",'Ark1'!Z3645)</f>
        <v>88.461538461538439</v>
      </c>
      <c r="AA361" s="241">
        <f>+IF(I361=0,"",'Ark1'!AA3645)</f>
        <v>12.596811491933748</v>
      </c>
      <c r="AB361" s="241">
        <f>+IF(I361=0,"",'Ark1'!AB3645)</f>
        <v>1.4493418216474516</v>
      </c>
      <c r="AC361" s="243">
        <f>+'Ark1'!AD3645</f>
        <v>68.900864778881441</v>
      </c>
      <c r="AD361" s="241">
        <f t="shared" si="43"/>
        <v>2.8888888888888888</v>
      </c>
      <c r="AE361" s="241">
        <f t="shared" si="44"/>
        <v>1.0833333333333333</v>
      </c>
      <c r="AF361" s="414"/>
      <c r="AI361" s="28"/>
      <c r="AJ361" s="26"/>
    </row>
    <row r="362" spans="1:42">
      <c r="A362" s="414"/>
      <c r="B362" s="240">
        <f>+'Ark1'!C3646</f>
        <v>2023</v>
      </c>
      <c r="C362" s="414"/>
      <c r="D362" s="240">
        <f>+'Ark1'!M3646</f>
        <v>9</v>
      </c>
      <c r="E362" s="240" t="str">
        <f>VLOOKUP(D362,RNR!$G$8:$H$22,2)</f>
        <v>3+</v>
      </c>
      <c r="F362" s="240">
        <f>+'Ark1'!D3646</f>
        <v>3</v>
      </c>
      <c r="G362" s="414" t="str">
        <f>VLOOKUP(F362,RNR!$D$2:$E$13,2)</f>
        <v>Mar</v>
      </c>
      <c r="H362" s="240">
        <f>+'Ark1'!Q3646</f>
        <v>249</v>
      </c>
      <c r="I362" s="240">
        <f>+'Ark1'!R3646</f>
        <v>263</v>
      </c>
      <c r="J362" s="241">
        <f>+IF(I362=0,"",'Ark1'!AG3646)</f>
        <v>10.691056910569106</v>
      </c>
      <c r="K362" s="241">
        <f>+IF(I362=0,"",'Ark1'!AH3646)</f>
        <v>12.341556229856492</v>
      </c>
      <c r="L362" s="241"/>
      <c r="M362" s="302">
        <f>+IF(I362=0,"",'Ark1'!U3646)</f>
        <v>50.75589353612169</v>
      </c>
      <c r="N362" s="415"/>
      <c r="O362" s="455">
        <f>+IF(J362=0,"",'Ark1'!AI3646)</f>
        <v>41</v>
      </c>
      <c r="P362" s="414"/>
      <c r="Q362" s="241">
        <f>+IF(O362=0,"",'Ark1'!AJ3646)</f>
        <v>122.7024390243902</v>
      </c>
      <c r="R362" s="414"/>
      <c r="S362" s="241">
        <f>+IF(O362=0,"",'Ark1'!AK3646)</f>
        <v>27.313385689548031</v>
      </c>
      <c r="T362" s="414"/>
      <c r="U362" s="242">
        <f>+IF(I362=0,"",'Ark1'!S3646)</f>
        <v>9.0836501901140672</v>
      </c>
      <c r="V362" s="242"/>
      <c r="W362" s="241">
        <f>+IF(I362=0,"",'Ark1'!W3646)</f>
        <v>100</v>
      </c>
      <c r="X362" s="243">
        <f>+IF(I362=0,"",'Ark1'!X3646)</f>
        <v>100</v>
      </c>
      <c r="Y362" s="243">
        <f>+IF(I362=0,"",'Ark1'!Y3646)</f>
        <v>100</v>
      </c>
      <c r="Z362" s="243">
        <f>+IF(I362=0,"",'Ark1'!Z3646)</f>
        <v>93.916349809885929</v>
      </c>
      <c r="AA362" s="241">
        <f>+IF(I362=0,"",'Ark1'!AA3646)</f>
        <v>9.5473342217351096</v>
      </c>
      <c r="AB362" s="241">
        <f>+IF(I362=0,"",'Ark1'!AB3646)</f>
        <v>1.4009226940639119</v>
      </c>
      <c r="AC362" s="243">
        <f>+'Ark1'!AD3646</f>
        <v>66.026280235467269</v>
      </c>
      <c r="AD362" s="241">
        <f t="shared" si="43"/>
        <v>29.222222222222221</v>
      </c>
      <c r="AE362" s="241">
        <f t="shared" si="44"/>
        <v>1.0562248995983936</v>
      </c>
      <c r="AF362" s="414"/>
      <c r="AI362" s="28"/>
      <c r="AJ362" s="26"/>
    </row>
    <row r="363" spans="1:42">
      <c r="A363" s="414"/>
      <c r="B363" s="240">
        <f>+'Ark1'!C3647</f>
        <v>2023</v>
      </c>
      <c r="C363" s="414"/>
      <c r="D363" s="240">
        <f>+'Ark1'!M3647</f>
        <v>9</v>
      </c>
      <c r="E363" s="240" t="str">
        <f>VLOOKUP(D363,RNR!$G$8:$H$22,2)</f>
        <v>3+</v>
      </c>
      <c r="F363" s="240">
        <f>+'Ark1'!D3647</f>
        <v>4</v>
      </c>
      <c r="G363" s="414" t="str">
        <f>VLOOKUP(F363,RNR!$D$2:$E$13,2)</f>
        <v>Apr</v>
      </c>
      <c r="H363" s="240">
        <f>+'Ark1'!Q3647</f>
        <v>30</v>
      </c>
      <c r="I363" s="240">
        <f>+'Ark1'!R3647</f>
        <v>32</v>
      </c>
      <c r="J363" s="241">
        <f>+IF(I363=0,"",'Ark1'!AG3647)</f>
        <v>14.95327102803738</v>
      </c>
      <c r="K363" s="241">
        <f>+IF(I363=0,"",'Ark1'!AH3647)</f>
        <v>17.016856600189925</v>
      </c>
      <c r="L363" s="241"/>
      <c r="M363" s="302">
        <f>+IF(I363=0,"",'Ark1'!U3647)</f>
        <v>44.796875</v>
      </c>
      <c r="N363" s="415"/>
      <c r="O363" s="455">
        <f>+IF(J363=0,"",'Ark1'!AI3647)</f>
        <v>2</v>
      </c>
      <c r="P363" s="414"/>
      <c r="Q363" s="241">
        <f>+IF(O363=0,"",'Ark1'!AJ3647)</f>
        <v>116.7</v>
      </c>
      <c r="R363" s="414"/>
      <c r="S363" s="241">
        <f>+IF(O363=0,"",'Ark1'!AK3647)</f>
        <v>23.996332348278315</v>
      </c>
      <c r="T363" s="414"/>
      <c r="U363" s="242">
        <f>+IF(I363=0,"",'Ark1'!S3647)</f>
        <v>8.125</v>
      </c>
      <c r="V363" s="242"/>
      <c r="W363" s="241">
        <f>+IF(I363=0,"",'Ark1'!W3647)</f>
        <v>100</v>
      </c>
      <c r="X363" s="243">
        <f>+IF(I363=0,"",'Ark1'!X3647)</f>
        <v>100</v>
      </c>
      <c r="Y363" s="243">
        <f>+IF(I363=0,"",'Ark1'!Y3647)</f>
        <v>96.875</v>
      </c>
      <c r="Z363" s="243">
        <f>+IF(I363=0,"",'Ark1'!Z3647)</f>
        <v>75</v>
      </c>
      <c r="AA363" s="241">
        <f>+IF(I363=0,"",'Ark1'!AA3647)</f>
        <v>12.242816372647887</v>
      </c>
      <c r="AB363" s="241">
        <f>+IF(I363=0,"",'Ark1'!AB3647)</f>
        <v>1.2437342963832749</v>
      </c>
      <c r="AC363" s="243">
        <f>+'Ark1'!AD3647</f>
        <v>79.529232598748976</v>
      </c>
      <c r="AD363" s="241">
        <f t="shared" si="43"/>
        <v>3.5555555555555554</v>
      </c>
      <c r="AE363" s="241">
        <f t="shared" si="44"/>
        <v>1.0666666666666667</v>
      </c>
      <c r="AF363" s="414"/>
      <c r="AI363" s="28"/>
      <c r="AJ363" s="26"/>
    </row>
    <row r="364" spans="1:42">
      <c r="A364" s="414"/>
      <c r="B364" s="240">
        <f>+'Ark1'!C3648</f>
        <v>2023</v>
      </c>
      <c r="C364" s="414"/>
      <c r="D364" s="240">
        <f>+'Ark1'!M3648</f>
        <v>9</v>
      </c>
      <c r="E364" s="240" t="str">
        <f>VLOOKUP(D364,RNR!$G$8:$H$22,2)</f>
        <v>3+</v>
      </c>
      <c r="F364" s="240">
        <f>+'Ark1'!D3648</f>
        <v>5</v>
      </c>
      <c r="G364" s="414" t="str">
        <f>VLOOKUP(F364,RNR!$D$2:$E$13,2)</f>
        <v>Mai</v>
      </c>
      <c r="H364" s="240">
        <f>+'Ark1'!Q3648</f>
        <v>22</v>
      </c>
      <c r="I364" s="240">
        <f>+'Ark1'!R3648</f>
        <v>23</v>
      </c>
      <c r="J364" s="241">
        <f>+IF(I364=0,"",'Ark1'!AG3648)</f>
        <v>11.165048543689323</v>
      </c>
      <c r="K364" s="241">
        <f>+IF(I364=0,"",'Ark1'!AH3648)</f>
        <v>12.58930008543093</v>
      </c>
      <c r="L364" s="241"/>
      <c r="M364" s="302">
        <f>+IF(I364=0,"",'Ark1'!U3648)</f>
        <v>44.208695652173915</v>
      </c>
      <c r="N364" s="415"/>
      <c r="O364" s="455">
        <f>+IF(J364=0,"",'Ark1'!AI3648)</f>
        <v>5</v>
      </c>
      <c r="P364" s="414"/>
      <c r="Q364" s="241">
        <f>+IF(O364=0,"",'Ark1'!AJ3648)</f>
        <v>114.43999999999998</v>
      </c>
      <c r="R364" s="414"/>
      <c r="S364" s="241">
        <f>+IF(O364=0,"",'Ark1'!AK3648)</f>
        <v>23.569020685042023</v>
      </c>
      <c r="T364" s="414"/>
      <c r="U364" s="242">
        <f>+IF(I364=0,"",'Ark1'!S3648)</f>
        <v>8.1304347826086936</v>
      </c>
      <c r="V364" s="242"/>
      <c r="W364" s="241">
        <f>+IF(I364=0,"",'Ark1'!W3648)</f>
        <v>100</v>
      </c>
      <c r="X364" s="243">
        <f>+IF(I364=0,"",'Ark1'!X3648)</f>
        <v>100</v>
      </c>
      <c r="Y364" s="243">
        <f>+IF(I364=0,"",'Ark1'!Y3648)</f>
        <v>100</v>
      </c>
      <c r="Z364" s="243">
        <f>+IF(I364=0,"",'Ark1'!Z3648)</f>
        <v>73.913043478260875</v>
      </c>
      <c r="AA364" s="241">
        <f>+IF(I364=0,"",'Ark1'!AA3648)</f>
        <v>11.145789341173087</v>
      </c>
      <c r="AB364" s="241">
        <f>+IF(I364=0,"",'Ark1'!AB3648)</f>
        <v>1.5408734910147301</v>
      </c>
      <c r="AC364" s="243">
        <f>+'Ark1'!AD3648</f>
        <v>75.004576507878014</v>
      </c>
      <c r="AD364" s="241">
        <f t="shared" si="43"/>
        <v>2.5555555555555554</v>
      </c>
      <c r="AE364" s="241">
        <f t="shared" si="44"/>
        <v>1.0454545454545454</v>
      </c>
      <c r="AF364" s="414"/>
      <c r="AI364" s="28"/>
      <c r="AJ364" s="26"/>
    </row>
    <row r="365" spans="1:42">
      <c r="A365" s="414"/>
      <c r="B365" s="240">
        <f>+'Ark1'!C3649</f>
        <v>2023</v>
      </c>
      <c r="C365" s="414"/>
      <c r="D365" s="240">
        <f>+'Ark1'!M3649</f>
        <v>9</v>
      </c>
      <c r="E365" s="240" t="str">
        <f>VLOOKUP(D365,RNR!$G$8:$H$22,2)</f>
        <v>3+</v>
      </c>
      <c r="F365" s="240">
        <f>+'Ark1'!D3649</f>
        <v>6</v>
      </c>
      <c r="G365" s="414" t="str">
        <f>VLOOKUP(F365,RNR!$D$2:$E$13,2)</f>
        <v>Jun</v>
      </c>
      <c r="H365" s="240">
        <f>+'Ark1'!Q3649</f>
        <v>25</v>
      </c>
      <c r="I365" s="240">
        <f>+'Ark1'!R3649</f>
        <v>27</v>
      </c>
      <c r="J365" s="241">
        <f>+IF(I365=0,"",'Ark1'!AG3649)</f>
        <v>15.789473684210527</v>
      </c>
      <c r="K365" s="241">
        <f>+IF(I365=0,"",'Ark1'!AH3649)</f>
        <v>19.36301339051418</v>
      </c>
      <c r="L365" s="241"/>
      <c r="M365" s="302">
        <f>+IF(I365=0,"",'Ark1'!U3649)</f>
        <v>47.825925925925922</v>
      </c>
      <c r="N365" s="415"/>
      <c r="O365" s="455">
        <f>+IF(J365=0,"",'Ark1'!AI3649)</f>
        <v>14</v>
      </c>
      <c r="P365" s="414"/>
      <c r="Q365" s="241">
        <f>+IF(O365=0,"",'Ark1'!AJ3649)</f>
        <v>119.17142857142852</v>
      </c>
      <c r="R365" s="414"/>
      <c r="S365" s="241">
        <f>+IF(O365=0,"",'Ark1'!AK3649)</f>
        <v>28.682893356317823</v>
      </c>
      <c r="T365" s="414"/>
      <c r="U365" s="242">
        <f>+IF(I365=0,"",'Ark1'!S3649)</f>
        <v>8.7407407407407387</v>
      </c>
      <c r="V365" s="242"/>
      <c r="W365" s="241">
        <f>+IF(I365=0,"",'Ark1'!W3649)</f>
        <v>100</v>
      </c>
      <c r="X365" s="243">
        <f>+IF(I365=0,"",'Ark1'!X3649)</f>
        <v>100</v>
      </c>
      <c r="Y365" s="243">
        <f>+IF(I365=0,"",'Ark1'!Y3649)</f>
        <v>100</v>
      </c>
      <c r="Z365" s="243">
        <f>+IF(I365=0,"",'Ark1'!Z3649)</f>
        <v>88.8888888888889</v>
      </c>
      <c r="AA365" s="241">
        <f>+IF(I365=0,"",'Ark1'!AA3649)</f>
        <v>10.058296468406844</v>
      </c>
      <c r="AB365" s="241">
        <f>+IF(I365=0,"",'Ark1'!AB3649)</f>
        <v>1.1415581486979589</v>
      </c>
      <c r="AC365" s="243">
        <f>+'Ark1'!AD3649</f>
        <v>61.893754498832941</v>
      </c>
      <c r="AD365" s="241">
        <f t="shared" si="43"/>
        <v>3</v>
      </c>
      <c r="AE365" s="241">
        <f t="shared" si="44"/>
        <v>1.08</v>
      </c>
      <c r="AF365" s="414"/>
      <c r="AI365" s="28"/>
      <c r="AJ365" s="26"/>
    </row>
    <row r="366" spans="1:42">
      <c r="A366" s="414"/>
      <c r="B366" s="240">
        <f>+'Ark1'!C3650</f>
        <v>2023</v>
      </c>
      <c r="C366" s="414"/>
      <c r="D366" s="240">
        <f>+'Ark1'!M3650</f>
        <v>9</v>
      </c>
      <c r="E366" s="240" t="str">
        <f>VLOOKUP(D366,RNR!$G$8:$H$22,2)</f>
        <v>3+</v>
      </c>
      <c r="F366" s="240">
        <f>+'Ark1'!D3650</f>
        <v>7</v>
      </c>
      <c r="G366" s="414" t="str">
        <f>VLOOKUP(F366,RNR!$D$2:$E$13,2)</f>
        <v>Jul</v>
      </c>
      <c r="H366" s="240">
        <f>+'Ark1'!Q3650</f>
        <v>5</v>
      </c>
      <c r="I366" s="240">
        <f>+'Ark1'!R3650</f>
        <v>5</v>
      </c>
      <c r="J366" s="241">
        <f>+IF(I366=0,"",'Ark1'!AG3650)</f>
        <v>13.888888888888889</v>
      </c>
      <c r="K366" s="241">
        <f>+IF(I366=0,"",'Ark1'!AH3650)</f>
        <v>14.519906323185017</v>
      </c>
      <c r="L366" s="241"/>
      <c r="M366" s="302">
        <f>+IF(I366=0,"",'Ark1'!U3650)</f>
        <v>35.96</v>
      </c>
      <c r="N366" s="415"/>
      <c r="O366" s="455">
        <f>+IF(J366=0,"",'Ark1'!AI3650)</f>
        <v>3</v>
      </c>
      <c r="P366" s="414"/>
      <c r="Q366" s="241">
        <f>+IF(O366=0,"",'Ark1'!AJ3650)</f>
        <v>108.6333333333333</v>
      </c>
      <c r="R366" s="414"/>
      <c r="S366" s="241">
        <f>+IF(O366=0,"",'Ark1'!AK3650)</f>
        <v>22.878605257794476</v>
      </c>
      <c r="T366" s="414"/>
      <c r="U366" s="242">
        <f>+IF(I366=0,"",'Ark1'!S3650)</f>
        <v>8</v>
      </c>
      <c r="V366" s="242"/>
      <c r="W366" s="241">
        <f>+IF(I366=0,"",'Ark1'!W3650)</f>
        <v>100</v>
      </c>
      <c r="X366" s="243">
        <f>+IF(I366=0,"",'Ark1'!X3650)</f>
        <v>100</v>
      </c>
      <c r="Y366" s="243">
        <f>+IF(I366=0,"",'Ark1'!Y3650)</f>
        <v>80</v>
      </c>
      <c r="Z366" s="243">
        <f>+IF(I366=0,"",'Ark1'!Z3650)</f>
        <v>60</v>
      </c>
      <c r="AA366" s="241">
        <f>+IF(I366=0,"",'Ark1'!AA3650)</f>
        <v>10.150192116408425</v>
      </c>
      <c r="AB366" s="241">
        <f>+IF(I366=0,"",'Ark1'!AB3650)</f>
        <v>0.63245553203367599</v>
      </c>
      <c r="AC366" s="243">
        <f>+'Ark1'!AD3650</f>
        <v>74.148555464621396</v>
      </c>
      <c r="AD366" s="241">
        <f t="shared" si="43"/>
        <v>0.55555555555555558</v>
      </c>
      <c r="AE366" s="241">
        <f t="shared" si="44"/>
        <v>1</v>
      </c>
      <c r="AF366" s="414"/>
      <c r="AI366" s="28"/>
      <c r="AJ366" s="26"/>
    </row>
    <row r="367" spans="1:42">
      <c r="A367" s="414"/>
      <c r="B367" s="240">
        <f>+'Ark1'!C3651</f>
        <v>2023</v>
      </c>
      <c r="C367" s="414"/>
      <c r="D367" s="240">
        <f>+'Ark1'!M3651</f>
        <v>9</v>
      </c>
      <c r="E367" s="240" t="str">
        <f>VLOOKUP(D367,RNR!$G$8:$H$22,2)</f>
        <v>3+</v>
      </c>
      <c r="F367" s="240">
        <f>+'Ark1'!D3651</f>
        <v>8</v>
      </c>
      <c r="G367" s="414" t="str">
        <f>VLOOKUP(F367,RNR!$D$2:$E$13,2)</f>
        <v>Aug</v>
      </c>
      <c r="H367" s="240">
        <f>+'Ark1'!Q3651</f>
        <v>49</v>
      </c>
      <c r="I367" s="240">
        <f>+'Ark1'!R3651</f>
        <v>54</v>
      </c>
      <c r="J367" s="241">
        <f>+IF(I367=0,"",'Ark1'!AG3651)</f>
        <v>24.545454545454543</v>
      </c>
      <c r="K367" s="241">
        <f>+IF(I367=0,"",'Ark1'!AH3651)</f>
        <v>25.554430649544408</v>
      </c>
      <c r="L367" s="241"/>
      <c r="M367" s="302">
        <f>+IF(I367=0,"",'Ark1'!U3651)</f>
        <v>44.405555555555551</v>
      </c>
      <c r="N367" s="415"/>
      <c r="O367" s="455">
        <f>+IF(J367=0,"",'Ark1'!AI3651)</f>
        <v>23</v>
      </c>
      <c r="P367" s="414"/>
      <c r="Q367" s="241">
        <f>+IF(O367=0,"",'Ark1'!AJ3651)</f>
        <v>119.4347826086957</v>
      </c>
      <c r="R367" s="414"/>
      <c r="S367" s="241">
        <f>+IF(O367=0,"",'Ark1'!AK3651)</f>
        <v>29.790047901804886</v>
      </c>
      <c r="T367" s="414"/>
      <c r="U367" s="242">
        <f>+IF(I367=0,"",'Ark1'!S3651)</f>
        <v>8.518518518518519</v>
      </c>
      <c r="V367" s="242"/>
      <c r="W367" s="241">
        <f>+IF(I367=0,"",'Ark1'!W3651)</f>
        <v>100</v>
      </c>
      <c r="X367" s="243">
        <f>+IF(I367=0,"",'Ark1'!X3651)</f>
        <v>100</v>
      </c>
      <c r="Y367" s="243">
        <f>+IF(I367=0,"",'Ark1'!Y3651)</f>
        <v>87.037037037037052</v>
      </c>
      <c r="Z367" s="243">
        <f>+IF(I367=0,"",'Ark1'!Z3651)</f>
        <v>74.074074074074076</v>
      </c>
      <c r="AA367" s="241">
        <f>+IF(I367=0,"",'Ark1'!AA3651)</f>
        <v>14.894199923393824</v>
      </c>
      <c r="AB367" s="241">
        <f>+IF(I367=0,"",'Ark1'!AB3651)</f>
        <v>1.9883060046621523</v>
      </c>
      <c r="AC367" s="243">
        <f>+'Ark1'!AD3651</f>
        <v>59.489952674660273</v>
      </c>
      <c r="AD367" s="241">
        <f t="shared" si="43"/>
        <v>6</v>
      </c>
      <c r="AE367" s="241">
        <f t="shared" si="44"/>
        <v>1.1020408163265305</v>
      </c>
      <c r="AF367" s="414"/>
      <c r="AI367" s="28"/>
      <c r="AJ367" s="26"/>
    </row>
    <row r="368" spans="1:42">
      <c r="A368" s="414"/>
      <c r="B368" s="240">
        <f>+'Ark1'!C3652</f>
        <v>2023</v>
      </c>
      <c r="C368" s="414"/>
      <c r="D368" s="240">
        <f>+'Ark1'!M3652</f>
        <v>9</v>
      </c>
      <c r="E368" s="240" t="str">
        <f>VLOOKUP(D368,RNR!$G$8:$H$22,2)</f>
        <v>3+</v>
      </c>
      <c r="F368" s="240">
        <f>+'Ark1'!D3652</f>
        <v>9</v>
      </c>
      <c r="G368" s="414" t="str">
        <f>VLOOKUP(F368,RNR!$D$2:$E$13,2)</f>
        <v>Sep</v>
      </c>
      <c r="H368" s="240">
        <f>+'Ark1'!Q3652</f>
        <v>42</v>
      </c>
      <c r="I368" s="240">
        <f>+'Ark1'!R3652</f>
        <v>49</v>
      </c>
      <c r="J368" s="241">
        <f>+IF(I368=0,"",'Ark1'!AG3652)</f>
        <v>22.68518518518519</v>
      </c>
      <c r="K368" s="241">
        <f>+IF(I368=0,"",'Ark1'!AH3652)</f>
        <v>23.602781894880859</v>
      </c>
      <c r="L368" s="241"/>
      <c r="M368" s="302">
        <f>+IF(I368=0,"",'Ark1'!U3652)</f>
        <v>42.248979591836736</v>
      </c>
      <c r="N368" s="415"/>
      <c r="O368" s="455">
        <f>+IF(J368=0,"",'Ark1'!AI3652)</f>
        <v>18</v>
      </c>
      <c r="P368" s="414"/>
      <c r="Q368" s="241">
        <f>+IF(O368=0,"",'Ark1'!AJ3652)</f>
        <v>116.72777777777777</v>
      </c>
      <c r="R368" s="414"/>
      <c r="S368" s="241">
        <f>+IF(O368=0,"",'Ark1'!AK3652)</f>
        <v>27.599530139473639</v>
      </c>
      <c r="T368" s="414"/>
      <c r="U368" s="242">
        <f>+IF(I368=0,"",'Ark1'!S3652)</f>
        <v>8.1428571428571388</v>
      </c>
      <c r="V368" s="242"/>
      <c r="W368" s="241">
        <f>+IF(I368=0,"",'Ark1'!W3652)</f>
        <v>100</v>
      </c>
      <c r="X368" s="243">
        <f>+IF(I368=0,"",'Ark1'!X3652)</f>
        <v>100</v>
      </c>
      <c r="Y368" s="243">
        <f>+IF(I368=0,"",'Ark1'!Y3652)</f>
        <v>95.91836734693878</v>
      </c>
      <c r="Z368" s="243">
        <f>+IF(I368=0,"",'Ark1'!Z3652)</f>
        <v>77.551020408163268</v>
      </c>
      <c r="AA368" s="241">
        <f>+IF(I368=0,"",'Ark1'!AA3652)</f>
        <v>11.316073496002531</v>
      </c>
      <c r="AB368" s="241">
        <f>+IF(I368=0,"",'Ark1'!AB3652)</f>
        <v>1.6903085094570363</v>
      </c>
      <c r="AC368" s="243">
        <f>+'Ark1'!AD3652</f>
        <v>75.567167854397098</v>
      </c>
      <c r="AD368" s="241">
        <f t="shared" si="43"/>
        <v>5.4444444444444446</v>
      </c>
      <c r="AE368" s="241">
        <f t="shared" si="44"/>
        <v>1.1666666666666667</v>
      </c>
      <c r="AF368" s="414"/>
      <c r="AI368" s="28"/>
      <c r="AJ368" s="26"/>
    </row>
    <row r="369" spans="1:42">
      <c r="A369" s="414"/>
      <c r="B369" s="240">
        <f>+'Ark1'!C3653</f>
        <v>2023</v>
      </c>
      <c r="C369" s="414"/>
      <c r="D369" s="240">
        <f>+'Ark1'!M3653</f>
        <v>9</v>
      </c>
      <c r="E369" s="240" t="str">
        <f>VLOOKUP(D369,RNR!$G$8:$H$22,2)</f>
        <v>3+</v>
      </c>
      <c r="F369" s="240">
        <f>+'Ark1'!D3653</f>
        <v>10</v>
      </c>
      <c r="G369" s="414" t="str">
        <f>VLOOKUP(F369,RNR!$D$2:$E$13,2)</f>
        <v>Okt</v>
      </c>
      <c r="H369" s="240">
        <f>+'Ark1'!Q3653</f>
        <v>82</v>
      </c>
      <c r="I369" s="240">
        <f>+'Ark1'!R3653</f>
        <v>95</v>
      </c>
      <c r="J369" s="241">
        <f>+IF(I369=0,"",'Ark1'!AG3653)</f>
        <v>18.5546875</v>
      </c>
      <c r="K369" s="241">
        <f>+IF(I369=0,"",'Ark1'!AH3653)</f>
        <v>20.130371149501247</v>
      </c>
      <c r="L369" s="241"/>
      <c r="M369" s="302">
        <f>+IF(I369=0,"",'Ark1'!U3653)</f>
        <v>42.870210526315773</v>
      </c>
      <c r="N369" s="415"/>
      <c r="O369" s="455">
        <f>+IF(J369=0,"",'Ark1'!AI3653)</f>
        <v>24</v>
      </c>
      <c r="P369" s="414"/>
      <c r="Q369" s="241">
        <f>+IF(O369=0,"",'Ark1'!AJ3653)</f>
        <v>119.90833333333336</v>
      </c>
      <c r="R369" s="414"/>
      <c r="S369" s="241">
        <f>+IF(O369=0,"",'Ark1'!AK3653)</f>
        <v>26.982211648105128</v>
      </c>
      <c r="T369" s="414"/>
      <c r="U369" s="242">
        <f>+IF(I369=0,"",'Ark1'!S3653)</f>
        <v>8.557894736842103</v>
      </c>
      <c r="V369" s="242"/>
      <c r="W369" s="241">
        <f>+IF(I369=0,"",'Ark1'!W3653)</f>
        <v>100</v>
      </c>
      <c r="X369" s="243">
        <f>+IF(I369=0,"",'Ark1'!X3653)</f>
        <v>100</v>
      </c>
      <c r="Y369" s="243">
        <f>+IF(I369=0,"",'Ark1'!Y3653)</f>
        <v>96.84210526315789</v>
      </c>
      <c r="Z369" s="243">
        <f>+IF(I369=0,"",'Ark1'!Z3653)</f>
        <v>71.578947368421041</v>
      </c>
      <c r="AA369" s="241">
        <f>+IF(I369=0,"",'Ark1'!AA3653)</f>
        <v>12.964057436575798</v>
      </c>
      <c r="AB369" s="241">
        <f>+IF(I369=0,"",'Ark1'!AB3653)</f>
        <v>1.4705229250610827</v>
      </c>
      <c r="AC369" s="243">
        <f>+'Ark1'!AD3653</f>
        <v>75.339735094516513</v>
      </c>
      <c r="AD369" s="241">
        <f t="shared" si="43"/>
        <v>10.555555555555555</v>
      </c>
      <c r="AE369" s="241">
        <f t="shared" si="44"/>
        <v>1.1585365853658536</v>
      </c>
      <c r="AF369" s="414"/>
      <c r="AI369" s="28"/>
      <c r="AJ369" s="26"/>
    </row>
    <row r="370" spans="1:42">
      <c r="A370" s="414"/>
      <c r="B370" s="240">
        <f>+'Ark1'!C3654</f>
        <v>2023</v>
      </c>
      <c r="C370" s="414"/>
      <c r="D370" s="240">
        <f>+'Ark1'!M3654</f>
        <v>9</v>
      </c>
      <c r="E370" s="240" t="str">
        <f>VLOOKUP(D370,RNR!$G$8:$H$22,2)</f>
        <v>3+</v>
      </c>
      <c r="F370" s="240">
        <f>+'Ark1'!D3654</f>
        <v>11</v>
      </c>
      <c r="G370" s="414" t="str">
        <f>VLOOKUP(F370,RNR!$D$2:$E$13,2)</f>
        <v>Nov</v>
      </c>
      <c r="H370" s="240">
        <f>+'Ark1'!Q3654</f>
        <v>24</v>
      </c>
      <c r="I370" s="240">
        <f>+'Ark1'!R3654</f>
        <v>26</v>
      </c>
      <c r="J370" s="241">
        <f>+IF(I370=0,"",'Ark1'!AG3654)</f>
        <v>13.402061855670109</v>
      </c>
      <c r="K370" s="241">
        <f>+IF(I370=0,"",'Ark1'!AH3654)</f>
        <v>16.477082204854398</v>
      </c>
      <c r="L370" s="241"/>
      <c r="M370" s="302">
        <f>+IF(I370=0,"",'Ark1'!U3654)</f>
        <v>49.138461538461527</v>
      </c>
      <c r="N370" s="415"/>
      <c r="O370" s="455">
        <f>+IF(J370=0,"",'Ark1'!AI3654)</f>
        <v>11</v>
      </c>
      <c r="P370" s="414"/>
      <c r="Q370" s="241">
        <f>+IF(O370=0,"",'Ark1'!AJ3654)</f>
        <v>122.45454545454544</v>
      </c>
      <c r="R370" s="414"/>
      <c r="S370" s="241">
        <f>+IF(O370=0,"",'Ark1'!AK3654)</f>
        <v>28.756328638191601</v>
      </c>
      <c r="T370" s="414"/>
      <c r="U370" s="242">
        <f>+IF(I370=0,"",'Ark1'!S3654)</f>
        <v>9.1923076923076898</v>
      </c>
      <c r="V370" s="242"/>
      <c r="W370" s="241">
        <f>+IF(I370=0,"",'Ark1'!W3654)</f>
        <v>100</v>
      </c>
      <c r="X370" s="243">
        <f>+IF(I370=0,"",'Ark1'!X3654)</f>
        <v>100</v>
      </c>
      <c r="Y370" s="243">
        <f>+IF(I370=0,"",'Ark1'!Y3654)</f>
        <v>100</v>
      </c>
      <c r="Z370" s="243">
        <f>+IF(I370=0,"",'Ark1'!Z3654)</f>
        <v>88.461538461538439</v>
      </c>
      <c r="AA370" s="241">
        <f>+IF(I370=0,"",'Ark1'!AA3654)</f>
        <v>11.188836363608061</v>
      </c>
      <c r="AB370" s="241">
        <f>+IF(I370=0,"",'Ark1'!AB3654)</f>
        <v>1.3306802993850968</v>
      </c>
      <c r="AC370" s="243">
        <f>+'Ark1'!AD3654</f>
        <v>72.384912854630386</v>
      </c>
      <c r="AD370" s="241">
        <f t="shared" si="43"/>
        <v>2.8888888888888888</v>
      </c>
      <c r="AE370" s="241">
        <f t="shared" si="44"/>
        <v>1.0833333333333333</v>
      </c>
      <c r="AF370" s="414"/>
      <c r="AI370" s="28"/>
      <c r="AJ370" s="26"/>
    </row>
    <row r="371" spans="1:42">
      <c r="A371" s="414"/>
      <c r="B371" s="240">
        <f>+'Ark1'!C3655</f>
        <v>2023</v>
      </c>
      <c r="C371" s="414"/>
      <c r="D371" s="240">
        <f>+'Ark1'!M3655</f>
        <v>9</v>
      </c>
      <c r="E371" s="240" t="str">
        <f>VLOOKUP(D371,RNR!$G$8:$H$22,2)</f>
        <v>3+</v>
      </c>
      <c r="F371" s="240">
        <f>+'Ark1'!D3655</f>
        <v>12</v>
      </c>
      <c r="G371" s="414" t="str">
        <f>VLOOKUP(F371,RNR!$D$2:$E$13,2)</f>
        <v>Des</v>
      </c>
      <c r="H371" s="240">
        <f>+'Ark1'!Q3655</f>
        <v>0</v>
      </c>
      <c r="I371" s="240">
        <f>+'Ark1'!R3655</f>
        <v>0</v>
      </c>
      <c r="J371" s="241" t="str">
        <f>+IF(I371=0,"",'Ark1'!AG3655)</f>
        <v/>
      </c>
      <c r="K371" s="241" t="str">
        <f>+IF(I371=0,"",'Ark1'!AH3655)</f>
        <v/>
      </c>
      <c r="L371" s="241"/>
      <c r="M371" s="302" t="str">
        <f>+IF(I371=0,"",'Ark1'!U3655)</f>
        <v/>
      </c>
      <c r="N371" s="415"/>
      <c r="O371" s="455">
        <f>+IF(J371=0,"",'Ark1'!AI3655)</f>
        <v>0</v>
      </c>
      <c r="P371" s="414"/>
      <c r="Q371" s="241" t="str">
        <f>+IF(O371=0,"",'Ark1'!AJ3655)</f>
        <v/>
      </c>
      <c r="R371" s="414"/>
      <c r="S371" s="241" t="str">
        <f>+IF(O371=0,"",'Ark1'!AK3655)</f>
        <v/>
      </c>
      <c r="T371" s="414"/>
      <c r="U371" s="242" t="str">
        <f>+IF(I371=0,"",'Ark1'!S3655)</f>
        <v/>
      </c>
      <c r="V371" s="242"/>
      <c r="W371" s="241" t="str">
        <f>+IF(I371=0,"",'Ark1'!W3655)</f>
        <v/>
      </c>
      <c r="X371" s="243" t="str">
        <f>+IF(I371=0,"",'Ark1'!X3655)</f>
        <v/>
      </c>
      <c r="Y371" s="243" t="str">
        <f>+IF(I371=0,"",'Ark1'!Y3655)</f>
        <v/>
      </c>
      <c r="Z371" s="243" t="str">
        <f>+IF(I371=0,"",'Ark1'!Z3655)</f>
        <v/>
      </c>
      <c r="AA371" s="241" t="str">
        <f>+IF(I371=0,"",'Ark1'!AA3655)</f>
        <v/>
      </c>
      <c r="AB371" s="241" t="str">
        <f>+IF(I371=0,"",'Ark1'!AB3655)</f>
        <v/>
      </c>
      <c r="AC371" s="243">
        <f>+'Ark1'!AD3655</f>
        <v>0</v>
      </c>
      <c r="AD371" s="241" t="str">
        <f t="shared" si="43"/>
        <v/>
      </c>
      <c r="AE371" s="241" t="str">
        <f t="shared" si="44"/>
        <v/>
      </c>
      <c r="AF371" s="414"/>
      <c r="AI371" s="28"/>
      <c r="AJ371" s="26"/>
    </row>
    <row r="372" spans="1:42">
      <c r="A372" s="414"/>
      <c r="B372" s="414"/>
      <c r="C372" s="414"/>
      <c r="D372" s="414"/>
      <c r="E372" s="414"/>
      <c r="F372" s="414"/>
      <c r="G372" s="414"/>
      <c r="H372" s="414"/>
      <c r="I372" s="414"/>
      <c r="J372" s="415"/>
      <c r="K372" s="415"/>
      <c r="L372" s="415"/>
      <c r="M372" s="417"/>
      <c r="N372" s="415"/>
      <c r="O372" s="456"/>
      <c r="P372" s="414"/>
      <c r="Q372" s="415"/>
      <c r="R372" s="414"/>
      <c r="S372" s="415"/>
      <c r="T372" s="414"/>
      <c r="U372" s="416"/>
      <c r="V372" s="416"/>
      <c r="W372" s="415"/>
      <c r="X372" s="418"/>
      <c r="Y372" s="418"/>
      <c r="Z372" s="418"/>
      <c r="AA372" s="415"/>
      <c r="AB372" s="415"/>
      <c r="AC372" s="418"/>
      <c r="AD372" s="415"/>
      <c r="AE372" s="415"/>
      <c r="AF372" s="414"/>
      <c r="AG372" s="26"/>
      <c r="AI372" s="28"/>
      <c r="AJ372" s="26"/>
      <c r="AK372" s="27"/>
      <c r="AL372" s="27"/>
      <c r="AP372" s="27"/>
    </row>
    <row r="373" spans="1:42" ht="22.8">
      <c r="A373" s="414"/>
      <c r="B373" s="414"/>
      <c r="C373" s="414"/>
      <c r="D373" s="414"/>
      <c r="E373" s="419" t="str">
        <f>+E375</f>
        <v>4-</v>
      </c>
      <c r="F373" s="414"/>
      <c r="G373" s="414"/>
      <c r="H373" s="414"/>
      <c r="I373" s="244">
        <f>SUM(I375:I422)</f>
        <v>1365</v>
      </c>
      <c r="J373" s="414"/>
      <c r="K373" s="414"/>
      <c r="L373" s="414"/>
      <c r="M373" s="273">
        <f>+Fettgruppe!R173</f>
        <v>0</v>
      </c>
      <c r="N373" s="415"/>
      <c r="O373" s="456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  <c r="AA373" s="414"/>
      <c r="AB373" s="414"/>
      <c r="AC373" s="414"/>
      <c r="AD373" s="414"/>
      <c r="AE373" s="414"/>
      <c r="AF373" s="414"/>
      <c r="AG373" s="223"/>
      <c r="AI373" s="28"/>
      <c r="AJ373" s="26"/>
      <c r="AK373" s="224"/>
      <c r="AL373" s="27"/>
      <c r="AP373" s="27"/>
    </row>
    <row r="374" spans="1:42">
      <c r="A374" s="414"/>
      <c r="B374" s="414"/>
      <c r="C374" s="414"/>
      <c r="D374" s="414"/>
      <c r="E374" s="414"/>
      <c r="F374" s="414"/>
      <c r="G374" s="414"/>
      <c r="H374" s="414"/>
      <c r="I374" s="414"/>
      <c r="J374" s="414"/>
      <c r="K374" s="414"/>
      <c r="L374" s="414"/>
      <c r="M374" s="414"/>
      <c r="N374" s="415"/>
      <c r="O374" s="456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  <c r="AA374" s="414"/>
      <c r="AB374" s="414"/>
      <c r="AC374" s="414"/>
      <c r="AD374" s="414"/>
      <c r="AE374" s="414"/>
      <c r="AF374" s="414"/>
      <c r="AG374" s="223"/>
      <c r="AI374" s="28"/>
      <c r="AJ374" s="26"/>
      <c r="AK374" s="224"/>
      <c r="AL374" s="27"/>
      <c r="AP374" s="27"/>
    </row>
    <row r="375" spans="1:42">
      <c r="A375" s="414"/>
      <c r="B375" s="240">
        <f>+'Ark1'!C3656</f>
        <v>2023</v>
      </c>
      <c r="C375" s="414"/>
      <c r="D375" s="240">
        <f>+'Ark1'!M3656</f>
        <v>10</v>
      </c>
      <c r="E375" s="240" t="str">
        <f>VLOOKUP(D375,RNR!$G$8:$H$22,2)</f>
        <v>4-</v>
      </c>
      <c r="F375" s="240">
        <f>+'Ark1'!D3656</f>
        <v>1</v>
      </c>
      <c r="G375" s="414" t="str">
        <f>VLOOKUP(F375,RNR!$D$2:$E$13,2)</f>
        <v>Jan</v>
      </c>
      <c r="H375" s="240">
        <f>+'Ark1'!Q3656</f>
        <v>5</v>
      </c>
      <c r="I375" s="240">
        <f>+'Ark1'!R3656</f>
        <v>5</v>
      </c>
      <c r="J375" s="241">
        <f>+IF(I375=0,"",'Ark1'!AG3656)</f>
        <v>1.5151515151515151</v>
      </c>
      <c r="K375" s="241">
        <f>+IF(I375=0,"",'Ark1'!AH3656)</f>
        <v>1.9678741261806152</v>
      </c>
      <c r="L375" s="241"/>
      <c r="M375" s="302">
        <f>+IF(I375=0,"",'Ark1'!U3656)</f>
        <v>53.88</v>
      </c>
      <c r="N375" s="415"/>
      <c r="O375" s="455">
        <f>+IF(J375=0,"",'Ark1'!AI3656)</f>
        <v>0</v>
      </c>
      <c r="P375" s="414"/>
      <c r="Q375" s="241" t="str">
        <f>+IF(O375=0,"",'Ark1'!AJ3656)</f>
        <v/>
      </c>
      <c r="R375" s="414"/>
      <c r="S375" s="241" t="str">
        <f>+IF(O375=0,"",'Ark1'!AK3656)</f>
        <v/>
      </c>
      <c r="T375" s="414"/>
      <c r="U375" s="242">
        <f>+IF(I375=0,"",'Ark1'!S3656)</f>
        <v>9</v>
      </c>
      <c r="V375" s="242"/>
      <c r="W375" s="241">
        <f>+IF(I375=0,"",'Ark1'!W3656)</f>
        <v>100</v>
      </c>
      <c r="X375" s="243">
        <f>+IF(I375=0,"",'Ark1'!X3656)</f>
        <v>100</v>
      </c>
      <c r="Y375" s="243">
        <f>+IF(I375=0,"",'Ark1'!Y3656)</f>
        <v>100</v>
      </c>
      <c r="Z375" s="243">
        <f>+IF(I375=0,"",'Ark1'!Z3656)</f>
        <v>100</v>
      </c>
      <c r="AA375" s="241">
        <f>+IF(I375=0,"",'Ark1'!AA3656)</f>
        <v>12.683911068751648</v>
      </c>
      <c r="AB375" s="241">
        <f>+IF(I375=0,"",'Ark1'!AB3656)</f>
        <v>0.63245553203367599</v>
      </c>
      <c r="AC375" s="243">
        <f>+'Ark1'!AD3656</f>
        <v>80.279134807466221</v>
      </c>
      <c r="AD375" s="241">
        <f t="shared" si="43"/>
        <v>0.5</v>
      </c>
      <c r="AE375" s="241">
        <f t="shared" si="44"/>
        <v>1</v>
      </c>
      <c r="AF375" s="414"/>
      <c r="AI375" s="28"/>
      <c r="AJ375" s="26"/>
    </row>
    <row r="376" spans="1:42">
      <c r="A376" s="414"/>
      <c r="B376" s="240">
        <f>+'Ark1'!C3657</f>
        <v>2023</v>
      </c>
      <c r="C376" s="414"/>
      <c r="D376" s="240">
        <f>+'Ark1'!M3657</f>
        <v>10</v>
      </c>
      <c r="E376" s="240" t="str">
        <f>VLOOKUP(D376,RNR!$G$8:$H$22,2)</f>
        <v>4-</v>
      </c>
      <c r="F376" s="240">
        <f>+'Ark1'!D3657</f>
        <v>2</v>
      </c>
      <c r="G376" s="414" t="str">
        <f>VLOOKUP(F376,RNR!$D$2:$E$13,2)</f>
        <v>Feb</v>
      </c>
      <c r="H376" s="240">
        <f>+'Ark1'!Q3657</f>
        <v>7</v>
      </c>
      <c r="I376" s="240">
        <f>+'Ark1'!R3657</f>
        <v>7</v>
      </c>
      <c r="J376" s="241">
        <f>+IF(I376=0,"",'Ark1'!AG3657)</f>
        <v>1.9774011299435024</v>
      </c>
      <c r="K376" s="241">
        <f>+IF(I376=0,"",'Ark1'!AH3657)</f>
        <v>2.6157818404125934</v>
      </c>
      <c r="L376" s="241"/>
      <c r="M376" s="302">
        <f>+IF(I376=0,"",'Ark1'!U3657)</f>
        <v>57.457142857142813</v>
      </c>
      <c r="N376" s="415"/>
      <c r="O376" s="455">
        <f>+IF(J376=0,"",'Ark1'!AI3657)</f>
        <v>2</v>
      </c>
      <c r="P376" s="414"/>
      <c r="Q376" s="241">
        <f>+IF(O376=0,"",'Ark1'!AJ3657)</f>
        <v>117.8</v>
      </c>
      <c r="R376" s="414"/>
      <c r="S376" s="241">
        <f>+IF(O376=0,"",'Ark1'!AK3657)</f>
        <v>28.934557698385056</v>
      </c>
      <c r="T376" s="414"/>
      <c r="U376" s="242">
        <f>+IF(I376=0,"",'Ark1'!S3657)</f>
        <v>9.7142857142857117</v>
      </c>
      <c r="V376" s="242"/>
      <c r="W376" s="241">
        <f>+IF(I376=0,"",'Ark1'!W3657)</f>
        <v>100</v>
      </c>
      <c r="X376" s="243">
        <f>+IF(I376=0,"",'Ark1'!X3657)</f>
        <v>100</v>
      </c>
      <c r="Y376" s="243">
        <f>+IF(I376=0,"",'Ark1'!Y3657)</f>
        <v>100</v>
      </c>
      <c r="Z376" s="243">
        <f>+IF(I376=0,"",'Ark1'!Z3657)</f>
        <v>100</v>
      </c>
      <c r="AA376" s="241">
        <f>+IF(I376=0,"",'Ark1'!AA3657)</f>
        <v>9.7826168194780898</v>
      </c>
      <c r="AB376" s="241">
        <f>+IF(I376=0,"",'Ark1'!AB3657)</f>
        <v>1.1605769149480023</v>
      </c>
      <c r="AC376" s="243">
        <f>+'Ark1'!AD3657</f>
        <v>36.507733607237213</v>
      </c>
      <c r="AD376" s="241">
        <f t="shared" si="43"/>
        <v>0.7</v>
      </c>
      <c r="AE376" s="241">
        <f t="shared" si="44"/>
        <v>1</v>
      </c>
      <c r="AF376" s="414"/>
      <c r="AI376" s="28"/>
      <c r="AJ376" s="26"/>
    </row>
    <row r="377" spans="1:42">
      <c r="A377" s="414"/>
      <c r="B377" s="240">
        <f>+'Ark1'!C3658</f>
        <v>2023</v>
      </c>
      <c r="C377" s="414"/>
      <c r="D377" s="240">
        <f>+'Ark1'!M3658</f>
        <v>10</v>
      </c>
      <c r="E377" s="240" t="str">
        <f>VLOOKUP(D377,RNR!$G$8:$H$22,2)</f>
        <v>4-</v>
      </c>
      <c r="F377" s="240">
        <f>+'Ark1'!D3658</f>
        <v>3</v>
      </c>
      <c r="G377" s="414" t="str">
        <f>VLOOKUP(F377,RNR!$D$2:$E$13,2)</f>
        <v>Mar</v>
      </c>
      <c r="H377" s="240">
        <f>+'Ark1'!Q3658</f>
        <v>91</v>
      </c>
      <c r="I377" s="240">
        <f>+'Ark1'!R3658</f>
        <v>92</v>
      </c>
      <c r="J377" s="241">
        <f>+IF(I377=0,"",'Ark1'!AG3658)</f>
        <v>3.739837398373985</v>
      </c>
      <c r="K377" s="241">
        <f>+IF(I377=0,"",'Ark1'!AH3658)</f>
        <v>4.4813584143696348</v>
      </c>
      <c r="L377" s="241"/>
      <c r="M377" s="302">
        <f>+IF(I377=0,"",'Ark1'!U3658)</f>
        <v>52.685869565217374</v>
      </c>
      <c r="N377" s="415"/>
      <c r="O377" s="455">
        <f>+IF(J377=0,"",'Ark1'!AI3658)</f>
        <v>10</v>
      </c>
      <c r="P377" s="414"/>
      <c r="Q377" s="241">
        <f>+IF(O377=0,"",'Ark1'!AJ3658)</f>
        <v>122.38</v>
      </c>
      <c r="R377" s="414"/>
      <c r="S377" s="241">
        <f>+IF(O377=0,"",'Ark1'!AK3658)</f>
        <v>30.053461023015434</v>
      </c>
      <c r="T377" s="414"/>
      <c r="U377" s="242">
        <f>+IF(I377=0,"",'Ark1'!S3658)</f>
        <v>9.1521739130434785</v>
      </c>
      <c r="V377" s="242"/>
      <c r="W377" s="241">
        <f>+IF(I377=0,"",'Ark1'!W3658)</f>
        <v>100</v>
      </c>
      <c r="X377" s="243">
        <f>+IF(I377=0,"",'Ark1'!X3658)</f>
        <v>100</v>
      </c>
      <c r="Y377" s="243">
        <f>+IF(I377=0,"",'Ark1'!Y3658)</f>
        <v>100</v>
      </c>
      <c r="Z377" s="243">
        <f>+IF(I377=0,"",'Ark1'!Z3658)</f>
        <v>96.739130434782624</v>
      </c>
      <c r="AA377" s="241">
        <f>+IF(I377=0,"",'Ark1'!AA3658)</f>
        <v>9.8152452573151834</v>
      </c>
      <c r="AB377" s="241">
        <f>+IF(I377=0,"",'Ark1'!AB3658)</f>
        <v>1.1222529999252424</v>
      </c>
      <c r="AC377" s="243">
        <f>+'Ark1'!AD3658</f>
        <v>64.140471163890197</v>
      </c>
      <c r="AD377" s="241">
        <f t="shared" si="43"/>
        <v>9.1999999999999993</v>
      </c>
      <c r="AE377" s="241">
        <f t="shared" si="44"/>
        <v>1.0109890109890109</v>
      </c>
      <c r="AF377" s="414"/>
      <c r="AI377" s="28"/>
      <c r="AJ377" s="26"/>
    </row>
    <row r="378" spans="1:42">
      <c r="A378" s="414"/>
      <c r="B378" s="240">
        <f>+'Ark1'!C3659</f>
        <v>2023</v>
      </c>
      <c r="C378" s="414"/>
      <c r="D378" s="240">
        <f>+'Ark1'!M3659</f>
        <v>10</v>
      </c>
      <c r="E378" s="240" t="str">
        <f>VLOOKUP(D378,RNR!$G$8:$H$22,2)</f>
        <v>4-</v>
      </c>
      <c r="F378" s="240">
        <f>+'Ark1'!D3659</f>
        <v>4</v>
      </c>
      <c r="G378" s="414" t="str">
        <f>VLOOKUP(F378,RNR!$D$2:$E$13,2)</f>
        <v>Apr</v>
      </c>
      <c r="H378" s="240">
        <f>+'Ark1'!Q3659</f>
        <v>10</v>
      </c>
      <c r="I378" s="240">
        <f>+'Ark1'!R3659</f>
        <v>11</v>
      </c>
      <c r="J378" s="241">
        <f>+IF(I378=0,"",'Ark1'!AG3659)</f>
        <v>5.1401869158878508</v>
      </c>
      <c r="K378" s="241">
        <f>+IF(I378=0,"",'Ark1'!AH3659)</f>
        <v>7.250712250712251</v>
      </c>
      <c r="L378" s="241"/>
      <c r="M378" s="302">
        <f>+IF(I378=0,"",'Ark1'!U3659)</f>
        <v>55.527272727272717</v>
      </c>
      <c r="N378" s="415"/>
      <c r="O378" s="455">
        <f>+IF(J378=0,"",'Ark1'!AI3659)</f>
        <v>2</v>
      </c>
      <c r="P378" s="414"/>
      <c r="Q378" s="241">
        <f>+IF(O378=0,"",'Ark1'!AJ3659)</f>
        <v>119.7</v>
      </c>
      <c r="R378" s="414"/>
      <c r="S378" s="241">
        <f>+IF(O378=0,"",'Ark1'!AK3659)</f>
        <v>32.356524974545863</v>
      </c>
      <c r="T378" s="414"/>
      <c r="U378" s="242">
        <f>+IF(I378=0,"",'Ark1'!S3659)</f>
        <v>9.5454545454545432</v>
      </c>
      <c r="V378" s="242"/>
      <c r="W378" s="241">
        <f>+IF(I378=0,"",'Ark1'!W3659)</f>
        <v>100</v>
      </c>
      <c r="X378" s="243">
        <f>+IF(I378=0,"",'Ark1'!X3659)</f>
        <v>100</v>
      </c>
      <c r="Y378" s="243">
        <f>+IF(I378=0,"",'Ark1'!Y3659)</f>
        <v>100</v>
      </c>
      <c r="Z378" s="243">
        <f>+IF(I378=0,"",'Ark1'!Z3659)</f>
        <v>100</v>
      </c>
      <c r="AA378" s="241">
        <f>+IF(I378=0,"",'Ark1'!AA3659)</f>
        <v>9.2336431211768577</v>
      </c>
      <c r="AB378" s="241">
        <f>+IF(I378=0,"",'Ark1'!AB3659)</f>
        <v>1.4993111365882399</v>
      </c>
      <c r="AC378" s="243">
        <f>+'Ark1'!AD3659</f>
        <v>63.851509965548111</v>
      </c>
      <c r="AD378" s="241">
        <f t="shared" si="43"/>
        <v>1.1000000000000001</v>
      </c>
      <c r="AE378" s="241">
        <f t="shared" si="44"/>
        <v>1.1000000000000001</v>
      </c>
      <c r="AF378" s="414"/>
      <c r="AI378" s="28"/>
      <c r="AJ378" s="26"/>
    </row>
    <row r="379" spans="1:42">
      <c r="A379" s="414"/>
      <c r="B379" s="240">
        <f>+'Ark1'!C3660</f>
        <v>2023</v>
      </c>
      <c r="C379" s="414"/>
      <c r="D379" s="240">
        <f>+'Ark1'!M3660</f>
        <v>10</v>
      </c>
      <c r="E379" s="240" t="str">
        <f>VLOOKUP(D379,RNR!$G$8:$H$22,2)</f>
        <v>4-</v>
      </c>
      <c r="F379" s="240">
        <f>+'Ark1'!D3660</f>
        <v>5</v>
      </c>
      <c r="G379" s="414" t="str">
        <f>VLOOKUP(F379,RNR!$D$2:$E$13,2)</f>
        <v>Mai</v>
      </c>
      <c r="H379" s="240">
        <f>+'Ark1'!Q3660</f>
        <v>7</v>
      </c>
      <c r="I379" s="240">
        <f>+'Ark1'!R3660</f>
        <v>7</v>
      </c>
      <c r="J379" s="241">
        <f>+IF(I379=0,"",'Ark1'!AG3660)</f>
        <v>3.3980582524271847</v>
      </c>
      <c r="K379" s="241">
        <f>+IF(I379=0,"",'Ark1'!AH3660)</f>
        <v>3.9273465648098846</v>
      </c>
      <c r="L379" s="241"/>
      <c r="M379" s="302">
        <f>+IF(I379=0,"",'Ark1'!U3660)</f>
        <v>45.314285714285695</v>
      </c>
      <c r="N379" s="415"/>
      <c r="O379" s="455">
        <f>+IF(J379=0,"",'Ark1'!AI3660)</f>
        <v>0</v>
      </c>
      <c r="P379" s="414"/>
      <c r="Q379" s="241" t="str">
        <f>+IF(O379=0,"",'Ark1'!AJ3660)</f>
        <v/>
      </c>
      <c r="R379" s="414"/>
      <c r="S379" s="241" t="str">
        <f>+IF(O379=0,"",'Ark1'!AK3660)</f>
        <v/>
      </c>
      <c r="T379" s="414"/>
      <c r="U379" s="242">
        <f>+IF(I379=0,"",'Ark1'!S3660)</f>
        <v>8.7142857142857117</v>
      </c>
      <c r="V379" s="242"/>
      <c r="W379" s="241">
        <f>+IF(I379=0,"",'Ark1'!W3660)</f>
        <v>100</v>
      </c>
      <c r="X379" s="243">
        <f>+IF(I379=0,"",'Ark1'!X3660)</f>
        <v>100</v>
      </c>
      <c r="Y379" s="243">
        <f>+IF(I379=0,"",'Ark1'!Y3660)</f>
        <v>100</v>
      </c>
      <c r="Z379" s="243">
        <f>+IF(I379=0,"",'Ark1'!Z3660)</f>
        <v>100</v>
      </c>
      <c r="AA379" s="241">
        <f>+IF(I379=0,"",'Ark1'!AA3660)</f>
        <v>5.2802674638503238</v>
      </c>
      <c r="AB379" s="241">
        <f>+IF(I379=0,"",'Ark1'!AB3660)</f>
        <v>1.0301575072754348</v>
      </c>
      <c r="AC379" s="243">
        <f>+'Ark1'!AD3660</f>
        <v>58.641266932275009</v>
      </c>
      <c r="AD379" s="241">
        <f t="shared" si="43"/>
        <v>0.7</v>
      </c>
      <c r="AE379" s="241">
        <f t="shared" si="44"/>
        <v>1</v>
      </c>
      <c r="AF379" s="414"/>
      <c r="AI379" s="28"/>
      <c r="AJ379" s="26"/>
    </row>
    <row r="380" spans="1:42">
      <c r="A380" s="414"/>
      <c r="B380" s="240">
        <f>+'Ark1'!C3661</f>
        <v>2023</v>
      </c>
      <c r="C380" s="414"/>
      <c r="D380" s="240">
        <f>+'Ark1'!M3661</f>
        <v>10</v>
      </c>
      <c r="E380" s="240" t="str">
        <f>VLOOKUP(D380,RNR!$G$8:$H$22,2)</f>
        <v>4-</v>
      </c>
      <c r="F380" s="240">
        <f>+'Ark1'!D3661</f>
        <v>6</v>
      </c>
      <c r="G380" s="414" t="str">
        <f>VLOOKUP(F380,RNR!$D$2:$E$13,2)</f>
        <v>Jun</v>
      </c>
      <c r="H380" s="240">
        <f>+'Ark1'!Q3661</f>
        <v>6</v>
      </c>
      <c r="I380" s="240">
        <f>+'Ark1'!R3661</f>
        <v>6</v>
      </c>
      <c r="J380" s="241">
        <f>+IF(I380=0,"",'Ark1'!AG3661)</f>
        <v>3.5087719298245608</v>
      </c>
      <c r="K380" s="241">
        <f>+IF(I380=0,"",'Ark1'!AH3661)</f>
        <v>4.4730015444825995</v>
      </c>
      <c r="L380" s="241"/>
      <c r="M380" s="302">
        <f>+IF(I380=0,"",'Ark1'!U3661)</f>
        <v>49.716666666666683</v>
      </c>
      <c r="N380" s="415"/>
      <c r="O380" s="455">
        <f>+IF(J380=0,"",'Ark1'!AI3661)</f>
        <v>2</v>
      </c>
      <c r="P380" s="414"/>
      <c r="Q380" s="241">
        <f>+IF(O380=0,"",'Ark1'!AJ3661)</f>
        <v>110.7</v>
      </c>
      <c r="R380" s="414"/>
      <c r="S380" s="241">
        <f>+IF(O380=0,"",'Ark1'!AK3661)</f>
        <v>27.920669433988859</v>
      </c>
      <c r="T380" s="414"/>
      <c r="U380" s="242">
        <f>+IF(I380=0,"",'Ark1'!S3661)</f>
        <v>8.5</v>
      </c>
      <c r="V380" s="242"/>
      <c r="W380" s="241">
        <f>+IF(I380=0,"",'Ark1'!W3661)</f>
        <v>100</v>
      </c>
      <c r="X380" s="243">
        <f>+IF(I380=0,"",'Ark1'!X3661)</f>
        <v>100</v>
      </c>
      <c r="Y380" s="243">
        <f>+IF(I380=0,"",'Ark1'!Y3661)</f>
        <v>100</v>
      </c>
      <c r="Z380" s="243">
        <f>+IF(I380=0,"",'Ark1'!Z3661)</f>
        <v>83.333333333333314</v>
      </c>
      <c r="AA380" s="241">
        <f>+IF(I380=0,"",'Ark1'!AA3661)</f>
        <v>9.748233458199218</v>
      </c>
      <c r="AB380" s="241">
        <f>+IF(I380=0,"",'Ark1'!AB3661)</f>
        <v>1.258305739211792</v>
      </c>
      <c r="AC380" s="243">
        <f>+'Ark1'!AD3661</f>
        <v>80.50539873980405</v>
      </c>
      <c r="AD380" s="241">
        <f t="shared" si="43"/>
        <v>0.6</v>
      </c>
      <c r="AE380" s="241">
        <f t="shared" si="44"/>
        <v>1</v>
      </c>
      <c r="AF380" s="414"/>
      <c r="AI380" s="28"/>
      <c r="AJ380" s="26"/>
    </row>
    <row r="381" spans="1:42">
      <c r="A381" s="414"/>
      <c r="B381" s="240">
        <f>+'Ark1'!C3662</f>
        <v>2023</v>
      </c>
      <c r="C381" s="414"/>
      <c r="D381" s="240">
        <f>+'Ark1'!M3662</f>
        <v>10</v>
      </c>
      <c r="E381" s="240" t="str">
        <f>VLOOKUP(D381,RNR!$G$8:$H$22,2)</f>
        <v>4-</v>
      </c>
      <c r="F381" s="240">
        <f>+'Ark1'!D3662</f>
        <v>7</v>
      </c>
      <c r="G381" s="414" t="str">
        <f>VLOOKUP(F381,RNR!$D$2:$E$13,2)</f>
        <v>Jul</v>
      </c>
      <c r="H381" s="240">
        <f>+'Ark1'!Q3662</f>
        <v>1</v>
      </c>
      <c r="I381" s="240">
        <f>+'Ark1'!R3662</f>
        <v>1</v>
      </c>
      <c r="J381" s="241">
        <f>+IF(I381=0,"",'Ark1'!AG3662)</f>
        <v>2.7777777777777781</v>
      </c>
      <c r="K381" s="241">
        <f>+IF(I381=0,"",'Ark1'!AH3662)</f>
        <v>3.4321246870709845</v>
      </c>
      <c r="L381" s="241"/>
      <c r="M381" s="302">
        <f>+IF(I381=0,"",'Ark1'!U3662)</f>
        <v>42.5</v>
      </c>
      <c r="N381" s="415"/>
      <c r="O381" s="455">
        <f>+IF(J381=0,"",'Ark1'!AI3662)</f>
        <v>0</v>
      </c>
      <c r="P381" s="414"/>
      <c r="Q381" s="241" t="str">
        <f>+IF(O381=0,"",'Ark1'!AJ3662)</f>
        <v/>
      </c>
      <c r="R381" s="414"/>
      <c r="S381" s="241" t="str">
        <f>+IF(O381=0,"",'Ark1'!AK3662)</f>
        <v/>
      </c>
      <c r="T381" s="414"/>
      <c r="U381" s="242">
        <f>+IF(I381=0,"",'Ark1'!S3662)</f>
        <v>8</v>
      </c>
      <c r="V381" s="242"/>
      <c r="W381" s="241">
        <f>+IF(I381=0,"",'Ark1'!W3662)</f>
        <v>100</v>
      </c>
      <c r="X381" s="243">
        <f>+IF(I381=0,"",'Ark1'!X3662)</f>
        <v>100</v>
      </c>
      <c r="Y381" s="243">
        <f>+IF(I381=0,"",'Ark1'!Y3662)</f>
        <v>100</v>
      </c>
      <c r="Z381" s="243">
        <f>+IF(I381=0,"",'Ark1'!Z3662)</f>
        <v>100</v>
      </c>
      <c r="AA381" s="241">
        <f>+IF(I381=0,"",'Ark1'!AA3662)</f>
        <v>0</v>
      </c>
      <c r="AB381" s="241">
        <f>+IF(I381=0,"",'Ark1'!AB3662)</f>
        <v>0</v>
      </c>
      <c r="AC381" s="243">
        <f>+'Ark1'!AD3662</f>
        <v>0</v>
      </c>
      <c r="AD381" s="241">
        <f t="shared" si="43"/>
        <v>0.1</v>
      </c>
      <c r="AE381" s="241">
        <f t="shared" si="44"/>
        <v>1</v>
      </c>
      <c r="AF381" s="414"/>
      <c r="AI381" s="28"/>
      <c r="AJ381" s="26"/>
    </row>
    <row r="382" spans="1:42">
      <c r="A382" s="414"/>
      <c r="B382" s="240">
        <f>+'Ark1'!C3663</f>
        <v>2023</v>
      </c>
      <c r="C382" s="414"/>
      <c r="D382" s="240">
        <f>+'Ark1'!M3663</f>
        <v>10</v>
      </c>
      <c r="E382" s="240" t="str">
        <f>VLOOKUP(D382,RNR!$G$8:$H$22,2)</f>
        <v>4-</v>
      </c>
      <c r="F382" s="240">
        <f>+'Ark1'!D3663</f>
        <v>8</v>
      </c>
      <c r="G382" s="414" t="str">
        <f>VLOOKUP(F382,RNR!$D$2:$E$13,2)</f>
        <v>Aug</v>
      </c>
      <c r="H382" s="240">
        <f>+'Ark1'!Q3663</f>
        <v>21</v>
      </c>
      <c r="I382" s="240">
        <f>+'Ark1'!R3663</f>
        <v>21</v>
      </c>
      <c r="J382" s="241">
        <f>+IF(I382=0,"",'Ark1'!AG3663)</f>
        <v>9.5454545454545432</v>
      </c>
      <c r="K382" s="241">
        <f>+IF(I382=0,"",'Ark1'!AH3663)</f>
        <v>10.650610113497098</v>
      </c>
      <c r="L382" s="241"/>
      <c r="M382" s="302">
        <f>+IF(I382=0,"",'Ark1'!U3663)</f>
        <v>47.590476190476195</v>
      </c>
      <c r="N382" s="415"/>
      <c r="O382" s="455">
        <f>+IF(J382=0,"",'Ark1'!AI3663)</f>
        <v>7</v>
      </c>
      <c r="P382" s="414"/>
      <c r="Q382" s="241">
        <f>+IF(O382=0,"",'Ark1'!AJ3663)</f>
        <v>120.87142857142859</v>
      </c>
      <c r="R382" s="414"/>
      <c r="S382" s="241">
        <f>+IF(O382=0,"",'Ark1'!AK3663)</f>
        <v>29.993177833819221</v>
      </c>
      <c r="T382" s="414"/>
      <c r="U382" s="242">
        <f>+IF(I382=0,"",'Ark1'!S3663)</f>
        <v>9.0476190476190439</v>
      </c>
      <c r="V382" s="242"/>
      <c r="W382" s="241">
        <f>+IF(I382=0,"",'Ark1'!W3663)</f>
        <v>100</v>
      </c>
      <c r="X382" s="243">
        <f>+IF(I382=0,"",'Ark1'!X3663)</f>
        <v>100</v>
      </c>
      <c r="Y382" s="243">
        <f>+IF(I382=0,"",'Ark1'!Y3663)</f>
        <v>100</v>
      </c>
      <c r="Z382" s="243">
        <f>+IF(I382=0,"",'Ark1'!Z3663)</f>
        <v>76.190476190476218</v>
      </c>
      <c r="AA382" s="241">
        <f>+IF(I382=0,"",'Ark1'!AA3663)</f>
        <v>12.34075342154352</v>
      </c>
      <c r="AB382" s="241">
        <f>+IF(I382=0,"",'Ark1'!AB3663)</f>
        <v>1.7313960916855078</v>
      </c>
      <c r="AC382" s="243">
        <f>+'Ark1'!AD3663</f>
        <v>70.717305541919444</v>
      </c>
      <c r="AD382" s="241">
        <f t="shared" si="43"/>
        <v>2.1</v>
      </c>
      <c r="AE382" s="241">
        <f t="shared" si="44"/>
        <v>1</v>
      </c>
      <c r="AF382" s="414"/>
      <c r="AI382" s="28"/>
      <c r="AJ382" s="26"/>
    </row>
    <row r="383" spans="1:42">
      <c r="A383" s="414"/>
      <c r="B383" s="240">
        <f>+'Ark1'!C3664</f>
        <v>2023</v>
      </c>
      <c r="C383" s="414"/>
      <c r="D383" s="240">
        <f>+'Ark1'!M3664</f>
        <v>10</v>
      </c>
      <c r="E383" s="240" t="str">
        <f>VLOOKUP(D383,RNR!$G$8:$H$22,2)</f>
        <v>4-</v>
      </c>
      <c r="F383" s="240">
        <f>+'Ark1'!D3664</f>
        <v>9</v>
      </c>
      <c r="G383" s="414" t="str">
        <f>VLOOKUP(F383,RNR!$D$2:$E$13,2)</f>
        <v>Sep</v>
      </c>
      <c r="H383" s="240">
        <f>+'Ark1'!Q3664</f>
        <v>31</v>
      </c>
      <c r="I383" s="240">
        <f>+'Ark1'!R3664</f>
        <v>36</v>
      </c>
      <c r="J383" s="241">
        <f>+IF(I383=0,"",'Ark1'!AG3664)</f>
        <v>16.666666666666671</v>
      </c>
      <c r="K383" s="241">
        <f>+IF(I383=0,"",'Ark1'!AH3664)</f>
        <v>17.326416600159622</v>
      </c>
      <c r="L383" s="241"/>
      <c r="M383" s="302">
        <f>+IF(I383=0,"",'Ark1'!U3664)</f>
        <v>42.213888888888889</v>
      </c>
      <c r="N383" s="415"/>
      <c r="O383" s="455">
        <f>+IF(J383=0,"",'Ark1'!AI3664)</f>
        <v>15</v>
      </c>
      <c r="P383" s="414"/>
      <c r="Q383" s="241">
        <f>+IF(O383=0,"",'Ark1'!AJ3664)</f>
        <v>119.32666666666664</v>
      </c>
      <c r="R383" s="414"/>
      <c r="S383" s="241">
        <f>+IF(O383=0,"",'Ark1'!AK3664)</f>
        <v>26.774041427441649</v>
      </c>
      <c r="T383" s="414"/>
      <c r="U383" s="242">
        <f>+IF(I383=0,"",'Ark1'!S3664)</f>
        <v>8.4722222222222232</v>
      </c>
      <c r="V383" s="242"/>
      <c r="W383" s="241">
        <f>+IF(I383=0,"",'Ark1'!W3664)</f>
        <v>100</v>
      </c>
      <c r="X383" s="243">
        <f>+IF(I383=0,"",'Ark1'!X3664)</f>
        <v>100</v>
      </c>
      <c r="Y383" s="243">
        <f>+IF(I383=0,"",'Ark1'!Y3664)</f>
        <v>100</v>
      </c>
      <c r="Z383" s="243">
        <f>+IF(I383=0,"",'Ark1'!Z3664)</f>
        <v>69.444444444444443</v>
      </c>
      <c r="AA383" s="241">
        <f>+IF(I383=0,"",'Ark1'!AA3664)</f>
        <v>11.440769029556311</v>
      </c>
      <c r="AB383" s="241">
        <f>+IF(I383=0,"",'Ark1'!AB3664)</f>
        <v>1.5363396454472076</v>
      </c>
      <c r="AC383" s="243">
        <f>+'Ark1'!AD3664</f>
        <v>69.688011033623198</v>
      </c>
      <c r="AD383" s="241">
        <f t="shared" si="43"/>
        <v>3.6</v>
      </c>
      <c r="AE383" s="241">
        <f t="shared" si="44"/>
        <v>1.1612903225806452</v>
      </c>
      <c r="AF383" s="414"/>
      <c r="AI383" s="28"/>
      <c r="AJ383" s="26"/>
    </row>
    <row r="384" spans="1:42">
      <c r="A384" s="414"/>
      <c r="B384" s="240">
        <f>+'Ark1'!C3665</f>
        <v>2023</v>
      </c>
      <c r="C384" s="414"/>
      <c r="D384" s="240">
        <f>+'Ark1'!M3665</f>
        <v>10</v>
      </c>
      <c r="E384" s="240" t="str">
        <f>VLOOKUP(D384,RNR!$G$8:$H$22,2)</f>
        <v>4-</v>
      </c>
      <c r="F384" s="240">
        <f>+'Ark1'!D3665</f>
        <v>10</v>
      </c>
      <c r="G384" s="414" t="str">
        <f>VLOOKUP(F384,RNR!$D$2:$E$13,2)</f>
        <v>Okt</v>
      </c>
      <c r="H384" s="240">
        <f>+'Ark1'!Q3665</f>
        <v>37</v>
      </c>
      <c r="I384" s="240">
        <f>+'Ark1'!R3665</f>
        <v>38</v>
      </c>
      <c r="J384" s="241">
        <f>+IF(I384=0,"",'Ark1'!AG3665)</f>
        <v>7.421875</v>
      </c>
      <c r="K384" s="241">
        <f>+IF(I384=0,"",'Ark1'!AH3665)</f>
        <v>8.6830072159857892</v>
      </c>
      <c r="L384" s="241"/>
      <c r="M384" s="302">
        <f>+IF(I384=0,"",'Ark1'!U3665)</f>
        <v>46.228947368421053</v>
      </c>
      <c r="N384" s="415"/>
      <c r="O384" s="455">
        <f>+IF(J384=0,"",'Ark1'!AI3665)</f>
        <v>9</v>
      </c>
      <c r="P384" s="414"/>
      <c r="Q384" s="241">
        <f>+IF(O384=0,"",'Ark1'!AJ3665)</f>
        <v>119.55555555555556</v>
      </c>
      <c r="R384" s="414"/>
      <c r="S384" s="241">
        <f>+IF(O384=0,"",'Ark1'!AK3665)</f>
        <v>27.198965591950238</v>
      </c>
      <c r="T384" s="414"/>
      <c r="U384" s="242">
        <f>+IF(I384=0,"",'Ark1'!S3665)</f>
        <v>8.8684210526315805</v>
      </c>
      <c r="V384" s="242"/>
      <c r="W384" s="241">
        <f>+IF(I384=0,"",'Ark1'!W3665)</f>
        <v>100</v>
      </c>
      <c r="X384" s="243">
        <f>+IF(I384=0,"",'Ark1'!X3665)</f>
        <v>100</v>
      </c>
      <c r="Y384" s="243">
        <f>+IF(I384=0,"",'Ark1'!Y3665)</f>
        <v>97.368421052631547</v>
      </c>
      <c r="Z384" s="243">
        <f>+IF(I384=0,"",'Ark1'!Z3665)</f>
        <v>78.947368421052644</v>
      </c>
      <c r="AA384" s="241">
        <f>+IF(I384=0,"",'Ark1'!AA3665)</f>
        <v>12.407869062874624</v>
      </c>
      <c r="AB384" s="241">
        <f>+IF(I384=0,"",'Ark1'!AB3665)</f>
        <v>1.6728647447697733</v>
      </c>
      <c r="AC384" s="243">
        <f>+'Ark1'!AD3665</f>
        <v>71.105144218008107</v>
      </c>
      <c r="AD384" s="241">
        <f t="shared" si="43"/>
        <v>3.8</v>
      </c>
      <c r="AE384" s="241">
        <f t="shared" si="44"/>
        <v>1.027027027027027</v>
      </c>
      <c r="AF384" s="414"/>
      <c r="AI384" s="28"/>
      <c r="AJ384" s="26"/>
    </row>
    <row r="385" spans="1:42">
      <c r="A385" s="414"/>
      <c r="B385" s="240">
        <f>+'Ark1'!C3666</f>
        <v>2023</v>
      </c>
      <c r="C385" s="414"/>
      <c r="D385" s="240">
        <f>+'Ark1'!M3666</f>
        <v>10</v>
      </c>
      <c r="E385" s="240" t="str">
        <f>VLOOKUP(D385,RNR!$G$8:$H$22,2)</f>
        <v>4-</v>
      </c>
      <c r="F385" s="240">
        <f>+'Ark1'!D3666</f>
        <v>11</v>
      </c>
      <c r="G385" s="414" t="str">
        <f>VLOOKUP(F385,RNR!$D$2:$E$13,2)</f>
        <v>Nov</v>
      </c>
      <c r="H385" s="240">
        <f>+'Ark1'!Q3666</f>
        <v>8</v>
      </c>
      <c r="I385" s="240">
        <f>+'Ark1'!R3666</f>
        <v>8</v>
      </c>
      <c r="J385" s="241">
        <f>+IF(I385=0,"",'Ark1'!AG3666)</f>
        <v>4.123711340206186</v>
      </c>
      <c r="K385" s="241">
        <f>+IF(I385=0,"",'Ark1'!AH3666)</f>
        <v>4.7602465887693759</v>
      </c>
      <c r="L385" s="241"/>
      <c r="M385" s="302">
        <f>+IF(I385=0,"",'Ark1'!U3666)</f>
        <v>46.137500000000003</v>
      </c>
      <c r="N385" s="415"/>
      <c r="O385" s="455">
        <f>+IF(J385=0,"",'Ark1'!AI3666)</f>
        <v>2</v>
      </c>
      <c r="P385" s="414"/>
      <c r="Q385" s="241">
        <f>+IF(O385=0,"",'Ark1'!AJ3666)</f>
        <v>120.95</v>
      </c>
      <c r="R385" s="414"/>
      <c r="S385" s="241">
        <f>+IF(O385=0,"",'Ark1'!AK3666)</f>
        <v>26.442153866551561</v>
      </c>
      <c r="T385" s="414"/>
      <c r="U385" s="242">
        <f>+IF(I385=0,"",'Ark1'!S3666)</f>
        <v>8.875</v>
      </c>
      <c r="V385" s="242"/>
      <c r="W385" s="241">
        <f>+IF(I385=0,"",'Ark1'!W3666)</f>
        <v>100</v>
      </c>
      <c r="X385" s="243">
        <f>+IF(I385=0,"",'Ark1'!X3666)</f>
        <v>100</v>
      </c>
      <c r="Y385" s="243">
        <f>+IF(I385=0,"",'Ark1'!Y3666)</f>
        <v>100</v>
      </c>
      <c r="Z385" s="243">
        <f>+IF(I385=0,"",'Ark1'!Z3666)</f>
        <v>62.5</v>
      </c>
      <c r="AA385" s="241">
        <f>+IF(I385=0,"",'Ark1'!AA3666)</f>
        <v>13.004320195611898</v>
      </c>
      <c r="AB385" s="241">
        <f>+IF(I385=0,"",'Ark1'!AB3666)</f>
        <v>1.0532687216470451</v>
      </c>
      <c r="AC385" s="243">
        <f>+'Ark1'!AD3666</f>
        <v>85.180333424154142</v>
      </c>
      <c r="AD385" s="241">
        <f t="shared" si="43"/>
        <v>0.8</v>
      </c>
      <c r="AE385" s="241">
        <f t="shared" si="44"/>
        <v>1</v>
      </c>
      <c r="AF385" s="414"/>
      <c r="AI385" s="28"/>
      <c r="AJ385" s="26"/>
    </row>
    <row r="386" spans="1:42">
      <c r="A386" s="414"/>
      <c r="B386" s="240">
        <f>+'Ark1'!C3667</f>
        <v>2023</v>
      </c>
      <c r="C386" s="414"/>
      <c r="D386" s="240">
        <f>+'Ark1'!M3667</f>
        <v>10</v>
      </c>
      <c r="E386" s="240" t="str">
        <f>VLOOKUP(D386,RNR!$G$8:$H$22,2)</f>
        <v>4-</v>
      </c>
      <c r="F386" s="240">
        <f>+'Ark1'!D3667</f>
        <v>12</v>
      </c>
      <c r="G386" s="414" t="str">
        <f>VLOOKUP(F386,RNR!$D$2:$E$13,2)</f>
        <v>Des</v>
      </c>
      <c r="H386" s="240">
        <f>+'Ark1'!Q3667</f>
        <v>0</v>
      </c>
      <c r="I386" s="240">
        <f>+'Ark1'!R3667</f>
        <v>0</v>
      </c>
      <c r="J386" s="241" t="str">
        <f>+IF(I386=0,"",'Ark1'!AG3667)</f>
        <v/>
      </c>
      <c r="K386" s="241" t="str">
        <f>+IF(I386=0,"",'Ark1'!AH3667)</f>
        <v/>
      </c>
      <c r="L386" s="241"/>
      <c r="M386" s="302" t="str">
        <f>+IF(I386=0,"",'Ark1'!U3667)</f>
        <v/>
      </c>
      <c r="N386" s="415"/>
      <c r="O386" s="455">
        <f>+IF(J386=0,"",'Ark1'!AI3667)</f>
        <v>0</v>
      </c>
      <c r="P386" s="414"/>
      <c r="Q386" s="241" t="str">
        <f>+IF(O386=0,"",'Ark1'!AJ3667)</f>
        <v/>
      </c>
      <c r="R386" s="414"/>
      <c r="S386" s="241" t="str">
        <f>+IF(O386=0,"",'Ark1'!AK3667)</f>
        <v/>
      </c>
      <c r="T386" s="414"/>
      <c r="U386" s="242" t="str">
        <f>+IF(I386=0,"",'Ark1'!S3667)</f>
        <v/>
      </c>
      <c r="V386" s="242"/>
      <c r="W386" s="241" t="str">
        <f>+IF(I386=0,"",'Ark1'!W3667)</f>
        <v/>
      </c>
      <c r="X386" s="243" t="str">
        <f>+IF(I386=0,"",'Ark1'!X3667)</f>
        <v/>
      </c>
      <c r="Y386" s="243" t="str">
        <f>+IF(I386=0,"",'Ark1'!Y3667)</f>
        <v/>
      </c>
      <c r="Z386" s="243" t="str">
        <f>+IF(I386=0,"",'Ark1'!Z3667)</f>
        <v/>
      </c>
      <c r="AA386" s="241" t="str">
        <f>+IF(I386=0,"",'Ark1'!AA3667)</f>
        <v/>
      </c>
      <c r="AB386" s="241" t="str">
        <f>+IF(I386=0,"",'Ark1'!AB3667)</f>
        <v/>
      </c>
      <c r="AC386" s="243">
        <f>+'Ark1'!AD3667</f>
        <v>0</v>
      </c>
      <c r="AD386" s="241" t="str">
        <f t="shared" si="43"/>
        <v/>
      </c>
      <c r="AE386" s="241" t="str">
        <f t="shared" si="44"/>
        <v/>
      </c>
      <c r="AF386" s="414"/>
      <c r="AI386" s="28"/>
      <c r="AJ386" s="26"/>
    </row>
    <row r="387" spans="1:42">
      <c r="A387" s="414"/>
      <c r="B387" s="414"/>
      <c r="C387" s="414"/>
      <c r="D387" s="414"/>
      <c r="E387" s="414"/>
      <c r="F387" s="414"/>
      <c r="G387" s="414"/>
      <c r="H387" s="414"/>
      <c r="I387" s="414"/>
      <c r="J387" s="415"/>
      <c r="K387" s="415"/>
      <c r="L387" s="415"/>
      <c r="M387" s="417"/>
      <c r="N387" s="415"/>
      <c r="O387" s="456"/>
      <c r="P387" s="414"/>
      <c r="Q387" s="415"/>
      <c r="R387" s="414"/>
      <c r="S387" s="415"/>
      <c r="T387" s="414"/>
      <c r="U387" s="416"/>
      <c r="V387" s="416"/>
      <c r="W387" s="415"/>
      <c r="X387" s="418"/>
      <c r="Y387" s="418"/>
      <c r="Z387" s="418"/>
      <c r="AA387" s="415"/>
      <c r="AB387" s="415"/>
      <c r="AC387" s="418"/>
      <c r="AD387" s="415"/>
      <c r="AE387" s="415"/>
      <c r="AF387" s="414"/>
      <c r="AG387" s="26"/>
      <c r="AI387" s="28"/>
      <c r="AJ387" s="26"/>
      <c r="AK387" s="27"/>
      <c r="AL387" s="27"/>
      <c r="AP387" s="27"/>
    </row>
    <row r="388" spans="1:42" ht="22.8">
      <c r="A388" s="414"/>
      <c r="B388" s="414"/>
      <c r="C388" s="414"/>
      <c r="D388" s="414"/>
      <c r="E388" s="419" t="str">
        <f>+E390</f>
        <v>4</v>
      </c>
      <c r="F388" s="414"/>
      <c r="G388" s="414"/>
      <c r="H388" s="414"/>
      <c r="I388" s="244">
        <f>SUM(I390:I440)</f>
        <v>590</v>
      </c>
      <c r="J388" s="414"/>
      <c r="K388" s="414"/>
      <c r="L388" s="414"/>
      <c r="M388" s="273">
        <f>+Fettgruppe!R188</f>
        <v>0</v>
      </c>
      <c r="N388" s="415"/>
      <c r="O388" s="456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  <c r="AA388" s="414"/>
      <c r="AB388" s="414"/>
      <c r="AC388" s="414"/>
      <c r="AD388" s="414"/>
      <c r="AE388" s="414"/>
      <c r="AF388" s="414"/>
      <c r="AG388" s="223"/>
      <c r="AI388" s="28"/>
      <c r="AJ388" s="26"/>
      <c r="AK388" s="224"/>
      <c r="AL388" s="27"/>
      <c r="AP388" s="27"/>
    </row>
    <row r="389" spans="1:42">
      <c r="A389" s="414"/>
      <c r="B389" s="414"/>
      <c r="C389" s="414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  <c r="N389" s="415"/>
      <c r="O389" s="456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  <c r="AA389" s="414"/>
      <c r="AB389" s="414"/>
      <c r="AC389" s="414"/>
      <c r="AD389" s="414"/>
      <c r="AE389" s="414"/>
      <c r="AF389" s="414"/>
      <c r="AG389" s="223"/>
      <c r="AI389" s="28"/>
      <c r="AJ389" s="26"/>
      <c r="AK389" s="224"/>
      <c r="AL389" s="27"/>
      <c r="AP389" s="27"/>
    </row>
    <row r="390" spans="1:42">
      <c r="A390" s="414"/>
      <c r="B390" s="240">
        <f>+'Ark1'!C3668</f>
        <v>2023</v>
      </c>
      <c r="C390" s="414"/>
      <c r="D390" s="240">
        <f>+'Ark1'!M3668</f>
        <v>11</v>
      </c>
      <c r="E390" s="240" t="str">
        <f>VLOOKUP(D390,RNR!$G$8:$H$22,2)</f>
        <v>4</v>
      </c>
      <c r="F390" s="240">
        <f>+'Ark1'!D3668</f>
        <v>1</v>
      </c>
      <c r="G390" s="414" t="str">
        <f>VLOOKUP(F390,RNR!$D$2:$E$13,2)</f>
        <v>Jan</v>
      </c>
      <c r="H390" s="240">
        <f>+'Ark1'!Q3668</f>
        <v>3</v>
      </c>
      <c r="I390" s="240">
        <f>+'Ark1'!R3668</f>
        <v>3</v>
      </c>
      <c r="J390" s="241">
        <f>+IF(I390=0,"",'Ark1'!AG3668)</f>
        <v>0.90909090909090895</v>
      </c>
      <c r="K390" s="241">
        <f>+IF(I390=0,"",'Ark1'!AH3668)</f>
        <v>1.2293734797186249</v>
      </c>
      <c r="L390" s="241"/>
      <c r="M390" s="302">
        <f>+IF(I390=0,"",'Ark1'!U3668)</f>
        <v>56.1</v>
      </c>
      <c r="N390" s="415"/>
      <c r="O390" s="455">
        <f>+IF(J390=0,"",'Ark1'!AI3668)</f>
        <v>1</v>
      </c>
      <c r="P390" s="414"/>
      <c r="Q390" s="241">
        <f>+IF(O390=0,"",'Ark1'!AJ3668)</f>
        <v>129.19999999999999</v>
      </c>
      <c r="R390" s="414"/>
      <c r="S390" s="241">
        <f>+IF(O390=0,"",'Ark1'!AK3668)</f>
        <v>29.118708092614987</v>
      </c>
      <c r="T390" s="414"/>
      <c r="U390" s="242">
        <f>+IF(I390=0,"",'Ark1'!S3668)</f>
        <v>9.3333333333333357</v>
      </c>
      <c r="V390" s="242"/>
      <c r="W390" s="241">
        <f>+IF(I390=0,"",'Ark1'!W3668)</f>
        <v>100</v>
      </c>
      <c r="X390" s="243">
        <f>+IF(I390=0,"",'Ark1'!X3668)</f>
        <v>100</v>
      </c>
      <c r="Y390" s="243">
        <f>+IF(I390=0,"",'Ark1'!Y3668)</f>
        <v>100</v>
      </c>
      <c r="Z390" s="243">
        <f>+IF(I390=0,"",'Ark1'!Z3668)</f>
        <v>100</v>
      </c>
      <c r="AA390" s="241">
        <f>+IF(I390=0,"",'Ark1'!AA3668)</f>
        <v>9.6881370758262904</v>
      </c>
      <c r="AB390" s="241">
        <f>+IF(I390=0,"",'Ark1'!AB3668)</f>
        <v>0.94280904158205681</v>
      </c>
      <c r="AC390" s="243">
        <f>+'Ark1'!AD3668</f>
        <v>99.992009056390245</v>
      </c>
      <c r="AD390" s="241">
        <f t="shared" si="43"/>
        <v>0.27272727272727271</v>
      </c>
      <c r="AE390" s="241">
        <f t="shared" si="44"/>
        <v>1</v>
      </c>
      <c r="AF390" s="414"/>
      <c r="AI390" s="28"/>
      <c r="AJ390" s="26"/>
    </row>
    <row r="391" spans="1:42">
      <c r="A391" s="414"/>
      <c r="B391" s="240">
        <f>+'Ark1'!C3669</f>
        <v>2023</v>
      </c>
      <c r="C391" s="414"/>
      <c r="D391" s="240">
        <f>+'Ark1'!M3669</f>
        <v>11</v>
      </c>
      <c r="E391" s="240" t="str">
        <f>VLOOKUP(D391,RNR!$G$8:$H$22,2)</f>
        <v>4</v>
      </c>
      <c r="F391" s="240">
        <f>+'Ark1'!D3669</f>
        <v>2</v>
      </c>
      <c r="G391" s="414" t="str">
        <f>VLOOKUP(F391,RNR!$D$2:$E$13,2)</f>
        <v>Feb</v>
      </c>
      <c r="H391" s="240">
        <f>+'Ark1'!Q3669</f>
        <v>5</v>
      </c>
      <c r="I391" s="240">
        <f>+'Ark1'!R3669</f>
        <v>6</v>
      </c>
      <c r="J391" s="241">
        <f>+IF(I391=0,"",'Ark1'!AG3669)</f>
        <v>1.6949152542372876</v>
      </c>
      <c r="K391" s="241">
        <f>+IF(I391=0,"",'Ark1'!AH3669)</f>
        <v>2.1260544098231651</v>
      </c>
      <c r="L391" s="241"/>
      <c r="M391" s="302">
        <f>+IF(I391=0,"",'Ark1'!U3669)</f>
        <v>54.483333333333348</v>
      </c>
      <c r="N391" s="415"/>
      <c r="O391" s="455">
        <f>+IF(J391=0,"",'Ark1'!AI3669)</f>
        <v>2</v>
      </c>
      <c r="P391" s="414"/>
      <c r="Q391" s="241">
        <f>+IF(O391=0,"",'Ark1'!AJ3669)</f>
        <v>121.25</v>
      </c>
      <c r="R391" s="414"/>
      <c r="S391" s="241">
        <f>+IF(O391=0,"",'Ark1'!AK3669)</f>
        <v>28.779763429621003</v>
      </c>
      <c r="T391" s="414"/>
      <c r="U391" s="242">
        <f>+IF(I391=0,"",'Ark1'!S3669)</f>
        <v>8.5</v>
      </c>
      <c r="V391" s="242"/>
      <c r="W391" s="241">
        <f>+IF(I391=0,"",'Ark1'!W3669)</f>
        <v>100</v>
      </c>
      <c r="X391" s="243">
        <f>+IF(I391=0,"",'Ark1'!X3669)</f>
        <v>100</v>
      </c>
      <c r="Y391" s="243">
        <f>+IF(I391=0,"",'Ark1'!Y3669)</f>
        <v>100</v>
      </c>
      <c r="Z391" s="243">
        <f>+IF(I391=0,"",'Ark1'!Z3669)</f>
        <v>100</v>
      </c>
      <c r="AA391" s="241">
        <f>+IF(I391=0,"",'Ark1'!AA3669)</f>
        <v>5.171207681856119</v>
      </c>
      <c r="AB391" s="241">
        <f>+IF(I391=0,"",'Ark1'!AB3669)</f>
        <v>0.95742710775633821</v>
      </c>
      <c r="AC391" s="243">
        <f>+'Ark1'!AD3669</f>
        <v>17.336374466591099</v>
      </c>
      <c r="AD391" s="241">
        <f t="shared" si="43"/>
        <v>0.54545454545454541</v>
      </c>
      <c r="AE391" s="241">
        <f t="shared" si="44"/>
        <v>1.2</v>
      </c>
      <c r="AF391" s="414"/>
      <c r="AI391" s="28"/>
      <c r="AJ391" s="26"/>
    </row>
    <row r="392" spans="1:42">
      <c r="A392" s="414"/>
      <c r="B392" s="240">
        <f>+'Ark1'!C3670</f>
        <v>2023</v>
      </c>
      <c r="C392" s="414"/>
      <c r="D392" s="240">
        <f>+'Ark1'!M3670</f>
        <v>11</v>
      </c>
      <c r="E392" s="240" t="str">
        <f>VLOOKUP(D392,RNR!$G$8:$H$22,2)</f>
        <v>4</v>
      </c>
      <c r="F392" s="240">
        <f>+'Ark1'!D3670</f>
        <v>3</v>
      </c>
      <c r="G392" s="414" t="str">
        <f>VLOOKUP(F392,RNR!$D$2:$E$13,2)</f>
        <v>Mar</v>
      </c>
      <c r="H392" s="240">
        <f>+'Ark1'!Q3670</f>
        <v>74</v>
      </c>
      <c r="I392" s="240">
        <f>+'Ark1'!R3670</f>
        <v>78</v>
      </c>
      <c r="J392" s="241">
        <f>+IF(I392=0,"",'Ark1'!AG3670)</f>
        <v>3.1707317073170742</v>
      </c>
      <c r="K392" s="241">
        <f>+IF(I392=0,"",'Ark1'!AH3670)</f>
        <v>3.9863574251072929</v>
      </c>
      <c r="L392" s="241"/>
      <c r="M392" s="302">
        <f>+IF(I392=0,"",'Ark1'!U3670)</f>
        <v>55.278205128205087</v>
      </c>
      <c r="N392" s="415"/>
      <c r="O392" s="455">
        <f>+IF(J392=0,"",'Ark1'!AI3670)</f>
        <v>9</v>
      </c>
      <c r="P392" s="414"/>
      <c r="Q392" s="241">
        <f>+IF(O392=0,"",'Ark1'!AJ3670)</f>
        <v>124.57777777777778</v>
      </c>
      <c r="R392" s="414"/>
      <c r="S392" s="241">
        <f>+IF(O392=0,"",'Ark1'!AK3670)</f>
        <v>29.206675670729993</v>
      </c>
      <c r="T392" s="414"/>
      <c r="U392" s="242">
        <f>+IF(I392=0,"",'Ark1'!S3670)</f>
        <v>9.3461538461538431</v>
      </c>
      <c r="V392" s="242"/>
      <c r="W392" s="241">
        <f>+IF(I392=0,"",'Ark1'!W3670)</f>
        <v>100</v>
      </c>
      <c r="X392" s="243">
        <f>+IF(I392=0,"",'Ark1'!X3670)</f>
        <v>100</v>
      </c>
      <c r="Y392" s="243">
        <f>+IF(I392=0,"",'Ark1'!Y3670)</f>
        <v>100</v>
      </c>
      <c r="Z392" s="243">
        <f>+IF(I392=0,"",'Ark1'!Z3670)</f>
        <v>97.435897435897445</v>
      </c>
      <c r="AA392" s="241">
        <f>+IF(I392=0,"",'Ark1'!AA3670)</f>
        <v>10.967582154554298</v>
      </c>
      <c r="AB392" s="241">
        <f>+IF(I392=0,"",'Ark1'!AB3670)</f>
        <v>1.2281623031985722</v>
      </c>
      <c r="AC392" s="243">
        <f>+'Ark1'!AD3670</f>
        <v>61.008303682978301</v>
      </c>
      <c r="AD392" s="241">
        <f t="shared" si="43"/>
        <v>7.0909090909090908</v>
      </c>
      <c r="AE392" s="241">
        <f t="shared" si="44"/>
        <v>1.0540540540540539</v>
      </c>
      <c r="AF392" s="414"/>
      <c r="AI392" s="28"/>
      <c r="AJ392" s="26"/>
    </row>
    <row r="393" spans="1:42">
      <c r="A393" s="414"/>
      <c r="B393" s="240">
        <f>+'Ark1'!C3671</f>
        <v>2023</v>
      </c>
      <c r="C393" s="414"/>
      <c r="D393" s="240">
        <f>+'Ark1'!M3671</f>
        <v>11</v>
      </c>
      <c r="E393" s="240" t="str">
        <f>VLOOKUP(D393,RNR!$G$8:$H$22,2)</f>
        <v>4</v>
      </c>
      <c r="F393" s="240">
        <f>+'Ark1'!D3671</f>
        <v>4</v>
      </c>
      <c r="G393" s="414" t="str">
        <f>VLOOKUP(F393,RNR!$D$2:$E$13,2)</f>
        <v>Apr</v>
      </c>
      <c r="H393" s="240">
        <f>+'Ark1'!Q3671</f>
        <v>6</v>
      </c>
      <c r="I393" s="240">
        <f>+'Ark1'!R3671</f>
        <v>6</v>
      </c>
      <c r="J393" s="241">
        <f>+IF(I393=0,"",'Ark1'!AG3671)</f>
        <v>2.8037383177570097</v>
      </c>
      <c r="K393" s="241">
        <f>+IF(I393=0,"",'Ark1'!AH3671)</f>
        <v>3.955365622032287</v>
      </c>
      <c r="L393" s="241"/>
      <c r="M393" s="302">
        <f>+IF(I393=0,"",'Ark1'!U3671)</f>
        <v>55.533333333333317</v>
      </c>
      <c r="N393" s="415"/>
      <c r="O393" s="455">
        <f>+IF(J393=0,"",'Ark1'!AI3671)</f>
        <v>0</v>
      </c>
      <c r="P393" s="414"/>
      <c r="Q393" s="241" t="str">
        <f>+IF(O393=0,"",'Ark1'!AJ3671)</f>
        <v/>
      </c>
      <c r="R393" s="414"/>
      <c r="S393" s="241" t="str">
        <f>+IF(O393=0,"",'Ark1'!AK3671)</f>
        <v/>
      </c>
      <c r="T393" s="414"/>
      <c r="U393" s="242">
        <f>+IF(I393=0,"",'Ark1'!S3671)</f>
        <v>9.3333333333333357</v>
      </c>
      <c r="V393" s="242"/>
      <c r="W393" s="241">
        <f>+IF(I393=0,"",'Ark1'!W3671)</f>
        <v>100</v>
      </c>
      <c r="X393" s="243">
        <f>+IF(I393=0,"",'Ark1'!X3671)</f>
        <v>100</v>
      </c>
      <c r="Y393" s="243">
        <f>+IF(I393=0,"",'Ark1'!Y3671)</f>
        <v>100</v>
      </c>
      <c r="Z393" s="243">
        <f>+IF(I393=0,"",'Ark1'!Z3671)</f>
        <v>100</v>
      </c>
      <c r="AA393" s="241">
        <f>+IF(I393=0,"",'Ark1'!AA3671)</f>
        <v>9.2100790200494895</v>
      </c>
      <c r="AB393" s="241">
        <f>+IF(I393=0,"",'Ark1'!AB3671)</f>
        <v>0.47140452079101841</v>
      </c>
      <c r="AC393" s="243">
        <f>+'Ark1'!AD3671</f>
        <v>80.358170220994054</v>
      </c>
      <c r="AD393" s="241">
        <f t="shared" si="43"/>
        <v>0.54545454545454541</v>
      </c>
      <c r="AE393" s="241">
        <f t="shared" si="44"/>
        <v>1</v>
      </c>
      <c r="AF393" s="414"/>
      <c r="AI393" s="28"/>
      <c r="AJ393" s="26"/>
    </row>
    <row r="394" spans="1:42">
      <c r="A394" s="414"/>
      <c r="B394" s="240">
        <f>+'Ark1'!C3672</f>
        <v>2023</v>
      </c>
      <c r="C394" s="414"/>
      <c r="D394" s="240">
        <f>+'Ark1'!M3672</f>
        <v>11</v>
      </c>
      <c r="E394" s="240" t="str">
        <f>VLOOKUP(D394,RNR!$G$8:$H$22,2)</f>
        <v>4</v>
      </c>
      <c r="F394" s="240">
        <f>+'Ark1'!D3672</f>
        <v>5</v>
      </c>
      <c r="G394" s="414" t="str">
        <f>VLOOKUP(F394,RNR!$D$2:$E$13,2)</f>
        <v>Mai</v>
      </c>
      <c r="H394" s="240">
        <f>+'Ark1'!Q3672</f>
        <v>7</v>
      </c>
      <c r="I394" s="240">
        <f>+'Ark1'!R3672</f>
        <v>7</v>
      </c>
      <c r="J394" s="241">
        <f>+IF(I394=0,"",'Ark1'!AG3672)</f>
        <v>3.3980582524271847</v>
      </c>
      <c r="K394" s="241">
        <f>+IF(I394=0,"",'Ark1'!AH3672)</f>
        <v>4.6925105550534258</v>
      </c>
      <c r="L394" s="241"/>
      <c r="M394" s="302">
        <f>+IF(I394=0,"",'Ark1'!U3672)</f>
        <v>54.142857142857181</v>
      </c>
      <c r="N394" s="415"/>
      <c r="O394" s="455">
        <f>+IF(J394=0,"",'Ark1'!AI3672)</f>
        <v>3</v>
      </c>
      <c r="P394" s="414"/>
      <c r="Q394" s="241">
        <f>+IF(O394=0,"",'Ark1'!AJ3672)</f>
        <v>118.9</v>
      </c>
      <c r="R394" s="414"/>
      <c r="S394" s="241">
        <f>+IF(O394=0,"",'Ark1'!AK3672)</f>
        <v>31.158936863471801</v>
      </c>
      <c r="T394" s="414"/>
      <c r="U394" s="242">
        <f>+IF(I394=0,"",'Ark1'!S3672)</f>
        <v>8.5714285714285694</v>
      </c>
      <c r="V394" s="242"/>
      <c r="W394" s="241">
        <f>+IF(I394=0,"",'Ark1'!W3672)</f>
        <v>100</v>
      </c>
      <c r="X394" s="243">
        <f>+IF(I394=0,"",'Ark1'!X3672)</f>
        <v>100</v>
      </c>
      <c r="Y394" s="243">
        <f>+IF(I394=0,"",'Ark1'!Y3672)</f>
        <v>100</v>
      </c>
      <c r="Z394" s="243">
        <f>+IF(I394=0,"",'Ark1'!Z3672)</f>
        <v>100</v>
      </c>
      <c r="AA394" s="241">
        <f>+IF(I394=0,"",'Ark1'!AA3672)</f>
        <v>8.3115852266334098</v>
      </c>
      <c r="AB394" s="241">
        <f>+IF(I394=0,"",'Ark1'!AB3672)</f>
        <v>1.0497813183356521</v>
      </c>
      <c r="AC394" s="243">
        <f>+'Ark1'!AD3672</f>
        <v>61.116802854645506</v>
      </c>
      <c r="AD394" s="241">
        <f t="shared" si="43"/>
        <v>0.63636363636363635</v>
      </c>
      <c r="AE394" s="241">
        <f t="shared" si="44"/>
        <v>1</v>
      </c>
      <c r="AF394" s="414"/>
      <c r="AI394" s="28"/>
      <c r="AJ394" s="26"/>
    </row>
    <row r="395" spans="1:42">
      <c r="A395" s="414"/>
      <c r="B395" s="240">
        <f>+'Ark1'!C3673</f>
        <v>2023</v>
      </c>
      <c r="C395" s="414"/>
      <c r="D395" s="240">
        <f>+'Ark1'!M3673</f>
        <v>11</v>
      </c>
      <c r="E395" s="240" t="str">
        <f>VLOOKUP(D395,RNR!$G$8:$H$22,2)</f>
        <v>4</v>
      </c>
      <c r="F395" s="240">
        <f>+'Ark1'!D3673</f>
        <v>6</v>
      </c>
      <c r="G395" s="414" t="str">
        <f>VLOOKUP(F395,RNR!$D$2:$E$13,2)</f>
        <v>Jun</v>
      </c>
      <c r="H395" s="240">
        <f>+'Ark1'!Q3673</f>
        <v>3</v>
      </c>
      <c r="I395" s="240">
        <f>+'Ark1'!R3673</f>
        <v>3</v>
      </c>
      <c r="J395" s="241">
        <f>+IF(I395=0,"",'Ark1'!AG3673)</f>
        <v>1.7543859649122804</v>
      </c>
      <c r="K395" s="241">
        <f>+IF(I395=0,"",'Ark1'!AH3673)</f>
        <v>2.0588102985499863</v>
      </c>
      <c r="L395" s="241"/>
      <c r="M395" s="302">
        <f>+IF(I395=0,"",'Ark1'!U3673)</f>
        <v>45.76666666666668</v>
      </c>
      <c r="N395" s="415"/>
      <c r="O395" s="455">
        <f>+IF(J395=0,"",'Ark1'!AI3673)</f>
        <v>2</v>
      </c>
      <c r="P395" s="414"/>
      <c r="Q395" s="241">
        <f>+IF(O395=0,"",'Ark1'!AJ3673)</f>
        <v>123.7</v>
      </c>
      <c r="R395" s="414"/>
      <c r="S395" s="241">
        <f>+IF(O395=0,"",'Ark1'!AK3673)</f>
        <v>28.998663218336823</v>
      </c>
      <c r="T395" s="414"/>
      <c r="U395" s="242">
        <f>+IF(I395=0,"",'Ark1'!S3673)</f>
        <v>9</v>
      </c>
      <c r="V395" s="242"/>
      <c r="W395" s="241">
        <f>+IF(I395=0,"",'Ark1'!W3673)</f>
        <v>100</v>
      </c>
      <c r="X395" s="243">
        <f>+IF(I395=0,"",'Ark1'!X3673)</f>
        <v>100</v>
      </c>
      <c r="Y395" s="243">
        <f>+IF(I395=0,"",'Ark1'!Y3673)</f>
        <v>100</v>
      </c>
      <c r="Z395" s="243">
        <f>+IF(I395=0,"",'Ark1'!Z3673)</f>
        <v>66.666666666666686</v>
      </c>
      <c r="AA395" s="241">
        <f>+IF(I395=0,"",'Ark1'!AA3673)</f>
        <v>16.733466134931181</v>
      </c>
      <c r="AB395" s="241">
        <f>+IF(I395=0,"",'Ark1'!AB3673)</f>
        <v>1.4142135623730951</v>
      </c>
      <c r="AC395" s="243">
        <f>+'Ark1'!AD3673</f>
        <v>90.993497096009293</v>
      </c>
      <c r="AD395" s="241">
        <f t="shared" si="43"/>
        <v>0.27272727272727271</v>
      </c>
      <c r="AE395" s="241">
        <f t="shared" si="44"/>
        <v>1</v>
      </c>
      <c r="AF395" s="414"/>
      <c r="AI395" s="28"/>
      <c r="AJ395" s="26"/>
    </row>
    <row r="396" spans="1:42">
      <c r="A396" s="414"/>
      <c r="B396" s="240">
        <f>+'Ark1'!C3674</f>
        <v>2023</v>
      </c>
      <c r="C396" s="414"/>
      <c r="D396" s="240">
        <f>+'Ark1'!M3674</f>
        <v>11</v>
      </c>
      <c r="E396" s="240" t="str">
        <f>VLOOKUP(D396,RNR!$G$8:$H$22,2)</f>
        <v>4</v>
      </c>
      <c r="F396" s="240">
        <f>+'Ark1'!D3674</f>
        <v>7</v>
      </c>
      <c r="G396" s="414" t="str">
        <f>VLOOKUP(F396,RNR!$D$2:$E$13,2)</f>
        <v>Jul</v>
      </c>
      <c r="H396" s="240">
        <f>+'Ark1'!Q3674</f>
        <v>0</v>
      </c>
      <c r="I396" s="240">
        <f>+'Ark1'!R3674</f>
        <v>0</v>
      </c>
      <c r="J396" s="241" t="str">
        <f>+IF(I396=0,"",'Ark1'!AG3674)</f>
        <v/>
      </c>
      <c r="K396" s="241" t="str">
        <f>+IF(I396=0,"",'Ark1'!AH3674)</f>
        <v/>
      </c>
      <c r="L396" s="241"/>
      <c r="M396" s="302" t="str">
        <f>+IF(I396=0,"",'Ark1'!U3674)</f>
        <v/>
      </c>
      <c r="N396" s="415"/>
      <c r="O396" s="455">
        <f>+IF(J396=0,"",'Ark1'!AI3674)</f>
        <v>0</v>
      </c>
      <c r="P396" s="414"/>
      <c r="Q396" s="241" t="str">
        <f>+IF(O396=0,"",'Ark1'!AJ3674)</f>
        <v/>
      </c>
      <c r="R396" s="414"/>
      <c r="S396" s="241" t="str">
        <f>+IF(O396=0,"",'Ark1'!AK3674)</f>
        <v/>
      </c>
      <c r="T396" s="414"/>
      <c r="U396" s="242" t="str">
        <f>+IF(I396=0,"",'Ark1'!S3674)</f>
        <v/>
      </c>
      <c r="V396" s="242"/>
      <c r="W396" s="241" t="str">
        <f>+IF(I396=0,"",'Ark1'!W3674)</f>
        <v/>
      </c>
      <c r="X396" s="243" t="str">
        <f>+IF(I396=0,"",'Ark1'!X3674)</f>
        <v/>
      </c>
      <c r="Y396" s="243" t="str">
        <f>+IF(I396=0,"",'Ark1'!Y3674)</f>
        <v/>
      </c>
      <c r="Z396" s="243" t="str">
        <f>+IF(I396=0,"",'Ark1'!Z3674)</f>
        <v/>
      </c>
      <c r="AA396" s="241" t="str">
        <f>+IF(I396=0,"",'Ark1'!AA3674)</f>
        <v/>
      </c>
      <c r="AB396" s="241" t="str">
        <f>+IF(I396=0,"",'Ark1'!AB3674)</f>
        <v/>
      </c>
      <c r="AC396" s="243">
        <f>+'Ark1'!AD3674</f>
        <v>0</v>
      </c>
      <c r="AD396" s="241" t="str">
        <f t="shared" si="43"/>
        <v/>
      </c>
      <c r="AE396" s="241" t="str">
        <f t="shared" si="44"/>
        <v/>
      </c>
      <c r="AF396" s="414"/>
      <c r="AI396" s="28"/>
      <c r="AJ396" s="26"/>
    </row>
    <row r="397" spans="1:42">
      <c r="A397" s="414"/>
      <c r="B397" s="240">
        <f>+'Ark1'!C3675</f>
        <v>2023</v>
      </c>
      <c r="C397" s="414"/>
      <c r="D397" s="240">
        <f>+'Ark1'!M3675</f>
        <v>11</v>
      </c>
      <c r="E397" s="240" t="str">
        <f>VLOOKUP(D397,RNR!$G$8:$H$22,2)</f>
        <v>4</v>
      </c>
      <c r="F397" s="240">
        <f>+'Ark1'!D3675</f>
        <v>8</v>
      </c>
      <c r="G397" s="414" t="str">
        <f>VLOOKUP(F397,RNR!$D$2:$E$13,2)</f>
        <v>Aug</v>
      </c>
      <c r="H397" s="240">
        <f>+'Ark1'!Q3675</f>
        <v>14</v>
      </c>
      <c r="I397" s="240">
        <f>+'Ark1'!R3675</f>
        <v>15</v>
      </c>
      <c r="J397" s="241">
        <f>+IF(I397=0,"",'Ark1'!AG3675)</f>
        <v>6.8181818181818192</v>
      </c>
      <c r="K397" s="241">
        <f>+IF(I397=0,"",'Ark1'!AH3675)</f>
        <v>9.0371396600415608</v>
      </c>
      <c r="L397" s="241"/>
      <c r="M397" s="302">
        <f>+IF(I397=0,"",'Ark1'!U3675)</f>
        <v>56.533333333333317</v>
      </c>
      <c r="N397" s="415"/>
      <c r="O397" s="455">
        <f>+IF(J397=0,"",'Ark1'!AI3675)</f>
        <v>6</v>
      </c>
      <c r="P397" s="414"/>
      <c r="Q397" s="241">
        <f>+IF(O397=0,"",'Ark1'!AJ3675)</f>
        <v>125.8333333333333</v>
      </c>
      <c r="R397" s="414"/>
      <c r="S397" s="241">
        <f>+IF(O397=0,"",'Ark1'!AK3675)</f>
        <v>32.123707425229071</v>
      </c>
      <c r="T397" s="414"/>
      <c r="U397" s="242">
        <f>+IF(I397=0,"",'Ark1'!S3675)</f>
        <v>9.2666666666666693</v>
      </c>
      <c r="V397" s="242"/>
      <c r="W397" s="241">
        <f>+IF(I397=0,"",'Ark1'!W3675)</f>
        <v>100</v>
      </c>
      <c r="X397" s="243">
        <f>+IF(I397=0,"",'Ark1'!X3675)</f>
        <v>100</v>
      </c>
      <c r="Y397" s="243">
        <f>+IF(I397=0,"",'Ark1'!Y3675)</f>
        <v>100</v>
      </c>
      <c r="Z397" s="243">
        <f>+IF(I397=0,"",'Ark1'!Z3675)</f>
        <v>100</v>
      </c>
      <c r="AA397" s="241">
        <f>+IF(I397=0,"",'Ark1'!AA3675)</f>
        <v>12.761487199991867</v>
      </c>
      <c r="AB397" s="241">
        <f>+IF(I397=0,"",'Ark1'!AB3675)</f>
        <v>1.4817407180595212</v>
      </c>
      <c r="AC397" s="243">
        <f>+'Ark1'!AD3675</f>
        <v>71.135216156262061</v>
      </c>
      <c r="AD397" s="241">
        <f t="shared" si="43"/>
        <v>1.3636363636363635</v>
      </c>
      <c r="AE397" s="241">
        <f t="shared" si="44"/>
        <v>1.0714285714285714</v>
      </c>
      <c r="AF397" s="414"/>
      <c r="AI397" s="28"/>
      <c r="AJ397" s="26"/>
    </row>
    <row r="398" spans="1:42">
      <c r="A398" s="414"/>
      <c r="B398" s="240">
        <f>+'Ark1'!C3676</f>
        <v>2023</v>
      </c>
      <c r="C398" s="414"/>
      <c r="D398" s="240">
        <f>+'Ark1'!M3676</f>
        <v>11</v>
      </c>
      <c r="E398" s="240" t="str">
        <f>VLOOKUP(D398,RNR!$G$8:$H$22,2)</f>
        <v>4</v>
      </c>
      <c r="F398" s="240">
        <f>+'Ark1'!D3676</f>
        <v>9</v>
      </c>
      <c r="G398" s="414" t="str">
        <f>VLOOKUP(F398,RNR!$D$2:$E$13,2)</f>
        <v>Sep</v>
      </c>
      <c r="H398" s="240">
        <f>+'Ark1'!Q3676</f>
        <v>12</v>
      </c>
      <c r="I398" s="240">
        <f>+'Ark1'!R3676</f>
        <v>12</v>
      </c>
      <c r="J398" s="241">
        <f>+IF(I398=0,"",'Ark1'!AG3676)</f>
        <v>5.5555555555555562</v>
      </c>
      <c r="K398" s="241">
        <f>+IF(I398=0,"",'Ark1'!AH3676)</f>
        <v>6.7574962946072281</v>
      </c>
      <c r="L398" s="241"/>
      <c r="M398" s="302">
        <f>+IF(I398=0,"",'Ark1'!U3676)</f>
        <v>49.391666666666659</v>
      </c>
      <c r="N398" s="415"/>
      <c r="O398" s="455">
        <f>+IF(J398=0,"",'Ark1'!AI3676)</f>
        <v>0</v>
      </c>
      <c r="P398" s="414"/>
      <c r="Q398" s="241" t="str">
        <f>+IF(O398=0,"",'Ark1'!AJ3676)</f>
        <v/>
      </c>
      <c r="R398" s="414"/>
      <c r="S398" s="241" t="str">
        <f>+IF(O398=0,"",'Ark1'!AK3676)</f>
        <v/>
      </c>
      <c r="T398" s="414"/>
      <c r="U398" s="242">
        <f>+IF(I398=0,"",'Ark1'!S3676)</f>
        <v>9.0833333333333357</v>
      </c>
      <c r="V398" s="242"/>
      <c r="W398" s="241">
        <f>+IF(I398=0,"",'Ark1'!W3676)</f>
        <v>100</v>
      </c>
      <c r="X398" s="243">
        <f>+IF(I398=0,"",'Ark1'!X3676)</f>
        <v>100</v>
      </c>
      <c r="Y398" s="243">
        <f>+IF(I398=0,"",'Ark1'!Y3676)</f>
        <v>100</v>
      </c>
      <c r="Z398" s="243">
        <f>+IF(I398=0,"",'Ark1'!Z3676)</f>
        <v>83.333333333333314</v>
      </c>
      <c r="AA398" s="241">
        <f>+IF(I398=0,"",'Ark1'!AA3676)</f>
        <v>11.297747440185749</v>
      </c>
      <c r="AB398" s="241">
        <f>+IF(I398=0,"",'Ark1'!AB3676)</f>
        <v>1.0374916331657218</v>
      </c>
      <c r="AC398" s="243">
        <f>+'Ark1'!AD3676</f>
        <v>49.132935052279841</v>
      </c>
      <c r="AD398" s="241">
        <f t="shared" si="43"/>
        <v>1.0909090909090908</v>
      </c>
      <c r="AE398" s="241">
        <f t="shared" si="44"/>
        <v>1</v>
      </c>
      <c r="AF398" s="414"/>
      <c r="AI398" s="28"/>
      <c r="AJ398" s="26"/>
    </row>
    <row r="399" spans="1:42">
      <c r="A399" s="414"/>
      <c r="B399" s="240">
        <f>+'Ark1'!C3677</f>
        <v>2023</v>
      </c>
      <c r="C399" s="414"/>
      <c r="D399" s="240">
        <f>+'Ark1'!M3677</f>
        <v>11</v>
      </c>
      <c r="E399" s="240" t="str">
        <f>VLOOKUP(D399,RNR!$G$8:$H$22,2)</f>
        <v>4</v>
      </c>
      <c r="F399" s="240">
        <f>+'Ark1'!D3677</f>
        <v>10</v>
      </c>
      <c r="G399" s="414" t="str">
        <f>VLOOKUP(F399,RNR!$D$2:$E$13,2)</f>
        <v>Okt</v>
      </c>
      <c r="H399" s="240">
        <f>+'Ark1'!Q3677</f>
        <v>35</v>
      </c>
      <c r="I399" s="240">
        <f>+'Ark1'!R3677</f>
        <v>36</v>
      </c>
      <c r="J399" s="241">
        <f>+IF(I399=0,"",'Ark1'!AG3677)</f>
        <v>7.03125</v>
      </c>
      <c r="K399" s="241">
        <f>+IF(I399=0,"",'Ark1'!AH3677)</f>
        <v>8.6978355996870231</v>
      </c>
      <c r="L399" s="241"/>
      <c r="M399" s="302">
        <f>+IF(I399=0,"",'Ark1'!U3677)</f>
        <v>48.88055555555556</v>
      </c>
      <c r="N399" s="415"/>
      <c r="O399" s="455">
        <f>+IF(J399=0,"",'Ark1'!AI3677)</f>
        <v>5</v>
      </c>
      <c r="P399" s="414"/>
      <c r="Q399" s="241">
        <f>+IF(O399=0,"",'Ark1'!AJ3677)</f>
        <v>117</v>
      </c>
      <c r="R399" s="414"/>
      <c r="S399" s="241">
        <f>+IF(O399=0,"",'Ark1'!AK3677)</f>
        <v>31.510091336180121</v>
      </c>
      <c r="T399" s="414"/>
      <c r="U399" s="242">
        <f>+IF(I399=0,"",'Ark1'!S3677)</f>
        <v>9.1666666666666643</v>
      </c>
      <c r="V399" s="242"/>
      <c r="W399" s="241">
        <f>+IF(I399=0,"",'Ark1'!W3677)</f>
        <v>100</v>
      </c>
      <c r="X399" s="243">
        <f>+IF(I399=0,"",'Ark1'!X3677)</f>
        <v>100</v>
      </c>
      <c r="Y399" s="243">
        <f>+IF(I399=0,"",'Ark1'!Y3677)</f>
        <v>97.222222222222229</v>
      </c>
      <c r="Z399" s="243">
        <f>+IF(I399=0,"",'Ark1'!Z3677)</f>
        <v>88.8888888888889</v>
      </c>
      <c r="AA399" s="241">
        <f>+IF(I399=0,"",'Ark1'!AA3677)</f>
        <v>12.409132377327012</v>
      </c>
      <c r="AB399" s="241">
        <f>+IF(I399=0,"",'Ark1'!AB3677)</f>
        <v>1.5723301886761003</v>
      </c>
      <c r="AC399" s="243">
        <f>+'Ark1'!AD3677</f>
        <v>78.817287564099217</v>
      </c>
      <c r="AD399" s="241">
        <f t="shared" si="43"/>
        <v>3.2727272727272729</v>
      </c>
      <c r="AE399" s="241">
        <f t="shared" si="44"/>
        <v>1.0285714285714285</v>
      </c>
      <c r="AF399" s="414"/>
      <c r="AI399" s="28"/>
      <c r="AJ399" s="26"/>
    </row>
    <row r="400" spans="1:42">
      <c r="A400" s="414"/>
      <c r="B400" s="240">
        <f>+'Ark1'!C3678</f>
        <v>2023</v>
      </c>
      <c r="C400" s="414"/>
      <c r="D400" s="240">
        <f>+'Ark1'!M3678</f>
        <v>11</v>
      </c>
      <c r="E400" s="240" t="str">
        <f>VLOOKUP(D400,RNR!$G$8:$H$22,2)</f>
        <v>4</v>
      </c>
      <c r="F400" s="240">
        <f>+'Ark1'!D3678</f>
        <v>11</v>
      </c>
      <c r="G400" s="414" t="str">
        <f>VLOOKUP(F400,RNR!$D$2:$E$13,2)</f>
        <v>Nov</v>
      </c>
      <c r="H400" s="240">
        <f>+'Ark1'!Q3678</f>
        <v>7</v>
      </c>
      <c r="I400" s="240">
        <f>+'Ark1'!R3678</f>
        <v>7</v>
      </c>
      <c r="J400" s="241">
        <f>+IF(I400=0,"",'Ark1'!AG3678)</f>
        <v>3.6082474226804129</v>
      </c>
      <c r="K400" s="241">
        <f>+IF(I400=0,"",'Ark1'!AH3678)</f>
        <v>3.8432768449018559</v>
      </c>
      <c r="L400" s="241"/>
      <c r="M400" s="302">
        <f>+IF(I400=0,"",'Ark1'!U3678)</f>
        <v>42.571428571428562</v>
      </c>
      <c r="N400" s="415"/>
      <c r="O400" s="455">
        <f>+IF(J400=0,"",'Ark1'!AI3678)</f>
        <v>2</v>
      </c>
      <c r="P400" s="414"/>
      <c r="Q400" s="241">
        <f>+IF(O400=0,"",'Ark1'!AJ3678)</f>
        <v>112.25</v>
      </c>
      <c r="R400" s="414"/>
      <c r="S400" s="241">
        <f>+IF(O400=0,"",'Ark1'!AK3678)</f>
        <v>22.770733699076715</v>
      </c>
      <c r="T400" s="414"/>
      <c r="U400" s="242">
        <f>+IF(I400=0,"",'Ark1'!S3678)</f>
        <v>9.2857142857142883</v>
      </c>
      <c r="V400" s="242"/>
      <c r="W400" s="241">
        <f>+IF(I400=0,"",'Ark1'!W3678)</f>
        <v>100</v>
      </c>
      <c r="X400" s="243">
        <f>+IF(I400=0,"",'Ark1'!X3678)</f>
        <v>100</v>
      </c>
      <c r="Y400" s="243">
        <f>+IF(I400=0,"",'Ark1'!Y3678)</f>
        <v>100</v>
      </c>
      <c r="Z400" s="243">
        <f>+IF(I400=0,"",'Ark1'!Z3678)</f>
        <v>71.428571428571445</v>
      </c>
      <c r="AA400" s="241">
        <f>+IF(I400=0,"",'Ark1'!AA3678)</f>
        <v>12.869422707189573</v>
      </c>
      <c r="AB400" s="241">
        <f>+IF(I400=0,"",'Ark1'!AB3678)</f>
        <v>2.1852940772540475</v>
      </c>
      <c r="AC400" s="243">
        <f>+'Ark1'!AD3678</f>
        <v>88.262387741654052</v>
      </c>
      <c r="AD400" s="241">
        <f t="shared" si="43"/>
        <v>0.63636363636363635</v>
      </c>
      <c r="AE400" s="241">
        <f t="shared" si="44"/>
        <v>1</v>
      </c>
      <c r="AF400" s="414"/>
      <c r="AI400" s="28"/>
      <c r="AJ400" s="26"/>
    </row>
    <row r="401" spans="1:42">
      <c r="A401" s="414"/>
      <c r="B401" s="240">
        <f>+'Ark1'!C3679</f>
        <v>2023</v>
      </c>
      <c r="C401" s="414"/>
      <c r="D401" s="240">
        <f>+'Ark1'!M3679</f>
        <v>11</v>
      </c>
      <c r="E401" s="240" t="str">
        <f>VLOOKUP(D401,RNR!$G$8:$H$22,2)</f>
        <v>4</v>
      </c>
      <c r="F401" s="240">
        <f>+'Ark1'!D3679</f>
        <v>12</v>
      </c>
      <c r="G401" s="414" t="str">
        <f>VLOOKUP(F401,RNR!$D$2:$E$13,2)</f>
        <v>Des</v>
      </c>
      <c r="H401" s="240">
        <f>+'Ark1'!Q3679</f>
        <v>0</v>
      </c>
      <c r="I401" s="240">
        <f>+'Ark1'!R3679</f>
        <v>0</v>
      </c>
      <c r="J401" s="241" t="str">
        <f>+IF(I401=0,"",'Ark1'!AG3679)</f>
        <v/>
      </c>
      <c r="K401" s="241" t="str">
        <f>+IF(I401=0,"",'Ark1'!AH3679)</f>
        <v/>
      </c>
      <c r="L401" s="241"/>
      <c r="M401" s="302" t="str">
        <f>+IF(I401=0,"",'Ark1'!U3679)</f>
        <v/>
      </c>
      <c r="N401" s="415"/>
      <c r="O401" s="455">
        <f>+IF(J401=0,"",'Ark1'!AI3679)</f>
        <v>0</v>
      </c>
      <c r="P401" s="414"/>
      <c r="Q401" s="241" t="str">
        <f>+IF(O401=0,"",'Ark1'!AJ3679)</f>
        <v/>
      </c>
      <c r="R401" s="414"/>
      <c r="S401" s="241" t="str">
        <f>+IF(O401=0,"",'Ark1'!AK3679)</f>
        <v/>
      </c>
      <c r="T401" s="414"/>
      <c r="U401" s="242" t="str">
        <f>+IF(I401=0,"",'Ark1'!S3679)</f>
        <v/>
      </c>
      <c r="V401" s="242"/>
      <c r="W401" s="241" t="str">
        <f>+IF(I401=0,"",'Ark1'!W3679)</f>
        <v/>
      </c>
      <c r="X401" s="243" t="str">
        <f>+IF(I401=0,"",'Ark1'!X3679)</f>
        <v/>
      </c>
      <c r="Y401" s="243" t="str">
        <f>+IF(I401=0,"",'Ark1'!Y3679)</f>
        <v/>
      </c>
      <c r="Z401" s="243" t="str">
        <f>+IF(I401=0,"",'Ark1'!Z3679)</f>
        <v/>
      </c>
      <c r="AA401" s="241" t="str">
        <f>+IF(I401=0,"",'Ark1'!AA3679)</f>
        <v/>
      </c>
      <c r="AB401" s="241" t="str">
        <f>+IF(I401=0,"",'Ark1'!AB3679)</f>
        <v/>
      </c>
      <c r="AC401" s="243">
        <f>+'Ark1'!AD3679</f>
        <v>0</v>
      </c>
      <c r="AD401" s="241" t="str">
        <f t="shared" si="43"/>
        <v/>
      </c>
      <c r="AE401" s="241" t="str">
        <f t="shared" si="44"/>
        <v/>
      </c>
      <c r="AF401" s="414"/>
      <c r="AI401" s="28"/>
      <c r="AJ401" s="26"/>
    </row>
    <row r="402" spans="1:42">
      <c r="A402" s="414"/>
      <c r="B402" s="414"/>
      <c r="C402" s="414"/>
      <c r="D402" s="414"/>
      <c r="E402" s="414"/>
      <c r="F402" s="414"/>
      <c r="G402" s="414"/>
      <c r="H402" s="414"/>
      <c r="I402" s="414"/>
      <c r="J402" s="415"/>
      <c r="K402" s="415"/>
      <c r="L402" s="415"/>
      <c r="M402" s="417"/>
      <c r="N402" s="415"/>
      <c r="O402" s="456"/>
      <c r="P402" s="414"/>
      <c r="Q402" s="415"/>
      <c r="R402" s="414"/>
      <c r="S402" s="415"/>
      <c r="T402" s="414"/>
      <c r="U402" s="416"/>
      <c r="V402" s="416"/>
      <c r="W402" s="415"/>
      <c r="X402" s="418"/>
      <c r="Y402" s="418"/>
      <c r="Z402" s="418"/>
      <c r="AA402" s="415"/>
      <c r="AB402" s="415"/>
      <c r="AC402" s="418"/>
      <c r="AD402" s="415"/>
      <c r="AE402" s="415"/>
      <c r="AF402" s="414"/>
      <c r="AG402" s="26"/>
      <c r="AI402" s="28"/>
      <c r="AJ402" s="26"/>
      <c r="AK402" s="27"/>
      <c r="AL402" s="27"/>
      <c r="AP402" s="27"/>
    </row>
    <row r="403" spans="1:42" ht="22.8">
      <c r="A403" s="414"/>
      <c r="B403" s="414"/>
      <c r="C403" s="414"/>
      <c r="D403" s="414"/>
      <c r="E403" s="419" t="str">
        <f>+E405</f>
        <v>4+</v>
      </c>
      <c r="F403" s="414"/>
      <c r="G403" s="414"/>
      <c r="H403" s="414"/>
      <c r="I403" s="244">
        <f>SUM(I405:I458)</f>
        <v>219</v>
      </c>
      <c r="J403" s="414"/>
      <c r="K403" s="414"/>
      <c r="L403" s="414"/>
      <c r="M403" s="273">
        <f>+Fettgruppe!R203</f>
        <v>0</v>
      </c>
      <c r="N403" s="415"/>
      <c r="O403" s="456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  <c r="AA403" s="414"/>
      <c r="AB403" s="414"/>
      <c r="AC403" s="414"/>
      <c r="AD403" s="414"/>
      <c r="AE403" s="414"/>
      <c r="AF403" s="414"/>
      <c r="AG403" s="223"/>
      <c r="AI403" s="28"/>
      <c r="AJ403" s="26"/>
      <c r="AK403" s="224"/>
      <c r="AL403" s="27"/>
      <c r="AP403" s="27"/>
    </row>
    <row r="404" spans="1:42">
      <c r="A404" s="414"/>
      <c r="B404" s="414"/>
      <c r="C404" s="414"/>
      <c r="D404" s="414"/>
      <c r="E404" s="414"/>
      <c r="F404" s="414"/>
      <c r="G404" s="414"/>
      <c r="H404" s="414"/>
      <c r="I404" s="414"/>
      <c r="J404" s="414"/>
      <c r="K404" s="414"/>
      <c r="L404" s="414"/>
      <c r="M404" s="414"/>
      <c r="N404" s="415"/>
      <c r="O404" s="456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  <c r="AA404" s="414"/>
      <c r="AB404" s="414"/>
      <c r="AC404" s="414"/>
      <c r="AD404" s="414"/>
      <c r="AE404" s="414"/>
      <c r="AF404" s="414"/>
      <c r="AG404" s="223"/>
      <c r="AI404" s="28"/>
      <c r="AJ404" s="26"/>
      <c r="AK404" s="224"/>
      <c r="AL404" s="27"/>
      <c r="AP404" s="27"/>
    </row>
    <row r="405" spans="1:42">
      <c r="A405" s="414"/>
      <c r="B405" s="240">
        <f>+'Ark1'!C3680</f>
        <v>2023</v>
      </c>
      <c r="C405" s="414"/>
      <c r="D405" s="240">
        <f>+'Ark1'!M3680</f>
        <v>12</v>
      </c>
      <c r="E405" s="240" t="str">
        <f>VLOOKUP(D405,RNR!$G$8:$H$22,2)</f>
        <v>4+</v>
      </c>
      <c r="F405" s="240">
        <f>+'Ark1'!D3680</f>
        <v>1</v>
      </c>
      <c r="G405" s="414" t="str">
        <f>VLOOKUP(F405,RNR!$D$2:$E$13,2)</f>
        <v>Jan</v>
      </c>
      <c r="H405" s="240">
        <f>+'Ark1'!Q3680</f>
        <v>1</v>
      </c>
      <c r="I405" s="240">
        <f>+'Ark1'!R3680</f>
        <v>1</v>
      </c>
      <c r="J405" s="241">
        <f>+IF(I405=0,"",'Ark1'!AG3680)</f>
        <v>0.30303030303030304</v>
      </c>
      <c r="K405" s="241">
        <f>+IF(I405=0,"",'Ark1'!AH3680)</f>
        <v>0.31994390024762775</v>
      </c>
      <c r="L405" s="241"/>
      <c r="M405" s="302">
        <f>+IF(I405=0,"",'Ark1'!U3680)</f>
        <v>43.800000000000011</v>
      </c>
      <c r="N405" s="415"/>
      <c r="O405" s="455">
        <f>+IF(J405=0,"",'Ark1'!AI3680)</f>
        <v>0</v>
      </c>
      <c r="P405" s="414"/>
      <c r="Q405" s="241" t="str">
        <f>+IF(O405=0,"",'Ark1'!AJ3680)</f>
        <v/>
      </c>
      <c r="R405" s="414"/>
      <c r="S405" s="241" t="str">
        <f>+IF(O405=0,"",'Ark1'!AK3680)</f>
        <v/>
      </c>
      <c r="T405" s="414"/>
      <c r="U405" s="242">
        <f>+IF(I405=0,"",'Ark1'!S3680)</f>
        <v>9</v>
      </c>
      <c r="V405" s="242"/>
      <c r="W405" s="241">
        <f>+IF(I405=0,"",'Ark1'!W3680)</f>
        <v>100</v>
      </c>
      <c r="X405" s="243">
        <f>+IF(I405=0,"",'Ark1'!X3680)</f>
        <v>100</v>
      </c>
      <c r="Y405" s="243">
        <f>+IF(I405=0,"",'Ark1'!Y3680)</f>
        <v>100</v>
      </c>
      <c r="Z405" s="243">
        <f>+IF(I405=0,"",'Ark1'!Z3680)</f>
        <v>100</v>
      </c>
      <c r="AA405" s="241">
        <f>+IF(I405=0,"",'Ark1'!AA3680)</f>
        <v>0</v>
      </c>
      <c r="AB405" s="241">
        <f>+IF(I405=0,"",'Ark1'!AB3680)</f>
        <v>0</v>
      </c>
      <c r="AC405" s="243">
        <f>+'Ark1'!AD3680</f>
        <v>0</v>
      </c>
      <c r="AD405" s="241">
        <f t="shared" si="43"/>
        <v>8.3333333333333329E-2</v>
      </c>
      <c r="AE405" s="241">
        <f t="shared" si="44"/>
        <v>1</v>
      </c>
      <c r="AF405" s="414"/>
      <c r="AI405" s="28"/>
      <c r="AJ405" s="26"/>
    </row>
    <row r="406" spans="1:42">
      <c r="A406" s="414"/>
      <c r="B406" s="240">
        <f>+'Ark1'!C3681</f>
        <v>2023</v>
      </c>
      <c r="C406" s="414"/>
      <c r="D406" s="240">
        <f>+'Ark1'!M3681</f>
        <v>12</v>
      </c>
      <c r="E406" s="240" t="str">
        <f>VLOOKUP(D406,RNR!$G$8:$H$22,2)</f>
        <v>4+</v>
      </c>
      <c r="F406" s="240">
        <f>+'Ark1'!D3681</f>
        <v>2</v>
      </c>
      <c r="G406" s="414" t="str">
        <f>VLOOKUP(F406,RNR!$D$2:$E$13,2)</f>
        <v>Feb</v>
      </c>
      <c r="H406" s="240">
        <f>+'Ark1'!Q3681</f>
        <v>5</v>
      </c>
      <c r="I406" s="240">
        <f>+'Ark1'!R3681</f>
        <v>5</v>
      </c>
      <c r="J406" s="241">
        <f>+IF(I406=0,"",'Ark1'!AG3681)</f>
        <v>1.4124293785310731</v>
      </c>
      <c r="K406" s="241">
        <f>+IF(I406=0,"",'Ark1'!AH3681)</f>
        <v>1.6499847163418075</v>
      </c>
      <c r="L406" s="241"/>
      <c r="M406" s="302">
        <f>+IF(I406=0,"",'Ark1'!U3681)</f>
        <v>50.74</v>
      </c>
      <c r="N406" s="415"/>
      <c r="O406" s="455">
        <f>+IF(J406=0,"",'Ark1'!AI3681)</f>
        <v>1</v>
      </c>
      <c r="P406" s="414"/>
      <c r="Q406" s="241">
        <f>+IF(O406=0,"",'Ark1'!AJ3681)</f>
        <v>104.9</v>
      </c>
      <c r="R406" s="414"/>
      <c r="S406" s="241">
        <f>+IF(O406=0,"",'Ark1'!AK3681)</f>
        <v>38.897337614896969</v>
      </c>
      <c r="T406" s="414"/>
      <c r="U406" s="242">
        <f>+IF(I406=0,"",'Ark1'!S3681)</f>
        <v>8.6</v>
      </c>
      <c r="V406" s="242"/>
      <c r="W406" s="241">
        <f>+IF(I406=0,"",'Ark1'!W3681)</f>
        <v>100</v>
      </c>
      <c r="X406" s="243">
        <f>+IF(I406=0,"",'Ark1'!X3681)</f>
        <v>100</v>
      </c>
      <c r="Y406" s="243">
        <f>+IF(I406=0,"",'Ark1'!Y3681)</f>
        <v>100</v>
      </c>
      <c r="Z406" s="243">
        <f>+IF(I406=0,"",'Ark1'!Z3681)</f>
        <v>100</v>
      </c>
      <c r="AA406" s="241">
        <f>+IF(I406=0,"",'Ark1'!AA3681)</f>
        <v>8.5188262102240238</v>
      </c>
      <c r="AB406" s="241">
        <f>+IF(I406=0,"",'Ark1'!AB3681)</f>
        <v>1.3564659966250563</v>
      </c>
      <c r="AC406" s="243">
        <f>+'Ark1'!AD3681</f>
        <v>62.273386632613104</v>
      </c>
      <c r="AD406" s="241">
        <f t="shared" si="43"/>
        <v>0.41666666666666669</v>
      </c>
      <c r="AE406" s="241">
        <f t="shared" si="44"/>
        <v>1</v>
      </c>
      <c r="AF406" s="414"/>
      <c r="AI406" s="28"/>
      <c r="AJ406" s="26"/>
    </row>
    <row r="407" spans="1:42">
      <c r="A407" s="414"/>
      <c r="B407" s="240">
        <f>+'Ark1'!C3682</f>
        <v>2023</v>
      </c>
      <c r="C407" s="414"/>
      <c r="D407" s="240">
        <f>+'Ark1'!M3682</f>
        <v>12</v>
      </c>
      <c r="E407" s="240" t="str">
        <f>VLOOKUP(D407,RNR!$G$8:$H$22,2)</f>
        <v>4+</v>
      </c>
      <c r="F407" s="240">
        <f>+'Ark1'!D3682</f>
        <v>3</v>
      </c>
      <c r="G407" s="414" t="str">
        <f>VLOOKUP(F407,RNR!$D$2:$E$13,2)</f>
        <v>Mar</v>
      </c>
      <c r="H407" s="240">
        <f>+'Ark1'!Q3682</f>
        <v>19</v>
      </c>
      <c r="I407" s="240">
        <f>+'Ark1'!R3682</f>
        <v>20</v>
      </c>
      <c r="J407" s="241">
        <f>+IF(I407=0,"",'Ark1'!AG3682)</f>
        <v>0.81300813008130068</v>
      </c>
      <c r="K407" s="241">
        <f>+IF(I407=0,"",'Ark1'!AH3682)</f>
        <v>1.1183287198575462</v>
      </c>
      <c r="L407" s="241"/>
      <c r="M407" s="302">
        <f>+IF(I407=0,"",'Ark1'!U3682)</f>
        <v>60.480000000000018</v>
      </c>
      <c r="N407" s="415"/>
      <c r="O407" s="455">
        <f>+IF(J407=0,"",'Ark1'!AI3682)</f>
        <v>1</v>
      </c>
      <c r="P407" s="414"/>
      <c r="Q407" s="241">
        <f>+IF(O407=0,"",'Ark1'!AJ3682)</f>
        <v>130</v>
      </c>
      <c r="R407" s="414"/>
      <c r="S407" s="241">
        <f>+IF(O407=0,"",'Ark1'!AK3682)</f>
        <v>29.17614929449249</v>
      </c>
      <c r="T407" s="414"/>
      <c r="U407" s="242">
        <f>+IF(I407=0,"",'Ark1'!S3682)</f>
        <v>9.85</v>
      </c>
      <c r="V407" s="242"/>
      <c r="W407" s="241">
        <f>+IF(I407=0,"",'Ark1'!W3682)</f>
        <v>100</v>
      </c>
      <c r="X407" s="243">
        <f>+IF(I407=0,"",'Ark1'!X3682)</f>
        <v>100</v>
      </c>
      <c r="Y407" s="243">
        <f>+IF(I407=0,"",'Ark1'!Y3682)</f>
        <v>100</v>
      </c>
      <c r="Z407" s="243">
        <f>+IF(I407=0,"",'Ark1'!Z3682)</f>
        <v>100</v>
      </c>
      <c r="AA407" s="241">
        <f>+IF(I407=0,"",'Ark1'!AA3682)</f>
        <v>10.799148114550485</v>
      </c>
      <c r="AB407" s="241">
        <f>+IF(I407=0,"",'Ark1'!AB3682)</f>
        <v>1.1521718621802957</v>
      </c>
      <c r="AC407" s="243">
        <f>+'Ark1'!AD3682</f>
        <v>51.412602470139994</v>
      </c>
      <c r="AD407" s="241">
        <f t="shared" si="43"/>
        <v>1.6666666666666667</v>
      </c>
      <c r="AE407" s="241">
        <f t="shared" si="44"/>
        <v>1.0526315789473684</v>
      </c>
      <c r="AF407" s="414"/>
      <c r="AI407" s="28"/>
      <c r="AJ407" s="26"/>
    </row>
    <row r="408" spans="1:42">
      <c r="A408" s="414"/>
      <c r="B408" s="240">
        <f>+'Ark1'!C3683</f>
        <v>2023</v>
      </c>
      <c r="C408" s="414"/>
      <c r="D408" s="240">
        <f>+'Ark1'!M3683</f>
        <v>12</v>
      </c>
      <c r="E408" s="240" t="str">
        <f>VLOOKUP(D408,RNR!$G$8:$H$22,2)</f>
        <v>4+</v>
      </c>
      <c r="F408" s="240">
        <f>+'Ark1'!D3683</f>
        <v>4</v>
      </c>
      <c r="G408" s="414" t="str">
        <f>VLOOKUP(F408,RNR!$D$2:$E$13,2)</f>
        <v>Apr</v>
      </c>
      <c r="H408" s="240">
        <f>+'Ark1'!Q3683</f>
        <v>1</v>
      </c>
      <c r="I408" s="240">
        <f>+'Ark1'!R3683</f>
        <v>1</v>
      </c>
      <c r="J408" s="241">
        <f>+IF(I408=0,"",'Ark1'!AG3683)</f>
        <v>0.46728971962616805</v>
      </c>
      <c r="K408" s="241">
        <f>+IF(I408=0,"",'Ark1'!AH3683)</f>
        <v>0.66120607787274477</v>
      </c>
      <c r="L408" s="241"/>
      <c r="M408" s="302">
        <f>+IF(I408=0,"",'Ark1'!U3683)</f>
        <v>55.7</v>
      </c>
      <c r="N408" s="415"/>
      <c r="O408" s="455">
        <f>+IF(J408=0,"",'Ark1'!AI3683)</f>
        <v>0</v>
      </c>
      <c r="P408" s="414"/>
      <c r="Q408" s="241" t="str">
        <f>+IF(O408=0,"",'Ark1'!AJ3683)</f>
        <v/>
      </c>
      <c r="R408" s="414"/>
      <c r="S408" s="241" t="str">
        <f>+IF(O408=0,"",'Ark1'!AK3683)</f>
        <v/>
      </c>
      <c r="T408" s="414"/>
      <c r="U408" s="242">
        <f>+IF(I408=0,"",'Ark1'!S3683)</f>
        <v>9</v>
      </c>
      <c r="V408" s="242"/>
      <c r="W408" s="241">
        <f>+IF(I408=0,"",'Ark1'!W3683)</f>
        <v>100</v>
      </c>
      <c r="X408" s="243">
        <f>+IF(I408=0,"",'Ark1'!X3683)</f>
        <v>100</v>
      </c>
      <c r="Y408" s="243">
        <f>+IF(I408=0,"",'Ark1'!Y3683)</f>
        <v>100</v>
      </c>
      <c r="Z408" s="243">
        <f>+IF(I408=0,"",'Ark1'!Z3683)</f>
        <v>100</v>
      </c>
      <c r="AA408" s="241">
        <f>+IF(I408=0,"",'Ark1'!AA3683)</f>
        <v>0</v>
      </c>
      <c r="AB408" s="241">
        <f>+IF(I408=0,"",'Ark1'!AB3683)</f>
        <v>0</v>
      </c>
      <c r="AC408" s="243">
        <f>+'Ark1'!AD3683</f>
        <v>0</v>
      </c>
      <c r="AD408" s="241">
        <f t="shared" si="43"/>
        <v>8.3333333333333329E-2</v>
      </c>
      <c r="AE408" s="241">
        <f t="shared" si="44"/>
        <v>1</v>
      </c>
      <c r="AF408" s="414"/>
      <c r="AI408" s="28"/>
      <c r="AJ408" s="26"/>
    </row>
    <row r="409" spans="1:42">
      <c r="A409" s="414"/>
      <c r="B409" s="240">
        <f>+'Ark1'!C3684</f>
        <v>2023</v>
      </c>
      <c r="C409" s="414"/>
      <c r="D409" s="240">
        <f>+'Ark1'!M3684</f>
        <v>12</v>
      </c>
      <c r="E409" s="240" t="str">
        <f>VLOOKUP(D409,RNR!$G$8:$H$22,2)</f>
        <v>4+</v>
      </c>
      <c r="F409" s="240">
        <f>+'Ark1'!D3684</f>
        <v>5</v>
      </c>
      <c r="G409" s="414" t="str">
        <f>VLOOKUP(F409,RNR!$D$2:$E$13,2)</f>
        <v>Mai</v>
      </c>
      <c r="H409" s="240">
        <f>+'Ark1'!Q3684</f>
        <v>1</v>
      </c>
      <c r="I409" s="240">
        <f>+'Ark1'!R3684</f>
        <v>1</v>
      </c>
      <c r="J409" s="241">
        <f>+IF(I409=0,"",'Ark1'!AG3684)</f>
        <v>0.48543689320388361</v>
      </c>
      <c r="K409" s="241">
        <f>+IF(I409=0,"",'Ark1'!AH3684)</f>
        <v>0.9162157811977667</v>
      </c>
      <c r="L409" s="241"/>
      <c r="M409" s="302">
        <f>+IF(I409=0,"",'Ark1'!U3684)</f>
        <v>74</v>
      </c>
      <c r="N409" s="415"/>
      <c r="O409" s="455">
        <f>+IF(J409=0,"",'Ark1'!AI3684)</f>
        <v>0</v>
      </c>
      <c r="P409" s="414"/>
      <c r="Q409" s="241" t="str">
        <f>+IF(O409=0,"",'Ark1'!AJ3684)</f>
        <v/>
      </c>
      <c r="R409" s="414"/>
      <c r="S409" s="241" t="str">
        <f>+IF(O409=0,"",'Ark1'!AK3684)</f>
        <v/>
      </c>
      <c r="T409" s="414"/>
      <c r="U409" s="242">
        <f>+IF(I409=0,"",'Ark1'!S3684)</f>
        <v>11</v>
      </c>
      <c r="V409" s="242"/>
      <c r="W409" s="241">
        <f>+IF(I409=0,"",'Ark1'!W3684)</f>
        <v>100</v>
      </c>
      <c r="X409" s="243">
        <f>+IF(I409=0,"",'Ark1'!X3684)</f>
        <v>100</v>
      </c>
      <c r="Y409" s="243">
        <f>+IF(I409=0,"",'Ark1'!Y3684)</f>
        <v>100</v>
      </c>
      <c r="Z409" s="243">
        <f>+IF(I409=0,"",'Ark1'!Z3684)</f>
        <v>100</v>
      </c>
      <c r="AA409" s="241">
        <f>+IF(I409=0,"",'Ark1'!AA3684)</f>
        <v>0</v>
      </c>
      <c r="AB409" s="241">
        <f>+IF(I409=0,"",'Ark1'!AB3684)</f>
        <v>0</v>
      </c>
      <c r="AC409" s="243">
        <f>+'Ark1'!AD3684</f>
        <v>0</v>
      </c>
      <c r="AD409" s="241">
        <f t="shared" si="43"/>
        <v>8.3333333333333329E-2</v>
      </c>
      <c r="AE409" s="241">
        <f t="shared" si="44"/>
        <v>1</v>
      </c>
      <c r="AF409" s="414"/>
      <c r="AI409" s="28"/>
      <c r="AJ409" s="26"/>
    </row>
    <row r="410" spans="1:42">
      <c r="A410" s="414"/>
      <c r="B410" s="240">
        <f>+'Ark1'!C3685</f>
        <v>2023</v>
      </c>
      <c r="C410" s="414"/>
      <c r="D410" s="240">
        <f>+'Ark1'!M3685</f>
        <v>12</v>
      </c>
      <c r="E410" s="240" t="str">
        <f>VLOOKUP(D410,RNR!$G$8:$H$22,2)</f>
        <v>4+</v>
      </c>
      <c r="F410" s="240">
        <f>+'Ark1'!D3685</f>
        <v>6</v>
      </c>
      <c r="G410" s="414" t="str">
        <f>VLOOKUP(F410,RNR!$D$2:$E$13,2)</f>
        <v>Jun</v>
      </c>
      <c r="H410" s="240">
        <f>+'Ark1'!Q3685</f>
        <v>3</v>
      </c>
      <c r="I410" s="240">
        <f>+'Ark1'!R3685</f>
        <v>3</v>
      </c>
      <c r="J410" s="241">
        <f>+IF(I410=0,"",'Ark1'!AG3685)</f>
        <v>1.7543859649122804</v>
      </c>
      <c r="K410" s="241">
        <f>+IF(I410=0,"",'Ark1'!AH3685)</f>
        <v>2.3797027995621476</v>
      </c>
      <c r="L410" s="241"/>
      <c r="M410" s="302">
        <f>+IF(I410=0,"",'Ark1'!U3685)</f>
        <v>52.9</v>
      </c>
      <c r="N410" s="415"/>
      <c r="O410" s="455">
        <f>+IF(J410=0,"",'Ark1'!AI3685)</f>
        <v>2</v>
      </c>
      <c r="P410" s="414"/>
      <c r="Q410" s="241">
        <f>+IF(O410=0,"",'Ark1'!AJ3685)</f>
        <v>127.85</v>
      </c>
      <c r="R410" s="414"/>
      <c r="S410" s="241">
        <f>+IF(O410=0,"",'Ark1'!AK3685)</f>
        <v>28.714098882804922</v>
      </c>
      <c r="T410" s="414"/>
      <c r="U410" s="242">
        <f>+IF(I410=0,"",'Ark1'!S3685)</f>
        <v>9.3333333333333357</v>
      </c>
      <c r="V410" s="242"/>
      <c r="W410" s="241">
        <f>+IF(I410=0,"",'Ark1'!W3685)</f>
        <v>100</v>
      </c>
      <c r="X410" s="243">
        <f>+IF(I410=0,"",'Ark1'!X3685)</f>
        <v>100</v>
      </c>
      <c r="Y410" s="243">
        <f>+IF(I410=0,"",'Ark1'!Y3685)</f>
        <v>100</v>
      </c>
      <c r="Z410" s="243">
        <f>+IF(I410=0,"",'Ark1'!Z3685)</f>
        <v>100</v>
      </c>
      <c r="AA410" s="241">
        <f>+IF(I410=0,"",'Ark1'!AA3685)</f>
        <v>14.35711205872078</v>
      </c>
      <c r="AB410" s="241">
        <f>+IF(I410=0,"",'Ark1'!AB3685)</f>
        <v>1.8856180831641236</v>
      </c>
      <c r="AC410" s="243">
        <f>+'Ark1'!AD3685</f>
        <v>93.577516060297995</v>
      </c>
      <c r="AD410" s="241">
        <f t="shared" si="43"/>
        <v>0.25</v>
      </c>
      <c r="AE410" s="241">
        <f t="shared" si="44"/>
        <v>1</v>
      </c>
      <c r="AF410" s="414"/>
      <c r="AI410" s="28"/>
      <c r="AJ410" s="26"/>
    </row>
    <row r="411" spans="1:42">
      <c r="A411" s="414"/>
      <c r="B411" s="240">
        <f>+'Ark1'!C3686</f>
        <v>2023</v>
      </c>
      <c r="C411" s="414"/>
      <c r="D411" s="240">
        <f>+'Ark1'!M3686</f>
        <v>12</v>
      </c>
      <c r="E411" s="240" t="str">
        <f>VLOOKUP(D411,RNR!$G$8:$H$22,2)</f>
        <v>4+</v>
      </c>
      <c r="F411" s="240">
        <f>+'Ark1'!D3686</f>
        <v>7</v>
      </c>
      <c r="G411" s="414" t="str">
        <f>VLOOKUP(F411,RNR!$D$2:$E$13,2)</f>
        <v>Jul</v>
      </c>
      <c r="H411" s="240">
        <f>+'Ark1'!Q3686</f>
        <v>0</v>
      </c>
      <c r="I411" s="240">
        <f>+'Ark1'!R3686</f>
        <v>0</v>
      </c>
      <c r="J411" s="241" t="str">
        <f>+IF(I411=0,"",'Ark1'!AG3686)</f>
        <v/>
      </c>
      <c r="K411" s="241" t="str">
        <f>+IF(I411=0,"",'Ark1'!AH3686)</f>
        <v/>
      </c>
      <c r="L411" s="241"/>
      <c r="M411" s="302" t="str">
        <f>+IF(I411=0,"",'Ark1'!U3686)</f>
        <v/>
      </c>
      <c r="N411" s="415"/>
      <c r="O411" s="455">
        <f>+IF(J411=0,"",'Ark1'!AI3686)</f>
        <v>0</v>
      </c>
      <c r="P411" s="414"/>
      <c r="Q411" s="241" t="str">
        <f>+IF(O411=0,"",'Ark1'!AJ3686)</f>
        <v/>
      </c>
      <c r="R411" s="414"/>
      <c r="S411" s="241" t="str">
        <f>+IF(O411=0,"",'Ark1'!AK3686)</f>
        <v/>
      </c>
      <c r="T411" s="414"/>
      <c r="U411" s="242" t="str">
        <f>+IF(I411=0,"",'Ark1'!S3686)</f>
        <v/>
      </c>
      <c r="V411" s="242"/>
      <c r="W411" s="241" t="str">
        <f>+IF(I411=0,"",'Ark1'!W3686)</f>
        <v/>
      </c>
      <c r="X411" s="243" t="str">
        <f>+IF(I411=0,"",'Ark1'!X3686)</f>
        <v/>
      </c>
      <c r="Y411" s="243" t="str">
        <f>+IF(I411=0,"",'Ark1'!Y3686)</f>
        <v/>
      </c>
      <c r="Z411" s="243" t="str">
        <f>+IF(I411=0,"",'Ark1'!Z3686)</f>
        <v/>
      </c>
      <c r="AA411" s="241" t="str">
        <f>+IF(I411=0,"",'Ark1'!AA3686)</f>
        <v/>
      </c>
      <c r="AB411" s="241" t="str">
        <f>+IF(I411=0,"",'Ark1'!AB3686)</f>
        <v/>
      </c>
      <c r="AC411" s="243">
        <f>+'Ark1'!AD3686</f>
        <v>0</v>
      </c>
      <c r="AD411" s="241" t="str">
        <f t="shared" si="43"/>
        <v/>
      </c>
      <c r="AE411" s="241" t="str">
        <f t="shared" si="44"/>
        <v/>
      </c>
      <c r="AF411" s="414"/>
      <c r="AI411" s="28"/>
      <c r="AJ411" s="26"/>
    </row>
    <row r="412" spans="1:42">
      <c r="A412" s="414"/>
      <c r="B412" s="240">
        <f>+'Ark1'!C3687</f>
        <v>2023</v>
      </c>
      <c r="C412" s="414"/>
      <c r="D412" s="240">
        <f>+'Ark1'!M3687</f>
        <v>12</v>
      </c>
      <c r="E412" s="240" t="str">
        <f>VLOOKUP(D412,RNR!$G$8:$H$22,2)</f>
        <v>4+</v>
      </c>
      <c r="F412" s="240">
        <f>+'Ark1'!D3687</f>
        <v>8</v>
      </c>
      <c r="G412" s="414" t="str">
        <f>VLOOKUP(F412,RNR!$D$2:$E$13,2)</f>
        <v>Aug</v>
      </c>
      <c r="H412" s="240">
        <f>+'Ark1'!Q3687</f>
        <v>6</v>
      </c>
      <c r="I412" s="240">
        <f>+'Ark1'!R3687</f>
        <v>9</v>
      </c>
      <c r="J412" s="241">
        <f>+IF(I412=0,"",'Ark1'!AG3687)</f>
        <v>4.0909090909090908</v>
      </c>
      <c r="K412" s="241">
        <f>+IF(I412=0,"",'Ark1'!AH3687)</f>
        <v>4.7871263387861678</v>
      </c>
      <c r="L412" s="241"/>
      <c r="M412" s="302">
        <f>+IF(I412=0,"",'Ark1'!U3687)</f>
        <v>49.911111111111111</v>
      </c>
      <c r="N412" s="415"/>
      <c r="O412" s="455">
        <f>+IF(J412=0,"",'Ark1'!AI3687)</f>
        <v>2</v>
      </c>
      <c r="P412" s="414"/>
      <c r="Q412" s="241">
        <f>+IF(O412=0,"",'Ark1'!AJ3687)</f>
        <v>122.9</v>
      </c>
      <c r="R412" s="414"/>
      <c r="S412" s="241">
        <f>+IF(O412=0,"",'Ark1'!AK3687)</f>
        <v>23.351878391814225</v>
      </c>
      <c r="T412" s="414"/>
      <c r="U412" s="242">
        <f>+IF(I412=0,"",'Ark1'!S3687)</f>
        <v>8.1111111111111107</v>
      </c>
      <c r="V412" s="242"/>
      <c r="W412" s="241">
        <f>+IF(I412=0,"",'Ark1'!W3687)</f>
        <v>100</v>
      </c>
      <c r="X412" s="243">
        <f>+IF(I412=0,"",'Ark1'!X3687)</f>
        <v>100</v>
      </c>
      <c r="Y412" s="243">
        <f>+IF(I412=0,"",'Ark1'!Y3687)</f>
        <v>100</v>
      </c>
      <c r="Z412" s="243">
        <f>+IF(I412=0,"",'Ark1'!Z3687)</f>
        <v>88.8888888888889</v>
      </c>
      <c r="AA412" s="241">
        <f>+IF(I412=0,"",'Ark1'!AA3687)</f>
        <v>10.263142733365376</v>
      </c>
      <c r="AB412" s="241">
        <f>+IF(I412=0,"",'Ark1'!AB3687)</f>
        <v>2.2333056935824236</v>
      </c>
      <c r="AC412" s="243">
        <f>+'Ark1'!AD3687</f>
        <v>71.157737619298914</v>
      </c>
      <c r="AD412" s="241">
        <f t="shared" si="43"/>
        <v>0.75</v>
      </c>
      <c r="AE412" s="241">
        <f t="shared" si="44"/>
        <v>1.5</v>
      </c>
      <c r="AF412" s="414"/>
      <c r="AI412" s="28"/>
      <c r="AJ412" s="26"/>
    </row>
    <row r="413" spans="1:42">
      <c r="A413" s="414"/>
      <c r="B413" s="240">
        <f>+'Ark1'!C3688</f>
        <v>2023</v>
      </c>
      <c r="C413" s="414"/>
      <c r="D413" s="240">
        <f>+'Ark1'!M3688</f>
        <v>12</v>
      </c>
      <c r="E413" s="240" t="str">
        <f>VLOOKUP(D413,RNR!$G$8:$H$22,2)</f>
        <v>4+</v>
      </c>
      <c r="F413" s="240">
        <f>+'Ark1'!D3688</f>
        <v>9</v>
      </c>
      <c r="G413" s="414" t="str">
        <f>VLOOKUP(F413,RNR!$D$2:$E$13,2)</f>
        <v>Sep</v>
      </c>
      <c r="H413" s="240">
        <f>+'Ark1'!Q3688</f>
        <v>12</v>
      </c>
      <c r="I413" s="240">
        <f>+'Ark1'!R3688</f>
        <v>12</v>
      </c>
      <c r="J413" s="241">
        <f>+IF(I413=0,"",'Ark1'!AG3688)</f>
        <v>5.5555555555555562</v>
      </c>
      <c r="K413" s="241">
        <f>+IF(I413=0,"",'Ark1'!AH3688)</f>
        <v>7.5430395621935933</v>
      </c>
      <c r="L413" s="241"/>
      <c r="M413" s="302">
        <f>+IF(I413=0,"",'Ark1'!U3688)</f>
        <v>55.133333333333319</v>
      </c>
      <c r="N413" s="415"/>
      <c r="O413" s="455">
        <f>+IF(J413=0,"",'Ark1'!AI3688)</f>
        <v>1</v>
      </c>
      <c r="P413" s="414"/>
      <c r="Q413" s="241">
        <f>+IF(O413=0,"",'Ark1'!AJ3688)</f>
        <v>122.3</v>
      </c>
      <c r="R413" s="414"/>
      <c r="S413" s="241">
        <f>+IF(O413=0,"",'Ark1'!AK3688)</f>
        <v>36.298502477892406</v>
      </c>
      <c r="T413" s="414"/>
      <c r="U413" s="242">
        <f>+IF(I413=0,"",'Ark1'!S3688)</f>
        <v>9.8333333333333357</v>
      </c>
      <c r="V413" s="242"/>
      <c r="W413" s="241">
        <f>+IF(I413=0,"",'Ark1'!W3688)</f>
        <v>100</v>
      </c>
      <c r="X413" s="243">
        <f>+IF(I413=0,"",'Ark1'!X3688)</f>
        <v>100</v>
      </c>
      <c r="Y413" s="243">
        <f>+IF(I413=0,"",'Ark1'!Y3688)</f>
        <v>100</v>
      </c>
      <c r="Z413" s="243">
        <f>+IF(I413=0,"",'Ark1'!Z3688)</f>
        <v>91.666666666666686</v>
      </c>
      <c r="AA413" s="241">
        <f>+IF(I413=0,"",'Ark1'!AA3688)</f>
        <v>10.178517682954803</v>
      </c>
      <c r="AB413" s="241">
        <f>+IF(I413=0,"",'Ark1'!AB3688)</f>
        <v>1.4624940645653497</v>
      </c>
      <c r="AC413" s="243">
        <f>+'Ark1'!AD3688</f>
        <v>83.057039283052063</v>
      </c>
      <c r="AD413" s="241">
        <f t="shared" si="43"/>
        <v>1</v>
      </c>
      <c r="AE413" s="241">
        <f t="shared" si="44"/>
        <v>1</v>
      </c>
      <c r="AF413" s="414"/>
      <c r="AI413" s="28"/>
      <c r="AJ413" s="26"/>
    </row>
    <row r="414" spans="1:42">
      <c r="A414" s="414"/>
      <c r="B414" s="240">
        <f>+'Ark1'!C3689</f>
        <v>2023</v>
      </c>
      <c r="C414" s="414"/>
      <c r="D414" s="240">
        <f>+'Ark1'!M3689</f>
        <v>12</v>
      </c>
      <c r="E414" s="240" t="str">
        <f>VLOOKUP(D414,RNR!$G$8:$H$22,2)</f>
        <v>4+</v>
      </c>
      <c r="F414" s="240">
        <f>+'Ark1'!D3689</f>
        <v>10</v>
      </c>
      <c r="G414" s="414" t="str">
        <f>VLOOKUP(F414,RNR!$D$2:$E$13,2)</f>
        <v>Okt</v>
      </c>
      <c r="H414" s="240">
        <f>+'Ark1'!Q3689</f>
        <v>17</v>
      </c>
      <c r="I414" s="240">
        <f>+'Ark1'!R3689</f>
        <v>17</v>
      </c>
      <c r="J414" s="241">
        <f>+IF(I414=0,"",'Ark1'!AG3689)</f>
        <v>3.3203125</v>
      </c>
      <c r="K414" s="241">
        <f>+IF(I414=0,"",'Ark1'!AH3689)</f>
        <v>4.131681978620434</v>
      </c>
      <c r="L414" s="241"/>
      <c r="M414" s="302">
        <f>+IF(I414=0,"",'Ark1'!U3689)</f>
        <v>49.170588235294126</v>
      </c>
      <c r="N414" s="415"/>
      <c r="O414" s="455">
        <f>+IF(J414=0,"",'Ark1'!AI3689)</f>
        <v>3</v>
      </c>
      <c r="P414" s="414"/>
      <c r="Q414" s="241">
        <f>+IF(O414=0,"",'Ark1'!AJ3689)</f>
        <v>123.73333333333331</v>
      </c>
      <c r="R414" s="414"/>
      <c r="S414" s="241">
        <f>+IF(O414=0,"",'Ark1'!AK3689)</f>
        <v>28.43388310214937</v>
      </c>
      <c r="T414" s="414"/>
      <c r="U414" s="242">
        <f>+IF(I414=0,"",'Ark1'!S3689)</f>
        <v>9.4117647058823515</v>
      </c>
      <c r="V414" s="242"/>
      <c r="W414" s="241">
        <f>+IF(I414=0,"",'Ark1'!W3689)</f>
        <v>100</v>
      </c>
      <c r="X414" s="243">
        <f>+IF(I414=0,"",'Ark1'!X3689)</f>
        <v>100</v>
      </c>
      <c r="Y414" s="243">
        <f>+IF(I414=0,"",'Ark1'!Y3689)</f>
        <v>100</v>
      </c>
      <c r="Z414" s="243">
        <f>+IF(I414=0,"",'Ark1'!Z3689)</f>
        <v>82.352941176470608</v>
      </c>
      <c r="AA414" s="241">
        <f>+IF(I414=0,"",'Ark1'!AA3689)</f>
        <v>12.728049834721572</v>
      </c>
      <c r="AB414" s="241">
        <f>+IF(I414=0,"",'Ark1'!AB3689)</f>
        <v>1.2860712417103179</v>
      </c>
      <c r="AC414" s="243">
        <f>+'Ark1'!AD3689</f>
        <v>59.11607842045381</v>
      </c>
      <c r="AD414" s="241">
        <f t="shared" ref="AD414:AD442" si="45">+IF(I414=0,"",I414/D414)</f>
        <v>1.4166666666666667</v>
      </c>
      <c r="AE414" s="241">
        <f t="shared" ref="AE414:AE442" si="46">+IF(I414=0,"",I414/H414)</f>
        <v>1</v>
      </c>
      <c r="AF414" s="414"/>
      <c r="AI414" s="28"/>
      <c r="AJ414" s="26"/>
    </row>
    <row r="415" spans="1:42">
      <c r="A415" s="414"/>
      <c r="B415" s="240">
        <f>+'Ark1'!C3690</f>
        <v>2023</v>
      </c>
      <c r="C415" s="414"/>
      <c r="D415" s="240">
        <f>+'Ark1'!M3690</f>
        <v>12</v>
      </c>
      <c r="E415" s="240" t="str">
        <f>VLOOKUP(D415,RNR!$G$8:$H$22,2)</f>
        <v>4+</v>
      </c>
      <c r="F415" s="240">
        <f>+'Ark1'!D3690</f>
        <v>11</v>
      </c>
      <c r="G415" s="414" t="str">
        <f>VLOOKUP(F415,RNR!$D$2:$E$13,2)</f>
        <v>Nov</v>
      </c>
      <c r="H415" s="240">
        <f>+'Ark1'!Q3690</f>
        <v>0</v>
      </c>
      <c r="I415" s="240">
        <f>+'Ark1'!R3690</f>
        <v>0</v>
      </c>
      <c r="J415" s="241" t="str">
        <f>+IF(I415=0,"",'Ark1'!AG3690)</f>
        <v/>
      </c>
      <c r="K415" s="241" t="str">
        <f>+IF(I415=0,"",'Ark1'!AH3690)</f>
        <v/>
      </c>
      <c r="L415" s="241"/>
      <c r="M415" s="302" t="str">
        <f>+IF(I415=0,"",'Ark1'!U3690)</f>
        <v/>
      </c>
      <c r="N415" s="415"/>
      <c r="O415" s="455">
        <f>+IF(J415=0,"",'Ark1'!AI3690)</f>
        <v>0</v>
      </c>
      <c r="P415" s="414"/>
      <c r="Q415" s="241" t="str">
        <f>+IF(O415=0,"",'Ark1'!AJ3690)</f>
        <v/>
      </c>
      <c r="R415" s="414"/>
      <c r="S415" s="241" t="str">
        <f>+IF(O415=0,"",'Ark1'!AK3690)</f>
        <v/>
      </c>
      <c r="T415" s="414"/>
      <c r="U415" s="242" t="str">
        <f>+IF(I415=0,"",'Ark1'!S3690)</f>
        <v/>
      </c>
      <c r="V415" s="242"/>
      <c r="W415" s="241" t="str">
        <f>+IF(I415=0,"",'Ark1'!W3690)</f>
        <v/>
      </c>
      <c r="X415" s="243" t="str">
        <f>+IF(I415=0,"",'Ark1'!X3690)</f>
        <v/>
      </c>
      <c r="Y415" s="243" t="str">
        <f>+IF(I415=0,"",'Ark1'!Y3690)</f>
        <v/>
      </c>
      <c r="Z415" s="243" t="str">
        <f>+IF(I415=0,"",'Ark1'!Z3690)</f>
        <v/>
      </c>
      <c r="AA415" s="241" t="str">
        <f>+IF(I415=0,"",'Ark1'!AA3690)</f>
        <v/>
      </c>
      <c r="AB415" s="241" t="str">
        <f>+IF(I415=0,"",'Ark1'!AB3690)</f>
        <v/>
      </c>
      <c r="AC415" s="243">
        <f>+'Ark1'!AD3690</f>
        <v>0</v>
      </c>
      <c r="AD415" s="241" t="str">
        <f t="shared" si="45"/>
        <v/>
      </c>
      <c r="AE415" s="241" t="str">
        <f t="shared" si="46"/>
        <v/>
      </c>
      <c r="AF415" s="414"/>
      <c r="AI415" s="28"/>
      <c r="AJ415" s="26"/>
    </row>
    <row r="416" spans="1:42">
      <c r="A416" s="414"/>
      <c r="B416" s="240">
        <f>+'Ark1'!C3691</f>
        <v>2023</v>
      </c>
      <c r="C416" s="414"/>
      <c r="D416" s="240">
        <f>+'Ark1'!M3691</f>
        <v>12</v>
      </c>
      <c r="E416" s="240" t="str">
        <f>VLOOKUP(D416,RNR!$G$8:$H$22,2)</f>
        <v>4+</v>
      </c>
      <c r="F416" s="240">
        <f>+'Ark1'!D3691</f>
        <v>12</v>
      </c>
      <c r="G416" s="414" t="str">
        <f>VLOOKUP(F416,RNR!$D$2:$E$13,2)</f>
        <v>Des</v>
      </c>
      <c r="H416" s="240">
        <f>+'Ark1'!Q3691</f>
        <v>0</v>
      </c>
      <c r="I416" s="240">
        <f>+'Ark1'!R3691</f>
        <v>0</v>
      </c>
      <c r="J416" s="241" t="str">
        <f>+IF(I416=0,"",'Ark1'!AG3691)</f>
        <v/>
      </c>
      <c r="K416" s="241" t="str">
        <f>+IF(I416=0,"",'Ark1'!AH3691)</f>
        <v/>
      </c>
      <c r="L416" s="241"/>
      <c r="M416" s="302" t="str">
        <f>+IF(I416=0,"",'Ark1'!U3691)</f>
        <v/>
      </c>
      <c r="N416" s="415"/>
      <c r="O416" s="455">
        <f>+IF(J416=0,"",'Ark1'!AI3691)</f>
        <v>0</v>
      </c>
      <c r="P416" s="414"/>
      <c r="Q416" s="241" t="str">
        <f>+IF(O416=0,"",'Ark1'!AJ3691)</f>
        <v/>
      </c>
      <c r="R416" s="414"/>
      <c r="S416" s="241" t="str">
        <f>+IF(O416=0,"",'Ark1'!AK3691)</f>
        <v/>
      </c>
      <c r="T416" s="414"/>
      <c r="U416" s="242" t="str">
        <f>+IF(I416=0,"",'Ark1'!S3691)</f>
        <v/>
      </c>
      <c r="V416" s="242"/>
      <c r="W416" s="241" t="str">
        <f>+IF(I416=0,"",'Ark1'!W3691)</f>
        <v/>
      </c>
      <c r="X416" s="243" t="str">
        <f>+IF(I416=0,"",'Ark1'!X3691)</f>
        <v/>
      </c>
      <c r="Y416" s="243" t="str">
        <f>+IF(I416=0,"",'Ark1'!Y3691)</f>
        <v/>
      </c>
      <c r="Z416" s="243" t="str">
        <f>+IF(I416=0,"",'Ark1'!Z3691)</f>
        <v/>
      </c>
      <c r="AA416" s="241" t="str">
        <f>+IF(I416=0,"",'Ark1'!AA3691)</f>
        <v/>
      </c>
      <c r="AB416" s="241" t="str">
        <f>+IF(I416=0,"",'Ark1'!AB3691)</f>
        <v/>
      </c>
      <c r="AC416" s="243">
        <f>+'Ark1'!AD3691</f>
        <v>0</v>
      </c>
      <c r="AD416" s="241" t="str">
        <f t="shared" si="45"/>
        <v/>
      </c>
      <c r="AE416" s="241" t="str">
        <f t="shared" si="46"/>
        <v/>
      </c>
      <c r="AF416" s="414"/>
      <c r="AI416" s="28"/>
      <c r="AJ416" s="26"/>
    </row>
    <row r="417" spans="1:42">
      <c r="A417" s="414"/>
      <c r="B417" s="414"/>
      <c r="C417" s="414"/>
      <c r="D417" s="414"/>
      <c r="E417" s="414"/>
      <c r="F417" s="414"/>
      <c r="G417" s="414"/>
      <c r="H417" s="414"/>
      <c r="I417" s="414"/>
      <c r="J417" s="415"/>
      <c r="K417" s="415"/>
      <c r="L417" s="415"/>
      <c r="M417" s="417"/>
      <c r="N417" s="415"/>
      <c r="O417" s="456"/>
      <c r="P417" s="414"/>
      <c r="Q417" s="415"/>
      <c r="R417" s="414"/>
      <c r="S417" s="415"/>
      <c r="T417" s="414"/>
      <c r="U417" s="416"/>
      <c r="V417" s="416"/>
      <c r="W417" s="415"/>
      <c r="X417" s="418"/>
      <c r="Y417" s="418"/>
      <c r="Z417" s="418"/>
      <c r="AA417" s="415"/>
      <c r="AB417" s="415"/>
      <c r="AC417" s="418"/>
      <c r="AD417" s="415"/>
      <c r="AE417" s="415"/>
      <c r="AF417" s="414"/>
      <c r="AG417" s="26"/>
      <c r="AI417" s="28"/>
      <c r="AJ417" s="26"/>
      <c r="AK417" s="27"/>
      <c r="AL417" s="27"/>
      <c r="AP417" s="27"/>
    </row>
    <row r="418" spans="1:42" ht="22.8">
      <c r="A418" s="414"/>
      <c r="B418" s="414"/>
      <c r="C418" s="414"/>
      <c r="D418" s="414"/>
      <c r="E418" s="419" t="str">
        <f>+E420</f>
        <v>5-</v>
      </c>
      <c r="F418" s="414"/>
      <c r="G418" s="414"/>
      <c r="H418" s="414"/>
      <c r="I418" s="244">
        <f>SUM(I420:I473)</f>
        <v>76</v>
      </c>
      <c r="J418" s="414"/>
      <c r="K418" s="414"/>
      <c r="L418" s="414"/>
      <c r="M418" s="273">
        <f>+Fettgruppe!R218</f>
        <v>0</v>
      </c>
      <c r="N418" s="415"/>
      <c r="O418" s="456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  <c r="AA418" s="414"/>
      <c r="AB418" s="414"/>
      <c r="AC418" s="414"/>
      <c r="AD418" s="414"/>
      <c r="AE418" s="414"/>
      <c r="AF418" s="414"/>
      <c r="AG418" s="223"/>
      <c r="AI418" s="28"/>
      <c r="AJ418" s="26"/>
      <c r="AK418" s="224"/>
      <c r="AL418" s="27"/>
      <c r="AP418" s="27"/>
    </row>
    <row r="419" spans="1:42">
      <c r="A419" s="414"/>
      <c r="B419" s="414"/>
      <c r="C419" s="414"/>
      <c r="D419" s="414"/>
      <c r="E419" s="414"/>
      <c r="F419" s="414"/>
      <c r="G419" s="414"/>
      <c r="H419" s="414"/>
      <c r="I419" s="414"/>
      <c r="J419" s="414"/>
      <c r="K419" s="414"/>
      <c r="L419" s="414"/>
      <c r="M419" s="414"/>
      <c r="N419" s="415"/>
      <c r="O419" s="456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  <c r="AA419" s="414"/>
      <c r="AB419" s="414"/>
      <c r="AC419" s="414"/>
      <c r="AD419" s="414"/>
      <c r="AE419" s="414"/>
      <c r="AF419" s="414"/>
      <c r="AG419" s="223"/>
      <c r="AI419" s="28"/>
      <c r="AJ419" s="26"/>
      <c r="AK419" s="224"/>
      <c r="AL419" s="27"/>
      <c r="AP419" s="27"/>
    </row>
    <row r="420" spans="1:42">
      <c r="A420" s="414"/>
      <c r="B420" s="240">
        <f>+'Ark1'!C3692</f>
        <v>2023</v>
      </c>
      <c r="C420" s="414"/>
      <c r="D420" s="240">
        <f>+'Ark1'!M3692</f>
        <v>13</v>
      </c>
      <c r="E420" s="240" t="str">
        <f>VLOOKUP(D420,RNR!$G$8:$H$22,2)</f>
        <v>5-</v>
      </c>
      <c r="F420" s="240">
        <f>+'Ark1'!D3692</f>
        <v>1</v>
      </c>
      <c r="G420" s="414" t="str">
        <f>VLOOKUP(F420,RNR!$D$2:$E$13,2)</f>
        <v>Jan</v>
      </c>
      <c r="H420" s="240">
        <f>+'Ark1'!Q3692</f>
        <v>0</v>
      </c>
      <c r="I420" s="240">
        <f>+'Ark1'!R3692</f>
        <v>0</v>
      </c>
      <c r="J420" s="241" t="str">
        <f>+IF(I420=0,"",'Ark1'!AG3692)</f>
        <v/>
      </c>
      <c r="K420" s="241" t="str">
        <f>+IF(I420=0,"",'Ark1'!AH3692)</f>
        <v/>
      </c>
      <c r="L420" s="241"/>
      <c r="M420" s="302" t="str">
        <f>+IF(I420=0,"",'Ark1'!U3692)</f>
        <v/>
      </c>
      <c r="N420" s="415"/>
      <c r="O420" s="455">
        <f>+IF(J420=0,"",'Ark1'!AI3692)</f>
        <v>0</v>
      </c>
      <c r="P420" s="414"/>
      <c r="Q420" s="241" t="str">
        <f>+IF(O420=0,"",'Ark1'!AJ3692)</f>
        <v/>
      </c>
      <c r="R420" s="414"/>
      <c r="S420" s="241" t="str">
        <f>+IF(O420=0,"",'Ark1'!AK3692)</f>
        <v/>
      </c>
      <c r="T420" s="414"/>
      <c r="U420" s="242" t="str">
        <f>+IF(I420=0,"",'Ark1'!S3692)</f>
        <v/>
      </c>
      <c r="V420" s="242"/>
      <c r="W420" s="241" t="str">
        <f>+IF(I420=0,"",'Ark1'!W3692)</f>
        <v/>
      </c>
      <c r="X420" s="243" t="str">
        <f>+IF(I420=0,"",'Ark1'!X3692)</f>
        <v/>
      </c>
      <c r="Y420" s="243" t="str">
        <f>+IF(I420=0,"",'Ark1'!Y3692)</f>
        <v/>
      </c>
      <c r="Z420" s="243" t="str">
        <f>+IF(I420=0,"",'Ark1'!Z3692)</f>
        <v/>
      </c>
      <c r="AA420" s="241" t="str">
        <f>+IF(I420=0,"",'Ark1'!AA3692)</f>
        <v/>
      </c>
      <c r="AB420" s="241" t="str">
        <f>+IF(I420=0,"",'Ark1'!AB3692)</f>
        <v/>
      </c>
      <c r="AC420" s="243">
        <f>+'Ark1'!AD3692</f>
        <v>0</v>
      </c>
      <c r="AD420" s="241" t="str">
        <f t="shared" si="45"/>
        <v/>
      </c>
      <c r="AE420" s="241" t="str">
        <f t="shared" si="46"/>
        <v/>
      </c>
      <c r="AF420" s="414"/>
      <c r="AI420" s="28"/>
      <c r="AJ420" s="26"/>
    </row>
    <row r="421" spans="1:42">
      <c r="A421" s="414"/>
      <c r="B421" s="240">
        <f>+'Ark1'!C3693</f>
        <v>2023</v>
      </c>
      <c r="C421" s="414"/>
      <c r="D421" s="240">
        <f>+'Ark1'!M3693</f>
        <v>13</v>
      </c>
      <c r="E421" s="240" t="str">
        <f>VLOOKUP(D421,RNR!$G$8:$H$22,2)</f>
        <v>5-</v>
      </c>
      <c r="F421" s="240">
        <f>+'Ark1'!D3693</f>
        <v>2</v>
      </c>
      <c r="G421" s="414" t="str">
        <f>VLOOKUP(F421,RNR!$D$2:$E$13,2)</f>
        <v>Feb</v>
      </c>
      <c r="H421" s="240">
        <f>+'Ark1'!Q3693</f>
        <v>1</v>
      </c>
      <c r="I421" s="240">
        <f>+'Ark1'!R3693</f>
        <v>1</v>
      </c>
      <c r="J421" s="241">
        <f>+IF(I421=0,"",'Ark1'!AG3693)</f>
        <v>0.28248587570621458</v>
      </c>
      <c r="K421" s="241">
        <f>+IF(I421=0,"",'Ark1'!AH3693)</f>
        <v>0.48322374625225184</v>
      </c>
      <c r="L421" s="241"/>
      <c r="M421" s="302">
        <f>+IF(I421=0,"",'Ark1'!U3693)</f>
        <v>74.3</v>
      </c>
      <c r="N421" s="415"/>
      <c r="O421" s="455">
        <f>+IF(J421=0,"",'Ark1'!AI3693)</f>
        <v>0</v>
      </c>
      <c r="P421" s="414"/>
      <c r="Q421" s="241" t="str">
        <f>+IF(O421=0,"",'Ark1'!AJ3693)</f>
        <v/>
      </c>
      <c r="R421" s="414"/>
      <c r="S421" s="241" t="str">
        <f>+IF(O421=0,"",'Ark1'!AK3693)</f>
        <v/>
      </c>
      <c r="T421" s="414"/>
      <c r="U421" s="242">
        <f>+IF(I421=0,"",'Ark1'!S3693)</f>
        <v>11</v>
      </c>
      <c r="V421" s="242"/>
      <c r="W421" s="241">
        <f>+IF(I421=0,"",'Ark1'!W3693)</f>
        <v>100</v>
      </c>
      <c r="X421" s="243">
        <f>+IF(I421=0,"",'Ark1'!X3693)</f>
        <v>100</v>
      </c>
      <c r="Y421" s="243">
        <f>+IF(I421=0,"",'Ark1'!Y3693)</f>
        <v>100</v>
      </c>
      <c r="Z421" s="243">
        <f>+IF(I421=0,"",'Ark1'!Z3693)</f>
        <v>100</v>
      </c>
      <c r="AA421" s="241">
        <f>+IF(I421=0,"",'Ark1'!AA3693)</f>
        <v>0</v>
      </c>
      <c r="AB421" s="241">
        <f>+IF(I421=0,"",'Ark1'!AB3693)</f>
        <v>0</v>
      </c>
      <c r="AC421" s="243">
        <f>+'Ark1'!AD3693</f>
        <v>0</v>
      </c>
      <c r="AD421" s="241">
        <f t="shared" si="45"/>
        <v>7.6923076923076927E-2</v>
      </c>
      <c r="AE421" s="241">
        <f t="shared" si="46"/>
        <v>1</v>
      </c>
      <c r="AF421" s="414"/>
      <c r="AI421" s="28"/>
      <c r="AJ421" s="26"/>
    </row>
    <row r="422" spans="1:42">
      <c r="A422" s="414"/>
      <c r="B422" s="240">
        <f>+'Ark1'!C3694</f>
        <v>2023</v>
      </c>
      <c r="C422" s="414"/>
      <c r="D422" s="240">
        <f>+'Ark1'!M3694</f>
        <v>13</v>
      </c>
      <c r="E422" s="240" t="str">
        <f>VLOOKUP(D422,RNR!$G$8:$H$22,2)</f>
        <v>5-</v>
      </c>
      <c r="F422" s="240">
        <f>+'Ark1'!D3694</f>
        <v>3</v>
      </c>
      <c r="G422" s="414" t="str">
        <f>VLOOKUP(F422,RNR!$D$2:$E$13,2)</f>
        <v>Mar</v>
      </c>
      <c r="H422" s="240">
        <f>+'Ark1'!Q3694</f>
        <v>5</v>
      </c>
      <c r="I422" s="240">
        <f>+'Ark1'!R3694</f>
        <v>5</v>
      </c>
      <c r="J422" s="241">
        <f>+IF(I422=0,"",'Ark1'!AG3694)</f>
        <v>0.20325203252032517</v>
      </c>
      <c r="K422" s="241">
        <f>+IF(I422=0,"",'Ark1'!AH3694)</f>
        <v>0.30019951664826811</v>
      </c>
      <c r="L422" s="241"/>
      <c r="M422" s="302">
        <f>+IF(I422=0,"",'Ark1'!U3694)</f>
        <v>64.939999999999984</v>
      </c>
      <c r="N422" s="415"/>
      <c r="O422" s="455">
        <f>+IF(J422=0,"",'Ark1'!AI3694)</f>
        <v>1</v>
      </c>
      <c r="P422" s="414"/>
      <c r="Q422" s="241">
        <f>+IF(O422=0,"",'Ark1'!AJ3694)</f>
        <v>122.6</v>
      </c>
      <c r="R422" s="414"/>
      <c r="S422" s="241">
        <f>+IF(O422=0,"",'Ark1'!AK3694)</f>
        <v>35.055898877376407</v>
      </c>
      <c r="T422" s="414"/>
      <c r="U422" s="242">
        <f>+IF(I422=0,"",'Ark1'!S3694)</f>
        <v>9.6</v>
      </c>
      <c r="V422" s="242"/>
      <c r="W422" s="241">
        <f>+IF(I422=0,"",'Ark1'!W3694)</f>
        <v>100</v>
      </c>
      <c r="X422" s="243">
        <f>+IF(I422=0,"",'Ark1'!X3694)</f>
        <v>100</v>
      </c>
      <c r="Y422" s="243">
        <f>+IF(I422=0,"",'Ark1'!Y3694)</f>
        <v>100</v>
      </c>
      <c r="Z422" s="243">
        <f>+IF(I422=0,"",'Ark1'!Z3694)</f>
        <v>100</v>
      </c>
      <c r="AA422" s="241">
        <f>+IF(I422=0,"",'Ark1'!AA3694)</f>
        <v>3.3997646977404838</v>
      </c>
      <c r="AB422" s="241">
        <f>+IF(I422=0,"",'Ark1'!AB3694)</f>
        <v>1.3564659966250563</v>
      </c>
      <c r="AC422" s="243">
        <f>+'Ark1'!AD3694</f>
        <v>5.9848229975759422</v>
      </c>
      <c r="AD422" s="241">
        <f t="shared" si="45"/>
        <v>0.38461538461538464</v>
      </c>
      <c r="AE422" s="241">
        <f t="shared" si="46"/>
        <v>1</v>
      </c>
      <c r="AF422" s="414"/>
      <c r="AI422" s="28"/>
      <c r="AJ422" s="26"/>
    </row>
    <row r="423" spans="1:42">
      <c r="A423" s="414"/>
      <c r="B423" s="240">
        <f>+'Ark1'!C3695</f>
        <v>2023</v>
      </c>
      <c r="C423" s="414"/>
      <c r="D423" s="240">
        <f>+'Ark1'!M3695</f>
        <v>13</v>
      </c>
      <c r="E423" s="240" t="str">
        <f>VLOOKUP(D423,RNR!$G$8:$H$22,2)</f>
        <v>5-</v>
      </c>
      <c r="F423" s="240">
        <f>+'Ark1'!D3695</f>
        <v>4</v>
      </c>
      <c r="G423" s="414" t="str">
        <f>VLOOKUP(F423,RNR!$D$2:$E$13,2)</f>
        <v>Apr</v>
      </c>
      <c r="H423" s="240">
        <f>+'Ark1'!Q3695</f>
        <v>1</v>
      </c>
      <c r="I423" s="240">
        <f>+'Ark1'!R3695</f>
        <v>1</v>
      </c>
      <c r="J423" s="241">
        <f>+IF(I423=0,"",'Ark1'!AG3695)</f>
        <v>0.46728971962616805</v>
      </c>
      <c r="K423" s="241">
        <f>+IF(I423=0,"",'Ark1'!AH3695)</f>
        <v>0.56030389363722677</v>
      </c>
      <c r="L423" s="241"/>
      <c r="M423" s="302">
        <f>+IF(I423=0,"",'Ark1'!U3695)</f>
        <v>47.2</v>
      </c>
      <c r="N423" s="415"/>
      <c r="O423" s="455">
        <f>+IF(J423=0,"",'Ark1'!AI3695)</f>
        <v>1</v>
      </c>
      <c r="P423" s="414"/>
      <c r="Q423" s="241">
        <f>+IF(O423=0,"",'Ark1'!AJ3695)</f>
        <v>119.9</v>
      </c>
      <c r="R423" s="414"/>
      <c r="S423" s="241">
        <f>+IF(O423=0,"",'Ark1'!AK3695)</f>
        <v>27.383215821849905</v>
      </c>
      <c r="T423" s="414"/>
      <c r="U423" s="242">
        <f>+IF(I423=0,"",'Ark1'!S3695)</f>
        <v>9</v>
      </c>
      <c r="V423" s="242"/>
      <c r="W423" s="241">
        <f>+IF(I423=0,"",'Ark1'!W3695)</f>
        <v>100</v>
      </c>
      <c r="X423" s="243">
        <f>+IF(I423=0,"",'Ark1'!X3695)</f>
        <v>100</v>
      </c>
      <c r="Y423" s="243">
        <f>+IF(I423=0,"",'Ark1'!Y3695)</f>
        <v>100</v>
      </c>
      <c r="Z423" s="243">
        <f>+IF(I423=0,"",'Ark1'!Z3695)</f>
        <v>100</v>
      </c>
      <c r="AA423" s="241">
        <f>+IF(I423=0,"",'Ark1'!AA3695)</f>
        <v>0</v>
      </c>
      <c r="AB423" s="241">
        <f>+IF(I423=0,"",'Ark1'!AB3695)</f>
        <v>0</v>
      </c>
      <c r="AC423" s="243">
        <f>+'Ark1'!AD3695</f>
        <v>0</v>
      </c>
      <c r="AD423" s="241">
        <f t="shared" si="45"/>
        <v>7.6923076923076927E-2</v>
      </c>
      <c r="AE423" s="241">
        <f t="shared" si="46"/>
        <v>1</v>
      </c>
      <c r="AF423" s="414"/>
      <c r="AI423" s="28"/>
      <c r="AJ423" s="26"/>
    </row>
    <row r="424" spans="1:42">
      <c r="A424" s="414"/>
      <c r="B424" s="240">
        <f>+'Ark1'!C3696</f>
        <v>2023</v>
      </c>
      <c r="C424" s="414"/>
      <c r="D424" s="240">
        <f>+'Ark1'!M3696</f>
        <v>13</v>
      </c>
      <c r="E424" s="240" t="str">
        <f>VLOOKUP(D424,RNR!$G$8:$H$22,2)</f>
        <v>5-</v>
      </c>
      <c r="F424" s="240">
        <f>+'Ark1'!D3696</f>
        <v>5</v>
      </c>
      <c r="G424" s="414" t="str">
        <f>VLOOKUP(F424,RNR!$D$2:$E$13,2)</f>
        <v>Mai</v>
      </c>
      <c r="H424" s="240">
        <f>+'Ark1'!Q3696</f>
        <v>0</v>
      </c>
      <c r="I424" s="240">
        <f>+'Ark1'!R3696</f>
        <v>0</v>
      </c>
      <c r="J424" s="241" t="str">
        <f>+IF(I424=0,"",'Ark1'!AG3696)</f>
        <v/>
      </c>
      <c r="K424" s="241" t="str">
        <f>+IF(I424=0,"",'Ark1'!AH3696)</f>
        <v/>
      </c>
      <c r="L424" s="241"/>
      <c r="M424" s="302" t="str">
        <f>+IF(I424=0,"",'Ark1'!U3696)</f>
        <v/>
      </c>
      <c r="N424" s="415"/>
      <c r="O424" s="455">
        <f>+IF(J424=0,"",'Ark1'!AI3696)</f>
        <v>0</v>
      </c>
      <c r="P424" s="414"/>
      <c r="Q424" s="241" t="str">
        <f>+IF(O424=0,"",'Ark1'!AJ3696)</f>
        <v/>
      </c>
      <c r="R424" s="414"/>
      <c r="S424" s="241" t="str">
        <f>+IF(O424=0,"",'Ark1'!AK3696)</f>
        <v/>
      </c>
      <c r="T424" s="414"/>
      <c r="U424" s="242" t="str">
        <f>+IF(I424=0,"",'Ark1'!S3696)</f>
        <v/>
      </c>
      <c r="V424" s="242"/>
      <c r="W424" s="241" t="str">
        <f>+IF(I424=0,"",'Ark1'!W3696)</f>
        <v/>
      </c>
      <c r="X424" s="243" t="str">
        <f>+IF(I424=0,"",'Ark1'!X3696)</f>
        <v/>
      </c>
      <c r="Y424" s="243" t="str">
        <f>+IF(I424=0,"",'Ark1'!Y3696)</f>
        <v/>
      </c>
      <c r="Z424" s="243" t="str">
        <f>+IF(I424=0,"",'Ark1'!Z3696)</f>
        <v/>
      </c>
      <c r="AA424" s="241" t="str">
        <f>+IF(I424=0,"",'Ark1'!AA3696)</f>
        <v/>
      </c>
      <c r="AB424" s="241" t="str">
        <f>+IF(I424=0,"",'Ark1'!AB3696)</f>
        <v/>
      </c>
      <c r="AC424" s="243">
        <f>+'Ark1'!AD3696</f>
        <v>0</v>
      </c>
      <c r="AD424" s="241" t="str">
        <f t="shared" si="45"/>
        <v/>
      </c>
      <c r="AE424" s="241" t="str">
        <f t="shared" si="46"/>
        <v/>
      </c>
      <c r="AF424" s="414"/>
      <c r="AI424" s="28"/>
      <c r="AJ424" s="26"/>
    </row>
    <row r="425" spans="1:42">
      <c r="A425" s="414"/>
      <c r="B425" s="240">
        <f>+'Ark1'!C3697</f>
        <v>2023</v>
      </c>
      <c r="C425" s="414"/>
      <c r="D425" s="240">
        <f>+'Ark1'!M3697</f>
        <v>13</v>
      </c>
      <c r="E425" s="240" t="str">
        <f>VLOOKUP(D425,RNR!$G$8:$H$22,2)</f>
        <v>5-</v>
      </c>
      <c r="F425" s="240">
        <f>+'Ark1'!D3697</f>
        <v>6</v>
      </c>
      <c r="G425" s="414" t="str">
        <f>VLOOKUP(F425,RNR!$D$2:$E$13,2)</f>
        <v>Jun</v>
      </c>
      <c r="H425" s="240">
        <f>+'Ark1'!Q3697</f>
        <v>3</v>
      </c>
      <c r="I425" s="240">
        <f>+'Ark1'!R3697</f>
        <v>3</v>
      </c>
      <c r="J425" s="241">
        <f>+IF(I425=0,"",'Ark1'!AG3697)</f>
        <v>1.7543859649122804</v>
      </c>
      <c r="K425" s="241">
        <f>+IF(I425=0,"",'Ark1'!AH3697)</f>
        <v>2.4771701480004196</v>
      </c>
      <c r="L425" s="241"/>
      <c r="M425" s="302">
        <f>+IF(I425=0,"",'Ark1'!U3697)</f>
        <v>55.066666666666649</v>
      </c>
      <c r="N425" s="415"/>
      <c r="O425" s="455">
        <f>+IF(J425=0,"",'Ark1'!AI3697)</f>
        <v>2</v>
      </c>
      <c r="P425" s="414"/>
      <c r="Q425" s="241">
        <f>+IF(O425=0,"",'Ark1'!AJ3697)</f>
        <v>120.35</v>
      </c>
      <c r="R425" s="414"/>
      <c r="S425" s="241">
        <f>+IF(O425=0,"",'Ark1'!AK3697)</f>
        <v>30.892096055316621</v>
      </c>
      <c r="T425" s="414"/>
      <c r="U425" s="242">
        <f>+IF(I425=0,"",'Ark1'!S3697)</f>
        <v>9</v>
      </c>
      <c r="V425" s="242"/>
      <c r="W425" s="241">
        <f>+IF(I425=0,"",'Ark1'!W3697)</f>
        <v>100</v>
      </c>
      <c r="X425" s="243">
        <f>+IF(I425=0,"",'Ark1'!X3697)</f>
        <v>100</v>
      </c>
      <c r="Y425" s="243">
        <f>+IF(I425=0,"",'Ark1'!Y3697)</f>
        <v>100</v>
      </c>
      <c r="Z425" s="243">
        <f>+IF(I425=0,"",'Ark1'!Z3697)</f>
        <v>100</v>
      </c>
      <c r="AA425" s="241">
        <f>+IF(I425=0,"",'Ark1'!AA3697)</f>
        <v>5.8208437723600239</v>
      </c>
      <c r="AB425" s="241">
        <f>+IF(I425=0,"",'Ark1'!AB3697)</f>
        <v>0.81649658092772603</v>
      </c>
      <c r="AC425" s="243">
        <f>+'Ark1'!AD3697</f>
        <v>97.488464892210786</v>
      </c>
      <c r="AD425" s="241">
        <f t="shared" si="45"/>
        <v>0.23076923076923078</v>
      </c>
      <c r="AE425" s="241">
        <f t="shared" si="46"/>
        <v>1</v>
      </c>
      <c r="AF425" s="414"/>
      <c r="AI425" s="28"/>
      <c r="AJ425" s="26"/>
    </row>
    <row r="426" spans="1:42">
      <c r="A426" s="414"/>
      <c r="B426" s="240">
        <f>+'Ark1'!C3698</f>
        <v>2023</v>
      </c>
      <c r="C426" s="414"/>
      <c r="D426" s="240">
        <f>+'Ark1'!M3698</f>
        <v>13</v>
      </c>
      <c r="E426" s="240" t="str">
        <f>VLOOKUP(D426,RNR!$G$8:$H$22,2)</f>
        <v>5-</v>
      </c>
      <c r="F426" s="240">
        <f>+'Ark1'!D3698</f>
        <v>7</v>
      </c>
      <c r="G426" s="414" t="str">
        <f>VLOOKUP(F426,RNR!$D$2:$E$13,2)</f>
        <v>Jul</v>
      </c>
      <c r="H426" s="240">
        <f>+'Ark1'!Q3698</f>
        <v>0</v>
      </c>
      <c r="I426" s="240">
        <f>+'Ark1'!R3698</f>
        <v>0</v>
      </c>
      <c r="J426" s="241" t="str">
        <f>+IF(I426=0,"",'Ark1'!AG3698)</f>
        <v/>
      </c>
      <c r="K426" s="241" t="str">
        <f>+IF(I426=0,"",'Ark1'!AH3698)</f>
        <v/>
      </c>
      <c r="L426" s="241"/>
      <c r="M426" s="302" t="str">
        <f>+IF(I426=0,"",'Ark1'!U3698)</f>
        <v/>
      </c>
      <c r="N426" s="415"/>
      <c r="O426" s="455">
        <f>+IF(J426=0,"",'Ark1'!AI3698)</f>
        <v>0</v>
      </c>
      <c r="P426" s="414"/>
      <c r="Q426" s="241" t="str">
        <f>+IF(O426=0,"",'Ark1'!AJ3698)</f>
        <v/>
      </c>
      <c r="R426" s="414"/>
      <c r="S426" s="241" t="str">
        <f>+IF(O426=0,"",'Ark1'!AK3698)</f>
        <v/>
      </c>
      <c r="T426" s="414"/>
      <c r="U426" s="242" t="str">
        <f>+IF(I426=0,"",'Ark1'!S3698)</f>
        <v/>
      </c>
      <c r="V426" s="242"/>
      <c r="W426" s="241" t="str">
        <f>+IF(I426=0,"",'Ark1'!W3698)</f>
        <v/>
      </c>
      <c r="X426" s="243" t="str">
        <f>+IF(I426=0,"",'Ark1'!X3698)</f>
        <v/>
      </c>
      <c r="Y426" s="243" t="str">
        <f>+IF(I426=0,"",'Ark1'!Y3698)</f>
        <v/>
      </c>
      <c r="Z426" s="243" t="str">
        <f>+IF(I426=0,"",'Ark1'!Z3698)</f>
        <v/>
      </c>
      <c r="AA426" s="241" t="str">
        <f>+IF(I426=0,"",'Ark1'!AA3698)</f>
        <v/>
      </c>
      <c r="AB426" s="241" t="str">
        <f>+IF(I426=0,"",'Ark1'!AB3698)</f>
        <v/>
      </c>
      <c r="AC426" s="243">
        <f>+'Ark1'!AD3698</f>
        <v>0</v>
      </c>
      <c r="AD426" s="241" t="str">
        <f t="shared" si="45"/>
        <v/>
      </c>
      <c r="AE426" s="241" t="str">
        <f t="shared" si="46"/>
        <v/>
      </c>
      <c r="AF426" s="414"/>
      <c r="AI426" s="28"/>
      <c r="AJ426" s="26"/>
    </row>
    <row r="427" spans="1:42">
      <c r="A427" s="414"/>
      <c r="B427" s="240">
        <f>+'Ark1'!C3699</f>
        <v>2023</v>
      </c>
      <c r="C427" s="414"/>
      <c r="D427" s="240">
        <f>+'Ark1'!M3699</f>
        <v>13</v>
      </c>
      <c r="E427" s="240" t="str">
        <f>VLOOKUP(D427,RNR!$G$8:$H$22,2)</f>
        <v>5-</v>
      </c>
      <c r="F427" s="240">
        <f>+'Ark1'!D3699</f>
        <v>8</v>
      </c>
      <c r="G427" s="414" t="str">
        <f>VLOOKUP(F427,RNR!$D$2:$E$13,2)</f>
        <v>Aug</v>
      </c>
      <c r="H427" s="240">
        <f>+'Ark1'!Q3699</f>
        <v>2</v>
      </c>
      <c r="I427" s="240">
        <f>+'Ark1'!R3699</f>
        <v>2</v>
      </c>
      <c r="J427" s="241">
        <f>+IF(I427=0,"",'Ark1'!AG3699)</f>
        <v>0.90909090909090895</v>
      </c>
      <c r="K427" s="241">
        <f>+IF(I427=0,"",'Ark1'!AH3699)</f>
        <v>1.1456279639793259</v>
      </c>
      <c r="L427" s="241"/>
      <c r="M427" s="302">
        <f>+IF(I427=0,"",'Ark1'!U3699)</f>
        <v>53.75</v>
      </c>
      <c r="N427" s="415"/>
      <c r="O427" s="455">
        <f>+IF(J427=0,"",'Ark1'!AI3699)</f>
        <v>1</v>
      </c>
      <c r="P427" s="414"/>
      <c r="Q427" s="241">
        <f>+IF(O427=0,"",'Ark1'!AJ3699)</f>
        <v>128.5</v>
      </c>
      <c r="R427" s="414"/>
      <c r="S427" s="241">
        <f>+IF(O427=0,"",'Ark1'!AK3699)</f>
        <v>31.105311332059625</v>
      </c>
      <c r="T427" s="414"/>
      <c r="U427" s="242">
        <f>+IF(I427=0,"",'Ark1'!S3699)</f>
        <v>9</v>
      </c>
      <c r="V427" s="242"/>
      <c r="W427" s="241">
        <f>+IF(I427=0,"",'Ark1'!W3699)</f>
        <v>100</v>
      </c>
      <c r="X427" s="243">
        <f>+IF(I427=0,"",'Ark1'!X3699)</f>
        <v>100</v>
      </c>
      <c r="Y427" s="243">
        <f>+IF(I427=0,"",'Ark1'!Y3699)</f>
        <v>100</v>
      </c>
      <c r="Z427" s="243">
        <f>+IF(I427=0,"",'Ark1'!Z3699)</f>
        <v>100</v>
      </c>
      <c r="AA427" s="241">
        <f>+IF(I427=0,"",'Ark1'!AA3699)</f>
        <v>12.25</v>
      </c>
      <c r="AB427" s="241">
        <f>+IF(I427=0,"",'Ark1'!AB3699)</f>
        <v>1</v>
      </c>
      <c r="AC427" s="243">
        <f>+'Ark1'!AD3699</f>
        <v>100</v>
      </c>
      <c r="AD427" s="241">
        <f t="shared" si="45"/>
        <v>0.15384615384615385</v>
      </c>
      <c r="AE427" s="241">
        <f t="shared" si="46"/>
        <v>1</v>
      </c>
      <c r="AF427" s="414"/>
      <c r="AI427" s="28"/>
      <c r="AJ427" s="26"/>
    </row>
    <row r="428" spans="1:42">
      <c r="A428" s="414"/>
      <c r="B428" s="240">
        <f>+'Ark1'!C3700</f>
        <v>2023</v>
      </c>
      <c r="C428" s="414"/>
      <c r="D428" s="240">
        <f>+'Ark1'!M3700</f>
        <v>13</v>
      </c>
      <c r="E428" s="240" t="str">
        <f>VLOOKUP(D428,RNR!$G$8:$H$22,2)</f>
        <v>5-</v>
      </c>
      <c r="F428" s="240">
        <f>+'Ark1'!D3700</f>
        <v>9</v>
      </c>
      <c r="G428" s="414" t="str">
        <f>VLOOKUP(F428,RNR!$D$2:$E$13,2)</f>
        <v>Sep</v>
      </c>
      <c r="H428" s="240">
        <f>+'Ark1'!Q3700</f>
        <v>3</v>
      </c>
      <c r="I428" s="240">
        <f>+'Ark1'!R3700</f>
        <v>3</v>
      </c>
      <c r="J428" s="241">
        <f>+IF(I428=0,"",'Ark1'!AG3700)</f>
        <v>1.3888888888888891</v>
      </c>
      <c r="K428" s="241">
        <f>+IF(I428=0,"",'Ark1'!AH3700)</f>
        <v>1.7831490137954624</v>
      </c>
      <c r="L428" s="241"/>
      <c r="M428" s="302">
        <f>+IF(I428=0,"",'Ark1'!U3700)</f>
        <v>52.133333333333347</v>
      </c>
      <c r="N428" s="415"/>
      <c r="O428" s="455">
        <f>+IF(J428=0,"",'Ark1'!AI3700)</f>
        <v>0</v>
      </c>
      <c r="P428" s="414"/>
      <c r="Q428" s="241" t="str">
        <f>+IF(O428=0,"",'Ark1'!AJ3700)</f>
        <v/>
      </c>
      <c r="R428" s="414"/>
      <c r="S428" s="241" t="str">
        <f>+IF(O428=0,"",'Ark1'!AK3700)</f>
        <v/>
      </c>
      <c r="T428" s="414"/>
      <c r="U428" s="242">
        <f>+IF(I428=0,"",'Ark1'!S3700)</f>
        <v>9.3333333333333357</v>
      </c>
      <c r="V428" s="242"/>
      <c r="W428" s="241">
        <f>+IF(I428=0,"",'Ark1'!W3700)</f>
        <v>100</v>
      </c>
      <c r="X428" s="243">
        <f>+IF(I428=0,"",'Ark1'!X3700)</f>
        <v>100</v>
      </c>
      <c r="Y428" s="243">
        <f>+IF(I428=0,"",'Ark1'!Y3700)</f>
        <v>100</v>
      </c>
      <c r="Z428" s="243">
        <f>+IF(I428=0,"",'Ark1'!Z3700)</f>
        <v>100</v>
      </c>
      <c r="AA428" s="241">
        <f>+IF(I428=0,"",'Ark1'!AA3700)</f>
        <v>5.6049581225514382</v>
      </c>
      <c r="AB428" s="241">
        <f>+IF(I428=0,"",'Ark1'!AB3700)</f>
        <v>0.47140452079101841</v>
      </c>
      <c r="AC428" s="243">
        <f>+'Ark1'!AD3700</f>
        <v>71.489176887907519</v>
      </c>
      <c r="AD428" s="241">
        <f t="shared" si="45"/>
        <v>0.23076923076923078</v>
      </c>
      <c r="AE428" s="241">
        <f t="shared" si="46"/>
        <v>1</v>
      </c>
      <c r="AF428" s="414"/>
      <c r="AI428" s="28"/>
      <c r="AJ428" s="26"/>
    </row>
    <row r="429" spans="1:42">
      <c r="A429" s="414"/>
      <c r="B429" s="240">
        <f>+'Ark1'!C3701</f>
        <v>2023</v>
      </c>
      <c r="C429" s="414"/>
      <c r="D429" s="240">
        <f>+'Ark1'!M3701</f>
        <v>13</v>
      </c>
      <c r="E429" s="240" t="str">
        <f>VLOOKUP(D429,RNR!$G$8:$H$22,2)</f>
        <v>5-</v>
      </c>
      <c r="F429" s="240">
        <f>+'Ark1'!D3701</f>
        <v>10</v>
      </c>
      <c r="G429" s="414" t="str">
        <f>VLOOKUP(F429,RNR!$D$2:$E$13,2)</f>
        <v>Okt</v>
      </c>
      <c r="H429" s="240">
        <f>+'Ark1'!Q3701</f>
        <v>4</v>
      </c>
      <c r="I429" s="240">
        <f>+'Ark1'!R3701</f>
        <v>4</v>
      </c>
      <c r="J429" s="241">
        <f>+IF(I429=0,"",'Ark1'!AG3701)</f>
        <v>0.78125</v>
      </c>
      <c r="K429" s="241">
        <f>+IF(I429=0,"",'Ark1'!AH3701)</f>
        <v>0.79232996910259101</v>
      </c>
      <c r="L429" s="241"/>
      <c r="M429" s="302">
        <f>+IF(I429=0,"",'Ark1'!U3701)</f>
        <v>40.075000000000003</v>
      </c>
      <c r="N429" s="415"/>
      <c r="O429" s="455">
        <f>+IF(J429=0,"",'Ark1'!AI3701)</f>
        <v>1</v>
      </c>
      <c r="P429" s="414"/>
      <c r="Q429" s="241">
        <f>+IF(O429=0,"",'Ark1'!AJ3701)</f>
        <v>107.5</v>
      </c>
      <c r="R429" s="414"/>
      <c r="S429" s="241">
        <f>+IF(O429=0,"",'Ark1'!AK3701)</f>
        <v>26.483202736865941</v>
      </c>
      <c r="T429" s="414"/>
      <c r="U429" s="242">
        <f>+IF(I429=0,"",'Ark1'!S3701)</f>
        <v>8.5</v>
      </c>
      <c r="V429" s="242"/>
      <c r="W429" s="241">
        <f>+IF(I429=0,"",'Ark1'!W3701)</f>
        <v>100</v>
      </c>
      <c r="X429" s="243">
        <f>+IF(I429=0,"",'Ark1'!X3701)</f>
        <v>100</v>
      </c>
      <c r="Y429" s="243">
        <f>+IF(I429=0,"",'Ark1'!Y3701)</f>
        <v>100</v>
      </c>
      <c r="Z429" s="243">
        <f>+IF(I429=0,"",'Ark1'!Z3701)</f>
        <v>50</v>
      </c>
      <c r="AA429" s="241">
        <f>+IF(I429=0,"",'Ark1'!AA3701)</f>
        <v>10.939235576583949</v>
      </c>
      <c r="AB429" s="241">
        <f>+IF(I429=0,"",'Ark1'!AB3701)</f>
        <v>1.1180339887498949</v>
      </c>
      <c r="AC429" s="243">
        <f>+'Ark1'!AD3701</f>
        <v>27.901700881372921</v>
      </c>
      <c r="AD429" s="241">
        <f t="shared" si="45"/>
        <v>0.30769230769230771</v>
      </c>
      <c r="AE429" s="241">
        <f t="shared" si="46"/>
        <v>1</v>
      </c>
      <c r="AF429" s="414"/>
      <c r="AI429" s="28"/>
      <c r="AJ429" s="26"/>
    </row>
    <row r="430" spans="1:42">
      <c r="A430" s="414"/>
      <c r="B430" s="240">
        <f>+'Ark1'!C3702</f>
        <v>2023</v>
      </c>
      <c r="C430" s="414"/>
      <c r="D430" s="240">
        <f>+'Ark1'!M3702</f>
        <v>13</v>
      </c>
      <c r="E430" s="240" t="str">
        <f>VLOOKUP(D430,RNR!$G$8:$H$22,2)</f>
        <v>5-</v>
      </c>
      <c r="F430" s="240">
        <f>+'Ark1'!D3702</f>
        <v>11</v>
      </c>
      <c r="G430" s="414" t="str">
        <f>VLOOKUP(F430,RNR!$D$2:$E$13,2)</f>
        <v>Nov</v>
      </c>
      <c r="H430" s="240">
        <f>+'Ark1'!Q3702</f>
        <v>1</v>
      </c>
      <c r="I430" s="240">
        <f>+'Ark1'!R3702</f>
        <v>1</v>
      </c>
      <c r="J430" s="241">
        <f>+IF(I430=0,"",'Ark1'!AG3702)</f>
        <v>0.51546391752577325</v>
      </c>
      <c r="K430" s="241">
        <f>+IF(I430=0,"",'Ark1'!AH3702)</f>
        <v>0.6783770538316698</v>
      </c>
      <c r="L430" s="241"/>
      <c r="M430" s="302">
        <f>+IF(I430=0,"",'Ark1'!U3702)</f>
        <v>52.6</v>
      </c>
      <c r="N430" s="415"/>
      <c r="O430" s="455">
        <f>+IF(J430=0,"",'Ark1'!AI3702)</f>
        <v>1</v>
      </c>
      <c r="P430" s="414"/>
      <c r="Q430" s="241">
        <f>+IF(O430=0,"",'Ark1'!AJ3702)</f>
        <v>124.6</v>
      </c>
      <c r="R430" s="414"/>
      <c r="S430" s="241">
        <f>+IF(O430=0,"",'Ark1'!AK3702)</f>
        <v>27.19140304029332</v>
      </c>
      <c r="T430" s="414"/>
      <c r="U430" s="242">
        <f>+IF(I430=0,"",'Ark1'!S3702)</f>
        <v>9</v>
      </c>
      <c r="V430" s="242"/>
      <c r="W430" s="241">
        <f>+IF(I430=0,"",'Ark1'!W3702)</f>
        <v>100</v>
      </c>
      <c r="X430" s="243">
        <f>+IF(I430=0,"",'Ark1'!X3702)</f>
        <v>100</v>
      </c>
      <c r="Y430" s="243">
        <f>+IF(I430=0,"",'Ark1'!Y3702)</f>
        <v>100</v>
      </c>
      <c r="Z430" s="243">
        <f>+IF(I430=0,"",'Ark1'!Z3702)</f>
        <v>100</v>
      </c>
      <c r="AA430" s="241">
        <f>+IF(I430=0,"",'Ark1'!AA3702)</f>
        <v>0</v>
      </c>
      <c r="AB430" s="241">
        <f>+IF(I430=0,"",'Ark1'!AB3702)</f>
        <v>0</v>
      </c>
      <c r="AC430" s="243">
        <f>+'Ark1'!AD3702</f>
        <v>0</v>
      </c>
      <c r="AD430" s="241">
        <f t="shared" si="45"/>
        <v>7.6923076923076927E-2</v>
      </c>
      <c r="AE430" s="241">
        <f t="shared" si="46"/>
        <v>1</v>
      </c>
      <c r="AF430" s="414"/>
      <c r="AI430" s="28"/>
      <c r="AJ430" s="26"/>
    </row>
    <row r="431" spans="1:42">
      <c r="A431" s="414"/>
      <c r="B431" s="240">
        <f>+'Ark1'!C3703</f>
        <v>2023</v>
      </c>
      <c r="C431" s="414"/>
      <c r="D431" s="240">
        <f>+'Ark1'!M3703</f>
        <v>13</v>
      </c>
      <c r="E431" s="240" t="str">
        <f>VLOOKUP(D431,RNR!$G$8:$H$22,2)</f>
        <v>5-</v>
      </c>
      <c r="F431" s="240">
        <f>+'Ark1'!D3703</f>
        <v>12</v>
      </c>
      <c r="G431" s="414" t="str">
        <f>VLOOKUP(F431,RNR!$D$2:$E$13,2)</f>
        <v>Des</v>
      </c>
      <c r="H431" s="240">
        <f>+'Ark1'!Q3703</f>
        <v>0</v>
      </c>
      <c r="I431" s="240">
        <f>+'Ark1'!R3703</f>
        <v>0</v>
      </c>
      <c r="J431" s="241" t="str">
        <f>+IF(I431=0,"",'Ark1'!AG3703)</f>
        <v/>
      </c>
      <c r="K431" s="241" t="str">
        <f>+IF(I431=0,"",'Ark1'!AH3703)</f>
        <v/>
      </c>
      <c r="L431" s="241"/>
      <c r="M431" s="302" t="str">
        <f>+IF(I431=0,"",'Ark1'!U3703)</f>
        <v/>
      </c>
      <c r="N431" s="415"/>
      <c r="O431" s="455">
        <f>+IF(J431=0,"",'Ark1'!AI3703)</f>
        <v>0</v>
      </c>
      <c r="P431" s="414"/>
      <c r="Q431" s="241" t="str">
        <f>+IF(O431=0,"",'Ark1'!AJ3703)</f>
        <v/>
      </c>
      <c r="R431" s="414"/>
      <c r="S431" s="241" t="str">
        <f>+IF(O431=0,"",'Ark1'!AK3703)</f>
        <v/>
      </c>
      <c r="T431" s="414"/>
      <c r="U431" s="242" t="str">
        <f>+IF(I431=0,"",'Ark1'!S3703)</f>
        <v/>
      </c>
      <c r="V431" s="242"/>
      <c r="W431" s="241" t="str">
        <f>+IF(I431=0,"",'Ark1'!W3703)</f>
        <v/>
      </c>
      <c r="X431" s="243" t="str">
        <f>+IF(I431=0,"",'Ark1'!X3703)</f>
        <v/>
      </c>
      <c r="Y431" s="243" t="str">
        <f>+IF(I431=0,"",'Ark1'!Y3703)</f>
        <v/>
      </c>
      <c r="Z431" s="243" t="str">
        <f>+IF(I431=0,"",'Ark1'!Z3703)</f>
        <v/>
      </c>
      <c r="AA431" s="241" t="str">
        <f>+IF(I431=0,"",'Ark1'!AA3703)</f>
        <v/>
      </c>
      <c r="AB431" s="241" t="str">
        <f>+IF(I431=0,"",'Ark1'!AB3703)</f>
        <v/>
      </c>
      <c r="AC431" s="243">
        <f>+'Ark1'!AD3703</f>
        <v>0</v>
      </c>
      <c r="AD431" s="241" t="str">
        <f t="shared" si="45"/>
        <v/>
      </c>
      <c r="AE431" s="241" t="str">
        <f t="shared" si="46"/>
        <v/>
      </c>
      <c r="AF431" s="414"/>
      <c r="AI431" s="28"/>
      <c r="AJ431" s="26"/>
    </row>
    <row r="432" spans="1:42">
      <c r="A432" s="414"/>
      <c r="B432" s="414"/>
      <c r="C432" s="414"/>
      <c r="D432" s="414"/>
      <c r="E432" s="414"/>
      <c r="F432" s="414"/>
      <c r="G432" s="414"/>
      <c r="H432" s="414"/>
      <c r="I432" s="414"/>
      <c r="J432" s="415"/>
      <c r="K432" s="415"/>
      <c r="L432" s="415"/>
      <c r="M432" s="417"/>
      <c r="N432" s="415"/>
      <c r="O432" s="456"/>
      <c r="P432" s="414"/>
      <c r="Q432" s="415"/>
      <c r="R432" s="414"/>
      <c r="S432" s="415"/>
      <c r="T432" s="414"/>
      <c r="U432" s="416"/>
      <c r="V432" s="416"/>
      <c r="W432" s="415"/>
      <c r="X432" s="418"/>
      <c r="Y432" s="418"/>
      <c r="Z432" s="418"/>
      <c r="AA432" s="415"/>
      <c r="AB432" s="415"/>
      <c r="AC432" s="418"/>
      <c r="AD432" s="415"/>
      <c r="AE432" s="415"/>
      <c r="AF432" s="414"/>
      <c r="AG432" s="26"/>
      <c r="AI432" s="28"/>
      <c r="AJ432" s="26"/>
      <c r="AK432" s="27"/>
      <c r="AL432" s="27"/>
      <c r="AP432" s="27"/>
    </row>
    <row r="433" spans="1:42" ht="22.8">
      <c r="A433" s="414"/>
      <c r="B433" s="414"/>
      <c r="C433" s="414"/>
      <c r="D433" s="414"/>
      <c r="E433" s="419" t="str">
        <f>+E435</f>
        <v>5</v>
      </c>
      <c r="F433" s="414"/>
      <c r="G433" s="414"/>
      <c r="H433" s="414"/>
      <c r="I433" s="244">
        <f>SUM(I435:I488)</f>
        <v>28</v>
      </c>
      <c r="J433" s="414"/>
      <c r="K433" s="414"/>
      <c r="L433" s="414"/>
      <c r="M433" s="273">
        <f>+Fettgruppe!R233</f>
        <v>0</v>
      </c>
      <c r="N433" s="415"/>
      <c r="O433" s="456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  <c r="AA433" s="414"/>
      <c r="AB433" s="414"/>
      <c r="AC433" s="414"/>
      <c r="AD433" s="414"/>
      <c r="AE433" s="414"/>
      <c r="AF433" s="414"/>
      <c r="AG433" s="223"/>
      <c r="AI433" s="28"/>
      <c r="AJ433" s="26"/>
      <c r="AK433" s="224"/>
      <c r="AL433" s="27"/>
      <c r="AP433" s="27"/>
    </row>
    <row r="434" spans="1:42">
      <c r="A434" s="414"/>
      <c r="B434" s="414"/>
      <c r="C434" s="414"/>
      <c r="D434" s="414"/>
      <c r="E434" s="414"/>
      <c r="F434" s="414"/>
      <c r="G434" s="414"/>
      <c r="H434" s="414"/>
      <c r="I434" s="414"/>
      <c r="J434" s="414"/>
      <c r="K434" s="414"/>
      <c r="L434" s="414"/>
      <c r="M434" s="414"/>
      <c r="N434" s="415"/>
      <c r="O434" s="456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  <c r="AA434" s="414"/>
      <c r="AB434" s="414"/>
      <c r="AC434" s="414"/>
      <c r="AD434" s="414"/>
      <c r="AE434" s="414"/>
      <c r="AF434" s="414"/>
      <c r="AG434" s="223"/>
      <c r="AI434" s="28"/>
      <c r="AJ434" s="26"/>
      <c r="AK434" s="224"/>
      <c r="AL434" s="27"/>
      <c r="AP434" s="27"/>
    </row>
    <row r="435" spans="1:42">
      <c r="A435" s="414"/>
      <c r="B435" s="240">
        <f>+'Ark1'!C3704</f>
        <v>2023</v>
      </c>
      <c r="C435" s="414"/>
      <c r="D435" s="240">
        <f>+'Ark1'!M3704</f>
        <v>14</v>
      </c>
      <c r="E435" s="240" t="str">
        <f>VLOOKUP(D435,RNR!$G$8:$H$22,2)</f>
        <v>5</v>
      </c>
      <c r="F435" s="240">
        <f>+'Ark1'!D3704</f>
        <v>1</v>
      </c>
      <c r="G435" s="414" t="str">
        <f>VLOOKUP(F435,RNR!$D$2:$E$13,2)</f>
        <v>Jan</v>
      </c>
      <c r="H435" s="240">
        <f>+'Ark1'!Q3704</f>
        <v>0</v>
      </c>
      <c r="I435" s="240">
        <f>+'Ark1'!R3704</f>
        <v>0</v>
      </c>
      <c r="J435" s="241" t="str">
        <f>+IF(I435=0,"",'Ark1'!AG3704)</f>
        <v/>
      </c>
      <c r="K435" s="241" t="str">
        <f>+IF(I435=0,"",'Ark1'!AH3704)</f>
        <v/>
      </c>
      <c r="L435" s="241"/>
      <c r="M435" s="302" t="str">
        <f>+IF(I435=0,"",'Ark1'!U3704)</f>
        <v/>
      </c>
      <c r="N435" s="415"/>
      <c r="O435" s="455">
        <f>+IF(J435=0,"",'Ark1'!AI3704)</f>
        <v>0</v>
      </c>
      <c r="P435" s="414"/>
      <c r="Q435" s="241" t="str">
        <f>+IF(O435=0,"",'Ark1'!AJ3704)</f>
        <v/>
      </c>
      <c r="R435" s="414"/>
      <c r="S435" s="241" t="str">
        <f>+IF(O435=0,"",'Ark1'!AK3704)</f>
        <v/>
      </c>
      <c r="T435" s="414"/>
      <c r="U435" s="242" t="str">
        <f>+IF(I435=0,"",'Ark1'!S3704)</f>
        <v/>
      </c>
      <c r="V435" s="242"/>
      <c r="W435" s="241" t="str">
        <f>+IF(I435=0,"",'Ark1'!W3704)</f>
        <v/>
      </c>
      <c r="X435" s="243" t="str">
        <f>+IF(I435=0,"",'Ark1'!X3704)</f>
        <v/>
      </c>
      <c r="Y435" s="243" t="str">
        <f>+IF(I435=0,"",'Ark1'!Y3704)</f>
        <v/>
      </c>
      <c r="Z435" s="243" t="str">
        <f>+IF(I435=0,"",'Ark1'!Z3704)</f>
        <v/>
      </c>
      <c r="AA435" s="241" t="str">
        <f>+IF(I435=0,"",'Ark1'!AA3704)</f>
        <v/>
      </c>
      <c r="AB435" s="241" t="str">
        <f>+IF(I435=0,"",'Ark1'!AB3704)</f>
        <v/>
      </c>
      <c r="AC435" s="243">
        <f>+'Ark1'!AD3704</f>
        <v>0</v>
      </c>
      <c r="AD435" s="241" t="str">
        <f t="shared" si="45"/>
        <v/>
      </c>
      <c r="AE435" s="241" t="str">
        <f t="shared" si="46"/>
        <v/>
      </c>
      <c r="AF435" s="414"/>
      <c r="AI435" s="28"/>
      <c r="AJ435" s="26"/>
    </row>
    <row r="436" spans="1:42">
      <c r="A436" s="414"/>
      <c r="B436" s="240">
        <f>+'Ark1'!C3705</f>
        <v>2023</v>
      </c>
      <c r="C436" s="414"/>
      <c r="D436" s="240">
        <f>+'Ark1'!M3705</f>
        <v>14</v>
      </c>
      <c r="E436" s="240" t="str">
        <f>VLOOKUP(D436,RNR!$G$8:$H$22,2)</f>
        <v>5</v>
      </c>
      <c r="F436" s="240">
        <f>+'Ark1'!D3705</f>
        <v>2</v>
      </c>
      <c r="G436" s="414" t="str">
        <f>VLOOKUP(F436,RNR!$D$2:$E$13,2)</f>
        <v>Feb</v>
      </c>
      <c r="H436" s="240">
        <f>+'Ark1'!Q3705</f>
        <v>0</v>
      </c>
      <c r="I436" s="240">
        <f>+'Ark1'!R3705</f>
        <v>0</v>
      </c>
      <c r="J436" s="241" t="str">
        <f>+IF(I436=0,"",'Ark1'!AG3705)</f>
        <v/>
      </c>
      <c r="K436" s="241" t="str">
        <f>+IF(I436=0,"",'Ark1'!AH3705)</f>
        <v/>
      </c>
      <c r="L436" s="241"/>
      <c r="M436" s="302" t="str">
        <f>+IF(I436=0,"",'Ark1'!U3705)</f>
        <v/>
      </c>
      <c r="N436" s="415"/>
      <c r="O436" s="455">
        <f>+IF(J436=0,"",'Ark1'!AI3705)</f>
        <v>0</v>
      </c>
      <c r="P436" s="414"/>
      <c r="Q436" s="241" t="str">
        <f>+IF(O436=0,"",'Ark1'!AJ3705)</f>
        <v/>
      </c>
      <c r="R436" s="414"/>
      <c r="S436" s="241" t="str">
        <f>+IF(O436=0,"",'Ark1'!AK3705)</f>
        <v/>
      </c>
      <c r="T436" s="414"/>
      <c r="U436" s="242" t="str">
        <f>+IF(I436=0,"",'Ark1'!S3705)</f>
        <v/>
      </c>
      <c r="V436" s="242"/>
      <c r="W436" s="241" t="str">
        <f>+IF(I436=0,"",'Ark1'!W3705)</f>
        <v/>
      </c>
      <c r="X436" s="243" t="str">
        <f>+IF(I436=0,"",'Ark1'!X3705)</f>
        <v/>
      </c>
      <c r="Y436" s="243" t="str">
        <f>+IF(I436=0,"",'Ark1'!Y3705)</f>
        <v/>
      </c>
      <c r="Z436" s="243" t="str">
        <f>+IF(I436=0,"",'Ark1'!Z3705)</f>
        <v/>
      </c>
      <c r="AA436" s="241" t="str">
        <f>+IF(I436=0,"",'Ark1'!AA3705)</f>
        <v/>
      </c>
      <c r="AB436" s="241" t="str">
        <f>+IF(I436=0,"",'Ark1'!AB3705)</f>
        <v/>
      </c>
      <c r="AC436" s="243">
        <f>+'Ark1'!AD3705</f>
        <v>0</v>
      </c>
      <c r="AD436" s="241" t="str">
        <f t="shared" si="45"/>
        <v/>
      </c>
      <c r="AE436" s="241" t="str">
        <f t="shared" si="46"/>
        <v/>
      </c>
      <c r="AF436" s="414"/>
      <c r="AI436" s="28"/>
      <c r="AJ436" s="26"/>
    </row>
    <row r="437" spans="1:42">
      <c r="A437" s="414"/>
      <c r="B437" s="240">
        <f>+'Ark1'!C3706</f>
        <v>2023</v>
      </c>
      <c r="C437" s="414"/>
      <c r="D437" s="240">
        <f>+'Ark1'!M3706</f>
        <v>14</v>
      </c>
      <c r="E437" s="240" t="str">
        <f>VLOOKUP(D437,RNR!$G$8:$H$22,2)</f>
        <v>5</v>
      </c>
      <c r="F437" s="240">
        <f>+'Ark1'!D3706</f>
        <v>3</v>
      </c>
      <c r="G437" s="414" t="str">
        <f>VLOOKUP(F437,RNR!$D$2:$E$13,2)</f>
        <v>Mar</v>
      </c>
      <c r="H437" s="240">
        <f>+'Ark1'!Q3706</f>
        <v>3</v>
      </c>
      <c r="I437" s="240">
        <f>+'Ark1'!R3706</f>
        <v>3</v>
      </c>
      <c r="J437" s="241">
        <f>+IF(I437=0,"",'Ark1'!AG3706)</f>
        <v>0.12195121951219512</v>
      </c>
      <c r="K437" s="241">
        <f>+IF(I437=0,"",'Ark1'!AH3706)</f>
        <v>0.16780478063338672</v>
      </c>
      <c r="L437" s="241"/>
      <c r="M437" s="302">
        <f>+IF(I437=0,"",'Ark1'!U3706)</f>
        <v>60.5</v>
      </c>
      <c r="N437" s="415"/>
      <c r="O437" s="455">
        <f>+IF(J437=0,"",'Ark1'!AI3706)</f>
        <v>1</v>
      </c>
      <c r="P437" s="414"/>
      <c r="Q437" s="241">
        <f>+IF(O437=0,"",'Ark1'!AJ3706)</f>
        <v>128.30000000000001</v>
      </c>
      <c r="R437" s="414"/>
      <c r="S437" s="241">
        <f>+IF(O437=0,"",'Ark1'!AK3706)</f>
        <v>31.771853477604104</v>
      </c>
      <c r="T437" s="414"/>
      <c r="U437" s="242">
        <f>+IF(I437=0,"",'Ark1'!S3706)</f>
        <v>10.666666666666664</v>
      </c>
      <c r="V437" s="242"/>
      <c r="W437" s="241">
        <f>+IF(I437=0,"",'Ark1'!W3706)</f>
        <v>100</v>
      </c>
      <c r="X437" s="243">
        <f>+IF(I437=0,"",'Ark1'!X3706)</f>
        <v>100</v>
      </c>
      <c r="Y437" s="243">
        <f>+IF(I437=0,"",'Ark1'!Y3706)</f>
        <v>100</v>
      </c>
      <c r="Z437" s="243">
        <f>+IF(I437=0,"",'Ark1'!Z3706)</f>
        <v>100</v>
      </c>
      <c r="AA437" s="241">
        <f>+IF(I437=0,"",'Ark1'!AA3706)</f>
        <v>4.6925472826600085</v>
      </c>
      <c r="AB437" s="241">
        <f>+IF(I437=0,"",'Ark1'!AB3706)</f>
        <v>1.8856180831641287</v>
      </c>
      <c r="AC437" s="243">
        <f>+'Ark1'!AD3706</f>
        <v>40.685542290828245</v>
      </c>
      <c r="AD437" s="241">
        <f t="shared" si="45"/>
        <v>0.21428571428571427</v>
      </c>
      <c r="AE437" s="241">
        <f t="shared" si="46"/>
        <v>1</v>
      </c>
      <c r="AF437" s="414"/>
      <c r="AI437" s="28"/>
      <c r="AJ437" s="26"/>
    </row>
    <row r="438" spans="1:42">
      <c r="A438" s="414"/>
      <c r="B438" s="240">
        <f>+'Ark1'!C3707</f>
        <v>2023</v>
      </c>
      <c r="C438" s="414"/>
      <c r="D438" s="240">
        <f>+'Ark1'!M3707</f>
        <v>14</v>
      </c>
      <c r="E438" s="240" t="str">
        <f>VLOOKUP(D438,RNR!$G$8:$H$22,2)</f>
        <v>5</v>
      </c>
      <c r="F438" s="240">
        <f>+'Ark1'!D3707</f>
        <v>4</v>
      </c>
      <c r="G438" s="414" t="str">
        <f>VLOOKUP(F438,RNR!$D$2:$E$13,2)</f>
        <v>Apr</v>
      </c>
      <c r="H438" s="240">
        <f>+'Ark1'!Q3707</f>
        <v>0</v>
      </c>
      <c r="I438" s="240">
        <f>+'Ark1'!R3707</f>
        <v>0</v>
      </c>
      <c r="J438" s="241" t="str">
        <f>+IF(I438=0,"",'Ark1'!AG3707)</f>
        <v/>
      </c>
      <c r="K438" s="241" t="str">
        <f>+IF(I438=0,"",'Ark1'!AH3707)</f>
        <v/>
      </c>
      <c r="L438" s="241"/>
      <c r="M438" s="302" t="str">
        <f>+IF(I438=0,"",'Ark1'!U3707)</f>
        <v/>
      </c>
      <c r="N438" s="415"/>
      <c r="O438" s="455">
        <f>+IF(J438=0,"",'Ark1'!AI3707)</f>
        <v>0</v>
      </c>
      <c r="P438" s="414"/>
      <c r="Q438" s="241" t="str">
        <f>+IF(O438=0,"",'Ark1'!AJ3707)</f>
        <v/>
      </c>
      <c r="R438" s="414"/>
      <c r="S438" s="241" t="str">
        <f>+IF(O438=0,"",'Ark1'!AK3707)</f>
        <v/>
      </c>
      <c r="T438" s="414"/>
      <c r="U438" s="242" t="str">
        <f>+IF(I438=0,"",'Ark1'!S3707)</f>
        <v/>
      </c>
      <c r="V438" s="242"/>
      <c r="W438" s="241" t="str">
        <f>+IF(I438=0,"",'Ark1'!W3707)</f>
        <v/>
      </c>
      <c r="X438" s="243" t="str">
        <f>+IF(I438=0,"",'Ark1'!X3707)</f>
        <v/>
      </c>
      <c r="Y438" s="243" t="str">
        <f>+IF(I438=0,"",'Ark1'!Y3707)</f>
        <v/>
      </c>
      <c r="Z438" s="243" t="str">
        <f>+IF(I438=0,"",'Ark1'!Z3707)</f>
        <v/>
      </c>
      <c r="AA438" s="241" t="str">
        <f>+IF(I438=0,"",'Ark1'!AA3707)</f>
        <v/>
      </c>
      <c r="AB438" s="241" t="str">
        <f>+IF(I438=0,"",'Ark1'!AB3707)</f>
        <v/>
      </c>
      <c r="AC438" s="243">
        <f>+'Ark1'!AD3707</f>
        <v>0</v>
      </c>
      <c r="AD438" s="241" t="str">
        <f t="shared" si="45"/>
        <v/>
      </c>
      <c r="AE438" s="241" t="str">
        <f t="shared" si="46"/>
        <v/>
      </c>
      <c r="AF438" s="414"/>
      <c r="AI438" s="28"/>
      <c r="AJ438" s="26"/>
    </row>
    <row r="439" spans="1:42">
      <c r="A439" s="414"/>
      <c r="B439" s="240">
        <f>+'Ark1'!C3708</f>
        <v>2023</v>
      </c>
      <c r="C439" s="414"/>
      <c r="D439" s="240">
        <f>+'Ark1'!M3708</f>
        <v>14</v>
      </c>
      <c r="E439" s="240" t="str">
        <f>VLOOKUP(D439,RNR!$G$8:$H$22,2)</f>
        <v>5</v>
      </c>
      <c r="F439" s="240">
        <f>+'Ark1'!D3708</f>
        <v>5</v>
      </c>
      <c r="G439" s="414" t="str">
        <f>VLOOKUP(F439,RNR!$D$2:$E$13,2)</f>
        <v>Mai</v>
      </c>
      <c r="H439" s="240">
        <f>+'Ark1'!Q3708</f>
        <v>2</v>
      </c>
      <c r="I439" s="240">
        <f>+'Ark1'!R3708</f>
        <v>2</v>
      </c>
      <c r="J439" s="241">
        <f>+IF(I439=0,"",'Ark1'!AG3708)</f>
        <v>0.97087378640776723</v>
      </c>
      <c r="K439" s="241">
        <f>+IF(I439=0,"",'Ark1'!AH3708)</f>
        <v>1.5934725816236828</v>
      </c>
      <c r="L439" s="241"/>
      <c r="M439" s="302">
        <f>+IF(I439=0,"",'Ark1'!U3708)</f>
        <v>64.349999999999994</v>
      </c>
      <c r="N439" s="415"/>
      <c r="O439" s="455">
        <f>+IF(J439=0,"",'Ark1'!AI3708)</f>
        <v>1</v>
      </c>
      <c r="P439" s="414"/>
      <c r="Q439" s="241">
        <f>+IF(O439=0,"",'Ark1'!AJ3708)</f>
        <v>125.4</v>
      </c>
      <c r="R439" s="414"/>
      <c r="S439" s="241">
        <f>+IF(O439=0,"",'Ark1'!AK3708)</f>
        <v>39.200073780928506</v>
      </c>
      <c r="T439" s="414"/>
      <c r="U439" s="242">
        <f>+IF(I439=0,"",'Ark1'!S3708)</f>
        <v>10</v>
      </c>
      <c r="V439" s="242"/>
      <c r="W439" s="241">
        <f>+IF(I439=0,"",'Ark1'!W3708)</f>
        <v>100</v>
      </c>
      <c r="X439" s="243">
        <f>+IF(I439=0,"",'Ark1'!X3708)</f>
        <v>100</v>
      </c>
      <c r="Y439" s="243">
        <f>+IF(I439=0,"",'Ark1'!Y3708)</f>
        <v>100</v>
      </c>
      <c r="Z439" s="243">
        <f>+IF(I439=0,"",'Ark1'!Z3708)</f>
        <v>100</v>
      </c>
      <c r="AA439" s="241">
        <f>+IF(I439=0,"",'Ark1'!AA3708)</f>
        <v>12.950000000000015</v>
      </c>
      <c r="AB439" s="241">
        <f>+IF(I439=0,"",'Ark1'!AB3708)</f>
        <v>1</v>
      </c>
      <c r="AC439" s="243">
        <f>+'Ark1'!AD3708</f>
        <v>99.999999999999375</v>
      </c>
      <c r="AD439" s="241">
        <f t="shared" si="45"/>
        <v>0.14285714285714285</v>
      </c>
      <c r="AE439" s="241">
        <f t="shared" si="46"/>
        <v>1</v>
      </c>
      <c r="AF439" s="414"/>
      <c r="AI439" s="28"/>
      <c r="AJ439" s="26"/>
    </row>
    <row r="440" spans="1:42">
      <c r="A440" s="414"/>
      <c r="B440" s="240">
        <f>+'Ark1'!C3709</f>
        <v>2023</v>
      </c>
      <c r="C440" s="414"/>
      <c r="D440" s="240">
        <f>+'Ark1'!M3709</f>
        <v>14</v>
      </c>
      <c r="E440" s="240" t="str">
        <f>VLOOKUP(D440,RNR!$G$8:$H$22,2)</f>
        <v>5</v>
      </c>
      <c r="F440" s="240">
        <f>+'Ark1'!D3709</f>
        <v>6</v>
      </c>
      <c r="G440" s="414" t="str">
        <f>VLOOKUP(F440,RNR!$D$2:$E$13,2)</f>
        <v>Jun</v>
      </c>
      <c r="H440" s="240">
        <f>+'Ark1'!Q3709</f>
        <v>0</v>
      </c>
      <c r="I440" s="240">
        <f>+'Ark1'!R3709</f>
        <v>0</v>
      </c>
      <c r="J440" s="241" t="str">
        <f>+IF(I440=0,"",'Ark1'!AG3709)</f>
        <v/>
      </c>
      <c r="K440" s="241" t="str">
        <f>+IF(I440=0,"",'Ark1'!AH3709)</f>
        <v/>
      </c>
      <c r="L440" s="241"/>
      <c r="M440" s="302" t="str">
        <f>+IF(I440=0,"",'Ark1'!U3709)</f>
        <v/>
      </c>
      <c r="N440" s="415"/>
      <c r="O440" s="455">
        <f>+IF(J440=0,"",'Ark1'!AI3709)</f>
        <v>0</v>
      </c>
      <c r="P440" s="414"/>
      <c r="Q440" s="241" t="str">
        <f>+IF(O440=0,"",'Ark1'!AJ3709)</f>
        <v/>
      </c>
      <c r="R440" s="414"/>
      <c r="S440" s="241" t="str">
        <f>+IF(O440=0,"",'Ark1'!AK3709)</f>
        <v/>
      </c>
      <c r="T440" s="414"/>
      <c r="U440" s="242" t="str">
        <f>+IF(I440=0,"",'Ark1'!S3709)</f>
        <v/>
      </c>
      <c r="V440" s="242"/>
      <c r="W440" s="241" t="str">
        <f>+IF(I440=0,"",'Ark1'!W3709)</f>
        <v/>
      </c>
      <c r="X440" s="243" t="str">
        <f>+IF(I440=0,"",'Ark1'!X3709)</f>
        <v/>
      </c>
      <c r="Y440" s="243" t="str">
        <f>+IF(I440=0,"",'Ark1'!Y3709)</f>
        <v/>
      </c>
      <c r="Z440" s="243" t="str">
        <f>+IF(I440=0,"",'Ark1'!Z3709)</f>
        <v/>
      </c>
      <c r="AA440" s="241" t="str">
        <f>+IF(I440=0,"",'Ark1'!AA3709)</f>
        <v/>
      </c>
      <c r="AB440" s="241" t="str">
        <f>+IF(I440=0,"",'Ark1'!AB3709)</f>
        <v/>
      </c>
      <c r="AC440" s="243">
        <f>+'Ark1'!AD3709</f>
        <v>0</v>
      </c>
      <c r="AD440" s="241" t="str">
        <f t="shared" si="45"/>
        <v/>
      </c>
      <c r="AE440" s="241" t="str">
        <f t="shared" si="46"/>
        <v/>
      </c>
      <c r="AF440" s="414"/>
      <c r="AI440" s="28"/>
      <c r="AJ440" s="26"/>
    </row>
    <row r="441" spans="1:42">
      <c r="A441" s="414"/>
      <c r="B441" s="240">
        <f>+'Ark1'!C3710</f>
        <v>2023</v>
      </c>
      <c r="C441" s="414"/>
      <c r="D441" s="240">
        <f>+'Ark1'!M3710</f>
        <v>14</v>
      </c>
      <c r="E441" s="240" t="str">
        <f>VLOOKUP(D441,RNR!$G$8:$H$22,2)</f>
        <v>5</v>
      </c>
      <c r="F441" s="240">
        <f>+'Ark1'!D3710</f>
        <v>7</v>
      </c>
      <c r="G441" s="414" t="str">
        <f>VLOOKUP(F441,RNR!$D$2:$E$13,2)</f>
        <v>Jul</v>
      </c>
      <c r="H441" s="240">
        <f>+'Ark1'!Q3710</f>
        <v>0</v>
      </c>
      <c r="I441" s="240">
        <f>+'Ark1'!R3710</f>
        <v>0</v>
      </c>
      <c r="J441" s="241" t="str">
        <f>+IF(I441=0,"",'Ark1'!AG3710)</f>
        <v/>
      </c>
      <c r="K441" s="241" t="str">
        <f>+IF(I441=0,"",'Ark1'!AH3710)</f>
        <v/>
      </c>
      <c r="L441" s="241"/>
      <c r="M441" s="302" t="str">
        <f>+IF(I441=0,"",'Ark1'!U3710)</f>
        <v/>
      </c>
      <c r="N441" s="415"/>
      <c r="O441" s="455">
        <f>+IF(J441=0,"",'Ark1'!AI3710)</f>
        <v>0</v>
      </c>
      <c r="P441" s="414"/>
      <c r="Q441" s="241" t="str">
        <f>+IF(O441=0,"",'Ark1'!AJ3710)</f>
        <v/>
      </c>
      <c r="R441" s="414"/>
      <c r="S441" s="241" t="str">
        <f>+IF(O441=0,"",'Ark1'!AK3710)</f>
        <v/>
      </c>
      <c r="T441" s="414"/>
      <c r="U441" s="242" t="str">
        <f>+IF(I441=0,"",'Ark1'!S3710)</f>
        <v/>
      </c>
      <c r="V441" s="242"/>
      <c r="W441" s="241" t="str">
        <f>+IF(I441=0,"",'Ark1'!W3710)</f>
        <v/>
      </c>
      <c r="X441" s="243" t="str">
        <f>+IF(I441=0,"",'Ark1'!X3710)</f>
        <v/>
      </c>
      <c r="Y441" s="243" t="str">
        <f>+IF(I441=0,"",'Ark1'!Y3710)</f>
        <v/>
      </c>
      <c r="Z441" s="243" t="str">
        <f>+IF(I441=0,"",'Ark1'!Z3710)</f>
        <v/>
      </c>
      <c r="AA441" s="241" t="str">
        <f>+IF(I441=0,"",'Ark1'!AA3710)</f>
        <v/>
      </c>
      <c r="AB441" s="241" t="str">
        <f>+IF(I441=0,"",'Ark1'!AB3710)</f>
        <v/>
      </c>
      <c r="AC441" s="243">
        <f>+'Ark1'!AD3710</f>
        <v>0</v>
      </c>
      <c r="AD441" s="241" t="str">
        <f t="shared" si="45"/>
        <v/>
      </c>
      <c r="AE441" s="241" t="str">
        <f t="shared" si="46"/>
        <v/>
      </c>
      <c r="AF441" s="414"/>
      <c r="AI441" s="28"/>
      <c r="AJ441" s="26"/>
    </row>
    <row r="442" spans="1:42">
      <c r="A442" s="414"/>
      <c r="B442" s="240">
        <f>+'Ark1'!C3711</f>
        <v>2023</v>
      </c>
      <c r="C442" s="414"/>
      <c r="D442" s="240">
        <f>+'Ark1'!M3711</f>
        <v>14</v>
      </c>
      <c r="E442" s="240" t="str">
        <f>VLOOKUP(D442,RNR!$G$8:$H$22,2)</f>
        <v>5</v>
      </c>
      <c r="F442" s="240">
        <f>+'Ark1'!D3711</f>
        <v>8</v>
      </c>
      <c r="G442" s="414" t="str">
        <f>VLOOKUP(F442,RNR!$D$2:$E$13,2)</f>
        <v>Aug</v>
      </c>
      <c r="H442" s="240">
        <f>+'Ark1'!Q3711</f>
        <v>3</v>
      </c>
      <c r="I442" s="240">
        <f>+'Ark1'!R3711</f>
        <v>3</v>
      </c>
      <c r="J442" s="241">
        <f>+IF(I442=0,"",'Ark1'!AG3711)</f>
        <v>1.3636363636363635</v>
      </c>
      <c r="K442" s="241">
        <f>+IF(I442=0,"",'Ark1'!AH3711)</f>
        <v>1.5783023392124476</v>
      </c>
      <c r="L442" s="241"/>
      <c r="M442" s="302">
        <f>+IF(I442=0,"",'Ark1'!U3711)</f>
        <v>49.366666666666681</v>
      </c>
      <c r="N442" s="415"/>
      <c r="O442" s="455">
        <f>+IF(J442=0,"",'Ark1'!AI3711)</f>
        <v>2</v>
      </c>
      <c r="P442" s="414"/>
      <c r="Q442" s="241">
        <f>+IF(O442=0,"",'Ark1'!AJ3711)</f>
        <v>121.35</v>
      </c>
      <c r="R442" s="414"/>
      <c r="S442" s="241">
        <f>+IF(O442=0,"",'Ark1'!AK3711)</f>
        <v>29.439116409331039</v>
      </c>
      <c r="T442" s="414"/>
      <c r="U442" s="242">
        <f>+IF(I442=0,"",'Ark1'!S3711)</f>
        <v>9</v>
      </c>
      <c r="V442" s="242"/>
      <c r="W442" s="241">
        <f>+IF(I442=0,"",'Ark1'!W3711)</f>
        <v>100</v>
      </c>
      <c r="X442" s="243">
        <f>+IF(I442=0,"",'Ark1'!X3711)</f>
        <v>100</v>
      </c>
      <c r="Y442" s="243">
        <f>+IF(I442=0,"",'Ark1'!Y3711)</f>
        <v>100</v>
      </c>
      <c r="Z442" s="243">
        <f>+IF(I442=0,"",'Ark1'!Z3711)</f>
        <v>100</v>
      </c>
      <c r="AA442" s="241">
        <f>+IF(I442=0,"",'Ark1'!AA3711)</f>
        <v>9.3299994045492376</v>
      </c>
      <c r="AB442" s="241">
        <f>+IF(I442=0,"",'Ark1'!AB3711)</f>
        <v>0.81649658092772603</v>
      </c>
      <c r="AC442" s="243">
        <f>+'Ark1'!AD3711</f>
        <v>-9.6264340443857623</v>
      </c>
      <c r="AD442" s="241">
        <f t="shared" si="45"/>
        <v>0.21428571428571427</v>
      </c>
      <c r="AE442" s="241">
        <f t="shared" si="46"/>
        <v>1</v>
      </c>
      <c r="AF442" s="414"/>
      <c r="AI442" s="28"/>
      <c r="AJ442" s="26"/>
    </row>
    <row r="443" spans="1:42">
      <c r="A443" s="414"/>
      <c r="B443" s="240">
        <f>+'Ark1'!C3712</f>
        <v>2023</v>
      </c>
      <c r="C443" s="414"/>
      <c r="D443" s="240">
        <f>+'Ark1'!M3712</f>
        <v>14</v>
      </c>
      <c r="E443" s="240" t="str">
        <f>VLOOKUP(D443,RNR!$G$8:$H$22,2)</f>
        <v>5</v>
      </c>
      <c r="F443" s="240">
        <f>+'Ark1'!D3712</f>
        <v>9</v>
      </c>
      <c r="G443" s="414" t="str">
        <f>VLOOKUP(F443,RNR!$D$2:$E$13,2)</f>
        <v>Sep</v>
      </c>
      <c r="H443" s="240">
        <f>+'Ark1'!Q3712</f>
        <v>4</v>
      </c>
      <c r="I443" s="240">
        <f>+'Ark1'!R3712</f>
        <v>4</v>
      </c>
      <c r="J443" s="241">
        <f>+IF(I443=0,"",'Ark1'!AG3712)</f>
        <v>1.8518518518518521</v>
      </c>
      <c r="K443" s="241">
        <f>+IF(I443=0,"",'Ark1'!AH3712)</f>
        <v>2.7089271462775062</v>
      </c>
      <c r="L443" s="241"/>
      <c r="M443" s="302">
        <f>+IF(I443=0,"",'Ark1'!U3712)</f>
        <v>59.4</v>
      </c>
      <c r="N443" s="415"/>
      <c r="O443" s="455">
        <f>+IF(J443=0,"",'Ark1'!AI3712)</f>
        <v>1</v>
      </c>
      <c r="P443" s="414"/>
      <c r="Q443" s="241">
        <f>+IF(O443=0,"",'Ark1'!AJ3712)</f>
        <v>127</v>
      </c>
      <c r="R443" s="414"/>
      <c r="S443" s="241">
        <f>+IF(O443=0,"",'Ark1'!AK3712)</f>
        <v>35.003219612738434</v>
      </c>
      <c r="T443" s="414"/>
      <c r="U443" s="242">
        <f>+IF(I443=0,"",'Ark1'!S3712)</f>
        <v>10</v>
      </c>
      <c r="V443" s="242"/>
      <c r="W443" s="241">
        <f>+IF(I443=0,"",'Ark1'!W3712)</f>
        <v>100</v>
      </c>
      <c r="X443" s="243">
        <f>+IF(I443=0,"",'Ark1'!X3712)</f>
        <v>100</v>
      </c>
      <c r="Y443" s="243">
        <f>+IF(I443=0,"",'Ark1'!Y3712)</f>
        <v>100</v>
      </c>
      <c r="Z443" s="243">
        <f>+IF(I443=0,"",'Ark1'!Z3712)</f>
        <v>100</v>
      </c>
      <c r="AA443" s="241">
        <f>+IF(I443=0,"",'Ark1'!AA3712)</f>
        <v>8.543711137439038</v>
      </c>
      <c r="AB443" s="241">
        <f>+IF(I443=0,"",'Ark1'!AB3712)</f>
        <v>1.58113883008419</v>
      </c>
      <c r="AC443" s="243">
        <f>+'Ark1'!AD3712</f>
        <v>72.360274430841258</v>
      </c>
      <c r="AD443" s="241">
        <f t="shared" ref="AD443:AD461" si="47">+IF(I443=0,"",I443/D443)</f>
        <v>0.2857142857142857</v>
      </c>
      <c r="AE443" s="241">
        <f t="shared" ref="AE443:AE461" si="48">+IF(I443=0,"",I443/H443)</f>
        <v>1</v>
      </c>
      <c r="AF443" s="414"/>
      <c r="AI443" s="28"/>
      <c r="AJ443" s="26"/>
    </row>
    <row r="444" spans="1:42">
      <c r="A444" s="414"/>
      <c r="B444" s="240">
        <f>+'Ark1'!C3713</f>
        <v>2023</v>
      </c>
      <c r="C444" s="414"/>
      <c r="D444" s="240">
        <f>+'Ark1'!M3713</f>
        <v>14</v>
      </c>
      <c r="E444" s="240" t="str">
        <f>VLOOKUP(D444,RNR!$G$8:$H$22,2)</f>
        <v>5</v>
      </c>
      <c r="F444" s="240">
        <f>+'Ark1'!D3713</f>
        <v>10</v>
      </c>
      <c r="G444" s="414" t="str">
        <f>VLOOKUP(F444,RNR!$D$2:$E$13,2)</f>
        <v>Okt</v>
      </c>
      <c r="H444" s="240">
        <f>+'Ark1'!Q3713</f>
        <v>5</v>
      </c>
      <c r="I444" s="240">
        <f>+'Ark1'!R3713</f>
        <v>5</v>
      </c>
      <c r="J444" s="241">
        <f>+IF(I444=0,"",'Ark1'!AG3713)</f>
        <v>0.9765625</v>
      </c>
      <c r="K444" s="241">
        <f>+IF(I444=0,"",'Ark1'!AH3713)</f>
        <v>1.4838269290367925</v>
      </c>
      <c r="L444" s="241"/>
      <c r="M444" s="302">
        <f>+IF(I444=0,"",'Ark1'!U3713)</f>
        <v>60.040000000000013</v>
      </c>
      <c r="N444" s="415"/>
      <c r="O444" s="455">
        <f>+IF(J444=0,"",'Ark1'!AI3713)</f>
        <v>4</v>
      </c>
      <c r="P444" s="414"/>
      <c r="Q444" s="241">
        <f>+IF(O444=0,"",'Ark1'!AJ3713)</f>
        <v>123.12499999999999</v>
      </c>
      <c r="R444" s="414"/>
      <c r="S444" s="241">
        <f>+IF(O444=0,"",'Ark1'!AK3713)</f>
        <v>33.229796363915192</v>
      </c>
      <c r="T444" s="414"/>
      <c r="U444" s="242">
        <f>+IF(I444=0,"",'Ark1'!S3713)</f>
        <v>11</v>
      </c>
      <c r="V444" s="242"/>
      <c r="W444" s="241">
        <f>+IF(I444=0,"",'Ark1'!W3713)</f>
        <v>100</v>
      </c>
      <c r="X444" s="243">
        <f>+IF(I444=0,"",'Ark1'!X3713)</f>
        <v>100</v>
      </c>
      <c r="Y444" s="243">
        <f>+IF(I444=0,"",'Ark1'!Y3713)</f>
        <v>100</v>
      </c>
      <c r="Z444" s="243">
        <f>+IF(I444=0,"",'Ark1'!Z3713)</f>
        <v>80</v>
      </c>
      <c r="AA444" s="241">
        <f>+IF(I444=0,"",'Ark1'!AA3713)</f>
        <v>21.245856066536835</v>
      </c>
      <c r="AB444" s="241">
        <f>+IF(I444=0,"",'Ark1'!AB3713)</f>
        <v>1.6733200530681516</v>
      </c>
      <c r="AC444" s="243">
        <f>+'Ark1'!AD3713</f>
        <v>78.703574909955648</v>
      </c>
      <c r="AD444" s="241">
        <f t="shared" si="47"/>
        <v>0.35714285714285715</v>
      </c>
      <c r="AE444" s="241">
        <f t="shared" si="48"/>
        <v>1</v>
      </c>
      <c r="AF444" s="414"/>
      <c r="AI444" s="28"/>
      <c r="AJ444" s="26"/>
    </row>
    <row r="445" spans="1:42">
      <c r="A445" s="414"/>
      <c r="B445" s="240">
        <f>+'Ark1'!C3714</f>
        <v>2023</v>
      </c>
      <c r="C445" s="414"/>
      <c r="D445" s="240">
        <f>+'Ark1'!M3714</f>
        <v>14</v>
      </c>
      <c r="E445" s="240" t="str">
        <f>VLOOKUP(D445,RNR!$G$8:$H$22,2)</f>
        <v>5</v>
      </c>
      <c r="F445" s="240">
        <f>+'Ark1'!D3714</f>
        <v>11</v>
      </c>
      <c r="G445" s="414" t="str">
        <f>VLOOKUP(F445,RNR!$D$2:$E$13,2)</f>
        <v>Nov</v>
      </c>
      <c r="H445" s="240">
        <f>+'Ark1'!Q3714</f>
        <v>1</v>
      </c>
      <c r="I445" s="240">
        <f>+'Ark1'!R3714</f>
        <v>1</v>
      </c>
      <c r="J445" s="241">
        <f>+IF(I445=0,"",'Ark1'!AG3714)</f>
        <v>0.51546391752577325</v>
      </c>
      <c r="K445" s="241">
        <f>+IF(I445=0,"",'Ark1'!AH3714)</f>
        <v>0.64355541798859928</v>
      </c>
      <c r="L445" s="241"/>
      <c r="M445" s="302">
        <f>+IF(I445=0,"",'Ark1'!U3714)</f>
        <v>49.9</v>
      </c>
      <c r="N445" s="415"/>
      <c r="O445" s="455">
        <f>+IF(J445=0,"",'Ark1'!AI3714)</f>
        <v>0</v>
      </c>
      <c r="P445" s="414"/>
      <c r="Q445" s="241" t="str">
        <f>+IF(O445=0,"",'Ark1'!AJ3714)</f>
        <v/>
      </c>
      <c r="R445" s="414"/>
      <c r="S445" s="241" t="str">
        <f>+IF(O445=0,"",'Ark1'!AK3714)</f>
        <v/>
      </c>
      <c r="T445" s="414"/>
      <c r="U445" s="242">
        <f>+IF(I445=0,"",'Ark1'!S3714)</f>
        <v>10</v>
      </c>
      <c r="V445" s="242"/>
      <c r="W445" s="241">
        <f>+IF(I445=0,"",'Ark1'!W3714)</f>
        <v>100</v>
      </c>
      <c r="X445" s="243">
        <f>+IF(I445=0,"",'Ark1'!X3714)</f>
        <v>100</v>
      </c>
      <c r="Y445" s="243">
        <f>+IF(I445=0,"",'Ark1'!Y3714)</f>
        <v>100</v>
      </c>
      <c r="Z445" s="243">
        <f>+IF(I445=0,"",'Ark1'!Z3714)</f>
        <v>100</v>
      </c>
      <c r="AA445" s="241">
        <f>+IF(I445=0,"",'Ark1'!AA3714)</f>
        <v>0</v>
      </c>
      <c r="AB445" s="241">
        <f>+IF(I445=0,"",'Ark1'!AB3714)</f>
        <v>0</v>
      </c>
      <c r="AC445" s="243">
        <f>+'Ark1'!AD3714</f>
        <v>0</v>
      </c>
      <c r="AD445" s="241">
        <f t="shared" si="47"/>
        <v>7.1428571428571425E-2</v>
      </c>
      <c r="AE445" s="241">
        <f t="shared" si="48"/>
        <v>1</v>
      </c>
      <c r="AF445" s="414"/>
      <c r="AI445" s="28"/>
      <c r="AJ445" s="26"/>
    </row>
    <row r="446" spans="1:42">
      <c r="A446" s="414"/>
      <c r="B446" s="240">
        <f>+'Ark1'!C3715</f>
        <v>2023</v>
      </c>
      <c r="C446" s="414"/>
      <c r="D446" s="240">
        <f>+'Ark1'!M3715</f>
        <v>14</v>
      </c>
      <c r="E446" s="240" t="str">
        <f>VLOOKUP(D446,RNR!$G$8:$H$22,2)</f>
        <v>5</v>
      </c>
      <c r="F446" s="240">
        <f>+'Ark1'!D3715</f>
        <v>12</v>
      </c>
      <c r="G446" s="414" t="str">
        <f>VLOOKUP(F446,RNR!$D$2:$E$13,2)</f>
        <v>Des</v>
      </c>
      <c r="H446" s="240">
        <f>+'Ark1'!Q3715</f>
        <v>0</v>
      </c>
      <c r="I446" s="240">
        <f>+'Ark1'!R3715</f>
        <v>0</v>
      </c>
      <c r="J446" s="241" t="str">
        <f>+IF(I446=0,"",'Ark1'!AG3715)</f>
        <v/>
      </c>
      <c r="K446" s="241" t="str">
        <f>+IF(I446=0,"",'Ark1'!AH3715)</f>
        <v/>
      </c>
      <c r="L446" s="241"/>
      <c r="M446" s="302" t="str">
        <f>+IF(I446=0,"",'Ark1'!U3715)</f>
        <v/>
      </c>
      <c r="N446" s="415"/>
      <c r="O446" s="455">
        <f>+IF(J446=0,"",'Ark1'!AI3715)</f>
        <v>0</v>
      </c>
      <c r="P446" s="414"/>
      <c r="Q446" s="241" t="str">
        <f>+IF(O446=0,"",'Ark1'!AJ3715)</f>
        <v/>
      </c>
      <c r="R446" s="414"/>
      <c r="S446" s="241" t="str">
        <f>+IF(O446=0,"",'Ark1'!AK3715)</f>
        <v/>
      </c>
      <c r="T446" s="414"/>
      <c r="U446" s="242" t="str">
        <f>+IF(I446=0,"",'Ark1'!S3715)</f>
        <v/>
      </c>
      <c r="V446" s="242"/>
      <c r="W446" s="241" t="str">
        <f>+IF(I446=0,"",'Ark1'!W3715)</f>
        <v/>
      </c>
      <c r="X446" s="243" t="str">
        <f>+IF(I446=0,"",'Ark1'!X3715)</f>
        <v/>
      </c>
      <c r="Y446" s="243" t="str">
        <f>+IF(I446=0,"",'Ark1'!Y3715)</f>
        <v/>
      </c>
      <c r="Z446" s="243" t="str">
        <f>+IF(I446=0,"",'Ark1'!Z3715)</f>
        <v/>
      </c>
      <c r="AA446" s="241" t="str">
        <f>+IF(I446=0,"",'Ark1'!AA3715)</f>
        <v/>
      </c>
      <c r="AB446" s="241" t="str">
        <f>+IF(I446=0,"",'Ark1'!AB3715)</f>
        <v/>
      </c>
      <c r="AC446" s="243">
        <f>+'Ark1'!AD3715</f>
        <v>0</v>
      </c>
      <c r="AD446" s="241" t="str">
        <f t="shared" si="47"/>
        <v/>
      </c>
      <c r="AE446" s="241" t="str">
        <f t="shared" si="48"/>
        <v/>
      </c>
      <c r="AF446" s="414"/>
      <c r="AI446" s="28"/>
      <c r="AJ446" s="26"/>
    </row>
    <row r="447" spans="1:42">
      <c r="A447" s="414"/>
      <c r="B447" s="414"/>
      <c r="C447" s="414"/>
      <c r="D447" s="414"/>
      <c r="E447" s="414"/>
      <c r="F447" s="414"/>
      <c r="G447" s="414"/>
      <c r="H447" s="414"/>
      <c r="I447" s="414"/>
      <c r="J447" s="415"/>
      <c r="K447" s="415"/>
      <c r="L447" s="415"/>
      <c r="M447" s="417"/>
      <c r="N447" s="415"/>
      <c r="O447" s="456"/>
      <c r="P447" s="414"/>
      <c r="Q447" s="415"/>
      <c r="R447" s="414"/>
      <c r="S447" s="415"/>
      <c r="T447" s="414"/>
      <c r="U447" s="416"/>
      <c r="V447" s="416"/>
      <c r="W447" s="415"/>
      <c r="X447" s="418"/>
      <c r="Y447" s="418"/>
      <c r="Z447" s="418"/>
      <c r="AA447" s="415"/>
      <c r="AB447" s="415"/>
      <c r="AC447" s="418"/>
      <c r="AD447" s="415"/>
      <c r="AE447" s="415"/>
      <c r="AF447" s="414"/>
      <c r="AG447" s="26"/>
      <c r="AI447" s="28"/>
      <c r="AJ447" s="26"/>
      <c r="AK447" s="27"/>
      <c r="AL447" s="27"/>
      <c r="AP447" s="27"/>
    </row>
    <row r="448" spans="1:42" ht="22.8">
      <c r="A448" s="414"/>
      <c r="B448" s="414"/>
      <c r="C448" s="414"/>
      <c r="D448" s="414"/>
      <c r="E448" s="419" t="str">
        <f>+E450</f>
        <v>5+</v>
      </c>
      <c r="F448" s="414"/>
      <c r="G448" s="414"/>
      <c r="H448" s="414"/>
      <c r="I448" s="244">
        <f>SUM(I450:I503)</f>
        <v>5</v>
      </c>
      <c r="J448" s="414"/>
      <c r="K448" s="414"/>
      <c r="L448" s="414"/>
      <c r="M448" s="273">
        <f>+Fettgruppe!R248</f>
        <v>0</v>
      </c>
      <c r="N448" s="415"/>
      <c r="O448" s="456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  <c r="AA448" s="414"/>
      <c r="AB448" s="414"/>
      <c r="AC448" s="414"/>
      <c r="AD448" s="414"/>
      <c r="AE448" s="414"/>
      <c r="AF448" s="414"/>
      <c r="AG448" s="223"/>
      <c r="AI448" s="28"/>
      <c r="AJ448" s="26"/>
      <c r="AK448" s="224"/>
      <c r="AL448" s="27"/>
      <c r="AP448" s="27"/>
    </row>
    <row r="449" spans="1:42">
      <c r="A449" s="414"/>
      <c r="B449" s="414"/>
      <c r="C449" s="414"/>
      <c r="D449" s="414"/>
      <c r="E449" s="414"/>
      <c r="F449" s="414"/>
      <c r="G449" s="414"/>
      <c r="H449" s="414"/>
      <c r="I449" s="414"/>
      <c r="J449" s="414"/>
      <c r="K449" s="414"/>
      <c r="L449" s="414"/>
      <c r="M449" s="414"/>
      <c r="N449" s="415"/>
      <c r="O449" s="456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  <c r="AA449" s="414"/>
      <c r="AB449" s="414"/>
      <c r="AC449" s="414"/>
      <c r="AD449" s="414"/>
      <c r="AE449" s="414"/>
      <c r="AF449" s="414"/>
      <c r="AG449" s="223"/>
      <c r="AI449" s="28"/>
      <c r="AJ449" s="26"/>
      <c r="AK449" s="224"/>
      <c r="AL449" s="27"/>
      <c r="AP449" s="27"/>
    </row>
    <row r="450" spans="1:42">
      <c r="A450" s="414"/>
      <c r="B450" s="240">
        <f>+'Ark1'!C3716</f>
        <v>2023</v>
      </c>
      <c r="C450" s="414"/>
      <c r="D450" s="240">
        <f>+'Ark1'!M3716</f>
        <v>15</v>
      </c>
      <c r="E450" s="240" t="str">
        <f>VLOOKUP(D450,RNR!$G$8:$H$22,2)</f>
        <v>5+</v>
      </c>
      <c r="F450" s="240">
        <f>+'Ark1'!D3716</f>
        <v>1</v>
      </c>
      <c r="G450" s="414" t="str">
        <f>VLOOKUP(F450,RNR!$D$2:$E$13,2)</f>
        <v>Jan</v>
      </c>
      <c r="H450" s="240">
        <f>+'Ark1'!Q3716</f>
        <v>0</v>
      </c>
      <c r="I450" s="240">
        <f>+'Ark1'!R3716</f>
        <v>0</v>
      </c>
      <c r="J450" s="241" t="str">
        <f>+IF(I450=0,"",'Ark1'!AG3716)</f>
        <v/>
      </c>
      <c r="K450" s="241" t="str">
        <f>+IF(I450=0,"",'Ark1'!AH3716)</f>
        <v/>
      </c>
      <c r="L450" s="241"/>
      <c r="M450" s="302" t="str">
        <f>+IF(I450=0,"",'Ark1'!U3716)</f>
        <v/>
      </c>
      <c r="N450" s="415"/>
      <c r="O450" s="455">
        <f>+IF(J450=0,"",'Ark1'!AI3716)</f>
        <v>0</v>
      </c>
      <c r="P450" s="414"/>
      <c r="Q450" s="241" t="str">
        <f>+IF(O450=0,"",'Ark1'!AJ3716)</f>
        <v/>
      </c>
      <c r="R450" s="414"/>
      <c r="S450" s="241" t="str">
        <f>+IF(O450=0,"",'Ark1'!AK3716)</f>
        <v/>
      </c>
      <c r="T450" s="414"/>
      <c r="U450" s="242" t="str">
        <f>+IF(I450=0,"",'Ark1'!S3716)</f>
        <v/>
      </c>
      <c r="V450" s="242"/>
      <c r="W450" s="241" t="str">
        <f>+IF(I450=0,"",'Ark1'!W3716)</f>
        <v/>
      </c>
      <c r="X450" s="243" t="str">
        <f>+IF(I450=0,"",'Ark1'!X3716)</f>
        <v/>
      </c>
      <c r="Y450" s="243" t="str">
        <f>+IF(I450=0,"",'Ark1'!Y3716)</f>
        <v/>
      </c>
      <c r="Z450" s="243" t="str">
        <f>+IF(I450=0,"",'Ark1'!Z3716)</f>
        <v/>
      </c>
      <c r="AA450" s="241" t="str">
        <f>+IF(I450=0,"",'Ark1'!AA3716)</f>
        <v/>
      </c>
      <c r="AB450" s="241" t="str">
        <f>+IF(I450=0,"",'Ark1'!AB3716)</f>
        <v/>
      </c>
      <c r="AC450" s="243">
        <f>+'Ark1'!AD3716</f>
        <v>0</v>
      </c>
      <c r="AD450" s="241" t="str">
        <f t="shared" si="47"/>
        <v/>
      </c>
      <c r="AE450" s="241" t="str">
        <f t="shared" si="48"/>
        <v/>
      </c>
      <c r="AF450" s="414"/>
      <c r="AI450" s="28"/>
      <c r="AJ450" s="26"/>
    </row>
    <row r="451" spans="1:42">
      <c r="A451" s="414"/>
      <c r="B451" s="240">
        <f>+'Ark1'!C3717</f>
        <v>2023</v>
      </c>
      <c r="C451" s="414"/>
      <c r="D451" s="240">
        <f>+'Ark1'!M3717</f>
        <v>15</v>
      </c>
      <c r="E451" s="240" t="str">
        <f>VLOOKUP(D451,RNR!$G$8:$H$22,2)</f>
        <v>5+</v>
      </c>
      <c r="F451" s="240">
        <f>+'Ark1'!D3717</f>
        <v>2</v>
      </c>
      <c r="G451" s="414" t="str">
        <f>VLOOKUP(F451,RNR!$D$2:$E$13,2)</f>
        <v>Feb</v>
      </c>
      <c r="H451" s="240">
        <f>+'Ark1'!Q3717</f>
        <v>0</v>
      </c>
      <c r="I451" s="240">
        <f>+'Ark1'!R3717</f>
        <v>0</v>
      </c>
      <c r="J451" s="241" t="str">
        <f>+IF(I451=0,"",'Ark1'!AG3717)</f>
        <v/>
      </c>
      <c r="K451" s="241" t="str">
        <f>+IF(I451=0,"",'Ark1'!AH3717)</f>
        <v/>
      </c>
      <c r="L451" s="241"/>
      <c r="M451" s="302" t="str">
        <f>+IF(I451=0,"",'Ark1'!U3717)</f>
        <v/>
      </c>
      <c r="N451" s="415"/>
      <c r="O451" s="455">
        <f>+IF(J451=0,"",'Ark1'!AI3717)</f>
        <v>0</v>
      </c>
      <c r="P451" s="414"/>
      <c r="Q451" s="241" t="str">
        <f>+IF(O451=0,"",'Ark1'!AJ3717)</f>
        <v/>
      </c>
      <c r="R451" s="414"/>
      <c r="S451" s="241" t="str">
        <f>+IF(O451=0,"",'Ark1'!AK3717)</f>
        <v/>
      </c>
      <c r="T451" s="414"/>
      <c r="U451" s="242" t="str">
        <f>+IF(I451=0,"",'Ark1'!S3717)</f>
        <v/>
      </c>
      <c r="V451" s="242"/>
      <c r="W451" s="241" t="str">
        <f>+IF(I451=0,"",'Ark1'!W3717)</f>
        <v/>
      </c>
      <c r="X451" s="243" t="str">
        <f>+IF(I451=0,"",'Ark1'!X3717)</f>
        <v/>
      </c>
      <c r="Y451" s="243" t="str">
        <f>+IF(I451=0,"",'Ark1'!Y3717)</f>
        <v/>
      </c>
      <c r="Z451" s="243" t="str">
        <f>+IF(I451=0,"",'Ark1'!Z3717)</f>
        <v/>
      </c>
      <c r="AA451" s="241" t="str">
        <f>+IF(I451=0,"",'Ark1'!AA3717)</f>
        <v/>
      </c>
      <c r="AB451" s="241" t="str">
        <f>+IF(I451=0,"",'Ark1'!AB3717)</f>
        <v/>
      </c>
      <c r="AC451" s="243">
        <f>+'Ark1'!AD3717</f>
        <v>0</v>
      </c>
      <c r="AD451" s="241" t="str">
        <f t="shared" si="47"/>
        <v/>
      </c>
      <c r="AE451" s="241" t="str">
        <f t="shared" si="48"/>
        <v/>
      </c>
      <c r="AF451" s="414"/>
      <c r="AI451" s="28"/>
      <c r="AJ451" s="26"/>
    </row>
    <row r="452" spans="1:42">
      <c r="A452" s="414"/>
      <c r="B452" s="240">
        <f>+'Ark1'!C3718</f>
        <v>2023</v>
      </c>
      <c r="C452" s="414"/>
      <c r="D452" s="240">
        <f>+'Ark1'!M3718</f>
        <v>15</v>
      </c>
      <c r="E452" s="240" t="str">
        <f>VLOOKUP(D452,RNR!$G$8:$H$22,2)</f>
        <v>5+</v>
      </c>
      <c r="F452" s="240">
        <f>+'Ark1'!D3718</f>
        <v>3</v>
      </c>
      <c r="G452" s="414" t="str">
        <f>VLOOKUP(F452,RNR!$D$2:$E$13,2)</f>
        <v>Mar</v>
      </c>
      <c r="H452" s="240">
        <f>+'Ark1'!Q3718</f>
        <v>1</v>
      </c>
      <c r="I452" s="240">
        <f>+'Ark1'!R3718</f>
        <v>1</v>
      </c>
      <c r="J452" s="241">
        <f>+IF(I452=0,"",'Ark1'!AG3718)</f>
        <v>4.0650406504065033E-2</v>
      </c>
      <c r="K452" s="241">
        <f>+IF(I452=0,"",'Ark1'!AH3718)</f>
        <v>5.7229288822075133E-2</v>
      </c>
      <c r="L452" s="241"/>
      <c r="M452" s="302">
        <f>+IF(I452=0,"",'Ark1'!U3718)</f>
        <v>61.9</v>
      </c>
      <c r="N452" s="415"/>
      <c r="O452" s="455">
        <f>+IF(J452=0,"",'Ark1'!AI3718)</f>
        <v>0</v>
      </c>
      <c r="P452" s="414"/>
      <c r="Q452" s="241" t="str">
        <f>+IF(O452=0,"",'Ark1'!AJ3718)</f>
        <v/>
      </c>
      <c r="R452" s="414"/>
      <c r="S452" s="241" t="str">
        <f>+IF(O452=0,"",'Ark1'!AK3718)</f>
        <v/>
      </c>
      <c r="T452" s="414"/>
      <c r="U452" s="242">
        <f>+IF(I452=0,"",'Ark1'!S3718)</f>
        <v>11</v>
      </c>
      <c r="V452" s="242"/>
      <c r="W452" s="241">
        <f>+IF(I452=0,"",'Ark1'!W3718)</f>
        <v>100</v>
      </c>
      <c r="X452" s="243">
        <f>+IF(I452=0,"",'Ark1'!X3718)</f>
        <v>100</v>
      </c>
      <c r="Y452" s="243">
        <f>+IF(I452=0,"",'Ark1'!Y3718)</f>
        <v>100</v>
      </c>
      <c r="Z452" s="243">
        <f>+IF(I452=0,"",'Ark1'!Z3718)</f>
        <v>100</v>
      </c>
      <c r="AA452" s="241">
        <f>+IF(I452=0,"",'Ark1'!AA3718)</f>
        <v>0</v>
      </c>
      <c r="AB452" s="241">
        <f>+IF(I452=0,"",'Ark1'!AB3718)</f>
        <v>0</v>
      </c>
      <c r="AC452" s="243">
        <f>+'Ark1'!AD3718</f>
        <v>0</v>
      </c>
      <c r="AD452" s="241">
        <f t="shared" si="47"/>
        <v>6.6666666666666666E-2</v>
      </c>
      <c r="AE452" s="241">
        <f t="shared" si="48"/>
        <v>1</v>
      </c>
      <c r="AF452" s="414"/>
      <c r="AI452" s="28"/>
      <c r="AJ452" s="26"/>
    </row>
    <row r="453" spans="1:42">
      <c r="A453" s="414"/>
      <c r="B453" s="240">
        <f>+'Ark1'!C3719</f>
        <v>2023</v>
      </c>
      <c r="C453" s="414"/>
      <c r="D453" s="240">
        <f>+'Ark1'!M3719</f>
        <v>15</v>
      </c>
      <c r="E453" s="240" t="str">
        <f>VLOOKUP(D453,RNR!$G$8:$H$22,2)</f>
        <v>5+</v>
      </c>
      <c r="F453" s="240">
        <f>+'Ark1'!D3719</f>
        <v>4</v>
      </c>
      <c r="G453" s="414" t="str">
        <f>VLOOKUP(F453,RNR!$D$2:$E$13,2)</f>
        <v>Apr</v>
      </c>
      <c r="H453" s="240">
        <f>+'Ark1'!Q3719</f>
        <v>0</v>
      </c>
      <c r="I453" s="240">
        <f>+'Ark1'!R3719</f>
        <v>0</v>
      </c>
      <c r="J453" s="241" t="str">
        <f>+IF(I453=0,"",'Ark1'!AG3719)</f>
        <v/>
      </c>
      <c r="K453" s="241" t="str">
        <f>+IF(I453=0,"",'Ark1'!AH3719)</f>
        <v/>
      </c>
      <c r="L453" s="241"/>
      <c r="M453" s="302" t="str">
        <f>+IF(I453=0,"",'Ark1'!U3719)</f>
        <v/>
      </c>
      <c r="N453" s="415"/>
      <c r="O453" s="455">
        <f>+IF(J453=0,"",'Ark1'!AI3719)</f>
        <v>0</v>
      </c>
      <c r="P453" s="414"/>
      <c r="Q453" s="241" t="str">
        <f>+IF(O453=0,"",'Ark1'!AJ3719)</f>
        <v/>
      </c>
      <c r="R453" s="414"/>
      <c r="S453" s="241" t="str">
        <f>+IF(O453=0,"",'Ark1'!AK3719)</f>
        <v/>
      </c>
      <c r="T453" s="414"/>
      <c r="U453" s="242" t="str">
        <f>+IF(I453=0,"",'Ark1'!S3719)</f>
        <v/>
      </c>
      <c r="V453" s="242"/>
      <c r="W453" s="241" t="str">
        <f>+IF(I453=0,"",'Ark1'!W3719)</f>
        <v/>
      </c>
      <c r="X453" s="243" t="str">
        <f>+IF(I453=0,"",'Ark1'!X3719)</f>
        <v/>
      </c>
      <c r="Y453" s="243" t="str">
        <f>+IF(I453=0,"",'Ark1'!Y3719)</f>
        <v/>
      </c>
      <c r="Z453" s="243" t="str">
        <f>+IF(I453=0,"",'Ark1'!Z3719)</f>
        <v/>
      </c>
      <c r="AA453" s="241" t="str">
        <f>+IF(I453=0,"",'Ark1'!AA3719)</f>
        <v/>
      </c>
      <c r="AB453" s="241" t="str">
        <f>+IF(I453=0,"",'Ark1'!AB3719)</f>
        <v/>
      </c>
      <c r="AC453" s="243">
        <f>+'Ark1'!AD3719</f>
        <v>0</v>
      </c>
      <c r="AD453" s="241" t="str">
        <f t="shared" si="47"/>
        <v/>
      </c>
      <c r="AE453" s="241" t="str">
        <f t="shared" si="48"/>
        <v/>
      </c>
      <c r="AF453" s="414"/>
      <c r="AI453" s="28"/>
      <c r="AJ453" s="26"/>
    </row>
    <row r="454" spans="1:42">
      <c r="A454" s="414"/>
      <c r="B454" s="240">
        <f>+'Ark1'!C3720</f>
        <v>2023</v>
      </c>
      <c r="C454" s="414"/>
      <c r="D454" s="240">
        <f>+'Ark1'!M3720</f>
        <v>15</v>
      </c>
      <c r="E454" s="240" t="str">
        <f>VLOOKUP(D454,RNR!$G$8:$H$22,2)</f>
        <v>5+</v>
      </c>
      <c r="F454" s="240">
        <f>+'Ark1'!D3720</f>
        <v>5</v>
      </c>
      <c r="G454" s="414" t="str">
        <f>VLOOKUP(F454,RNR!$D$2:$E$13,2)</f>
        <v>Mai</v>
      </c>
      <c r="H454" s="240">
        <f>+'Ark1'!Q3720</f>
        <v>0</v>
      </c>
      <c r="I454" s="240">
        <f>+'Ark1'!R3720</f>
        <v>0</v>
      </c>
      <c r="J454" s="241" t="str">
        <f>+IF(I454=0,"",'Ark1'!AG3720)</f>
        <v/>
      </c>
      <c r="K454" s="241" t="str">
        <f>+IF(I454=0,"",'Ark1'!AH3720)</f>
        <v/>
      </c>
      <c r="L454" s="241"/>
      <c r="M454" s="302" t="str">
        <f>+IF(I454=0,"",'Ark1'!U3720)</f>
        <v/>
      </c>
      <c r="N454" s="415"/>
      <c r="O454" s="455">
        <f>+IF(J454=0,"",'Ark1'!AI3720)</f>
        <v>0</v>
      </c>
      <c r="P454" s="414"/>
      <c r="Q454" s="241" t="str">
        <f>+IF(O454=0,"",'Ark1'!AJ3720)</f>
        <v/>
      </c>
      <c r="R454" s="414"/>
      <c r="S454" s="241" t="str">
        <f>+IF(O454=0,"",'Ark1'!AK3720)</f>
        <v/>
      </c>
      <c r="T454" s="414"/>
      <c r="U454" s="242" t="str">
        <f>+IF(I454=0,"",'Ark1'!S3720)</f>
        <v/>
      </c>
      <c r="V454" s="242"/>
      <c r="W454" s="241" t="str">
        <f>+IF(I454=0,"",'Ark1'!W3720)</f>
        <v/>
      </c>
      <c r="X454" s="243" t="str">
        <f>+IF(I454=0,"",'Ark1'!X3720)</f>
        <v/>
      </c>
      <c r="Y454" s="243" t="str">
        <f>+IF(I454=0,"",'Ark1'!Y3720)</f>
        <v/>
      </c>
      <c r="Z454" s="243" t="str">
        <f>+IF(I454=0,"",'Ark1'!Z3720)</f>
        <v/>
      </c>
      <c r="AA454" s="241" t="str">
        <f>+IF(I454=0,"",'Ark1'!AA3720)</f>
        <v/>
      </c>
      <c r="AB454" s="241" t="str">
        <f>+IF(I454=0,"",'Ark1'!AB3720)</f>
        <v/>
      </c>
      <c r="AC454" s="243">
        <f>+'Ark1'!AD3720</f>
        <v>0</v>
      </c>
      <c r="AD454" s="241" t="str">
        <f t="shared" si="47"/>
        <v/>
      </c>
      <c r="AE454" s="241" t="str">
        <f t="shared" si="48"/>
        <v/>
      </c>
      <c r="AF454" s="414"/>
      <c r="AI454" s="28"/>
      <c r="AJ454" s="26"/>
    </row>
    <row r="455" spans="1:42">
      <c r="A455" s="414"/>
      <c r="B455" s="240">
        <f>+'Ark1'!C3721</f>
        <v>2023</v>
      </c>
      <c r="C455" s="414"/>
      <c r="D455" s="240">
        <f>+'Ark1'!M3721</f>
        <v>15</v>
      </c>
      <c r="E455" s="240" t="str">
        <f>VLOOKUP(D455,RNR!$G$8:$H$22,2)</f>
        <v>5+</v>
      </c>
      <c r="F455" s="240">
        <f>+'Ark1'!D3721</f>
        <v>6</v>
      </c>
      <c r="G455" s="414" t="str">
        <f>VLOOKUP(F455,RNR!$D$2:$E$13,2)</f>
        <v>Jun</v>
      </c>
      <c r="H455" s="240">
        <f>+'Ark1'!Q3721</f>
        <v>1</v>
      </c>
      <c r="I455" s="240">
        <f>+'Ark1'!R3721</f>
        <v>1</v>
      </c>
      <c r="J455" s="241">
        <f>+IF(I455=0,"",'Ark1'!AG3721)</f>
        <v>0.58479532163742698</v>
      </c>
      <c r="K455" s="241">
        <f>+IF(I455=0,"",'Ark1'!AH3721)</f>
        <v>0.94468353101710945</v>
      </c>
      <c r="L455" s="241"/>
      <c r="M455" s="302">
        <f>+IF(I455=0,"",'Ark1'!U3721)</f>
        <v>63</v>
      </c>
      <c r="N455" s="415"/>
      <c r="O455" s="455">
        <f>+IF(J455=0,"",'Ark1'!AI3721)</f>
        <v>1</v>
      </c>
      <c r="P455" s="414"/>
      <c r="Q455" s="241">
        <f>+IF(O455=0,"",'Ark1'!AJ3721)</f>
        <v>116.7</v>
      </c>
      <c r="R455" s="414"/>
      <c r="S455" s="241">
        <f>+IF(O455=0,"",'Ark1'!AK3721)</f>
        <v>39.639482979505374</v>
      </c>
      <c r="T455" s="414"/>
      <c r="U455" s="242">
        <f>+IF(I455=0,"",'Ark1'!S3721)</f>
        <v>13</v>
      </c>
      <c r="V455" s="242"/>
      <c r="W455" s="241">
        <f>+IF(I455=0,"",'Ark1'!W3721)</f>
        <v>100</v>
      </c>
      <c r="X455" s="243">
        <f>+IF(I455=0,"",'Ark1'!X3721)</f>
        <v>100</v>
      </c>
      <c r="Y455" s="243">
        <f>+IF(I455=0,"",'Ark1'!Y3721)</f>
        <v>100</v>
      </c>
      <c r="Z455" s="243">
        <f>+IF(I455=0,"",'Ark1'!Z3721)</f>
        <v>100</v>
      </c>
      <c r="AA455" s="241">
        <f>+IF(I455=0,"",'Ark1'!AA3721)</f>
        <v>0</v>
      </c>
      <c r="AB455" s="241">
        <f>+IF(I455=0,"",'Ark1'!AB3721)</f>
        <v>0</v>
      </c>
      <c r="AC455" s="243">
        <f>+'Ark1'!AD3721</f>
        <v>0</v>
      </c>
      <c r="AD455" s="241">
        <f t="shared" si="47"/>
        <v>6.6666666666666666E-2</v>
      </c>
      <c r="AE455" s="241">
        <f t="shared" si="48"/>
        <v>1</v>
      </c>
      <c r="AF455" s="414"/>
      <c r="AI455" s="28"/>
      <c r="AJ455" s="26"/>
    </row>
    <row r="456" spans="1:42">
      <c r="A456" s="414"/>
      <c r="B456" s="240">
        <f>+'Ark1'!C3722</f>
        <v>2023</v>
      </c>
      <c r="C456" s="414"/>
      <c r="D456" s="240">
        <f>+'Ark1'!M3722</f>
        <v>15</v>
      </c>
      <c r="E456" s="240" t="str">
        <f>VLOOKUP(D456,RNR!$G$8:$H$22,2)</f>
        <v>5+</v>
      </c>
      <c r="F456" s="240">
        <f>+'Ark1'!D3722</f>
        <v>7</v>
      </c>
      <c r="G456" s="414" t="str">
        <f>VLOOKUP(F456,RNR!$D$2:$E$13,2)</f>
        <v>Jul</v>
      </c>
      <c r="H456" s="240">
        <f>+'Ark1'!Q3722</f>
        <v>0</v>
      </c>
      <c r="I456" s="240">
        <f>+'Ark1'!R3722</f>
        <v>0</v>
      </c>
      <c r="J456" s="241" t="str">
        <f>+IF(I456=0,"",'Ark1'!AG3722)</f>
        <v/>
      </c>
      <c r="K456" s="241" t="str">
        <f>+IF(I456=0,"",'Ark1'!AH3722)</f>
        <v/>
      </c>
      <c r="L456" s="241"/>
      <c r="M456" s="302" t="str">
        <f>+IF(I456=0,"",'Ark1'!U3722)</f>
        <v/>
      </c>
      <c r="N456" s="415"/>
      <c r="O456" s="455">
        <f>+IF(J456=0,"",'Ark1'!AI3722)</f>
        <v>0</v>
      </c>
      <c r="P456" s="414"/>
      <c r="Q456" s="241" t="str">
        <f>+IF(O456=0,"",'Ark1'!AJ3722)</f>
        <v/>
      </c>
      <c r="R456" s="414"/>
      <c r="S456" s="241" t="str">
        <f>+IF(O456=0,"",'Ark1'!AK3722)</f>
        <v/>
      </c>
      <c r="T456" s="414"/>
      <c r="U456" s="242" t="str">
        <f>+IF(I456=0,"",'Ark1'!S3722)</f>
        <v/>
      </c>
      <c r="V456" s="242"/>
      <c r="W456" s="241" t="str">
        <f>+IF(I456=0,"",'Ark1'!W3722)</f>
        <v/>
      </c>
      <c r="X456" s="243" t="str">
        <f>+IF(I456=0,"",'Ark1'!X3722)</f>
        <v/>
      </c>
      <c r="Y456" s="243" t="str">
        <f>+IF(I456=0,"",'Ark1'!Y3722)</f>
        <v/>
      </c>
      <c r="Z456" s="243" t="str">
        <f>+IF(I456=0,"",'Ark1'!Z3722)</f>
        <v/>
      </c>
      <c r="AA456" s="241" t="str">
        <f>+IF(I456=0,"",'Ark1'!AA3722)</f>
        <v/>
      </c>
      <c r="AB456" s="241" t="str">
        <f>+IF(I456=0,"",'Ark1'!AB3722)</f>
        <v/>
      </c>
      <c r="AC456" s="243">
        <f>+'Ark1'!AD3722</f>
        <v>0</v>
      </c>
      <c r="AD456" s="241" t="str">
        <f t="shared" si="47"/>
        <v/>
      </c>
      <c r="AE456" s="241" t="str">
        <f t="shared" si="48"/>
        <v/>
      </c>
      <c r="AF456" s="414"/>
      <c r="AI456" s="28"/>
      <c r="AJ456" s="26"/>
    </row>
    <row r="457" spans="1:42">
      <c r="A457" s="414"/>
      <c r="B457" s="240">
        <f>+'Ark1'!C3723</f>
        <v>2023</v>
      </c>
      <c r="C457" s="414"/>
      <c r="D457" s="240">
        <f>+'Ark1'!M3723</f>
        <v>15</v>
      </c>
      <c r="E457" s="240" t="str">
        <f>VLOOKUP(D457,RNR!$G$8:$H$22,2)</f>
        <v>5+</v>
      </c>
      <c r="F457" s="240">
        <f>+'Ark1'!D3723</f>
        <v>8</v>
      </c>
      <c r="G457" s="414" t="str">
        <f>VLOOKUP(F457,RNR!$D$2:$E$13,2)</f>
        <v>Aug</v>
      </c>
      <c r="H457" s="240">
        <f>+'Ark1'!Q3723</f>
        <v>0</v>
      </c>
      <c r="I457" s="240">
        <f>+'Ark1'!R3723</f>
        <v>0</v>
      </c>
      <c r="J457" s="241" t="str">
        <f>+IF(I457=0,"",'Ark1'!AG3723)</f>
        <v/>
      </c>
      <c r="K457" s="241" t="str">
        <f>+IF(I457=0,"",'Ark1'!AH3723)</f>
        <v/>
      </c>
      <c r="L457" s="241"/>
      <c r="M457" s="302" t="str">
        <f>+IF(I457=0,"",'Ark1'!U3723)</f>
        <v/>
      </c>
      <c r="N457" s="415"/>
      <c r="O457" s="455">
        <f>+IF(J457=0,"",'Ark1'!AI3723)</f>
        <v>0</v>
      </c>
      <c r="P457" s="414"/>
      <c r="Q457" s="241" t="str">
        <f>+IF(O457=0,"",'Ark1'!AJ3723)</f>
        <v/>
      </c>
      <c r="R457" s="414"/>
      <c r="S457" s="241" t="str">
        <f>+IF(O457=0,"",'Ark1'!AK3723)</f>
        <v/>
      </c>
      <c r="T457" s="414"/>
      <c r="U457" s="242" t="str">
        <f>+IF(I457=0,"",'Ark1'!S3723)</f>
        <v/>
      </c>
      <c r="V457" s="242"/>
      <c r="W457" s="241" t="str">
        <f>+IF(I457=0,"",'Ark1'!W3723)</f>
        <v/>
      </c>
      <c r="X457" s="243" t="str">
        <f>+IF(I457=0,"",'Ark1'!X3723)</f>
        <v/>
      </c>
      <c r="Y457" s="243" t="str">
        <f>+IF(I457=0,"",'Ark1'!Y3723)</f>
        <v/>
      </c>
      <c r="Z457" s="243" t="str">
        <f>+IF(I457=0,"",'Ark1'!Z3723)</f>
        <v/>
      </c>
      <c r="AA457" s="241" t="str">
        <f>+IF(I457=0,"",'Ark1'!AA3723)</f>
        <v/>
      </c>
      <c r="AB457" s="241" t="str">
        <f>+IF(I457=0,"",'Ark1'!AB3723)</f>
        <v/>
      </c>
      <c r="AC457" s="243">
        <f>+'Ark1'!AD3723</f>
        <v>0</v>
      </c>
      <c r="AD457" s="241" t="str">
        <f t="shared" si="47"/>
        <v/>
      </c>
      <c r="AE457" s="241" t="str">
        <f t="shared" si="48"/>
        <v/>
      </c>
      <c r="AF457" s="414"/>
      <c r="AI457" s="28"/>
      <c r="AJ457" s="26"/>
    </row>
    <row r="458" spans="1:42">
      <c r="A458" s="414"/>
      <c r="B458" s="240">
        <f>+'Ark1'!C3724</f>
        <v>2023</v>
      </c>
      <c r="C458" s="414"/>
      <c r="D458" s="240">
        <f>+'Ark1'!M3724</f>
        <v>15</v>
      </c>
      <c r="E458" s="240" t="str">
        <f>VLOOKUP(D458,RNR!$G$8:$H$22,2)</f>
        <v>5+</v>
      </c>
      <c r="F458" s="240">
        <f>+'Ark1'!D3724</f>
        <v>9</v>
      </c>
      <c r="G458" s="414" t="str">
        <f>VLOOKUP(F458,RNR!$D$2:$E$13,2)</f>
        <v>Sep</v>
      </c>
      <c r="H458" s="240">
        <f>+'Ark1'!Q3724</f>
        <v>1</v>
      </c>
      <c r="I458" s="240">
        <f>+'Ark1'!R3724</f>
        <v>1</v>
      </c>
      <c r="J458" s="241">
        <f>+IF(I458=0,"",'Ark1'!AG3724)</f>
        <v>0.46296296296296302</v>
      </c>
      <c r="K458" s="241">
        <f>+IF(I458=0,"",'Ark1'!AH3724)</f>
        <v>0.7444989168851901</v>
      </c>
      <c r="L458" s="241"/>
      <c r="M458" s="302">
        <f>+IF(I458=0,"",'Ark1'!U3724)</f>
        <v>65.3</v>
      </c>
      <c r="N458" s="415"/>
      <c r="O458" s="455">
        <f>+IF(J458=0,"",'Ark1'!AI3724)</f>
        <v>0</v>
      </c>
      <c r="P458" s="414"/>
      <c r="Q458" s="241" t="str">
        <f>+IF(O458=0,"",'Ark1'!AJ3724)</f>
        <v/>
      </c>
      <c r="R458" s="414"/>
      <c r="S458" s="241" t="str">
        <f>+IF(O458=0,"",'Ark1'!AK3724)</f>
        <v/>
      </c>
      <c r="T458" s="414"/>
      <c r="U458" s="242">
        <f>+IF(I458=0,"",'Ark1'!S3724)</f>
        <v>11</v>
      </c>
      <c r="V458" s="242"/>
      <c r="W458" s="241">
        <f>+IF(I458=0,"",'Ark1'!W3724)</f>
        <v>100</v>
      </c>
      <c r="X458" s="243">
        <f>+IF(I458=0,"",'Ark1'!X3724)</f>
        <v>100</v>
      </c>
      <c r="Y458" s="243">
        <f>+IF(I458=0,"",'Ark1'!Y3724)</f>
        <v>100</v>
      </c>
      <c r="Z458" s="243">
        <f>+IF(I458=0,"",'Ark1'!Z3724)</f>
        <v>100</v>
      </c>
      <c r="AA458" s="241">
        <f>+IF(I458=0,"",'Ark1'!AA3724)</f>
        <v>0</v>
      </c>
      <c r="AB458" s="241">
        <f>+IF(I458=0,"",'Ark1'!AB3724)</f>
        <v>0</v>
      </c>
      <c r="AC458" s="243">
        <f>+'Ark1'!AD3724</f>
        <v>0</v>
      </c>
      <c r="AD458" s="241">
        <f t="shared" si="47"/>
        <v>6.6666666666666666E-2</v>
      </c>
      <c r="AE458" s="241">
        <f t="shared" si="48"/>
        <v>1</v>
      </c>
      <c r="AF458" s="414"/>
      <c r="AI458" s="28"/>
      <c r="AJ458" s="26"/>
    </row>
    <row r="459" spans="1:42">
      <c r="A459" s="414"/>
      <c r="B459" s="240">
        <f>+'Ark1'!C3725</f>
        <v>2023</v>
      </c>
      <c r="C459" s="414"/>
      <c r="D459" s="240">
        <f>+'Ark1'!M3725</f>
        <v>15</v>
      </c>
      <c r="E459" s="240" t="str">
        <f>VLOOKUP(D459,RNR!$G$8:$H$22,2)</f>
        <v>5+</v>
      </c>
      <c r="F459" s="240">
        <f>+'Ark1'!D3725</f>
        <v>10</v>
      </c>
      <c r="G459" s="414" t="str">
        <f>VLOOKUP(F459,RNR!$D$2:$E$13,2)</f>
        <v>Okt</v>
      </c>
      <c r="H459" s="240">
        <f>+'Ark1'!Q3725</f>
        <v>1</v>
      </c>
      <c r="I459" s="240">
        <f>+'Ark1'!R3725</f>
        <v>2</v>
      </c>
      <c r="J459" s="241">
        <f>+IF(I459=0,"",'Ark1'!AG3725)</f>
        <v>0.390625</v>
      </c>
      <c r="K459" s="241">
        <f>+IF(I459=0,"",'Ark1'!AH3725)</f>
        <v>0.84521787097032497</v>
      </c>
      <c r="L459" s="241"/>
      <c r="M459" s="302">
        <f>+IF(I459=0,"",'Ark1'!U3725)</f>
        <v>85.5</v>
      </c>
      <c r="N459" s="415"/>
      <c r="O459" s="455">
        <f>+IF(J459=0,"",'Ark1'!AI3725)</f>
        <v>2</v>
      </c>
      <c r="P459" s="414"/>
      <c r="Q459" s="241">
        <f>+IF(O459=0,"",'Ark1'!AJ3725)</f>
        <v>128.25</v>
      </c>
      <c r="R459" s="414"/>
      <c r="S459" s="241">
        <f>+IF(O459=0,"",'Ark1'!AK3725)</f>
        <v>40.438550208993135</v>
      </c>
      <c r="T459" s="414"/>
      <c r="U459" s="242">
        <f>+IF(I459=0,"",'Ark1'!S3725)</f>
        <v>14.5</v>
      </c>
      <c r="V459" s="242"/>
      <c r="W459" s="241">
        <f>+IF(I459=0,"",'Ark1'!W3725)</f>
        <v>100</v>
      </c>
      <c r="X459" s="243">
        <f>+IF(I459=0,"",'Ark1'!X3725)</f>
        <v>100</v>
      </c>
      <c r="Y459" s="243">
        <f>+IF(I459=0,"",'Ark1'!Y3725)</f>
        <v>100</v>
      </c>
      <c r="Z459" s="243">
        <f>+IF(I459=0,"",'Ark1'!Z3725)</f>
        <v>100</v>
      </c>
      <c r="AA459" s="241">
        <f>+IF(I459=0,"",'Ark1'!AA3725)</f>
        <v>10.100000000000103</v>
      </c>
      <c r="AB459" s="241">
        <f>+IF(I459=0,"",'Ark1'!AB3725)</f>
        <v>0.5</v>
      </c>
      <c r="AC459" s="243">
        <f>+'Ark1'!AD3725</f>
        <v>100.00000000000261</v>
      </c>
      <c r="AD459" s="241">
        <f t="shared" si="47"/>
        <v>0.13333333333333333</v>
      </c>
      <c r="AE459" s="241">
        <f t="shared" si="48"/>
        <v>2</v>
      </c>
      <c r="AF459" s="414"/>
      <c r="AI459" s="28"/>
      <c r="AJ459" s="26"/>
    </row>
    <row r="460" spans="1:42">
      <c r="A460" s="414"/>
      <c r="B460" s="240">
        <f>+'Ark1'!C3726</f>
        <v>2023</v>
      </c>
      <c r="C460" s="414"/>
      <c r="D460" s="240">
        <f>+'Ark1'!M3726</f>
        <v>15</v>
      </c>
      <c r="E460" s="240" t="str">
        <f>VLOOKUP(D460,RNR!$G$8:$H$22,2)</f>
        <v>5+</v>
      </c>
      <c r="F460" s="240">
        <f>+'Ark1'!D3726</f>
        <v>11</v>
      </c>
      <c r="G460" s="414" t="str">
        <f>VLOOKUP(F460,RNR!$D$2:$E$13,2)</f>
        <v>Nov</v>
      </c>
      <c r="H460" s="240">
        <f>+'Ark1'!Q3726</f>
        <v>0</v>
      </c>
      <c r="I460" s="240">
        <f>+'Ark1'!R3726</f>
        <v>0</v>
      </c>
      <c r="J460" s="241" t="str">
        <f>+IF(I460=0,"",'Ark1'!AG3726)</f>
        <v/>
      </c>
      <c r="K460" s="241" t="str">
        <f>+IF(I460=0,"",'Ark1'!AH3726)</f>
        <v/>
      </c>
      <c r="L460" s="241"/>
      <c r="M460" s="302" t="str">
        <f>+IF(I460=0,"",'Ark1'!U3726)</f>
        <v/>
      </c>
      <c r="N460" s="415"/>
      <c r="O460" s="455">
        <f>+IF(J460=0,"",'Ark1'!AI3726)</f>
        <v>0</v>
      </c>
      <c r="P460" s="414"/>
      <c r="Q460" s="241" t="str">
        <f>+IF(O460=0,"",'Ark1'!AJ3726)</f>
        <v/>
      </c>
      <c r="R460" s="414"/>
      <c r="S460" s="241" t="str">
        <f>+IF(O460=0,"",'Ark1'!AK3726)</f>
        <v/>
      </c>
      <c r="T460" s="414"/>
      <c r="U460" s="242" t="str">
        <f>+IF(I460=0,"",'Ark1'!S3726)</f>
        <v/>
      </c>
      <c r="V460" s="242"/>
      <c r="W460" s="241" t="str">
        <f>+IF(I460=0,"",'Ark1'!W3726)</f>
        <v/>
      </c>
      <c r="X460" s="243" t="str">
        <f>+IF(I460=0,"",'Ark1'!X3726)</f>
        <v/>
      </c>
      <c r="Y460" s="243" t="str">
        <f>+IF(I460=0,"",'Ark1'!Y3726)</f>
        <v/>
      </c>
      <c r="Z460" s="243" t="str">
        <f>+IF(I460=0,"",'Ark1'!Z3726)</f>
        <v/>
      </c>
      <c r="AA460" s="241" t="str">
        <f>+IF(I460=0,"",'Ark1'!AA3726)</f>
        <v/>
      </c>
      <c r="AB460" s="241" t="str">
        <f>+IF(I460=0,"",'Ark1'!AB3726)</f>
        <v/>
      </c>
      <c r="AC460" s="243">
        <f>+'Ark1'!AD3726</f>
        <v>0</v>
      </c>
      <c r="AD460" s="241" t="str">
        <f t="shared" si="47"/>
        <v/>
      </c>
      <c r="AE460" s="241" t="str">
        <f t="shared" si="48"/>
        <v/>
      </c>
      <c r="AF460" s="414"/>
      <c r="AI460" s="28"/>
      <c r="AJ460" s="26"/>
    </row>
    <row r="461" spans="1:42">
      <c r="A461" s="414"/>
      <c r="B461" s="240">
        <f>+'Ark1'!C3727</f>
        <v>2023</v>
      </c>
      <c r="C461" s="414"/>
      <c r="D461" s="240">
        <f>+'Ark1'!M3727</f>
        <v>15</v>
      </c>
      <c r="E461" s="240" t="str">
        <f>VLOOKUP(D461,RNR!$G$8:$H$22,2)</f>
        <v>5+</v>
      </c>
      <c r="F461" s="240">
        <f>+'Ark1'!D3727</f>
        <v>12</v>
      </c>
      <c r="G461" s="414" t="str">
        <f>VLOOKUP(F461,RNR!$D$2:$E$13,2)</f>
        <v>Des</v>
      </c>
      <c r="H461" s="240">
        <f>+'Ark1'!Q3727</f>
        <v>0</v>
      </c>
      <c r="I461" s="240">
        <f>+'Ark1'!R3727</f>
        <v>0</v>
      </c>
      <c r="J461" s="241" t="str">
        <f>+IF(I461=0,"",'Ark1'!AG3727)</f>
        <v/>
      </c>
      <c r="K461" s="241" t="str">
        <f>+IF(I461=0,"",'Ark1'!AH3727)</f>
        <v/>
      </c>
      <c r="L461" s="241"/>
      <c r="M461" s="302" t="str">
        <f>+IF(I461=0,"",'Ark1'!U3727)</f>
        <v/>
      </c>
      <c r="N461" s="415"/>
      <c r="O461" s="455">
        <f>+IF(J461=0,"",'Ark1'!AI3727)</f>
        <v>0</v>
      </c>
      <c r="P461" s="414"/>
      <c r="Q461" s="241" t="str">
        <f>+IF(O461=0,"",'Ark1'!AJ3727)</f>
        <v/>
      </c>
      <c r="R461" s="414"/>
      <c r="S461" s="241" t="str">
        <f>+IF(O461=0,"",'Ark1'!AK3727)</f>
        <v/>
      </c>
      <c r="T461" s="414"/>
      <c r="U461" s="242" t="str">
        <f>+IF(I461=0,"",'Ark1'!S3727)</f>
        <v/>
      </c>
      <c r="V461" s="242"/>
      <c r="W461" s="241" t="str">
        <f>+IF(I461=0,"",'Ark1'!W3727)</f>
        <v/>
      </c>
      <c r="X461" s="243" t="str">
        <f>+IF(I461=0,"",'Ark1'!X3727)</f>
        <v/>
      </c>
      <c r="Y461" s="243" t="str">
        <f>+IF(I461=0,"",'Ark1'!Y3727)</f>
        <v/>
      </c>
      <c r="Z461" s="243" t="str">
        <f>+IF(I461=0,"",'Ark1'!Z3727)</f>
        <v/>
      </c>
      <c r="AA461" s="241" t="str">
        <f>+IF(I461=0,"",'Ark1'!AA3727)</f>
        <v/>
      </c>
      <c r="AB461" s="241" t="str">
        <f>+IF(I461=0,"",'Ark1'!AB3727)</f>
        <v/>
      </c>
      <c r="AC461" s="243">
        <f>+'Ark1'!AD3727</f>
        <v>0</v>
      </c>
      <c r="AD461" s="241" t="str">
        <f t="shared" si="47"/>
        <v/>
      </c>
      <c r="AE461" s="241" t="str">
        <f t="shared" si="48"/>
        <v/>
      </c>
      <c r="AF461" s="414"/>
      <c r="AI461" s="28"/>
      <c r="AJ461" s="26"/>
    </row>
    <row r="462" spans="1:42">
      <c r="A462" s="414"/>
      <c r="B462" s="414"/>
      <c r="C462" s="414"/>
      <c r="D462" s="414"/>
      <c r="E462" s="414"/>
      <c r="F462" s="414"/>
      <c r="G462" s="414"/>
      <c r="H462" s="414"/>
      <c r="I462" s="414"/>
      <c r="J462" s="414"/>
      <c r="K462" s="414"/>
      <c r="L462" s="414"/>
      <c r="M462" s="414"/>
      <c r="N462" s="415"/>
      <c r="O462" s="456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  <c r="AA462" s="414"/>
      <c r="AB462" s="414"/>
      <c r="AC462" s="414"/>
      <c r="AD462" s="414"/>
      <c r="AE462" s="414"/>
      <c r="AF462" s="414"/>
      <c r="AI462" s="28"/>
      <c r="AJ462" s="26"/>
    </row>
    <row r="463" spans="1:42">
      <c r="A463" s="414"/>
      <c r="B463" s="414"/>
      <c r="C463" s="414"/>
      <c r="D463" s="414"/>
      <c r="E463" s="414"/>
      <c r="F463" s="414"/>
      <c r="G463" s="414"/>
      <c r="H463" s="414"/>
      <c r="I463" s="414"/>
      <c r="J463" s="414"/>
      <c r="K463" s="414"/>
      <c r="L463" s="414"/>
      <c r="M463" s="414"/>
      <c r="N463" s="414"/>
      <c r="O463" s="456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  <c r="AA463" s="414"/>
      <c r="AB463" s="414"/>
      <c r="AC463" s="414"/>
      <c r="AD463" s="414"/>
      <c r="AE463" s="414"/>
      <c r="AF463" s="414"/>
      <c r="AI463" s="28"/>
      <c r="AJ463" s="26"/>
    </row>
    <row r="464" spans="1:42">
      <c r="A464" s="28"/>
      <c r="B464" s="28"/>
      <c r="C464" s="28"/>
      <c r="D464" s="28"/>
      <c r="E464" s="28"/>
      <c r="F464" s="28"/>
      <c r="G464" s="28"/>
      <c r="H464" s="28"/>
      <c r="I464" s="28"/>
      <c r="M464" s="28"/>
      <c r="N464" s="28"/>
      <c r="U464" s="28"/>
      <c r="V464" s="28"/>
      <c r="W464" s="28"/>
      <c r="X464" s="28"/>
      <c r="Y464" s="28"/>
      <c r="Z464" s="28"/>
      <c r="AB464" s="28"/>
      <c r="AC464" s="28"/>
      <c r="AD464" s="28"/>
      <c r="AI464" s="28"/>
      <c r="AJ464" s="26"/>
    </row>
    <row r="465" spans="1:36">
      <c r="A465" s="28"/>
      <c r="B465" s="28"/>
      <c r="C465" s="28"/>
      <c r="D465" s="28"/>
      <c r="E465" s="28"/>
      <c r="F465" s="28"/>
      <c r="G465" s="28"/>
      <c r="H465" s="28"/>
      <c r="I465" s="28"/>
      <c r="M465" s="28"/>
      <c r="N465" s="28"/>
      <c r="U465" s="28"/>
      <c r="V465" s="28"/>
      <c r="W465" s="28"/>
      <c r="X465" s="28"/>
      <c r="Y465" s="28"/>
      <c r="Z465" s="28"/>
      <c r="AB465" s="28"/>
      <c r="AC465" s="28"/>
      <c r="AD465" s="28"/>
      <c r="AI465" s="28"/>
      <c r="AJ465" s="26"/>
    </row>
    <row r="466" spans="1:36">
      <c r="A466" s="28"/>
      <c r="B466" s="28"/>
      <c r="C466" s="28"/>
      <c r="D466" s="28"/>
      <c r="E466" s="28"/>
      <c r="F466" s="28"/>
      <c r="G466" s="28"/>
      <c r="H466" s="28"/>
      <c r="I466" s="28"/>
      <c r="M466" s="28"/>
      <c r="N466" s="28"/>
      <c r="U466" s="28"/>
      <c r="V466" s="28"/>
      <c r="W466" s="28"/>
      <c r="X466" s="28"/>
      <c r="Y466" s="28"/>
      <c r="Z466" s="28"/>
      <c r="AB466" s="28"/>
      <c r="AC466" s="28"/>
      <c r="AD466" s="28"/>
      <c r="AI466" s="28"/>
      <c r="AJ466" s="26"/>
    </row>
    <row r="467" spans="1:36">
      <c r="A467" s="28"/>
      <c r="B467" s="28"/>
      <c r="C467" s="28"/>
      <c r="D467" s="28"/>
      <c r="E467" s="28"/>
      <c r="F467" s="28"/>
      <c r="G467" s="28"/>
      <c r="H467" s="28"/>
      <c r="I467" s="28"/>
      <c r="M467" s="28"/>
      <c r="N467" s="28"/>
      <c r="U467" s="28"/>
      <c r="V467" s="28"/>
      <c r="W467" s="28"/>
      <c r="X467" s="28"/>
      <c r="Y467" s="28"/>
      <c r="Z467" s="28"/>
      <c r="AB467" s="28"/>
      <c r="AC467" s="28"/>
      <c r="AD467" s="28"/>
      <c r="AI467" s="28"/>
      <c r="AJ467" s="26"/>
    </row>
    <row r="468" spans="1:36">
      <c r="A468" s="28"/>
      <c r="B468" s="28"/>
      <c r="C468" s="28"/>
      <c r="D468" s="28"/>
      <c r="E468" s="28"/>
      <c r="F468" s="28"/>
      <c r="G468" s="28"/>
      <c r="H468" s="28"/>
      <c r="I468" s="28"/>
      <c r="M468" s="28"/>
      <c r="N468" s="28"/>
      <c r="U468" s="28"/>
      <c r="V468" s="28"/>
      <c r="W468" s="28"/>
      <c r="X468" s="28"/>
      <c r="Y468" s="28"/>
      <c r="Z468" s="28"/>
      <c r="AB468" s="28"/>
      <c r="AC468" s="28"/>
      <c r="AD468" s="28"/>
      <c r="AI468" s="28"/>
      <c r="AJ468" s="26"/>
    </row>
    <row r="469" spans="1:36">
      <c r="A469" s="28"/>
      <c r="B469" s="28"/>
      <c r="C469" s="28"/>
      <c r="D469" s="28"/>
      <c r="E469" s="28"/>
      <c r="F469" s="28"/>
      <c r="G469" s="28"/>
      <c r="H469" s="28"/>
      <c r="I469" s="28"/>
      <c r="M469" s="28"/>
      <c r="N469" s="28"/>
      <c r="U469" s="28"/>
      <c r="V469" s="28"/>
      <c r="W469" s="28"/>
      <c r="X469" s="28"/>
      <c r="Y469" s="28"/>
      <c r="Z469" s="28"/>
      <c r="AB469" s="28"/>
      <c r="AC469" s="28"/>
      <c r="AD469" s="28"/>
      <c r="AI469" s="28"/>
      <c r="AJ469" s="26"/>
    </row>
    <row r="470" spans="1:36" ht="15">
      <c r="A470" s="34"/>
      <c r="B470" s="34"/>
      <c r="C470" s="34"/>
      <c r="D470" s="34"/>
      <c r="E470" s="34"/>
      <c r="F470" s="34"/>
      <c r="G470" s="34"/>
      <c r="H470" s="34"/>
      <c r="I470" s="34"/>
      <c r="J470" s="165"/>
      <c r="K470" s="165"/>
      <c r="L470" s="165"/>
      <c r="M470" s="34"/>
      <c r="O470" s="457"/>
      <c r="P470" s="165"/>
      <c r="Q470" s="165"/>
      <c r="R470" s="165"/>
      <c r="S470" s="165"/>
      <c r="T470" s="165"/>
      <c r="U470" s="34"/>
      <c r="V470" s="34"/>
      <c r="AI470" s="28"/>
      <c r="AJ470" s="26"/>
    </row>
    <row r="471" spans="1:36" ht="15">
      <c r="A471" s="34"/>
      <c r="B471" s="34"/>
      <c r="C471" s="34"/>
      <c r="D471" s="34"/>
      <c r="E471" s="34"/>
      <c r="F471" s="34"/>
      <c r="G471" s="34"/>
      <c r="H471" s="34"/>
      <c r="I471" s="34"/>
      <c r="J471" s="165"/>
      <c r="K471" s="165"/>
      <c r="L471" s="165"/>
      <c r="M471" s="34"/>
      <c r="O471" s="457"/>
      <c r="P471" s="165"/>
      <c r="Q471" s="165"/>
      <c r="R471" s="165"/>
      <c r="S471" s="165"/>
      <c r="T471" s="165"/>
      <c r="U471" s="34"/>
      <c r="V471" s="34"/>
      <c r="AI471" s="28"/>
      <c r="AJ471" s="26"/>
    </row>
    <row r="472" spans="1:36" ht="15">
      <c r="A472" s="34"/>
      <c r="B472" s="34"/>
      <c r="C472" s="34"/>
      <c r="D472" s="34"/>
      <c r="E472" s="34"/>
      <c r="F472" s="34"/>
      <c r="G472" s="34"/>
      <c r="H472" s="34"/>
      <c r="I472" s="34"/>
      <c r="J472" s="165"/>
      <c r="K472" s="165"/>
      <c r="L472" s="165"/>
      <c r="M472" s="34"/>
      <c r="O472" s="457"/>
      <c r="P472" s="165"/>
      <c r="Q472" s="165"/>
      <c r="R472" s="165"/>
      <c r="S472" s="165"/>
      <c r="T472" s="165"/>
      <c r="U472" s="34"/>
      <c r="V472" s="34"/>
      <c r="AI472" s="28"/>
      <c r="AJ472" s="26"/>
    </row>
    <row r="473" spans="1:36" ht="15">
      <c r="A473" s="34"/>
      <c r="B473" s="34"/>
      <c r="C473" s="34"/>
      <c r="D473" s="34"/>
      <c r="E473" s="34"/>
      <c r="F473" s="34"/>
      <c r="G473" s="34"/>
      <c r="H473" s="34"/>
      <c r="I473" s="34"/>
      <c r="J473" s="165"/>
      <c r="K473" s="165"/>
      <c r="L473" s="165"/>
      <c r="M473" s="34"/>
      <c r="O473" s="457"/>
      <c r="P473" s="165"/>
      <c r="Q473" s="165"/>
      <c r="R473" s="165"/>
      <c r="S473" s="165"/>
      <c r="T473" s="165"/>
      <c r="U473" s="34"/>
      <c r="V473" s="34"/>
      <c r="AI473" s="28"/>
      <c r="AJ473" s="26"/>
    </row>
    <row r="474" spans="1:36" ht="15">
      <c r="A474" s="34"/>
      <c r="B474" s="34"/>
      <c r="C474" s="34"/>
      <c r="D474" s="34"/>
      <c r="E474" s="34"/>
      <c r="F474" s="34"/>
      <c r="G474" s="34"/>
      <c r="H474" s="34"/>
      <c r="I474" s="34"/>
      <c r="J474" s="165"/>
      <c r="K474" s="165"/>
      <c r="L474" s="165"/>
      <c r="M474" s="34"/>
      <c r="O474" s="457"/>
      <c r="P474" s="165"/>
      <c r="Q474" s="165"/>
      <c r="R474" s="165"/>
      <c r="S474" s="165"/>
      <c r="T474" s="165"/>
      <c r="U474" s="34"/>
      <c r="V474" s="34"/>
      <c r="AI474" s="28"/>
      <c r="AJ474" s="26"/>
    </row>
    <row r="475" spans="1:36" ht="15">
      <c r="A475" s="34"/>
      <c r="B475" s="34"/>
      <c r="C475" s="34"/>
      <c r="D475" s="34"/>
      <c r="E475" s="34"/>
      <c r="F475" s="34"/>
      <c r="G475" s="34"/>
      <c r="H475" s="34"/>
      <c r="I475" s="34"/>
      <c r="J475" s="165"/>
      <c r="K475" s="165"/>
      <c r="L475" s="165"/>
      <c r="M475" s="34"/>
      <c r="O475" s="457"/>
      <c r="P475" s="165"/>
      <c r="Q475" s="165"/>
      <c r="R475" s="165"/>
      <c r="S475" s="165"/>
      <c r="T475" s="165"/>
      <c r="U475" s="34"/>
      <c r="V475" s="34"/>
      <c r="AI475" s="28"/>
      <c r="AJ475" s="26"/>
    </row>
    <row r="476" spans="1:36" ht="15">
      <c r="A476" s="34"/>
      <c r="B476" s="34"/>
      <c r="C476" s="34"/>
      <c r="D476" s="34"/>
      <c r="E476" s="34"/>
      <c r="F476" s="34"/>
      <c r="G476" s="34"/>
      <c r="H476" s="34"/>
      <c r="I476" s="34"/>
      <c r="J476" s="165"/>
      <c r="K476" s="165"/>
      <c r="L476" s="165"/>
      <c r="M476" s="34"/>
      <c r="O476" s="457"/>
      <c r="P476" s="165"/>
      <c r="Q476" s="165"/>
      <c r="R476" s="165"/>
      <c r="S476" s="165"/>
      <c r="T476" s="165"/>
      <c r="U476" s="34"/>
      <c r="V476" s="34"/>
      <c r="AI476" s="28"/>
      <c r="AJ476" s="26"/>
    </row>
    <row r="477" spans="1:36" ht="15">
      <c r="A477" s="34"/>
      <c r="B477" s="34"/>
      <c r="C477" s="34"/>
      <c r="D477" s="34"/>
      <c r="E477" s="34"/>
      <c r="F477" s="34"/>
      <c r="G477" s="34"/>
      <c r="H477" s="34"/>
      <c r="I477" s="34"/>
      <c r="J477" s="165"/>
      <c r="K477" s="165"/>
      <c r="L477" s="165"/>
      <c r="M477" s="34"/>
      <c r="O477" s="457"/>
      <c r="P477" s="165"/>
      <c r="Q477" s="165"/>
      <c r="R477" s="165"/>
      <c r="S477" s="165"/>
      <c r="T477" s="165"/>
      <c r="U477" s="34"/>
      <c r="V477" s="34"/>
      <c r="AI477" s="28"/>
      <c r="AJ477" s="26"/>
    </row>
    <row r="478" spans="1:36" ht="15">
      <c r="A478" s="34"/>
      <c r="B478" s="34"/>
      <c r="C478" s="34"/>
      <c r="D478" s="34"/>
      <c r="E478" s="34"/>
      <c r="F478" s="34"/>
      <c r="G478" s="34"/>
      <c r="H478" s="34"/>
      <c r="I478" s="34"/>
      <c r="J478" s="165"/>
      <c r="K478" s="165"/>
      <c r="L478" s="165"/>
      <c r="M478" s="34"/>
      <c r="O478" s="457"/>
      <c r="P478" s="165"/>
      <c r="Q478" s="165"/>
      <c r="R478" s="165"/>
      <c r="S478" s="165"/>
      <c r="T478" s="165"/>
      <c r="U478" s="34"/>
      <c r="V478" s="34"/>
      <c r="AI478" s="28"/>
      <c r="AJ478" s="26"/>
    </row>
    <row r="479" spans="1:36" ht="15">
      <c r="A479" s="34"/>
      <c r="B479" s="34"/>
      <c r="C479" s="34"/>
      <c r="D479" s="34"/>
      <c r="E479" s="34"/>
      <c r="F479" s="34"/>
      <c r="G479" s="34"/>
      <c r="H479" s="34"/>
      <c r="I479" s="34"/>
      <c r="J479" s="165"/>
      <c r="K479" s="165"/>
      <c r="L479" s="165"/>
      <c r="M479" s="34"/>
      <c r="O479" s="457"/>
      <c r="P479" s="165"/>
      <c r="Q479" s="165"/>
      <c r="R479" s="165"/>
      <c r="S479" s="165"/>
      <c r="T479" s="165"/>
      <c r="U479" s="34"/>
      <c r="V479" s="34"/>
      <c r="AI479" s="28"/>
      <c r="AJ479" s="26"/>
    </row>
    <row r="480" spans="1:36" ht="15">
      <c r="A480" s="34"/>
      <c r="B480" s="34"/>
      <c r="C480" s="34"/>
      <c r="D480" s="34"/>
      <c r="E480" s="34"/>
      <c r="F480" s="34"/>
      <c r="G480" s="34"/>
      <c r="H480" s="34"/>
      <c r="I480" s="34"/>
      <c r="J480" s="165"/>
      <c r="K480" s="165"/>
      <c r="L480" s="165"/>
      <c r="M480" s="34"/>
      <c r="O480" s="457"/>
      <c r="P480" s="165"/>
      <c r="Q480" s="165"/>
      <c r="R480" s="165"/>
      <c r="S480" s="165"/>
      <c r="T480" s="165"/>
      <c r="U480" s="34"/>
      <c r="V480" s="34"/>
    </row>
    <row r="481" spans="1:22" ht="15">
      <c r="A481" s="34"/>
      <c r="B481" s="34"/>
      <c r="C481" s="34"/>
      <c r="D481" s="34"/>
      <c r="E481" s="34"/>
      <c r="F481" s="34"/>
      <c r="G481" s="34"/>
      <c r="H481" s="34"/>
      <c r="I481" s="34"/>
      <c r="J481" s="165"/>
      <c r="K481" s="165"/>
      <c r="L481" s="165"/>
      <c r="M481" s="34"/>
      <c r="O481" s="457"/>
      <c r="P481" s="165"/>
      <c r="Q481" s="165"/>
      <c r="R481" s="165"/>
      <c r="S481" s="165"/>
      <c r="T481" s="165"/>
      <c r="U481" s="34"/>
      <c r="V481" s="34"/>
    </row>
    <row r="482" spans="1:22" ht="15">
      <c r="A482" s="34"/>
      <c r="B482" s="34"/>
      <c r="C482" s="34"/>
      <c r="D482" s="34"/>
      <c r="E482" s="34"/>
      <c r="F482" s="34"/>
      <c r="G482" s="34"/>
      <c r="H482" s="34"/>
      <c r="I482" s="34"/>
      <c r="J482" s="165"/>
      <c r="K482" s="165"/>
      <c r="L482" s="165"/>
      <c r="M482" s="34"/>
      <c r="O482" s="457"/>
      <c r="P482" s="165"/>
      <c r="Q482" s="165"/>
      <c r="R482" s="165"/>
      <c r="S482" s="165"/>
      <c r="T482" s="165"/>
      <c r="U482" s="34"/>
      <c r="V482" s="34"/>
    </row>
    <row r="483" spans="1:22" ht="15">
      <c r="A483" s="34"/>
      <c r="B483" s="34"/>
      <c r="C483" s="34"/>
      <c r="D483" s="34"/>
      <c r="E483" s="34"/>
      <c r="F483" s="34"/>
      <c r="G483" s="34"/>
      <c r="H483" s="34"/>
      <c r="I483" s="34"/>
      <c r="J483" s="165"/>
      <c r="K483" s="165"/>
      <c r="L483" s="165"/>
      <c r="M483" s="34"/>
      <c r="O483" s="457"/>
      <c r="P483" s="165"/>
      <c r="Q483" s="165"/>
      <c r="R483" s="165"/>
      <c r="S483" s="165"/>
      <c r="T483" s="165"/>
      <c r="U483" s="34"/>
      <c r="V483" s="34"/>
    </row>
    <row r="484" spans="1:22" ht="15">
      <c r="A484" s="34"/>
      <c r="B484" s="34"/>
      <c r="C484" s="34"/>
      <c r="D484" s="34"/>
      <c r="E484" s="34"/>
      <c r="F484" s="34"/>
      <c r="G484" s="34"/>
      <c r="H484" s="34"/>
      <c r="I484" s="34"/>
      <c r="J484" s="165"/>
      <c r="K484" s="165"/>
      <c r="L484" s="165"/>
      <c r="M484" s="34"/>
      <c r="O484" s="457"/>
      <c r="P484" s="165"/>
      <c r="Q484" s="165"/>
      <c r="R484" s="165"/>
      <c r="S484" s="165"/>
      <c r="T484" s="165"/>
      <c r="U484" s="34"/>
      <c r="V484" s="34"/>
    </row>
    <row r="485" spans="1:22" ht="15">
      <c r="A485" s="34"/>
      <c r="B485" s="34"/>
      <c r="C485" s="34"/>
      <c r="D485" s="34"/>
      <c r="E485" s="34"/>
      <c r="F485" s="34"/>
      <c r="G485" s="34"/>
      <c r="H485" s="34"/>
      <c r="I485" s="34"/>
      <c r="J485" s="165"/>
      <c r="K485" s="165"/>
      <c r="L485" s="165"/>
      <c r="M485" s="34"/>
      <c r="O485" s="457"/>
      <c r="P485" s="165"/>
      <c r="Q485" s="165"/>
      <c r="R485" s="165"/>
      <c r="S485" s="165"/>
      <c r="T485" s="165"/>
      <c r="U485" s="34"/>
      <c r="V485" s="34"/>
    </row>
    <row r="486" spans="1:22" ht="15">
      <c r="A486" s="34"/>
      <c r="B486" s="34"/>
      <c r="C486" s="34"/>
      <c r="D486" s="34"/>
      <c r="E486" s="34"/>
      <c r="F486" s="34"/>
      <c r="G486" s="34"/>
      <c r="H486" s="34"/>
      <c r="I486" s="34"/>
      <c r="J486" s="165"/>
      <c r="K486" s="165"/>
      <c r="L486" s="165"/>
      <c r="M486" s="34"/>
      <c r="O486" s="457"/>
      <c r="P486" s="165"/>
      <c r="Q486" s="165"/>
      <c r="R486" s="165"/>
      <c r="S486" s="165"/>
      <c r="T486" s="165"/>
      <c r="U486" s="34"/>
      <c r="V486" s="34"/>
    </row>
    <row r="487" spans="1:22" ht="15">
      <c r="A487" s="34"/>
      <c r="B487" s="34"/>
      <c r="C487" s="34"/>
      <c r="D487" s="34"/>
      <c r="E487" s="34"/>
      <c r="F487" s="34"/>
      <c r="G487" s="34"/>
      <c r="H487" s="34"/>
      <c r="I487" s="34"/>
      <c r="J487" s="165"/>
      <c r="K487" s="165"/>
      <c r="L487" s="165"/>
      <c r="M487" s="34"/>
      <c r="O487" s="457"/>
      <c r="P487" s="165"/>
      <c r="Q487" s="165"/>
      <c r="R487" s="165"/>
      <c r="S487" s="165"/>
      <c r="T487" s="165"/>
      <c r="U487" s="34"/>
      <c r="V487" s="34"/>
    </row>
    <row r="488" spans="1:22" ht="15">
      <c r="A488" s="34"/>
      <c r="B488" s="34"/>
      <c r="C488" s="34"/>
      <c r="D488" s="34"/>
      <c r="E488" s="34"/>
      <c r="F488" s="34"/>
      <c r="G488" s="34"/>
      <c r="H488" s="34"/>
      <c r="I488" s="34"/>
      <c r="J488" s="165"/>
      <c r="K488" s="165"/>
      <c r="L488" s="165"/>
      <c r="M488" s="34"/>
      <c r="O488" s="457"/>
      <c r="P488" s="165"/>
      <c r="Q488" s="165"/>
      <c r="R488" s="165"/>
      <c r="S488" s="165"/>
      <c r="T488" s="165"/>
      <c r="U488" s="34"/>
      <c r="V488" s="34"/>
    </row>
    <row r="489" spans="1:22" ht="15">
      <c r="A489" s="34"/>
      <c r="B489" s="34"/>
      <c r="C489" s="34"/>
      <c r="D489" s="34"/>
      <c r="E489" s="34"/>
      <c r="F489" s="34"/>
      <c r="G489" s="34"/>
      <c r="H489" s="34"/>
      <c r="I489" s="34"/>
      <c r="J489" s="165"/>
      <c r="K489" s="165"/>
      <c r="L489" s="165"/>
      <c r="M489" s="34"/>
      <c r="O489" s="457"/>
      <c r="P489" s="165"/>
      <c r="Q489" s="165"/>
      <c r="R489" s="165"/>
      <c r="S489" s="165"/>
      <c r="T489" s="165"/>
      <c r="U489" s="34"/>
      <c r="V489" s="34"/>
    </row>
    <row r="490" spans="1:22" ht="15">
      <c r="A490" s="34"/>
      <c r="B490" s="34"/>
      <c r="C490" s="34"/>
      <c r="D490" s="34"/>
      <c r="E490" s="34"/>
      <c r="F490" s="34"/>
      <c r="G490" s="34"/>
      <c r="H490" s="34"/>
      <c r="I490" s="34"/>
      <c r="J490" s="165"/>
      <c r="K490" s="165"/>
      <c r="L490" s="165"/>
      <c r="M490" s="34"/>
      <c r="O490" s="457"/>
      <c r="P490" s="165"/>
      <c r="Q490" s="165"/>
      <c r="R490" s="165"/>
      <c r="S490" s="165"/>
      <c r="T490" s="165"/>
      <c r="U490" s="34"/>
      <c r="V490" s="34"/>
    </row>
    <row r="491" spans="1:22" ht="15">
      <c r="A491" s="34"/>
      <c r="B491" s="34"/>
      <c r="C491" s="34"/>
      <c r="D491" s="34"/>
      <c r="E491" s="34"/>
      <c r="F491" s="34"/>
      <c r="G491" s="34"/>
      <c r="H491" s="34"/>
      <c r="I491" s="34"/>
      <c r="J491" s="165"/>
      <c r="K491" s="165"/>
      <c r="L491" s="165"/>
      <c r="M491" s="34"/>
      <c r="O491" s="457"/>
      <c r="P491" s="165"/>
      <c r="Q491" s="165"/>
      <c r="R491" s="165"/>
      <c r="S491" s="165"/>
      <c r="T491" s="165"/>
      <c r="U491" s="34"/>
      <c r="V491" s="34"/>
    </row>
    <row r="492" spans="1:22" ht="15">
      <c r="A492" s="34"/>
      <c r="B492" s="34"/>
      <c r="C492" s="34"/>
      <c r="D492" s="34"/>
      <c r="E492" s="34"/>
      <c r="F492" s="34"/>
      <c r="G492" s="34"/>
      <c r="H492" s="34"/>
      <c r="I492" s="34"/>
      <c r="J492" s="165"/>
      <c r="K492" s="165"/>
      <c r="L492" s="165"/>
      <c r="M492" s="34"/>
      <c r="O492" s="457"/>
      <c r="P492" s="165"/>
      <c r="Q492" s="165"/>
      <c r="R492" s="165"/>
      <c r="S492" s="165"/>
      <c r="T492" s="165"/>
      <c r="U492" s="34"/>
      <c r="V492" s="34"/>
    </row>
    <row r="493" spans="1:22" ht="15">
      <c r="A493" s="34"/>
      <c r="B493" s="34"/>
      <c r="C493" s="34"/>
      <c r="D493" s="34"/>
      <c r="E493" s="34"/>
      <c r="F493" s="34"/>
      <c r="G493" s="34"/>
      <c r="H493" s="34"/>
      <c r="I493" s="34"/>
      <c r="J493" s="165"/>
      <c r="K493" s="165"/>
      <c r="L493" s="165"/>
      <c r="M493" s="34"/>
      <c r="O493" s="457"/>
      <c r="P493" s="165"/>
      <c r="Q493" s="165"/>
      <c r="R493" s="165"/>
      <c r="S493" s="165"/>
      <c r="T493" s="165"/>
      <c r="U493" s="34"/>
      <c r="V493" s="34"/>
    </row>
    <row r="494" spans="1:22" ht="15">
      <c r="A494" s="34"/>
      <c r="B494" s="34"/>
      <c r="C494" s="34"/>
      <c r="D494" s="34"/>
      <c r="E494" s="34"/>
      <c r="F494" s="34"/>
      <c r="G494" s="34"/>
      <c r="H494" s="34"/>
      <c r="I494" s="34"/>
      <c r="J494" s="165"/>
      <c r="K494" s="165"/>
      <c r="L494" s="165"/>
      <c r="M494" s="34"/>
      <c r="O494" s="457"/>
      <c r="P494" s="165"/>
      <c r="Q494" s="165"/>
      <c r="R494" s="165"/>
      <c r="S494" s="165"/>
      <c r="T494" s="165"/>
      <c r="U494" s="34"/>
      <c r="V494" s="34"/>
    </row>
    <row r="495" spans="1:22" ht="15">
      <c r="A495" s="34"/>
      <c r="B495" s="34"/>
      <c r="C495" s="34"/>
      <c r="D495" s="34"/>
      <c r="E495" s="34"/>
      <c r="F495" s="34"/>
      <c r="G495" s="34"/>
      <c r="H495" s="34"/>
      <c r="I495" s="34"/>
      <c r="J495" s="165"/>
      <c r="K495" s="165"/>
      <c r="L495" s="165"/>
      <c r="M495" s="34"/>
      <c r="O495" s="457"/>
      <c r="P495" s="165"/>
      <c r="Q495" s="165"/>
      <c r="R495" s="165"/>
      <c r="S495" s="165"/>
      <c r="T495" s="165"/>
      <c r="U495" s="34"/>
      <c r="V495" s="34"/>
    </row>
    <row r="496" spans="1:22" ht="15">
      <c r="A496" s="34"/>
      <c r="B496" s="34"/>
      <c r="C496" s="34"/>
      <c r="D496" s="34"/>
      <c r="E496" s="34"/>
      <c r="F496" s="34"/>
      <c r="G496" s="34"/>
      <c r="H496" s="34"/>
      <c r="I496" s="34"/>
      <c r="J496" s="165"/>
      <c r="K496" s="165"/>
      <c r="L496" s="165"/>
      <c r="M496" s="34"/>
      <c r="O496" s="457"/>
      <c r="P496" s="165"/>
      <c r="Q496" s="165"/>
      <c r="R496" s="165"/>
      <c r="S496" s="165"/>
      <c r="T496" s="165"/>
      <c r="U496" s="34"/>
      <c r="V496" s="34"/>
    </row>
    <row r="497" spans="1:22" ht="15">
      <c r="A497" s="34"/>
      <c r="B497" s="34"/>
      <c r="C497" s="34"/>
      <c r="D497" s="34"/>
      <c r="E497" s="34"/>
      <c r="F497" s="34"/>
      <c r="G497" s="34"/>
      <c r="H497" s="34"/>
      <c r="I497" s="34"/>
      <c r="J497" s="165"/>
      <c r="K497" s="165"/>
      <c r="L497" s="165"/>
      <c r="M497" s="34"/>
      <c r="O497" s="457"/>
      <c r="P497" s="165"/>
      <c r="Q497" s="165"/>
      <c r="R497" s="165"/>
      <c r="S497" s="165"/>
      <c r="T497" s="165"/>
      <c r="U497" s="34"/>
      <c r="V497" s="34"/>
    </row>
    <row r="498" spans="1:22" ht="15">
      <c r="A498" s="34"/>
      <c r="B498" s="34"/>
      <c r="C498" s="34"/>
      <c r="D498" s="34"/>
      <c r="E498" s="34"/>
      <c r="F498" s="34"/>
      <c r="G498" s="34"/>
      <c r="H498" s="34"/>
      <c r="I498" s="34"/>
      <c r="J498" s="165"/>
      <c r="K498" s="165"/>
      <c r="L498" s="165"/>
      <c r="M498" s="34"/>
      <c r="O498" s="457"/>
      <c r="P498" s="165"/>
      <c r="Q498" s="165"/>
      <c r="R498" s="165"/>
      <c r="S498" s="165"/>
      <c r="T498" s="165"/>
      <c r="U498" s="34"/>
      <c r="V498" s="34"/>
    </row>
    <row r="499" spans="1:22" ht="15">
      <c r="A499" s="34"/>
      <c r="B499" s="34"/>
      <c r="C499" s="34"/>
      <c r="D499" s="34"/>
      <c r="E499" s="34"/>
      <c r="F499" s="34"/>
      <c r="G499" s="34"/>
      <c r="H499" s="34"/>
      <c r="I499" s="34"/>
      <c r="J499" s="165"/>
      <c r="K499" s="165"/>
      <c r="L499" s="165"/>
      <c r="M499" s="34"/>
      <c r="O499" s="457"/>
      <c r="P499" s="165"/>
      <c r="Q499" s="165"/>
      <c r="R499" s="165"/>
      <c r="S499" s="165"/>
      <c r="T499" s="165"/>
      <c r="U499" s="34"/>
      <c r="V499" s="34"/>
    </row>
    <row r="500" spans="1:22" ht="15">
      <c r="A500" s="34"/>
      <c r="B500" s="34"/>
      <c r="C500" s="34"/>
      <c r="D500" s="34"/>
      <c r="E500" s="34"/>
      <c r="F500" s="34"/>
      <c r="G500" s="34"/>
      <c r="H500" s="34"/>
      <c r="I500" s="34"/>
      <c r="J500" s="165"/>
      <c r="K500" s="165"/>
      <c r="L500" s="165"/>
      <c r="M500" s="34"/>
      <c r="O500" s="457"/>
      <c r="P500" s="165"/>
      <c r="Q500" s="165"/>
      <c r="R500" s="165"/>
      <c r="S500" s="165"/>
      <c r="T500" s="165"/>
      <c r="U500" s="34"/>
      <c r="V500" s="34"/>
    </row>
  </sheetData>
  <mergeCells count="1">
    <mergeCell ref="Y5:AA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1E12-86D9-4A1F-BA18-3706AA3ABF77}">
  <dimension ref="A1"/>
  <sheetViews>
    <sheetView topLeftCell="A129" workbookViewId="0">
      <selection activeCell="A140" sqref="A14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366"/>
  <sheetViews>
    <sheetView zoomScale="78" zoomScaleNormal="78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O27" sqref="O27"/>
    </sheetView>
  </sheetViews>
  <sheetFormatPr baseColWidth="10" defaultRowHeight="15.6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6.36328125" customWidth="1"/>
    <col min="6" max="6" width="7.08984375" customWidth="1"/>
    <col min="7" max="7" width="5.36328125" style="93" customWidth="1"/>
    <col min="8" max="8" width="5.36328125" customWidth="1"/>
    <col min="9" max="9" width="6.08984375" style="93" customWidth="1"/>
    <col min="10" max="10" width="2.08984375" style="93" customWidth="1"/>
    <col min="11" max="11" width="6.08984375" style="18" customWidth="1"/>
    <col min="12" max="12" width="1.6328125" style="11" customWidth="1"/>
    <col min="13" max="13" width="6.08984375" style="56" customWidth="1"/>
    <col min="14" max="14" width="1.90625" style="93" customWidth="1"/>
    <col min="15" max="15" width="6.08984375" style="93" customWidth="1"/>
    <col min="16" max="16" width="2.7265625" style="93" customWidth="1"/>
    <col min="17" max="17" width="7.54296875" customWidth="1"/>
    <col min="18" max="18" width="8.36328125" customWidth="1"/>
    <col min="19" max="19" width="7" style="93" customWidth="1"/>
    <col min="20" max="20" width="8.6328125" style="11" customWidth="1"/>
    <col min="21" max="21" width="7.81640625" style="11" customWidth="1"/>
    <col min="22" max="22" width="6.81640625" style="11" customWidth="1"/>
    <col min="23" max="23" width="7.5429687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5"/>
      <c r="B1" s="45"/>
      <c r="C1" s="45"/>
      <c r="D1" s="45"/>
      <c r="E1" s="45"/>
      <c r="F1" s="45"/>
      <c r="G1" s="90"/>
      <c r="H1" s="45"/>
      <c r="I1" s="90"/>
      <c r="J1" s="90"/>
      <c r="K1" s="72"/>
      <c r="L1" s="71"/>
      <c r="M1" s="96"/>
      <c r="N1" s="90"/>
      <c r="O1" s="90"/>
      <c r="P1" s="90"/>
      <c r="Q1" s="45"/>
      <c r="R1" s="45"/>
      <c r="S1" s="90"/>
      <c r="T1" s="71"/>
      <c r="U1" s="71"/>
      <c r="V1" s="71"/>
      <c r="W1" s="71"/>
      <c r="X1" s="45"/>
      <c r="Y1" s="45"/>
      <c r="Z1" s="45"/>
      <c r="AA1" s="45"/>
      <c r="AB1" s="45"/>
      <c r="AC1" s="45"/>
    </row>
    <row r="2" spans="1:48" s="187" customFormat="1" ht="31.8">
      <c r="A2" s="186"/>
      <c r="B2" s="186"/>
      <c r="C2" s="143" t="s">
        <v>447</v>
      </c>
      <c r="D2" s="186"/>
      <c r="E2" s="186"/>
      <c r="F2" s="186"/>
      <c r="G2" s="197"/>
      <c r="H2" s="186"/>
      <c r="I2" s="197"/>
      <c r="J2" s="197"/>
      <c r="K2" s="173"/>
      <c r="L2" s="202"/>
      <c r="M2" s="176"/>
      <c r="N2" s="197"/>
      <c r="O2" s="197"/>
      <c r="P2" s="197"/>
      <c r="Q2" s="186"/>
      <c r="R2" s="143" t="str">
        <f>+År!B2</f>
        <v>VÆR :</v>
      </c>
      <c r="S2" s="197"/>
      <c r="T2" s="202"/>
      <c r="U2" s="202"/>
      <c r="V2" s="202"/>
      <c r="W2" s="202"/>
      <c r="X2" s="186"/>
      <c r="Y2" s="186"/>
      <c r="Z2" s="186"/>
      <c r="AA2" s="186"/>
      <c r="AB2" s="186"/>
      <c r="AC2" s="186"/>
    </row>
    <row r="3" spans="1:48">
      <c r="A3" s="45"/>
      <c r="B3" s="45"/>
      <c r="C3" s="45"/>
      <c r="D3" s="45"/>
      <c r="E3" s="45"/>
      <c r="F3" s="45"/>
      <c r="G3" s="90"/>
      <c r="H3" s="45"/>
      <c r="I3" s="90"/>
      <c r="J3" s="90"/>
      <c r="K3" s="72"/>
      <c r="L3" s="71"/>
      <c r="M3" s="96"/>
      <c r="N3" s="90"/>
      <c r="O3" s="90"/>
      <c r="P3" s="90"/>
      <c r="Q3" s="45"/>
      <c r="R3" s="45"/>
      <c r="S3" s="90"/>
      <c r="T3" s="71"/>
      <c r="U3" s="71"/>
      <c r="V3" s="71"/>
      <c r="W3" s="71"/>
      <c r="X3" s="45"/>
      <c r="Y3" s="45"/>
      <c r="Z3" s="45"/>
      <c r="AA3" s="45"/>
      <c r="AB3" s="45"/>
      <c r="AC3" s="45"/>
    </row>
    <row r="4" spans="1:48">
      <c r="A4" s="45"/>
      <c r="B4" s="45"/>
      <c r="C4" s="45"/>
      <c r="D4" s="45"/>
      <c r="E4" s="45"/>
      <c r="F4" s="45"/>
      <c r="G4" s="90"/>
      <c r="H4" s="45"/>
      <c r="I4" s="90"/>
      <c r="J4" s="90"/>
      <c r="K4" s="72"/>
      <c r="L4" s="71"/>
      <c r="M4" s="96"/>
      <c r="N4" s="90"/>
      <c r="O4" s="90"/>
      <c r="P4" s="90"/>
      <c r="Q4" s="45"/>
      <c r="R4" s="45"/>
      <c r="S4" s="90"/>
      <c r="T4" s="71"/>
      <c r="U4" s="71"/>
      <c r="V4" s="71"/>
      <c r="W4" s="71"/>
      <c r="X4" s="45"/>
      <c r="Y4" s="45"/>
      <c r="Z4" s="45"/>
      <c r="AA4" s="45"/>
      <c r="AB4" s="45"/>
      <c r="AC4" s="45"/>
    </row>
    <row r="5" spans="1:48" s="191" customFormat="1" ht="19.8">
      <c r="A5" s="189"/>
      <c r="B5" s="189"/>
      <c r="C5" s="189"/>
      <c r="D5" s="185" t="s">
        <v>5</v>
      </c>
      <c r="E5" s="188">
        <f>+År!S2</f>
        <v>45</v>
      </c>
      <c r="F5" s="189"/>
      <c r="G5" s="210"/>
      <c r="H5" s="189"/>
      <c r="I5" s="206"/>
      <c r="J5" s="206"/>
      <c r="K5" s="211"/>
      <c r="L5" s="208"/>
      <c r="M5" s="210"/>
      <c r="N5" s="206"/>
      <c r="O5" s="206"/>
      <c r="P5" s="206"/>
      <c r="Q5" s="189"/>
      <c r="R5" s="185" t="s">
        <v>432</v>
      </c>
      <c r="S5" s="206"/>
      <c r="T5" s="208"/>
      <c r="U5" s="206"/>
      <c r="V5" s="550">
        <f>SUM(F11:F26)</f>
        <v>4450</v>
      </c>
      <c r="W5" s="566"/>
      <c r="X5" s="211"/>
      <c r="Y5" s="211"/>
      <c r="Z5" s="208"/>
      <c r="AA5" s="208"/>
      <c r="AB5" s="189"/>
      <c r="AC5" s="189"/>
      <c r="AD5"/>
      <c r="AE5"/>
      <c r="AV5" s="190"/>
    </row>
    <row r="6" spans="1:48" ht="18.75" customHeight="1">
      <c r="A6" s="45"/>
      <c r="B6" s="50"/>
      <c r="C6" s="50"/>
      <c r="D6" s="50"/>
      <c r="E6" s="50"/>
      <c r="F6" s="50"/>
      <c r="G6" s="96"/>
      <c r="H6" s="50"/>
      <c r="I6" s="96"/>
      <c r="J6" s="96"/>
      <c r="K6" s="72"/>
      <c r="L6" s="72"/>
      <c r="M6" s="96"/>
      <c r="N6" s="96"/>
      <c r="O6" s="96"/>
      <c r="P6" s="96"/>
      <c r="Q6" s="50"/>
      <c r="R6" s="50"/>
      <c r="S6" s="90"/>
      <c r="T6" s="204"/>
      <c r="U6" s="71"/>
      <c r="V6" s="71"/>
      <c r="W6" s="71"/>
      <c r="X6" s="45"/>
      <c r="Y6" s="45"/>
      <c r="Z6" s="45"/>
      <c r="AA6" s="45"/>
      <c r="AB6" s="45"/>
      <c r="AC6" s="45"/>
      <c r="AQ6" s="5"/>
    </row>
    <row r="7" spans="1:48" ht="17.399999999999999">
      <c r="A7" s="46"/>
      <c r="B7" s="46"/>
      <c r="C7" s="46"/>
      <c r="D7" s="46"/>
      <c r="E7" s="46"/>
      <c r="F7" s="46"/>
      <c r="G7" s="150"/>
      <c r="H7" s="45"/>
      <c r="I7" s="90"/>
      <c r="J7" s="90"/>
      <c r="K7" s="72"/>
      <c r="L7" s="71"/>
      <c r="M7" s="96"/>
      <c r="N7" s="90"/>
      <c r="O7" s="90"/>
      <c r="P7" s="90"/>
      <c r="Q7" s="45"/>
      <c r="R7" s="46"/>
      <c r="S7" s="90"/>
      <c r="T7" s="204"/>
      <c r="U7" s="71"/>
      <c r="V7" s="71"/>
      <c r="W7" s="71"/>
      <c r="X7" s="45"/>
      <c r="Y7" s="45"/>
      <c r="Z7" s="45"/>
      <c r="AA7" s="45"/>
      <c r="AB7" s="45"/>
      <c r="AC7" s="45"/>
      <c r="AQ7" s="4"/>
      <c r="AR7" s="4"/>
    </row>
    <row r="8" spans="1:48" ht="17.399999999999999">
      <c r="A8" s="46"/>
      <c r="B8" s="46"/>
      <c r="C8" s="46"/>
      <c r="D8" s="46"/>
      <c r="E8" s="50" t="s">
        <v>2</v>
      </c>
      <c r="F8" s="46"/>
      <c r="G8" s="150"/>
      <c r="H8" s="45"/>
      <c r="I8" s="90"/>
      <c r="J8" s="90"/>
      <c r="K8" s="72"/>
      <c r="L8" s="71"/>
      <c r="M8" s="96"/>
      <c r="N8" s="90"/>
      <c r="O8" s="90"/>
      <c r="P8" s="90"/>
      <c r="Q8" s="45"/>
      <c r="R8" s="50" t="s">
        <v>22</v>
      </c>
      <c r="S8" s="90"/>
      <c r="T8" s="204"/>
      <c r="U8" s="71"/>
      <c r="V8" s="71"/>
      <c r="W8" s="71"/>
      <c r="X8" s="50" t="s">
        <v>433</v>
      </c>
      <c r="Y8" s="45"/>
      <c r="Z8" s="45"/>
      <c r="AA8" s="50" t="s">
        <v>86</v>
      </c>
      <c r="AB8" s="50" t="s">
        <v>2</v>
      </c>
      <c r="AC8" s="45"/>
      <c r="AQ8" s="4"/>
      <c r="AR8" s="4"/>
    </row>
    <row r="9" spans="1:48">
      <c r="A9" s="45"/>
      <c r="B9" s="45"/>
      <c r="C9" s="45"/>
      <c r="D9" s="45"/>
      <c r="E9" s="50" t="s">
        <v>496</v>
      </c>
      <c r="F9" s="50" t="s">
        <v>2</v>
      </c>
      <c r="G9" s="96" t="s">
        <v>2</v>
      </c>
      <c r="H9" s="112"/>
      <c r="I9" s="96" t="s">
        <v>1</v>
      </c>
      <c r="J9" s="96"/>
      <c r="K9" s="72" t="s">
        <v>2</v>
      </c>
      <c r="L9" s="72"/>
      <c r="M9" s="96" t="s">
        <v>22</v>
      </c>
      <c r="N9" s="96"/>
      <c r="O9" s="96" t="s">
        <v>22</v>
      </c>
      <c r="P9" s="96"/>
      <c r="Q9" s="50" t="s">
        <v>22</v>
      </c>
      <c r="R9" s="50" t="s">
        <v>498</v>
      </c>
      <c r="S9" s="96" t="s">
        <v>22</v>
      </c>
      <c r="T9" s="72" t="s">
        <v>45</v>
      </c>
      <c r="U9" s="72" t="s">
        <v>506</v>
      </c>
      <c r="V9" s="72"/>
      <c r="W9" s="72"/>
      <c r="X9" s="50" t="s">
        <v>422</v>
      </c>
      <c r="Y9" s="50" t="s">
        <v>494</v>
      </c>
      <c r="Z9" s="50" t="s">
        <v>420</v>
      </c>
      <c r="AA9" s="50" t="s">
        <v>435</v>
      </c>
      <c r="AB9" s="50" t="s">
        <v>437</v>
      </c>
      <c r="AC9" s="45"/>
    </row>
    <row r="10" spans="1:48" ht="20.100000000000001" customHeight="1">
      <c r="A10" s="45"/>
      <c r="B10" s="50" t="s">
        <v>95</v>
      </c>
      <c r="C10" s="50" t="s">
        <v>448</v>
      </c>
      <c r="D10" s="46"/>
      <c r="E10" s="51" t="s">
        <v>497</v>
      </c>
      <c r="F10" s="51" t="s">
        <v>8</v>
      </c>
      <c r="G10" s="97" t="s">
        <v>410</v>
      </c>
      <c r="H10" s="112" t="s">
        <v>499</v>
      </c>
      <c r="I10" s="97" t="s">
        <v>410</v>
      </c>
      <c r="J10" s="97"/>
      <c r="K10" s="73" t="s">
        <v>653</v>
      </c>
      <c r="L10" s="73"/>
      <c r="M10" s="97" t="s">
        <v>653</v>
      </c>
      <c r="N10" s="97"/>
      <c r="O10" s="97" t="s">
        <v>654</v>
      </c>
      <c r="P10" s="97"/>
      <c r="Q10" s="51" t="s">
        <v>0</v>
      </c>
      <c r="R10" s="51" t="s">
        <v>421</v>
      </c>
      <c r="S10" s="97" t="s">
        <v>44</v>
      </c>
      <c r="T10" s="73" t="s">
        <v>4</v>
      </c>
      <c r="U10" s="73" t="s">
        <v>529</v>
      </c>
      <c r="V10" s="73" t="s">
        <v>538</v>
      </c>
      <c r="W10" s="73" t="s">
        <v>535</v>
      </c>
      <c r="X10" s="51" t="s">
        <v>44</v>
      </c>
      <c r="Y10" s="51" t="s">
        <v>495</v>
      </c>
      <c r="Z10" s="51" t="s">
        <v>421</v>
      </c>
      <c r="AA10" s="51" t="s">
        <v>436</v>
      </c>
      <c r="AB10" s="51" t="s">
        <v>73</v>
      </c>
      <c r="AC10" s="45"/>
      <c r="AD10" s="4"/>
      <c r="AE10" s="57"/>
      <c r="AF10" s="1"/>
      <c r="AG10" s="5"/>
    </row>
    <row r="11" spans="1:48">
      <c r="A11" s="45"/>
      <c r="B11" s="65">
        <f>+'Ark1'!C2512</f>
        <v>2024</v>
      </c>
      <c r="C11" s="65">
        <f>+'Ark1'!N2512</f>
        <v>409</v>
      </c>
      <c r="D11" s="65" t="s">
        <v>470</v>
      </c>
      <c r="E11" s="65">
        <f>+'Ark1'!Q2512</f>
        <v>0</v>
      </c>
      <c r="F11" s="65">
        <f>+'Ark1'!R2512</f>
        <v>0</v>
      </c>
      <c r="G11" s="200">
        <f>+'Ark1'!AG2512</f>
        <v>0</v>
      </c>
      <c r="H11" s="113">
        <f t="shared" ref="H11:H26" si="0">+G11-G28</f>
        <v>-4.0708324852432309E-2</v>
      </c>
      <c r="I11" s="200">
        <f>+'Ark1'!AH2512</f>
        <v>0</v>
      </c>
      <c r="J11" s="97"/>
      <c r="K11" s="453">
        <f>+'Ark1'!AI2512</f>
        <v>0</v>
      </c>
      <c r="L11" s="73"/>
      <c r="M11" s="151">
        <f>+'Ark1'!AJ2512</f>
        <v>0</v>
      </c>
      <c r="N11" s="97"/>
      <c r="O11" s="151">
        <f>+'Ark1'!AK2512</f>
        <v>0</v>
      </c>
      <c r="P11" s="97"/>
      <c r="Q11" s="66">
        <f>+'Ark1'!S2512</f>
        <v>0</v>
      </c>
      <c r="R11" s="66">
        <f>+'Ark1'!T2512</f>
        <v>0</v>
      </c>
      <c r="S11" s="258">
        <f>+'Ark1'!U2512</f>
        <v>0</v>
      </c>
      <c r="T11" s="142">
        <f>+'Ark1'!W2512</f>
        <v>0</v>
      </c>
      <c r="U11" s="142">
        <f>+'Ark1'!X2512</f>
        <v>0</v>
      </c>
      <c r="V11" s="142">
        <f>+'Ark1'!Y2512</f>
        <v>0</v>
      </c>
      <c r="W11" s="142">
        <f>+'Ark1'!Z2512</f>
        <v>0</v>
      </c>
      <c r="X11" s="66">
        <f>+'Ark1'!AA2512</f>
        <v>0</v>
      </c>
      <c r="Y11" s="66">
        <f>+'Ark1'!AB2512</f>
        <v>0</v>
      </c>
      <c r="Z11" s="66">
        <f>+'Ark1'!AC2512</f>
        <v>0</v>
      </c>
      <c r="AA11" s="66" t="e">
        <f t="shared" ref="AA11:AA76" si="1">+S11/Q11</f>
        <v>#DIV/0!</v>
      </c>
      <c r="AB11" s="66" t="e">
        <f t="shared" ref="AB11:AB76" si="2">+F11/E11</f>
        <v>#DIV/0!</v>
      </c>
      <c r="AC11" s="45"/>
      <c r="AD11" s="4"/>
      <c r="AE11" s="57"/>
      <c r="AF11" s="1"/>
      <c r="AG11" s="5"/>
    </row>
    <row r="12" spans="1:48">
      <c r="A12" s="45"/>
      <c r="B12" s="65">
        <f>+'Ark1'!C2513</f>
        <v>2024</v>
      </c>
      <c r="C12" s="65">
        <f>+'Ark1'!N2513</f>
        <v>410</v>
      </c>
      <c r="D12" s="65" t="s">
        <v>471</v>
      </c>
      <c r="E12" s="65">
        <f>+'Ark1'!Q2513</f>
        <v>17</v>
      </c>
      <c r="F12" s="65">
        <f>+'Ark1'!R2513</f>
        <v>26</v>
      </c>
      <c r="G12" s="200">
        <f>+'Ark1'!AG2513</f>
        <v>0.58426966292134808</v>
      </c>
      <c r="H12" s="113">
        <f t="shared" si="0"/>
        <v>3.4707277413511761E-2</v>
      </c>
      <c r="I12" s="200">
        <f>+'Ark1'!AH2513</f>
        <v>0.18426115473156515</v>
      </c>
      <c r="J12" s="97"/>
      <c r="K12" s="453">
        <f>+'Ark1'!AI2513</f>
        <v>20</v>
      </c>
      <c r="L12" s="73"/>
      <c r="M12" s="151">
        <f>+'Ark1'!AJ2513</f>
        <v>96.704999999999998</v>
      </c>
      <c r="N12" s="97"/>
      <c r="O12" s="151">
        <f>+'Ark1'!AK2513</f>
        <v>14.84228057127959</v>
      </c>
      <c r="P12" s="97"/>
      <c r="Q12" s="66">
        <f>+'Ark1'!S2513</f>
        <v>4.6153846153846141</v>
      </c>
      <c r="R12" s="66">
        <f>+'Ark1'!T2513</f>
        <v>4.2307692307692308</v>
      </c>
      <c r="S12" s="258">
        <f>+'Ark1'!U2513</f>
        <v>13.34230769230769</v>
      </c>
      <c r="T12" s="142">
        <f>+'Ark1'!W2513</f>
        <v>0</v>
      </c>
      <c r="U12" s="142">
        <f>+'Ark1'!X2513</f>
        <v>0</v>
      </c>
      <c r="V12" s="142">
        <f>+'Ark1'!Y2513</f>
        <v>0</v>
      </c>
      <c r="W12" s="142">
        <f>+'Ark1'!Z2513</f>
        <v>0</v>
      </c>
      <c r="X12" s="66">
        <f>+'Ark1'!AA2513</f>
        <v>1.1449464471598472</v>
      </c>
      <c r="Y12" s="66">
        <f>+'Ark1'!AB2513</f>
        <v>1.0769230769230798</v>
      </c>
      <c r="Z12" s="66">
        <f>+'Ark1'!AC2513</f>
        <v>1.3389919373484012</v>
      </c>
      <c r="AA12" s="66">
        <f t="shared" si="1"/>
        <v>2.8908333333333336</v>
      </c>
      <c r="AB12" s="66">
        <f t="shared" si="2"/>
        <v>1.5294117647058822</v>
      </c>
      <c r="AC12" s="45"/>
      <c r="AD12" s="4"/>
      <c r="AE12" s="57"/>
      <c r="AF12" s="1"/>
      <c r="AG12" s="5"/>
    </row>
    <row r="13" spans="1:48">
      <c r="A13" s="45"/>
      <c r="B13" s="65">
        <f>+'Ark1'!C2514</f>
        <v>2024</v>
      </c>
      <c r="C13" s="65">
        <f>+'Ark1'!N2514</f>
        <v>415</v>
      </c>
      <c r="D13" s="65" t="s">
        <v>472</v>
      </c>
      <c r="E13" s="65">
        <f>+'Ark1'!Q2514</f>
        <v>110</v>
      </c>
      <c r="F13" s="65">
        <f>+'Ark1'!R2514</f>
        <v>139</v>
      </c>
      <c r="G13" s="200">
        <f>+'Ark1'!AG2514</f>
        <v>3.1235955056179776</v>
      </c>
      <c r="H13" s="113">
        <f t="shared" si="0"/>
        <v>0.31472109080014787</v>
      </c>
      <c r="I13" s="200">
        <f>+'Ark1'!AH2514</f>
        <v>1.3151646558528545</v>
      </c>
      <c r="J13" s="97"/>
      <c r="K13" s="453">
        <f>+'Ark1'!AI2514</f>
        <v>111</v>
      </c>
      <c r="L13" s="73"/>
      <c r="M13" s="151">
        <f>+'Ark1'!AJ2514</f>
        <v>101.29009009009006</v>
      </c>
      <c r="N13" s="97"/>
      <c r="O13" s="151">
        <f>+'Ark1'!AK2514</f>
        <v>17.285208992164627</v>
      </c>
      <c r="P13" s="97"/>
      <c r="Q13" s="66">
        <f>+'Ark1'!S2514</f>
        <v>5.273381294964028</v>
      </c>
      <c r="R13" s="66">
        <f>+'Ark1'!T2514</f>
        <v>5.5971223021582723</v>
      </c>
      <c r="S13" s="258">
        <f>+'Ark1'!U2514</f>
        <v>17.812949640287766</v>
      </c>
      <c r="T13" s="142">
        <f>+'Ark1'!W2514</f>
        <v>4.3165467625899288</v>
      </c>
      <c r="U13" s="142">
        <f>+'Ark1'!X2514</f>
        <v>88.489208633093526</v>
      </c>
      <c r="V13" s="142">
        <f>+'Ark1'!Y2514</f>
        <v>0</v>
      </c>
      <c r="W13" s="142">
        <f>+'Ark1'!Z2514</f>
        <v>0</v>
      </c>
      <c r="X13" s="66">
        <f>+'Ark1'!AA2514</f>
        <v>1.3653383659662075</v>
      </c>
      <c r="Y13" s="66">
        <f>+'Ark1'!AB2514</f>
        <v>1.1046387175636962</v>
      </c>
      <c r="Z13" s="66">
        <f>+'Ark1'!AC2514</f>
        <v>1.6522033444818485</v>
      </c>
      <c r="AA13" s="66">
        <f t="shared" si="1"/>
        <v>3.3778990450204636</v>
      </c>
      <c r="AB13" s="66">
        <f t="shared" si="2"/>
        <v>1.2636363636363637</v>
      </c>
      <c r="AC13" s="45"/>
      <c r="AD13" s="4"/>
      <c r="AE13" s="57"/>
      <c r="AF13" s="1"/>
      <c r="AG13" s="5"/>
    </row>
    <row r="14" spans="1:48">
      <c r="A14" s="45"/>
      <c r="B14" s="65">
        <f>+'Ark1'!C2515</f>
        <v>2024</v>
      </c>
      <c r="C14" s="65">
        <f>+'Ark1'!N2515</f>
        <v>420</v>
      </c>
      <c r="D14" s="65" t="s">
        <v>473</v>
      </c>
      <c r="E14" s="65">
        <f>+'Ark1'!Q2515</f>
        <v>227</v>
      </c>
      <c r="F14" s="65">
        <f>+'Ark1'!R2515</f>
        <v>276</v>
      </c>
      <c r="G14" s="200">
        <f>+'Ark1'!AG2515</f>
        <v>6.202247191011236</v>
      </c>
      <c r="H14" s="113">
        <f t="shared" si="0"/>
        <v>0.3606025746871957</v>
      </c>
      <c r="I14" s="200">
        <f>+'Ark1'!AH2515</f>
        <v>3.3487831539943071</v>
      </c>
      <c r="J14" s="97"/>
      <c r="K14" s="453">
        <f>+'Ark1'!AI2515</f>
        <v>213</v>
      </c>
      <c r="L14" s="73"/>
      <c r="M14" s="151">
        <f>+'Ark1'!AJ2515</f>
        <v>106.13615023474182</v>
      </c>
      <c r="N14" s="97"/>
      <c r="O14" s="151">
        <f>+'Ark1'!AK2515</f>
        <v>19.391723893649718</v>
      </c>
      <c r="P14" s="97"/>
      <c r="Q14" s="66">
        <f>+'Ark1'!S2515</f>
        <v>6.1268115942028993</v>
      </c>
      <c r="R14" s="66">
        <f>+'Ark1'!T2515</f>
        <v>6.1811594202898545</v>
      </c>
      <c r="S14" s="258">
        <f>+'Ark1'!U2515</f>
        <v>22.842753623188379</v>
      </c>
      <c r="T14" s="142">
        <f>+'Ark1'!W2515</f>
        <v>6.1594202898550723</v>
      </c>
      <c r="U14" s="142">
        <f>+'Ark1'!X2515</f>
        <v>100</v>
      </c>
      <c r="V14" s="142">
        <f>+'Ark1'!Y2515</f>
        <v>47.101449275362313</v>
      </c>
      <c r="W14" s="142">
        <f>+'Ark1'!Z2515</f>
        <v>0</v>
      </c>
      <c r="X14" s="66">
        <f>+'Ark1'!AA2515</f>
        <v>1.4220004118085217</v>
      </c>
      <c r="Y14" s="66">
        <f>+'Ark1'!AB2515</f>
        <v>1.2047033344037656</v>
      </c>
      <c r="Z14" s="66">
        <f>+'Ark1'!AC2515</f>
        <v>1.607209785132528</v>
      </c>
      <c r="AA14" s="66">
        <f t="shared" si="1"/>
        <v>3.7283264340626801</v>
      </c>
      <c r="AB14" s="66">
        <f t="shared" si="2"/>
        <v>1.2158590308370043</v>
      </c>
      <c r="AC14" s="45"/>
      <c r="AD14" s="4"/>
      <c r="AE14" s="57"/>
      <c r="AF14" s="1"/>
      <c r="AG14" s="5"/>
      <c r="AI14" s="2"/>
      <c r="AJ14" s="2"/>
      <c r="AK14" s="2"/>
    </row>
    <row r="15" spans="1:48">
      <c r="A15" s="45"/>
      <c r="B15" s="65">
        <f>+'Ark1'!C2516</f>
        <v>2024</v>
      </c>
      <c r="C15" s="65">
        <f>+'Ark1'!N2516</f>
        <v>425</v>
      </c>
      <c r="D15" s="65" t="s">
        <v>474</v>
      </c>
      <c r="E15" s="65">
        <f>+'Ark1'!Q2516</f>
        <v>192</v>
      </c>
      <c r="F15" s="65">
        <f>+'Ark1'!R2516</f>
        <v>211</v>
      </c>
      <c r="G15" s="200">
        <f>+'Ark1'!AG2516</f>
        <v>4.7415730337078639</v>
      </c>
      <c r="H15" s="113">
        <f t="shared" si="0"/>
        <v>-0.69298833409185168</v>
      </c>
      <c r="I15" s="200">
        <f>+'Ark1'!AH2516</f>
        <v>2.983713417335315</v>
      </c>
      <c r="J15" s="97"/>
      <c r="K15" s="453">
        <f>+'Ark1'!AI2516</f>
        <v>179</v>
      </c>
      <c r="L15" s="73"/>
      <c r="M15" s="151">
        <f>+'Ark1'!AJ2516</f>
        <v>109.0502793296089</v>
      </c>
      <c r="N15" s="97"/>
      <c r="O15" s="151">
        <f>+'Ark1'!AK2516</f>
        <v>20.850012487799631</v>
      </c>
      <c r="P15" s="97"/>
      <c r="Q15" s="66">
        <f>+'Ark1'!S2516</f>
        <v>6.5876777251184819</v>
      </c>
      <c r="R15" s="66">
        <f>+'Ark1'!T2516</f>
        <v>6.3981042654028419</v>
      </c>
      <c r="S15" s="258">
        <f>+'Ark1'!U2516</f>
        <v>26.622274881516596</v>
      </c>
      <c r="T15" s="142">
        <f>+'Ark1'!W2516</f>
        <v>14.691943127962086</v>
      </c>
      <c r="U15" s="142">
        <f>+'Ark1'!X2516</f>
        <v>100</v>
      </c>
      <c r="V15" s="142">
        <f>+'Ark1'!Y2516</f>
        <v>100</v>
      </c>
      <c r="W15" s="142">
        <f>+'Ark1'!Z2516</f>
        <v>0</v>
      </c>
      <c r="X15" s="66">
        <f>+'Ark1'!AA2516</f>
        <v>0.8426017821620978</v>
      </c>
      <c r="Y15" s="66">
        <f>+'Ark1'!AB2516</f>
        <v>1.4294266276436229</v>
      </c>
      <c r="Z15" s="66">
        <f>+'Ark1'!AC2516</f>
        <v>1.8784878986400873</v>
      </c>
      <c r="AA15" s="66">
        <f t="shared" si="1"/>
        <v>4.0412230215827361</v>
      </c>
      <c r="AB15" s="66">
        <f t="shared" si="2"/>
        <v>1.0989583333333333</v>
      </c>
      <c r="AC15" s="45"/>
      <c r="AD15" s="4"/>
      <c r="AE15" s="57"/>
      <c r="AF15" s="13"/>
      <c r="AG15" s="5"/>
      <c r="AI15" s="2"/>
      <c r="AJ15" s="2"/>
      <c r="AK15" s="4"/>
      <c r="AL15" s="4"/>
      <c r="AM15" s="4"/>
    </row>
    <row r="16" spans="1:48">
      <c r="A16" s="45"/>
      <c r="B16" s="65">
        <f>+'Ark1'!C2517</f>
        <v>2024</v>
      </c>
      <c r="C16" s="65">
        <f>+'Ark1'!N2517</f>
        <v>428</v>
      </c>
      <c r="D16" s="65" t="s">
        <v>475</v>
      </c>
      <c r="E16" s="65">
        <f>+'Ark1'!Q2517</f>
        <v>163</v>
      </c>
      <c r="F16" s="65">
        <f>+'Ark1'!R2517</f>
        <v>178</v>
      </c>
      <c r="G16" s="200">
        <f>+'Ark1'!AG2517</f>
        <v>4</v>
      </c>
      <c r="H16" s="113">
        <f t="shared" si="0"/>
        <v>0.33625076328109138</v>
      </c>
      <c r="I16" s="200">
        <f>+'Ark1'!AH2517</f>
        <v>2.7506381948037197</v>
      </c>
      <c r="J16" s="97"/>
      <c r="K16" s="453">
        <f>+'Ark1'!AI2517</f>
        <v>159</v>
      </c>
      <c r="L16" s="73"/>
      <c r="M16" s="151">
        <f>+'Ark1'!AJ2517</f>
        <v>110.9798742138365</v>
      </c>
      <c r="N16" s="97"/>
      <c r="O16" s="151">
        <f>+'Ark1'!AK2517</f>
        <v>21.493616083946264</v>
      </c>
      <c r="P16" s="97"/>
      <c r="Q16" s="66">
        <f>+'Ark1'!S2517</f>
        <v>6.8314606741573014</v>
      </c>
      <c r="R16" s="66">
        <f>+'Ark1'!T2517</f>
        <v>6.5449438202247192</v>
      </c>
      <c r="S16" s="258">
        <f>+'Ark1'!U2517</f>
        <v>29.092696629213492</v>
      </c>
      <c r="T16" s="142">
        <f>+'Ark1'!W2517</f>
        <v>16.853932584269664</v>
      </c>
      <c r="U16" s="142">
        <f>+'Ark1'!X2517</f>
        <v>100</v>
      </c>
      <c r="V16" s="142">
        <f>+'Ark1'!Y2517</f>
        <v>100</v>
      </c>
      <c r="W16" s="142">
        <f>+'Ark1'!Z2517</f>
        <v>0</v>
      </c>
      <c r="X16" s="66">
        <f>+'Ark1'!AA2517</f>
        <v>0.57621637642499202</v>
      </c>
      <c r="Y16" s="66">
        <f>+'Ark1'!AB2517</f>
        <v>1.4279391534591253</v>
      </c>
      <c r="Z16" s="66">
        <f>+'Ark1'!AC2517</f>
        <v>1.914082127313836</v>
      </c>
      <c r="AA16" s="66">
        <f t="shared" si="1"/>
        <v>4.2586348684210549</v>
      </c>
      <c r="AB16" s="66">
        <f t="shared" si="2"/>
        <v>1.0920245398773005</v>
      </c>
      <c r="AC16" s="45"/>
      <c r="AD16" s="4"/>
      <c r="AE16" s="57"/>
      <c r="AF16" s="1"/>
      <c r="AG16" s="5"/>
    </row>
    <row r="17" spans="1:39">
      <c r="A17" s="45"/>
      <c r="B17" s="65">
        <f>+'Ark1'!C2518</f>
        <v>2024</v>
      </c>
      <c r="C17" s="65">
        <f>+'Ark1'!N2518</f>
        <v>430</v>
      </c>
      <c r="D17" s="65" t="s">
        <v>476</v>
      </c>
      <c r="E17" s="65">
        <f>+'Ark1'!Q2518</f>
        <v>265</v>
      </c>
      <c r="F17" s="65">
        <f>+'Ark1'!R2518</f>
        <v>286</v>
      </c>
      <c r="G17" s="200">
        <f>+'Ark1'!AG2518</f>
        <v>6.4269662921348303</v>
      </c>
      <c r="H17" s="113">
        <f t="shared" si="0"/>
        <v>-4.5657359401909403E-2</v>
      </c>
      <c r="I17" s="200">
        <f>+'Ark1'!AH2518</f>
        <v>4.800935275414389</v>
      </c>
      <c r="J17" s="97"/>
      <c r="K17" s="453">
        <f>+'Ark1'!AI2518</f>
        <v>242</v>
      </c>
      <c r="L17" s="73"/>
      <c r="M17" s="151">
        <f>+'Ark1'!AJ2518</f>
        <v>112.8921487603306</v>
      </c>
      <c r="N17" s="97"/>
      <c r="O17" s="151">
        <f>+'Ark1'!AK2518</f>
        <v>22.186450856573298</v>
      </c>
      <c r="P17" s="97"/>
      <c r="Q17" s="66">
        <f>+'Ark1'!S2518</f>
        <v>6.975524475524475</v>
      </c>
      <c r="R17" s="66">
        <f>+'Ark1'!T2518</f>
        <v>6.6503496503496526</v>
      </c>
      <c r="S17" s="258">
        <f>+'Ark1'!U2518</f>
        <v>31.603146853146839</v>
      </c>
      <c r="T17" s="142">
        <f>+'Ark1'!W2518</f>
        <v>15.034965034965037</v>
      </c>
      <c r="U17" s="142">
        <f>+'Ark1'!X2518</f>
        <v>100</v>
      </c>
      <c r="V17" s="142">
        <f>+'Ark1'!Y2518</f>
        <v>100</v>
      </c>
      <c r="W17" s="142">
        <f>+'Ark1'!Z2518</f>
        <v>0</v>
      </c>
      <c r="X17" s="66">
        <f>+'Ark1'!AA2518</f>
        <v>0.8879676800493288</v>
      </c>
      <c r="Y17" s="66">
        <f>+'Ark1'!AB2518</f>
        <v>1.4003354634658469</v>
      </c>
      <c r="Z17" s="66">
        <f>+'Ark1'!AC2518</f>
        <v>1.8689915056987312</v>
      </c>
      <c r="AA17" s="66">
        <f t="shared" si="1"/>
        <v>4.5305764411027551</v>
      </c>
      <c r="AB17" s="66">
        <f t="shared" si="2"/>
        <v>1.0792452830188679</v>
      </c>
      <c r="AC17" s="45"/>
      <c r="AD17" s="4"/>
      <c r="AE17" s="57"/>
      <c r="AF17" s="1"/>
      <c r="AG17" s="5"/>
    </row>
    <row r="18" spans="1:39">
      <c r="A18" s="45"/>
      <c r="B18" s="65">
        <f>+'Ark1'!C2519</f>
        <v>2024</v>
      </c>
      <c r="C18" s="65">
        <f>+'Ark1'!N2519</f>
        <v>433</v>
      </c>
      <c r="D18" s="65" t="s">
        <v>477</v>
      </c>
      <c r="E18" s="65">
        <f>+'Ark1'!Q2519</f>
        <v>190</v>
      </c>
      <c r="F18" s="65">
        <f>+'Ark1'!R2519</f>
        <v>198</v>
      </c>
      <c r="G18" s="200">
        <f>+'Ark1'!AG2519</f>
        <v>4.4494382022471912</v>
      </c>
      <c r="H18" s="113">
        <f t="shared" si="0"/>
        <v>5.29391181845007E-2</v>
      </c>
      <c r="I18" s="200">
        <f>+'Ark1'!AH2519</f>
        <v>3.5872231434984889</v>
      </c>
      <c r="J18" s="97"/>
      <c r="K18" s="453">
        <f>+'Ark1'!AI2519</f>
        <v>173</v>
      </c>
      <c r="L18" s="73"/>
      <c r="M18" s="151">
        <f>+'Ark1'!AJ2519</f>
        <v>114.32890173410398</v>
      </c>
      <c r="N18" s="97"/>
      <c r="O18" s="151">
        <f>+'Ark1'!AK2519</f>
        <v>23.011294578836257</v>
      </c>
      <c r="P18" s="97"/>
      <c r="Q18" s="66">
        <f>+'Ark1'!S2519</f>
        <v>7.4191919191919187</v>
      </c>
      <c r="R18" s="66">
        <f>+'Ark1'!T2519</f>
        <v>6.9444444444444438</v>
      </c>
      <c r="S18" s="258">
        <f>+'Ark1'!U2519</f>
        <v>34.108585858585869</v>
      </c>
      <c r="T18" s="142">
        <f>+'Ark1'!W2519</f>
        <v>18.181818181818183</v>
      </c>
      <c r="U18" s="142">
        <f>+'Ark1'!X2519</f>
        <v>100</v>
      </c>
      <c r="V18" s="142">
        <f>+'Ark1'!Y2519</f>
        <v>100</v>
      </c>
      <c r="W18" s="142">
        <f>+'Ark1'!Z2519</f>
        <v>0</v>
      </c>
      <c r="X18" s="66">
        <f>+'Ark1'!AA2519</f>
        <v>0.55293251291522083</v>
      </c>
      <c r="Y18" s="66">
        <f>+'Ark1'!AB2519</f>
        <v>1.1196298782084748</v>
      </c>
      <c r="Z18" s="66">
        <f>+'Ark1'!AC2519</f>
        <v>1.8618836026840888</v>
      </c>
      <c r="AA18" s="66">
        <f t="shared" si="1"/>
        <v>4.5973451327433645</v>
      </c>
      <c r="AB18" s="66">
        <f t="shared" si="2"/>
        <v>1.0421052631578946</v>
      </c>
      <c r="AC18" s="45"/>
      <c r="AD18" s="4"/>
      <c r="AE18" s="57"/>
      <c r="AF18" s="1"/>
      <c r="AG18" s="5"/>
      <c r="AI18" s="2"/>
      <c r="AJ18" s="2"/>
      <c r="AK18" s="2"/>
    </row>
    <row r="19" spans="1:39">
      <c r="A19" s="45"/>
      <c r="B19" s="65">
        <f>+'Ark1'!C2520</f>
        <v>2024</v>
      </c>
      <c r="C19" s="65">
        <f>+'Ark1'!N2520</f>
        <v>435</v>
      </c>
      <c r="D19" s="65" t="s">
        <v>478</v>
      </c>
      <c r="E19" s="65">
        <f>+'Ark1'!Q2520</f>
        <v>324</v>
      </c>
      <c r="F19" s="65">
        <f>+'Ark1'!R2520</f>
        <v>346</v>
      </c>
      <c r="G19" s="200">
        <f>+'Ark1'!AG2520</f>
        <v>7.7752808988764048</v>
      </c>
      <c r="H19" s="113">
        <f t="shared" si="0"/>
        <v>-0.20355077220032758</v>
      </c>
      <c r="I19" s="200">
        <f>+'Ark1'!AH2520</f>
        <v>6.7171662982151794</v>
      </c>
      <c r="J19" s="97"/>
      <c r="K19" s="453">
        <f>+'Ark1'!AI2520</f>
        <v>286</v>
      </c>
      <c r="L19" s="73"/>
      <c r="M19" s="151">
        <f>+'Ark1'!AJ2520</f>
        <v>116.23461538461552</v>
      </c>
      <c r="N19" s="97"/>
      <c r="O19" s="151">
        <f>+'Ark1'!AK2520</f>
        <v>23.492825630201096</v>
      </c>
      <c r="P19" s="97"/>
      <c r="Q19" s="66">
        <f>+'Ark1'!S2520</f>
        <v>7.5202312138728304</v>
      </c>
      <c r="R19" s="66">
        <f>+'Ark1'!T2520</f>
        <v>6.8670520231213876</v>
      </c>
      <c r="S19" s="258">
        <f>+'Ark1'!U2520</f>
        <v>36.549421965317926</v>
      </c>
      <c r="T19" s="142">
        <f>+'Ark1'!W2520</f>
        <v>17.341040462427738</v>
      </c>
      <c r="U19" s="142">
        <f>+'Ark1'!X2520</f>
        <v>100</v>
      </c>
      <c r="V19" s="142">
        <f>+'Ark1'!Y2520</f>
        <v>100</v>
      </c>
      <c r="W19" s="142">
        <f>+'Ark1'!Z2520</f>
        <v>100</v>
      </c>
      <c r="X19" s="66">
        <f>+'Ark1'!AA2520</f>
        <v>0.84358319912960256</v>
      </c>
      <c r="Y19" s="66">
        <f>+'Ark1'!AB2520</f>
        <v>1.1584801453275673</v>
      </c>
      <c r="Z19" s="66">
        <f>+'Ark1'!AC2520</f>
        <v>1.8776787362592011</v>
      </c>
      <c r="AA19" s="66">
        <f t="shared" si="1"/>
        <v>4.8601460415065354</v>
      </c>
      <c r="AB19" s="66">
        <f t="shared" si="2"/>
        <v>1.0679012345679013</v>
      </c>
      <c r="AC19" s="45"/>
      <c r="AD19" s="4"/>
      <c r="AE19" s="57"/>
      <c r="AF19" s="1"/>
      <c r="AG19" s="5"/>
      <c r="AI19" s="2"/>
      <c r="AJ19" s="2"/>
      <c r="AK19" s="2"/>
    </row>
    <row r="20" spans="1:39">
      <c r="A20" s="45"/>
      <c r="B20" s="65">
        <f>+'Ark1'!C2521</f>
        <v>2024</v>
      </c>
      <c r="C20" s="65">
        <f>+'Ark1'!N2521</f>
        <v>438</v>
      </c>
      <c r="D20" s="65" t="s">
        <v>479</v>
      </c>
      <c r="E20" s="65">
        <f>+'Ark1'!Q2521</f>
        <v>212</v>
      </c>
      <c r="F20" s="65">
        <f>+'Ark1'!R2521</f>
        <v>227</v>
      </c>
      <c r="G20" s="200">
        <f>+'Ark1'!AG2521</f>
        <v>5.1011235955056176</v>
      </c>
      <c r="H20" s="113">
        <f t="shared" si="0"/>
        <v>-0.37414609714653047</v>
      </c>
      <c r="I20" s="200">
        <f>+'Ark1'!AH2521</f>
        <v>4.713293042693981</v>
      </c>
      <c r="J20" s="97"/>
      <c r="K20" s="453">
        <f>+'Ark1'!AI2521</f>
        <v>203</v>
      </c>
      <c r="L20" s="73"/>
      <c r="M20" s="151">
        <f>+'Ark1'!AJ2521</f>
        <v>117.28866995073898</v>
      </c>
      <c r="N20" s="97"/>
      <c r="O20" s="151">
        <f>+'Ark1'!AK2521</f>
        <v>24.380268055116055</v>
      </c>
      <c r="P20" s="97"/>
      <c r="Q20" s="66">
        <f>+'Ark1'!S2521</f>
        <v>7.9647577092511028</v>
      </c>
      <c r="R20" s="66">
        <f>+'Ark1'!T2521</f>
        <v>6.7400881057268709</v>
      </c>
      <c r="S20" s="258">
        <f>+'Ark1'!U2521</f>
        <v>39.090308370044006</v>
      </c>
      <c r="T20" s="142">
        <f>+'Ark1'!W2521</f>
        <v>19.383259911894275</v>
      </c>
      <c r="U20" s="142">
        <f>+'Ark1'!X2521</f>
        <v>100</v>
      </c>
      <c r="V20" s="142">
        <f>+'Ark1'!Y2521</f>
        <v>100</v>
      </c>
      <c r="W20" s="142">
        <f>+'Ark1'!Z2521</f>
        <v>100</v>
      </c>
      <c r="X20" s="66">
        <f>+'Ark1'!AA2521</f>
        <v>0.58150146841831551</v>
      </c>
      <c r="Y20" s="66">
        <f>+'Ark1'!AB2521</f>
        <v>1.2161143829412262</v>
      </c>
      <c r="Z20" s="66">
        <f>+'Ark1'!AC2521</f>
        <v>1.9209776308735804</v>
      </c>
      <c r="AA20" s="66">
        <f t="shared" si="1"/>
        <v>4.9079092920353915</v>
      </c>
      <c r="AB20" s="66">
        <f t="shared" si="2"/>
        <v>1.070754716981132</v>
      </c>
      <c r="AC20" s="45"/>
      <c r="AD20" s="4"/>
      <c r="AE20" s="57"/>
      <c r="AF20" s="1"/>
      <c r="AG20" s="5"/>
      <c r="AI20" s="2"/>
      <c r="AJ20" s="2"/>
      <c r="AK20" s="2"/>
    </row>
    <row r="21" spans="1:39">
      <c r="A21" s="45"/>
      <c r="B21" s="65">
        <f>+'Ark1'!C2522</f>
        <v>2024</v>
      </c>
      <c r="C21" s="65">
        <f>+'Ark1'!N2522</f>
        <v>440</v>
      </c>
      <c r="D21" s="65" t="s">
        <v>480</v>
      </c>
      <c r="E21" s="65">
        <f>+'Ark1'!Q2522</f>
        <v>378</v>
      </c>
      <c r="F21" s="65">
        <f>+'Ark1'!R2522</f>
        <v>413</v>
      </c>
      <c r="G21" s="200">
        <f>+'Ark1'!AG2522</f>
        <v>9.2808988764044944</v>
      </c>
      <c r="H21" s="113">
        <f t="shared" si="0"/>
        <v>0.20294243431208869</v>
      </c>
      <c r="I21" s="200">
        <f>+'Ark1'!AH2522</f>
        <v>9.1173417951466416</v>
      </c>
      <c r="J21" s="97"/>
      <c r="K21" s="453">
        <f>+'Ark1'!AI2522</f>
        <v>362</v>
      </c>
      <c r="L21" s="73"/>
      <c r="M21" s="151">
        <f>+'Ark1'!AJ2522</f>
        <v>118.66629834254132</v>
      </c>
      <c r="N21" s="97"/>
      <c r="O21" s="151">
        <f>+'Ark1'!AK2522</f>
        <v>25.08139356392244</v>
      </c>
      <c r="P21" s="97"/>
      <c r="Q21" s="66">
        <f>+'Ark1'!S2522</f>
        <v>8.0411622276029053</v>
      </c>
      <c r="R21" s="66">
        <f>+'Ark1'!T2522</f>
        <v>7.0968523002421273</v>
      </c>
      <c r="S21" s="258">
        <f>+'Ark1'!U2522</f>
        <v>41.561259079903174</v>
      </c>
      <c r="T21" s="142">
        <f>+'Ark1'!W2522</f>
        <v>23.002421307506062</v>
      </c>
      <c r="U21" s="142">
        <f>+'Ark1'!X2522</f>
        <v>100</v>
      </c>
      <c r="V21" s="142">
        <f>+'Ark1'!Y2522</f>
        <v>100</v>
      </c>
      <c r="W21" s="142">
        <f>+'Ark1'!Z2522</f>
        <v>100</v>
      </c>
      <c r="X21" s="66">
        <f>+'Ark1'!AA2522</f>
        <v>0.8486995396871736</v>
      </c>
      <c r="Y21" s="66">
        <f>+'Ark1'!AB2522</f>
        <v>1.225535651165585</v>
      </c>
      <c r="Z21" s="66">
        <f>+'Ark1'!AC2522</f>
        <v>1.8240562971792311</v>
      </c>
      <c r="AA21" s="66">
        <f t="shared" si="1"/>
        <v>5.16856368563686</v>
      </c>
      <c r="AB21" s="66">
        <f t="shared" si="2"/>
        <v>1.0925925925925926</v>
      </c>
      <c r="AC21" s="45"/>
      <c r="AD21" s="4"/>
      <c r="AE21" s="57"/>
      <c r="AF21" s="1"/>
      <c r="AG21" s="5"/>
      <c r="AI21" s="2"/>
      <c r="AJ21" s="2"/>
      <c r="AK21" s="2"/>
    </row>
    <row r="22" spans="1:39">
      <c r="A22" s="45"/>
      <c r="B22" s="65">
        <f>+'Ark1'!C2523</f>
        <v>2024</v>
      </c>
      <c r="C22" s="65">
        <f>+'Ark1'!N2523</f>
        <v>443</v>
      </c>
      <c r="D22" s="65" t="s">
        <v>481</v>
      </c>
      <c r="E22" s="65">
        <f>+'Ark1'!Q2523</f>
        <v>265</v>
      </c>
      <c r="F22" s="65">
        <f>+'Ark1'!R2523</f>
        <v>272</v>
      </c>
      <c r="G22" s="200">
        <f>+'Ark1'!AG2523</f>
        <v>6.1123595505617985</v>
      </c>
      <c r="H22" s="113">
        <f t="shared" si="0"/>
        <v>0.1282357972542485</v>
      </c>
      <c r="I22" s="200">
        <f>+'Ark1'!AH2523</f>
        <v>6.3671285323803559</v>
      </c>
      <c r="J22" s="97"/>
      <c r="K22" s="453">
        <f>+'Ark1'!AI2523</f>
        <v>231</v>
      </c>
      <c r="L22" s="73"/>
      <c r="M22" s="151">
        <f>+'Ark1'!AJ2523</f>
        <v>119.71082251082248</v>
      </c>
      <c r="N22" s="97"/>
      <c r="O22" s="151">
        <f>+'Ark1'!AK2523</f>
        <v>25.902582932345279</v>
      </c>
      <c r="P22" s="97"/>
      <c r="Q22" s="66">
        <f>+'Ark1'!S2523</f>
        <v>8.430147058823529</v>
      </c>
      <c r="R22" s="66">
        <f>+'Ark1'!T2523</f>
        <v>7.0183823529411757</v>
      </c>
      <c r="S22" s="258">
        <f>+'Ark1'!U2523</f>
        <v>44.070220588235301</v>
      </c>
      <c r="T22" s="142">
        <f>+'Ark1'!W2523</f>
        <v>18.014705882352938</v>
      </c>
      <c r="U22" s="142">
        <f>+'Ark1'!X2523</f>
        <v>100</v>
      </c>
      <c r="V22" s="142">
        <f>+'Ark1'!Y2523</f>
        <v>100</v>
      </c>
      <c r="W22" s="142">
        <f>+'Ark1'!Z2523</f>
        <v>100</v>
      </c>
      <c r="X22" s="66">
        <f>+'Ark1'!AA2523</f>
        <v>0.57422834015207747</v>
      </c>
      <c r="Y22" s="66">
        <f>+'Ark1'!AB2523</f>
        <v>1.219740802561158</v>
      </c>
      <c r="Z22" s="66">
        <f>+'Ark1'!AC2523</f>
        <v>1.8016619046069964</v>
      </c>
      <c r="AA22" s="66">
        <f t="shared" si="1"/>
        <v>5.2276929786306159</v>
      </c>
      <c r="AB22" s="66">
        <f t="shared" si="2"/>
        <v>1.0264150943396226</v>
      </c>
      <c r="AC22" s="45"/>
      <c r="AD22" s="4"/>
      <c r="AE22" s="57"/>
      <c r="AF22" s="1"/>
      <c r="AG22" s="5"/>
      <c r="AI22" s="2"/>
      <c r="AJ22" s="2"/>
      <c r="AK22" s="2"/>
    </row>
    <row r="23" spans="1:39">
      <c r="A23" s="45"/>
      <c r="B23" s="65">
        <f>+'Ark1'!C2524</f>
        <v>2024</v>
      </c>
      <c r="C23" s="65">
        <f>+'Ark1'!N2524</f>
        <v>445</v>
      </c>
      <c r="D23" s="65" t="s">
        <v>482</v>
      </c>
      <c r="E23" s="65">
        <f>+'Ark1'!Q2524</f>
        <v>560</v>
      </c>
      <c r="F23" s="65">
        <f>+'Ark1'!R2524</f>
        <v>619</v>
      </c>
      <c r="G23" s="200">
        <f>+'Ark1'!AG2524</f>
        <v>13.910112359550562</v>
      </c>
      <c r="H23" s="113">
        <f t="shared" si="0"/>
        <v>-0.62275961276777814</v>
      </c>
      <c r="I23" s="200">
        <f>+'Ark1'!AH2524</f>
        <v>15.589003608735316</v>
      </c>
      <c r="J23" s="97"/>
      <c r="K23" s="453">
        <f>+'Ark1'!AI2524</f>
        <v>548</v>
      </c>
      <c r="L23" s="73"/>
      <c r="M23" s="151">
        <f>+'Ark1'!AJ2524</f>
        <v>120.86021897810228</v>
      </c>
      <c r="N23" s="97"/>
      <c r="O23" s="151">
        <f>+'Ark1'!AK2524</f>
        <v>27.037825953302004</v>
      </c>
      <c r="P23" s="97"/>
      <c r="Q23" s="66">
        <f>+'Ark1'!S2524</f>
        <v>8.8336025848142175</v>
      </c>
      <c r="R23" s="66">
        <f>+'Ark1'!T2524</f>
        <v>7.3941841680129246</v>
      </c>
      <c r="S23" s="258">
        <f>+'Ark1'!U2524</f>
        <v>47.413085621970886</v>
      </c>
      <c r="T23" s="142">
        <f>+'Ark1'!W2524</f>
        <v>24.394184168012924</v>
      </c>
      <c r="U23" s="142">
        <f>+'Ark1'!X2524</f>
        <v>100</v>
      </c>
      <c r="V23" s="142">
        <f>+'Ark1'!Y2524</f>
        <v>100</v>
      </c>
      <c r="W23" s="142">
        <f>+'Ark1'!Z2524</f>
        <v>100</v>
      </c>
      <c r="X23" s="66">
        <f>+'Ark1'!AA2524</f>
        <v>1.3839980987780265</v>
      </c>
      <c r="Y23" s="66">
        <f>+'Ark1'!AB2524</f>
        <v>1.0230470707368544</v>
      </c>
      <c r="Z23" s="66">
        <f>+'Ark1'!AC2524</f>
        <v>1.7258928353660223</v>
      </c>
      <c r="AA23" s="66">
        <f t="shared" si="1"/>
        <v>5.3673555230431553</v>
      </c>
      <c r="AB23" s="66">
        <f t="shared" si="2"/>
        <v>1.1053571428571429</v>
      </c>
      <c r="AC23" s="45"/>
      <c r="AD23" s="4"/>
      <c r="AE23" s="57"/>
      <c r="AF23" s="13"/>
      <c r="AG23" s="5"/>
      <c r="AI23" s="2"/>
      <c r="AJ23" s="2"/>
      <c r="AK23" s="4"/>
      <c r="AL23" s="4"/>
      <c r="AM23" s="4"/>
    </row>
    <row r="24" spans="1:39">
      <c r="A24" s="45"/>
      <c r="B24" s="65">
        <f>+'Ark1'!C2525</f>
        <v>2024</v>
      </c>
      <c r="C24" s="65">
        <f>+'Ark1'!N2525</f>
        <v>450</v>
      </c>
      <c r="D24" s="65" t="s">
        <v>483</v>
      </c>
      <c r="E24" s="65">
        <f>+'Ark1'!Q2525</f>
        <v>473</v>
      </c>
      <c r="F24" s="65">
        <f>+'Ark1'!R2525</f>
        <v>511</v>
      </c>
      <c r="G24" s="200">
        <f>+'Ark1'!AG2525</f>
        <v>11.483146067415728</v>
      </c>
      <c r="H24" s="113">
        <f t="shared" si="0"/>
        <v>-0.24085149008478091</v>
      </c>
      <c r="I24" s="200">
        <f>+'Ark1'!AH2525</f>
        <v>14.19225200169547</v>
      </c>
      <c r="J24" s="97"/>
      <c r="K24" s="453">
        <f>+'Ark1'!AI2525</f>
        <v>456</v>
      </c>
      <c r="L24" s="73"/>
      <c r="M24" s="151">
        <f>+'Ark1'!AJ2525</f>
        <v>122.66885964912289</v>
      </c>
      <c r="N24" s="97"/>
      <c r="O24" s="151">
        <f>+'Ark1'!AK2525</f>
        <v>28.468042323471167</v>
      </c>
      <c r="P24" s="97"/>
      <c r="Q24" s="66">
        <f>+'Ark1'!S2525</f>
        <v>9.3483365949119381</v>
      </c>
      <c r="R24" s="66">
        <f>+'Ark1'!T2525</f>
        <v>7.8630136986301373</v>
      </c>
      <c r="S24" s="258">
        <f>+'Ark1'!U2525</f>
        <v>52.287866927592916</v>
      </c>
      <c r="T24" s="142">
        <f>+'Ark1'!W2525</f>
        <v>31.11545988258316</v>
      </c>
      <c r="U24" s="142">
        <f>+'Ark1'!X2525</f>
        <v>100</v>
      </c>
      <c r="V24" s="142">
        <f>+'Ark1'!Y2525</f>
        <v>100</v>
      </c>
      <c r="W24" s="142">
        <f>+'Ark1'!Z2525</f>
        <v>100</v>
      </c>
      <c r="X24" s="66">
        <f>+'Ark1'!AA2525</f>
        <v>1.44577444556991</v>
      </c>
      <c r="Y24" s="66">
        <f>+'Ark1'!AB2525</f>
        <v>0.97321876642925187</v>
      </c>
      <c r="Z24" s="66">
        <f>+'Ark1'!AC2525</f>
        <v>1.7763454198699558</v>
      </c>
      <c r="AA24" s="66">
        <f t="shared" si="1"/>
        <v>5.5932803014444161</v>
      </c>
      <c r="AB24" s="66">
        <f t="shared" si="2"/>
        <v>1.080338266384778</v>
      </c>
      <c r="AC24" s="45"/>
      <c r="AD24" s="4"/>
      <c r="AE24" s="57"/>
      <c r="AF24" s="13"/>
      <c r="AG24" s="5"/>
      <c r="AI24" s="1"/>
      <c r="AJ24" s="1"/>
      <c r="AK24" s="11"/>
      <c r="AL24" s="11"/>
      <c r="AM24" s="11"/>
    </row>
    <row r="25" spans="1:39">
      <c r="A25" s="45"/>
      <c r="B25" s="65">
        <f>+'Ark1'!C2526</f>
        <v>2024</v>
      </c>
      <c r="C25" s="65">
        <f>+'Ark1'!N2526</f>
        <v>455</v>
      </c>
      <c r="D25" s="65" t="s">
        <v>484</v>
      </c>
      <c r="E25" s="65">
        <f>+'Ark1'!Q2526</f>
        <v>336</v>
      </c>
      <c r="F25" s="65">
        <f>+'Ark1'!R2526</f>
        <v>365</v>
      </c>
      <c r="G25" s="200">
        <f>+'Ark1'!AG2526</f>
        <v>8.2022471910112351</v>
      </c>
      <c r="H25" s="113">
        <f t="shared" si="0"/>
        <v>-0.10225107888495444</v>
      </c>
      <c r="I25" s="200">
        <f>+'Ark1'!AH2526</f>
        <v>11.139487128277421</v>
      </c>
      <c r="J25" s="97"/>
      <c r="K25" s="453">
        <f>+'Ark1'!AI2526</f>
        <v>313</v>
      </c>
      <c r="L25" s="73"/>
      <c r="M25" s="151">
        <f>+'Ark1'!AJ2526</f>
        <v>123.72971246006398</v>
      </c>
      <c r="N25" s="97"/>
      <c r="O25" s="151">
        <f>+'Ark1'!AK2526</f>
        <v>30.607825536797119</v>
      </c>
      <c r="P25" s="97"/>
      <c r="Q25" s="66">
        <f>+'Ark1'!S2526</f>
        <v>9.8575342465753426</v>
      </c>
      <c r="R25" s="66">
        <f>+'Ark1'!T2526</f>
        <v>8.1424657534246574</v>
      </c>
      <c r="S25" s="258">
        <f>+'Ark1'!U2526</f>
        <v>57.456986301369881</v>
      </c>
      <c r="T25" s="142">
        <f>+'Ark1'!W2526</f>
        <v>37.260273972602739</v>
      </c>
      <c r="U25" s="142">
        <f>+'Ark1'!X2526</f>
        <v>100</v>
      </c>
      <c r="V25" s="142">
        <f>+'Ark1'!Y2526</f>
        <v>100</v>
      </c>
      <c r="W25" s="142">
        <f>+'Ark1'!Z2526</f>
        <v>100</v>
      </c>
      <c r="X25" s="66">
        <f>+'Ark1'!AA2526</f>
        <v>1.4012466904436069</v>
      </c>
      <c r="Y25" s="66">
        <f>+'Ark1'!AB2526</f>
        <v>1.111079668452756</v>
      </c>
      <c r="Z25" s="66">
        <f>+'Ark1'!AC2526</f>
        <v>1.7190247161848971</v>
      </c>
      <c r="AA25" s="66">
        <f t="shared" si="1"/>
        <v>5.8287381878821583</v>
      </c>
      <c r="AB25" s="66">
        <f t="shared" si="2"/>
        <v>1.0863095238095237</v>
      </c>
      <c r="AC25" s="45"/>
      <c r="AD25" s="4"/>
      <c r="AE25" s="57"/>
      <c r="AF25" s="13"/>
      <c r="AG25" s="5"/>
      <c r="AI25" s="1"/>
      <c r="AJ25" s="1"/>
      <c r="AK25" s="11"/>
      <c r="AL25" s="11"/>
      <c r="AM25" s="11"/>
    </row>
    <row r="26" spans="1:39">
      <c r="A26" s="45"/>
      <c r="B26" s="65">
        <f>+'Ark1'!C2527</f>
        <v>2024</v>
      </c>
      <c r="C26" s="65">
        <f>+'Ark1'!N2527</f>
        <v>460</v>
      </c>
      <c r="D26" s="65" t="s">
        <v>485</v>
      </c>
      <c r="E26" s="65">
        <f>+'Ark1'!Q2527</f>
        <v>347</v>
      </c>
      <c r="F26" s="65">
        <f>+'Ark1'!R2527</f>
        <v>383</v>
      </c>
      <c r="G26" s="200">
        <f>+'Ark1'!AG2527</f>
        <v>8.6067415730337054</v>
      </c>
      <c r="H26" s="113">
        <f t="shared" si="0"/>
        <v>0.89251401349777915</v>
      </c>
      <c r="I26" s="200">
        <f>+'Ark1'!AH2527</f>
        <v>13.193608597224991</v>
      </c>
      <c r="J26" s="97"/>
      <c r="K26" s="453">
        <f>+'Ark1'!AI2527</f>
        <v>340</v>
      </c>
      <c r="L26" s="73"/>
      <c r="M26" s="151">
        <f>+'Ark1'!AJ2527</f>
        <v>125.4823529411764</v>
      </c>
      <c r="N26" s="97"/>
      <c r="O26" s="151">
        <f>+'Ark1'!AK2527</f>
        <v>32.927084833987465</v>
      </c>
      <c r="P26" s="97"/>
      <c r="Q26" s="66">
        <f>+'Ark1'!S2527</f>
        <v>10.676240208877289</v>
      </c>
      <c r="R26" s="66">
        <f>+'Ark1'!T2527</f>
        <v>9.1174934725848562</v>
      </c>
      <c r="S26" s="258">
        <f>+'Ark1'!U2527</f>
        <v>64.853785900783308</v>
      </c>
      <c r="T26" s="142">
        <f>+'Ark1'!W2527</f>
        <v>60.574412532637083</v>
      </c>
      <c r="U26" s="142">
        <f>+'Ark1'!X2527</f>
        <v>100</v>
      </c>
      <c r="V26" s="142">
        <f>+'Ark1'!Y2527</f>
        <v>100</v>
      </c>
      <c r="W26" s="142">
        <f>+'Ark1'!Z2527</f>
        <v>100</v>
      </c>
      <c r="X26" s="66">
        <f>+'Ark1'!AA2527</f>
        <v>4.2566096691890003</v>
      </c>
      <c r="Y26" s="66">
        <f>+'Ark1'!AB2527</f>
        <v>1.0909714763196252</v>
      </c>
      <c r="Z26" s="66">
        <f>+'Ark1'!AC2527</f>
        <v>2.3514413077616312</v>
      </c>
      <c r="AA26" s="66">
        <f t="shared" si="1"/>
        <v>6.0745903643922716</v>
      </c>
      <c r="AB26" s="66">
        <f t="shared" si="2"/>
        <v>1.1037463976945245</v>
      </c>
      <c r="AC26" s="45"/>
      <c r="AD26" s="4"/>
      <c r="AE26" s="57"/>
      <c r="AF26" s="13"/>
      <c r="AG26" s="5"/>
      <c r="AI26" s="1"/>
      <c r="AJ26" s="1"/>
      <c r="AK26" s="11"/>
      <c r="AL26" s="11"/>
      <c r="AM26" s="11"/>
    </row>
    <row r="27" spans="1:39">
      <c r="A27" s="45"/>
      <c r="B27" s="45"/>
      <c r="C27" s="45"/>
      <c r="D27" s="45"/>
      <c r="E27" s="45"/>
      <c r="F27" s="45"/>
      <c r="G27" s="45"/>
      <c r="H27" s="45"/>
      <c r="I27" s="45"/>
      <c r="J27" s="97"/>
      <c r="K27" s="72"/>
      <c r="L27" s="73"/>
      <c r="M27" s="50"/>
      <c r="N27" s="97"/>
      <c r="O27" s="45"/>
      <c r="P27" s="97"/>
      <c r="Q27" s="45"/>
      <c r="R27" s="45"/>
      <c r="S27" s="45"/>
      <c r="T27" s="71"/>
      <c r="U27" s="45"/>
      <c r="V27" s="45"/>
      <c r="W27" s="45"/>
      <c r="X27" s="45"/>
      <c r="Y27" s="45"/>
      <c r="Z27" s="45"/>
      <c r="AA27" s="45"/>
      <c r="AB27" s="45"/>
      <c r="AC27" s="45"/>
      <c r="AD27" s="4"/>
      <c r="AE27" s="57"/>
      <c r="AF27" s="13"/>
      <c r="AG27" s="5"/>
      <c r="AI27" s="1"/>
      <c r="AJ27" s="1"/>
      <c r="AK27" s="11"/>
      <c r="AL27" s="11"/>
      <c r="AM27" s="11"/>
    </row>
    <row r="28" spans="1:39">
      <c r="A28" s="45"/>
      <c r="B28">
        <f>+'Ark1'!C2528</f>
        <v>2023</v>
      </c>
      <c r="C28">
        <f>+'Ark1'!N2528</f>
        <v>409</v>
      </c>
      <c r="D28" s="3" t="s">
        <v>470</v>
      </c>
      <c r="E28">
        <f>+'Ark1'!Q2528</f>
        <v>2</v>
      </c>
      <c r="F28">
        <f>+'Ark1'!R2528</f>
        <v>2</v>
      </c>
      <c r="G28" s="201">
        <f>+'Ark1'!AG2528</f>
        <v>4.0708324852432309E-2</v>
      </c>
      <c r="H28" s="59">
        <f t="shared" ref="H28:H43" si="3">+G28-G45</f>
        <v>4.0708324852432309E-2</v>
      </c>
      <c r="I28" s="201">
        <f>+'Ark1'!AH2528</f>
        <v>7.7969005587634364E-3</v>
      </c>
      <c r="J28" s="97"/>
      <c r="K28" s="453">
        <f>+'Ark1'!AI2528</f>
        <v>0</v>
      </c>
      <c r="L28" s="73"/>
      <c r="M28" s="151">
        <f>+'Ark1'!AJ2528</f>
        <v>0</v>
      </c>
      <c r="N28" s="97"/>
      <c r="O28" s="201">
        <f>+'Ark1'!AK2528</f>
        <v>0</v>
      </c>
      <c r="P28" s="97"/>
      <c r="Q28" s="1">
        <f>+'Ark1'!S2528</f>
        <v>2.5</v>
      </c>
      <c r="R28" s="1">
        <f>+'Ark1'!T2528</f>
        <v>2.5</v>
      </c>
      <c r="S28" s="93">
        <f>+'Ark1'!U2528</f>
        <v>8.1</v>
      </c>
      <c r="T28" s="11">
        <f>+'Ark1'!W2528</f>
        <v>0</v>
      </c>
      <c r="U28" s="11">
        <f>+'Ark1'!X2528</f>
        <v>0</v>
      </c>
      <c r="V28" s="11">
        <f>+'Ark1'!Y2528</f>
        <v>0</v>
      </c>
      <c r="W28" s="11">
        <f>+'Ark1'!Z2528</f>
        <v>0</v>
      </c>
      <c r="X28" s="1">
        <f>+'Ark1'!AA2528</f>
        <v>1.7999999999999985</v>
      </c>
      <c r="Y28" s="1">
        <f>+'Ark1'!AB2528</f>
        <v>0.5</v>
      </c>
      <c r="Z28" s="1">
        <f>+'Ark1'!AC2528</f>
        <v>0.5</v>
      </c>
      <c r="AA28" s="1">
        <f t="shared" si="1"/>
        <v>3.2399999999999998</v>
      </c>
      <c r="AB28" s="1">
        <f t="shared" si="2"/>
        <v>1</v>
      </c>
      <c r="AC28" s="45"/>
      <c r="AD28" s="4"/>
      <c r="AE28" s="57"/>
      <c r="AF28" s="5"/>
      <c r="AG28" s="5"/>
      <c r="AI28" s="1"/>
      <c r="AJ28" s="1"/>
      <c r="AK28" s="11"/>
      <c r="AL28" s="11"/>
      <c r="AM28" s="11"/>
    </row>
    <row r="29" spans="1:39">
      <c r="A29" s="45"/>
      <c r="B29">
        <f>+'Ark1'!C2529</f>
        <v>2023</v>
      </c>
      <c r="C29">
        <f>+'Ark1'!N2529</f>
        <v>410</v>
      </c>
      <c r="D29" s="3" t="s">
        <v>471</v>
      </c>
      <c r="E29">
        <f>+'Ark1'!Q2529</f>
        <v>19</v>
      </c>
      <c r="F29">
        <f>+'Ark1'!R2529</f>
        <v>27</v>
      </c>
      <c r="G29" s="201">
        <f>+'Ark1'!AG2529</f>
        <v>0.54956238550783632</v>
      </c>
      <c r="H29" s="59">
        <f t="shared" si="3"/>
        <v>0.11026526090719729</v>
      </c>
      <c r="I29" s="201">
        <f>+'Ark1'!AH2529</f>
        <v>0.17326445686140965</v>
      </c>
      <c r="J29" s="97"/>
      <c r="K29" s="453">
        <f>+'Ark1'!AI2529</f>
        <v>9</v>
      </c>
      <c r="L29" s="73"/>
      <c r="M29" s="151">
        <f>+'Ark1'!AJ2529</f>
        <v>95.01111111111112</v>
      </c>
      <c r="N29" s="97"/>
      <c r="O29" s="201">
        <f>+'Ark1'!AK2529</f>
        <v>15.848221647792396</v>
      </c>
      <c r="P29" s="97"/>
      <c r="Q29" s="1">
        <f>+'Ark1'!S2529</f>
        <v>4.5185185185185182</v>
      </c>
      <c r="R29" s="1">
        <f>+'Ark1'!T2529</f>
        <v>4.7777777777777777</v>
      </c>
      <c r="S29" s="93">
        <f>+'Ark1'!U2529</f>
        <v>13.333333333333337</v>
      </c>
      <c r="T29" s="11">
        <f>+'Ark1'!W2529</f>
        <v>0</v>
      </c>
      <c r="U29" s="11">
        <f>+'Ark1'!X2529</f>
        <v>0</v>
      </c>
      <c r="V29" s="11">
        <f>+'Ark1'!Y2529</f>
        <v>0</v>
      </c>
      <c r="W29" s="11">
        <f>+'Ark1'!Z2529</f>
        <v>0</v>
      </c>
      <c r="X29" s="1">
        <f>+'Ark1'!AA2529</f>
        <v>0.96032401939248668</v>
      </c>
      <c r="Y29" s="1">
        <f>+'Ark1'!AB2529</f>
        <v>1.7715941841631713</v>
      </c>
      <c r="Z29" s="1">
        <f>+'Ark1'!AC2529</f>
        <v>1.8724777273725248</v>
      </c>
      <c r="AA29" s="1">
        <f t="shared" si="1"/>
        <v>2.9508196721311486</v>
      </c>
      <c r="AB29" s="1">
        <f t="shared" si="2"/>
        <v>1.4210526315789473</v>
      </c>
      <c r="AC29" s="45"/>
      <c r="AD29" s="4"/>
      <c r="AE29" s="57"/>
      <c r="AF29" s="5"/>
      <c r="AG29" s="5"/>
      <c r="AI29" s="1"/>
      <c r="AJ29" s="1"/>
      <c r="AK29" s="11"/>
      <c r="AL29" s="11"/>
      <c r="AM29" s="11"/>
    </row>
    <row r="30" spans="1:39">
      <c r="A30" s="45"/>
      <c r="B30">
        <f>+'Ark1'!C2530</f>
        <v>2023</v>
      </c>
      <c r="C30">
        <f>+'Ark1'!N2530</f>
        <v>415</v>
      </c>
      <c r="D30" s="3" t="s">
        <v>472</v>
      </c>
      <c r="E30">
        <f>+'Ark1'!Q2530</f>
        <v>106</v>
      </c>
      <c r="F30">
        <f>+'Ark1'!R2530</f>
        <v>138</v>
      </c>
      <c r="G30" s="201">
        <f>+'Ark1'!AG2530</f>
        <v>2.8088744148178297</v>
      </c>
      <c r="H30" s="59">
        <f t="shared" si="3"/>
        <v>1.0516859164152734</v>
      </c>
      <c r="I30" s="201">
        <f>+'Ark1'!AH2530</f>
        <v>1.1893161093061921</v>
      </c>
      <c r="J30" s="97"/>
      <c r="K30" s="453">
        <f>+'Ark1'!AI2530</f>
        <v>38</v>
      </c>
      <c r="L30" s="73"/>
      <c r="M30" s="151">
        <f>+'Ark1'!AJ2530</f>
        <v>102.88684210526318</v>
      </c>
      <c r="N30" s="97"/>
      <c r="O30" s="201">
        <f>+'Ark1'!AK2530</f>
        <v>16.652884344826365</v>
      </c>
      <c r="P30" s="97"/>
      <c r="Q30" s="1">
        <f>+'Ark1'!S2530</f>
        <v>5.5869565217391308</v>
      </c>
      <c r="R30" s="1">
        <f>+'Ark1'!T2530</f>
        <v>5.5072463768115938</v>
      </c>
      <c r="S30" s="93">
        <f>+'Ark1'!U2530</f>
        <v>17.906521739130426</v>
      </c>
      <c r="T30" s="11">
        <f>+'Ark1'!W2530</f>
        <v>4.3478260869565215</v>
      </c>
      <c r="U30" s="11">
        <f>+'Ark1'!X2530</f>
        <v>89.855072463768124</v>
      </c>
      <c r="V30" s="11">
        <f>+'Ark1'!Y2530</f>
        <v>0</v>
      </c>
      <c r="W30" s="11">
        <f>+'Ark1'!Z2530</f>
        <v>0</v>
      </c>
      <c r="X30" s="1">
        <f>+'Ark1'!AA2530</f>
        <v>1.2622849377301728</v>
      </c>
      <c r="Y30" s="1">
        <f>+'Ark1'!AB2530</f>
        <v>1.6139260837804004</v>
      </c>
      <c r="Z30" s="1">
        <f>+'Ark1'!AC2530</f>
        <v>1.774400804401528</v>
      </c>
      <c r="AA30" s="1">
        <f t="shared" si="1"/>
        <v>3.2050583657587532</v>
      </c>
      <c r="AB30" s="1">
        <f t="shared" si="2"/>
        <v>1.3018867924528301</v>
      </c>
      <c r="AC30" s="45"/>
      <c r="AD30" s="4"/>
      <c r="AE30" s="57"/>
      <c r="AF30" s="5"/>
      <c r="AG30" s="5"/>
      <c r="AI30" s="1"/>
      <c r="AJ30" s="1"/>
      <c r="AK30" s="11"/>
      <c r="AL30" s="11"/>
      <c r="AM30" s="11"/>
    </row>
    <row r="31" spans="1:39">
      <c r="A31" s="45"/>
      <c r="B31">
        <f>+'Ark1'!C2531</f>
        <v>2023</v>
      </c>
      <c r="C31">
        <f>+'Ark1'!N2531</f>
        <v>420</v>
      </c>
      <c r="D31" s="3" t="s">
        <v>473</v>
      </c>
      <c r="E31">
        <f>+'Ark1'!Q2531</f>
        <v>241</v>
      </c>
      <c r="F31">
        <f>+'Ark1'!R2531</f>
        <v>287</v>
      </c>
      <c r="G31" s="201">
        <f>+'Ark1'!AG2531</f>
        <v>5.8416446163240403</v>
      </c>
      <c r="H31" s="59">
        <f t="shared" si="3"/>
        <v>0.88956793900774755</v>
      </c>
      <c r="I31" s="201">
        <f>+'Ark1'!AH2531</f>
        <v>3.1523061475143797</v>
      </c>
      <c r="J31" s="97"/>
      <c r="K31" s="453">
        <f>+'Ark1'!AI2531</f>
        <v>54</v>
      </c>
      <c r="L31" s="73"/>
      <c r="M31" s="151">
        <f>+'Ark1'!AJ2531</f>
        <v>106.31111111111112</v>
      </c>
      <c r="N31" s="97"/>
      <c r="O31" s="201">
        <f>+'Ark1'!AK2531</f>
        <v>18.981134764419032</v>
      </c>
      <c r="P31" s="97"/>
      <c r="Q31" s="1">
        <f>+'Ark1'!S2531</f>
        <v>6.1045296167247383</v>
      </c>
      <c r="R31" s="1">
        <f>+'Ark1'!T2531</f>
        <v>5.951219512195121</v>
      </c>
      <c r="S31" s="93">
        <f>+'Ark1'!U2531</f>
        <v>22.821254355400725</v>
      </c>
      <c r="T31" s="11">
        <f>+'Ark1'!W2531</f>
        <v>7.6655052264808354</v>
      </c>
      <c r="U31" s="11">
        <f>+'Ark1'!X2531</f>
        <v>100</v>
      </c>
      <c r="V31" s="11">
        <f>+'Ark1'!Y2531</f>
        <v>44.947735191637641</v>
      </c>
      <c r="W31" s="11">
        <f>+'Ark1'!Z2531</f>
        <v>0</v>
      </c>
      <c r="X31" s="1">
        <f>+'Ark1'!AA2531</f>
        <v>1.3667280142437741</v>
      </c>
      <c r="Y31" s="1">
        <f>+'Ark1'!AB2531</f>
        <v>1.3497504111752658</v>
      </c>
      <c r="Z31" s="1">
        <f>+'Ark1'!AC2531</f>
        <v>1.69988426862751</v>
      </c>
      <c r="AA31" s="1">
        <f t="shared" si="1"/>
        <v>3.7384132420091372</v>
      </c>
      <c r="AB31" s="1">
        <f t="shared" si="2"/>
        <v>1.1908713692946058</v>
      </c>
      <c r="AC31" s="45"/>
      <c r="AD31" s="4"/>
      <c r="AE31" s="57"/>
      <c r="AF31" s="5"/>
      <c r="AG31" s="5"/>
      <c r="AI31" s="1"/>
      <c r="AJ31" s="1"/>
      <c r="AK31" s="11"/>
      <c r="AL31" s="11"/>
      <c r="AM31" s="11"/>
    </row>
    <row r="32" spans="1:39">
      <c r="A32" s="45"/>
      <c r="B32">
        <f>+'Ark1'!C2532</f>
        <v>2023</v>
      </c>
      <c r="C32">
        <f>+'Ark1'!N2532</f>
        <v>425</v>
      </c>
      <c r="D32" s="3" t="s">
        <v>474</v>
      </c>
      <c r="E32">
        <f>+'Ark1'!Q2532</f>
        <v>237</v>
      </c>
      <c r="F32">
        <f>+'Ark1'!R2532</f>
        <v>267</v>
      </c>
      <c r="G32" s="201">
        <f>+'Ark1'!AG2532</f>
        <v>5.4345613677997155</v>
      </c>
      <c r="H32" s="59">
        <f t="shared" si="3"/>
        <v>0.84190961061121605</v>
      </c>
      <c r="I32" s="201">
        <f>+'Ark1'!AH2532</f>
        <v>3.4124916069012596</v>
      </c>
      <c r="J32" s="97"/>
      <c r="K32" s="453">
        <f>+'Ark1'!AI2532</f>
        <v>62</v>
      </c>
      <c r="L32" s="73"/>
      <c r="M32" s="151">
        <f>+'Ark1'!AJ2532</f>
        <v>109.43064516129031</v>
      </c>
      <c r="N32" s="97"/>
      <c r="O32" s="201">
        <f>+'Ark1'!AK2532</f>
        <v>20.562708588402625</v>
      </c>
      <c r="P32" s="97"/>
      <c r="Q32" s="1">
        <f>+'Ark1'!S2532</f>
        <v>6.5692883895131056</v>
      </c>
      <c r="R32" s="1">
        <f>+'Ark1'!T2532</f>
        <v>6.4831460674157286</v>
      </c>
      <c r="S32" s="93">
        <f>+'Ark1'!U2532</f>
        <v>26.555430711610502</v>
      </c>
      <c r="T32" s="11">
        <f>+'Ark1'!W2532</f>
        <v>11.610486891385772</v>
      </c>
      <c r="U32" s="11">
        <f>+'Ark1'!X2532</f>
        <v>100</v>
      </c>
      <c r="V32" s="11">
        <f>+'Ark1'!Y2532</f>
        <v>100</v>
      </c>
      <c r="W32" s="11">
        <f>+'Ark1'!Z2532</f>
        <v>0</v>
      </c>
      <c r="X32" s="1">
        <f>+'Ark1'!AA2532</f>
        <v>0.90533091487234241</v>
      </c>
      <c r="Y32" s="1">
        <f>+'Ark1'!AB2532</f>
        <v>1.2653080109302941</v>
      </c>
      <c r="Z32" s="1">
        <f>+'Ark1'!AC2532</f>
        <v>1.8468255559459377</v>
      </c>
      <c r="AA32" s="1">
        <f t="shared" si="1"/>
        <v>4.0423603192702435</v>
      </c>
      <c r="AB32" s="1">
        <f t="shared" si="2"/>
        <v>1.1265822784810127</v>
      </c>
      <c r="AC32" s="45"/>
      <c r="AD32" s="4"/>
      <c r="AE32" s="57"/>
      <c r="AF32" s="5"/>
      <c r="AG32" s="5"/>
      <c r="AI32" s="1"/>
      <c r="AJ32" s="1"/>
      <c r="AK32" s="11"/>
      <c r="AL32" s="11"/>
      <c r="AM32" s="11"/>
    </row>
    <row r="33" spans="1:39">
      <c r="A33" s="45"/>
      <c r="B33">
        <f>+'Ark1'!C2533</f>
        <v>2023</v>
      </c>
      <c r="C33">
        <f>+'Ark1'!N2533</f>
        <v>428</v>
      </c>
      <c r="D33" s="3" t="s">
        <v>475</v>
      </c>
      <c r="E33">
        <f>+'Ark1'!Q2533</f>
        <v>169</v>
      </c>
      <c r="F33">
        <f>+'Ark1'!R2533</f>
        <v>180</v>
      </c>
      <c r="G33" s="201">
        <f>+'Ark1'!AG2533</f>
        <v>3.6637492367189086</v>
      </c>
      <c r="H33" s="59">
        <f t="shared" si="3"/>
        <v>-7.0276322386521706E-2</v>
      </c>
      <c r="I33" s="201">
        <f>+'Ark1'!AH2533</f>
        <v>2.5149335913433606</v>
      </c>
      <c r="J33" s="97"/>
      <c r="K33" s="453">
        <f>+'Ark1'!AI2533</f>
        <v>37</v>
      </c>
      <c r="L33" s="73"/>
      <c r="M33" s="151">
        <f>+'Ark1'!AJ2533</f>
        <v>113.44594594594598</v>
      </c>
      <c r="N33" s="97"/>
      <c r="O33" s="201">
        <f>+'Ark1'!AK2533</f>
        <v>20.139862833402123</v>
      </c>
      <c r="P33" s="97"/>
      <c r="Q33" s="1">
        <f>+'Ark1'!S2533</f>
        <v>6.261111111111112</v>
      </c>
      <c r="R33" s="1">
        <f>+'Ark1'!T2533</f>
        <v>6.1388888888888884</v>
      </c>
      <c r="S33" s="93">
        <f>+'Ark1'!U2533</f>
        <v>29.02999999999999</v>
      </c>
      <c r="T33" s="11">
        <f>+'Ark1'!W2533</f>
        <v>11.111111111111112</v>
      </c>
      <c r="U33" s="11">
        <f>+'Ark1'!X2533</f>
        <v>100</v>
      </c>
      <c r="V33" s="11">
        <f>+'Ark1'!Y2533</f>
        <v>100</v>
      </c>
      <c r="W33" s="11">
        <f>+'Ark1'!Z2533</f>
        <v>0</v>
      </c>
      <c r="X33" s="1">
        <f>+'Ark1'!AA2533</f>
        <v>0.56528262351219372</v>
      </c>
      <c r="Y33" s="1">
        <f>+'Ark1'!AB2533</f>
        <v>1.5718491901398195</v>
      </c>
      <c r="Z33" s="1">
        <f>+'Ark1'!AC2533</f>
        <v>1.8462089952984688</v>
      </c>
      <c r="AA33" s="1">
        <f t="shared" si="1"/>
        <v>4.6365572315882853</v>
      </c>
      <c r="AB33" s="1">
        <f t="shared" si="2"/>
        <v>1.0650887573964498</v>
      </c>
      <c r="AC33" s="45"/>
      <c r="AD33" s="4"/>
      <c r="AE33" s="57"/>
      <c r="AF33" s="5"/>
      <c r="AG33" s="5"/>
      <c r="AI33" s="1"/>
      <c r="AJ33" s="1"/>
      <c r="AK33" s="11"/>
      <c r="AL33" s="11"/>
      <c r="AM33" s="11"/>
    </row>
    <row r="34" spans="1:39">
      <c r="A34" s="45"/>
      <c r="B34">
        <f>+'Ark1'!C2534</f>
        <v>2023</v>
      </c>
      <c r="C34">
        <f>+'Ark1'!N2534</f>
        <v>430</v>
      </c>
      <c r="D34" s="3" t="s">
        <v>476</v>
      </c>
      <c r="E34">
        <f>+'Ark1'!Q2534</f>
        <v>295</v>
      </c>
      <c r="F34">
        <f>+'Ark1'!R2534</f>
        <v>318</v>
      </c>
      <c r="G34" s="201">
        <f>+'Ark1'!AG2534</f>
        <v>6.4726236515367397</v>
      </c>
      <c r="H34" s="59">
        <f t="shared" si="3"/>
        <v>0.90153738955590867</v>
      </c>
      <c r="I34" s="201">
        <f>+'Ark1'!AH2534</f>
        <v>4.8400944734076843</v>
      </c>
      <c r="J34" s="97"/>
      <c r="K34" s="453">
        <f>+'Ark1'!AI2534</f>
        <v>60</v>
      </c>
      <c r="L34" s="73"/>
      <c r="M34" s="151">
        <f>+'Ark1'!AJ2534</f>
        <v>114.85500000000002</v>
      </c>
      <c r="N34" s="97"/>
      <c r="O34" s="201">
        <f>+'Ark1'!AK2534</f>
        <v>21.273419619665464</v>
      </c>
      <c r="P34" s="97"/>
      <c r="Q34" s="1">
        <f>+'Ark1'!S2534</f>
        <v>6.7169811320754702</v>
      </c>
      <c r="R34" s="1">
        <f>+'Ark1'!T2534</f>
        <v>6.3301886792452819</v>
      </c>
      <c r="S34" s="93">
        <f>+'Ark1'!U2534</f>
        <v>31.624213836477992</v>
      </c>
      <c r="T34" s="11">
        <f>+'Ark1'!W2534</f>
        <v>13.207547169811324</v>
      </c>
      <c r="U34" s="11">
        <f>+'Ark1'!X2534</f>
        <v>100</v>
      </c>
      <c r="V34" s="11">
        <f>+'Ark1'!Y2534</f>
        <v>100</v>
      </c>
      <c r="W34" s="11">
        <f>+'Ark1'!Z2534</f>
        <v>0</v>
      </c>
      <c r="X34" s="1">
        <f>+'Ark1'!AA2534</f>
        <v>0.82015406103553645</v>
      </c>
      <c r="Y34" s="1">
        <f>+'Ark1'!AB2534</f>
        <v>1.467175764151806</v>
      </c>
      <c r="Z34" s="1">
        <f>+'Ark1'!AC2534</f>
        <v>1.9412197007717329</v>
      </c>
      <c r="AA34" s="1">
        <f t="shared" si="1"/>
        <v>4.7080992509363311</v>
      </c>
      <c r="AB34" s="1">
        <f t="shared" si="2"/>
        <v>1.0779661016949154</v>
      </c>
      <c r="AC34" s="45"/>
      <c r="AD34" s="4"/>
      <c r="AE34" s="57"/>
      <c r="AF34" s="5"/>
      <c r="AG34" s="5"/>
      <c r="AI34" s="1"/>
      <c r="AJ34" s="1"/>
      <c r="AK34" s="11"/>
      <c r="AL34" s="11"/>
      <c r="AM34" s="11"/>
    </row>
    <row r="35" spans="1:39">
      <c r="A35" s="45"/>
      <c r="B35">
        <f>+'Ark1'!C2535</f>
        <v>2023</v>
      </c>
      <c r="C35">
        <f>+'Ark1'!N2535</f>
        <v>433</v>
      </c>
      <c r="D35" s="3" t="s">
        <v>477</v>
      </c>
      <c r="E35">
        <f>+'Ark1'!Q2535</f>
        <v>209</v>
      </c>
      <c r="F35">
        <f>+'Ark1'!R2535</f>
        <v>216</v>
      </c>
      <c r="G35" s="201">
        <f>+'Ark1'!AG2535</f>
        <v>4.3964990840626905</v>
      </c>
      <c r="H35" s="59">
        <f t="shared" si="3"/>
        <v>-0.65541784884465759</v>
      </c>
      <c r="I35" s="201">
        <f>+'Ark1'!AH2535</f>
        <v>3.537193886825678</v>
      </c>
      <c r="J35" s="97"/>
      <c r="K35" s="453">
        <f>+'Ark1'!AI2535</f>
        <v>42</v>
      </c>
      <c r="L35" s="73"/>
      <c r="M35" s="151">
        <f>+'Ark1'!AJ2535</f>
        <v>116.13571428571424</v>
      </c>
      <c r="N35" s="97"/>
      <c r="O35" s="201">
        <f>+'Ark1'!AK2535</f>
        <v>21.908043606475829</v>
      </c>
      <c r="P35" s="97"/>
      <c r="Q35" s="1">
        <f>+'Ark1'!S2535</f>
        <v>6.9212962962962967</v>
      </c>
      <c r="R35" s="1">
        <f>+'Ark1'!T2535</f>
        <v>6.4814814814814827</v>
      </c>
      <c r="S35" s="93">
        <f>+'Ark1'!U2535</f>
        <v>34.024999999999999</v>
      </c>
      <c r="T35" s="11">
        <f>+'Ark1'!W2535</f>
        <v>10.648148148148149</v>
      </c>
      <c r="U35" s="11">
        <f>+'Ark1'!X2535</f>
        <v>100</v>
      </c>
      <c r="V35" s="11">
        <f>+'Ark1'!Y2535</f>
        <v>100</v>
      </c>
      <c r="W35" s="11">
        <f>+'Ark1'!Z2535</f>
        <v>0</v>
      </c>
      <c r="X35" s="1">
        <f>+'Ark1'!AA2535</f>
        <v>0.58327380648663052</v>
      </c>
      <c r="Y35" s="1">
        <f>+'Ark1'!AB2535</f>
        <v>1.4714285654830839</v>
      </c>
      <c r="Z35" s="1">
        <f>+'Ark1'!AC2535</f>
        <v>1.7611101374768496</v>
      </c>
      <c r="AA35" s="1">
        <f t="shared" si="1"/>
        <v>4.9159866220735777</v>
      </c>
      <c r="AB35" s="1">
        <f t="shared" si="2"/>
        <v>1.0334928229665072</v>
      </c>
      <c r="AC35" s="45"/>
      <c r="AD35" s="4"/>
      <c r="AE35" s="57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5"/>
      <c r="B36">
        <f>+'Ark1'!C2536</f>
        <v>2023</v>
      </c>
      <c r="C36">
        <f>+'Ark1'!N2536</f>
        <v>435</v>
      </c>
      <c r="D36" s="3" t="s">
        <v>478</v>
      </c>
      <c r="E36">
        <f>+'Ark1'!Q2536</f>
        <v>369</v>
      </c>
      <c r="F36">
        <f>+'Ark1'!R2536</f>
        <v>392</v>
      </c>
      <c r="G36" s="201">
        <f>+'Ark1'!AG2536</f>
        <v>7.9788316710767324</v>
      </c>
      <c r="H36" s="59">
        <f t="shared" si="3"/>
        <v>-0.24800538962614649</v>
      </c>
      <c r="I36" s="201">
        <f>+'Ark1'!AH2536</f>
        <v>6.8999056526903422</v>
      </c>
      <c r="J36" s="97"/>
      <c r="K36" s="453">
        <f>+'Ark1'!AI2536</f>
        <v>93</v>
      </c>
      <c r="L36" s="73"/>
      <c r="M36" s="151">
        <f>+'Ark1'!AJ2536</f>
        <v>117.52365591397852</v>
      </c>
      <c r="N36" s="97"/>
      <c r="O36" s="201">
        <f>+'Ark1'!AK2536</f>
        <v>22.89320097075252</v>
      </c>
      <c r="P36" s="97"/>
      <c r="Q36" s="1">
        <f>+'Ark1'!S2536</f>
        <v>7.2602040816326525</v>
      </c>
      <c r="R36" s="1">
        <f>+'Ark1'!T2536</f>
        <v>6.8112244897959187</v>
      </c>
      <c r="S36" s="93">
        <f>+'Ark1'!U2536</f>
        <v>36.572117346938789</v>
      </c>
      <c r="T36" s="11">
        <f>+'Ark1'!W2536</f>
        <v>18.112244897959183</v>
      </c>
      <c r="U36" s="11">
        <f>+'Ark1'!X2536</f>
        <v>100</v>
      </c>
      <c r="V36" s="11">
        <f>+'Ark1'!Y2536</f>
        <v>100</v>
      </c>
      <c r="W36" s="11">
        <f>+'Ark1'!Z2536</f>
        <v>100</v>
      </c>
      <c r="X36" s="1">
        <f>+'Ark1'!AA2536</f>
        <v>0.83418073979011986</v>
      </c>
      <c r="Y36" s="1">
        <f>+'Ark1'!AB2536</f>
        <v>1.3223541002749384</v>
      </c>
      <c r="Z36" s="1">
        <f>+'Ark1'!AC2536</f>
        <v>1.8210998388539044</v>
      </c>
      <c r="AA36" s="1">
        <f t="shared" si="1"/>
        <v>5.0373401264933264</v>
      </c>
      <c r="AB36" s="1">
        <f t="shared" si="2"/>
        <v>1.0623306233062331</v>
      </c>
      <c r="AC36" s="45"/>
      <c r="AD36" s="4"/>
      <c r="AE36" s="57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5"/>
      <c r="B37">
        <f>+'Ark1'!C2537</f>
        <v>2023</v>
      </c>
      <c r="C37">
        <f>+'Ark1'!N2537</f>
        <v>438</v>
      </c>
      <c r="D37" s="3" t="s">
        <v>479</v>
      </c>
      <c r="E37">
        <f>+'Ark1'!Q2537</f>
        <v>258</v>
      </c>
      <c r="F37">
        <f>+'Ark1'!R2537</f>
        <v>269</v>
      </c>
      <c r="G37" s="201">
        <f>+'Ark1'!AG2537</f>
        <v>5.475269692652148</v>
      </c>
      <c r="H37" s="59">
        <f t="shared" si="3"/>
        <v>8.3895890735216305E-2</v>
      </c>
      <c r="I37" s="201">
        <f>+'Ark1'!AH2537</f>
        <v>5.0538354325525514</v>
      </c>
      <c r="J37" s="97"/>
      <c r="K37" s="453">
        <f>+'Ark1'!AI2537</f>
        <v>54</v>
      </c>
      <c r="L37" s="73"/>
      <c r="M37" s="151">
        <f>+'Ark1'!AJ2537</f>
        <v>117.09259259259258</v>
      </c>
      <c r="N37" s="97"/>
      <c r="O37" s="201">
        <f>+'Ark1'!AK2537</f>
        <v>24.817296000415553</v>
      </c>
      <c r="P37" s="97"/>
      <c r="Q37" s="1">
        <f>+'Ark1'!S2537</f>
        <v>7.6617100371747187</v>
      </c>
      <c r="R37" s="1">
        <f>+'Ark1'!T2537</f>
        <v>6.9033457249070613</v>
      </c>
      <c r="S37" s="93">
        <f>+'Ark1'!U2537</f>
        <v>39.035687732342005</v>
      </c>
      <c r="T37" s="11">
        <f>+'Ark1'!W2537</f>
        <v>16.356877323420075</v>
      </c>
      <c r="U37" s="11">
        <f>+'Ark1'!X2537</f>
        <v>100</v>
      </c>
      <c r="V37" s="11">
        <f>+'Ark1'!Y2537</f>
        <v>100</v>
      </c>
      <c r="W37" s="11">
        <f>+'Ark1'!Z2537</f>
        <v>100</v>
      </c>
      <c r="X37" s="1">
        <f>+'Ark1'!AA2537</f>
        <v>0.58238516671941853</v>
      </c>
      <c r="Y37" s="1">
        <f>+'Ark1'!AB2537</f>
        <v>1.2994359848591381</v>
      </c>
      <c r="Z37" s="1">
        <f>+'Ark1'!AC2537</f>
        <v>1.6825001188680528</v>
      </c>
      <c r="AA37" s="1">
        <f t="shared" si="1"/>
        <v>5.094905385735081</v>
      </c>
      <c r="AB37" s="1">
        <f t="shared" si="2"/>
        <v>1.0426356589147288</v>
      </c>
      <c r="AC37" s="45"/>
      <c r="AD37" s="4"/>
      <c r="AE37" s="56"/>
      <c r="AF37" s="5"/>
      <c r="AG37" s="5"/>
      <c r="AI37" s="13"/>
      <c r="AJ37" s="13"/>
      <c r="AK37" s="11"/>
      <c r="AL37" s="11"/>
      <c r="AM37" s="11"/>
    </row>
    <row r="38" spans="1:39">
      <c r="A38" s="45"/>
      <c r="B38">
        <f>+'Ark1'!C2538</f>
        <v>2023</v>
      </c>
      <c r="C38">
        <f>+'Ark1'!N2538</f>
        <v>440</v>
      </c>
      <c r="D38" s="3" t="s">
        <v>480</v>
      </c>
      <c r="E38">
        <f>+'Ark1'!Q2538</f>
        <v>416</v>
      </c>
      <c r="F38">
        <f>+'Ark1'!R2538</f>
        <v>446</v>
      </c>
      <c r="G38" s="201">
        <f>+'Ark1'!AG2538</f>
        <v>9.0779564420924057</v>
      </c>
      <c r="H38" s="59">
        <f t="shared" si="3"/>
        <v>0.49169446126173533</v>
      </c>
      <c r="I38" s="201">
        <f>+'Ark1'!AH2538</f>
        <v>8.9149857246932758</v>
      </c>
      <c r="J38" s="97"/>
      <c r="K38" s="453">
        <f>+'Ark1'!AI2538</f>
        <v>81</v>
      </c>
      <c r="L38" s="73"/>
      <c r="M38" s="151">
        <f>+'Ark1'!AJ2538</f>
        <v>119.058024691358</v>
      </c>
      <c r="N38" s="97"/>
      <c r="O38" s="201">
        <f>+'Ark1'!AK2538</f>
        <v>25.047305215662004</v>
      </c>
      <c r="P38" s="97"/>
      <c r="Q38" s="1">
        <f>+'Ark1'!S2538</f>
        <v>7.9192825112107652</v>
      </c>
      <c r="R38" s="1">
        <f>+'Ark1'!T2538</f>
        <v>6.9215246636771308</v>
      </c>
      <c r="S38" s="93">
        <f>+'Ark1'!U2538</f>
        <v>41.531614349775808</v>
      </c>
      <c r="T38" s="11">
        <f>+'Ark1'!W2538</f>
        <v>18.161434977578477</v>
      </c>
      <c r="U38" s="11">
        <f>+'Ark1'!X2538</f>
        <v>100</v>
      </c>
      <c r="V38" s="11">
        <f>+'Ark1'!Y2538</f>
        <v>100</v>
      </c>
      <c r="W38" s="11">
        <f>+'Ark1'!Z2538</f>
        <v>100</v>
      </c>
      <c r="X38" s="1">
        <f>+'Ark1'!AA2538</f>
        <v>0.85862054042476799</v>
      </c>
      <c r="Y38" s="1">
        <f>+'Ark1'!AB2538</f>
        <v>1.3814061290154984</v>
      </c>
      <c r="Z38" s="1">
        <f>+'Ark1'!AC2538</f>
        <v>1.8389491559775737</v>
      </c>
      <c r="AA38" s="1">
        <f t="shared" si="1"/>
        <v>5.2443657984144973</v>
      </c>
      <c r="AB38" s="1">
        <f t="shared" si="2"/>
        <v>1.0721153846153846</v>
      </c>
      <c r="AC38" s="45"/>
      <c r="AI38" s="13"/>
      <c r="AJ38" s="13"/>
      <c r="AK38" s="11"/>
      <c r="AL38" s="11"/>
      <c r="AM38" s="11"/>
    </row>
    <row r="39" spans="1:39" ht="17.25" customHeight="1">
      <c r="A39" s="45"/>
      <c r="B39">
        <f>+'Ark1'!C2539</f>
        <v>2023</v>
      </c>
      <c r="C39">
        <f>+'Ark1'!N2539</f>
        <v>443</v>
      </c>
      <c r="D39" s="3" t="s">
        <v>481</v>
      </c>
      <c r="E39">
        <f>+'Ark1'!Q2539</f>
        <v>277</v>
      </c>
      <c r="F39">
        <f>+'Ark1'!R2539</f>
        <v>294</v>
      </c>
      <c r="G39" s="201">
        <f>+'Ark1'!AG2539</f>
        <v>5.98412375330755</v>
      </c>
      <c r="H39" s="59">
        <f t="shared" si="3"/>
        <v>-6.2915821557076868E-3</v>
      </c>
      <c r="I39" s="201">
        <f>+'Ark1'!AH2539</f>
        <v>6.2271727086148596</v>
      </c>
      <c r="J39" s="97"/>
      <c r="K39" s="453">
        <f>+'Ark1'!AI2539</f>
        <v>55</v>
      </c>
      <c r="L39" s="73"/>
      <c r="M39" s="151">
        <f>+'Ark1'!AJ2539</f>
        <v>121.31272727272729</v>
      </c>
      <c r="N39" s="97"/>
      <c r="O39" s="201">
        <f>+'Ark1'!AK2539</f>
        <v>24.95626847303604</v>
      </c>
      <c r="P39" s="97"/>
      <c r="Q39" s="1">
        <f>+'Ark1'!S2539</f>
        <v>8.1972789115646236</v>
      </c>
      <c r="R39" s="1">
        <f>+'Ark1'!T2539</f>
        <v>7.1904761904761934</v>
      </c>
      <c r="S39" s="93">
        <f>+'Ark1'!U2539</f>
        <v>44.008503401360549</v>
      </c>
      <c r="T39" s="11">
        <f>+'Ark1'!W2539</f>
        <v>18.707482993197274</v>
      </c>
      <c r="U39" s="11">
        <f>+'Ark1'!X2539</f>
        <v>100</v>
      </c>
      <c r="V39" s="11">
        <f>+'Ark1'!Y2539</f>
        <v>100</v>
      </c>
      <c r="W39" s="11">
        <f>+'Ark1'!Z2539</f>
        <v>100</v>
      </c>
      <c r="X39" s="1">
        <f>+'Ark1'!AA2539</f>
        <v>0.59627169735157204</v>
      </c>
      <c r="Y39" s="1">
        <f>+'Ark1'!AB2539</f>
        <v>1.2838052270433602</v>
      </c>
      <c r="Z39" s="1">
        <f>+'Ark1'!AC2539</f>
        <v>1.8325601337994135</v>
      </c>
      <c r="AA39" s="1">
        <f t="shared" si="1"/>
        <v>5.3686721991701267</v>
      </c>
      <c r="AB39" s="1">
        <f t="shared" si="2"/>
        <v>1.0613718411552346</v>
      </c>
      <c r="AC39" s="45"/>
      <c r="AD39" s="2"/>
      <c r="AE39" s="56"/>
      <c r="AG39" s="5"/>
      <c r="AI39" s="13"/>
      <c r="AJ39" s="13"/>
      <c r="AK39" s="11"/>
      <c r="AL39" s="11"/>
      <c r="AM39" s="11"/>
    </row>
    <row r="40" spans="1:39">
      <c r="A40" s="45"/>
      <c r="B40">
        <f>+'Ark1'!C2540</f>
        <v>2023</v>
      </c>
      <c r="C40">
        <f>+'Ark1'!N2540</f>
        <v>445</v>
      </c>
      <c r="D40" s="3" t="s">
        <v>482</v>
      </c>
      <c r="E40">
        <f>+'Ark1'!Q2540</f>
        <v>644</v>
      </c>
      <c r="F40">
        <f>+'Ark1'!R2540</f>
        <v>714</v>
      </c>
      <c r="G40" s="201">
        <f>+'Ark1'!AG2540</f>
        <v>14.53287197231834</v>
      </c>
      <c r="H40" s="59">
        <f t="shared" si="3"/>
        <v>0.11593906497009598</v>
      </c>
      <c r="I40" s="201">
        <f>+'Ark1'!AH2540</f>
        <v>16.343891828689397</v>
      </c>
      <c r="J40" s="97"/>
      <c r="K40" s="453">
        <f>+'Ark1'!AI2540</f>
        <v>144</v>
      </c>
      <c r="L40" s="73"/>
      <c r="M40" s="151">
        <f>+'Ark1'!AJ2540</f>
        <v>121.12430555555557</v>
      </c>
      <c r="N40" s="97"/>
      <c r="O40" s="201">
        <f>+'Ark1'!AK2540</f>
        <v>27.177547822588657</v>
      </c>
      <c r="P40" s="97"/>
      <c r="Q40" s="1">
        <f>+'Ark1'!S2540</f>
        <v>8.5952380952380985</v>
      </c>
      <c r="R40" s="1">
        <f>+'Ark1'!T2540</f>
        <v>7.4887955182072812</v>
      </c>
      <c r="S40" s="93">
        <f>+'Ark1'!U2540</f>
        <v>47.560924369747909</v>
      </c>
      <c r="T40" s="11">
        <f>+'Ark1'!W2540</f>
        <v>23.94957983193277</v>
      </c>
      <c r="U40" s="11">
        <f>+'Ark1'!X2540</f>
        <v>100</v>
      </c>
      <c r="V40" s="11">
        <f>+'Ark1'!Y2540</f>
        <v>100</v>
      </c>
      <c r="W40" s="11">
        <f>+'Ark1'!Z2540</f>
        <v>100</v>
      </c>
      <c r="X40" s="1">
        <f>+'Ark1'!AA2540</f>
        <v>1.3963436597521339</v>
      </c>
      <c r="Y40" s="1">
        <f>+'Ark1'!AB2540</f>
        <v>1.2546963929767041</v>
      </c>
      <c r="Z40" s="1">
        <f>+'Ark1'!AC2540</f>
        <v>1.6771701373658523</v>
      </c>
      <c r="AA40" s="1">
        <f t="shared" si="1"/>
        <v>5.5334039432947684</v>
      </c>
      <c r="AB40" s="1">
        <f t="shared" si="2"/>
        <v>1.1086956521739131</v>
      </c>
      <c r="AC40" s="45"/>
      <c r="AD40" s="2"/>
      <c r="AE40" s="56"/>
      <c r="AI40" s="13"/>
      <c r="AJ40" s="13"/>
      <c r="AK40" s="11"/>
      <c r="AL40" s="11"/>
      <c r="AM40" s="11"/>
    </row>
    <row r="41" spans="1:39">
      <c r="A41" s="45"/>
      <c r="B41">
        <f>+'Ark1'!C2541</f>
        <v>2023</v>
      </c>
      <c r="C41">
        <f>+'Ark1'!N2541</f>
        <v>450</v>
      </c>
      <c r="D41" s="3" t="s">
        <v>483</v>
      </c>
      <c r="E41">
        <f>+'Ark1'!Q2541</f>
        <v>514</v>
      </c>
      <c r="F41">
        <f>+'Ark1'!R2541</f>
        <v>576</v>
      </c>
      <c r="G41" s="201">
        <f>+'Ark1'!AG2541</f>
        <v>11.723997557500509</v>
      </c>
      <c r="H41" s="59">
        <f t="shared" si="3"/>
        <v>-0.95571490256338976</v>
      </c>
      <c r="I41" s="201">
        <f>+'Ark1'!AH2541</f>
        <v>14.554936311595316</v>
      </c>
      <c r="J41" s="97"/>
      <c r="K41" s="453">
        <f>+'Ark1'!AI2541</f>
        <v>124</v>
      </c>
      <c r="L41" s="73"/>
      <c r="M41" s="151">
        <f>+'Ark1'!AJ2541</f>
        <v>123.44354838709673</v>
      </c>
      <c r="N41" s="97"/>
      <c r="O41" s="201">
        <f>+'Ark1'!AK2541</f>
        <v>27.838485908642156</v>
      </c>
      <c r="P41" s="97"/>
      <c r="Q41" s="1">
        <f>+'Ark1'!S2541</f>
        <v>9.1006944444444446</v>
      </c>
      <c r="R41" s="1">
        <f>+'Ark1'!T2541</f>
        <v>7.703125</v>
      </c>
      <c r="S41" s="93">
        <f>+'Ark1'!U2541</f>
        <v>52.5026041666666</v>
      </c>
      <c r="T41" s="11">
        <f>+'Ark1'!W2541</f>
        <v>27.430555555555557</v>
      </c>
      <c r="U41" s="11">
        <f>+'Ark1'!X2541</f>
        <v>100</v>
      </c>
      <c r="V41" s="11">
        <f>+'Ark1'!Y2541</f>
        <v>100</v>
      </c>
      <c r="W41" s="11">
        <f>+'Ark1'!Z2541</f>
        <v>100</v>
      </c>
      <c r="X41" s="1">
        <f>+'Ark1'!AA2541</f>
        <v>1.4409958059512129</v>
      </c>
      <c r="Y41" s="1">
        <f>+'Ark1'!AB2541</f>
        <v>1.2062911782135348</v>
      </c>
      <c r="Z41" s="1">
        <f>+'Ark1'!AC2541</f>
        <v>1.6363038331480499</v>
      </c>
      <c r="AA41" s="1">
        <f t="shared" si="1"/>
        <v>5.7690766882869058</v>
      </c>
      <c r="AB41" s="1">
        <f t="shared" si="2"/>
        <v>1.1206225680933852</v>
      </c>
      <c r="AC41" s="45"/>
      <c r="AD41" s="14"/>
      <c r="AE41" s="13"/>
      <c r="AI41" s="13"/>
      <c r="AJ41" s="13"/>
      <c r="AK41" s="11"/>
      <c r="AL41" s="11"/>
      <c r="AM41" s="11"/>
    </row>
    <row r="42" spans="1:39" ht="21">
      <c r="A42" s="45"/>
      <c r="B42">
        <f>+'Ark1'!C2542</f>
        <v>2023</v>
      </c>
      <c r="C42">
        <f>+'Ark1'!N2542</f>
        <v>455</v>
      </c>
      <c r="D42" s="3" t="s">
        <v>484</v>
      </c>
      <c r="E42">
        <f>+'Ark1'!Q2542</f>
        <v>379</v>
      </c>
      <c r="F42">
        <f>+'Ark1'!R2542</f>
        <v>408</v>
      </c>
      <c r="G42" s="201">
        <f>+'Ark1'!AG2542</f>
        <v>8.3044982698961896</v>
      </c>
      <c r="H42" s="59">
        <f t="shared" si="3"/>
        <v>-0.90077329559901642</v>
      </c>
      <c r="I42" s="201">
        <f>+'Ark1'!AH2542</f>
        <v>11.265029307923513</v>
      </c>
      <c r="J42" s="97"/>
      <c r="K42" s="453">
        <f>+'Ark1'!AI2542</f>
        <v>89</v>
      </c>
      <c r="L42" s="73"/>
      <c r="M42" s="151">
        <f>+'Ark1'!AJ2542</f>
        <v>124.32808988764036</v>
      </c>
      <c r="N42" s="97"/>
      <c r="O42" s="201">
        <f>+'Ark1'!AK2542</f>
        <v>30.134928414785055</v>
      </c>
      <c r="P42" s="97"/>
      <c r="Q42" s="1">
        <f>+'Ark1'!S2542</f>
        <v>9.7083333333333357</v>
      </c>
      <c r="R42" s="1">
        <f>+'Ark1'!T2542</f>
        <v>8.382352941176471</v>
      </c>
      <c r="S42" s="93">
        <f>+'Ark1'!U2542</f>
        <v>57.367401960784242</v>
      </c>
      <c r="T42" s="11">
        <f>+'Ark1'!W2542</f>
        <v>42.401960784313729</v>
      </c>
      <c r="U42" s="11">
        <f>+'Ark1'!X2542</f>
        <v>100</v>
      </c>
      <c r="V42" s="11">
        <f>+'Ark1'!Y2542</f>
        <v>100</v>
      </c>
      <c r="W42" s="11">
        <f>+'Ark1'!Z2542</f>
        <v>100</v>
      </c>
      <c r="X42" s="1">
        <f>+'Ark1'!AA2542</f>
        <v>1.3731640560071963</v>
      </c>
      <c r="Y42" s="1">
        <f>+'Ark1'!AB2542</f>
        <v>1.1634672516885081</v>
      </c>
      <c r="Z42" s="1">
        <f>+'Ark1'!AC2542</f>
        <v>2.3693058371477318</v>
      </c>
      <c r="AA42" s="1">
        <f t="shared" si="1"/>
        <v>5.9090886139863583</v>
      </c>
      <c r="AB42" s="1">
        <f t="shared" si="2"/>
        <v>1.0765171503957784</v>
      </c>
      <c r="AC42" s="45"/>
      <c r="AD42" s="2"/>
      <c r="AE42" s="5"/>
      <c r="AI42" s="55"/>
      <c r="AJ42" s="55"/>
      <c r="AK42" s="11"/>
      <c r="AL42" s="11"/>
      <c r="AM42" s="11"/>
    </row>
    <row r="43" spans="1:39">
      <c r="A43" s="45"/>
      <c r="B43">
        <f>+'Ark1'!C2543</f>
        <v>2023</v>
      </c>
      <c r="C43">
        <f>+'Ark1'!N2543</f>
        <v>460</v>
      </c>
      <c r="D43" s="3" t="s">
        <v>485</v>
      </c>
      <c r="E43">
        <f>+'Ark1'!Q2543</f>
        <v>338</v>
      </c>
      <c r="F43">
        <f>+'Ark1'!R2543</f>
        <v>379</v>
      </c>
      <c r="G43" s="201">
        <f>+'Ark1'!AG2543</f>
        <v>7.7142275595359262</v>
      </c>
      <c r="H43" s="59">
        <f t="shared" si="3"/>
        <v>-1.6907245171413887</v>
      </c>
      <c r="I43" s="201">
        <f>+'Ark1'!AH2543</f>
        <v>11.912845860522021</v>
      </c>
      <c r="J43" s="97"/>
      <c r="K43" s="453">
        <f>+'Ark1'!AI2543</f>
        <v>81</v>
      </c>
      <c r="L43" s="73"/>
      <c r="M43" s="151">
        <f>+'Ark1'!AJ2543</f>
        <v>125.98271604938272</v>
      </c>
      <c r="N43" s="97"/>
      <c r="O43" s="201">
        <f>+'Ark1'!AK2543</f>
        <v>32.703845934762377</v>
      </c>
      <c r="P43" s="97"/>
      <c r="Q43" s="1">
        <f>+'Ark1'!S2543</f>
        <v>10.329815303430077</v>
      </c>
      <c r="R43" s="1">
        <f>+'Ark1'!T2543</f>
        <v>9.2612137203166167</v>
      </c>
      <c r="S43" s="93">
        <f>+'Ark1'!U2543</f>
        <v>65.308443271767828</v>
      </c>
      <c r="T43" s="11">
        <f>+'Ark1'!W2543</f>
        <v>61.477572559366763</v>
      </c>
      <c r="U43" s="11">
        <f>+'Ark1'!X2543</f>
        <v>100</v>
      </c>
      <c r="V43" s="11">
        <f>+'Ark1'!Y2543</f>
        <v>100</v>
      </c>
      <c r="W43" s="11">
        <f>+'Ark1'!Z2543</f>
        <v>100</v>
      </c>
      <c r="X43" s="1">
        <f>+'Ark1'!AA2543</f>
        <v>4.8417306979830004</v>
      </c>
      <c r="Y43" s="1">
        <f>+'Ark1'!AB2543</f>
        <v>1.2911031946714684</v>
      </c>
      <c r="Z43" s="1">
        <f>+'Ark1'!AC2543</f>
        <v>1.8797208584720324</v>
      </c>
      <c r="AA43" s="1">
        <f t="shared" si="1"/>
        <v>6.3223243933588789</v>
      </c>
      <c r="AB43" s="1">
        <f t="shared" si="2"/>
        <v>1.1213017751479291</v>
      </c>
      <c r="AC43" s="45"/>
      <c r="AD43" s="4"/>
      <c r="AE43" s="4"/>
      <c r="AF43" s="4"/>
      <c r="AG43" s="4"/>
    </row>
    <row r="44" spans="1:39">
      <c r="A44" s="45"/>
      <c r="B44" s="45"/>
      <c r="C44" s="45"/>
      <c r="D44" s="45"/>
      <c r="E44" s="45"/>
      <c r="F44" s="45"/>
      <c r="G44" s="45"/>
      <c r="H44" s="45"/>
      <c r="I44" s="45"/>
      <c r="J44" s="97"/>
      <c r="K44" s="72"/>
      <c r="L44" s="73"/>
      <c r="M44" s="50"/>
      <c r="N44" s="97"/>
      <c r="O44" s="45"/>
      <c r="P44" s="97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"/>
      <c r="AE44" s="4"/>
      <c r="AF44" s="4"/>
      <c r="AG44" s="4"/>
    </row>
    <row r="45" spans="1:39">
      <c r="A45" s="45"/>
      <c r="B45" s="52">
        <f>+'Ark1'!C2544</f>
        <v>2022</v>
      </c>
      <c r="C45" s="52">
        <f>+'Ark1'!N2544</f>
        <v>409</v>
      </c>
      <c r="D45" s="53" t="s">
        <v>470</v>
      </c>
      <c r="E45" s="52">
        <f>+'Ark1'!Q2544</f>
        <v>0</v>
      </c>
      <c r="F45" s="52">
        <f>+'Ark1'!R2544</f>
        <v>0</v>
      </c>
      <c r="G45" s="183">
        <f>+'Ark1'!AG2544</f>
        <v>0</v>
      </c>
      <c r="H45" s="58">
        <f t="shared" ref="H45:H77" si="4">+G45-G61</f>
        <v>0</v>
      </c>
      <c r="I45" s="183">
        <f>+'Ark1'!AH2544</f>
        <v>0</v>
      </c>
      <c r="J45" s="183"/>
      <c r="K45" s="452"/>
      <c r="L45" s="281"/>
      <c r="M45" s="200"/>
      <c r="N45" s="183"/>
      <c r="O45" s="183"/>
      <c r="P45" s="183"/>
      <c r="Q45" s="54">
        <f>+'Ark1'!S2544</f>
        <v>0</v>
      </c>
      <c r="R45" s="54">
        <f>+'Ark1'!T2544</f>
        <v>0</v>
      </c>
      <c r="S45" s="161">
        <f>+'Ark1'!U2544</f>
        <v>0</v>
      </c>
      <c r="T45" s="74">
        <f>+'Ark1'!W2544</f>
        <v>0</v>
      </c>
      <c r="U45" s="74">
        <f>+'Ark1'!X2544</f>
        <v>0</v>
      </c>
      <c r="V45" s="74">
        <f>+'Ark1'!Y2544</f>
        <v>0</v>
      </c>
      <c r="W45" s="74">
        <f>+'Ark1'!Z2544</f>
        <v>0</v>
      </c>
      <c r="X45" s="54">
        <f>+'Ark1'!AA2544</f>
        <v>0</v>
      </c>
      <c r="Y45" s="54">
        <f>+'Ark1'!AB2544</f>
        <v>0</v>
      </c>
      <c r="Z45" s="54">
        <f>+'Ark1'!AC2544</f>
        <v>0</v>
      </c>
      <c r="AA45" s="54" t="e">
        <f t="shared" si="1"/>
        <v>#DIV/0!</v>
      </c>
      <c r="AB45" s="54" t="e">
        <f t="shared" si="2"/>
        <v>#DIV/0!</v>
      </c>
      <c r="AC45" s="45"/>
      <c r="AD45" s="4"/>
      <c r="AE45" s="16"/>
      <c r="AF45" s="1"/>
      <c r="AG45" s="18"/>
      <c r="AI45" s="1"/>
      <c r="AJ45" s="5"/>
    </row>
    <row r="46" spans="1:39">
      <c r="A46" s="45"/>
      <c r="B46" s="52">
        <f>+'Ark1'!C2545</f>
        <v>2022</v>
      </c>
      <c r="C46" s="52">
        <f>+'Ark1'!N2545</f>
        <v>410</v>
      </c>
      <c r="D46" s="53" t="s">
        <v>471</v>
      </c>
      <c r="E46" s="52">
        <f>+'Ark1'!Q2545</f>
        <v>17</v>
      </c>
      <c r="F46" s="52">
        <f>+'Ark1'!R2545</f>
        <v>22</v>
      </c>
      <c r="G46" s="183">
        <f>+'Ark1'!AG2545</f>
        <v>0.43929712460063902</v>
      </c>
      <c r="H46" s="58">
        <f t="shared" si="4"/>
        <v>0.43929712460063902</v>
      </c>
      <c r="I46" s="183">
        <f>+'Ark1'!AH2545</f>
        <v>0.13377222020743915</v>
      </c>
      <c r="J46" s="183"/>
      <c r="K46" s="452"/>
      <c r="L46" s="281"/>
      <c r="M46" s="200"/>
      <c r="N46" s="183"/>
      <c r="O46" s="183"/>
      <c r="P46" s="183"/>
      <c r="Q46" s="54">
        <f>+'Ark1'!S2545</f>
        <v>3.5909090909090904</v>
      </c>
      <c r="R46" s="54">
        <f>+'Ark1'!T2545</f>
        <v>3.8636363636363642</v>
      </c>
      <c r="S46" s="161">
        <f>+'Ark1'!U2545</f>
        <v>13.257272727272724</v>
      </c>
      <c r="T46" s="74">
        <f>+'Ark1'!W2545</f>
        <v>0</v>
      </c>
      <c r="U46" s="74">
        <f>+'Ark1'!X2545</f>
        <v>0</v>
      </c>
      <c r="V46" s="74">
        <f>+'Ark1'!Y2545</f>
        <v>0</v>
      </c>
      <c r="W46" s="74">
        <f>+'Ark1'!Z2545</f>
        <v>0</v>
      </c>
      <c r="X46" s="54">
        <f>+'Ark1'!AA2545</f>
        <v>1.347580936406169</v>
      </c>
      <c r="Y46" s="54">
        <f>+'Ark1'!AB2545</f>
        <v>2.2494260057561126</v>
      </c>
      <c r="Z46" s="54">
        <f>+'Ark1'!AC2545</f>
        <v>1.6038435240343043</v>
      </c>
      <c r="AA46" s="54">
        <f t="shared" si="1"/>
        <v>3.6918987341772147</v>
      </c>
      <c r="AB46" s="54">
        <f t="shared" si="2"/>
        <v>1.2941176470588236</v>
      </c>
      <c r="AC46" s="45"/>
      <c r="AD46" s="4"/>
      <c r="AE46" s="16"/>
      <c r="AF46" s="1"/>
      <c r="AG46" s="18"/>
    </row>
    <row r="47" spans="1:39">
      <c r="A47" s="45"/>
      <c r="B47" s="52">
        <f>+'Ark1'!C2546</f>
        <v>2022</v>
      </c>
      <c r="C47" s="52">
        <f>+'Ark1'!N2546</f>
        <v>415</v>
      </c>
      <c r="D47" s="53" t="s">
        <v>472</v>
      </c>
      <c r="E47" s="52">
        <f>+'Ark1'!Q2546</f>
        <v>75</v>
      </c>
      <c r="F47" s="52">
        <f>+'Ark1'!R2546</f>
        <v>88</v>
      </c>
      <c r="G47" s="183">
        <f>+'Ark1'!AG2546</f>
        <v>1.7571884984025563</v>
      </c>
      <c r="H47" s="58">
        <f t="shared" si="4"/>
        <v>1.7571884984025563</v>
      </c>
      <c r="I47" s="183">
        <f>+'Ark1'!AH2546</f>
        <v>0.72060232081913744</v>
      </c>
      <c r="J47" s="183"/>
      <c r="K47" s="452"/>
      <c r="L47" s="281"/>
      <c r="M47" s="200"/>
      <c r="N47" s="183"/>
      <c r="O47" s="183"/>
      <c r="P47" s="183"/>
      <c r="Q47" s="54">
        <f>+'Ark1'!S2546</f>
        <v>5.5340909090909101</v>
      </c>
      <c r="R47" s="54">
        <f>+'Ark1'!T2546</f>
        <v>5.0113636363636367</v>
      </c>
      <c r="S47" s="161">
        <f>+'Ark1'!U2546</f>
        <v>17.853522727272718</v>
      </c>
      <c r="T47" s="74">
        <f>+'Ark1'!W2546</f>
        <v>2.2727272727272729</v>
      </c>
      <c r="U47" s="74">
        <f>+'Ark1'!X2546</f>
        <v>85.227272727272734</v>
      </c>
      <c r="V47" s="74">
        <f>+'Ark1'!Y2546</f>
        <v>0</v>
      </c>
      <c r="W47" s="74">
        <f>+'Ark1'!Z2546</f>
        <v>0</v>
      </c>
      <c r="X47" s="54">
        <f>+'Ark1'!AA2546</f>
        <v>1.4561008329944742</v>
      </c>
      <c r="Y47" s="54">
        <f>+'Ark1'!AB2546</f>
        <v>1.5807712705883012</v>
      </c>
      <c r="Z47" s="54">
        <f>+'Ark1'!AC2546</f>
        <v>1.8308860136669671</v>
      </c>
      <c r="AA47" s="54">
        <f t="shared" si="1"/>
        <v>3.2260985626283345</v>
      </c>
      <c r="AB47" s="54">
        <f t="shared" si="2"/>
        <v>1.1733333333333333</v>
      </c>
      <c r="AC47" s="45"/>
      <c r="AD47" s="4"/>
      <c r="AE47" s="16"/>
      <c r="AF47" s="1"/>
      <c r="AG47" s="18"/>
    </row>
    <row r="48" spans="1:39">
      <c r="A48" s="45"/>
      <c r="B48" s="52">
        <f>+'Ark1'!C2547</f>
        <v>2022</v>
      </c>
      <c r="C48" s="52">
        <f>+'Ark1'!N2547</f>
        <v>420</v>
      </c>
      <c r="D48" s="53" t="s">
        <v>473</v>
      </c>
      <c r="E48" s="52">
        <f>+'Ark1'!Q2547</f>
        <v>208</v>
      </c>
      <c r="F48" s="52">
        <f>+'Ark1'!R2547</f>
        <v>248</v>
      </c>
      <c r="G48" s="183">
        <f>+'Ark1'!AG2547</f>
        <v>4.9520766773162928</v>
      </c>
      <c r="H48" s="58">
        <f t="shared" si="4"/>
        <v>4.9520766773162928</v>
      </c>
      <c r="I48" s="183">
        <f>+'Ark1'!AH2547</f>
        <v>2.6060723671660799</v>
      </c>
      <c r="J48" s="183"/>
      <c r="K48" s="452"/>
      <c r="L48" s="281"/>
      <c r="M48" s="200"/>
      <c r="N48" s="183"/>
      <c r="O48" s="183"/>
      <c r="P48" s="183"/>
      <c r="Q48" s="54">
        <f>+'Ark1'!S2547</f>
        <v>6.0241935483870979</v>
      </c>
      <c r="R48" s="54">
        <f>+'Ark1'!T2547</f>
        <v>6.0120967741935463</v>
      </c>
      <c r="S48" s="161">
        <f>+'Ark1'!U2547</f>
        <v>22.911088709677419</v>
      </c>
      <c r="T48" s="74">
        <f>+'Ark1'!W2547</f>
        <v>7.6612903225806432</v>
      </c>
      <c r="U48" s="74">
        <f>+'Ark1'!X2547</f>
        <v>100</v>
      </c>
      <c r="V48" s="74">
        <f>+'Ark1'!Y2547</f>
        <v>53.629032258064541</v>
      </c>
      <c r="W48" s="74">
        <f>+'Ark1'!Z2547</f>
        <v>0</v>
      </c>
      <c r="X48" s="54">
        <f>+'Ark1'!AA2547</f>
        <v>1.4628821613297869</v>
      </c>
      <c r="Y48" s="54">
        <f>+'Ark1'!AB2547</f>
        <v>1.5552393741563135</v>
      </c>
      <c r="Z48" s="54">
        <f>+'Ark1'!AC2547</f>
        <v>1.8911548247776859</v>
      </c>
      <c r="AA48" s="54">
        <f t="shared" si="1"/>
        <v>3.8031793842034798</v>
      </c>
      <c r="AB48" s="54">
        <f t="shared" si="2"/>
        <v>1.1923076923076923</v>
      </c>
      <c r="AC48" s="45"/>
      <c r="AD48" s="4"/>
      <c r="AE48" s="16"/>
      <c r="AF48" s="1"/>
      <c r="AG48" s="18"/>
    </row>
    <row r="49" spans="1:33">
      <c r="A49" s="45"/>
      <c r="B49" s="52">
        <f>+'Ark1'!C2548</f>
        <v>2022</v>
      </c>
      <c r="C49" s="52">
        <f>+'Ark1'!N2548</f>
        <v>425</v>
      </c>
      <c r="D49" s="53" t="s">
        <v>474</v>
      </c>
      <c r="E49" s="52">
        <f>+'Ark1'!Q2548</f>
        <v>204</v>
      </c>
      <c r="F49" s="52">
        <f>+'Ark1'!R2548</f>
        <v>230</v>
      </c>
      <c r="G49" s="183">
        <f>+'Ark1'!AG2548</f>
        <v>4.5926517571884995</v>
      </c>
      <c r="H49" s="58">
        <f t="shared" si="4"/>
        <v>4.5926517571884995</v>
      </c>
      <c r="I49" s="183">
        <f>+'Ark1'!AH2548</f>
        <v>2.8115282611588204</v>
      </c>
      <c r="J49" s="183"/>
      <c r="K49" s="452"/>
      <c r="L49" s="281"/>
      <c r="M49" s="200"/>
      <c r="N49" s="183"/>
      <c r="O49" s="183"/>
      <c r="P49" s="183"/>
      <c r="Q49" s="54">
        <f>+'Ark1'!S2548</f>
        <v>6.4782608695652177</v>
      </c>
      <c r="R49" s="54">
        <f>+'Ark1'!T2548</f>
        <v>6.2173913043478253</v>
      </c>
      <c r="S49" s="161">
        <f>+'Ark1'!U2548</f>
        <v>26.651739130434805</v>
      </c>
      <c r="T49" s="74">
        <f>+'Ark1'!W2548</f>
        <v>9.5652173913043494</v>
      </c>
      <c r="U49" s="74">
        <f>+'Ark1'!X2548</f>
        <v>100</v>
      </c>
      <c r="V49" s="74">
        <f>+'Ark1'!Y2548</f>
        <v>100</v>
      </c>
      <c r="W49" s="74">
        <f>+'Ark1'!Z2548</f>
        <v>0</v>
      </c>
      <c r="X49" s="54">
        <f>+'Ark1'!AA2548</f>
        <v>0.8412963711556789</v>
      </c>
      <c r="Y49" s="54">
        <f>+'Ark1'!AB2548</f>
        <v>1.193080237740195</v>
      </c>
      <c r="Z49" s="54">
        <f>+'Ark1'!AC2548</f>
        <v>1.9837715887788392</v>
      </c>
      <c r="AA49" s="54">
        <f t="shared" si="1"/>
        <v>4.1140268456375875</v>
      </c>
      <c r="AB49" s="54">
        <f t="shared" si="2"/>
        <v>1.1274509803921569</v>
      </c>
      <c r="AC49" s="45"/>
      <c r="AD49" s="4"/>
      <c r="AE49" s="16"/>
      <c r="AF49" s="13"/>
      <c r="AG49" s="18"/>
    </row>
    <row r="50" spans="1:33">
      <c r="A50" s="45"/>
      <c r="B50" s="52">
        <f>+'Ark1'!C2549</f>
        <v>2022</v>
      </c>
      <c r="C50" s="52">
        <f>+'Ark1'!N2549</f>
        <v>428</v>
      </c>
      <c r="D50" s="53" t="s">
        <v>475</v>
      </c>
      <c r="E50" s="52">
        <f>+'Ark1'!Q2549</f>
        <v>178</v>
      </c>
      <c r="F50" s="52">
        <f>+'Ark1'!R2549</f>
        <v>187</v>
      </c>
      <c r="G50" s="183">
        <f>+'Ark1'!AG2549</f>
        <v>3.7340255591054303</v>
      </c>
      <c r="H50" s="58">
        <f t="shared" si="4"/>
        <v>3.7340255591054303</v>
      </c>
      <c r="I50" s="183">
        <f>+'Ark1'!AH2549</f>
        <v>2.4949853763746042</v>
      </c>
      <c r="J50" s="183"/>
      <c r="K50" s="452"/>
      <c r="L50" s="281"/>
      <c r="M50" s="200"/>
      <c r="N50" s="183"/>
      <c r="O50" s="183"/>
      <c r="P50" s="183"/>
      <c r="Q50" s="54">
        <f>+'Ark1'!S2549</f>
        <v>6.502673796791445</v>
      </c>
      <c r="R50" s="54">
        <f>+'Ark1'!T2549</f>
        <v>6.3315508021390388</v>
      </c>
      <c r="S50" s="161">
        <f>+'Ark1'!U2549</f>
        <v>29.089572192513376</v>
      </c>
      <c r="T50" s="74">
        <f>+'Ark1'!W2549</f>
        <v>13.90374331550802</v>
      </c>
      <c r="U50" s="74">
        <f>+'Ark1'!X2549</f>
        <v>100</v>
      </c>
      <c r="V50" s="74">
        <f>+'Ark1'!Y2549</f>
        <v>100</v>
      </c>
      <c r="W50" s="74">
        <f>+'Ark1'!Z2549</f>
        <v>0</v>
      </c>
      <c r="X50" s="54">
        <f>+'Ark1'!AA2549</f>
        <v>0.55282244093855482</v>
      </c>
      <c r="Y50" s="54">
        <f>+'Ark1'!AB2549</f>
        <v>1.492850453487945</v>
      </c>
      <c r="Z50" s="54">
        <f>+'Ark1'!AC2549</f>
        <v>1.9201212225927888</v>
      </c>
      <c r="AA50" s="54">
        <f t="shared" si="1"/>
        <v>4.4734786184210531</v>
      </c>
      <c r="AB50" s="54">
        <f t="shared" si="2"/>
        <v>1.050561797752809</v>
      </c>
      <c r="AC50" s="45"/>
      <c r="AD50" s="4"/>
      <c r="AE50" s="16"/>
      <c r="AF50" s="13"/>
      <c r="AG50" s="18"/>
    </row>
    <row r="51" spans="1:33">
      <c r="A51" s="45"/>
      <c r="B51" s="52">
        <f>+'Ark1'!C2550</f>
        <v>2022</v>
      </c>
      <c r="C51" s="52">
        <f>+'Ark1'!N2550</f>
        <v>430</v>
      </c>
      <c r="D51" s="53" t="s">
        <v>476</v>
      </c>
      <c r="E51" s="52">
        <f>+'Ark1'!Q2550</f>
        <v>263</v>
      </c>
      <c r="F51" s="52">
        <f>+'Ark1'!R2550</f>
        <v>279</v>
      </c>
      <c r="G51" s="183">
        <f>+'Ark1'!AG2550</f>
        <v>5.571086261980831</v>
      </c>
      <c r="H51" s="58">
        <f t="shared" si="4"/>
        <v>5.571086261980831</v>
      </c>
      <c r="I51" s="183">
        <f>+'Ark1'!AH2550</f>
        <v>4.0355491212959373</v>
      </c>
      <c r="J51" s="183"/>
      <c r="K51" s="452"/>
      <c r="L51" s="281"/>
      <c r="M51" s="200"/>
      <c r="N51" s="183"/>
      <c r="O51" s="183"/>
      <c r="P51" s="183"/>
      <c r="Q51" s="54">
        <f>+'Ark1'!S2550</f>
        <v>6.5519713261648755</v>
      </c>
      <c r="R51" s="54">
        <f>+'Ark1'!T2550</f>
        <v>6.1218637992831511</v>
      </c>
      <c r="S51" s="161">
        <f>+'Ark1'!U2550</f>
        <v>31.536200716845855</v>
      </c>
      <c r="T51" s="74">
        <f>+'Ark1'!W2550</f>
        <v>8.2437275985663074</v>
      </c>
      <c r="U51" s="74">
        <f>+'Ark1'!X2550</f>
        <v>100</v>
      </c>
      <c r="V51" s="74">
        <f>+'Ark1'!Y2550</f>
        <v>100</v>
      </c>
      <c r="W51" s="74">
        <f>+'Ark1'!Z2550</f>
        <v>0</v>
      </c>
      <c r="X51" s="54">
        <f>+'Ark1'!AA2550</f>
        <v>0.8489242038014152</v>
      </c>
      <c r="Y51" s="54">
        <f>+'Ark1'!AB2550</f>
        <v>1.6773810613525659</v>
      </c>
      <c r="Z51" s="54">
        <f>+'Ark1'!AC2550</f>
        <v>1.8490108087019608</v>
      </c>
      <c r="AA51" s="54">
        <f t="shared" si="1"/>
        <v>4.8132385120350065</v>
      </c>
      <c r="AB51" s="54">
        <f t="shared" si="2"/>
        <v>1.0608365019011408</v>
      </c>
      <c r="AC51" s="45"/>
      <c r="AD51" s="4"/>
      <c r="AE51" s="16"/>
      <c r="AF51" s="13"/>
      <c r="AG51" s="18"/>
    </row>
    <row r="52" spans="1:33">
      <c r="A52" s="45"/>
      <c r="B52" s="52">
        <f>+'Ark1'!C2551</f>
        <v>2022</v>
      </c>
      <c r="C52" s="52">
        <f>+'Ark1'!N2551</f>
        <v>433</v>
      </c>
      <c r="D52" s="53" t="s">
        <v>477</v>
      </c>
      <c r="E52" s="52">
        <f>+'Ark1'!Q2551</f>
        <v>242</v>
      </c>
      <c r="F52" s="52">
        <f>+'Ark1'!R2551</f>
        <v>253</v>
      </c>
      <c r="G52" s="183">
        <f>+'Ark1'!AG2551</f>
        <v>5.0519169329073481</v>
      </c>
      <c r="H52" s="58">
        <f t="shared" si="4"/>
        <v>5.0519169329073481</v>
      </c>
      <c r="I52" s="183">
        <f>+'Ark1'!AH2551</f>
        <v>3.9553389935105856</v>
      </c>
      <c r="J52" s="183"/>
      <c r="K52" s="452"/>
      <c r="L52" s="281"/>
      <c r="M52" s="200"/>
      <c r="N52" s="183"/>
      <c r="O52" s="183"/>
      <c r="P52" s="183"/>
      <c r="Q52" s="54">
        <f>+'Ark1'!S2551</f>
        <v>6.9407114624505919</v>
      </c>
      <c r="R52" s="54">
        <f>+'Ark1'!T2551</f>
        <v>6.7549407114624493</v>
      </c>
      <c r="S52" s="161">
        <f>+'Ark1'!U2551</f>
        <v>34.08584980237157</v>
      </c>
      <c r="T52" s="74">
        <f>+'Ark1'!W2551</f>
        <v>16.600790513833996</v>
      </c>
      <c r="U52" s="74">
        <f>+'Ark1'!X2551</f>
        <v>100</v>
      </c>
      <c r="V52" s="74">
        <f>+'Ark1'!Y2551</f>
        <v>100</v>
      </c>
      <c r="W52" s="74">
        <f>+'Ark1'!Z2551</f>
        <v>0</v>
      </c>
      <c r="X52" s="54">
        <f>+'Ark1'!AA2551</f>
        <v>0.60291892851066309</v>
      </c>
      <c r="Y52" s="54">
        <f>+'Ark1'!AB2551</f>
        <v>1.5605191595045755</v>
      </c>
      <c r="Z52" s="54">
        <f>+'Ark1'!AC2551</f>
        <v>1.99684170007064</v>
      </c>
      <c r="AA52" s="54">
        <f t="shared" si="1"/>
        <v>4.9110022779043332</v>
      </c>
      <c r="AB52" s="54">
        <f t="shared" si="2"/>
        <v>1.0454545454545454</v>
      </c>
      <c r="AC52" s="45"/>
      <c r="AD52" s="4"/>
      <c r="AE52" s="16"/>
      <c r="AF52" s="13"/>
      <c r="AG52" s="18"/>
    </row>
    <row r="53" spans="1:33">
      <c r="A53" s="45"/>
      <c r="B53" s="52">
        <f>+'Ark1'!C2552</f>
        <v>2022</v>
      </c>
      <c r="C53" s="52">
        <f>+'Ark1'!N2552</f>
        <v>435</v>
      </c>
      <c r="D53" s="53" t="s">
        <v>478</v>
      </c>
      <c r="E53" s="52">
        <f>+'Ark1'!Q2552</f>
        <v>386</v>
      </c>
      <c r="F53" s="52">
        <f>+'Ark1'!R2552</f>
        <v>412</v>
      </c>
      <c r="G53" s="183">
        <f>+'Ark1'!AG2552</f>
        <v>8.2268370607028789</v>
      </c>
      <c r="H53" s="58">
        <f t="shared" si="4"/>
        <v>8.2268370607028789</v>
      </c>
      <c r="I53" s="183">
        <f>+'Ark1'!AH2552</f>
        <v>6.9130920421765394</v>
      </c>
      <c r="J53" s="183"/>
      <c r="K53" s="452"/>
      <c r="L53" s="281"/>
      <c r="M53" s="200"/>
      <c r="N53" s="183"/>
      <c r="O53" s="183"/>
      <c r="P53" s="183"/>
      <c r="Q53" s="54">
        <f>+'Ark1'!S2552</f>
        <v>7.286407766990294</v>
      </c>
      <c r="R53" s="54">
        <f>+'Ark1'!T2552</f>
        <v>6.6067961165048548</v>
      </c>
      <c r="S53" s="161">
        <f>+'Ark1'!U2552</f>
        <v>36.583567961165002</v>
      </c>
      <c r="T53" s="74">
        <f>+'Ark1'!W2552</f>
        <v>17.961165048543695</v>
      </c>
      <c r="U53" s="74">
        <f>+'Ark1'!X2552</f>
        <v>100</v>
      </c>
      <c r="V53" s="74">
        <f>+'Ark1'!Y2552</f>
        <v>100</v>
      </c>
      <c r="W53" s="74">
        <f>+'Ark1'!Z2552</f>
        <v>100</v>
      </c>
      <c r="X53" s="54">
        <f>+'Ark1'!AA2552</f>
        <v>0.89704592740336142</v>
      </c>
      <c r="Y53" s="54">
        <f>+'Ark1'!AB2552</f>
        <v>1.4449475781594965</v>
      </c>
      <c r="Z53" s="54">
        <f>+'Ark1'!AC2552</f>
        <v>1.9335445662046371</v>
      </c>
      <c r="AA53" s="54">
        <f t="shared" si="1"/>
        <v>5.0207961359093858</v>
      </c>
      <c r="AB53" s="54">
        <f t="shared" si="2"/>
        <v>1.0673575129533679</v>
      </c>
      <c r="AC53" s="45"/>
      <c r="AD53" s="4"/>
      <c r="AE53" s="16"/>
      <c r="AF53" s="13"/>
      <c r="AG53" s="18"/>
    </row>
    <row r="54" spans="1:33">
      <c r="A54" s="45"/>
      <c r="B54" s="52">
        <f>+'Ark1'!C2553</f>
        <v>2022</v>
      </c>
      <c r="C54" s="52">
        <f>+'Ark1'!N2553</f>
        <v>438</v>
      </c>
      <c r="D54" s="53" t="s">
        <v>479</v>
      </c>
      <c r="E54" s="52">
        <f>+'Ark1'!Q2553</f>
        <v>260</v>
      </c>
      <c r="F54" s="52">
        <f>+'Ark1'!R2553</f>
        <v>270</v>
      </c>
      <c r="G54" s="183">
        <f>+'Ark1'!AG2553</f>
        <v>5.3913738019169317</v>
      </c>
      <c r="H54" s="58">
        <f t="shared" si="4"/>
        <v>5.3913738019169317</v>
      </c>
      <c r="I54" s="183">
        <f>+'Ark1'!AH2553</f>
        <v>4.8288854429396526</v>
      </c>
      <c r="J54" s="183"/>
      <c r="K54" s="452"/>
      <c r="L54" s="281"/>
      <c r="M54" s="200"/>
      <c r="N54" s="183"/>
      <c r="O54" s="183"/>
      <c r="P54" s="183"/>
      <c r="Q54" s="54">
        <f>+'Ark1'!S2553</f>
        <v>7.655555555555555</v>
      </c>
      <c r="R54" s="54">
        <f>+'Ark1'!T2553</f>
        <v>6.5037037037037031</v>
      </c>
      <c r="S54" s="161">
        <f>+'Ark1'!U2553</f>
        <v>38.99366666666667</v>
      </c>
      <c r="T54" s="74">
        <f>+'Ark1'!W2553</f>
        <v>12.592592592592595</v>
      </c>
      <c r="U54" s="74">
        <f>+'Ark1'!X2553</f>
        <v>100</v>
      </c>
      <c r="V54" s="74">
        <f>+'Ark1'!Y2553</f>
        <v>100</v>
      </c>
      <c r="W54" s="74">
        <f>+'Ark1'!Z2553</f>
        <v>100</v>
      </c>
      <c r="X54" s="54">
        <f>+'Ark1'!AA2553</f>
        <v>0.58918232731052267</v>
      </c>
      <c r="Y54" s="54">
        <f>+'Ark1'!AB2553</f>
        <v>1.4207023128468503</v>
      </c>
      <c r="Z54" s="54">
        <f>+'Ark1'!AC2553</f>
        <v>1.9259401708874879</v>
      </c>
      <c r="AA54" s="54">
        <f t="shared" si="1"/>
        <v>5.0935123367198845</v>
      </c>
      <c r="AB54" s="54">
        <f t="shared" si="2"/>
        <v>1.0384615384615385</v>
      </c>
      <c r="AC54" s="45"/>
      <c r="AD54" s="4"/>
      <c r="AE54" s="16"/>
      <c r="AF54" s="5"/>
      <c r="AG54" s="18"/>
    </row>
    <row r="55" spans="1:33">
      <c r="A55" s="45"/>
      <c r="B55" s="52">
        <f>+'Ark1'!C2554</f>
        <v>2022</v>
      </c>
      <c r="C55" s="52">
        <f>+'Ark1'!N2554</f>
        <v>440</v>
      </c>
      <c r="D55" s="53" t="s">
        <v>480</v>
      </c>
      <c r="E55" s="52">
        <f>+'Ark1'!Q2554</f>
        <v>399</v>
      </c>
      <c r="F55" s="52">
        <f>+'Ark1'!R2554</f>
        <v>430</v>
      </c>
      <c r="G55" s="183">
        <f>+'Ark1'!AG2554</f>
        <v>8.5862619808306704</v>
      </c>
      <c r="H55" s="58">
        <f t="shared" si="4"/>
        <v>8.5862619808306704</v>
      </c>
      <c r="I55" s="183">
        <f>+'Ark1'!AH2554</f>
        <v>8.1912391441935295</v>
      </c>
      <c r="J55" s="183"/>
      <c r="K55" s="452"/>
      <c r="L55" s="281"/>
      <c r="M55" s="200"/>
      <c r="N55" s="183"/>
      <c r="O55" s="183"/>
      <c r="P55" s="183"/>
      <c r="Q55" s="54">
        <f>+'Ark1'!S2554</f>
        <v>7.9046511627906995</v>
      </c>
      <c r="R55" s="54">
        <f>+'Ark1'!T2554</f>
        <v>6.8372093023255847</v>
      </c>
      <c r="S55" s="161">
        <f>+'Ark1'!U2554</f>
        <v>41.532883720930251</v>
      </c>
      <c r="T55" s="74">
        <f>+'Ark1'!W2554</f>
        <v>16.744186046511629</v>
      </c>
      <c r="U55" s="74">
        <f>+'Ark1'!X2554</f>
        <v>100</v>
      </c>
      <c r="V55" s="74">
        <f>+'Ark1'!Y2554</f>
        <v>100</v>
      </c>
      <c r="W55" s="74">
        <f>+'Ark1'!Z2554</f>
        <v>100</v>
      </c>
      <c r="X55" s="54">
        <f>+'Ark1'!AA2554</f>
        <v>0.88232149414913941</v>
      </c>
      <c r="Y55" s="54">
        <f>+'Ark1'!AB2554</f>
        <v>1.2492702034000891</v>
      </c>
      <c r="Z55" s="54">
        <f>+'Ark1'!AC2554</f>
        <v>1.797028976460606</v>
      </c>
      <c r="AA55" s="54">
        <f t="shared" si="1"/>
        <v>5.2542335981170947</v>
      </c>
      <c r="AB55" s="54">
        <f t="shared" si="2"/>
        <v>1.0776942355889725</v>
      </c>
      <c r="AC55" s="45"/>
      <c r="AD55" s="4"/>
      <c r="AE55" s="16"/>
      <c r="AF55" s="5"/>
      <c r="AG55" s="18"/>
    </row>
    <row r="56" spans="1:33">
      <c r="A56" s="45"/>
      <c r="B56" s="52">
        <f>+'Ark1'!C2555</f>
        <v>2022</v>
      </c>
      <c r="C56" s="52">
        <f>+'Ark1'!N2555</f>
        <v>443</v>
      </c>
      <c r="D56" s="53" t="s">
        <v>481</v>
      </c>
      <c r="E56" s="52">
        <f>+'Ark1'!Q2555</f>
        <v>282</v>
      </c>
      <c r="F56" s="52">
        <f>+'Ark1'!R2555</f>
        <v>300</v>
      </c>
      <c r="G56" s="183">
        <f>+'Ark1'!AG2555</f>
        <v>5.9904153354632577</v>
      </c>
      <c r="H56" s="58">
        <f t="shared" si="4"/>
        <v>5.9904153354632577</v>
      </c>
      <c r="I56" s="183">
        <f>+'Ark1'!AH2555</f>
        <v>6.0573369402817532</v>
      </c>
      <c r="J56" s="183"/>
      <c r="K56" s="452"/>
      <c r="L56" s="281"/>
      <c r="M56" s="200"/>
      <c r="N56" s="183"/>
      <c r="O56" s="183"/>
      <c r="P56" s="183"/>
      <c r="Q56" s="54">
        <f>+'Ark1'!S2555</f>
        <v>8.1533333333333342</v>
      </c>
      <c r="R56" s="54">
        <f>+'Ark1'!T2555</f>
        <v>7.2766666666666655</v>
      </c>
      <c r="S56" s="161">
        <f>+'Ark1'!U2555</f>
        <v>44.022166666666656</v>
      </c>
      <c r="T56" s="74">
        <f>+'Ark1'!W2555</f>
        <v>22.666666666666671</v>
      </c>
      <c r="U56" s="74">
        <f>+'Ark1'!X2555</f>
        <v>100</v>
      </c>
      <c r="V56" s="74">
        <f>+'Ark1'!Y2555</f>
        <v>100</v>
      </c>
      <c r="W56" s="74">
        <f>+'Ark1'!Z2555</f>
        <v>100</v>
      </c>
      <c r="X56" s="54">
        <f>+'Ark1'!AA2555</f>
        <v>0.58819637215990861</v>
      </c>
      <c r="Y56" s="54">
        <f>+'Ark1'!AB2555</f>
        <v>1.0968844768504764</v>
      </c>
      <c r="Z56" s="54">
        <f>+'Ark1'!AC2555</f>
        <v>1.8583475335780335</v>
      </c>
      <c r="AA56" s="54">
        <f t="shared" si="1"/>
        <v>5.3992845461978725</v>
      </c>
      <c r="AB56" s="54">
        <f t="shared" si="2"/>
        <v>1.0638297872340425</v>
      </c>
      <c r="AC56" s="45"/>
      <c r="AD56" s="4"/>
      <c r="AE56" s="16"/>
      <c r="AF56" s="5"/>
      <c r="AG56" s="18"/>
    </row>
    <row r="57" spans="1:33">
      <c r="A57" s="45"/>
      <c r="B57" s="52">
        <f>+'Ark1'!C2556</f>
        <v>2022</v>
      </c>
      <c r="C57" s="52">
        <f>+'Ark1'!N2556</f>
        <v>445</v>
      </c>
      <c r="D57" s="53" t="s">
        <v>482</v>
      </c>
      <c r="E57" s="52">
        <f>+'Ark1'!Q2556</f>
        <v>642</v>
      </c>
      <c r="F57" s="52">
        <f>+'Ark1'!R2556</f>
        <v>722</v>
      </c>
      <c r="G57" s="183">
        <f>+'Ark1'!AG2556</f>
        <v>14.416932907348244</v>
      </c>
      <c r="H57" s="58">
        <f t="shared" si="4"/>
        <v>14.416932907348244</v>
      </c>
      <c r="I57" s="183">
        <f>+'Ark1'!AH2556</f>
        <v>15.705852105788749</v>
      </c>
      <c r="J57" s="183"/>
      <c r="K57" s="452"/>
      <c r="L57" s="281"/>
      <c r="M57" s="200"/>
      <c r="N57" s="183"/>
      <c r="O57" s="183"/>
      <c r="P57" s="183"/>
      <c r="Q57" s="54">
        <f>+'Ark1'!S2556</f>
        <v>8.5512465373961248</v>
      </c>
      <c r="R57" s="54">
        <f>+'Ark1'!T2556</f>
        <v>7.1634349030470927</v>
      </c>
      <c r="S57" s="161">
        <f>+'Ark1'!U2556</f>
        <v>47.428047091412722</v>
      </c>
      <c r="T57" s="74">
        <f>+'Ark1'!W2556</f>
        <v>19.252077562326875</v>
      </c>
      <c r="U57" s="74">
        <f>+'Ark1'!X2556</f>
        <v>100</v>
      </c>
      <c r="V57" s="74">
        <f>+'Ark1'!Y2556</f>
        <v>100</v>
      </c>
      <c r="W57" s="74">
        <f>+'Ark1'!Z2556</f>
        <v>100</v>
      </c>
      <c r="X57" s="54">
        <f>+'Ark1'!AA2556</f>
        <v>1.3831853049451159</v>
      </c>
      <c r="Y57" s="54">
        <f>+'Ark1'!AB2556</f>
        <v>1.0980995154663908</v>
      </c>
      <c r="Z57" s="54">
        <f>+'Ark1'!AC2556</f>
        <v>1.7600973757375395</v>
      </c>
      <c r="AA57" s="54">
        <f t="shared" si="1"/>
        <v>5.5463313896987323</v>
      </c>
      <c r="AB57" s="54">
        <f t="shared" si="2"/>
        <v>1.1246105919003115</v>
      </c>
      <c r="AC57" s="45"/>
      <c r="AD57" s="4"/>
      <c r="AE57" s="16"/>
      <c r="AF57" s="5"/>
      <c r="AG57" s="18"/>
    </row>
    <row r="58" spans="1:33">
      <c r="A58" s="45"/>
      <c r="B58" s="52">
        <f>+'Ark1'!C2557</f>
        <v>2022</v>
      </c>
      <c r="C58" s="52">
        <f>+'Ark1'!N2557</f>
        <v>450</v>
      </c>
      <c r="D58" s="53" t="s">
        <v>483</v>
      </c>
      <c r="E58" s="52">
        <f>+'Ark1'!Q2557</f>
        <v>572</v>
      </c>
      <c r="F58" s="52">
        <f>+'Ark1'!R2557</f>
        <v>635</v>
      </c>
      <c r="G58" s="183">
        <f>+'Ark1'!AG2557</f>
        <v>12.679712460063898</v>
      </c>
      <c r="H58" s="59">
        <f t="shared" si="4"/>
        <v>12.679712460063898</v>
      </c>
      <c r="I58" s="183">
        <f>+'Ark1'!AH2557</f>
        <v>15.272089971472848</v>
      </c>
      <c r="J58" s="183"/>
      <c r="K58" s="452"/>
      <c r="L58" s="281"/>
      <c r="M58" s="200"/>
      <c r="N58" s="183"/>
      <c r="O58" s="183"/>
      <c r="P58" s="183"/>
      <c r="Q58" s="54">
        <f>+'Ark1'!S2557</f>
        <v>9.09763779527559</v>
      </c>
      <c r="R58" s="54">
        <f>+'Ark1'!T2557</f>
        <v>7.7102362204724404</v>
      </c>
      <c r="S58" s="161">
        <f>+'Ark1'!U2557</f>
        <v>52.436740157480351</v>
      </c>
      <c r="T58" s="74">
        <f>+'Ark1'!W2557</f>
        <v>26.456692913385815</v>
      </c>
      <c r="U58" s="74">
        <f>+'Ark1'!X2557</f>
        <v>100</v>
      </c>
      <c r="V58" s="74">
        <f>+'Ark1'!Y2557</f>
        <v>100</v>
      </c>
      <c r="W58" s="74">
        <f>+'Ark1'!Z2557</f>
        <v>100</v>
      </c>
      <c r="X58" s="54">
        <f>+'Ark1'!AA2557</f>
        <v>1.4152473154813261</v>
      </c>
      <c r="Y58" s="54">
        <f>+'Ark1'!AB2557</f>
        <v>1.1878296602958778</v>
      </c>
      <c r="Z58" s="54">
        <f>+'Ark1'!AC2557</f>
        <v>1.7508978414763356</v>
      </c>
      <c r="AA58" s="54">
        <f t="shared" si="1"/>
        <v>5.7637753159079148</v>
      </c>
      <c r="AB58" s="54">
        <f t="shared" si="2"/>
        <v>1.1101398601398602</v>
      </c>
      <c r="AC58" s="45"/>
      <c r="AD58" s="4"/>
      <c r="AE58" s="16"/>
      <c r="AF58" s="5"/>
      <c r="AG58" s="18"/>
    </row>
    <row r="59" spans="1:33">
      <c r="A59" s="45"/>
      <c r="B59" s="52">
        <f>+'Ark1'!C2558</f>
        <v>2022</v>
      </c>
      <c r="C59" s="52">
        <f>+'Ark1'!N2558</f>
        <v>455</v>
      </c>
      <c r="D59" s="53" t="s">
        <v>484</v>
      </c>
      <c r="E59" s="52">
        <f>+'Ark1'!Q2558</f>
        <v>427</v>
      </c>
      <c r="F59" s="52">
        <f>+'Ark1'!R2558</f>
        <v>461</v>
      </c>
      <c r="G59" s="183">
        <f>+'Ark1'!AG2558</f>
        <v>9.205271565495206</v>
      </c>
      <c r="H59" s="59">
        <f t="shared" si="4"/>
        <v>9.205271565495206</v>
      </c>
      <c r="I59" s="183">
        <f>+'Ark1'!AH2558</f>
        <v>12.11349054267647</v>
      </c>
      <c r="J59" s="183"/>
      <c r="K59" s="452"/>
      <c r="L59" s="281"/>
      <c r="M59" s="200"/>
      <c r="N59" s="183"/>
      <c r="O59" s="183"/>
      <c r="P59" s="183"/>
      <c r="Q59" s="54">
        <f>+'Ark1'!S2558</f>
        <v>9.5422993492407819</v>
      </c>
      <c r="R59" s="54">
        <f>+'Ark1'!T2558</f>
        <v>8.0650759219088926</v>
      </c>
      <c r="S59" s="161">
        <f>+'Ark1'!U2558</f>
        <v>57.290065075921952</v>
      </c>
      <c r="T59" s="74">
        <f>+'Ark1'!W2558</f>
        <v>33.405639913232115</v>
      </c>
      <c r="U59" s="74">
        <f>+'Ark1'!X2558</f>
        <v>100</v>
      </c>
      <c r="V59" s="74">
        <f>+'Ark1'!Y2558</f>
        <v>100</v>
      </c>
      <c r="W59" s="74">
        <f>+'Ark1'!Z2558</f>
        <v>100</v>
      </c>
      <c r="X59" s="54">
        <f>+'Ark1'!AA2558</f>
        <v>1.4224578481684444</v>
      </c>
      <c r="Y59" s="54">
        <f>+'Ark1'!AB2558</f>
        <v>1.2255638949065473</v>
      </c>
      <c r="Z59" s="54">
        <f>+'Ark1'!AC2558</f>
        <v>1.8026539379016635</v>
      </c>
      <c r="AA59" s="54">
        <f t="shared" si="1"/>
        <v>6.0038008638326934</v>
      </c>
      <c r="AB59" s="54">
        <f t="shared" si="2"/>
        <v>1.0796252927400469</v>
      </c>
      <c r="AC59" s="45"/>
      <c r="AD59" s="4"/>
      <c r="AE59" s="16"/>
      <c r="AF59" s="5"/>
      <c r="AG59" s="18"/>
    </row>
    <row r="60" spans="1:33">
      <c r="A60" s="45"/>
      <c r="B60" s="52">
        <f>+'Ark1'!C2559</f>
        <v>2022</v>
      </c>
      <c r="C60" s="52">
        <f>+'Ark1'!N2559</f>
        <v>460</v>
      </c>
      <c r="D60" s="53" t="s">
        <v>485</v>
      </c>
      <c r="E60" s="52">
        <f>+'Ark1'!Q2559</f>
        <v>427</v>
      </c>
      <c r="F60" s="52">
        <f>+'Ark1'!R2559</f>
        <v>471</v>
      </c>
      <c r="G60" s="183">
        <f>+'Ark1'!AG2559</f>
        <v>9.4049520766773149</v>
      </c>
      <c r="H60" s="59">
        <f t="shared" si="4"/>
        <v>9.4049520766773149</v>
      </c>
      <c r="I60" s="183">
        <f>+'Ark1'!AH2559</f>
        <v>14.160165149937852</v>
      </c>
      <c r="J60" s="183"/>
      <c r="K60" s="452"/>
      <c r="L60" s="281"/>
      <c r="M60" s="200"/>
      <c r="N60" s="183"/>
      <c r="O60" s="183"/>
      <c r="P60" s="183"/>
      <c r="Q60" s="54">
        <f>+'Ark1'!S2559</f>
        <v>10.384288747346073</v>
      </c>
      <c r="R60" s="54">
        <f>+'Ark1'!T2559</f>
        <v>9.0743099787685768</v>
      </c>
      <c r="S60" s="161">
        <f>+'Ark1'!U2559</f>
        <v>65.547834394904484</v>
      </c>
      <c r="T60" s="74">
        <f>+'Ark1'!W2559</f>
        <v>60.297239915074307</v>
      </c>
      <c r="U60" s="74">
        <f>+'Ark1'!X2559</f>
        <v>100</v>
      </c>
      <c r="V60" s="74">
        <f>+'Ark1'!Y2559</f>
        <v>100</v>
      </c>
      <c r="W60" s="74">
        <f>+'Ark1'!Z2559</f>
        <v>100</v>
      </c>
      <c r="X60" s="54">
        <f>+'Ark1'!AA2559</f>
        <v>4.7580070385555882</v>
      </c>
      <c r="Y60" s="54">
        <f>+'Ark1'!AB2559</f>
        <v>1.2698059238927797</v>
      </c>
      <c r="Z60" s="54">
        <f>+'Ark1'!AC2559</f>
        <v>1.8525240432082839</v>
      </c>
      <c r="AA60" s="54">
        <f t="shared" si="1"/>
        <v>6.3122122265385423</v>
      </c>
      <c r="AB60" s="54">
        <f t="shared" si="2"/>
        <v>1.1030444964871193</v>
      </c>
      <c r="AC60" s="45"/>
      <c r="AD60" s="4"/>
      <c r="AE60" s="16"/>
      <c r="AF60" s="5"/>
      <c r="AG60" s="18"/>
    </row>
    <row r="61" spans="1:33">
      <c r="A61" s="45"/>
      <c r="B61">
        <f>+'Ark1'!C2560</f>
        <v>2021</v>
      </c>
      <c r="C61">
        <f>+'Ark1'!N2560</f>
        <v>409</v>
      </c>
      <c r="D61" s="3" t="s">
        <v>470</v>
      </c>
      <c r="E61">
        <f>+'Ark1'!Q2560</f>
        <v>0</v>
      </c>
      <c r="F61">
        <f>+'Ark1'!R2560</f>
        <v>0</v>
      </c>
      <c r="G61" s="201">
        <f>+'Ark1'!AG2560</f>
        <v>0</v>
      </c>
      <c r="H61" s="59">
        <f t="shared" si="4"/>
        <v>0</v>
      </c>
      <c r="I61" s="201">
        <f>+'Ark1'!AH2560</f>
        <v>0</v>
      </c>
      <c r="J61" s="201"/>
      <c r="K61" s="453"/>
      <c r="L61" s="209"/>
      <c r="M61" s="151"/>
      <c r="N61" s="201"/>
      <c r="O61" s="201"/>
      <c r="P61" s="201"/>
      <c r="Q61" s="1">
        <f>+'Ark1'!S2560</f>
        <v>0</v>
      </c>
      <c r="R61" s="1">
        <f>+'Ark1'!T2560</f>
        <v>0</v>
      </c>
      <c r="S61" s="93">
        <f>+'Ark1'!U2560</f>
        <v>0</v>
      </c>
      <c r="T61" s="11">
        <f>+'Ark1'!W2560</f>
        <v>0</v>
      </c>
      <c r="U61" s="11">
        <f>+'Ark1'!X2560</f>
        <v>0</v>
      </c>
      <c r="V61" s="11">
        <f>+'Ark1'!Y2560</f>
        <v>0</v>
      </c>
      <c r="W61" s="11">
        <f>+'Ark1'!Z2560</f>
        <v>0</v>
      </c>
      <c r="X61" s="1">
        <f>+'Ark1'!AA2560</f>
        <v>0</v>
      </c>
      <c r="Y61" s="1">
        <f>+'Ark1'!AB2560</f>
        <v>0</v>
      </c>
      <c r="Z61" s="1">
        <f>+'Ark1'!AC2560</f>
        <v>0</v>
      </c>
      <c r="AA61" s="1" t="e">
        <f t="shared" si="1"/>
        <v>#DIV/0!</v>
      </c>
      <c r="AB61" s="1" t="e">
        <f t="shared" si="2"/>
        <v>#DIV/0!</v>
      </c>
      <c r="AC61" s="45"/>
      <c r="AD61" s="4"/>
      <c r="AE61" s="16"/>
      <c r="AF61" s="5"/>
      <c r="AG61" s="18"/>
    </row>
    <row r="62" spans="1:33">
      <c r="A62" s="45"/>
      <c r="B62">
        <f>+'Ark1'!C2561</f>
        <v>2021</v>
      </c>
      <c r="C62">
        <f>+'Ark1'!N2561</f>
        <v>410</v>
      </c>
      <c r="D62" s="3" t="s">
        <v>471</v>
      </c>
      <c r="E62">
        <f>+'Ark1'!Q2561</f>
        <v>0</v>
      </c>
      <c r="F62">
        <f>+'Ark1'!R2561</f>
        <v>0</v>
      </c>
      <c r="G62" s="201">
        <f>+'Ark1'!AG2561</f>
        <v>0</v>
      </c>
      <c r="H62" s="59">
        <f t="shared" si="4"/>
        <v>0</v>
      </c>
      <c r="I62" s="201">
        <f>+'Ark1'!AH2561</f>
        <v>0</v>
      </c>
      <c r="J62" s="201"/>
      <c r="K62" s="453"/>
      <c r="L62" s="209"/>
      <c r="M62" s="151"/>
      <c r="N62" s="201"/>
      <c r="O62" s="201"/>
      <c r="P62" s="201"/>
      <c r="Q62" s="1">
        <f>+'Ark1'!S2561</f>
        <v>0</v>
      </c>
      <c r="R62" s="1">
        <f>+'Ark1'!T2561</f>
        <v>0</v>
      </c>
      <c r="S62" s="93">
        <f>+'Ark1'!U2561</f>
        <v>0</v>
      </c>
      <c r="T62" s="11">
        <f>+'Ark1'!W2561</f>
        <v>0</v>
      </c>
      <c r="U62" s="11">
        <f>+'Ark1'!X2561</f>
        <v>0</v>
      </c>
      <c r="V62" s="11">
        <f>+'Ark1'!Y2561</f>
        <v>0</v>
      </c>
      <c r="W62" s="11">
        <f>+'Ark1'!Z2561</f>
        <v>0</v>
      </c>
      <c r="X62" s="1">
        <f>+'Ark1'!AA2561</f>
        <v>0</v>
      </c>
      <c r="Y62" s="1">
        <f>+'Ark1'!AB2561</f>
        <v>0</v>
      </c>
      <c r="Z62" s="1">
        <f>+'Ark1'!AC2561</f>
        <v>0</v>
      </c>
      <c r="AA62" s="1" t="e">
        <f t="shared" si="1"/>
        <v>#DIV/0!</v>
      </c>
      <c r="AB62" s="1" t="e">
        <f t="shared" si="2"/>
        <v>#DIV/0!</v>
      </c>
      <c r="AC62" s="45"/>
      <c r="AD62" s="4"/>
      <c r="AE62" s="18"/>
      <c r="AF62" s="5"/>
      <c r="AG62" s="18"/>
    </row>
    <row r="63" spans="1:33">
      <c r="A63" s="45"/>
      <c r="B63">
        <f>+'Ark1'!C2562</f>
        <v>2021</v>
      </c>
      <c r="C63">
        <f>+'Ark1'!N2562</f>
        <v>415</v>
      </c>
      <c r="D63" s="3" t="s">
        <v>472</v>
      </c>
      <c r="E63">
        <f>+'Ark1'!Q2562</f>
        <v>0</v>
      </c>
      <c r="F63">
        <f>+'Ark1'!R2562</f>
        <v>0</v>
      </c>
      <c r="G63" s="201">
        <f>+'Ark1'!AG2562</f>
        <v>0</v>
      </c>
      <c r="H63" s="59">
        <f t="shared" si="4"/>
        <v>0</v>
      </c>
      <c r="I63" s="201">
        <f>+'Ark1'!AH2562</f>
        <v>0</v>
      </c>
      <c r="J63" s="201"/>
      <c r="K63" s="453"/>
      <c r="L63" s="209"/>
      <c r="M63" s="151"/>
      <c r="N63" s="201"/>
      <c r="O63" s="201"/>
      <c r="P63" s="201"/>
      <c r="Q63" s="1">
        <f>+'Ark1'!S2562</f>
        <v>0</v>
      </c>
      <c r="R63" s="1">
        <f>+'Ark1'!T2562</f>
        <v>0</v>
      </c>
      <c r="S63" s="93">
        <f>+'Ark1'!U2562</f>
        <v>0</v>
      </c>
      <c r="T63" s="11">
        <f>+'Ark1'!W2562</f>
        <v>0</v>
      </c>
      <c r="U63" s="11">
        <f>+'Ark1'!X2562</f>
        <v>0</v>
      </c>
      <c r="V63" s="11">
        <f>+'Ark1'!Y2562</f>
        <v>0</v>
      </c>
      <c r="W63" s="11">
        <f>+'Ark1'!Z2562</f>
        <v>0</v>
      </c>
      <c r="X63" s="1">
        <f>+'Ark1'!AA2562</f>
        <v>0</v>
      </c>
      <c r="Y63" s="1">
        <f>+'Ark1'!AB2562</f>
        <v>0</v>
      </c>
      <c r="Z63" s="1">
        <f>+'Ark1'!AC2562</f>
        <v>0</v>
      </c>
      <c r="AA63" s="1" t="e">
        <f t="shared" si="1"/>
        <v>#DIV/0!</v>
      </c>
      <c r="AB63" s="1" t="e">
        <f t="shared" si="2"/>
        <v>#DIV/0!</v>
      </c>
      <c r="AC63" s="45"/>
      <c r="AD63" s="13"/>
      <c r="AE63" s="13"/>
    </row>
    <row r="64" spans="1:33">
      <c r="A64" s="45"/>
      <c r="B64">
        <f>+'Ark1'!C2563</f>
        <v>2021</v>
      </c>
      <c r="C64">
        <f>+'Ark1'!N2563</f>
        <v>420</v>
      </c>
      <c r="D64" s="3" t="s">
        <v>473</v>
      </c>
      <c r="E64">
        <f>+'Ark1'!Q2563</f>
        <v>0</v>
      </c>
      <c r="F64">
        <f>+'Ark1'!R2563</f>
        <v>0</v>
      </c>
      <c r="G64" s="201">
        <f>+'Ark1'!AG2563</f>
        <v>0</v>
      </c>
      <c r="H64" s="59">
        <f t="shared" si="4"/>
        <v>0</v>
      </c>
      <c r="I64" s="201">
        <f>+'Ark1'!AH2563</f>
        <v>0</v>
      </c>
      <c r="J64" s="201"/>
      <c r="K64" s="453"/>
      <c r="L64" s="209"/>
      <c r="M64" s="151"/>
      <c r="N64" s="201"/>
      <c r="O64" s="201"/>
      <c r="P64" s="201"/>
      <c r="Q64" s="1">
        <f>+'Ark1'!S2563</f>
        <v>0</v>
      </c>
      <c r="R64" s="1">
        <f>+'Ark1'!T2563</f>
        <v>0</v>
      </c>
      <c r="S64" s="93">
        <f>+'Ark1'!U2563</f>
        <v>0</v>
      </c>
      <c r="T64" s="11">
        <f>+'Ark1'!W2563</f>
        <v>0</v>
      </c>
      <c r="U64" s="11">
        <f>+'Ark1'!X2563</f>
        <v>0</v>
      </c>
      <c r="V64" s="11">
        <f>+'Ark1'!Y2563</f>
        <v>0</v>
      </c>
      <c r="W64" s="11">
        <f>+'Ark1'!Z2563</f>
        <v>0</v>
      </c>
      <c r="X64" s="1">
        <f>+'Ark1'!AA2563</f>
        <v>0</v>
      </c>
      <c r="Y64" s="1">
        <f>+'Ark1'!AB2563</f>
        <v>0</v>
      </c>
      <c r="Z64" s="1">
        <f>+'Ark1'!AC2563</f>
        <v>0</v>
      </c>
      <c r="AA64" s="1" t="e">
        <f t="shared" si="1"/>
        <v>#DIV/0!</v>
      </c>
      <c r="AB64" s="1" t="e">
        <f t="shared" si="2"/>
        <v>#DIV/0!</v>
      </c>
      <c r="AC64" s="45"/>
      <c r="AD64" s="5"/>
      <c r="AE64" s="18"/>
      <c r="AG64" s="18"/>
    </row>
    <row r="65" spans="1:33">
      <c r="A65" s="45"/>
      <c r="B65">
        <f>+'Ark1'!C2564</f>
        <v>2021</v>
      </c>
      <c r="C65">
        <f>+'Ark1'!N2564</f>
        <v>425</v>
      </c>
      <c r="D65" s="3" t="s">
        <v>474</v>
      </c>
      <c r="E65">
        <f>+'Ark1'!Q2564</f>
        <v>0</v>
      </c>
      <c r="F65">
        <f>+'Ark1'!R2564</f>
        <v>0</v>
      </c>
      <c r="G65" s="201">
        <f>+'Ark1'!AG2564</f>
        <v>0</v>
      </c>
      <c r="H65" s="59">
        <f t="shared" si="4"/>
        <v>0</v>
      </c>
      <c r="I65" s="201">
        <f>+'Ark1'!AH2564</f>
        <v>0</v>
      </c>
      <c r="J65" s="201"/>
      <c r="K65" s="453"/>
      <c r="L65" s="209"/>
      <c r="M65" s="151"/>
      <c r="N65" s="201"/>
      <c r="O65" s="201"/>
      <c r="P65" s="201"/>
      <c r="Q65" s="1">
        <f>+'Ark1'!S2564</f>
        <v>0</v>
      </c>
      <c r="R65" s="1">
        <f>+'Ark1'!T2564</f>
        <v>0</v>
      </c>
      <c r="S65" s="93">
        <f>+'Ark1'!U2564</f>
        <v>0</v>
      </c>
      <c r="T65" s="11">
        <f>+'Ark1'!W2564</f>
        <v>0</v>
      </c>
      <c r="U65" s="11">
        <f>+'Ark1'!X2564</f>
        <v>0</v>
      </c>
      <c r="V65" s="11">
        <f>+'Ark1'!Y2564</f>
        <v>0</v>
      </c>
      <c r="W65" s="11">
        <f>+'Ark1'!Z2564</f>
        <v>0</v>
      </c>
      <c r="X65" s="1">
        <f>+'Ark1'!AA2564</f>
        <v>0</v>
      </c>
      <c r="Y65" s="1">
        <f>+'Ark1'!AB2564</f>
        <v>0</v>
      </c>
      <c r="Z65" s="1">
        <f>+'Ark1'!AC2564</f>
        <v>0</v>
      </c>
      <c r="AA65" s="1" t="e">
        <f t="shared" si="1"/>
        <v>#DIV/0!</v>
      </c>
      <c r="AB65" s="1" t="e">
        <f t="shared" si="2"/>
        <v>#DIV/0!</v>
      </c>
      <c r="AC65" s="45"/>
      <c r="AD65" s="13"/>
      <c r="AE65" s="13"/>
    </row>
    <row r="66" spans="1:33">
      <c r="A66" s="45"/>
      <c r="B66">
        <f>+'Ark1'!C2565</f>
        <v>2021</v>
      </c>
      <c r="C66">
        <f>+'Ark1'!N2565</f>
        <v>428</v>
      </c>
      <c r="D66" s="3" t="s">
        <v>475</v>
      </c>
      <c r="E66">
        <f>+'Ark1'!Q2565</f>
        <v>0</v>
      </c>
      <c r="F66">
        <f>+'Ark1'!R2565</f>
        <v>0</v>
      </c>
      <c r="G66" s="201">
        <f>+'Ark1'!AG2565</f>
        <v>0</v>
      </c>
      <c r="H66" s="59">
        <f t="shared" si="4"/>
        <v>0</v>
      </c>
      <c r="I66" s="201">
        <f>+'Ark1'!AH2565</f>
        <v>0</v>
      </c>
      <c r="J66" s="201"/>
      <c r="K66" s="453"/>
      <c r="L66" s="209"/>
      <c r="M66" s="151"/>
      <c r="N66" s="201"/>
      <c r="O66" s="201"/>
      <c r="P66" s="201"/>
      <c r="Q66" s="1">
        <f>+'Ark1'!S2565</f>
        <v>0</v>
      </c>
      <c r="R66" s="1">
        <f>+'Ark1'!T2565</f>
        <v>0</v>
      </c>
      <c r="S66" s="93">
        <f>+'Ark1'!U2565</f>
        <v>0</v>
      </c>
      <c r="T66" s="11">
        <f>+'Ark1'!W2565</f>
        <v>0</v>
      </c>
      <c r="U66" s="11">
        <f>+'Ark1'!X2565</f>
        <v>0</v>
      </c>
      <c r="V66" s="11">
        <f>+'Ark1'!Y2565</f>
        <v>0</v>
      </c>
      <c r="W66" s="11">
        <f>+'Ark1'!Z2565</f>
        <v>0</v>
      </c>
      <c r="X66" s="1">
        <f>+'Ark1'!AA2565</f>
        <v>0</v>
      </c>
      <c r="Y66" s="1">
        <f>+'Ark1'!AB2565</f>
        <v>0</v>
      </c>
      <c r="Z66" s="1">
        <f>+'Ark1'!AC2565</f>
        <v>0</v>
      </c>
      <c r="AA66" s="1" t="e">
        <f t="shared" si="1"/>
        <v>#DIV/0!</v>
      </c>
      <c r="AB66" s="1" t="e">
        <f t="shared" si="2"/>
        <v>#DIV/0!</v>
      </c>
      <c r="AC66" s="45"/>
      <c r="AD66" s="13"/>
      <c r="AE66" s="13"/>
    </row>
    <row r="67" spans="1:33">
      <c r="A67" s="45"/>
      <c r="B67">
        <f>+'Ark1'!C2566</f>
        <v>2021</v>
      </c>
      <c r="C67">
        <f>+'Ark1'!N2566</f>
        <v>430</v>
      </c>
      <c r="D67" s="3" t="s">
        <v>476</v>
      </c>
      <c r="E67">
        <f>+'Ark1'!Q2566</f>
        <v>0</v>
      </c>
      <c r="F67">
        <f>+'Ark1'!R2566</f>
        <v>0</v>
      </c>
      <c r="G67" s="201">
        <f>+'Ark1'!AG2566</f>
        <v>0</v>
      </c>
      <c r="H67" s="59">
        <f t="shared" si="4"/>
        <v>0</v>
      </c>
      <c r="I67" s="201">
        <f>+'Ark1'!AH2566</f>
        <v>0</v>
      </c>
      <c r="J67" s="201"/>
      <c r="K67" s="453"/>
      <c r="L67" s="209"/>
      <c r="M67" s="151"/>
      <c r="N67" s="201"/>
      <c r="O67" s="201"/>
      <c r="P67" s="201"/>
      <c r="Q67" s="1">
        <f>+'Ark1'!S2566</f>
        <v>0</v>
      </c>
      <c r="R67" s="1">
        <f>+'Ark1'!T2566</f>
        <v>0</v>
      </c>
      <c r="S67" s="93">
        <f>+'Ark1'!U2566</f>
        <v>0</v>
      </c>
      <c r="T67" s="11">
        <f>+'Ark1'!W2566</f>
        <v>0</v>
      </c>
      <c r="U67" s="11">
        <f>+'Ark1'!X2566</f>
        <v>0</v>
      </c>
      <c r="V67" s="11">
        <f>+'Ark1'!Y2566</f>
        <v>0</v>
      </c>
      <c r="W67" s="11">
        <f>+'Ark1'!Z2566</f>
        <v>0</v>
      </c>
      <c r="X67" s="1">
        <f>+'Ark1'!AA2566</f>
        <v>0</v>
      </c>
      <c r="Y67" s="1">
        <f>+'Ark1'!AB2566</f>
        <v>0</v>
      </c>
      <c r="Z67" s="1">
        <f>+'Ark1'!AC2566</f>
        <v>0</v>
      </c>
      <c r="AA67" s="1" t="e">
        <f t="shared" si="1"/>
        <v>#DIV/0!</v>
      </c>
      <c r="AB67" s="1" t="e">
        <f t="shared" si="2"/>
        <v>#DIV/0!</v>
      </c>
      <c r="AC67" s="45"/>
      <c r="AD67" s="13"/>
      <c r="AE67" s="13"/>
    </row>
    <row r="68" spans="1:33">
      <c r="A68" s="45"/>
      <c r="B68">
        <f>+'Ark1'!C2567</f>
        <v>2021</v>
      </c>
      <c r="C68">
        <f>+'Ark1'!N2567</f>
        <v>433</v>
      </c>
      <c r="D68" s="3" t="s">
        <v>477</v>
      </c>
      <c r="E68">
        <f>+'Ark1'!Q2567</f>
        <v>0</v>
      </c>
      <c r="F68">
        <f>+'Ark1'!R2567</f>
        <v>0</v>
      </c>
      <c r="G68" s="201">
        <f>+'Ark1'!AG2567</f>
        <v>0</v>
      </c>
      <c r="H68" s="59">
        <f t="shared" si="4"/>
        <v>0</v>
      </c>
      <c r="I68" s="201">
        <f>+'Ark1'!AH2567</f>
        <v>0</v>
      </c>
      <c r="J68" s="201"/>
      <c r="K68" s="453"/>
      <c r="L68" s="209"/>
      <c r="M68" s="151"/>
      <c r="N68" s="201"/>
      <c r="O68" s="201"/>
      <c r="P68" s="201"/>
      <c r="Q68" s="1">
        <f>+'Ark1'!S2567</f>
        <v>0</v>
      </c>
      <c r="R68" s="1">
        <f>+'Ark1'!T2567</f>
        <v>0</v>
      </c>
      <c r="S68" s="93">
        <f>+'Ark1'!U2567</f>
        <v>0</v>
      </c>
      <c r="T68" s="11">
        <f>+'Ark1'!W2567</f>
        <v>0</v>
      </c>
      <c r="U68" s="11">
        <f>+'Ark1'!X2567</f>
        <v>0</v>
      </c>
      <c r="V68" s="11">
        <f>+'Ark1'!Y2567</f>
        <v>0</v>
      </c>
      <c r="W68" s="11">
        <f>+'Ark1'!Z2567</f>
        <v>0</v>
      </c>
      <c r="X68" s="1">
        <f>+'Ark1'!AA2567</f>
        <v>0</v>
      </c>
      <c r="Y68" s="1">
        <f>+'Ark1'!AB2567</f>
        <v>0</v>
      </c>
      <c r="Z68" s="1">
        <f>+'Ark1'!AC2567</f>
        <v>0</v>
      </c>
      <c r="AA68" s="1" t="e">
        <f t="shared" si="1"/>
        <v>#DIV/0!</v>
      </c>
      <c r="AB68" s="1" t="e">
        <f t="shared" si="2"/>
        <v>#DIV/0!</v>
      </c>
      <c r="AC68" s="45"/>
      <c r="AD68" s="2"/>
      <c r="AE68" s="5"/>
    </row>
    <row r="69" spans="1:33">
      <c r="A69" s="45"/>
      <c r="B69">
        <f>+'Ark1'!C2568</f>
        <v>2021</v>
      </c>
      <c r="C69">
        <f>+'Ark1'!N2568</f>
        <v>435</v>
      </c>
      <c r="D69" s="3" t="s">
        <v>478</v>
      </c>
      <c r="E69">
        <f>+'Ark1'!Q2568</f>
        <v>0</v>
      </c>
      <c r="F69">
        <f>+'Ark1'!R2568</f>
        <v>0</v>
      </c>
      <c r="G69" s="201">
        <f>+'Ark1'!AG2568</f>
        <v>0</v>
      </c>
      <c r="H69" s="59">
        <f t="shared" si="4"/>
        <v>0</v>
      </c>
      <c r="I69" s="201">
        <f>+'Ark1'!AH2568</f>
        <v>0</v>
      </c>
      <c r="J69" s="201"/>
      <c r="K69" s="453"/>
      <c r="L69" s="209"/>
      <c r="M69" s="151"/>
      <c r="N69" s="201"/>
      <c r="O69" s="201"/>
      <c r="P69" s="201"/>
      <c r="Q69" s="1">
        <f>+'Ark1'!S2568</f>
        <v>0</v>
      </c>
      <c r="R69" s="1">
        <f>+'Ark1'!T2568</f>
        <v>0</v>
      </c>
      <c r="S69" s="93">
        <f>+'Ark1'!U2568</f>
        <v>0</v>
      </c>
      <c r="T69" s="11">
        <f>+'Ark1'!W2568</f>
        <v>0</v>
      </c>
      <c r="U69" s="11">
        <f>+'Ark1'!X2568</f>
        <v>0</v>
      </c>
      <c r="V69" s="11">
        <f>+'Ark1'!Y2568</f>
        <v>0</v>
      </c>
      <c r="W69" s="11">
        <f>+'Ark1'!Z2568</f>
        <v>0</v>
      </c>
      <c r="X69" s="1">
        <f>+'Ark1'!AA2568</f>
        <v>0</v>
      </c>
      <c r="Y69" s="1">
        <f>+'Ark1'!AB2568</f>
        <v>0</v>
      </c>
      <c r="Z69" s="1">
        <f>+'Ark1'!AC2568</f>
        <v>0</v>
      </c>
      <c r="AA69" s="1" t="e">
        <f t="shared" si="1"/>
        <v>#DIV/0!</v>
      </c>
      <c r="AB69" s="1" t="e">
        <f t="shared" si="2"/>
        <v>#DIV/0!</v>
      </c>
      <c r="AC69" s="45"/>
      <c r="AD69" s="4"/>
      <c r="AE69" s="4"/>
      <c r="AF69" s="4"/>
      <c r="AG69" s="4"/>
    </row>
    <row r="70" spans="1:33">
      <c r="A70" s="45"/>
      <c r="B70">
        <f>+'Ark1'!C2569</f>
        <v>2021</v>
      </c>
      <c r="C70">
        <f>+'Ark1'!N2569</f>
        <v>438</v>
      </c>
      <c r="D70" s="3" t="s">
        <v>479</v>
      </c>
      <c r="E70">
        <f>+'Ark1'!Q2569</f>
        <v>0</v>
      </c>
      <c r="F70">
        <f>+'Ark1'!R2569</f>
        <v>0</v>
      </c>
      <c r="G70" s="201">
        <f>+'Ark1'!AG2569</f>
        <v>0</v>
      </c>
      <c r="H70" s="59">
        <f t="shared" si="4"/>
        <v>0</v>
      </c>
      <c r="I70" s="201">
        <f>+'Ark1'!AH2569</f>
        <v>0</v>
      </c>
      <c r="J70" s="201"/>
      <c r="K70" s="453"/>
      <c r="L70" s="209"/>
      <c r="M70" s="151"/>
      <c r="N70" s="201"/>
      <c r="O70" s="201"/>
      <c r="P70" s="201"/>
      <c r="Q70" s="1">
        <f>+'Ark1'!S2569</f>
        <v>0</v>
      </c>
      <c r="R70" s="1">
        <f>+'Ark1'!T2569</f>
        <v>0</v>
      </c>
      <c r="S70" s="93">
        <f>+'Ark1'!U2569</f>
        <v>0</v>
      </c>
      <c r="T70" s="11">
        <f>+'Ark1'!W2569</f>
        <v>0</v>
      </c>
      <c r="U70" s="11">
        <f>+'Ark1'!X2569</f>
        <v>0</v>
      </c>
      <c r="V70" s="11">
        <f>+'Ark1'!Y2569</f>
        <v>0</v>
      </c>
      <c r="W70" s="11">
        <f>+'Ark1'!Z2569</f>
        <v>0</v>
      </c>
      <c r="X70" s="1">
        <f>+'Ark1'!AA2569</f>
        <v>0</v>
      </c>
      <c r="Y70" s="1">
        <f>+'Ark1'!AB2569</f>
        <v>0</v>
      </c>
      <c r="Z70" s="1">
        <f>+'Ark1'!AC2569</f>
        <v>0</v>
      </c>
      <c r="AA70" s="1" t="e">
        <f t="shared" si="1"/>
        <v>#DIV/0!</v>
      </c>
      <c r="AB70" s="1" t="e">
        <f t="shared" si="2"/>
        <v>#DIV/0!</v>
      </c>
      <c r="AC70" s="45"/>
      <c r="AD70" s="4"/>
      <c r="AE70" s="13"/>
      <c r="AF70" s="1"/>
      <c r="AG70" s="5"/>
    </row>
    <row r="71" spans="1:33">
      <c r="A71" s="45"/>
      <c r="B71">
        <f>+'Ark1'!C2570</f>
        <v>2021</v>
      </c>
      <c r="C71">
        <f>+'Ark1'!N2570</f>
        <v>440</v>
      </c>
      <c r="D71" s="3" t="s">
        <v>480</v>
      </c>
      <c r="E71">
        <f>+'Ark1'!Q2570</f>
        <v>0</v>
      </c>
      <c r="F71">
        <f>+'Ark1'!R2570</f>
        <v>0</v>
      </c>
      <c r="G71" s="201">
        <f>+'Ark1'!AG2570</f>
        <v>0</v>
      </c>
      <c r="H71" s="59">
        <f t="shared" si="4"/>
        <v>0</v>
      </c>
      <c r="I71" s="201">
        <f>+'Ark1'!AH2570</f>
        <v>0</v>
      </c>
      <c r="J71" s="201"/>
      <c r="K71" s="453"/>
      <c r="L71" s="209"/>
      <c r="M71" s="151"/>
      <c r="N71" s="201"/>
      <c r="O71" s="201"/>
      <c r="P71" s="201"/>
      <c r="Q71" s="1">
        <f>+'Ark1'!S2570</f>
        <v>0</v>
      </c>
      <c r="R71" s="1">
        <f>+'Ark1'!T2570</f>
        <v>0</v>
      </c>
      <c r="S71" s="93">
        <f>+'Ark1'!U2570</f>
        <v>0</v>
      </c>
      <c r="T71" s="11">
        <f>+'Ark1'!W2570</f>
        <v>0</v>
      </c>
      <c r="U71" s="11">
        <f>+'Ark1'!X2570</f>
        <v>0</v>
      </c>
      <c r="V71" s="11">
        <f>+'Ark1'!Y2570</f>
        <v>0</v>
      </c>
      <c r="W71" s="11">
        <f>+'Ark1'!Z2570</f>
        <v>0</v>
      </c>
      <c r="X71" s="1">
        <f>+'Ark1'!AA2570</f>
        <v>0</v>
      </c>
      <c r="Y71" s="1">
        <f>+'Ark1'!AB2570</f>
        <v>0</v>
      </c>
      <c r="Z71" s="1">
        <f>+'Ark1'!AC2570</f>
        <v>0</v>
      </c>
      <c r="AA71" s="1" t="e">
        <f t="shared" si="1"/>
        <v>#DIV/0!</v>
      </c>
      <c r="AB71" s="1" t="e">
        <f t="shared" si="2"/>
        <v>#DIV/0!</v>
      </c>
      <c r="AC71" s="45"/>
      <c r="AD71" s="4"/>
      <c r="AE71" s="13"/>
      <c r="AF71" s="1"/>
      <c r="AG71" s="5"/>
    </row>
    <row r="72" spans="1:33">
      <c r="A72" s="45"/>
      <c r="B72">
        <f>+'Ark1'!C2571</f>
        <v>2021</v>
      </c>
      <c r="C72">
        <f>+'Ark1'!N2571</f>
        <v>443</v>
      </c>
      <c r="D72" s="3" t="s">
        <v>481</v>
      </c>
      <c r="E72">
        <f>+'Ark1'!Q2571</f>
        <v>0</v>
      </c>
      <c r="F72">
        <f>+'Ark1'!R2571</f>
        <v>0</v>
      </c>
      <c r="G72" s="201">
        <f>+'Ark1'!AG2571</f>
        <v>0</v>
      </c>
      <c r="H72" s="59">
        <f t="shared" si="4"/>
        <v>0</v>
      </c>
      <c r="I72" s="201">
        <f>+'Ark1'!AH2571</f>
        <v>0</v>
      </c>
      <c r="J72" s="201"/>
      <c r="K72" s="453"/>
      <c r="L72" s="209"/>
      <c r="M72" s="151"/>
      <c r="N72" s="201"/>
      <c r="O72" s="201"/>
      <c r="P72" s="201"/>
      <c r="Q72" s="1">
        <f>+'Ark1'!S2571</f>
        <v>0</v>
      </c>
      <c r="R72" s="1">
        <f>+'Ark1'!T2571</f>
        <v>0</v>
      </c>
      <c r="S72" s="93">
        <f>+'Ark1'!U2571</f>
        <v>0</v>
      </c>
      <c r="T72" s="11">
        <f>+'Ark1'!W2571</f>
        <v>0</v>
      </c>
      <c r="U72" s="11">
        <f>+'Ark1'!X2571</f>
        <v>0</v>
      </c>
      <c r="V72" s="11">
        <f>+'Ark1'!Y2571</f>
        <v>0</v>
      </c>
      <c r="W72" s="11">
        <f>+'Ark1'!Z2571</f>
        <v>0</v>
      </c>
      <c r="X72" s="1">
        <f>+'Ark1'!AA2571</f>
        <v>0</v>
      </c>
      <c r="Y72" s="1">
        <f>+'Ark1'!AB2571</f>
        <v>0</v>
      </c>
      <c r="Z72" s="1">
        <f>+'Ark1'!AC2571</f>
        <v>0</v>
      </c>
      <c r="AA72" s="1" t="e">
        <f t="shared" si="1"/>
        <v>#DIV/0!</v>
      </c>
      <c r="AB72" s="1" t="e">
        <f t="shared" si="2"/>
        <v>#DIV/0!</v>
      </c>
      <c r="AC72" s="45"/>
      <c r="AD72" s="4"/>
      <c r="AE72" s="13"/>
      <c r="AF72" s="1"/>
      <c r="AG72" s="5"/>
    </row>
    <row r="73" spans="1:33">
      <c r="A73" s="45"/>
      <c r="B73">
        <f>+'Ark1'!C2572</f>
        <v>2021</v>
      </c>
      <c r="C73">
        <f>+'Ark1'!N2572</f>
        <v>445</v>
      </c>
      <c r="D73" s="3" t="s">
        <v>482</v>
      </c>
      <c r="E73">
        <f>+'Ark1'!Q2572</f>
        <v>0</v>
      </c>
      <c r="F73">
        <f>+'Ark1'!R2572</f>
        <v>0</v>
      </c>
      <c r="G73" s="201">
        <f>+'Ark1'!AG2572</f>
        <v>0</v>
      </c>
      <c r="H73" s="58">
        <f t="shared" si="4"/>
        <v>0</v>
      </c>
      <c r="I73" s="201">
        <f>+'Ark1'!AH2572</f>
        <v>0</v>
      </c>
      <c r="J73" s="201"/>
      <c r="K73" s="453"/>
      <c r="L73" s="209"/>
      <c r="M73" s="151"/>
      <c r="N73" s="201"/>
      <c r="O73" s="201"/>
      <c r="P73" s="201"/>
      <c r="Q73" s="1">
        <f>+'Ark1'!S2572</f>
        <v>0</v>
      </c>
      <c r="R73" s="1">
        <f>+'Ark1'!T2572</f>
        <v>0</v>
      </c>
      <c r="S73" s="93">
        <f>+'Ark1'!U2572</f>
        <v>0</v>
      </c>
      <c r="T73" s="11">
        <f>+'Ark1'!W2572</f>
        <v>0</v>
      </c>
      <c r="U73" s="11">
        <f>+'Ark1'!X2572</f>
        <v>0</v>
      </c>
      <c r="V73" s="11">
        <f>+'Ark1'!Y2572</f>
        <v>0</v>
      </c>
      <c r="W73" s="11">
        <f>+'Ark1'!Z2572</f>
        <v>0</v>
      </c>
      <c r="X73" s="1">
        <f>+'Ark1'!AA2572</f>
        <v>0</v>
      </c>
      <c r="Y73" s="1">
        <f>+'Ark1'!AB2572</f>
        <v>0</v>
      </c>
      <c r="Z73" s="1">
        <f>+'Ark1'!AC2572</f>
        <v>0</v>
      </c>
      <c r="AA73" s="1" t="e">
        <f t="shared" si="1"/>
        <v>#DIV/0!</v>
      </c>
      <c r="AB73" s="1" t="e">
        <f t="shared" si="2"/>
        <v>#DIV/0!</v>
      </c>
      <c r="AC73" s="45"/>
      <c r="AD73" s="4"/>
      <c r="AE73" s="13"/>
      <c r="AF73" s="1"/>
      <c r="AG73" s="5"/>
    </row>
    <row r="74" spans="1:33">
      <c r="A74" s="45"/>
      <c r="B74">
        <f>+'Ark1'!C2573</f>
        <v>2021</v>
      </c>
      <c r="C74">
        <f>+'Ark1'!N2573</f>
        <v>450</v>
      </c>
      <c r="D74" s="3" t="s">
        <v>483</v>
      </c>
      <c r="E74">
        <f>+'Ark1'!Q2573</f>
        <v>0</v>
      </c>
      <c r="F74">
        <f>+'Ark1'!R2573</f>
        <v>0</v>
      </c>
      <c r="G74" s="201">
        <f>+'Ark1'!AG2573</f>
        <v>0</v>
      </c>
      <c r="H74" s="58">
        <f t="shared" si="4"/>
        <v>0</v>
      </c>
      <c r="I74" s="201">
        <f>+'Ark1'!AH2573</f>
        <v>0</v>
      </c>
      <c r="J74" s="201"/>
      <c r="K74" s="453"/>
      <c r="L74" s="209"/>
      <c r="M74" s="151"/>
      <c r="N74" s="201"/>
      <c r="O74" s="201"/>
      <c r="P74" s="201"/>
      <c r="Q74" s="1">
        <f>+'Ark1'!S2573</f>
        <v>0</v>
      </c>
      <c r="R74" s="1">
        <f>+'Ark1'!T2573</f>
        <v>0</v>
      </c>
      <c r="S74" s="93">
        <f>+'Ark1'!U2573</f>
        <v>0</v>
      </c>
      <c r="T74" s="11">
        <f>+'Ark1'!W2573</f>
        <v>0</v>
      </c>
      <c r="U74" s="11">
        <f>+'Ark1'!X2573</f>
        <v>0</v>
      </c>
      <c r="V74" s="11">
        <f>+'Ark1'!Y2573</f>
        <v>0</v>
      </c>
      <c r="W74" s="11">
        <f>+'Ark1'!Z2573</f>
        <v>0</v>
      </c>
      <c r="X74" s="1">
        <f>+'Ark1'!AA2573</f>
        <v>0</v>
      </c>
      <c r="Y74" s="1">
        <f>+'Ark1'!AB2573</f>
        <v>0</v>
      </c>
      <c r="Z74" s="1">
        <f>+'Ark1'!AC2573</f>
        <v>0</v>
      </c>
      <c r="AA74" s="1" t="e">
        <f t="shared" si="1"/>
        <v>#DIV/0!</v>
      </c>
      <c r="AB74" s="1" t="e">
        <f t="shared" si="2"/>
        <v>#DIV/0!</v>
      </c>
      <c r="AC74" s="45"/>
      <c r="AD74" s="4"/>
      <c r="AE74" s="13"/>
      <c r="AF74" s="13"/>
      <c r="AG74" s="5"/>
    </row>
    <row r="75" spans="1:33">
      <c r="A75" s="45"/>
      <c r="B75">
        <f>+'Ark1'!C2574</f>
        <v>2021</v>
      </c>
      <c r="C75">
        <f>+'Ark1'!N2574</f>
        <v>455</v>
      </c>
      <c r="D75" s="3" t="s">
        <v>484</v>
      </c>
      <c r="E75">
        <f>+'Ark1'!Q2574</f>
        <v>0</v>
      </c>
      <c r="F75">
        <f>+'Ark1'!R2574</f>
        <v>0</v>
      </c>
      <c r="G75" s="201">
        <f>+'Ark1'!AG2574</f>
        <v>0</v>
      </c>
      <c r="H75" s="58">
        <f t="shared" si="4"/>
        <v>0</v>
      </c>
      <c r="I75" s="201">
        <f>+'Ark1'!AH2574</f>
        <v>0</v>
      </c>
      <c r="J75" s="201"/>
      <c r="K75" s="453"/>
      <c r="L75" s="209"/>
      <c r="M75" s="151"/>
      <c r="N75" s="201"/>
      <c r="O75" s="201"/>
      <c r="P75" s="201"/>
      <c r="Q75" s="1">
        <f>+'Ark1'!S2574</f>
        <v>0</v>
      </c>
      <c r="R75" s="1">
        <f>+'Ark1'!T2574</f>
        <v>0</v>
      </c>
      <c r="S75" s="93">
        <f>+'Ark1'!U2574</f>
        <v>0</v>
      </c>
      <c r="T75" s="11">
        <f>+'Ark1'!W2574</f>
        <v>0</v>
      </c>
      <c r="U75" s="11">
        <f>+'Ark1'!X2574</f>
        <v>0</v>
      </c>
      <c r="V75" s="11">
        <f>+'Ark1'!Y2574</f>
        <v>0</v>
      </c>
      <c r="W75" s="11">
        <f>+'Ark1'!Z2574</f>
        <v>0</v>
      </c>
      <c r="X75" s="1">
        <f>+'Ark1'!AA2574</f>
        <v>0</v>
      </c>
      <c r="Y75" s="1">
        <f>+'Ark1'!AB2574</f>
        <v>0</v>
      </c>
      <c r="Z75" s="1">
        <f>+'Ark1'!AC2574</f>
        <v>0</v>
      </c>
      <c r="AA75" s="1" t="e">
        <f t="shared" si="1"/>
        <v>#DIV/0!</v>
      </c>
      <c r="AB75" s="1" t="e">
        <f t="shared" si="2"/>
        <v>#DIV/0!</v>
      </c>
      <c r="AC75" s="45"/>
      <c r="AD75" s="4"/>
      <c r="AE75" s="13"/>
      <c r="AF75" s="13"/>
      <c r="AG75" s="5"/>
    </row>
    <row r="76" spans="1:33">
      <c r="A76" s="45"/>
      <c r="B76">
        <f>+'Ark1'!C2575</f>
        <v>2021</v>
      </c>
      <c r="C76">
        <f>+'Ark1'!N2575</f>
        <v>460</v>
      </c>
      <c r="D76" s="3" t="s">
        <v>485</v>
      </c>
      <c r="E76">
        <f>+'Ark1'!Q2575</f>
        <v>0</v>
      </c>
      <c r="F76">
        <f>+'Ark1'!R2575</f>
        <v>0</v>
      </c>
      <c r="G76" s="201">
        <f>+'Ark1'!AG2575</f>
        <v>0</v>
      </c>
      <c r="H76" s="58">
        <f t="shared" si="4"/>
        <v>0</v>
      </c>
      <c r="I76" s="201">
        <f>+'Ark1'!AH2575</f>
        <v>0</v>
      </c>
      <c r="J76" s="201"/>
      <c r="K76" s="453"/>
      <c r="L76" s="209"/>
      <c r="M76" s="151"/>
      <c r="N76" s="201"/>
      <c r="O76" s="201"/>
      <c r="P76" s="201"/>
      <c r="Q76" s="1">
        <f>+'Ark1'!S2575</f>
        <v>0</v>
      </c>
      <c r="R76" s="1">
        <f>+'Ark1'!T2575</f>
        <v>0</v>
      </c>
      <c r="S76" s="93">
        <f>+'Ark1'!U2575</f>
        <v>0</v>
      </c>
      <c r="T76" s="11">
        <f>+'Ark1'!W2575</f>
        <v>0</v>
      </c>
      <c r="U76" s="11">
        <f>+'Ark1'!X2575</f>
        <v>0</v>
      </c>
      <c r="V76" s="11">
        <f>+'Ark1'!Y2575</f>
        <v>0</v>
      </c>
      <c r="W76" s="11">
        <f>+'Ark1'!Z2575</f>
        <v>0</v>
      </c>
      <c r="X76" s="1">
        <f>+'Ark1'!AA2575</f>
        <v>0</v>
      </c>
      <c r="Y76" s="1">
        <f>+'Ark1'!AB2575</f>
        <v>0</v>
      </c>
      <c r="Z76" s="1">
        <f>+'Ark1'!AC2575</f>
        <v>0</v>
      </c>
      <c r="AA76" s="1" t="e">
        <f t="shared" si="1"/>
        <v>#DIV/0!</v>
      </c>
      <c r="AB76" s="1" t="e">
        <f t="shared" si="2"/>
        <v>#DIV/0!</v>
      </c>
      <c r="AC76" s="45"/>
      <c r="AD76" s="4"/>
      <c r="AE76" s="13"/>
      <c r="AF76" s="13"/>
      <c r="AG76" s="5"/>
    </row>
    <row r="77" spans="1:33">
      <c r="A77" s="45"/>
      <c r="B77" s="52">
        <f>+'Ark1'!C2576</f>
        <v>2020</v>
      </c>
      <c r="C77" s="52">
        <f>+'Ark1'!N2576</f>
        <v>409</v>
      </c>
      <c r="D77" s="53" t="s">
        <v>470</v>
      </c>
      <c r="E77" s="52">
        <f>+'Ark1'!Q2576</f>
        <v>0</v>
      </c>
      <c r="F77" s="52">
        <f>+'Ark1'!R2576</f>
        <v>0</v>
      </c>
      <c r="G77" s="183">
        <f>+'Ark1'!AG2576</f>
        <v>0</v>
      </c>
      <c r="H77" s="58">
        <f t="shared" si="4"/>
        <v>0</v>
      </c>
      <c r="I77" s="183">
        <f>+'Ark1'!AH2576</f>
        <v>0</v>
      </c>
      <c r="J77" s="183"/>
      <c r="K77" s="452"/>
      <c r="L77" s="281"/>
      <c r="M77" s="200"/>
      <c r="N77" s="183"/>
      <c r="O77" s="183"/>
      <c r="P77" s="183"/>
      <c r="Q77" s="54">
        <f>+'Ark1'!S2576</f>
        <v>0</v>
      </c>
      <c r="R77" s="54">
        <f>+'Ark1'!T2576</f>
        <v>0</v>
      </c>
      <c r="S77" s="161">
        <f>+'Ark1'!U2576</f>
        <v>0</v>
      </c>
      <c r="T77" s="74">
        <f>+'Ark1'!W2576</f>
        <v>0</v>
      </c>
      <c r="U77" s="74">
        <f>+'Ark1'!X2576</f>
        <v>0</v>
      </c>
      <c r="V77" s="74">
        <f>+'Ark1'!Y2576</f>
        <v>0</v>
      </c>
      <c r="W77" s="74">
        <f>+'Ark1'!Z2576</f>
        <v>0</v>
      </c>
      <c r="X77" s="54">
        <f>+'Ark1'!AA2576</f>
        <v>0</v>
      </c>
      <c r="Y77" s="54">
        <f>+'Ark1'!AB2576</f>
        <v>0</v>
      </c>
      <c r="Z77" s="54">
        <f>+'Ark1'!AC2576</f>
        <v>0</v>
      </c>
      <c r="AA77" s="54" t="e">
        <f t="shared" ref="AA77:AA140" si="5">+S77/Q77</f>
        <v>#DIV/0!</v>
      </c>
      <c r="AB77" s="54" t="e">
        <f t="shared" ref="AB77:AB140" si="6">+F77/E77</f>
        <v>#DIV/0!</v>
      </c>
      <c r="AC77" s="45"/>
      <c r="AD77" s="4"/>
      <c r="AE77" s="13"/>
      <c r="AF77" s="13"/>
      <c r="AG77" s="5"/>
    </row>
    <row r="78" spans="1:33">
      <c r="A78" s="45"/>
      <c r="B78" s="52">
        <f>+'Ark1'!C2577</f>
        <v>2020</v>
      </c>
      <c r="C78" s="52">
        <f>+'Ark1'!N2577</f>
        <v>410</v>
      </c>
      <c r="D78" s="53" t="s">
        <v>471</v>
      </c>
      <c r="E78" s="52">
        <f>+'Ark1'!Q2577</f>
        <v>0</v>
      </c>
      <c r="F78" s="52">
        <f>+'Ark1'!R2577</f>
        <v>0</v>
      </c>
      <c r="G78" s="183">
        <f>+'Ark1'!AG2577</f>
        <v>0</v>
      </c>
      <c r="H78" s="58">
        <f t="shared" ref="H78:H141" si="7">+G78-G94</f>
        <v>0</v>
      </c>
      <c r="I78" s="183">
        <f>+'Ark1'!AH2577</f>
        <v>0</v>
      </c>
      <c r="J78" s="183"/>
      <c r="K78" s="452"/>
      <c r="L78" s="281"/>
      <c r="M78" s="200"/>
      <c r="N78" s="183"/>
      <c r="O78" s="183"/>
      <c r="P78" s="183"/>
      <c r="Q78" s="54">
        <f>+'Ark1'!S2577</f>
        <v>0</v>
      </c>
      <c r="R78" s="54">
        <f>+'Ark1'!T2577</f>
        <v>0</v>
      </c>
      <c r="S78" s="161">
        <f>+'Ark1'!U2577</f>
        <v>0</v>
      </c>
      <c r="T78" s="74">
        <f>+'Ark1'!W2577</f>
        <v>0</v>
      </c>
      <c r="U78" s="74">
        <f>+'Ark1'!X2577</f>
        <v>0</v>
      </c>
      <c r="V78" s="74">
        <f>+'Ark1'!Y2577</f>
        <v>0</v>
      </c>
      <c r="W78" s="74">
        <f>+'Ark1'!Z2577</f>
        <v>0</v>
      </c>
      <c r="X78" s="54">
        <f>+'Ark1'!AA2577</f>
        <v>0</v>
      </c>
      <c r="Y78" s="54">
        <f>+'Ark1'!AB2577</f>
        <v>0</v>
      </c>
      <c r="Z78" s="54">
        <f>+'Ark1'!AC2577</f>
        <v>0</v>
      </c>
      <c r="AA78" s="54" t="e">
        <f t="shared" si="5"/>
        <v>#DIV/0!</v>
      </c>
      <c r="AB78" s="54" t="e">
        <f t="shared" si="6"/>
        <v>#DIV/0!</v>
      </c>
      <c r="AC78" s="45"/>
      <c r="AD78" s="4"/>
      <c r="AE78" s="13"/>
      <c r="AF78" s="5"/>
      <c r="AG78" s="5"/>
    </row>
    <row r="79" spans="1:33">
      <c r="A79" s="45"/>
      <c r="B79" s="52">
        <f>+'Ark1'!C2578</f>
        <v>2020</v>
      </c>
      <c r="C79" s="52">
        <f>+'Ark1'!N2578</f>
        <v>415</v>
      </c>
      <c r="D79" s="53" t="s">
        <v>472</v>
      </c>
      <c r="E79" s="52">
        <f>+'Ark1'!Q2578</f>
        <v>0</v>
      </c>
      <c r="F79" s="52">
        <f>+'Ark1'!R2578</f>
        <v>0</v>
      </c>
      <c r="G79" s="183">
        <f>+'Ark1'!AG2578</f>
        <v>0</v>
      </c>
      <c r="H79" s="58">
        <f t="shared" si="7"/>
        <v>0</v>
      </c>
      <c r="I79" s="183">
        <f>+'Ark1'!AH2578</f>
        <v>0</v>
      </c>
      <c r="J79" s="183"/>
      <c r="K79" s="452"/>
      <c r="L79" s="281"/>
      <c r="M79" s="200"/>
      <c r="N79" s="183"/>
      <c r="O79" s="183"/>
      <c r="P79" s="183"/>
      <c r="Q79" s="54">
        <f>+'Ark1'!S2578</f>
        <v>0</v>
      </c>
      <c r="R79" s="54">
        <f>+'Ark1'!T2578</f>
        <v>0</v>
      </c>
      <c r="S79" s="161">
        <f>+'Ark1'!U2578</f>
        <v>0</v>
      </c>
      <c r="T79" s="74">
        <f>+'Ark1'!W2578</f>
        <v>0</v>
      </c>
      <c r="U79" s="74">
        <f>+'Ark1'!X2578</f>
        <v>0</v>
      </c>
      <c r="V79" s="74">
        <f>+'Ark1'!Y2578</f>
        <v>0</v>
      </c>
      <c r="W79" s="74">
        <f>+'Ark1'!Z2578</f>
        <v>0</v>
      </c>
      <c r="X79" s="54">
        <f>+'Ark1'!AA2578</f>
        <v>0</v>
      </c>
      <c r="Y79" s="54">
        <f>+'Ark1'!AB2578</f>
        <v>0</v>
      </c>
      <c r="Z79" s="54">
        <f>+'Ark1'!AC2578</f>
        <v>0</v>
      </c>
      <c r="AA79" s="54" t="e">
        <f t="shared" si="5"/>
        <v>#DIV/0!</v>
      </c>
      <c r="AB79" s="54" t="e">
        <f t="shared" si="6"/>
        <v>#DIV/0!</v>
      </c>
      <c r="AC79" s="45"/>
      <c r="AD79" s="4"/>
      <c r="AE79" s="13"/>
      <c r="AF79" s="5"/>
      <c r="AG79" s="5"/>
    </row>
    <row r="80" spans="1:33">
      <c r="A80" s="45"/>
      <c r="B80" s="52">
        <f>+'Ark1'!C2579</f>
        <v>2020</v>
      </c>
      <c r="C80" s="52">
        <f>+'Ark1'!N2579</f>
        <v>420</v>
      </c>
      <c r="D80" s="53" t="s">
        <v>473</v>
      </c>
      <c r="E80" s="52">
        <f>+'Ark1'!Q2579</f>
        <v>0</v>
      </c>
      <c r="F80" s="52">
        <f>+'Ark1'!R2579</f>
        <v>0</v>
      </c>
      <c r="G80" s="183">
        <f>+'Ark1'!AG2579</f>
        <v>0</v>
      </c>
      <c r="H80" s="58">
        <f t="shared" si="7"/>
        <v>0</v>
      </c>
      <c r="I80" s="183">
        <f>+'Ark1'!AH2579</f>
        <v>0</v>
      </c>
      <c r="J80" s="183"/>
      <c r="K80" s="452"/>
      <c r="L80" s="281"/>
      <c r="M80" s="200"/>
      <c r="N80" s="183"/>
      <c r="O80" s="183"/>
      <c r="P80" s="183"/>
      <c r="Q80" s="54">
        <f>+'Ark1'!S2579</f>
        <v>0</v>
      </c>
      <c r="R80" s="54">
        <f>+'Ark1'!T2579</f>
        <v>0</v>
      </c>
      <c r="S80" s="161">
        <f>+'Ark1'!U2579</f>
        <v>0</v>
      </c>
      <c r="T80" s="74">
        <f>+'Ark1'!W2579</f>
        <v>0</v>
      </c>
      <c r="U80" s="74">
        <f>+'Ark1'!X2579</f>
        <v>0</v>
      </c>
      <c r="V80" s="74">
        <f>+'Ark1'!Y2579</f>
        <v>0</v>
      </c>
      <c r="W80" s="74">
        <f>+'Ark1'!Z2579</f>
        <v>0</v>
      </c>
      <c r="X80" s="54">
        <f>+'Ark1'!AA2579</f>
        <v>0</v>
      </c>
      <c r="Y80" s="54">
        <f>+'Ark1'!AB2579</f>
        <v>0</v>
      </c>
      <c r="Z80" s="54">
        <f>+'Ark1'!AC2579</f>
        <v>0</v>
      </c>
      <c r="AA80" s="54" t="e">
        <f t="shared" si="5"/>
        <v>#DIV/0!</v>
      </c>
      <c r="AB80" s="54" t="e">
        <f t="shared" si="6"/>
        <v>#DIV/0!</v>
      </c>
      <c r="AC80" s="45"/>
      <c r="AD80" s="4"/>
      <c r="AE80" s="13"/>
      <c r="AF80" s="5"/>
      <c r="AG80" s="5"/>
    </row>
    <row r="81" spans="1:33">
      <c r="A81" s="45"/>
      <c r="B81" s="52">
        <f>+'Ark1'!C2580</f>
        <v>2020</v>
      </c>
      <c r="C81" s="52">
        <f>+'Ark1'!N2580</f>
        <v>425</v>
      </c>
      <c r="D81" s="53" t="s">
        <v>474</v>
      </c>
      <c r="E81" s="52">
        <f>+'Ark1'!Q2580</f>
        <v>0</v>
      </c>
      <c r="F81" s="52">
        <f>+'Ark1'!R2580</f>
        <v>0</v>
      </c>
      <c r="G81" s="183">
        <f>+'Ark1'!AG2580</f>
        <v>0</v>
      </c>
      <c r="H81" s="58">
        <f t="shared" si="7"/>
        <v>0</v>
      </c>
      <c r="I81" s="183">
        <f>+'Ark1'!AH2580</f>
        <v>0</v>
      </c>
      <c r="J81" s="183"/>
      <c r="K81" s="452"/>
      <c r="L81" s="281"/>
      <c r="M81" s="200"/>
      <c r="N81" s="183"/>
      <c r="O81" s="183"/>
      <c r="P81" s="183"/>
      <c r="Q81" s="54">
        <f>+'Ark1'!S2580</f>
        <v>0</v>
      </c>
      <c r="R81" s="54">
        <f>+'Ark1'!T2580</f>
        <v>0</v>
      </c>
      <c r="S81" s="161">
        <f>+'Ark1'!U2580</f>
        <v>0</v>
      </c>
      <c r="T81" s="74">
        <f>+'Ark1'!W2580</f>
        <v>0</v>
      </c>
      <c r="U81" s="74">
        <f>+'Ark1'!X2580</f>
        <v>0</v>
      </c>
      <c r="V81" s="74">
        <f>+'Ark1'!Y2580</f>
        <v>0</v>
      </c>
      <c r="W81" s="74">
        <f>+'Ark1'!Z2580</f>
        <v>0</v>
      </c>
      <c r="X81" s="54">
        <f>+'Ark1'!AA2580</f>
        <v>0</v>
      </c>
      <c r="Y81" s="54">
        <f>+'Ark1'!AB2580</f>
        <v>0</v>
      </c>
      <c r="Z81" s="54">
        <f>+'Ark1'!AC2580</f>
        <v>0</v>
      </c>
      <c r="AA81" s="54" t="e">
        <f t="shared" si="5"/>
        <v>#DIV/0!</v>
      </c>
      <c r="AB81" s="54" t="e">
        <f t="shared" si="6"/>
        <v>#DIV/0!</v>
      </c>
      <c r="AC81" s="45"/>
      <c r="AD81" s="4"/>
      <c r="AE81" s="13"/>
      <c r="AF81" s="5"/>
      <c r="AG81" s="5"/>
    </row>
    <row r="82" spans="1:33">
      <c r="A82" s="45"/>
      <c r="B82" s="52">
        <f>+'Ark1'!C2581</f>
        <v>2020</v>
      </c>
      <c r="C82" s="52">
        <f>+'Ark1'!N2581</f>
        <v>428</v>
      </c>
      <c r="D82" s="53" t="s">
        <v>475</v>
      </c>
      <c r="E82" s="52">
        <f>+'Ark1'!Q2581</f>
        <v>0</v>
      </c>
      <c r="F82" s="52">
        <f>+'Ark1'!R2581</f>
        <v>0</v>
      </c>
      <c r="G82" s="183">
        <f>+'Ark1'!AG2581</f>
        <v>0</v>
      </c>
      <c r="H82" s="58">
        <f t="shared" si="7"/>
        <v>0</v>
      </c>
      <c r="I82" s="183">
        <f>+'Ark1'!AH2581</f>
        <v>0</v>
      </c>
      <c r="J82" s="183"/>
      <c r="K82" s="452"/>
      <c r="L82" s="281"/>
      <c r="M82" s="200"/>
      <c r="N82" s="183"/>
      <c r="O82" s="183"/>
      <c r="P82" s="183"/>
      <c r="Q82" s="54">
        <f>+'Ark1'!S2581</f>
        <v>0</v>
      </c>
      <c r="R82" s="54">
        <f>+'Ark1'!T2581</f>
        <v>0</v>
      </c>
      <c r="S82" s="161">
        <f>+'Ark1'!U2581</f>
        <v>0</v>
      </c>
      <c r="T82" s="74">
        <f>+'Ark1'!W2581</f>
        <v>0</v>
      </c>
      <c r="U82" s="74">
        <f>+'Ark1'!X2581</f>
        <v>0</v>
      </c>
      <c r="V82" s="74">
        <f>+'Ark1'!Y2581</f>
        <v>0</v>
      </c>
      <c r="W82" s="74">
        <f>+'Ark1'!Z2581</f>
        <v>0</v>
      </c>
      <c r="X82" s="54">
        <f>+'Ark1'!AA2581</f>
        <v>0</v>
      </c>
      <c r="Y82" s="54">
        <f>+'Ark1'!AB2581</f>
        <v>0</v>
      </c>
      <c r="Z82" s="54">
        <f>+'Ark1'!AC2581</f>
        <v>0</v>
      </c>
      <c r="AA82" s="54" t="e">
        <f t="shared" si="5"/>
        <v>#DIV/0!</v>
      </c>
      <c r="AB82" s="54" t="e">
        <f t="shared" si="6"/>
        <v>#DIV/0!</v>
      </c>
      <c r="AC82" s="45"/>
      <c r="AD82" s="4"/>
      <c r="AE82" s="13"/>
      <c r="AF82" s="5"/>
      <c r="AG82" s="5"/>
    </row>
    <row r="83" spans="1:33">
      <c r="A83" s="45"/>
      <c r="B83" s="52">
        <f>+'Ark1'!C2582</f>
        <v>2020</v>
      </c>
      <c r="C83" s="52">
        <f>+'Ark1'!N2582</f>
        <v>430</v>
      </c>
      <c r="D83" s="53" t="s">
        <v>476</v>
      </c>
      <c r="E83" s="52">
        <f>+'Ark1'!Q2582</f>
        <v>0</v>
      </c>
      <c r="F83" s="52">
        <f>+'Ark1'!R2582</f>
        <v>0</v>
      </c>
      <c r="G83" s="183">
        <f>+'Ark1'!AG2582</f>
        <v>0</v>
      </c>
      <c r="H83" s="58">
        <f t="shared" si="7"/>
        <v>0</v>
      </c>
      <c r="I83" s="183">
        <f>+'Ark1'!AH2582</f>
        <v>0</v>
      </c>
      <c r="J83" s="183"/>
      <c r="K83" s="452"/>
      <c r="L83" s="281"/>
      <c r="M83" s="200"/>
      <c r="N83" s="183"/>
      <c r="O83" s="183"/>
      <c r="P83" s="183"/>
      <c r="Q83" s="54">
        <f>+'Ark1'!S2582</f>
        <v>0</v>
      </c>
      <c r="R83" s="54">
        <f>+'Ark1'!T2582</f>
        <v>0</v>
      </c>
      <c r="S83" s="161">
        <f>+'Ark1'!U2582</f>
        <v>0</v>
      </c>
      <c r="T83" s="74">
        <f>+'Ark1'!W2582</f>
        <v>0</v>
      </c>
      <c r="U83" s="74">
        <f>+'Ark1'!X2582</f>
        <v>0</v>
      </c>
      <c r="V83" s="74">
        <f>+'Ark1'!Y2582</f>
        <v>0</v>
      </c>
      <c r="W83" s="74">
        <f>+'Ark1'!Z2582</f>
        <v>0</v>
      </c>
      <c r="X83" s="54">
        <f>+'Ark1'!AA2582</f>
        <v>0</v>
      </c>
      <c r="Y83" s="54">
        <f>+'Ark1'!AB2582</f>
        <v>0</v>
      </c>
      <c r="Z83" s="54">
        <f>+'Ark1'!AC2582</f>
        <v>0</v>
      </c>
      <c r="AA83" s="54" t="e">
        <f t="shared" si="5"/>
        <v>#DIV/0!</v>
      </c>
      <c r="AB83" s="54" t="e">
        <f t="shared" si="6"/>
        <v>#DIV/0!</v>
      </c>
      <c r="AC83" s="45"/>
      <c r="AD83" s="4"/>
      <c r="AE83" s="13"/>
      <c r="AF83" s="5"/>
      <c r="AG83" s="5"/>
    </row>
    <row r="84" spans="1:33">
      <c r="A84" s="45"/>
      <c r="B84" s="52">
        <f>+'Ark1'!C2583</f>
        <v>2020</v>
      </c>
      <c r="C84" s="52">
        <f>+'Ark1'!N2583</f>
        <v>433</v>
      </c>
      <c r="D84" s="53" t="s">
        <v>477</v>
      </c>
      <c r="E84" s="52">
        <f>+'Ark1'!Q2583</f>
        <v>0</v>
      </c>
      <c r="F84" s="52">
        <f>+'Ark1'!R2583</f>
        <v>0</v>
      </c>
      <c r="G84" s="183">
        <f>+'Ark1'!AG2583</f>
        <v>0</v>
      </c>
      <c r="H84" s="58">
        <f t="shared" si="7"/>
        <v>0</v>
      </c>
      <c r="I84" s="183">
        <f>+'Ark1'!AH2583</f>
        <v>0</v>
      </c>
      <c r="J84" s="183"/>
      <c r="K84" s="452"/>
      <c r="L84" s="281"/>
      <c r="M84" s="200"/>
      <c r="N84" s="183"/>
      <c r="O84" s="183"/>
      <c r="P84" s="183"/>
      <c r="Q84" s="54">
        <f>+'Ark1'!S2583</f>
        <v>0</v>
      </c>
      <c r="R84" s="54">
        <f>+'Ark1'!T2583</f>
        <v>0</v>
      </c>
      <c r="S84" s="161">
        <f>+'Ark1'!U2583</f>
        <v>0</v>
      </c>
      <c r="T84" s="74">
        <f>+'Ark1'!W2583</f>
        <v>0</v>
      </c>
      <c r="U84" s="74">
        <f>+'Ark1'!X2583</f>
        <v>0</v>
      </c>
      <c r="V84" s="74">
        <f>+'Ark1'!Y2583</f>
        <v>0</v>
      </c>
      <c r="W84" s="74">
        <f>+'Ark1'!Z2583</f>
        <v>0</v>
      </c>
      <c r="X84" s="54">
        <f>+'Ark1'!AA2583</f>
        <v>0</v>
      </c>
      <c r="Y84" s="54">
        <f>+'Ark1'!AB2583</f>
        <v>0</v>
      </c>
      <c r="Z84" s="54">
        <f>+'Ark1'!AC2583</f>
        <v>0</v>
      </c>
      <c r="AA84" s="54" t="e">
        <f t="shared" si="5"/>
        <v>#DIV/0!</v>
      </c>
      <c r="AB84" s="54" t="e">
        <f t="shared" si="6"/>
        <v>#DIV/0!</v>
      </c>
      <c r="AC84" s="45"/>
      <c r="AD84" s="4"/>
      <c r="AE84" s="13"/>
      <c r="AF84" s="5"/>
      <c r="AG84" s="5"/>
    </row>
    <row r="85" spans="1:33">
      <c r="A85" s="45"/>
      <c r="B85" s="52">
        <f>+'Ark1'!C2584</f>
        <v>2020</v>
      </c>
      <c r="C85" s="52">
        <f>+'Ark1'!N2584</f>
        <v>435</v>
      </c>
      <c r="D85" s="53" t="s">
        <v>478</v>
      </c>
      <c r="E85" s="52">
        <f>+'Ark1'!Q2584</f>
        <v>0</v>
      </c>
      <c r="F85" s="52">
        <f>+'Ark1'!R2584</f>
        <v>0</v>
      </c>
      <c r="G85" s="183">
        <f>+'Ark1'!AG2584</f>
        <v>0</v>
      </c>
      <c r="H85" s="58">
        <f t="shared" si="7"/>
        <v>0</v>
      </c>
      <c r="I85" s="183">
        <f>+'Ark1'!AH2584</f>
        <v>0</v>
      </c>
      <c r="J85" s="183"/>
      <c r="K85" s="452"/>
      <c r="L85" s="281"/>
      <c r="M85" s="200"/>
      <c r="N85" s="183"/>
      <c r="O85" s="183"/>
      <c r="P85" s="183"/>
      <c r="Q85" s="54">
        <f>+'Ark1'!S2584</f>
        <v>0</v>
      </c>
      <c r="R85" s="54">
        <f>+'Ark1'!T2584</f>
        <v>0</v>
      </c>
      <c r="S85" s="161">
        <f>+'Ark1'!U2584</f>
        <v>0</v>
      </c>
      <c r="T85" s="74">
        <f>+'Ark1'!W2584</f>
        <v>0</v>
      </c>
      <c r="U85" s="74">
        <f>+'Ark1'!X2584</f>
        <v>0</v>
      </c>
      <c r="V85" s="74">
        <f>+'Ark1'!Y2584</f>
        <v>0</v>
      </c>
      <c r="W85" s="74">
        <f>+'Ark1'!Z2584</f>
        <v>0</v>
      </c>
      <c r="X85" s="54">
        <f>+'Ark1'!AA2584</f>
        <v>0</v>
      </c>
      <c r="Y85" s="54">
        <f>+'Ark1'!AB2584</f>
        <v>0</v>
      </c>
      <c r="Z85" s="54">
        <f>+'Ark1'!AC2584</f>
        <v>0</v>
      </c>
      <c r="AA85" s="54" t="e">
        <f t="shared" si="5"/>
        <v>#DIV/0!</v>
      </c>
      <c r="AB85" s="54" t="e">
        <f t="shared" si="6"/>
        <v>#DIV/0!</v>
      </c>
      <c r="AC85" s="45"/>
      <c r="AD85" s="4"/>
      <c r="AE85" s="13"/>
      <c r="AF85" s="5"/>
      <c r="AG85" s="5"/>
    </row>
    <row r="86" spans="1:33">
      <c r="A86" s="45"/>
      <c r="B86" s="52">
        <f>+'Ark1'!C2585</f>
        <v>2020</v>
      </c>
      <c r="C86" s="52">
        <f>+'Ark1'!N2585</f>
        <v>438</v>
      </c>
      <c r="D86" s="53" t="s">
        <v>479</v>
      </c>
      <c r="E86" s="52">
        <f>+'Ark1'!Q2585</f>
        <v>0</v>
      </c>
      <c r="F86" s="52">
        <f>+'Ark1'!R2585</f>
        <v>0</v>
      </c>
      <c r="G86" s="183">
        <f>+'Ark1'!AG2585</f>
        <v>0</v>
      </c>
      <c r="H86" s="58">
        <f t="shared" si="7"/>
        <v>0</v>
      </c>
      <c r="I86" s="183">
        <f>+'Ark1'!AH2585</f>
        <v>0</v>
      </c>
      <c r="J86" s="183"/>
      <c r="K86" s="452"/>
      <c r="L86" s="281"/>
      <c r="M86" s="200"/>
      <c r="N86" s="183"/>
      <c r="O86" s="183"/>
      <c r="P86" s="183"/>
      <c r="Q86" s="54">
        <f>+'Ark1'!S2585</f>
        <v>0</v>
      </c>
      <c r="R86" s="54">
        <f>+'Ark1'!T2585</f>
        <v>0</v>
      </c>
      <c r="S86" s="161">
        <f>+'Ark1'!U2585</f>
        <v>0</v>
      </c>
      <c r="T86" s="74">
        <f>+'Ark1'!W2585</f>
        <v>0</v>
      </c>
      <c r="U86" s="74">
        <f>+'Ark1'!X2585</f>
        <v>0</v>
      </c>
      <c r="V86" s="74">
        <f>+'Ark1'!Y2585</f>
        <v>0</v>
      </c>
      <c r="W86" s="74">
        <f>+'Ark1'!Z2585</f>
        <v>0</v>
      </c>
      <c r="X86" s="54">
        <f>+'Ark1'!AA2585</f>
        <v>0</v>
      </c>
      <c r="Y86" s="54">
        <f>+'Ark1'!AB2585</f>
        <v>0</v>
      </c>
      <c r="Z86" s="54">
        <f>+'Ark1'!AC2585</f>
        <v>0</v>
      </c>
      <c r="AA86" s="54" t="e">
        <f t="shared" si="5"/>
        <v>#DIV/0!</v>
      </c>
      <c r="AB86" s="54" t="e">
        <f t="shared" si="6"/>
        <v>#DIV/0!</v>
      </c>
      <c r="AC86" s="45"/>
      <c r="AD86" s="4"/>
      <c r="AE86" s="13"/>
      <c r="AF86" s="5"/>
      <c r="AG86" s="5"/>
    </row>
    <row r="87" spans="1:33">
      <c r="A87" s="45"/>
      <c r="B87" s="52">
        <f>+'Ark1'!C2586</f>
        <v>2020</v>
      </c>
      <c r="C87" s="52">
        <f>+'Ark1'!N2586</f>
        <v>440</v>
      </c>
      <c r="D87" s="53" t="s">
        <v>480</v>
      </c>
      <c r="E87" s="52">
        <f>+'Ark1'!Q2586</f>
        <v>0</v>
      </c>
      <c r="F87" s="52">
        <f>+'Ark1'!R2586</f>
        <v>0</v>
      </c>
      <c r="G87" s="183">
        <f>+'Ark1'!AG2586</f>
        <v>0</v>
      </c>
      <c r="H87" s="58">
        <f t="shared" si="7"/>
        <v>0</v>
      </c>
      <c r="I87" s="183">
        <f>+'Ark1'!AH2586</f>
        <v>0</v>
      </c>
      <c r="J87" s="183"/>
      <c r="K87" s="452"/>
      <c r="L87" s="281"/>
      <c r="M87" s="200"/>
      <c r="N87" s="183"/>
      <c r="O87" s="183"/>
      <c r="P87" s="183"/>
      <c r="Q87" s="54">
        <f>+'Ark1'!S2586</f>
        <v>0</v>
      </c>
      <c r="R87" s="54">
        <f>+'Ark1'!T2586</f>
        <v>0</v>
      </c>
      <c r="S87" s="161">
        <f>+'Ark1'!U2586</f>
        <v>0</v>
      </c>
      <c r="T87" s="74">
        <f>+'Ark1'!W2586</f>
        <v>0</v>
      </c>
      <c r="U87" s="74">
        <f>+'Ark1'!X2586</f>
        <v>0</v>
      </c>
      <c r="V87" s="74">
        <f>+'Ark1'!Y2586</f>
        <v>0</v>
      </c>
      <c r="W87" s="74">
        <f>+'Ark1'!Z2586</f>
        <v>0</v>
      </c>
      <c r="X87" s="54">
        <f>+'Ark1'!AA2586</f>
        <v>0</v>
      </c>
      <c r="Y87" s="54">
        <f>+'Ark1'!AB2586</f>
        <v>0</v>
      </c>
      <c r="Z87" s="54">
        <f>+'Ark1'!AC2586</f>
        <v>0</v>
      </c>
      <c r="AA87" s="54" t="e">
        <f t="shared" si="5"/>
        <v>#DIV/0!</v>
      </c>
      <c r="AB87" s="54" t="e">
        <f t="shared" si="6"/>
        <v>#DIV/0!</v>
      </c>
      <c r="AC87" s="45"/>
      <c r="AD87" s="4"/>
      <c r="AE87" s="5"/>
      <c r="AF87" s="5"/>
      <c r="AG87" s="5"/>
    </row>
    <row r="88" spans="1:33">
      <c r="A88" s="45"/>
      <c r="B88" s="52">
        <f>+'Ark1'!C2587</f>
        <v>2020</v>
      </c>
      <c r="C88" s="52">
        <f>+'Ark1'!N2587</f>
        <v>443</v>
      </c>
      <c r="D88" s="53" t="s">
        <v>481</v>
      </c>
      <c r="E88" s="52">
        <f>+'Ark1'!Q2587</f>
        <v>0</v>
      </c>
      <c r="F88" s="52">
        <f>+'Ark1'!R2587</f>
        <v>0</v>
      </c>
      <c r="G88" s="183">
        <f>+'Ark1'!AG2587</f>
        <v>0</v>
      </c>
      <c r="H88" s="59">
        <f t="shared" si="7"/>
        <v>0</v>
      </c>
      <c r="I88" s="183">
        <f>+'Ark1'!AH2587</f>
        <v>0</v>
      </c>
      <c r="J88" s="183"/>
      <c r="K88" s="452"/>
      <c r="L88" s="281"/>
      <c r="M88" s="200"/>
      <c r="N88" s="183"/>
      <c r="O88" s="183"/>
      <c r="P88" s="183"/>
      <c r="Q88" s="54">
        <f>+'Ark1'!S2587</f>
        <v>0</v>
      </c>
      <c r="R88" s="54">
        <f>+'Ark1'!T2587</f>
        <v>0</v>
      </c>
      <c r="S88" s="161">
        <f>+'Ark1'!U2587</f>
        <v>0</v>
      </c>
      <c r="T88" s="74">
        <f>+'Ark1'!W2587</f>
        <v>0</v>
      </c>
      <c r="U88" s="74">
        <f>+'Ark1'!X2587</f>
        <v>0</v>
      </c>
      <c r="V88" s="74">
        <f>+'Ark1'!Y2587</f>
        <v>0</v>
      </c>
      <c r="W88" s="74">
        <f>+'Ark1'!Z2587</f>
        <v>0</v>
      </c>
      <c r="X88" s="54">
        <f>+'Ark1'!AA2587</f>
        <v>0</v>
      </c>
      <c r="Y88" s="54">
        <f>+'Ark1'!AB2587</f>
        <v>0</v>
      </c>
      <c r="Z88" s="54">
        <f>+'Ark1'!AC2587</f>
        <v>0</v>
      </c>
      <c r="AA88" s="54" t="e">
        <f t="shared" si="5"/>
        <v>#DIV/0!</v>
      </c>
      <c r="AB88" s="54" t="e">
        <f t="shared" si="6"/>
        <v>#DIV/0!</v>
      </c>
      <c r="AC88" s="45"/>
      <c r="AD88" s="13"/>
      <c r="AE88" s="13"/>
    </row>
    <row r="89" spans="1:33">
      <c r="A89" s="45"/>
      <c r="B89" s="52">
        <f>+'Ark1'!C2588</f>
        <v>2020</v>
      </c>
      <c r="C89" s="52">
        <f>+'Ark1'!N2588</f>
        <v>445</v>
      </c>
      <c r="D89" s="53" t="s">
        <v>482</v>
      </c>
      <c r="E89" s="52">
        <f>+'Ark1'!Q2588</f>
        <v>0</v>
      </c>
      <c r="F89" s="52">
        <f>+'Ark1'!R2588</f>
        <v>0</v>
      </c>
      <c r="G89" s="183">
        <f>+'Ark1'!AG2588</f>
        <v>0</v>
      </c>
      <c r="H89" s="59">
        <f t="shared" si="7"/>
        <v>0</v>
      </c>
      <c r="I89" s="183">
        <f>+'Ark1'!AH2588</f>
        <v>0</v>
      </c>
      <c r="J89" s="183"/>
      <c r="K89" s="452"/>
      <c r="L89" s="281"/>
      <c r="M89" s="200"/>
      <c r="N89" s="183"/>
      <c r="O89" s="183"/>
      <c r="P89" s="183"/>
      <c r="Q89" s="54">
        <f>+'Ark1'!S2588</f>
        <v>0</v>
      </c>
      <c r="R89" s="54">
        <f>+'Ark1'!T2588</f>
        <v>0</v>
      </c>
      <c r="S89" s="161">
        <f>+'Ark1'!U2588</f>
        <v>0</v>
      </c>
      <c r="T89" s="74">
        <f>+'Ark1'!W2588</f>
        <v>0</v>
      </c>
      <c r="U89" s="74">
        <f>+'Ark1'!X2588</f>
        <v>0</v>
      </c>
      <c r="V89" s="74">
        <f>+'Ark1'!Y2588</f>
        <v>0</v>
      </c>
      <c r="W89" s="74">
        <f>+'Ark1'!Z2588</f>
        <v>0</v>
      </c>
      <c r="X89" s="54">
        <f>+'Ark1'!AA2588</f>
        <v>0</v>
      </c>
      <c r="Y89" s="54">
        <f>+'Ark1'!AB2588</f>
        <v>0</v>
      </c>
      <c r="Z89" s="54">
        <f>+'Ark1'!AC2588</f>
        <v>0</v>
      </c>
      <c r="AA89" s="54" t="e">
        <f t="shared" si="5"/>
        <v>#DIV/0!</v>
      </c>
      <c r="AB89" s="54" t="e">
        <f t="shared" si="6"/>
        <v>#DIV/0!</v>
      </c>
      <c r="AC89" s="45"/>
      <c r="AD89" s="5"/>
      <c r="AE89" s="5"/>
      <c r="AG89" s="5"/>
    </row>
    <row r="90" spans="1:33">
      <c r="A90" s="45"/>
      <c r="B90" s="52">
        <f>+'Ark1'!C2589</f>
        <v>2020</v>
      </c>
      <c r="C90" s="52">
        <f>+'Ark1'!N2589</f>
        <v>450</v>
      </c>
      <c r="D90" s="53" t="s">
        <v>483</v>
      </c>
      <c r="E90" s="52">
        <f>+'Ark1'!Q2589</f>
        <v>0</v>
      </c>
      <c r="F90" s="52">
        <f>+'Ark1'!R2589</f>
        <v>0</v>
      </c>
      <c r="G90" s="183">
        <f>+'Ark1'!AG2589</f>
        <v>0</v>
      </c>
      <c r="H90" s="59">
        <f t="shared" si="7"/>
        <v>0</v>
      </c>
      <c r="I90" s="183">
        <f>+'Ark1'!AH2589</f>
        <v>0</v>
      </c>
      <c r="J90" s="183"/>
      <c r="K90" s="452"/>
      <c r="L90" s="281"/>
      <c r="M90" s="200"/>
      <c r="N90" s="183"/>
      <c r="O90" s="183"/>
      <c r="P90" s="183"/>
      <c r="Q90" s="54">
        <f>+'Ark1'!S2589</f>
        <v>0</v>
      </c>
      <c r="R90" s="54">
        <f>+'Ark1'!T2589</f>
        <v>0</v>
      </c>
      <c r="S90" s="161">
        <f>+'Ark1'!U2589</f>
        <v>0</v>
      </c>
      <c r="T90" s="74">
        <f>+'Ark1'!W2589</f>
        <v>0</v>
      </c>
      <c r="U90" s="74">
        <f>+'Ark1'!X2589</f>
        <v>0</v>
      </c>
      <c r="V90" s="74">
        <f>+'Ark1'!Y2589</f>
        <v>0</v>
      </c>
      <c r="W90" s="74">
        <f>+'Ark1'!Z2589</f>
        <v>0</v>
      </c>
      <c r="X90" s="54">
        <f>+'Ark1'!AA2589</f>
        <v>0</v>
      </c>
      <c r="Y90" s="54">
        <f>+'Ark1'!AB2589</f>
        <v>0</v>
      </c>
      <c r="Z90" s="54">
        <f>+'Ark1'!AC2589</f>
        <v>0</v>
      </c>
      <c r="AA90" s="54" t="e">
        <f t="shared" si="5"/>
        <v>#DIV/0!</v>
      </c>
      <c r="AB90" s="54" t="e">
        <f t="shared" si="6"/>
        <v>#DIV/0!</v>
      </c>
      <c r="AC90" s="45"/>
      <c r="AD90" s="13"/>
      <c r="AE90" s="13"/>
    </row>
    <row r="91" spans="1:33">
      <c r="A91" s="45"/>
      <c r="B91" s="52">
        <f>+'Ark1'!C2590</f>
        <v>2020</v>
      </c>
      <c r="C91" s="52">
        <f>+'Ark1'!N2590</f>
        <v>455</v>
      </c>
      <c r="D91" s="53" t="s">
        <v>484</v>
      </c>
      <c r="E91" s="52">
        <f>+'Ark1'!Q2590</f>
        <v>0</v>
      </c>
      <c r="F91" s="52">
        <f>+'Ark1'!R2590</f>
        <v>0</v>
      </c>
      <c r="G91" s="183">
        <f>+'Ark1'!AG2590</f>
        <v>0</v>
      </c>
      <c r="H91" s="59">
        <f t="shared" si="7"/>
        <v>0</v>
      </c>
      <c r="I91" s="183">
        <f>+'Ark1'!AH2590</f>
        <v>0</v>
      </c>
      <c r="J91" s="183"/>
      <c r="K91" s="452"/>
      <c r="L91" s="281"/>
      <c r="M91" s="200"/>
      <c r="N91" s="183"/>
      <c r="O91" s="183"/>
      <c r="P91" s="183"/>
      <c r="Q91" s="54">
        <f>+'Ark1'!S2590</f>
        <v>0</v>
      </c>
      <c r="R91" s="54">
        <f>+'Ark1'!T2590</f>
        <v>0</v>
      </c>
      <c r="S91" s="161">
        <f>+'Ark1'!U2590</f>
        <v>0</v>
      </c>
      <c r="T91" s="74">
        <f>+'Ark1'!W2590</f>
        <v>0</v>
      </c>
      <c r="U91" s="74">
        <f>+'Ark1'!X2590</f>
        <v>0</v>
      </c>
      <c r="V91" s="74">
        <f>+'Ark1'!Y2590</f>
        <v>0</v>
      </c>
      <c r="W91" s="74">
        <f>+'Ark1'!Z2590</f>
        <v>0</v>
      </c>
      <c r="X91" s="54">
        <f>+'Ark1'!AA2590</f>
        <v>0</v>
      </c>
      <c r="Y91" s="54">
        <f>+'Ark1'!AB2590</f>
        <v>0</v>
      </c>
      <c r="Z91" s="54">
        <f>+'Ark1'!AC2590</f>
        <v>0</v>
      </c>
      <c r="AA91" s="54" t="e">
        <f t="shared" si="5"/>
        <v>#DIV/0!</v>
      </c>
      <c r="AB91" s="54" t="e">
        <f t="shared" si="6"/>
        <v>#DIV/0!</v>
      </c>
      <c r="AC91" s="45"/>
      <c r="AD91" s="13"/>
      <c r="AE91" s="13"/>
    </row>
    <row r="92" spans="1:33">
      <c r="A92" s="45"/>
      <c r="B92" s="52">
        <f>+'Ark1'!C2591</f>
        <v>2020</v>
      </c>
      <c r="C92" s="52">
        <f>+'Ark1'!N2591</f>
        <v>460</v>
      </c>
      <c r="D92" s="53" t="s">
        <v>485</v>
      </c>
      <c r="E92" s="52">
        <f>+'Ark1'!Q2591</f>
        <v>0</v>
      </c>
      <c r="F92" s="52">
        <f>+'Ark1'!R2591</f>
        <v>0</v>
      </c>
      <c r="G92" s="183">
        <f>+'Ark1'!AG2591</f>
        <v>0</v>
      </c>
      <c r="H92" s="59">
        <f t="shared" si="7"/>
        <v>0</v>
      </c>
      <c r="I92" s="183">
        <f>+'Ark1'!AH2591</f>
        <v>0</v>
      </c>
      <c r="J92" s="183"/>
      <c r="K92" s="452"/>
      <c r="L92" s="281"/>
      <c r="M92" s="200"/>
      <c r="N92" s="183"/>
      <c r="O92" s="183"/>
      <c r="P92" s="183"/>
      <c r="Q92" s="54">
        <f>+'Ark1'!S2591</f>
        <v>0</v>
      </c>
      <c r="R92" s="54">
        <f>+'Ark1'!T2591</f>
        <v>0</v>
      </c>
      <c r="S92" s="161">
        <f>+'Ark1'!U2591</f>
        <v>0</v>
      </c>
      <c r="T92" s="74">
        <f>+'Ark1'!W2591</f>
        <v>0</v>
      </c>
      <c r="U92" s="74">
        <f>+'Ark1'!X2591</f>
        <v>0</v>
      </c>
      <c r="V92" s="74">
        <f>+'Ark1'!Y2591</f>
        <v>0</v>
      </c>
      <c r="W92" s="74">
        <f>+'Ark1'!Z2591</f>
        <v>0</v>
      </c>
      <c r="X92" s="54">
        <f>+'Ark1'!AA2591</f>
        <v>0</v>
      </c>
      <c r="Y92" s="54">
        <f>+'Ark1'!AB2591</f>
        <v>0</v>
      </c>
      <c r="Z92" s="54">
        <f>+'Ark1'!AC2591</f>
        <v>0</v>
      </c>
      <c r="AA92" s="54" t="e">
        <f t="shared" si="5"/>
        <v>#DIV/0!</v>
      </c>
      <c r="AB92" s="54" t="e">
        <f t="shared" si="6"/>
        <v>#DIV/0!</v>
      </c>
      <c r="AC92" s="45"/>
      <c r="AD92" s="2"/>
      <c r="AE92" s="5"/>
      <c r="AG92" s="2"/>
    </row>
    <row r="93" spans="1:33">
      <c r="A93" s="45"/>
      <c r="B93">
        <f>+'Ark1'!C2592</f>
        <v>2019</v>
      </c>
      <c r="C93">
        <f>+'Ark1'!N2592</f>
        <v>409</v>
      </c>
      <c r="D93" s="3" t="s">
        <v>470</v>
      </c>
      <c r="E93">
        <f>+'Ark1'!Q2592</f>
        <v>0</v>
      </c>
      <c r="F93">
        <f>+'Ark1'!R2592</f>
        <v>0</v>
      </c>
      <c r="G93" s="201">
        <f>+'Ark1'!AG2592</f>
        <v>0</v>
      </c>
      <c r="H93" s="59">
        <f t="shared" si="7"/>
        <v>0</v>
      </c>
      <c r="I93" s="201">
        <f>+'Ark1'!AH2592</f>
        <v>0</v>
      </c>
      <c r="J93" s="201"/>
      <c r="K93" s="453"/>
      <c r="L93" s="209"/>
      <c r="M93" s="151"/>
      <c r="N93" s="201"/>
      <c r="O93" s="201"/>
      <c r="P93" s="201"/>
      <c r="Q93" s="1">
        <f>+'Ark1'!S2592</f>
        <v>0</v>
      </c>
      <c r="R93" s="1">
        <f>+'Ark1'!T2592</f>
        <v>0</v>
      </c>
      <c r="S93" s="93">
        <f>+'Ark1'!U2592</f>
        <v>0</v>
      </c>
      <c r="T93" s="11">
        <f>+'Ark1'!W2592</f>
        <v>0</v>
      </c>
      <c r="U93" s="11">
        <f>+'Ark1'!X2592</f>
        <v>0</v>
      </c>
      <c r="V93" s="11">
        <f>+'Ark1'!Y2592</f>
        <v>0</v>
      </c>
      <c r="W93" s="11">
        <f>+'Ark1'!Z2592</f>
        <v>0</v>
      </c>
      <c r="X93" s="1">
        <f>+'Ark1'!AA2592</f>
        <v>0</v>
      </c>
      <c r="Y93" s="1">
        <f>+'Ark1'!AB2592</f>
        <v>0</v>
      </c>
      <c r="Z93" s="1">
        <f>+'Ark1'!AC2592</f>
        <v>0</v>
      </c>
      <c r="AA93" s="1" t="e">
        <f t="shared" si="5"/>
        <v>#DIV/0!</v>
      </c>
      <c r="AB93" s="1" t="e">
        <f t="shared" si="6"/>
        <v>#DIV/0!</v>
      </c>
      <c r="AC93" s="45"/>
      <c r="AD93" s="4"/>
      <c r="AE93" s="4"/>
      <c r="AF93" s="4"/>
      <c r="AG93" s="4"/>
    </row>
    <row r="94" spans="1:33">
      <c r="A94" s="45"/>
      <c r="B94">
        <f>+'Ark1'!C2593</f>
        <v>2019</v>
      </c>
      <c r="C94">
        <f>+'Ark1'!N2593</f>
        <v>410</v>
      </c>
      <c r="D94" s="3" t="s">
        <v>471</v>
      </c>
      <c r="E94">
        <f>+'Ark1'!Q2593</f>
        <v>0</v>
      </c>
      <c r="F94">
        <f>+'Ark1'!R2593</f>
        <v>0</v>
      </c>
      <c r="G94" s="201">
        <f>+'Ark1'!AG2593</f>
        <v>0</v>
      </c>
      <c r="H94" s="59">
        <f t="shared" si="7"/>
        <v>0</v>
      </c>
      <c r="I94" s="201">
        <f>+'Ark1'!AH2593</f>
        <v>0</v>
      </c>
      <c r="J94" s="201"/>
      <c r="K94" s="453"/>
      <c r="L94" s="209"/>
      <c r="M94" s="151"/>
      <c r="N94" s="201"/>
      <c r="O94" s="201"/>
      <c r="P94" s="201"/>
      <c r="Q94" s="1">
        <f>+'Ark1'!S2593</f>
        <v>0</v>
      </c>
      <c r="R94" s="1">
        <f>+'Ark1'!T2593</f>
        <v>0</v>
      </c>
      <c r="S94" s="93">
        <f>+'Ark1'!U2593</f>
        <v>0</v>
      </c>
      <c r="T94" s="11">
        <f>+'Ark1'!W2593</f>
        <v>0</v>
      </c>
      <c r="U94" s="11">
        <f>+'Ark1'!X2593</f>
        <v>0</v>
      </c>
      <c r="V94" s="11">
        <f>+'Ark1'!Y2593</f>
        <v>0</v>
      </c>
      <c r="W94" s="11">
        <f>+'Ark1'!Z2593</f>
        <v>0</v>
      </c>
      <c r="X94" s="1">
        <f>+'Ark1'!AA2593</f>
        <v>0</v>
      </c>
      <c r="Y94" s="1">
        <f>+'Ark1'!AB2593</f>
        <v>0</v>
      </c>
      <c r="Z94" s="1">
        <f>+'Ark1'!AC2593</f>
        <v>0</v>
      </c>
      <c r="AA94" s="1" t="e">
        <f t="shared" si="5"/>
        <v>#DIV/0!</v>
      </c>
      <c r="AB94" s="1" t="e">
        <f t="shared" si="6"/>
        <v>#DIV/0!</v>
      </c>
      <c r="AC94" s="45"/>
      <c r="AD94" s="4"/>
      <c r="AE94" s="13"/>
      <c r="AF94" s="1"/>
      <c r="AG94" s="5"/>
    </row>
    <row r="95" spans="1:33">
      <c r="A95" s="45"/>
      <c r="B95">
        <f>+'Ark1'!C2594</f>
        <v>2019</v>
      </c>
      <c r="C95">
        <f>+'Ark1'!N2594</f>
        <v>415</v>
      </c>
      <c r="D95" s="3" t="s">
        <v>472</v>
      </c>
      <c r="E95">
        <f>+'Ark1'!Q2594</f>
        <v>0</v>
      </c>
      <c r="F95">
        <f>+'Ark1'!R2594</f>
        <v>0</v>
      </c>
      <c r="G95" s="201">
        <f>+'Ark1'!AG2594</f>
        <v>0</v>
      </c>
      <c r="H95" s="59">
        <f t="shared" si="7"/>
        <v>0</v>
      </c>
      <c r="I95" s="201">
        <f>+'Ark1'!AH2594</f>
        <v>0</v>
      </c>
      <c r="J95" s="201"/>
      <c r="K95" s="453"/>
      <c r="L95" s="209"/>
      <c r="M95" s="151"/>
      <c r="N95" s="201"/>
      <c r="O95" s="201"/>
      <c r="P95" s="201"/>
      <c r="Q95" s="1">
        <f>+'Ark1'!S2594</f>
        <v>0</v>
      </c>
      <c r="R95" s="1">
        <f>+'Ark1'!T2594</f>
        <v>0</v>
      </c>
      <c r="S95" s="93">
        <f>+'Ark1'!U2594</f>
        <v>0</v>
      </c>
      <c r="T95" s="11">
        <f>+'Ark1'!W2594</f>
        <v>0</v>
      </c>
      <c r="U95" s="11">
        <f>+'Ark1'!X2594</f>
        <v>0</v>
      </c>
      <c r="V95" s="11">
        <f>+'Ark1'!Y2594</f>
        <v>0</v>
      </c>
      <c r="W95" s="11">
        <f>+'Ark1'!Z2594</f>
        <v>0</v>
      </c>
      <c r="X95" s="1">
        <f>+'Ark1'!AA2594</f>
        <v>0</v>
      </c>
      <c r="Y95" s="1">
        <f>+'Ark1'!AB2594</f>
        <v>0</v>
      </c>
      <c r="Z95" s="1">
        <f>+'Ark1'!AC2594</f>
        <v>0</v>
      </c>
      <c r="AA95" s="1" t="e">
        <f t="shared" si="5"/>
        <v>#DIV/0!</v>
      </c>
      <c r="AB95" s="1" t="e">
        <f t="shared" si="6"/>
        <v>#DIV/0!</v>
      </c>
      <c r="AC95" s="45"/>
      <c r="AD95" s="4"/>
      <c r="AE95" s="13"/>
      <c r="AF95" s="1"/>
      <c r="AG95" s="5"/>
    </row>
    <row r="96" spans="1:33">
      <c r="A96" s="45"/>
      <c r="B96">
        <f>+'Ark1'!C2595</f>
        <v>2019</v>
      </c>
      <c r="C96">
        <f>+'Ark1'!N2595</f>
        <v>420</v>
      </c>
      <c r="D96" s="3" t="s">
        <v>473</v>
      </c>
      <c r="E96">
        <f>+'Ark1'!Q2595</f>
        <v>0</v>
      </c>
      <c r="F96">
        <f>+'Ark1'!R2595</f>
        <v>0</v>
      </c>
      <c r="G96" s="201">
        <f>+'Ark1'!AG2595</f>
        <v>0</v>
      </c>
      <c r="H96" s="59">
        <f t="shared" si="7"/>
        <v>0</v>
      </c>
      <c r="I96" s="201">
        <f>+'Ark1'!AH2595</f>
        <v>0</v>
      </c>
      <c r="J96" s="201"/>
      <c r="K96" s="453"/>
      <c r="L96" s="209"/>
      <c r="M96" s="151"/>
      <c r="N96" s="201"/>
      <c r="O96" s="201"/>
      <c r="P96" s="201"/>
      <c r="Q96" s="1">
        <f>+'Ark1'!S2595</f>
        <v>0</v>
      </c>
      <c r="R96" s="1">
        <f>+'Ark1'!T2595</f>
        <v>0</v>
      </c>
      <c r="S96" s="93">
        <f>+'Ark1'!U2595</f>
        <v>0</v>
      </c>
      <c r="T96" s="11">
        <f>+'Ark1'!W2595</f>
        <v>0</v>
      </c>
      <c r="U96" s="11">
        <f>+'Ark1'!X2595</f>
        <v>0</v>
      </c>
      <c r="V96" s="11">
        <f>+'Ark1'!Y2595</f>
        <v>0</v>
      </c>
      <c r="W96" s="11">
        <f>+'Ark1'!Z2595</f>
        <v>0</v>
      </c>
      <c r="X96" s="1">
        <f>+'Ark1'!AA2595</f>
        <v>0</v>
      </c>
      <c r="Y96" s="1">
        <f>+'Ark1'!AB2595</f>
        <v>0</v>
      </c>
      <c r="Z96" s="1">
        <f>+'Ark1'!AC2595</f>
        <v>0</v>
      </c>
      <c r="AA96" s="1" t="e">
        <f t="shared" si="5"/>
        <v>#DIV/0!</v>
      </c>
      <c r="AB96" s="1" t="e">
        <f t="shared" si="6"/>
        <v>#DIV/0!</v>
      </c>
      <c r="AC96" s="45"/>
      <c r="AD96" s="4"/>
      <c r="AE96" s="13"/>
      <c r="AF96" s="1"/>
      <c r="AG96" s="5"/>
    </row>
    <row r="97" spans="1:33">
      <c r="A97" s="45"/>
      <c r="B97">
        <f>+'Ark1'!C2596</f>
        <v>2019</v>
      </c>
      <c r="C97">
        <f>+'Ark1'!N2596</f>
        <v>425</v>
      </c>
      <c r="D97" s="3" t="s">
        <v>474</v>
      </c>
      <c r="E97">
        <f>+'Ark1'!Q2596</f>
        <v>0</v>
      </c>
      <c r="F97">
        <f>+'Ark1'!R2596</f>
        <v>0</v>
      </c>
      <c r="G97" s="201">
        <f>+'Ark1'!AG2596</f>
        <v>0</v>
      </c>
      <c r="H97" s="59">
        <f t="shared" si="7"/>
        <v>0</v>
      </c>
      <c r="I97" s="201">
        <f>+'Ark1'!AH2596</f>
        <v>0</v>
      </c>
      <c r="J97" s="201"/>
      <c r="K97" s="453"/>
      <c r="L97" s="209"/>
      <c r="M97" s="151"/>
      <c r="N97" s="201"/>
      <c r="O97" s="201"/>
      <c r="P97" s="201"/>
      <c r="Q97" s="1">
        <f>+'Ark1'!S2596</f>
        <v>0</v>
      </c>
      <c r="R97" s="1">
        <f>+'Ark1'!T2596</f>
        <v>0</v>
      </c>
      <c r="S97" s="93">
        <f>+'Ark1'!U2596</f>
        <v>0</v>
      </c>
      <c r="T97" s="11">
        <f>+'Ark1'!W2596</f>
        <v>0</v>
      </c>
      <c r="U97" s="11">
        <f>+'Ark1'!X2596</f>
        <v>0</v>
      </c>
      <c r="V97" s="11">
        <f>+'Ark1'!Y2596</f>
        <v>0</v>
      </c>
      <c r="W97" s="11">
        <f>+'Ark1'!Z2596</f>
        <v>0</v>
      </c>
      <c r="X97" s="1">
        <f>+'Ark1'!AA2596</f>
        <v>0</v>
      </c>
      <c r="Y97" s="1">
        <f>+'Ark1'!AB2596</f>
        <v>0</v>
      </c>
      <c r="Z97" s="1">
        <f>+'Ark1'!AC2596</f>
        <v>0</v>
      </c>
      <c r="AA97" s="1" t="e">
        <f t="shared" si="5"/>
        <v>#DIV/0!</v>
      </c>
      <c r="AB97" s="1" t="e">
        <f t="shared" si="6"/>
        <v>#DIV/0!</v>
      </c>
      <c r="AC97" s="45"/>
      <c r="AD97" s="4"/>
      <c r="AE97" s="13"/>
      <c r="AF97" s="1"/>
      <c r="AG97" s="5"/>
    </row>
    <row r="98" spans="1:33">
      <c r="A98" s="45"/>
      <c r="B98">
        <f>+'Ark1'!C2597</f>
        <v>2019</v>
      </c>
      <c r="C98">
        <f>+'Ark1'!N2597</f>
        <v>428</v>
      </c>
      <c r="D98" s="3" t="s">
        <v>475</v>
      </c>
      <c r="E98">
        <f>+'Ark1'!Q2597</f>
        <v>0</v>
      </c>
      <c r="F98">
        <f>+'Ark1'!R2597</f>
        <v>0</v>
      </c>
      <c r="G98" s="201">
        <f>+'Ark1'!AG2597</f>
        <v>0</v>
      </c>
      <c r="H98" s="59">
        <f t="shared" si="7"/>
        <v>0</v>
      </c>
      <c r="I98" s="201">
        <f>+'Ark1'!AH2597</f>
        <v>0</v>
      </c>
      <c r="J98" s="201"/>
      <c r="K98" s="453"/>
      <c r="L98" s="209"/>
      <c r="M98" s="151"/>
      <c r="N98" s="201"/>
      <c r="O98" s="201"/>
      <c r="P98" s="201"/>
      <c r="Q98" s="1">
        <f>+'Ark1'!S2597</f>
        <v>0</v>
      </c>
      <c r="R98" s="1">
        <f>+'Ark1'!T2597</f>
        <v>0</v>
      </c>
      <c r="S98" s="93">
        <f>+'Ark1'!U2597</f>
        <v>0</v>
      </c>
      <c r="T98" s="11">
        <f>+'Ark1'!W2597</f>
        <v>0</v>
      </c>
      <c r="U98" s="11">
        <f>+'Ark1'!X2597</f>
        <v>0</v>
      </c>
      <c r="V98" s="11">
        <f>+'Ark1'!Y2597</f>
        <v>0</v>
      </c>
      <c r="W98" s="11">
        <f>+'Ark1'!Z2597</f>
        <v>0</v>
      </c>
      <c r="X98" s="1">
        <f>+'Ark1'!AA2597</f>
        <v>0</v>
      </c>
      <c r="Y98" s="1">
        <f>+'Ark1'!AB2597</f>
        <v>0</v>
      </c>
      <c r="Z98" s="1">
        <f>+'Ark1'!AC2597</f>
        <v>0</v>
      </c>
      <c r="AA98" s="1" t="e">
        <f t="shared" si="5"/>
        <v>#DIV/0!</v>
      </c>
      <c r="AB98" s="1" t="e">
        <f t="shared" si="6"/>
        <v>#DIV/0!</v>
      </c>
      <c r="AC98" s="45"/>
      <c r="AD98" s="4"/>
      <c r="AE98" s="13"/>
      <c r="AF98" s="1"/>
      <c r="AG98" s="5"/>
    </row>
    <row r="99" spans="1:33">
      <c r="A99" s="45"/>
      <c r="B99">
        <f>+'Ark1'!C2598</f>
        <v>2019</v>
      </c>
      <c r="C99">
        <f>+'Ark1'!N2598</f>
        <v>430</v>
      </c>
      <c r="D99" s="3" t="s">
        <v>476</v>
      </c>
      <c r="E99">
        <f>+'Ark1'!Q2598</f>
        <v>0</v>
      </c>
      <c r="F99">
        <f>+'Ark1'!R2598</f>
        <v>0</v>
      </c>
      <c r="G99" s="201">
        <f>+'Ark1'!AG2598</f>
        <v>0</v>
      </c>
      <c r="H99" s="59">
        <f t="shared" si="7"/>
        <v>0</v>
      </c>
      <c r="I99" s="201">
        <f>+'Ark1'!AH2598</f>
        <v>0</v>
      </c>
      <c r="J99" s="201"/>
      <c r="K99" s="453"/>
      <c r="L99" s="209"/>
      <c r="M99" s="151"/>
      <c r="N99" s="201"/>
      <c r="O99" s="201"/>
      <c r="P99" s="201"/>
      <c r="Q99" s="1">
        <f>+'Ark1'!S2598</f>
        <v>0</v>
      </c>
      <c r="R99" s="1">
        <f>+'Ark1'!T2598</f>
        <v>0</v>
      </c>
      <c r="S99" s="93">
        <f>+'Ark1'!U2598</f>
        <v>0</v>
      </c>
      <c r="T99" s="11">
        <f>+'Ark1'!W2598</f>
        <v>0</v>
      </c>
      <c r="U99" s="11">
        <f>+'Ark1'!X2598</f>
        <v>0</v>
      </c>
      <c r="V99" s="11">
        <f>+'Ark1'!Y2598</f>
        <v>0</v>
      </c>
      <c r="W99" s="11">
        <f>+'Ark1'!Z2598</f>
        <v>0</v>
      </c>
      <c r="X99" s="1">
        <f>+'Ark1'!AA2598</f>
        <v>0</v>
      </c>
      <c r="Y99" s="1">
        <f>+'Ark1'!AB2598</f>
        <v>0</v>
      </c>
      <c r="Z99" s="1">
        <f>+'Ark1'!AC2598</f>
        <v>0</v>
      </c>
      <c r="AA99" s="1" t="e">
        <f t="shared" si="5"/>
        <v>#DIV/0!</v>
      </c>
      <c r="AB99" s="1" t="e">
        <f t="shared" si="6"/>
        <v>#DIV/0!</v>
      </c>
      <c r="AC99" s="45"/>
      <c r="AD99" s="4"/>
      <c r="AE99" s="13"/>
      <c r="AF99" s="13"/>
      <c r="AG99" s="5"/>
    </row>
    <row r="100" spans="1:33">
      <c r="A100" s="45"/>
      <c r="B100">
        <f>+'Ark1'!C2599</f>
        <v>2019</v>
      </c>
      <c r="C100">
        <f>+'Ark1'!N2599</f>
        <v>433</v>
      </c>
      <c r="D100" s="3" t="s">
        <v>477</v>
      </c>
      <c r="E100">
        <f>+'Ark1'!Q2599</f>
        <v>0</v>
      </c>
      <c r="F100">
        <f>+'Ark1'!R2599</f>
        <v>0</v>
      </c>
      <c r="G100" s="201">
        <f>+'Ark1'!AG2599</f>
        <v>0</v>
      </c>
      <c r="H100" s="59">
        <f t="shared" si="7"/>
        <v>0</v>
      </c>
      <c r="I100" s="201">
        <f>+'Ark1'!AH2599</f>
        <v>0</v>
      </c>
      <c r="J100" s="201"/>
      <c r="K100" s="453"/>
      <c r="L100" s="209"/>
      <c r="M100" s="151"/>
      <c r="N100" s="201"/>
      <c r="O100" s="201"/>
      <c r="P100" s="201"/>
      <c r="Q100" s="1">
        <f>+'Ark1'!S2599</f>
        <v>0</v>
      </c>
      <c r="R100" s="1">
        <f>+'Ark1'!T2599</f>
        <v>0</v>
      </c>
      <c r="S100" s="93">
        <f>+'Ark1'!U2599</f>
        <v>0</v>
      </c>
      <c r="T100" s="11">
        <f>+'Ark1'!W2599</f>
        <v>0</v>
      </c>
      <c r="U100" s="11">
        <f>+'Ark1'!X2599</f>
        <v>0</v>
      </c>
      <c r="V100" s="11">
        <f>+'Ark1'!Y2599</f>
        <v>0</v>
      </c>
      <c r="W100" s="11">
        <f>+'Ark1'!Z2599</f>
        <v>0</v>
      </c>
      <c r="X100" s="1">
        <f>+'Ark1'!AA2599</f>
        <v>0</v>
      </c>
      <c r="Y100" s="1">
        <f>+'Ark1'!AB2599</f>
        <v>0</v>
      </c>
      <c r="Z100" s="1">
        <f>+'Ark1'!AC2599</f>
        <v>0</v>
      </c>
      <c r="AA100" s="1" t="e">
        <f t="shared" si="5"/>
        <v>#DIV/0!</v>
      </c>
      <c r="AB100" s="1" t="e">
        <f t="shared" si="6"/>
        <v>#DIV/0!</v>
      </c>
      <c r="AC100" s="45"/>
      <c r="AD100" s="4"/>
      <c r="AE100" s="13"/>
      <c r="AF100" s="13"/>
      <c r="AG100" s="5"/>
    </row>
    <row r="101" spans="1:33">
      <c r="A101" s="45"/>
      <c r="B101">
        <f>+'Ark1'!C2600</f>
        <v>2019</v>
      </c>
      <c r="C101">
        <f>+'Ark1'!N2600</f>
        <v>435</v>
      </c>
      <c r="D101" s="3" t="s">
        <v>478</v>
      </c>
      <c r="E101">
        <f>+'Ark1'!Q2600</f>
        <v>0</v>
      </c>
      <c r="F101">
        <f>+'Ark1'!R2600</f>
        <v>0</v>
      </c>
      <c r="G101" s="201">
        <f>+'Ark1'!AG2600</f>
        <v>0</v>
      </c>
      <c r="H101" s="59">
        <f t="shared" si="7"/>
        <v>0</v>
      </c>
      <c r="I101" s="201">
        <f>+'Ark1'!AH2600</f>
        <v>0</v>
      </c>
      <c r="J101" s="201"/>
      <c r="K101" s="453"/>
      <c r="L101" s="209"/>
      <c r="M101" s="151"/>
      <c r="N101" s="201"/>
      <c r="O101" s="201"/>
      <c r="P101" s="201"/>
      <c r="Q101" s="1">
        <f>+'Ark1'!S2600</f>
        <v>0</v>
      </c>
      <c r="R101" s="1">
        <f>+'Ark1'!T2600</f>
        <v>0</v>
      </c>
      <c r="S101" s="93">
        <f>+'Ark1'!U2600</f>
        <v>0</v>
      </c>
      <c r="T101" s="11">
        <f>+'Ark1'!W2600</f>
        <v>0</v>
      </c>
      <c r="U101" s="11">
        <f>+'Ark1'!X2600</f>
        <v>0</v>
      </c>
      <c r="V101" s="11">
        <f>+'Ark1'!Y2600</f>
        <v>0</v>
      </c>
      <c r="W101" s="11">
        <f>+'Ark1'!Z2600</f>
        <v>0</v>
      </c>
      <c r="X101" s="1">
        <f>+'Ark1'!AA2600</f>
        <v>0</v>
      </c>
      <c r="Y101" s="1">
        <f>+'Ark1'!AB2600</f>
        <v>0</v>
      </c>
      <c r="Z101" s="1">
        <f>+'Ark1'!AC2600</f>
        <v>0</v>
      </c>
      <c r="AA101" s="1" t="e">
        <f t="shared" si="5"/>
        <v>#DIV/0!</v>
      </c>
      <c r="AB101" s="1" t="e">
        <f t="shared" si="6"/>
        <v>#DIV/0!</v>
      </c>
      <c r="AC101" s="45"/>
      <c r="AD101" s="4"/>
      <c r="AE101" s="13"/>
      <c r="AF101" s="13"/>
      <c r="AG101" s="5"/>
    </row>
    <row r="102" spans="1:33">
      <c r="A102" s="45"/>
      <c r="B102">
        <f>+'Ark1'!C2601</f>
        <v>2019</v>
      </c>
      <c r="C102">
        <f>+'Ark1'!N2601</f>
        <v>438</v>
      </c>
      <c r="D102" s="3" t="s">
        <v>479</v>
      </c>
      <c r="E102">
        <f>+'Ark1'!Q2601</f>
        <v>0</v>
      </c>
      <c r="F102">
        <f>+'Ark1'!R2601</f>
        <v>0</v>
      </c>
      <c r="G102" s="201">
        <f>+'Ark1'!AG2601</f>
        <v>0</v>
      </c>
      <c r="H102" s="59">
        <f t="shared" si="7"/>
        <v>0</v>
      </c>
      <c r="I102" s="201">
        <f>+'Ark1'!AH2601</f>
        <v>0</v>
      </c>
      <c r="J102" s="201"/>
      <c r="K102" s="453"/>
      <c r="L102" s="209"/>
      <c r="M102" s="151"/>
      <c r="N102" s="201"/>
      <c r="O102" s="201"/>
      <c r="P102" s="201"/>
      <c r="Q102" s="1">
        <f>+'Ark1'!S2601</f>
        <v>0</v>
      </c>
      <c r="R102" s="1">
        <f>+'Ark1'!T2601</f>
        <v>0</v>
      </c>
      <c r="S102" s="93">
        <f>+'Ark1'!U2601</f>
        <v>0</v>
      </c>
      <c r="T102" s="11">
        <f>+'Ark1'!W2601</f>
        <v>0</v>
      </c>
      <c r="U102" s="11">
        <f>+'Ark1'!X2601</f>
        <v>0</v>
      </c>
      <c r="V102" s="11">
        <f>+'Ark1'!Y2601</f>
        <v>0</v>
      </c>
      <c r="W102" s="11">
        <f>+'Ark1'!Z2601</f>
        <v>0</v>
      </c>
      <c r="X102" s="1">
        <f>+'Ark1'!AA2601</f>
        <v>0</v>
      </c>
      <c r="Y102" s="1">
        <f>+'Ark1'!AB2601</f>
        <v>0</v>
      </c>
      <c r="Z102" s="1">
        <f>+'Ark1'!AC2601</f>
        <v>0</v>
      </c>
      <c r="AA102" s="1" t="e">
        <f t="shared" si="5"/>
        <v>#DIV/0!</v>
      </c>
      <c r="AB102" s="1" t="e">
        <f t="shared" si="6"/>
        <v>#DIV/0!</v>
      </c>
      <c r="AC102" s="45"/>
      <c r="AD102" s="4"/>
      <c r="AE102" s="13"/>
      <c r="AF102" s="13"/>
      <c r="AG102" s="5"/>
    </row>
    <row r="103" spans="1:33">
      <c r="A103" s="45"/>
      <c r="B103">
        <f>+'Ark1'!C2602</f>
        <v>2019</v>
      </c>
      <c r="C103">
        <f>+'Ark1'!N2602</f>
        <v>440</v>
      </c>
      <c r="D103" s="3" t="s">
        <v>480</v>
      </c>
      <c r="E103">
        <f>+'Ark1'!Q2602</f>
        <v>0</v>
      </c>
      <c r="F103">
        <f>+'Ark1'!R2602</f>
        <v>0</v>
      </c>
      <c r="G103" s="201">
        <f>+'Ark1'!AG2602</f>
        <v>0</v>
      </c>
      <c r="H103" s="58">
        <f t="shared" si="7"/>
        <v>0</v>
      </c>
      <c r="I103" s="201">
        <f>+'Ark1'!AH2602</f>
        <v>0</v>
      </c>
      <c r="J103" s="201"/>
      <c r="K103" s="453"/>
      <c r="L103" s="209"/>
      <c r="M103" s="151"/>
      <c r="N103" s="201"/>
      <c r="O103" s="201"/>
      <c r="P103" s="201"/>
      <c r="Q103" s="1">
        <f>+'Ark1'!S2602</f>
        <v>0</v>
      </c>
      <c r="R103" s="1">
        <f>+'Ark1'!T2602</f>
        <v>0</v>
      </c>
      <c r="S103" s="93">
        <f>+'Ark1'!U2602</f>
        <v>0</v>
      </c>
      <c r="T103" s="11">
        <f>+'Ark1'!W2602</f>
        <v>0</v>
      </c>
      <c r="U103" s="11">
        <f>+'Ark1'!X2602</f>
        <v>0</v>
      </c>
      <c r="V103" s="11">
        <f>+'Ark1'!Y2602</f>
        <v>0</v>
      </c>
      <c r="W103" s="11">
        <f>+'Ark1'!Z2602</f>
        <v>0</v>
      </c>
      <c r="X103" s="1">
        <f>+'Ark1'!AA2602</f>
        <v>0</v>
      </c>
      <c r="Y103" s="1">
        <f>+'Ark1'!AB2602</f>
        <v>0</v>
      </c>
      <c r="Z103" s="1">
        <f>+'Ark1'!AC2602</f>
        <v>0</v>
      </c>
      <c r="AA103" s="1" t="e">
        <f t="shared" si="5"/>
        <v>#DIV/0!</v>
      </c>
      <c r="AB103" s="1" t="e">
        <f t="shared" si="6"/>
        <v>#DIV/0!</v>
      </c>
      <c r="AC103" s="45"/>
      <c r="AD103" s="4"/>
      <c r="AE103" s="13"/>
      <c r="AF103" s="5"/>
      <c r="AG103" s="5"/>
    </row>
    <row r="104" spans="1:33">
      <c r="A104" s="45"/>
      <c r="B104">
        <f>+'Ark1'!C2603</f>
        <v>2019</v>
      </c>
      <c r="C104">
        <f>+'Ark1'!N2603</f>
        <v>443</v>
      </c>
      <c r="D104" s="3" t="s">
        <v>481</v>
      </c>
      <c r="E104">
        <f>+'Ark1'!Q2603</f>
        <v>0</v>
      </c>
      <c r="F104">
        <f>+'Ark1'!R2603</f>
        <v>0</v>
      </c>
      <c r="G104" s="201">
        <f>+'Ark1'!AG2603</f>
        <v>0</v>
      </c>
      <c r="H104" s="58">
        <f t="shared" si="7"/>
        <v>0</v>
      </c>
      <c r="I104" s="201">
        <f>+'Ark1'!AH2603</f>
        <v>0</v>
      </c>
      <c r="J104" s="201"/>
      <c r="K104" s="453"/>
      <c r="L104" s="209"/>
      <c r="M104" s="151"/>
      <c r="N104" s="201"/>
      <c r="O104" s="201"/>
      <c r="P104" s="201"/>
      <c r="Q104" s="1">
        <f>+'Ark1'!S2603</f>
        <v>0</v>
      </c>
      <c r="R104" s="1">
        <f>+'Ark1'!T2603</f>
        <v>0</v>
      </c>
      <c r="S104" s="93">
        <f>+'Ark1'!U2603</f>
        <v>0</v>
      </c>
      <c r="T104" s="11">
        <f>+'Ark1'!W2603</f>
        <v>0</v>
      </c>
      <c r="U104" s="11">
        <f>+'Ark1'!X2603</f>
        <v>0</v>
      </c>
      <c r="V104" s="11">
        <f>+'Ark1'!Y2603</f>
        <v>0</v>
      </c>
      <c r="W104" s="11">
        <f>+'Ark1'!Z2603</f>
        <v>0</v>
      </c>
      <c r="X104" s="1">
        <f>+'Ark1'!AA2603</f>
        <v>0</v>
      </c>
      <c r="Y104" s="1">
        <f>+'Ark1'!AB2603</f>
        <v>0</v>
      </c>
      <c r="Z104" s="1">
        <f>+'Ark1'!AC2603</f>
        <v>0</v>
      </c>
      <c r="AA104" s="1" t="e">
        <f t="shared" si="5"/>
        <v>#DIV/0!</v>
      </c>
      <c r="AB104" s="1" t="e">
        <f t="shared" si="6"/>
        <v>#DIV/0!</v>
      </c>
      <c r="AC104" s="45"/>
      <c r="AD104" s="4"/>
      <c r="AE104" s="13"/>
      <c r="AF104" s="5"/>
      <c r="AG104" s="5"/>
    </row>
    <row r="105" spans="1:33">
      <c r="A105" s="45"/>
      <c r="B105">
        <f>+'Ark1'!C2604</f>
        <v>2019</v>
      </c>
      <c r="C105">
        <f>+'Ark1'!N2604</f>
        <v>445</v>
      </c>
      <c r="D105" s="3" t="s">
        <v>482</v>
      </c>
      <c r="E105">
        <f>+'Ark1'!Q2604</f>
        <v>0</v>
      </c>
      <c r="F105">
        <f>+'Ark1'!R2604</f>
        <v>0</v>
      </c>
      <c r="G105" s="201">
        <f>+'Ark1'!AG2604</f>
        <v>0</v>
      </c>
      <c r="H105" s="58">
        <f t="shared" si="7"/>
        <v>0</v>
      </c>
      <c r="I105" s="201">
        <f>+'Ark1'!AH2604</f>
        <v>0</v>
      </c>
      <c r="J105" s="201"/>
      <c r="K105" s="453"/>
      <c r="L105" s="209"/>
      <c r="M105" s="151"/>
      <c r="N105" s="201"/>
      <c r="O105" s="201"/>
      <c r="P105" s="201"/>
      <c r="Q105" s="1">
        <f>+'Ark1'!S2604</f>
        <v>0</v>
      </c>
      <c r="R105" s="1">
        <f>+'Ark1'!T2604</f>
        <v>0</v>
      </c>
      <c r="S105" s="93">
        <f>+'Ark1'!U2604</f>
        <v>0</v>
      </c>
      <c r="T105" s="11">
        <f>+'Ark1'!W2604</f>
        <v>0</v>
      </c>
      <c r="U105" s="11">
        <f>+'Ark1'!X2604</f>
        <v>0</v>
      </c>
      <c r="V105" s="11">
        <f>+'Ark1'!Y2604</f>
        <v>0</v>
      </c>
      <c r="W105" s="11">
        <f>+'Ark1'!Z2604</f>
        <v>0</v>
      </c>
      <c r="X105" s="1">
        <f>+'Ark1'!AA2604</f>
        <v>0</v>
      </c>
      <c r="Y105" s="1">
        <f>+'Ark1'!AB2604</f>
        <v>0</v>
      </c>
      <c r="Z105" s="1">
        <f>+'Ark1'!AC2604</f>
        <v>0</v>
      </c>
      <c r="AA105" s="1" t="e">
        <f t="shared" si="5"/>
        <v>#DIV/0!</v>
      </c>
      <c r="AB105" s="1" t="e">
        <f t="shared" si="6"/>
        <v>#DIV/0!</v>
      </c>
      <c r="AC105" s="45"/>
      <c r="AD105" s="4"/>
      <c r="AE105" s="13"/>
      <c r="AF105" s="5"/>
      <c r="AG105" s="5"/>
    </row>
    <row r="106" spans="1:33">
      <c r="A106" s="45"/>
      <c r="B106">
        <f>+'Ark1'!C2605</f>
        <v>2019</v>
      </c>
      <c r="C106">
        <f>+'Ark1'!N2605</f>
        <v>450</v>
      </c>
      <c r="D106" s="3" t="s">
        <v>483</v>
      </c>
      <c r="E106">
        <f>+'Ark1'!Q2605</f>
        <v>0</v>
      </c>
      <c r="F106">
        <f>+'Ark1'!R2605</f>
        <v>0</v>
      </c>
      <c r="G106" s="201">
        <f>+'Ark1'!AG2605</f>
        <v>0</v>
      </c>
      <c r="H106" s="58">
        <f t="shared" si="7"/>
        <v>0</v>
      </c>
      <c r="I106" s="201">
        <f>+'Ark1'!AH2605</f>
        <v>0</v>
      </c>
      <c r="J106" s="201"/>
      <c r="K106" s="453"/>
      <c r="L106" s="209"/>
      <c r="M106" s="151"/>
      <c r="N106" s="201"/>
      <c r="O106" s="201"/>
      <c r="P106" s="201"/>
      <c r="Q106" s="1">
        <f>+'Ark1'!S2605</f>
        <v>0</v>
      </c>
      <c r="R106" s="1">
        <f>+'Ark1'!T2605</f>
        <v>0</v>
      </c>
      <c r="S106" s="93">
        <f>+'Ark1'!U2605</f>
        <v>0</v>
      </c>
      <c r="T106" s="11">
        <f>+'Ark1'!W2605</f>
        <v>0</v>
      </c>
      <c r="U106" s="11">
        <f>+'Ark1'!X2605</f>
        <v>0</v>
      </c>
      <c r="V106" s="11">
        <f>+'Ark1'!Y2605</f>
        <v>0</v>
      </c>
      <c r="W106" s="11">
        <f>+'Ark1'!Z2605</f>
        <v>0</v>
      </c>
      <c r="X106" s="1">
        <f>+'Ark1'!AA2605</f>
        <v>0</v>
      </c>
      <c r="Y106" s="1">
        <f>+'Ark1'!AB2605</f>
        <v>0</v>
      </c>
      <c r="Z106" s="1">
        <f>+'Ark1'!AC2605</f>
        <v>0</v>
      </c>
      <c r="AA106" s="1" t="e">
        <f t="shared" si="5"/>
        <v>#DIV/0!</v>
      </c>
      <c r="AB106" s="1" t="e">
        <f t="shared" si="6"/>
        <v>#DIV/0!</v>
      </c>
      <c r="AC106" s="45"/>
      <c r="AD106" s="4"/>
      <c r="AE106" s="13"/>
      <c r="AF106" s="5"/>
      <c r="AG106" s="5"/>
    </row>
    <row r="107" spans="1:33">
      <c r="A107" s="45"/>
      <c r="B107">
        <f>+'Ark1'!C2606</f>
        <v>2019</v>
      </c>
      <c r="C107">
        <f>+'Ark1'!N2606</f>
        <v>455</v>
      </c>
      <c r="D107" s="3" t="s">
        <v>484</v>
      </c>
      <c r="E107">
        <f>+'Ark1'!Q2606</f>
        <v>0</v>
      </c>
      <c r="F107">
        <f>+'Ark1'!R2606</f>
        <v>0</v>
      </c>
      <c r="G107" s="201">
        <f>+'Ark1'!AG2606</f>
        <v>0</v>
      </c>
      <c r="H107" s="58">
        <f t="shared" si="7"/>
        <v>0</v>
      </c>
      <c r="I107" s="201">
        <f>+'Ark1'!AH2606</f>
        <v>0</v>
      </c>
      <c r="J107" s="201"/>
      <c r="K107" s="453"/>
      <c r="L107" s="209"/>
      <c r="M107" s="151"/>
      <c r="N107" s="201"/>
      <c r="O107" s="201"/>
      <c r="P107" s="201"/>
      <c r="Q107" s="1">
        <f>+'Ark1'!S2606</f>
        <v>0</v>
      </c>
      <c r="R107" s="1">
        <f>+'Ark1'!T2606</f>
        <v>0</v>
      </c>
      <c r="S107" s="93">
        <f>+'Ark1'!U2606</f>
        <v>0</v>
      </c>
      <c r="T107" s="11">
        <f>+'Ark1'!W2606</f>
        <v>0</v>
      </c>
      <c r="U107" s="11">
        <f>+'Ark1'!X2606</f>
        <v>0</v>
      </c>
      <c r="V107" s="11">
        <f>+'Ark1'!Y2606</f>
        <v>0</v>
      </c>
      <c r="W107" s="11">
        <f>+'Ark1'!Z2606</f>
        <v>0</v>
      </c>
      <c r="X107" s="1">
        <f>+'Ark1'!AA2606</f>
        <v>0</v>
      </c>
      <c r="Y107" s="1">
        <f>+'Ark1'!AB2606</f>
        <v>0</v>
      </c>
      <c r="Z107" s="1">
        <f>+'Ark1'!AC2606</f>
        <v>0</v>
      </c>
      <c r="AA107" s="1" t="e">
        <f t="shared" si="5"/>
        <v>#DIV/0!</v>
      </c>
      <c r="AB107" s="1" t="e">
        <f t="shared" si="6"/>
        <v>#DIV/0!</v>
      </c>
      <c r="AC107" s="45"/>
      <c r="AD107" s="4"/>
      <c r="AE107" s="13"/>
      <c r="AF107" s="5"/>
      <c r="AG107" s="5"/>
    </row>
    <row r="108" spans="1:33">
      <c r="A108" s="45"/>
      <c r="B108">
        <f>+'Ark1'!C2607</f>
        <v>2019</v>
      </c>
      <c r="C108">
        <f>+'Ark1'!N2607</f>
        <v>460</v>
      </c>
      <c r="D108" s="3" t="s">
        <v>485</v>
      </c>
      <c r="E108">
        <f>+'Ark1'!Q2607</f>
        <v>0</v>
      </c>
      <c r="F108">
        <f>+'Ark1'!R2607</f>
        <v>0</v>
      </c>
      <c r="G108" s="201">
        <f>+'Ark1'!AG2607</f>
        <v>0</v>
      </c>
      <c r="H108" s="58">
        <f t="shared" si="7"/>
        <v>0</v>
      </c>
      <c r="I108" s="201">
        <f>+'Ark1'!AH2607</f>
        <v>0</v>
      </c>
      <c r="J108" s="201"/>
      <c r="K108" s="453"/>
      <c r="L108" s="209"/>
      <c r="M108" s="151"/>
      <c r="N108" s="201"/>
      <c r="O108" s="201"/>
      <c r="P108" s="201"/>
      <c r="Q108" s="1">
        <f>+'Ark1'!S2607</f>
        <v>0</v>
      </c>
      <c r="R108" s="1">
        <f>+'Ark1'!T2607</f>
        <v>0</v>
      </c>
      <c r="S108" s="93">
        <f>+'Ark1'!U2607</f>
        <v>0</v>
      </c>
      <c r="T108" s="11">
        <f>+'Ark1'!W2607</f>
        <v>0</v>
      </c>
      <c r="U108" s="11">
        <f>+'Ark1'!X2607</f>
        <v>0</v>
      </c>
      <c r="V108" s="11">
        <f>+'Ark1'!Y2607</f>
        <v>0</v>
      </c>
      <c r="W108" s="11">
        <f>+'Ark1'!Z2607</f>
        <v>0</v>
      </c>
      <c r="X108" s="1">
        <f>+'Ark1'!AA2607</f>
        <v>0</v>
      </c>
      <c r="Y108" s="1">
        <f>+'Ark1'!AB2607</f>
        <v>0</v>
      </c>
      <c r="Z108" s="1">
        <f>+'Ark1'!AC2607</f>
        <v>0</v>
      </c>
      <c r="AA108" s="1" t="e">
        <f t="shared" si="5"/>
        <v>#DIV/0!</v>
      </c>
      <c r="AB108" s="1" t="e">
        <f t="shared" si="6"/>
        <v>#DIV/0!</v>
      </c>
      <c r="AC108" s="45"/>
      <c r="AD108" s="4"/>
      <c r="AE108" s="13"/>
      <c r="AF108" s="5"/>
      <c r="AG108" s="5"/>
    </row>
    <row r="109" spans="1:33">
      <c r="A109" s="45"/>
      <c r="B109" s="52">
        <f>+'Ark1'!C2608</f>
        <v>2018</v>
      </c>
      <c r="C109" s="52">
        <f>+'Ark1'!N2608</f>
        <v>409</v>
      </c>
      <c r="D109" s="53" t="s">
        <v>470</v>
      </c>
      <c r="E109" s="52">
        <f>+'Ark1'!Q2608</f>
        <v>0</v>
      </c>
      <c r="F109" s="52">
        <f>+'Ark1'!R2608</f>
        <v>0</v>
      </c>
      <c r="G109" s="183">
        <f>+'Ark1'!AG2608</f>
        <v>0</v>
      </c>
      <c r="H109" s="58">
        <f t="shared" si="7"/>
        <v>0</v>
      </c>
      <c r="I109" s="183">
        <f>+'Ark1'!AH2608</f>
        <v>0</v>
      </c>
      <c r="J109" s="183"/>
      <c r="K109" s="452"/>
      <c r="L109" s="281"/>
      <c r="M109" s="200"/>
      <c r="N109" s="183"/>
      <c r="O109" s="183"/>
      <c r="P109" s="183"/>
      <c r="Q109" s="54">
        <f>+'Ark1'!S2608</f>
        <v>0</v>
      </c>
      <c r="R109" s="54">
        <f>+'Ark1'!T2608</f>
        <v>0</v>
      </c>
      <c r="S109" s="161">
        <f>+'Ark1'!U2608</f>
        <v>0</v>
      </c>
      <c r="T109" s="74">
        <f>+'Ark1'!W2608</f>
        <v>0</v>
      </c>
      <c r="U109" s="74">
        <f>+'Ark1'!X2608</f>
        <v>0</v>
      </c>
      <c r="V109" s="74">
        <f>+'Ark1'!Y2608</f>
        <v>0</v>
      </c>
      <c r="W109" s="74">
        <f>+'Ark1'!Z2608</f>
        <v>0</v>
      </c>
      <c r="X109" s="54">
        <f>+'Ark1'!AA2608</f>
        <v>0</v>
      </c>
      <c r="Y109" s="54">
        <f>+'Ark1'!AB2608</f>
        <v>0</v>
      </c>
      <c r="Z109" s="54">
        <f>+'Ark1'!AC2608</f>
        <v>0</v>
      </c>
      <c r="AA109" s="54" t="e">
        <f t="shared" si="5"/>
        <v>#DIV/0!</v>
      </c>
      <c r="AB109" s="54" t="e">
        <f t="shared" si="6"/>
        <v>#DIV/0!</v>
      </c>
      <c r="AC109" s="45"/>
      <c r="AD109" s="4"/>
      <c r="AE109" s="13"/>
      <c r="AF109" s="5"/>
      <c r="AG109" s="5"/>
    </row>
    <row r="110" spans="1:33">
      <c r="A110" s="45"/>
      <c r="B110" s="52">
        <f>+'Ark1'!C2609</f>
        <v>2018</v>
      </c>
      <c r="C110" s="52">
        <f>+'Ark1'!N2609</f>
        <v>410</v>
      </c>
      <c r="D110" s="53" t="s">
        <v>471</v>
      </c>
      <c r="E110" s="52">
        <f>+'Ark1'!Q2609</f>
        <v>0</v>
      </c>
      <c r="F110" s="52">
        <f>+'Ark1'!R2609</f>
        <v>0</v>
      </c>
      <c r="G110" s="183">
        <f>+'Ark1'!AG2609</f>
        <v>0</v>
      </c>
      <c r="H110" s="58">
        <f t="shared" si="7"/>
        <v>0</v>
      </c>
      <c r="I110" s="183">
        <f>+'Ark1'!AH2609</f>
        <v>0</v>
      </c>
      <c r="J110" s="183"/>
      <c r="K110" s="452"/>
      <c r="L110" s="281"/>
      <c r="M110" s="200"/>
      <c r="N110" s="183"/>
      <c r="O110" s="183"/>
      <c r="P110" s="183"/>
      <c r="Q110" s="54">
        <f>+'Ark1'!S2609</f>
        <v>0</v>
      </c>
      <c r="R110" s="54">
        <f>+'Ark1'!T2609</f>
        <v>0</v>
      </c>
      <c r="S110" s="161">
        <f>+'Ark1'!U2609</f>
        <v>0</v>
      </c>
      <c r="T110" s="74">
        <f>+'Ark1'!W2609</f>
        <v>0</v>
      </c>
      <c r="U110" s="74">
        <f>+'Ark1'!X2609</f>
        <v>0</v>
      </c>
      <c r="V110" s="74">
        <f>+'Ark1'!Y2609</f>
        <v>0</v>
      </c>
      <c r="W110" s="74">
        <f>+'Ark1'!Z2609</f>
        <v>0</v>
      </c>
      <c r="X110" s="54">
        <f>+'Ark1'!AA2609</f>
        <v>0</v>
      </c>
      <c r="Y110" s="54">
        <f>+'Ark1'!AB2609</f>
        <v>0</v>
      </c>
      <c r="Z110" s="54">
        <f>+'Ark1'!AC2609</f>
        <v>0</v>
      </c>
      <c r="AA110" s="54" t="e">
        <f t="shared" si="5"/>
        <v>#DIV/0!</v>
      </c>
      <c r="AB110" s="54" t="e">
        <f t="shared" si="6"/>
        <v>#DIV/0!</v>
      </c>
      <c r="AC110" s="45"/>
      <c r="AD110" s="4"/>
      <c r="AE110" s="13"/>
      <c r="AF110" s="5"/>
      <c r="AG110" s="5"/>
    </row>
    <row r="111" spans="1:33">
      <c r="A111" s="45"/>
      <c r="B111" s="52">
        <f>+'Ark1'!C2610</f>
        <v>2018</v>
      </c>
      <c r="C111" s="52">
        <f>+'Ark1'!N2610</f>
        <v>415</v>
      </c>
      <c r="D111" s="53" t="s">
        <v>472</v>
      </c>
      <c r="E111" s="52">
        <f>+'Ark1'!Q2610</f>
        <v>0</v>
      </c>
      <c r="F111" s="52">
        <f>+'Ark1'!R2610</f>
        <v>0</v>
      </c>
      <c r="G111" s="183">
        <f>+'Ark1'!AG2610</f>
        <v>0</v>
      </c>
      <c r="H111" s="58">
        <f t="shared" si="7"/>
        <v>0</v>
      </c>
      <c r="I111" s="183">
        <f>+'Ark1'!AH2610</f>
        <v>0</v>
      </c>
      <c r="J111" s="183"/>
      <c r="K111" s="452"/>
      <c r="L111" s="281"/>
      <c r="M111" s="200"/>
      <c r="N111" s="183"/>
      <c r="O111" s="183"/>
      <c r="P111" s="183"/>
      <c r="Q111" s="54">
        <f>+'Ark1'!S2610</f>
        <v>0</v>
      </c>
      <c r="R111" s="54">
        <f>+'Ark1'!T2610</f>
        <v>0</v>
      </c>
      <c r="S111" s="161">
        <f>+'Ark1'!U2610</f>
        <v>0</v>
      </c>
      <c r="T111" s="74">
        <f>+'Ark1'!W2610</f>
        <v>0</v>
      </c>
      <c r="U111" s="74">
        <f>+'Ark1'!X2610</f>
        <v>0</v>
      </c>
      <c r="V111" s="74">
        <f>+'Ark1'!Y2610</f>
        <v>0</v>
      </c>
      <c r="W111" s="74">
        <f>+'Ark1'!Z2610</f>
        <v>0</v>
      </c>
      <c r="X111" s="54">
        <f>+'Ark1'!AA2610</f>
        <v>0</v>
      </c>
      <c r="Y111" s="54">
        <f>+'Ark1'!AB2610</f>
        <v>0</v>
      </c>
      <c r="Z111" s="54">
        <f>+'Ark1'!AC2610</f>
        <v>0</v>
      </c>
      <c r="AA111" s="54" t="e">
        <f t="shared" si="5"/>
        <v>#DIV/0!</v>
      </c>
      <c r="AB111" s="54" t="e">
        <f t="shared" si="6"/>
        <v>#DIV/0!</v>
      </c>
      <c r="AC111" s="45"/>
      <c r="AD111" s="4"/>
      <c r="AE111" s="5"/>
      <c r="AF111" s="5"/>
      <c r="AG111" s="5"/>
    </row>
    <row r="112" spans="1:33">
      <c r="A112" s="45"/>
      <c r="B112" s="52">
        <f>+'Ark1'!C2611</f>
        <v>2018</v>
      </c>
      <c r="C112" s="52">
        <f>+'Ark1'!N2611</f>
        <v>420</v>
      </c>
      <c r="D112" s="53" t="s">
        <v>473</v>
      </c>
      <c r="E112" s="52">
        <f>+'Ark1'!Q2611</f>
        <v>0</v>
      </c>
      <c r="F112" s="52">
        <f>+'Ark1'!R2611</f>
        <v>0</v>
      </c>
      <c r="G112" s="183">
        <f>+'Ark1'!AG2611</f>
        <v>0</v>
      </c>
      <c r="H112" s="58">
        <f t="shared" si="7"/>
        <v>0</v>
      </c>
      <c r="I112" s="183">
        <f>+'Ark1'!AH2611</f>
        <v>0</v>
      </c>
      <c r="J112" s="183"/>
      <c r="K112" s="452"/>
      <c r="L112" s="281"/>
      <c r="M112" s="200"/>
      <c r="N112" s="183"/>
      <c r="O112" s="183"/>
      <c r="P112" s="183"/>
      <c r="Q112" s="54">
        <f>+'Ark1'!S2611</f>
        <v>0</v>
      </c>
      <c r="R112" s="54">
        <f>+'Ark1'!T2611</f>
        <v>0</v>
      </c>
      <c r="S112" s="161">
        <f>+'Ark1'!U2611</f>
        <v>0</v>
      </c>
      <c r="T112" s="74">
        <f>+'Ark1'!W2611</f>
        <v>0</v>
      </c>
      <c r="U112" s="74">
        <f>+'Ark1'!X2611</f>
        <v>0</v>
      </c>
      <c r="V112" s="74">
        <f>+'Ark1'!Y2611</f>
        <v>0</v>
      </c>
      <c r="W112" s="74">
        <f>+'Ark1'!Z2611</f>
        <v>0</v>
      </c>
      <c r="X112" s="54">
        <f>+'Ark1'!AA2611</f>
        <v>0</v>
      </c>
      <c r="Y112" s="54">
        <f>+'Ark1'!AB2611</f>
        <v>0</v>
      </c>
      <c r="Z112" s="54">
        <f>+'Ark1'!AC2611</f>
        <v>0</v>
      </c>
      <c r="AA112" s="54" t="e">
        <f t="shared" si="5"/>
        <v>#DIV/0!</v>
      </c>
      <c r="AB112" s="54" t="e">
        <f t="shared" si="6"/>
        <v>#DIV/0!</v>
      </c>
      <c r="AC112" s="45"/>
      <c r="AD112" s="13"/>
      <c r="AE112" s="13"/>
    </row>
    <row r="113" spans="1:33">
      <c r="A113" s="45"/>
      <c r="B113" s="52">
        <f>+'Ark1'!C2612</f>
        <v>2018</v>
      </c>
      <c r="C113" s="52">
        <f>+'Ark1'!N2612</f>
        <v>425</v>
      </c>
      <c r="D113" s="53" t="s">
        <v>474</v>
      </c>
      <c r="E113" s="52">
        <f>+'Ark1'!Q2612</f>
        <v>0</v>
      </c>
      <c r="F113" s="52">
        <f>+'Ark1'!R2612</f>
        <v>0</v>
      </c>
      <c r="G113" s="183">
        <f>+'Ark1'!AG2612</f>
        <v>0</v>
      </c>
      <c r="H113" s="58">
        <f t="shared" si="7"/>
        <v>0</v>
      </c>
      <c r="I113" s="183">
        <f>+'Ark1'!AH2612</f>
        <v>0</v>
      </c>
      <c r="J113" s="183"/>
      <c r="K113" s="452"/>
      <c r="L113" s="281"/>
      <c r="M113" s="200"/>
      <c r="N113" s="183"/>
      <c r="O113" s="183"/>
      <c r="P113" s="183"/>
      <c r="Q113" s="54">
        <f>+'Ark1'!S2612</f>
        <v>0</v>
      </c>
      <c r="R113" s="54">
        <f>+'Ark1'!T2612</f>
        <v>0</v>
      </c>
      <c r="S113" s="161">
        <f>+'Ark1'!U2612</f>
        <v>0</v>
      </c>
      <c r="T113" s="74">
        <f>+'Ark1'!W2612</f>
        <v>0</v>
      </c>
      <c r="U113" s="74">
        <f>+'Ark1'!X2612</f>
        <v>0</v>
      </c>
      <c r="V113" s="74">
        <f>+'Ark1'!Y2612</f>
        <v>0</v>
      </c>
      <c r="W113" s="74">
        <f>+'Ark1'!Z2612</f>
        <v>0</v>
      </c>
      <c r="X113" s="54">
        <f>+'Ark1'!AA2612</f>
        <v>0</v>
      </c>
      <c r="Y113" s="54">
        <f>+'Ark1'!AB2612</f>
        <v>0</v>
      </c>
      <c r="Z113" s="54">
        <f>+'Ark1'!AC2612</f>
        <v>0</v>
      </c>
      <c r="AA113" s="54" t="e">
        <f t="shared" si="5"/>
        <v>#DIV/0!</v>
      </c>
      <c r="AB113" s="54" t="e">
        <f t="shared" si="6"/>
        <v>#DIV/0!</v>
      </c>
      <c r="AC113" s="45"/>
      <c r="AD113" s="5"/>
      <c r="AE113" s="5"/>
      <c r="AG113" s="5"/>
    </row>
    <row r="114" spans="1:33">
      <c r="A114" s="45"/>
      <c r="B114" s="52">
        <f>+'Ark1'!C2613</f>
        <v>2018</v>
      </c>
      <c r="C114" s="52">
        <f>+'Ark1'!N2613</f>
        <v>428</v>
      </c>
      <c r="D114" s="53" t="s">
        <v>475</v>
      </c>
      <c r="E114" s="52">
        <f>+'Ark1'!Q2613</f>
        <v>0</v>
      </c>
      <c r="F114" s="52">
        <f>+'Ark1'!R2613</f>
        <v>0</v>
      </c>
      <c r="G114" s="183">
        <f>+'Ark1'!AG2613</f>
        <v>0</v>
      </c>
      <c r="H114" s="58">
        <f t="shared" si="7"/>
        <v>0</v>
      </c>
      <c r="I114" s="183">
        <f>+'Ark1'!AH2613</f>
        <v>0</v>
      </c>
      <c r="J114" s="183"/>
      <c r="K114" s="452"/>
      <c r="L114" s="281"/>
      <c r="M114" s="200"/>
      <c r="N114" s="183"/>
      <c r="O114" s="183"/>
      <c r="P114" s="183"/>
      <c r="Q114" s="54">
        <f>+'Ark1'!S2613</f>
        <v>0</v>
      </c>
      <c r="R114" s="54">
        <f>+'Ark1'!T2613</f>
        <v>0</v>
      </c>
      <c r="S114" s="161">
        <f>+'Ark1'!U2613</f>
        <v>0</v>
      </c>
      <c r="T114" s="74">
        <f>+'Ark1'!W2613</f>
        <v>0</v>
      </c>
      <c r="U114" s="74">
        <f>+'Ark1'!X2613</f>
        <v>0</v>
      </c>
      <c r="V114" s="74">
        <f>+'Ark1'!Y2613</f>
        <v>0</v>
      </c>
      <c r="W114" s="74">
        <f>+'Ark1'!Z2613</f>
        <v>0</v>
      </c>
      <c r="X114" s="54">
        <f>+'Ark1'!AA2613</f>
        <v>0</v>
      </c>
      <c r="Y114" s="54">
        <f>+'Ark1'!AB2613</f>
        <v>0</v>
      </c>
      <c r="Z114" s="54">
        <f>+'Ark1'!AC2613</f>
        <v>0</v>
      </c>
      <c r="AA114" s="54" t="e">
        <f t="shared" si="5"/>
        <v>#DIV/0!</v>
      </c>
      <c r="AB114" s="54" t="e">
        <f t="shared" si="6"/>
        <v>#DIV/0!</v>
      </c>
      <c r="AC114" s="45"/>
      <c r="AD114" s="5"/>
      <c r="AE114" s="5"/>
      <c r="AG114" s="5"/>
    </row>
    <row r="115" spans="1:33">
      <c r="A115" s="45"/>
      <c r="B115" s="52">
        <f>+'Ark1'!C2614</f>
        <v>2018</v>
      </c>
      <c r="C115" s="52">
        <f>+'Ark1'!N2614</f>
        <v>430</v>
      </c>
      <c r="D115" s="53" t="s">
        <v>476</v>
      </c>
      <c r="E115" s="52">
        <f>+'Ark1'!Q2614</f>
        <v>0</v>
      </c>
      <c r="F115" s="52">
        <f>+'Ark1'!R2614</f>
        <v>0</v>
      </c>
      <c r="G115" s="183">
        <f>+'Ark1'!AG2614</f>
        <v>0</v>
      </c>
      <c r="H115" s="58">
        <f t="shared" si="7"/>
        <v>0</v>
      </c>
      <c r="I115" s="183">
        <f>+'Ark1'!AH2614</f>
        <v>0</v>
      </c>
      <c r="J115" s="183"/>
      <c r="K115" s="452"/>
      <c r="L115" s="281"/>
      <c r="M115" s="200"/>
      <c r="N115" s="183"/>
      <c r="O115" s="183"/>
      <c r="P115" s="183"/>
      <c r="Q115" s="54">
        <f>+'Ark1'!S2614</f>
        <v>0</v>
      </c>
      <c r="R115" s="54">
        <f>+'Ark1'!T2614</f>
        <v>0</v>
      </c>
      <c r="S115" s="161">
        <f>+'Ark1'!U2614</f>
        <v>0</v>
      </c>
      <c r="T115" s="74">
        <f>+'Ark1'!W2614</f>
        <v>0</v>
      </c>
      <c r="U115" s="74">
        <f>+'Ark1'!X2614</f>
        <v>0</v>
      </c>
      <c r="V115" s="74">
        <f>+'Ark1'!Y2614</f>
        <v>0</v>
      </c>
      <c r="W115" s="74">
        <f>+'Ark1'!Z2614</f>
        <v>0</v>
      </c>
      <c r="X115" s="54">
        <f>+'Ark1'!AA2614</f>
        <v>0</v>
      </c>
      <c r="Y115" s="54">
        <f>+'Ark1'!AB2614</f>
        <v>0</v>
      </c>
      <c r="Z115" s="54">
        <f>+'Ark1'!AC2614</f>
        <v>0</v>
      </c>
      <c r="AA115" s="54" t="e">
        <f t="shared" si="5"/>
        <v>#DIV/0!</v>
      </c>
      <c r="AB115" s="54" t="e">
        <f t="shared" si="6"/>
        <v>#DIV/0!</v>
      </c>
      <c r="AC115" s="45"/>
      <c r="AD115" s="13"/>
      <c r="AE115" s="13"/>
    </row>
    <row r="116" spans="1:33">
      <c r="A116" s="45"/>
      <c r="B116" s="52">
        <f>+'Ark1'!C2615</f>
        <v>2018</v>
      </c>
      <c r="C116" s="52">
        <f>+'Ark1'!N2615</f>
        <v>433</v>
      </c>
      <c r="D116" s="53" t="s">
        <v>477</v>
      </c>
      <c r="E116" s="52">
        <f>+'Ark1'!Q2615</f>
        <v>0</v>
      </c>
      <c r="F116" s="52">
        <f>+'Ark1'!R2615</f>
        <v>0</v>
      </c>
      <c r="G116" s="183">
        <f>+'Ark1'!AG2615</f>
        <v>0</v>
      </c>
      <c r="H116" s="58">
        <f t="shared" si="7"/>
        <v>0</v>
      </c>
      <c r="I116" s="183">
        <f>+'Ark1'!AH2615</f>
        <v>0</v>
      </c>
      <c r="J116" s="183"/>
      <c r="K116" s="452"/>
      <c r="L116" s="281"/>
      <c r="M116" s="200"/>
      <c r="N116" s="183"/>
      <c r="O116" s="183"/>
      <c r="P116" s="183"/>
      <c r="Q116" s="54">
        <f>+'Ark1'!S2615</f>
        <v>0</v>
      </c>
      <c r="R116" s="54">
        <f>+'Ark1'!T2615</f>
        <v>0</v>
      </c>
      <c r="S116" s="161">
        <f>+'Ark1'!U2615</f>
        <v>0</v>
      </c>
      <c r="T116" s="74">
        <f>+'Ark1'!W2615</f>
        <v>0</v>
      </c>
      <c r="U116" s="74">
        <f>+'Ark1'!X2615</f>
        <v>0</v>
      </c>
      <c r="V116" s="74">
        <f>+'Ark1'!Y2615</f>
        <v>0</v>
      </c>
      <c r="W116" s="74">
        <f>+'Ark1'!Z2615</f>
        <v>0</v>
      </c>
      <c r="X116" s="54">
        <f>+'Ark1'!AA2615</f>
        <v>0</v>
      </c>
      <c r="Y116" s="54">
        <f>+'Ark1'!AB2615</f>
        <v>0</v>
      </c>
      <c r="Z116" s="54">
        <f>+'Ark1'!AC2615</f>
        <v>0</v>
      </c>
      <c r="AA116" s="54" t="e">
        <f t="shared" si="5"/>
        <v>#DIV/0!</v>
      </c>
      <c r="AB116" s="54" t="e">
        <f t="shared" si="6"/>
        <v>#DIV/0!</v>
      </c>
      <c r="AC116" s="45"/>
      <c r="AD116" s="13"/>
      <c r="AE116" s="13"/>
    </row>
    <row r="117" spans="1:33">
      <c r="A117" s="45"/>
      <c r="B117" s="52">
        <f>+'Ark1'!C2616</f>
        <v>2018</v>
      </c>
      <c r="C117" s="52">
        <f>+'Ark1'!N2616</f>
        <v>435</v>
      </c>
      <c r="D117" s="53" t="s">
        <v>478</v>
      </c>
      <c r="E117" s="52">
        <f>+'Ark1'!Q2616</f>
        <v>0</v>
      </c>
      <c r="F117" s="52">
        <f>+'Ark1'!R2616</f>
        <v>0</v>
      </c>
      <c r="G117" s="183">
        <f>+'Ark1'!AG2616</f>
        <v>0</v>
      </c>
      <c r="H117" s="58">
        <f t="shared" si="7"/>
        <v>0</v>
      </c>
      <c r="I117" s="183">
        <f>+'Ark1'!AH2616</f>
        <v>0</v>
      </c>
      <c r="J117" s="183"/>
      <c r="K117" s="452"/>
      <c r="L117" s="281"/>
      <c r="M117" s="200"/>
      <c r="N117" s="183"/>
      <c r="O117" s="183"/>
      <c r="P117" s="183"/>
      <c r="Q117" s="54">
        <f>+'Ark1'!S2616</f>
        <v>0</v>
      </c>
      <c r="R117" s="54">
        <f>+'Ark1'!T2616</f>
        <v>0</v>
      </c>
      <c r="S117" s="161">
        <f>+'Ark1'!U2616</f>
        <v>0</v>
      </c>
      <c r="T117" s="74">
        <f>+'Ark1'!W2616</f>
        <v>0</v>
      </c>
      <c r="U117" s="74">
        <f>+'Ark1'!X2616</f>
        <v>0</v>
      </c>
      <c r="V117" s="74">
        <f>+'Ark1'!Y2616</f>
        <v>0</v>
      </c>
      <c r="W117" s="74">
        <f>+'Ark1'!Z2616</f>
        <v>0</v>
      </c>
      <c r="X117" s="54">
        <f>+'Ark1'!AA2616</f>
        <v>0</v>
      </c>
      <c r="Y117" s="54">
        <f>+'Ark1'!AB2616</f>
        <v>0</v>
      </c>
      <c r="Z117" s="54">
        <f>+'Ark1'!AC2616</f>
        <v>0</v>
      </c>
      <c r="AA117" s="54" t="e">
        <f t="shared" si="5"/>
        <v>#DIV/0!</v>
      </c>
      <c r="AB117" s="54" t="e">
        <f t="shared" si="6"/>
        <v>#DIV/0!</v>
      </c>
      <c r="AC117" s="45"/>
      <c r="AD117" s="13"/>
      <c r="AE117" s="13"/>
    </row>
    <row r="118" spans="1:33">
      <c r="A118" s="45"/>
      <c r="B118" s="52">
        <f>+'Ark1'!C2617</f>
        <v>2018</v>
      </c>
      <c r="C118" s="52">
        <f>+'Ark1'!N2617</f>
        <v>438</v>
      </c>
      <c r="D118" s="53" t="s">
        <v>479</v>
      </c>
      <c r="E118" s="52">
        <f>+'Ark1'!Q2617</f>
        <v>0</v>
      </c>
      <c r="F118" s="52">
        <f>+'Ark1'!R2617</f>
        <v>0</v>
      </c>
      <c r="G118" s="183">
        <f>+'Ark1'!AG2617</f>
        <v>0</v>
      </c>
      <c r="H118" s="59">
        <f t="shared" si="7"/>
        <v>0</v>
      </c>
      <c r="I118" s="183">
        <f>+'Ark1'!AH2617</f>
        <v>0</v>
      </c>
      <c r="J118" s="183"/>
      <c r="K118" s="452"/>
      <c r="L118" s="281"/>
      <c r="M118" s="200"/>
      <c r="N118" s="183"/>
      <c r="O118" s="183"/>
      <c r="P118" s="183"/>
      <c r="Q118" s="54">
        <f>+'Ark1'!S2617</f>
        <v>0</v>
      </c>
      <c r="R118" s="54">
        <f>+'Ark1'!T2617</f>
        <v>0</v>
      </c>
      <c r="S118" s="161">
        <f>+'Ark1'!U2617</f>
        <v>0</v>
      </c>
      <c r="T118" s="74">
        <f>+'Ark1'!W2617</f>
        <v>0</v>
      </c>
      <c r="U118" s="74">
        <f>+'Ark1'!X2617</f>
        <v>0</v>
      </c>
      <c r="V118" s="74">
        <f>+'Ark1'!Y2617</f>
        <v>0</v>
      </c>
      <c r="W118" s="74">
        <f>+'Ark1'!Z2617</f>
        <v>0</v>
      </c>
      <c r="X118" s="54">
        <f>+'Ark1'!AA2617</f>
        <v>0</v>
      </c>
      <c r="Y118" s="54">
        <f>+'Ark1'!AB2617</f>
        <v>0</v>
      </c>
      <c r="Z118" s="54">
        <f>+'Ark1'!AC2617</f>
        <v>0</v>
      </c>
      <c r="AA118" s="54" t="e">
        <f t="shared" si="5"/>
        <v>#DIV/0!</v>
      </c>
      <c r="AB118" s="54" t="e">
        <f t="shared" si="6"/>
        <v>#DIV/0!</v>
      </c>
      <c r="AC118" s="45"/>
      <c r="AD118" s="13"/>
      <c r="AE118" s="13"/>
    </row>
    <row r="119" spans="1:33">
      <c r="A119" s="45"/>
      <c r="B119" s="52">
        <f>+'Ark1'!C2618</f>
        <v>2018</v>
      </c>
      <c r="C119" s="52">
        <f>+'Ark1'!N2618</f>
        <v>440</v>
      </c>
      <c r="D119" s="53" t="s">
        <v>480</v>
      </c>
      <c r="E119" s="52">
        <f>+'Ark1'!Q2618</f>
        <v>0</v>
      </c>
      <c r="F119" s="52">
        <f>+'Ark1'!R2618</f>
        <v>0</v>
      </c>
      <c r="G119" s="183">
        <f>+'Ark1'!AG2618</f>
        <v>0</v>
      </c>
      <c r="H119" s="59">
        <f t="shared" si="7"/>
        <v>0</v>
      </c>
      <c r="I119" s="183">
        <f>+'Ark1'!AH2618</f>
        <v>0</v>
      </c>
      <c r="J119" s="183"/>
      <c r="K119" s="452"/>
      <c r="L119" s="281"/>
      <c r="M119" s="200"/>
      <c r="N119" s="183"/>
      <c r="O119" s="183"/>
      <c r="P119" s="183"/>
      <c r="Q119" s="54">
        <f>+'Ark1'!S2618</f>
        <v>0</v>
      </c>
      <c r="R119" s="54">
        <f>+'Ark1'!T2618</f>
        <v>0</v>
      </c>
      <c r="S119" s="161">
        <f>+'Ark1'!U2618</f>
        <v>0</v>
      </c>
      <c r="T119" s="74">
        <f>+'Ark1'!W2618</f>
        <v>0</v>
      </c>
      <c r="U119" s="74">
        <f>+'Ark1'!X2618</f>
        <v>0</v>
      </c>
      <c r="V119" s="74">
        <f>+'Ark1'!Y2618</f>
        <v>0</v>
      </c>
      <c r="W119" s="74">
        <f>+'Ark1'!Z2618</f>
        <v>0</v>
      </c>
      <c r="X119" s="54">
        <f>+'Ark1'!AA2618</f>
        <v>0</v>
      </c>
      <c r="Y119" s="54">
        <f>+'Ark1'!AB2618</f>
        <v>0</v>
      </c>
      <c r="Z119" s="54">
        <f>+'Ark1'!AC2618</f>
        <v>0</v>
      </c>
      <c r="AA119" s="54" t="e">
        <f t="shared" si="5"/>
        <v>#DIV/0!</v>
      </c>
      <c r="AB119" s="54" t="e">
        <f t="shared" si="6"/>
        <v>#DIV/0!</v>
      </c>
      <c r="AC119" s="45"/>
      <c r="AD119" s="13"/>
      <c r="AE119" s="13"/>
    </row>
    <row r="120" spans="1:33">
      <c r="A120" s="45"/>
      <c r="B120" s="52">
        <f>+'Ark1'!C2619</f>
        <v>2018</v>
      </c>
      <c r="C120" s="52">
        <f>+'Ark1'!N2619</f>
        <v>443</v>
      </c>
      <c r="D120" s="53" t="s">
        <v>481</v>
      </c>
      <c r="E120" s="52">
        <f>+'Ark1'!Q2619</f>
        <v>0</v>
      </c>
      <c r="F120" s="52">
        <f>+'Ark1'!R2619</f>
        <v>0</v>
      </c>
      <c r="G120" s="183">
        <f>+'Ark1'!AG2619</f>
        <v>0</v>
      </c>
      <c r="H120" s="59">
        <f t="shared" si="7"/>
        <v>0</v>
      </c>
      <c r="I120" s="183">
        <f>+'Ark1'!AH2619</f>
        <v>0</v>
      </c>
      <c r="J120" s="183"/>
      <c r="K120" s="452"/>
      <c r="L120" s="281"/>
      <c r="M120" s="200"/>
      <c r="N120" s="183"/>
      <c r="O120" s="183"/>
      <c r="P120" s="183"/>
      <c r="Q120" s="54">
        <f>+'Ark1'!S2619</f>
        <v>0</v>
      </c>
      <c r="R120" s="54">
        <f>+'Ark1'!T2619</f>
        <v>0</v>
      </c>
      <c r="S120" s="161">
        <f>+'Ark1'!U2619</f>
        <v>0</v>
      </c>
      <c r="T120" s="74">
        <f>+'Ark1'!W2619</f>
        <v>0</v>
      </c>
      <c r="U120" s="74">
        <f>+'Ark1'!X2619</f>
        <v>0</v>
      </c>
      <c r="V120" s="74">
        <f>+'Ark1'!Y2619</f>
        <v>0</v>
      </c>
      <c r="W120" s="74">
        <f>+'Ark1'!Z2619</f>
        <v>0</v>
      </c>
      <c r="X120" s="54">
        <f>+'Ark1'!AA2619</f>
        <v>0</v>
      </c>
      <c r="Y120" s="54">
        <f>+'Ark1'!AB2619</f>
        <v>0</v>
      </c>
      <c r="Z120" s="54">
        <f>+'Ark1'!AC2619</f>
        <v>0</v>
      </c>
      <c r="AA120" s="54" t="e">
        <f t="shared" si="5"/>
        <v>#DIV/0!</v>
      </c>
      <c r="AB120" s="54" t="e">
        <f t="shared" si="6"/>
        <v>#DIV/0!</v>
      </c>
      <c r="AC120" s="45"/>
      <c r="AD120" s="13"/>
      <c r="AE120" s="13"/>
    </row>
    <row r="121" spans="1:33">
      <c r="A121" s="45"/>
      <c r="B121" s="52">
        <f>+'Ark1'!C2620</f>
        <v>2018</v>
      </c>
      <c r="C121" s="52">
        <f>+'Ark1'!N2620</f>
        <v>445</v>
      </c>
      <c r="D121" s="53" t="s">
        <v>482</v>
      </c>
      <c r="E121" s="52">
        <f>+'Ark1'!Q2620</f>
        <v>0</v>
      </c>
      <c r="F121" s="52">
        <f>+'Ark1'!R2620</f>
        <v>0</v>
      </c>
      <c r="G121" s="183">
        <f>+'Ark1'!AG2620</f>
        <v>0</v>
      </c>
      <c r="H121" s="59">
        <f t="shared" si="7"/>
        <v>0</v>
      </c>
      <c r="I121" s="183">
        <f>+'Ark1'!AH2620</f>
        <v>0</v>
      </c>
      <c r="J121" s="183"/>
      <c r="K121" s="452"/>
      <c r="L121" s="281"/>
      <c r="M121" s="200"/>
      <c r="N121" s="183"/>
      <c r="O121" s="183"/>
      <c r="P121" s="183"/>
      <c r="Q121" s="54">
        <f>+'Ark1'!S2620</f>
        <v>0</v>
      </c>
      <c r="R121" s="54">
        <f>+'Ark1'!T2620</f>
        <v>0</v>
      </c>
      <c r="S121" s="161">
        <f>+'Ark1'!U2620</f>
        <v>0</v>
      </c>
      <c r="T121" s="74">
        <f>+'Ark1'!W2620</f>
        <v>0</v>
      </c>
      <c r="U121" s="74">
        <f>+'Ark1'!X2620</f>
        <v>0</v>
      </c>
      <c r="V121" s="74">
        <f>+'Ark1'!Y2620</f>
        <v>0</v>
      </c>
      <c r="W121" s="74">
        <f>+'Ark1'!Z2620</f>
        <v>0</v>
      </c>
      <c r="X121" s="54">
        <f>+'Ark1'!AA2620</f>
        <v>0</v>
      </c>
      <c r="Y121" s="54">
        <f>+'Ark1'!AB2620</f>
        <v>0</v>
      </c>
      <c r="Z121" s="54">
        <f>+'Ark1'!AC2620</f>
        <v>0</v>
      </c>
      <c r="AA121" s="54" t="e">
        <f t="shared" si="5"/>
        <v>#DIV/0!</v>
      </c>
      <c r="AB121" s="54" t="e">
        <f t="shared" si="6"/>
        <v>#DIV/0!</v>
      </c>
      <c r="AC121" s="45"/>
      <c r="AD121" s="13"/>
      <c r="AE121" s="13"/>
    </row>
    <row r="122" spans="1:33">
      <c r="A122" s="45"/>
      <c r="B122" s="52">
        <f>+'Ark1'!C2621</f>
        <v>2018</v>
      </c>
      <c r="C122" s="52">
        <f>+'Ark1'!N2621</f>
        <v>450</v>
      </c>
      <c r="D122" s="53" t="s">
        <v>483</v>
      </c>
      <c r="E122" s="52">
        <f>+'Ark1'!Q2621</f>
        <v>0</v>
      </c>
      <c r="F122" s="52">
        <f>+'Ark1'!R2621</f>
        <v>0</v>
      </c>
      <c r="G122" s="183">
        <f>+'Ark1'!AG2621</f>
        <v>0</v>
      </c>
      <c r="H122" s="59">
        <f t="shared" si="7"/>
        <v>0</v>
      </c>
      <c r="I122" s="183">
        <f>+'Ark1'!AH2621</f>
        <v>0</v>
      </c>
      <c r="J122" s="183"/>
      <c r="K122" s="452"/>
      <c r="L122" s="281"/>
      <c r="M122" s="200"/>
      <c r="N122" s="183"/>
      <c r="O122" s="183"/>
      <c r="P122" s="183"/>
      <c r="Q122" s="54">
        <f>+'Ark1'!S2621</f>
        <v>0</v>
      </c>
      <c r="R122" s="54">
        <f>+'Ark1'!T2621</f>
        <v>0</v>
      </c>
      <c r="S122" s="161">
        <f>+'Ark1'!U2621</f>
        <v>0</v>
      </c>
      <c r="T122" s="74">
        <f>+'Ark1'!W2621</f>
        <v>0</v>
      </c>
      <c r="U122" s="74">
        <f>+'Ark1'!X2621</f>
        <v>0</v>
      </c>
      <c r="V122" s="74">
        <f>+'Ark1'!Y2621</f>
        <v>0</v>
      </c>
      <c r="W122" s="74">
        <f>+'Ark1'!Z2621</f>
        <v>0</v>
      </c>
      <c r="X122" s="54">
        <f>+'Ark1'!AA2621</f>
        <v>0</v>
      </c>
      <c r="Y122" s="54">
        <f>+'Ark1'!AB2621</f>
        <v>0</v>
      </c>
      <c r="Z122" s="54">
        <f>+'Ark1'!AC2621</f>
        <v>0</v>
      </c>
      <c r="AA122" s="54" t="e">
        <f t="shared" si="5"/>
        <v>#DIV/0!</v>
      </c>
      <c r="AB122" s="54" t="e">
        <f t="shared" si="6"/>
        <v>#DIV/0!</v>
      </c>
      <c r="AC122" s="45"/>
      <c r="AD122" s="13"/>
      <c r="AE122" s="13"/>
    </row>
    <row r="123" spans="1:33">
      <c r="A123" s="45"/>
      <c r="B123" s="52">
        <f>+'Ark1'!C2622</f>
        <v>2018</v>
      </c>
      <c r="C123" s="52">
        <f>+'Ark1'!N2622</f>
        <v>455</v>
      </c>
      <c r="D123" s="53" t="s">
        <v>484</v>
      </c>
      <c r="E123" s="52">
        <f>+'Ark1'!Q2622</f>
        <v>0</v>
      </c>
      <c r="F123" s="52">
        <f>+'Ark1'!R2622</f>
        <v>0</v>
      </c>
      <c r="G123" s="183">
        <f>+'Ark1'!AG2622</f>
        <v>0</v>
      </c>
      <c r="H123" s="59">
        <f t="shared" si="7"/>
        <v>0</v>
      </c>
      <c r="I123" s="183">
        <f>+'Ark1'!AH2622</f>
        <v>0</v>
      </c>
      <c r="J123" s="183"/>
      <c r="K123" s="452"/>
      <c r="L123" s="281"/>
      <c r="M123" s="200"/>
      <c r="N123" s="183"/>
      <c r="O123" s="183"/>
      <c r="P123" s="183"/>
      <c r="Q123" s="54">
        <f>+'Ark1'!S2622</f>
        <v>0</v>
      </c>
      <c r="R123" s="54">
        <f>+'Ark1'!T2622</f>
        <v>0</v>
      </c>
      <c r="S123" s="161">
        <f>+'Ark1'!U2622</f>
        <v>0</v>
      </c>
      <c r="T123" s="74">
        <f>+'Ark1'!W2622</f>
        <v>0</v>
      </c>
      <c r="U123" s="74">
        <f>+'Ark1'!X2622</f>
        <v>0</v>
      </c>
      <c r="V123" s="74">
        <f>+'Ark1'!Y2622</f>
        <v>0</v>
      </c>
      <c r="W123" s="74">
        <f>+'Ark1'!Z2622</f>
        <v>0</v>
      </c>
      <c r="X123" s="54">
        <f>+'Ark1'!AA2622</f>
        <v>0</v>
      </c>
      <c r="Y123" s="54">
        <f>+'Ark1'!AB2622</f>
        <v>0</v>
      </c>
      <c r="Z123" s="54">
        <f>+'Ark1'!AC2622</f>
        <v>0</v>
      </c>
      <c r="AA123" s="54" t="e">
        <f t="shared" si="5"/>
        <v>#DIV/0!</v>
      </c>
      <c r="AB123" s="54" t="e">
        <f t="shared" si="6"/>
        <v>#DIV/0!</v>
      </c>
      <c r="AC123" s="45"/>
      <c r="AD123" s="13"/>
      <c r="AE123" s="13"/>
    </row>
    <row r="124" spans="1:33">
      <c r="A124" s="45"/>
      <c r="B124" s="52">
        <f>+'Ark1'!C2623</f>
        <v>2018</v>
      </c>
      <c r="C124" s="52">
        <f>+'Ark1'!N2623</f>
        <v>460</v>
      </c>
      <c r="D124" s="53" t="s">
        <v>485</v>
      </c>
      <c r="E124" s="52">
        <f>+'Ark1'!Q2623</f>
        <v>0</v>
      </c>
      <c r="F124" s="52">
        <f>+'Ark1'!R2623</f>
        <v>0</v>
      </c>
      <c r="G124" s="183">
        <f>+'Ark1'!AG2623</f>
        <v>0</v>
      </c>
      <c r="H124" s="59">
        <f t="shared" si="7"/>
        <v>0</v>
      </c>
      <c r="I124" s="183">
        <f>+'Ark1'!AH2623</f>
        <v>0</v>
      </c>
      <c r="J124" s="183"/>
      <c r="K124" s="452"/>
      <c r="L124" s="281"/>
      <c r="M124" s="200"/>
      <c r="N124" s="183"/>
      <c r="O124" s="183"/>
      <c r="P124" s="183"/>
      <c r="Q124" s="54">
        <f>+'Ark1'!S2623</f>
        <v>0</v>
      </c>
      <c r="R124" s="54">
        <f>+'Ark1'!T2623</f>
        <v>0</v>
      </c>
      <c r="S124" s="161">
        <f>+'Ark1'!U2623</f>
        <v>0</v>
      </c>
      <c r="T124" s="74">
        <f>+'Ark1'!W2623</f>
        <v>0</v>
      </c>
      <c r="U124" s="74">
        <f>+'Ark1'!X2623</f>
        <v>0</v>
      </c>
      <c r="V124" s="74">
        <f>+'Ark1'!Y2623</f>
        <v>0</v>
      </c>
      <c r="W124" s="74">
        <f>+'Ark1'!Z2623</f>
        <v>0</v>
      </c>
      <c r="X124" s="54">
        <f>+'Ark1'!AA2623</f>
        <v>0</v>
      </c>
      <c r="Y124" s="54">
        <f>+'Ark1'!AB2623</f>
        <v>0</v>
      </c>
      <c r="Z124" s="54">
        <f>+'Ark1'!AC2623</f>
        <v>0</v>
      </c>
      <c r="AA124" s="54" t="e">
        <f t="shared" si="5"/>
        <v>#DIV/0!</v>
      </c>
      <c r="AB124" s="54" t="e">
        <f t="shared" si="6"/>
        <v>#DIV/0!</v>
      </c>
      <c r="AC124" s="45"/>
      <c r="AD124" s="13"/>
      <c r="AE124" s="13"/>
    </row>
    <row r="125" spans="1:33">
      <c r="A125" s="45"/>
      <c r="B125">
        <f>+'Ark1'!C2624</f>
        <v>2017</v>
      </c>
      <c r="C125">
        <f>+'Ark1'!N2624</f>
        <v>409</v>
      </c>
      <c r="D125" s="3" t="s">
        <v>470</v>
      </c>
      <c r="E125">
        <f>+'Ark1'!Q2624</f>
        <v>0</v>
      </c>
      <c r="F125">
        <f>+'Ark1'!R2624</f>
        <v>0</v>
      </c>
      <c r="G125" s="201">
        <f>+'Ark1'!AG2624</f>
        <v>0</v>
      </c>
      <c r="H125" s="59">
        <f t="shared" si="7"/>
        <v>0</v>
      </c>
      <c r="I125" s="201">
        <f>+'Ark1'!AH2624</f>
        <v>0</v>
      </c>
      <c r="J125" s="201"/>
      <c r="K125" s="453"/>
      <c r="L125" s="209"/>
      <c r="M125" s="151"/>
      <c r="N125" s="201"/>
      <c r="O125" s="201"/>
      <c r="P125" s="201"/>
      <c r="Q125" s="1">
        <f>+'Ark1'!S2624</f>
        <v>0</v>
      </c>
      <c r="R125" s="1">
        <f>+'Ark1'!T2624</f>
        <v>0</v>
      </c>
      <c r="S125" s="93">
        <f>+'Ark1'!U2624</f>
        <v>0</v>
      </c>
      <c r="T125" s="11">
        <f>+'Ark1'!W2624</f>
        <v>0</v>
      </c>
      <c r="U125" s="11">
        <f>+'Ark1'!X2624</f>
        <v>0</v>
      </c>
      <c r="V125" s="11">
        <f>+'Ark1'!Y2624</f>
        <v>0</v>
      </c>
      <c r="W125" s="11">
        <f>+'Ark1'!Z2624</f>
        <v>0</v>
      </c>
      <c r="X125" s="1">
        <f>+'Ark1'!AA2624</f>
        <v>0</v>
      </c>
      <c r="Y125" s="1">
        <f>+'Ark1'!AB2624</f>
        <v>0</v>
      </c>
      <c r="Z125" s="1">
        <f>+'Ark1'!AC2624</f>
        <v>0</v>
      </c>
      <c r="AA125" s="1" t="e">
        <f t="shared" si="5"/>
        <v>#DIV/0!</v>
      </c>
      <c r="AB125" s="1" t="e">
        <f t="shared" si="6"/>
        <v>#DIV/0!</v>
      </c>
      <c r="AC125" s="45"/>
      <c r="AD125" s="13"/>
      <c r="AE125" s="13"/>
    </row>
    <row r="126" spans="1:33">
      <c r="A126" s="45"/>
      <c r="B126">
        <f>+'Ark1'!C2625</f>
        <v>2017</v>
      </c>
      <c r="C126">
        <f>+'Ark1'!N2625</f>
        <v>410</v>
      </c>
      <c r="D126" s="3" t="s">
        <v>471</v>
      </c>
      <c r="E126">
        <f>+'Ark1'!Q2625</f>
        <v>0</v>
      </c>
      <c r="F126">
        <f>+'Ark1'!R2625</f>
        <v>0</v>
      </c>
      <c r="G126" s="201">
        <f>+'Ark1'!AG2625</f>
        <v>0</v>
      </c>
      <c r="H126" s="59">
        <f t="shared" si="7"/>
        <v>0</v>
      </c>
      <c r="I126" s="201">
        <f>+'Ark1'!AH2625</f>
        <v>0</v>
      </c>
      <c r="J126" s="201"/>
      <c r="K126" s="453"/>
      <c r="L126" s="209"/>
      <c r="M126" s="151"/>
      <c r="N126" s="201"/>
      <c r="O126" s="201"/>
      <c r="P126" s="201"/>
      <c r="Q126" s="1">
        <f>+'Ark1'!S2625</f>
        <v>0</v>
      </c>
      <c r="R126" s="1">
        <f>+'Ark1'!T2625</f>
        <v>0</v>
      </c>
      <c r="S126" s="93">
        <f>+'Ark1'!U2625</f>
        <v>0</v>
      </c>
      <c r="T126" s="11">
        <f>+'Ark1'!W2625</f>
        <v>0</v>
      </c>
      <c r="U126" s="11">
        <f>+'Ark1'!X2625</f>
        <v>0</v>
      </c>
      <c r="V126" s="11">
        <f>+'Ark1'!Y2625</f>
        <v>0</v>
      </c>
      <c r="W126" s="11">
        <f>+'Ark1'!Z2625</f>
        <v>0</v>
      </c>
      <c r="X126" s="1">
        <f>+'Ark1'!AA2625</f>
        <v>0</v>
      </c>
      <c r="Y126" s="1">
        <f>+'Ark1'!AB2625</f>
        <v>0</v>
      </c>
      <c r="Z126" s="1">
        <f>+'Ark1'!AC2625</f>
        <v>0</v>
      </c>
      <c r="AA126" s="1" t="e">
        <f t="shared" si="5"/>
        <v>#DIV/0!</v>
      </c>
      <c r="AB126" s="1" t="e">
        <f t="shared" si="6"/>
        <v>#DIV/0!</v>
      </c>
      <c r="AC126" s="45"/>
      <c r="AD126" s="13"/>
      <c r="AE126" s="13"/>
    </row>
    <row r="127" spans="1:33">
      <c r="A127" s="45"/>
      <c r="B127">
        <f>+'Ark1'!C2626</f>
        <v>2017</v>
      </c>
      <c r="C127">
        <f>+'Ark1'!N2626</f>
        <v>415</v>
      </c>
      <c r="D127" s="3" t="s">
        <v>472</v>
      </c>
      <c r="E127">
        <f>+'Ark1'!Q2626</f>
        <v>0</v>
      </c>
      <c r="F127">
        <f>+'Ark1'!R2626</f>
        <v>0</v>
      </c>
      <c r="G127" s="201">
        <f>+'Ark1'!AG2626</f>
        <v>0</v>
      </c>
      <c r="H127" s="59">
        <f t="shared" si="7"/>
        <v>0</v>
      </c>
      <c r="I127" s="201">
        <f>+'Ark1'!AH2626</f>
        <v>0</v>
      </c>
      <c r="J127" s="201"/>
      <c r="K127" s="453"/>
      <c r="L127" s="209"/>
      <c r="M127" s="151"/>
      <c r="N127" s="201"/>
      <c r="O127" s="201"/>
      <c r="P127" s="201"/>
      <c r="Q127" s="1">
        <f>+'Ark1'!S2626</f>
        <v>0</v>
      </c>
      <c r="R127" s="1">
        <f>+'Ark1'!T2626</f>
        <v>0</v>
      </c>
      <c r="S127" s="93">
        <f>+'Ark1'!U2626</f>
        <v>0</v>
      </c>
      <c r="T127" s="11">
        <f>+'Ark1'!W2626</f>
        <v>0</v>
      </c>
      <c r="U127" s="11">
        <f>+'Ark1'!X2626</f>
        <v>0</v>
      </c>
      <c r="V127" s="11">
        <f>+'Ark1'!Y2626</f>
        <v>0</v>
      </c>
      <c r="W127" s="11">
        <f>+'Ark1'!Z2626</f>
        <v>0</v>
      </c>
      <c r="X127" s="1">
        <f>+'Ark1'!AA2626</f>
        <v>0</v>
      </c>
      <c r="Y127" s="1">
        <f>+'Ark1'!AB2626</f>
        <v>0</v>
      </c>
      <c r="Z127" s="1">
        <f>+'Ark1'!AC2626</f>
        <v>0</v>
      </c>
      <c r="AA127" s="1" t="e">
        <f t="shared" si="5"/>
        <v>#DIV/0!</v>
      </c>
      <c r="AB127" s="1" t="e">
        <f t="shared" si="6"/>
        <v>#DIV/0!</v>
      </c>
      <c r="AC127" s="45"/>
      <c r="AD127" s="13"/>
      <c r="AE127" s="13"/>
    </row>
    <row r="128" spans="1:33">
      <c r="A128" s="45"/>
      <c r="B128">
        <f>+'Ark1'!C2627</f>
        <v>2017</v>
      </c>
      <c r="C128">
        <f>+'Ark1'!N2627</f>
        <v>420</v>
      </c>
      <c r="D128" s="3" t="s">
        <v>473</v>
      </c>
      <c r="E128">
        <f>+'Ark1'!Q2627</f>
        <v>0</v>
      </c>
      <c r="F128">
        <f>+'Ark1'!R2627</f>
        <v>0</v>
      </c>
      <c r="G128" s="201">
        <f>+'Ark1'!AG2627</f>
        <v>0</v>
      </c>
      <c r="H128" s="59">
        <f t="shared" si="7"/>
        <v>0</v>
      </c>
      <c r="I128" s="201">
        <f>+'Ark1'!AH2627</f>
        <v>0</v>
      </c>
      <c r="J128" s="201"/>
      <c r="K128" s="453"/>
      <c r="L128" s="209"/>
      <c r="M128" s="151"/>
      <c r="N128" s="201"/>
      <c r="O128" s="201"/>
      <c r="P128" s="201"/>
      <c r="Q128" s="1">
        <f>+'Ark1'!S2627</f>
        <v>0</v>
      </c>
      <c r="R128" s="1">
        <f>+'Ark1'!T2627</f>
        <v>0</v>
      </c>
      <c r="S128" s="93">
        <f>+'Ark1'!U2627</f>
        <v>0</v>
      </c>
      <c r="T128" s="11">
        <f>+'Ark1'!W2627</f>
        <v>0</v>
      </c>
      <c r="U128" s="11">
        <f>+'Ark1'!X2627</f>
        <v>0</v>
      </c>
      <c r="V128" s="11">
        <f>+'Ark1'!Y2627</f>
        <v>0</v>
      </c>
      <c r="W128" s="11">
        <f>+'Ark1'!Z2627</f>
        <v>0</v>
      </c>
      <c r="X128" s="1">
        <f>+'Ark1'!AA2627</f>
        <v>0</v>
      </c>
      <c r="Y128" s="1">
        <f>+'Ark1'!AB2627</f>
        <v>0</v>
      </c>
      <c r="Z128" s="1">
        <f>+'Ark1'!AC2627</f>
        <v>0</v>
      </c>
      <c r="AA128" s="1" t="e">
        <f t="shared" si="5"/>
        <v>#DIV/0!</v>
      </c>
      <c r="AB128" s="1" t="e">
        <f t="shared" si="6"/>
        <v>#DIV/0!</v>
      </c>
      <c r="AC128" s="45"/>
      <c r="AD128" s="13"/>
      <c r="AE128" s="13"/>
    </row>
    <row r="129" spans="1:31">
      <c r="A129" s="45"/>
      <c r="B129">
        <f>+'Ark1'!C2628</f>
        <v>2017</v>
      </c>
      <c r="C129">
        <f>+'Ark1'!N2628</f>
        <v>425</v>
      </c>
      <c r="D129" s="3" t="s">
        <v>474</v>
      </c>
      <c r="E129">
        <f>+'Ark1'!Q2628</f>
        <v>0</v>
      </c>
      <c r="F129">
        <f>+'Ark1'!R2628</f>
        <v>0</v>
      </c>
      <c r="G129" s="201">
        <f>+'Ark1'!AG2628</f>
        <v>0</v>
      </c>
      <c r="H129" s="59">
        <f t="shared" si="7"/>
        <v>0</v>
      </c>
      <c r="I129" s="201">
        <f>+'Ark1'!AH2628</f>
        <v>0</v>
      </c>
      <c r="J129" s="201"/>
      <c r="K129" s="453"/>
      <c r="L129" s="209"/>
      <c r="M129" s="151"/>
      <c r="N129" s="201"/>
      <c r="O129" s="201"/>
      <c r="P129" s="201"/>
      <c r="Q129" s="1">
        <f>+'Ark1'!S2628</f>
        <v>0</v>
      </c>
      <c r="R129" s="1">
        <f>+'Ark1'!T2628</f>
        <v>0</v>
      </c>
      <c r="S129" s="93">
        <f>+'Ark1'!U2628</f>
        <v>0</v>
      </c>
      <c r="T129" s="11">
        <f>+'Ark1'!W2628</f>
        <v>0</v>
      </c>
      <c r="U129" s="11">
        <f>+'Ark1'!X2628</f>
        <v>0</v>
      </c>
      <c r="V129" s="11">
        <f>+'Ark1'!Y2628</f>
        <v>0</v>
      </c>
      <c r="W129" s="11">
        <f>+'Ark1'!Z2628</f>
        <v>0</v>
      </c>
      <c r="X129" s="1">
        <f>+'Ark1'!AA2628</f>
        <v>0</v>
      </c>
      <c r="Y129" s="1">
        <f>+'Ark1'!AB2628</f>
        <v>0</v>
      </c>
      <c r="Z129" s="1">
        <f>+'Ark1'!AC2628</f>
        <v>0</v>
      </c>
      <c r="AA129" s="1" t="e">
        <f t="shared" si="5"/>
        <v>#DIV/0!</v>
      </c>
      <c r="AB129" s="1" t="e">
        <f t="shared" si="6"/>
        <v>#DIV/0!</v>
      </c>
      <c r="AC129" s="45"/>
      <c r="AD129" s="13"/>
      <c r="AE129" s="13"/>
    </row>
    <row r="130" spans="1:31">
      <c r="A130" s="45"/>
      <c r="B130">
        <f>+'Ark1'!C2629</f>
        <v>2017</v>
      </c>
      <c r="C130">
        <f>+'Ark1'!N2629</f>
        <v>428</v>
      </c>
      <c r="D130" s="3" t="s">
        <v>475</v>
      </c>
      <c r="E130">
        <f>+'Ark1'!Q2629</f>
        <v>0</v>
      </c>
      <c r="F130">
        <f>+'Ark1'!R2629</f>
        <v>0</v>
      </c>
      <c r="G130" s="201">
        <f>+'Ark1'!AG2629</f>
        <v>0</v>
      </c>
      <c r="H130" s="59">
        <f t="shared" si="7"/>
        <v>0</v>
      </c>
      <c r="I130" s="201">
        <f>+'Ark1'!AH2629</f>
        <v>0</v>
      </c>
      <c r="J130" s="201"/>
      <c r="K130" s="453"/>
      <c r="L130" s="209"/>
      <c r="M130" s="151"/>
      <c r="N130" s="201"/>
      <c r="O130" s="201"/>
      <c r="P130" s="201"/>
      <c r="Q130" s="1">
        <f>+'Ark1'!S2629</f>
        <v>0</v>
      </c>
      <c r="R130" s="1">
        <f>+'Ark1'!T2629</f>
        <v>0</v>
      </c>
      <c r="S130" s="93">
        <f>+'Ark1'!U2629</f>
        <v>0</v>
      </c>
      <c r="T130" s="11">
        <f>+'Ark1'!W2629</f>
        <v>0</v>
      </c>
      <c r="U130" s="11">
        <f>+'Ark1'!X2629</f>
        <v>0</v>
      </c>
      <c r="V130" s="11">
        <f>+'Ark1'!Y2629</f>
        <v>0</v>
      </c>
      <c r="W130" s="11">
        <f>+'Ark1'!Z2629</f>
        <v>0</v>
      </c>
      <c r="X130" s="1">
        <f>+'Ark1'!AA2629</f>
        <v>0</v>
      </c>
      <c r="Y130" s="1">
        <f>+'Ark1'!AB2629</f>
        <v>0</v>
      </c>
      <c r="Z130" s="1">
        <f>+'Ark1'!AC2629</f>
        <v>0</v>
      </c>
      <c r="AA130" s="1" t="e">
        <f t="shared" si="5"/>
        <v>#DIV/0!</v>
      </c>
      <c r="AB130" s="1" t="e">
        <f t="shared" si="6"/>
        <v>#DIV/0!</v>
      </c>
      <c r="AC130" s="45"/>
      <c r="AD130" s="13"/>
      <c r="AE130" s="13"/>
    </row>
    <row r="131" spans="1:31">
      <c r="A131" s="45"/>
      <c r="B131">
        <f>+'Ark1'!C2630</f>
        <v>2017</v>
      </c>
      <c r="C131">
        <f>+'Ark1'!N2630</f>
        <v>430</v>
      </c>
      <c r="D131" s="3" t="s">
        <v>476</v>
      </c>
      <c r="E131">
        <f>+'Ark1'!Q2630</f>
        <v>0</v>
      </c>
      <c r="F131">
        <f>+'Ark1'!R2630</f>
        <v>0</v>
      </c>
      <c r="G131" s="201">
        <f>+'Ark1'!AG2630</f>
        <v>0</v>
      </c>
      <c r="H131" s="59">
        <f t="shared" si="7"/>
        <v>0</v>
      </c>
      <c r="I131" s="201">
        <f>+'Ark1'!AH2630</f>
        <v>0</v>
      </c>
      <c r="J131" s="201"/>
      <c r="K131" s="453"/>
      <c r="L131" s="209"/>
      <c r="M131" s="151"/>
      <c r="N131" s="201"/>
      <c r="O131" s="201"/>
      <c r="P131" s="201"/>
      <c r="Q131" s="1">
        <f>+'Ark1'!S2630</f>
        <v>0</v>
      </c>
      <c r="R131" s="1">
        <f>+'Ark1'!T2630</f>
        <v>0</v>
      </c>
      <c r="S131" s="93">
        <f>+'Ark1'!U2630</f>
        <v>0</v>
      </c>
      <c r="T131" s="11">
        <f>+'Ark1'!W2630</f>
        <v>0</v>
      </c>
      <c r="U131" s="11">
        <f>+'Ark1'!X2630</f>
        <v>0</v>
      </c>
      <c r="V131" s="11">
        <f>+'Ark1'!Y2630</f>
        <v>0</v>
      </c>
      <c r="W131" s="11">
        <f>+'Ark1'!Z2630</f>
        <v>0</v>
      </c>
      <c r="X131" s="1">
        <f>+'Ark1'!AA2630</f>
        <v>0</v>
      </c>
      <c r="Y131" s="1">
        <f>+'Ark1'!AB2630</f>
        <v>0</v>
      </c>
      <c r="Z131" s="1">
        <f>+'Ark1'!AC2630</f>
        <v>0</v>
      </c>
      <c r="AA131" s="1" t="e">
        <f t="shared" si="5"/>
        <v>#DIV/0!</v>
      </c>
      <c r="AB131" s="1" t="e">
        <f t="shared" si="6"/>
        <v>#DIV/0!</v>
      </c>
      <c r="AC131" s="45"/>
      <c r="AD131" s="13"/>
      <c r="AE131" s="13"/>
    </row>
    <row r="132" spans="1:31">
      <c r="A132" s="45"/>
      <c r="B132">
        <f>+'Ark1'!C2631</f>
        <v>2017</v>
      </c>
      <c r="C132">
        <f>+'Ark1'!N2631</f>
        <v>433</v>
      </c>
      <c r="D132" s="3" t="s">
        <v>477</v>
      </c>
      <c r="E132">
        <f>+'Ark1'!Q2631</f>
        <v>0</v>
      </c>
      <c r="F132">
        <f>+'Ark1'!R2631</f>
        <v>0</v>
      </c>
      <c r="G132" s="201">
        <f>+'Ark1'!AG2631</f>
        <v>0</v>
      </c>
      <c r="H132" s="59">
        <f t="shared" si="7"/>
        <v>0</v>
      </c>
      <c r="I132" s="201">
        <f>+'Ark1'!AH2631</f>
        <v>0</v>
      </c>
      <c r="J132" s="201"/>
      <c r="K132" s="453"/>
      <c r="L132" s="209"/>
      <c r="M132" s="151"/>
      <c r="N132" s="201"/>
      <c r="O132" s="201"/>
      <c r="P132" s="201"/>
      <c r="Q132" s="1">
        <f>+'Ark1'!S2631</f>
        <v>0</v>
      </c>
      <c r="R132" s="1">
        <f>+'Ark1'!T2631</f>
        <v>0</v>
      </c>
      <c r="S132" s="93">
        <f>+'Ark1'!U2631</f>
        <v>0</v>
      </c>
      <c r="T132" s="11">
        <f>+'Ark1'!W2631</f>
        <v>0</v>
      </c>
      <c r="U132" s="11">
        <f>+'Ark1'!X2631</f>
        <v>0</v>
      </c>
      <c r="V132" s="11">
        <f>+'Ark1'!Y2631</f>
        <v>0</v>
      </c>
      <c r="W132" s="11">
        <f>+'Ark1'!Z2631</f>
        <v>0</v>
      </c>
      <c r="X132" s="1">
        <f>+'Ark1'!AA2631</f>
        <v>0</v>
      </c>
      <c r="Y132" s="1">
        <f>+'Ark1'!AB2631</f>
        <v>0</v>
      </c>
      <c r="Z132" s="1">
        <f>+'Ark1'!AC2631</f>
        <v>0</v>
      </c>
      <c r="AA132" s="1" t="e">
        <f t="shared" si="5"/>
        <v>#DIV/0!</v>
      </c>
      <c r="AB132" s="1" t="e">
        <f t="shared" si="6"/>
        <v>#DIV/0!</v>
      </c>
      <c r="AC132" s="45"/>
      <c r="AD132" s="13"/>
      <c r="AE132" s="13"/>
    </row>
    <row r="133" spans="1:31">
      <c r="A133" s="45"/>
      <c r="B133">
        <f>+'Ark1'!C2632</f>
        <v>2017</v>
      </c>
      <c r="C133">
        <f>+'Ark1'!N2632</f>
        <v>435</v>
      </c>
      <c r="D133" s="3" t="s">
        <v>478</v>
      </c>
      <c r="E133">
        <f>+'Ark1'!Q2632</f>
        <v>0</v>
      </c>
      <c r="F133">
        <f>+'Ark1'!R2632</f>
        <v>0</v>
      </c>
      <c r="G133" s="201">
        <f>+'Ark1'!AG2632</f>
        <v>0</v>
      </c>
      <c r="H133" s="58">
        <f t="shared" si="7"/>
        <v>0</v>
      </c>
      <c r="I133" s="201">
        <f>+'Ark1'!AH2632</f>
        <v>0</v>
      </c>
      <c r="J133" s="201"/>
      <c r="K133" s="453"/>
      <c r="L133" s="209"/>
      <c r="M133" s="151"/>
      <c r="N133" s="201"/>
      <c r="O133" s="201"/>
      <c r="P133" s="201"/>
      <c r="Q133" s="1">
        <f>+'Ark1'!S2632</f>
        <v>0</v>
      </c>
      <c r="R133" s="1">
        <f>+'Ark1'!T2632</f>
        <v>0</v>
      </c>
      <c r="S133" s="93">
        <f>+'Ark1'!U2632</f>
        <v>0</v>
      </c>
      <c r="T133" s="11">
        <f>+'Ark1'!W2632</f>
        <v>0</v>
      </c>
      <c r="U133" s="11">
        <f>+'Ark1'!X2632</f>
        <v>0</v>
      </c>
      <c r="V133" s="11">
        <f>+'Ark1'!Y2632</f>
        <v>0</v>
      </c>
      <c r="W133" s="11">
        <f>+'Ark1'!Z2632</f>
        <v>0</v>
      </c>
      <c r="X133" s="1">
        <f>+'Ark1'!AA2632</f>
        <v>0</v>
      </c>
      <c r="Y133" s="1">
        <f>+'Ark1'!AB2632</f>
        <v>0</v>
      </c>
      <c r="Z133" s="1">
        <f>+'Ark1'!AC2632</f>
        <v>0</v>
      </c>
      <c r="AA133" s="1" t="e">
        <f t="shared" si="5"/>
        <v>#DIV/0!</v>
      </c>
      <c r="AB133" s="1" t="e">
        <f t="shared" si="6"/>
        <v>#DIV/0!</v>
      </c>
      <c r="AC133" s="45"/>
      <c r="AD133" s="13"/>
      <c r="AE133" s="13"/>
    </row>
    <row r="134" spans="1:31">
      <c r="A134" s="45"/>
      <c r="B134">
        <f>+'Ark1'!C2633</f>
        <v>2017</v>
      </c>
      <c r="C134">
        <f>+'Ark1'!N2633</f>
        <v>438</v>
      </c>
      <c r="D134" s="3" t="s">
        <v>479</v>
      </c>
      <c r="E134">
        <f>+'Ark1'!Q2633</f>
        <v>0</v>
      </c>
      <c r="F134">
        <f>+'Ark1'!R2633</f>
        <v>0</v>
      </c>
      <c r="G134" s="201">
        <f>+'Ark1'!AG2633</f>
        <v>0</v>
      </c>
      <c r="H134" s="58">
        <f t="shared" si="7"/>
        <v>0</v>
      </c>
      <c r="I134" s="201">
        <f>+'Ark1'!AH2633</f>
        <v>0</v>
      </c>
      <c r="J134" s="201"/>
      <c r="K134" s="453"/>
      <c r="L134" s="209"/>
      <c r="M134" s="151"/>
      <c r="N134" s="201"/>
      <c r="O134" s="201"/>
      <c r="P134" s="201"/>
      <c r="Q134" s="1">
        <f>+'Ark1'!S2633</f>
        <v>0</v>
      </c>
      <c r="R134" s="1">
        <f>+'Ark1'!T2633</f>
        <v>0</v>
      </c>
      <c r="S134" s="93">
        <f>+'Ark1'!U2633</f>
        <v>0</v>
      </c>
      <c r="T134" s="11">
        <f>+'Ark1'!W2633</f>
        <v>0</v>
      </c>
      <c r="U134" s="11">
        <f>+'Ark1'!X2633</f>
        <v>0</v>
      </c>
      <c r="V134" s="11">
        <f>+'Ark1'!Y2633</f>
        <v>0</v>
      </c>
      <c r="W134" s="11">
        <f>+'Ark1'!Z2633</f>
        <v>0</v>
      </c>
      <c r="X134" s="1">
        <f>+'Ark1'!AA2633</f>
        <v>0</v>
      </c>
      <c r="Y134" s="1">
        <f>+'Ark1'!AB2633</f>
        <v>0</v>
      </c>
      <c r="Z134" s="1">
        <f>+'Ark1'!AC2633</f>
        <v>0</v>
      </c>
      <c r="AA134" s="1" t="e">
        <f t="shared" si="5"/>
        <v>#DIV/0!</v>
      </c>
      <c r="AB134" s="1" t="e">
        <f t="shared" si="6"/>
        <v>#DIV/0!</v>
      </c>
      <c r="AC134" s="45"/>
      <c r="AD134" s="13"/>
      <c r="AE134" s="13"/>
    </row>
    <row r="135" spans="1:31">
      <c r="A135" s="45"/>
      <c r="B135">
        <f>+'Ark1'!C2634</f>
        <v>2017</v>
      </c>
      <c r="C135">
        <f>+'Ark1'!N2634</f>
        <v>440</v>
      </c>
      <c r="D135" s="3" t="s">
        <v>480</v>
      </c>
      <c r="E135">
        <f>+'Ark1'!Q2634</f>
        <v>0</v>
      </c>
      <c r="F135">
        <f>+'Ark1'!R2634</f>
        <v>0</v>
      </c>
      <c r="G135" s="201">
        <f>+'Ark1'!AG2634</f>
        <v>0</v>
      </c>
      <c r="H135" s="58">
        <f t="shared" si="7"/>
        <v>0</v>
      </c>
      <c r="I135" s="201">
        <f>+'Ark1'!AH2634</f>
        <v>0</v>
      </c>
      <c r="J135" s="201"/>
      <c r="K135" s="453"/>
      <c r="L135" s="209"/>
      <c r="M135" s="151"/>
      <c r="N135" s="201"/>
      <c r="O135" s="201"/>
      <c r="P135" s="201"/>
      <c r="Q135" s="1">
        <f>+'Ark1'!S2634</f>
        <v>0</v>
      </c>
      <c r="R135" s="1">
        <f>+'Ark1'!T2634</f>
        <v>0</v>
      </c>
      <c r="S135" s="93">
        <f>+'Ark1'!U2634</f>
        <v>0</v>
      </c>
      <c r="T135" s="11">
        <f>+'Ark1'!W2634</f>
        <v>0</v>
      </c>
      <c r="U135" s="11">
        <f>+'Ark1'!X2634</f>
        <v>0</v>
      </c>
      <c r="V135" s="11">
        <f>+'Ark1'!Y2634</f>
        <v>0</v>
      </c>
      <c r="W135" s="11">
        <f>+'Ark1'!Z2634</f>
        <v>0</v>
      </c>
      <c r="X135" s="1">
        <f>+'Ark1'!AA2634</f>
        <v>0</v>
      </c>
      <c r="Y135" s="1">
        <f>+'Ark1'!AB2634</f>
        <v>0</v>
      </c>
      <c r="Z135" s="1">
        <f>+'Ark1'!AC2634</f>
        <v>0</v>
      </c>
      <c r="AA135" s="1" t="e">
        <f t="shared" si="5"/>
        <v>#DIV/0!</v>
      </c>
      <c r="AB135" s="1" t="e">
        <f t="shared" si="6"/>
        <v>#DIV/0!</v>
      </c>
      <c r="AC135" s="45"/>
      <c r="AD135" s="13"/>
      <c r="AE135" s="13"/>
    </row>
    <row r="136" spans="1:31">
      <c r="A136" s="45"/>
      <c r="B136">
        <f>+'Ark1'!C2635</f>
        <v>2017</v>
      </c>
      <c r="C136">
        <f>+'Ark1'!N2635</f>
        <v>443</v>
      </c>
      <c r="D136" s="3" t="s">
        <v>481</v>
      </c>
      <c r="E136">
        <f>+'Ark1'!Q2635</f>
        <v>0</v>
      </c>
      <c r="F136">
        <f>+'Ark1'!R2635</f>
        <v>0</v>
      </c>
      <c r="G136" s="201">
        <f>+'Ark1'!AG2635</f>
        <v>0</v>
      </c>
      <c r="H136" s="58">
        <f t="shared" si="7"/>
        <v>0</v>
      </c>
      <c r="I136" s="201">
        <f>+'Ark1'!AH2635</f>
        <v>0</v>
      </c>
      <c r="J136" s="201"/>
      <c r="K136" s="453"/>
      <c r="L136" s="209"/>
      <c r="M136" s="151"/>
      <c r="N136" s="201"/>
      <c r="O136" s="201"/>
      <c r="P136" s="201"/>
      <c r="Q136" s="1">
        <f>+'Ark1'!S2635</f>
        <v>0</v>
      </c>
      <c r="R136" s="1">
        <f>+'Ark1'!T2635</f>
        <v>0</v>
      </c>
      <c r="S136" s="93">
        <f>+'Ark1'!U2635</f>
        <v>0</v>
      </c>
      <c r="T136" s="11">
        <f>+'Ark1'!W2635</f>
        <v>0</v>
      </c>
      <c r="U136" s="11">
        <f>+'Ark1'!X2635</f>
        <v>0</v>
      </c>
      <c r="V136" s="11">
        <f>+'Ark1'!Y2635</f>
        <v>0</v>
      </c>
      <c r="W136" s="11">
        <f>+'Ark1'!Z2635</f>
        <v>0</v>
      </c>
      <c r="X136" s="1">
        <f>+'Ark1'!AA2635</f>
        <v>0</v>
      </c>
      <c r="Y136" s="1">
        <f>+'Ark1'!AB2635</f>
        <v>0</v>
      </c>
      <c r="Z136" s="1">
        <f>+'Ark1'!AC2635</f>
        <v>0</v>
      </c>
      <c r="AA136" s="1" t="e">
        <f t="shared" si="5"/>
        <v>#DIV/0!</v>
      </c>
      <c r="AB136" s="1" t="e">
        <f t="shared" si="6"/>
        <v>#DIV/0!</v>
      </c>
      <c r="AC136" s="45"/>
      <c r="AD136" s="13"/>
      <c r="AE136" s="13"/>
    </row>
    <row r="137" spans="1:31">
      <c r="A137" s="45"/>
      <c r="B137">
        <f>+'Ark1'!C2636</f>
        <v>2017</v>
      </c>
      <c r="C137">
        <f>+'Ark1'!N2636</f>
        <v>445</v>
      </c>
      <c r="D137" s="3" t="s">
        <v>482</v>
      </c>
      <c r="E137">
        <f>+'Ark1'!Q2636</f>
        <v>0</v>
      </c>
      <c r="F137">
        <f>+'Ark1'!R2636</f>
        <v>0</v>
      </c>
      <c r="G137" s="201">
        <f>+'Ark1'!AG2636</f>
        <v>0</v>
      </c>
      <c r="H137" s="58">
        <f t="shared" si="7"/>
        <v>0</v>
      </c>
      <c r="I137" s="201">
        <f>+'Ark1'!AH2636</f>
        <v>0</v>
      </c>
      <c r="J137" s="201"/>
      <c r="K137" s="453"/>
      <c r="L137" s="209"/>
      <c r="M137" s="151"/>
      <c r="N137" s="201"/>
      <c r="O137" s="201"/>
      <c r="P137" s="201"/>
      <c r="Q137" s="1">
        <f>+'Ark1'!S2636</f>
        <v>0</v>
      </c>
      <c r="R137" s="1">
        <f>+'Ark1'!T2636</f>
        <v>0</v>
      </c>
      <c r="S137" s="93">
        <f>+'Ark1'!U2636</f>
        <v>0</v>
      </c>
      <c r="T137" s="11">
        <f>+'Ark1'!W2636</f>
        <v>0</v>
      </c>
      <c r="U137" s="11">
        <f>+'Ark1'!X2636</f>
        <v>0</v>
      </c>
      <c r="V137" s="11">
        <f>+'Ark1'!Y2636</f>
        <v>0</v>
      </c>
      <c r="W137" s="11">
        <f>+'Ark1'!Z2636</f>
        <v>0</v>
      </c>
      <c r="X137" s="1">
        <f>+'Ark1'!AA2636</f>
        <v>0</v>
      </c>
      <c r="Y137" s="1">
        <f>+'Ark1'!AB2636</f>
        <v>0</v>
      </c>
      <c r="Z137" s="1">
        <f>+'Ark1'!AC2636</f>
        <v>0</v>
      </c>
      <c r="AA137" s="1" t="e">
        <f t="shared" si="5"/>
        <v>#DIV/0!</v>
      </c>
      <c r="AB137" s="1" t="e">
        <f t="shared" si="6"/>
        <v>#DIV/0!</v>
      </c>
      <c r="AC137" s="45"/>
      <c r="AD137" s="13"/>
      <c r="AE137" s="13"/>
    </row>
    <row r="138" spans="1:31">
      <c r="A138" s="45"/>
      <c r="B138">
        <f>+'Ark1'!C2637</f>
        <v>2017</v>
      </c>
      <c r="C138">
        <f>+'Ark1'!N2637</f>
        <v>450</v>
      </c>
      <c r="D138" s="3" t="s">
        <v>483</v>
      </c>
      <c r="E138">
        <f>+'Ark1'!Q2637</f>
        <v>0</v>
      </c>
      <c r="F138">
        <f>+'Ark1'!R2637</f>
        <v>0</v>
      </c>
      <c r="G138" s="201">
        <f>+'Ark1'!AG2637</f>
        <v>0</v>
      </c>
      <c r="H138" s="58">
        <f t="shared" si="7"/>
        <v>0</v>
      </c>
      <c r="I138" s="201">
        <f>+'Ark1'!AH2637</f>
        <v>0</v>
      </c>
      <c r="J138" s="201"/>
      <c r="K138" s="453"/>
      <c r="L138" s="209"/>
      <c r="M138" s="151"/>
      <c r="N138" s="201"/>
      <c r="O138" s="201"/>
      <c r="P138" s="201"/>
      <c r="Q138" s="1">
        <f>+'Ark1'!S2637</f>
        <v>0</v>
      </c>
      <c r="R138" s="1">
        <f>+'Ark1'!T2637</f>
        <v>0</v>
      </c>
      <c r="S138" s="93">
        <f>+'Ark1'!U2637</f>
        <v>0</v>
      </c>
      <c r="T138" s="11">
        <f>+'Ark1'!W2637</f>
        <v>0</v>
      </c>
      <c r="U138" s="11">
        <f>+'Ark1'!X2637</f>
        <v>0</v>
      </c>
      <c r="V138" s="11">
        <f>+'Ark1'!Y2637</f>
        <v>0</v>
      </c>
      <c r="W138" s="11">
        <f>+'Ark1'!Z2637</f>
        <v>0</v>
      </c>
      <c r="X138" s="1">
        <f>+'Ark1'!AA2637</f>
        <v>0</v>
      </c>
      <c r="Y138" s="1">
        <f>+'Ark1'!AB2637</f>
        <v>0</v>
      </c>
      <c r="Z138" s="1">
        <f>+'Ark1'!AC2637</f>
        <v>0</v>
      </c>
      <c r="AA138" s="1" t="e">
        <f t="shared" si="5"/>
        <v>#DIV/0!</v>
      </c>
      <c r="AB138" s="1" t="e">
        <f t="shared" si="6"/>
        <v>#DIV/0!</v>
      </c>
      <c r="AC138" s="45"/>
      <c r="AD138" s="13"/>
      <c r="AE138" s="13"/>
    </row>
    <row r="139" spans="1:31">
      <c r="A139" s="45"/>
      <c r="B139">
        <f>+'Ark1'!C2638</f>
        <v>2017</v>
      </c>
      <c r="C139">
        <f>+'Ark1'!N2638</f>
        <v>455</v>
      </c>
      <c r="D139" s="3" t="s">
        <v>484</v>
      </c>
      <c r="E139">
        <f>+'Ark1'!Q2638</f>
        <v>0</v>
      </c>
      <c r="F139">
        <f>+'Ark1'!R2638</f>
        <v>0</v>
      </c>
      <c r="G139" s="201">
        <f>+'Ark1'!AG2638</f>
        <v>0</v>
      </c>
      <c r="H139" s="58">
        <f t="shared" si="7"/>
        <v>0</v>
      </c>
      <c r="I139" s="201">
        <f>+'Ark1'!AH2638</f>
        <v>0</v>
      </c>
      <c r="J139" s="201"/>
      <c r="K139" s="453"/>
      <c r="L139" s="209"/>
      <c r="M139" s="151"/>
      <c r="N139" s="201"/>
      <c r="O139" s="201"/>
      <c r="P139" s="201"/>
      <c r="Q139" s="1">
        <f>+'Ark1'!S2638</f>
        <v>0</v>
      </c>
      <c r="R139" s="1">
        <f>+'Ark1'!T2638</f>
        <v>0</v>
      </c>
      <c r="S139" s="93">
        <f>+'Ark1'!U2638</f>
        <v>0</v>
      </c>
      <c r="T139" s="11">
        <f>+'Ark1'!W2638</f>
        <v>0</v>
      </c>
      <c r="U139" s="11">
        <f>+'Ark1'!X2638</f>
        <v>0</v>
      </c>
      <c r="V139" s="11">
        <f>+'Ark1'!Y2638</f>
        <v>0</v>
      </c>
      <c r="W139" s="11">
        <f>+'Ark1'!Z2638</f>
        <v>0</v>
      </c>
      <c r="X139" s="1">
        <f>+'Ark1'!AA2638</f>
        <v>0</v>
      </c>
      <c r="Y139" s="1">
        <f>+'Ark1'!AB2638</f>
        <v>0</v>
      </c>
      <c r="Z139" s="1">
        <f>+'Ark1'!AC2638</f>
        <v>0</v>
      </c>
      <c r="AA139" s="1" t="e">
        <f t="shared" si="5"/>
        <v>#DIV/0!</v>
      </c>
      <c r="AB139" s="1" t="e">
        <f t="shared" si="6"/>
        <v>#DIV/0!</v>
      </c>
      <c r="AC139" s="45"/>
      <c r="AD139" s="13"/>
      <c r="AE139" s="13"/>
    </row>
    <row r="140" spans="1:31">
      <c r="A140" s="45"/>
      <c r="B140">
        <f>+'Ark1'!C2639</f>
        <v>2017</v>
      </c>
      <c r="C140">
        <f>+'Ark1'!N2639</f>
        <v>460</v>
      </c>
      <c r="D140" s="3" t="s">
        <v>485</v>
      </c>
      <c r="E140">
        <f>+'Ark1'!Q2639</f>
        <v>0</v>
      </c>
      <c r="F140">
        <f>+'Ark1'!R2639</f>
        <v>0</v>
      </c>
      <c r="G140" s="201">
        <f>+'Ark1'!AG2639</f>
        <v>0</v>
      </c>
      <c r="H140" s="58">
        <f t="shared" si="7"/>
        <v>0</v>
      </c>
      <c r="I140" s="201">
        <f>+'Ark1'!AH2639</f>
        <v>0</v>
      </c>
      <c r="J140" s="201"/>
      <c r="K140" s="453"/>
      <c r="L140" s="209"/>
      <c r="M140" s="151"/>
      <c r="N140" s="201"/>
      <c r="O140" s="201"/>
      <c r="P140" s="201"/>
      <c r="Q140" s="1">
        <f>+'Ark1'!S2639</f>
        <v>0</v>
      </c>
      <c r="R140" s="1">
        <f>+'Ark1'!T2639</f>
        <v>0</v>
      </c>
      <c r="S140" s="93">
        <f>+'Ark1'!U2639</f>
        <v>0</v>
      </c>
      <c r="T140" s="11">
        <f>+'Ark1'!W2639</f>
        <v>0</v>
      </c>
      <c r="U140" s="11">
        <f>+'Ark1'!X2639</f>
        <v>0</v>
      </c>
      <c r="V140" s="11">
        <f>+'Ark1'!Y2639</f>
        <v>0</v>
      </c>
      <c r="W140" s="11">
        <f>+'Ark1'!Z2639</f>
        <v>0</v>
      </c>
      <c r="X140" s="1">
        <f>+'Ark1'!AA2639</f>
        <v>0</v>
      </c>
      <c r="Y140" s="1">
        <f>+'Ark1'!AB2639</f>
        <v>0</v>
      </c>
      <c r="Z140" s="1">
        <f>+'Ark1'!AC2639</f>
        <v>0</v>
      </c>
      <c r="AA140" s="1" t="e">
        <f t="shared" si="5"/>
        <v>#DIV/0!</v>
      </c>
      <c r="AB140" s="1" t="e">
        <f t="shared" si="6"/>
        <v>#DIV/0!</v>
      </c>
      <c r="AC140" s="45"/>
      <c r="AD140" s="13"/>
      <c r="AE140" s="13"/>
    </row>
    <row r="141" spans="1:31">
      <c r="A141" s="45"/>
      <c r="B141" s="52">
        <f>+'Ark1'!C2640</f>
        <v>2016</v>
      </c>
      <c r="C141" s="52">
        <f>+'Ark1'!N2640</f>
        <v>409</v>
      </c>
      <c r="D141" s="53" t="s">
        <v>470</v>
      </c>
      <c r="E141" s="52">
        <f>+'Ark1'!Q2640</f>
        <v>0</v>
      </c>
      <c r="F141" s="52">
        <f>+'Ark1'!R2640</f>
        <v>0</v>
      </c>
      <c r="G141" s="183">
        <f>+'Ark1'!AG2640</f>
        <v>0</v>
      </c>
      <c r="H141" s="58">
        <f t="shared" si="7"/>
        <v>0</v>
      </c>
      <c r="I141" s="183">
        <f>+'Ark1'!AH2640</f>
        <v>0</v>
      </c>
      <c r="J141" s="183"/>
      <c r="K141" s="452"/>
      <c r="L141" s="281"/>
      <c r="M141" s="200"/>
      <c r="N141" s="183"/>
      <c r="O141" s="183"/>
      <c r="P141" s="183"/>
      <c r="Q141" s="54">
        <f>+'Ark1'!S2640</f>
        <v>0</v>
      </c>
      <c r="R141" s="54">
        <f>+'Ark1'!T2640</f>
        <v>0</v>
      </c>
      <c r="S141" s="161">
        <f>+'Ark1'!U2640</f>
        <v>0</v>
      </c>
      <c r="T141" s="74">
        <f>+'Ark1'!W2640</f>
        <v>0</v>
      </c>
      <c r="U141" s="74">
        <f>+'Ark1'!X2640</f>
        <v>0</v>
      </c>
      <c r="V141" s="74">
        <f>+'Ark1'!Y2640</f>
        <v>0</v>
      </c>
      <c r="W141" s="74">
        <f>+'Ark1'!Z2640</f>
        <v>0</v>
      </c>
      <c r="X141" s="54">
        <f>+'Ark1'!AA2640</f>
        <v>0</v>
      </c>
      <c r="Y141" s="54">
        <f>+'Ark1'!AB2640</f>
        <v>0</v>
      </c>
      <c r="Z141" s="54">
        <f>+'Ark1'!AC2640</f>
        <v>0</v>
      </c>
      <c r="AA141" s="54" t="e">
        <f t="shared" ref="AA141:AA204" si="8">+S141/Q141</f>
        <v>#DIV/0!</v>
      </c>
      <c r="AB141" s="54" t="e">
        <f t="shared" ref="AB141:AB204" si="9">+F141/E141</f>
        <v>#DIV/0!</v>
      </c>
      <c r="AC141" s="45"/>
      <c r="AD141" s="13"/>
      <c r="AE141" s="13"/>
    </row>
    <row r="142" spans="1:31">
      <c r="A142" s="45"/>
      <c r="B142" s="52">
        <f>+'Ark1'!C2641</f>
        <v>2016</v>
      </c>
      <c r="C142" s="52">
        <f>+'Ark1'!N2641</f>
        <v>410</v>
      </c>
      <c r="D142" s="53" t="s">
        <v>471</v>
      </c>
      <c r="E142" s="52">
        <f>+'Ark1'!Q2641</f>
        <v>0</v>
      </c>
      <c r="F142" s="52">
        <f>+'Ark1'!R2641</f>
        <v>0</v>
      </c>
      <c r="G142" s="183">
        <f>+'Ark1'!AG2641</f>
        <v>0</v>
      </c>
      <c r="H142" s="58">
        <f t="shared" ref="H142:H205" si="10">+G142-G158</f>
        <v>0</v>
      </c>
      <c r="I142" s="183">
        <f>+'Ark1'!AH2641</f>
        <v>0</v>
      </c>
      <c r="J142" s="183"/>
      <c r="K142" s="452"/>
      <c r="L142" s="281"/>
      <c r="M142" s="200"/>
      <c r="N142" s="183"/>
      <c r="O142" s="183"/>
      <c r="P142" s="183"/>
      <c r="Q142" s="54">
        <f>+'Ark1'!S2641</f>
        <v>0</v>
      </c>
      <c r="R142" s="54">
        <f>+'Ark1'!T2641</f>
        <v>0</v>
      </c>
      <c r="S142" s="161">
        <f>+'Ark1'!U2641</f>
        <v>0</v>
      </c>
      <c r="T142" s="74">
        <f>+'Ark1'!W2641</f>
        <v>0</v>
      </c>
      <c r="U142" s="74">
        <f>+'Ark1'!X2641</f>
        <v>0</v>
      </c>
      <c r="V142" s="74">
        <f>+'Ark1'!Y2641</f>
        <v>0</v>
      </c>
      <c r="W142" s="74">
        <f>+'Ark1'!Z2641</f>
        <v>0</v>
      </c>
      <c r="X142" s="54">
        <f>+'Ark1'!AA2641</f>
        <v>0</v>
      </c>
      <c r="Y142" s="54">
        <f>+'Ark1'!AB2641</f>
        <v>0</v>
      </c>
      <c r="Z142" s="54">
        <f>+'Ark1'!AC2641</f>
        <v>0</v>
      </c>
      <c r="AA142" s="54" t="e">
        <f t="shared" si="8"/>
        <v>#DIV/0!</v>
      </c>
      <c r="AB142" s="54" t="e">
        <f t="shared" si="9"/>
        <v>#DIV/0!</v>
      </c>
      <c r="AC142" s="45"/>
      <c r="AD142" s="13"/>
      <c r="AE142" s="13"/>
    </row>
    <row r="143" spans="1:31">
      <c r="A143" s="45"/>
      <c r="B143" s="52">
        <f>+'Ark1'!C2642</f>
        <v>2016</v>
      </c>
      <c r="C143" s="52">
        <f>+'Ark1'!N2642</f>
        <v>415</v>
      </c>
      <c r="D143" s="53" t="s">
        <v>472</v>
      </c>
      <c r="E143" s="52">
        <f>+'Ark1'!Q2642</f>
        <v>0</v>
      </c>
      <c r="F143" s="52">
        <f>+'Ark1'!R2642</f>
        <v>0</v>
      </c>
      <c r="G143" s="183">
        <f>+'Ark1'!AG2642</f>
        <v>0</v>
      </c>
      <c r="H143" s="58">
        <f t="shared" si="10"/>
        <v>0</v>
      </c>
      <c r="I143" s="183">
        <f>+'Ark1'!AH2642</f>
        <v>0</v>
      </c>
      <c r="J143" s="183"/>
      <c r="K143" s="452"/>
      <c r="L143" s="281"/>
      <c r="M143" s="200"/>
      <c r="N143" s="183"/>
      <c r="O143" s="183"/>
      <c r="P143" s="183"/>
      <c r="Q143" s="54">
        <f>+'Ark1'!S2642</f>
        <v>0</v>
      </c>
      <c r="R143" s="54">
        <f>+'Ark1'!T2642</f>
        <v>0</v>
      </c>
      <c r="S143" s="161">
        <f>+'Ark1'!U2642</f>
        <v>0</v>
      </c>
      <c r="T143" s="74">
        <f>+'Ark1'!W2642</f>
        <v>0</v>
      </c>
      <c r="U143" s="74">
        <f>+'Ark1'!X2642</f>
        <v>0</v>
      </c>
      <c r="V143" s="74">
        <f>+'Ark1'!Y2642</f>
        <v>0</v>
      </c>
      <c r="W143" s="74">
        <f>+'Ark1'!Z2642</f>
        <v>0</v>
      </c>
      <c r="X143" s="54">
        <f>+'Ark1'!AA2642</f>
        <v>0</v>
      </c>
      <c r="Y143" s="54">
        <f>+'Ark1'!AB2642</f>
        <v>0</v>
      </c>
      <c r="Z143" s="54">
        <f>+'Ark1'!AC2642</f>
        <v>0</v>
      </c>
      <c r="AA143" s="54" t="e">
        <f t="shared" si="8"/>
        <v>#DIV/0!</v>
      </c>
      <c r="AB143" s="54" t="e">
        <f t="shared" si="9"/>
        <v>#DIV/0!</v>
      </c>
      <c r="AC143" s="45"/>
      <c r="AD143" s="13"/>
      <c r="AE143" s="13"/>
    </row>
    <row r="144" spans="1:31">
      <c r="A144" s="45"/>
      <c r="B144" s="52">
        <f>+'Ark1'!C2643</f>
        <v>2016</v>
      </c>
      <c r="C144" s="52">
        <f>+'Ark1'!N2643</f>
        <v>420</v>
      </c>
      <c r="D144" s="53" t="s">
        <v>473</v>
      </c>
      <c r="E144" s="52">
        <f>+'Ark1'!Q2643</f>
        <v>0</v>
      </c>
      <c r="F144" s="52">
        <f>+'Ark1'!R2643</f>
        <v>0</v>
      </c>
      <c r="G144" s="183">
        <f>+'Ark1'!AG2643</f>
        <v>0</v>
      </c>
      <c r="H144" s="58">
        <f t="shared" si="10"/>
        <v>0</v>
      </c>
      <c r="I144" s="183">
        <f>+'Ark1'!AH2643</f>
        <v>0</v>
      </c>
      <c r="J144" s="183"/>
      <c r="K144" s="452"/>
      <c r="L144" s="281"/>
      <c r="M144" s="200"/>
      <c r="N144" s="183"/>
      <c r="O144" s="183"/>
      <c r="P144" s="183"/>
      <c r="Q144" s="54">
        <f>+'Ark1'!S2643</f>
        <v>0</v>
      </c>
      <c r="R144" s="54">
        <f>+'Ark1'!T2643</f>
        <v>0</v>
      </c>
      <c r="S144" s="161">
        <f>+'Ark1'!U2643</f>
        <v>0</v>
      </c>
      <c r="T144" s="74">
        <f>+'Ark1'!W2643</f>
        <v>0</v>
      </c>
      <c r="U144" s="74">
        <f>+'Ark1'!X2643</f>
        <v>0</v>
      </c>
      <c r="V144" s="74">
        <f>+'Ark1'!Y2643</f>
        <v>0</v>
      </c>
      <c r="W144" s="74">
        <f>+'Ark1'!Z2643</f>
        <v>0</v>
      </c>
      <c r="X144" s="54">
        <f>+'Ark1'!AA2643</f>
        <v>0</v>
      </c>
      <c r="Y144" s="54">
        <f>+'Ark1'!AB2643</f>
        <v>0</v>
      </c>
      <c r="Z144" s="54">
        <f>+'Ark1'!AC2643</f>
        <v>0</v>
      </c>
      <c r="AA144" s="54" t="e">
        <f t="shared" si="8"/>
        <v>#DIV/0!</v>
      </c>
      <c r="AB144" s="54" t="e">
        <f t="shared" si="9"/>
        <v>#DIV/0!</v>
      </c>
      <c r="AC144" s="45"/>
      <c r="AD144" s="13"/>
      <c r="AE144" s="13"/>
    </row>
    <row r="145" spans="1:31">
      <c r="A145" s="45"/>
      <c r="B145" s="52">
        <f>+'Ark1'!C2644</f>
        <v>2016</v>
      </c>
      <c r="C145" s="52">
        <f>+'Ark1'!N2644</f>
        <v>425</v>
      </c>
      <c r="D145" s="53" t="s">
        <v>474</v>
      </c>
      <c r="E145" s="52">
        <f>+'Ark1'!Q2644</f>
        <v>0</v>
      </c>
      <c r="F145" s="52">
        <f>+'Ark1'!R2644</f>
        <v>0</v>
      </c>
      <c r="G145" s="183">
        <f>+'Ark1'!AG2644</f>
        <v>0</v>
      </c>
      <c r="H145" s="58">
        <f t="shared" si="10"/>
        <v>0</v>
      </c>
      <c r="I145" s="183">
        <f>+'Ark1'!AH2644</f>
        <v>0</v>
      </c>
      <c r="J145" s="183"/>
      <c r="K145" s="452"/>
      <c r="L145" s="281"/>
      <c r="M145" s="200"/>
      <c r="N145" s="183"/>
      <c r="O145" s="183"/>
      <c r="P145" s="183"/>
      <c r="Q145" s="54">
        <f>+'Ark1'!S2644</f>
        <v>0</v>
      </c>
      <c r="R145" s="54">
        <f>+'Ark1'!T2644</f>
        <v>0</v>
      </c>
      <c r="S145" s="161">
        <f>+'Ark1'!U2644</f>
        <v>0</v>
      </c>
      <c r="T145" s="74">
        <f>+'Ark1'!W2644</f>
        <v>0</v>
      </c>
      <c r="U145" s="74">
        <f>+'Ark1'!X2644</f>
        <v>0</v>
      </c>
      <c r="V145" s="74">
        <f>+'Ark1'!Y2644</f>
        <v>0</v>
      </c>
      <c r="W145" s="74">
        <f>+'Ark1'!Z2644</f>
        <v>0</v>
      </c>
      <c r="X145" s="54">
        <f>+'Ark1'!AA2644</f>
        <v>0</v>
      </c>
      <c r="Y145" s="54">
        <f>+'Ark1'!AB2644</f>
        <v>0</v>
      </c>
      <c r="Z145" s="54">
        <f>+'Ark1'!AC2644</f>
        <v>0</v>
      </c>
      <c r="AA145" s="54" t="e">
        <f t="shared" si="8"/>
        <v>#DIV/0!</v>
      </c>
      <c r="AB145" s="54" t="e">
        <f t="shared" si="9"/>
        <v>#DIV/0!</v>
      </c>
      <c r="AC145" s="45"/>
      <c r="AD145" s="13"/>
      <c r="AE145" s="13"/>
    </row>
    <row r="146" spans="1:31">
      <c r="A146" s="45"/>
      <c r="B146" s="52">
        <f>+'Ark1'!C2645</f>
        <v>2016</v>
      </c>
      <c r="C146" s="52">
        <f>+'Ark1'!N2645</f>
        <v>428</v>
      </c>
      <c r="D146" s="53" t="s">
        <v>475</v>
      </c>
      <c r="E146" s="52">
        <f>+'Ark1'!Q2645</f>
        <v>0</v>
      </c>
      <c r="F146" s="52">
        <f>+'Ark1'!R2645</f>
        <v>0</v>
      </c>
      <c r="G146" s="183">
        <f>+'Ark1'!AG2645</f>
        <v>0</v>
      </c>
      <c r="H146" s="58">
        <f t="shared" si="10"/>
        <v>0</v>
      </c>
      <c r="I146" s="183">
        <f>+'Ark1'!AH2645</f>
        <v>0</v>
      </c>
      <c r="J146" s="183"/>
      <c r="K146" s="452"/>
      <c r="L146" s="281"/>
      <c r="M146" s="200"/>
      <c r="N146" s="183"/>
      <c r="O146" s="183"/>
      <c r="P146" s="183"/>
      <c r="Q146" s="54">
        <f>+'Ark1'!S2645</f>
        <v>0</v>
      </c>
      <c r="R146" s="54">
        <f>+'Ark1'!T2645</f>
        <v>0</v>
      </c>
      <c r="S146" s="161">
        <f>+'Ark1'!U2645</f>
        <v>0</v>
      </c>
      <c r="T146" s="74">
        <f>+'Ark1'!W2645</f>
        <v>0</v>
      </c>
      <c r="U146" s="74">
        <f>+'Ark1'!X2645</f>
        <v>0</v>
      </c>
      <c r="V146" s="74">
        <f>+'Ark1'!Y2645</f>
        <v>0</v>
      </c>
      <c r="W146" s="74">
        <f>+'Ark1'!Z2645</f>
        <v>0</v>
      </c>
      <c r="X146" s="54">
        <f>+'Ark1'!AA2645</f>
        <v>0</v>
      </c>
      <c r="Y146" s="54">
        <f>+'Ark1'!AB2645</f>
        <v>0</v>
      </c>
      <c r="Z146" s="54">
        <f>+'Ark1'!AC2645</f>
        <v>0</v>
      </c>
      <c r="AA146" s="54" t="e">
        <f t="shared" si="8"/>
        <v>#DIV/0!</v>
      </c>
      <c r="AB146" s="54" t="e">
        <f t="shared" si="9"/>
        <v>#DIV/0!</v>
      </c>
      <c r="AC146" s="45"/>
      <c r="AD146" s="13"/>
      <c r="AE146" s="13"/>
    </row>
    <row r="147" spans="1:31">
      <c r="A147" s="45"/>
      <c r="B147" s="52">
        <f>+'Ark1'!C2646</f>
        <v>2016</v>
      </c>
      <c r="C147" s="52">
        <f>+'Ark1'!N2646</f>
        <v>430</v>
      </c>
      <c r="D147" s="53" t="s">
        <v>476</v>
      </c>
      <c r="E147" s="52">
        <f>+'Ark1'!Q2646</f>
        <v>0</v>
      </c>
      <c r="F147" s="52">
        <f>+'Ark1'!R2646</f>
        <v>0</v>
      </c>
      <c r="G147" s="183">
        <f>+'Ark1'!AG2646</f>
        <v>0</v>
      </c>
      <c r="H147" s="58">
        <f t="shared" si="10"/>
        <v>0</v>
      </c>
      <c r="I147" s="183">
        <f>+'Ark1'!AH2646</f>
        <v>0</v>
      </c>
      <c r="J147" s="183"/>
      <c r="K147" s="452"/>
      <c r="L147" s="281"/>
      <c r="M147" s="200"/>
      <c r="N147" s="183"/>
      <c r="O147" s="183"/>
      <c r="P147" s="183"/>
      <c r="Q147" s="54">
        <f>+'Ark1'!S2646</f>
        <v>0</v>
      </c>
      <c r="R147" s="54">
        <f>+'Ark1'!T2646</f>
        <v>0</v>
      </c>
      <c r="S147" s="161">
        <f>+'Ark1'!U2646</f>
        <v>0</v>
      </c>
      <c r="T147" s="74">
        <f>+'Ark1'!W2646</f>
        <v>0</v>
      </c>
      <c r="U147" s="74">
        <f>+'Ark1'!X2646</f>
        <v>0</v>
      </c>
      <c r="V147" s="74">
        <f>+'Ark1'!Y2646</f>
        <v>0</v>
      </c>
      <c r="W147" s="74">
        <f>+'Ark1'!Z2646</f>
        <v>0</v>
      </c>
      <c r="X147" s="54">
        <f>+'Ark1'!AA2646</f>
        <v>0</v>
      </c>
      <c r="Y147" s="54">
        <f>+'Ark1'!AB2646</f>
        <v>0</v>
      </c>
      <c r="Z147" s="54">
        <f>+'Ark1'!AC2646</f>
        <v>0</v>
      </c>
      <c r="AA147" s="54" t="e">
        <f t="shared" si="8"/>
        <v>#DIV/0!</v>
      </c>
      <c r="AB147" s="54" t="e">
        <f t="shared" si="9"/>
        <v>#DIV/0!</v>
      </c>
      <c r="AC147" s="45"/>
      <c r="AD147" s="13"/>
      <c r="AE147" s="13"/>
    </row>
    <row r="148" spans="1:31">
      <c r="A148" s="45"/>
      <c r="B148" s="52">
        <f>+'Ark1'!C2647</f>
        <v>2016</v>
      </c>
      <c r="C148" s="52">
        <f>+'Ark1'!N2647</f>
        <v>433</v>
      </c>
      <c r="D148" s="53" t="s">
        <v>477</v>
      </c>
      <c r="E148" s="52">
        <f>+'Ark1'!Q2647</f>
        <v>0</v>
      </c>
      <c r="F148" s="52">
        <f>+'Ark1'!R2647</f>
        <v>0</v>
      </c>
      <c r="G148" s="183">
        <f>+'Ark1'!AG2647</f>
        <v>0</v>
      </c>
      <c r="H148" s="59">
        <f t="shared" si="10"/>
        <v>0</v>
      </c>
      <c r="I148" s="183">
        <f>+'Ark1'!AH2647</f>
        <v>0</v>
      </c>
      <c r="J148" s="183"/>
      <c r="K148" s="452"/>
      <c r="L148" s="281"/>
      <c r="M148" s="200"/>
      <c r="N148" s="183"/>
      <c r="O148" s="183"/>
      <c r="P148" s="183"/>
      <c r="Q148" s="54">
        <f>+'Ark1'!S2647</f>
        <v>0</v>
      </c>
      <c r="R148" s="54">
        <f>+'Ark1'!T2647</f>
        <v>0</v>
      </c>
      <c r="S148" s="161">
        <f>+'Ark1'!U2647</f>
        <v>0</v>
      </c>
      <c r="T148" s="74">
        <f>+'Ark1'!W2647</f>
        <v>0</v>
      </c>
      <c r="U148" s="74">
        <f>+'Ark1'!X2647</f>
        <v>0</v>
      </c>
      <c r="V148" s="74">
        <f>+'Ark1'!Y2647</f>
        <v>0</v>
      </c>
      <c r="W148" s="74">
        <f>+'Ark1'!Z2647</f>
        <v>0</v>
      </c>
      <c r="X148" s="54">
        <f>+'Ark1'!AA2647</f>
        <v>0</v>
      </c>
      <c r="Y148" s="54">
        <f>+'Ark1'!AB2647</f>
        <v>0</v>
      </c>
      <c r="Z148" s="54">
        <f>+'Ark1'!AC2647</f>
        <v>0</v>
      </c>
      <c r="AA148" s="54" t="e">
        <f t="shared" si="8"/>
        <v>#DIV/0!</v>
      </c>
      <c r="AB148" s="54" t="e">
        <f t="shared" si="9"/>
        <v>#DIV/0!</v>
      </c>
      <c r="AC148" s="45"/>
      <c r="AD148" s="13"/>
      <c r="AE148" s="13"/>
    </row>
    <row r="149" spans="1:31">
      <c r="A149" s="45"/>
      <c r="B149" s="52">
        <f>+'Ark1'!C2648</f>
        <v>2016</v>
      </c>
      <c r="C149" s="52">
        <f>+'Ark1'!N2648</f>
        <v>435</v>
      </c>
      <c r="D149" s="53" t="s">
        <v>478</v>
      </c>
      <c r="E149" s="52">
        <f>+'Ark1'!Q2648</f>
        <v>0</v>
      </c>
      <c r="F149" s="52">
        <f>+'Ark1'!R2648</f>
        <v>0</v>
      </c>
      <c r="G149" s="183">
        <f>+'Ark1'!AG2648</f>
        <v>0</v>
      </c>
      <c r="H149" s="59">
        <f t="shared" si="10"/>
        <v>0</v>
      </c>
      <c r="I149" s="183">
        <f>+'Ark1'!AH2648</f>
        <v>0</v>
      </c>
      <c r="J149" s="183"/>
      <c r="K149" s="452"/>
      <c r="L149" s="281"/>
      <c r="M149" s="200"/>
      <c r="N149" s="183"/>
      <c r="O149" s="183"/>
      <c r="P149" s="183"/>
      <c r="Q149" s="54">
        <f>+'Ark1'!S2648</f>
        <v>0</v>
      </c>
      <c r="R149" s="54">
        <f>+'Ark1'!T2648</f>
        <v>0</v>
      </c>
      <c r="S149" s="161">
        <f>+'Ark1'!U2648</f>
        <v>0</v>
      </c>
      <c r="T149" s="74">
        <f>+'Ark1'!W2648</f>
        <v>0</v>
      </c>
      <c r="U149" s="74">
        <f>+'Ark1'!X2648</f>
        <v>0</v>
      </c>
      <c r="V149" s="74">
        <f>+'Ark1'!Y2648</f>
        <v>0</v>
      </c>
      <c r="W149" s="74">
        <f>+'Ark1'!Z2648</f>
        <v>0</v>
      </c>
      <c r="X149" s="54">
        <f>+'Ark1'!AA2648</f>
        <v>0</v>
      </c>
      <c r="Y149" s="54">
        <f>+'Ark1'!AB2648</f>
        <v>0</v>
      </c>
      <c r="Z149" s="54">
        <f>+'Ark1'!AC2648</f>
        <v>0</v>
      </c>
      <c r="AA149" s="54" t="e">
        <f t="shared" si="8"/>
        <v>#DIV/0!</v>
      </c>
      <c r="AB149" s="54" t="e">
        <f t="shared" si="9"/>
        <v>#DIV/0!</v>
      </c>
      <c r="AC149" s="45"/>
      <c r="AD149" s="13"/>
      <c r="AE149" s="13"/>
    </row>
    <row r="150" spans="1:31">
      <c r="A150" s="45"/>
      <c r="B150" s="52">
        <f>+'Ark1'!C2649</f>
        <v>2016</v>
      </c>
      <c r="C150" s="52">
        <f>+'Ark1'!N2649</f>
        <v>438</v>
      </c>
      <c r="D150" s="53" t="s">
        <v>479</v>
      </c>
      <c r="E150" s="52">
        <f>+'Ark1'!Q2649</f>
        <v>0</v>
      </c>
      <c r="F150" s="52">
        <f>+'Ark1'!R2649</f>
        <v>0</v>
      </c>
      <c r="G150" s="183">
        <f>+'Ark1'!AG2649</f>
        <v>0</v>
      </c>
      <c r="H150" s="59">
        <f t="shared" si="10"/>
        <v>0</v>
      </c>
      <c r="I150" s="183">
        <f>+'Ark1'!AH2649</f>
        <v>0</v>
      </c>
      <c r="J150" s="183"/>
      <c r="K150" s="452"/>
      <c r="L150" s="281"/>
      <c r="M150" s="200"/>
      <c r="N150" s="183"/>
      <c r="O150" s="183"/>
      <c r="P150" s="183"/>
      <c r="Q150" s="54">
        <f>+'Ark1'!S2649</f>
        <v>0</v>
      </c>
      <c r="R150" s="54">
        <f>+'Ark1'!T2649</f>
        <v>0</v>
      </c>
      <c r="S150" s="161">
        <f>+'Ark1'!U2649</f>
        <v>0</v>
      </c>
      <c r="T150" s="74">
        <f>+'Ark1'!W2649</f>
        <v>0</v>
      </c>
      <c r="U150" s="74">
        <f>+'Ark1'!X2649</f>
        <v>0</v>
      </c>
      <c r="V150" s="74">
        <f>+'Ark1'!Y2649</f>
        <v>0</v>
      </c>
      <c r="W150" s="74">
        <f>+'Ark1'!Z2649</f>
        <v>0</v>
      </c>
      <c r="X150" s="54">
        <f>+'Ark1'!AA2649</f>
        <v>0</v>
      </c>
      <c r="Y150" s="54">
        <f>+'Ark1'!AB2649</f>
        <v>0</v>
      </c>
      <c r="Z150" s="54">
        <f>+'Ark1'!AC2649</f>
        <v>0</v>
      </c>
      <c r="AA150" s="54" t="e">
        <f t="shared" si="8"/>
        <v>#DIV/0!</v>
      </c>
      <c r="AB150" s="54" t="e">
        <f t="shared" si="9"/>
        <v>#DIV/0!</v>
      </c>
      <c r="AC150" s="45"/>
      <c r="AD150" s="13"/>
      <c r="AE150" s="13"/>
    </row>
    <row r="151" spans="1:31">
      <c r="A151" s="45"/>
      <c r="B151" s="52">
        <f>+'Ark1'!C2650</f>
        <v>2016</v>
      </c>
      <c r="C151" s="52">
        <f>+'Ark1'!N2650</f>
        <v>440</v>
      </c>
      <c r="D151" s="53" t="s">
        <v>480</v>
      </c>
      <c r="E151" s="52">
        <f>+'Ark1'!Q2650</f>
        <v>0</v>
      </c>
      <c r="F151" s="52">
        <f>+'Ark1'!R2650</f>
        <v>0</v>
      </c>
      <c r="G151" s="183">
        <f>+'Ark1'!AG2650</f>
        <v>0</v>
      </c>
      <c r="H151" s="59">
        <f t="shared" si="10"/>
        <v>0</v>
      </c>
      <c r="I151" s="183">
        <f>+'Ark1'!AH2650</f>
        <v>0</v>
      </c>
      <c r="J151" s="183"/>
      <c r="K151" s="452"/>
      <c r="L151" s="281"/>
      <c r="M151" s="200"/>
      <c r="N151" s="183"/>
      <c r="O151" s="183"/>
      <c r="P151" s="183"/>
      <c r="Q151" s="54">
        <f>+'Ark1'!S2650</f>
        <v>0</v>
      </c>
      <c r="R151" s="54">
        <f>+'Ark1'!T2650</f>
        <v>0</v>
      </c>
      <c r="S151" s="161">
        <f>+'Ark1'!U2650</f>
        <v>0</v>
      </c>
      <c r="T151" s="74">
        <f>+'Ark1'!W2650</f>
        <v>0</v>
      </c>
      <c r="U151" s="74">
        <f>+'Ark1'!X2650</f>
        <v>0</v>
      </c>
      <c r="V151" s="74">
        <f>+'Ark1'!Y2650</f>
        <v>0</v>
      </c>
      <c r="W151" s="74">
        <f>+'Ark1'!Z2650</f>
        <v>0</v>
      </c>
      <c r="X151" s="54">
        <f>+'Ark1'!AA2650</f>
        <v>0</v>
      </c>
      <c r="Y151" s="54">
        <f>+'Ark1'!AB2650</f>
        <v>0</v>
      </c>
      <c r="Z151" s="54">
        <f>+'Ark1'!AC2650</f>
        <v>0</v>
      </c>
      <c r="AA151" s="54" t="e">
        <f t="shared" si="8"/>
        <v>#DIV/0!</v>
      </c>
      <c r="AB151" s="54" t="e">
        <f t="shared" si="9"/>
        <v>#DIV/0!</v>
      </c>
      <c r="AC151" s="45"/>
      <c r="AD151" s="13"/>
      <c r="AE151" s="13"/>
    </row>
    <row r="152" spans="1:31">
      <c r="A152" s="45"/>
      <c r="B152" s="52">
        <f>+'Ark1'!C2651</f>
        <v>2016</v>
      </c>
      <c r="C152" s="52">
        <f>+'Ark1'!N2651</f>
        <v>443</v>
      </c>
      <c r="D152" s="53" t="s">
        <v>481</v>
      </c>
      <c r="E152" s="52">
        <f>+'Ark1'!Q2651</f>
        <v>0</v>
      </c>
      <c r="F152" s="52">
        <f>+'Ark1'!R2651</f>
        <v>0</v>
      </c>
      <c r="G152" s="183">
        <f>+'Ark1'!AG2651</f>
        <v>0</v>
      </c>
      <c r="H152" s="59">
        <f t="shared" si="10"/>
        <v>0</v>
      </c>
      <c r="I152" s="183">
        <f>+'Ark1'!AH2651</f>
        <v>0</v>
      </c>
      <c r="J152" s="183"/>
      <c r="K152" s="452"/>
      <c r="L152" s="281"/>
      <c r="M152" s="200"/>
      <c r="N152" s="183"/>
      <c r="O152" s="183"/>
      <c r="P152" s="183"/>
      <c r="Q152" s="54">
        <f>+'Ark1'!S2651</f>
        <v>0</v>
      </c>
      <c r="R152" s="54">
        <f>+'Ark1'!T2651</f>
        <v>0</v>
      </c>
      <c r="S152" s="161">
        <f>+'Ark1'!U2651</f>
        <v>0</v>
      </c>
      <c r="T152" s="74">
        <f>+'Ark1'!W2651</f>
        <v>0</v>
      </c>
      <c r="U152" s="74">
        <f>+'Ark1'!X2651</f>
        <v>0</v>
      </c>
      <c r="V152" s="74">
        <f>+'Ark1'!Y2651</f>
        <v>0</v>
      </c>
      <c r="W152" s="74">
        <f>+'Ark1'!Z2651</f>
        <v>0</v>
      </c>
      <c r="X152" s="54">
        <f>+'Ark1'!AA2651</f>
        <v>0</v>
      </c>
      <c r="Y152" s="54">
        <f>+'Ark1'!AB2651</f>
        <v>0</v>
      </c>
      <c r="Z152" s="54">
        <f>+'Ark1'!AC2651</f>
        <v>0</v>
      </c>
      <c r="AA152" s="54" t="e">
        <f t="shared" si="8"/>
        <v>#DIV/0!</v>
      </c>
      <c r="AB152" s="54" t="e">
        <f t="shared" si="9"/>
        <v>#DIV/0!</v>
      </c>
      <c r="AC152" s="45"/>
      <c r="AD152" s="13"/>
      <c r="AE152" s="13"/>
    </row>
    <row r="153" spans="1:31">
      <c r="A153" s="45"/>
      <c r="B153" s="52">
        <f>+'Ark1'!C2652</f>
        <v>2016</v>
      </c>
      <c r="C153" s="52">
        <f>+'Ark1'!N2652</f>
        <v>445</v>
      </c>
      <c r="D153" s="53" t="s">
        <v>482</v>
      </c>
      <c r="E153" s="52">
        <f>+'Ark1'!Q2652</f>
        <v>0</v>
      </c>
      <c r="F153" s="52">
        <f>+'Ark1'!R2652</f>
        <v>0</v>
      </c>
      <c r="G153" s="183">
        <f>+'Ark1'!AG2652</f>
        <v>0</v>
      </c>
      <c r="H153" s="59">
        <f t="shared" si="10"/>
        <v>0</v>
      </c>
      <c r="I153" s="183">
        <f>+'Ark1'!AH2652</f>
        <v>0</v>
      </c>
      <c r="J153" s="183"/>
      <c r="K153" s="452"/>
      <c r="L153" s="281"/>
      <c r="M153" s="200"/>
      <c r="N153" s="183"/>
      <c r="O153" s="183"/>
      <c r="P153" s="183"/>
      <c r="Q153" s="54">
        <f>+'Ark1'!S2652</f>
        <v>0</v>
      </c>
      <c r="R153" s="54">
        <f>+'Ark1'!T2652</f>
        <v>0</v>
      </c>
      <c r="S153" s="161">
        <f>+'Ark1'!U2652</f>
        <v>0</v>
      </c>
      <c r="T153" s="74">
        <f>+'Ark1'!W2652</f>
        <v>0</v>
      </c>
      <c r="U153" s="74">
        <f>+'Ark1'!X2652</f>
        <v>0</v>
      </c>
      <c r="V153" s="74">
        <f>+'Ark1'!Y2652</f>
        <v>0</v>
      </c>
      <c r="W153" s="74">
        <f>+'Ark1'!Z2652</f>
        <v>0</v>
      </c>
      <c r="X153" s="54">
        <f>+'Ark1'!AA2652</f>
        <v>0</v>
      </c>
      <c r="Y153" s="54">
        <f>+'Ark1'!AB2652</f>
        <v>0</v>
      </c>
      <c r="Z153" s="54">
        <f>+'Ark1'!AC2652</f>
        <v>0</v>
      </c>
      <c r="AA153" s="54" t="e">
        <f t="shared" si="8"/>
        <v>#DIV/0!</v>
      </c>
      <c r="AB153" s="54" t="e">
        <f t="shared" si="9"/>
        <v>#DIV/0!</v>
      </c>
      <c r="AC153" s="45"/>
      <c r="AD153" s="13"/>
      <c r="AE153" s="13"/>
    </row>
    <row r="154" spans="1:31">
      <c r="A154" s="45"/>
      <c r="B154" s="52">
        <f>+'Ark1'!C2653</f>
        <v>2016</v>
      </c>
      <c r="C154" s="52">
        <f>+'Ark1'!N2653</f>
        <v>450</v>
      </c>
      <c r="D154" s="53" t="s">
        <v>483</v>
      </c>
      <c r="E154" s="52">
        <f>+'Ark1'!Q2653</f>
        <v>0</v>
      </c>
      <c r="F154" s="52">
        <f>+'Ark1'!R2653</f>
        <v>0</v>
      </c>
      <c r="G154" s="183">
        <f>+'Ark1'!AG2653</f>
        <v>0</v>
      </c>
      <c r="H154" s="59">
        <f t="shared" si="10"/>
        <v>0</v>
      </c>
      <c r="I154" s="183">
        <f>+'Ark1'!AH2653</f>
        <v>0</v>
      </c>
      <c r="J154" s="183"/>
      <c r="K154" s="452"/>
      <c r="L154" s="281"/>
      <c r="M154" s="200"/>
      <c r="N154" s="183"/>
      <c r="O154" s="183"/>
      <c r="P154" s="183"/>
      <c r="Q154" s="54">
        <f>+'Ark1'!S2653</f>
        <v>0</v>
      </c>
      <c r="R154" s="54">
        <f>+'Ark1'!T2653</f>
        <v>0</v>
      </c>
      <c r="S154" s="161">
        <f>+'Ark1'!U2653</f>
        <v>0</v>
      </c>
      <c r="T154" s="74">
        <f>+'Ark1'!W2653</f>
        <v>0</v>
      </c>
      <c r="U154" s="74">
        <f>+'Ark1'!X2653</f>
        <v>0</v>
      </c>
      <c r="V154" s="74">
        <f>+'Ark1'!Y2653</f>
        <v>0</v>
      </c>
      <c r="W154" s="74">
        <f>+'Ark1'!Z2653</f>
        <v>0</v>
      </c>
      <c r="X154" s="54">
        <f>+'Ark1'!AA2653</f>
        <v>0</v>
      </c>
      <c r="Y154" s="54">
        <f>+'Ark1'!AB2653</f>
        <v>0</v>
      </c>
      <c r="Z154" s="54">
        <f>+'Ark1'!AC2653</f>
        <v>0</v>
      </c>
      <c r="AA154" s="54" t="e">
        <f t="shared" si="8"/>
        <v>#DIV/0!</v>
      </c>
      <c r="AB154" s="54" t="e">
        <f t="shared" si="9"/>
        <v>#DIV/0!</v>
      </c>
      <c r="AC154" s="45"/>
      <c r="AD154" s="13"/>
      <c r="AE154" s="13"/>
    </row>
    <row r="155" spans="1:31">
      <c r="A155" s="45"/>
      <c r="B155" s="52">
        <f>+'Ark1'!C2654</f>
        <v>2016</v>
      </c>
      <c r="C155" s="52">
        <f>+'Ark1'!N2654</f>
        <v>455</v>
      </c>
      <c r="D155" s="53" t="s">
        <v>484</v>
      </c>
      <c r="E155" s="52">
        <f>+'Ark1'!Q2654</f>
        <v>0</v>
      </c>
      <c r="F155" s="52">
        <f>+'Ark1'!R2654</f>
        <v>0</v>
      </c>
      <c r="G155" s="183">
        <f>+'Ark1'!AG2654</f>
        <v>0</v>
      </c>
      <c r="H155" s="59">
        <f t="shared" si="10"/>
        <v>0</v>
      </c>
      <c r="I155" s="183">
        <f>+'Ark1'!AH2654</f>
        <v>0</v>
      </c>
      <c r="J155" s="183"/>
      <c r="K155" s="452"/>
      <c r="L155" s="281"/>
      <c r="M155" s="200"/>
      <c r="N155" s="183"/>
      <c r="O155" s="183"/>
      <c r="P155" s="183"/>
      <c r="Q155" s="54">
        <f>+'Ark1'!S2654</f>
        <v>0</v>
      </c>
      <c r="R155" s="54">
        <f>+'Ark1'!T2654</f>
        <v>0</v>
      </c>
      <c r="S155" s="161">
        <f>+'Ark1'!U2654</f>
        <v>0</v>
      </c>
      <c r="T155" s="74">
        <f>+'Ark1'!W2654</f>
        <v>0</v>
      </c>
      <c r="U155" s="74">
        <f>+'Ark1'!X2654</f>
        <v>0</v>
      </c>
      <c r="V155" s="74">
        <f>+'Ark1'!Y2654</f>
        <v>0</v>
      </c>
      <c r="W155" s="74">
        <f>+'Ark1'!Z2654</f>
        <v>0</v>
      </c>
      <c r="X155" s="54">
        <f>+'Ark1'!AA2654</f>
        <v>0</v>
      </c>
      <c r="Y155" s="54">
        <f>+'Ark1'!AB2654</f>
        <v>0</v>
      </c>
      <c r="Z155" s="54">
        <f>+'Ark1'!AC2654</f>
        <v>0</v>
      </c>
      <c r="AA155" s="54" t="e">
        <f t="shared" si="8"/>
        <v>#DIV/0!</v>
      </c>
      <c r="AB155" s="54" t="e">
        <f t="shared" si="9"/>
        <v>#DIV/0!</v>
      </c>
      <c r="AC155" s="45"/>
      <c r="AD155" s="13"/>
      <c r="AE155" s="13"/>
    </row>
    <row r="156" spans="1:31">
      <c r="A156" s="45"/>
      <c r="B156" s="52">
        <f>+'Ark1'!C2655</f>
        <v>2016</v>
      </c>
      <c r="C156" s="52">
        <f>+'Ark1'!N2655</f>
        <v>460</v>
      </c>
      <c r="D156" s="53" t="s">
        <v>485</v>
      </c>
      <c r="E156" s="52">
        <f>+'Ark1'!Q2655</f>
        <v>0</v>
      </c>
      <c r="F156" s="52">
        <f>+'Ark1'!R2655</f>
        <v>0</v>
      </c>
      <c r="G156" s="183">
        <f>+'Ark1'!AG2655</f>
        <v>0</v>
      </c>
      <c r="H156" s="59">
        <f t="shared" si="10"/>
        <v>0</v>
      </c>
      <c r="I156" s="183">
        <f>+'Ark1'!AH2655</f>
        <v>0</v>
      </c>
      <c r="J156" s="183"/>
      <c r="K156" s="452"/>
      <c r="L156" s="281"/>
      <c r="M156" s="200"/>
      <c r="N156" s="183"/>
      <c r="O156" s="183"/>
      <c r="P156" s="183"/>
      <c r="Q156" s="54">
        <f>+'Ark1'!S2655</f>
        <v>0</v>
      </c>
      <c r="R156" s="54">
        <f>+'Ark1'!T2655</f>
        <v>0</v>
      </c>
      <c r="S156" s="161">
        <f>+'Ark1'!U2655</f>
        <v>0</v>
      </c>
      <c r="T156" s="74">
        <f>+'Ark1'!W2655</f>
        <v>0</v>
      </c>
      <c r="U156" s="74">
        <f>+'Ark1'!X2655</f>
        <v>0</v>
      </c>
      <c r="V156" s="74">
        <f>+'Ark1'!Y2655</f>
        <v>0</v>
      </c>
      <c r="W156" s="74">
        <f>+'Ark1'!Z2655</f>
        <v>0</v>
      </c>
      <c r="X156" s="54">
        <f>+'Ark1'!AA2655</f>
        <v>0</v>
      </c>
      <c r="Y156" s="54">
        <f>+'Ark1'!AB2655</f>
        <v>0</v>
      </c>
      <c r="Z156" s="54">
        <f>+'Ark1'!AC2655</f>
        <v>0</v>
      </c>
      <c r="AA156" s="54" t="e">
        <f t="shared" si="8"/>
        <v>#DIV/0!</v>
      </c>
      <c r="AB156" s="54" t="e">
        <f t="shared" si="9"/>
        <v>#DIV/0!</v>
      </c>
      <c r="AC156" s="45"/>
      <c r="AD156" s="13"/>
      <c r="AE156" s="13"/>
    </row>
    <row r="157" spans="1:31">
      <c r="A157" s="45"/>
      <c r="B157">
        <f>+'Ark1'!C2656</f>
        <v>2015</v>
      </c>
      <c r="C157">
        <f>+'Ark1'!N2656</f>
        <v>409</v>
      </c>
      <c r="D157" s="3" t="s">
        <v>470</v>
      </c>
      <c r="E157">
        <f>+'Ark1'!Q2656</f>
        <v>0</v>
      </c>
      <c r="F157">
        <f>+'Ark1'!R2656</f>
        <v>0</v>
      </c>
      <c r="G157" s="201">
        <f>+'Ark1'!AG2656</f>
        <v>0</v>
      </c>
      <c r="H157" s="59">
        <f t="shared" si="10"/>
        <v>0</v>
      </c>
      <c r="I157" s="201">
        <f>+'Ark1'!AH2656</f>
        <v>0</v>
      </c>
      <c r="J157" s="201"/>
      <c r="K157" s="453"/>
      <c r="L157" s="209"/>
      <c r="M157" s="151"/>
      <c r="N157" s="201"/>
      <c r="O157" s="201"/>
      <c r="P157" s="201"/>
      <c r="Q157" s="1">
        <f>+'Ark1'!S2656</f>
        <v>0</v>
      </c>
      <c r="R157" s="1">
        <f>+'Ark1'!T2656</f>
        <v>0</v>
      </c>
      <c r="S157" s="93">
        <f>+'Ark1'!U2656</f>
        <v>0</v>
      </c>
      <c r="T157" s="11">
        <f>+'Ark1'!W2656</f>
        <v>0</v>
      </c>
      <c r="U157" s="11">
        <f>+'Ark1'!X2656</f>
        <v>0</v>
      </c>
      <c r="V157" s="11">
        <f>+'Ark1'!Y2656</f>
        <v>0</v>
      </c>
      <c r="W157" s="11">
        <f>+'Ark1'!Z2656</f>
        <v>0</v>
      </c>
      <c r="X157" s="1">
        <f>+'Ark1'!AA2656</f>
        <v>0</v>
      </c>
      <c r="Y157" s="1">
        <f>+'Ark1'!AB2656</f>
        <v>0</v>
      </c>
      <c r="Z157" s="1">
        <f>+'Ark1'!AC2656</f>
        <v>0</v>
      </c>
      <c r="AA157" s="1" t="e">
        <f t="shared" si="8"/>
        <v>#DIV/0!</v>
      </c>
      <c r="AB157" s="1" t="e">
        <f t="shared" si="9"/>
        <v>#DIV/0!</v>
      </c>
      <c r="AC157" s="45"/>
      <c r="AD157" s="13"/>
      <c r="AE157" s="13"/>
    </row>
    <row r="158" spans="1:31">
      <c r="A158" s="45"/>
      <c r="B158">
        <f>+'Ark1'!C2657</f>
        <v>2015</v>
      </c>
      <c r="C158">
        <f>+'Ark1'!N2657</f>
        <v>410</v>
      </c>
      <c r="D158" s="3" t="s">
        <v>471</v>
      </c>
      <c r="E158">
        <f>+'Ark1'!Q2657</f>
        <v>0</v>
      </c>
      <c r="F158">
        <f>+'Ark1'!R2657</f>
        <v>0</v>
      </c>
      <c r="G158" s="201">
        <f>+'Ark1'!AG2657</f>
        <v>0</v>
      </c>
      <c r="H158" s="59">
        <f t="shared" si="10"/>
        <v>0</v>
      </c>
      <c r="I158" s="201">
        <f>+'Ark1'!AH2657</f>
        <v>0</v>
      </c>
      <c r="J158" s="201"/>
      <c r="K158" s="453"/>
      <c r="L158" s="209"/>
      <c r="M158" s="151"/>
      <c r="N158" s="201"/>
      <c r="O158" s="201"/>
      <c r="P158" s="201"/>
      <c r="Q158" s="1">
        <f>+'Ark1'!S2657</f>
        <v>0</v>
      </c>
      <c r="R158" s="1">
        <f>+'Ark1'!T2657</f>
        <v>0</v>
      </c>
      <c r="S158" s="93">
        <f>+'Ark1'!U2657</f>
        <v>0</v>
      </c>
      <c r="T158" s="11">
        <f>+'Ark1'!W2657</f>
        <v>0</v>
      </c>
      <c r="U158" s="11">
        <f>+'Ark1'!X2657</f>
        <v>0</v>
      </c>
      <c r="V158" s="11">
        <f>+'Ark1'!Y2657</f>
        <v>0</v>
      </c>
      <c r="W158" s="11">
        <f>+'Ark1'!Z2657</f>
        <v>0</v>
      </c>
      <c r="X158" s="1">
        <f>+'Ark1'!AA2657</f>
        <v>0</v>
      </c>
      <c r="Y158" s="1">
        <f>+'Ark1'!AB2657</f>
        <v>0</v>
      </c>
      <c r="Z158" s="1">
        <f>+'Ark1'!AC2657</f>
        <v>0</v>
      </c>
      <c r="AA158" s="1" t="e">
        <f t="shared" si="8"/>
        <v>#DIV/0!</v>
      </c>
      <c r="AB158" s="1" t="e">
        <f t="shared" si="9"/>
        <v>#DIV/0!</v>
      </c>
      <c r="AC158" s="45"/>
      <c r="AD158" s="13"/>
      <c r="AE158" s="13"/>
    </row>
    <row r="159" spans="1:31">
      <c r="A159" s="45"/>
      <c r="B159">
        <f>+'Ark1'!C2658</f>
        <v>2015</v>
      </c>
      <c r="C159">
        <f>+'Ark1'!N2658</f>
        <v>415</v>
      </c>
      <c r="D159" s="3" t="s">
        <v>472</v>
      </c>
      <c r="E159">
        <f>+'Ark1'!Q2658</f>
        <v>0</v>
      </c>
      <c r="F159">
        <f>+'Ark1'!R2658</f>
        <v>0</v>
      </c>
      <c r="G159" s="201">
        <f>+'Ark1'!AG2658</f>
        <v>0</v>
      </c>
      <c r="H159" s="59">
        <f t="shared" si="10"/>
        <v>0</v>
      </c>
      <c r="I159" s="201">
        <f>+'Ark1'!AH2658</f>
        <v>0</v>
      </c>
      <c r="J159" s="201"/>
      <c r="K159" s="453"/>
      <c r="L159" s="209"/>
      <c r="M159" s="151"/>
      <c r="N159" s="201"/>
      <c r="O159" s="201"/>
      <c r="P159" s="201"/>
      <c r="Q159" s="1">
        <f>+'Ark1'!S2658</f>
        <v>0</v>
      </c>
      <c r="R159" s="1">
        <f>+'Ark1'!T2658</f>
        <v>0</v>
      </c>
      <c r="S159" s="93">
        <f>+'Ark1'!U2658</f>
        <v>0</v>
      </c>
      <c r="T159" s="11">
        <f>+'Ark1'!W2658</f>
        <v>0</v>
      </c>
      <c r="U159" s="11">
        <f>+'Ark1'!X2658</f>
        <v>0</v>
      </c>
      <c r="V159" s="11">
        <f>+'Ark1'!Y2658</f>
        <v>0</v>
      </c>
      <c r="W159" s="11">
        <f>+'Ark1'!Z2658</f>
        <v>0</v>
      </c>
      <c r="X159" s="1">
        <f>+'Ark1'!AA2658</f>
        <v>0</v>
      </c>
      <c r="Y159" s="1">
        <f>+'Ark1'!AB2658</f>
        <v>0</v>
      </c>
      <c r="Z159" s="1">
        <f>+'Ark1'!AC2658</f>
        <v>0</v>
      </c>
      <c r="AA159" s="1" t="e">
        <f t="shared" si="8"/>
        <v>#DIV/0!</v>
      </c>
      <c r="AB159" s="1" t="e">
        <f t="shared" si="9"/>
        <v>#DIV/0!</v>
      </c>
      <c r="AC159" s="45"/>
      <c r="AD159" s="13"/>
      <c r="AE159" s="13"/>
    </row>
    <row r="160" spans="1:31">
      <c r="A160" s="45"/>
      <c r="B160">
        <f>+'Ark1'!C2659</f>
        <v>2015</v>
      </c>
      <c r="C160">
        <f>+'Ark1'!N2659</f>
        <v>420</v>
      </c>
      <c r="D160" s="3" t="s">
        <v>473</v>
      </c>
      <c r="E160">
        <f>+'Ark1'!Q2659</f>
        <v>0</v>
      </c>
      <c r="F160">
        <f>+'Ark1'!R2659</f>
        <v>0</v>
      </c>
      <c r="G160" s="201">
        <f>+'Ark1'!AG2659</f>
        <v>0</v>
      </c>
      <c r="H160" s="59">
        <f t="shared" si="10"/>
        <v>0</v>
      </c>
      <c r="I160" s="201">
        <f>+'Ark1'!AH2659</f>
        <v>0</v>
      </c>
      <c r="J160" s="201"/>
      <c r="K160" s="453"/>
      <c r="L160" s="209"/>
      <c r="M160" s="151"/>
      <c r="N160" s="201"/>
      <c r="O160" s="201"/>
      <c r="P160" s="201"/>
      <c r="Q160" s="1">
        <f>+'Ark1'!S2659</f>
        <v>0</v>
      </c>
      <c r="R160" s="1">
        <f>+'Ark1'!T2659</f>
        <v>0</v>
      </c>
      <c r="S160" s="93">
        <f>+'Ark1'!U2659</f>
        <v>0</v>
      </c>
      <c r="T160" s="11">
        <f>+'Ark1'!W2659</f>
        <v>0</v>
      </c>
      <c r="U160" s="11">
        <f>+'Ark1'!X2659</f>
        <v>0</v>
      </c>
      <c r="V160" s="11">
        <f>+'Ark1'!Y2659</f>
        <v>0</v>
      </c>
      <c r="W160" s="11">
        <f>+'Ark1'!Z2659</f>
        <v>0</v>
      </c>
      <c r="X160" s="1">
        <f>+'Ark1'!AA2659</f>
        <v>0</v>
      </c>
      <c r="Y160" s="1">
        <f>+'Ark1'!AB2659</f>
        <v>0</v>
      </c>
      <c r="Z160" s="1">
        <f>+'Ark1'!AC2659</f>
        <v>0</v>
      </c>
      <c r="AA160" s="1" t="e">
        <f t="shared" si="8"/>
        <v>#DIV/0!</v>
      </c>
      <c r="AB160" s="1" t="e">
        <f t="shared" si="9"/>
        <v>#DIV/0!</v>
      </c>
      <c r="AC160" s="45"/>
      <c r="AD160" s="13"/>
      <c r="AE160" s="13"/>
    </row>
    <row r="161" spans="1:31">
      <c r="A161" s="45"/>
      <c r="B161">
        <f>+'Ark1'!C2660</f>
        <v>2015</v>
      </c>
      <c r="C161">
        <f>+'Ark1'!N2660</f>
        <v>425</v>
      </c>
      <c r="D161" s="3" t="s">
        <v>474</v>
      </c>
      <c r="E161">
        <f>+'Ark1'!Q2660</f>
        <v>0</v>
      </c>
      <c r="F161">
        <f>+'Ark1'!R2660</f>
        <v>0</v>
      </c>
      <c r="G161" s="201">
        <f>+'Ark1'!AG2660</f>
        <v>0</v>
      </c>
      <c r="H161" s="59">
        <f t="shared" si="10"/>
        <v>0</v>
      </c>
      <c r="I161" s="201">
        <f>+'Ark1'!AH2660</f>
        <v>0</v>
      </c>
      <c r="J161" s="201"/>
      <c r="K161" s="453"/>
      <c r="L161" s="209"/>
      <c r="M161" s="151"/>
      <c r="N161" s="201"/>
      <c r="O161" s="201"/>
      <c r="P161" s="201"/>
      <c r="Q161" s="1">
        <f>+'Ark1'!S2660</f>
        <v>0</v>
      </c>
      <c r="R161" s="1">
        <f>+'Ark1'!T2660</f>
        <v>0</v>
      </c>
      <c r="S161" s="93">
        <f>+'Ark1'!U2660</f>
        <v>0</v>
      </c>
      <c r="T161" s="11">
        <f>+'Ark1'!W2660</f>
        <v>0</v>
      </c>
      <c r="U161" s="11">
        <f>+'Ark1'!X2660</f>
        <v>0</v>
      </c>
      <c r="V161" s="11">
        <f>+'Ark1'!Y2660</f>
        <v>0</v>
      </c>
      <c r="W161" s="11">
        <f>+'Ark1'!Z2660</f>
        <v>0</v>
      </c>
      <c r="X161" s="1">
        <f>+'Ark1'!AA2660</f>
        <v>0</v>
      </c>
      <c r="Y161" s="1">
        <f>+'Ark1'!AB2660</f>
        <v>0</v>
      </c>
      <c r="Z161" s="1">
        <f>+'Ark1'!AC2660</f>
        <v>0</v>
      </c>
      <c r="AA161" s="1" t="e">
        <f t="shared" si="8"/>
        <v>#DIV/0!</v>
      </c>
      <c r="AB161" s="1" t="e">
        <f t="shared" si="9"/>
        <v>#DIV/0!</v>
      </c>
      <c r="AC161" s="45"/>
      <c r="AD161" s="13"/>
      <c r="AE161" s="13"/>
    </row>
    <row r="162" spans="1:31">
      <c r="A162" s="45"/>
      <c r="B162">
        <f>+'Ark1'!C2661</f>
        <v>2015</v>
      </c>
      <c r="C162">
        <f>+'Ark1'!N2661</f>
        <v>428</v>
      </c>
      <c r="D162" s="3" t="s">
        <v>475</v>
      </c>
      <c r="E162">
        <f>+'Ark1'!Q2661</f>
        <v>0</v>
      </c>
      <c r="F162">
        <f>+'Ark1'!R2661</f>
        <v>0</v>
      </c>
      <c r="G162" s="201">
        <f>+'Ark1'!AG2661</f>
        <v>0</v>
      </c>
      <c r="H162" s="59">
        <f t="shared" si="10"/>
        <v>0</v>
      </c>
      <c r="I162" s="201">
        <f>+'Ark1'!AH2661</f>
        <v>0</v>
      </c>
      <c r="J162" s="201"/>
      <c r="K162" s="453"/>
      <c r="L162" s="209"/>
      <c r="M162" s="151"/>
      <c r="N162" s="201"/>
      <c r="O162" s="201"/>
      <c r="P162" s="201"/>
      <c r="Q162" s="1">
        <f>+'Ark1'!S2661</f>
        <v>0</v>
      </c>
      <c r="R162" s="1">
        <f>+'Ark1'!T2661</f>
        <v>0</v>
      </c>
      <c r="S162" s="93">
        <f>+'Ark1'!U2661</f>
        <v>0</v>
      </c>
      <c r="T162" s="11">
        <f>+'Ark1'!W2661</f>
        <v>0</v>
      </c>
      <c r="U162" s="11">
        <f>+'Ark1'!X2661</f>
        <v>0</v>
      </c>
      <c r="V162" s="11">
        <f>+'Ark1'!Y2661</f>
        <v>0</v>
      </c>
      <c r="W162" s="11">
        <f>+'Ark1'!Z2661</f>
        <v>0</v>
      </c>
      <c r="X162" s="1">
        <f>+'Ark1'!AA2661</f>
        <v>0</v>
      </c>
      <c r="Y162" s="1">
        <f>+'Ark1'!AB2661</f>
        <v>0</v>
      </c>
      <c r="Z162" s="1">
        <f>+'Ark1'!AC2661</f>
        <v>0</v>
      </c>
      <c r="AA162" s="1" t="e">
        <f t="shared" si="8"/>
        <v>#DIV/0!</v>
      </c>
      <c r="AB162" s="1" t="e">
        <f t="shared" si="9"/>
        <v>#DIV/0!</v>
      </c>
      <c r="AC162" s="45"/>
      <c r="AD162" s="13"/>
      <c r="AE162" s="13"/>
    </row>
    <row r="163" spans="1:31">
      <c r="A163" s="45"/>
      <c r="B163">
        <f>+'Ark1'!C2662</f>
        <v>2015</v>
      </c>
      <c r="C163">
        <f>+'Ark1'!N2662</f>
        <v>430</v>
      </c>
      <c r="D163" s="3" t="s">
        <v>476</v>
      </c>
      <c r="E163">
        <f>+'Ark1'!Q2662</f>
        <v>0</v>
      </c>
      <c r="F163">
        <f>+'Ark1'!R2662</f>
        <v>0</v>
      </c>
      <c r="G163" s="201">
        <f>+'Ark1'!AG2662</f>
        <v>0</v>
      </c>
      <c r="H163" s="58">
        <f t="shared" si="10"/>
        <v>0</v>
      </c>
      <c r="I163" s="201">
        <f>+'Ark1'!AH2662</f>
        <v>0</v>
      </c>
      <c r="J163" s="201"/>
      <c r="K163" s="453"/>
      <c r="L163" s="209"/>
      <c r="M163" s="151"/>
      <c r="N163" s="201"/>
      <c r="O163" s="201"/>
      <c r="P163" s="201"/>
      <c r="Q163" s="1">
        <f>+'Ark1'!S2662</f>
        <v>0</v>
      </c>
      <c r="R163" s="1">
        <f>+'Ark1'!T2662</f>
        <v>0</v>
      </c>
      <c r="S163" s="93">
        <f>+'Ark1'!U2662</f>
        <v>0</v>
      </c>
      <c r="T163" s="11">
        <f>+'Ark1'!W2662</f>
        <v>0</v>
      </c>
      <c r="U163" s="11">
        <f>+'Ark1'!X2662</f>
        <v>0</v>
      </c>
      <c r="V163" s="11">
        <f>+'Ark1'!Y2662</f>
        <v>0</v>
      </c>
      <c r="W163" s="11">
        <f>+'Ark1'!Z2662</f>
        <v>0</v>
      </c>
      <c r="X163" s="1">
        <f>+'Ark1'!AA2662</f>
        <v>0</v>
      </c>
      <c r="Y163" s="1">
        <f>+'Ark1'!AB2662</f>
        <v>0</v>
      </c>
      <c r="Z163" s="1">
        <f>+'Ark1'!AC2662</f>
        <v>0</v>
      </c>
      <c r="AA163" s="1" t="e">
        <f t="shared" si="8"/>
        <v>#DIV/0!</v>
      </c>
      <c r="AB163" s="1" t="e">
        <f t="shared" si="9"/>
        <v>#DIV/0!</v>
      </c>
      <c r="AC163" s="45"/>
      <c r="AD163" s="13"/>
      <c r="AE163" s="13"/>
    </row>
    <row r="164" spans="1:31">
      <c r="A164" s="45"/>
      <c r="B164">
        <f>+'Ark1'!C2663</f>
        <v>2015</v>
      </c>
      <c r="C164">
        <f>+'Ark1'!N2663</f>
        <v>433</v>
      </c>
      <c r="D164" s="3" t="s">
        <v>477</v>
      </c>
      <c r="E164">
        <f>+'Ark1'!Q2663</f>
        <v>0</v>
      </c>
      <c r="F164">
        <f>+'Ark1'!R2663</f>
        <v>0</v>
      </c>
      <c r="G164" s="201">
        <f>+'Ark1'!AG2663</f>
        <v>0</v>
      </c>
      <c r="H164" s="58">
        <f t="shared" si="10"/>
        <v>0</v>
      </c>
      <c r="I164" s="201">
        <f>+'Ark1'!AH2663</f>
        <v>0</v>
      </c>
      <c r="J164" s="201"/>
      <c r="K164" s="453"/>
      <c r="L164" s="209"/>
      <c r="M164" s="151"/>
      <c r="N164" s="201"/>
      <c r="O164" s="201"/>
      <c r="P164" s="201"/>
      <c r="Q164" s="1">
        <f>+'Ark1'!S2663</f>
        <v>0</v>
      </c>
      <c r="R164" s="1">
        <f>+'Ark1'!T2663</f>
        <v>0</v>
      </c>
      <c r="S164" s="93">
        <f>+'Ark1'!U2663</f>
        <v>0</v>
      </c>
      <c r="T164" s="11">
        <f>+'Ark1'!W2663</f>
        <v>0</v>
      </c>
      <c r="U164" s="11">
        <f>+'Ark1'!X2663</f>
        <v>0</v>
      </c>
      <c r="V164" s="11">
        <f>+'Ark1'!Y2663</f>
        <v>0</v>
      </c>
      <c r="W164" s="11">
        <f>+'Ark1'!Z2663</f>
        <v>0</v>
      </c>
      <c r="X164" s="1">
        <f>+'Ark1'!AA2663</f>
        <v>0</v>
      </c>
      <c r="Y164" s="1">
        <f>+'Ark1'!AB2663</f>
        <v>0</v>
      </c>
      <c r="Z164" s="1">
        <f>+'Ark1'!AC2663</f>
        <v>0</v>
      </c>
      <c r="AA164" s="1" t="e">
        <f t="shared" si="8"/>
        <v>#DIV/0!</v>
      </c>
      <c r="AB164" s="1" t="e">
        <f t="shared" si="9"/>
        <v>#DIV/0!</v>
      </c>
      <c r="AC164" s="45"/>
      <c r="AD164" s="13"/>
      <c r="AE164" s="13"/>
    </row>
    <row r="165" spans="1:31">
      <c r="A165" s="45"/>
      <c r="B165">
        <f>+'Ark1'!C2664</f>
        <v>2015</v>
      </c>
      <c r="C165">
        <f>+'Ark1'!N2664</f>
        <v>435</v>
      </c>
      <c r="D165" s="3" t="s">
        <v>478</v>
      </c>
      <c r="E165">
        <f>+'Ark1'!Q2664</f>
        <v>0</v>
      </c>
      <c r="F165">
        <f>+'Ark1'!R2664</f>
        <v>0</v>
      </c>
      <c r="G165" s="201">
        <f>+'Ark1'!AG2664</f>
        <v>0</v>
      </c>
      <c r="H165" s="58">
        <f t="shared" si="10"/>
        <v>0</v>
      </c>
      <c r="I165" s="201">
        <f>+'Ark1'!AH2664</f>
        <v>0</v>
      </c>
      <c r="J165" s="201"/>
      <c r="K165" s="453"/>
      <c r="L165" s="209"/>
      <c r="M165" s="151"/>
      <c r="N165" s="201"/>
      <c r="O165" s="201"/>
      <c r="P165" s="201"/>
      <c r="Q165" s="1">
        <f>+'Ark1'!S2664</f>
        <v>0</v>
      </c>
      <c r="R165" s="1">
        <f>+'Ark1'!T2664</f>
        <v>0</v>
      </c>
      <c r="S165" s="93">
        <f>+'Ark1'!U2664</f>
        <v>0</v>
      </c>
      <c r="T165" s="11">
        <f>+'Ark1'!W2664</f>
        <v>0</v>
      </c>
      <c r="U165" s="11">
        <f>+'Ark1'!X2664</f>
        <v>0</v>
      </c>
      <c r="V165" s="11">
        <f>+'Ark1'!Y2664</f>
        <v>0</v>
      </c>
      <c r="W165" s="11">
        <f>+'Ark1'!Z2664</f>
        <v>0</v>
      </c>
      <c r="X165" s="1">
        <f>+'Ark1'!AA2664</f>
        <v>0</v>
      </c>
      <c r="Y165" s="1">
        <f>+'Ark1'!AB2664</f>
        <v>0</v>
      </c>
      <c r="Z165" s="1">
        <f>+'Ark1'!AC2664</f>
        <v>0</v>
      </c>
      <c r="AA165" s="1" t="e">
        <f t="shared" si="8"/>
        <v>#DIV/0!</v>
      </c>
      <c r="AB165" s="1" t="e">
        <f t="shared" si="9"/>
        <v>#DIV/0!</v>
      </c>
      <c r="AC165" s="45"/>
      <c r="AD165" s="13"/>
      <c r="AE165" s="13"/>
    </row>
    <row r="166" spans="1:31">
      <c r="A166" s="45"/>
      <c r="B166">
        <f>+'Ark1'!C2665</f>
        <v>2015</v>
      </c>
      <c r="C166">
        <f>+'Ark1'!N2665</f>
        <v>438</v>
      </c>
      <c r="D166" s="3" t="s">
        <v>479</v>
      </c>
      <c r="E166">
        <f>+'Ark1'!Q2665</f>
        <v>0</v>
      </c>
      <c r="F166">
        <f>+'Ark1'!R2665</f>
        <v>0</v>
      </c>
      <c r="G166" s="201">
        <f>+'Ark1'!AG2665</f>
        <v>0</v>
      </c>
      <c r="H166" s="58">
        <f t="shared" si="10"/>
        <v>0</v>
      </c>
      <c r="I166" s="201">
        <f>+'Ark1'!AH2665</f>
        <v>0</v>
      </c>
      <c r="J166" s="201"/>
      <c r="K166" s="453"/>
      <c r="L166" s="209"/>
      <c r="M166" s="151"/>
      <c r="N166" s="201"/>
      <c r="O166" s="201"/>
      <c r="P166" s="201"/>
      <c r="Q166" s="1">
        <f>+'Ark1'!S2665</f>
        <v>0</v>
      </c>
      <c r="R166" s="1">
        <f>+'Ark1'!T2665</f>
        <v>0</v>
      </c>
      <c r="S166" s="93">
        <f>+'Ark1'!U2665</f>
        <v>0</v>
      </c>
      <c r="T166" s="11">
        <f>+'Ark1'!W2665</f>
        <v>0</v>
      </c>
      <c r="U166" s="11">
        <f>+'Ark1'!X2665</f>
        <v>0</v>
      </c>
      <c r="V166" s="11">
        <f>+'Ark1'!Y2665</f>
        <v>0</v>
      </c>
      <c r="W166" s="11">
        <f>+'Ark1'!Z2665</f>
        <v>0</v>
      </c>
      <c r="X166" s="1">
        <f>+'Ark1'!AA2665</f>
        <v>0</v>
      </c>
      <c r="Y166" s="1">
        <f>+'Ark1'!AB2665</f>
        <v>0</v>
      </c>
      <c r="Z166" s="1">
        <f>+'Ark1'!AC2665</f>
        <v>0</v>
      </c>
      <c r="AA166" s="1" t="e">
        <f t="shared" si="8"/>
        <v>#DIV/0!</v>
      </c>
      <c r="AB166" s="1" t="e">
        <f t="shared" si="9"/>
        <v>#DIV/0!</v>
      </c>
      <c r="AC166" s="45"/>
      <c r="AD166" s="13"/>
      <c r="AE166" s="13"/>
    </row>
    <row r="167" spans="1:31">
      <c r="A167" s="45"/>
      <c r="B167">
        <f>+'Ark1'!C2666</f>
        <v>2015</v>
      </c>
      <c r="C167">
        <f>+'Ark1'!N2666</f>
        <v>440</v>
      </c>
      <c r="D167" s="3" t="s">
        <v>480</v>
      </c>
      <c r="E167">
        <f>+'Ark1'!Q2666</f>
        <v>0</v>
      </c>
      <c r="F167">
        <f>+'Ark1'!R2666</f>
        <v>0</v>
      </c>
      <c r="G167" s="201">
        <f>+'Ark1'!AG2666</f>
        <v>0</v>
      </c>
      <c r="H167" s="58">
        <f t="shared" si="10"/>
        <v>0</v>
      </c>
      <c r="I167" s="201">
        <f>+'Ark1'!AH2666</f>
        <v>0</v>
      </c>
      <c r="J167" s="201"/>
      <c r="K167" s="453"/>
      <c r="L167" s="209"/>
      <c r="M167" s="151"/>
      <c r="N167" s="201"/>
      <c r="O167" s="201"/>
      <c r="P167" s="201"/>
      <c r="Q167" s="1">
        <f>+'Ark1'!S2666</f>
        <v>0</v>
      </c>
      <c r="R167" s="1">
        <f>+'Ark1'!T2666</f>
        <v>0</v>
      </c>
      <c r="S167" s="93">
        <f>+'Ark1'!U2666</f>
        <v>0</v>
      </c>
      <c r="T167" s="11">
        <f>+'Ark1'!W2666</f>
        <v>0</v>
      </c>
      <c r="U167" s="11">
        <f>+'Ark1'!X2666</f>
        <v>0</v>
      </c>
      <c r="V167" s="11">
        <f>+'Ark1'!Y2666</f>
        <v>0</v>
      </c>
      <c r="W167" s="11">
        <f>+'Ark1'!Z2666</f>
        <v>0</v>
      </c>
      <c r="X167" s="1">
        <f>+'Ark1'!AA2666</f>
        <v>0</v>
      </c>
      <c r="Y167" s="1">
        <f>+'Ark1'!AB2666</f>
        <v>0</v>
      </c>
      <c r="Z167" s="1">
        <f>+'Ark1'!AC2666</f>
        <v>0</v>
      </c>
      <c r="AA167" s="1" t="e">
        <f t="shared" si="8"/>
        <v>#DIV/0!</v>
      </c>
      <c r="AB167" s="1" t="e">
        <f t="shared" si="9"/>
        <v>#DIV/0!</v>
      </c>
      <c r="AC167" s="45"/>
      <c r="AD167" s="13"/>
      <c r="AE167" s="13"/>
    </row>
    <row r="168" spans="1:31">
      <c r="A168" s="45"/>
      <c r="B168">
        <f>+'Ark1'!C2667</f>
        <v>2015</v>
      </c>
      <c r="C168">
        <f>+'Ark1'!N2667</f>
        <v>443</v>
      </c>
      <c r="D168" s="3" t="s">
        <v>481</v>
      </c>
      <c r="E168">
        <f>+'Ark1'!Q2667</f>
        <v>0</v>
      </c>
      <c r="F168">
        <f>+'Ark1'!R2667</f>
        <v>0</v>
      </c>
      <c r="G168" s="201">
        <f>+'Ark1'!AG2667</f>
        <v>0</v>
      </c>
      <c r="H168" s="58">
        <f t="shared" si="10"/>
        <v>0</v>
      </c>
      <c r="I168" s="201">
        <f>+'Ark1'!AH2667</f>
        <v>0</v>
      </c>
      <c r="J168" s="201"/>
      <c r="K168" s="453"/>
      <c r="L168" s="209"/>
      <c r="M168" s="151"/>
      <c r="N168" s="201"/>
      <c r="O168" s="201"/>
      <c r="P168" s="201"/>
      <c r="Q168" s="1">
        <f>+'Ark1'!S2667</f>
        <v>0</v>
      </c>
      <c r="R168" s="1">
        <f>+'Ark1'!T2667</f>
        <v>0</v>
      </c>
      <c r="S168" s="93">
        <f>+'Ark1'!U2667</f>
        <v>0</v>
      </c>
      <c r="T168" s="11">
        <f>+'Ark1'!W2667</f>
        <v>0</v>
      </c>
      <c r="U168" s="11">
        <f>+'Ark1'!X2667</f>
        <v>0</v>
      </c>
      <c r="V168" s="11">
        <f>+'Ark1'!Y2667</f>
        <v>0</v>
      </c>
      <c r="W168" s="11">
        <f>+'Ark1'!Z2667</f>
        <v>0</v>
      </c>
      <c r="X168" s="1">
        <f>+'Ark1'!AA2667</f>
        <v>0</v>
      </c>
      <c r="Y168" s="1">
        <f>+'Ark1'!AB2667</f>
        <v>0</v>
      </c>
      <c r="Z168" s="1">
        <f>+'Ark1'!AC2667</f>
        <v>0</v>
      </c>
      <c r="AA168" s="1" t="e">
        <f t="shared" si="8"/>
        <v>#DIV/0!</v>
      </c>
      <c r="AB168" s="1" t="e">
        <f t="shared" si="9"/>
        <v>#DIV/0!</v>
      </c>
      <c r="AC168" s="45"/>
      <c r="AD168" s="13"/>
      <c r="AE168" s="13"/>
    </row>
    <row r="169" spans="1:31">
      <c r="A169" s="45"/>
      <c r="B169">
        <f>+'Ark1'!C2668</f>
        <v>2015</v>
      </c>
      <c r="C169">
        <f>+'Ark1'!N2668</f>
        <v>445</v>
      </c>
      <c r="D169" s="3" t="s">
        <v>482</v>
      </c>
      <c r="E169">
        <f>+'Ark1'!Q2668</f>
        <v>0</v>
      </c>
      <c r="F169">
        <f>+'Ark1'!R2668</f>
        <v>0</v>
      </c>
      <c r="G169" s="201">
        <f>+'Ark1'!AG2668</f>
        <v>0</v>
      </c>
      <c r="H169" s="58">
        <f t="shared" si="10"/>
        <v>0</v>
      </c>
      <c r="I169" s="201">
        <f>+'Ark1'!AH2668</f>
        <v>0</v>
      </c>
      <c r="J169" s="201"/>
      <c r="K169" s="453"/>
      <c r="L169" s="209"/>
      <c r="M169" s="151"/>
      <c r="N169" s="201"/>
      <c r="O169" s="201"/>
      <c r="P169" s="201"/>
      <c r="Q169" s="1">
        <f>+'Ark1'!S2668</f>
        <v>0</v>
      </c>
      <c r="R169" s="1">
        <f>+'Ark1'!T2668</f>
        <v>0</v>
      </c>
      <c r="S169" s="93">
        <f>+'Ark1'!U2668</f>
        <v>0</v>
      </c>
      <c r="T169" s="11">
        <f>+'Ark1'!W2668</f>
        <v>0</v>
      </c>
      <c r="U169" s="11">
        <f>+'Ark1'!X2668</f>
        <v>0</v>
      </c>
      <c r="V169" s="11">
        <f>+'Ark1'!Y2668</f>
        <v>0</v>
      </c>
      <c r="W169" s="11">
        <f>+'Ark1'!Z2668</f>
        <v>0</v>
      </c>
      <c r="X169" s="1">
        <f>+'Ark1'!AA2668</f>
        <v>0</v>
      </c>
      <c r="Y169" s="1">
        <f>+'Ark1'!AB2668</f>
        <v>0</v>
      </c>
      <c r="Z169" s="1">
        <f>+'Ark1'!AC2668</f>
        <v>0</v>
      </c>
      <c r="AA169" s="1" t="e">
        <f t="shared" si="8"/>
        <v>#DIV/0!</v>
      </c>
      <c r="AB169" s="1" t="e">
        <f t="shared" si="9"/>
        <v>#DIV/0!</v>
      </c>
      <c r="AC169" s="45"/>
      <c r="AD169" s="13"/>
      <c r="AE169" s="13"/>
    </row>
    <row r="170" spans="1:31">
      <c r="A170" s="45"/>
      <c r="B170">
        <f>+'Ark1'!C2669</f>
        <v>2015</v>
      </c>
      <c r="C170">
        <f>+'Ark1'!N2669</f>
        <v>450</v>
      </c>
      <c r="D170" s="3" t="s">
        <v>483</v>
      </c>
      <c r="E170">
        <f>+'Ark1'!Q2669</f>
        <v>0</v>
      </c>
      <c r="F170">
        <f>+'Ark1'!R2669</f>
        <v>0</v>
      </c>
      <c r="G170" s="201">
        <f>+'Ark1'!AG2669</f>
        <v>0</v>
      </c>
      <c r="H170" s="58">
        <f t="shared" si="10"/>
        <v>0</v>
      </c>
      <c r="I170" s="201">
        <f>+'Ark1'!AH2669</f>
        <v>0</v>
      </c>
      <c r="J170" s="201"/>
      <c r="K170" s="453"/>
      <c r="L170" s="209"/>
      <c r="M170" s="151"/>
      <c r="N170" s="201"/>
      <c r="O170" s="201"/>
      <c r="P170" s="201"/>
      <c r="Q170" s="1">
        <f>+'Ark1'!S2669</f>
        <v>0</v>
      </c>
      <c r="R170" s="1">
        <f>+'Ark1'!T2669</f>
        <v>0</v>
      </c>
      <c r="S170" s="93">
        <f>+'Ark1'!U2669</f>
        <v>0</v>
      </c>
      <c r="T170" s="11">
        <f>+'Ark1'!W2669</f>
        <v>0</v>
      </c>
      <c r="U170" s="11">
        <f>+'Ark1'!X2669</f>
        <v>0</v>
      </c>
      <c r="V170" s="11">
        <f>+'Ark1'!Y2669</f>
        <v>0</v>
      </c>
      <c r="W170" s="11">
        <f>+'Ark1'!Z2669</f>
        <v>0</v>
      </c>
      <c r="X170" s="1">
        <f>+'Ark1'!AA2669</f>
        <v>0</v>
      </c>
      <c r="Y170" s="1">
        <f>+'Ark1'!AB2669</f>
        <v>0</v>
      </c>
      <c r="Z170" s="1">
        <f>+'Ark1'!AC2669</f>
        <v>0</v>
      </c>
      <c r="AA170" s="1" t="e">
        <f t="shared" si="8"/>
        <v>#DIV/0!</v>
      </c>
      <c r="AB170" s="1" t="e">
        <f t="shared" si="9"/>
        <v>#DIV/0!</v>
      </c>
      <c r="AC170" s="45"/>
      <c r="AD170" s="13"/>
      <c r="AE170" s="13"/>
    </row>
    <row r="171" spans="1:31">
      <c r="A171" s="45"/>
      <c r="B171">
        <f>+'Ark1'!C2670</f>
        <v>2015</v>
      </c>
      <c r="C171">
        <f>+'Ark1'!N2670</f>
        <v>455</v>
      </c>
      <c r="D171" s="3" t="s">
        <v>484</v>
      </c>
      <c r="E171">
        <f>+'Ark1'!Q2670</f>
        <v>0</v>
      </c>
      <c r="F171">
        <f>+'Ark1'!R2670</f>
        <v>0</v>
      </c>
      <c r="G171" s="201">
        <f>+'Ark1'!AG2670</f>
        <v>0</v>
      </c>
      <c r="H171" s="58">
        <f t="shared" si="10"/>
        <v>0</v>
      </c>
      <c r="I171" s="201">
        <f>+'Ark1'!AH2670</f>
        <v>0</v>
      </c>
      <c r="J171" s="201"/>
      <c r="K171" s="453"/>
      <c r="L171" s="209"/>
      <c r="M171" s="151"/>
      <c r="N171" s="201"/>
      <c r="O171" s="201"/>
      <c r="P171" s="201"/>
      <c r="Q171" s="1">
        <f>+'Ark1'!S2670</f>
        <v>0</v>
      </c>
      <c r="R171" s="1">
        <f>+'Ark1'!T2670</f>
        <v>0</v>
      </c>
      <c r="S171" s="93">
        <f>+'Ark1'!U2670</f>
        <v>0</v>
      </c>
      <c r="T171" s="11">
        <f>+'Ark1'!W2670</f>
        <v>0</v>
      </c>
      <c r="U171" s="11">
        <f>+'Ark1'!X2670</f>
        <v>0</v>
      </c>
      <c r="V171" s="11">
        <f>+'Ark1'!Y2670</f>
        <v>0</v>
      </c>
      <c r="W171" s="11">
        <f>+'Ark1'!Z2670</f>
        <v>0</v>
      </c>
      <c r="X171" s="1">
        <f>+'Ark1'!AA2670</f>
        <v>0</v>
      </c>
      <c r="Y171" s="1">
        <f>+'Ark1'!AB2670</f>
        <v>0</v>
      </c>
      <c r="Z171" s="1">
        <f>+'Ark1'!AC2670</f>
        <v>0</v>
      </c>
      <c r="AA171" s="1" t="e">
        <f t="shared" si="8"/>
        <v>#DIV/0!</v>
      </c>
      <c r="AB171" s="1" t="e">
        <f t="shared" si="9"/>
        <v>#DIV/0!</v>
      </c>
      <c r="AC171" s="45"/>
      <c r="AD171" s="13"/>
      <c r="AE171" s="13"/>
    </row>
    <row r="172" spans="1:31">
      <c r="A172" s="45"/>
      <c r="B172">
        <f>+'Ark1'!C2671</f>
        <v>2015</v>
      </c>
      <c r="C172">
        <f>+'Ark1'!N2671</f>
        <v>460</v>
      </c>
      <c r="D172" s="3" t="s">
        <v>485</v>
      </c>
      <c r="E172">
        <f>+'Ark1'!Q2671</f>
        <v>0</v>
      </c>
      <c r="F172">
        <f>+'Ark1'!R2671</f>
        <v>0</v>
      </c>
      <c r="G172" s="201">
        <f>+'Ark1'!AG2671</f>
        <v>0</v>
      </c>
      <c r="H172" s="58">
        <f t="shared" si="10"/>
        <v>0</v>
      </c>
      <c r="I172" s="201">
        <f>+'Ark1'!AH2671</f>
        <v>0</v>
      </c>
      <c r="J172" s="201"/>
      <c r="K172" s="453"/>
      <c r="L172" s="209"/>
      <c r="M172" s="151"/>
      <c r="N172" s="201"/>
      <c r="O172" s="201"/>
      <c r="P172" s="201"/>
      <c r="Q172" s="1">
        <f>+'Ark1'!S2671</f>
        <v>0</v>
      </c>
      <c r="R172" s="1">
        <f>+'Ark1'!T2671</f>
        <v>0</v>
      </c>
      <c r="S172" s="93">
        <f>+'Ark1'!U2671</f>
        <v>0</v>
      </c>
      <c r="T172" s="11">
        <f>+'Ark1'!W2671</f>
        <v>0</v>
      </c>
      <c r="U172" s="11">
        <f>+'Ark1'!X2671</f>
        <v>0</v>
      </c>
      <c r="V172" s="11">
        <f>+'Ark1'!Y2671</f>
        <v>0</v>
      </c>
      <c r="W172" s="11">
        <f>+'Ark1'!Z2671</f>
        <v>0</v>
      </c>
      <c r="X172" s="1">
        <f>+'Ark1'!AA2671</f>
        <v>0</v>
      </c>
      <c r="Y172" s="1">
        <f>+'Ark1'!AB2671</f>
        <v>0</v>
      </c>
      <c r="Z172" s="1">
        <f>+'Ark1'!AC2671</f>
        <v>0</v>
      </c>
      <c r="AA172" s="1" t="e">
        <f t="shared" si="8"/>
        <v>#DIV/0!</v>
      </c>
      <c r="AB172" s="1" t="e">
        <f t="shared" si="9"/>
        <v>#DIV/0!</v>
      </c>
      <c r="AC172" s="45"/>
      <c r="AD172" s="13"/>
      <c r="AE172" s="13"/>
    </row>
    <row r="173" spans="1:31">
      <c r="A173" s="45"/>
      <c r="B173" s="52">
        <f>+'Ark1'!C2672</f>
        <v>2014</v>
      </c>
      <c r="C173" s="52">
        <f>+'Ark1'!N2672</f>
        <v>409</v>
      </c>
      <c r="D173" s="53" t="s">
        <v>470</v>
      </c>
      <c r="E173" s="52">
        <f>+'Ark1'!Q2672</f>
        <v>0</v>
      </c>
      <c r="F173" s="52">
        <f>+'Ark1'!R2672</f>
        <v>0</v>
      </c>
      <c r="G173" s="183">
        <f>+'Ark1'!AG2672</f>
        <v>0</v>
      </c>
      <c r="H173" s="58">
        <f t="shared" si="10"/>
        <v>0</v>
      </c>
      <c r="I173" s="183">
        <f>+'Ark1'!AH2672</f>
        <v>0</v>
      </c>
      <c r="J173" s="183"/>
      <c r="K173" s="452"/>
      <c r="L173" s="281"/>
      <c r="M173" s="200"/>
      <c r="N173" s="183"/>
      <c r="O173" s="183"/>
      <c r="P173" s="183"/>
      <c r="Q173" s="54">
        <f>+'Ark1'!S2672</f>
        <v>0</v>
      </c>
      <c r="R173" s="54">
        <f>+'Ark1'!T2672</f>
        <v>0</v>
      </c>
      <c r="S173" s="161">
        <f>+'Ark1'!U2672</f>
        <v>0</v>
      </c>
      <c r="T173" s="74">
        <f>+'Ark1'!W2672</f>
        <v>0</v>
      </c>
      <c r="U173" s="74">
        <f>+'Ark1'!X2672</f>
        <v>0</v>
      </c>
      <c r="V173" s="74">
        <f>+'Ark1'!Y2672</f>
        <v>0</v>
      </c>
      <c r="W173" s="74">
        <f>+'Ark1'!Z2672</f>
        <v>0</v>
      </c>
      <c r="X173" s="54">
        <f>+'Ark1'!AA2672</f>
        <v>0</v>
      </c>
      <c r="Y173" s="54">
        <f>+'Ark1'!AB2672</f>
        <v>0</v>
      </c>
      <c r="Z173" s="54">
        <f>+'Ark1'!AC2672</f>
        <v>0</v>
      </c>
      <c r="AA173" s="54" t="e">
        <f t="shared" si="8"/>
        <v>#DIV/0!</v>
      </c>
      <c r="AB173" s="54" t="e">
        <f t="shared" si="9"/>
        <v>#DIV/0!</v>
      </c>
      <c r="AC173" s="45"/>
    </row>
    <row r="174" spans="1:31">
      <c r="A174" s="45"/>
      <c r="B174" s="52">
        <f>+'Ark1'!C2673</f>
        <v>2014</v>
      </c>
      <c r="C174" s="52">
        <f>+'Ark1'!N2673</f>
        <v>410</v>
      </c>
      <c r="D174" s="53" t="s">
        <v>471</v>
      </c>
      <c r="E174" s="52">
        <f>+'Ark1'!Q2673</f>
        <v>0</v>
      </c>
      <c r="F174" s="52">
        <f>+'Ark1'!R2673</f>
        <v>0</v>
      </c>
      <c r="G174" s="183">
        <f>+'Ark1'!AG2673</f>
        <v>0</v>
      </c>
      <c r="H174" s="58">
        <f t="shared" si="10"/>
        <v>0</v>
      </c>
      <c r="I174" s="183">
        <f>+'Ark1'!AH2673</f>
        <v>0</v>
      </c>
      <c r="J174" s="183"/>
      <c r="K174" s="452"/>
      <c r="L174" s="281"/>
      <c r="M174" s="200"/>
      <c r="N174" s="183"/>
      <c r="O174" s="183"/>
      <c r="P174" s="183"/>
      <c r="Q174" s="54">
        <f>+'Ark1'!S2673</f>
        <v>0</v>
      </c>
      <c r="R174" s="54">
        <f>+'Ark1'!T2673</f>
        <v>0</v>
      </c>
      <c r="S174" s="161">
        <f>+'Ark1'!U2673</f>
        <v>0</v>
      </c>
      <c r="T174" s="74">
        <f>+'Ark1'!W2673</f>
        <v>0</v>
      </c>
      <c r="U174" s="74">
        <f>+'Ark1'!X2673</f>
        <v>0</v>
      </c>
      <c r="V174" s="74">
        <f>+'Ark1'!Y2673</f>
        <v>0</v>
      </c>
      <c r="W174" s="74">
        <f>+'Ark1'!Z2673</f>
        <v>0</v>
      </c>
      <c r="X174" s="54">
        <f>+'Ark1'!AA2673</f>
        <v>0</v>
      </c>
      <c r="Y174" s="54">
        <f>+'Ark1'!AB2673</f>
        <v>0</v>
      </c>
      <c r="Z174" s="54">
        <f>+'Ark1'!AC2673</f>
        <v>0</v>
      </c>
      <c r="AA174" s="54" t="e">
        <f t="shared" si="8"/>
        <v>#DIV/0!</v>
      </c>
      <c r="AB174" s="54" t="e">
        <f t="shared" si="9"/>
        <v>#DIV/0!</v>
      </c>
      <c r="AC174" s="45"/>
    </row>
    <row r="175" spans="1:31">
      <c r="A175" s="45"/>
      <c r="B175" s="52">
        <f>+'Ark1'!C2674</f>
        <v>2014</v>
      </c>
      <c r="C175" s="52">
        <f>+'Ark1'!N2674</f>
        <v>415</v>
      </c>
      <c r="D175" s="53" t="s">
        <v>472</v>
      </c>
      <c r="E175" s="52">
        <f>+'Ark1'!Q2674</f>
        <v>0</v>
      </c>
      <c r="F175" s="52">
        <f>+'Ark1'!R2674</f>
        <v>0</v>
      </c>
      <c r="G175" s="183">
        <f>+'Ark1'!AG2674</f>
        <v>0</v>
      </c>
      <c r="H175" s="58">
        <f t="shared" si="10"/>
        <v>0</v>
      </c>
      <c r="I175" s="183">
        <f>+'Ark1'!AH2674</f>
        <v>0</v>
      </c>
      <c r="J175" s="183"/>
      <c r="K175" s="452"/>
      <c r="L175" s="281"/>
      <c r="M175" s="200"/>
      <c r="N175" s="183"/>
      <c r="O175" s="183"/>
      <c r="P175" s="183"/>
      <c r="Q175" s="54">
        <f>+'Ark1'!S2674</f>
        <v>0</v>
      </c>
      <c r="R175" s="54">
        <f>+'Ark1'!T2674</f>
        <v>0</v>
      </c>
      <c r="S175" s="161">
        <f>+'Ark1'!U2674</f>
        <v>0</v>
      </c>
      <c r="T175" s="74">
        <f>+'Ark1'!W2674</f>
        <v>0</v>
      </c>
      <c r="U175" s="74">
        <f>+'Ark1'!X2674</f>
        <v>0</v>
      </c>
      <c r="V175" s="74">
        <f>+'Ark1'!Y2674</f>
        <v>0</v>
      </c>
      <c r="W175" s="74">
        <f>+'Ark1'!Z2674</f>
        <v>0</v>
      </c>
      <c r="X175" s="54">
        <f>+'Ark1'!AA2674</f>
        <v>0</v>
      </c>
      <c r="Y175" s="54">
        <f>+'Ark1'!AB2674</f>
        <v>0</v>
      </c>
      <c r="Z175" s="54">
        <f>+'Ark1'!AC2674</f>
        <v>0</v>
      </c>
      <c r="AA175" s="54" t="e">
        <f t="shared" si="8"/>
        <v>#DIV/0!</v>
      </c>
      <c r="AB175" s="54" t="e">
        <f t="shared" si="9"/>
        <v>#DIV/0!</v>
      </c>
      <c r="AC175" s="45"/>
    </row>
    <row r="176" spans="1:31">
      <c r="A176" s="45"/>
      <c r="B176" s="52">
        <f>+'Ark1'!C2675</f>
        <v>2014</v>
      </c>
      <c r="C176" s="52">
        <f>+'Ark1'!N2675</f>
        <v>420</v>
      </c>
      <c r="D176" s="53" t="s">
        <v>473</v>
      </c>
      <c r="E176" s="52">
        <f>+'Ark1'!Q2675</f>
        <v>0</v>
      </c>
      <c r="F176" s="52">
        <f>+'Ark1'!R2675</f>
        <v>0</v>
      </c>
      <c r="G176" s="183">
        <f>+'Ark1'!AG2675</f>
        <v>0</v>
      </c>
      <c r="H176" s="58">
        <f t="shared" si="10"/>
        <v>0</v>
      </c>
      <c r="I176" s="183">
        <f>+'Ark1'!AH2675</f>
        <v>0</v>
      </c>
      <c r="J176" s="183"/>
      <c r="K176" s="452"/>
      <c r="L176" s="281"/>
      <c r="M176" s="200"/>
      <c r="N176" s="183"/>
      <c r="O176" s="183"/>
      <c r="P176" s="183"/>
      <c r="Q176" s="54">
        <f>+'Ark1'!S2675</f>
        <v>0</v>
      </c>
      <c r="R176" s="54">
        <f>+'Ark1'!T2675</f>
        <v>0</v>
      </c>
      <c r="S176" s="161">
        <f>+'Ark1'!U2675</f>
        <v>0</v>
      </c>
      <c r="T176" s="74">
        <f>+'Ark1'!W2675</f>
        <v>0</v>
      </c>
      <c r="U176" s="74">
        <f>+'Ark1'!X2675</f>
        <v>0</v>
      </c>
      <c r="V176" s="74">
        <f>+'Ark1'!Y2675</f>
        <v>0</v>
      </c>
      <c r="W176" s="74">
        <f>+'Ark1'!Z2675</f>
        <v>0</v>
      </c>
      <c r="X176" s="54">
        <f>+'Ark1'!AA2675</f>
        <v>0</v>
      </c>
      <c r="Y176" s="54">
        <f>+'Ark1'!AB2675</f>
        <v>0</v>
      </c>
      <c r="Z176" s="54">
        <f>+'Ark1'!AC2675</f>
        <v>0</v>
      </c>
      <c r="AA176" s="54" t="e">
        <f t="shared" si="8"/>
        <v>#DIV/0!</v>
      </c>
      <c r="AB176" s="54" t="e">
        <f t="shared" si="9"/>
        <v>#DIV/0!</v>
      </c>
      <c r="AC176" s="45"/>
    </row>
    <row r="177" spans="1:29">
      <c r="A177" s="45"/>
      <c r="B177" s="52">
        <f>+'Ark1'!C2676</f>
        <v>2014</v>
      </c>
      <c r="C177" s="52">
        <f>+'Ark1'!N2676</f>
        <v>425</v>
      </c>
      <c r="D177" s="53" t="s">
        <v>474</v>
      </c>
      <c r="E177" s="52">
        <f>+'Ark1'!Q2676</f>
        <v>0</v>
      </c>
      <c r="F177" s="52">
        <f>+'Ark1'!R2676</f>
        <v>0</v>
      </c>
      <c r="G177" s="183">
        <f>+'Ark1'!AG2676</f>
        <v>0</v>
      </c>
      <c r="H177" s="58">
        <f t="shared" si="10"/>
        <v>0</v>
      </c>
      <c r="I177" s="183">
        <f>+'Ark1'!AH2676</f>
        <v>0</v>
      </c>
      <c r="J177" s="183"/>
      <c r="K177" s="452"/>
      <c r="L177" s="281"/>
      <c r="M177" s="200"/>
      <c r="N177" s="183"/>
      <c r="O177" s="183"/>
      <c r="P177" s="183"/>
      <c r="Q177" s="54">
        <f>+'Ark1'!S2676</f>
        <v>0</v>
      </c>
      <c r="R177" s="54">
        <f>+'Ark1'!T2676</f>
        <v>0</v>
      </c>
      <c r="S177" s="161">
        <f>+'Ark1'!U2676</f>
        <v>0</v>
      </c>
      <c r="T177" s="74">
        <f>+'Ark1'!W2676</f>
        <v>0</v>
      </c>
      <c r="U177" s="74">
        <f>+'Ark1'!X2676</f>
        <v>0</v>
      </c>
      <c r="V177" s="74">
        <f>+'Ark1'!Y2676</f>
        <v>0</v>
      </c>
      <c r="W177" s="74">
        <f>+'Ark1'!Z2676</f>
        <v>0</v>
      </c>
      <c r="X177" s="54">
        <f>+'Ark1'!AA2676</f>
        <v>0</v>
      </c>
      <c r="Y177" s="54">
        <f>+'Ark1'!AB2676</f>
        <v>0</v>
      </c>
      <c r="Z177" s="54">
        <f>+'Ark1'!AC2676</f>
        <v>0</v>
      </c>
      <c r="AA177" s="54" t="e">
        <f t="shared" si="8"/>
        <v>#DIV/0!</v>
      </c>
      <c r="AB177" s="54" t="e">
        <f t="shared" si="9"/>
        <v>#DIV/0!</v>
      </c>
      <c r="AC177" s="45"/>
    </row>
    <row r="178" spans="1:29">
      <c r="A178" s="45"/>
      <c r="B178" s="52">
        <f>+'Ark1'!C2677</f>
        <v>2014</v>
      </c>
      <c r="C178" s="52">
        <f>+'Ark1'!N2677</f>
        <v>428</v>
      </c>
      <c r="D178" s="53" t="s">
        <v>475</v>
      </c>
      <c r="E178" s="52">
        <f>+'Ark1'!Q2677</f>
        <v>0</v>
      </c>
      <c r="F178" s="52">
        <f>+'Ark1'!R2677</f>
        <v>0</v>
      </c>
      <c r="G178" s="183">
        <f>+'Ark1'!AG2677</f>
        <v>0</v>
      </c>
      <c r="H178" s="59">
        <f t="shared" si="10"/>
        <v>0</v>
      </c>
      <c r="I178" s="183">
        <f>+'Ark1'!AH2677</f>
        <v>0</v>
      </c>
      <c r="J178" s="183"/>
      <c r="K178" s="452"/>
      <c r="L178" s="281"/>
      <c r="M178" s="200"/>
      <c r="N178" s="183"/>
      <c r="O178" s="183"/>
      <c r="P178" s="183"/>
      <c r="Q178" s="54">
        <f>+'Ark1'!S2677</f>
        <v>0</v>
      </c>
      <c r="R178" s="54">
        <f>+'Ark1'!T2677</f>
        <v>0</v>
      </c>
      <c r="S178" s="161">
        <f>+'Ark1'!U2677</f>
        <v>0</v>
      </c>
      <c r="T178" s="74">
        <f>+'Ark1'!W2677</f>
        <v>0</v>
      </c>
      <c r="U178" s="74">
        <f>+'Ark1'!X2677</f>
        <v>0</v>
      </c>
      <c r="V178" s="74">
        <f>+'Ark1'!Y2677</f>
        <v>0</v>
      </c>
      <c r="W178" s="74">
        <f>+'Ark1'!Z2677</f>
        <v>0</v>
      </c>
      <c r="X178" s="54">
        <f>+'Ark1'!AA2677</f>
        <v>0</v>
      </c>
      <c r="Y178" s="54">
        <f>+'Ark1'!AB2677</f>
        <v>0</v>
      </c>
      <c r="Z178" s="54">
        <f>+'Ark1'!AC2677</f>
        <v>0</v>
      </c>
      <c r="AA178" s="54" t="e">
        <f t="shared" si="8"/>
        <v>#DIV/0!</v>
      </c>
      <c r="AB178" s="54" t="e">
        <f t="shared" si="9"/>
        <v>#DIV/0!</v>
      </c>
      <c r="AC178" s="45"/>
    </row>
    <row r="179" spans="1:29">
      <c r="A179" s="45"/>
      <c r="B179" s="52">
        <f>+'Ark1'!C2678</f>
        <v>2014</v>
      </c>
      <c r="C179" s="52">
        <f>+'Ark1'!N2678</f>
        <v>430</v>
      </c>
      <c r="D179" s="53" t="s">
        <v>476</v>
      </c>
      <c r="E179" s="52">
        <f>+'Ark1'!Q2678</f>
        <v>0</v>
      </c>
      <c r="F179" s="52">
        <f>+'Ark1'!R2678</f>
        <v>0</v>
      </c>
      <c r="G179" s="183">
        <f>+'Ark1'!AG2678</f>
        <v>0</v>
      </c>
      <c r="H179" s="59">
        <f t="shared" si="10"/>
        <v>0</v>
      </c>
      <c r="I179" s="183">
        <f>+'Ark1'!AH2678</f>
        <v>0</v>
      </c>
      <c r="J179" s="183"/>
      <c r="K179" s="452"/>
      <c r="L179" s="281"/>
      <c r="M179" s="200"/>
      <c r="N179" s="183"/>
      <c r="O179" s="183"/>
      <c r="P179" s="183"/>
      <c r="Q179" s="54">
        <f>+'Ark1'!S2678</f>
        <v>0</v>
      </c>
      <c r="R179" s="54">
        <f>+'Ark1'!T2678</f>
        <v>0</v>
      </c>
      <c r="S179" s="161">
        <f>+'Ark1'!U2678</f>
        <v>0</v>
      </c>
      <c r="T179" s="74">
        <f>+'Ark1'!W2678</f>
        <v>0</v>
      </c>
      <c r="U179" s="74">
        <f>+'Ark1'!X2678</f>
        <v>0</v>
      </c>
      <c r="V179" s="74">
        <f>+'Ark1'!Y2678</f>
        <v>0</v>
      </c>
      <c r="W179" s="74">
        <f>+'Ark1'!Z2678</f>
        <v>0</v>
      </c>
      <c r="X179" s="54">
        <f>+'Ark1'!AA2678</f>
        <v>0</v>
      </c>
      <c r="Y179" s="54">
        <f>+'Ark1'!AB2678</f>
        <v>0</v>
      </c>
      <c r="Z179" s="54">
        <f>+'Ark1'!AC2678</f>
        <v>0</v>
      </c>
      <c r="AA179" s="54" t="e">
        <f t="shared" si="8"/>
        <v>#DIV/0!</v>
      </c>
      <c r="AB179" s="54" t="e">
        <f t="shared" si="9"/>
        <v>#DIV/0!</v>
      </c>
      <c r="AC179" s="45"/>
    </row>
    <row r="180" spans="1:29">
      <c r="A180" s="45"/>
      <c r="B180" s="52">
        <f>+'Ark1'!C2679</f>
        <v>2014</v>
      </c>
      <c r="C180" s="52">
        <f>+'Ark1'!N2679</f>
        <v>433</v>
      </c>
      <c r="D180" s="53" t="s">
        <v>477</v>
      </c>
      <c r="E180" s="52">
        <f>+'Ark1'!Q2679</f>
        <v>0</v>
      </c>
      <c r="F180" s="52">
        <f>+'Ark1'!R2679</f>
        <v>0</v>
      </c>
      <c r="G180" s="183">
        <f>+'Ark1'!AG2679</f>
        <v>0</v>
      </c>
      <c r="H180" s="59">
        <f t="shared" si="10"/>
        <v>0</v>
      </c>
      <c r="I180" s="183">
        <f>+'Ark1'!AH2679</f>
        <v>0</v>
      </c>
      <c r="J180" s="183"/>
      <c r="K180" s="452"/>
      <c r="L180" s="281"/>
      <c r="M180" s="200"/>
      <c r="N180" s="183"/>
      <c r="O180" s="183"/>
      <c r="P180" s="183"/>
      <c r="Q180" s="54">
        <f>+'Ark1'!S2679</f>
        <v>0</v>
      </c>
      <c r="R180" s="54">
        <f>+'Ark1'!T2679</f>
        <v>0</v>
      </c>
      <c r="S180" s="161">
        <f>+'Ark1'!U2679</f>
        <v>0</v>
      </c>
      <c r="T180" s="74">
        <f>+'Ark1'!W2679</f>
        <v>0</v>
      </c>
      <c r="U180" s="74">
        <f>+'Ark1'!X2679</f>
        <v>0</v>
      </c>
      <c r="V180" s="74">
        <f>+'Ark1'!Y2679</f>
        <v>0</v>
      </c>
      <c r="W180" s="74">
        <f>+'Ark1'!Z2679</f>
        <v>0</v>
      </c>
      <c r="X180" s="54">
        <f>+'Ark1'!AA2679</f>
        <v>0</v>
      </c>
      <c r="Y180" s="54">
        <f>+'Ark1'!AB2679</f>
        <v>0</v>
      </c>
      <c r="Z180" s="54">
        <f>+'Ark1'!AC2679</f>
        <v>0</v>
      </c>
      <c r="AA180" s="54" t="e">
        <f t="shared" si="8"/>
        <v>#DIV/0!</v>
      </c>
      <c r="AB180" s="54" t="e">
        <f t="shared" si="9"/>
        <v>#DIV/0!</v>
      </c>
      <c r="AC180" s="45"/>
    </row>
    <row r="181" spans="1:29">
      <c r="A181" s="45"/>
      <c r="B181" s="52">
        <f>+'Ark1'!C2680</f>
        <v>2014</v>
      </c>
      <c r="C181" s="52">
        <f>+'Ark1'!N2680</f>
        <v>435</v>
      </c>
      <c r="D181" s="53" t="s">
        <v>478</v>
      </c>
      <c r="E181" s="52">
        <f>+'Ark1'!Q2680</f>
        <v>0</v>
      </c>
      <c r="F181" s="52">
        <f>+'Ark1'!R2680</f>
        <v>0</v>
      </c>
      <c r="G181" s="183">
        <f>+'Ark1'!AG2680</f>
        <v>0</v>
      </c>
      <c r="H181" s="59">
        <f t="shared" si="10"/>
        <v>0</v>
      </c>
      <c r="I181" s="183">
        <f>+'Ark1'!AH2680</f>
        <v>0</v>
      </c>
      <c r="J181" s="183"/>
      <c r="K181" s="452"/>
      <c r="L181" s="281"/>
      <c r="M181" s="200"/>
      <c r="N181" s="183"/>
      <c r="O181" s="183"/>
      <c r="P181" s="183"/>
      <c r="Q181" s="54">
        <f>+'Ark1'!S2680</f>
        <v>0</v>
      </c>
      <c r="R181" s="54">
        <f>+'Ark1'!T2680</f>
        <v>0</v>
      </c>
      <c r="S181" s="161">
        <f>+'Ark1'!U2680</f>
        <v>0</v>
      </c>
      <c r="T181" s="74">
        <f>+'Ark1'!W2680</f>
        <v>0</v>
      </c>
      <c r="U181" s="74">
        <f>+'Ark1'!X2680</f>
        <v>0</v>
      </c>
      <c r="V181" s="74">
        <f>+'Ark1'!Y2680</f>
        <v>0</v>
      </c>
      <c r="W181" s="74">
        <f>+'Ark1'!Z2680</f>
        <v>0</v>
      </c>
      <c r="X181" s="54">
        <f>+'Ark1'!AA2680</f>
        <v>0</v>
      </c>
      <c r="Y181" s="54">
        <f>+'Ark1'!AB2680</f>
        <v>0</v>
      </c>
      <c r="Z181" s="54">
        <f>+'Ark1'!AC2680</f>
        <v>0</v>
      </c>
      <c r="AA181" s="54" t="e">
        <f t="shared" si="8"/>
        <v>#DIV/0!</v>
      </c>
      <c r="AB181" s="54" t="e">
        <f t="shared" si="9"/>
        <v>#DIV/0!</v>
      </c>
      <c r="AC181" s="45"/>
    </row>
    <row r="182" spans="1:29">
      <c r="A182" s="45"/>
      <c r="B182" s="52">
        <f>+'Ark1'!C2681</f>
        <v>2014</v>
      </c>
      <c r="C182" s="52">
        <f>+'Ark1'!N2681</f>
        <v>438</v>
      </c>
      <c r="D182" s="53" t="s">
        <v>479</v>
      </c>
      <c r="E182" s="52">
        <f>+'Ark1'!Q2681</f>
        <v>0</v>
      </c>
      <c r="F182" s="52">
        <f>+'Ark1'!R2681</f>
        <v>0</v>
      </c>
      <c r="G182" s="183">
        <f>+'Ark1'!AG2681</f>
        <v>0</v>
      </c>
      <c r="H182" s="59">
        <f t="shared" si="10"/>
        <v>0</v>
      </c>
      <c r="I182" s="183">
        <f>+'Ark1'!AH2681</f>
        <v>0</v>
      </c>
      <c r="J182" s="183"/>
      <c r="K182" s="452"/>
      <c r="L182" s="281"/>
      <c r="M182" s="200"/>
      <c r="N182" s="183"/>
      <c r="O182" s="183"/>
      <c r="P182" s="183"/>
      <c r="Q182" s="54">
        <f>+'Ark1'!S2681</f>
        <v>0</v>
      </c>
      <c r="R182" s="54">
        <f>+'Ark1'!T2681</f>
        <v>0</v>
      </c>
      <c r="S182" s="161">
        <f>+'Ark1'!U2681</f>
        <v>0</v>
      </c>
      <c r="T182" s="74">
        <f>+'Ark1'!W2681</f>
        <v>0</v>
      </c>
      <c r="U182" s="74">
        <f>+'Ark1'!X2681</f>
        <v>0</v>
      </c>
      <c r="V182" s="74">
        <f>+'Ark1'!Y2681</f>
        <v>0</v>
      </c>
      <c r="W182" s="74">
        <f>+'Ark1'!Z2681</f>
        <v>0</v>
      </c>
      <c r="X182" s="54">
        <f>+'Ark1'!AA2681</f>
        <v>0</v>
      </c>
      <c r="Y182" s="54">
        <f>+'Ark1'!AB2681</f>
        <v>0</v>
      </c>
      <c r="Z182" s="54">
        <f>+'Ark1'!AC2681</f>
        <v>0</v>
      </c>
      <c r="AA182" s="54" t="e">
        <f t="shared" si="8"/>
        <v>#DIV/0!</v>
      </c>
      <c r="AB182" s="54" t="e">
        <f t="shared" si="9"/>
        <v>#DIV/0!</v>
      </c>
      <c r="AC182" s="45"/>
    </row>
    <row r="183" spans="1:29">
      <c r="A183" s="45"/>
      <c r="B183" s="52">
        <f>+'Ark1'!C2682</f>
        <v>2014</v>
      </c>
      <c r="C183" s="52">
        <f>+'Ark1'!N2682</f>
        <v>440</v>
      </c>
      <c r="D183" s="53" t="s">
        <v>480</v>
      </c>
      <c r="E183" s="52">
        <f>+'Ark1'!Q2682</f>
        <v>0</v>
      </c>
      <c r="F183" s="52">
        <f>+'Ark1'!R2682</f>
        <v>0</v>
      </c>
      <c r="G183" s="183">
        <f>+'Ark1'!AG2682</f>
        <v>0</v>
      </c>
      <c r="H183" s="59">
        <f t="shared" si="10"/>
        <v>0</v>
      </c>
      <c r="I183" s="183">
        <f>+'Ark1'!AH2682</f>
        <v>0</v>
      </c>
      <c r="J183" s="183"/>
      <c r="K183" s="452"/>
      <c r="L183" s="281"/>
      <c r="M183" s="200"/>
      <c r="N183" s="183"/>
      <c r="O183" s="183"/>
      <c r="P183" s="183"/>
      <c r="Q183" s="54">
        <f>+'Ark1'!S2682</f>
        <v>0</v>
      </c>
      <c r="R183" s="54">
        <f>+'Ark1'!T2682</f>
        <v>0</v>
      </c>
      <c r="S183" s="161">
        <f>+'Ark1'!U2682</f>
        <v>0</v>
      </c>
      <c r="T183" s="74">
        <f>+'Ark1'!W2682</f>
        <v>0</v>
      </c>
      <c r="U183" s="74">
        <f>+'Ark1'!X2682</f>
        <v>0</v>
      </c>
      <c r="V183" s="74">
        <f>+'Ark1'!Y2682</f>
        <v>0</v>
      </c>
      <c r="W183" s="74">
        <f>+'Ark1'!Z2682</f>
        <v>0</v>
      </c>
      <c r="X183" s="54">
        <f>+'Ark1'!AA2682</f>
        <v>0</v>
      </c>
      <c r="Y183" s="54">
        <f>+'Ark1'!AB2682</f>
        <v>0</v>
      </c>
      <c r="Z183" s="54">
        <f>+'Ark1'!AC2682</f>
        <v>0</v>
      </c>
      <c r="AA183" s="54" t="e">
        <f t="shared" si="8"/>
        <v>#DIV/0!</v>
      </c>
      <c r="AB183" s="54" t="e">
        <f t="shared" si="9"/>
        <v>#DIV/0!</v>
      </c>
      <c r="AC183" s="45"/>
    </row>
    <row r="184" spans="1:29">
      <c r="A184" s="45"/>
      <c r="B184" s="52">
        <f>+'Ark1'!C2683</f>
        <v>2014</v>
      </c>
      <c r="C184" s="52">
        <f>+'Ark1'!N2683</f>
        <v>443</v>
      </c>
      <c r="D184" s="53" t="s">
        <v>481</v>
      </c>
      <c r="E184" s="52">
        <f>+'Ark1'!Q2683</f>
        <v>0</v>
      </c>
      <c r="F184" s="52">
        <f>+'Ark1'!R2683</f>
        <v>0</v>
      </c>
      <c r="G184" s="183">
        <f>+'Ark1'!AG2683</f>
        <v>0</v>
      </c>
      <c r="H184" s="59">
        <f t="shared" si="10"/>
        <v>0</v>
      </c>
      <c r="I184" s="183">
        <f>+'Ark1'!AH2683</f>
        <v>0</v>
      </c>
      <c r="J184" s="183"/>
      <c r="K184" s="452"/>
      <c r="L184" s="281"/>
      <c r="M184" s="200"/>
      <c r="N184" s="183"/>
      <c r="O184" s="183"/>
      <c r="P184" s="183"/>
      <c r="Q184" s="54">
        <f>+'Ark1'!S2683</f>
        <v>0</v>
      </c>
      <c r="R184" s="54">
        <f>+'Ark1'!T2683</f>
        <v>0</v>
      </c>
      <c r="S184" s="161">
        <f>+'Ark1'!U2683</f>
        <v>0</v>
      </c>
      <c r="T184" s="74">
        <f>+'Ark1'!W2683</f>
        <v>0</v>
      </c>
      <c r="U184" s="74">
        <f>+'Ark1'!X2683</f>
        <v>0</v>
      </c>
      <c r="V184" s="74">
        <f>+'Ark1'!Y2683</f>
        <v>0</v>
      </c>
      <c r="W184" s="74">
        <f>+'Ark1'!Z2683</f>
        <v>0</v>
      </c>
      <c r="X184" s="54">
        <f>+'Ark1'!AA2683</f>
        <v>0</v>
      </c>
      <c r="Y184" s="54">
        <f>+'Ark1'!AB2683</f>
        <v>0</v>
      </c>
      <c r="Z184" s="54">
        <f>+'Ark1'!AC2683</f>
        <v>0</v>
      </c>
      <c r="AA184" s="54" t="e">
        <f t="shared" si="8"/>
        <v>#DIV/0!</v>
      </c>
      <c r="AB184" s="54" t="e">
        <f t="shared" si="9"/>
        <v>#DIV/0!</v>
      </c>
      <c r="AC184" s="45"/>
    </row>
    <row r="185" spans="1:29">
      <c r="A185" s="45"/>
      <c r="B185" s="52">
        <f>+'Ark1'!C2684</f>
        <v>2014</v>
      </c>
      <c r="C185" s="52">
        <f>+'Ark1'!N2684</f>
        <v>445</v>
      </c>
      <c r="D185" s="53" t="s">
        <v>482</v>
      </c>
      <c r="E185" s="52">
        <f>+'Ark1'!Q2684</f>
        <v>0</v>
      </c>
      <c r="F185" s="52">
        <f>+'Ark1'!R2684</f>
        <v>0</v>
      </c>
      <c r="G185" s="183">
        <f>+'Ark1'!AG2684</f>
        <v>0</v>
      </c>
      <c r="H185" s="59">
        <f t="shared" si="10"/>
        <v>0</v>
      </c>
      <c r="I185" s="183">
        <f>+'Ark1'!AH2684</f>
        <v>0</v>
      </c>
      <c r="J185" s="183"/>
      <c r="K185" s="452"/>
      <c r="L185" s="281"/>
      <c r="M185" s="200"/>
      <c r="N185" s="183"/>
      <c r="O185" s="183"/>
      <c r="P185" s="183"/>
      <c r="Q185" s="54">
        <f>+'Ark1'!S2684</f>
        <v>0</v>
      </c>
      <c r="R185" s="54">
        <f>+'Ark1'!T2684</f>
        <v>0</v>
      </c>
      <c r="S185" s="161">
        <f>+'Ark1'!U2684</f>
        <v>0</v>
      </c>
      <c r="T185" s="74">
        <f>+'Ark1'!W2684</f>
        <v>0</v>
      </c>
      <c r="U185" s="74">
        <f>+'Ark1'!X2684</f>
        <v>0</v>
      </c>
      <c r="V185" s="74">
        <f>+'Ark1'!Y2684</f>
        <v>0</v>
      </c>
      <c r="W185" s="74">
        <f>+'Ark1'!Z2684</f>
        <v>0</v>
      </c>
      <c r="X185" s="54">
        <f>+'Ark1'!AA2684</f>
        <v>0</v>
      </c>
      <c r="Y185" s="54">
        <f>+'Ark1'!AB2684</f>
        <v>0</v>
      </c>
      <c r="Z185" s="54">
        <f>+'Ark1'!AC2684</f>
        <v>0</v>
      </c>
      <c r="AA185" s="54" t="e">
        <f t="shared" si="8"/>
        <v>#DIV/0!</v>
      </c>
      <c r="AB185" s="54" t="e">
        <f t="shared" si="9"/>
        <v>#DIV/0!</v>
      </c>
      <c r="AC185" s="45"/>
    </row>
    <row r="186" spans="1:29">
      <c r="A186" s="45"/>
      <c r="B186" s="52">
        <f>+'Ark1'!C2685</f>
        <v>2014</v>
      </c>
      <c r="C186" s="52">
        <f>+'Ark1'!N2685</f>
        <v>450</v>
      </c>
      <c r="D186" s="53" t="s">
        <v>483</v>
      </c>
      <c r="E186" s="52">
        <f>+'Ark1'!Q2685</f>
        <v>0</v>
      </c>
      <c r="F186" s="52">
        <f>+'Ark1'!R2685</f>
        <v>0</v>
      </c>
      <c r="G186" s="183">
        <f>+'Ark1'!AG2685</f>
        <v>0</v>
      </c>
      <c r="H186" s="59">
        <f t="shared" si="10"/>
        <v>0</v>
      </c>
      <c r="I186" s="183">
        <f>+'Ark1'!AH2685</f>
        <v>0</v>
      </c>
      <c r="J186" s="183"/>
      <c r="K186" s="452"/>
      <c r="L186" s="281"/>
      <c r="M186" s="200"/>
      <c r="N186" s="183"/>
      <c r="O186" s="183"/>
      <c r="P186" s="183"/>
      <c r="Q186" s="54">
        <f>+'Ark1'!S2685</f>
        <v>0</v>
      </c>
      <c r="R186" s="54">
        <f>+'Ark1'!T2685</f>
        <v>0</v>
      </c>
      <c r="S186" s="161">
        <f>+'Ark1'!U2685</f>
        <v>0</v>
      </c>
      <c r="T186" s="74">
        <f>+'Ark1'!W2685</f>
        <v>0</v>
      </c>
      <c r="U186" s="74">
        <f>+'Ark1'!X2685</f>
        <v>0</v>
      </c>
      <c r="V186" s="74">
        <f>+'Ark1'!Y2685</f>
        <v>0</v>
      </c>
      <c r="W186" s="74">
        <f>+'Ark1'!Z2685</f>
        <v>0</v>
      </c>
      <c r="X186" s="54">
        <f>+'Ark1'!AA2685</f>
        <v>0</v>
      </c>
      <c r="Y186" s="54">
        <f>+'Ark1'!AB2685</f>
        <v>0</v>
      </c>
      <c r="Z186" s="54">
        <f>+'Ark1'!AC2685</f>
        <v>0</v>
      </c>
      <c r="AA186" s="54" t="e">
        <f t="shared" si="8"/>
        <v>#DIV/0!</v>
      </c>
      <c r="AB186" s="54" t="e">
        <f t="shared" si="9"/>
        <v>#DIV/0!</v>
      </c>
      <c r="AC186" s="45"/>
    </row>
    <row r="187" spans="1:29">
      <c r="A187" s="45"/>
      <c r="B187" s="52">
        <f>+'Ark1'!C2686</f>
        <v>2014</v>
      </c>
      <c r="C187" s="52">
        <f>+'Ark1'!N2686</f>
        <v>455</v>
      </c>
      <c r="D187" s="53" t="s">
        <v>484</v>
      </c>
      <c r="E187" s="52">
        <f>+'Ark1'!Q2686</f>
        <v>0</v>
      </c>
      <c r="F187" s="52">
        <f>+'Ark1'!R2686</f>
        <v>0</v>
      </c>
      <c r="G187" s="183">
        <f>+'Ark1'!AG2686</f>
        <v>0</v>
      </c>
      <c r="H187" s="59">
        <f t="shared" si="10"/>
        <v>0</v>
      </c>
      <c r="I187" s="183">
        <f>+'Ark1'!AH2686</f>
        <v>0</v>
      </c>
      <c r="J187" s="183"/>
      <c r="K187" s="452"/>
      <c r="L187" s="281"/>
      <c r="M187" s="200"/>
      <c r="N187" s="183"/>
      <c r="O187" s="183"/>
      <c r="P187" s="183"/>
      <c r="Q187" s="54">
        <f>+'Ark1'!S2686</f>
        <v>0</v>
      </c>
      <c r="R187" s="54">
        <f>+'Ark1'!T2686</f>
        <v>0</v>
      </c>
      <c r="S187" s="161">
        <f>+'Ark1'!U2686</f>
        <v>0</v>
      </c>
      <c r="T187" s="74">
        <f>+'Ark1'!W2686</f>
        <v>0</v>
      </c>
      <c r="U187" s="74">
        <f>+'Ark1'!X2686</f>
        <v>0</v>
      </c>
      <c r="V187" s="74">
        <f>+'Ark1'!Y2686</f>
        <v>0</v>
      </c>
      <c r="W187" s="74">
        <f>+'Ark1'!Z2686</f>
        <v>0</v>
      </c>
      <c r="X187" s="54">
        <f>+'Ark1'!AA2686</f>
        <v>0</v>
      </c>
      <c r="Y187" s="54">
        <f>+'Ark1'!AB2686</f>
        <v>0</v>
      </c>
      <c r="Z187" s="54">
        <f>+'Ark1'!AC2686</f>
        <v>0</v>
      </c>
      <c r="AA187" s="54" t="e">
        <f t="shared" si="8"/>
        <v>#DIV/0!</v>
      </c>
      <c r="AB187" s="54" t="e">
        <f t="shared" si="9"/>
        <v>#DIV/0!</v>
      </c>
      <c r="AC187" s="45"/>
    </row>
    <row r="188" spans="1:29">
      <c r="A188" s="45"/>
      <c r="B188" s="52">
        <f>+'Ark1'!C2687</f>
        <v>2014</v>
      </c>
      <c r="C188" s="52">
        <f>+'Ark1'!N2687</f>
        <v>460</v>
      </c>
      <c r="D188" s="53" t="s">
        <v>485</v>
      </c>
      <c r="E188" s="52">
        <f>+'Ark1'!Q2687</f>
        <v>0</v>
      </c>
      <c r="F188" s="52">
        <f>+'Ark1'!R2687</f>
        <v>0</v>
      </c>
      <c r="G188" s="183">
        <f>+'Ark1'!AG2687</f>
        <v>0</v>
      </c>
      <c r="H188" s="59">
        <f t="shared" si="10"/>
        <v>0</v>
      </c>
      <c r="I188" s="183">
        <f>+'Ark1'!AH2687</f>
        <v>0</v>
      </c>
      <c r="J188" s="183"/>
      <c r="K188" s="452"/>
      <c r="L188" s="281"/>
      <c r="M188" s="200"/>
      <c r="N188" s="183"/>
      <c r="O188" s="183"/>
      <c r="P188" s="183"/>
      <c r="Q188" s="54">
        <f>+'Ark1'!S2687</f>
        <v>0</v>
      </c>
      <c r="R188" s="54">
        <f>+'Ark1'!T2687</f>
        <v>0</v>
      </c>
      <c r="S188" s="161">
        <f>+'Ark1'!U2687</f>
        <v>0</v>
      </c>
      <c r="T188" s="74">
        <f>+'Ark1'!W2687</f>
        <v>0</v>
      </c>
      <c r="U188" s="74">
        <f>+'Ark1'!X2687</f>
        <v>0</v>
      </c>
      <c r="V188" s="74">
        <f>+'Ark1'!Y2687</f>
        <v>0</v>
      </c>
      <c r="W188" s="74">
        <f>+'Ark1'!Z2687</f>
        <v>0</v>
      </c>
      <c r="X188" s="54">
        <f>+'Ark1'!AA2687</f>
        <v>0</v>
      </c>
      <c r="Y188" s="54">
        <f>+'Ark1'!AB2687</f>
        <v>0</v>
      </c>
      <c r="Z188" s="54">
        <f>+'Ark1'!AC2687</f>
        <v>0</v>
      </c>
      <c r="AA188" s="54" t="e">
        <f t="shared" si="8"/>
        <v>#DIV/0!</v>
      </c>
      <c r="AB188" s="54" t="e">
        <f t="shared" si="9"/>
        <v>#DIV/0!</v>
      </c>
      <c r="AC188" s="45"/>
    </row>
    <row r="189" spans="1:29">
      <c r="A189" s="45"/>
      <c r="B189">
        <f>+'Ark1'!C2688</f>
        <v>2013</v>
      </c>
      <c r="C189">
        <f>+'Ark1'!N2688</f>
        <v>409</v>
      </c>
      <c r="D189" s="3" t="s">
        <v>470</v>
      </c>
      <c r="E189">
        <f>+'Ark1'!Q2688</f>
        <v>0</v>
      </c>
      <c r="F189">
        <f>+'Ark1'!R2688</f>
        <v>0</v>
      </c>
      <c r="G189" s="201">
        <f>+'Ark1'!AG2688</f>
        <v>0</v>
      </c>
      <c r="H189" s="59">
        <f t="shared" si="10"/>
        <v>0</v>
      </c>
      <c r="I189" s="201">
        <f>+'Ark1'!AH2688</f>
        <v>0</v>
      </c>
      <c r="J189" s="201"/>
      <c r="K189" s="453"/>
      <c r="L189" s="209"/>
      <c r="M189" s="151"/>
      <c r="N189" s="201"/>
      <c r="O189" s="201"/>
      <c r="P189" s="201"/>
      <c r="Q189" s="1">
        <f>+'Ark1'!S2688</f>
        <v>0</v>
      </c>
      <c r="R189" s="1">
        <f>+'Ark1'!T2688</f>
        <v>0</v>
      </c>
      <c r="S189" s="93">
        <f>+'Ark1'!U2688</f>
        <v>0</v>
      </c>
      <c r="T189" s="11">
        <f>+'Ark1'!W2688</f>
        <v>0</v>
      </c>
      <c r="U189" s="11">
        <f>+'Ark1'!X2688</f>
        <v>0</v>
      </c>
      <c r="V189" s="11">
        <f>+'Ark1'!Y2688</f>
        <v>0</v>
      </c>
      <c r="W189" s="11">
        <f>+'Ark1'!Z2688</f>
        <v>0</v>
      </c>
      <c r="X189" s="1">
        <f>+'Ark1'!AA2688</f>
        <v>0</v>
      </c>
      <c r="Y189" s="1">
        <f>+'Ark1'!AB2688</f>
        <v>0</v>
      </c>
      <c r="Z189" s="1">
        <f>+'Ark1'!AC2688</f>
        <v>0</v>
      </c>
      <c r="AA189" s="1" t="e">
        <f t="shared" si="8"/>
        <v>#DIV/0!</v>
      </c>
      <c r="AB189" s="1" t="e">
        <f t="shared" si="9"/>
        <v>#DIV/0!</v>
      </c>
      <c r="AC189" s="45"/>
    </row>
    <row r="190" spans="1:29">
      <c r="A190" s="45"/>
      <c r="B190">
        <f>+'Ark1'!C2689</f>
        <v>2013</v>
      </c>
      <c r="C190">
        <f>+'Ark1'!N2689</f>
        <v>410</v>
      </c>
      <c r="D190" s="3" t="s">
        <v>471</v>
      </c>
      <c r="E190">
        <f>+'Ark1'!Q2689</f>
        <v>0</v>
      </c>
      <c r="F190">
        <f>+'Ark1'!R2689</f>
        <v>0</v>
      </c>
      <c r="G190" s="201">
        <f>+'Ark1'!AG2689</f>
        <v>0</v>
      </c>
      <c r="H190" s="59">
        <f t="shared" si="10"/>
        <v>0</v>
      </c>
      <c r="I190" s="201">
        <f>+'Ark1'!AH2689</f>
        <v>0</v>
      </c>
      <c r="J190" s="201"/>
      <c r="K190" s="453"/>
      <c r="L190" s="209"/>
      <c r="M190" s="151"/>
      <c r="N190" s="201"/>
      <c r="O190" s="201"/>
      <c r="P190" s="201"/>
      <c r="Q190" s="1">
        <f>+'Ark1'!S2689</f>
        <v>0</v>
      </c>
      <c r="R190" s="1">
        <f>+'Ark1'!T2689</f>
        <v>0</v>
      </c>
      <c r="S190" s="93">
        <f>+'Ark1'!U2689</f>
        <v>0</v>
      </c>
      <c r="T190" s="11">
        <f>+'Ark1'!W2689</f>
        <v>0</v>
      </c>
      <c r="U190" s="11">
        <f>+'Ark1'!X2689</f>
        <v>0</v>
      </c>
      <c r="V190" s="11">
        <f>+'Ark1'!Y2689</f>
        <v>0</v>
      </c>
      <c r="W190" s="11">
        <f>+'Ark1'!Z2689</f>
        <v>0</v>
      </c>
      <c r="X190" s="1">
        <f>+'Ark1'!AA2689</f>
        <v>0</v>
      </c>
      <c r="Y190" s="1">
        <f>+'Ark1'!AB2689</f>
        <v>0</v>
      </c>
      <c r="Z190" s="1">
        <f>+'Ark1'!AC2689</f>
        <v>0</v>
      </c>
      <c r="AA190" s="1" t="e">
        <f t="shared" si="8"/>
        <v>#DIV/0!</v>
      </c>
      <c r="AB190" s="1" t="e">
        <f t="shared" si="9"/>
        <v>#DIV/0!</v>
      </c>
      <c r="AC190" s="45"/>
    </row>
    <row r="191" spans="1:29">
      <c r="A191" s="45"/>
      <c r="B191">
        <f>+'Ark1'!C2690</f>
        <v>2013</v>
      </c>
      <c r="C191">
        <f>+'Ark1'!N2690</f>
        <v>415</v>
      </c>
      <c r="D191" s="3" t="s">
        <v>472</v>
      </c>
      <c r="E191">
        <f>+'Ark1'!Q2690</f>
        <v>0</v>
      </c>
      <c r="F191">
        <f>+'Ark1'!R2690</f>
        <v>0</v>
      </c>
      <c r="G191" s="201">
        <f>+'Ark1'!AG2690</f>
        <v>0</v>
      </c>
      <c r="H191" s="59">
        <f t="shared" si="10"/>
        <v>0</v>
      </c>
      <c r="I191" s="201">
        <f>+'Ark1'!AH2690</f>
        <v>0</v>
      </c>
      <c r="J191" s="201"/>
      <c r="K191" s="453"/>
      <c r="L191" s="209"/>
      <c r="M191" s="151"/>
      <c r="N191" s="201"/>
      <c r="O191" s="201"/>
      <c r="P191" s="201"/>
      <c r="Q191" s="1">
        <f>+'Ark1'!S2690</f>
        <v>0</v>
      </c>
      <c r="R191" s="1">
        <f>+'Ark1'!T2690</f>
        <v>0</v>
      </c>
      <c r="S191" s="93">
        <f>+'Ark1'!U2690</f>
        <v>0</v>
      </c>
      <c r="T191" s="11">
        <f>+'Ark1'!W2690</f>
        <v>0</v>
      </c>
      <c r="U191" s="11">
        <f>+'Ark1'!X2690</f>
        <v>0</v>
      </c>
      <c r="V191" s="11">
        <f>+'Ark1'!Y2690</f>
        <v>0</v>
      </c>
      <c r="W191" s="11">
        <f>+'Ark1'!Z2690</f>
        <v>0</v>
      </c>
      <c r="X191" s="1">
        <f>+'Ark1'!AA2690</f>
        <v>0</v>
      </c>
      <c r="Y191" s="1">
        <f>+'Ark1'!AB2690</f>
        <v>0</v>
      </c>
      <c r="Z191" s="1">
        <f>+'Ark1'!AC2690</f>
        <v>0</v>
      </c>
      <c r="AA191" s="1" t="e">
        <f t="shared" si="8"/>
        <v>#DIV/0!</v>
      </c>
      <c r="AB191" s="1" t="e">
        <f t="shared" si="9"/>
        <v>#DIV/0!</v>
      </c>
      <c r="AC191" s="45"/>
    </row>
    <row r="192" spans="1:29">
      <c r="A192" s="45"/>
      <c r="B192">
        <f>+'Ark1'!C2691</f>
        <v>2013</v>
      </c>
      <c r="C192">
        <f>+'Ark1'!N2691</f>
        <v>420</v>
      </c>
      <c r="D192" s="3" t="s">
        <v>473</v>
      </c>
      <c r="E192">
        <f>+'Ark1'!Q2691</f>
        <v>0</v>
      </c>
      <c r="F192">
        <f>+'Ark1'!R2691</f>
        <v>0</v>
      </c>
      <c r="G192" s="201">
        <f>+'Ark1'!AG2691</f>
        <v>0</v>
      </c>
      <c r="H192" s="59">
        <f t="shared" si="10"/>
        <v>0</v>
      </c>
      <c r="I192" s="201">
        <f>+'Ark1'!AH2691</f>
        <v>0</v>
      </c>
      <c r="J192" s="201"/>
      <c r="K192" s="453"/>
      <c r="L192" s="209"/>
      <c r="M192" s="151"/>
      <c r="N192" s="201"/>
      <c r="O192" s="201"/>
      <c r="P192" s="201"/>
      <c r="Q192" s="1">
        <f>+'Ark1'!S2691</f>
        <v>0</v>
      </c>
      <c r="R192" s="1">
        <f>+'Ark1'!T2691</f>
        <v>0</v>
      </c>
      <c r="S192" s="93">
        <f>+'Ark1'!U2691</f>
        <v>0</v>
      </c>
      <c r="T192" s="11">
        <f>+'Ark1'!W2691</f>
        <v>0</v>
      </c>
      <c r="U192" s="11">
        <f>+'Ark1'!X2691</f>
        <v>0</v>
      </c>
      <c r="V192" s="11">
        <f>+'Ark1'!Y2691</f>
        <v>0</v>
      </c>
      <c r="W192" s="11">
        <f>+'Ark1'!Z2691</f>
        <v>0</v>
      </c>
      <c r="X192" s="1">
        <f>+'Ark1'!AA2691</f>
        <v>0</v>
      </c>
      <c r="Y192" s="1">
        <f>+'Ark1'!AB2691</f>
        <v>0</v>
      </c>
      <c r="Z192" s="1">
        <f>+'Ark1'!AC2691</f>
        <v>0</v>
      </c>
      <c r="AA192" s="1" t="e">
        <f t="shared" si="8"/>
        <v>#DIV/0!</v>
      </c>
      <c r="AB192" s="1" t="e">
        <f t="shared" si="9"/>
        <v>#DIV/0!</v>
      </c>
      <c r="AC192" s="45"/>
    </row>
    <row r="193" spans="1:29">
      <c r="A193" s="45"/>
      <c r="B193">
        <f>+'Ark1'!C2692</f>
        <v>2013</v>
      </c>
      <c r="C193">
        <f>+'Ark1'!N2692</f>
        <v>425</v>
      </c>
      <c r="D193" s="3" t="s">
        <v>474</v>
      </c>
      <c r="E193">
        <f>+'Ark1'!Q2692</f>
        <v>0</v>
      </c>
      <c r="F193">
        <f>+'Ark1'!R2692</f>
        <v>0</v>
      </c>
      <c r="G193" s="201">
        <f>+'Ark1'!AG2692</f>
        <v>0</v>
      </c>
      <c r="H193" s="58">
        <f t="shared" si="10"/>
        <v>0</v>
      </c>
      <c r="I193" s="201">
        <f>+'Ark1'!AH2692</f>
        <v>0</v>
      </c>
      <c r="J193" s="201"/>
      <c r="K193" s="453"/>
      <c r="L193" s="209"/>
      <c r="M193" s="151"/>
      <c r="N193" s="201"/>
      <c r="O193" s="201"/>
      <c r="P193" s="201"/>
      <c r="Q193" s="1">
        <f>+'Ark1'!S2692</f>
        <v>0</v>
      </c>
      <c r="R193" s="1">
        <f>+'Ark1'!T2692</f>
        <v>0</v>
      </c>
      <c r="S193" s="93">
        <f>+'Ark1'!U2692</f>
        <v>0</v>
      </c>
      <c r="T193" s="11">
        <f>+'Ark1'!W2692</f>
        <v>0</v>
      </c>
      <c r="U193" s="11">
        <f>+'Ark1'!X2692</f>
        <v>0</v>
      </c>
      <c r="V193" s="11">
        <f>+'Ark1'!Y2692</f>
        <v>0</v>
      </c>
      <c r="W193" s="11">
        <f>+'Ark1'!Z2692</f>
        <v>0</v>
      </c>
      <c r="X193" s="1">
        <f>+'Ark1'!AA2692</f>
        <v>0</v>
      </c>
      <c r="Y193" s="1">
        <f>+'Ark1'!AB2692</f>
        <v>0</v>
      </c>
      <c r="Z193" s="1">
        <f>+'Ark1'!AC2692</f>
        <v>0</v>
      </c>
      <c r="AA193" s="1" t="e">
        <f t="shared" si="8"/>
        <v>#DIV/0!</v>
      </c>
      <c r="AB193" s="1" t="e">
        <f t="shared" si="9"/>
        <v>#DIV/0!</v>
      </c>
      <c r="AC193" s="45"/>
    </row>
    <row r="194" spans="1:29">
      <c r="A194" s="45"/>
      <c r="B194">
        <f>+'Ark1'!C2693</f>
        <v>2013</v>
      </c>
      <c r="C194">
        <f>+'Ark1'!N2693</f>
        <v>428</v>
      </c>
      <c r="D194" s="3" t="s">
        <v>475</v>
      </c>
      <c r="E194">
        <f>+'Ark1'!Q2693</f>
        <v>0</v>
      </c>
      <c r="F194">
        <f>+'Ark1'!R2693</f>
        <v>0</v>
      </c>
      <c r="G194" s="201">
        <f>+'Ark1'!AG2693</f>
        <v>0</v>
      </c>
      <c r="H194" s="58">
        <f t="shared" si="10"/>
        <v>0</v>
      </c>
      <c r="I194" s="201">
        <f>+'Ark1'!AH2693</f>
        <v>0</v>
      </c>
      <c r="J194" s="201"/>
      <c r="K194" s="453"/>
      <c r="L194" s="209"/>
      <c r="M194" s="151"/>
      <c r="N194" s="201"/>
      <c r="O194" s="201"/>
      <c r="P194" s="201"/>
      <c r="Q194" s="1">
        <f>+'Ark1'!S2693</f>
        <v>0</v>
      </c>
      <c r="R194" s="1">
        <f>+'Ark1'!T2693</f>
        <v>0</v>
      </c>
      <c r="S194" s="93">
        <f>+'Ark1'!U2693</f>
        <v>0</v>
      </c>
      <c r="T194" s="11">
        <f>+'Ark1'!W2693</f>
        <v>0</v>
      </c>
      <c r="U194" s="11">
        <f>+'Ark1'!X2693</f>
        <v>0</v>
      </c>
      <c r="V194" s="11">
        <f>+'Ark1'!Y2693</f>
        <v>0</v>
      </c>
      <c r="W194" s="11">
        <f>+'Ark1'!Z2693</f>
        <v>0</v>
      </c>
      <c r="X194" s="1">
        <f>+'Ark1'!AA2693</f>
        <v>0</v>
      </c>
      <c r="Y194" s="1">
        <f>+'Ark1'!AB2693</f>
        <v>0</v>
      </c>
      <c r="Z194" s="1">
        <f>+'Ark1'!AC2693</f>
        <v>0</v>
      </c>
      <c r="AA194" s="1" t="e">
        <f t="shared" si="8"/>
        <v>#DIV/0!</v>
      </c>
      <c r="AB194" s="1" t="e">
        <f t="shared" si="9"/>
        <v>#DIV/0!</v>
      </c>
      <c r="AC194" s="45"/>
    </row>
    <row r="195" spans="1:29">
      <c r="A195" s="45"/>
      <c r="B195">
        <f>+'Ark1'!C2694</f>
        <v>2013</v>
      </c>
      <c r="C195">
        <f>+'Ark1'!N2694</f>
        <v>430</v>
      </c>
      <c r="D195" s="3" t="s">
        <v>476</v>
      </c>
      <c r="E195">
        <f>+'Ark1'!Q2694</f>
        <v>0</v>
      </c>
      <c r="F195">
        <f>+'Ark1'!R2694</f>
        <v>0</v>
      </c>
      <c r="G195" s="201">
        <f>+'Ark1'!AG2694</f>
        <v>0</v>
      </c>
      <c r="H195" s="58">
        <f t="shared" si="10"/>
        <v>0</v>
      </c>
      <c r="I195" s="201">
        <f>+'Ark1'!AH2694</f>
        <v>0</v>
      </c>
      <c r="J195" s="201"/>
      <c r="K195" s="453"/>
      <c r="L195" s="209"/>
      <c r="M195" s="151"/>
      <c r="N195" s="201"/>
      <c r="O195" s="201"/>
      <c r="P195" s="201"/>
      <c r="Q195" s="1">
        <f>+'Ark1'!S2694</f>
        <v>0</v>
      </c>
      <c r="R195" s="1">
        <f>+'Ark1'!T2694</f>
        <v>0</v>
      </c>
      <c r="S195" s="93">
        <f>+'Ark1'!U2694</f>
        <v>0</v>
      </c>
      <c r="T195" s="11">
        <f>+'Ark1'!W2694</f>
        <v>0</v>
      </c>
      <c r="U195" s="11">
        <f>+'Ark1'!X2694</f>
        <v>0</v>
      </c>
      <c r="V195" s="11">
        <f>+'Ark1'!Y2694</f>
        <v>0</v>
      </c>
      <c r="W195" s="11">
        <f>+'Ark1'!Z2694</f>
        <v>0</v>
      </c>
      <c r="X195" s="1">
        <f>+'Ark1'!AA2694</f>
        <v>0</v>
      </c>
      <c r="Y195" s="1">
        <f>+'Ark1'!AB2694</f>
        <v>0</v>
      </c>
      <c r="Z195" s="1">
        <f>+'Ark1'!AC2694</f>
        <v>0</v>
      </c>
      <c r="AA195" s="1" t="e">
        <f t="shared" si="8"/>
        <v>#DIV/0!</v>
      </c>
      <c r="AB195" s="1" t="e">
        <f t="shared" si="9"/>
        <v>#DIV/0!</v>
      </c>
      <c r="AC195" s="45"/>
    </row>
    <row r="196" spans="1:29">
      <c r="A196" s="45"/>
      <c r="B196">
        <f>+'Ark1'!C2695</f>
        <v>2013</v>
      </c>
      <c r="C196">
        <f>+'Ark1'!N2695</f>
        <v>433</v>
      </c>
      <c r="D196" s="3" t="s">
        <v>477</v>
      </c>
      <c r="E196">
        <f>+'Ark1'!Q2695</f>
        <v>0</v>
      </c>
      <c r="F196">
        <f>+'Ark1'!R2695</f>
        <v>0</v>
      </c>
      <c r="G196" s="201">
        <f>+'Ark1'!AG2695</f>
        <v>0</v>
      </c>
      <c r="H196" s="58">
        <f t="shared" si="10"/>
        <v>0</v>
      </c>
      <c r="I196" s="201">
        <f>+'Ark1'!AH2695</f>
        <v>0</v>
      </c>
      <c r="J196" s="201"/>
      <c r="K196" s="453"/>
      <c r="L196" s="209"/>
      <c r="M196" s="151"/>
      <c r="N196" s="201"/>
      <c r="O196" s="201"/>
      <c r="P196" s="201"/>
      <c r="Q196" s="1">
        <f>+'Ark1'!S2695</f>
        <v>0</v>
      </c>
      <c r="R196" s="1">
        <f>+'Ark1'!T2695</f>
        <v>0</v>
      </c>
      <c r="S196" s="93">
        <f>+'Ark1'!U2695</f>
        <v>0</v>
      </c>
      <c r="T196" s="11">
        <f>+'Ark1'!W2695</f>
        <v>0</v>
      </c>
      <c r="U196" s="11">
        <f>+'Ark1'!X2695</f>
        <v>0</v>
      </c>
      <c r="V196" s="11">
        <f>+'Ark1'!Y2695</f>
        <v>0</v>
      </c>
      <c r="W196" s="11">
        <f>+'Ark1'!Z2695</f>
        <v>0</v>
      </c>
      <c r="X196" s="1">
        <f>+'Ark1'!AA2695</f>
        <v>0</v>
      </c>
      <c r="Y196" s="1">
        <f>+'Ark1'!AB2695</f>
        <v>0</v>
      </c>
      <c r="Z196" s="1">
        <f>+'Ark1'!AC2695</f>
        <v>0</v>
      </c>
      <c r="AA196" s="1" t="e">
        <f t="shared" si="8"/>
        <v>#DIV/0!</v>
      </c>
      <c r="AB196" s="1" t="e">
        <f t="shared" si="9"/>
        <v>#DIV/0!</v>
      </c>
      <c r="AC196" s="45"/>
    </row>
    <row r="197" spans="1:29">
      <c r="A197" s="45"/>
      <c r="B197">
        <f>+'Ark1'!C2696</f>
        <v>2013</v>
      </c>
      <c r="C197">
        <f>+'Ark1'!N2696</f>
        <v>435</v>
      </c>
      <c r="D197" s="3" t="s">
        <v>478</v>
      </c>
      <c r="E197">
        <f>+'Ark1'!Q2696</f>
        <v>0</v>
      </c>
      <c r="F197">
        <f>+'Ark1'!R2696</f>
        <v>0</v>
      </c>
      <c r="G197" s="201">
        <f>+'Ark1'!AG2696</f>
        <v>0</v>
      </c>
      <c r="H197" s="58">
        <f t="shared" si="10"/>
        <v>0</v>
      </c>
      <c r="I197" s="201">
        <f>+'Ark1'!AH2696</f>
        <v>0</v>
      </c>
      <c r="J197" s="201"/>
      <c r="K197" s="453"/>
      <c r="L197" s="209"/>
      <c r="M197" s="151"/>
      <c r="N197" s="201"/>
      <c r="O197" s="201"/>
      <c r="P197" s="201"/>
      <c r="Q197" s="1">
        <f>+'Ark1'!S2696</f>
        <v>0</v>
      </c>
      <c r="R197" s="1">
        <f>+'Ark1'!T2696</f>
        <v>0</v>
      </c>
      <c r="S197" s="93">
        <f>+'Ark1'!U2696</f>
        <v>0</v>
      </c>
      <c r="T197" s="11">
        <f>+'Ark1'!W2696</f>
        <v>0</v>
      </c>
      <c r="U197" s="11">
        <f>+'Ark1'!X2696</f>
        <v>0</v>
      </c>
      <c r="V197" s="11">
        <f>+'Ark1'!Y2696</f>
        <v>0</v>
      </c>
      <c r="W197" s="11">
        <f>+'Ark1'!Z2696</f>
        <v>0</v>
      </c>
      <c r="X197" s="1">
        <f>+'Ark1'!AA2696</f>
        <v>0</v>
      </c>
      <c r="Y197" s="1">
        <f>+'Ark1'!AB2696</f>
        <v>0</v>
      </c>
      <c r="Z197" s="1">
        <f>+'Ark1'!AC2696</f>
        <v>0</v>
      </c>
      <c r="AA197" s="1" t="e">
        <f t="shared" si="8"/>
        <v>#DIV/0!</v>
      </c>
      <c r="AB197" s="1" t="e">
        <f t="shared" si="9"/>
        <v>#DIV/0!</v>
      </c>
      <c r="AC197" s="45"/>
    </row>
    <row r="198" spans="1:29">
      <c r="A198" s="45"/>
      <c r="B198">
        <f>+'Ark1'!C2697</f>
        <v>2013</v>
      </c>
      <c r="C198">
        <f>+'Ark1'!N2697</f>
        <v>438</v>
      </c>
      <c r="D198" s="3" t="s">
        <v>479</v>
      </c>
      <c r="E198">
        <f>+'Ark1'!Q2697</f>
        <v>0</v>
      </c>
      <c r="F198">
        <f>+'Ark1'!R2697</f>
        <v>0</v>
      </c>
      <c r="G198" s="201">
        <f>+'Ark1'!AG2697</f>
        <v>0</v>
      </c>
      <c r="H198" s="58">
        <f t="shared" si="10"/>
        <v>0</v>
      </c>
      <c r="I198" s="201">
        <f>+'Ark1'!AH2697</f>
        <v>0</v>
      </c>
      <c r="J198" s="201"/>
      <c r="K198" s="453"/>
      <c r="L198" s="209"/>
      <c r="M198" s="151"/>
      <c r="N198" s="201"/>
      <c r="O198" s="201"/>
      <c r="P198" s="201"/>
      <c r="Q198" s="1">
        <f>+'Ark1'!S2697</f>
        <v>0</v>
      </c>
      <c r="R198" s="1">
        <f>+'Ark1'!T2697</f>
        <v>0</v>
      </c>
      <c r="S198" s="93">
        <f>+'Ark1'!U2697</f>
        <v>0</v>
      </c>
      <c r="T198" s="11">
        <f>+'Ark1'!W2697</f>
        <v>0</v>
      </c>
      <c r="U198" s="11">
        <f>+'Ark1'!X2697</f>
        <v>0</v>
      </c>
      <c r="V198" s="11">
        <f>+'Ark1'!Y2697</f>
        <v>0</v>
      </c>
      <c r="W198" s="11">
        <f>+'Ark1'!Z2697</f>
        <v>0</v>
      </c>
      <c r="X198" s="1">
        <f>+'Ark1'!AA2697</f>
        <v>0</v>
      </c>
      <c r="Y198" s="1">
        <f>+'Ark1'!AB2697</f>
        <v>0</v>
      </c>
      <c r="Z198" s="1">
        <f>+'Ark1'!AC2697</f>
        <v>0</v>
      </c>
      <c r="AA198" s="1" t="e">
        <f t="shared" si="8"/>
        <v>#DIV/0!</v>
      </c>
      <c r="AB198" s="1" t="e">
        <f t="shared" si="9"/>
        <v>#DIV/0!</v>
      </c>
      <c r="AC198" s="45"/>
    </row>
    <row r="199" spans="1:29">
      <c r="A199" s="45"/>
      <c r="B199">
        <f>+'Ark1'!C2698</f>
        <v>2013</v>
      </c>
      <c r="C199">
        <f>+'Ark1'!N2698</f>
        <v>440</v>
      </c>
      <c r="D199" s="3" t="s">
        <v>480</v>
      </c>
      <c r="E199">
        <f>+'Ark1'!Q2698</f>
        <v>0</v>
      </c>
      <c r="F199">
        <f>+'Ark1'!R2698</f>
        <v>0</v>
      </c>
      <c r="G199" s="201">
        <f>+'Ark1'!AG2698</f>
        <v>0</v>
      </c>
      <c r="H199" s="58">
        <f t="shared" si="10"/>
        <v>0</v>
      </c>
      <c r="I199" s="201">
        <f>+'Ark1'!AH2698</f>
        <v>0</v>
      </c>
      <c r="J199" s="201"/>
      <c r="K199" s="453"/>
      <c r="L199" s="209"/>
      <c r="M199" s="151"/>
      <c r="N199" s="201"/>
      <c r="O199" s="201"/>
      <c r="P199" s="201"/>
      <c r="Q199" s="1">
        <f>+'Ark1'!S2698</f>
        <v>0</v>
      </c>
      <c r="R199" s="1">
        <f>+'Ark1'!T2698</f>
        <v>0</v>
      </c>
      <c r="S199" s="93">
        <f>+'Ark1'!U2698</f>
        <v>0</v>
      </c>
      <c r="T199" s="11">
        <f>+'Ark1'!W2698</f>
        <v>0</v>
      </c>
      <c r="U199" s="11">
        <f>+'Ark1'!X2698</f>
        <v>0</v>
      </c>
      <c r="V199" s="11">
        <f>+'Ark1'!Y2698</f>
        <v>0</v>
      </c>
      <c r="W199" s="11">
        <f>+'Ark1'!Z2698</f>
        <v>0</v>
      </c>
      <c r="X199" s="1">
        <f>+'Ark1'!AA2698</f>
        <v>0</v>
      </c>
      <c r="Y199" s="1">
        <f>+'Ark1'!AB2698</f>
        <v>0</v>
      </c>
      <c r="Z199" s="1">
        <f>+'Ark1'!AC2698</f>
        <v>0</v>
      </c>
      <c r="AA199" s="1" t="e">
        <f t="shared" si="8"/>
        <v>#DIV/0!</v>
      </c>
      <c r="AB199" s="1" t="e">
        <f t="shared" si="9"/>
        <v>#DIV/0!</v>
      </c>
      <c r="AC199" s="45"/>
    </row>
    <row r="200" spans="1:29">
      <c r="A200" s="45"/>
      <c r="B200">
        <f>+'Ark1'!C2699</f>
        <v>2013</v>
      </c>
      <c r="C200">
        <f>+'Ark1'!N2699</f>
        <v>443</v>
      </c>
      <c r="D200" s="3" t="s">
        <v>481</v>
      </c>
      <c r="E200">
        <f>+'Ark1'!Q2699</f>
        <v>0</v>
      </c>
      <c r="F200">
        <f>+'Ark1'!R2699</f>
        <v>0</v>
      </c>
      <c r="G200" s="201">
        <f>+'Ark1'!AG2699</f>
        <v>0</v>
      </c>
      <c r="H200" s="58">
        <f t="shared" si="10"/>
        <v>0</v>
      </c>
      <c r="I200" s="201">
        <f>+'Ark1'!AH2699</f>
        <v>0</v>
      </c>
      <c r="J200" s="201"/>
      <c r="K200" s="453"/>
      <c r="L200" s="209"/>
      <c r="M200" s="151"/>
      <c r="N200" s="201"/>
      <c r="O200" s="201"/>
      <c r="P200" s="201"/>
      <c r="Q200" s="1">
        <f>+'Ark1'!S2699</f>
        <v>0</v>
      </c>
      <c r="R200" s="1">
        <f>+'Ark1'!T2699</f>
        <v>0</v>
      </c>
      <c r="S200" s="93">
        <f>+'Ark1'!U2699</f>
        <v>0</v>
      </c>
      <c r="T200" s="11">
        <f>+'Ark1'!W2699</f>
        <v>0</v>
      </c>
      <c r="U200" s="11">
        <f>+'Ark1'!X2699</f>
        <v>0</v>
      </c>
      <c r="V200" s="11">
        <f>+'Ark1'!Y2699</f>
        <v>0</v>
      </c>
      <c r="W200" s="11">
        <f>+'Ark1'!Z2699</f>
        <v>0</v>
      </c>
      <c r="X200" s="1">
        <f>+'Ark1'!AA2699</f>
        <v>0</v>
      </c>
      <c r="Y200" s="1">
        <f>+'Ark1'!AB2699</f>
        <v>0</v>
      </c>
      <c r="Z200" s="1">
        <f>+'Ark1'!AC2699</f>
        <v>0</v>
      </c>
      <c r="AA200" s="1" t="e">
        <f t="shared" si="8"/>
        <v>#DIV/0!</v>
      </c>
      <c r="AB200" s="1" t="e">
        <f t="shared" si="9"/>
        <v>#DIV/0!</v>
      </c>
      <c r="AC200" s="45"/>
    </row>
    <row r="201" spans="1:29">
      <c r="A201" s="45"/>
      <c r="B201">
        <f>+'Ark1'!C2700</f>
        <v>2013</v>
      </c>
      <c r="C201">
        <f>+'Ark1'!N2700</f>
        <v>445</v>
      </c>
      <c r="D201" s="3" t="s">
        <v>482</v>
      </c>
      <c r="E201">
        <f>+'Ark1'!Q2700</f>
        <v>0</v>
      </c>
      <c r="F201">
        <f>+'Ark1'!R2700</f>
        <v>0</v>
      </c>
      <c r="G201" s="201">
        <f>+'Ark1'!AG2700</f>
        <v>0</v>
      </c>
      <c r="H201" s="58">
        <f t="shared" si="10"/>
        <v>0</v>
      </c>
      <c r="I201" s="201">
        <f>+'Ark1'!AH2700</f>
        <v>0</v>
      </c>
      <c r="J201" s="201"/>
      <c r="K201" s="453"/>
      <c r="L201" s="209"/>
      <c r="M201" s="151"/>
      <c r="N201" s="201"/>
      <c r="O201" s="201"/>
      <c r="P201" s="201"/>
      <c r="Q201" s="1">
        <f>+'Ark1'!S2700</f>
        <v>0</v>
      </c>
      <c r="R201" s="1">
        <f>+'Ark1'!T2700</f>
        <v>0</v>
      </c>
      <c r="S201" s="93">
        <f>+'Ark1'!U2700</f>
        <v>0</v>
      </c>
      <c r="T201" s="11">
        <f>+'Ark1'!W2700</f>
        <v>0</v>
      </c>
      <c r="U201" s="11">
        <f>+'Ark1'!X2700</f>
        <v>0</v>
      </c>
      <c r="V201" s="11">
        <f>+'Ark1'!Y2700</f>
        <v>0</v>
      </c>
      <c r="W201" s="11">
        <f>+'Ark1'!Z2700</f>
        <v>0</v>
      </c>
      <c r="X201" s="1">
        <f>+'Ark1'!AA2700</f>
        <v>0</v>
      </c>
      <c r="Y201" s="1">
        <f>+'Ark1'!AB2700</f>
        <v>0</v>
      </c>
      <c r="Z201" s="1">
        <f>+'Ark1'!AC2700</f>
        <v>0</v>
      </c>
      <c r="AA201" s="1" t="e">
        <f t="shared" si="8"/>
        <v>#DIV/0!</v>
      </c>
      <c r="AB201" s="1" t="e">
        <f t="shared" si="9"/>
        <v>#DIV/0!</v>
      </c>
      <c r="AC201" s="45"/>
    </row>
    <row r="202" spans="1:29">
      <c r="A202" s="45"/>
      <c r="B202">
        <f>+'Ark1'!C2701</f>
        <v>2013</v>
      </c>
      <c r="C202">
        <f>+'Ark1'!N2701</f>
        <v>450</v>
      </c>
      <c r="D202" s="3" t="s">
        <v>483</v>
      </c>
      <c r="E202">
        <f>+'Ark1'!Q2701</f>
        <v>0</v>
      </c>
      <c r="F202">
        <f>+'Ark1'!R2701</f>
        <v>0</v>
      </c>
      <c r="G202" s="201">
        <f>+'Ark1'!AG2701</f>
        <v>0</v>
      </c>
      <c r="H202" s="58">
        <f t="shared" si="10"/>
        <v>0</v>
      </c>
      <c r="I202" s="201">
        <f>+'Ark1'!AH2701</f>
        <v>0</v>
      </c>
      <c r="J202" s="201"/>
      <c r="K202" s="453"/>
      <c r="L202" s="209"/>
      <c r="M202" s="151"/>
      <c r="N202" s="201"/>
      <c r="O202" s="201"/>
      <c r="P202" s="201"/>
      <c r="Q202" s="1">
        <f>+'Ark1'!S2701</f>
        <v>0</v>
      </c>
      <c r="R202" s="1">
        <f>+'Ark1'!T2701</f>
        <v>0</v>
      </c>
      <c r="S202" s="93">
        <f>+'Ark1'!U2701</f>
        <v>0</v>
      </c>
      <c r="T202" s="11">
        <f>+'Ark1'!W2701</f>
        <v>0</v>
      </c>
      <c r="U202" s="11">
        <f>+'Ark1'!X2701</f>
        <v>0</v>
      </c>
      <c r="V202" s="11">
        <f>+'Ark1'!Y2701</f>
        <v>0</v>
      </c>
      <c r="W202" s="11">
        <f>+'Ark1'!Z2701</f>
        <v>0</v>
      </c>
      <c r="X202" s="1">
        <f>+'Ark1'!AA2701</f>
        <v>0</v>
      </c>
      <c r="Y202" s="1">
        <f>+'Ark1'!AB2701</f>
        <v>0</v>
      </c>
      <c r="Z202" s="1">
        <f>+'Ark1'!AC2701</f>
        <v>0</v>
      </c>
      <c r="AA202" s="1" t="e">
        <f t="shared" si="8"/>
        <v>#DIV/0!</v>
      </c>
      <c r="AB202" s="1" t="e">
        <f t="shared" si="9"/>
        <v>#DIV/0!</v>
      </c>
      <c r="AC202" s="45"/>
    </row>
    <row r="203" spans="1:29">
      <c r="A203" s="45"/>
      <c r="B203">
        <f>+'Ark1'!C2702</f>
        <v>2013</v>
      </c>
      <c r="C203">
        <f>+'Ark1'!N2702</f>
        <v>455</v>
      </c>
      <c r="D203" s="3" t="s">
        <v>484</v>
      </c>
      <c r="E203">
        <f>+'Ark1'!Q2702</f>
        <v>0</v>
      </c>
      <c r="F203">
        <f>+'Ark1'!R2702</f>
        <v>0</v>
      </c>
      <c r="G203" s="201">
        <f>+'Ark1'!AG2702</f>
        <v>0</v>
      </c>
      <c r="H203" s="58">
        <f t="shared" si="10"/>
        <v>0</v>
      </c>
      <c r="I203" s="201">
        <f>+'Ark1'!AH2702</f>
        <v>0</v>
      </c>
      <c r="J203" s="201"/>
      <c r="K203" s="453"/>
      <c r="L203" s="209"/>
      <c r="M203" s="151"/>
      <c r="N203" s="201"/>
      <c r="O203" s="201"/>
      <c r="P203" s="201"/>
      <c r="Q203" s="1">
        <f>+'Ark1'!S2702</f>
        <v>0</v>
      </c>
      <c r="R203" s="1">
        <f>+'Ark1'!T2702</f>
        <v>0</v>
      </c>
      <c r="S203" s="93">
        <f>+'Ark1'!U2702</f>
        <v>0</v>
      </c>
      <c r="T203" s="11">
        <f>+'Ark1'!W2702</f>
        <v>0</v>
      </c>
      <c r="U203" s="11">
        <f>+'Ark1'!X2702</f>
        <v>0</v>
      </c>
      <c r="V203" s="11">
        <f>+'Ark1'!Y2702</f>
        <v>0</v>
      </c>
      <c r="W203" s="11">
        <f>+'Ark1'!Z2702</f>
        <v>0</v>
      </c>
      <c r="X203" s="1">
        <f>+'Ark1'!AA2702</f>
        <v>0</v>
      </c>
      <c r="Y203" s="1">
        <f>+'Ark1'!AB2702</f>
        <v>0</v>
      </c>
      <c r="Z203" s="1">
        <f>+'Ark1'!AC2702</f>
        <v>0</v>
      </c>
      <c r="AA203" s="1" t="e">
        <f t="shared" si="8"/>
        <v>#DIV/0!</v>
      </c>
      <c r="AB203" s="1" t="e">
        <f t="shared" si="9"/>
        <v>#DIV/0!</v>
      </c>
      <c r="AC203" s="45"/>
    </row>
    <row r="204" spans="1:29">
      <c r="A204" s="45"/>
      <c r="B204">
        <f>+'Ark1'!C2703</f>
        <v>2013</v>
      </c>
      <c r="C204">
        <f>+'Ark1'!N2703</f>
        <v>460</v>
      </c>
      <c r="D204" s="3" t="s">
        <v>485</v>
      </c>
      <c r="E204">
        <f>+'Ark1'!Q2703</f>
        <v>0</v>
      </c>
      <c r="F204">
        <f>+'Ark1'!R2703</f>
        <v>0</v>
      </c>
      <c r="G204" s="201">
        <f>+'Ark1'!AG2703</f>
        <v>0</v>
      </c>
      <c r="H204" s="58">
        <f t="shared" si="10"/>
        <v>0</v>
      </c>
      <c r="I204" s="201">
        <f>+'Ark1'!AH2703</f>
        <v>0</v>
      </c>
      <c r="J204" s="201"/>
      <c r="K204" s="453"/>
      <c r="L204" s="209"/>
      <c r="M204" s="151"/>
      <c r="N204" s="201"/>
      <c r="O204" s="201"/>
      <c r="P204" s="201"/>
      <c r="Q204" s="1">
        <f>+'Ark1'!S2703</f>
        <v>0</v>
      </c>
      <c r="R204" s="1">
        <f>+'Ark1'!T2703</f>
        <v>0</v>
      </c>
      <c r="S204" s="93">
        <f>+'Ark1'!U2703</f>
        <v>0</v>
      </c>
      <c r="T204" s="11">
        <f>+'Ark1'!W2703</f>
        <v>0</v>
      </c>
      <c r="U204" s="11">
        <f>+'Ark1'!X2703</f>
        <v>0</v>
      </c>
      <c r="V204" s="11">
        <f>+'Ark1'!Y2703</f>
        <v>0</v>
      </c>
      <c r="W204" s="11">
        <f>+'Ark1'!Z2703</f>
        <v>0</v>
      </c>
      <c r="X204" s="1">
        <f>+'Ark1'!AA2703</f>
        <v>0</v>
      </c>
      <c r="Y204" s="1">
        <f>+'Ark1'!AB2703</f>
        <v>0</v>
      </c>
      <c r="Z204" s="1">
        <f>+'Ark1'!AC2703</f>
        <v>0</v>
      </c>
      <c r="AA204" s="1" t="e">
        <f t="shared" si="8"/>
        <v>#DIV/0!</v>
      </c>
      <c r="AB204" s="1" t="e">
        <f t="shared" si="9"/>
        <v>#DIV/0!</v>
      </c>
      <c r="AC204" s="45"/>
    </row>
    <row r="205" spans="1:29">
      <c r="A205" s="45"/>
      <c r="B205" s="52">
        <f>+'Ark1'!C2704</f>
        <v>2012</v>
      </c>
      <c r="C205" s="52">
        <f>+'Ark1'!N2704</f>
        <v>409</v>
      </c>
      <c r="D205" s="53" t="s">
        <v>470</v>
      </c>
      <c r="E205" s="52">
        <f>+'Ark1'!Q2704</f>
        <v>0</v>
      </c>
      <c r="F205" s="52">
        <f>+'Ark1'!R2704</f>
        <v>0</v>
      </c>
      <c r="G205" s="183">
        <f>+'Ark1'!AG2704</f>
        <v>0</v>
      </c>
      <c r="H205" s="58">
        <f t="shared" si="10"/>
        <v>0</v>
      </c>
      <c r="I205" s="183">
        <f>+'Ark1'!AH2704</f>
        <v>0</v>
      </c>
      <c r="J205" s="183"/>
      <c r="K205" s="452"/>
      <c r="L205" s="281"/>
      <c r="M205" s="200"/>
      <c r="N205" s="183"/>
      <c r="O205" s="183"/>
      <c r="P205" s="183"/>
      <c r="Q205" s="54">
        <f>+'Ark1'!S2704</f>
        <v>0</v>
      </c>
      <c r="R205" s="54">
        <f>+'Ark1'!T2704</f>
        <v>0</v>
      </c>
      <c r="S205" s="161">
        <f>+'Ark1'!U2704</f>
        <v>0</v>
      </c>
      <c r="T205" s="74">
        <f>+'Ark1'!W2704</f>
        <v>0</v>
      </c>
      <c r="U205" s="74">
        <f>+'Ark1'!X2704</f>
        <v>0</v>
      </c>
      <c r="V205" s="74">
        <f>+'Ark1'!Y2704</f>
        <v>0</v>
      </c>
      <c r="W205" s="74">
        <f>+'Ark1'!Z2704</f>
        <v>0</v>
      </c>
      <c r="X205" s="54">
        <f>+'Ark1'!AA2704</f>
        <v>0</v>
      </c>
      <c r="Y205" s="54">
        <f>+'Ark1'!AB2704</f>
        <v>0</v>
      </c>
      <c r="Z205" s="54">
        <f>+'Ark1'!AC2704</f>
        <v>0</v>
      </c>
      <c r="AA205" s="54" t="e">
        <f t="shared" ref="AA205:AA268" si="11">+S205/Q205</f>
        <v>#DIV/0!</v>
      </c>
      <c r="AB205" s="54" t="e">
        <f t="shared" ref="AB205:AB268" si="12">+F205/E205</f>
        <v>#DIV/0!</v>
      </c>
      <c r="AC205" s="45"/>
    </row>
    <row r="206" spans="1:29">
      <c r="A206" s="45"/>
      <c r="B206" s="52">
        <f>+'Ark1'!C2705</f>
        <v>2012</v>
      </c>
      <c r="C206" s="52">
        <f>+'Ark1'!N2705</f>
        <v>410</v>
      </c>
      <c r="D206" s="53" t="s">
        <v>471</v>
      </c>
      <c r="E206" s="52">
        <f>+'Ark1'!Q2705</f>
        <v>0</v>
      </c>
      <c r="F206" s="52">
        <f>+'Ark1'!R2705</f>
        <v>0</v>
      </c>
      <c r="G206" s="183">
        <f>+'Ark1'!AG2705</f>
        <v>0</v>
      </c>
      <c r="H206" s="58">
        <f t="shared" ref="H206:H269" si="13">+G206-G222</f>
        <v>0</v>
      </c>
      <c r="I206" s="183">
        <f>+'Ark1'!AH2705</f>
        <v>0</v>
      </c>
      <c r="J206" s="183"/>
      <c r="K206" s="452"/>
      <c r="L206" s="281"/>
      <c r="M206" s="200"/>
      <c r="N206" s="183"/>
      <c r="O206" s="183"/>
      <c r="P206" s="183"/>
      <c r="Q206" s="54">
        <f>+'Ark1'!S2705</f>
        <v>0</v>
      </c>
      <c r="R206" s="54">
        <f>+'Ark1'!T2705</f>
        <v>0</v>
      </c>
      <c r="S206" s="161">
        <f>+'Ark1'!U2705</f>
        <v>0</v>
      </c>
      <c r="T206" s="74">
        <f>+'Ark1'!W2705</f>
        <v>0</v>
      </c>
      <c r="U206" s="74">
        <f>+'Ark1'!X2705</f>
        <v>0</v>
      </c>
      <c r="V206" s="74">
        <f>+'Ark1'!Y2705</f>
        <v>0</v>
      </c>
      <c r="W206" s="74">
        <f>+'Ark1'!Z2705</f>
        <v>0</v>
      </c>
      <c r="X206" s="54">
        <f>+'Ark1'!AA2705</f>
        <v>0</v>
      </c>
      <c r="Y206" s="54">
        <f>+'Ark1'!AB2705</f>
        <v>0</v>
      </c>
      <c r="Z206" s="54">
        <f>+'Ark1'!AC2705</f>
        <v>0</v>
      </c>
      <c r="AA206" s="54" t="e">
        <f t="shared" si="11"/>
        <v>#DIV/0!</v>
      </c>
      <c r="AB206" s="54" t="e">
        <f t="shared" si="12"/>
        <v>#DIV/0!</v>
      </c>
      <c r="AC206" s="45"/>
    </row>
    <row r="207" spans="1:29">
      <c r="A207" s="45"/>
      <c r="B207" s="52">
        <f>+'Ark1'!C2706</f>
        <v>2012</v>
      </c>
      <c r="C207" s="52">
        <f>+'Ark1'!N2706</f>
        <v>415</v>
      </c>
      <c r="D207" s="53" t="s">
        <v>472</v>
      </c>
      <c r="E207" s="52">
        <f>+'Ark1'!Q2706</f>
        <v>0</v>
      </c>
      <c r="F207" s="52">
        <f>+'Ark1'!R2706</f>
        <v>0</v>
      </c>
      <c r="G207" s="183">
        <f>+'Ark1'!AG2706</f>
        <v>0</v>
      </c>
      <c r="H207" s="58">
        <f t="shared" si="13"/>
        <v>0</v>
      </c>
      <c r="I207" s="183">
        <f>+'Ark1'!AH2706</f>
        <v>0</v>
      </c>
      <c r="J207" s="183"/>
      <c r="K207" s="452"/>
      <c r="L207" s="281"/>
      <c r="M207" s="200"/>
      <c r="N207" s="183"/>
      <c r="O207" s="183"/>
      <c r="P207" s="183"/>
      <c r="Q207" s="54">
        <f>+'Ark1'!S2706</f>
        <v>0</v>
      </c>
      <c r="R207" s="54">
        <f>+'Ark1'!T2706</f>
        <v>0</v>
      </c>
      <c r="S207" s="161">
        <f>+'Ark1'!U2706</f>
        <v>0</v>
      </c>
      <c r="T207" s="74">
        <f>+'Ark1'!W2706</f>
        <v>0</v>
      </c>
      <c r="U207" s="74">
        <f>+'Ark1'!X2706</f>
        <v>0</v>
      </c>
      <c r="V207" s="74">
        <f>+'Ark1'!Y2706</f>
        <v>0</v>
      </c>
      <c r="W207" s="74">
        <f>+'Ark1'!Z2706</f>
        <v>0</v>
      </c>
      <c r="X207" s="54">
        <f>+'Ark1'!AA2706</f>
        <v>0</v>
      </c>
      <c r="Y207" s="54">
        <f>+'Ark1'!AB2706</f>
        <v>0</v>
      </c>
      <c r="Z207" s="54">
        <f>+'Ark1'!AC2706</f>
        <v>0</v>
      </c>
      <c r="AA207" s="54" t="e">
        <f t="shared" si="11"/>
        <v>#DIV/0!</v>
      </c>
      <c r="AB207" s="54" t="e">
        <f t="shared" si="12"/>
        <v>#DIV/0!</v>
      </c>
      <c r="AC207" s="45"/>
    </row>
    <row r="208" spans="1:29">
      <c r="A208" s="45"/>
      <c r="B208" s="52">
        <f>+'Ark1'!C2707</f>
        <v>2012</v>
      </c>
      <c r="C208" s="52">
        <f>+'Ark1'!N2707</f>
        <v>420</v>
      </c>
      <c r="D208" s="53" t="s">
        <v>473</v>
      </c>
      <c r="E208" s="52">
        <f>+'Ark1'!Q2707</f>
        <v>0</v>
      </c>
      <c r="F208" s="52">
        <f>+'Ark1'!R2707</f>
        <v>0</v>
      </c>
      <c r="G208" s="183">
        <f>+'Ark1'!AG2707</f>
        <v>0</v>
      </c>
      <c r="H208" s="59">
        <f t="shared" si="13"/>
        <v>0</v>
      </c>
      <c r="I208" s="183">
        <f>+'Ark1'!AH2707</f>
        <v>0</v>
      </c>
      <c r="J208" s="183"/>
      <c r="K208" s="452"/>
      <c r="L208" s="281"/>
      <c r="M208" s="200"/>
      <c r="N208" s="183"/>
      <c r="O208" s="183"/>
      <c r="P208" s="183"/>
      <c r="Q208" s="54">
        <f>+'Ark1'!S2707</f>
        <v>0</v>
      </c>
      <c r="R208" s="54">
        <f>+'Ark1'!T2707</f>
        <v>0</v>
      </c>
      <c r="S208" s="161">
        <f>+'Ark1'!U2707</f>
        <v>0</v>
      </c>
      <c r="T208" s="74">
        <f>+'Ark1'!W2707</f>
        <v>0</v>
      </c>
      <c r="U208" s="74">
        <f>+'Ark1'!X2707</f>
        <v>0</v>
      </c>
      <c r="V208" s="74">
        <f>+'Ark1'!Y2707</f>
        <v>0</v>
      </c>
      <c r="W208" s="74">
        <f>+'Ark1'!Z2707</f>
        <v>0</v>
      </c>
      <c r="X208" s="54">
        <f>+'Ark1'!AA2707</f>
        <v>0</v>
      </c>
      <c r="Y208" s="54">
        <f>+'Ark1'!AB2707</f>
        <v>0</v>
      </c>
      <c r="Z208" s="54">
        <f>+'Ark1'!AC2707</f>
        <v>0</v>
      </c>
      <c r="AA208" s="54" t="e">
        <f t="shared" si="11"/>
        <v>#DIV/0!</v>
      </c>
      <c r="AB208" s="54" t="e">
        <f t="shared" si="12"/>
        <v>#DIV/0!</v>
      </c>
      <c r="AC208" s="45"/>
    </row>
    <row r="209" spans="1:29">
      <c r="A209" s="45"/>
      <c r="B209" s="52">
        <f>+'Ark1'!C2708</f>
        <v>2012</v>
      </c>
      <c r="C209" s="52">
        <f>+'Ark1'!N2708</f>
        <v>425</v>
      </c>
      <c r="D209" s="53" t="s">
        <v>474</v>
      </c>
      <c r="E209" s="52">
        <f>+'Ark1'!Q2708</f>
        <v>0</v>
      </c>
      <c r="F209" s="52">
        <f>+'Ark1'!R2708</f>
        <v>0</v>
      </c>
      <c r="G209" s="183">
        <f>+'Ark1'!AG2708</f>
        <v>0</v>
      </c>
      <c r="H209" s="59">
        <f t="shared" si="13"/>
        <v>0</v>
      </c>
      <c r="I209" s="183">
        <f>+'Ark1'!AH2708</f>
        <v>0</v>
      </c>
      <c r="J209" s="183"/>
      <c r="K209" s="452"/>
      <c r="L209" s="281"/>
      <c r="M209" s="200"/>
      <c r="N209" s="183"/>
      <c r="O209" s="183"/>
      <c r="P209" s="183"/>
      <c r="Q209" s="54">
        <f>+'Ark1'!S2708</f>
        <v>0</v>
      </c>
      <c r="R209" s="54">
        <f>+'Ark1'!T2708</f>
        <v>0</v>
      </c>
      <c r="S209" s="161">
        <f>+'Ark1'!U2708</f>
        <v>0</v>
      </c>
      <c r="T209" s="74">
        <f>+'Ark1'!W2708</f>
        <v>0</v>
      </c>
      <c r="U209" s="74">
        <f>+'Ark1'!X2708</f>
        <v>0</v>
      </c>
      <c r="V209" s="74">
        <f>+'Ark1'!Y2708</f>
        <v>0</v>
      </c>
      <c r="W209" s="74">
        <f>+'Ark1'!Z2708</f>
        <v>0</v>
      </c>
      <c r="X209" s="54">
        <f>+'Ark1'!AA2708</f>
        <v>0</v>
      </c>
      <c r="Y209" s="54">
        <f>+'Ark1'!AB2708</f>
        <v>0</v>
      </c>
      <c r="Z209" s="54">
        <f>+'Ark1'!AC2708</f>
        <v>0</v>
      </c>
      <c r="AA209" s="54" t="e">
        <f t="shared" si="11"/>
        <v>#DIV/0!</v>
      </c>
      <c r="AB209" s="54" t="e">
        <f t="shared" si="12"/>
        <v>#DIV/0!</v>
      </c>
      <c r="AC209" s="45"/>
    </row>
    <row r="210" spans="1:29">
      <c r="A210" s="45"/>
      <c r="B210" s="52">
        <f>+'Ark1'!C2709</f>
        <v>2012</v>
      </c>
      <c r="C210" s="52">
        <f>+'Ark1'!N2709</f>
        <v>428</v>
      </c>
      <c r="D210" s="53" t="s">
        <v>475</v>
      </c>
      <c r="E210" s="52">
        <f>+'Ark1'!Q2709</f>
        <v>0</v>
      </c>
      <c r="F210" s="52">
        <f>+'Ark1'!R2709</f>
        <v>0</v>
      </c>
      <c r="G210" s="183">
        <f>+'Ark1'!AG2709</f>
        <v>0</v>
      </c>
      <c r="H210" s="59">
        <f t="shared" si="13"/>
        <v>0</v>
      </c>
      <c r="I210" s="183">
        <f>+'Ark1'!AH2709</f>
        <v>0</v>
      </c>
      <c r="J210" s="183"/>
      <c r="K210" s="452"/>
      <c r="L210" s="281"/>
      <c r="M210" s="200"/>
      <c r="N210" s="183"/>
      <c r="O210" s="183"/>
      <c r="P210" s="183"/>
      <c r="Q210" s="54">
        <f>+'Ark1'!S2709</f>
        <v>0</v>
      </c>
      <c r="R210" s="54">
        <f>+'Ark1'!T2709</f>
        <v>0</v>
      </c>
      <c r="S210" s="161">
        <f>+'Ark1'!U2709</f>
        <v>0</v>
      </c>
      <c r="T210" s="74">
        <f>+'Ark1'!W2709</f>
        <v>0</v>
      </c>
      <c r="U210" s="74">
        <f>+'Ark1'!X2709</f>
        <v>0</v>
      </c>
      <c r="V210" s="74">
        <f>+'Ark1'!Y2709</f>
        <v>0</v>
      </c>
      <c r="W210" s="74">
        <f>+'Ark1'!Z2709</f>
        <v>0</v>
      </c>
      <c r="X210" s="54">
        <f>+'Ark1'!AA2709</f>
        <v>0</v>
      </c>
      <c r="Y210" s="54">
        <f>+'Ark1'!AB2709</f>
        <v>0</v>
      </c>
      <c r="Z210" s="54">
        <f>+'Ark1'!AC2709</f>
        <v>0</v>
      </c>
      <c r="AA210" s="54" t="e">
        <f t="shared" si="11"/>
        <v>#DIV/0!</v>
      </c>
      <c r="AB210" s="54" t="e">
        <f t="shared" si="12"/>
        <v>#DIV/0!</v>
      </c>
      <c r="AC210" s="45"/>
    </row>
    <row r="211" spans="1:29">
      <c r="A211" s="45"/>
      <c r="B211" s="52">
        <f>+'Ark1'!C2710</f>
        <v>2012</v>
      </c>
      <c r="C211" s="52">
        <f>+'Ark1'!N2710</f>
        <v>430</v>
      </c>
      <c r="D211" s="53" t="s">
        <v>476</v>
      </c>
      <c r="E211" s="52">
        <f>+'Ark1'!Q2710</f>
        <v>0</v>
      </c>
      <c r="F211" s="52">
        <f>+'Ark1'!R2710</f>
        <v>0</v>
      </c>
      <c r="G211" s="183">
        <f>+'Ark1'!AG2710</f>
        <v>0</v>
      </c>
      <c r="H211" s="59">
        <f t="shared" si="13"/>
        <v>0</v>
      </c>
      <c r="I211" s="183">
        <f>+'Ark1'!AH2710</f>
        <v>0</v>
      </c>
      <c r="J211" s="183"/>
      <c r="K211" s="452"/>
      <c r="L211" s="281"/>
      <c r="M211" s="200"/>
      <c r="N211" s="183"/>
      <c r="O211" s="183"/>
      <c r="P211" s="183"/>
      <c r="Q211" s="54">
        <f>+'Ark1'!S2710</f>
        <v>0</v>
      </c>
      <c r="R211" s="54">
        <f>+'Ark1'!T2710</f>
        <v>0</v>
      </c>
      <c r="S211" s="161">
        <f>+'Ark1'!U2710</f>
        <v>0</v>
      </c>
      <c r="T211" s="74">
        <f>+'Ark1'!W2710</f>
        <v>0</v>
      </c>
      <c r="U211" s="74">
        <f>+'Ark1'!X2710</f>
        <v>0</v>
      </c>
      <c r="V211" s="74">
        <f>+'Ark1'!Y2710</f>
        <v>0</v>
      </c>
      <c r="W211" s="74">
        <f>+'Ark1'!Z2710</f>
        <v>0</v>
      </c>
      <c r="X211" s="54">
        <f>+'Ark1'!AA2710</f>
        <v>0</v>
      </c>
      <c r="Y211" s="54">
        <f>+'Ark1'!AB2710</f>
        <v>0</v>
      </c>
      <c r="Z211" s="54">
        <f>+'Ark1'!AC2710</f>
        <v>0</v>
      </c>
      <c r="AA211" s="54" t="e">
        <f t="shared" si="11"/>
        <v>#DIV/0!</v>
      </c>
      <c r="AB211" s="54" t="e">
        <f t="shared" si="12"/>
        <v>#DIV/0!</v>
      </c>
      <c r="AC211" s="45"/>
    </row>
    <row r="212" spans="1:29">
      <c r="A212" s="45"/>
      <c r="B212" s="52">
        <f>+'Ark1'!C2711</f>
        <v>2012</v>
      </c>
      <c r="C212" s="52">
        <f>+'Ark1'!N2711</f>
        <v>433</v>
      </c>
      <c r="D212" s="53" t="s">
        <v>477</v>
      </c>
      <c r="E212" s="52">
        <f>+'Ark1'!Q2711</f>
        <v>0</v>
      </c>
      <c r="F212" s="52">
        <f>+'Ark1'!R2711</f>
        <v>0</v>
      </c>
      <c r="G212" s="183">
        <f>+'Ark1'!AG2711</f>
        <v>0</v>
      </c>
      <c r="H212" s="59">
        <f t="shared" si="13"/>
        <v>0</v>
      </c>
      <c r="I212" s="183">
        <f>+'Ark1'!AH2711</f>
        <v>0</v>
      </c>
      <c r="J212" s="183"/>
      <c r="K212" s="452"/>
      <c r="L212" s="281"/>
      <c r="M212" s="200"/>
      <c r="N212" s="183"/>
      <c r="O212" s="183"/>
      <c r="P212" s="183"/>
      <c r="Q212" s="54">
        <f>+'Ark1'!S2711</f>
        <v>0</v>
      </c>
      <c r="R212" s="54">
        <f>+'Ark1'!T2711</f>
        <v>0</v>
      </c>
      <c r="S212" s="161">
        <f>+'Ark1'!U2711</f>
        <v>0</v>
      </c>
      <c r="T212" s="74">
        <f>+'Ark1'!W2711</f>
        <v>0</v>
      </c>
      <c r="U212" s="74">
        <f>+'Ark1'!X2711</f>
        <v>0</v>
      </c>
      <c r="V212" s="74">
        <f>+'Ark1'!Y2711</f>
        <v>0</v>
      </c>
      <c r="W212" s="74">
        <f>+'Ark1'!Z2711</f>
        <v>0</v>
      </c>
      <c r="X212" s="54">
        <f>+'Ark1'!AA2711</f>
        <v>0</v>
      </c>
      <c r="Y212" s="54">
        <f>+'Ark1'!AB2711</f>
        <v>0</v>
      </c>
      <c r="Z212" s="54">
        <f>+'Ark1'!AC2711</f>
        <v>0</v>
      </c>
      <c r="AA212" s="54" t="e">
        <f t="shared" si="11"/>
        <v>#DIV/0!</v>
      </c>
      <c r="AB212" s="54" t="e">
        <f t="shared" si="12"/>
        <v>#DIV/0!</v>
      </c>
      <c r="AC212" s="45"/>
    </row>
    <row r="213" spans="1:29">
      <c r="A213" s="45"/>
      <c r="B213" s="52">
        <f>+'Ark1'!C2712</f>
        <v>2012</v>
      </c>
      <c r="C213" s="52">
        <f>+'Ark1'!N2712</f>
        <v>435</v>
      </c>
      <c r="D213" s="53" t="s">
        <v>478</v>
      </c>
      <c r="E213" s="52">
        <f>+'Ark1'!Q2712</f>
        <v>0</v>
      </c>
      <c r="F213" s="52">
        <f>+'Ark1'!R2712</f>
        <v>0</v>
      </c>
      <c r="G213" s="183">
        <f>+'Ark1'!AG2712</f>
        <v>0</v>
      </c>
      <c r="H213" s="59">
        <f t="shared" si="13"/>
        <v>0</v>
      </c>
      <c r="I213" s="183">
        <f>+'Ark1'!AH2712</f>
        <v>0</v>
      </c>
      <c r="J213" s="183"/>
      <c r="K213" s="452"/>
      <c r="L213" s="281"/>
      <c r="M213" s="200"/>
      <c r="N213" s="183"/>
      <c r="O213" s="183"/>
      <c r="P213" s="183"/>
      <c r="Q213" s="54">
        <f>+'Ark1'!S2712</f>
        <v>0</v>
      </c>
      <c r="R213" s="54">
        <f>+'Ark1'!T2712</f>
        <v>0</v>
      </c>
      <c r="S213" s="161">
        <f>+'Ark1'!U2712</f>
        <v>0</v>
      </c>
      <c r="T213" s="74">
        <f>+'Ark1'!W2712</f>
        <v>0</v>
      </c>
      <c r="U213" s="74">
        <f>+'Ark1'!X2712</f>
        <v>0</v>
      </c>
      <c r="V213" s="74">
        <f>+'Ark1'!Y2712</f>
        <v>0</v>
      </c>
      <c r="W213" s="74">
        <f>+'Ark1'!Z2712</f>
        <v>0</v>
      </c>
      <c r="X213" s="54">
        <f>+'Ark1'!AA2712</f>
        <v>0</v>
      </c>
      <c r="Y213" s="54">
        <f>+'Ark1'!AB2712</f>
        <v>0</v>
      </c>
      <c r="Z213" s="54">
        <f>+'Ark1'!AC2712</f>
        <v>0</v>
      </c>
      <c r="AA213" s="54" t="e">
        <f t="shared" si="11"/>
        <v>#DIV/0!</v>
      </c>
      <c r="AB213" s="54" t="e">
        <f t="shared" si="12"/>
        <v>#DIV/0!</v>
      </c>
      <c r="AC213" s="45"/>
    </row>
    <row r="214" spans="1:29">
      <c r="A214" s="45"/>
      <c r="B214" s="52">
        <f>+'Ark1'!C2713</f>
        <v>2012</v>
      </c>
      <c r="C214" s="52">
        <f>+'Ark1'!N2713</f>
        <v>438</v>
      </c>
      <c r="D214" s="53" t="s">
        <v>479</v>
      </c>
      <c r="E214" s="52">
        <f>+'Ark1'!Q2713</f>
        <v>0</v>
      </c>
      <c r="F214" s="52">
        <f>+'Ark1'!R2713</f>
        <v>0</v>
      </c>
      <c r="G214" s="183">
        <f>+'Ark1'!AG2713</f>
        <v>0</v>
      </c>
      <c r="H214" s="59">
        <f t="shared" si="13"/>
        <v>0</v>
      </c>
      <c r="I214" s="183">
        <f>+'Ark1'!AH2713</f>
        <v>0</v>
      </c>
      <c r="J214" s="183"/>
      <c r="K214" s="452"/>
      <c r="L214" s="281"/>
      <c r="M214" s="200"/>
      <c r="N214" s="183"/>
      <c r="O214" s="183"/>
      <c r="P214" s="183"/>
      <c r="Q214" s="54">
        <f>+'Ark1'!S2713</f>
        <v>0</v>
      </c>
      <c r="R214" s="54">
        <f>+'Ark1'!T2713</f>
        <v>0</v>
      </c>
      <c r="S214" s="161">
        <f>+'Ark1'!U2713</f>
        <v>0</v>
      </c>
      <c r="T214" s="74">
        <f>+'Ark1'!W2713</f>
        <v>0</v>
      </c>
      <c r="U214" s="74">
        <f>+'Ark1'!X2713</f>
        <v>0</v>
      </c>
      <c r="V214" s="74">
        <f>+'Ark1'!Y2713</f>
        <v>0</v>
      </c>
      <c r="W214" s="74">
        <f>+'Ark1'!Z2713</f>
        <v>0</v>
      </c>
      <c r="X214" s="54">
        <f>+'Ark1'!AA2713</f>
        <v>0</v>
      </c>
      <c r="Y214" s="54">
        <f>+'Ark1'!AB2713</f>
        <v>0</v>
      </c>
      <c r="Z214" s="54">
        <f>+'Ark1'!AC2713</f>
        <v>0</v>
      </c>
      <c r="AA214" s="54" t="e">
        <f t="shared" si="11"/>
        <v>#DIV/0!</v>
      </c>
      <c r="AB214" s="54" t="e">
        <f t="shared" si="12"/>
        <v>#DIV/0!</v>
      </c>
      <c r="AC214" s="45"/>
    </row>
    <row r="215" spans="1:29">
      <c r="A215" s="45"/>
      <c r="B215" s="52">
        <f>+'Ark1'!C2714</f>
        <v>2012</v>
      </c>
      <c r="C215" s="52">
        <f>+'Ark1'!N2714</f>
        <v>440</v>
      </c>
      <c r="D215" s="53" t="s">
        <v>480</v>
      </c>
      <c r="E215" s="52">
        <f>+'Ark1'!Q2714</f>
        <v>0</v>
      </c>
      <c r="F215" s="52">
        <f>+'Ark1'!R2714</f>
        <v>0</v>
      </c>
      <c r="G215" s="183">
        <f>+'Ark1'!AG2714</f>
        <v>0</v>
      </c>
      <c r="H215" s="59">
        <f t="shared" si="13"/>
        <v>0</v>
      </c>
      <c r="I215" s="183">
        <f>+'Ark1'!AH2714</f>
        <v>0</v>
      </c>
      <c r="J215" s="183"/>
      <c r="K215" s="452"/>
      <c r="L215" s="281"/>
      <c r="M215" s="200"/>
      <c r="N215" s="183"/>
      <c r="O215" s="183"/>
      <c r="P215" s="183"/>
      <c r="Q215" s="54">
        <f>+'Ark1'!S2714</f>
        <v>0</v>
      </c>
      <c r="R215" s="54">
        <f>+'Ark1'!T2714</f>
        <v>0</v>
      </c>
      <c r="S215" s="161">
        <f>+'Ark1'!U2714</f>
        <v>0</v>
      </c>
      <c r="T215" s="74">
        <f>+'Ark1'!W2714</f>
        <v>0</v>
      </c>
      <c r="U215" s="74">
        <f>+'Ark1'!X2714</f>
        <v>0</v>
      </c>
      <c r="V215" s="74">
        <f>+'Ark1'!Y2714</f>
        <v>0</v>
      </c>
      <c r="W215" s="74">
        <f>+'Ark1'!Z2714</f>
        <v>0</v>
      </c>
      <c r="X215" s="54">
        <f>+'Ark1'!AA2714</f>
        <v>0</v>
      </c>
      <c r="Y215" s="54">
        <f>+'Ark1'!AB2714</f>
        <v>0</v>
      </c>
      <c r="Z215" s="54">
        <f>+'Ark1'!AC2714</f>
        <v>0</v>
      </c>
      <c r="AA215" s="54" t="e">
        <f t="shared" si="11"/>
        <v>#DIV/0!</v>
      </c>
      <c r="AB215" s="54" t="e">
        <f t="shared" si="12"/>
        <v>#DIV/0!</v>
      </c>
      <c r="AC215" s="45"/>
    </row>
    <row r="216" spans="1:29">
      <c r="A216" s="45"/>
      <c r="B216" s="52">
        <f>+'Ark1'!C2715</f>
        <v>2012</v>
      </c>
      <c r="C216" s="52">
        <f>+'Ark1'!N2715</f>
        <v>443</v>
      </c>
      <c r="D216" s="53" t="s">
        <v>481</v>
      </c>
      <c r="E216" s="52">
        <f>+'Ark1'!Q2715</f>
        <v>0</v>
      </c>
      <c r="F216" s="52">
        <f>+'Ark1'!R2715</f>
        <v>0</v>
      </c>
      <c r="G216" s="183">
        <f>+'Ark1'!AG2715</f>
        <v>0</v>
      </c>
      <c r="H216" s="59">
        <f t="shared" si="13"/>
        <v>0</v>
      </c>
      <c r="I216" s="183">
        <f>+'Ark1'!AH2715</f>
        <v>0</v>
      </c>
      <c r="J216" s="183"/>
      <c r="K216" s="452"/>
      <c r="L216" s="281"/>
      <c r="M216" s="200"/>
      <c r="N216" s="183"/>
      <c r="O216" s="183"/>
      <c r="P216" s="183"/>
      <c r="Q216" s="54">
        <f>+'Ark1'!S2715</f>
        <v>0</v>
      </c>
      <c r="R216" s="54">
        <f>+'Ark1'!T2715</f>
        <v>0</v>
      </c>
      <c r="S216" s="161">
        <f>+'Ark1'!U2715</f>
        <v>0</v>
      </c>
      <c r="T216" s="74">
        <f>+'Ark1'!W2715</f>
        <v>0</v>
      </c>
      <c r="U216" s="74">
        <f>+'Ark1'!X2715</f>
        <v>0</v>
      </c>
      <c r="V216" s="74">
        <f>+'Ark1'!Y2715</f>
        <v>0</v>
      </c>
      <c r="W216" s="74">
        <f>+'Ark1'!Z2715</f>
        <v>0</v>
      </c>
      <c r="X216" s="54">
        <f>+'Ark1'!AA2715</f>
        <v>0</v>
      </c>
      <c r="Y216" s="54">
        <f>+'Ark1'!AB2715</f>
        <v>0</v>
      </c>
      <c r="Z216" s="54">
        <f>+'Ark1'!AC2715</f>
        <v>0</v>
      </c>
      <c r="AA216" s="54" t="e">
        <f t="shared" si="11"/>
        <v>#DIV/0!</v>
      </c>
      <c r="AB216" s="54" t="e">
        <f t="shared" si="12"/>
        <v>#DIV/0!</v>
      </c>
      <c r="AC216" s="45"/>
    </row>
    <row r="217" spans="1:29">
      <c r="A217" s="45"/>
      <c r="B217" s="52">
        <f>+'Ark1'!C2716</f>
        <v>2012</v>
      </c>
      <c r="C217" s="52">
        <f>+'Ark1'!N2716</f>
        <v>445</v>
      </c>
      <c r="D217" s="53" t="s">
        <v>482</v>
      </c>
      <c r="E217" s="52">
        <f>+'Ark1'!Q2716</f>
        <v>0</v>
      </c>
      <c r="F217" s="52">
        <f>+'Ark1'!R2716</f>
        <v>0</v>
      </c>
      <c r="G217" s="183">
        <f>+'Ark1'!AG2716</f>
        <v>0</v>
      </c>
      <c r="H217" s="59">
        <f t="shared" si="13"/>
        <v>0</v>
      </c>
      <c r="I217" s="183">
        <f>+'Ark1'!AH2716</f>
        <v>0</v>
      </c>
      <c r="J217" s="183"/>
      <c r="K217" s="452"/>
      <c r="L217" s="281"/>
      <c r="M217" s="200"/>
      <c r="N217" s="183"/>
      <c r="O217" s="183"/>
      <c r="P217" s="183"/>
      <c r="Q217" s="54">
        <f>+'Ark1'!S2716</f>
        <v>0</v>
      </c>
      <c r="R217" s="54">
        <f>+'Ark1'!T2716</f>
        <v>0</v>
      </c>
      <c r="S217" s="161">
        <f>+'Ark1'!U2716</f>
        <v>0</v>
      </c>
      <c r="T217" s="74">
        <f>+'Ark1'!W2716</f>
        <v>0</v>
      </c>
      <c r="U217" s="74">
        <f>+'Ark1'!X2716</f>
        <v>0</v>
      </c>
      <c r="V217" s="74">
        <f>+'Ark1'!Y2716</f>
        <v>0</v>
      </c>
      <c r="W217" s="74">
        <f>+'Ark1'!Z2716</f>
        <v>0</v>
      </c>
      <c r="X217" s="54">
        <f>+'Ark1'!AA2716</f>
        <v>0</v>
      </c>
      <c r="Y217" s="54">
        <f>+'Ark1'!AB2716</f>
        <v>0</v>
      </c>
      <c r="Z217" s="54">
        <f>+'Ark1'!AC2716</f>
        <v>0</v>
      </c>
      <c r="AA217" s="54" t="e">
        <f t="shared" si="11"/>
        <v>#DIV/0!</v>
      </c>
      <c r="AB217" s="54" t="e">
        <f t="shared" si="12"/>
        <v>#DIV/0!</v>
      </c>
      <c r="AC217" s="45"/>
    </row>
    <row r="218" spans="1:29">
      <c r="A218" s="45"/>
      <c r="B218" s="52">
        <f>+'Ark1'!C2717</f>
        <v>2012</v>
      </c>
      <c r="C218" s="52">
        <f>+'Ark1'!N2717</f>
        <v>450</v>
      </c>
      <c r="D218" s="53" t="s">
        <v>483</v>
      </c>
      <c r="E218" s="52">
        <f>+'Ark1'!Q2717</f>
        <v>0</v>
      </c>
      <c r="F218" s="52">
        <f>+'Ark1'!R2717</f>
        <v>0</v>
      </c>
      <c r="G218" s="183">
        <f>+'Ark1'!AG2717</f>
        <v>0</v>
      </c>
      <c r="H218" s="59">
        <f t="shared" si="13"/>
        <v>0</v>
      </c>
      <c r="I218" s="183">
        <f>+'Ark1'!AH2717</f>
        <v>0</v>
      </c>
      <c r="J218" s="183"/>
      <c r="K218" s="452"/>
      <c r="L218" s="281"/>
      <c r="M218" s="200"/>
      <c r="N218" s="183"/>
      <c r="O218" s="183"/>
      <c r="P218" s="183"/>
      <c r="Q218" s="54">
        <f>+'Ark1'!S2717</f>
        <v>0</v>
      </c>
      <c r="R218" s="54">
        <f>+'Ark1'!T2717</f>
        <v>0</v>
      </c>
      <c r="S218" s="161">
        <f>+'Ark1'!U2717</f>
        <v>0</v>
      </c>
      <c r="T218" s="74">
        <f>+'Ark1'!W2717</f>
        <v>0</v>
      </c>
      <c r="U218" s="74">
        <f>+'Ark1'!X2717</f>
        <v>0</v>
      </c>
      <c r="V218" s="74">
        <f>+'Ark1'!Y2717</f>
        <v>0</v>
      </c>
      <c r="W218" s="74">
        <f>+'Ark1'!Z2717</f>
        <v>0</v>
      </c>
      <c r="X218" s="54">
        <f>+'Ark1'!AA2717</f>
        <v>0</v>
      </c>
      <c r="Y218" s="54">
        <f>+'Ark1'!AB2717</f>
        <v>0</v>
      </c>
      <c r="Z218" s="54">
        <f>+'Ark1'!AC2717</f>
        <v>0</v>
      </c>
      <c r="AA218" s="54" t="e">
        <f t="shared" si="11"/>
        <v>#DIV/0!</v>
      </c>
      <c r="AB218" s="54" t="e">
        <f t="shared" si="12"/>
        <v>#DIV/0!</v>
      </c>
      <c r="AC218" s="45"/>
    </row>
    <row r="219" spans="1:29">
      <c r="A219" s="45"/>
      <c r="B219" s="52">
        <f>+'Ark1'!C2718</f>
        <v>2012</v>
      </c>
      <c r="C219" s="52">
        <f>+'Ark1'!N2718</f>
        <v>455</v>
      </c>
      <c r="D219" s="53" t="s">
        <v>484</v>
      </c>
      <c r="E219" s="52">
        <f>+'Ark1'!Q2718</f>
        <v>0</v>
      </c>
      <c r="F219" s="52">
        <f>+'Ark1'!R2718</f>
        <v>0</v>
      </c>
      <c r="G219" s="183">
        <f>+'Ark1'!AG2718</f>
        <v>0</v>
      </c>
      <c r="H219" s="59">
        <f t="shared" si="13"/>
        <v>0</v>
      </c>
      <c r="I219" s="183">
        <f>+'Ark1'!AH2718</f>
        <v>0</v>
      </c>
      <c r="J219" s="183"/>
      <c r="K219" s="452"/>
      <c r="L219" s="281"/>
      <c r="M219" s="200"/>
      <c r="N219" s="183"/>
      <c r="O219" s="183"/>
      <c r="P219" s="183"/>
      <c r="Q219" s="54">
        <f>+'Ark1'!S2718</f>
        <v>0</v>
      </c>
      <c r="R219" s="54">
        <f>+'Ark1'!T2718</f>
        <v>0</v>
      </c>
      <c r="S219" s="161">
        <f>+'Ark1'!U2718</f>
        <v>0</v>
      </c>
      <c r="T219" s="74">
        <f>+'Ark1'!W2718</f>
        <v>0</v>
      </c>
      <c r="U219" s="74">
        <f>+'Ark1'!X2718</f>
        <v>0</v>
      </c>
      <c r="V219" s="74">
        <f>+'Ark1'!Y2718</f>
        <v>0</v>
      </c>
      <c r="W219" s="74">
        <f>+'Ark1'!Z2718</f>
        <v>0</v>
      </c>
      <c r="X219" s="54">
        <f>+'Ark1'!AA2718</f>
        <v>0</v>
      </c>
      <c r="Y219" s="54">
        <f>+'Ark1'!AB2718</f>
        <v>0</v>
      </c>
      <c r="Z219" s="54">
        <f>+'Ark1'!AC2718</f>
        <v>0</v>
      </c>
      <c r="AA219" s="54" t="e">
        <f t="shared" si="11"/>
        <v>#DIV/0!</v>
      </c>
      <c r="AB219" s="54" t="e">
        <f t="shared" si="12"/>
        <v>#DIV/0!</v>
      </c>
      <c r="AC219" s="45"/>
    </row>
    <row r="220" spans="1:29">
      <c r="A220" s="45"/>
      <c r="B220" s="52">
        <f>+'Ark1'!C2719</f>
        <v>2012</v>
      </c>
      <c r="C220" s="52">
        <f>+'Ark1'!N2719</f>
        <v>460</v>
      </c>
      <c r="D220" s="53" t="s">
        <v>485</v>
      </c>
      <c r="E220" s="52">
        <f>+'Ark1'!Q2719</f>
        <v>0</v>
      </c>
      <c r="F220" s="52">
        <f>+'Ark1'!R2719</f>
        <v>0</v>
      </c>
      <c r="G220" s="183">
        <f>+'Ark1'!AG2719</f>
        <v>0</v>
      </c>
      <c r="H220" s="59">
        <f t="shared" si="13"/>
        <v>0</v>
      </c>
      <c r="I220" s="183">
        <f>+'Ark1'!AH2719</f>
        <v>0</v>
      </c>
      <c r="J220" s="183"/>
      <c r="K220" s="452"/>
      <c r="L220" s="281"/>
      <c r="M220" s="200"/>
      <c r="N220" s="183"/>
      <c r="O220" s="183"/>
      <c r="P220" s="183"/>
      <c r="Q220" s="54">
        <f>+'Ark1'!S2719</f>
        <v>0</v>
      </c>
      <c r="R220" s="54">
        <f>+'Ark1'!T2719</f>
        <v>0</v>
      </c>
      <c r="S220" s="161">
        <f>+'Ark1'!U2719</f>
        <v>0</v>
      </c>
      <c r="T220" s="74">
        <f>+'Ark1'!W2719</f>
        <v>0</v>
      </c>
      <c r="U220" s="74">
        <f>+'Ark1'!X2719</f>
        <v>0</v>
      </c>
      <c r="V220" s="74">
        <f>+'Ark1'!Y2719</f>
        <v>0</v>
      </c>
      <c r="W220" s="74">
        <f>+'Ark1'!Z2719</f>
        <v>0</v>
      </c>
      <c r="X220" s="54">
        <f>+'Ark1'!AA2719</f>
        <v>0</v>
      </c>
      <c r="Y220" s="54">
        <f>+'Ark1'!AB2719</f>
        <v>0</v>
      </c>
      <c r="Z220" s="54">
        <f>+'Ark1'!AC2719</f>
        <v>0</v>
      </c>
      <c r="AA220" s="54" t="e">
        <f t="shared" si="11"/>
        <v>#DIV/0!</v>
      </c>
      <c r="AB220" s="54" t="e">
        <f t="shared" si="12"/>
        <v>#DIV/0!</v>
      </c>
      <c r="AC220" s="45"/>
    </row>
    <row r="221" spans="1:29">
      <c r="A221" s="45"/>
      <c r="B221">
        <f>+'Ark1'!C2720</f>
        <v>2011</v>
      </c>
      <c r="C221">
        <f>+'Ark1'!N2720</f>
        <v>409</v>
      </c>
      <c r="D221" s="3" t="s">
        <v>470</v>
      </c>
      <c r="E221">
        <f>+'Ark1'!Q2720</f>
        <v>0</v>
      </c>
      <c r="F221">
        <f>+'Ark1'!R2720</f>
        <v>0</v>
      </c>
      <c r="G221" s="201">
        <f>+'Ark1'!AG2720</f>
        <v>0</v>
      </c>
      <c r="H221" s="59">
        <f t="shared" si="13"/>
        <v>0</v>
      </c>
      <c r="I221" s="201">
        <f>+'Ark1'!AH2720</f>
        <v>0</v>
      </c>
      <c r="J221" s="201"/>
      <c r="K221" s="453"/>
      <c r="L221" s="209"/>
      <c r="M221" s="151"/>
      <c r="N221" s="201"/>
      <c r="O221" s="201"/>
      <c r="P221" s="201"/>
      <c r="Q221" s="1">
        <f>+'Ark1'!S2720</f>
        <v>0</v>
      </c>
      <c r="R221" s="1">
        <f>+'Ark1'!T2720</f>
        <v>0</v>
      </c>
      <c r="S221" s="93">
        <f>+'Ark1'!U2720</f>
        <v>0</v>
      </c>
      <c r="T221" s="11">
        <f>+'Ark1'!W2720</f>
        <v>0</v>
      </c>
      <c r="U221" s="11">
        <f>+'Ark1'!X2720</f>
        <v>0</v>
      </c>
      <c r="V221" s="11">
        <f>+'Ark1'!Y2720</f>
        <v>0</v>
      </c>
      <c r="W221" s="11">
        <f>+'Ark1'!Z2720</f>
        <v>0</v>
      </c>
      <c r="X221" s="1">
        <f>+'Ark1'!AA2720</f>
        <v>0</v>
      </c>
      <c r="Y221" s="1">
        <f>+'Ark1'!AB2720</f>
        <v>0</v>
      </c>
      <c r="Z221" s="1">
        <f>+'Ark1'!AC2720</f>
        <v>0</v>
      </c>
      <c r="AA221" s="1" t="e">
        <f t="shared" si="11"/>
        <v>#DIV/0!</v>
      </c>
      <c r="AB221" s="1" t="e">
        <f t="shared" si="12"/>
        <v>#DIV/0!</v>
      </c>
      <c r="AC221" s="45"/>
    </row>
    <row r="222" spans="1:29">
      <c r="A222" s="45"/>
      <c r="B222">
        <f>+'Ark1'!C2721</f>
        <v>2011</v>
      </c>
      <c r="C222">
        <f>+'Ark1'!N2721</f>
        <v>410</v>
      </c>
      <c r="D222" s="3" t="s">
        <v>471</v>
      </c>
      <c r="E222">
        <f>+'Ark1'!Q2721</f>
        <v>0</v>
      </c>
      <c r="F222">
        <f>+'Ark1'!R2721</f>
        <v>0</v>
      </c>
      <c r="G222" s="201">
        <f>+'Ark1'!AG2721</f>
        <v>0</v>
      </c>
      <c r="H222" s="59">
        <f t="shared" si="13"/>
        <v>0</v>
      </c>
      <c r="I222" s="201">
        <f>+'Ark1'!AH2721</f>
        <v>0</v>
      </c>
      <c r="J222" s="201"/>
      <c r="K222" s="453"/>
      <c r="L222" s="209"/>
      <c r="M222" s="151"/>
      <c r="N222" s="201"/>
      <c r="O222" s="201"/>
      <c r="P222" s="201"/>
      <c r="Q222" s="1">
        <f>+'Ark1'!S2721</f>
        <v>0</v>
      </c>
      <c r="R222" s="1">
        <f>+'Ark1'!T2721</f>
        <v>0</v>
      </c>
      <c r="S222" s="93">
        <f>+'Ark1'!U2721</f>
        <v>0</v>
      </c>
      <c r="T222" s="11">
        <f>+'Ark1'!W2721</f>
        <v>0</v>
      </c>
      <c r="U222" s="11">
        <f>+'Ark1'!X2721</f>
        <v>0</v>
      </c>
      <c r="V222" s="11">
        <f>+'Ark1'!Y2721</f>
        <v>0</v>
      </c>
      <c r="W222" s="11">
        <f>+'Ark1'!Z2721</f>
        <v>0</v>
      </c>
      <c r="X222" s="1">
        <f>+'Ark1'!AA2721</f>
        <v>0</v>
      </c>
      <c r="Y222" s="1">
        <f>+'Ark1'!AB2721</f>
        <v>0</v>
      </c>
      <c r="Z222" s="1">
        <f>+'Ark1'!AC2721</f>
        <v>0</v>
      </c>
      <c r="AA222" s="1" t="e">
        <f t="shared" si="11"/>
        <v>#DIV/0!</v>
      </c>
      <c r="AB222" s="1" t="e">
        <f t="shared" si="12"/>
        <v>#DIV/0!</v>
      </c>
      <c r="AC222" s="45"/>
    </row>
    <row r="223" spans="1:29">
      <c r="A223" s="45"/>
      <c r="B223">
        <f>+'Ark1'!C2722</f>
        <v>2011</v>
      </c>
      <c r="C223">
        <f>+'Ark1'!N2722</f>
        <v>415</v>
      </c>
      <c r="D223" s="3" t="s">
        <v>472</v>
      </c>
      <c r="E223">
        <f>+'Ark1'!Q2722</f>
        <v>0</v>
      </c>
      <c r="F223">
        <f>+'Ark1'!R2722</f>
        <v>0</v>
      </c>
      <c r="G223" s="201">
        <f>+'Ark1'!AG2722</f>
        <v>0</v>
      </c>
      <c r="H223" s="58">
        <f t="shared" si="13"/>
        <v>0</v>
      </c>
      <c r="I223" s="201">
        <f>+'Ark1'!AH2722</f>
        <v>0</v>
      </c>
      <c r="J223" s="201"/>
      <c r="K223" s="453"/>
      <c r="L223" s="209"/>
      <c r="M223" s="151"/>
      <c r="N223" s="201"/>
      <c r="O223" s="201"/>
      <c r="P223" s="201"/>
      <c r="Q223" s="1">
        <f>+'Ark1'!S2722</f>
        <v>0</v>
      </c>
      <c r="R223" s="1">
        <f>+'Ark1'!T2722</f>
        <v>0</v>
      </c>
      <c r="S223" s="93">
        <f>+'Ark1'!U2722</f>
        <v>0</v>
      </c>
      <c r="T223" s="11">
        <f>+'Ark1'!W2722</f>
        <v>0</v>
      </c>
      <c r="U223" s="11">
        <f>+'Ark1'!X2722</f>
        <v>0</v>
      </c>
      <c r="V223" s="11">
        <f>+'Ark1'!Y2722</f>
        <v>0</v>
      </c>
      <c r="W223" s="11">
        <f>+'Ark1'!Z2722</f>
        <v>0</v>
      </c>
      <c r="X223" s="1">
        <f>+'Ark1'!AA2722</f>
        <v>0</v>
      </c>
      <c r="Y223" s="1">
        <f>+'Ark1'!AB2722</f>
        <v>0</v>
      </c>
      <c r="Z223" s="1">
        <f>+'Ark1'!AC2722</f>
        <v>0</v>
      </c>
      <c r="AA223" s="1" t="e">
        <f t="shared" si="11"/>
        <v>#DIV/0!</v>
      </c>
      <c r="AB223" s="1" t="e">
        <f t="shared" si="12"/>
        <v>#DIV/0!</v>
      </c>
      <c r="AC223" s="45"/>
    </row>
    <row r="224" spans="1:29">
      <c r="A224" s="45"/>
      <c r="B224">
        <f>+'Ark1'!C2723</f>
        <v>2011</v>
      </c>
      <c r="C224">
        <f>+'Ark1'!N2723</f>
        <v>420</v>
      </c>
      <c r="D224" s="3" t="s">
        <v>473</v>
      </c>
      <c r="E224">
        <f>+'Ark1'!Q2723</f>
        <v>0</v>
      </c>
      <c r="F224">
        <f>+'Ark1'!R2723</f>
        <v>0</v>
      </c>
      <c r="G224" s="201">
        <f>+'Ark1'!AG2723</f>
        <v>0</v>
      </c>
      <c r="H224" s="58">
        <f t="shared" si="13"/>
        <v>0</v>
      </c>
      <c r="I224" s="201">
        <f>+'Ark1'!AH2723</f>
        <v>0</v>
      </c>
      <c r="J224" s="201"/>
      <c r="K224" s="453"/>
      <c r="L224" s="209"/>
      <c r="M224" s="151"/>
      <c r="N224" s="201"/>
      <c r="O224" s="201"/>
      <c r="P224" s="201"/>
      <c r="Q224" s="1">
        <f>+'Ark1'!S2723</f>
        <v>0</v>
      </c>
      <c r="R224" s="1">
        <f>+'Ark1'!T2723</f>
        <v>0</v>
      </c>
      <c r="S224" s="93">
        <f>+'Ark1'!U2723</f>
        <v>0</v>
      </c>
      <c r="T224" s="11">
        <f>+'Ark1'!W2723</f>
        <v>0</v>
      </c>
      <c r="U224" s="11">
        <f>+'Ark1'!X2723</f>
        <v>0</v>
      </c>
      <c r="V224" s="11">
        <f>+'Ark1'!Y2723</f>
        <v>0</v>
      </c>
      <c r="W224" s="11">
        <f>+'Ark1'!Z2723</f>
        <v>0</v>
      </c>
      <c r="X224" s="1">
        <f>+'Ark1'!AA2723</f>
        <v>0</v>
      </c>
      <c r="Y224" s="1">
        <f>+'Ark1'!AB2723</f>
        <v>0</v>
      </c>
      <c r="Z224" s="1">
        <f>+'Ark1'!AC2723</f>
        <v>0</v>
      </c>
      <c r="AA224" s="1" t="e">
        <f t="shared" si="11"/>
        <v>#DIV/0!</v>
      </c>
      <c r="AB224" s="1" t="e">
        <f t="shared" si="12"/>
        <v>#DIV/0!</v>
      </c>
      <c r="AC224" s="45"/>
    </row>
    <row r="225" spans="1:29">
      <c r="A225" s="45"/>
      <c r="B225">
        <f>+'Ark1'!C2724</f>
        <v>2011</v>
      </c>
      <c r="C225">
        <f>+'Ark1'!N2724</f>
        <v>425</v>
      </c>
      <c r="D225" s="3" t="s">
        <v>474</v>
      </c>
      <c r="E225">
        <f>+'Ark1'!Q2724</f>
        <v>0</v>
      </c>
      <c r="F225">
        <f>+'Ark1'!R2724</f>
        <v>0</v>
      </c>
      <c r="G225" s="201">
        <f>+'Ark1'!AG2724</f>
        <v>0</v>
      </c>
      <c r="H225" s="58">
        <f t="shared" si="13"/>
        <v>0</v>
      </c>
      <c r="I225" s="201">
        <f>+'Ark1'!AH2724</f>
        <v>0</v>
      </c>
      <c r="J225" s="201"/>
      <c r="K225" s="453"/>
      <c r="L225" s="209"/>
      <c r="M225" s="151"/>
      <c r="N225" s="201"/>
      <c r="O225" s="201"/>
      <c r="P225" s="201"/>
      <c r="Q225" s="1">
        <f>+'Ark1'!S2724</f>
        <v>0</v>
      </c>
      <c r="R225" s="1">
        <f>+'Ark1'!T2724</f>
        <v>0</v>
      </c>
      <c r="S225" s="93">
        <f>+'Ark1'!U2724</f>
        <v>0</v>
      </c>
      <c r="T225" s="11">
        <f>+'Ark1'!W2724</f>
        <v>0</v>
      </c>
      <c r="U225" s="11">
        <f>+'Ark1'!X2724</f>
        <v>0</v>
      </c>
      <c r="V225" s="11">
        <f>+'Ark1'!Y2724</f>
        <v>0</v>
      </c>
      <c r="W225" s="11">
        <f>+'Ark1'!Z2724</f>
        <v>0</v>
      </c>
      <c r="X225" s="1">
        <f>+'Ark1'!AA2724</f>
        <v>0</v>
      </c>
      <c r="Y225" s="1">
        <f>+'Ark1'!AB2724</f>
        <v>0</v>
      </c>
      <c r="Z225" s="1">
        <f>+'Ark1'!AC2724</f>
        <v>0</v>
      </c>
      <c r="AA225" s="1" t="e">
        <f t="shared" si="11"/>
        <v>#DIV/0!</v>
      </c>
      <c r="AB225" s="1" t="e">
        <f t="shared" si="12"/>
        <v>#DIV/0!</v>
      </c>
      <c r="AC225" s="45"/>
    </row>
    <row r="226" spans="1:29">
      <c r="A226" s="45"/>
      <c r="B226">
        <f>+'Ark1'!C2725</f>
        <v>2011</v>
      </c>
      <c r="C226">
        <f>+'Ark1'!N2725</f>
        <v>428</v>
      </c>
      <c r="D226" s="3" t="s">
        <v>475</v>
      </c>
      <c r="E226">
        <f>+'Ark1'!Q2725</f>
        <v>0</v>
      </c>
      <c r="F226">
        <f>+'Ark1'!R2725</f>
        <v>0</v>
      </c>
      <c r="G226" s="201">
        <f>+'Ark1'!AG2725</f>
        <v>0</v>
      </c>
      <c r="H226" s="58">
        <f t="shared" si="13"/>
        <v>0</v>
      </c>
      <c r="I226" s="201">
        <f>+'Ark1'!AH2725</f>
        <v>0</v>
      </c>
      <c r="J226" s="201"/>
      <c r="K226" s="453"/>
      <c r="L226" s="209"/>
      <c r="M226" s="151"/>
      <c r="N226" s="201"/>
      <c r="O226" s="201"/>
      <c r="P226" s="201"/>
      <c r="Q226" s="1">
        <f>+'Ark1'!S2725</f>
        <v>0</v>
      </c>
      <c r="R226" s="1">
        <f>+'Ark1'!T2725</f>
        <v>0</v>
      </c>
      <c r="S226" s="93">
        <f>+'Ark1'!U2725</f>
        <v>0</v>
      </c>
      <c r="T226" s="11">
        <f>+'Ark1'!W2725</f>
        <v>0</v>
      </c>
      <c r="U226" s="11">
        <f>+'Ark1'!X2725</f>
        <v>0</v>
      </c>
      <c r="V226" s="11">
        <f>+'Ark1'!Y2725</f>
        <v>0</v>
      </c>
      <c r="W226" s="11">
        <f>+'Ark1'!Z2725</f>
        <v>0</v>
      </c>
      <c r="X226" s="1">
        <f>+'Ark1'!AA2725</f>
        <v>0</v>
      </c>
      <c r="Y226" s="1">
        <f>+'Ark1'!AB2725</f>
        <v>0</v>
      </c>
      <c r="Z226" s="1">
        <f>+'Ark1'!AC2725</f>
        <v>0</v>
      </c>
      <c r="AA226" s="1" t="e">
        <f t="shared" si="11"/>
        <v>#DIV/0!</v>
      </c>
      <c r="AB226" s="1" t="e">
        <f t="shared" si="12"/>
        <v>#DIV/0!</v>
      </c>
      <c r="AC226" s="45"/>
    </row>
    <row r="227" spans="1:29">
      <c r="A227" s="45"/>
      <c r="B227">
        <f>+'Ark1'!C2726</f>
        <v>2011</v>
      </c>
      <c r="C227">
        <f>+'Ark1'!N2726</f>
        <v>430</v>
      </c>
      <c r="D227" s="3" t="s">
        <v>476</v>
      </c>
      <c r="E227">
        <f>+'Ark1'!Q2726</f>
        <v>0</v>
      </c>
      <c r="F227">
        <f>+'Ark1'!R2726</f>
        <v>0</v>
      </c>
      <c r="G227" s="201">
        <f>+'Ark1'!AG2726</f>
        <v>0</v>
      </c>
      <c r="H227" s="58">
        <f t="shared" si="13"/>
        <v>0</v>
      </c>
      <c r="I227" s="201">
        <f>+'Ark1'!AH2726</f>
        <v>0</v>
      </c>
      <c r="J227" s="201"/>
      <c r="K227" s="453"/>
      <c r="L227" s="209"/>
      <c r="M227" s="151"/>
      <c r="N227" s="201"/>
      <c r="O227" s="201"/>
      <c r="P227" s="201"/>
      <c r="Q227" s="1">
        <f>+'Ark1'!S2726</f>
        <v>0</v>
      </c>
      <c r="R227" s="1">
        <f>+'Ark1'!T2726</f>
        <v>0</v>
      </c>
      <c r="S227" s="93">
        <f>+'Ark1'!U2726</f>
        <v>0</v>
      </c>
      <c r="T227" s="11">
        <f>+'Ark1'!W2726</f>
        <v>0</v>
      </c>
      <c r="U227" s="11">
        <f>+'Ark1'!X2726</f>
        <v>0</v>
      </c>
      <c r="V227" s="11">
        <f>+'Ark1'!Y2726</f>
        <v>0</v>
      </c>
      <c r="W227" s="11">
        <f>+'Ark1'!Z2726</f>
        <v>0</v>
      </c>
      <c r="X227" s="1">
        <f>+'Ark1'!AA2726</f>
        <v>0</v>
      </c>
      <c r="Y227" s="1">
        <f>+'Ark1'!AB2726</f>
        <v>0</v>
      </c>
      <c r="Z227" s="1">
        <f>+'Ark1'!AC2726</f>
        <v>0</v>
      </c>
      <c r="AA227" s="1" t="e">
        <f t="shared" si="11"/>
        <v>#DIV/0!</v>
      </c>
      <c r="AB227" s="1" t="e">
        <f t="shared" si="12"/>
        <v>#DIV/0!</v>
      </c>
      <c r="AC227" s="45"/>
    </row>
    <row r="228" spans="1:29">
      <c r="A228" s="45"/>
      <c r="B228">
        <f>+'Ark1'!C2727</f>
        <v>2011</v>
      </c>
      <c r="C228">
        <f>+'Ark1'!N2727</f>
        <v>433</v>
      </c>
      <c r="D228" s="3" t="s">
        <v>477</v>
      </c>
      <c r="E228">
        <f>+'Ark1'!Q2727</f>
        <v>0</v>
      </c>
      <c r="F228">
        <f>+'Ark1'!R2727</f>
        <v>0</v>
      </c>
      <c r="G228" s="201">
        <f>+'Ark1'!AG2727</f>
        <v>0</v>
      </c>
      <c r="H228" s="58">
        <f t="shared" si="13"/>
        <v>0</v>
      </c>
      <c r="I228" s="201">
        <f>+'Ark1'!AH2727</f>
        <v>0</v>
      </c>
      <c r="J228" s="201"/>
      <c r="K228" s="453"/>
      <c r="L228" s="209"/>
      <c r="M228" s="151"/>
      <c r="N228" s="201"/>
      <c r="O228" s="201"/>
      <c r="P228" s="201"/>
      <c r="Q228" s="1">
        <f>+'Ark1'!S2727</f>
        <v>0</v>
      </c>
      <c r="R228" s="1">
        <f>+'Ark1'!T2727</f>
        <v>0</v>
      </c>
      <c r="S228" s="93">
        <f>+'Ark1'!U2727</f>
        <v>0</v>
      </c>
      <c r="T228" s="11">
        <f>+'Ark1'!W2727</f>
        <v>0</v>
      </c>
      <c r="U228" s="11">
        <f>+'Ark1'!X2727</f>
        <v>0</v>
      </c>
      <c r="V228" s="11">
        <f>+'Ark1'!Y2727</f>
        <v>0</v>
      </c>
      <c r="W228" s="11">
        <f>+'Ark1'!Z2727</f>
        <v>0</v>
      </c>
      <c r="X228" s="1">
        <f>+'Ark1'!AA2727</f>
        <v>0</v>
      </c>
      <c r="Y228" s="1">
        <f>+'Ark1'!AB2727</f>
        <v>0</v>
      </c>
      <c r="Z228" s="1">
        <f>+'Ark1'!AC2727</f>
        <v>0</v>
      </c>
      <c r="AA228" s="1" t="e">
        <f t="shared" si="11"/>
        <v>#DIV/0!</v>
      </c>
      <c r="AB228" s="1" t="e">
        <f t="shared" si="12"/>
        <v>#DIV/0!</v>
      </c>
      <c r="AC228" s="45"/>
    </row>
    <row r="229" spans="1:29">
      <c r="A229" s="45"/>
      <c r="B229">
        <f>+'Ark1'!C2728</f>
        <v>2011</v>
      </c>
      <c r="C229">
        <f>+'Ark1'!N2728</f>
        <v>435</v>
      </c>
      <c r="D229" s="3" t="s">
        <v>478</v>
      </c>
      <c r="E229">
        <f>+'Ark1'!Q2728</f>
        <v>0</v>
      </c>
      <c r="F229">
        <f>+'Ark1'!R2728</f>
        <v>0</v>
      </c>
      <c r="G229" s="201">
        <f>+'Ark1'!AG2728</f>
        <v>0</v>
      </c>
      <c r="H229" s="58">
        <f t="shared" si="13"/>
        <v>0</v>
      </c>
      <c r="I229" s="201">
        <f>+'Ark1'!AH2728</f>
        <v>0</v>
      </c>
      <c r="J229" s="201"/>
      <c r="K229" s="453"/>
      <c r="L229" s="209"/>
      <c r="M229" s="151"/>
      <c r="N229" s="201"/>
      <c r="O229" s="201"/>
      <c r="P229" s="201"/>
      <c r="Q229" s="1">
        <f>+'Ark1'!S2728</f>
        <v>0</v>
      </c>
      <c r="R229" s="1">
        <f>+'Ark1'!T2728</f>
        <v>0</v>
      </c>
      <c r="S229" s="93">
        <f>+'Ark1'!U2728</f>
        <v>0</v>
      </c>
      <c r="T229" s="11">
        <f>+'Ark1'!W2728</f>
        <v>0</v>
      </c>
      <c r="U229" s="11">
        <f>+'Ark1'!X2728</f>
        <v>0</v>
      </c>
      <c r="V229" s="11">
        <f>+'Ark1'!Y2728</f>
        <v>0</v>
      </c>
      <c r="W229" s="11">
        <f>+'Ark1'!Z2728</f>
        <v>0</v>
      </c>
      <c r="X229" s="1">
        <f>+'Ark1'!AA2728</f>
        <v>0</v>
      </c>
      <c r="Y229" s="1">
        <f>+'Ark1'!AB2728</f>
        <v>0</v>
      </c>
      <c r="Z229" s="1">
        <f>+'Ark1'!AC2728</f>
        <v>0</v>
      </c>
      <c r="AA229" s="1" t="e">
        <f t="shared" si="11"/>
        <v>#DIV/0!</v>
      </c>
      <c r="AB229" s="1" t="e">
        <f t="shared" si="12"/>
        <v>#DIV/0!</v>
      </c>
      <c r="AC229" s="45"/>
    </row>
    <row r="230" spans="1:29">
      <c r="A230" s="45"/>
      <c r="B230">
        <f>+'Ark1'!C2729</f>
        <v>2011</v>
      </c>
      <c r="C230">
        <f>+'Ark1'!N2729</f>
        <v>438</v>
      </c>
      <c r="D230" s="3" t="s">
        <v>479</v>
      </c>
      <c r="E230">
        <f>+'Ark1'!Q2729</f>
        <v>0</v>
      </c>
      <c r="F230">
        <f>+'Ark1'!R2729</f>
        <v>0</v>
      </c>
      <c r="G230" s="201">
        <f>+'Ark1'!AG2729</f>
        <v>0</v>
      </c>
      <c r="H230" s="58">
        <f t="shared" si="13"/>
        <v>0</v>
      </c>
      <c r="I230" s="201">
        <f>+'Ark1'!AH2729</f>
        <v>0</v>
      </c>
      <c r="J230" s="201"/>
      <c r="K230" s="453"/>
      <c r="L230" s="209"/>
      <c r="M230" s="151"/>
      <c r="N230" s="201"/>
      <c r="O230" s="201"/>
      <c r="P230" s="201"/>
      <c r="Q230" s="1">
        <f>+'Ark1'!S2729</f>
        <v>0</v>
      </c>
      <c r="R230" s="1">
        <f>+'Ark1'!T2729</f>
        <v>0</v>
      </c>
      <c r="S230" s="93">
        <f>+'Ark1'!U2729</f>
        <v>0</v>
      </c>
      <c r="T230" s="11">
        <f>+'Ark1'!W2729</f>
        <v>0</v>
      </c>
      <c r="U230" s="11">
        <f>+'Ark1'!X2729</f>
        <v>0</v>
      </c>
      <c r="V230" s="11">
        <f>+'Ark1'!Y2729</f>
        <v>0</v>
      </c>
      <c r="W230" s="11">
        <f>+'Ark1'!Z2729</f>
        <v>0</v>
      </c>
      <c r="X230" s="1">
        <f>+'Ark1'!AA2729</f>
        <v>0</v>
      </c>
      <c r="Y230" s="1">
        <f>+'Ark1'!AB2729</f>
        <v>0</v>
      </c>
      <c r="Z230" s="1">
        <f>+'Ark1'!AC2729</f>
        <v>0</v>
      </c>
      <c r="AA230" s="1" t="e">
        <f t="shared" si="11"/>
        <v>#DIV/0!</v>
      </c>
      <c r="AB230" s="1" t="e">
        <f t="shared" si="12"/>
        <v>#DIV/0!</v>
      </c>
      <c r="AC230" s="45"/>
    </row>
    <row r="231" spans="1:29">
      <c r="A231" s="45"/>
      <c r="B231">
        <f>+'Ark1'!C2730</f>
        <v>2011</v>
      </c>
      <c r="C231">
        <f>+'Ark1'!N2730</f>
        <v>440</v>
      </c>
      <c r="D231" s="3" t="s">
        <v>480</v>
      </c>
      <c r="E231">
        <f>+'Ark1'!Q2730</f>
        <v>0</v>
      </c>
      <c r="F231">
        <f>+'Ark1'!R2730</f>
        <v>0</v>
      </c>
      <c r="G231" s="201">
        <f>+'Ark1'!AG2730</f>
        <v>0</v>
      </c>
      <c r="H231" s="58">
        <f t="shared" si="13"/>
        <v>0</v>
      </c>
      <c r="I231" s="201">
        <f>+'Ark1'!AH2730</f>
        <v>0</v>
      </c>
      <c r="J231" s="201"/>
      <c r="K231" s="453"/>
      <c r="L231" s="209"/>
      <c r="M231" s="151"/>
      <c r="N231" s="201"/>
      <c r="O231" s="201"/>
      <c r="P231" s="201"/>
      <c r="Q231" s="1">
        <f>+'Ark1'!S2730</f>
        <v>0</v>
      </c>
      <c r="R231" s="1">
        <f>+'Ark1'!T2730</f>
        <v>0</v>
      </c>
      <c r="S231" s="93">
        <f>+'Ark1'!U2730</f>
        <v>0</v>
      </c>
      <c r="T231" s="11">
        <f>+'Ark1'!W2730</f>
        <v>0</v>
      </c>
      <c r="U231" s="11">
        <f>+'Ark1'!X2730</f>
        <v>0</v>
      </c>
      <c r="V231" s="11">
        <f>+'Ark1'!Y2730</f>
        <v>0</v>
      </c>
      <c r="W231" s="11">
        <f>+'Ark1'!Z2730</f>
        <v>0</v>
      </c>
      <c r="X231" s="1">
        <f>+'Ark1'!AA2730</f>
        <v>0</v>
      </c>
      <c r="Y231" s="1">
        <f>+'Ark1'!AB2730</f>
        <v>0</v>
      </c>
      <c r="Z231" s="1">
        <f>+'Ark1'!AC2730</f>
        <v>0</v>
      </c>
      <c r="AA231" s="1" t="e">
        <f t="shared" si="11"/>
        <v>#DIV/0!</v>
      </c>
      <c r="AB231" s="1" t="e">
        <f t="shared" si="12"/>
        <v>#DIV/0!</v>
      </c>
      <c r="AC231" s="45"/>
    </row>
    <row r="232" spans="1:29">
      <c r="A232" s="45"/>
      <c r="B232">
        <f>+'Ark1'!C2731</f>
        <v>2011</v>
      </c>
      <c r="C232">
        <f>+'Ark1'!N2731</f>
        <v>443</v>
      </c>
      <c r="D232" s="3" t="s">
        <v>481</v>
      </c>
      <c r="E232">
        <f>+'Ark1'!Q2731</f>
        <v>0</v>
      </c>
      <c r="F232">
        <f>+'Ark1'!R2731</f>
        <v>0</v>
      </c>
      <c r="G232" s="201">
        <f>+'Ark1'!AG2731</f>
        <v>0</v>
      </c>
      <c r="H232" s="58">
        <f t="shared" si="13"/>
        <v>0</v>
      </c>
      <c r="I232" s="201">
        <f>+'Ark1'!AH2731</f>
        <v>0</v>
      </c>
      <c r="J232" s="201"/>
      <c r="K232" s="453"/>
      <c r="L232" s="209"/>
      <c r="M232" s="151"/>
      <c r="N232" s="201"/>
      <c r="O232" s="201"/>
      <c r="P232" s="201"/>
      <c r="Q232" s="1">
        <f>+'Ark1'!S2731</f>
        <v>0</v>
      </c>
      <c r="R232" s="1">
        <f>+'Ark1'!T2731</f>
        <v>0</v>
      </c>
      <c r="S232" s="93">
        <f>+'Ark1'!U2731</f>
        <v>0</v>
      </c>
      <c r="T232" s="11">
        <f>+'Ark1'!W2731</f>
        <v>0</v>
      </c>
      <c r="U232" s="11">
        <f>+'Ark1'!X2731</f>
        <v>0</v>
      </c>
      <c r="V232" s="11">
        <f>+'Ark1'!Y2731</f>
        <v>0</v>
      </c>
      <c r="W232" s="11">
        <f>+'Ark1'!Z2731</f>
        <v>0</v>
      </c>
      <c r="X232" s="1">
        <f>+'Ark1'!AA2731</f>
        <v>0</v>
      </c>
      <c r="Y232" s="1">
        <f>+'Ark1'!AB2731</f>
        <v>0</v>
      </c>
      <c r="Z232" s="1">
        <f>+'Ark1'!AC2731</f>
        <v>0</v>
      </c>
      <c r="AA232" s="1" t="e">
        <f t="shared" si="11"/>
        <v>#DIV/0!</v>
      </c>
      <c r="AB232" s="1" t="e">
        <f t="shared" si="12"/>
        <v>#DIV/0!</v>
      </c>
      <c r="AC232" s="45"/>
    </row>
    <row r="233" spans="1:29">
      <c r="A233" s="45"/>
      <c r="B233">
        <f>+'Ark1'!C2732</f>
        <v>2011</v>
      </c>
      <c r="C233">
        <f>+'Ark1'!N2732</f>
        <v>445</v>
      </c>
      <c r="D233" s="3" t="s">
        <v>482</v>
      </c>
      <c r="E233">
        <f>+'Ark1'!Q2732</f>
        <v>0</v>
      </c>
      <c r="F233">
        <f>+'Ark1'!R2732</f>
        <v>0</v>
      </c>
      <c r="G233" s="201">
        <f>+'Ark1'!AG2732</f>
        <v>0</v>
      </c>
      <c r="H233" s="58">
        <f t="shared" si="13"/>
        <v>0</v>
      </c>
      <c r="I233" s="201">
        <f>+'Ark1'!AH2732</f>
        <v>0</v>
      </c>
      <c r="J233" s="201"/>
      <c r="K233" s="453"/>
      <c r="L233" s="209"/>
      <c r="M233" s="151"/>
      <c r="N233" s="201"/>
      <c r="O233" s="201"/>
      <c r="P233" s="201"/>
      <c r="Q233" s="1">
        <f>+'Ark1'!S2732</f>
        <v>0</v>
      </c>
      <c r="R233" s="1">
        <f>+'Ark1'!T2732</f>
        <v>0</v>
      </c>
      <c r="S233" s="93">
        <f>+'Ark1'!U2732</f>
        <v>0</v>
      </c>
      <c r="T233" s="11">
        <f>+'Ark1'!W2732</f>
        <v>0</v>
      </c>
      <c r="U233" s="11">
        <f>+'Ark1'!X2732</f>
        <v>0</v>
      </c>
      <c r="V233" s="11">
        <f>+'Ark1'!Y2732</f>
        <v>0</v>
      </c>
      <c r="W233" s="11">
        <f>+'Ark1'!Z2732</f>
        <v>0</v>
      </c>
      <c r="X233" s="1">
        <f>+'Ark1'!AA2732</f>
        <v>0</v>
      </c>
      <c r="Y233" s="1">
        <f>+'Ark1'!AB2732</f>
        <v>0</v>
      </c>
      <c r="Z233" s="1">
        <f>+'Ark1'!AC2732</f>
        <v>0</v>
      </c>
      <c r="AA233" s="1" t="e">
        <f t="shared" si="11"/>
        <v>#DIV/0!</v>
      </c>
      <c r="AB233" s="1" t="e">
        <f t="shared" si="12"/>
        <v>#DIV/0!</v>
      </c>
      <c r="AC233" s="45"/>
    </row>
    <row r="234" spans="1:29">
      <c r="A234" s="45"/>
      <c r="B234">
        <f>+'Ark1'!C2733</f>
        <v>2011</v>
      </c>
      <c r="C234">
        <f>+'Ark1'!N2733</f>
        <v>450</v>
      </c>
      <c r="D234" s="3" t="s">
        <v>483</v>
      </c>
      <c r="E234">
        <f>+'Ark1'!Q2733</f>
        <v>0</v>
      </c>
      <c r="F234">
        <f>+'Ark1'!R2733</f>
        <v>0</v>
      </c>
      <c r="G234" s="201">
        <f>+'Ark1'!AG2733</f>
        <v>0</v>
      </c>
      <c r="H234" s="58">
        <f t="shared" si="13"/>
        <v>0</v>
      </c>
      <c r="I234" s="201">
        <f>+'Ark1'!AH2733</f>
        <v>0</v>
      </c>
      <c r="J234" s="201"/>
      <c r="K234" s="453"/>
      <c r="L234" s="209"/>
      <c r="M234" s="151"/>
      <c r="N234" s="201"/>
      <c r="O234" s="201"/>
      <c r="P234" s="201"/>
      <c r="Q234" s="1">
        <f>+'Ark1'!S2733</f>
        <v>0</v>
      </c>
      <c r="R234" s="1">
        <f>+'Ark1'!T2733</f>
        <v>0</v>
      </c>
      <c r="S234" s="93">
        <f>+'Ark1'!U2733</f>
        <v>0</v>
      </c>
      <c r="T234" s="11">
        <f>+'Ark1'!W2733</f>
        <v>0</v>
      </c>
      <c r="U234" s="11">
        <f>+'Ark1'!X2733</f>
        <v>0</v>
      </c>
      <c r="V234" s="11">
        <f>+'Ark1'!Y2733</f>
        <v>0</v>
      </c>
      <c r="W234" s="11">
        <f>+'Ark1'!Z2733</f>
        <v>0</v>
      </c>
      <c r="X234" s="1">
        <f>+'Ark1'!AA2733</f>
        <v>0</v>
      </c>
      <c r="Y234" s="1">
        <f>+'Ark1'!AB2733</f>
        <v>0</v>
      </c>
      <c r="Z234" s="1">
        <f>+'Ark1'!AC2733</f>
        <v>0</v>
      </c>
      <c r="AA234" s="1" t="e">
        <f t="shared" si="11"/>
        <v>#DIV/0!</v>
      </c>
      <c r="AB234" s="1" t="e">
        <f t="shared" si="12"/>
        <v>#DIV/0!</v>
      </c>
      <c r="AC234" s="45"/>
    </row>
    <row r="235" spans="1:29">
      <c r="A235" s="45"/>
      <c r="B235">
        <f>+'Ark1'!C2734</f>
        <v>2011</v>
      </c>
      <c r="C235">
        <f>+'Ark1'!N2734</f>
        <v>455</v>
      </c>
      <c r="D235" s="3" t="s">
        <v>484</v>
      </c>
      <c r="E235">
        <f>+'Ark1'!Q2734</f>
        <v>0</v>
      </c>
      <c r="F235">
        <f>+'Ark1'!R2734</f>
        <v>0</v>
      </c>
      <c r="G235" s="201">
        <f>+'Ark1'!AG2734</f>
        <v>0</v>
      </c>
      <c r="H235" s="58">
        <f t="shared" si="13"/>
        <v>0</v>
      </c>
      <c r="I235" s="201">
        <f>+'Ark1'!AH2734</f>
        <v>0</v>
      </c>
      <c r="J235" s="201"/>
      <c r="K235" s="453"/>
      <c r="L235" s="209"/>
      <c r="M235" s="151"/>
      <c r="N235" s="201"/>
      <c r="O235" s="201"/>
      <c r="P235" s="201"/>
      <c r="Q235" s="1">
        <f>+'Ark1'!S2734</f>
        <v>0</v>
      </c>
      <c r="R235" s="1">
        <f>+'Ark1'!T2734</f>
        <v>0</v>
      </c>
      <c r="S235" s="93">
        <f>+'Ark1'!U2734</f>
        <v>0</v>
      </c>
      <c r="T235" s="11">
        <f>+'Ark1'!W2734</f>
        <v>0</v>
      </c>
      <c r="U235" s="11">
        <f>+'Ark1'!X2734</f>
        <v>0</v>
      </c>
      <c r="V235" s="11">
        <f>+'Ark1'!Y2734</f>
        <v>0</v>
      </c>
      <c r="W235" s="11">
        <f>+'Ark1'!Z2734</f>
        <v>0</v>
      </c>
      <c r="X235" s="1">
        <f>+'Ark1'!AA2734</f>
        <v>0</v>
      </c>
      <c r="Y235" s="1">
        <f>+'Ark1'!AB2734</f>
        <v>0</v>
      </c>
      <c r="Z235" s="1">
        <f>+'Ark1'!AC2734</f>
        <v>0</v>
      </c>
      <c r="AA235" s="1" t="e">
        <f t="shared" si="11"/>
        <v>#DIV/0!</v>
      </c>
      <c r="AB235" s="1" t="e">
        <f t="shared" si="12"/>
        <v>#DIV/0!</v>
      </c>
      <c r="AC235" s="45"/>
    </row>
    <row r="236" spans="1:29">
      <c r="A236" s="45"/>
      <c r="B236">
        <f>+'Ark1'!C2735</f>
        <v>2011</v>
      </c>
      <c r="C236">
        <f>+'Ark1'!N2735</f>
        <v>460</v>
      </c>
      <c r="D236" s="3" t="s">
        <v>485</v>
      </c>
      <c r="E236">
        <f>+'Ark1'!Q2735</f>
        <v>0</v>
      </c>
      <c r="F236">
        <f>+'Ark1'!R2735</f>
        <v>0</v>
      </c>
      <c r="G236" s="201">
        <f>+'Ark1'!AG2735</f>
        <v>0</v>
      </c>
      <c r="H236" s="58">
        <f t="shared" si="13"/>
        <v>0</v>
      </c>
      <c r="I236" s="201">
        <f>+'Ark1'!AH2735</f>
        <v>0</v>
      </c>
      <c r="J236" s="201"/>
      <c r="K236" s="453"/>
      <c r="L236" s="209"/>
      <c r="M236" s="151"/>
      <c r="N236" s="201"/>
      <c r="O236" s="201"/>
      <c r="P236" s="201"/>
      <c r="Q236" s="1">
        <f>+'Ark1'!S2735</f>
        <v>0</v>
      </c>
      <c r="R236" s="1">
        <f>+'Ark1'!T2735</f>
        <v>0</v>
      </c>
      <c r="S236" s="93">
        <f>+'Ark1'!U2735</f>
        <v>0</v>
      </c>
      <c r="T236" s="11">
        <f>+'Ark1'!W2735</f>
        <v>0</v>
      </c>
      <c r="U236" s="11">
        <f>+'Ark1'!X2735</f>
        <v>0</v>
      </c>
      <c r="V236" s="11">
        <f>+'Ark1'!Y2735</f>
        <v>0</v>
      </c>
      <c r="W236" s="11">
        <f>+'Ark1'!Z2735</f>
        <v>0</v>
      </c>
      <c r="X236" s="1">
        <f>+'Ark1'!AA2735</f>
        <v>0</v>
      </c>
      <c r="Y236" s="1">
        <f>+'Ark1'!AB2735</f>
        <v>0</v>
      </c>
      <c r="Z236" s="1">
        <f>+'Ark1'!AC2735</f>
        <v>0</v>
      </c>
      <c r="AA236" s="1" t="e">
        <f t="shared" si="11"/>
        <v>#DIV/0!</v>
      </c>
      <c r="AB236" s="1" t="e">
        <f t="shared" si="12"/>
        <v>#DIV/0!</v>
      </c>
      <c r="AC236" s="45"/>
    </row>
    <row r="237" spans="1:29">
      <c r="A237" s="45"/>
      <c r="B237" s="52">
        <f>+'Ark1'!C2736</f>
        <v>2010</v>
      </c>
      <c r="C237" s="52">
        <f>+'Ark1'!N2736</f>
        <v>409</v>
      </c>
      <c r="D237" s="53" t="s">
        <v>470</v>
      </c>
      <c r="E237" s="52">
        <f>+'Ark1'!Q2736</f>
        <v>0</v>
      </c>
      <c r="F237" s="52">
        <f>+'Ark1'!R2736</f>
        <v>0</v>
      </c>
      <c r="G237" s="183">
        <f>+'Ark1'!AG2736</f>
        <v>0</v>
      </c>
      <c r="H237" s="58">
        <f t="shared" si="13"/>
        <v>0</v>
      </c>
      <c r="I237" s="183">
        <f>+'Ark1'!AH2736</f>
        <v>0</v>
      </c>
      <c r="J237" s="183"/>
      <c r="K237" s="452"/>
      <c r="L237" s="281"/>
      <c r="M237" s="200"/>
      <c r="N237" s="183"/>
      <c r="O237" s="183"/>
      <c r="P237" s="183"/>
      <c r="Q237" s="54">
        <f>+'Ark1'!S2736</f>
        <v>0</v>
      </c>
      <c r="R237" s="54">
        <f>+'Ark1'!T2736</f>
        <v>0</v>
      </c>
      <c r="S237" s="161">
        <f>+'Ark1'!U2736</f>
        <v>0</v>
      </c>
      <c r="T237" s="74">
        <f>+'Ark1'!W2736</f>
        <v>0</v>
      </c>
      <c r="U237" s="74">
        <f>+'Ark1'!X2736</f>
        <v>0</v>
      </c>
      <c r="V237" s="74">
        <f>+'Ark1'!Y2736</f>
        <v>0</v>
      </c>
      <c r="W237" s="74">
        <f>+'Ark1'!Z2736</f>
        <v>0</v>
      </c>
      <c r="X237" s="54">
        <f>+'Ark1'!AA2736</f>
        <v>0</v>
      </c>
      <c r="Y237" s="54">
        <f>+'Ark1'!AB2736</f>
        <v>0</v>
      </c>
      <c r="Z237" s="54">
        <f>+'Ark1'!AC2736</f>
        <v>0</v>
      </c>
      <c r="AA237" s="54" t="e">
        <f t="shared" si="11"/>
        <v>#DIV/0!</v>
      </c>
      <c r="AB237" s="54" t="e">
        <f t="shared" si="12"/>
        <v>#DIV/0!</v>
      </c>
      <c r="AC237" s="45"/>
    </row>
    <row r="238" spans="1:29">
      <c r="A238" s="45"/>
      <c r="B238" s="52">
        <f>+'Ark1'!C2737</f>
        <v>2010</v>
      </c>
      <c r="C238" s="52">
        <f>+'Ark1'!N2737</f>
        <v>410</v>
      </c>
      <c r="D238" s="53" t="s">
        <v>471</v>
      </c>
      <c r="E238" s="52">
        <f>+'Ark1'!Q2737</f>
        <v>0</v>
      </c>
      <c r="F238" s="52">
        <f>+'Ark1'!R2737</f>
        <v>0</v>
      </c>
      <c r="G238" s="183">
        <f>+'Ark1'!AG2737</f>
        <v>0</v>
      </c>
      <c r="H238" s="59">
        <f t="shared" si="13"/>
        <v>0</v>
      </c>
      <c r="I238" s="183">
        <f>+'Ark1'!AH2737</f>
        <v>0</v>
      </c>
      <c r="J238" s="183"/>
      <c r="K238" s="452"/>
      <c r="L238" s="281"/>
      <c r="M238" s="200"/>
      <c r="N238" s="183"/>
      <c r="O238" s="183"/>
      <c r="P238" s="183"/>
      <c r="Q238" s="54">
        <f>+'Ark1'!S2737</f>
        <v>0</v>
      </c>
      <c r="R238" s="54">
        <f>+'Ark1'!T2737</f>
        <v>0</v>
      </c>
      <c r="S238" s="161">
        <f>+'Ark1'!U2737</f>
        <v>0</v>
      </c>
      <c r="T238" s="74">
        <f>+'Ark1'!W2737</f>
        <v>0</v>
      </c>
      <c r="U238" s="74">
        <f>+'Ark1'!X2737</f>
        <v>0</v>
      </c>
      <c r="V238" s="74">
        <f>+'Ark1'!Y2737</f>
        <v>0</v>
      </c>
      <c r="W238" s="74">
        <f>+'Ark1'!Z2737</f>
        <v>0</v>
      </c>
      <c r="X238" s="54">
        <f>+'Ark1'!AA2737</f>
        <v>0</v>
      </c>
      <c r="Y238" s="54">
        <f>+'Ark1'!AB2737</f>
        <v>0</v>
      </c>
      <c r="Z238" s="54">
        <f>+'Ark1'!AC2737</f>
        <v>0</v>
      </c>
      <c r="AA238" s="54" t="e">
        <f t="shared" si="11"/>
        <v>#DIV/0!</v>
      </c>
      <c r="AB238" s="54" t="e">
        <f t="shared" si="12"/>
        <v>#DIV/0!</v>
      </c>
      <c r="AC238" s="45"/>
    </row>
    <row r="239" spans="1:29">
      <c r="A239" s="45"/>
      <c r="B239" s="52">
        <f>+'Ark1'!C2738</f>
        <v>2010</v>
      </c>
      <c r="C239" s="52">
        <f>+'Ark1'!N2738</f>
        <v>415</v>
      </c>
      <c r="D239" s="53" t="s">
        <v>472</v>
      </c>
      <c r="E239" s="52">
        <f>+'Ark1'!Q2738</f>
        <v>0</v>
      </c>
      <c r="F239" s="52">
        <f>+'Ark1'!R2738</f>
        <v>0</v>
      </c>
      <c r="G239" s="183">
        <f>+'Ark1'!AG2738</f>
        <v>0</v>
      </c>
      <c r="H239" s="59">
        <f t="shared" si="13"/>
        <v>0</v>
      </c>
      <c r="I239" s="183">
        <f>+'Ark1'!AH2738</f>
        <v>0</v>
      </c>
      <c r="J239" s="183"/>
      <c r="K239" s="452"/>
      <c r="L239" s="281"/>
      <c r="M239" s="200"/>
      <c r="N239" s="183"/>
      <c r="O239" s="183"/>
      <c r="P239" s="183"/>
      <c r="Q239" s="54">
        <f>+'Ark1'!S2738</f>
        <v>0</v>
      </c>
      <c r="R239" s="54">
        <f>+'Ark1'!T2738</f>
        <v>0</v>
      </c>
      <c r="S239" s="161">
        <f>+'Ark1'!U2738</f>
        <v>0</v>
      </c>
      <c r="T239" s="74">
        <f>+'Ark1'!W2738</f>
        <v>0</v>
      </c>
      <c r="U239" s="74">
        <f>+'Ark1'!X2738</f>
        <v>0</v>
      </c>
      <c r="V239" s="74">
        <f>+'Ark1'!Y2738</f>
        <v>0</v>
      </c>
      <c r="W239" s="74">
        <f>+'Ark1'!Z2738</f>
        <v>0</v>
      </c>
      <c r="X239" s="54">
        <f>+'Ark1'!AA2738</f>
        <v>0</v>
      </c>
      <c r="Y239" s="54">
        <f>+'Ark1'!AB2738</f>
        <v>0</v>
      </c>
      <c r="Z239" s="54">
        <f>+'Ark1'!AC2738</f>
        <v>0</v>
      </c>
      <c r="AA239" s="54" t="e">
        <f t="shared" si="11"/>
        <v>#DIV/0!</v>
      </c>
      <c r="AB239" s="54" t="e">
        <f t="shared" si="12"/>
        <v>#DIV/0!</v>
      </c>
      <c r="AC239" s="45"/>
    </row>
    <row r="240" spans="1:29">
      <c r="A240" s="45"/>
      <c r="B240" s="52">
        <f>+'Ark1'!C2739</f>
        <v>2010</v>
      </c>
      <c r="C240" s="52">
        <f>+'Ark1'!N2739</f>
        <v>420</v>
      </c>
      <c r="D240" s="53" t="s">
        <v>473</v>
      </c>
      <c r="E240" s="52">
        <f>+'Ark1'!Q2739</f>
        <v>0</v>
      </c>
      <c r="F240" s="52">
        <f>+'Ark1'!R2739</f>
        <v>0</v>
      </c>
      <c r="G240" s="183">
        <f>+'Ark1'!AG2739</f>
        <v>0</v>
      </c>
      <c r="H240" s="59">
        <f t="shared" si="13"/>
        <v>0</v>
      </c>
      <c r="I240" s="183">
        <f>+'Ark1'!AH2739</f>
        <v>0</v>
      </c>
      <c r="J240" s="183"/>
      <c r="K240" s="452"/>
      <c r="L240" s="281"/>
      <c r="M240" s="200"/>
      <c r="N240" s="183"/>
      <c r="O240" s="183"/>
      <c r="P240" s="183"/>
      <c r="Q240" s="54">
        <f>+'Ark1'!S2739</f>
        <v>0</v>
      </c>
      <c r="R240" s="54">
        <f>+'Ark1'!T2739</f>
        <v>0</v>
      </c>
      <c r="S240" s="161">
        <f>+'Ark1'!U2739</f>
        <v>0</v>
      </c>
      <c r="T240" s="74">
        <f>+'Ark1'!W2739</f>
        <v>0</v>
      </c>
      <c r="U240" s="74">
        <f>+'Ark1'!X2739</f>
        <v>0</v>
      </c>
      <c r="V240" s="74">
        <f>+'Ark1'!Y2739</f>
        <v>0</v>
      </c>
      <c r="W240" s="74">
        <f>+'Ark1'!Z2739</f>
        <v>0</v>
      </c>
      <c r="X240" s="54">
        <f>+'Ark1'!AA2739</f>
        <v>0</v>
      </c>
      <c r="Y240" s="54">
        <f>+'Ark1'!AB2739</f>
        <v>0</v>
      </c>
      <c r="Z240" s="54">
        <f>+'Ark1'!AC2739</f>
        <v>0</v>
      </c>
      <c r="AA240" s="54" t="e">
        <f t="shared" si="11"/>
        <v>#DIV/0!</v>
      </c>
      <c r="AB240" s="54" t="e">
        <f t="shared" si="12"/>
        <v>#DIV/0!</v>
      </c>
      <c r="AC240" s="45"/>
    </row>
    <row r="241" spans="1:29">
      <c r="A241" s="45"/>
      <c r="B241" s="52">
        <f>+'Ark1'!C2740</f>
        <v>2010</v>
      </c>
      <c r="C241" s="52">
        <f>+'Ark1'!N2740</f>
        <v>425</v>
      </c>
      <c r="D241" s="53" t="s">
        <v>474</v>
      </c>
      <c r="E241" s="52">
        <f>+'Ark1'!Q2740</f>
        <v>0</v>
      </c>
      <c r="F241" s="52">
        <f>+'Ark1'!R2740</f>
        <v>0</v>
      </c>
      <c r="G241" s="183">
        <f>+'Ark1'!AG2740</f>
        <v>0</v>
      </c>
      <c r="H241" s="59">
        <f t="shared" si="13"/>
        <v>0</v>
      </c>
      <c r="I241" s="183">
        <f>+'Ark1'!AH2740</f>
        <v>0</v>
      </c>
      <c r="J241" s="183"/>
      <c r="K241" s="452"/>
      <c r="L241" s="281"/>
      <c r="M241" s="200"/>
      <c r="N241" s="183"/>
      <c r="O241" s="183"/>
      <c r="P241" s="183"/>
      <c r="Q241" s="54">
        <f>+'Ark1'!S2740</f>
        <v>0</v>
      </c>
      <c r="R241" s="54">
        <f>+'Ark1'!T2740</f>
        <v>0</v>
      </c>
      <c r="S241" s="161">
        <f>+'Ark1'!U2740</f>
        <v>0</v>
      </c>
      <c r="T241" s="74">
        <f>+'Ark1'!W2740</f>
        <v>0</v>
      </c>
      <c r="U241" s="74">
        <f>+'Ark1'!X2740</f>
        <v>0</v>
      </c>
      <c r="V241" s="74">
        <f>+'Ark1'!Y2740</f>
        <v>0</v>
      </c>
      <c r="W241" s="74">
        <f>+'Ark1'!Z2740</f>
        <v>0</v>
      </c>
      <c r="X241" s="54">
        <f>+'Ark1'!AA2740</f>
        <v>0</v>
      </c>
      <c r="Y241" s="54">
        <f>+'Ark1'!AB2740</f>
        <v>0</v>
      </c>
      <c r="Z241" s="54">
        <f>+'Ark1'!AC2740</f>
        <v>0</v>
      </c>
      <c r="AA241" s="54" t="e">
        <f t="shared" si="11"/>
        <v>#DIV/0!</v>
      </c>
      <c r="AB241" s="54" t="e">
        <f t="shared" si="12"/>
        <v>#DIV/0!</v>
      </c>
      <c r="AC241" s="45"/>
    </row>
    <row r="242" spans="1:29">
      <c r="A242" s="45"/>
      <c r="B242" s="52">
        <f>+'Ark1'!C2741</f>
        <v>2010</v>
      </c>
      <c r="C242" s="52">
        <f>+'Ark1'!N2741</f>
        <v>428</v>
      </c>
      <c r="D242" s="53" t="s">
        <v>475</v>
      </c>
      <c r="E242" s="52">
        <f>+'Ark1'!Q2741</f>
        <v>0</v>
      </c>
      <c r="F242" s="52">
        <f>+'Ark1'!R2741</f>
        <v>0</v>
      </c>
      <c r="G242" s="183">
        <f>+'Ark1'!AG2741</f>
        <v>0</v>
      </c>
      <c r="H242" s="59">
        <f t="shared" si="13"/>
        <v>0</v>
      </c>
      <c r="I242" s="183">
        <f>+'Ark1'!AH2741</f>
        <v>0</v>
      </c>
      <c r="J242" s="183"/>
      <c r="K242" s="452"/>
      <c r="L242" s="281"/>
      <c r="M242" s="200"/>
      <c r="N242" s="183"/>
      <c r="O242" s="183"/>
      <c r="P242" s="183"/>
      <c r="Q242" s="54">
        <f>+'Ark1'!S2741</f>
        <v>0</v>
      </c>
      <c r="R242" s="54">
        <f>+'Ark1'!T2741</f>
        <v>0</v>
      </c>
      <c r="S242" s="161">
        <f>+'Ark1'!U2741</f>
        <v>0</v>
      </c>
      <c r="T242" s="74">
        <f>+'Ark1'!W2741</f>
        <v>0</v>
      </c>
      <c r="U242" s="74">
        <f>+'Ark1'!X2741</f>
        <v>0</v>
      </c>
      <c r="V242" s="74">
        <f>+'Ark1'!Y2741</f>
        <v>0</v>
      </c>
      <c r="W242" s="74">
        <f>+'Ark1'!Z2741</f>
        <v>0</v>
      </c>
      <c r="X242" s="54">
        <f>+'Ark1'!AA2741</f>
        <v>0</v>
      </c>
      <c r="Y242" s="54">
        <f>+'Ark1'!AB2741</f>
        <v>0</v>
      </c>
      <c r="Z242" s="54">
        <f>+'Ark1'!AC2741</f>
        <v>0</v>
      </c>
      <c r="AA242" s="54" t="e">
        <f t="shared" si="11"/>
        <v>#DIV/0!</v>
      </c>
      <c r="AB242" s="54" t="e">
        <f t="shared" si="12"/>
        <v>#DIV/0!</v>
      </c>
      <c r="AC242" s="45"/>
    </row>
    <row r="243" spans="1:29">
      <c r="A243" s="45"/>
      <c r="B243" s="52">
        <f>+'Ark1'!C2742</f>
        <v>2010</v>
      </c>
      <c r="C243" s="52">
        <f>+'Ark1'!N2742</f>
        <v>430</v>
      </c>
      <c r="D243" s="53" t="s">
        <v>476</v>
      </c>
      <c r="E243" s="52">
        <f>+'Ark1'!Q2742</f>
        <v>0</v>
      </c>
      <c r="F243" s="52">
        <f>+'Ark1'!R2742</f>
        <v>0</v>
      </c>
      <c r="G243" s="183">
        <f>+'Ark1'!AG2742</f>
        <v>0</v>
      </c>
      <c r="H243" s="59">
        <f t="shared" si="13"/>
        <v>0</v>
      </c>
      <c r="I243" s="183">
        <f>+'Ark1'!AH2742</f>
        <v>0</v>
      </c>
      <c r="J243" s="183"/>
      <c r="K243" s="452"/>
      <c r="L243" s="281"/>
      <c r="M243" s="200"/>
      <c r="N243" s="183"/>
      <c r="O243" s="183"/>
      <c r="P243" s="183"/>
      <c r="Q243" s="54">
        <f>+'Ark1'!S2742</f>
        <v>0</v>
      </c>
      <c r="R243" s="54">
        <f>+'Ark1'!T2742</f>
        <v>0</v>
      </c>
      <c r="S243" s="161">
        <f>+'Ark1'!U2742</f>
        <v>0</v>
      </c>
      <c r="T243" s="74">
        <f>+'Ark1'!W2742</f>
        <v>0</v>
      </c>
      <c r="U243" s="74">
        <f>+'Ark1'!X2742</f>
        <v>0</v>
      </c>
      <c r="V243" s="74">
        <f>+'Ark1'!Y2742</f>
        <v>0</v>
      </c>
      <c r="W243" s="74">
        <f>+'Ark1'!Z2742</f>
        <v>0</v>
      </c>
      <c r="X243" s="54">
        <f>+'Ark1'!AA2742</f>
        <v>0</v>
      </c>
      <c r="Y243" s="54">
        <f>+'Ark1'!AB2742</f>
        <v>0</v>
      </c>
      <c r="Z243" s="54">
        <f>+'Ark1'!AC2742</f>
        <v>0</v>
      </c>
      <c r="AA243" s="54" t="e">
        <f t="shared" si="11"/>
        <v>#DIV/0!</v>
      </c>
      <c r="AB243" s="54" t="e">
        <f t="shared" si="12"/>
        <v>#DIV/0!</v>
      </c>
      <c r="AC243" s="45"/>
    </row>
    <row r="244" spans="1:29">
      <c r="A244" s="45"/>
      <c r="B244" s="52">
        <f>+'Ark1'!C2743</f>
        <v>2010</v>
      </c>
      <c r="C244" s="52">
        <f>+'Ark1'!N2743</f>
        <v>433</v>
      </c>
      <c r="D244" s="53" t="s">
        <v>477</v>
      </c>
      <c r="E244" s="52">
        <f>+'Ark1'!Q2743</f>
        <v>0</v>
      </c>
      <c r="F244" s="52">
        <f>+'Ark1'!R2743</f>
        <v>0</v>
      </c>
      <c r="G244" s="183">
        <f>+'Ark1'!AG2743</f>
        <v>0</v>
      </c>
      <c r="H244" s="59">
        <f t="shared" si="13"/>
        <v>0</v>
      </c>
      <c r="I244" s="183">
        <f>+'Ark1'!AH2743</f>
        <v>0</v>
      </c>
      <c r="J244" s="183"/>
      <c r="K244" s="452"/>
      <c r="L244" s="281"/>
      <c r="M244" s="200"/>
      <c r="N244" s="183"/>
      <c r="O244" s="183"/>
      <c r="P244" s="183"/>
      <c r="Q244" s="54">
        <f>+'Ark1'!S2743</f>
        <v>0</v>
      </c>
      <c r="R244" s="54">
        <f>+'Ark1'!T2743</f>
        <v>0</v>
      </c>
      <c r="S244" s="161">
        <f>+'Ark1'!U2743</f>
        <v>0</v>
      </c>
      <c r="T244" s="74">
        <f>+'Ark1'!W2743</f>
        <v>0</v>
      </c>
      <c r="U244" s="74">
        <f>+'Ark1'!X2743</f>
        <v>0</v>
      </c>
      <c r="V244" s="74">
        <f>+'Ark1'!Y2743</f>
        <v>0</v>
      </c>
      <c r="W244" s="74">
        <f>+'Ark1'!Z2743</f>
        <v>0</v>
      </c>
      <c r="X244" s="54">
        <f>+'Ark1'!AA2743</f>
        <v>0</v>
      </c>
      <c r="Y244" s="54">
        <f>+'Ark1'!AB2743</f>
        <v>0</v>
      </c>
      <c r="Z244" s="54">
        <f>+'Ark1'!AC2743</f>
        <v>0</v>
      </c>
      <c r="AA244" s="54" t="e">
        <f t="shared" si="11"/>
        <v>#DIV/0!</v>
      </c>
      <c r="AB244" s="54" t="e">
        <f t="shared" si="12"/>
        <v>#DIV/0!</v>
      </c>
      <c r="AC244" s="45"/>
    </row>
    <row r="245" spans="1:29">
      <c r="A245" s="45"/>
      <c r="B245" s="52">
        <f>+'Ark1'!C2744</f>
        <v>2010</v>
      </c>
      <c r="C245" s="52">
        <f>+'Ark1'!N2744</f>
        <v>435</v>
      </c>
      <c r="D245" s="53" t="s">
        <v>478</v>
      </c>
      <c r="E245" s="52">
        <f>+'Ark1'!Q2744</f>
        <v>0</v>
      </c>
      <c r="F245" s="52">
        <f>+'Ark1'!R2744</f>
        <v>0</v>
      </c>
      <c r="G245" s="183">
        <f>+'Ark1'!AG2744</f>
        <v>0</v>
      </c>
      <c r="H245" s="59">
        <f t="shared" si="13"/>
        <v>0</v>
      </c>
      <c r="I245" s="183">
        <f>+'Ark1'!AH2744</f>
        <v>0</v>
      </c>
      <c r="J245" s="183"/>
      <c r="K245" s="452"/>
      <c r="L245" s="281"/>
      <c r="M245" s="200"/>
      <c r="N245" s="183"/>
      <c r="O245" s="183"/>
      <c r="P245" s="183"/>
      <c r="Q245" s="54">
        <f>+'Ark1'!S2744</f>
        <v>0</v>
      </c>
      <c r="R245" s="54">
        <f>+'Ark1'!T2744</f>
        <v>0</v>
      </c>
      <c r="S245" s="161">
        <f>+'Ark1'!U2744</f>
        <v>0</v>
      </c>
      <c r="T245" s="74">
        <f>+'Ark1'!W2744</f>
        <v>0</v>
      </c>
      <c r="U245" s="74">
        <f>+'Ark1'!X2744</f>
        <v>0</v>
      </c>
      <c r="V245" s="74">
        <f>+'Ark1'!Y2744</f>
        <v>0</v>
      </c>
      <c r="W245" s="74">
        <f>+'Ark1'!Z2744</f>
        <v>0</v>
      </c>
      <c r="X245" s="54">
        <f>+'Ark1'!AA2744</f>
        <v>0</v>
      </c>
      <c r="Y245" s="54">
        <f>+'Ark1'!AB2744</f>
        <v>0</v>
      </c>
      <c r="Z245" s="54">
        <f>+'Ark1'!AC2744</f>
        <v>0</v>
      </c>
      <c r="AA245" s="54" t="e">
        <f t="shared" si="11"/>
        <v>#DIV/0!</v>
      </c>
      <c r="AB245" s="54" t="e">
        <f t="shared" si="12"/>
        <v>#DIV/0!</v>
      </c>
      <c r="AC245" s="45"/>
    </row>
    <row r="246" spans="1:29">
      <c r="A246" s="45"/>
      <c r="B246" s="52">
        <f>+'Ark1'!C2745</f>
        <v>2010</v>
      </c>
      <c r="C246" s="52">
        <f>+'Ark1'!N2745</f>
        <v>438</v>
      </c>
      <c r="D246" s="53" t="s">
        <v>479</v>
      </c>
      <c r="E246" s="52">
        <f>+'Ark1'!Q2745</f>
        <v>0</v>
      </c>
      <c r="F246" s="52">
        <f>+'Ark1'!R2745</f>
        <v>0</v>
      </c>
      <c r="G246" s="183">
        <f>+'Ark1'!AG2745</f>
        <v>0</v>
      </c>
      <c r="H246" s="59">
        <f t="shared" si="13"/>
        <v>0</v>
      </c>
      <c r="I246" s="183">
        <f>+'Ark1'!AH2745</f>
        <v>0</v>
      </c>
      <c r="J246" s="183"/>
      <c r="K246" s="452"/>
      <c r="L246" s="281"/>
      <c r="M246" s="200"/>
      <c r="N246" s="183"/>
      <c r="O246" s="183"/>
      <c r="P246" s="183"/>
      <c r="Q246" s="54">
        <f>+'Ark1'!S2745</f>
        <v>0</v>
      </c>
      <c r="R246" s="54">
        <f>+'Ark1'!T2745</f>
        <v>0</v>
      </c>
      <c r="S246" s="161">
        <f>+'Ark1'!U2745</f>
        <v>0</v>
      </c>
      <c r="T246" s="74">
        <f>+'Ark1'!W2745</f>
        <v>0</v>
      </c>
      <c r="U246" s="74">
        <f>+'Ark1'!X2745</f>
        <v>0</v>
      </c>
      <c r="V246" s="74">
        <f>+'Ark1'!Y2745</f>
        <v>0</v>
      </c>
      <c r="W246" s="74">
        <f>+'Ark1'!Z2745</f>
        <v>0</v>
      </c>
      <c r="X246" s="54">
        <f>+'Ark1'!AA2745</f>
        <v>0</v>
      </c>
      <c r="Y246" s="54">
        <f>+'Ark1'!AB2745</f>
        <v>0</v>
      </c>
      <c r="Z246" s="54">
        <f>+'Ark1'!AC2745</f>
        <v>0</v>
      </c>
      <c r="AA246" s="54" t="e">
        <f t="shared" si="11"/>
        <v>#DIV/0!</v>
      </c>
      <c r="AB246" s="54" t="e">
        <f t="shared" si="12"/>
        <v>#DIV/0!</v>
      </c>
      <c r="AC246" s="45"/>
    </row>
    <row r="247" spans="1:29">
      <c r="A247" s="45"/>
      <c r="B247" s="52">
        <f>+'Ark1'!C2746</f>
        <v>2010</v>
      </c>
      <c r="C247" s="52">
        <f>+'Ark1'!N2746</f>
        <v>440</v>
      </c>
      <c r="D247" s="53" t="s">
        <v>480</v>
      </c>
      <c r="E247" s="52">
        <f>+'Ark1'!Q2746</f>
        <v>0</v>
      </c>
      <c r="F247" s="52">
        <f>+'Ark1'!R2746</f>
        <v>0</v>
      </c>
      <c r="G247" s="183">
        <f>+'Ark1'!AG2746</f>
        <v>0</v>
      </c>
      <c r="H247" s="59">
        <f t="shared" si="13"/>
        <v>0</v>
      </c>
      <c r="I247" s="183">
        <f>+'Ark1'!AH2746</f>
        <v>0</v>
      </c>
      <c r="J247" s="183"/>
      <c r="K247" s="452"/>
      <c r="L247" s="281"/>
      <c r="M247" s="200"/>
      <c r="N247" s="183"/>
      <c r="O247" s="183"/>
      <c r="P247" s="183"/>
      <c r="Q247" s="54">
        <f>+'Ark1'!S2746</f>
        <v>0</v>
      </c>
      <c r="R247" s="54">
        <f>+'Ark1'!T2746</f>
        <v>0</v>
      </c>
      <c r="S247" s="161">
        <f>+'Ark1'!U2746</f>
        <v>0</v>
      </c>
      <c r="T247" s="74">
        <f>+'Ark1'!W2746</f>
        <v>0</v>
      </c>
      <c r="U247" s="74">
        <f>+'Ark1'!X2746</f>
        <v>0</v>
      </c>
      <c r="V247" s="74">
        <f>+'Ark1'!Y2746</f>
        <v>0</v>
      </c>
      <c r="W247" s="74">
        <f>+'Ark1'!Z2746</f>
        <v>0</v>
      </c>
      <c r="X247" s="54">
        <f>+'Ark1'!AA2746</f>
        <v>0</v>
      </c>
      <c r="Y247" s="54">
        <f>+'Ark1'!AB2746</f>
        <v>0</v>
      </c>
      <c r="Z247" s="54">
        <f>+'Ark1'!AC2746</f>
        <v>0</v>
      </c>
      <c r="AA247" s="54" t="e">
        <f t="shared" si="11"/>
        <v>#DIV/0!</v>
      </c>
      <c r="AB247" s="54" t="e">
        <f t="shared" si="12"/>
        <v>#DIV/0!</v>
      </c>
      <c r="AC247" s="45"/>
    </row>
    <row r="248" spans="1:29">
      <c r="A248" s="45"/>
      <c r="B248" s="52">
        <f>+'Ark1'!C2747</f>
        <v>2010</v>
      </c>
      <c r="C248" s="52">
        <f>+'Ark1'!N2747</f>
        <v>443</v>
      </c>
      <c r="D248" s="53" t="s">
        <v>481</v>
      </c>
      <c r="E248" s="52">
        <f>+'Ark1'!Q2747</f>
        <v>0</v>
      </c>
      <c r="F248" s="52">
        <f>+'Ark1'!R2747</f>
        <v>0</v>
      </c>
      <c r="G248" s="183">
        <f>+'Ark1'!AG2747</f>
        <v>0</v>
      </c>
      <c r="H248" s="59">
        <f t="shared" si="13"/>
        <v>0</v>
      </c>
      <c r="I248" s="183">
        <f>+'Ark1'!AH2747</f>
        <v>0</v>
      </c>
      <c r="J248" s="183"/>
      <c r="K248" s="452"/>
      <c r="L248" s="281"/>
      <c r="M248" s="200"/>
      <c r="N248" s="183"/>
      <c r="O248" s="183"/>
      <c r="P248" s="183"/>
      <c r="Q248" s="54">
        <f>+'Ark1'!S2747</f>
        <v>0</v>
      </c>
      <c r="R248" s="54">
        <f>+'Ark1'!T2747</f>
        <v>0</v>
      </c>
      <c r="S248" s="161">
        <f>+'Ark1'!U2747</f>
        <v>0</v>
      </c>
      <c r="T248" s="74">
        <f>+'Ark1'!W2747</f>
        <v>0</v>
      </c>
      <c r="U248" s="74">
        <f>+'Ark1'!X2747</f>
        <v>0</v>
      </c>
      <c r="V248" s="74">
        <f>+'Ark1'!Y2747</f>
        <v>0</v>
      </c>
      <c r="W248" s="74">
        <f>+'Ark1'!Z2747</f>
        <v>0</v>
      </c>
      <c r="X248" s="54">
        <f>+'Ark1'!AA2747</f>
        <v>0</v>
      </c>
      <c r="Y248" s="54">
        <f>+'Ark1'!AB2747</f>
        <v>0</v>
      </c>
      <c r="Z248" s="54">
        <f>+'Ark1'!AC2747</f>
        <v>0</v>
      </c>
      <c r="AA248" s="54" t="e">
        <f t="shared" si="11"/>
        <v>#DIV/0!</v>
      </c>
      <c r="AB248" s="54" t="e">
        <f t="shared" si="12"/>
        <v>#DIV/0!</v>
      </c>
      <c r="AC248" s="45"/>
    </row>
    <row r="249" spans="1:29">
      <c r="A249" s="45"/>
      <c r="B249" s="52">
        <f>+'Ark1'!C2748</f>
        <v>2010</v>
      </c>
      <c r="C249" s="52">
        <f>+'Ark1'!N2748</f>
        <v>445</v>
      </c>
      <c r="D249" s="53" t="s">
        <v>482</v>
      </c>
      <c r="E249" s="52">
        <f>+'Ark1'!Q2748</f>
        <v>0</v>
      </c>
      <c r="F249" s="52">
        <f>+'Ark1'!R2748</f>
        <v>0</v>
      </c>
      <c r="G249" s="183">
        <f>+'Ark1'!AG2748</f>
        <v>0</v>
      </c>
      <c r="H249" s="59">
        <f t="shared" si="13"/>
        <v>0</v>
      </c>
      <c r="I249" s="183">
        <f>+'Ark1'!AH2748</f>
        <v>0</v>
      </c>
      <c r="J249" s="183"/>
      <c r="K249" s="452"/>
      <c r="L249" s="281"/>
      <c r="M249" s="200"/>
      <c r="N249" s="183"/>
      <c r="O249" s="183"/>
      <c r="P249" s="183"/>
      <c r="Q249" s="54">
        <f>+'Ark1'!S2748</f>
        <v>0</v>
      </c>
      <c r="R249" s="54">
        <f>+'Ark1'!T2748</f>
        <v>0</v>
      </c>
      <c r="S249" s="161">
        <f>+'Ark1'!U2748</f>
        <v>0</v>
      </c>
      <c r="T249" s="74">
        <f>+'Ark1'!W2748</f>
        <v>0</v>
      </c>
      <c r="U249" s="74">
        <f>+'Ark1'!X2748</f>
        <v>0</v>
      </c>
      <c r="V249" s="74">
        <f>+'Ark1'!Y2748</f>
        <v>0</v>
      </c>
      <c r="W249" s="74">
        <f>+'Ark1'!Z2748</f>
        <v>0</v>
      </c>
      <c r="X249" s="54">
        <f>+'Ark1'!AA2748</f>
        <v>0</v>
      </c>
      <c r="Y249" s="54">
        <f>+'Ark1'!AB2748</f>
        <v>0</v>
      </c>
      <c r="Z249" s="54">
        <f>+'Ark1'!AC2748</f>
        <v>0</v>
      </c>
      <c r="AA249" s="54" t="e">
        <f t="shared" si="11"/>
        <v>#DIV/0!</v>
      </c>
      <c r="AB249" s="54" t="e">
        <f t="shared" si="12"/>
        <v>#DIV/0!</v>
      </c>
      <c r="AC249" s="45"/>
    </row>
    <row r="250" spans="1:29">
      <c r="A250" s="45"/>
      <c r="B250" s="52">
        <f>+'Ark1'!C2749</f>
        <v>2010</v>
      </c>
      <c r="C250" s="52">
        <f>+'Ark1'!N2749</f>
        <v>450</v>
      </c>
      <c r="D250" s="53" t="s">
        <v>483</v>
      </c>
      <c r="E250" s="52">
        <f>+'Ark1'!Q2749</f>
        <v>0</v>
      </c>
      <c r="F250" s="52">
        <f>+'Ark1'!R2749</f>
        <v>0</v>
      </c>
      <c r="G250" s="183">
        <f>+'Ark1'!AG2749</f>
        <v>0</v>
      </c>
      <c r="H250" s="59">
        <f t="shared" si="13"/>
        <v>0</v>
      </c>
      <c r="I250" s="183">
        <f>+'Ark1'!AH2749</f>
        <v>0</v>
      </c>
      <c r="J250" s="183"/>
      <c r="K250" s="452"/>
      <c r="L250" s="281"/>
      <c r="M250" s="200"/>
      <c r="N250" s="183"/>
      <c r="O250" s="183"/>
      <c r="P250" s="183"/>
      <c r="Q250" s="54">
        <f>+'Ark1'!S2749</f>
        <v>0</v>
      </c>
      <c r="R250" s="54">
        <f>+'Ark1'!T2749</f>
        <v>0</v>
      </c>
      <c r="S250" s="161">
        <f>+'Ark1'!U2749</f>
        <v>0</v>
      </c>
      <c r="T250" s="74">
        <f>+'Ark1'!W2749</f>
        <v>0</v>
      </c>
      <c r="U250" s="74">
        <f>+'Ark1'!X2749</f>
        <v>0</v>
      </c>
      <c r="V250" s="74">
        <f>+'Ark1'!Y2749</f>
        <v>0</v>
      </c>
      <c r="W250" s="74">
        <f>+'Ark1'!Z2749</f>
        <v>0</v>
      </c>
      <c r="X250" s="54">
        <f>+'Ark1'!AA2749</f>
        <v>0</v>
      </c>
      <c r="Y250" s="54">
        <f>+'Ark1'!AB2749</f>
        <v>0</v>
      </c>
      <c r="Z250" s="54">
        <f>+'Ark1'!AC2749</f>
        <v>0</v>
      </c>
      <c r="AA250" s="54" t="e">
        <f t="shared" si="11"/>
        <v>#DIV/0!</v>
      </c>
      <c r="AB250" s="54" t="e">
        <f t="shared" si="12"/>
        <v>#DIV/0!</v>
      </c>
      <c r="AC250" s="45"/>
    </row>
    <row r="251" spans="1:29">
      <c r="A251" s="45"/>
      <c r="B251" s="52">
        <f>+'Ark1'!C2750</f>
        <v>2010</v>
      </c>
      <c r="C251" s="52">
        <f>+'Ark1'!N2750</f>
        <v>455</v>
      </c>
      <c r="D251" s="53" t="s">
        <v>484</v>
      </c>
      <c r="E251" s="52">
        <f>+'Ark1'!Q2750</f>
        <v>0</v>
      </c>
      <c r="F251" s="52">
        <f>+'Ark1'!R2750</f>
        <v>0</v>
      </c>
      <c r="G251" s="183">
        <f>+'Ark1'!AG2750</f>
        <v>0</v>
      </c>
      <c r="H251" s="59">
        <f t="shared" si="13"/>
        <v>0</v>
      </c>
      <c r="I251" s="183">
        <f>+'Ark1'!AH2750</f>
        <v>0</v>
      </c>
      <c r="J251" s="183"/>
      <c r="K251" s="452"/>
      <c r="L251" s="281"/>
      <c r="M251" s="200"/>
      <c r="N251" s="183"/>
      <c r="O251" s="183"/>
      <c r="P251" s="183"/>
      <c r="Q251" s="54">
        <f>+'Ark1'!S2750</f>
        <v>0</v>
      </c>
      <c r="R251" s="54">
        <f>+'Ark1'!T2750</f>
        <v>0</v>
      </c>
      <c r="S251" s="161">
        <f>+'Ark1'!U2750</f>
        <v>0</v>
      </c>
      <c r="T251" s="74">
        <f>+'Ark1'!W2750</f>
        <v>0</v>
      </c>
      <c r="U251" s="74">
        <f>+'Ark1'!X2750</f>
        <v>0</v>
      </c>
      <c r="V251" s="74">
        <f>+'Ark1'!Y2750</f>
        <v>0</v>
      </c>
      <c r="W251" s="74">
        <f>+'Ark1'!Z2750</f>
        <v>0</v>
      </c>
      <c r="X251" s="54">
        <f>+'Ark1'!AA2750</f>
        <v>0</v>
      </c>
      <c r="Y251" s="54">
        <f>+'Ark1'!AB2750</f>
        <v>0</v>
      </c>
      <c r="Z251" s="54">
        <f>+'Ark1'!AC2750</f>
        <v>0</v>
      </c>
      <c r="AA251" s="54" t="e">
        <f t="shared" si="11"/>
        <v>#DIV/0!</v>
      </c>
      <c r="AB251" s="54" t="e">
        <f t="shared" si="12"/>
        <v>#DIV/0!</v>
      </c>
      <c r="AC251" s="45"/>
    </row>
    <row r="252" spans="1:29">
      <c r="A252" s="45"/>
      <c r="B252" s="52">
        <f>+'Ark1'!C2751</f>
        <v>2010</v>
      </c>
      <c r="C252" s="52">
        <f>+'Ark1'!N2751</f>
        <v>460</v>
      </c>
      <c r="D252" s="53" t="s">
        <v>485</v>
      </c>
      <c r="E252" s="52">
        <f>+'Ark1'!Q2751</f>
        <v>0</v>
      </c>
      <c r="F252" s="52">
        <f>+'Ark1'!R2751</f>
        <v>0</v>
      </c>
      <c r="G252" s="183">
        <f>+'Ark1'!AG2751</f>
        <v>0</v>
      </c>
      <c r="H252" s="59">
        <f t="shared" si="13"/>
        <v>0</v>
      </c>
      <c r="I252" s="183">
        <f>+'Ark1'!AH2751</f>
        <v>0</v>
      </c>
      <c r="J252" s="183"/>
      <c r="K252" s="452"/>
      <c r="L252" s="281"/>
      <c r="M252" s="200"/>
      <c r="N252" s="183"/>
      <c r="O252" s="183"/>
      <c r="P252" s="183"/>
      <c r="Q252" s="54">
        <f>+'Ark1'!S2751</f>
        <v>0</v>
      </c>
      <c r="R252" s="54">
        <f>+'Ark1'!T2751</f>
        <v>0</v>
      </c>
      <c r="S252" s="161">
        <f>+'Ark1'!U2751</f>
        <v>0</v>
      </c>
      <c r="T252" s="74">
        <f>+'Ark1'!W2751</f>
        <v>0</v>
      </c>
      <c r="U252" s="74">
        <f>+'Ark1'!X2751</f>
        <v>0</v>
      </c>
      <c r="V252" s="74">
        <f>+'Ark1'!Y2751</f>
        <v>0</v>
      </c>
      <c r="W252" s="74">
        <f>+'Ark1'!Z2751</f>
        <v>0</v>
      </c>
      <c r="X252" s="54">
        <f>+'Ark1'!AA2751</f>
        <v>0</v>
      </c>
      <c r="Y252" s="54">
        <f>+'Ark1'!AB2751</f>
        <v>0</v>
      </c>
      <c r="Z252" s="54">
        <f>+'Ark1'!AC2751</f>
        <v>0</v>
      </c>
      <c r="AA252" s="54" t="e">
        <f t="shared" si="11"/>
        <v>#DIV/0!</v>
      </c>
      <c r="AB252" s="54" t="e">
        <f t="shared" si="12"/>
        <v>#DIV/0!</v>
      </c>
      <c r="AC252" s="45"/>
    </row>
    <row r="253" spans="1:29">
      <c r="A253" s="45"/>
      <c r="B253">
        <f>+'Ark1'!C2752</f>
        <v>2009</v>
      </c>
      <c r="C253">
        <f>+'Ark1'!N2752</f>
        <v>409</v>
      </c>
      <c r="D253" s="3" t="s">
        <v>470</v>
      </c>
      <c r="E253">
        <f>+'Ark1'!Q2752</f>
        <v>0</v>
      </c>
      <c r="F253">
        <f>+'Ark1'!R2752</f>
        <v>0</v>
      </c>
      <c r="G253" s="201">
        <f>+'Ark1'!AG2752</f>
        <v>0</v>
      </c>
      <c r="H253" s="58">
        <f t="shared" si="13"/>
        <v>0</v>
      </c>
      <c r="I253" s="201">
        <f>+'Ark1'!AH2752</f>
        <v>0</v>
      </c>
      <c r="J253" s="201"/>
      <c r="K253" s="453"/>
      <c r="L253" s="209"/>
      <c r="M253" s="151"/>
      <c r="N253" s="201"/>
      <c r="O253" s="201"/>
      <c r="P253" s="201"/>
      <c r="Q253" s="1">
        <f>+'Ark1'!S2752</f>
        <v>0</v>
      </c>
      <c r="R253" s="1">
        <f>+'Ark1'!T2752</f>
        <v>0</v>
      </c>
      <c r="S253" s="93">
        <f>+'Ark1'!U2752</f>
        <v>0</v>
      </c>
      <c r="T253" s="11">
        <f>+'Ark1'!W2752</f>
        <v>0</v>
      </c>
      <c r="U253" s="11">
        <f>+'Ark1'!X2752</f>
        <v>0</v>
      </c>
      <c r="V253" s="11">
        <f>+'Ark1'!Y2752</f>
        <v>0</v>
      </c>
      <c r="W253" s="11">
        <f>+'Ark1'!Z2752</f>
        <v>0</v>
      </c>
      <c r="X253" s="1">
        <f>+'Ark1'!AA2752</f>
        <v>0</v>
      </c>
      <c r="Y253" s="1">
        <f>+'Ark1'!AB2752</f>
        <v>0</v>
      </c>
      <c r="Z253" s="1">
        <f>+'Ark1'!AC2752</f>
        <v>0</v>
      </c>
      <c r="AA253" s="1" t="e">
        <f t="shared" si="11"/>
        <v>#DIV/0!</v>
      </c>
      <c r="AB253" s="1" t="e">
        <f t="shared" si="12"/>
        <v>#DIV/0!</v>
      </c>
      <c r="AC253" s="45"/>
    </row>
    <row r="254" spans="1:29">
      <c r="A254" s="45"/>
      <c r="B254">
        <f>+'Ark1'!C2753</f>
        <v>2009</v>
      </c>
      <c r="C254">
        <f>+'Ark1'!N2753</f>
        <v>410</v>
      </c>
      <c r="D254" s="3" t="s">
        <v>471</v>
      </c>
      <c r="E254">
        <f>+'Ark1'!Q2753</f>
        <v>0</v>
      </c>
      <c r="F254">
        <f>+'Ark1'!R2753</f>
        <v>0</v>
      </c>
      <c r="G254" s="201">
        <f>+'Ark1'!AG2753</f>
        <v>0</v>
      </c>
      <c r="H254" s="58">
        <f t="shared" si="13"/>
        <v>0</v>
      </c>
      <c r="I254" s="201">
        <f>+'Ark1'!AH2753</f>
        <v>0</v>
      </c>
      <c r="J254" s="201"/>
      <c r="K254" s="453"/>
      <c r="L254" s="209"/>
      <c r="M254" s="151"/>
      <c r="N254" s="201"/>
      <c r="O254" s="201"/>
      <c r="P254" s="201"/>
      <c r="Q254" s="1">
        <f>+'Ark1'!S2753</f>
        <v>0</v>
      </c>
      <c r="R254" s="1">
        <f>+'Ark1'!T2753</f>
        <v>0</v>
      </c>
      <c r="S254" s="93">
        <f>+'Ark1'!U2753</f>
        <v>0</v>
      </c>
      <c r="T254" s="11">
        <f>+'Ark1'!W2753</f>
        <v>0</v>
      </c>
      <c r="U254" s="11">
        <f>+'Ark1'!X2753</f>
        <v>0</v>
      </c>
      <c r="V254" s="11">
        <f>+'Ark1'!Y2753</f>
        <v>0</v>
      </c>
      <c r="W254" s="11">
        <f>+'Ark1'!Z2753</f>
        <v>0</v>
      </c>
      <c r="X254" s="1">
        <f>+'Ark1'!AA2753</f>
        <v>0</v>
      </c>
      <c r="Y254" s="1">
        <f>+'Ark1'!AB2753</f>
        <v>0</v>
      </c>
      <c r="Z254" s="1">
        <f>+'Ark1'!AC2753</f>
        <v>0</v>
      </c>
      <c r="AA254" s="1" t="e">
        <f t="shared" si="11"/>
        <v>#DIV/0!</v>
      </c>
      <c r="AB254" s="1" t="e">
        <f t="shared" si="12"/>
        <v>#DIV/0!</v>
      </c>
      <c r="AC254" s="45"/>
    </row>
    <row r="255" spans="1:29">
      <c r="A255" s="45"/>
      <c r="B255">
        <f>+'Ark1'!C2754</f>
        <v>2009</v>
      </c>
      <c r="C255">
        <f>+'Ark1'!N2754</f>
        <v>415</v>
      </c>
      <c r="D255" s="3" t="s">
        <v>472</v>
      </c>
      <c r="E255">
        <f>+'Ark1'!Q2754</f>
        <v>0</v>
      </c>
      <c r="F255">
        <f>+'Ark1'!R2754</f>
        <v>0</v>
      </c>
      <c r="G255" s="201">
        <f>+'Ark1'!AG2754</f>
        <v>0</v>
      </c>
      <c r="H255" s="58">
        <f t="shared" si="13"/>
        <v>0</v>
      </c>
      <c r="I255" s="201">
        <f>+'Ark1'!AH2754</f>
        <v>0</v>
      </c>
      <c r="J255" s="201"/>
      <c r="K255" s="453"/>
      <c r="L255" s="209"/>
      <c r="M255" s="151"/>
      <c r="N255" s="201"/>
      <c r="O255" s="201"/>
      <c r="P255" s="201"/>
      <c r="Q255" s="1">
        <f>+'Ark1'!S2754</f>
        <v>0</v>
      </c>
      <c r="R255" s="1">
        <f>+'Ark1'!T2754</f>
        <v>0</v>
      </c>
      <c r="S255" s="93">
        <f>+'Ark1'!U2754</f>
        <v>0</v>
      </c>
      <c r="T255" s="11">
        <f>+'Ark1'!W2754</f>
        <v>0</v>
      </c>
      <c r="U255" s="11">
        <f>+'Ark1'!X2754</f>
        <v>0</v>
      </c>
      <c r="V255" s="11">
        <f>+'Ark1'!Y2754</f>
        <v>0</v>
      </c>
      <c r="W255" s="11">
        <f>+'Ark1'!Z2754</f>
        <v>0</v>
      </c>
      <c r="X255" s="1">
        <f>+'Ark1'!AA2754</f>
        <v>0</v>
      </c>
      <c r="Y255" s="1">
        <f>+'Ark1'!AB2754</f>
        <v>0</v>
      </c>
      <c r="Z255" s="1">
        <f>+'Ark1'!AC2754</f>
        <v>0</v>
      </c>
      <c r="AA255" s="1" t="e">
        <f t="shared" si="11"/>
        <v>#DIV/0!</v>
      </c>
      <c r="AB255" s="1" t="e">
        <f t="shared" si="12"/>
        <v>#DIV/0!</v>
      </c>
      <c r="AC255" s="45"/>
    </row>
    <row r="256" spans="1:29">
      <c r="A256" s="45"/>
      <c r="B256">
        <f>+'Ark1'!C2755</f>
        <v>2009</v>
      </c>
      <c r="C256">
        <f>+'Ark1'!N2755</f>
        <v>420</v>
      </c>
      <c r="D256" s="3" t="s">
        <v>473</v>
      </c>
      <c r="E256">
        <f>+'Ark1'!Q2755</f>
        <v>0</v>
      </c>
      <c r="F256">
        <f>+'Ark1'!R2755</f>
        <v>0</v>
      </c>
      <c r="G256" s="201">
        <f>+'Ark1'!AG2755</f>
        <v>0</v>
      </c>
      <c r="H256" s="58">
        <f t="shared" si="13"/>
        <v>0</v>
      </c>
      <c r="I256" s="201">
        <f>+'Ark1'!AH2755</f>
        <v>0</v>
      </c>
      <c r="J256" s="201"/>
      <c r="K256" s="453"/>
      <c r="L256" s="209"/>
      <c r="M256" s="151"/>
      <c r="N256" s="201"/>
      <c r="O256" s="201"/>
      <c r="P256" s="201"/>
      <c r="Q256" s="1">
        <f>+'Ark1'!S2755</f>
        <v>0</v>
      </c>
      <c r="R256" s="1">
        <f>+'Ark1'!T2755</f>
        <v>0</v>
      </c>
      <c r="S256" s="93">
        <f>+'Ark1'!U2755</f>
        <v>0</v>
      </c>
      <c r="T256" s="11">
        <f>+'Ark1'!W2755</f>
        <v>0</v>
      </c>
      <c r="U256" s="11">
        <f>+'Ark1'!X2755</f>
        <v>0</v>
      </c>
      <c r="V256" s="11">
        <f>+'Ark1'!Y2755</f>
        <v>0</v>
      </c>
      <c r="W256" s="11">
        <f>+'Ark1'!Z2755</f>
        <v>0</v>
      </c>
      <c r="X256" s="1">
        <f>+'Ark1'!AA2755</f>
        <v>0</v>
      </c>
      <c r="Y256" s="1">
        <f>+'Ark1'!AB2755</f>
        <v>0</v>
      </c>
      <c r="Z256" s="1">
        <f>+'Ark1'!AC2755</f>
        <v>0</v>
      </c>
      <c r="AA256" s="1" t="e">
        <f t="shared" si="11"/>
        <v>#DIV/0!</v>
      </c>
      <c r="AB256" s="1" t="e">
        <f t="shared" si="12"/>
        <v>#DIV/0!</v>
      </c>
      <c r="AC256" s="45"/>
    </row>
    <row r="257" spans="1:29">
      <c r="A257" s="45"/>
      <c r="B257">
        <f>+'Ark1'!C2756</f>
        <v>2009</v>
      </c>
      <c r="C257">
        <f>+'Ark1'!N2756</f>
        <v>425</v>
      </c>
      <c r="D257" s="3" t="s">
        <v>474</v>
      </c>
      <c r="E257">
        <f>+'Ark1'!Q2756</f>
        <v>0</v>
      </c>
      <c r="F257">
        <f>+'Ark1'!R2756</f>
        <v>0</v>
      </c>
      <c r="G257" s="201">
        <f>+'Ark1'!AG2756</f>
        <v>0</v>
      </c>
      <c r="H257" s="58">
        <f t="shared" si="13"/>
        <v>0</v>
      </c>
      <c r="I257" s="201">
        <f>+'Ark1'!AH2756</f>
        <v>0</v>
      </c>
      <c r="J257" s="201"/>
      <c r="K257" s="453"/>
      <c r="L257" s="209"/>
      <c r="M257" s="151"/>
      <c r="N257" s="201"/>
      <c r="O257" s="201"/>
      <c r="P257" s="201"/>
      <c r="Q257" s="1">
        <f>+'Ark1'!S2756</f>
        <v>0</v>
      </c>
      <c r="R257" s="1">
        <f>+'Ark1'!T2756</f>
        <v>0</v>
      </c>
      <c r="S257" s="93">
        <f>+'Ark1'!U2756</f>
        <v>0</v>
      </c>
      <c r="T257" s="11">
        <f>+'Ark1'!W2756</f>
        <v>0</v>
      </c>
      <c r="U257" s="11">
        <f>+'Ark1'!X2756</f>
        <v>0</v>
      </c>
      <c r="V257" s="11">
        <f>+'Ark1'!Y2756</f>
        <v>0</v>
      </c>
      <c r="W257" s="11">
        <f>+'Ark1'!Z2756</f>
        <v>0</v>
      </c>
      <c r="X257" s="1">
        <f>+'Ark1'!AA2756</f>
        <v>0</v>
      </c>
      <c r="Y257" s="1">
        <f>+'Ark1'!AB2756</f>
        <v>0</v>
      </c>
      <c r="Z257" s="1">
        <f>+'Ark1'!AC2756</f>
        <v>0</v>
      </c>
      <c r="AA257" s="1" t="e">
        <f t="shared" si="11"/>
        <v>#DIV/0!</v>
      </c>
      <c r="AB257" s="1" t="e">
        <f t="shared" si="12"/>
        <v>#DIV/0!</v>
      </c>
      <c r="AC257" s="45"/>
    </row>
    <row r="258" spans="1:29">
      <c r="A258" s="45"/>
      <c r="B258">
        <f>+'Ark1'!C2757</f>
        <v>2009</v>
      </c>
      <c r="C258">
        <f>+'Ark1'!N2757</f>
        <v>428</v>
      </c>
      <c r="D258" s="3" t="s">
        <v>475</v>
      </c>
      <c r="E258">
        <f>+'Ark1'!Q2757</f>
        <v>0</v>
      </c>
      <c r="F258">
        <f>+'Ark1'!R2757</f>
        <v>0</v>
      </c>
      <c r="G258" s="201">
        <f>+'Ark1'!AG2757</f>
        <v>0</v>
      </c>
      <c r="H258" s="58">
        <f t="shared" si="13"/>
        <v>0</v>
      </c>
      <c r="I258" s="201">
        <f>+'Ark1'!AH2757</f>
        <v>0</v>
      </c>
      <c r="J258" s="201"/>
      <c r="K258" s="453"/>
      <c r="L258" s="209"/>
      <c r="M258" s="151"/>
      <c r="N258" s="201"/>
      <c r="O258" s="201"/>
      <c r="P258" s="201"/>
      <c r="Q258" s="1">
        <f>+'Ark1'!S2757</f>
        <v>0</v>
      </c>
      <c r="R258" s="1">
        <f>+'Ark1'!T2757</f>
        <v>0</v>
      </c>
      <c r="S258" s="93">
        <f>+'Ark1'!U2757</f>
        <v>0</v>
      </c>
      <c r="T258" s="11">
        <f>+'Ark1'!W2757</f>
        <v>0</v>
      </c>
      <c r="U258" s="11">
        <f>+'Ark1'!X2757</f>
        <v>0</v>
      </c>
      <c r="V258" s="11">
        <f>+'Ark1'!Y2757</f>
        <v>0</v>
      </c>
      <c r="W258" s="11">
        <f>+'Ark1'!Z2757</f>
        <v>0</v>
      </c>
      <c r="X258" s="1">
        <f>+'Ark1'!AA2757</f>
        <v>0</v>
      </c>
      <c r="Y258" s="1">
        <f>+'Ark1'!AB2757</f>
        <v>0</v>
      </c>
      <c r="Z258" s="1">
        <f>+'Ark1'!AC2757</f>
        <v>0</v>
      </c>
      <c r="AA258" s="1" t="e">
        <f t="shared" si="11"/>
        <v>#DIV/0!</v>
      </c>
      <c r="AB258" s="1" t="e">
        <f t="shared" si="12"/>
        <v>#DIV/0!</v>
      </c>
      <c r="AC258" s="45"/>
    </row>
    <row r="259" spans="1:29">
      <c r="A259" s="45"/>
      <c r="B259">
        <f>+'Ark1'!C2758</f>
        <v>2009</v>
      </c>
      <c r="C259">
        <f>+'Ark1'!N2758</f>
        <v>430</v>
      </c>
      <c r="D259" s="3" t="s">
        <v>476</v>
      </c>
      <c r="E259">
        <f>+'Ark1'!Q2758</f>
        <v>0</v>
      </c>
      <c r="F259">
        <f>+'Ark1'!R2758</f>
        <v>0</v>
      </c>
      <c r="G259" s="201">
        <f>+'Ark1'!AG2758</f>
        <v>0</v>
      </c>
      <c r="H259" s="58">
        <f t="shared" si="13"/>
        <v>0</v>
      </c>
      <c r="I259" s="201">
        <f>+'Ark1'!AH2758</f>
        <v>0</v>
      </c>
      <c r="J259" s="201"/>
      <c r="K259" s="453"/>
      <c r="L259" s="209"/>
      <c r="M259" s="151"/>
      <c r="N259" s="201"/>
      <c r="O259" s="201"/>
      <c r="P259" s="201"/>
      <c r="Q259" s="1">
        <f>+'Ark1'!S2758</f>
        <v>0</v>
      </c>
      <c r="R259" s="1">
        <f>+'Ark1'!T2758</f>
        <v>0</v>
      </c>
      <c r="S259" s="93">
        <f>+'Ark1'!U2758</f>
        <v>0</v>
      </c>
      <c r="T259" s="11">
        <f>+'Ark1'!W2758</f>
        <v>0</v>
      </c>
      <c r="U259" s="11">
        <f>+'Ark1'!X2758</f>
        <v>0</v>
      </c>
      <c r="V259" s="11">
        <f>+'Ark1'!Y2758</f>
        <v>0</v>
      </c>
      <c r="W259" s="11">
        <f>+'Ark1'!Z2758</f>
        <v>0</v>
      </c>
      <c r="X259" s="1">
        <f>+'Ark1'!AA2758</f>
        <v>0</v>
      </c>
      <c r="Y259" s="1">
        <f>+'Ark1'!AB2758</f>
        <v>0</v>
      </c>
      <c r="Z259" s="1">
        <f>+'Ark1'!AC2758</f>
        <v>0</v>
      </c>
      <c r="AA259" s="1" t="e">
        <f t="shared" si="11"/>
        <v>#DIV/0!</v>
      </c>
      <c r="AB259" s="1" t="e">
        <f t="shared" si="12"/>
        <v>#DIV/0!</v>
      </c>
      <c r="AC259" s="45"/>
    </row>
    <row r="260" spans="1:29">
      <c r="A260" s="45"/>
      <c r="B260">
        <f>+'Ark1'!C2759</f>
        <v>2009</v>
      </c>
      <c r="C260">
        <f>+'Ark1'!N2759</f>
        <v>433</v>
      </c>
      <c r="D260" s="3" t="s">
        <v>477</v>
      </c>
      <c r="E260">
        <f>+'Ark1'!Q2759</f>
        <v>0</v>
      </c>
      <c r="F260">
        <f>+'Ark1'!R2759</f>
        <v>0</v>
      </c>
      <c r="G260" s="201">
        <f>+'Ark1'!AG2759</f>
        <v>0</v>
      </c>
      <c r="H260" s="58">
        <f t="shared" si="13"/>
        <v>0</v>
      </c>
      <c r="I260" s="201">
        <f>+'Ark1'!AH2759</f>
        <v>0</v>
      </c>
      <c r="J260" s="201"/>
      <c r="K260" s="453"/>
      <c r="L260" s="209"/>
      <c r="M260" s="151"/>
      <c r="N260" s="201"/>
      <c r="O260" s="201"/>
      <c r="P260" s="201"/>
      <c r="Q260" s="1">
        <f>+'Ark1'!S2759</f>
        <v>0</v>
      </c>
      <c r="R260" s="1">
        <f>+'Ark1'!T2759</f>
        <v>0</v>
      </c>
      <c r="S260" s="93">
        <f>+'Ark1'!U2759</f>
        <v>0</v>
      </c>
      <c r="T260" s="11">
        <f>+'Ark1'!W2759</f>
        <v>0</v>
      </c>
      <c r="U260" s="11">
        <f>+'Ark1'!X2759</f>
        <v>0</v>
      </c>
      <c r="V260" s="11">
        <f>+'Ark1'!Y2759</f>
        <v>0</v>
      </c>
      <c r="W260" s="11">
        <f>+'Ark1'!Z2759</f>
        <v>0</v>
      </c>
      <c r="X260" s="1">
        <f>+'Ark1'!AA2759</f>
        <v>0</v>
      </c>
      <c r="Y260" s="1">
        <f>+'Ark1'!AB2759</f>
        <v>0</v>
      </c>
      <c r="Z260" s="1">
        <f>+'Ark1'!AC2759</f>
        <v>0</v>
      </c>
      <c r="AA260" s="1" t="e">
        <f t="shared" si="11"/>
        <v>#DIV/0!</v>
      </c>
      <c r="AB260" s="1" t="e">
        <f t="shared" si="12"/>
        <v>#DIV/0!</v>
      </c>
      <c r="AC260" s="45"/>
    </row>
    <row r="261" spans="1:29">
      <c r="A261" s="45"/>
      <c r="B261">
        <f>+'Ark1'!C2760</f>
        <v>2009</v>
      </c>
      <c r="C261">
        <f>+'Ark1'!N2760</f>
        <v>435</v>
      </c>
      <c r="D261" s="3" t="s">
        <v>478</v>
      </c>
      <c r="E261">
        <f>+'Ark1'!Q2760</f>
        <v>0</v>
      </c>
      <c r="F261">
        <f>+'Ark1'!R2760</f>
        <v>0</v>
      </c>
      <c r="G261" s="201">
        <f>+'Ark1'!AG2760</f>
        <v>0</v>
      </c>
      <c r="H261" s="58">
        <f t="shared" si="13"/>
        <v>0</v>
      </c>
      <c r="I261" s="201">
        <f>+'Ark1'!AH2760</f>
        <v>0</v>
      </c>
      <c r="J261" s="201"/>
      <c r="K261" s="453"/>
      <c r="L261" s="209"/>
      <c r="M261" s="151"/>
      <c r="N261" s="201"/>
      <c r="O261" s="201"/>
      <c r="P261" s="201"/>
      <c r="Q261" s="1">
        <f>+'Ark1'!S2760</f>
        <v>0</v>
      </c>
      <c r="R261" s="1">
        <f>+'Ark1'!T2760</f>
        <v>0</v>
      </c>
      <c r="S261" s="93">
        <f>+'Ark1'!U2760</f>
        <v>0</v>
      </c>
      <c r="T261" s="11">
        <f>+'Ark1'!W2760</f>
        <v>0</v>
      </c>
      <c r="U261" s="11">
        <f>+'Ark1'!X2760</f>
        <v>0</v>
      </c>
      <c r="V261" s="11">
        <f>+'Ark1'!Y2760</f>
        <v>0</v>
      </c>
      <c r="W261" s="11">
        <f>+'Ark1'!Z2760</f>
        <v>0</v>
      </c>
      <c r="X261" s="1">
        <f>+'Ark1'!AA2760</f>
        <v>0</v>
      </c>
      <c r="Y261" s="1">
        <f>+'Ark1'!AB2760</f>
        <v>0</v>
      </c>
      <c r="Z261" s="1">
        <f>+'Ark1'!AC2760</f>
        <v>0</v>
      </c>
      <c r="AA261" s="1" t="e">
        <f t="shared" si="11"/>
        <v>#DIV/0!</v>
      </c>
      <c r="AB261" s="1" t="e">
        <f t="shared" si="12"/>
        <v>#DIV/0!</v>
      </c>
      <c r="AC261" s="45"/>
    </row>
    <row r="262" spans="1:29">
      <c r="A262" s="45"/>
      <c r="B262">
        <f>+'Ark1'!C2761</f>
        <v>2009</v>
      </c>
      <c r="C262">
        <f>+'Ark1'!N2761</f>
        <v>438</v>
      </c>
      <c r="D262" s="3" t="s">
        <v>479</v>
      </c>
      <c r="E262">
        <f>+'Ark1'!Q2761</f>
        <v>0</v>
      </c>
      <c r="F262">
        <f>+'Ark1'!R2761</f>
        <v>0</v>
      </c>
      <c r="G262" s="201">
        <f>+'Ark1'!AG2761</f>
        <v>0</v>
      </c>
      <c r="H262" s="58">
        <f t="shared" si="13"/>
        <v>0</v>
      </c>
      <c r="I262" s="201">
        <f>+'Ark1'!AH2761</f>
        <v>0</v>
      </c>
      <c r="J262" s="201"/>
      <c r="K262" s="453"/>
      <c r="L262" s="209"/>
      <c r="M262" s="151"/>
      <c r="N262" s="201"/>
      <c r="O262" s="201"/>
      <c r="P262" s="201"/>
      <c r="Q262" s="1">
        <f>+'Ark1'!S2761</f>
        <v>0</v>
      </c>
      <c r="R262" s="1">
        <f>+'Ark1'!T2761</f>
        <v>0</v>
      </c>
      <c r="S262" s="93">
        <f>+'Ark1'!U2761</f>
        <v>0</v>
      </c>
      <c r="T262" s="11">
        <f>+'Ark1'!W2761</f>
        <v>0</v>
      </c>
      <c r="U262" s="11">
        <f>+'Ark1'!X2761</f>
        <v>0</v>
      </c>
      <c r="V262" s="11">
        <f>+'Ark1'!Y2761</f>
        <v>0</v>
      </c>
      <c r="W262" s="11">
        <f>+'Ark1'!Z2761</f>
        <v>0</v>
      </c>
      <c r="X262" s="1">
        <f>+'Ark1'!AA2761</f>
        <v>0</v>
      </c>
      <c r="Y262" s="1">
        <f>+'Ark1'!AB2761</f>
        <v>0</v>
      </c>
      <c r="Z262" s="1">
        <f>+'Ark1'!AC2761</f>
        <v>0</v>
      </c>
      <c r="AA262" s="1" t="e">
        <f t="shared" si="11"/>
        <v>#DIV/0!</v>
      </c>
      <c r="AB262" s="1" t="e">
        <f t="shared" si="12"/>
        <v>#DIV/0!</v>
      </c>
      <c r="AC262" s="45"/>
    </row>
    <row r="263" spans="1:29">
      <c r="A263" s="45"/>
      <c r="B263">
        <f>+'Ark1'!C2762</f>
        <v>2009</v>
      </c>
      <c r="C263">
        <f>+'Ark1'!N2762</f>
        <v>440</v>
      </c>
      <c r="D263" s="3" t="s">
        <v>480</v>
      </c>
      <c r="E263">
        <f>+'Ark1'!Q2762</f>
        <v>0</v>
      </c>
      <c r="F263">
        <f>+'Ark1'!R2762</f>
        <v>0</v>
      </c>
      <c r="G263" s="201">
        <f>+'Ark1'!AG2762</f>
        <v>0</v>
      </c>
      <c r="H263" s="58">
        <f t="shared" si="13"/>
        <v>0</v>
      </c>
      <c r="I263" s="201">
        <f>+'Ark1'!AH2762</f>
        <v>0</v>
      </c>
      <c r="J263" s="201"/>
      <c r="K263" s="453"/>
      <c r="L263" s="209"/>
      <c r="M263" s="151"/>
      <c r="N263" s="201"/>
      <c r="O263" s="201"/>
      <c r="P263" s="201"/>
      <c r="Q263" s="1">
        <f>+'Ark1'!S2762</f>
        <v>0</v>
      </c>
      <c r="R263" s="1">
        <f>+'Ark1'!T2762</f>
        <v>0</v>
      </c>
      <c r="S263" s="93">
        <f>+'Ark1'!U2762</f>
        <v>0</v>
      </c>
      <c r="T263" s="11">
        <f>+'Ark1'!W2762</f>
        <v>0</v>
      </c>
      <c r="U263" s="11">
        <f>+'Ark1'!X2762</f>
        <v>0</v>
      </c>
      <c r="V263" s="11">
        <f>+'Ark1'!Y2762</f>
        <v>0</v>
      </c>
      <c r="W263" s="11">
        <f>+'Ark1'!Z2762</f>
        <v>0</v>
      </c>
      <c r="X263" s="1">
        <f>+'Ark1'!AA2762</f>
        <v>0</v>
      </c>
      <c r="Y263" s="1">
        <f>+'Ark1'!AB2762</f>
        <v>0</v>
      </c>
      <c r="Z263" s="1">
        <f>+'Ark1'!AC2762</f>
        <v>0</v>
      </c>
      <c r="AA263" s="1" t="e">
        <f t="shared" si="11"/>
        <v>#DIV/0!</v>
      </c>
      <c r="AB263" s="1" t="e">
        <f t="shared" si="12"/>
        <v>#DIV/0!</v>
      </c>
      <c r="AC263" s="45"/>
    </row>
    <row r="264" spans="1:29">
      <c r="A264" s="45"/>
      <c r="B264">
        <f>+'Ark1'!C2763</f>
        <v>2009</v>
      </c>
      <c r="C264">
        <f>+'Ark1'!N2763</f>
        <v>443</v>
      </c>
      <c r="D264" s="3" t="s">
        <v>481</v>
      </c>
      <c r="E264">
        <f>+'Ark1'!Q2763</f>
        <v>0</v>
      </c>
      <c r="F264">
        <f>+'Ark1'!R2763</f>
        <v>0</v>
      </c>
      <c r="G264" s="201">
        <f>+'Ark1'!AG2763</f>
        <v>0</v>
      </c>
      <c r="H264" s="58">
        <f t="shared" si="13"/>
        <v>0</v>
      </c>
      <c r="I264" s="201">
        <f>+'Ark1'!AH2763</f>
        <v>0</v>
      </c>
      <c r="J264" s="201"/>
      <c r="K264" s="453"/>
      <c r="L264" s="209"/>
      <c r="M264" s="151"/>
      <c r="N264" s="201"/>
      <c r="O264" s="201"/>
      <c r="P264" s="201"/>
      <c r="Q264" s="1">
        <f>+'Ark1'!S2763</f>
        <v>0</v>
      </c>
      <c r="R264" s="1">
        <f>+'Ark1'!T2763</f>
        <v>0</v>
      </c>
      <c r="S264" s="93">
        <f>+'Ark1'!U2763</f>
        <v>0</v>
      </c>
      <c r="T264" s="11">
        <f>+'Ark1'!W2763</f>
        <v>0</v>
      </c>
      <c r="U264" s="11">
        <f>+'Ark1'!X2763</f>
        <v>0</v>
      </c>
      <c r="V264" s="11">
        <f>+'Ark1'!Y2763</f>
        <v>0</v>
      </c>
      <c r="W264" s="11">
        <f>+'Ark1'!Z2763</f>
        <v>0</v>
      </c>
      <c r="X264" s="1">
        <f>+'Ark1'!AA2763</f>
        <v>0</v>
      </c>
      <c r="Y264" s="1">
        <f>+'Ark1'!AB2763</f>
        <v>0</v>
      </c>
      <c r="Z264" s="1">
        <f>+'Ark1'!AC2763</f>
        <v>0</v>
      </c>
      <c r="AA264" s="1" t="e">
        <f t="shared" si="11"/>
        <v>#DIV/0!</v>
      </c>
      <c r="AB264" s="1" t="e">
        <f t="shared" si="12"/>
        <v>#DIV/0!</v>
      </c>
      <c r="AC264" s="45"/>
    </row>
    <row r="265" spans="1:29">
      <c r="A265" s="45"/>
      <c r="B265">
        <f>+'Ark1'!C2764</f>
        <v>2009</v>
      </c>
      <c r="C265">
        <f>+'Ark1'!N2764</f>
        <v>445</v>
      </c>
      <c r="D265" s="3" t="s">
        <v>482</v>
      </c>
      <c r="E265">
        <f>+'Ark1'!Q2764</f>
        <v>0</v>
      </c>
      <c r="F265">
        <f>+'Ark1'!R2764</f>
        <v>0</v>
      </c>
      <c r="G265" s="201">
        <f>+'Ark1'!AG2764</f>
        <v>0</v>
      </c>
      <c r="H265" s="58">
        <f t="shared" si="13"/>
        <v>0</v>
      </c>
      <c r="I265" s="201">
        <f>+'Ark1'!AH2764</f>
        <v>0</v>
      </c>
      <c r="J265" s="201"/>
      <c r="K265" s="453"/>
      <c r="L265" s="209"/>
      <c r="M265" s="151"/>
      <c r="N265" s="201"/>
      <c r="O265" s="201"/>
      <c r="P265" s="201"/>
      <c r="Q265" s="1">
        <f>+'Ark1'!S2764</f>
        <v>0</v>
      </c>
      <c r="R265" s="1">
        <f>+'Ark1'!T2764</f>
        <v>0</v>
      </c>
      <c r="S265" s="93">
        <f>+'Ark1'!U2764</f>
        <v>0</v>
      </c>
      <c r="T265" s="11">
        <f>+'Ark1'!W2764</f>
        <v>0</v>
      </c>
      <c r="U265" s="11">
        <f>+'Ark1'!X2764</f>
        <v>0</v>
      </c>
      <c r="V265" s="11">
        <f>+'Ark1'!Y2764</f>
        <v>0</v>
      </c>
      <c r="W265" s="11">
        <f>+'Ark1'!Z2764</f>
        <v>0</v>
      </c>
      <c r="X265" s="1">
        <f>+'Ark1'!AA2764</f>
        <v>0</v>
      </c>
      <c r="Y265" s="1">
        <f>+'Ark1'!AB2764</f>
        <v>0</v>
      </c>
      <c r="Z265" s="1">
        <f>+'Ark1'!AC2764</f>
        <v>0</v>
      </c>
      <c r="AA265" s="1" t="e">
        <f t="shared" si="11"/>
        <v>#DIV/0!</v>
      </c>
      <c r="AB265" s="1" t="e">
        <f t="shared" si="12"/>
        <v>#DIV/0!</v>
      </c>
      <c r="AC265" s="45"/>
    </row>
    <row r="266" spans="1:29">
      <c r="A266" s="45"/>
      <c r="B266">
        <f>+'Ark1'!C2765</f>
        <v>2009</v>
      </c>
      <c r="C266">
        <f>+'Ark1'!N2765</f>
        <v>450</v>
      </c>
      <c r="D266" s="3" t="s">
        <v>483</v>
      </c>
      <c r="E266">
        <f>+'Ark1'!Q2765</f>
        <v>0</v>
      </c>
      <c r="F266">
        <f>+'Ark1'!R2765</f>
        <v>0</v>
      </c>
      <c r="G266" s="201">
        <f>+'Ark1'!AG2765</f>
        <v>0</v>
      </c>
      <c r="H266" s="58">
        <f t="shared" si="13"/>
        <v>0</v>
      </c>
      <c r="I266" s="201">
        <f>+'Ark1'!AH2765</f>
        <v>0</v>
      </c>
      <c r="J266" s="201"/>
      <c r="K266" s="453"/>
      <c r="L266" s="209"/>
      <c r="M266" s="151"/>
      <c r="N266" s="201"/>
      <c r="O266" s="201"/>
      <c r="P266" s="201"/>
      <c r="Q266" s="1">
        <f>+'Ark1'!S2765</f>
        <v>0</v>
      </c>
      <c r="R266" s="1">
        <f>+'Ark1'!T2765</f>
        <v>0</v>
      </c>
      <c r="S266" s="93">
        <f>+'Ark1'!U2765</f>
        <v>0</v>
      </c>
      <c r="T266" s="11">
        <f>+'Ark1'!W2765</f>
        <v>0</v>
      </c>
      <c r="U266" s="11">
        <f>+'Ark1'!X2765</f>
        <v>0</v>
      </c>
      <c r="V266" s="11">
        <f>+'Ark1'!Y2765</f>
        <v>0</v>
      </c>
      <c r="W266" s="11">
        <f>+'Ark1'!Z2765</f>
        <v>0</v>
      </c>
      <c r="X266" s="1">
        <f>+'Ark1'!AA2765</f>
        <v>0</v>
      </c>
      <c r="Y266" s="1">
        <f>+'Ark1'!AB2765</f>
        <v>0</v>
      </c>
      <c r="Z266" s="1">
        <f>+'Ark1'!AC2765</f>
        <v>0</v>
      </c>
      <c r="AA266" s="1" t="e">
        <f t="shared" si="11"/>
        <v>#DIV/0!</v>
      </c>
      <c r="AB266" s="1" t="e">
        <f t="shared" si="12"/>
        <v>#DIV/0!</v>
      </c>
      <c r="AC266" s="45"/>
    </row>
    <row r="267" spans="1:29">
      <c r="A267" s="45"/>
      <c r="B267">
        <f>+'Ark1'!C2766</f>
        <v>2009</v>
      </c>
      <c r="C267">
        <f>+'Ark1'!N2766</f>
        <v>455</v>
      </c>
      <c r="D267" s="3" t="s">
        <v>484</v>
      </c>
      <c r="E267">
        <f>+'Ark1'!Q2766</f>
        <v>0</v>
      </c>
      <c r="F267">
        <f>+'Ark1'!R2766</f>
        <v>0</v>
      </c>
      <c r="G267" s="201">
        <f>+'Ark1'!AG2766</f>
        <v>0</v>
      </c>
      <c r="H267" s="58">
        <f t="shared" si="13"/>
        <v>0</v>
      </c>
      <c r="I267" s="201">
        <f>+'Ark1'!AH2766</f>
        <v>0</v>
      </c>
      <c r="J267" s="201"/>
      <c r="K267" s="453"/>
      <c r="L267" s="209"/>
      <c r="M267" s="151"/>
      <c r="N267" s="201"/>
      <c r="O267" s="201"/>
      <c r="P267" s="201"/>
      <c r="Q267" s="1">
        <f>+'Ark1'!S2766</f>
        <v>0</v>
      </c>
      <c r="R267" s="1">
        <f>+'Ark1'!T2766</f>
        <v>0</v>
      </c>
      <c r="S267" s="93">
        <f>+'Ark1'!U2766</f>
        <v>0</v>
      </c>
      <c r="T267" s="11">
        <f>+'Ark1'!W2766</f>
        <v>0</v>
      </c>
      <c r="U267" s="11">
        <f>+'Ark1'!X2766</f>
        <v>0</v>
      </c>
      <c r="V267" s="11">
        <f>+'Ark1'!Y2766</f>
        <v>0</v>
      </c>
      <c r="W267" s="11">
        <f>+'Ark1'!Z2766</f>
        <v>0</v>
      </c>
      <c r="X267" s="1">
        <f>+'Ark1'!AA2766</f>
        <v>0</v>
      </c>
      <c r="Y267" s="1">
        <f>+'Ark1'!AB2766</f>
        <v>0</v>
      </c>
      <c r="Z267" s="1">
        <f>+'Ark1'!AC2766</f>
        <v>0</v>
      </c>
      <c r="AA267" s="1" t="e">
        <f t="shared" si="11"/>
        <v>#DIV/0!</v>
      </c>
      <c r="AB267" s="1" t="e">
        <f t="shared" si="12"/>
        <v>#DIV/0!</v>
      </c>
      <c r="AC267" s="45"/>
    </row>
    <row r="268" spans="1:29">
      <c r="A268" s="45"/>
      <c r="B268">
        <f>+'Ark1'!C2767</f>
        <v>2009</v>
      </c>
      <c r="C268">
        <f>+'Ark1'!N2767</f>
        <v>460</v>
      </c>
      <c r="D268" s="3" t="s">
        <v>485</v>
      </c>
      <c r="E268">
        <f>+'Ark1'!Q2767</f>
        <v>0</v>
      </c>
      <c r="F268">
        <f>+'Ark1'!R2767</f>
        <v>0</v>
      </c>
      <c r="G268" s="201">
        <f>+'Ark1'!AG2767</f>
        <v>0</v>
      </c>
      <c r="H268" s="59">
        <f t="shared" si="13"/>
        <v>0</v>
      </c>
      <c r="I268" s="201">
        <f>+'Ark1'!AH2767</f>
        <v>0</v>
      </c>
      <c r="J268" s="201"/>
      <c r="K268" s="453"/>
      <c r="L268" s="209"/>
      <c r="M268" s="151"/>
      <c r="N268" s="201"/>
      <c r="O268" s="201"/>
      <c r="P268" s="201"/>
      <c r="Q268" s="1">
        <f>+'Ark1'!S2767</f>
        <v>0</v>
      </c>
      <c r="R268" s="1">
        <f>+'Ark1'!T2767</f>
        <v>0</v>
      </c>
      <c r="S268" s="93">
        <f>+'Ark1'!U2767</f>
        <v>0</v>
      </c>
      <c r="T268" s="11">
        <f>+'Ark1'!W2767</f>
        <v>0</v>
      </c>
      <c r="U268" s="11">
        <f>+'Ark1'!X2767</f>
        <v>0</v>
      </c>
      <c r="V268" s="11">
        <f>+'Ark1'!Y2767</f>
        <v>0</v>
      </c>
      <c r="W268" s="11">
        <f>+'Ark1'!Z2767</f>
        <v>0</v>
      </c>
      <c r="X268" s="1">
        <f>+'Ark1'!AA2767</f>
        <v>0</v>
      </c>
      <c r="Y268" s="1">
        <f>+'Ark1'!AB2767</f>
        <v>0</v>
      </c>
      <c r="Z268" s="1">
        <f>+'Ark1'!AC2767</f>
        <v>0</v>
      </c>
      <c r="AA268" s="1" t="e">
        <f t="shared" si="11"/>
        <v>#DIV/0!</v>
      </c>
      <c r="AB268" s="1" t="e">
        <f t="shared" si="12"/>
        <v>#DIV/0!</v>
      </c>
      <c r="AC268" s="45"/>
    </row>
    <row r="269" spans="1:29">
      <c r="A269" s="45"/>
      <c r="B269" s="52">
        <f>+'Ark1'!C2768</f>
        <v>2008</v>
      </c>
      <c r="C269" s="52">
        <f>+'Ark1'!N2768</f>
        <v>409</v>
      </c>
      <c r="D269" s="53" t="s">
        <v>470</v>
      </c>
      <c r="E269" s="52">
        <f>+'Ark1'!Q2768</f>
        <v>0</v>
      </c>
      <c r="F269" s="52">
        <f>+'Ark1'!R2768</f>
        <v>0</v>
      </c>
      <c r="G269" s="183">
        <f>+'Ark1'!AG2768</f>
        <v>0</v>
      </c>
      <c r="H269" s="59">
        <f t="shared" si="13"/>
        <v>0</v>
      </c>
      <c r="I269" s="183">
        <f>+'Ark1'!AH2768</f>
        <v>0</v>
      </c>
      <c r="J269" s="183"/>
      <c r="K269" s="452"/>
      <c r="L269" s="281"/>
      <c r="M269" s="200"/>
      <c r="N269" s="183"/>
      <c r="O269" s="183"/>
      <c r="P269" s="183"/>
      <c r="Q269" s="54">
        <f>+'Ark1'!S2768</f>
        <v>0</v>
      </c>
      <c r="R269" s="54">
        <f>+'Ark1'!T2768</f>
        <v>0</v>
      </c>
      <c r="S269" s="161">
        <f>+'Ark1'!U2768</f>
        <v>0</v>
      </c>
      <c r="T269" s="74">
        <f>+'Ark1'!W2768</f>
        <v>0</v>
      </c>
      <c r="U269" s="74">
        <f>+'Ark1'!X2768</f>
        <v>0</v>
      </c>
      <c r="V269" s="74">
        <f>+'Ark1'!Y2768</f>
        <v>0</v>
      </c>
      <c r="W269" s="74">
        <f>+'Ark1'!Z2768</f>
        <v>0</v>
      </c>
      <c r="X269" s="54">
        <f>+'Ark1'!AA2768</f>
        <v>0</v>
      </c>
      <c r="Y269" s="54">
        <f>+'Ark1'!AB2768</f>
        <v>0</v>
      </c>
      <c r="Z269" s="54">
        <f>+'Ark1'!AC2768</f>
        <v>0</v>
      </c>
      <c r="AA269" s="54" t="e">
        <f t="shared" ref="AA269:AA332" si="14">+S269/Q269</f>
        <v>#DIV/0!</v>
      </c>
      <c r="AB269" s="54" t="e">
        <f t="shared" ref="AB269:AB332" si="15">+F269/E269</f>
        <v>#DIV/0!</v>
      </c>
      <c r="AC269" s="45"/>
    </row>
    <row r="270" spans="1:29">
      <c r="A270" s="45"/>
      <c r="B270" s="52">
        <f>+'Ark1'!C2769</f>
        <v>2008</v>
      </c>
      <c r="C270" s="52">
        <f>+'Ark1'!N2769</f>
        <v>410</v>
      </c>
      <c r="D270" s="53" t="s">
        <v>471</v>
      </c>
      <c r="E270" s="52">
        <f>+'Ark1'!Q2769</f>
        <v>0</v>
      </c>
      <c r="F270" s="52">
        <f>+'Ark1'!R2769</f>
        <v>0</v>
      </c>
      <c r="G270" s="183">
        <f>+'Ark1'!AG2769</f>
        <v>0</v>
      </c>
      <c r="H270" s="59">
        <f t="shared" ref="H270:H333" si="16">+G270-G286</f>
        <v>0</v>
      </c>
      <c r="I270" s="183">
        <f>+'Ark1'!AH2769</f>
        <v>0</v>
      </c>
      <c r="J270" s="183"/>
      <c r="K270" s="452"/>
      <c r="L270" s="281"/>
      <c r="M270" s="200"/>
      <c r="N270" s="183"/>
      <c r="O270" s="183"/>
      <c r="P270" s="183"/>
      <c r="Q270" s="54">
        <f>+'Ark1'!S2769</f>
        <v>0</v>
      </c>
      <c r="R270" s="54">
        <f>+'Ark1'!T2769</f>
        <v>0</v>
      </c>
      <c r="S270" s="161">
        <f>+'Ark1'!U2769</f>
        <v>0</v>
      </c>
      <c r="T270" s="74">
        <f>+'Ark1'!W2769</f>
        <v>0</v>
      </c>
      <c r="U270" s="74">
        <f>+'Ark1'!X2769</f>
        <v>0</v>
      </c>
      <c r="V270" s="74">
        <f>+'Ark1'!Y2769</f>
        <v>0</v>
      </c>
      <c r="W270" s="74">
        <f>+'Ark1'!Z2769</f>
        <v>0</v>
      </c>
      <c r="X270" s="54">
        <f>+'Ark1'!AA2769</f>
        <v>0</v>
      </c>
      <c r="Y270" s="54">
        <f>+'Ark1'!AB2769</f>
        <v>0</v>
      </c>
      <c r="Z270" s="54">
        <f>+'Ark1'!AC2769</f>
        <v>0</v>
      </c>
      <c r="AA270" s="54" t="e">
        <f t="shared" si="14"/>
        <v>#DIV/0!</v>
      </c>
      <c r="AB270" s="54" t="e">
        <f t="shared" si="15"/>
        <v>#DIV/0!</v>
      </c>
      <c r="AC270" s="45"/>
    </row>
    <row r="271" spans="1:29">
      <c r="A271" s="45"/>
      <c r="B271" s="52">
        <f>+'Ark1'!C2770</f>
        <v>2008</v>
      </c>
      <c r="C271" s="52">
        <f>+'Ark1'!N2770</f>
        <v>415</v>
      </c>
      <c r="D271" s="53" t="s">
        <v>472</v>
      </c>
      <c r="E271" s="52">
        <f>+'Ark1'!Q2770</f>
        <v>0</v>
      </c>
      <c r="F271" s="52">
        <f>+'Ark1'!R2770</f>
        <v>0</v>
      </c>
      <c r="G271" s="183">
        <f>+'Ark1'!AG2770</f>
        <v>0</v>
      </c>
      <c r="H271" s="59">
        <f t="shared" si="16"/>
        <v>0</v>
      </c>
      <c r="I271" s="183">
        <f>+'Ark1'!AH2770</f>
        <v>0</v>
      </c>
      <c r="J271" s="183"/>
      <c r="K271" s="452"/>
      <c r="L271" s="281"/>
      <c r="M271" s="200"/>
      <c r="N271" s="183"/>
      <c r="O271" s="183"/>
      <c r="P271" s="183"/>
      <c r="Q271" s="54">
        <f>+'Ark1'!S2770</f>
        <v>0</v>
      </c>
      <c r="R271" s="54">
        <f>+'Ark1'!T2770</f>
        <v>0</v>
      </c>
      <c r="S271" s="161">
        <f>+'Ark1'!U2770</f>
        <v>0</v>
      </c>
      <c r="T271" s="74">
        <f>+'Ark1'!W2770</f>
        <v>0</v>
      </c>
      <c r="U271" s="74">
        <f>+'Ark1'!X2770</f>
        <v>0</v>
      </c>
      <c r="V271" s="74">
        <f>+'Ark1'!Y2770</f>
        <v>0</v>
      </c>
      <c r="W271" s="74">
        <f>+'Ark1'!Z2770</f>
        <v>0</v>
      </c>
      <c r="X271" s="54">
        <f>+'Ark1'!AA2770</f>
        <v>0</v>
      </c>
      <c r="Y271" s="54">
        <f>+'Ark1'!AB2770</f>
        <v>0</v>
      </c>
      <c r="Z271" s="54">
        <f>+'Ark1'!AC2770</f>
        <v>0</v>
      </c>
      <c r="AA271" s="54" t="e">
        <f t="shared" si="14"/>
        <v>#DIV/0!</v>
      </c>
      <c r="AB271" s="54" t="e">
        <f t="shared" si="15"/>
        <v>#DIV/0!</v>
      </c>
      <c r="AC271" s="45"/>
    </row>
    <row r="272" spans="1:29">
      <c r="A272" s="45"/>
      <c r="B272" s="52">
        <f>+'Ark1'!C2771</f>
        <v>2008</v>
      </c>
      <c r="C272" s="52">
        <f>+'Ark1'!N2771</f>
        <v>420</v>
      </c>
      <c r="D272" s="53" t="s">
        <v>473</v>
      </c>
      <c r="E272" s="52">
        <f>+'Ark1'!Q2771</f>
        <v>0</v>
      </c>
      <c r="F272" s="52">
        <f>+'Ark1'!R2771</f>
        <v>0</v>
      </c>
      <c r="G272" s="183">
        <f>+'Ark1'!AG2771</f>
        <v>0</v>
      </c>
      <c r="H272" s="59">
        <f t="shared" si="16"/>
        <v>0</v>
      </c>
      <c r="I272" s="183">
        <f>+'Ark1'!AH2771</f>
        <v>0</v>
      </c>
      <c r="J272" s="183"/>
      <c r="K272" s="452"/>
      <c r="L272" s="281"/>
      <c r="M272" s="200"/>
      <c r="N272" s="183"/>
      <c r="O272" s="183"/>
      <c r="P272" s="183"/>
      <c r="Q272" s="54">
        <f>+'Ark1'!S2771</f>
        <v>0</v>
      </c>
      <c r="R272" s="54">
        <f>+'Ark1'!T2771</f>
        <v>0</v>
      </c>
      <c r="S272" s="161">
        <f>+'Ark1'!U2771</f>
        <v>0</v>
      </c>
      <c r="T272" s="74">
        <f>+'Ark1'!W2771</f>
        <v>0</v>
      </c>
      <c r="U272" s="74">
        <f>+'Ark1'!X2771</f>
        <v>0</v>
      </c>
      <c r="V272" s="74">
        <f>+'Ark1'!Y2771</f>
        <v>0</v>
      </c>
      <c r="W272" s="74">
        <f>+'Ark1'!Z2771</f>
        <v>0</v>
      </c>
      <c r="X272" s="54">
        <f>+'Ark1'!AA2771</f>
        <v>0</v>
      </c>
      <c r="Y272" s="54">
        <f>+'Ark1'!AB2771</f>
        <v>0</v>
      </c>
      <c r="Z272" s="54">
        <f>+'Ark1'!AC2771</f>
        <v>0</v>
      </c>
      <c r="AA272" s="54" t="e">
        <f t="shared" si="14"/>
        <v>#DIV/0!</v>
      </c>
      <c r="AB272" s="54" t="e">
        <f t="shared" si="15"/>
        <v>#DIV/0!</v>
      </c>
      <c r="AC272" s="45"/>
    </row>
    <row r="273" spans="1:29">
      <c r="A273" s="45"/>
      <c r="B273" s="52">
        <f>+'Ark1'!C2772</f>
        <v>2008</v>
      </c>
      <c r="C273" s="52">
        <f>+'Ark1'!N2772</f>
        <v>425</v>
      </c>
      <c r="D273" s="53" t="s">
        <v>474</v>
      </c>
      <c r="E273" s="52">
        <f>+'Ark1'!Q2772</f>
        <v>0</v>
      </c>
      <c r="F273" s="52">
        <f>+'Ark1'!R2772</f>
        <v>0</v>
      </c>
      <c r="G273" s="183">
        <f>+'Ark1'!AG2772</f>
        <v>0</v>
      </c>
      <c r="H273" s="59">
        <f t="shared" si="16"/>
        <v>0</v>
      </c>
      <c r="I273" s="183">
        <f>+'Ark1'!AH2772</f>
        <v>0</v>
      </c>
      <c r="J273" s="183"/>
      <c r="K273" s="452"/>
      <c r="L273" s="281"/>
      <c r="M273" s="200"/>
      <c r="N273" s="183"/>
      <c r="O273" s="183"/>
      <c r="P273" s="183"/>
      <c r="Q273" s="54">
        <f>+'Ark1'!S2772</f>
        <v>0</v>
      </c>
      <c r="R273" s="54">
        <f>+'Ark1'!T2772</f>
        <v>0</v>
      </c>
      <c r="S273" s="161">
        <f>+'Ark1'!U2772</f>
        <v>0</v>
      </c>
      <c r="T273" s="74">
        <f>+'Ark1'!W2772</f>
        <v>0</v>
      </c>
      <c r="U273" s="74">
        <f>+'Ark1'!X2772</f>
        <v>0</v>
      </c>
      <c r="V273" s="74">
        <f>+'Ark1'!Y2772</f>
        <v>0</v>
      </c>
      <c r="W273" s="74">
        <f>+'Ark1'!Z2772</f>
        <v>0</v>
      </c>
      <c r="X273" s="54">
        <f>+'Ark1'!AA2772</f>
        <v>0</v>
      </c>
      <c r="Y273" s="54">
        <f>+'Ark1'!AB2772</f>
        <v>0</v>
      </c>
      <c r="Z273" s="54">
        <f>+'Ark1'!AC2772</f>
        <v>0</v>
      </c>
      <c r="AA273" s="54" t="e">
        <f t="shared" si="14"/>
        <v>#DIV/0!</v>
      </c>
      <c r="AB273" s="54" t="e">
        <f t="shared" si="15"/>
        <v>#DIV/0!</v>
      </c>
      <c r="AC273" s="45"/>
    </row>
    <row r="274" spans="1:29">
      <c r="A274" s="45"/>
      <c r="B274" s="52">
        <f>+'Ark1'!C2773</f>
        <v>2008</v>
      </c>
      <c r="C274" s="52">
        <f>+'Ark1'!N2773</f>
        <v>428</v>
      </c>
      <c r="D274" s="53" t="s">
        <v>475</v>
      </c>
      <c r="E274" s="52">
        <f>+'Ark1'!Q2773</f>
        <v>0</v>
      </c>
      <c r="F274" s="52">
        <f>+'Ark1'!R2773</f>
        <v>0</v>
      </c>
      <c r="G274" s="183">
        <f>+'Ark1'!AG2773</f>
        <v>0</v>
      </c>
      <c r="H274" s="59">
        <f t="shared" si="16"/>
        <v>0</v>
      </c>
      <c r="I274" s="183">
        <f>+'Ark1'!AH2773</f>
        <v>0</v>
      </c>
      <c r="J274" s="183"/>
      <c r="K274" s="452"/>
      <c r="L274" s="281"/>
      <c r="M274" s="200"/>
      <c r="N274" s="183"/>
      <c r="O274" s="183"/>
      <c r="P274" s="183"/>
      <c r="Q274" s="54">
        <f>+'Ark1'!S2773</f>
        <v>0</v>
      </c>
      <c r="R274" s="54">
        <f>+'Ark1'!T2773</f>
        <v>0</v>
      </c>
      <c r="S274" s="161">
        <f>+'Ark1'!U2773</f>
        <v>0</v>
      </c>
      <c r="T274" s="74">
        <f>+'Ark1'!W2773</f>
        <v>0</v>
      </c>
      <c r="U274" s="74">
        <f>+'Ark1'!X2773</f>
        <v>0</v>
      </c>
      <c r="V274" s="74">
        <f>+'Ark1'!Y2773</f>
        <v>0</v>
      </c>
      <c r="W274" s="74">
        <f>+'Ark1'!Z2773</f>
        <v>0</v>
      </c>
      <c r="X274" s="54">
        <f>+'Ark1'!AA2773</f>
        <v>0</v>
      </c>
      <c r="Y274" s="54">
        <f>+'Ark1'!AB2773</f>
        <v>0</v>
      </c>
      <c r="Z274" s="54">
        <f>+'Ark1'!AC2773</f>
        <v>0</v>
      </c>
      <c r="AA274" s="54" t="e">
        <f t="shared" si="14"/>
        <v>#DIV/0!</v>
      </c>
      <c r="AB274" s="54" t="e">
        <f t="shared" si="15"/>
        <v>#DIV/0!</v>
      </c>
      <c r="AC274" s="45"/>
    </row>
    <row r="275" spans="1:29">
      <c r="A275" s="45"/>
      <c r="B275" s="52">
        <f>+'Ark1'!C2774</f>
        <v>2008</v>
      </c>
      <c r="C275" s="52">
        <f>+'Ark1'!N2774</f>
        <v>430</v>
      </c>
      <c r="D275" s="53" t="s">
        <v>476</v>
      </c>
      <c r="E275" s="52">
        <f>+'Ark1'!Q2774</f>
        <v>0</v>
      </c>
      <c r="F275" s="52">
        <f>+'Ark1'!R2774</f>
        <v>0</v>
      </c>
      <c r="G275" s="183">
        <f>+'Ark1'!AG2774</f>
        <v>0</v>
      </c>
      <c r="H275" s="59">
        <f t="shared" si="16"/>
        <v>0</v>
      </c>
      <c r="I275" s="183">
        <f>+'Ark1'!AH2774</f>
        <v>0</v>
      </c>
      <c r="J275" s="183"/>
      <c r="K275" s="452"/>
      <c r="L275" s="281"/>
      <c r="M275" s="200"/>
      <c r="N275" s="183"/>
      <c r="O275" s="183"/>
      <c r="P275" s="183"/>
      <c r="Q275" s="54">
        <f>+'Ark1'!S2774</f>
        <v>0</v>
      </c>
      <c r="R275" s="54">
        <f>+'Ark1'!T2774</f>
        <v>0</v>
      </c>
      <c r="S275" s="161">
        <f>+'Ark1'!U2774</f>
        <v>0</v>
      </c>
      <c r="T275" s="74">
        <f>+'Ark1'!W2774</f>
        <v>0</v>
      </c>
      <c r="U275" s="74">
        <f>+'Ark1'!X2774</f>
        <v>0</v>
      </c>
      <c r="V275" s="74">
        <f>+'Ark1'!Y2774</f>
        <v>0</v>
      </c>
      <c r="W275" s="74">
        <f>+'Ark1'!Z2774</f>
        <v>0</v>
      </c>
      <c r="X275" s="54">
        <f>+'Ark1'!AA2774</f>
        <v>0</v>
      </c>
      <c r="Y275" s="54">
        <f>+'Ark1'!AB2774</f>
        <v>0</v>
      </c>
      <c r="Z275" s="54">
        <f>+'Ark1'!AC2774</f>
        <v>0</v>
      </c>
      <c r="AA275" s="54" t="e">
        <f t="shared" si="14"/>
        <v>#DIV/0!</v>
      </c>
      <c r="AB275" s="54" t="e">
        <f t="shared" si="15"/>
        <v>#DIV/0!</v>
      </c>
      <c r="AC275" s="45"/>
    </row>
    <row r="276" spans="1:29">
      <c r="A276" s="45"/>
      <c r="B276" s="52">
        <f>+'Ark1'!C2775</f>
        <v>2008</v>
      </c>
      <c r="C276" s="52">
        <f>+'Ark1'!N2775</f>
        <v>433</v>
      </c>
      <c r="D276" s="53" t="s">
        <v>477</v>
      </c>
      <c r="E276" s="52">
        <f>+'Ark1'!Q2775</f>
        <v>0</v>
      </c>
      <c r="F276" s="52">
        <f>+'Ark1'!R2775</f>
        <v>0</v>
      </c>
      <c r="G276" s="183">
        <f>+'Ark1'!AG2775</f>
        <v>0</v>
      </c>
      <c r="H276" s="59">
        <f t="shared" si="16"/>
        <v>0</v>
      </c>
      <c r="I276" s="183">
        <f>+'Ark1'!AH2775</f>
        <v>0</v>
      </c>
      <c r="J276" s="183"/>
      <c r="K276" s="452"/>
      <c r="L276" s="281"/>
      <c r="M276" s="200"/>
      <c r="N276" s="183"/>
      <c r="O276" s="183"/>
      <c r="P276" s="183"/>
      <c r="Q276" s="54">
        <f>+'Ark1'!S2775</f>
        <v>0</v>
      </c>
      <c r="R276" s="54">
        <f>+'Ark1'!T2775</f>
        <v>0</v>
      </c>
      <c r="S276" s="161">
        <f>+'Ark1'!U2775</f>
        <v>0</v>
      </c>
      <c r="T276" s="74">
        <f>+'Ark1'!W2775</f>
        <v>0</v>
      </c>
      <c r="U276" s="74">
        <f>+'Ark1'!X2775</f>
        <v>0</v>
      </c>
      <c r="V276" s="74">
        <f>+'Ark1'!Y2775</f>
        <v>0</v>
      </c>
      <c r="W276" s="74">
        <f>+'Ark1'!Z2775</f>
        <v>0</v>
      </c>
      <c r="X276" s="54">
        <f>+'Ark1'!AA2775</f>
        <v>0</v>
      </c>
      <c r="Y276" s="54">
        <f>+'Ark1'!AB2775</f>
        <v>0</v>
      </c>
      <c r="Z276" s="54">
        <f>+'Ark1'!AC2775</f>
        <v>0</v>
      </c>
      <c r="AA276" s="54" t="e">
        <f t="shared" si="14"/>
        <v>#DIV/0!</v>
      </c>
      <c r="AB276" s="54" t="e">
        <f t="shared" si="15"/>
        <v>#DIV/0!</v>
      </c>
      <c r="AC276" s="45"/>
    </row>
    <row r="277" spans="1:29">
      <c r="A277" s="45"/>
      <c r="B277" s="52">
        <f>+'Ark1'!C2776</f>
        <v>2008</v>
      </c>
      <c r="C277" s="52">
        <f>+'Ark1'!N2776</f>
        <v>435</v>
      </c>
      <c r="D277" s="53" t="s">
        <v>478</v>
      </c>
      <c r="E277" s="52">
        <f>+'Ark1'!Q2776</f>
        <v>0</v>
      </c>
      <c r="F277" s="52">
        <f>+'Ark1'!R2776</f>
        <v>0</v>
      </c>
      <c r="G277" s="183">
        <f>+'Ark1'!AG2776</f>
        <v>0</v>
      </c>
      <c r="H277" s="59">
        <f t="shared" si="16"/>
        <v>0</v>
      </c>
      <c r="I277" s="183">
        <f>+'Ark1'!AH2776</f>
        <v>0</v>
      </c>
      <c r="J277" s="183"/>
      <c r="K277" s="452"/>
      <c r="L277" s="281"/>
      <c r="M277" s="200"/>
      <c r="N277" s="183"/>
      <c r="O277" s="183"/>
      <c r="P277" s="183"/>
      <c r="Q277" s="54">
        <f>+'Ark1'!S2776</f>
        <v>0</v>
      </c>
      <c r="R277" s="54">
        <f>+'Ark1'!T2776</f>
        <v>0</v>
      </c>
      <c r="S277" s="161">
        <f>+'Ark1'!U2776</f>
        <v>0</v>
      </c>
      <c r="T277" s="74">
        <f>+'Ark1'!W2776</f>
        <v>0</v>
      </c>
      <c r="U277" s="74">
        <f>+'Ark1'!X2776</f>
        <v>0</v>
      </c>
      <c r="V277" s="74">
        <f>+'Ark1'!Y2776</f>
        <v>0</v>
      </c>
      <c r="W277" s="74">
        <f>+'Ark1'!Z2776</f>
        <v>0</v>
      </c>
      <c r="X277" s="54">
        <f>+'Ark1'!AA2776</f>
        <v>0</v>
      </c>
      <c r="Y277" s="54">
        <f>+'Ark1'!AB2776</f>
        <v>0</v>
      </c>
      <c r="Z277" s="54">
        <f>+'Ark1'!AC2776</f>
        <v>0</v>
      </c>
      <c r="AA277" s="54" t="e">
        <f t="shared" si="14"/>
        <v>#DIV/0!</v>
      </c>
      <c r="AB277" s="54" t="e">
        <f t="shared" si="15"/>
        <v>#DIV/0!</v>
      </c>
      <c r="AC277" s="45"/>
    </row>
    <row r="278" spans="1:29">
      <c r="A278" s="45"/>
      <c r="B278" s="52">
        <f>+'Ark1'!C2777</f>
        <v>2008</v>
      </c>
      <c r="C278" s="52">
        <f>+'Ark1'!N2777</f>
        <v>438</v>
      </c>
      <c r="D278" s="53" t="s">
        <v>479</v>
      </c>
      <c r="E278" s="52">
        <f>+'Ark1'!Q2777</f>
        <v>0</v>
      </c>
      <c r="F278" s="52">
        <f>+'Ark1'!R2777</f>
        <v>0</v>
      </c>
      <c r="G278" s="183">
        <f>+'Ark1'!AG2777</f>
        <v>0</v>
      </c>
      <c r="H278" s="59">
        <f t="shared" si="16"/>
        <v>0</v>
      </c>
      <c r="I278" s="183">
        <f>+'Ark1'!AH2777</f>
        <v>0</v>
      </c>
      <c r="J278" s="183"/>
      <c r="K278" s="452"/>
      <c r="L278" s="281"/>
      <c r="M278" s="200"/>
      <c r="N278" s="183"/>
      <c r="O278" s="183"/>
      <c r="P278" s="183"/>
      <c r="Q278" s="54">
        <f>+'Ark1'!S2777</f>
        <v>0</v>
      </c>
      <c r="R278" s="54">
        <f>+'Ark1'!T2777</f>
        <v>0</v>
      </c>
      <c r="S278" s="161">
        <f>+'Ark1'!U2777</f>
        <v>0</v>
      </c>
      <c r="T278" s="74">
        <f>+'Ark1'!W2777</f>
        <v>0</v>
      </c>
      <c r="U278" s="74">
        <f>+'Ark1'!X2777</f>
        <v>0</v>
      </c>
      <c r="V278" s="74">
        <f>+'Ark1'!Y2777</f>
        <v>0</v>
      </c>
      <c r="W278" s="74">
        <f>+'Ark1'!Z2777</f>
        <v>0</v>
      </c>
      <c r="X278" s="54">
        <f>+'Ark1'!AA2777</f>
        <v>0</v>
      </c>
      <c r="Y278" s="54">
        <f>+'Ark1'!AB2777</f>
        <v>0</v>
      </c>
      <c r="Z278" s="54">
        <f>+'Ark1'!AC2777</f>
        <v>0</v>
      </c>
      <c r="AA278" s="54" t="e">
        <f t="shared" si="14"/>
        <v>#DIV/0!</v>
      </c>
      <c r="AB278" s="54" t="e">
        <f t="shared" si="15"/>
        <v>#DIV/0!</v>
      </c>
      <c r="AC278" s="45"/>
    </row>
    <row r="279" spans="1:29">
      <c r="A279" s="45"/>
      <c r="B279" s="52">
        <f>+'Ark1'!C2778</f>
        <v>2008</v>
      </c>
      <c r="C279" s="52">
        <f>+'Ark1'!N2778</f>
        <v>440</v>
      </c>
      <c r="D279" s="53" t="s">
        <v>480</v>
      </c>
      <c r="E279" s="52">
        <f>+'Ark1'!Q2778</f>
        <v>0</v>
      </c>
      <c r="F279" s="52">
        <f>+'Ark1'!R2778</f>
        <v>0</v>
      </c>
      <c r="G279" s="183">
        <f>+'Ark1'!AG2778</f>
        <v>0</v>
      </c>
      <c r="H279" s="59">
        <f t="shared" si="16"/>
        <v>0</v>
      </c>
      <c r="I279" s="183">
        <f>+'Ark1'!AH2778</f>
        <v>0</v>
      </c>
      <c r="J279" s="183"/>
      <c r="K279" s="452"/>
      <c r="L279" s="281"/>
      <c r="M279" s="200"/>
      <c r="N279" s="183"/>
      <c r="O279" s="183"/>
      <c r="P279" s="183"/>
      <c r="Q279" s="54">
        <f>+'Ark1'!S2778</f>
        <v>0</v>
      </c>
      <c r="R279" s="54">
        <f>+'Ark1'!T2778</f>
        <v>0</v>
      </c>
      <c r="S279" s="161">
        <f>+'Ark1'!U2778</f>
        <v>0</v>
      </c>
      <c r="T279" s="74">
        <f>+'Ark1'!W2778</f>
        <v>0</v>
      </c>
      <c r="U279" s="74">
        <f>+'Ark1'!X2778</f>
        <v>0</v>
      </c>
      <c r="V279" s="74">
        <f>+'Ark1'!Y2778</f>
        <v>0</v>
      </c>
      <c r="W279" s="74">
        <f>+'Ark1'!Z2778</f>
        <v>0</v>
      </c>
      <c r="X279" s="54">
        <f>+'Ark1'!AA2778</f>
        <v>0</v>
      </c>
      <c r="Y279" s="54">
        <f>+'Ark1'!AB2778</f>
        <v>0</v>
      </c>
      <c r="Z279" s="54">
        <f>+'Ark1'!AC2778</f>
        <v>0</v>
      </c>
      <c r="AA279" s="54" t="e">
        <f t="shared" si="14"/>
        <v>#DIV/0!</v>
      </c>
      <c r="AB279" s="54" t="e">
        <f t="shared" si="15"/>
        <v>#DIV/0!</v>
      </c>
      <c r="AC279" s="45"/>
    </row>
    <row r="280" spans="1:29">
      <c r="A280" s="45"/>
      <c r="B280" s="52">
        <f>+'Ark1'!C2779</f>
        <v>2008</v>
      </c>
      <c r="C280" s="52">
        <f>+'Ark1'!N2779</f>
        <v>443</v>
      </c>
      <c r="D280" s="53" t="s">
        <v>481</v>
      </c>
      <c r="E280" s="52">
        <f>+'Ark1'!Q2779</f>
        <v>0</v>
      </c>
      <c r="F280" s="52">
        <f>+'Ark1'!R2779</f>
        <v>0</v>
      </c>
      <c r="G280" s="183">
        <f>+'Ark1'!AG2779</f>
        <v>0</v>
      </c>
      <c r="H280" s="59">
        <f t="shared" si="16"/>
        <v>0</v>
      </c>
      <c r="I280" s="183">
        <f>+'Ark1'!AH2779</f>
        <v>0</v>
      </c>
      <c r="J280" s="183"/>
      <c r="K280" s="452"/>
      <c r="L280" s="281"/>
      <c r="M280" s="200"/>
      <c r="N280" s="183"/>
      <c r="O280" s="183"/>
      <c r="P280" s="183"/>
      <c r="Q280" s="54">
        <f>+'Ark1'!S2779</f>
        <v>0</v>
      </c>
      <c r="R280" s="54">
        <f>+'Ark1'!T2779</f>
        <v>0</v>
      </c>
      <c r="S280" s="161">
        <f>+'Ark1'!U2779</f>
        <v>0</v>
      </c>
      <c r="T280" s="74">
        <f>+'Ark1'!W2779</f>
        <v>0</v>
      </c>
      <c r="U280" s="74">
        <f>+'Ark1'!X2779</f>
        <v>0</v>
      </c>
      <c r="V280" s="74">
        <f>+'Ark1'!Y2779</f>
        <v>0</v>
      </c>
      <c r="W280" s="74">
        <f>+'Ark1'!Z2779</f>
        <v>0</v>
      </c>
      <c r="X280" s="54">
        <f>+'Ark1'!AA2779</f>
        <v>0</v>
      </c>
      <c r="Y280" s="54">
        <f>+'Ark1'!AB2779</f>
        <v>0</v>
      </c>
      <c r="Z280" s="54">
        <f>+'Ark1'!AC2779</f>
        <v>0</v>
      </c>
      <c r="AA280" s="54" t="e">
        <f t="shared" si="14"/>
        <v>#DIV/0!</v>
      </c>
      <c r="AB280" s="54" t="e">
        <f t="shared" si="15"/>
        <v>#DIV/0!</v>
      </c>
      <c r="AC280" s="45"/>
    </row>
    <row r="281" spans="1:29">
      <c r="A281" s="45"/>
      <c r="B281" s="52">
        <f>+'Ark1'!C2780</f>
        <v>2008</v>
      </c>
      <c r="C281" s="52">
        <f>+'Ark1'!N2780</f>
        <v>445</v>
      </c>
      <c r="D281" s="53" t="s">
        <v>482</v>
      </c>
      <c r="E281" s="52">
        <f>+'Ark1'!Q2780</f>
        <v>0</v>
      </c>
      <c r="F281" s="52">
        <f>+'Ark1'!R2780</f>
        <v>0</v>
      </c>
      <c r="G281" s="183">
        <f>+'Ark1'!AG2780</f>
        <v>0</v>
      </c>
      <c r="H281" s="59">
        <f t="shared" si="16"/>
        <v>0</v>
      </c>
      <c r="I281" s="183">
        <f>+'Ark1'!AH2780</f>
        <v>0</v>
      </c>
      <c r="J281" s="183"/>
      <c r="K281" s="452"/>
      <c r="L281" s="281"/>
      <c r="M281" s="200"/>
      <c r="N281" s="183"/>
      <c r="O281" s="183"/>
      <c r="P281" s="183"/>
      <c r="Q281" s="54">
        <f>+'Ark1'!S2780</f>
        <v>0</v>
      </c>
      <c r="R281" s="54">
        <f>+'Ark1'!T2780</f>
        <v>0</v>
      </c>
      <c r="S281" s="161">
        <f>+'Ark1'!U2780</f>
        <v>0</v>
      </c>
      <c r="T281" s="74">
        <f>+'Ark1'!W2780</f>
        <v>0</v>
      </c>
      <c r="U281" s="74">
        <f>+'Ark1'!X2780</f>
        <v>0</v>
      </c>
      <c r="V281" s="74">
        <f>+'Ark1'!Y2780</f>
        <v>0</v>
      </c>
      <c r="W281" s="74">
        <f>+'Ark1'!Z2780</f>
        <v>0</v>
      </c>
      <c r="X281" s="54">
        <f>+'Ark1'!AA2780</f>
        <v>0</v>
      </c>
      <c r="Y281" s="54">
        <f>+'Ark1'!AB2780</f>
        <v>0</v>
      </c>
      <c r="Z281" s="54">
        <f>+'Ark1'!AC2780</f>
        <v>0</v>
      </c>
      <c r="AA281" s="54" t="e">
        <f t="shared" si="14"/>
        <v>#DIV/0!</v>
      </c>
      <c r="AB281" s="54" t="e">
        <f t="shared" si="15"/>
        <v>#DIV/0!</v>
      </c>
      <c r="AC281" s="45"/>
    </row>
    <row r="282" spans="1:29">
      <c r="A282" s="45"/>
      <c r="B282" s="52">
        <f>+'Ark1'!C2781</f>
        <v>2008</v>
      </c>
      <c r="C282" s="52">
        <f>+'Ark1'!N2781</f>
        <v>450</v>
      </c>
      <c r="D282" s="53" t="s">
        <v>483</v>
      </c>
      <c r="E282" s="52">
        <f>+'Ark1'!Q2781</f>
        <v>0</v>
      </c>
      <c r="F282" s="52">
        <f>+'Ark1'!R2781</f>
        <v>0</v>
      </c>
      <c r="G282" s="183">
        <f>+'Ark1'!AG2781</f>
        <v>0</v>
      </c>
      <c r="H282" s="59">
        <f t="shared" si="16"/>
        <v>0</v>
      </c>
      <c r="I282" s="183">
        <f>+'Ark1'!AH2781</f>
        <v>0</v>
      </c>
      <c r="J282" s="183"/>
      <c r="K282" s="452"/>
      <c r="L282" s="281"/>
      <c r="M282" s="200"/>
      <c r="N282" s="183"/>
      <c r="O282" s="183"/>
      <c r="P282" s="183"/>
      <c r="Q282" s="54">
        <f>+'Ark1'!S2781</f>
        <v>0</v>
      </c>
      <c r="R282" s="54">
        <f>+'Ark1'!T2781</f>
        <v>0</v>
      </c>
      <c r="S282" s="161">
        <f>+'Ark1'!U2781</f>
        <v>0</v>
      </c>
      <c r="T282" s="74">
        <f>+'Ark1'!W2781</f>
        <v>0</v>
      </c>
      <c r="U282" s="74">
        <f>+'Ark1'!X2781</f>
        <v>0</v>
      </c>
      <c r="V282" s="74">
        <f>+'Ark1'!Y2781</f>
        <v>0</v>
      </c>
      <c r="W282" s="74">
        <f>+'Ark1'!Z2781</f>
        <v>0</v>
      </c>
      <c r="X282" s="54">
        <f>+'Ark1'!AA2781</f>
        <v>0</v>
      </c>
      <c r="Y282" s="54">
        <f>+'Ark1'!AB2781</f>
        <v>0</v>
      </c>
      <c r="Z282" s="54">
        <f>+'Ark1'!AC2781</f>
        <v>0</v>
      </c>
      <c r="AA282" s="54" t="e">
        <f t="shared" si="14"/>
        <v>#DIV/0!</v>
      </c>
      <c r="AB282" s="54" t="e">
        <f t="shared" si="15"/>
        <v>#DIV/0!</v>
      </c>
      <c r="AC282" s="45"/>
    </row>
    <row r="283" spans="1:29">
      <c r="A283" s="45"/>
      <c r="B283" s="52">
        <f>+'Ark1'!C2782</f>
        <v>2008</v>
      </c>
      <c r="C283" s="52">
        <f>+'Ark1'!N2782</f>
        <v>455</v>
      </c>
      <c r="D283" s="53" t="s">
        <v>484</v>
      </c>
      <c r="E283" s="52">
        <f>+'Ark1'!Q2782</f>
        <v>0</v>
      </c>
      <c r="F283" s="52">
        <f>+'Ark1'!R2782</f>
        <v>0</v>
      </c>
      <c r="G283" s="183">
        <f>+'Ark1'!AG2782</f>
        <v>0</v>
      </c>
      <c r="H283" s="58">
        <f t="shared" si="16"/>
        <v>0</v>
      </c>
      <c r="I283" s="183">
        <f>+'Ark1'!AH2782</f>
        <v>0</v>
      </c>
      <c r="J283" s="183"/>
      <c r="K283" s="452"/>
      <c r="L283" s="281"/>
      <c r="M283" s="200"/>
      <c r="N283" s="183"/>
      <c r="O283" s="183"/>
      <c r="P283" s="183"/>
      <c r="Q283" s="54">
        <f>+'Ark1'!S2782</f>
        <v>0</v>
      </c>
      <c r="R283" s="54">
        <f>+'Ark1'!T2782</f>
        <v>0</v>
      </c>
      <c r="S283" s="161">
        <f>+'Ark1'!U2782</f>
        <v>0</v>
      </c>
      <c r="T283" s="74">
        <f>+'Ark1'!W2782</f>
        <v>0</v>
      </c>
      <c r="U283" s="74">
        <f>+'Ark1'!X2782</f>
        <v>0</v>
      </c>
      <c r="V283" s="74">
        <f>+'Ark1'!Y2782</f>
        <v>0</v>
      </c>
      <c r="W283" s="74">
        <f>+'Ark1'!Z2782</f>
        <v>0</v>
      </c>
      <c r="X283" s="54">
        <f>+'Ark1'!AA2782</f>
        <v>0</v>
      </c>
      <c r="Y283" s="54">
        <f>+'Ark1'!AB2782</f>
        <v>0</v>
      </c>
      <c r="Z283" s="54">
        <f>+'Ark1'!AC2782</f>
        <v>0</v>
      </c>
      <c r="AA283" s="54" t="e">
        <f t="shared" si="14"/>
        <v>#DIV/0!</v>
      </c>
      <c r="AB283" s="54" t="e">
        <f t="shared" si="15"/>
        <v>#DIV/0!</v>
      </c>
      <c r="AC283" s="45"/>
    </row>
    <row r="284" spans="1:29">
      <c r="A284" s="45"/>
      <c r="B284" s="52">
        <f>+'Ark1'!C2783</f>
        <v>2008</v>
      </c>
      <c r="C284" s="52">
        <f>+'Ark1'!N2783</f>
        <v>460</v>
      </c>
      <c r="D284" s="53" t="s">
        <v>485</v>
      </c>
      <c r="E284" s="52">
        <f>+'Ark1'!Q2783</f>
        <v>0</v>
      </c>
      <c r="F284" s="52">
        <f>+'Ark1'!R2783</f>
        <v>0</v>
      </c>
      <c r="G284" s="183">
        <f>+'Ark1'!AG2783</f>
        <v>0</v>
      </c>
      <c r="H284" s="58">
        <f t="shared" si="16"/>
        <v>0</v>
      </c>
      <c r="I284" s="183">
        <f>+'Ark1'!AH2783</f>
        <v>0</v>
      </c>
      <c r="J284" s="183"/>
      <c r="K284" s="452"/>
      <c r="L284" s="281"/>
      <c r="M284" s="200"/>
      <c r="N284" s="183"/>
      <c r="O284" s="183"/>
      <c r="P284" s="183"/>
      <c r="Q284" s="54">
        <f>+'Ark1'!S2783</f>
        <v>0</v>
      </c>
      <c r="R284" s="54">
        <f>+'Ark1'!T2783</f>
        <v>0</v>
      </c>
      <c r="S284" s="161">
        <f>+'Ark1'!U2783</f>
        <v>0</v>
      </c>
      <c r="T284" s="74">
        <f>+'Ark1'!W2783</f>
        <v>0</v>
      </c>
      <c r="U284" s="74">
        <f>+'Ark1'!X2783</f>
        <v>0</v>
      </c>
      <c r="V284" s="74">
        <f>+'Ark1'!Y2783</f>
        <v>0</v>
      </c>
      <c r="W284" s="74">
        <f>+'Ark1'!Z2783</f>
        <v>0</v>
      </c>
      <c r="X284" s="54">
        <f>+'Ark1'!AA2783</f>
        <v>0</v>
      </c>
      <c r="Y284" s="54">
        <f>+'Ark1'!AB2783</f>
        <v>0</v>
      </c>
      <c r="Z284" s="54">
        <f>+'Ark1'!AC2783</f>
        <v>0</v>
      </c>
      <c r="AA284" s="54" t="e">
        <f t="shared" si="14"/>
        <v>#DIV/0!</v>
      </c>
      <c r="AB284" s="54" t="e">
        <f t="shared" si="15"/>
        <v>#DIV/0!</v>
      </c>
      <c r="AC284" s="45"/>
    </row>
    <row r="285" spans="1:29">
      <c r="A285" s="45"/>
      <c r="B285">
        <f>+'Ark1'!C2784</f>
        <v>2007</v>
      </c>
      <c r="C285">
        <f>+'Ark1'!N2784</f>
        <v>409</v>
      </c>
      <c r="D285" s="3" t="s">
        <v>470</v>
      </c>
      <c r="E285">
        <f>+'Ark1'!Q2784</f>
        <v>0</v>
      </c>
      <c r="F285">
        <f>+'Ark1'!R2784</f>
        <v>0</v>
      </c>
      <c r="G285" s="201">
        <f>+'Ark1'!AG2784</f>
        <v>0</v>
      </c>
      <c r="H285" s="58">
        <f t="shared" si="16"/>
        <v>0</v>
      </c>
      <c r="I285" s="201">
        <f>+'Ark1'!AH2784</f>
        <v>0</v>
      </c>
      <c r="J285" s="201"/>
      <c r="K285" s="453"/>
      <c r="L285" s="209"/>
      <c r="M285" s="151"/>
      <c r="N285" s="201"/>
      <c r="O285" s="201"/>
      <c r="P285" s="201"/>
      <c r="Q285" s="1">
        <f>+'Ark1'!S2784</f>
        <v>0</v>
      </c>
      <c r="R285" s="1">
        <f>+'Ark1'!T2784</f>
        <v>0</v>
      </c>
      <c r="S285" s="93">
        <f>+'Ark1'!U2784</f>
        <v>0</v>
      </c>
      <c r="T285" s="11">
        <f>+'Ark1'!W2784</f>
        <v>0</v>
      </c>
      <c r="U285" s="11">
        <f>+'Ark1'!X2784</f>
        <v>0</v>
      </c>
      <c r="V285" s="11">
        <f>+'Ark1'!Y2784</f>
        <v>0</v>
      </c>
      <c r="W285" s="11">
        <f>+'Ark1'!Z2784</f>
        <v>0</v>
      </c>
      <c r="X285" s="1">
        <f>+'Ark1'!AA2784</f>
        <v>0</v>
      </c>
      <c r="Y285" s="1">
        <f>+'Ark1'!AB2784</f>
        <v>0</v>
      </c>
      <c r="Z285" s="1">
        <f>+'Ark1'!AC2784</f>
        <v>0</v>
      </c>
      <c r="AA285" s="1" t="e">
        <f t="shared" si="14"/>
        <v>#DIV/0!</v>
      </c>
      <c r="AB285" s="1" t="e">
        <f t="shared" si="15"/>
        <v>#DIV/0!</v>
      </c>
      <c r="AC285" s="45"/>
    </row>
    <row r="286" spans="1:29">
      <c r="A286" s="45"/>
      <c r="B286">
        <f>+'Ark1'!C2785</f>
        <v>2007</v>
      </c>
      <c r="C286">
        <f>+'Ark1'!N2785</f>
        <v>410</v>
      </c>
      <c r="D286" s="3" t="s">
        <v>471</v>
      </c>
      <c r="E286">
        <f>+'Ark1'!Q2785</f>
        <v>0</v>
      </c>
      <c r="F286">
        <f>+'Ark1'!R2785</f>
        <v>0</v>
      </c>
      <c r="G286" s="201">
        <f>+'Ark1'!AG2785</f>
        <v>0</v>
      </c>
      <c r="H286" s="58">
        <f t="shared" si="16"/>
        <v>0</v>
      </c>
      <c r="I286" s="201">
        <f>+'Ark1'!AH2785</f>
        <v>0</v>
      </c>
      <c r="J286" s="201"/>
      <c r="K286" s="453"/>
      <c r="L286" s="209"/>
      <c r="M286" s="151"/>
      <c r="N286" s="201"/>
      <c r="O286" s="201"/>
      <c r="P286" s="201"/>
      <c r="Q286" s="1">
        <f>+'Ark1'!S2785</f>
        <v>0</v>
      </c>
      <c r="R286" s="1">
        <f>+'Ark1'!T2785</f>
        <v>0</v>
      </c>
      <c r="S286" s="93">
        <f>+'Ark1'!U2785</f>
        <v>0</v>
      </c>
      <c r="T286" s="11">
        <f>+'Ark1'!W2785</f>
        <v>0</v>
      </c>
      <c r="U286" s="11">
        <f>+'Ark1'!X2785</f>
        <v>0</v>
      </c>
      <c r="V286" s="11">
        <f>+'Ark1'!Y2785</f>
        <v>0</v>
      </c>
      <c r="W286" s="11">
        <f>+'Ark1'!Z2785</f>
        <v>0</v>
      </c>
      <c r="X286" s="1">
        <f>+'Ark1'!AA2785</f>
        <v>0</v>
      </c>
      <c r="Y286" s="1">
        <f>+'Ark1'!AB2785</f>
        <v>0</v>
      </c>
      <c r="Z286" s="1">
        <f>+'Ark1'!AC2785</f>
        <v>0</v>
      </c>
      <c r="AA286" s="1" t="e">
        <f t="shared" si="14"/>
        <v>#DIV/0!</v>
      </c>
      <c r="AB286" s="1" t="e">
        <f t="shared" si="15"/>
        <v>#DIV/0!</v>
      </c>
      <c r="AC286" s="45"/>
    </row>
    <row r="287" spans="1:29">
      <c r="A287" s="45"/>
      <c r="B287">
        <f>+'Ark1'!C2786</f>
        <v>2007</v>
      </c>
      <c r="C287">
        <f>+'Ark1'!N2786</f>
        <v>415</v>
      </c>
      <c r="D287" s="3" t="s">
        <v>472</v>
      </c>
      <c r="E287">
        <f>+'Ark1'!Q2786</f>
        <v>0</v>
      </c>
      <c r="F287">
        <f>+'Ark1'!R2786</f>
        <v>0</v>
      </c>
      <c r="G287" s="201">
        <f>+'Ark1'!AG2786</f>
        <v>0</v>
      </c>
      <c r="H287" s="58">
        <f t="shared" si="16"/>
        <v>0</v>
      </c>
      <c r="I287" s="201">
        <f>+'Ark1'!AH2786</f>
        <v>0</v>
      </c>
      <c r="J287" s="201"/>
      <c r="K287" s="453"/>
      <c r="L287" s="209"/>
      <c r="M287" s="151"/>
      <c r="N287" s="201"/>
      <c r="O287" s="201"/>
      <c r="P287" s="201"/>
      <c r="Q287" s="1">
        <f>+'Ark1'!S2786</f>
        <v>0</v>
      </c>
      <c r="R287" s="1">
        <f>+'Ark1'!T2786</f>
        <v>0</v>
      </c>
      <c r="S287" s="93">
        <f>+'Ark1'!U2786</f>
        <v>0</v>
      </c>
      <c r="T287" s="11">
        <f>+'Ark1'!W2786</f>
        <v>0</v>
      </c>
      <c r="U287" s="11">
        <f>+'Ark1'!X2786</f>
        <v>0</v>
      </c>
      <c r="V287" s="11">
        <f>+'Ark1'!Y2786</f>
        <v>0</v>
      </c>
      <c r="W287" s="11">
        <f>+'Ark1'!Z2786</f>
        <v>0</v>
      </c>
      <c r="X287" s="1">
        <f>+'Ark1'!AA2786</f>
        <v>0</v>
      </c>
      <c r="Y287" s="1">
        <f>+'Ark1'!AB2786</f>
        <v>0</v>
      </c>
      <c r="Z287" s="1">
        <f>+'Ark1'!AC2786</f>
        <v>0</v>
      </c>
      <c r="AA287" s="1" t="e">
        <f t="shared" si="14"/>
        <v>#DIV/0!</v>
      </c>
      <c r="AB287" s="1" t="e">
        <f t="shared" si="15"/>
        <v>#DIV/0!</v>
      </c>
      <c r="AC287" s="45"/>
    </row>
    <row r="288" spans="1:29">
      <c r="A288" s="45"/>
      <c r="B288">
        <f>+'Ark1'!C2787</f>
        <v>2007</v>
      </c>
      <c r="C288">
        <f>+'Ark1'!N2787</f>
        <v>420</v>
      </c>
      <c r="D288" s="3" t="s">
        <v>473</v>
      </c>
      <c r="E288">
        <f>+'Ark1'!Q2787</f>
        <v>0</v>
      </c>
      <c r="F288">
        <f>+'Ark1'!R2787</f>
        <v>0</v>
      </c>
      <c r="G288" s="201">
        <f>+'Ark1'!AG2787</f>
        <v>0</v>
      </c>
      <c r="H288" s="58">
        <f t="shared" si="16"/>
        <v>0</v>
      </c>
      <c r="I288" s="201">
        <f>+'Ark1'!AH2787</f>
        <v>0</v>
      </c>
      <c r="J288" s="201"/>
      <c r="K288" s="453"/>
      <c r="L288" s="209"/>
      <c r="M288" s="151"/>
      <c r="N288" s="201"/>
      <c r="O288" s="201"/>
      <c r="P288" s="201"/>
      <c r="Q288" s="1">
        <f>+'Ark1'!S2787</f>
        <v>0</v>
      </c>
      <c r="R288" s="1">
        <f>+'Ark1'!T2787</f>
        <v>0</v>
      </c>
      <c r="S288" s="93">
        <f>+'Ark1'!U2787</f>
        <v>0</v>
      </c>
      <c r="T288" s="11">
        <f>+'Ark1'!W2787</f>
        <v>0</v>
      </c>
      <c r="U288" s="11">
        <f>+'Ark1'!X2787</f>
        <v>0</v>
      </c>
      <c r="V288" s="11">
        <f>+'Ark1'!Y2787</f>
        <v>0</v>
      </c>
      <c r="W288" s="11">
        <f>+'Ark1'!Z2787</f>
        <v>0</v>
      </c>
      <c r="X288" s="1">
        <f>+'Ark1'!AA2787</f>
        <v>0</v>
      </c>
      <c r="Y288" s="1">
        <f>+'Ark1'!AB2787</f>
        <v>0</v>
      </c>
      <c r="Z288" s="1">
        <f>+'Ark1'!AC2787</f>
        <v>0</v>
      </c>
      <c r="AA288" s="1" t="e">
        <f t="shared" si="14"/>
        <v>#DIV/0!</v>
      </c>
      <c r="AB288" s="1" t="e">
        <f t="shared" si="15"/>
        <v>#DIV/0!</v>
      </c>
      <c r="AC288" s="45"/>
    </row>
    <row r="289" spans="1:29">
      <c r="A289" s="45"/>
      <c r="B289">
        <f>+'Ark1'!C2788</f>
        <v>2007</v>
      </c>
      <c r="C289">
        <f>+'Ark1'!N2788</f>
        <v>425</v>
      </c>
      <c r="D289" s="3" t="s">
        <v>474</v>
      </c>
      <c r="E289">
        <f>+'Ark1'!Q2788</f>
        <v>0</v>
      </c>
      <c r="F289">
        <f>+'Ark1'!R2788</f>
        <v>0</v>
      </c>
      <c r="G289" s="201">
        <f>+'Ark1'!AG2788</f>
        <v>0</v>
      </c>
      <c r="H289" s="58">
        <f t="shared" si="16"/>
        <v>0</v>
      </c>
      <c r="I289" s="201">
        <f>+'Ark1'!AH2788</f>
        <v>0</v>
      </c>
      <c r="J289" s="201"/>
      <c r="K289" s="453"/>
      <c r="L289" s="209"/>
      <c r="M289" s="151"/>
      <c r="N289" s="201"/>
      <c r="O289" s="201"/>
      <c r="P289" s="201"/>
      <c r="Q289" s="1">
        <f>+'Ark1'!S2788</f>
        <v>0</v>
      </c>
      <c r="R289" s="1">
        <f>+'Ark1'!T2788</f>
        <v>0</v>
      </c>
      <c r="S289" s="93">
        <f>+'Ark1'!U2788</f>
        <v>0</v>
      </c>
      <c r="T289" s="11">
        <f>+'Ark1'!W2788</f>
        <v>0</v>
      </c>
      <c r="U289" s="11">
        <f>+'Ark1'!X2788</f>
        <v>0</v>
      </c>
      <c r="V289" s="11">
        <f>+'Ark1'!Y2788</f>
        <v>0</v>
      </c>
      <c r="W289" s="11">
        <f>+'Ark1'!Z2788</f>
        <v>0</v>
      </c>
      <c r="X289" s="1">
        <f>+'Ark1'!AA2788</f>
        <v>0</v>
      </c>
      <c r="Y289" s="1">
        <f>+'Ark1'!AB2788</f>
        <v>0</v>
      </c>
      <c r="Z289" s="1">
        <f>+'Ark1'!AC2788</f>
        <v>0</v>
      </c>
      <c r="AA289" s="1" t="e">
        <f t="shared" si="14"/>
        <v>#DIV/0!</v>
      </c>
      <c r="AB289" s="1" t="e">
        <f t="shared" si="15"/>
        <v>#DIV/0!</v>
      </c>
      <c r="AC289" s="45"/>
    </row>
    <row r="290" spans="1:29">
      <c r="A290" s="45"/>
      <c r="B290">
        <f>+'Ark1'!C2789</f>
        <v>2007</v>
      </c>
      <c r="C290">
        <f>+'Ark1'!N2789</f>
        <v>428</v>
      </c>
      <c r="D290" s="3" t="s">
        <v>475</v>
      </c>
      <c r="E290">
        <f>+'Ark1'!Q2789</f>
        <v>0</v>
      </c>
      <c r="F290">
        <f>+'Ark1'!R2789</f>
        <v>0</v>
      </c>
      <c r="G290" s="201">
        <f>+'Ark1'!AG2789</f>
        <v>0</v>
      </c>
      <c r="H290" s="58">
        <f t="shared" si="16"/>
        <v>0</v>
      </c>
      <c r="I290" s="201">
        <f>+'Ark1'!AH2789</f>
        <v>0</v>
      </c>
      <c r="J290" s="201"/>
      <c r="K290" s="453"/>
      <c r="L290" s="209"/>
      <c r="M290" s="151"/>
      <c r="N290" s="201"/>
      <c r="O290" s="201"/>
      <c r="P290" s="201"/>
      <c r="Q290" s="1">
        <f>+'Ark1'!S2789</f>
        <v>0</v>
      </c>
      <c r="R290" s="1">
        <f>+'Ark1'!T2789</f>
        <v>0</v>
      </c>
      <c r="S290" s="93">
        <f>+'Ark1'!U2789</f>
        <v>0</v>
      </c>
      <c r="T290" s="11">
        <f>+'Ark1'!W2789</f>
        <v>0</v>
      </c>
      <c r="U290" s="11">
        <f>+'Ark1'!X2789</f>
        <v>0</v>
      </c>
      <c r="V290" s="11">
        <f>+'Ark1'!Y2789</f>
        <v>0</v>
      </c>
      <c r="W290" s="11">
        <f>+'Ark1'!Z2789</f>
        <v>0</v>
      </c>
      <c r="X290" s="1">
        <f>+'Ark1'!AA2789</f>
        <v>0</v>
      </c>
      <c r="Y290" s="1">
        <f>+'Ark1'!AB2789</f>
        <v>0</v>
      </c>
      <c r="Z290" s="1">
        <f>+'Ark1'!AC2789</f>
        <v>0</v>
      </c>
      <c r="AA290" s="1" t="e">
        <f t="shared" si="14"/>
        <v>#DIV/0!</v>
      </c>
      <c r="AB290" s="1" t="e">
        <f t="shared" si="15"/>
        <v>#DIV/0!</v>
      </c>
      <c r="AC290" s="45"/>
    </row>
    <row r="291" spans="1:29">
      <c r="A291" s="45"/>
      <c r="B291">
        <f>+'Ark1'!C2790</f>
        <v>2007</v>
      </c>
      <c r="C291">
        <f>+'Ark1'!N2790</f>
        <v>430</v>
      </c>
      <c r="D291" s="3" t="s">
        <v>476</v>
      </c>
      <c r="E291">
        <f>+'Ark1'!Q2790</f>
        <v>0</v>
      </c>
      <c r="F291">
        <f>+'Ark1'!R2790</f>
        <v>0</v>
      </c>
      <c r="G291" s="201">
        <f>+'Ark1'!AG2790</f>
        <v>0</v>
      </c>
      <c r="H291" s="58">
        <f t="shared" si="16"/>
        <v>0</v>
      </c>
      <c r="I291" s="201">
        <f>+'Ark1'!AH2790</f>
        <v>0</v>
      </c>
      <c r="J291" s="201"/>
      <c r="K291" s="453"/>
      <c r="L291" s="209"/>
      <c r="M291" s="151"/>
      <c r="N291" s="201"/>
      <c r="O291" s="201"/>
      <c r="P291" s="201"/>
      <c r="Q291" s="1">
        <f>+'Ark1'!S2790</f>
        <v>0</v>
      </c>
      <c r="R291" s="1">
        <f>+'Ark1'!T2790</f>
        <v>0</v>
      </c>
      <c r="S291" s="93">
        <f>+'Ark1'!U2790</f>
        <v>0</v>
      </c>
      <c r="T291" s="11">
        <f>+'Ark1'!W2790</f>
        <v>0</v>
      </c>
      <c r="U291" s="11">
        <f>+'Ark1'!X2790</f>
        <v>0</v>
      </c>
      <c r="V291" s="11">
        <f>+'Ark1'!Y2790</f>
        <v>0</v>
      </c>
      <c r="W291" s="11">
        <f>+'Ark1'!Z2790</f>
        <v>0</v>
      </c>
      <c r="X291" s="1">
        <f>+'Ark1'!AA2790</f>
        <v>0</v>
      </c>
      <c r="Y291" s="1">
        <f>+'Ark1'!AB2790</f>
        <v>0</v>
      </c>
      <c r="Z291" s="1">
        <f>+'Ark1'!AC2790</f>
        <v>0</v>
      </c>
      <c r="AA291" s="1" t="e">
        <f t="shared" si="14"/>
        <v>#DIV/0!</v>
      </c>
      <c r="AB291" s="1" t="e">
        <f t="shared" si="15"/>
        <v>#DIV/0!</v>
      </c>
      <c r="AC291" s="45"/>
    </row>
    <row r="292" spans="1:29">
      <c r="A292" s="45"/>
      <c r="B292">
        <f>+'Ark1'!C2791</f>
        <v>2007</v>
      </c>
      <c r="C292">
        <f>+'Ark1'!N2791</f>
        <v>433</v>
      </c>
      <c r="D292" s="3" t="s">
        <v>477</v>
      </c>
      <c r="E292">
        <f>+'Ark1'!Q2791</f>
        <v>0</v>
      </c>
      <c r="F292">
        <f>+'Ark1'!R2791</f>
        <v>0</v>
      </c>
      <c r="G292" s="201">
        <f>+'Ark1'!AG2791</f>
        <v>0</v>
      </c>
      <c r="H292" s="58">
        <f t="shared" si="16"/>
        <v>0</v>
      </c>
      <c r="I292" s="201">
        <f>+'Ark1'!AH2791</f>
        <v>0</v>
      </c>
      <c r="J292" s="201"/>
      <c r="K292" s="453"/>
      <c r="L292" s="209"/>
      <c r="M292" s="151"/>
      <c r="N292" s="201"/>
      <c r="O292" s="201"/>
      <c r="P292" s="201"/>
      <c r="Q292" s="1">
        <f>+'Ark1'!S2791</f>
        <v>0</v>
      </c>
      <c r="R292" s="1">
        <f>+'Ark1'!T2791</f>
        <v>0</v>
      </c>
      <c r="S292" s="93">
        <f>+'Ark1'!U2791</f>
        <v>0</v>
      </c>
      <c r="T292" s="11">
        <f>+'Ark1'!W2791</f>
        <v>0</v>
      </c>
      <c r="U292" s="11">
        <f>+'Ark1'!X2791</f>
        <v>0</v>
      </c>
      <c r="V292" s="11">
        <f>+'Ark1'!Y2791</f>
        <v>0</v>
      </c>
      <c r="W292" s="11">
        <f>+'Ark1'!Z2791</f>
        <v>0</v>
      </c>
      <c r="X292" s="1">
        <f>+'Ark1'!AA2791</f>
        <v>0</v>
      </c>
      <c r="Y292" s="1">
        <f>+'Ark1'!AB2791</f>
        <v>0</v>
      </c>
      <c r="Z292" s="1">
        <f>+'Ark1'!AC2791</f>
        <v>0</v>
      </c>
      <c r="AA292" s="1" t="e">
        <f t="shared" si="14"/>
        <v>#DIV/0!</v>
      </c>
      <c r="AB292" s="1" t="e">
        <f t="shared" si="15"/>
        <v>#DIV/0!</v>
      </c>
      <c r="AC292" s="45"/>
    </row>
    <row r="293" spans="1:29">
      <c r="A293" s="45"/>
      <c r="B293">
        <f>+'Ark1'!C2792</f>
        <v>2007</v>
      </c>
      <c r="C293">
        <f>+'Ark1'!N2792</f>
        <v>435</v>
      </c>
      <c r="D293" s="3" t="s">
        <v>478</v>
      </c>
      <c r="E293">
        <f>+'Ark1'!Q2792</f>
        <v>0</v>
      </c>
      <c r="F293">
        <f>+'Ark1'!R2792</f>
        <v>0</v>
      </c>
      <c r="G293" s="201">
        <f>+'Ark1'!AG2792</f>
        <v>0</v>
      </c>
      <c r="H293" s="58">
        <f t="shared" si="16"/>
        <v>0</v>
      </c>
      <c r="I293" s="201">
        <f>+'Ark1'!AH2792</f>
        <v>0</v>
      </c>
      <c r="J293" s="201"/>
      <c r="K293" s="453"/>
      <c r="L293" s="209"/>
      <c r="M293" s="151"/>
      <c r="N293" s="201"/>
      <c r="O293" s="201"/>
      <c r="P293" s="201"/>
      <c r="Q293" s="1">
        <f>+'Ark1'!S2792</f>
        <v>0</v>
      </c>
      <c r="R293" s="1">
        <f>+'Ark1'!T2792</f>
        <v>0</v>
      </c>
      <c r="S293" s="93">
        <f>+'Ark1'!U2792</f>
        <v>0</v>
      </c>
      <c r="T293" s="11">
        <f>+'Ark1'!W2792</f>
        <v>0</v>
      </c>
      <c r="U293" s="11">
        <f>+'Ark1'!X2792</f>
        <v>0</v>
      </c>
      <c r="V293" s="11">
        <f>+'Ark1'!Y2792</f>
        <v>0</v>
      </c>
      <c r="W293" s="11">
        <f>+'Ark1'!Z2792</f>
        <v>0</v>
      </c>
      <c r="X293" s="1">
        <f>+'Ark1'!AA2792</f>
        <v>0</v>
      </c>
      <c r="Y293" s="1">
        <f>+'Ark1'!AB2792</f>
        <v>0</v>
      </c>
      <c r="Z293" s="1">
        <f>+'Ark1'!AC2792</f>
        <v>0</v>
      </c>
      <c r="AA293" s="1" t="e">
        <f t="shared" si="14"/>
        <v>#DIV/0!</v>
      </c>
      <c r="AB293" s="1" t="e">
        <f t="shared" si="15"/>
        <v>#DIV/0!</v>
      </c>
      <c r="AC293" s="45"/>
    </row>
    <row r="294" spans="1:29">
      <c r="A294" s="45"/>
      <c r="B294">
        <f>+'Ark1'!C2793</f>
        <v>2007</v>
      </c>
      <c r="C294">
        <f>+'Ark1'!N2793</f>
        <v>438</v>
      </c>
      <c r="D294" s="3" t="s">
        <v>479</v>
      </c>
      <c r="E294">
        <f>+'Ark1'!Q2793</f>
        <v>0</v>
      </c>
      <c r="F294">
        <f>+'Ark1'!R2793</f>
        <v>0</v>
      </c>
      <c r="G294" s="201">
        <f>+'Ark1'!AG2793</f>
        <v>0</v>
      </c>
      <c r="H294" s="58">
        <f t="shared" si="16"/>
        <v>0</v>
      </c>
      <c r="I294" s="201">
        <f>+'Ark1'!AH2793</f>
        <v>0</v>
      </c>
      <c r="J294" s="201"/>
      <c r="K294" s="453"/>
      <c r="L294" s="209"/>
      <c r="M294" s="151"/>
      <c r="N294" s="201"/>
      <c r="O294" s="201"/>
      <c r="P294" s="201"/>
      <c r="Q294" s="1">
        <f>+'Ark1'!S2793</f>
        <v>0</v>
      </c>
      <c r="R294" s="1">
        <f>+'Ark1'!T2793</f>
        <v>0</v>
      </c>
      <c r="S294" s="93">
        <f>+'Ark1'!U2793</f>
        <v>0</v>
      </c>
      <c r="T294" s="11">
        <f>+'Ark1'!W2793</f>
        <v>0</v>
      </c>
      <c r="U294" s="11">
        <f>+'Ark1'!X2793</f>
        <v>0</v>
      </c>
      <c r="V294" s="11">
        <f>+'Ark1'!Y2793</f>
        <v>0</v>
      </c>
      <c r="W294" s="11">
        <f>+'Ark1'!Z2793</f>
        <v>0</v>
      </c>
      <c r="X294" s="1">
        <f>+'Ark1'!AA2793</f>
        <v>0</v>
      </c>
      <c r="Y294" s="1">
        <f>+'Ark1'!AB2793</f>
        <v>0</v>
      </c>
      <c r="Z294" s="1">
        <f>+'Ark1'!AC2793</f>
        <v>0</v>
      </c>
      <c r="AA294" s="1" t="e">
        <f t="shared" si="14"/>
        <v>#DIV/0!</v>
      </c>
      <c r="AB294" s="1" t="e">
        <f t="shared" si="15"/>
        <v>#DIV/0!</v>
      </c>
      <c r="AC294" s="45"/>
    </row>
    <row r="295" spans="1:29">
      <c r="A295" s="45"/>
      <c r="B295">
        <f>+'Ark1'!C2794</f>
        <v>2007</v>
      </c>
      <c r="C295">
        <f>+'Ark1'!N2794</f>
        <v>440</v>
      </c>
      <c r="D295" s="3" t="s">
        <v>480</v>
      </c>
      <c r="E295">
        <f>+'Ark1'!Q2794</f>
        <v>0</v>
      </c>
      <c r="F295">
        <f>+'Ark1'!R2794</f>
        <v>0</v>
      </c>
      <c r="G295" s="201">
        <f>+'Ark1'!AG2794</f>
        <v>0</v>
      </c>
      <c r="H295" s="58">
        <f t="shared" si="16"/>
        <v>0</v>
      </c>
      <c r="I295" s="201">
        <f>+'Ark1'!AH2794</f>
        <v>0</v>
      </c>
      <c r="J295" s="201"/>
      <c r="K295" s="453"/>
      <c r="L295" s="209"/>
      <c r="M295" s="151"/>
      <c r="N295" s="201"/>
      <c r="O295" s="201"/>
      <c r="P295" s="201"/>
      <c r="Q295" s="1">
        <f>+'Ark1'!S2794</f>
        <v>0</v>
      </c>
      <c r="R295" s="1">
        <f>+'Ark1'!T2794</f>
        <v>0</v>
      </c>
      <c r="S295" s="93">
        <f>+'Ark1'!U2794</f>
        <v>0</v>
      </c>
      <c r="T295" s="11">
        <f>+'Ark1'!W2794</f>
        <v>0</v>
      </c>
      <c r="U295" s="11">
        <f>+'Ark1'!X2794</f>
        <v>0</v>
      </c>
      <c r="V295" s="11">
        <f>+'Ark1'!Y2794</f>
        <v>0</v>
      </c>
      <c r="W295" s="11">
        <f>+'Ark1'!Z2794</f>
        <v>0</v>
      </c>
      <c r="X295" s="1">
        <f>+'Ark1'!AA2794</f>
        <v>0</v>
      </c>
      <c r="Y295" s="1">
        <f>+'Ark1'!AB2794</f>
        <v>0</v>
      </c>
      <c r="Z295" s="1">
        <f>+'Ark1'!AC2794</f>
        <v>0</v>
      </c>
      <c r="AA295" s="1" t="e">
        <f t="shared" si="14"/>
        <v>#DIV/0!</v>
      </c>
      <c r="AB295" s="1" t="e">
        <f t="shared" si="15"/>
        <v>#DIV/0!</v>
      </c>
      <c r="AC295" s="45"/>
    </row>
    <row r="296" spans="1:29">
      <c r="A296" s="45"/>
      <c r="B296">
        <f>+'Ark1'!C2795</f>
        <v>2007</v>
      </c>
      <c r="C296">
        <f>+'Ark1'!N2795</f>
        <v>443</v>
      </c>
      <c r="D296" s="3" t="s">
        <v>481</v>
      </c>
      <c r="E296">
        <f>+'Ark1'!Q2795</f>
        <v>0</v>
      </c>
      <c r="F296">
        <f>+'Ark1'!R2795</f>
        <v>0</v>
      </c>
      <c r="G296" s="201">
        <f>+'Ark1'!AG2795</f>
        <v>0</v>
      </c>
      <c r="H296" s="58">
        <f t="shared" si="16"/>
        <v>0</v>
      </c>
      <c r="I296" s="201">
        <f>+'Ark1'!AH2795</f>
        <v>0</v>
      </c>
      <c r="J296" s="201"/>
      <c r="K296" s="453"/>
      <c r="L296" s="209"/>
      <c r="M296" s="151"/>
      <c r="N296" s="201"/>
      <c r="O296" s="201"/>
      <c r="P296" s="201"/>
      <c r="Q296" s="1">
        <f>+'Ark1'!S2795</f>
        <v>0</v>
      </c>
      <c r="R296" s="1">
        <f>+'Ark1'!T2795</f>
        <v>0</v>
      </c>
      <c r="S296" s="93">
        <f>+'Ark1'!U2795</f>
        <v>0</v>
      </c>
      <c r="T296" s="11">
        <f>+'Ark1'!W2795</f>
        <v>0</v>
      </c>
      <c r="U296" s="11">
        <f>+'Ark1'!X2795</f>
        <v>0</v>
      </c>
      <c r="V296" s="11">
        <f>+'Ark1'!Y2795</f>
        <v>0</v>
      </c>
      <c r="W296" s="11">
        <f>+'Ark1'!Z2795</f>
        <v>0</v>
      </c>
      <c r="X296" s="1">
        <f>+'Ark1'!AA2795</f>
        <v>0</v>
      </c>
      <c r="Y296" s="1">
        <f>+'Ark1'!AB2795</f>
        <v>0</v>
      </c>
      <c r="Z296" s="1">
        <f>+'Ark1'!AC2795</f>
        <v>0</v>
      </c>
      <c r="AA296" s="1" t="e">
        <f t="shared" si="14"/>
        <v>#DIV/0!</v>
      </c>
      <c r="AB296" s="1" t="e">
        <f t="shared" si="15"/>
        <v>#DIV/0!</v>
      </c>
      <c r="AC296" s="45"/>
    </row>
    <row r="297" spans="1:29">
      <c r="A297" s="45"/>
      <c r="B297">
        <f>+'Ark1'!C2796</f>
        <v>2007</v>
      </c>
      <c r="C297">
        <f>+'Ark1'!N2796</f>
        <v>445</v>
      </c>
      <c r="D297" s="3" t="s">
        <v>482</v>
      </c>
      <c r="E297">
        <f>+'Ark1'!Q2796</f>
        <v>0</v>
      </c>
      <c r="F297">
        <f>+'Ark1'!R2796</f>
        <v>0</v>
      </c>
      <c r="G297" s="201">
        <f>+'Ark1'!AG2796</f>
        <v>0</v>
      </c>
      <c r="H297" s="58">
        <f t="shared" si="16"/>
        <v>0</v>
      </c>
      <c r="I297" s="201">
        <f>+'Ark1'!AH2796</f>
        <v>0</v>
      </c>
      <c r="J297" s="201"/>
      <c r="K297" s="453"/>
      <c r="L297" s="209"/>
      <c r="M297" s="151"/>
      <c r="N297" s="201"/>
      <c r="O297" s="201"/>
      <c r="P297" s="201"/>
      <c r="Q297" s="1">
        <f>+'Ark1'!S2796</f>
        <v>0</v>
      </c>
      <c r="R297" s="1">
        <f>+'Ark1'!T2796</f>
        <v>0</v>
      </c>
      <c r="S297" s="93">
        <f>+'Ark1'!U2796</f>
        <v>0</v>
      </c>
      <c r="T297" s="11">
        <f>+'Ark1'!W2796</f>
        <v>0</v>
      </c>
      <c r="U297" s="11">
        <f>+'Ark1'!X2796</f>
        <v>0</v>
      </c>
      <c r="V297" s="11">
        <f>+'Ark1'!Y2796</f>
        <v>0</v>
      </c>
      <c r="W297" s="11">
        <f>+'Ark1'!Z2796</f>
        <v>0</v>
      </c>
      <c r="X297" s="1">
        <f>+'Ark1'!AA2796</f>
        <v>0</v>
      </c>
      <c r="Y297" s="1">
        <f>+'Ark1'!AB2796</f>
        <v>0</v>
      </c>
      <c r="Z297" s="1">
        <f>+'Ark1'!AC2796</f>
        <v>0</v>
      </c>
      <c r="AA297" s="1" t="e">
        <f t="shared" si="14"/>
        <v>#DIV/0!</v>
      </c>
      <c r="AB297" s="1" t="e">
        <f t="shared" si="15"/>
        <v>#DIV/0!</v>
      </c>
      <c r="AC297" s="45"/>
    </row>
    <row r="298" spans="1:29">
      <c r="A298" s="45"/>
      <c r="B298">
        <f>+'Ark1'!C2797</f>
        <v>2007</v>
      </c>
      <c r="C298">
        <f>+'Ark1'!N2797</f>
        <v>450</v>
      </c>
      <c r="D298" s="3" t="s">
        <v>483</v>
      </c>
      <c r="E298">
        <f>+'Ark1'!Q2797</f>
        <v>0</v>
      </c>
      <c r="F298">
        <f>+'Ark1'!R2797</f>
        <v>0</v>
      </c>
      <c r="G298" s="201">
        <f>+'Ark1'!AG2797</f>
        <v>0</v>
      </c>
      <c r="H298" s="59">
        <f t="shared" si="16"/>
        <v>0</v>
      </c>
      <c r="I298" s="201">
        <f>+'Ark1'!AH2797</f>
        <v>0</v>
      </c>
      <c r="J298" s="201"/>
      <c r="K298" s="453"/>
      <c r="L298" s="209"/>
      <c r="M298" s="151"/>
      <c r="N298" s="201"/>
      <c r="O298" s="201"/>
      <c r="P298" s="201"/>
      <c r="Q298" s="1">
        <f>+'Ark1'!S2797</f>
        <v>0</v>
      </c>
      <c r="R298" s="1">
        <f>+'Ark1'!T2797</f>
        <v>0</v>
      </c>
      <c r="S298" s="93">
        <f>+'Ark1'!U2797</f>
        <v>0</v>
      </c>
      <c r="T298" s="11">
        <f>+'Ark1'!W2797</f>
        <v>0</v>
      </c>
      <c r="U298" s="11">
        <f>+'Ark1'!X2797</f>
        <v>0</v>
      </c>
      <c r="V298" s="11">
        <f>+'Ark1'!Y2797</f>
        <v>0</v>
      </c>
      <c r="W298" s="11">
        <f>+'Ark1'!Z2797</f>
        <v>0</v>
      </c>
      <c r="X298" s="1">
        <f>+'Ark1'!AA2797</f>
        <v>0</v>
      </c>
      <c r="Y298" s="1">
        <f>+'Ark1'!AB2797</f>
        <v>0</v>
      </c>
      <c r="Z298" s="1">
        <f>+'Ark1'!AC2797</f>
        <v>0</v>
      </c>
      <c r="AA298" s="1" t="e">
        <f t="shared" si="14"/>
        <v>#DIV/0!</v>
      </c>
      <c r="AB298" s="1" t="e">
        <f t="shared" si="15"/>
        <v>#DIV/0!</v>
      </c>
      <c r="AC298" s="45"/>
    </row>
    <row r="299" spans="1:29">
      <c r="A299" s="45"/>
      <c r="B299">
        <f>+'Ark1'!C2798</f>
        <v>2007</v>
      </c>
      <c r="C299">
        <f>+'Ark1'!N2798</f>
        <v>455</v>
      </c>
      <c r="D299" s="3" t="s">
        <v>484</v>
      </c>
      <c r="E299">
        <f>+'Ark1'!Q2798</f>
        <v>0</v>
      </c>
      <c r="F299">
        <f>+'Ark1'!R2798</f>
        <v>0</v>
      </c>
      <c r="G299" s="201">
        <f>+'Ark1'!AG2798</f>
        <v>0</v>
      </c>
      <c r="H299" s="59">
        <f t="shared" si="16"/>
        <v>0</v>
      </c>
      <c r="I299" s="201">
        <f>+'Ark1'!AH2798</f>
        <v>0</v>
      </c>
      <c r="J299" s="201"/>
      <c r="K299" s="453"/>
      <c r="L299" s="209"/>
      <c r="M299" s="151"/>
      <c r="N299" s="201"/>
      <c r="O299" s="201"/>
      <c r="P299" s="201"/>
      <c r="Q299" s="1">
        <f>+'Ark1'!S2798</f>
        <v>0</v>
      </c>
      <c r="R299" s="1">
        <f>+'Ark1'!T2798</f>
        <v>0</v>
      </c>
      <c r="S299" s="93">
        <f>+'Ark1'!U2798</f>
        <v>0</v>
      </c>
      <c r="T299" s="11">
        <f>+'Ark1'!W2798</f>
        <v>0</v>
      </c>
      <c r="U299" s="11">
        <f>+'Ark1'!X2798</f>
        <v>0</v>
      </c>
      <c r="V299" s="11">
        <f>+'Ark1'!Y2798</f>
        <v>0</v>
      </c>
      <c r="W299" s="11">
        <f>+'Ark1'!Z2798</f>
        <v>0</v>
      </c>
      <c r="X299" s="1">
        <f>+'Ark1'!AA2798</f>
        <v>0</v>
      </c>
      <c r="Y299" s="1">
        <f>+'Ark1'!AB2798</f>
        <v>0</v>
      </c>
      <c r="Z299" s="1">
        <f>+'Ark1'!AC2798</f>
        <v>0</v>
      </c>
      <c r="AA299" s="1" t="e">
        <f t="shared" si="14"/>
        <v>#DIV/0!</v>
      </c>
      <c r="AB299" s="1" t="e">
        <f t="shared" si="15"/>
        <v>#DIV/0!</v>
      </c>
      <c r="AC299" s="45"/>
    </row>
    <row r="300" spans="1:29">
      <c r="A300" s="45"/>
      <c r="B300">
        <f>+'Ark1'!C2799</f>
        <v>2007</v>
      </c>
      <c r="C300">
        <f>+'Ark1'!N2799</f>
        <v>460</v>
      </c>
      <c r="D300" s="3" t="s">
        <v>485</v>
      </c>
      <c r="E300">
        <f>+'Ark1'!Q2799</f>
        <v>0</v>
      </c>
      <c r="F300">
        <f>+'Ark1'!R2799</f>
        <v>0</v>
      </c>
      <c r="G300" s="201">
        <f>+'Ark1'!AG2799</f>
        <v>0</v>
      </c>
      <c r="H300" s="59">
        <f t="shared" si="16"/>
        <v>0</v>
      </c>
      <c r="I300" s="201">
        <f>+'Ark1'!AH2799</f>
        <v>0</v>
      </c>
      <c r="J300" s="201"/>
      <c r="K300" s="453"/>
      <c r="L300" s="209"/>
      <c r="M300" s="151"/>
      <c r="N300" s="201"/>
      <c r="O300" s="201"/>
      <c r="P300" s="201"/>
      <c r="Q300" s="1">
        <f>+'Ark1'!S2799</f>
        <v>0</v>
      </c>
      <c r="R300" s="1">
        <f>+'Ark1'!T2799</f>
        <v>0</v>
      </c>
      <c r="S300" s="93">
        <f>+'Ark1'!U2799</f>
        <v>0</v>
      </c>
      <c r="T300" s="11">
        <f>+'Ark1'!W2799</f>
        <v>0</v>
      </c>
      <c r="U300" s="11">
        <f>+'Ark1'!X2799</f>
        <v>0</v>
      </c>
      <c r="V300" s="11">
        <f>+'Ark1'!Y2799</f>
        <v>0</v>
      </c>
      <c r="W300" s="11">
        <f>+'Ark1'!Z2799</f>
        <v>0</v>
      </c>
      <c r="X300" s="1">
        <f>+'Ark1'!AA2799</f>
        <v>0</v>
      </c>
      <c r="Y300" s="1">
        <f>+'Ark1'!AB2799</f>
        <v>0</v>
      </c>
      <c r="Z300" s="1">
        <f>+'Ark1'!AC2799</f>
        <v>0</v>
      </c>
      <c r="AA300" s="1" t="e">
        <f t="shared" si="14"/>
        <v>#DIV/0!</v>
      </c>
      <c r="AB300" s="1" t="e">
        <f t="shared" si="15"/>
        <v>#DIV/0!</v>
      </c>
      <c r="AC300" s="45"/>
    </row>
    <row r="301" spans="1:29">
      <c r="A301" s="45"/>
      <c r="B301" s="52">
        <f>+'Ark1'!C2800</f>
        <v>2006</v>
      </c>
      <c r="C301" s="52">
        <f>+'Ark1'!N2800</f>
        <v>409</v>
      </c>
      <c r="D301" s="53" t="s">
        <v>470</v>
      </c>
      <c r="E301" s="52">
        <f>+'Ark1'!Q2800</f>
        <v>0</v>
      </c>
      <c r="F301" s="52">
        <f>+'Ark1'!R2800</f>
        <v>0</v>
      </c>
      <c r="G301" s="183">
        <f>+'Ark1'!AG2800</f>
        <v>0</v>
      </c>
      <c r="H301" s="59">
        <f t="shared" si="16"/>
        <v>0</v>
      </c>
      <c r="I301" s="183">
        <f>+'Ark1'!AH2800</f>
        <v>0</v>
      </c>
      <c r="J301" s="183"/>
      <c r="K301" s="452"/>
      <c r="L301" s="281"/>
      <c r="M301" s="200"/>
      <c r="N301" s="183"/>
      <c r="O301" s="183"/>
      <c r="P301" s="183"/>
      <c r="Q301" s="54">
        <f>+'Ark1'!S2800</f>
        <v>0</v>
      </c>
      <c r="R301" s="54">
        <f>+'Ark1'!T2800</f>
        <v>0</v>
      </c>
      <c r="S301" s="161">
        <f>+'Ark1'!U2800</f>
        <v>0</v>
      </c>
      <c r="T301" s="74">
        <f>+'Ark1'!W2800</f>
        <v>0</v>
      </c>
      <c r="U301" s="74">
        <f>+'Ark1'!X2800</f>
        <v>0</v>
      </c>
      <c r="V301" s="74">
        <f>+'Ark1'!Y2800</f>
        <v>0</v>
      </c>
      <c r="W301" s="74">
        <f>+'Ark1'!Z2800</f>
        <v>0</v>
      </c>
      <c r="X301" s="54">
        <f>+'Ark1'!AA2800</f>
        <v>0</v>
      </c>
      <c r="Y301" s="54">
        <f>+'Ark1'!AB2800</f>
        <v>0</v>
      </c>
      <c r="Z301" s="54">
        <f>+'Ark1'!AC2800</f>
        <v>0</v>
      </c>
      <c r="AA301" s="54" t="e">
        <f t="shared" si="14"/>
        <v>#DIV/0!</v>
      </c>
      <c r="AB301" s="54" t="e">
        <f t="shared" si="15"/>
        <v>#DIV/0!</v>
      </c>
      <c r="AC301" s="45"/>
    </row>
    <row r="302" spans="1:29">
      <c r="A302" s="45"/>
      <c r="B302" s="52">
        <f>+'Ark1'!C2801</f>
        <v>2006</v>
      </c>
      <c r="C302" s="52">
        <f>+'Ark1'!N2801</f>
        <v>410</v>
      </c>
      <c r="D302" s="53" t="s">
        <v>471</v>
      </c>
      <c r="E302" s="52">
        <f>+'Ark1'!Q2801</f>
        <v>0</v>
      </c>
      <c r="F302" s="52">
        <f>+'Ark1'!R2801</f>
        <v>0</v>
      </c>
      <c r="G302" s="183">
        <f>+'Ark1'!AG2801</f>
        <v>0</v>
      </c>
      <c r="H302" s="59">
        <f t="shared" si="16"/>
        <v>0</v>
      </c>
      <c r="I302" s="183">
        <f>+'Ark1'!AH2801</f>
        <v>0</v>
      </c>
      <c r="J302" s="183"/>
      <c r="K302" s="452"/>
      <c r="L302" s="281"/>
      <c r="M302" s="200"/>
      <c r="N302" s="183"/>
      <c r="O302" s="183"/>
      <c r="P302" s="183"/>
      <c r="Q302" s="54">
        <f>+'Ark1'!S2801</f>
        <v>0</v>
      </c>
      <c r="R302" s="54">
        <f>+'Ark1'!T2801</f>
        <v>0</v>
      </c>
      <c r="S302" s="161">
        <f>+'Ark1'!U2801</f>
        <v>0</v>
      </c>
      <c r="T302" s="74">
        <f>+'Ark1'!W2801</f>
        <v>0</v>
      </c>
      <c r="U302" s="74">
        <f>+'Ark1'!X2801</f>
        <v>0</v>
      </c>
      <c r="V302" s="74">
        <f>+'Ark1'!Y2801</f>
        <v>0</v>
      </c>
      <c r="W302" s="74">
        <f>+'Ark1'!Z2801</f>
        <v>0</v>
      </c>
      <c r="X302" s="54">
        <f>+'Ark1'!AA2801</f>
        <v>0</v>
      </c>
      <c r="Y302" s="54">
        <f>+'Ark1'!AB2801</f>
        <v>0</v>
      </c>
      <c r="Z302" s="54">
        <f>+'Ark1'!AC2801</f>
        <v>0</v>
      </c>
      <c r="AA302" s="54" t="e">
        <f t="shared" si="14"/>
        <v>#DIV/0!</v>
      </c>
      <c r="AB302" s="54" t="e">
        <f t="shared" si="15"/>
        <v>#DIV/0!</v>
      </c>
      <c r="AC302" s="45"/>
    </row>
    <row r="303" spans="1:29">
      <c r="A303" s="45"/>
      <c r="B303" s="52">
        <f>+'Ark1'!C2802</f>
        <v>2006</v>
      </c>
      <c r="C303" s="52">
        <f>+'Ark1'!N2802</f>
        <v>415</v>
      </c>
      <c r="D303" s="53" t="s">
        <v>472</v>
      </c>
      <c r="E303" s="52">
        <f>+'Ark1'!Q2802</f>
        <v>0</v>
      </c>
      <c r="F303" s="52">
        <f>+'Ark1'!R2802</f>
        <v>0</v>
      </c>
      <c r="G303" s="183">
        <f>+'Ark1'!AG2802</f>
        <v>0</v>
      </c>
      <c r="H303" s="59">
        <f t="shared" si="16"/>
        <v>0</v>
      </c>
      <c r="I303" s="183">
        <f>+'Ark1'!AH2802</f>
        <v>0</v>
      </c>
      <c r="J303" s="183"/>
      <c r="K303" s="452"/>
      <c r="L303" s="281"/>
      <c r="M303" s="200"/>
      <c r="N303" s="183"/>
      <c r="O303" s="183"/>
      <c r="P303" s="183"/>
      <c r="Q303" s="54">
        <f>+'Ark1'!S2802</f>
        <v>0</v>
      </c>
      <c r="R303" s="54">
        <f>+'Ark1'!T2802</f>
        <v>0</v>
      </c>
      <c r="S303" s="161">
        <f>+'Ark1'!U2802</f>
        <v>0</v>
      </c>
      <c r="T303" s="74">
        <f>+'Ark1'!W2802</f>
        <v>0</v>
      </c>
      <c r="U303" s="74">
        <f>+'Ark1'!X2802</f>
        <v>0</v>
      </c>
      <c r="V303" s="74">
        <f>+'Ark1'!Y2802</f>
        <v>0</v>
      </c>
      <c r="W303" s="74">
        <f>+'Ark1'!Z2802</f>
        <v>0</v>
      </c>
      <c r="X303" s="54">
        <f>+'Ark1'!AA2802</f>
        <v>0</v>
      </c>
      <c r="Y303" s="54">
        <f>+'Ark1'!AB2802</f>
        <v>0</v>
      </c>
      <c r="Z303" s="54">
        <f>+'Ark1'!AC2802</f>
        <v>0</v>
      </c>
      <c r="AA303" s="54" t="e">
        <f t="shared" si="14"/>
        <v>#DIV/0!</v>
      </c>
      <c r="AB303" s="54" t="e">
        <f t="shared" si="15"/>
        <v>#DIV/0!</v>
      </c>
      <c r="AC303" s="45"/>
    </row>
    <row r="304" spans="1:29">
      <c r="A304" s="45"/>
      <c r="B304" s="52">
        <f>+'Ark1'!C2803</f>
        <v>2006</v>
      </c>
      <c r="C304" s="52">
        <f>+'Ark1'!N2803</f>
        <v>420</v>
      </c>
      <c r="D304" s="53" t="s">
        <v>473</v>
      </c>
      <c r="E304" s="52">
        <f>+'Ark1'!Q2803</f>
        <v>0</v>
      </c>
      <c r="F304" s="52">
        <f>+'Ark1'!R2803</f>
        <v>0</v>
      </c>
      <c r="G304" s="183">
        <f>+'Ark1'!AG2803</f>
        <v>0</v>
      </c>
      <c r="H304" s="59">
        <f t="shared" si="16"/>
        <v>0</v>
      </c>
      <c r="I304" s="183">
        <f>+'Ark1'!AH2803</f>
        <v>0</v>
      </c>
      <c r="J304" s="183"/>
      <c r="K304" s="452"/>
      <c r="L304" s="281"/>
      <c r="M304" s="200"/>
      <c r="N304" s="183"/>
      <c r="O304" s="183"/>
      <c r="P304" s="183"/>
      <c r="Q304" s="54">
        <f>+'Ark1'!S2803</f>
        <v>0</v>
      </c>
      <c r="R304" s="54">
        <f>+'Ark1'!T2803</f>
        <v>0</v>
      </c>
      <c r="S304" s="161">
        <f>+'Ark1'!U2803</f>
        <v>0</v>
      </c>
      <c r="T304" s="74">
        <f>+'Ark1'!W2803</f>
        <v>0</v>
      </c>
      <c r="U304" s="74">
        <f>+'Ark1'!X2803</f>
        <v>0</v>
      </c>
      <c r="V304" s="74">
        <f>+'Ark1'!Y2803</f>
        <v>0</v>
      </c>
      <c r="W304" s="74">
        <f>+'Ark1'!Z2803</f>
        <v>0</v>
      </c>
      <c r="X304" s="54">
        <f>+'Ark1'!AA2803</f>
        <v>0</v>
      </c>
      <c r="Y304" s="54">
        <f>+'Ark1'!AB2803</f>
        <v>0</v>
      </c>
      <c r="Z304" s="54">
        <f>+'Ark1'!AC2803</f>
        <v>0</v>
      </c>
      <c r="AA304" s="54" t="e">
        <f t="shared" si="14"/>
        <v>#DIV/0!</v>
      </c>
      <c r="AB304" s="54" t="e">
        <f t="shared" si="15"/>
        <v>#DIV/0!</v>
      </c>
      <c r="AC304" s="45"/>
    </row>
    <row r="305" spans="1:29">
      <c r="A305" s="45"/>
      <c r="B305" s="52">
        <f>+'Ark1'!C2804</f>
        <v>2006</v>
      </c>
      <c r="C305" s="52">
        <f>+'Ark1'!N2804</f>
        <v>425</v>
      </c>
      <c r="D305" s="53" t="s">
        <v>474</v>
      </c>
      <c r="E305" s="52">
        <f>+'Ark1'!Q2804</f>
        <v>0</v>
      </c>
      <c r="F305" s="52">
        <f>+'Ark1'!R2804</f>
        <v>0</v>
      </c>
      <c r="G305" s="183">
        <f>+'Ark1'!AG2804</f>
        <v>0</v>
      </c>
      <c r="H305" s="59">
        <f t="shared" si="16"/>
        <v>0</v>
      </c>
      <c r="I305" s="183">
        <f>+'Ark1'!AH2804</f>
        <v>0</v>
      </c>
      <c r="J305" s="183"/>
      <c r="K305" s="452"/>
      <c r="L305" s="281"/>
      <c r="M305" s="200"/>
      <c r="N305" s="183"/>
      <c r="O305" s="183"/>
      <c r="P305" s="183"/>
      <c r="Q305" s="54">
        <f>+'Ark1'!S2804</f>
        <v>0</v>
      </c>
      <c r="R305" s="54">
        <f>+'Ark1'!T2804</f>
        <v>0</v>
      </c>
      <c r="S305" s="161">
        <f>+'Ark1'!U2804</f>
        <v>0</v>
      </c>
      <c r="T305" s="74">
        <f>+'Ark1'!W2804</f>
        <v>0</v>
      </c>
      <c r="U305" s="74">
        <f>+'Ark1'!X2804</f>
        <v>0</v>
      </c>
      <c r="V305" s="74">
        <f>+'Ark1'!Y2804</f>
        <v>0</v>
      </c>
      <c r="W305" s="74">
        <f>+'Ark1'!Z2804</f>
        <v>0</v>
      </c>
      <c r="X305" s="54">
        <f>+'Ark1'!AA2804</f>
        <v>0</v>
      </c>
      <c r="Y305" s="54">
        <f>+'Ark1'!AB2804</f>
        <v>0</v>
      </c>
      <c r="Z305" s="54">
        <f>+'Ark1'!AC2804</f>
        <v>0</v>
      </c>
      <c r="AA305" s="54" t="e">
        <f t="shared" si="14"/>
        <v>#DIV/0!</v>
      </c>
      <c r="AB305" s="54" t="e">
        <f t="shared" si="15"/>
        <v>#DIV/0!</v>
      </c>
      <c r="AC305" s="45"/>
    </row>
    <row r="306" spans="1:29">
      <c r="A306" s="45"/>
      <c r="B306" s="52">
        <f>+'Ark1'!C2805</f>
        <v>2006</v>
      </c>
      <c r="C306" s="52">
        <f>+'Ark1'!N2805</f>
        <v>428</v>
      </c>
      <c r="D306" s="53" t="s">
        <v>475</v>
      </c>
      <c r="E306" s="52">
        <f>+'Ark1'!Q2805</f>
        <v>0</v>
      </c>
      <c r="F306" s="52">
        <f>+'Ark1'!R2805</f>
        <v>0</v>
      </c>
      <c r="G306" s="183">
        <f>+'Ark1'!AG2805</f>
        <v>0</v>
      </c>
      <c r="H306" s="59">
        <f t="shared" si="16"/>
        <v>0</v>
      </c>
      <c r="I306" s="183">
        <f>+'Ark1'!AH2805</f>
        <v>0</v>
      </c>
      <c r="J306" s="183"/>
      <c r="K306" s="452"/>
      <c r="L306" s="281"/>
      <c r="M306" s="200"/>
      <c r="N306" s="183"/>
      <c r="O306" s="183"/>
      <c r="P306" s="183"/>
      <c r="Q306" s="54">
        <f>+'Ark1'!S2805</f>
        <v>0</v>
      </c>
      <c r="R306" s="54">
        <f>+'Ark1'!T2805</f>
        <v>0</v>
      </c>
      <c r="S306" s="161">
        <f>+'Ark1'!U2805</f>
        <v>0</v>
      </c>
      <c r="T306" s="74">
        <f>+'Ark1'!W2805</f>
        <v>0</v>
      </c>
      <c r="U306" s="74">
        <f>+'Ark1'!X2805</f>
        <v>0</v>
      </c>
      <c r="V306" s="74">
        <f>+'Ark1'!Y2805</f>
        <v>0</v>
      </c>
      <c r="W306" s="74">
        <f>+'Ark1'!Z2805</f>
        <v>0</v>
      </c>
      <c r="X306" s="54">
        <f>+'Ark1'!AA2805</f>
        <v>0</v>
      </c>
      <c r="Y306" s="54">
        <f>+'Ark1'!AB2805</f>
        <v>0</v>
      </c>
      <c r="Z306" s="54">
        <f>+'Ark1'!AC2805</f>
        <v>0</v>
      </c>
      <c r="AA306" s="54" t="e">
        <f t="shared" si="14"/>
        <v>#DIV/0!</v>
      </c>
      <c r="AB306" s="54" t="e">
        <f t="shared" si="15"/>
        <v>#DIV/0!</v>
      </c>
      <c r="AC306" s="45"/>
    </row>
    <row r="307" spans="1:29">
      <c r="A307" s="45"/>
      <c r="B307" s="52">
        <f>+'Ark1'!C2806</f>
        <v>2006</v>
      </c>
      <c r="C307" s="52">
        <f>+'Ark1'!N2806</f>
        <v>430</v>
      </c>
      <c r="D307" s="53" t="s">
        <v>476</v>
      </c>
      <c r="E307" s="52">
        <f>+'Ark1'!Q2806</f>
        <v>0</v>
      </c>
      <c r="F307" s="52">
        <f>+'Ark1'!R2806</f>
        <v>0</v>
      </c>
      <c r="G307" s="183">
        <f>+'Ark1'!AG2806</f>
        <v>0</v>
      </c>
      <c r="H307" s="59">
        <f t="shared" si="16"/>
        <v>0</v>
      </c>
      <c r="I307" s="183">
        <f>+'Ark1'!AH2806</f>
        <v>0</v>
      </c>
      <c r="J307" s="183"/>
      <c r="K307" s="452"/>
      <c r="L307" s="281"/>
      <c r="M307" s="200"/>
      <c r="N307" s="183"/>
      <c r="O307" s="183"/>
      <c r="P307" s="183"/>
      <c r="Q307" s="54">
        <f>+'Ark1'!S2806</f>
        <v>0</v>
      </c>
      <c r="R307" s="54">
        <f>+'Ark1'!T2806</f>
        <v>0</v>
      </c>
      <c r="S307" s="161">
        <f>+'Ark1'!U2806</f>
        <v>0</v>
      </c>
      <c r="T307" s="74">
        <f>+'Ark1'!W2806</f>
        <v>0</v>
      </c>
      <c r="U307" s="74">
        <f>+'Ark1'!X2806</f>
        <v>0</v>
      </c>
      <c r="V307" s="74">
        <f>+'Ark1'!Y2806</f>
        <v>0</v>
      </c>
      <c r="W307" s="74">
        <f>+'Ark1'!Z2806</f>
        <v>0</v>
      </c>
      <c r="X307" s="54">
        <f>+'Ark1'!AA2806</f>
        <v>0</v>
      </c>
      <c r="Y307" s="54">
        <f>+'Ark1'!AB2806</f>
        <v>0</v>
      </c>
      <c r="Z307" s="54">
        <f>+'Ark1'!AC2806</f>
        <v>0</v>
      </c>
      <c r="AA307" s="54" t="e">
        <f t="shared" si="14"/>
        <v>#DIV/0!</v>
      </c>
      <c r="AB307" s="54" t="e">
        <f t="shared" si="15"/>
        <v>#DIV/0!</v>
      </c>
      <c r="AC307" s="45"/>
    </row>
    <row r="308" spans="1:29">
      <c r="A308" s="45"/>
      <c r="B308" s="52">
        <f>+'Ark1'!C2807</f>
        <v>2006</v>
      </c>
      <c r="C308" s="52">
        <f>+'Ark1'!N2807</f>
        <v>433</v>
      </c>
      <c r="D308" s="53" t="s">
        <v>477</v>
      </c>
      <c r="E308" s="52">
        <f>+'Ark1'!Q2807</f>
        <v>0</v>
      </c>
      <c r="F308" s="52">
        <f>+'Ark1'!R2807</f>
        <v>0</v>
      </c>
      <c r="G308" s="183">
        <f>+'Ark1'!AG2807</f>
        <v>0</v>
      </c>
      <c r="H308" s="59">
        <f t="shared" si="16"/>
        <v>0</v>
      </c>
      <c r="I308" s="183">
        <f>+'Ark1'!AH2807</f>
        <v>0</v>
      </c>
      <c r="J308" s="183"/>
      <c r="K308" s="452"/>
      <c r="L308" s="281"/>
      <c r="M308" s="200"/>
      <c r="N308" s="183"/>
      <c r="O308" s="183"/>
      <c r="P308" s="183"/>
      <c r="Q308" s="54">
        <f>+'Ark1'!S2807</f>
        <v>0</v>
      </c>
      <c r="R308" s="54">
        <f>+'Ark1'!T2807</f>
        <v>0</v>
      </c>
      <c r="S308" s="161">
        <f>+'Ark1'!U2807</f>
        <v>0</v>
      </c>
      <c r="T308" s="74">
        <f>+'Ark1'!W2807</f>
        <v>0</v>
      </c>
      <c r="U308" s="74">
        <f>+'Ark1'!X2807</f>
        <v>0</v>
      </c>
      <c r="V308" s="74">
        <f>+'Ark1'!Y2807</f>
        <v>0</v>
      </c>
      <c r="W308" s="74">
        <f>+'Ark1'!Z2807</f>
        <v>0</v>
      </c>
      <c r="X308" s="54">
        <f>+'Ark1'!AA2807</f>
        <v>0</v>
      </c>
      <c r="Y308" s="54">
        <f>+'Ark1'!AB2807</f>
        <v>0</v>
      </c>
      <c r="Z308" s="54">
        <f>+'Ark1'!AC2807</f>
        <v>0</v>
      </c>
      <c r="AA308" s="54" t="e">
        <f t="shared" si="14"/>
        <v>#DIV/0!</v>
      </c>
      <c r="AB308" s="54" t="e">
        <f t="shared" si="15"/>
        <v>#DIV/0!</v>
      </c>
      <c r="AC308" s="45"/>
    </row>
    <row r="309" spans="1:29">
      <c r="A309" s="45"/>
      <c r="B309" s="52">
        <f>+'Ark1'!C2808</f>
        <v>2006</v>
      </c>
      <c r="C309" s="52">
        <f>+'Ark1'!N2808</f>
        <v>435</v>
      </c>
      <c r="D309" s="53" t="s">
        <v>478</v>
      </c>
      <c r="E309" s="52">
        <f>+'Ark1'!Q2808</f>
        <v>0</v>
      </c>
      <c r="F309" s="52">
        <f>+'Ark1'!R2808</f>
        <v>0</v>
      </c>
      <c r="G309" s="183">
        <f>+'Ark1'!AG2808</f>
        <v>0</v>
      </c>
      <c r="H309" s="59">
        <f t="shared" si="16"/>
        <v>0</v>
      </c>
      <c r="I309" s="183">
        <f>+'Ark1'!AH2808</f>
        <v>0</v>
      </c>
      <c r="J309" s="183"/>
      <c r="K309" s="452"/>
      <c r="L309" s="281"/>
      <c r="M309" s="200"/>
      <c r="N309" s="183"/>
      <c r="O309" s="183"/>
      <c r="P309" s="183"/>
      <c r="Q309" s="54">
        <f>+'Ark1'!S2808</f>
        <v>0</v>
      </c>
      <c r="R309" s="54">
        <f>+'Ark1'!T2808</f>
        <v>0</v>
      </c>
      <c r="S309" s="161">
        <f>+'Ark1'!U2808</f>
        <v>0</v>
      </c>
      <c r="T309" s="74">
        <f>+'Ark1'!W2808</f>
        <v>0</v>
      </c>
      <c r="U309" s="74">
        <f>+'Ark1'!X2808</f>
        <v>0</v>
      </c>
      <c r="V309" s="74">
        <f>+'Ark1'!Y2808</f>
        <v>0</v>
      </c>
      <c r="W309" s="74">
        <f>+'Ark1'!Z2808</f>
        <v>0</v>
      </c>
      <c r="X309" s="54">
        <f>+'Ark1'!AA2808</f>
        <v>0</v>
      </c>
      <c r="Y309" s="54">
        <f>+'Ark1'!AB2808</f>
        <v>0</v>
      </c>
      <c r="Z309" s="54">
        <f>+'Ark1'!AC2808</f>
        <v>0</v>
      </c>
      <c r="AA309" s="54" t="e">
        <f t="shared" si="14"/>
        <v>#DIV/0!</v>
      </c>
      <c r="AB309" s="54" t="e">
        <f t="shared" si="15"/>
        <v>#DIV/0!</v>
      </c>
      <c r="AC309" s="45"/>
    </row>
    <row r="310" spans="1:29">
      <c r="A310" s="45"/>
      <c r="B310" s="52">
        <f>+'Ark1'!C2809</f>
        <v>2006</v>
      </c>
      <c r="C310" s="52">
        <f>+'Ark1'!N2809</f>
        <v>438</v>
      </c>
      <c r="D310" s="53" t="s">
        <v>479</v>
      </c>
      <c r="E310" s="52">
        <f>+'Ark1'!Q2809</f>
        <v>0</v>
      </c>
      <c r="F310" s="52">
        <f>+'Ark1'!R2809</f>
        <v>0</v>
      </c>
      <c r="G310" s="183">
        <f>+'Ark1'!AG2809</f>
        <v>0</v>
      </c>
      <c r="H310" s="59">
        <f t="shared" si="16"/>
        <v>0</v>
      </c>
      <c r="I310" s="183">
        <f>+'Ark1'!AH2809</f>
        <v>0</v>
      </c>
      <c r="J310" s="183"/>
      <c r="K310" s="452"/>
      <c r="L310" s="281"/>
      <c r="M310" s="200"/>
      <c r="N310" s="183"/>
      <c r="O310" s="183"/>
      <c r="P310" s="183"/>
      <c r="Q310" s="54">
        <f>+'Ark1'!S2809</f>
        <v>0</v>
      </c>
      <c r="R310" s="54">
        <f>+'Ark1'!T2809</f>
        <v>0</v>
      </c>
      <c r="S310" s="161">
        <f>+'Ark1'!U2809</f>
        <v>0</v>
      </c>
      <c r="T310" s="74">
        <f>+'Ark1'!W2809</f>
        <v>0</v>
      </c>
      <c r="U310" s="74">
        <f>+'Ark1'!X2809</f>
        <v>0</v>
      </c>
      <c r="V310" s="74">
        <f>+'Ark1'!Y2809</f>
        <v>0</v>
      </c>
      <c r="W310" s="74">
        <f>+'Ark1'!Z2809</f>
        <v>0</v>
      </c>
      <c r="X310" s="54">
        <f>+'Ark1'!AA2809</f>
        <v>0</v>
      </c>
      <c r="Y310" s="54">
        <f>+'Ark1'!AB2809</f>
        <v>0</v>
      </c>
      <c r="Z310" s="54">
        <f>+'Ark1'!AC2809</f>
        <v>0</v>
      </c>
      <c r="AA310" s="54" t="e">
        <f t="shared" si="14"/>
        <v>#DIV/0!</v>
      </c>
      <c r="AB310" s="54" t="e">
        <f t="shared" si="15"/>
        <v>#DIV/0!</v>
      </c>
      <c r="AC310" s="45"/>
    </row>
    <row r="311" spans="1:29">
      <c r="A311" s="45"/>
      <c r="B311" s="52">
        <f>+'Ark1'!C2810</f>
        <v>2006</v>
      </c>
      <c r="C311" s="52">
        <f>+'Ark1'!N2810</f>
        <v>440</v>
      </c>
      <c r="D311" s="53" t="s">
        <v>480</v>
      </c>
      <c r="E311" s="52">
        <f>+'Ark1'!Q2810</f>
        <v>0</v>
      </c>
      <c r="F311" s="52">
        <f>+'Ark1'!R2810</f>
        <v>0</v>
      </c>
      <c r="G311" s="183">
        <f>+'Ark1'!AG2810</f>
        <v>0</v>
      </c>
      <c r="H311" s="59">
        <f t="shared" si="16"/>
        <v>0</v>
      </c>
      <c r="I311" s="183">
        <f>+'Ark1'!AH2810</f>
        <v>0</v>
      </c>
      <c r="J311" s="183"/>
      <c r="K311" s="452"/>
      <c r="L311" s="281"/>
      <c r="M311" s="200"/>
      <c r="N311" s="183"/>
      <c r="O311" s="183"/>
      <c r="P311" s="183"/>
      <c r="Q311" s="54">
        <f>+'Ark1'!S2810</f>
        <v>0</v>
      </c>
      <c r="R311" s="54">
        <f>+'Ark1'!T2810</f>
        <v>0</v>
      </c>
      <c r="S311" s="161">
        <f>+'Ark1'!U2810</f>
        <v>0</v>
      </c>
      <c r="T311" s="74">
        <f>+'Ark1'!W2810</f>
        <v>0</v>
      </c>
      <c r="U311" s="74">
        <f>+'Ark1'!X2810</f>
        <v>0</v>
      </c>
      <c r="V311" s="74">
        <f>+'Ark1'!Y2810</f>
        <v>0</v>
      </c>
      <c r="W311" s="74">
        <f>+'Ark1'!Z2810</f>
        <v>0</v>
      </c>
      <c r="X311" s="54">
        <f>+'Ark1'!AA2810</f>
        <v>0</v>
      </c>
      <c r="Y311" s="54">
        <f>+'Ark1'!AB2810</f>
        <v>0</v>
      </c>
      <c r="Z311" s="54">
        <f>+'Ark1'!AC2810</f>
        <v>0</v>
      </c>
      <c r="AA311" s="54" t="e">
        <f t="shared" si="14"/>
        <v>#DIV/0!</v>
      </c>
      <c r="AB311" s="54" t="e">
        <f t="shared" si="15"/>
        <v>#DIV/0!</v>
      </c>
      <c r="AC311" s="45"/>
    </row>
    <row r="312" spans="1:29">
      <c r="A312" s="45"/>
      <c r="B312" s="52">
        <f>+'Ark1'!C2811</f>
        <v>2006</v>
      </c>
      <c r="C312" s="52">
        <f>+'Ark1'!N2811</f>
        <v>443</v>
      </c>
      <c r="D312" s="53" t="s">
        <v>481</v>
      </c>
      <c r="E312" s="52">
        <f>+'Ark1'!Q2811</f>
        <v>0</v>
      </c>
      <c r="F312" s="52">
        <f>+'Ark1'!R2811</f>
        <v>0</v>
      </c>
      <c r="G312" s="183">
        <f>+'Ark1'!AG2811</f>
        <v>0</v>
      </c>
      <c r="H312" s="59">
        <f t="shared" si="16"/>
        <v>0</v>
      </c>
      <c r="I312" s="183">
        <f>+'Ark1'!AH2811</f>
        <v>0</v>
      </c>
      <c r="J312" s="183"/>
      <c r="K312" s="452"/>
      <c r="L312" s="281"/>
      <c r="M312" s="200"/>
      <c r="N312" s="183"/>
      <c r="O312" s="183"/>
      <c r="P312" s="183"/>
      <c r="Q312" s="54">
        <f>+'Ark1'!S2811</f>
        <v>0</v>
      </c>
      <c r="R312" s="54">
        <f>+'Ark1'!T2811</f>
        <v>0</v>
      </c>
      <c r="S312" s="161">
        <f>+'Ark1'!U2811</f>
        <v>0</v>
      </c>
      <c r="T312" s="74">
        <f>+'Ark1'!W2811</f>
        <v>0</v>
      </c>
      <c r="U312" s="74">
        <f>+'Ark1'!X2811</f>
        <v>0</v>
      </c>
      <c r="V312" s="74">
        <f>+'Ark1'!Y2811</f>
        <v>0</v>
      </c>
      <c r="W312" s="74">
        <f>+'Ark1'!Z2811</f>
        <v>0</v>
      </c>
      <c r="X312" s="54">
        <f>+'Ark1'!AA2811</f>
        <v>0</v>
      </c>
      <c r="Y312" s="54">
        <f>+'Ark1'!AB2811</f>
        <v>0</v>
      </c>
      <c r="Z312" s="54">
        <f>+'Ark1'!AC2811</f>
        <v>0</v>
      </c>
      <c r="AA312" s="54" t="e">
        <f t="shared" si="14"/>
        <v>#DIV/0!</v>
      </c>
      <c r="AB312" s="54" t="e">
        <f t="shared" si="15"/>
        <v>#DIV/0!</v>
      </c>
      <c r="AC312" s="45"/>
    </row>
    <row r="313" spans="1:29">
      <c r="A313" s="45"/>
      <c r="B313" s="52">
        <f>+'Ark1'!C2812</f>
        <v>2006</v>
      </c>
      <c r="C313" s="52">
        <f>+'Ark1'!N2812</f>
        <v>445</v>
      </c>
      <c r="D313" s="53" t="s">
        <v>482</v>
      </c>
      <c r="E313" s="52">
        <f>+'Ark1'!Q2812</f>
        <v>0</v>
      </c>
      <c r="F313" s="52">
        <f>+'Ark1'!R2812</f>
        <v>0</v>
      </c>
      <c r="G313" s="183">
        <f>+'Ark1'!AG2812</f>
        <v>0</v>
      </c>
      <c r="H313" s="45">
        <f t="shared" si="16"/>
        <v>0</v>
      </c>
      <c r="I313" s="183">
        <f>+'Ark1'!AH2812</f>
        <v>0</v>
      </c>
      <c r="J313" s="183"/>
      <c r="K313" s="452"/>
      <c r="L313" s="281"/>
      <c r="M313" s="200"/>
      <c r="N313" s="183"/>
      <c r="O313" s="183"/>
      <c r="P313" s="183"/>
      <c r="Q313" s="54">
        <f>+'Ark1'!S2812</f>
        <v>0</v>
      </c>
      <c r="R313" s="54">
        <f>+'Ark1'!T2812</f>
        <v>0</v>
      </c>
      <c r="S313" s="161">
        <f>+'Ark1'!U2812</f>
        <v>0</v>
      </c>
      <c r="T313" s="74">
        <f>+'Ark1'!W2812</f>
        <v>0</v>
      </c>
      <c r="U313" s="74">
        <f>+'Ark1'!X2812</f>
        <v>0</v>
      </c>
      <c r="V313" s="74">
        <f>+'Ark1'!Y2812</f>
        <v>0</v>
      </c>
      <c r="W313" s="74">
        <f>+'Ark1'!Z2812</f>
        <v>0</v>
      </c>
      <c r="X313" s="54">
        <f>+'Ark1'!AA2812</f>
        <v>0</v>
      </c>
      <c r="Y313" s="54">
        <f>+'Ark1'!AB2812</f>
        <v>0</v>
      </c>
      <c r="Z313" s="54">
        <f>+'Ark1'!AC2812</f>
        <v>0</v>
      </c>
      <c r="AA313" s="54" t="e">
        <f t="shared" si="14"/>
        <v>#DIV/0!</v>
      </c>
      <c r="AB313" s="54" t="e">
        <f t="shared" si="15"/>
        <v>#DIV/0!</v>
      </c>
      <c r="AC313" s="45"/>
    </row>
    <row r="314" spans="1:29">
      <c r="A314" s="45"/>
      <c r="B314" s="52">
        <f>+'Ark1'!C2813</f>
        <v>2006</v>
      </c>
      <c r="C314" s="52">
        <f>+'Ark1'!N2813</f>
        <v>450</v>
      </c>
      <c r="D314" s="53" t="s">
        <v>483</v>
      </c>
      <c r="E314" s="52">
        <f>+'Ark1'!Q2813</f>
        <v>0</v>
      </c>
      <c r="F314" s="52">
        <f>+'Ark1'!R2813</f>
        <v>0</v>
      </c>
      <c r="G314" s="183">
        <f>+'Ark1'!AG2813</f>
        <v>0</v>
      </c>
      <c r="H314" s="45">
        <f t="shared" si="16"/>
        <v>0</v>
      </c>
      <c r="I314" s="183">
        <f>+'Ark1'!AH2813</f>
        <v>0</v>
      </c>
      <c r="J314" s="183"/>
      <c r="K314" s="452"/>
      <c r="L314" s="281"/>
      <c r="M314" s="200"/>
      <c r="N314" s="183"/>
      <c r="O314" s="183"/>
      <c r="P314" s="183"/>
      <c r="Q314" s="54">
        <f>+'Ark1'!S2813</f>
        <v>0</v>
      </c>
      <c r="R314" s="54">
        <f>+'Ark1'!T2813</f>
        <v>0</v>
      </c>
      <c r="S314" s="161">
        <f>+'Ark1'!U2813</f>
        <v>0</v>
      </c>
      <c r="T314" s="74">
        <f>+'Ark1'!W2813</f>
        <v>0</v>
      </c>
      <c r="U314" s="74">
        <f>+'Ark1'!X2813</f>
        <v>0</v>
      </c>
      <c r="V314" s="74">
        <f>+'Ark1'!Y2813</f>
        <v>0</v>
      </c>
      <c r="W314" s="74">
        <f>+'Ark1'!Z2813</f>
        <v>0</v>
      </c>
      <c r="X314" s="54">
        <f>+'Ark1'!AA2813</f>
        <v>0</v>
      </c>
      <c r="Y314" s="54">
        <f>+'Ark1'!AB2813</f>
        <v>0</v>
      </c>
      <c r="Z314" s="54">
        <f>+'Ark1'!AC2813</f>
        <v>0</v>
      </c>
      <c r="AA314" s="54" t="e">
        <f t="shared" si="14"/>
        <v>#DIV/0!</v>
      </c>
      <c r="AB314" s="54" t="e">
        <f t="shared" si="15"/>
        <v>#DIV/0!</v>
      </c>
      <c r="AC314" s="45"/>
    </row>
    <row r="315" spans="1:29">
      <c r="A315" s="45"/>
      <c r="B315" s="52">
        <f>+'Ark1'!C2814</f>
        <v>2006</v>
      </c>
      <c r="C315" s="52">
        <f>+'Ark1'!N2814</f>
        <v>455</v>
      </c>
      <c r="D315" s="53" t="s">
        <v>484</v>
      </c>
      <c r="E315" s="52">
        <f>+'Ark1'!Q2814</f>
        <v>0</v>
      </c>
      <c r="F315" s="52">
        <f>+'Ark1'!R2814</f>
        <v>0</v>
      </c>
      <c r="G315" s="183">
        <f>+'Ark1'!AG2814</f>
        <v>0</v>
      </c>
      <c r="H315" s="34">
        <f t="shared" si="16"/>
        <v>0</v>
      </c>
      <c r="I315" s="183">
        <f>+'Ark1'!AH2814</f>
        <v>0</v>
      </c>
      <c r="J315" s="183"/>
      <c r="K315" s="452"/>
      <c r="L315" s="281"/>
      <c r="M315" s="200"/>
      <c r="N315" s="183"/>
      <c r="O315" s="183"/>
      <c r="P315" s="183"/>
      <c r="Q315" s="54">
        <f>+'Ark1'!S2814</f>
        <v>0</v>
      </c>
      <c r="R315" s="54">
        <f>+'Ark1'!T2814</f>
        <v>0</v>
      </c>
      <c r="S315" s="161">
        <f>+'Ark1'!U2814</f>
        <v>0</v>
      </c>
      <c r="T315" s="74">
        <f>+'Ark1'!W2814</f>
        <v>0</v>
      </c>
      <c r="U315" s="74">
        <f>+'Ark1'!X2814</f>
        <v>0</v>
      </c>
      <c r="V315" s="74">
        <f>+'Ark1'!Y2814</f>
        <v>0</v>
      </c>
      <c r="W315" s="74">
        <f>+'Ark1'!Z2814</f>
        <v>0</v>
      </c>
      <c r="X315" s="54">
        <f>+'Ark1'!AA2814</f>
        <v>0</v>
      </c>
      <c r="Y315" s="54">
        <f>+'Ark1'!AB2814</f>
        <v>0</v>
      </c>
      <c r="Z315" s="54">
        <f>+'Ark1'!AC2814</f>
        <v>0</v>
      </c>
      <c r="AA315" s="54" t="e">
        <f t="shared" si="14"/>
        <v>#DIV/0!</v>
      </c>
      <c r="AB315" s="54" t="e">
        <f t="shared" si="15"/>
        <v>#DIV/0!</v>
      </c>
      <c r="AC315" s="45"/>
    </row>
    <row r="316" spans="1:29">
      <c r="A316" s="45"/>
      <c r="B316" s="52">
        <f>+'Ark1'!C2815</f>
        <v>2006</v>
      </c>
      <c r="C316" s="52">
        <f>+'Ark1'!N2815</f>
        <v>460</v>
      </c>
      <c r="D316" s="53" t="s">
        <v>485</v>
      </c>
      <c r="E316" s="52">
        <f>+'Ark1'!Q2815</f>
        <v>0</v>
      </c>
      <c r="F316" s="52">
        <f>+'Ark1'!R2815</f>
        <v>0</v>
      </c>
      <c r="G316" s="183">
        <f>+'Ark1'!AG2815</f>
        <v>0</v>
      </c>
      <c r="H316" s="34">
        <f t="shared" si="16"/>
        <v>0</v>
      </c>
      <c r="I316" s="183">
        <f>+'Ark1'!AH2815</f>
        <v>0</v>
      </c>
      <c r="J316" s="183"/>
      <c r="K316" s="452"/>
      <c r="L316" s="281"/>
      <c r="M316" s="200"/>
      <c r="N316" s="183"/>
      <c r="O316" s="183"/>
      <c r="P316" s="183"/>
      <c r="Q316" s="54">
        <f>+'Ark1'!S2815</f>
        <v>0</v>
      </c>
      <c r="R316" s="54">
        <f>+'Ark1'!T2815</f>
        <v>0</v>
      </c>
      <c r="S316" s="161">
        <f>+'Ark1'!U2815</f>
        <v>0</v>
      </c>
      <c r="T316" s="74">
        <f>+'Ark1'!W2815</f>
        <v>0</v>
      </c>
      <c r="U316" s="74">
        <f>+'Ark1'!X2815</f>
        <v>0</v>
      </c>
      <c r="V316" s="74">
        <f>+'Ark1'!Y2815</f>
        <v>0</v>
      </c>
      <c r="W316" s="74">
        <f>+'Ark1'!Z2815</f>
        <v>0</v>
      </c>
      <c r="X316" s="54">
        <f>+'Ark1'!AA2815</f>
        <v>0</v>
      </c>
      <c r="Y316" s="54">
        <f>+'Ark1'!AB2815</f>
        <v>0</v>
      </c>
      <c r="Z316" s="54">
        <f>+'Ark1'!AC2815</f>
        <v>0</v>
      </c>
      <c r="AA316" s="54" t="e">
        <f t="shared" si="14"/>
        <v>#DIV/0!</v>
      </c>
      <c r="AB316" s="54" t="e">
        <f t="shared" si="15"/>
        <v>#DIV/0!</v>
      </c>
      <c r="AC316" s="45"/>
    </row>
    <row r="317" spans="1:29">
      <c r="A317" s="45"/>
      <c r="B317">
        <f>+'Ark1'!C2816</f>
        <v>2005</v>
      </c>
      <c r="C317">
        <f>+'Ark1'!N2816</f>
        <v>409</v>
      </c>
      <c r="D317" s="3" t="s">
        <v>470</v>
      </c>
      <c r="E317">
        <f>+'Ark1'!Q2816</f>
        <v>0</v>
      </c>
      <c r="F317">
        <f>+'Ark1'!R2816</f>
        <v>0</v>
      </c>
      <c r="G317" s="201">
        <f>+'Ark1'!AG2816</f>
        <v>0</v>
      </c>
      <c r="H317" s="34">
        <f t="shared" si="16"/>
        <v>0</v>
      </c>
      <c r="I317" s="201">
        <f>+'Ark1'!AH2816</f>
        <v>0</v>
      </c>
      <c r="J317" s="201"/>
      <c r="K317" s="453"/>
      <c r="L317" s="209"/>
      <c r="M317" s="151"/>
      <c r="N317" s="201"/>
      <c r="O317" s="201"/>
      <c r="P317" s="201"/>
      <c r="Q317" s="1">
        <f>+'Ark1'!S2816</f>
        <v>0</v>
      </c>
      <c r="R317" s="1">
        <f>+'Ark1'!T2816</f>
        <v>0</v>
      </c>
      <c r="S317" s="93">
        <f>+'Ark1'!U2816</f>
        <v>0</v>
      </c>
      <c r="T317" s="11">
        <f>+'Ark1'!W2816</f>
        <v>0</v>
      </c>
      <c r="U317" s="11">
        <f>+'Ark1'!X2816</f>
        <v>0</v>
      </c>
      <c r="V317" s="11">
        <f>+'Ark1'!Y2816</f>
        <v>0</v>
      </c>
      <c r="W317" s="11">
        <f>+'Ark1'!Z2816</f>
        <v>0</v>
      </c>
      <c r="X317" s="1">
        <f>+'Ark1'!AA2816</f>
        <v>0</v>
      </c>
      <c r="Y317" s="1">
        <f>+'Ark1'!AB2816</f>
        <v>0</v>
      </c>
      <c r="Z317" s="1">
        <f>+'Ark1'!AC2816</f>
        <v>0</v>
      </c>
      <c r="AA317" s="1" t="e">
        <f t="shared" si="14"/>
        <v>#DIV/0!</v>
      </c>
      <c r="AB317" s="1" t="e">
        <f t="shared" si="15"/>
        <v>#DIV/0!</v>
      </c>
      <c r="AC317" s="45"/>
    </row>
    <row r="318" spans="1:29">
      <c r="A318" s="45"/>
      <c r="B318">
        <f>+'Ark1'!C2817</f>
        <v>2005</v>
      </c>
      <c r="C318">
        <f>+'Ark1'!N2817</f>
        <v>410</v>
      </c>
      <c r="D318" s="3" t="s">
        <v>471</v>
      </c>
      <c r="E318">
        <f>+'Ark1'!Q2817</f>
        <v>0</v>
      </c>
      <c r="F318">
        <f>+'Ark1'!R2817</f>
        <v>0</v>
      </c>
      <c r="G318" s="201">
        <f>+'Ark1'!AG2817</f>
        <v>0</v>
      </c>
      <c r="H318" s="34">
        <f t="shared" si="16"/>
        <v>0</v>
      </c>
      <c r="I318" s="201">
        <f>+'Ark1'!AH2817</f>
        <v>0</v>
      </c>
      <c r="J318" s="201"/>
      <c r="K318" s="453"/>
      <c r="L318" s="209"/>
      <c r="M318" s="151"/>
      <c r="N318" s="201"/>
      <c r="O318" s="201"/>
      <c r="P318" s="201"/>
      <c r="Q318" s="1">
        <f>+'Ark1'!S2817</f>
        <v>0</v>
      </c>
      <c r="R318" s="1">
        <f>+'Ark1'!T2817</f>
        <v>0</v>
      </c>
      <c r="S318" s="93">
        <f>+'Ark1'!U2817</f>
        <v>0</v>
      </c>
      <c r="T318" s="11">
        <f>+'Ark1'!W2817</f>
        <v>0</v>
      </c>
      <c r="U318" s="11">
        <f>+'Ark1'!X2817</f>
        <v>0</v>
      </c>
      <c r="V318" s="11">
        <f>+'Ark1'!Y2817</f>
        <v>0</v>
      </c>
      <c r="W318" s="11">
        <f>+'Ark1'!Z2817</f>
        <v>0</v>
      </c>
      <c r="X318" s="1">
        <f>+'Ark1'!AA2817</f>
        <v>0</v>
      </c>
      <c r="Y318" s="1">
        <f>+'Ark1'!AB2817</f>
        <v>0</v>
      </c>
      <c r="Z318" s="1">
        <f>+'Ark1'!AC2817</f>
        <v>0</v>
      </c>
      <c r="AA318" s="1" t="e">
        <f t="shared" si="14"/>
        <v>#DIV/0!</v>
      </c>
      <c r="AB318" s="1" t="e">
        <f t="shared" si="15"/>
        <v>#DIV/0!</v>
      </c>
      <c r="AC318" s="45"/>
    </row>
    <row r="319" spans="1:29">
      <c r="A319" s="45"/>
      <c r="B319">
        <f>+'Ark1'!C2818</f>
        <v>2005</v>
      </c>
      <c r="C319">
        <f>+'Ark1'!N2818</f>
        <v>415</v>
      </c>
      <c r="D319" s="3" t="s">
        <v>472</v>
      </c>
      <c r="E319">
        <f>+'Ark1'!Q2818</f>
        <v>0</v>
      </c>
      <c r="F319">
        <f>+'Ark1'!R2818</f>
        <v>0</v>
      </c>
      <c r="G319" s="201">
        <f>+'Ark1'!AG2818</f>
        <v>0</v>
      </c>
      <c r="H319" s="34">
        <f t="shared" si="16"/>
        <v>0</v>
      </c>
      <c r="I319" s="201">
        <f>+'Ark1'!AH2818</f>
        <v>0</v>
      </c>
      <c r="J319" s="201"/>
      <c r="K319" s="453"/>
      <c r="L319" s="209"/>
      <c r="M319" s="151"/>
      <c r="N319" s="201"/>
      <c r="O319" s="201"/>
      <c r="P319" s="201"/>
      <c r="Q319" s="1">
        <f>+'Ark1'!S2818</f>
        <v>0</v>
      </c>
      <c r="R319" s="1">
        <f>+'Ark1'!T2818</f>
        <v>0</v>
      </c>
      <c r="S319" s="93">
        <f>+'Ark1'!U2818</f>
        <v>0</v>
      </c>
      <c r="T319" s="11">
        <f>+'Ark1'!W2818</f>
        <v>0</v>
      </c>
      <c r="U319" s="11">
        <f>+'Ark1'!X2818</f>
        <v>0</v>
      </c>
      <c r="V319" s="11">
        <f>+'Ark1'!Y2818</f>
        <v>0</v>
      </c>
      <c r="W319" s="11">
        <f>+'Ark1'!Z2818</f>
        <v>0</v>
      </c>
      <c r="X319" s="1">
        <f>+'Ark1'!AA2818</f>
        <v>0</v>
      </c>
      <c r="Y319" s="1">
        <f>+'Ark1'!AB2818</f>
        <v>0</v>
      </c>
      <c r="Z319" s="1">
        <f>+'Ark1'!AC2818</f>
        <v>0</v>
      </c>
      <c r="AA319" s="1" t="e">
        <f t="shared" si="14"/>
        <v>#DIV/0!</v>
      </c>
      <c r="AB319" s="1" t="e">
        <f t="shared" si="15"/>
        <v>#DIV/0!</v>
      </c>
      <c r="AC319" s="45"/>
    </row>
    <row r="320" spans="1:29">
      <c r="A320" s="45"/>
      <c r="B320">
        <f>+'Ark1'!C2819</f>
        <v>2005</v>
      </c>
      <c r="C320">
        <f>+'Ark1'!N2819</f>
        <v>420</v>
      </c>
      <c r="D320" s="3" t="s">
        <v>473</v>
      </c>
      <c r="E320">
        <f>+'Ark1'!Q2819</f>
        <v>0</v>
      </c>
      <c r="F320">
        <f>+'Ark1'!R2819</f>
        <v>0</v>
      </c>
      <c r="G320" s="201">
        <f>+'Ark1'!AG2819</f>
        <v>0</v>
      </c>
      <c r="H320" s="34">
        <f t="shared" si="16"/>
        <v>0</v>
      </c>
      <c r="I320" s="201">
        <f>+'Ark1'!AH2819</f>
        <v>0</v>
      </c>
      <c r="J320" s="201"/>
      <c r="K320" s="453"/>
      <c r="L320" s="209"/>
      <c r="M320" s="151"/>
      <c r="N320" s="201"/>
      <c r="O320" s="201"/>
      <c r="P320" s="201"/>
      <c r="Q320" s="1">
        <f>+'Ark1'!S2819</f>
        <v>0</v>
      </c>
      <c r="R320" s="1">
        <f>+'Ark1'!T2819</f>
        <v>0</v>
      </c>
      <c r="S320" s="93">
        <f>+'Ark1'!U2819</f>
        <v>0</v>
      </c>
      <c r="T320" s="11">
        <f>+'Ark1'!W2819</f>
        <v>0</v>
      </c>
      <c r="U320" s="11">
        <f>+'Ark1'!X2819</f>
        <v>0</v>
      </c>
      <c r="V320" s="11">
        <f>+'Ark1'!Y2819</f>
        <v>0</v>
      </c>
      <c r="W320" s="11">
        <f>+'Ark1'!Z2819</f>
        <v>0</v>
      </c>
      <c r="X320" s="1">
        <f>+'Ark1'!AA2819</f>
        <v>0</v>
      </c>
      <c r="Y320" s="1">
        <f>+'Ark1'!AB2819</f>
        <v>0</v>
      </c>
      <c r="Z320" s="1">
        <f>+'Ark1'!AC2819</f>
        <v>0</v>
      </c>
      <c r="AA320" s="1" t="e">
        <f t="shared" si="14"/>
        <v>#DIV/0!</v>
      </c>
      <c r="AB320" s="1" t="e">
        <f t="shared" si="15"/>
        <v>#DIV/0!</v>
      </c>
      <c r="AC320" s="45"/>
    </row>
    <row r="321" spans="1:38">
      <c r="A321" s="45"/>
      <c r="B321">
        <f>+'Ark1'!C2820</f>
        <v>2005</v>
      </c>
      <c r="C321">
        <f>+'Ark1'!N2820</f>
        <v>425</v>
      </c>
      <c r="D321" s="3" t="s">
        <v>474</v>
      </c>
      <c r="E321">
        <f>+'Ark1'!Q2820</f>
        <v>0</v>
      </c>
      <c r="F321">
        <f>+'Ark1'!R2820</f>
        <v>0</v>
      </c>
      <c r="G321" s="201">
        <f>+'Ark1'!AG2820</f>
        <v>0</v>
      </c>
      <c r="H321" s="34">
        <f t="shared" si="16"/>
        <v>0</v>
      </c>
      <c r="I321" s="201">
        <f>+'Ark1'!AH2820</f>
        <v>0</v>
      </c>
      <c r="J321" s="201"/>
      <c r="K321" s="453"/>
      <c r="L321" s="209"/>
      <c r="M321" s="151"/>
      <c r="N321" s="201"/>
      <c r="O321" s="201"/>
      <c r="P321" s="201"/>
      <c r="Q321" s="1">
        <f>+'Ark1'!S2820</f>
        <v>0</v>
      </c>
      <c r="R321" s="1">
        <f>+'Ark1'!T2820</f>
        <v>0</v>
      </c>
      <c r="S321" s="93">
        <f>+'Ark1'!U2820</f>
        <v>0</v>
      </c>
      <c r="T321" s="11">
        <f>+'Ark1'!W2820</f>
        <v>0</v>
      </c>
      <c r="U321" s="11">
        <f>+'Ark1'!X2820</f>
        <v>0</v>
      </c>
      <c r="V321" s="11">
        <f>+'Ark1'!Y2820</f>
        <v>0</v>
      </c>
      <c r="W321" s="11">
        <f>+'Ark1'!Z2820</f>
        <v>0</v>
      </c>
      <c r="X321" s="1">
        <f>+'Ark1'!AA2820</f>
        <v>0</v>
      </c>
      <c r="Y321" s="1">
        <f>+'Ark1'!AB2820</f>
        <v>0</v>
      </c>
      <c r="Z321" s="1">
        <f>+'Ark1'!AC2820</f>
        <v>0</v>
      </c>
      <c r="AA321" s="1" t="e">
        <f t="shared" si="14"/>
        <v>#DIV/0!</v>
      </c>
      <c r="AB321" s="1" t="e">
        <f t="shared" si="15"/>
        <v>#DIV/0!</v>
      </c>
      <c r="AC321" s="45"/>
    </row>
    <row r="322" spans="1:38">
      <c r="A322" s="45"/>
      <c r="B322">
        <f>+'Ark1'!C2821</f>
        <v>2005</v>
      </c>
      <c r="C322">
        <f>+'Ark1'!N2821</f>
        <v>428</v>
      </c>
      <c r="D322" s="3" t="s">
        <v>475</v>
      </c>
      <c r="E322">
        <f>+'Ark1'!Q2821</f>
        <v>0</v>
      </c>
      <c r="F322">
        <f>+'Ark1'!R2821</f>
        <v>0</v>
      </c>
      <c r="G322" s="201">
        <f>+'Ark1'!AG2821</f>
        <v>0</v>
      </c>
      <c r="H322" s="34">
        <f t="shared" si="16"/>
        <v>0</v>
      </c>
      <c r="I322" s="201">
        <f>+'Ark1'!AH2821</f>
        <v>0</v>
      </c>
      <c r="J322" s="201"/>
      <c r="K322" s="453"/>
      <c r="L322" s="209"/>
      <c r="M322" s="151"/>
      <c r="N322" s="201"/>
      <c r="O322" s="201"/>
      <c r="P322" s="201"/>
      <c r="Q322" s="1">
        <f>+'Ark1'!S2821</f>
        <v>0</v>
      </c>
      <c r="R322" s="1">
        <f>+'Ark1'!T2821</f>
        <v>0</v>
      </c>
      <c r="S322" s="93">
        <f>+'Ark1'!U2821</f>
        <v>0</v>
      </c>
      <c r="T322" s="11">
        <f>+'Ark1'!W2821</f>
        <v>0</v>
      </c>
      <c r="U322" s="11">
        <f>+'Ark1'!X2821</f>
        <v>0</v>
      </c>
      <c r="V322" s="11">
        <f>+'Ark1'!Y2821</f>
        <v>0</v>
      </c>
      <c r="W322" s="11">
        <f>+'Ark1'!Z2821</f>
        <v>0</v>
      </c>
      <c r="X322" s="1">
        <f>+'Ark1'!AA2821</f>
        <v>0</v>
      </c>
      <c r="Y322" s="1">
        <f>+'Ark1'!AB2821</f>
        <v>0</v>
      </c>
      <c r="Z322" s="1">
        <f>+'Ark1'!AC2821</f>
        <v>0</v>
      </c>
      <c r="AA322" s="1" t="e">
        <f t="shared" si="14"/>
        <v>#DIV/0!</v>
      </c>
      <c r="AB322" s="1" t="e">
        <f t="shared" si="15"/>
        <v>#DIV/0!</v>
      </c>
      <c r="AC322" s="45"/>
    </row>
    <row r="323" spans="1:38">
      <c r="A323" s="45"/>
      <c r="B323">
        <f>+'Ark1'!C2822</f>
        <v>2005</v>
      </c>
      <c r="C323">
        <f>+'Ark1'!N2822</f>
        <v>430</v>
      </c>
      <c r="D323" s="3" t="s">
        <v>476</v>
      </c>
      <c r="E323">
        <f>+'Ark1'!Q2822</f>
        <v>0</v>
      </c>
      <c r="F323">
        <f>+'Ark1'!R2822</f>
        <v>0</v>
      </c>
      <c r="G323" s="201">
        <f>+'Ark1'!AG2822</f>
        <v>0</v>
      </c>
      <c r="H323" s="34">
        <f t="shared" si="16"/>
        <v>0</v>
      </c>
      <c r="I323" s="201">
        <f>+'Ark1'!AH2822</f>
        <v>0</v>
      </c>
      <c r="J323" s="201"/>
      <c r="K323" s="453"/>
      <c r="L323" s="209"/>
      <c r="M323" s="151"/>
      <c r="N323" s="201"/>
      <c r="O323" s="201"/>
      <c r="P323" s="201"/>
      <c r="Q323" s="1">
        <f>+'Ark1'!S2822</f>
        <v>0</v>
      </c>
      <c r="R323" s="1">
        <f>+'Ark1'!T2822</f>
        <v>0</v>
      </c>
      <c r="S323" s="93">
        <f>+'Ark1'!U2822</f>
        <v>0</v>
      </c>
      <c r="T323" s="11">
        <f>+'Ark1'!W2822</f>
        <v>0</v>
      </c>
      <c r="U323" s="11">
        <f>+'Ark1'!X2822</f>
        <v>0</v>
      </c>
      <c r="V323" s="11">
        <f>+'Ark1'!Y2822</f>
        <v>0</v>
      </c>
      <c r="W323" s="11">
        <f>+'Ark1'!Z2822</f>
        <v>0</v>
      </c>
      <c r="X323" s="1">
        <f>+'Ark1'!AA2822</f>
        <v>0</v>
      </c>
      <c r="Y323" s="1">
        <f>+'Ark1'!AB2822</f>
        <v>0</v>
      </c>
      <c r="Z323" s="1">
        <f>+'Ark1'!AC2822</f>
        <v>0</v>
      </c>
      <c r="AA323" s="1" t="e">
        <f t="shared" si="14"/>
        <v>#DIV/0!</v>
      </c>
      <c r="AB323" s="1" t="e">
        <f t="shared" si="15"/>
        <v>#DIV/0!</v>
      </c>
      <c r="AC323" s="45"/>
    </row>
    <row r="324" spans="1:38">
      <c r="A324" s="45"/>
      <c r="B324">
        <f>+'Ark1'!C2823</f>
        <v>2005</v>
      </c>
      <c r="C324">
        <f>+'Ark1'!N2823</f>
        <v>433</v>
      </c>
      <c r="D324" s="3" t="s">
        <v>477</v>
      </c>
      <c r="E324">
        <f>+'Ark1'!Q2823</f>
        <v>0</v>
      </c>
      <c r="F324">
        <f>+'Ark1'!R2823</f>
        <v>0</v>
      </c>
      <c r="G324" s="201">
        <f>+'Ark1'!AG2823</f>
        <v>0</v>
      </c>
      <c r="H324" s="34">
        <f t="shared" si="16"/>
        <v>0</v>
      </c>
      <c r="I324" s="201">
        <f>+'Ark1'!AH2823</f>
        <v>0</v>
      </c>
      <c r="J324" s="201"/>
      <c r="K324" s="453"/>
      <c r="L324" s="209"/>
      <c r="M324" s="151"/>
      <c r="N324" s="201"/>
      <c r="O324" s="201"/>
      <c r="P324" s="201"/>
      <c r="Q324" s="1">
        <f>+'Ark1'!S2823</f>
        <v>0</v>
      </c>
      <c r="R324" s="1">
        <f>+'Ark1'!T2823</f>
        <v>0</v>
      </c>
      <c r="S324" s="93">
        <f>+'Ark1'!U2823</f>
        <v>0</v>
      </c>
      <c r="T324" s="11">
        <f>+'Ark1'!W2823</f>
        <v>0</v>
      </c>
      <c r="U324" s="11">
        <f>+'Ark1'!X2823</f>
        <v>0</v>
      </c>
      <c r="V324" s="11">
        <f>+'Ark1'!Y2823</f>
        <v>0</v>
      </c>
      <c r="W324" s="11">
        <f>+'Ark1'!Z2823</f>
        <v>0</v>
      </c>
      <c r="X324" s="1">
        <f>+'Ark1'!AA2823</f>
        <v>0</v>
      </c>
      <c r="Y324" s="1">
        <f>+'Ark1'!AB2823</f>
        <v>0</v>
      </c>
      <c r="Z324" s="1">
        <f>+'Ark1'!AC2823</f>
        <v>0</v>
      </c>
      <c r="AA324" s="1" t="e">
        <f t="shared" si="14"/>
        <v>#DIV/0!</v>
      </c>
      <c r="AB324" s="1" t="e">
        <f t="shared" si="15"/>
        <v>#DIV/0!</v>
      </c>
      <c r="AC324" s="45"/>
    </row>
    <row r="325" spans="1:38">
      <c r="A325" s="45"/>
      <c r="B325">
        <f>+'Ark1'!C2824</f>
        <v>2005</v>
      </c>
      <c r="C325">
        <f>+'Ark1'!N2824</f>
        <v>435</v>
      </c>
      <c r="D325" s="3" t="s">
        <v>478</v>
      </c>
      <c r="E325">
        <f>+'Ark1'!Q2824</f>
        <v>0</v>
      </c>
      <c r="F325">
        <f>+'Ark1'!R2824</f>
        <v>0</v>
      </c>
      <c r="G325" s="201">
        <f>+'Ark1'!AG2824</f>
        <v>0</v>
      </c>
      <c r="H325" s="34">
        <f t="shared" si="16"/>
        <v>0</v>
      </c>
      <c r="I325" s="201">
        <f>+'Ark1'!AH2824</f>
        <v>0</v>
      </c>
      <c r="J325" s="201"/>
      <c r="K325" s="453"/>
      <c r="L325" s="209"/>
      <c r="M325" s="151"/>
      <c r="N325" s="201"/>
      <c r="O325" s="201"/>
      <c r="P325" s="201"/>
      <c r="Q325" s="1">
        <f>+'Ark1'!S2824</f>
        <v>0</v>
      </c>
      <c r="R325" s="1">
        <f>+'Ark1'!T2824</f>
        <v>0</v>
      </c>
      <c r="S325" s="93">
        <f>+'Ark1'!U2824</f>
        <v>0</v>
      </c>
      <c r="T325" s="11">
        <f>+'Ark1'!W2824</f>
        <v>0</v>
      </c>
      <c r="U325" s="11">
        <f>+'Ark1'!X2824</f>
        <v>0</v>
      </c>
      <c r="V325" s="11">
        <f>+'Ark1'!Y2824</f>
        <v>0</v>
      </c>
      <c r="W325" s="11">
        <f>+'Ark1'!Z2824</f>
        <v>0</v>
      </c>
      <c r="X325" s="1">
        <f>+'Ark1'!AA2824</f>
        <v>0</v>
      </c>
      <c r="Y325" s="1">
        <f>+'Ark1'!AB2824</f>
        <v>0</v>
      </c>
      <c r="Z325" s="1">
        <f>+'Ark1'!AC2824</f>
        <v>0</v>
      </c>
      <c r="AA325" s="1" t="e">
        <f t="shared" si="14"/>
        <v>#DIV/0!</v>
      </c>
      <c r="AB325" s="1" t="e">
        <f t="shared" si="15"/>
        <v>#DIV/0!</v>
      </c>
      <c r="AC325" s="45"/>
    </row>
    <row r="326" spans="1:38">
      <c r="A326" s="45"/>
      <c r="B326">
        <f>+'Ark1'!C2825</f>
        <v>2005</v>
      </c>
      <c r="C326">
        <f>+'Ark1'!N2825</f>
        <v>438</v>
      </c>
      <c r="D326" s="3" t="s">
        <v>479</v>
      </c>
      <c r="E326">
        <f>+'Ark1'!Q2825</f>
        <v>0</v>
      </c>
      <c r="F326">
        <f>+'Ark1'!R2825</f>
        <v>0</v>
      </c>
      <c r="G326" s="201">
        <f>+'Ark1'!AG2825</f>
        <v>0</v>
      </c>
      <c r="H326" s="34">
        <f t="shared" si="16"/>
        <v>0</v>
      </c>
      <c r="I326" s="201">
        <f>+'Ark1'!AH2825</f>
        <v>0</v>
      </c>
      <c r="J326" s="201"/>
      <c r="K326" s="453"/>
      <c r="L326" s="209"/>
      <c r="M326" s="151"/>
      <c r="N326" s="201"/>
      <c r="O326" s="201"/>
      <c r="P326" s="201"/>
      <c r="Q326" s="1">
        <f>+'Ark1'!S2825</f>
        <v>0</v>
      </c>
      <c r="R326" s="1">
        <f>+'Ark1'!T2825</f>
        <v>0</v>
      </c>
      <c r="S326" s="93">
        <f>+'Ark1'!U2825</f>
        <v>0</v>
      </c>
      <c r="T326" s="11">
        <f>+'Ark1'!W2825</f>
        <v>0</v>
      </c>
      <c r="U326" s="11">
        <f>+'Ark1'!X2825</f>
        <v>0</v>
      </c>
      <c r="V326" s="11">
        <f>+'Ark1'!Y2825</f>
        <v>0</v>
      </c>
      <c r="W326" s="11">
        <f>+'Ark1'!Z2825</f>
        <v>0</v>
      </c>
      <c r="X326" s="1">
        <f>+'Ark1'!AA2825</f>
        <v>0</v>
      </c>
      <c r="Y326" s="1">
        <f>+'Ark1'!AB2825</f>
        <v>0</v>
      </c>
      <c r="Z326" s="1">
        <f>+'Ark1'!AC2825</f>
        <v>0</v>
      </c>
      <c r="AA326" s="1" t="e">
        <f t="shared" si="14"/>
        <v>#DIV/0!</v>
      </c>
      <c r="AB326" s="1" t="e">
        <f t="shared" si="15"/>
        <v>#DIV/0!</v>
      </c>
      <c r="AC326" s="45"/>
    </row>
    <row r="327" spans="1:38">
      <c r="A327" s="45"/>
      <c r="B327">
        <f>+'Ark1'!C2826</f>
        <v>2005</v>
      </c>
      <c r="C327">
        <f>+'Ark1'!N2826</f>
        <v>440</v>
      </c>
      <c r="D327" s="3" t="s">
        <v>480</v>
      </c>
      <c r="E327">
        <f>+'Ark1'!Q2826</f>
        <v>0</v>
      </c>
      <c r="F327">
        <f>+'Ark1'!R2826</f>
        <v>0</v>
      </c>
      <c r="G327" s="201">
        <f>+'Ark1'!AG2826</f>
        <v>0</v>
      </c>
      <c r="H327">
        <f t="shared" si="16"/>
        <v>0</v>
      </c>
      <c r="I327" s="201">
        <f>+'Ark1'!AH2826</f>
        <v>0</v>
      </c>
      <c r="J327" s="201"/>
      <c r="K327" s="453"/>
      <c r="L327" s="209"/>
      <c r="M327" s="151"/>
      <c r="N327" s="201"/>
      <c r="O327" s="201"/>
      <c r="P327" s="201"/>
      <c r="Q327" s="1">
        <f>+'Ark1'!S2826</f>
        <v>0</v>
      </c>
      <c r="R327" s="1">
        <f>+'Ark1'!T2826</f>
        <v>0</v>
      </c>
      <c r="S327" s="93">
        <f>+'Ark1'!U2826</f>
        <v>0</v>
      </c>
      <c r="T327" s="11">
        <f>+'Ark1'!W2826</f>
        <v>0</v>
      </c>
      <c r="U327" s="11">
        <f>+'Ark1'!X2826</f>
        <v>0</v>
      </c>
      <c r="V327" s="11">
        <f>+'Ark1'!Y2826</f>
        <v>0</v>
      </c>
      <c r="W327" s="11">
        <f>+'Ark1'!Z2826</f>
        <v>0</v>
      </c>
      <c r="X327" s="1">
        <f>+'Ark1'!AA2826</f>
        <v>0</v>
      </c>
      <c r="Y327" s="1">
        <f>+'Ark1'!AB2826</f>
        <v>0</v>
      </c>
      <c r="Z327" s="1">
        <f>+'Ark1'!AC2826</f>
        <v>0</v>
      </c>
      <c r="AA327" s="1" t="e">
        <f t="shared" si="14"/>
        <v>#DIV/0!</v>
      </c>
      <c r="AB327" s="1" t="e">
        <f t="shared" si="15"/>
        <v>#DIV/0!</v>
      </c>
      <c r="AC327" s="45"/>
    </row>
    <row r="328" spans="1:38">
      <c r="A328" s="45"/>
      <c r="B328">
        <f>+'Ark1'!C2827</f>
        <v>2005</v>
      </c>
      <c r="C328">
        <f>+'Ark1'!N2827</f>
        <v>443</v>
      </c>
      <c r="D328" s="3" t="s">
        <v>481</v>
      </c>
      <c r="E328">
        <f>+'Ark1'!Q2827</f>
        <v>0</v>
      </c>
      <c r="F328">
        <f>+'Ark1'!R2827</f>
        <v>0</v>
      </c>
      <c r="G328" s="201">
        <f>+'Ark1'!AG2827</f>
        <v>0</v>
      </c>
      <c r="H328">
        <f t="shared" si="16"/>
        <v>0</v>
      </c>
      <c r="I328" s="201">
        <f>+'Ark1'!AH2827</f>
        <v>0</v>
      </c>
      <c r="J328" s="201"/>
      <c r="K328" s="453"/>
      <c r="L328" s="209"/>
      <c r="M328" s="151"/>
      <c r="N328" s="201"/>
      <c r="O328" s="201"/>
      <c r="P328" s="201"/>
      <c r="Q328" s="1">
        <f>+'Ark1'!S2827</f>
        <v>0</v>
      </c>
      <c r="R328" s="1">
        <f>+'Ark1'!T2827</f>
        <v>0</v>
      </c>
      <c r="S328" s="93">
        <f>+'Ark1'!U2827</f>
        <v>0</v>
      </c>
      <c r="T328" s="11">
        <f>+'Ark1'!W2827</f>
        <v>0</v>
      </c>
      <c r="U328" s="11">
        <f>+'Ark1'!X2827</f>
        <v>0</v>
      </c>
      <c r="V328" s="11">
        <f>+'Ark1'!Y2827</f>
        <v>0</v>
      </c>
      <c r="W328" s="11">
        <f>+'Ark1'!Z2827</f>
        <v>0</v>
      </c>
      <c r="X328" s="1">
        <f>+'Ark1'!AA2827</f>
        <v>0</v>
      </c>
      <c r="Y328" s="1">
        <f>+'Ark1'!AB2827</f>
        <v>0</v>
      </c>
      <c r="Z328" s="1">
        <f>+'Ark1'!AC2827</f>
        <v>0</v>
      </c>
      <c r="AA328" s="1" t="e">
        <f t="shared" si="14"/>
        <v>#DIV/0!</v>
      </c>
      <c r="AB328" s="1" t="e">
        <f t="shared" si="15"/>
        <v>#DIV/0!</v>
      </c>
      <c r="AC328" s="45"/>
    </row>
    <row r="329" spans="1:38">
      <c r="A329" s="45"/>
      <c r="B329">
        <f>+'Ark1'!C2828</f>
        <v>2005</v>
      </c>
      <c r="C329">
        <f>+'Ark1'!N2828</f>
        <v>445</v>
      </c>
      <c r="D329" s="3" t="s">
        <v>482</v>
      </c>
      <c r="E329">
        <f>+'Ark1'!Q2828</f>
        <v>0</v>
      </c>
      <c r="F329">
        <f>+'Ark1'!R2828</f>
        <v>0</v>
      </c>
      <c r="G329" s="201">
        <f>+'Ark1'!AG2828</f>
        <v>0</v>
      </c>
      <c r="H329">
        <f t="shared" si="16"/>
        <v>0</v>
      </c>
      <c r="I329" s="201">
        <f>+'Ark1'!AH2828</f>
        <v>0</v>
      </c>
      <c r="J329" s="201"/>
      <c r="K329" s="453"/>
      <c r="L329" s="209"/>
      <c r="M329" s="151"/>
      <c r="N329" s="201"/>
      <c r="O329" s="201"/>
      <c r="P329" s="201"/>
      <c r="Q329" s="1">
        <f>+'Ark1'!S2828</f>
        <v>0</v>
      </c>
      <c r="R329" s="1">
        <f>+'Ark1'!T2828</f>
        <v>0</v>
      </c>
      <c r="S329" s="93">
        <f>+'Ark1'!U2828</f>
        <v>0</v>
      </c>
      <c r="T329" s="11">
        <f>+'Ark1'!W2828</f>
        <v>0</v>
      </c>
      <c r="U329" s="11">
        <f>+'Ark1'!X2828</f>
        <v>0</v>
      </c>
      <c r="V329" s="11">
        <f>+'Ark1'!Y2828</f>
        <v>0</v>
      </c>
      <c r="W329" s="11">
        <f>+'Ark1'!Z2828</f>
        <v>0</v>
      </c>
      <c r="X329" s="1">
        <f>+'Ark1'!AA2828</f>
        <v>0</v>
      </c>
      <c r="Y329" s="1">
        <f>+'Ark1'!AB2828</f>
        <v>0</v>
      </c>
      <c r="Z329" s="1">
        <f>+'Ark1'!AC2828</f>
        <v>0</v>
      </c>
      <c r="AA329" s="1" t="e">
        <f t="shared" si="14"/>
        <v>#DIV/0!</v>
      </c>
      <c r="AB329" s="1" t="e">
        <f t="shared" si="15"/>
        <v>#DIV/0!</v>
      </c>
      <c r="AC329" s="45"/>
    </row>
    <row r="330" spans="1:38">
      <c r="A330" s="45"/>
      <c r="B330">
        <f>+'Ark1'!C2829</f>
        <v>2005</v>
      </c>
      <c r="C330">
        <f>+'Ark1'!N2829</f>
        <v>450</v>
      </c>
      <c r="D330" s="3" t="s">
        <v>483</v>
      </c>
      <c r="E330">
        <f>+'Ark1'!Q2829</f>
        <v>0</v>
      </c>
      <c r="F330">
        <f>+'Ark1'!R2829</f>
        <v>0</v>
      </c>
      <c r="G330" s="201">
        <f>+'Ark1'!AG2829</f>
        <v>0</v>
      </c>
      <c r="H330">
        <f t="shared" si="16"/>
        <v>0</v>
      </c>
      <c r="I330" s="201">
        <f>+'Ark1'!AH2829</f>
        <v>0</v>
      </c>
      <c r="J330" s="201"/>
      <c r="K330" s="453"/>
      <c r="L330" s="209"/>
      <c r="M330" s="151"/>
      <c r="N330" s="201"/>
      <c r="O330" s="201"/>
      <c r="P330" s="201"/>
      <c r="Q330" s="1">
        <f>+'Ark1'!S2829</f>
        <v>0</v>
      </c>
      <c r="R330" s="1">
        <f>+'Ark1'!T2829</f>
        <v>0</v>
      </c>
      <c r="S330" s="93">
        <f>+'Ark1'!U2829</f>
        <v>0</v>
      </c>
      <c r="T330" s="11">
        <f>+'Ark1'!W2829</f>
        <v>0</v>
      </c>
      <c r="U330" s="11">
        <f>+'Ark1'!X2829</f>
        <v>0</v>
      </c>
      <c r="V330" s="11">
        <f>+'Ark1'!Y2829</f>
        <v>0</v>
      </c>
      <c r="W330" s="11">
        <f>+'Ark1'!Z2829</f>
        <v>0</v>
      </c>
      <c r="X330" s="1">
        <f>+'Ark1'!AA2829</f>
        <v>0</v>
      </c>
      <c r="Y330" s="1">
        <f>+'Ark1'!AB2829</f>
        <v>0</v>
      </c>
      <c r="Z330" s="1">
        <f>+'Ark1'!AC2829</f>
        <v>0</v>
      </c>
      <c r="AA330" s="1" t="e">
        <f t="shared" si="14"/>
        <v>#DIV/0!</v>
      </c>
      <c r="AB330" s="1" t="e">
        <f t="shared" si="15"/>
        <v>#DIV/0!</v>
      </c>
      <c r="AC330" s="45"/>
    </row>
    <row r="331" spans="1:38">
      <c r="A331" s="45"/>
      <c r="B331">
        <f>+'Ark1'!C2830</f>
        <v>2005</v>
      </c>
      <c r="C331">
        <f>+'Ark1'!N2830</f>
        <v>455</v>
      </c>
      <c r="D331" s="3" t="s">
        <v>484</v>
      </c>
      <c r="E331">
        <f>+'Ark1'!Q2830</f>
        <v>0</v>
      </c>
      <c r="F331">
        <f>+'Ark1'!R2830</f>
        <v>0</v>
      </c>
      <c r="G331" s="201">
        <f>+'Ark1'!AG2830</f>
        <v>0</v>
      </c>
      <c r="H331">
        <f t="shared" si="16"/>
        <v>0</v>
      </c>
      <c r="I331" s="201">
        <f>+'Ark1'!AH2830</f>
        <v>0</v>
      </c>
      <c r="J331" s="201"/>
      <c r="K331" s="453"/>
      <c r="L331" s="209"/>
      <c r="M331" s="151"/>
      <c r="N331" s="201"/>
      <c r="O331" s="201"/>
      <c r="P331" s="201"/>
      <c r="Q331" s="1">
        <f>+'Ark1'!S2830</f>
        <v>0</v>
      </c>
      <c r="R331" s="1">
        <f>+'Ark1'!T2830</f>
        <v>0</v>
      </c>
      <c r="S331" s="93">
        <f>+'Ark1'!U2830</f>
        <v>0</v>
      </c>
      <c r="T331" s="11">
        <f>+'Ark1'!W2830</f>
        <v>0</v>
      </c>
      <c r="U331" s="11">
        <f>+'Ark1'!X2830</f>
        <v>0</v>
      </c>
      <c r="V331" s="11">
        <f>+'Ark1'!Y2830</f>
        <v>0</v>
      </c>
      <c r="W331" s="11">
        <f>+'Ark1'!Z2830</f>
        <v>0</v>
      </c>
      <c r="X331" s="1">
        <f>+'Ark1'!AA2830</f>
        <v>0</v>
      </c>
      <c r="Y331" s="1">
        <f>+'Ark1'!AB2830</f>
        <v>0</v>
      </c>
      <c r="Z331" s="1">
        <f>+'Ark1'!AC2830</f>
        <v>0</v>
      </c>
      <c r="AA331" s="1" t="e">
        <f t="shared" si="14"/>
        <v>#DIV/0!</v>
      </c>
      <c r="AB331" s="1" t="e">
        <f t="shared" si="15"/>
        <v>#DIV/0!</v>
      </c>
      <c r="AC331" s="45"/>
    </row>
    <row r="332" spans="1:38">
      <c r="A332" s="45"/>
      <c r="B332">
        <f>+'Ark1'!C2831</f>
        <v>2005</v>
      </c>
      <c r="C332">
        <f>+'Ark1'!N2831</f>
        <v>460</v>
      </c>
      <c r="D332" s="3" t="s">
        <v>485</v>
      </c>
      <c r="E332">
        <f>+'Ark1'!Q2831</f>
        <v>0</v>
      </c>
      <c r="F332">
        <f>+'Ark1'!R2831</f>
        <v>0</v>
      </c>
      <c r="G332" s="201">
        <f>+'Ark1'!AG2831</f>
        <v>0</v>
      </c>
      <c r="H332">
        <f t="shared" si="16"/>
        <v>0</v>
      </c>
      <c r="I332" s="201">
        <f>+'Ark1'!AH2831</f>
        <v>0</v>
      </c>
      <c r="J332" s="201"/>
      <c r="K332" s="453"/>
      <c r="L332" s="209"/>
      <c r="M332" s="151"/>
      <c r="N332" s="201"/>
      <c r="O332" s="201"/>
      <c r="P332" s="201"/>
      <c r="Q332" s="1">
        <f>+'Ark1'!S2831</f>
        <v>0</v>
      </c>
      <c r="R332" s="1">
        <f>+'Ark1'!T2831</f>
        <v>0</v>
      </c>
      <c r="S332" s="93">
        <f>+'Ark1'!U2831</f>
        <v>0</v>
      </c>
      <c r="T332" s="11">
        <f>+'Ark1'!W2831</f>
        <v>0</v>
      </c>
      <c r="U332" s="11">
        <f>+'Ark1'!X2831</f>
        <v>0</v>
      </c>
      <c r="V332" s="11">
        <f>+'Ark1'!Y2831</f>
        <v>0</v>
      </c>
      <c r="W332" s="11">
        <f>+'Ark1'!Z2831</f>
        <v>0</v>
      </c>
      <c r="X332" s="1">
        <f>+'Ark1'!AA2831</f>
        <v>0</v>
      </c>
      <c r="Y332" s="1">
        <f>+'Ark1'!AB2831</f>
        <v>0</v>
      </c>
      <c r="Z332" s="1">
        <f>+'Ark1'!AC2831</f>
        <v>0</v>
      </c>
      <c r="AA332" s="1" t="e">
        <f t="shared" si="14"/>
        <v>#DIV/0!</v>
      </c>
      <c r="AB332" s="1" t="e">
        <f t="shared" si="15"/>
        <v>#DIV/0!</v>
      </c>
      <c r="AC332" s="45"/>
    </row>
    <row r="333" spans="1:38">
      <c r="A333" s="45"/>
      <c r="B333" s="52">
        <f>+'Ark1'!C2832</f>
        <v>2004</v>
      </c>
      <c r="C333" s="52">
        <f>+'Ark1'!N2832</f>
        <v>409</v>
      </c>
      <c r="D333" s="53">
        <v>0</v>
      </c>
      <c r="E333" s="52">
        <f>+'Ark1'!Q2832</f>
        <v>0</v>
      </c>
      <c r="F333" s="52">
        <f>+'Ark1'!R2832</f>
        <v>0</v>
      </c>
      <c r="G333" s="183">
        <f>+'Ark1'!AG2832</f>
        <v>0</v>
      </c>
      <c r="H333" s="59">
        <f t="shared" si="16"/>
        <v>0</v>
      </c>
      <c r="I333" s="183">
        <f>+'Ark1'!AH2832</f>
        <v>0</v>
      </c>
      <c r="J333" s="183"/>
      <c r="K333" s="452"/>
      <c r="L333" s="281"/>
      <c r="M333" s="200"/>
      <c r="N333" s="183"/>
      <c r="O333" s="183"/>
      <c r="P333" s="183"/>
      <c r="Q333" s="54">
        <f>+'Ark1'!S2832</f>
        <v>0</v>
      </c>
      <c r="R333" s="54">
        <f>+'Ark1'!T2832</f>
        <v>0</v>
      </c>
      <c r="S333" s="161">
        <f>+'Ark1'!U2832</f>
        <v>0</v>
      </c>
      <c r="T333" s="74">
        <f>+'Ark1'!W2832</f>
        <v>0</v>
      </c>
      <c r="U333" s="74">
        <f>+'Ark1'!X2832</f>
        <v>0</v>
      </c>
      <c r="V333" s="74">
        <f>+'Ark1'!Y2832</f>
        <v>0</v>
      </c>
      <c r="W333" s="74">
        <f>+'Ark1'!Z2832</f>
        <v>0</v>
      </c>
      <c r="X333" s="54">
        <f>+'Ark1'!AA2832</f>
        <v>0</v>
      </c>
      <c r="Y333" s="54">
        <f>+'Ark1'!AB2832</f>
        <v>0</v>
      </c>
      <c r="Z333" s="54">
        <f>+'Ark1'!AC2832</f>
        <v>0</v>
      </c>
      <c r="AA333" s="54" t="e">
        <f t="shared" ref="AA333:AA349" si="17">+S333/Q333</f>
        <v>#DIV/0!</v>
      </c>
      <c r="AB333" s="54" t="e">
        <f t="shared" ref="AB333:AB349" si="18">+F333/E333</f>
        <v>#DIV/0!</v>
      </c>
      <c r="AC333" s="45"/>
    </row>
    <row r="334" spans="1:38">
      <c r="A334" s="45"/>
      <c r="B334" s="52">
        <f>+'Ark1'!C2833</f>
        <v>2004</v>
      </c>
      <c r="C334" s="52">
        <f>+'Ark1'!N2833</f>
        <v>410</v>
      </c>
      <c r="D334" s="53">
        <v>0</v>
      </c>
      <c r="E334" s="52">
        <f>+'Ark1'!Q2833</f>
        <v>0</v>
      </c>
      <c r="F334" s="52">
        <f>+'Ark1'!R2833</f>
        <v>0</v>
      </c>
      <c r="G334" s="183">
        <f>+'Ark1'!AG2833</f>
        <v>0</v>
      </c>
      <c r="H334" s="59">
        <f t="shared" ref="H334:H364" si="19">+G334-G350</f>
        <v>0</v>
      </c>
      <c r="I334" s="183">
        <f>+'Ark1'!AH2833</f>
        <v>0</v>
      </c>
      <c r="J334" s="183"/>
      <c r="K334" s="452"/>
      <c r="L334" s="281"/>
      <c r="M334" s="200"/>
      <c r="N334" s="183"/>
      <c r="O334" s="183"/>
      <c r="P334" s="183"/>
      <c r="Q334" s="54">
        <f>+'Ark1'!S2833</f>
        <v>0</v>
      </c>
      <c r="R334" s="54">
        <f>+'Ark1'!T2833</f>
        <v>0</v>
      </c>
      <c r="S334" s="161">
        <f>+'Ark1'!U2833</f>
        <v>0</v>
      </c>
      <c r="T334" s="74">
        <f>+'Ark1'!W2833</f>
        <v>0</v>
      </c>
      <c r="U334" s="74">
        <f>+'Ark1'!X2833</f>
        <v>0</v>
      </c>
      <c r="V334" s="74">
        <f>+'Ark1'!Y2833</f>
        <v>0</v>
      </c>
      <c r="W334" s="74">
        <f>+'Ark1'!Z2833</f>
        <v>0</v>
      </c>
      <c r="X334" s="54">
        <f>+'Ark1'!AA2833</f>
        <v>0</v>
      </c>
      <c r="Y334" s="54">
        <f>+'Ark1'!AB2833</f>
        <v>0</v>
      </c>
      <c r="Z334" s="54">
        <f>+'Ark1'!AC2833</f>
        <v>0</v>
      </c>
      <c r="AA334" s="54" t="e">
        <f t="shared" si="17"/>
        <v>#DIV/0!</v>
      </c>
      <c r="AB334" s="54" t="e">
        <f t="shared" si="18"/>
        <v>#DIV/0!</v>
      </c>
      <c r="AC334" s="45"/>
    </row>
    <row r="335" spans="1:38">
      <c r="A335" s="45"/>
      <c r="B335" s="52">
        <f>+'Ark1'!C2834</f>
        <v>2004</v>
      </c>
      <c r="C335" s="52">
        <f>+'Ark1'!N2834</f>
        <v>415</v>
      </c>
      <c r="D335" s="53">
        <v>0</v>
      </c>
      <c r="E335" s="52">
        <f>+'Ark1'!Q2834</f>
        <v>0</v>
      </c>
      <c r="F335" s="52">
        <f>+'Ark1'!R2834</f>
        <v>0</v>
      </c>
      <c r="G335" s="183">
        <f>+'Ark1'!AG2834</f>
        <v>0</v>
      </c>
      <c r="H335" s="59">
        <f t="shared" si="19"/>
        <v>0</v>
      </c>
      <c r="I335" s="183">
        <f>+'Ark1'!AH2834</f>
        <v>0</v>
      </c>
      <c r="J335" s="183"/>
      <c r="K335" s="452"/>
      <c r="L335" s="281"/>
      <c r="M335" s="200"/>
      <c r="N335" s="183"/>
      <c r="O335" s="183"/>
      <c r="P335" s="183"/>
      <c r="Q335" s="54">
        <f>+'Ark1'!S2834</f>
        <v>0</v>
      </c>
      <c r="R335" s="54">
        <f>+'Ark1'!T2834</f>
        <v>0</v>
      </c>
      <c r="S335" s="161">
        <f>+'Ark1'!U2834</f>
        <v>0</v>
      </c>
      <c r="T335" s="74">
        <f>+'Ark1'!W2834</f>
        <v>0</v>
      </c>
      <c r="U335" s="74">
        <f>+'Ark1'!X2834</f>
        <v>0</v>
      </c>
      <c r="V335" s="74">
        <f>+'Ark1'!Y2834</f>
        <v>0</v>
      </c>
      <c r="W335" s="74">
        <f>+'Ark1'!Z2834</f>
        <v>0</v>
      </c>
      <c r="X335" s="54">
        <f>+'Ark1'!AA2834</f>
        <v>0</v>
      </c>
      <c r="Y335" s="54">
        <f>+'Ark1'!AB2834</f>
        <v>0</v>
      </c>
      <c r="Z335" s="54">
        <f>+'Ark1'!AC2834</f>
        <v>0</v>
      </c>
      <c r="AA335" s="54" t="e">
        <f t="shared" si="17"/>
        <v>#DIV/0!</v>
      </c>
      <c r="AB335" s="54" t="e">
        <f t="shared" si="18"/>
        <v>#DIV/0!</v>
      </c>
      <c r="AC335" s="45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>
      <c r="A336" s="45"/>
      <c r="B336" s="52">
        <f>+'Ark1'!C2835</f>
        <v>2004</v>
      </c>
      <c r="C336" s="52">
        <f>+'Ark1'!N2835</f>
        <v>420</v>
      </c>
      <c r="D336" s="53">
        <v>0</v>
      </c>
      <c r="E336" s="52">
        <f>+'Ark1'!Q2835</f>
        <v>0</v>
      </c>
      <c r="F336" s="52">
        <f>+'Ark1'!R2835</f>
        <v>0</v>
      </c>
      <c r="G336" s="183">
        <f>+'Ark1'!AG2835</f>
        <v>0</v>
      </c>
      <c r="H336" s="59">
        <f t="shared" si="19"/>
        <v>0</v>
      </c>
      <c r="I336" s="183">
        <f>+'Ark1'!AH2835</f>
        <v>0</v>
      </c>
      <c r="J336" s="183"/>
      <c r="K336" s="452"/>
      <c r="L336" s="281"/>
      <c r="M336" s="200"/>
      <c r="N336" s="183"/>
      <c r="O336" s="183"/>
      <c r="P336" s="183"/>
      <c r="Q336" s="54">
        <f>+'Ark1'!S2835</f>
        <v>0</v>
      </c>
      <c r="R336" s="54">
        <f>+'Ark1'!T2835</f>
        <v>0</v>
      </c>
      <c r="S336" s="161">
        <f>+'Ark1'!U2835</f>
        <v>0</v>
      </c>
      <c r="T336" s="74">
        <f>+'Ark1'!W2835</f>
        <v>0</v>
      </c>
      <c r="U336" s="74">
        <f>+'Ark1'!X2835</f>
        <v>0</v>
      </c>
      <c r="V336" s="74">
        <f>+'Ark1'!Y2835</f>
        <v>0</v>
      </c>
      <c r="W336" s="74">
        <f>+'Ark1'!Z2835</f>
        <v>0</v>
      </c>
      <c r="X336" s="54">
        <f>+'Ark1'!AA2835</f>
        <v>0</v>
      </c>
      <c r="Y336" s="54">
        <f>+'Ark1'!AB2835</f>
        <v>0</v>
      </c>
      <c r="Z336" s="54">
        <f>+'Ark1'!AC2835</f>
        <v>0</v>
      </c>
      <c r="AA336" s="54" t="e">
        <f t="shared" si="17"/>
        <v>#DIV/0!</v>
      </c>
      <c r="AB336" s="54" t="e">
        <f t="shared" si="18"/>
        <v>#DIV/0!</v>
      </c>
      <c r="AC336" s="45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>
      <c r="A337" s="45"/>
      <c r="B337" s="52">
        <f>+'Ark1'!C2836</f>
        <v>2004</v>
      </c>
      <c r="C337" s="52">
        <f>+'Ark1'!N2836</f>
        <v>425</v>
      </c>
      <c r="D337" s="53">
        <v>0</v>
      </c>
      <c r="E337" s="52">
        <f>+'Ark1'!Q2836</f>
        <v>0</v>
      </c>
      <c r="F337" s="52">
        <f>+'Ark1'!R2836</f>
        <v>0</v>
      </c>
      <c r="G337" s="183">
        <f>+'Ark1'!AG2836</f>
        <v>0</v>
      </c>
      <c r="H337" s="59">
        <f t="shared" si="19"/>
        <v>0</v>
      </c>
      <c r="I337" s="183">
        <f>+'Ark1'!AH2836</f>
        <v>0</v>
      </c>
      <c r="J337" s="183"/>
      <c r="K337" s="452"/>
      <c r="L337" s="281"/>
      <c r="M337" s="200"/>
      <c r="N337" s="183"/>
      <c r="O337" s="183"/>
      <c r="P337" s="183"/>
      <c r="Q337" s="54">
        <f>+'Ark1'!S2836</f>
        <v>0</v>
      </c>
      <c r="R337" s="54">
        <f>+'Ark1'!T2836</f>
        <v>0</v>
      </c>
      <c r="S337" s="161">
        <f>+'Ark1'!U2836</f>
        <v>0</v>
      </c>
      <c r="T337" s="74">
        <f>+'Ark1'!W2836</f>
        <v>0</v>
      </c>
      <c r="U337" s="74">
        <f>+'Ark1'!X2836</f>
        <v>0</v>
      </c>
      <c r="V337" s="74">
        <f>+'Ark1'!Y2836</f>
        <v>0</v>
      </c>
      <c r="W337" s="74">
        <f>+'Ark1'!Z2836</f>
        <v>0</v>
      </c>
      <c r="X337" s="54">
        <f>+'Ark1'!AA2836</f>
        <v>0</v>
      </c>
      <c r="Y337" s="54">
        <f>+'Ark1'!AB2836</f>
        <v>0</v>
      </c>
      <c r="Z337" s="54">
        <f>+'Ark1'!AC2836</f>
        <v>0</v>
      </c>
      <c r="AA337" s="54" t="e">
        <f t="shared" si="17"/>
        <v>#DIV/0!</v>
      </c>
      <c r="AB337" s="54" t="e">
        <f t="shared" si="18"/>
        <v>#DIV/0!</v>
      </c>
      <c r="AC337" s="45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>
      <c r="A338" s="45"/>
      <c r="B338" s="52">
        <f>+'Ark1'!C2837</f>
        <v>2004</v>
      </c>
      <c r="C338" s="52">
        <f>+'Ark1'!N2837</f>
        <v>428</v>
      </c>
      <c r="D338" s="53">
        <v>0</v>
      </c>
      <c r="E338" s="52">
        <f>+'Ark1'!Q2837</f>
        <v>0</v>
      </c>
      <c r="F338" s="52">
        <f>+'Ark1'!R2837</f>
        <v>0</v>
      </c>
      <c r="G338" s="183">
        <f>+'Ark1'!AG2837</f>
        <v>0</v>
      </c>
      <c r="H338" s="59">
        <f t="shared" si="19"/>
        <v>0</v>
      </c>
      <c r="I338" s="183">
        <f>+'Ark1'!AH2837</f>
        <v>0</v>
      </c>
      <c r="J338" s="183"/>
      <c r="K338" s="452"/>
      <c r="L338" s="281"/>
      <c r="M338" s="200"/>
      <c r="N338" s="183"/>
      <c r="O338" s="183"/>
      <c r="P338" s="183"/>
      <c r="Q338" s="54">
        <f>+'Ark1'!S2837</f>
        <v>0</v>
      </c>
      <c r="R338" s="54">
        <f>+'Ark1'!T2837</f>
        <v>0</v>
      </c>
      <c r="S338" s="161">
        <f>+'Ark1'!U2837</f>
        <v>0</v>
      </c>
      <c r="T338" s="74">
        <f>+'Ark1'!W2837</f>
        <v>0</v>
      </c>
      <c r="U338" s="74">
        <f>+'Ark1'!X2837</f>
        <v>0</v>
      </c>
      <c r="V338" s="74">
        <f>+'Ark1'!Y2837</f>
        <v>0</v>
      </c>
      <c r="W338" s="74">
        <f>+'Ark1'!Z2837</f>
        <v>0</v>
      </c>
      <c r="X338" s="54">
        <f>+'Ark1'!AA2837</f>
        <v>0</v>
      </c>
      <c r="Y338" s="54">
        <f>+'Ark1'!AB2837</f>
        <v>0</v>
      </c>
      <c r="Z338" s="54">
        <f>+'Ark1'!AC2837</f>
        <v>0</v>
      </c>
      <c r="AA338" s="54" t="e">
        <f t="shared" si="17"/>
        <v>#DIV/0!</v>
      </c>
      <c r="AB338" s="54" t="e">
        <f t="shared" si="18"/>
        <v>#DIV/0!</v>
      </c>
      <c r="AC338" s="45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>
      <c r="A339" s="45"/>
      <c r="B339" s="52">
        <f>+'Ark1'!C2838</f>
        <v>2004</v>
      </c>
      <c r="C339" s="52">
        <f>+'Ark1'!N2838</f>
        <v>430</v>
      </c>
      <c r="D339" s="53">
        <v>0</v>
      </c>
      <c r="E339" s="52">
        <f>+'Ark1'!Q2838</f>
        <v>0</v>
      </c>
      <c r="F339" s="52">
        <f>+'Ark1'!R2838</f>
        <v>0</v>
      </c>
      <c r="G339" s="183">
        <f>+'Ark1'!AG2838</f>
        <v>0</v>
      </c>
      <c r="H339" s="59">
        <f t="shared" si="19"/>
        <v>0</v>
      </c>
      <c r="I339" s="183">
        <f>+'Ark1'!AH2838</f>
        <v>0</v>
      </c>
      <c r="J339" s="183"/>
      <c r="K339" s="452"/>
      <c r="L339" s="281"/>
      <c r="M339" s="200"/>
      <c r="N339" s="183"/>
      <c r="O339" s="183"/>
      <c r="P339" s="183"/>
      <c r="Q339" s="54">
        <f>+'Ark1'!S2838</f>
        <v>0</v>
      </c>
      <c r="R339" s="54">
        <f>+'Ark1'!T2838</f>
        <v>0</v>
      </c>
      <c r="S339" s="161">
        <f>+'Ark1'!U2838</f>
        <v>0</v>
      </c>
      <c r="T339" s="74">
        <f>+'Ark1'!W2838</f>
        <v>0</v>
      </c>
      <c r="U339" s="74">
        <f>+'Ark1'!X2838</f>
        <v>0</v>
      </c>
      <c r="V339" s="74">
        <f>+'Ark1'!Y2838</f>
        <v>0</v>
      </c>
      <c r="W339" s="74">
        <f>+'Ark1'!Z2838</f>
        <v>0</v>
      </c>
      <c r="X339" s="54">
        <f>+'Ark1'!AA2838</f>
        <v>0</v>
      </c>
      <c r="Y339" s="54">
        <f>+'Ark1'!AB2838</f>
        <v>0</v>
      </c>
      <c r="Z339" s="54">
        <f>+'Ark1'!AC2838</f>
        <v>0</v>
      </c>
      <c r="AA339" s="54" t="e">
        <f t="shared" si="17"/>
        <v>#DIV/0!</v>
      </c>
      <c r="AB339" s="54" t="e">
        <f t="shared" si="18"/>
        <v>#DIV/0!</v>
      </c>
      <c r="AC339" s="45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>
      <c r="A340" s="45"/>
      <c r="B340" s="52">
        <f>+'Ark1'!C2839</f>
        <v>2004</v>
      </c>
      <c r="C340" s="52">
        <f>+'Ark1'!N2839</f>
        <v>433</v>
      </c>
      <c r="D340" s="53">
        <v>0</v>
      </c>
      <c r="E340" s="52">
        <f>+'Ark1'!Q2839</f>
        <v>0</v>
      </c>
      <c r="F340" s="52">
        <f>+'Ark1'!R2839</f>
        <v>0</v>
      </c>
      <c r="G340" s="183">
        <f>+'Ark1'!AG2839</f>
        <v>0</v>
      </c>
      <c r="H340" s="59">
        <f t="shared" si="19"/>
        <v>0</v>
      </c>
      <c r="I340" s="183">
        <f>+'Ark1'!AH2839</f>
        <v>0</v>
      </c>
      <c r="J340" s="183"/>
      <c r="K340" s="452"/>
      <c r="L340" s="281"/>
      <c r="M340" s="200"/>
      <c r="N340" s="183"/>
      <c r="O340" s="183"/>
      <c r="P340" s="183"/>
      <c r="Q340" s="54">
        <f>+'Ark1'!S2839</f>
        <v>0</v>
      </c>
      <c r="R340" s="54">
        <f>+'Ark1'!T2839</f>
        <v>0</v>
      </c>
      <c r="S340" s="161">
        <f>+'Ark1'!U2839</f>
        <v>0</v>
      </c>
      <c r="T340" s="74">
        <f>+'Ark1'!W2839</f>
        <v>0</v>
      </c>
      <c r="U340" s="74">
        <f>+'Ark1'!X2839</f>
        <v>0</v>
      </c>
      <c r="V340" s="74">
        <f>+'Ark1'!Y2839</f>
        <v>0</v>
      </c>
      <c r="W340" s="74">
        <f>+'Ark1'!Z2839</f>
        <v>0</v>
      </c>
      <c r="X340" s="54">
        <f>+'Ark1'!AA2839</f>
        <v>0</v>
      </c>
      <c r="Y340" s="54">
        <f>+'Ark1'!AB2839</f>
        <v>0</v>
      </c>
      <c r="Z340" s="54">
        <f>+'Ark1'!AC2839</f>
        <v>0</v>
      </c>
      <c r="AA340" s="54" t="e">
        <f t="shared" si="17"/>
        <v>#DIV/0!</v>
      </c>
      <c r="AB340" s="54" t="e">
        <f t="shared" si="18"/>
        <v>#DIV/0!</v>
      </c>
      <c r="AC340" s="45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>
      <c r="A341" s="45"/>
      <c r="B341" s="52">
        <f>+'Ark1'!C2840</f>
        <v>2004</v>
      </c>
      <c r="C341" s="52">
        <f>+'Ark1'!N2840</f>
        <v>435</v>
      </c>
      <c r="D341" s="53">
        <v>0</v>
      </c>
      <c r="E341" s="52">
        <f>+'Ark1'!Q2840</f>
        <v>0</v>
      </c>
      <c r="F341" s="52">
        <f>+'Ark1'!R2840</f>
        <v>0</v>
      </c>
      <c r="G341" s="183">
        <f>+'Ark1'!AG2840</f>
        <v>0</v>
      </c>
      <c r="H341" s="59">
        <f t="shared" si="19"/>
        <v>0</v>
      </c>
      <c r="I341" s="183">
        <f>+'Ark1'!AH2840</f>
        <v>0</v>
      </c>
      <c r="J341" s="183"/>
      <c r="K341" s="452"/>
      <c r="L341" s="281"/>
      <c r="M341" s="200"/>
      <c r="N341" s="183"/>
      <c r="O341" s="183"/>
      <c r="P341" s="183"/>
      <c r="Q341" s="54">
        <f>+'Ark1'!S2840</f>
        <v>0</v>
      </c>
      <c r="R341" s="54">
        <f>+'Ark1'!T2840</f>
        <v>0</v>
      </c>
      <c r="S341" s="161">
        <f>+'Ark1'!U2840</f>
        <v>0</v>
      </c>
      <c r="T341" s="74">
        <f>+'Ark1'!W2840</f>
        <v>0</v>
      </c>
      <c r="U341" s="74">
        <f>+'Ark1'!X2840</f>
        <v>0</v>
      </c>
      <c r="V341" s="74">
        <f>+'Ark1'!Y2840</f>
        <v>0</v>
      </c>
      <c r="W341" s="74">
        <f>+'Ark1'!Z2840</f>
        <v>0</v>
      </c>
      <c r="X341" s="54">
        <f>+'Ark1'!AA2840</f>
        <v>0</v>
      </c>
      <c r="Y341" s="54">
        <f>+'Ark1'!AB2840</f>
        <v>0</v>
      </c>
      <c r="Z341" s="54">
        <f>+'Ark1'!AC2840</f>
        <v>0</v>
      </c>
      <c r="AA341" s="54" t="e">
        <f t="shared" si="17"/>
        <v>#DIV/0!</v>
      </c>
      <c r="AB341" s="54" t="e">
        <f t="shared" si="18"/>
        <v>#DIV/0!</v>
      </c>
      <c r="AC341" s="45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>
      <c r="A342" s="45"/>
      <c r="B342" s="52">
        <f>+'Ark1'!C2841</f>
        <v>2004</v>
      </c>
      <c r="C342" s="52">
        <f>+'Ark1'!N2841</f>
        <v>438</v>
      </c>
      <c r="D342" s="53">
        <v>0</v>
      </c>
      <c r="E342" s="52">
        <f>+'Ark1'!Q2841</f>
        <v>0</v>
      </c>
      <c r="F342" s="52">
        <f>+'Ark1'!R2841</f>
        <v>0</v>
      </c>
      <c r="G342" s="183">
        <f>+'Ark1'!AG2841</f>
        <v>0</v>
      </c>
      <c r="H342" s="59">
        <f t="shared" si="19"/>
        <v>0</v>
      </c>
      <c r="I342" s="183">
        <f>+'Ark1'!AH2841</f>
        <v>0</v>
      </c>
      <c r="J342" s="183"/>
      <c r="K342" s="452"/>
      <c r="L342" s="281"/>
      <c r="M342" s="200"/>
      <c r="N342" s="183"/>
      <c r="O342" s="183"/>
      <c r="P342" s="183"/>
      <c r="Q342" s="54">
        <f>+'Ark1'!S2841</f>
        <v>0</v>
      </c>
      <c r="R342" s="54">
        <f>+'Ark1'!T2841</f>
        <v>0</v>
      </c>
      <c r="S342" s="161">
        <f>+'Ark1'!U2841</f>
        <v>0</v>
      </c>
      <c r="T342" s="74">
        <f>+'Ark1'!W2841</f>
        <v>0</v>
      </c>
      <c r="U342" s="74">
        <f>+'Ark1'!X2841</f>
        <v>0</v>
      </c>
      <c r="V342" s="74">
        <f>+'Ark1'!Y2841</f>
        <v>0</v>
      </c>
      <c r="W342" s="74">
        <f>+'Ark1'!Z2841</f>
        <v>0</v>
      </c>
      <c r="X342" s="54">
        <f>+'Ark1'!AA2841</f>
        <v>0</v>
      </c>
      <c r="Y342" s="54">
        <f>+'Ark1'!AB2841</f>
        <v>0</v>
      </c>
      <c r="Z342" s="54">
        <f>+'Ark1'!AC2841</f>
        <v>0</v>
      </c>
      <c r="AA342" s="54" t="e">
        <f t="shared" si="17"/>
        <v>#DIV/0!</v>
      </c>
      <c r="AB342" s="54" t="e">
        <f t="shared" si="18"/>
        <v>#DIV/0!</v>
      </c>
      <c r="AC342" s="45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>
      <c r="A343" s="45"/>
      <c r="B343" s="52">
        <f>+'Ark1'!C2842</f>
        <v>2004</v>
      </c>
      <c r="C343" s="52">
        <f>+'Ark1'!N2842</f>
        <v>440</v>
      </c>
      <c r="D343" s="53">
        <v>0</v>
      </c>
      <c r="E343" s="52">
        <f>+'Ark1'!Q2842</f>
        <v>0</v>
      </c>
      <c r="F343" s="52">
        <f>+'Ark1'!R2842</f>
        <v>0</v>
      </c>
      <c r="G343" s="183">
        <f>+'Ark1'!AG2842</f>
        <v>0</v>
      </c>
      <c r="H343" s="59">
        <f t="shared" si="19"/>
        <v>0</v>
      </c>
      <c r="I343" s="183">
        <f>+'Ark1'!AH2842</f>
        <v>0</v>
      </c>
      <c r="J343" s="183"/>
      <c r="K343" s="452"/>
      <c r="L343" s="281"/>
      <c r="M343" s="200"/>
      <c r="N343" s="183"/>
      <c r="O343" s="183"/>
      <c r="P343" s="183"/>
      <c r="Q343" s="54">
        <f>+'Ark1'!S2842</f>
        <v>0</v>
      </c>
      <c r="R343" s="54">
        <f>+'Ark1'!T2842</f>
        <v>0</v>
      </c>
      <c r="S343" s="161">
        <f>+'Ark1'!U2842</f>
        <v>0</v>
      </c>
      <c r="T343" s="74">
        <f>+'Ark1'!W2842</f>
        <v>0</v>
      </c>
      <c r="U343" s="74">
        <f>+'Ark1'!X2842</f>
        <v>0</v>
      </c>
      <c r="V343" s="74">
        <f>+'Ark1'!Y2842</f>
        <v>0</v>
      </c>
      <c r="W343" s="74">
        <f>+'Ark1'!Z2842</f>
        <v>0</v>
      </c>
      <c r="X343" s="54">
        <f>+'Ark1'!AA2842</f>
        <v>0</v>
      </c>
      <c r="Y343" s="54">
        <f>+'Ark1'!AB2842</f>
        <v>0</v>
      </c>
      <c r="Z343" s="54">
        <f>+'Ark1'!AC2842</f>
        <v>0</v>
      </c>
      <c r="AA343" s="54" t="e">
        <f t="shared" si="17"/>
        <v>#DIV/0!</v>
      </c>
      <c r="AB343" s="54" t="e">
        <f t="shared" si="18"/>
        <v>#DIV/0!</v>
      </c>
      <c r="AC343" s="45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>
      <c r="A344" s="45"/>
      <c r="B344" s="52">
        <f>+'Ark1'!C2843</f>
        <v>2004</v>
      </c>
      <c r="C344" s="52">
        <f>+'Ark1'!N2843</f>
        <v>443</v>
      </c>
      <c r="D344" s="53">
        <v>0</v>
      </c>
      <c r="E344" s="52">
        <f>+'Ark1'!Q2843</f>
        <v>0</v>
      </c>
      <c r="F344" s="52">
        <f>+'Ark1'!R2843</f>
        <v>0</v>
      </c>
      <c r="G344" s="183">
        <f>+'Ark1'!AG2843</f>
        <v>0</v>
      </c>
      <c r="H344" s="59">
        <f t="shared" si="19"/>
        <v>0</v>
      </c>
      <c r="I344" s="183">
        <f>+'Ark1'!AH2843</f>
        <v>0</v>
      </c>
      <c r="J344" s="183"/>
      <c r="K344" s="452"/>
      <c r="L344" s="281"/>
      <c r="M344" s="200"/>
      <c r="N344" s="183"/>
      <c r="O344" s="183"/>
      <c r="P344" s="183"/>
      <c r="Q344" s="54">
        <f>+'Ark1'!S2843</f>
        <v>0</v>
      </c>
      <c r="R344" s="54">
        <f>+'Ark1'!T2843</f>
        <v>0</v>
      </c>
      <c r="S344" s="161">
        <f>+'Ark1'!U2843</f>
        <v>0</v>
      </c>
      <c r="T344" s="74">
        <f>+'Ark1'!W2843</f>
        <v>0</v>
      </c>
      <c r="U344" s="74">
        <f>+'Ark1'!X2843</f>
        <v>0</v>
      </c>
      <c r="V344" s="74">
        <f>+'Ark1'!Y2843</f>
        <v>0</v>
      </c>
      <c r="W344" s="74">
        <f>+'Ark1'!Z2843</f>
        <v>0</v>
      </c>
      <c r="X344" s="54">
        <f>+'Ark1'!AA2843</f>
        <v>0</v>
      </c>
      <c r="Y344" s="54">
        <f>+'Ark1'!AB2843</f>
        <v>0</v>
      </c>
      <c r="Z344" s="54">
        <f>+'Ark1'!AC2843</f>
        <v>0</v>
      </c>
      <c r="AA344" s="54" t="e">
        <f t="shared" si="17"/>
        <v>#DIV/0!</v>
      </c>
      <c r="AB344" s="54" t="e">
        <f t="shared" si="18"/>
        <v>#DIV/0!</v>
      </c>
      <c r="AC344" s="45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>
      <c r="A345" s="45"/>
      <c r="B345" s="52">
        <f>+'Ark1'!C2844</f>
        <v>2004</v>
      </c>
      <c r="C345" s="52">
        <f>+'Ark1'!N2844</f>
        <v>445</v>
      </c>
      <c r="D345" s="53">
        <v>0</v>
      </c>
      <c r="E345" s="52">
        <f>+'Ark1'!Q2844</f>
        <v>0</v>
      </c>
      <c r="F345" s="52">
        <f>+'Ark1'!R2844</f>
        <v>0</v>
      </c>
      <c r="G345" s="183">
        <f>+'Ark1'!AG2844</f>
        <v>0</v>
      </c>
      <c r="H345" s="59">
        <f t="shared" si="19"/>
        <v>0</v>
      </c>
      <c r="I345" s="183">
        <f>+'Ark1'!AH2844</f>
        <v>0</v>
      </c>
      <c r="J345" s="183"/>
      <c r="K345" s="452"/>
      <c r="L345" s="281"/>
      <c r="M345" s="200"/>
      <c r="N345" s="183"/>
      <c r="O345" s="183"/>
      <c r="P345" s="183"/>
      <c r="Q345" s="54">
        <f>+'Ark1'!S2844</f>
        <v>0</v>
      </c>
      <c r="R345" s="54">
        <f>+'Ark1'!T2844</f>
        <v>0</v>
      </c>
      <c r="S345" s="161">
        <f>+'Ark1'!U2844</f>
        <v>0</v>
      </c>
      <c r="T345" s="74">
        <f>+'Ark1'!W2844</f>
        <v>0</v>
      </c>
      <c r="U345" s="74">
        <f>+'Ark1'!X2844</f>
        <v>0</v>
      </c>
      <c r="V345" s="74">
        <f>+'Ark1'!Y2844</f>
        <v>0</v>
      </c>
      <c r="W345" s="74">
        <f>+'Ark1'!Z2844</f>
        <v>0</v>
      </c>
      <c r="X345" s="54">
        <f>+'Ark1'!AA2844</f>
        <v>0</v>
      </c>
      <c r="Y345" s="54">
        <f>+'Ark1'!AB2844</f>
        <v>0</v>
      </c>
      <c r="Z345" s="54">
        <f>+'Ark1'!AC2844</f>
        <v>0</v>
      </c>
      <c r="AA345" s="54" t="e">
        <f t="shared" si="17"/>
        <v>#DIV/0!</v>
      </c>
      <c r="AB345" s="54" t="e">
        <f t="shared" si="18"/>
        <v>#DIV/0!</v>
      </c>
      <c r="AC345" s="45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>
      <c r="A346" s="45"/>
      <c r="B346" s="52">
        <f>+'Ark1'!C2845</f>
        <v>2004</v>
      </c>
      <c r="C346" s="52">
        <f>+'Ark1'!N2845</f>
        <v>450</v>
      </c>
      <c r="D346" s="53">
        <v>0</v>
      </c>
      <c r="E346" s="52">
        <f>+'Ark1'!Q2845</f>
        <v>0</v>
      </c>
      <c r="F346" s="52">
        <f>+'Ark1'!R2845</f>
        <v>0</v>
      </c>
      <c r="G346" s="183">
        <f>+'Ark1'!AG2845</f>
        <v>0</v>
      </c>
      <c r="H346" s="59">
        <f t="shared" si="19"/>
        <v>0</v>
      </c>
      <c r="I346" s="183">
        <f>+'Ark1'!AH2845</f>
        <v>0</v>
      </c>
      <c r="J346" s="183"/>
      <c r="K346" s="452"/>
      <c r="L346" s="281"/>
      <c r="M346" s="200"/>
      <c r="N346" s="183"/>
      <c r="O346" s="183"/>
      <c r="P346" s="183"/>
      <c r="Q346" s="54">
        <f>+'Ark1'!S2845</f>
        <v>0</v>
      </c>
      <c r="R346" s="54">
        <f>+'Ark1'!T2845</f>
        <v>0</v>
      </c>
      <c r="S346" s="161">
        <f>+'Ark1'!U2845</f>
        <v>0</v>
      </c>
      <c r="T346" s="74">
        <f>+'Ark1'!W2845</f>
        <v>0</v>
      </c>
      <c r="U346" s="74">
        <f>+'Ark1'!X2845</f>
        <v>0</v>
      </c>
      <c r="V346" s="74">
        <f>+'Ark1'!Y2845</f>
        <v>0</v>
      </c>
      <c r="W346" s="74">
        <f>+'Ark1'!Z2845</f>
        <v>0</v>
      </c>
      <c r="X346" s="54">
        <f>+'Ark1'!AA2845</f>
        <v>0</v>
      </c>
      <c r="Y346" s="54">
        <f>+'Ark1'!AB2845</f>
        <v>0</v>
      </c>
      <c r="Z346" s="54">
        <f>+'Ark1'!AC2845</f>
        <v>0</v>
      </c>
      <c r="AA346" s="54" t="e">
        <f t="shared" si="17"/>
        <v>#DIV/0!</v>
      </c>
      <c r="AB346" s="54" t="e">
        <f t="shared" si="18"/>
        <v>#DIV/0!</v>
      </c>
      <c r="AC346" s="45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>
      <c r="A347" s="45"/>
      <c r="B347" s="52">
        <f>+'Ark1'!C2846</f>
        <v>2004</v>
      </c>
      <c r="C347" s="52">
        <f>+'Ark1'!N2846</f>
        <v>455</v>
      </c>
      <c r="D347" s="53">
        <v>0</v>
      </c>
      <c r="E347" s="52">
        <f>+'Ark1'!Q2846</f>
        <v>0</v>
      </c>
      <c r="F347" s="52">
        <f>+'Ark1'!R2846</f>
        <v>0</v>
      </c>
      <c r="G347" s="183">
        <f>+'Ark1'!AG2846</f>
        <v>0</v>
      </c>
      <c r="H347" s="59">
        <f t="shared" si="19"/>
        <v>0</v>
      </c>
      <c r="I347" s="183">
        <f>+'Ark1'!AH2846</f>
        <v>0</v>
      </c>
      <c r="J347" s="183"/>
      <c r="K347" s="452"/>
      <c r="L347" s="281"/>
      <c r="M347" s="200"/>
      <c r="N347" s="183"/>
      <c r="O347" s="183"/>
      <c r="P347" s="183"/>
      <c r="Q347" s="54">
        <f>+'Ark1'!S2846</f>
        <v>0</v>
      </c>
      <c r="R347" s="54">
        <f>+'Ark1'!T2846</f>
        <v>0</v>
      </c>
      <c r="S347" s="161">
        <f>+'Ark1'!U2846</f>
        <v>0</v>
      </c>
      <c r="T347" s="74">
        <f>+'Ark1'!W2846</f>
        <v>0</v>
      </c>
      <c r="U347" s="74">
        <f>+'Ark1'!X2846</f>
        <v>0</v>
      </c>
      <c r="V347" s="74">
        <f>+'Ark1'!Y2846</f>
        <v>0</v>
      </c>
      <c r="W347" s="74">
        <f>+'Ark1'!Z2846</f>
        <v>0</v>
      </c>
      <c r="X347" s="54">
        <f>+'Ark1'!AA2846</f>
        <v>0</v>
      </c>
      <c r="Y347" s="54">
        <f>+'Ark1'!AB2846</f>
        <v>0</v>
      </c>
      <c r="Z347" s="54">
        <f>+'Ark1'!AC2846</f>
        <v>0</v>
      </c>
      <c r="AA347" s="54" t="e">
        <f t="shared" si="17"/>
        <v>#DIV/0!</v>
      </c>
      <c r="AB347" s="54" t="e">
        <f t="shared" si="18"/>
        <v>#DIV/0!</v>
      </c>
      <c r="AC347" s="45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>
      <c r="A348" s="45"/>
      <c r="B348" s="52">
        <f>+'Ark1'!C2847</f>
        <v>2004</v>
      </c>
      <c r="C348" s="52">
        <f>+'Ark1'!N2847</f>
        <v>460</v>
      </c>
      <c r="D348" s="53">
        <v>0</v>
      </c>
      <c r="E348" s="52">
        <f>+'Ark1'!Q2847</f>
        <v>0</v>
      </c>
      <c r="F348" s="52">
        <f>+'Ark1'!R2847</f>
        <v>0</v>
      </c>
      <c r="G348" s="183">
        <f>+'Ark1'!AG2847</f>
        <v>0</v>
      </c>
      <c r="H348" s="34">
        <f t="shared" si="19"/>
        <v>0</v>
      </c>
      <c r="I348" s="183">
        <f>+'Ark1'!AH2847</f>
        <v>0</v>
      </c>
      <c r="J348" s="183"/>
      <c r="K348" s="452"/>
      <c r="L348" s="281"/>
      <c r="M348" s="200"/>
      <c r="N348" s="183"/>
      <c r="O348" s="183"/>
      <c r="P348" s="183"/>
      <c r="Q348" s="54">
        <f>+'Ark1'!S2847</f>
        <v>0</v>
      </c>
      <c r="R348" s="54">
        <f>+'Ark1'!T2847</f>
        <v>0</v>
      </c>
      <c r="S348" s="161">
        <f>+'Ark1'!U2847</f>
        <v>0</v>
      </c>
      <c r="T348" s="74">
        <f>+'Ark1'!W2847</f>
        <v>0</v>
      </c>
      <c r="U348" s="74">
        <f>+'Ark1'!X2847</f>
        <v>0</v>
      </c>
      <c r="V348" s="74">
        <f>+'Ark1'!Y2847</f>
        <v>0</v>
      </c>
      <c r="W348" s="74">
        <f>+'Ark1'!Z2847</f>
        <v>0</v>
      </c>
      <c r="X348" s="54">
        <f>+'Ark1'!AA2847</f>
        <v>0</v>
      </c>
      <c r="Y348" s="54">
        <f>+'Ark1'!AB2847</f>
        <v>0</v>
      </c>
      <c r="Z348" s="54">
        <f>+'Ark1'!AC2847</f>
        <v>0</v>
      </c>
      <c r="AA348" s="54" t="e">
        <f t="shared" si="17"/>
        <v>#DIV/0!</v>
      </c>
      <c r="AB348" s="54" t="e">
        <f t="shared" si="18"/>
        <v>#DIV/0!</v>
      </c>
      <c r="AC348" s="45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>
      <c r="A349" s="45"/>
      <c r="B349">
        <f>+'Ark1'!C2848</f>
        <v>2003</v>
      </c>
      <c r="C349">
        <f>+'Ark1'!N2848</f>
        <v>409</v>
      </c>
      <c r="D349" s="3">
        <v>0</v>
      </c>
      <c r="E349">
        <f>+'Ark1'!Q2848</f>
        <v>0</v>
      </c>
      <c r="F349">
        <f>+'Ark1'!R2848</f>
        <v>0</v>
      </c>
      <c r="G349" s="201">
        <f>+'Ark1'!AG2848</f>
        <v>0</v>
      </c>
      <c r="H349" s="34">
        <f t="shared" si="19"/>
        <v>0</v>
      </c>
      <c r="I349" s="201">
        <f>+'Ark1'!AH2848</f>
        <v>0</v>
      </c>
      <c r="J349" s="201"/>
      <c r="K349" s="453"/>
      <c r="L349" s="209"/>
      <c r="M349" s="151"/>
      <c r="N349" s="201"/>
      <c r="O349" s="201"/>
      <c r="P349" s="201"/>
      <c r="Q349" s="1">
        <f>+'Ark1'!S2848</f>
        <v>0</v>
      </c>
      <c r="R349" s="1">
        <f>+'Ark1'!T2848</f>
        <v>0</v>
      </c>
      <c r="S349" s="93">
        <f>+'Ark1'!U2848</f>
        <v>0</v>
      </c>
      <c r="T349" s="11">
        <f>+'Ark1'!W2848</f>
        <v>0</v>
      </c>
      <c r="U349" s="11">
        <f>+'Ark1'!X2848</f>
        <v>0</v>
      </c>
      <c r="V349" s="11">
        <f>+'Ark1'!Y2848</f>
        <v>0</v>
      </c>
      <c r="W349" s="11">
        <f>+'Ark1'!Z2848</f>
        <v>0</v>
      </c>
      <c r="X349" s="1">
        <f>+'Ark1'!AA2848</f>
        <v>0</v>
      </c>
      <c r="Y349" s="1">
        <f>+'Ark1'!AB2848</f>
        <v>0</v>
      </c>
      <c r="Z349" s="1">
        <f>+'Ark1'!AC2848</f>
        <v>0</v>
      </c>
      <c r="AA349" s="1" t="e">
        <f t="shared" si="17"/>
        <v>#DIV/0!</v>
      </c>
      <c r="AB349" s="1" t="e">
        <f t="shared" si="18"/>
        <v>#DIV/0!</v>
      </c>
      <c r="AC349" s="45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>
      <c r="A350" s="45"/>
      <c r="B350">
        <f>+'Ark1'!C2849</f>
        <v>2003</v>
      </c>
      <c r="C350">
        <f>+'Ark1'!N2849</f>
        <v>410</v>
      </c>
      <c r="D350" s="3">
        <v>0</v>
      </c>
      <c r="E350">
        <f>+'Ark1'!Q2849</f>
        <v>0</v>
      </c>
      <c r="F350">
        <f>+'Ark1'!R2849</f>
        <v>0</v>
      </c>
      <c r="G350" s="201">
        <f>+'Ark1'!AG2849</f>
        <v>0</v>
      </c>
      <c r="H350" s="34">
        <f t="shared" si="19"/>
        <v>0</v>
      </c>
      <c r="I350" s="201">
        <f>+'Ark1'!AH2849</f>
        <v>0</v>
      </c>
      <c r="J350" s="201"/>
      <c r="K350" s="453"/>
      <c r="L350" s="209"/>
      <c r="M350" s="151"/>
      <c r="N350" s="201"/>
      <c r="O350" s="201"/>
      <c r="P350" s="201"/>
      <c r="Q350" s="1">
        <f>+'Ark1'!S2849</f>
        <v>0</v>
      </c>
      <c r="R350" s="1">
        <f>+'Ark1'!T2849</f>
        <v>0</v>
      </c>
      <c r="S350" s="93">
        <f>+'Ark1'!U2849</f>
        <v>0</v>
      </c>
      <c r="T350" s="11">
        <f>+'Ark1'!W2849</f>
        <v>0</v>
      </c>
      <c r="U350" s="11">
        <f>+'Ark1'!X2849</f>
        <v>0</v>
      </c>
      <c r="V350" s="11">
        <f>+'Ark1'!Y2849</f>
        <v>0</v>
      </c>
      <c r="W350" s="11">
        <f>+'Ark1'!Z2849</f>
        <v>0</v>
      </c>
      <c r="X350" s="1">
        <f>+'Ark1'!AA2849</f>
        <v>0</v>
      </c>
      <c r="Y350" s="1">
        <f>+'Ark1'!AB2849</f>
        <v>0</v>
      </c>
      <c r="Z350" s="1">
        <f>+'Ark1'!AC2849</f>
        <v>0</v>
      </c>
      <c r="AA350" s="1" t="e">
        <f t="shared" ref="AA350:AA364" si="20">+S350/Q350</f>
        <v>#DIV/0!</v>
      </c>
      <c r="AB350" s="1" t="e">
        <f t="shared" ref="AB350:AB364" si="21">+F350/E350</f>
        <v>#DIV/0!</v>
      </c>
      <c r="AC350" s="45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>
      <c r="A351" s="45"/>
      <c r="B351">
        <f>+'Ark1'!C2850</f>
        <v>2003</v>
      </c>
      <c r="C351">
        <f>+'Ark1'!N2850</f>
        <v>415</v>
      </c>
      <c r="D351" s="3">
        <v>0</v>
      </c>
      <c r="E351">
        <f>+'Ark1'!Q2850</f>
        <v>0</v>
      </c>
      <c r="F351">
        <f>+'Ark1'!R2850</f>
        <v>0</v>
      </c>
      <c r="G351" s="201">
        <f>+'Ark1'!AG2850</f>
        <v>0</v>
      </c>
      <c r="H351" s="34">
        <f t="shared" si="19"/>
        <v>0</v>
      </c>
      <c r="I351" s="201">
        <f>+'Ark1'!AH2850</f>
        <v>0</v>
      </c>
      <c r="J351" s="201"/>
      <c r="K351" s="453"/>
      <c r="L351" s="209"/>
      <c r="M351" s="151"/>
      <c r="N351" s="201"/>
      <c r="O351" s="201"/>
      <c r="P351" s="201"/>
      <c r="Q351" s="1">
        <f>+'Ark1'!S2850</f>
        <v>0</v>
      </c>
      <c r="R351" s="1">
        <f>+'Ark1'!T2850</f>
        <v>0</v>
      </c>
      <c r="S351" s="93">
        <f>+'Ark1'!U2850</f>
        <v>0</v>
      </c>
      <c r="T351" s="11">
        <f>+'Ark1'!W2850</f>
        <v>0</v>
      </c>
      <c r="U351" s="11">
        <f>+'Ark1'!X2850</f>
        <v>0</v>
      </c>
      <c r="V351" s="11">
        <f>+'Ark1'!Y2850</f>
        <v>0</v>
      </c>
      <c r="W351" s="11">
        <f>+'Ark1'!Z2850</f>
        <v>0</v>
      </c>
      <c r="X351" s="1">
        <f>+'Ark1'!AA2850</f>
        <v>0</v>
      </c>
      <c r="Y351" s="1">
        <f>+'Ark1'!AB2850</f>
        <v>0</v>
      </c>
      <c r="Z351" s="1">
        <f>+'Ark1'!AC2850</f>
        <v>0</v>
      </c>
      <c r="AA351" s="1" t="e">
        <f t="shared" si="20"/>
        <v>#DIV/0!</v>
      </c>
      <c r="AB351" s="1" t="e">
        <f t="shared" si="21"/>
        <v>#DIV/0!</v>
      </c>
      <c r="AC351" s="45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>
      <c r="A352" s="45"/>
      <c r="B352">
        <f>+'Ark1'!C2851</f>
        <v>2003</v>
      </c>
      <c r="C352">
        <f>+'Ark1'!N2851</f>
        <v>420</v>
      </c>
      <c r="D352" s="3">
        <v>0</v>
      </c>
      <c r="E352">
        <f>+'Ark1'!Q2851</f>
        <v>0</v>
      </c>
      <c r="F352">
        <f>+'Ark1'!R2851</f>
        <v>0</v>
      </c>
      <c r="G352" s="201">
        <f>+'Ark1'!AG2851</f>
        <v>0</v>
      </c>
      <c r="H352" s="34">
        <f t="shared" si="19"/>
        <v>0</v>
      </c>
      <c r="I352" s="201">
        <f>+'Ark1'!AH2851</f>
        <v>0</v>
      </c>
      <c r="J352" s="201"/>
      <c r="K352" s="453"/>
      <c r="L352" s="209"/>
      <c r="M352" s="151"/>
      <c r="N352" s="201"/>
      <c r="O352" s="201"/>
      <c r="P352" s="201"/>
      <c r="Q352" s="1">
        <f>+'Ark1'!S2851</f>
        <v>0</v>
      </c>
      <c r="R352" s="1">
        <f>+'Ark1'!T2851</f>
        <v>0</v>
      </c>
      <c r="S352" s="93">
        <f>+'Ark1'!U2851</f>
        <v>0</v>
      </c>
      <c r="T352" s="11">
        <f>+'Ark1'!W2851</f>
        <v>0</v>
      </c>
      <c r="U352" s="11">
        <f>+'Ark1'!X2851</f>
        <v>0</v>
      </c>
      <c r="V352" s="11">
        <f>+'Ark1'!Y2851</f>
        <v>0</v>
      </c>
      <c r="W352" s="11">
        <f>+'Ark1'!Z2851</f>
        <v>0</v>
      </c>
      <c r="X352" s="1">
        <f>+'Ark1'!AA2851</f>
        <v>0</v>
      </c>
      <c r="Y352" s="1">
        <f>+'Ark1'!AB2851</f>
        <v>0</v>
      </c>
      <c r="Z352" s="1">
        <f>+'Ark1'!AC2851</f>
        <v>0</v>
      </c>
      <c r="AA352" s="1" t="e">
        <f t="shared" si="20"/>
        <v>#DIV/0!</v>
      </c>
      <c r="AB352" s="1" t="e">
        <f t="shared" si="21"/>
        <v>#DIV/0!</v>
      </c>
      <c r="AC352" s="45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>
      <c r="A353" s="45"/>
      <c r="B353">
        <f>+'Ark1'!C2852</f>
        <v>2003</v>
      </c>
      <c r="C353">
        <f>+'Ark1'!N2852</f>
        <v>425</v>
      </c>
      <c r="D353" s="3">
        <v>0</v>
      </c>
      <c r="E353">
        <f>+'Ark1'!Q2852</f>
        <v>0</v>
      </c>
      <c r="F353">
        <f>+'Ark1'!R2852</f>
        <v>0</v>
      </c>
      <c r="G353" s="201">
        <f>+'Ark1'!AG2852</f>
        <v>0</v>
      </c>
      <c r="H353" s="34">
        <f t="shared" si="19"/>
        <v>0</v>
      </c>
      <c r="I353" s="201">
        <f>+'Ark1'!AH2852</f>
        <v>0</v>
      </c>
      <c r="J353" s="201"/>
      <c r="K353" s="453"/>
      <c r="L353" s="209"/>
      <c r="M353" s="151"/>
      <c r="N353" s="201"/>
      <c r="O353" s="201"/>
      <c r="P353" s="201"/>
      <c r="Q353" s="1">
        <f>+'Ark1'!S2852</f>
        <v>0</v>
      </c>
      <c r="R353" s="1">
        <f>+'Ark1'!T2852</f>
        <v>0</v>
      </c>
      <c r="S353" s="93">
        <f>+'Ark1'!U2852</f>
        <v>0</v>
      </c>
      <c r="T353" s="11">
        <f>+'Ark1'!W2852</f>
        <v>0</v>
      </c>
      <c r="U353" s="11">
        <f>+'Ark1'!X2852</f>
        <v>0</v>
      </c>
      <c r="V353" s="11">
        <f>+'Ark1'!Y2852</f>
        <v>0</v>
      </c>
      <c r="W353" s="11">
        <f>+'Ark1'!Z2852</f>
        <v>0</v>
      </c>
      <c r="X353" s="1">
        <f>+'Ark1'!AA2852</f>
        <v>0</v>
      </c>
      <c r="Y353" s="1">
        <f>+'Ark1'!AB2852</f>
        <v>0</v>
      </c>
      <c r="Z353" s="1">
        <f>+'Ark1'!AC2852</f>
        <v>0</v>
      </c>
      <c r="AA353" s="1" t="e">
        <f t="shared" si="20"/>
        <v>#DIV/0!</v>
      </c>
      <c r="AB353" s="1" t="e">
        <f t="shared" si="21"/>
        <v>#DIV/0!</v>
      </c>
      <c r="AC353" s="45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>
      <c r="A354" s="45"/>
      <c r="B354">
        <f>+'Ark1'!C2853</f>
        <v>2003</v>
      </c>
      <c r="C354">
        <f>+'Ark1'!N2853</f>
        <v>428</v>
      </c>
      <c r="D354" s="3">
        <v>0</v>
      </c>
      <c r="E354">
        <f>+'Ark1'!Q2853</f>
        <v>0</v>
      </c>
      <c r="F354">
        <f>+'Ark1'!R2853</f>
        <v>0</v>
      </c>
      <c r="G354" s="201">
        <f>+'Ark1'!AG2853</f>
        <v>0</v>
      </c>
      <c r="H354" s="34">
        <f t="shared" si="19"/>
        <v>0</v>
      </c>
      <c r="I354" s="201">
        <f>+'Ark1'!AH2853</f>
        <v>0</v>
      </c>
      <c r="J354" s="201"/>
      <c r="K354" s="453"/>
      <c r="L354" s="209"/>
      <c r="M354" s="151"/>
      <c r="N354" s="201"/>
      <c r="O354" s="201"/>
      <c r="P354" s="201"/>
      <c r="Q354" s="1">
        <f>+'Ark1'!S2853</f>
        <v>0</v>
      </c>
      <c r="R354" s="1">
        <f>+'Ark1'!T2853</f>
        <v>0</v>
      </c>
      <c r="S354" s="93">
        <f>+'Ark1'!U2853</f>
        <v>0</v>
      </c>
      <c r="T354" s="11">
        <f>+'Ark1'!W2853</f>
        <v>0</v>
      </c>
      <c r="U354" s="11">
        <f>+'Ark1'!X2853</f>
        <v>0</v>
      </c>
      <c r="V354" s="11">
        <f>+'Ark1'!Y2853</f>
        <v>0</v>
      </c>
      <c r="W354" s="11">
        <f>+'Ark1'!Z2853</f>
        <v>0</v>
      </c>
      <c r="X354" s="1">
        <f>+'Ark1'!AA2853</f>
        <v>0</v>
      </c>
      <c r="Y354" s="1">
        <f>+'Ark1'!AB2853</f>
        <v>0</v>
      </c>
      <c r="Z354" s="1">
        <f>+'Ark1'!AC2853</f>
        <v>0</v>
      </c>
      <c r="AA354" s="1" t="e">
        <f t="shared" si="20"/>
        <v>#DIV/0!</v>
      </c>
      <c r="AB354" s="1" t="e">
        <f t="shared" si="21"/>
        <v>#DIV/0!</v>
      </c>
      <c r="AC354" s="45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>
      <c r="A355" s="45"/>
      <c r="B355">
        <f>+'Ark1'!C2854</f>
        <v>2003</v>
      </c>
      <c r="C355">
        <f>+'Ark1'!N2854</f>
        <v>430</v>
      </c>
      <c r="D355" s="3">
        <v>0</v>
      </c>
      <c r="E355">
        <f>+'Ark1'!Q2854</f>
        <v>0</v>
      </c>
      <c r="F355">
        <f>+'Ark1'!R2854</f>
        <v>0</v>
      </c>
      <c r="G355" s="201">
        <f>+'Ark1'!AG2854</f>
        <v>0</v>
      </c>
      <c r="H355" s="34">
        <f t="shared" si="19"/>
        <v>0</v>
      </c>
      <c r="I355" s="201">
        <f>+'Ark1'!AH2854</f>
        <v>0</v>
      </c>
      <c r="J355" s="201"/>
      <c r="K355" s="453"/>
      <c r="L355" s="209"/>
      <c r="M355" s="151"/>
      <c r="N355" s="201"/>
      <c r="O355" s="201"/>
      <c r="P355" s="201"/>
      <c r="Q355" s="1">
        <f>+'Ark1'!S2854</f>
        <v>0</v>
      </c>
      <c r="R355" s="1">
        <f>+'Ark1'!T2854</f>
        <v>0</v>
      </c>
      <c r="S355" s="93">
        <f>+'Ark1'!U2854</f>
        <v>0</v>
      </c>
      <c r="T355" s="11">
        <f>+'Ark1'!W2854</f>
        <v>0</v>
      </c>
      <c r="U355" s="11">
        <f>+'Ark1'!X2854</f>
        <v>0</v>
      </c>
      <c r="V355" s="11">
        <f>+'Ark1'!Y2854</f>
        <v>0</v>
      </c>
      <c r="W355" s="11">
        <f>+'Ark1'!Z2854</f>
        <v>0</v>
      </c>
      <c r="X355" s="1">
        <f>+'Ark1'!AA2854</f>
        <v>0</v>
      </c>
      <c r="Y355" s="1">
        <f>+'Ark1'!AB2854</f>
        <v>0</v>
      </c>
      <c r="Z355" s="1">
        <f>+'Ark1'!AC2854</f>
        <v>0</v>
      </c>
      <c r="AA355" s="1" t="e">
        <f t="shared" si="20"/>
        <v>#DIV/0!</v>
      </c>
      <c r="AB355" s="1" t="e">
        <f t="shared" si="21"/>
        <v>#DIV/0!</v>
      </c>
      <c r="AC355" s="45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>
      <c r="A356" s="45"/>
      <c r="B356">
        <f>+'Ark1'!C2855</f>
        <v>2003</v>
      </c>
      <c r="C356">
        <f>+'Ark1'!N2855</f>
        <v>433</v>
      </c>
      <c r="D356" s="3">
        <v>0</v>
      </c>
      <c r="E356">
        <f>+'Ark1'!Q2855</f>
        <v>0</v>
      </c>
      <c r="F356">
        <f>+'Ark1'!R2855</f>
        <v>0</v>
      </c>
      <c r="G356" s="201">
        <f>+'Ark1'!AG2855</f>
        <v>0</v>
      </c>
      <c r="H356" s="34">
        <f t="shared" si="19"/>
        <v>0</v>
      </c>
      <c r="I356" s="201">
        <f>+'Ark1'!AH2855</f>
        <v>0</v>
      </c>
      <c r="J356" s="201"/>
      <c r="K356" s="453"/>
      <c r="L356" s="209"/>
      <c r="M356" s="151"/>
      <c r="N356" s="201"/>
      <c r="O356" s="201"/>
      <c r="P356" s="201"/>
      <c r="Q356" s="1">
        <f>+'Ark1'!S2855</f>
        <v>0</v>
      </c>
      <c r="R356" s="1">
        <f>+'Ark1'!T2855</f>
        <v>0</v>
      </c>
      <c r="S356" s="93">
        <f>+'Ark1'!U2855</f>
        <v>0</v>
      </c>
      <c r="T356" s="11">
        <f>+'Ark1'!W2855</f>
        <v>0</v>
      </c>
      <c r="U356" s="11">
        <f>+'Ark1'!X2855</f>
        <v>0</v>
      </c>
      <c r="V356" s="11">
        <f>+'Ark1'!Y2855</f>
        <v>0</v>
      </c>
      <c r="W356" s="11">
        <f>+'Ark1'!Z2855</f>
        <v>0</v>
      </c>
      <c r="X356" s="1">
        <f>+'Ark1'!AA2855</f>
        <v>0</v>
      </c>
      <c r="Y356" s="1">
        <f>+'Ark1'!AB2855</f>
        <v>0</v>
      </c>
      <c r="Z356" s="1">
        <f>+'Ark1'!AC2855</f>
        <v>0</v>
      </c>
      <c r="AA356" s="1" t="e">
        <f t="shared" si="20"/>
        <v>#DIV/0!</v>
      </c>
      <c r="AB356" s="1" t="e">
        <f t="shared" si="21"/>
        <v>#DIV/0!</v>
      </c>
      <c r="AC356" s="45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>
      <c r="A357" s="45"/>
      <c r="B357">
        <f>+'Ark1'!C2856</f>
        <v>2003</v>
      </c>
      <c r="C357">
        <f>+'Ark1'!N2856</f>
        <v>435</v>
      </c>
      <c r="D357" s="3">
        <v>0</v>
      </c>
      <c r="E357">
        <f>+'Ark1'!Q2856</f>
        <v>0</v>
      </c>
      <c r="F357">
        <f>+'Ark1'!R2856</f>
        <v>0</v>
      </c>
      <c r="G357" s="201">
        <f>+'Ark1'!AG2856</f>
        <v>0</v>
      </c>
      <c r="H357" s="34">
        <f t="shared" si="19"/>
        <v>0</v>
      </c>
      <c r="I357" s="201">
        <f>+'Ark1'!AH2856</f>
        <v>0</v>
      </c>
      <c r="J357" s="201"/>
      <c r="K357" s="453"/>
      <c r="L357" s="209"/>
      <c r="M357" s="151"/>
      <c r="N357" s="201"/>
      <c r="O357" s="201"/>
      <c r="P357" s="201"/>
      <c r="Q357" s="1">
        <f>+'Ark1'!S2856</f>
        <v>0</v>
      </c>
      <c r="R357" s="1">
        <f>+'Ark1'!T2856</f>
        <v>0</v>
      </c>
      <c r="S357" s="93">
        <f>+'Ark1'!U2856</f>
        <v>0</v>
      </c>
      <c r="T357" s="11">
        <f>+'Ark1'!W2856</f>
        <v>0</v>
      </c>
      <c r="U357" s="11">
        <f>+'Ark1'!X2856</f>
        <v>0</v>
      </c>
      <c r="V357" s="11">
        <f>+'Ark1'!Y2856</f>
        <v>0</v>
      </c>
      <c r="W357" s="11">
        <f>+'Ark1'!Z2856</f>
        <v>0</v>
      </c>
      <c r="X357" s="1">
        <f>+'Ark1'!AA2856</f>
        <v>0</v>
      </c>
      <c r="Y357" s="1">
        <f>+'Ark1'!AB2856</f>
        <v>0</v>
      </c>
      <c r="Z357" s="1">
        <f>+'Ark1'!AC2856</f>
        <v>0</v>
      </c>
      <c r="AA357" s="1" t="e">
        <f t="shared" si="20"/>
        <v>#DIV/0!</v>
      </c>
      <c r="AB357" s="1" t="e">
        <f t="shared" si="21"/>
        <v>#DIV/0!</v>
      </c>
      <c r="AC357" s="45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>
      <c r="A358" s="45"/>
      <c r="B358">
        <f>+'Ark1'!C2857</f>
        <v>2003</v>
      </c>
      <c r="C358">
        <f>+'Ark1'!N2857</f>
        <v>438</v>
      </c>
      <c r="D358" s="3">
        <v>0</v>
      </c>
      <c r="E358">
        <f>+'Ark1'!Q2857</f>
        <v>0</v>
      </c>
      <c r="F358">
        <f>+'Ark1'!R2857</f>
        <v>0</v>
      </c>
      <c r="G358" s="201">
        <f>+'Ark1'!AG2857</f>
        <v>0</v>
      </c>
      <c r="H358" s="34">
        <f t="shared" si="19"/>
        <v>0</v>
      </c>
      <c r="I358" s="201">
        <f>+'Ark1'!AH2857</f>
        <v>0</v>
      </c>
      <c r="J358" s="201"/>
      <c r="K358" s="453"/>
      <c r="L358" s="209"/>
      <c r="M358" s="151"/>
      <c r="N358" s="201"/>
      <c r="O358" s="201"/>
      <c r="P358" s="201"/>
      <c r="Q358" s="1">
        <f>+'Ark1'!S2857</f>
        <v>0</v>
      </c>
      <c r="R358" s="1">
        <f>+'Ark1'!T2857</f>
        <v>0</v>
      </c>
      <c r="S358" s="93">
        <f>+'Ark1'!U2857</f>
        <v>0</v>
      </c>
      <c r="T358" s="11">
        <f>+'Ark1'!W2857</f>
        <v>0</v>
      </c>
      <c r="U358" s="11">
        <f>+'Ark1'!X2857</f>
        <v>0</v>
      </c>
      <c r="V358" s="11">
        <f>+'Ark1'!Y2857</f>
        <v>0</v>
      </c>
      <c r="W358" s="11">
        <f>+'Ark1'!Z2857</f>
        <v>0</v>
      </c>
      <c r="X358" s="1">
        <f>+'Ark1'!AA2857</f>
        <v>0</v>
      </c>
      <c r="Y358" s="1">
        <f>+'Ark1'!AB2857</f>
        <v>0</v>
      </c>
      <c r="Z358" s="1">
        <f>+'Ark1'!AC2857</f>
        <v>0</v>
      </c>
      <c r="AA358" s="1" t="e">
        <f t="shared" si="20"/>
        <v>#DIV/0!</v>
      </c>
      <c r="AB358" s="1" t="e">
        <f t="shared" si="21"/>
        <v>#DIV/0!</v>
      </c>
      <c r="AC358" s="45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>
      <c r="A359" s="45"/>
      <c r="B359">
        <f>+'Ark1'!C2858</f>
        <v>2003</v>
      </c>
      <c r="C359">
        <f>+'Ark1'!N2858</f>
        <v>440</v>
      </c>
      <c r="D359" s="3">
        <v>0</v>
      </c>
      <c r="E359">
        <f>+'Ark1'!Q2858</f>
        <v>0</v>
      </c>
      <c r="F359">
        <f>+'Ark1'!R2858</f>
        <v>0</v>
      </c>
      <c r="G359" s="201">
        <f>+'Ark1'!AG2858</f>
        <v>0</v>
      </c>
      <c r="H359">
        <f t="shared" si="19"/>
        <v>0</v>
      </c>
      <c r="I359" s="201">
        <f>+'Ark1'!AH2858</f>
        <v>0</v>
      </c>
      <c r="J359" s="201"/>
      <c r="K359" s="453"/>
      <c r="L359" s="209"/>
      <c r="M359" s="151"/>
      <c r="N359" s="201"/>
      <c r="O359" s="201"/>
      <c r="P359" s="201"/>
      <c r="Q359" s="1">
        <f>+'Ark1'!S2858</f>
        <v>0</v>
      </c>
      <c r="R359" s="1">
        <f>+'Ark1'!T2858</f>
        <v>0</v>
      </c>
      <c r="S359" s="93">
        <f>+'Ark1'!U2858</f>
        <v>0</v>
      </c>
      <c r="T359" s="11">
        <f>+'Ark1'!W2858</f>
        <v>0</v>
      </c>
      <c r="U359" s="11">
        <f>+'Ark1'!X2858</f>
        <v>0</v>
      </c>
      <c r="V359" s="11">
        <f>+'Ark1'!Y2858</f>
        <v>0</v>
      </c>
      <c r="W359" s="11">
        <f>+'Ark1'!Z2858</f>
        <v>0</v>
      </c>
      <c r="X359" s="1">
        <f>+'Ark1'!AA2858</f>
        <v>0</v>
      </c>
      <c r="Y359" s="1">
        <f>+'Ark1'!AB2858</f>
        <v>0</v>
      </c>
      <c r="Z359" s="1">
        <f>+'Ark1'!AC2858</f>
        <v>0</v>
      </c>
      <c r="AA359" s="1" t="e">
        <f t="shared" si="20"/>
        <v>#DIV/0!</v>
      </c>
      <c r="AB359" s="1" t="e">
        <f t="shared" si="21"/>
        <v>#DIV/0!</v>
      </c>
      <c r="AC359" s="45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>
      <c r="A360" s="45"/>
      <c r="B360">
        <f>+'Ark1'!C2859</f>
        <v>2003</v>
      </c>
      <c r="C360">
        <f>+'Ark1'!N2859</f>
        <v>443</v>
      </c>
      <c r="D360" s="3">
        <v>0</v>
      </c>
      <c r="E360">
        <f>+'Ark1'!Q2859</f>
        <v>0</v>
      </c>
      <c r="F360">
        <f>+'Ark1'!R2859</f>
        <v>0</v>
      </c>
      <c r="G360" s="201">
        <f>+'Ark1'!AG2859</f>
        <v>0</v>
      </c>
      <c r="H360">
        <f t="shared" si="19"/>
        <v>0</v>
      </c>
      <c r="I360" s="201">
        <f>+'Ark1'!AH2859</f>
        <v>0</v>
      </c>
      <c r="J360" s="201"/>
      <c r="K360" s="453"/>
      <c r="L360" s="209"/>
      <c r="M360" s="151"/>
      <c r="N360" s="201"/>
      <c r="O360" s="201"/>
      <c r="P360" s="201"/>
      <c r="Q360" s="1">
        <f>+'Ark1'!S2859</f>
        <v>0</v>
      </c>
      <c r="R360" s="1">
        <f>+'Ark1'!T2859</f>
        <v>0</v>
      </c>
      <c r="S360" s="93">
        <f>+'Ark1'!U2859</f>
        <v>0</v>
      </c>
      <c r="T360" s="11">
        <f>+'Ark1'!W2859</f>
        <v>0</v>
      </c>
      <c r="U360" s="11">
        <f>+'Ark1'!X2859</f>
        <v>0</v>
      </c>
      <c r="V360" s="11">
        <f>+'Ark1'!Y2859</f>
        <v>0</v>
      </c>
      <c r="W360" s="11">
        <f>+'Ark1'!Z2859</f>
        <v>0</v>
      </c>
      <c r="X360" s="1">
        <f>+'Ark1'!AA2859</f>
        <v>0</v>
      </c>
      <c r="Y360" s="1">
        <f>+'Ark1'!AB2859</f>
        <v>0</v>
      </c>
      <c r="Z360" s="1">
        <f>+'Ark1'!AC2859</f>
        <v>0</v>
      </c>
      <c r="AA360" s="1" t="e">
        <f t="shared" si="20"/>
        <v>#DIV/0!</v>
      </c>
      <c r="AB360" s="1" t="e">
        <f t="shared" si="21"/>
        <v>#DIV/0!</v>
      </c>
      <c r="AC360" s="45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>
      <c r="A361" s="45"/>
      <c r="B361">
        <f>+'Ark1'!C2860</f>
        <v>2003</v>
      </c>
      <c r="C361">
        <f>+'Ark1'!N2860</f>
        <v>445</v>
      </c>
      <c r="D361" s="3">
        <v>0</v>
      </c>
      <c r="E361">
        <f>+'Ark1'!Q2860</f>
        <v>0</v>
      </c>
      <c r="F361">
        <f>+'Ark1'!R2860</f>
        <v>0</v>
      </c>
      <c r="G361" s="201">
        <f>+'Ark1'!AG2860</f>
        <v>0</v>
      </c>
      <c r="H361">
        <f t="shared" si="19"/>
        <v>0</v>
      </c>
      <c r="I361" s="201">
        <f>+'Ark1'!AH2860</f>
        <v>0</v>
      </c>
      <c r="J361" s="201"/>
      <c r="K361" s="453"/>
      <c r="L361" s="209"/>
      <c r="M361" s="151"/>
      <c r="N361" s="201"/>
      <c r="O361" s="201"/>
      <c r="P361" s="201"/>
      <c r="Q361" s="1">
        <f>+'Ark1'!S2860</f>
        <v>0</v>
      </c>
      <c r="R361" s="1">
        <f>+'Ark1'!T2860</f>
        <v>0</v>
      </c>
      <c r="S361" s="93">
        <f>+'Ark1'!U2860</f>
        <v>0</v>
      </c>
      <c r="T361" s="11">
        <f>+'Ark1'!W2860</f>
        <v>0</v>
      </c>
      <c r="U361" s="11">
        <f>+'Ark1'!X2860</f>
        <v>0</v>
      </c>
      <c r="V361" s="11">
        <f>+'Ark1'!Y2860</f>
        <v>0</v>
      </c>
      <c r="W361" s="11">
        <f>+'Ark1'!Z2860</f>
        <v>0</v>
      </c>
      <c r="X361" s="1">
        <f>+'Ark1'!AA2860</f>
        <v>0</v>
      </c>
      <c r="Y361" s="1">
        <f>+'Ark1'!AB2860</f>
        <v>0</v>
      </c>
      <c r="Z361" s="1">
        <f>+'Ark1'!AC2860</f>
        <v>0</v>
      </c>
      <c r="AA361" s="1" t="e">
        <f t="shared" si="20"/>
        <v>#DIV/0!</v>
      </c>
      <c r="AB361" s="1" t="e">
        <f t="shared" si="21"/>
        <v>#DIV/0!</v>
      </c>
      <c r="AC361" s="45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>
      <c r="A362" s="45"/>
      <c r="B362">
        <f>+'Ark1'!C2861</f>
        <v>2003</v>
      </c>
      <c r="C362">
        <f>+'Ark1'!N2861</f>
        <v>450</v>
      </c>
      <c r="D362" s="3">
        <v>0</v>
      </c>
      <c r="E362">
        <f>+'Ark1'!Q2861</f>
        <v>0</v>
      </c>
      <c r="F362">
        <f>+'Ark1'!R2861</f>
        <v>0</v>
      </c>
      <c r="G362" s="201">
        <f>+'Ark1'!AG2861</f>
        <v>0</v>
      </c>
      <c r="H362">
        <f t="shared" si="19"/>
        <v>0</v>
      </c>
      <c r="I362" s="201">
        <f>+'Ark1'!AH2861</f>
        <v>0</v>
      </c>
      <c r="J362" s="201"/>
      <c r="K362" s="453"/>
      <c r="L362" s="209"/>
      <c r="M362" s="151"/>
      <c r="N362" s="201"/>
      <c r="O362" s="201"/>
      <c r="P362" s="201"/>
      <c r="Q362" s="1">
        <f>+'Ark1'!S2861</f>
        <v>0</v>
      </c>
      <c r="R362" s="1">
        <f>+'Ark1'!T2861</f>
        <v>0</v>
      </c>
      <c r="S362" s="93">
        <f>+'Ark1'!U2861</f>
        <v>0</v>
      </c>
      <c r="T362" s="11">
        <f>+'Ark1'!W2861</f>
        <v>0</v>
      </c>
      <c r="U362" s="11">
        <f>+'Ark1'!X2861</f>
        <v>0</v>
      </c>
      <c r="V362" s="11">
        <f>+'Ark1'!Y2861</f>
        <v>0</v>
      </c>
      <c r="W362" s="11">
        <f>+'Ark1'!Z2861</f>
        <v>0</v>
      </c>
      <c r="X362" s="1">
        <f>+'Ark1'!AA2861</f>
        <v>0</v>
      </c>
      <c r="Y362" s="1">
        <f>+'Ark1'!AB2861</f>
        <v>0</v>
      </c>
      <c r="Z362" s="1">
        <f>+'Ark1'!AC2861</f>
        <v>0</v>
      </c>
      <c r="AA362" s="1" t="e">
        <f t="shared" si="20"/>
        <v>#DIV/0!</v>
      </c>
      <c r="AB362" s="1" t="e">
        <f t="shared" si="21"/>
        <v>#DIV/0!</v>
      </c>
      <c r="AC362" s="45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>
      <c r="A363" s="45"/>
      <c r="B363">
        <f>+'Ark1'!C2862</f>
        <v>2003</v>
      </c>
      <c r="C363">
        <f>+'Ark1'!N2862</f>
        <v>455</v>
      </c>
      <c r="D363" s="3">
        <v>0</v>
      </c>
      <c r="E363">
        <f>+'Ark1'!Q2862</f>
        <v>0</v>
      </c>
      <c r="F363">
        <f>+'Ark1'!R2862</f>
        <v>0</v>
      </c>
      <c r="G363" s="201">
        <f>+'Ark1'!AG2862</f>
        <v>0</v>
      </c>
      <c r="H363">
        <f t="shared" si="19"/>
        <v>0</v>
      </c>
      <c r="I363" s="201">
        <f>+'Ark1'!AH2862</f>
        <v>0</v>
      </c>
      <c r="J363" s="201"/>
      <c r="K363" s="453"/>
      <c r="L363" s="209"/>
      <c r="M363" s="151"/>
      <c r="N363" s="201"/>
      <c r="O363" s="201"/>
      <c r="P363" s="201"/>
      <c r="Q363" s="1">
        <f>+'Ark1'!S2862</f>
        <v>0</v>
      </c>
      <c r="R363" s="1">
        <f>+'Ark1'!T2862</f>
        <v>0</v>
      </c>
      <c r="S363" s="93">
        <f>+'Ark1'!U2862</f>
        <v>0</v>
      </c>
      <c r="T363" s="11">
        <f>+'Ark1'!W2862</f>
        <v>0</v>
      </c>
      <c r="U363" s="11">
        <f>+'Ark1'!X2862</f>
        <v>0</v>
      </c>
      <c r="V363" s="11">
        <f>+'Ark1'!Y2862</f>
        <v>0</v>
      </c>
      <c r="W363" s="11">
        <f>+'Ark1'!Z2862</f>
        <v>0</v>
      </c>
      <c r="X363" s="1">
        <f>+'Ark1'!AA2862</f>
        <v>0</v>
      </c>
      <c r="Y363" s="1">
        <f>+'Ark1'!AB2862</f>
        <v>0</v>
      </c>
      <c r="Z363" s="1">
        <f>+'Ark1'!AC2862</f>
        <v>0</v>
      </c>
      <c r="AA363" s="1" t="e">
        <f t="shared" si="20"/>
        <v>#DIV/0!</v>
      </c>
      <c r="AB363" s="1" t="e">
        <f t="shared" si="21"/>
        <v>#DIV/0!</v>
      </c>
      <c r="AC363" s="45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>
      <c r="A364" s="45"/>
      <c r="B364">
        <f>+'Ark1'!C2863</f>
        <v>2003</v>
      </c>
      <c r="C364">
        <f>+'Ark1'!N2863</f>
        <v>460</v>
      </c>
      <c r="D364" s="3">
        <v>0</v>
      </c>
      <c r="E364">
        <f>+'Ark1'!Q2863</f>
        <v>0</v>
      </c>
      <c r="F364">
        <f>+'Ark1'!R2863</f>
        <v>0</v>
      </c>
      <c r="G364" s="201">
        <f>+'Ark1'!AG2863</f>
        <v>0</v>
      </c>
      <c r="H364">
        <f t="shared" si="19"/>
        <v>0</v>
      </c>
      <c r="I364" s="201">
        <f>+'Ark1'!AH2863</f>
        <v>0</v>
      </c>
      <c r="J364" s="201"/>
      <c r="K364" s="453"/>
      <c r="L364" s="209"/>
      <c r="M364" s="151"/>
      <c r="N364" s="201"/>
      <c r="O364" s="201"/>
      <c r="P364" s="201"/>
      <c r="Q364" s="1">
        <f>+'Ark1'!S2863</f>
        <v>0</v>
      </c>
      <c r="R364" s="1">
        <f>+'Ark1'!T2863</f>
        <v>0</v>
      </c>
      <c r="S364" s="93">
        <f>+'Ark1'!U2863</f>
        <v>0</v>
      </c>
      <c r="T364" s="11">
        <f>+'Ark1'!W2863</f>
        <v>0</v>
      </c>
      <c r="U364" s="11">
        <f>+'Ark1'!X2863</f>
        <v>0</v>
      </c>
      <c r="V364" s="11">
        <f>+'Ark1'!Y2863</f>
        <v>0</v>
      </c>
      <c r="W364" s="11">
        <f>+'Ark1'!Z2863</f>
        <v>0</v>
      </c>
      <c r="X364" s="1">
        <f>+'Ark1'!AA2863</f>
        <v>0</v>
      </c>
      <c r="Y364" s="1">
        <f>+'Ark1'!AB2863</f>
        <v>0</v>
      </c>
      <c r="Z364" s="1">
        <f>+'Ark1'!AC2863</f>
        <v>0</v>
      </c>
      <c r="AA364" s="1" t="e">
        <f t="shared" si="20"/>
        <v>#DIV/0!</v>
      </c>
      <c r="AB364" s="1" t="e">
        <f t="shared" si="21"/>
        <v>#DIV/0!</v>
      </c>
      <c r="AC364" s="45"/>
    </row>
    <row r="365" spans="1:38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72"/>
      <c r="L365" s="71"/>
      <c r="M365" s="50"/>
      <c r="N365" s="45"/>
      <c r="O365" s="45"/>
      <c r="P365" s="45"/>
      <c r="Q365" s="45"/>
      <c r="R365" s="45"/>
      <c r="S365" s="45"/>
      <c r="T365" s="71"/>
      <c r="U365" s="45"/>
      <c r="V365" s="45"/>
      <c r="W365" s="45"/>
      <c r="X365" s="45"/>
      <c r="Y365" s="45"/>
      <c r="Z365" s="45"/>
      <c r="AA365" s="45"/>
      <c r="AB365" s="45"/>
      <c r="AC365" s="45"/>
    </row>
    <row r="366" spans="1:38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72"/>
      <c r="L366" s="71"/>
      <c r="M366" s="50"/>
      <c r="N366" s="45"/>
      <c r="O366" s="45"/>
      <c r="P366" s="45"/>
      <c r="Q366" s="45"/>
      <c r="R366" s="45"/>
      <c r="S366" s="45"/>
      <c r="T366" s="71"/>
      <c r="U366" s="45"/>
      <c r="V366" s="45"/>
      <c r="W366" s="45"/>
      <c r="X366" s="45"/>
      <c r="Y366" s="45"/>
      <c r="Z366" s="45"/>
      <c r="AA366" s="45"/>
      <c r="AB366" s="45"/>
      <c r="AC366" s="45"/>
    </row>
  </sheetData>
  <mergeCells count="1">
    <mergeCell ref="V5:W5"/>
  </mergeCells>
  <conditionalFormatting sqref="AE39:AE40 AE113:AE114">
    <cfRule type="cellIs" dxfId="40" priority="4" stopIfTrue="1" operator="lessThan">
      <formula>0</formula>
    </cfRule>
  </conditionalFormatting>
  <conditionalFormatting sqref="AE89">
    <cfRule type="cellIs" dxfId="39" priority="5" stopIfTrue="1" operator="greaterThan">
      <formula>0</formula>
    </cfRule>
  </conditionalFormatting>
  <conditionalFormatting sqref="AE64">
    <cfRule type="cellIs" dxfId="38" priority="6" stopIfTrue="1" operator="greaterThan">
      <formula>0</formula>
    </cfRule>
    <cfRule type="cellIs" dxfId="37" priority="7" stopIfTrue="1" operator="lessThan">
      <formula>0</formula>
    </cfRule>
  </conditionalFormatting>
  <conditionalFormatting sqref="AE89">
    <cfRule type="cellIs" dxfId="36" priority="3" operator="lessThan">
      <formula>0</formula>
    </cfRule>
  </conditionalFormatting>
  <conditionalFormatting sqref="H11:H26">
    <cfRule type="cellIs" dxfId="35" priority="1" operator="lessThan">
      <formula>0</formula>
    </cfRule>
    <cfRule type="cellIs" dxfId="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2:AK362"/>
  <sheetViews>
    <sheetView zoomScale="91" zoomScaleNormal="91" workbookViewId="0">
      <selection activeCell="A2" sqref="A2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2" spans="22:37" s="187" customFormat="1" ht="31.8"/>
    <row r="5" spans="22:37" s="191" customFormat="1" ht="19.8">
      <c r="AK5" s="190"/>
    </row>
    <row r="6" spans="22:37" ht="18.75" customHeight="1">
      <c r="AF6" s="5"/>
    </row>
    <row r="7" spans="22:37">
      <c r="AF7" s="4"/>
      <c r="AG7" s="4"/>
    </row>
    <row r="8" spans="22:37">
      <c r="AF8" s="4"/>
      <c r="AG8" s="4"/>
    </row>
    <row r="10" spans="22:37" ht="20.100000000000001" customHeight="1">
      <c r="V10" s="5"/>
    </row>
    <row r="11" spans="22:37" ht="15.6">
      <c r="V11" s="5"/>
    </row>
    <row r="12" spans="22:37" ht="15.6">
      <c r="V12" s="5"/>
    </row>
    <row r="13" spans="22:37" ht="15.6">
      <c r="V13" s="5"/>
    </row>
    <row r="14" spans="22:37" ht="15.6">
      <c r="V14" s="5"/>
      <c r="X14" s="2"/>
      <c r="Y14" s="2"/>
      <c r="Z14" s="2"/>
    </row>
    <row r="15" spans="22:37" ht="15.6">
      <c r="V15" s="5"/>
      <c r="X15" s="2"/>
      <c r="Y15" s="2"/>
      <c r="Z15" s="4"/>
      <c r="AA15" s="4"/>
      <c r="AB15" s="4"/>
    </row>
    <row r="16" spans="22:37" ht="15.6">
      <c r="V16" s="5"/>
    </row>
    <row r="17" spans="22:28" ht="15.6">
      <c r="V17" s="5"/>
    </row>
    <row r="18" spans="22:28" ht="15.6">
      <c r="V18" s="5"/>
      <c r="X18" s="2"/>
      <c r="Y18" s="2"/>
      <c r="Z18" s="2"/>
    </row>
    <row r="19" spans="22:28" ht="15.6">
      <c r="V19" s="5"/>
      <c r="X19" s="2"/>
      <c r="Y19" s="2"/>
      <c r="Z19" s="2"/>
    </row>
    <row r="20" spans="22:28" ht="15.6">
      <c r="V20" s="5"/>
      <c r="X20" s="2"/>
      <c r="Y20" s="2"/>
      <c r="Z20" s="2"/>
    </row>
    <row r="21" spans="22:28" ht="15.6">
      <c r="V21" s="5"/>
      <c r="X21" s="2"/>
      <c r="Y21" s="2"/>
      <c r="Z21" s="2"/>
    </row>
    <row r="22" spans="22:28" ht="15.6">
      <c r="V22" s="5"/>
      <c r="X22" s="2"/>
      <c r="Y22" s="2"/>
      <c r="Z22" s="2"/>
    </row>
    <row r="23" spans="22:28" ht="15.6">
      <c r="V23" s="5"/>
      <c r="X23" s="2"/>
      <c r="Y23" s="2"/>
      <c r="Z23" s="4"/>
      <c r="AA23" s="4"/>
      <c r="AB23" s="4"/>
    </row>
    <row r="24" spans="22:28" ht="15.6">
      <c r="V24" s="5"/>
      <c r="X24" s="1"/>
      <c r="Y24" s="1"/>
      <c r="Z24" s="11"/>
      <c r="AA24" s="11"/>
      <c r="AB24" s="11"/>
    </row>
    <row r="25" spans="22:28" ht="15.6">
      <c r="V25" s="5"/>
      <c r="X25" s="1"/>
      <c r="Y25" s="1"/>
      <c r="Z25" s="11"/>
      <c r="AA25" s="11"/>
      <c r="AB25" s="11"/>
    </row>
    <row r="26" spans="22:28" ht="15.6">
      <c r="V26" s="5"/>
      <c r="X26" s="1"/>
      <c r="Y26" s="1"/>
      <c r="Z26" s="11"/>
      <c r="AA26" s="11"/>
      <c r="AB26" s="11"/>
    </row>
    <row r="27" spans="22:28" ht="15.6">
      <c r="V27" s="5"/>
      <c r="X27" s="1"/>
      <c r="Y27" s="1"/>
      <c r="Z27" s="11"/>
      <c r="AA27" s="11"/>
      <c r="AB27" s="11"/>
    </row>
    <row r="28" spans="22:28" ht="15.6">
      <c r="V28" s="5"/>
      <c r="X28" s="1"/>
      <c r="Y28" s="1"/>
      <c r="Z28" s="11"/>
      <c r="AA28" s="11"/>
      <c r="AB28" s="11"/>
    </row>
    <row r="29" spans="22:28" ht="15.6">
      <c r="V29" s="5"/>
      <c r="X29" s="1"/>
      <c r="Y29" s="1"/>
      <c r="Z29" s="11"/>
      <c r="AA29" s="11"/>
      <c r="AB29" s="11"/>
    </row>
    <row r="30" spans="22:28" ht="15.6">
      <c r="V30" s="5"/>
      <c r="X30" s="1"/>
      <c r="Y30" s="1"/>
      <c r="Z30" s="11"/>
      <c r="AA30" s="11"/>
      <c r="AB30" s="11"/>
    </row>
    <row r="31" spans="22:28" ht="15.6">
      <c r="V31" s="5"/>
      <c r="X31" s="1"/>
      <c r="Y31" s="1"/>
      <c r="Z31" s="11"/>
      <c r="AA31" s="11"/>
      <c r="AB31" s="11"/>
    </row>
    <row r="32" spans="22:28" ht="15.6">
      <c r="V32" s="5"/>
      <c r="X32" s="1"/>
      <c r="Y32" s="1"/>
      <c r="Z32" s="11"/>
      <c r="AA32" s="11"/>
      <c r="AB32" s="11"/>
    </row>
    <row r="33" spans="22:28" ht="15.6">
      <c r="V33" s="5"/>
      <c r="X33" s="1"/>
      <c r="Y33" s="1"/>
      <c r="Z33" s="11"/>
      <c r="AA33" s="11"/>
      <c r="AB33" s="11"/>
    </row>
    <row r="34" spans="22:28" ht="15.6">
      <c r="V34" s="5"/>
      <c r="X34" s="1"/>
      <c r="Y34" s="1"/>
      <c r="Z34" s="11"/>
      <c r="AA34" s="11"/>
      <c r="AB34" s="11"/>
    </row>
    <row r="35" spans="22:28" ht="15.6">
      <c r="V35" s="5"/>
      <c r="X35" s="13"/>
      <c r="Y35" s="13"/>
      <c r="Z35" s="11"/>
      <c r="AA35" s="11"/>
      <c r="AB35" s="11"/>
    </row>
    <row r="36" spans="22:28" ht="16.5" customHeight="1">
      <c r="V36" s="5"/>
      <c r="X36" s="13"/>
      <c r="Y36" s="13"/>
      <c r="Z36" s="11"/>
      <c r="AA36" s="11"/>
      <c r="AB36" s="11"/>
    </row>
    <row r="37" spans="22:28" ht="16.5" customHeight="1">
      <c r="V37" s="5"/>
      <c r="X37" s="13"/>
      <c r="Y37" s="13"/>
      <c r="Z37" s="11"/>
      <c r="AA37" s="11"/>
      <c r="AB37" s="11"/>
    </row>
    <row r="38" spans="22:28">
      <c r="X38" s="13"/>
      <c r="Y38" s="13"/>
      <c r="Z38" s="11"/>
      <c r="AA38" s="11"/>
      <c r="AB38" s="11"/>
    </row>
    <row r="39" spans="22:28" ht="17.25" customHeight="1">
      <c r="V39" s="5"/>
      <c r="X39" s="13"/>
      <c r="Y39" s="13"/>
      <c r="Z39" s="11"/>
      <c r="AA39" s="11"/>
      <c r="AB39" s="11"/>
    </row>
    <row r="40" spans="22:28">
      <c r="X40" s="13"/>
      <c r="Y40" s="13"/>
      <c r="Z40" s="11"/>
      <c r="AA40" s="11"/>
      <c r="AB40" s="11"/>
    </row>
    <row r="41" spans="22:28">
      <c r="X41" s="13"/>
      <c r="Y41" s="13"/>
      <c r="Z41" s="11"/>
      <c r="AA41" s="11"/>
      <c r="AB41" s="11"/>
    </row>
    <row r="42" spans="22:28" ht="21">
      <c r="X42" s="55"/>
      <c r="Y42" s="55"/>
      <c r="Z42" s="11"/>
      <c r="AA42" s="11"/>
      <c r="AB42" s="11"/>
    </row>
    <row r="43" spans="22:28">
      <c r="V43" s="4"/>
    </row>
    <row r="44" spans="22:28" ht="15.6">
      <c r="V44" s="18"/>
      <c r="X44" s="1"/>
      <c r="Y44" s="5"/>
    </row>
    <row r="45" spans="22:28" ht="15.6">
      <c r="V45" s="18"/>
    </row>
    <row r="46" spans="22:28" ht="15.6">
      <c r="V46" s="18"/>
    </row>
    <row r="47" spans="22:28" ht="15.6">
      <c r="V47" s="18"/>
    </row>
    <row r="48" spans="22:28" ht="15.6">
      <c r="V48" s="18"/>
    </row>
    <row r="49" spans="22:22" ht="15.6">
      <c r="V49" s="18"/>
    </row>
    <row r="50" spans="22:22" ht="15.6">
      <c r="V50" s="18"/>
    </row>
    <row r="51" spans="22:22" ht="15.6">
      <c r="V51" s="18"/>
    </row>
    <row r="52" spans="22:22" ht="15.6">
      <c r="V52" s="18"/>
    </row>
    <row r="53" spans="22:22" ht="15.6">
      <c r="V53" s="18"/>
    </row>
    <row r="54" spans="22:22" ht="15.6">
      <c r="V54" s="18"/>
    </row>
    <row r="55" spans="22:22" ht="15.6">
      <c r="V55" s="18"/>
    </row>
    <row r="56" spans="22:22" ht="15.6">
      <c r="V56" s="18"/>
    </row>
    <row r="57" spans="22:22" ht="15.6">
      <c r="V57" s="18"/>
    </row>
    <row r="58" spans="22:22" ht="15.6">
      <c r="V58" s="18"/>
    </row>
    <row r="59" spans="22:22" ht="15.6">
      <c r="V59" s="18"/>
    </row>
    <row r="60" spans="22:22" ht="15.6">
      <c r="V60" s="18"/>
    </row>
    <row r="61" spans="22:22" ht="15.6">
      <c r="V61" s="18"/>
    </row>
    <row r="63" spans="22:22" ht="15.6">
      <c r="V63" s="18"/>
    </row>
    <row r="68" spans="22:22">
      <c r="V68" s="4"/>
    </row>
    <row r="69" spans="22:22" ht="15.6">
      <c r="V69" s="5"/>
    </row>
    <row r="70" spans="22:22" ht="15.6">
      <c r="V70" s="5"/>
    </row>
    <row r="71" spans="22:22" ht="15.6">
      <c r="V71" s="5"/>
    </row>
    <row r="72" spans="22:22" ht="15.6">
      <c r="V72" s="5"/>
    </row>
    <row r="73" spans="22:22" ht="15.6">
      <c r="V73" s="5"/>
    </row>
    <row r="74" spans="22:22" ht="15.6">
      <c r="V74" s="5"/>
    </row>
    <row r="75" spans="22:22" ht="15.6">
      <c r="V75" s="5"/>
    </row>
    <row r="76" spans="22:22" ht="15.6">
      <c r="V76" s="5"/>
    </row>
    <row r="77" spans="22:22" ht="15.6">
      <c r="V77" s="5"/>
    </row>
    <row r="78" spans="22:22" ht="15.6">
      <c r="V78" s="5"/>
    </row>
    <row r="79" spans="22:22" ht="15.6">
      <c r="V79" s="5"/>
    </row>
    <row r="80" spans="22:22" ht="15.6">
      <c r="V80" s="5"/>
    </row>
    <row r="81" spans="22:22" ht="15.6">
      <c r="V81" s="5"/>
    </row>
    <row r="82" spans="22:22" ht="15.6">
      <c r="V82" s="5"/>
    </row>
    <row r="83" spans="22:22" ht="15.6">
      <c r="V83" s="5"/>
    </row>
    <row r="84" spans="22:22" ht="15.6">
      <c r="V84" s="5"/>
    </row>
    <row r="85" spans="22:22" ht="15.6">
      <c r="V85" s="5"/>
    </row>
    <row r="86" spans="22:22" ht="15.6">
      <c r="V86" s="5"/>
    </row>
    <row r="88" spans="22:22" ht="15.6">
      <c r="V88" s="5"/>
    </row>
    <row r="91" spans="22:22" ht="15.6">
      <c r="V91" s="2"/>
    </row>
    <row r="92" spans="22:22">
      <c r="V92" s="4"/>
    </row>
    <row r="93" spans="22:22" ht="15.6">
      <c r="V93" s="5"/>
    </row>
    <row r="94" spans="22:22" ht="15.6">
      <c r="V94" s="5"/>
    </row>
    <row r="95" spans="22:22" ht="15.6">
      <c r="V95" s="5"/>
    </row>
    <row r="96" spans="22:22" ht="15.6">
      <c r="V96" s="5"/>
    </row>
    <row r="97" spans="22:22" ht="15.6">
      <c r="V97" s="5"/>
    </row>
    <row r="98" spans="22:22" ht="15.6">
      <c r="V98" s="5"/>
    </row>
    <row r="99" spans="22:22" ht="15.6">
      <c r="V99" s="5"/>
    </row>
    <row r="100" spans="22:22" ht="15.6">
      <c r="V100" s="5"/>
    </row>
    <row r="101" spans="22:22" ht="15.6">
      <c r="V101" s="5"/>
    </row>
    <row r="102" spans="22:22" ht="15.6">
      <c r="V102" s="5"/>
    </row>
    <row r="103" spans="22:22" ht="15.6">
      <c r="V103" s="5"/>
    </row>
    <row r="104" spans="22:22" ht="15.6">
      <c r="V104" s="5"/>
    </row>
    <row r="105" spans="22:22" ht="15.6">
      <c r="V105" s="5"/>
    </row>
    <row r="106" spans="22:22" ht="15.6">
      <c r="V106" s="5"/>
    </row>
    <row r="107" spans="22:22" ht="15.6">
      <c r="V107" s="5"/>
    </row>
    <row r="108" spans="22:22" ht="15.6">
      <c r="V108" s="5"/>
    </row>
    <row r="109" spans="22:22" ht="15.6">
      <c r="V109" s="5"/>
    </row>
    <row r="110" spans="22:22" ht="15.6">
      <c r="V110" s="5"/>
    </row>
    <row r="112" spans="22:22" ht="15.6">
      <c r="V112" s="5"/>
    </row>
    <row r="113" spans="22:22" ht="15.6">
      <c r="V113" s="5"/>
    </row>
    <row r="334" spans="22:27">
      <c r="V334" s="1"/>
      <c r="W334" s="1"/>
      <c r="X334" s="1"/>
      <c r="Y334" s="1"/>
      <c r="Z334" s="1"/>
      <c r="AA334" s="1"/>
    </row>
    <row r="335" spans="22:27">
      <c r="V335" s="1"/>
      <c r="W335" s="1"/>
      <c r="X335" s="1"/>
      <c r="Y335" s="1"/>
      <c r="Z335" s="1"/>
      <c r="AA335" s="1"/>
    </row>
    <row r="336" spans="22:27">
      <c r="V336" s="1"/>
      <c r="W336" s="1"/>
      <c r="X336" s="1"/>
      <c r="Y336" s="1"/>
      <c r="Z336" s="1"/>
      <c r="AA336" s="1"/>
    </row>
    <row r="337" spans="22:27">
      <c r="V337" s="1"/>
      <c r="W337" s="1"/>
      <c r="X337" s="1"/>
      <c r="Y337" s="1"/>
      <c r="Z337" s="1"/>
      <c r="AA337" s="1"/>
    </row>
    <row r="338" spans="22:27">
      <c r="V338" s="1"/>
      <c r="W338" s="1"/>
      <c r="X338" s="1"/>
      <c r="Y338" s="1"/>
      <c r="Z338" s="1"/>
      <c r="AA338" s="1"/>
    </row>
    <row r="339" spans="22:27">
      <c r="V339" s="1"/>
      <c r="W339" s="1"/>
      <c r="X339" s="1"/>
      <c r="Y339" s="1"/>
      <c r="Z339" s="1"/>
      <c r="AA339" s="1"/>
    </row>
    <row r="340" spans="22:27">
      <c r="V340" s="1"/>
      <c r="W340" s="1"/>
      <c r="X340" s="1"/>
      <c r="Y340" s="1"/>
      <c r="Z340" s="1"/>
      <c r="AA340" s="1"/>
    </row>
    <row r="341" spans="22:27">
      <c r="V341" s="1"/>
      <c r="W341" s="1"/>
      <c r="X341" s="1"/>
      <c r="Y341" s="1"/>
      <c r="Z341" s="1"/>
      <c r="AA341" s="1"/>
    </row>
    <row r="342" spans="22:27">
      <c r="V342" s="1"/>
      <c r="W342" s="1"/>
      <c r="X342" s="1"/>
      <c r="Y342" s="1"/>
      <c r="Z342" s="1"/>
      <c r="AA342" s="1"/>
    </row>
    <row r="343" spans="22:27">
      <c r="V343" s="1"/>
      <c r="W343" s="1"/>
      <c r="X343" s="1"/>
      <c r="Y343" s="1"/>
      <c r="Z343" s="1"/>
      <c r="AA343" s="1"/>
    </row>
    <row r="344" spans="22:27">
      <c r="V344" s="1"/>
      <c r="W344" s="1"/>
      <c r="X344" s="1"/>
      <c r="Y344" s="1"/>
      <c r="Z344" s="1"/>
      <c r="AA344" s="1"/>
    </row>
    <row r="345" spans="22:27">
      <c r="V345" s="1"/>
      <c r="W345" s="1"/>
      <c r="X345" s="1"/>
      <c r="Y345" s="1"/>
      <c r="Z345" s="1"/>
      <c r="AA345" s="1"/>
    </row>
    <row r="346" spans="22:27">
      <c r="V346" s="1"/>
      <c r="W346" s="1"/>
      <c r="X346" s="1"/>
      <c r="Y346" s="1"/>
      <c r="Z346" s="1"/>
      <c r="AA346" s="1"/>
    </row>
    <row r="347" spans="22:27">
      <c r="V347" s="1"/>
      <c r="W347" s="1"/>
      <c r="X347" s="1"/>
      <c r="Y347" s="1"/>
      <c r="Z347" s="1"/>
      <c r="AA347" s="1"/>
    </row>
    <row r="348" spans="22:27">
      <c r="V348" s="1"/>
      <c r="W348" s="1"/>
      <c r="X348" s="1"/>
      <c r="Y348" s="1"/>
      <c r="Z348" s="1"/>
      <c r="AA348" s="1"/>
    </row>
    <row r="349" spans="22:27">
      <c r="V349" s="1"/>
      <c r="W349" s="1"/>
      <c r="X349" s="1"/>
      <c r="Y349" s="1"/>
      <c r="Z349" s="1"/>
      <c r="AA349" s="1"/>
    </row>
    <row r="350" spans="22:27">
      <c r="V350" s="1"/>
      <c r="W350" s="1"/>
      <c r="X350" s="1"/>
      <c r="Y350" s="1"/>
      <c r="Z350" s="1"/>
      <c r="AA350" s="1"/>
    </row>
    <row r="351" spans="22:27">
      <c r="V351" s="1"/>
      <c r="W351" s="1"/>
      <c r="X351" s="1"/>
      <c r="Y351" s="1"/>
      <c r="Z351" s="1"/>
      <c r="AA351" s="1"/>
    </row>
    <row r="352" spans="22:27">
      <c r="V352" s="1"/>
      <c r="W352" s="1"/>
      <c r="X352" s="1"/>
      <c r="Y352" s="1"/>
      <c r="Z352" s="1"/>
      <c r="AA352" s="1"/>
    </row>
    <row r="353" spans="22:27">
      <c r="V353" s="1"/>
      <c r="W353" s="1"/>
      <c r="X353" s="1"/>
      <c r="Y353" s="1"/>
      <c r="Z353" s="1"/>
      <c r="AA353" s="1"/>
    </row>
    <row r="354" spans="22:27">
      <c r="V354" s="1"/>
      <c r="W354" s="1"/>
      <c r="X354" s="1"/>
      <c r="Y354" s="1"/>
      <c r="Z354" s="1"/>
      <c r="AA354" s="1"/>
    </row>
    <row r="355" spans="22:27">
      <c r="V355" s="1"/>
      <c r="W355" s="1"/>
      <c r="X355" s="1"/>
      <c r="Y355" s="1"/>
      <c r="Z355" s="1"/>
      <c r="AA355" s="1"/>
    </row>
    <row r="356" spans="22:27">
      <c r="V356" s="1"/>
      <c r="W356" s="1"/>
      <c r="X356" s="1"/>
      <c r="Y356" s="1"/>
      <c r="Z356" s="1"/>
      <c r="AA356" s="1"/>
    </row>
    <row r="357" spans="22:27">
      <c r="V357" s="1"/>
      <c r="W357" s="1"/>
      <c r="X357" s="1"/>
      <c r="Y357" s="1"/>
      <c r="Z357" s="1"/>
      <c r="AA357" s="1"/>
    </row>
    <row r="358" spans="22:27">
      <c r="V358" s="1"/>
      <c r="W358" s="1"/>
      <c r="X358" s="1"/>
      <c r="Y358" s="1"/>
      <c r="Z358" s="1"/>
      <c r="AA358" s="1"/>
    </row>
    <row r="359" spans="22:27">
      <c r="V359" s="1"/>
      <c r="W359" s="1"/>
      <c r="X359" s="1"/>
      <c r="Y359" s="1"/>
      <c r="Z359" s="1"/>
      <c r="AA359" s="1"/>
    </row>
    <row r="360" spans="22:27">
      <c r="V360" s="1"/>
      <c r="W360" s="1"/>
      <c r="X360" s="1"/>
      <c r="Y360" s="1"/>
      <c r="Z360" s="1"/>
      <c r="AA360" s="1"/>
    </row>
    <row r="361" spans="22:27">
      <c r="V361" s="1"/>
      <c r="W361" s="1"/>
      <c r="X361" s="1"/>
      <c r="Y361" s="1"/>
      <c r="Z361" s="1"/>
      <c r="AA361" s="1"/>
    </row>
    <row r="362" spans="22:27">
      <c r="V362" s="1"/>
      <c r="W362" s="1"/>
      <c r="X362" s="1"/>
      <c r="Y362" s="1"/>
      <c r="Z362" s="1"/>
      <c r="AA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38"/>
  <sheetViews>
    <sheetView zoomScale="89" zoomScaleNormal="89" workbookViewId="0">
      <selection activeCell="Y11" sqref="Y11"/>
    </sheetView>
  </sheetViews>
  <sheetFormatPr baseColWidth="10" defaultRowHeight="15.6"/>
  <cols>
    <col min="1" max="1" width="5" customWidth="1"/>
    <col min="2" max="3" width="7" customWidth="1"/>
    <col min="4" max="4" width="5.54296875" style="2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7.81640625" customWidth="1"/>
    <col min="25" max="25" width="7.3632812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16">
      <c r="P1"/>
    </row>
    <row r="2" spans="16:16">
      <c r="P2"/>
    </row>
    <row r="3" spans="16:16">
      <c r="P3"/>
    </row>
    <row r="25" spans="25:26">
      <c r="Y25" s="319">
        <f>+År!B36</f>
        <v>4450</v>
      </c>
      <c r="Z25" s="3" t="s">
        <v>8</v>
      </c>
    </row>
    <row r="48" spans="25:26">
      <c r="Y48" s="5">
        <f>+År!G36</f>
        <v>42.306831460674175</v>
      </c>
      <c r="Z48" s="3" t="s">
        <v>644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  <c r="W82" s="5">
        <f>+År!P36</f>
        <v>8.2179775280898912</v>
      </c>
      <c r="X82" s="3" t="s">
        <v>645</v>
      </c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>
      <c r="P93"/>
      <c r="X93" s="3" t="s">
        <v>579</v>
      </c>
      <c r="Y93" s="3" t="s">
        <v>0</v>
      </c>
    </row>
    <row r="94" spans="16:25">
      <c r="P94"/>
      <c r="X94">
        <v>3</v>
      </c>
      <c r="Y94" s="3" t="s">
        <v>30</v>
      </c>
    </row>
    <row r="95" spans="16:25">
      <c r="P95"/>
      <c r="X95">
        <v>4</v>
      </c>
      <c r="Y95" s="3" t="s">
        <v>31</v>
      </c>
    </row>
    <row r="96" spans="16:25">
      <c r="P96"/>
      <c r="X96">
        <v>5</v>
      </c>
      <c r="Y96" s="3" t="s">
        <v>407</v>
      </c>
    </row>
    <row r="97" spans="4:25">
      <c r="P97"/>
      <c r="X97">
        <v>6</v>
      </c>
      <c r="Y97" s="3" t="s">
        <v>32</v>
      </c>
    </row>
    <row r="98" spans="4:25">
      <c r="P98"/>
      <c r="X98">
        <v>7</v>
      </c>
      <c r="Y98" s="3" t="s">
        <v>33</v>
      </c>
    </row>
    <row r="99" spans="4:25">
      <c r="P99"/>
      <c r="X99">
        <v>8</v>
      </c>
      <c r="Y99" s="3" t="s">
        <v>34</v>
      </c>
    </row>
    <row r="100" spans="4:25">
      <c r="P100"/>
    </row>
    <row r="101" spans="4:25">
      <c r="P101"/>
    </row>
    <row r="102" spans="4:25">
      <c r="P102"/>
    </row>
    <row r="103" spans="4:25">
      <c r="P103"/>
    </row>
    <row r="104" spans="4:25">
      <c r="P104"/>
    </row>
    <row r="105" spans="4:25">
      <c r="P105"/>
    </row>
    <row r="106" spans="4:25" s="542" customFormat="1">
      <c r="D106" s="2"/>
    </row>
    <row r="107" spans="4:25" s="542" customFormat="1">
      <c r="D107" s="2"/>
    </row>
    <row r="108" spans="4:25" s="542" customFormat="1">
      <c r="D108" s="2"/>
    </row>
    <row r="109" spans="4:25" s="542" customFormat="1">
      <c r="D109" s="2"/>
    </row>
    <row r="110" spans="4:25" s="542" customFormat="1">
      <c r="D110" s="2"/>
    </row>
    <row r="111" spans="4:25" s="542" customFormat="1">
      <c r="D111" s="2"/>
    </row>
    <row r="112" spans="4:25" s="542" customFormat="1">
      <c r="D112" s="2"/>
    </row>
    <row r="113" spans="4:4" s="542" customFormat="1">
      <c r="D113" s="2"/>
    </row>
    <row r="114" spans="4:4" s="542" customFormat="1">
      <c r="D114" s="2"/>
    </row>
    <row r="115" spans="4:4" s="542" customFormat="1">
      <c r="D115" s="2"/>
    </row>
    <row r="116" spans="4:4" s="542" customFormat="1">
      <c r="D116" s="2"/>
    </row>
    <row r="117" spans="4:4" s="542" customFormat="1">
      <c r="D117" s="2"/>
    </row>
    <row r="118" spans="4:4" s="542" customFormat="1">
      <c r="D118" s="2"/>
    </row>
    <row r="119" spans="4:4" s="542" customFormat="1">
      <c r="D119" s="2"/>
    </row>
    <row r="120" spans="4:4" s="542" customFormat="1">
      <c r="D120" s="2"/>
    </row>
    <row r="121" spans="4:4" s="542" customFormat="1">
      <c r="D121" s="2"/>
    </row>
    <row r="122" spans="4:4" s="542" customFormat="1">
      <c r="D122" s="2"/>
    </row>
    <row r="123" spans="4:4" s="542" customFormat="1">
      <c r="D123" s="2"/>
    </row>
    <row r="124" spans="4:4" s="542" customFormat="1">
      <c r="D124" s="2"/>
    </row>
    <row r="125" spans="4:4" s="542" customFormat="1">
      <c r="D125" s="2"/>
    </row>
    <row r="126" spans="4:4" s="542" customFormat="1">
      <c r="D126" s="2"/>
    </row>
    <row r="127" spans="4:4" s="542" customFormat="1">
      <c r="D127" s="2"/>
    </row>
    <row r="128" spans="4:4" s="542" customFormat="1">
      <c r="D128" s="2"/>
    </row>
    <row r="129" spans="4:4" s="542" customFormat="1">
      <c r="D129" s="2"/>
    </row>
    <row r="130" spans="4:4" s="542" customFormat="1">
      <c r="D130" s="2"/>
    </row>
    <row r="131" spans="4:4" s="542" customFormat="1">
      <c r="D131" s="2"/>
    </row>
    <row r="132" spans="4:4" s="542" customFormat="1">
      <c r="D132" s="2"/>
    </row>
    <row r="133" spans="4:4" s="542" customFormat="1">
      <c r="D133" s="2"/>
    </row>
    <row r="134" spans="4:4" s="542" customFormat="1">
      <c r="D134" s="2"/>
    </row>
    <row r="135" spans="4:4" s="542" customFormat="1">
      <c r="D135" s="2"/>
    </row>
    <row r="136" spans="4:4" s="542" customFormat="1">
      <c r="D136" s="2"/>
    </row>
    <row r="137" spans="4:4" s="542" customFormat="1">
      <c r="D137" s="2"/>
    </row>
    <row r="138" spans="4:4" s="542" customFormat="1">
      <c r="D138" s="2"/>
    </row>
    <row r="139" spans="4:4" s="542" customFormat="1">
      <c r="D139" s="2"/>
    </row>
    <row r="140" spans="4:4" s="542" customFormat="1">
      <c r="D140" s="2"/>
    </row>
    <row r="141" spans="4:4" s="542" customFormat="1">
      <c r="D141" s="2"/>
    </row>
    <row r="142" spans="4:4" s="542" customFormat="1">
      <c r="D142" s="2"/>
    </row>
    <row r="143" spans="4:4" s="542" customFormat="1">
      <c r="D143" s="2"/>
    </row>
    <row r="144" spans="4:4" s="542" customFormat="1">
      <c r="D144" s="2"/>
    </row>
    <row r="145" spans="4:4" s="542" customFormat="1">
      <c r="D145" s="2"/>
    </row>
    <row r="146" spans="4:4" s="542" customFormat="1">
      <c r="D146" s="2"/>
    </row>
    <row r="147" spans="4:4" s="542" customFormat="1">
      <c r="D147" s="2"/>
    </row>
    <row r="148" spans="4:4" s="542" customFormat="1">
      <c r="D148" s="2"/>
    </row>
    <row r="149" spans="4:4" s="542" customFormat="1">
      <c r="D149" s="2"/>
    </row>
    <row r="150" spans="4:4" s="542" customFormat="1">
      <c r="D150" s="2"/>
    </row>
    <row r="151" spans="4:4" s="542" customFormat="1">
      <c r="D151" s="2"/>
    </row>
    <row r="152" spans="4:4" s="542" customFormat="1">
      <c r="D152" s="2"/>
    </row>
    <row r="153" spans="4:4" s="542" customFormat="1">
      <c r="D153" s="2"/>
    </row>
    <row r="154" spans="4:4" s="542" customFormat="1">
      <c r="D154" s="2"/>
    </row>
    <row r="155" spans="4:4" s="542" customFormat="1">
      <c r="D155" s="2"/>
    </row>
    <row r="156" spans="4:4" s="542" customFormat="1">
      <c r="D156" s="2"/>
    </row>
    <row r="157" spans="4:4" s="542" customFormat="1">
      <c r="D157" s="2"/>
    </row>
    <row r="158" spans="4:4" s="542" customFormat="1">
      <c r="D158" s="2"/>
    </row>
    <row r="159" spans="4:4" s="542" customFormat="1">
      <c r="D159" s="2"/>
    </row>
    <row r="160" spans="4:4" s="542" customFormat="1">
      <c r="D160" s="2"/>
    </row>
    <row r="161" spans="4:4" s="542" customFormat="1">
      <c r="D161" s="2"/>
    </row>
    <row r="162" spans="4:4" s="542" customFormat="1">
      <c r="D162" s="2"/>
    </row>
    <row r="163" spans="4:4" s="542" customFormat="1">
      <c r="D163" s="2"/>
    </row>
    <row r="164" spans="4:4" s="542" customFormat="1">
      <c r="D164" s="2"/>
    </row>
    <row r="165" spans="4:4" s="542" customFormat="1">
      <c r="D165" s="2"/>
    </row>
    <row r="166" spans="4:4" s="542" customFormat="1">
      <c r="D166" s="2"/>
    </row>
    <row r="167" spans="4:4" s="542" customFormat="1">
      <c r="D167" s="2"/>
    </row>
    <row r="168" spans="4:4" s="542" customFormat="1">
      <c r="D168" s="2"/>
    </row>
    <row r="169" spans="4:4" s="542" customFormat="1">
      <c r="D169" s="2"/>
    </row>
    <row r="170" spans="4:4" s="542" customFormat="1">
      <c r="D170" s="2"/>
    </row>
    <row r="171" spans="4:4" s="542" customFormat="1">
      <c r="D171" s="2"/>
    </row>
    <row r="172" spans="4:4" s="542" customFormat="1">
      <c r="D172" s="2"/>
    </row>
    <row r="173" spans="4:4" s="542" customFormat="1">
      <c r="D173" s="2"/>
    </row>
    <row r="174" spans="4:4" s="542" customFormat="1">
      <c r="D174" s="2"/>
    </row>
    <row r="175" spans="4:4" s="542" customFormat="1">
      <c r="D175" s="2"/>
    </row>
    <row r="176" spans="4:4" s="542" customFormat="1">
      <c r="D176" s="2"/>
    </row>
    <row r="177" spans="16:24">
      <c r="P177"/>
    </row>
    <row r="178" spans="16:24">
      <c r="P178"/>
    </row>
    <row r="179" spans="16:24">
      <c r="P179"/>
    </row>
    <row r="180" spans="16:24">
      <c r="P180"/>
    </row>
    <row r="181" spans="16:24">
      <c r="P181"/>
    </row>
    <row r="182" spans="16:24">
      <c r="P182"/>
    </row>
    <row r="183" spans="16:24">
      <c r="P183"/>
      <c r="W183" s="3" t="s">
        <v>579</v>
      </c>
      <c r="X183" s="3" t="s">
        <v>563</v>
      </c>
    </row>
    <row r="184" spans="16:24">
      <c r="P184"/>
      <c r="W184">
        <v>5</v>
      </c>
      <c r="X184" s="298" t="s">
        <v>102</v>
      </c>
    </row>
    <row r="185" spans="16:24">
      <c r="P185"/>
      <c r="W185">
        <v>6</v>
      </c>
      <c r="X185" s="3" t="s">
        <v>103</v>
      </c>
    </row>
    <row r="186" spans="16:24">
      <c r="P186"/>
      <c r="W186">
        <v>7</v>
      </c>
      <c r="X186" s="3" t="s">
        <v>104</v>
      </c>
    </row>
    <row r="187" spans="16:24">
      <c r="P187"/>
      <c r="W187">
        <v>8</v>
      </c>
      <c r="X187" s="298" t="s">
        <v>105</v>
      </c>
    </row>
    <row r="188" spans="16:24">
      <c r="P188"/>
    </row>
    <row r="189" spans="16:24">
      <c r="P189"/>
    </row>
    <row r="190" spans="16:24">
      <c r="P190"/>
    </row>
    <row r="191" spans="16:24">
      <c r="P191"/>
    </row>
    <row r="192" spans="16:24">
      <c r="P192"/>
    </row>
    <row r="193" spans="16:24">
      <c r="P193"/>
    </row>
    <row r="194" spans="16:24">
      <c r="P194"/>
      <c r="W194" s="5">
        <f>+År!S36</f>
        <v>7.2339325842696658</v>
      </c>
      <c r="X194" s="3" t="s">
        <v>646</v>
      </c>
    </row>
    <row r="195" spans="16:24">
      <c r="P195"/>
    </row>
    <row r="196" spans="16:24">
      <c r="P196"/>
    </row>
    <row r="197" spans="16:24">
      <c r="P197"/>
    </row>
    <row r="198" spans="16:24">
      <c r="P198"/>
    </row>
    <row r="199" spans="16:24">
      <c r="P199"/>
    </row>
    <row r="200" spans="16:24">
      <c r="P200"/>
    </row>
    <row r="201" spans="16:24">
      <c r="P201"/>
    </row>
    <row r="202" spans="16:24">
      <c r="P202"/>
    </row>
    <row r="203" spans="16:24">
      <c r="P203"/>
    </row>
    <row r="204" spans="16:24">
      <c r="P204"/>
    </row>
    <row r="205" spans="16:24">
      <c r="P205"/>
    </row>
    <row r="206" spans="16:24">
      <c r="P206"/>
    </row>
    <row r="207" spans="16:24">
      <c r="P207"/>
    </row>
    <row r="208" spans="16:24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5">
      <c r="P257"/>
    </row>
    <row r="258" spans="16:25">
      <c r="P258"/>
    </row>
    <row r="259" spans="16:25">
      <c r="P259"/>
    </row>
    <row r="260" spans="16:25">
      <c r="P260"/>
    </row>
    <row r="261" spans="16:25">
      <c r="P261"/>
      <c r="T261" s="4"/>
      <c r="U261" s="4"/>
    </row>
    <row r="262" spans="16:25">
      <c r="P262"/>
      <c r="T262" s="4"/>
      <c r="U262" s="4"/>
    </row>
    <row r="263" spans="16:25">
      <c r="P263"/>
      <c r="T263" s="4"/>
      <c r="U263" s="4"/>
    </row>
    <row r="264" spans="16:25">
      <c r="P264"/>
      <c r="T264" s="22"/>
      <c r="U264" s="22"/>
    </row>
    <row r="265" spans="16:25">
      <c r="P265"/>
      <c r="T265" s="22"/>
      <c r="U265" s="22"/>
    </row>
    <row r="266" spans="16:25">
      <c r="P266"/>
      <c r="T266" s="22"/>
      <c r="U266" s="22"/>
      <c r="Y266" s="3" t="s">
        <v>643</v>
      </c>
    </row>
    <row r="267" spans="16:25">
      <c r="P267"/>
      <c r="T267" s="22"/>
      <c r="U267" s="22"/>
    </row>
    <row r="268" spans="16:25">
      <c r="P268"/>
      <c r="T268" s="22"/>
      <c r="U268" s="22"/>
    </row>
    <row r="269" spans="16:25">
      <c r="P269"/>
      <c r="T269" s="22"/>
      <c r="U269" s="22"/>
    </row>
    <row r="270" spans="16:25">
      <c r="P270"/>
      <c r="T270" s="22"/>
      <c r="U270" s="22"/>
    </row>
    <row r="271" spans="16:25">
      <c r="P271"/>
      <c r="T271" s="22"/>
      <c r="U271" s="22"/>
    </row>
    <row r="272" spans="16:25">
      <c r="P272"/>
      <c r="T272" s="22"/>
      <c r="U272" s="22"/>
    </row>
    <row r="273" spans="4:22">
      <c r="P273"/>
      <c r="T273" s="22"/>
      <c r="U273" s="22"/>
    </row>
    <row r="274" spans="4:22">
      <c r="P274"/>
      <c r="T274" s="22"/>
      <c r="U274" s="22"/>
    </row>
    <row r="275" spans="4:22"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2"/>
      <c r="U275" s="22"/>
      <c r="V275" s="21"/>
    </row>
    <row r="276" spans="4:22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2"/>
      <c r="V276" s="4"/>
    </row>
    <row r="277" spans="4:22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4"/>
    </row>
    <row r="278" spans="4:22"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4:22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4:22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2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99" spans="25:25">
      <c r="Y299" s="3"/>
    </row>
    <row r="320" spans="1:8" ht="15">
      <c r="A320" s="29"/>
      <c r="B320" s="29"/>
      <c r="C320" s="29"/>
      <c r="D320" s="317"/>
      <c r="E320" s="29"/>
      <c r="F320" s="29"/>
      <c r="G320" s="29"/>
      <c r="H320" s="29"/>
    </row>
    <row r="321" spans="1:18" ht="15">
      <c r="A321" s="36"/>
      <c r="B321" s="36"/>
      <c r="C321" s="36"/>
      <c r="D321" s="318"/>
      <c r="E321" s="36"/>
      <c r="F321" s="36"/>
      <c r="G321" s="36"/>
      <c r="H321" s="36"/>
      <c r="I321" s="29"/>
      <c r="J321" s="29"/>
      <c r="K321" s="29"/>
      <c r="L321" s="29"/>
      <c r="M321" s="29"/>
      <c r="N321" s="29"/>
      <c r="O321" s="29"/>
      <c r="P321" s="278"/>
      <c r="Q321" s="29"/>
      <c r="R321" s="29"/>
    </row>
    <row r="322" spans="1:18" ht="15">
      <c r="A322" s="36"/>
      <c r="B322" s="36"/>
      <c r="C322" s="36"/>
      <c r="D322" s="318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279"/>
      <c r="Q322" s="36"/>
      <c r="R322" s="36"/>
    </row>
    <row r="323" spans="1:18" ht="15">
      <c r="A323" s="36"/>
      <c r="B323" s="36"/>
      <c r="C323" s="36"/>
      <c r="D323" s="318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279"/>
      <c r="Q323" s="36"/>
      <c r="R323" s="36"/>
    </row>
    <row r="324" spans="1:18" ht="15">
      <c r="A324" s="36"/>
      <c r="B324" s="36"/>
      <c r="C324" s="36"/>
      <c r="D324" s="318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279"/>
      <c r="Q324" s="36"/>
      <c r="R324" s="36"/>
    </row>
    <row r="325" spans="1:18" ht="15">
      <c r="A325" s="36"/>
      <c r="B325" s="36"/>
      <c r="C325" s="36"/>
      <c r="D325" s="318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279"/>
      <c r="Q325" s="36"/>
      <c r="R325" s="36"/>
    </row>
    <row r="326" spans="1:18" ht="15">
      <c r="A326" s="36"/>
      <c r="B326" s="36"/>
      <c r="C326" s="36"/>
      <c r="D326" s="318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279"/>
      <c r="Q326" s="36"/>
      <c r="R326" s="36"/>
    </row>
    <row r="327" spans="1:18" ht="15">
      <c r="A327" s="36"/>
      <c r="B327" s="36"/>
      <c r="C327" s="36"/>
      <c r="D327" s="318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279"/>
      <c r="Q327" s="36"/>
      <c r="R327" s="36"/>
    </row>
    <row r="328" spans="1:18" ht="15">
      <c r="A328" s="36"/>
      <c r="B328" s="36"/>
      <c r="C328" s="36"/>
      <c r="D328" s="318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279"/>
      <c r="Q328" s="36"/>
      <c r="R328" s="36"/>
    </row>
    <row r="329" spans="1:18" ht="15">
      <c r="A329" s="36"/>
      <c r="B329" s="36"/>
      <c r="C329" s="36"/>
      <c r="D329" s="318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279"/>
      <c r="Q329" s="36"/>
      <c r="R329" s="36"/>
    </row>
    <row r="330" spans="1:18" ht="15">
      <c r="A330" s="36"/>
      <c r="B330" s="36"/>
      <c r="C330" s="36"/>
      <c r="D330" s="318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279"/>
      <c r="Q330" s="36"/>
      <c r="R330" s="36"/>
    </row>
    <row r="331" spans="1:18" ht="15">
      <c r="A331" s="36"/>
      <c r="B331" s="36"/>
      <c r="C331" s="36"/>
      <c r="D331" s="318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279"/>
      <c r="Q331" s="36"/>
      <c r="R331" s="36"/>
    </row>
    <row r="332" spans="1:18" ht="15">
      <c r="A332" s="36"/>
      <c r="B332" s="36"/>
      <c r="C332" s="36"/>
      <c r="D332" s="318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279"/>
      <c r="Q332" s="36"/>
      <c r="R332" s="36"/>
    </row>
    <row r="333" spans="1:18" ht="15">
      <c r="A333" s="36"/>
      <c r="B333" s="36"/>
      <c r="C333" s="36"/>
      <c r="D333" s="318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279"/>
      <c r="Q333" s="36"/>
      <c r="R333" s="36"/>
    </row>
    <row r="334" spans="1:18" ht="15">
      <c r="A334" s="36"/>
      <c r="B334" s="36"/>
      <c r="C334" s="36"/>
      <c r="D334" s="318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279"/>
      <c r="Q334" s="36"/>
      <c r="R334" s="36"/>
    </row>
    <row r="335" spans="1:18" ht="15">
      <c r="A335" s="36"/>
      <c r="B335" s="36"/>
      <c r="C335" s="36"/>
      <c r="D335" s="318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279"/>
      <c r="Q335" s="36"/>
      <c r="R335" s="36"/>
    </row>
    <row r="336" spans="1:18" ht="15">
      <c r="A336" s="36"/>
      <c r="B336" s="36"/>
      <c r="C336" s="36"/>
      <c r="D336" s="318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279"/>
      <c r="Q336" s="36"/>
      <c r="R336" s="36"/>
    </row>
    <row r="337" spans="1:18" ht="15">
      <c r="A337" s="36"/>
      <c r="B337" s="36"/>
      <c r="C337" s="36"/>
      <c r="D337" s="318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279"/>
      <c r="Q337" s="36"/>
      <c r="R337" s="36"/>
    </row>
    <row r="338" spans="1:18">
      <c r="I338" s="36"/>
      <c r="J338" s="36"/>
      <c r="K338" s="36"/>
      <c r="L338" s="36"/>
      <c r="M338" s="36"/>
      <c r="N338" s="36"/>
      <c r="O338" s="36"/>
      <c r="P338" s="279"/>
      <c r="Q338" s="36"/>
      <c r="R338" s="36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373"/>
  <sheetViews>
    <sheetView zoomScale="96" zoomScaleNormal="96" workbookViewId="0">
      <selection activeCell="E11" sqref="E11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1" style="93" customWidth="1"/>
    <col min="11" max="11" width="6.81640625" customWidth="1"/>
    <col min="12" max="12" width="5" style="1" customWidth="1"/>
    <col min="13" max="13" width="7.08984375" customWidth="1"/>
    <col min="14" max="14" width="6.81640625" style="93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3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8" customWidth="1"/>
    <col min="27" max="27" width="8.36328125" style="11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5"/>
      <c r="B1" s="45"/>
      <c r="C1" s="45"/>
      <c r="D1" s="45"/>
      <c r="E1" s="45"/>
      <c r="F1" s="71"/>
      <c r="G1" s="90"/>
      <c r="H1" s="90"/>
      <c r="I1" s="90"/>
      <c r="J1" s="90"/>
      <c r="K1" s="45"/>
      <c r="L1" s="155"/>
      <c r="M1" s="45"/>
      <c r="N1" s="90"/>
      <c r="O1" s="71"/>
      <c r="P1" s="71"/>
      <c r="Q1" s="71"/>
      <c r="R1" s="71"/>
      <c r="S1" s="71"/>
      <c r="T1" s="90"/>
      <c r="U1" s="45"/>
      <c r="V1" s="45"/>
      <c r="W1" s="71"/>
      <c r="X1" s="71"/>
      <c r="Y1" s="71"/>
      <c r="Z1" s="45"/>
      <c r="AA1" s="71"/>
      <c r="AB1" s="45"/>
      <c r="AC1" s="4"/>
      <c r="AD1" s="57"/>
      <c r="AE1" s="57"/>
      <c r="AF1" s="1"/>
      <c r="AG1" s="5"/>
    </row>
    <row r="2" spans="1:50" s="187" customFormat="1" ht="31.8">
      <c r="A2" s="186"/>
      <c r="B2" s="186"/>
      <c r="C2" s="143" t="s">
        <v>459</v>
      </c>
      <c r="D2" s="186"/>
      <c r="E2" s="186"/>
      <c r="F2" s="202"/>
      <c r="G2" s="197"/>
      <c r="H2" s="197"/>
      <c r="I2" s="197"/>
      <c r="J2" s="197"/>
      <c r="K2" s="143" t="str">
        <f>+År!B2</f>
        <v>VÆR :</v>
      </c>
      <c r="L2" s="289"/>
      <c r="M2" s="186"/>
      <c r="N2" s="197"/>
      <c r="O2" s="202"/>
      <c r="P2" s="202"/>
      <c r="Q2" s="202"/>
      <c r="R2" s="202"/>
      <c r="S2" s="202"/>
      <c r="T2" s="197"/>
      <c r="U2" s="186"/>
      <c r="V2" s="186"/>
      <c r="W2" s="202"/>
      <c r="X2" s="202"/>
      <c r="Y2" s="202"/>
      <c r="Z2" s="186"/>
      <c r="AA2" s="202"/>
      <c r="AB2" s="186"/>
      <c r="AC2" s="4"/>
      <c r="AD2" s="57"/>
      <c r="AE2"/>
      <c r="AF2" s="1"/>
      <c r="AG2" s="5"/>
      <c r="AH2"/>
      <c r="AI2"/>
      <c r="AJ2"/>
      <c r="AK2"/>
      <c r="AL2"/>
      <c r="AM2"/>
      <c r="AN2"/>
    </row>
    <row r="3" spans="1:50" ht="15.6">
      <c r="A3" s="45"/>
      <c r="B3" s="45"/>
      <c r="C3" s="45"/>
      <c r="D3" s="45"/>
      <c r="E3" s="45"/>
      <c r="F3" s="71"/>
      <c r="G3" s="90"/>
      <c r="H3" s="90"/>
      <c r="I3" s="90"/>
      <c r="J3" s="90"/>
      <c r="K3" s="45"/>
      <c r="L3" s="155"/>
      <c r="M3" s="45"/>
      <c r="N3" s="90"/>
      <c r="O3" s="71"/>
      <c r="P3" s="71"/>
      <c r="Q3" s="71"/>
      <c r="R3" s="71"/>
      <c r="S3" s="71"/>
      <c r="T3" s="90"/>
      <c r="U3" s="45"/>
      <c r="V3" s="45"/>
      <c r="W3" s="71"/>
      <c r="X3" s="71"/>
      <c r="Y3" s="71"/>
      <c r="Z3" s="45"/>
      <c r="AA3" s="71"/>
      <c r="AB3" s="45"/>
      <c r="AC3" s="4"/>
      <c r="AD3" s="57"/>
      <c r="AF3" s="1"/>
      <c r="AG3" s="5"/>
    </row>
    <row r="4" spans="1:50" ht="15.6">
      <c r="A4" s="45"/>
      <c r="B4" s="45"/>
      <c r="C4" s="45"/>
      <c r="D4" s="45"/>
      <c r="E4" s="45"/>
      <c r="F4" s="71"/>
      <c r="G4" s="90"/>
      <c r="H4" s="90"/>
      <c r="I4" s="90"/>
      <c r="J4" s="90"/>
      <c r="K4" s="45"/>
      <c r="L4" s="155"/>
      <c r="M4" s="45"/>
      <c r="N4" s="90"/>
      <c r="O4" s="71"/>
      <c r="P4" s="71"/>
      <c r="Q4" s="71"/>
      <c r="R4" s="71"/>
      <c r="S4" s="71"/>
      <c r="T4" s="90"/>
      <c r="U4" s="45"/>
      <c r="V4" s="45"/>
      <c r="W4" s="71"/>
      <c r="X4" s="71"/>
      <c r="Y4" s="71"/>
      <c r="Z4" s="45"/>
      <c r="AA4" s="71"/>
      <c r="AB4" s="45"/>
      <c r="AC4" s="4"/>
      <c r="AD4" s="57"/>
      <c r="AF4" s="1"/>
      <c r="AG4" s="5"/>
      <c r="AO4" s="4"/>
      <c r="AP4" s="4"/>
      <c r="AQ4" s="4"/>
      <c r="AR4" s="4"/>
    </row>
    <row r="5" spans="1:50" s="196" customFormat="1" ht="22.2">
      <c r="A5" s="192"/>
      <c r="B5" s="192"/>
      <c r="C5" s="192"/>
      <c r="D5" s="192"/>
      <c r="E5" s="193" t="s">
        <v>5</v>
      </c>
      <c r="F5" s="296"/>
      <c r="G5" s="194">
        <f>+År!S2</f>
        <v>45</v>
      </c>
      <c r="H5" s="90"/>
      <c r="I5" s="192"/>
      <c r="J5" s="192"/>
      <c r="K5" s="198"/>
      <c r="L5" s="155"/>
      <c r="M5" s="199"/>
      <c r="N5" s="192"/>
      <c r="O5" s="193" t="s">
        <v>432</v>
      </c>
      <c r="P5" s="199"/>
      <c r="Q5" s="203"/>
      <c r="R5" s="203"/>
      <c r="S5" s="203"/>
      <c r="T5" s="567">
        <f>SUM(F11:F20)</f>
        <v>4450</v>
      </c>
      <c r="U5" s="553"/>
      <c r="V5" s="553"/>
      <c r="W5" s="203"/>
      <c r="X5" s="203"/>
      <c r="Y5" s="203"/>
      <c r="Z5" s="192"/>
      <c r="AA5" s="203"/>
      <c r="AB5" s="192"/>
      <c r="AC5" s="4"/>
      <c r="AD5" s="57"/>
      <c r="AE5"/>
      <c r="AF5" s="1"/>
      <c r="AG5" s="5"/>
      <c r="AH5"/>
      <c r="AI5"/>
      <c r="AJ5"/>
      <c r="AK5"/>
      <c r="AL5"/>
      <c r="AM5"/>
      <c r="AN5"/>
      <c r="AO5" s="4"/>
      <c r="AP5" s="4"/>
      <c r="AQ5" s="4"/>
      <c r="AR5" s="4"/>
      <c r="AS5"/>
      <c r="AT5"/>
      <c r="AU5"/>
      <c r="AV5"/>
      <c r="AW5"/>
      <c r="AX5" s="195"/>
    </row>
    <row r="6" spans="1:50" ht="17.399999999999999">
      <c r="A6" s="46"/>
      <c r="B6" s="46"/>
      <c r="C6" s="46"/>
      <c r="D6" s="46"/>
      <c r="E6" s="46"/>
      <c r="F6" s="205"/>
      <c r="G6" s="150"/>
      <c r="H6" s="150"/>
      <c r="I6" s="90"/>
      <c r="J6" s="90"/>
      <c r="K6" s="45"/>
      <c r="L6" s="157"/>
      <c r="M6" s="46"/>
      <c r="N6" s="90"/>
      <c r="O6" s="204"/>
      <c r="P6" s="71"/>
      <c r="Q6" s="71"/>
      <c r="R6" s="71"/>
      <c r="S6" s="71"/>
      <c r="T6" s="90"/>
      <c r="U6" s="45"/>
      <c r="V6" s="45"/>
      <c r="W6" s="71"/>
      <c r="X6" s="71"/>
      <c r="Y6" s="71"/>
      <c r="Z6" s="45"/>
      <c r="AA6" s="71"/>
      <c r="AB6" s="45"/>
      <c r="AC6" s="4"/>
      <c r="AD6" s="57"/>
      <c r="AF6" s="1"/>
      <c r="AG6" s="5"/>
      <c r="AO6" s="4"/>
      <c r="AP6" s="4"/>
      <c r="AQ6" s="4"/>
      <c r="AR6" s="4"/>
    </row>
    <row r="7" spans="1:50" ht="17.399999999999999">
      <c r="A7" s="46"/>
      <c r="B7" s="46"/>
      <c r="C7" s="46"/>
      <c r="D7" s="46"/>
      <c r="E7" s="46"/>
      <c r="F7" s="205"/>
      <c r="G7" s="150"/>
      <c r="H7" s="150"/>
      <c r="I7" s="90"/>
      <c r="J7" s="90"/>
      <c r="K7" s="45"/>
      <c r="L7" s="157"/>
      <c r="M7" s="46"/>
      <c r="N7" s="90"/>
      <c r="O7" s="204"/>
      <c r="P7" s="71"/>
      <c r="Q7" s="71"/>
      <c r="R7" s="71"/>
      <c r="S7" s="71"/>
      <c r="T7" s="90"/>
      <c r="U7" s="45"/>
      <c r="V7" s="45"/>
      <c r="W7" s="71"/>
      <c r="X7" s="71"/>
      <c r="Y7" s="71"/>
      <c r="Z7" s="50" t="s">
        <v>86</v>
      </c>
      <c r="AA7" s="71"/>
      <c r="AB7" s="45"/>
      <c r="AC7" s="4"/>
      <c r="AD7" s="57"/>
      <c r="AF7" s="1"/>
      <c r="AG7" s="5"/>
      <c r="AO7" s="4"/>
      <c r="AP7" s="4"/>
      <c r="AQ7" s="4"/>
      <c r="AR7" s="4"/>
    </row>
    <row r="8" spans="1:50" ht="15.6">
      <c r="A8" s="45"/>
      <c r="B8" s="45"/>
      <c r="C8" s="45"/>
      <c r="D8" s="45"/>
      <c r="E8" s="50" t="s">
        <v>2</v>
      </c>
      <c r="F8" s="71"/>
      <c r="G8" s="90"/>
      <c r="H8" s="90"/>
      <c r="I8" s="90"/>
      <c r="J8" s="90"/>
      <c r="K8" s="45"/>
      <c r="L8" s="155"/>
      <c r="M8" s="50" t="s">
        <v>22</v>
      </c>
      <c r="N8" s="90"/>
      <c r="O8" s="71"/>
      <c r="P8" s="72" t="s">
        <v>530</v>
      </c>
      <c r="Q8" s="72" t="s">
        <v>506</v>
      </c>
      <c r="R8" s="71"/>
      <c r="S8" s="71"/>
      <c r="T8" s="96" t="s">
        <v>433</v>
      </c>
      <c r="U8" s="45"/>
      <c r="V8" s="45"/>
      <c r="W8" s="72" t="s">
        <v>429</v>
      </c>
      <c r="X8" s="205"/>
      <c r="Y8" s="205"/>
      <c r="Z8" s="50" t="s">
        <v>43</v>
      </c>
      <c r="AA8" s="72" t="s">
        <v>2</v>
      </c>
      <c r="AB8" s="45"/>
      <c r="AC8" s="4"/>
      <c r="AD8" s="57"/>
      <c r="AF8" s="1"/>
      <c r="AG8" s="5"/>
    </row>
    <row r="9" spans="1:50" ht="15.6">
      <c r="A9" s="45"/>
      <c r="B9" s="45"/>
      <c r="C9" s="45"/>
      <c r="D9" s="45"/>
      <c r="E9" s="50" t="s">
        <v>496</v>
      </c>
      <c r="F9" s="72" t="s">
        <v>2</v>
      </c>
      <c r="G9" s="96" t="s">
        <v>2</v>
      </c>
      <c r="H9" s="96"/>
      <c r="I9" s="96" t="s">
        <v>1</v>
      </c>
      <c r="J9" s="96"/>
      <c r="K9" s="50" t="s">
        <v>22</v>
      </c>
      <c r="L9" s="290"/>
      <c r="M9" s="50" t="s">
        <v>498</v>
      </c>
      <c r="N9" s="96" t="s">
        <v>22</v>
      </c>
      <c r="O9" s="72" t="s">
        <v>62</v>
      </c>
      <c r="P9" s="72" t="s">
        <v>520</v>
      </c>
      <c r="Q9" s="72" t="s">
        <v>531</v>
      </c>
      <c r="R9" s="72" t="s">
        <v>531</v>
      </c>
      <c r="S9" s="72" t="s">
        <v>531</v>
      </c>
      <c r="T9" s="96" t="s">
        <v>422</v>
      </c>
      <c r="U9" s="50" t="s">
        <v>494</v>
      </c>
      <c r="V9" s="50" t="s">
        <v>420</v>
      </c>
      <c r="W9" s="72" t="s">
        <v>1</v>
      </c>
      <c r="X9" s="72" t="s">
        <v>1</v>
      </c>
      <c r="Y9" s="72" t="s">
        <v>0</v>
      </c>
      <c r="Z9" s="50" t="s">
        <v>557</v>
      </c>
      <c r="AA9" s="72" t="s">
        <v>437</v>
      </c>
      <c r="AB9" s="45"/>
      <c r="AC9" s="4"/>
      <c r="AD9" s="57"/>
      <c r="AF9" s="1"/>
      <c r="AG9" s="5"/>
    </row>
    <row r="10" spans="1:50" ht="15.6">
      <c r="A10" s="45"/>
      <c r="B10" s="50" t="s">
        <v>95</v>
      </c>
      <c r="C10" s="50" t="s">
        <v>445</v>
      </c>
      <c r="D10" s="46"/>
      <c r="E10" s="51" t="s">
        <v>497</v>
      </c>
      <c r="F10" s="73" t="s">
        <v>8</v>
      </c>
      <c r="G10" s="97" t="s">
        <v>410</v>
      </c>
      <c r="H10" s="288" t="s">
        <v>499</v>
      </c>
      <c r="I10" s="97" t="s">
        <v>410</v>
      </c>
      <c r="J10" s="97"/>
      <c r="K10" s="51" t="s">
        <v>0</v>
      </c>
      <c r="L10" s="291" t="s">
        <v>499</v>
      </c>
      <c r="M10" s="51" t="s">
        <v>421</v>
      </c>
      <c r="N10" s="97" t="s">
        <v>44</v>
      </c>
      <c r="O10" s="73" t="s">
        <v>410</v>
      </c>
      <c r="P10" s="73" t="s">
        <v>501</v>
      </c>
      <c r="Q10" s="73" t="s">
        <v>488</v>
      </c>
      <c r="R10" s="73" t="s">
        <v>77</v>
      </c>
      <c r="S10" s="73" t="s">
        <v>486</v>
      </c>
      <c r="T10" s="97" t="s">
        <v>44</v>
      </c>
      <c r="U10" s="51" t="s">
        <v>495</v>
      </c>
      <c r="V10" s="51" t="s">
        <v>421</v>
      </c>
      <c r="W10" s="73" t="s">
        <v>43</v>
      </c>
      <c r="X10" s="73" t="s">
        <v>510</v>
      </c>
      <c r="Y10" s="73" t="s">
        <v>510</v>
      </c>
      <c r="Z10" s="51" t="s">
        <v>44</v>
      </c>
      <c r="AA10" s="73" t="s">
        <v>539</v>
      </c>
      <c r="AB10" s="45"/>
      <c r="AC10" s="4"/>
      <c r="AD10" s="57"/>
      <c r="AF10" s="1"/>
      <c r="AG10" s="5"/>
    </row>
    <row r="11" spans="1:50" ht="15.6">
      <c r="A11" s="45"/>
      <c r="B11" s="65">
        <f>+'Ark1'!C1429</f>
        <v>2024</v>
      </c>
      <c r="C11" s="65">
        <f>+'Ark1'!K1429</f>
        <v>0</v>
      </c>
      <c r="D11" s="65" t="str">
        <f>VLOOKUP(C11,$AJ$12:$AK$21,2)</f>
        <v>Ordinær</v>
      </c>
      <c r="E11" s="65">
        <f>+IF(F11=0,"",'Ark1'!Q1429)</f>
        <v>2839</v>
      </c>
      <c r="F11" s="297">
        <f>+'Ark1'!R1429</f>
        <v>4250</v>
      </c>
      <c r="G11" s="200">
        <f>+IF(F11=0,"",'Ark1'!AG1429)</f>
        <v>95.50561797752809</v>
      </c>
      <c r="H11" s="200">
        <f t="shared" ref="H11:H20" si="0">+IF(F11=0,"",IF(F22=0,"",G11-G22))</f>
        <v>-0.30142456267135742</v>
      </c>
      <c r="I11" s="200">
        <f>+IF(F11=0,"",'Ark1'!AH1429)</f>
        <v>96.774181554337673</v>
      </c>
      <c r="J11" s="97"/>
      <c r="K11" s="66">
        <f>+IF(F11=0,"",'Ark1'!S1429)</f>
        <v>8.2691764705882349</v>
      </c>
      <c r="L11" s="95">
        <f t="shared" ref="L11:L20" si="1">+IF(F11=0,"",IF(F22=0,"",K11-K22))</f>
        <v>0.21818858021219967</v>
      </c>
      <c r="M11" s="66">
        <f>+IF(F11=0,"",'Ark1'!T1429)</f>
        <v>7.2317647058823518</v>
      </c>
      <c r="N11" s="282">
        <f>+IF(F11=0,"",'Ark1'!U1429)</f>
        <v>42.868776470588259</v>
      </c>
      <c r="O11" s="142">
        <f>+IF(F11=0,"",'Ark1'!V1429)</f>
        <v>11.03529411764706</v>
      </c>
      <c r="P11" s="142">
        <f>+IF(F11=0,"",'Ark1'!W1429)</f>
        <v>24.282352941176473</v>
      </c>
      <c r="Q11" s="142">
        <f>+IF(F11=0,"",'Ark1'!X1429)</f>
        <v>99.223529411764702</v>
      </c>
      <c r="R11" s="142">
        <f>+IF(F11=0,"",'Ark1'!Y1429)</f>
        <v>94.352941176470594</v>
      </c>
      <c r="S11" s="142">
        <f>+IF(F11=0,"",'Ark1'!Z1429)</f>
        <v>72.329411764705881</v>
      </c>
      <c r="T11" s="141">
        <f>+IF(F11=0,"",'Ark1'!AA1429)</f>
        <v>12.380477864364842</v>
      </c>
      <c r="U11" s="66">
        <f>+IF(F11=0,"",'Ark1'!AB1429)</f>
        <v>1.7996118612665004</v>
      </c>
      <c r="V11" s="66">
        <f>+IF(F11=0,"",'Ark1'!AC1429)</f>
        <v>1.9629936180835328</v>
      </c>
      <c r="W11" s="142">
        <f>+IF(F11=0,"",'Ark1'!AD1429)</f>
        <v>76.746584573778307</v>
      </c>
      <c r="X11" s="142">
        <f>+IF(F11=0,"",'Ark1'!AE1429)</f>
        <v>42.154384440337999</v>
      </c>
      <c r="Y11" s="142">
        <f>+IF(F11=0,"",'Ark1'!AF1429)</f>
        <v>48.228477987245029</v>
      </c>
      <c r="Z11" s="66">
        <f t="shared" ref="Z11:Z49" si="2">+IF(F11=0,"",N11/K11)</f>
        <v>5.1841651491008456</v>
      </c>
      <c r="AA11" s="142">
        <f t="shared" ref="AA11:AA49" si="3">+IF(F11=0,"",F11/E11)</f>
        <v>1.4970059880239521</v>
      </c>
      <c r="AB11" s="45"/>
      <c r="AC11" s="4"/>
      <c r="AD11" s="57"/>
      <c r="AF11" s="1"/>
      <c r="AG11" s="5"/>
      <c r="AI11" s="2"/>
      <c r="AJ11" s="2"/>
      <c r="AK11" s="2"/>
    </row>
    <row r="12" spans="1:50" ht="15.6">
      <c r="A12" s="45"/>
      <c r="B12" s="65">
        <f>+'Ark1'!C1430</f>
        <v>2024</v>
      </c>
      <c r="C12" s="65">
        <f>+'Ark1'!K1430</f>
        <v>2</v>
      </c>
      <c r="D12" s="65" t="str">
        <f t="shared" ref="D12:D78" si="4">VLOOKUP(C12,$AJ$12:$AK$21,2)</f>
        <v>Villsau</v>
      </c>
      <c r="E12" s="65">
        <f>+IF(F12=0,"",'Ark1'!Q1430)</f>
        <v>66</v>
      </c>
      <c r="F12" s="297">
        <f>+'Ark1'!R1430</f>
        <v>109</v>
      </c>
      <c r="G12" s="200">
        <f>+IF(F12=0,"",'Ark1'!AG1430)</f>
        <v>2.4494382022471912</v>
      </c>
      <c r="H12" s="200">
        <f t="shared" si="0"/>
        <v>0.16977201051098101</v>
      </c>
      <c r="I12" s="200">
        <f>+IF(F12=0,"",'Ark1'!AH1430)</f>
        <v>1.492467548471466</v>
      </c>
      <c r="J12" s="97"/>
      <c r="K12" s="66">
        <f>+IF(F12=0,"",'Ark1'!S1430)</f>
        <v>6.7064220183486229</v>
      </c>
      <c r="L12" s="95">
        <f t="shared" si="1"/>
        <v>-7.9292267365666191E-2</v>
      </c>
      <c r="M12" s="66">
        <f>+IF(F12=0,"",'Ark1'!T1430)</f>
        <v>6.6880733944954125</v>
      </c>
      <c r="N12" s="282">
        <f>+IF(F12=0,"",'Ark1'!U1430)</f>
        <v>25.777981651376152</v>
      </c>
      <c r="O12" s="142">
        <f>+IF(F12=0,"",'Ark1'!V1430)</f>
        <v>10.091743119266056</v>
      </c>
      <c r="P12" s="142">
        <f>+IF(F12=0,"",'Ark1'!W1430)</f>
        <v>19.266055045871557</v>
      </c>
      <c r="Q12" s="142">
        <f>+IF(F12=0,"",'Ark1'!X1430)</f>
        <v>91.743119266055061</v>
      </c>
      <c r="R12" s="142">
        <f>+IF(F12=0,"",'Ark1'!Y1430)</f>
        <v>53.211009174311918</v>
      </c>
      <c r="S12" s="142">
        <f>+IF(F12=0,"",'Ark1'!Z1430)</f>
        <v>16.513761467889903</v>
      </c>
      <c r="T12" s="141">
        <f>+IF(F12=0,"",'Ark1'!AA1430)</f>
        <v>8.8119326707686021</v>
      </c>
      <c r="U12" s="66">
        <f>+IF(F12=0,"",'Ark1'!AB1430)</f>
        <v>1.5343333865775621</v>
      </c>
      <c r="V12" s="66">
        <f>+IF(F12=0,"",'Ark1'!AC1430)</f>
        <v>2.0304889261005399</v>
      </c>
      <c r="W12" s="142">
        <f>+IF(F12=0,"",'Ark1'!AD1430)</f>
        <v>65.893791788851374</v>
      </c>
      <c r="X12" s="142">
        <f>+IF(F12=0,"",'Ark1'!AE1430)</f>
        <v>56.963512083128158</v>
      </c>
      <c r="Y12" s="142">
        <f>+IF(F12=0,"",'Ark1'!AF1430)</f>
        <v>70.091213533773953</v>
      </c>
      <c r="Z12" s="66">
        <f t="shared" si="2"/>
        <v>3.8437756497948028</v>
      </c>
      <c r="AA12" s="142">
        <f t="shared" si="3"/>
        <v>1.6515151515151516</v>
      </c>
      <c r="AB12" s="45"/>
      <c r="AC12" s="4"/>
      <c r="AD12" s="57"/>
      <c r="AF12" s="13"/>
      <c r="AG12" s="5"/>
      <c r="AI12" s="2"/>
      <c r="AJ12" s="65">
        <v>0</v>
      </c>
      <c r="AK12" s="65" t="s">
        <v>63</v>
      </c>
      <c r="AL12" s="4"/>
      <c r="AM12" s="4"/>
    </row>
    <row r="13" spans="1:50" ht="15.6">
      <c r="A13" s="45"/>
      <c r="B13" s="65">
        <f>+'Ark1'!C1431</f>
        <v>2024</v>
      </c>
      <c r="C13" s="65">
        <f>+'Ark1'!K1431</f>
        <v>4</v>
      </c>
      <c r="D13" s="65" t="str">
        <f t="shared" si="4"/>
        <v>Økologisk</v>
      </c>
      <c r="E13" s="65">
        <f>+IF(F13=0,"",'Ark1'!Q1431)</f>
        <v>64</v>
      </c>
      <c r="F13" s="297">
        <f>+'Ark1'!R1431</f>
        <v>90</v>
      </c>
      <c r="G13" s="200">
        <f>+IF(F13=0,"",'Ark1'!AG1431)</f>
        <v>2.0224719101123596</v>
      </c>
      <c r="H13" s="200">
        <f t="shared" si="0"/>
        <v>0.12953480447425636</v>
      </c>
      <c r="I13" s="200">
        <f>+IF(F13=0,"",'Ark1'!AH1431)</f>
        <v>1.6988782856541884</v>
      </c>
      <c r="J13" s="97"/>
      <c r="K13" s="66">
        <f>+IF(F13=0,"",'Ark1'!S1431)</f>
        <v>7.6</v>
      </c>
      <c r="L13" s="95">
        <f t="shared" si="1"/>
        <v>1.1376344086021497</v>
      </c>
      <c r="M13" s="66">
        <f>+IF(F13=0,"",'Ark1'!T1431)</f>
        <v>7.6444444444444448</v>
      </c>
      <c r="N13" s="282">
        <f>+IF(F13=0,"",'Ark1'!U1431)</f>
        <v>35.537777777777798</v>
      </c>
      <c r="O13" s="142">
        <f>+IF(F13=0,"",'Ark1'!V1431)</f>
        <v>8.8888888888888893</v>
      </c>
      <c r="P13" s="142">
        <f>+IF(F13=0,"",'Ark1'!W1431)</f>
        <v>38.888888888888886</v>
      </c>
      <c r="Q13" s="142">
        <f>+IF(F13=0,"",'Ark1'!X1431)</f>
        <v>100</v>
      </c>
      <c r="R13" s="142">
        <f>+IF(F13=0,"",'Ark1'!Y1431)</f>
        <v>77.777777777777771</v>
      </c>
      <c r="S13" s="142">
        <f>+IF(F13=0,"",'Ark1'!Z1431)</f>
        <v>47.777777777777779</v>
      </c>
      <c r="T13" s="141">
        <f>+IF(F13=0,"",'Ark1'!AA1431)</f>
        <v>13.154868788380423</v>
      </c>
      <c r="U13" s="66">
        <f>+IF(F13=0,"",'Ark1'!AB1431)</f>
        <v>1.9877402021167443</v>
      </c>
      <c r="V13" s="66">
        <f>+IF(F13=0,"",'Ark1'!AC1431)</f>
        <v>2.5047116095298438</v>
      </c>
      <c r="W13" s="142">
        <f>+IF(F13=0,"",'Ark1'!AD1431)</f>
        <v>74.976155204946394</v>
      </c>
      <c r="X13" s="142">
        <f>+IF(F13=0,"",'Ark1'!AE1431)</f>
        <v>35.819801314756297</v>
      </c>
      <c r="Y13" s="142">
        <f>+IF(F13=0,"",'Ark1'!AF1431)</f>
        <v>49.365695834924288</v>
      </c>
      <c r="Z13" s="66">
        <f t="shared" si="2"/>
        <v>4.6760233918128682</v>
      </c>
      <c r="AA13" s="142">
        <f t="shared" si="3"/>
        <v>1.40625</v>
      </c>
      <c r="AB13" s="45"/>
      <c r="AC13" s="4"/>
      <c r="AD13" s="57"/>
      <c r="AF13" s="13"/>
      <c r="AG13" s="5"/>
      <c r="AI13" s="1"/>
      <c r="AJ13" s="65">
        <v>2</v>
      </c>
      <c r="AK13" s="65" t="s">
        <v>469</v>
      </c>
      <c r="AL13" s="11"/>
      <c r="AM13" s="11"/>
    </row>
    <row r="14" spans="1:50" ht="15.6">
      <c r="A14" s="45"/>
      <c r="B14" s="65">
        <f>+'Ark1'!C1432</f>
        <v>2024</v>
      </c>
      <c r="C14" s="65">
        <f>+'Ark1'!K1432</f>
        <v>7</v>
      </c>
      <c r="D14" s="65" t="str">
        <f t="shared" si="4"/>
        <v>Nødslakt</v>
      </c>
      <c r="E14" s="65" t="str">
        <f>+IF(F14=0,"",'Ark1'!Q1432)</f>
        <v/>
      </c>
      <c r="F14" s="297">
        <f>+'Ark1'!R1432</f>
        <v>0</v>
      </c>
      <c r="G14" s="200" t="str">
        <f>+IF(F14=0,"",'Ark1'!AG1432)</f>
        <v/>
      </c>
      <c r="H14" s="200" t="str">
        <f t="shared" si="0"/>
        <v/>
      </c>
      <c r="I14" s="200" t="str">
        <f>+IF(F14=0,"",'Ark1'!AH1432)</f>
        <v/>
      </c>
      <c r="J14" s="97"/>
      <c r="K14" s="66" t="str">
        <f>+IF(F14=0,"",'Ark1'!S1432)</f>
        <v/>
      </c>
      <c r="L14" s="95" t="str">
        <f t="shared" si="1"/>
        <v/>
      </c>
      <c r="M14" s="66" t="str">
        <f>+IF(F14=0,"",'Ark1'!T1432)</f>
        <v/>
      </c>
      <c r="N14" s="282" t="str">
        <f>+IF(F14=0,"",'Ark1'!U1432)</f>
        <v/>
      </c>
      <c r="O14" s="142" t="str">
        <f>+IF(F14=0,"",'Ark1'!V1432)</f>
        <v/>
      </c>
      <c r="P14" s="142" t="str">
        <f>+IF(F14=0,"",'Ark1'!W1432)</f>
        <v/>
      </c>
      <c r="Q14" s="142" t="str">
        <f>+IF(F14=0,"",'Ark1'!X1432)</f>
        <v/>
      </c>
      <c r="R14" s="142" t="str">
        <f>+IF(F14=0,"",'Ark1'!Y1432)</f>
        <v/>
      </c>
      <c r="S14" s="142" t="str">
        <f>+IF(F14=0,"",'Ark1'!Z1432)</f>
        <v/>
      </c>
      <c r="T14" s="141" t="str">
        <f>+IF(F14=0,"",'Ark1'!AA1432)</f>
        <v/>
      </c>
      <c r="U14" s="66" t="str">
        <f>+IF(F14=0,"",'Ark1'!AB1432)</f>
        <v/>
      </c>
      <c r="V14" s="66" t="str">
        <f>+IF(F14=0,"",'Ark1'!AC1432)</f>
        <v/>
      </c>
      <c r="W14" s="142" t="str">
        <f>+IF(F14=0,"",'Ark1'!AD1432)</f>
        <v/>
      </c>
      <c r="X14" s="142" t="str">
        <f>+IF(F14=0,"",'Ark1'!AE1432)</f>
        <v/>
      </c>
      <c r="Y14" s="142" t="str">
        <f>+IF(F14=0,"",'Ark1'!AF1432)</f>
        <v/>
      </c>
      <c r="Z14" s="66" t="str">
        <f t="shared" si="2"/>
        <v/>
      </c>
      <c r="AA14" s="142" t="str">
        <f t="shared" si="3"/>
        <v/>
      </c>
      <c r="AB14" s="45"/>
      <c r="AC14" s="4"/>
      <c r="AD14" s="57"/>
      <c r="AF14" s="13"/>
      <c r="AG14" s="5"/>
      <c r="AI14" s="1"/>
      <c r="AJ14" s="65">
        <v>4</v>
      </c>
      <c r="AK14" s="65" t="s">
        <v>64</v>
      </c>
      <c r="AL14" s="11"/>
      <c r="AM14" s="11"/>
    </row>
    <row r="15" spans="1:50" ht="15.6">
      <c r="A15" s="45"/>
      <c r="B15" s="65">
        <f>+'Ark1'!C1433</f>
        <v>2024</v>
      </c>
      <c r="C15" s="65">
        <f>+'Ark1'!K1433</f>
        <v>9</v>
      </c>
      <c r="D15" s="65" t="str">
        <f t="shared" si="4"/>
        <v>Spesial</v>
      </c>
      <c r="E15" s="65" t="str">
        <f>+IF(F15=0,"",'Ark1'!Q1433)</f>
        <v/>
      </c>
      <c r="F15" s="297">
        <f>+'Ark1'!R1433</f>
        <v>0</v>
      </c>
      <c r="G15" s="200" t="str">
        <f>+IF(F15=0,"",'Ark1'!AG1433)</f>
        <v/>
      </c>
      <c r="H15" s="200" t="str">
        <f t="shared" si="0"/>
        <v/>
      </c>
      <c r="I15" s="200" t="str">
        <f>+IF(F15=0,"",'Ark1'!AH1433)</f>
        <v/>
      </c>
      <c r="J15" s="97"/>
      <c r="K15" s="66" t="str">
        <f>+IF(F15=0,"",'Ark1'!S1433)</f>
        <v/>
      </c>
      <c r="L15" s="95" t="str">
        <f t="shared" si="1"/>
        <v/>
      </c>
      <c r="M15" s="66" t="str">
        <f>+IF(F15=0,"",'Ark1'!T1433)</f>
        <v/>
      </c>
      <c r="N15" s="282" t="str">
        <f>+IF(F15=0,"",'Ark1'!U1433)</f>
        <v/>
      </c>
      <c r="O15" s="142" t="str">
        <f>+IF(F15=0,"",'Ark1'!V1433)</f>
        <v/>
      </c>
      <c r="P15" s="142" t="str">
        <f>+IF(F15=0,"",'Ark1'!W1433)</f>
        <v/>
      </c>
      <c r="Q15" s="142" t="str">
        <f>+IF(F15=0,"",'Ark1'!X1433)</f>
        <v/>
      </c>
      <c r="R15" s="142" t="str">
        <f>+IF(F15=0,"",'Ark1'!Y1433)</f>
        <v/>
      </c>
      <c r="S15" s="142" t="str">
        <f>+IF(F15=0,"",'Ark1'!Z1433)</f>
        <v/>
      </c>
      <c r="T15" s="141" t="str">
        <f>+IF(F15=0,"",'Ark1'!AA1433)</f>
        <v/>
      </c>
      <c r="U15" s="66" t="str">
        <f>+IF(F15=0,"",'Ark1'!AB1433)</f>
        <v/>
      </c>
      <c r="V15" s="66" t="str">
        <f>+IF(F15=0,"",'Ark1'!AC1433)</f>
        <v/>
      </c>
      <c r="W15" s="142" t="str">
        <f>+IF(F15=0,"",'Ark1'!AD1433)</f>
        <v/>
      </c>
      <c r="X15" s="142" t="str">
        <f>+IF(F15=0,"",'Ark1'!AE1433)</f>
        <v/>
      </c>
      <c r="Y15" s="142" t="str">
        <f>+IF(F15=0,"",'Ark1'!AF1433)</f>
        <v/>
      </c>
      <c r="Z15" s="66" t="str">
        <f t="shared" si="2"/>
        <v/>
      </c>
      <c r="AA15" s="142" t="str">
        <f t="shared" si="3"/>
        <v/>
      </c>
      <c r="AB15" s="45"/>
      <c r="AC15" s="4"/>
      <c r="AD15" s="57"/>
      <c r="AF15" s="13"/>
      <c r="AG15" s="5"/>
      <c r="AI15" s="1"/>
      <c r="AJ15" s="65">
        <v>7</v>
      </c>
      <c r="AK15" s="65" t="s">
        <v>65</v>
      </c>
      <c r="AL15" s="11"/>
      <c r="AM15" s="11"/>
    </row>
    <row r="16" spans="1:50" ht="15.6">
      <c r="A16" s="45"/>
      <c r="B16" s="65">
        <f>+'Ark1'!C1434</f>
        <v>2024</v>
      </c>
      <c r="C16" s="65">
        <f>+'Ark1'!K1434</f>
        <v>10</v>
      </c>
      <c r="D16" s="65" t="str">
        <f t="shared" si="4"/>
        <v>Gult fett Ordinær</v>
      </c>
      <c r="E16" s="65">
        <f>+IF(F16=0,"",'Ark1'!Q1434)</f>
        <v>1</v>
      </c>
      <c r="F16" s="297">
        <f>+'Ark1'!R1434</f>
        <v>1</v>
      </c>
      <c r="G16" s="200">
        <f>+IF(F16=0,"",'Ark1'!AG1434)</f>
        <v>2.2471910112359553E-2</v>
      </c>
      <c r="H16" s="200">
        <f t="shared" si="0"/>
        <v>2.1177476861433987E-3</v>
      </c>
      <c r="I16" s="200">
        <f>+IF(F16=0,"",'Ark1'!AH1434)</f>
        <v>3.4472611536692337E-2</v>
      </c>
      <c r="J16" s="97"/>
      <c r="K16" s="66">
        <f>+IF(F16=0,"",'Ark1'!S1434)</f>
        <v>11</v>
      </c>
      <c r="L16" s="95">
        <f t="shared" si="1"/>
        <v>2</v>
      </c>
      <c r="M16" s="66">
        <f>+IF(F16=0,"",'Ark1'!T1434)</f>
        <v>39</v>
      </c>
      <c r="N16" s="282">
        <f>+IF(F16=0,"",'Ark1'!U1434)</f>
        <v>64.900000000000006</v>
      </c>
      <c r="O16" s="142">
        <f>+IF(F16=0,"",'Ark1'!V1434)</f>
        <v>0</v>
      </c>
      <c r="P16" s="142">
        <f>+IF(F16=0,"",'Ark1'!W1434)</f>
        <v>100</v>
      </c>
      <c r="Q16" s="142">
        <f>+IF(F16=0,"",'Ark1'!X1434)</f>
        <v>100</v>
      </c>
      <c r="R16" s="142">
        <f>+IF(F16=0,"",'Ark1'!Y1434)</f>
        <v>100</v>
      </c>
      <c r="S16" s="142">
        <f>+IF(F16=0,"",'Ark1'!Z1434)</f>
        <v>100</v>
      </c>
      <c r="T16" s="141">
        <f>+IF(F16=0,"",'Ark1'!AA1434)</f>
        <v>0</v>
      </c>
      <c r="U16" s="66">
        <f>+IF(F16=0,"",'Ark1'!AB1434)</f>
        <v>0</v>
      </c>
      <c r="V16" s="66">
        <f>+IF(F16=0,"",'Ark1'!AC1434)</f>
        <v>0</v>
      </c>
      <c r="W16" s="142">
        <f>+IF(F16=0,"",'Ark1'!AD1434)</f>
        <v>0</v>
      </c>
      <c r="X16" s="142">
        <f>+IF(F16=0,"",'Ark1'!AE1434)</f>
        <v>0</v>
      </c>
      <c r="Y16" s="142">
        <f>+IF(F16=0,"",'Ark1'!AF1434)</f>
        <v>0</v>
      </c>
      <c r="Z16" s="66">
        <f t="shared" si="2"/>
        <v>5.9</v>
      </c>
      <c r="AA16" s="142">
        <f t="shared" si="3"/>
        <v>1</v>
      </c>
      <c r="AB16" s="45"/>
      <c r="AC16" s="4"/>
      <c r="AD16" s="57"/>
      <c r="AF16" s="13"/>
      <c r="AG16" s="5"/>
      <c r="AI16" s="1"/>
      <c r="AJ16" s="65">
        <v>9</v>
      </c>
      <c r="AK16" s="65" t="s">
        <v>66</v>
      </c>
      <c r="AL16" s="11"/>
      <c r="AM16" s="11"/>
    </row>
    <row r="17" spans="1:39" ht="15.6">
      <c r="A17" s="45"/>
      <c r="B17" s="65">
        <f>+'Ark1'!C1435</f>
        <v>2024</v>
      </c>
      <c r="C17" s="65">
        <f>+'Ark1'!K1435</f>
        <v>12</v>
      </c>
      <c r="D17" s="65" t="str">
        <f t="shared" si="4"/>
        <v>Gult fett Villsau</v>
      </c>
      <c r="E17" s="65" t="str">
        <f>+IF(F17=0,"",'Ark1'!Q1435)</f>
        <v/>
      </c>
      <c r="F17" s="297">
        <f>+'Ark1'!R1435</f>
        <v>0</v>
      </c>
      <c r="G17" s="200" t="str">
        <f>+IF(F17=0,"",'Ark1'!AG1435)</f>
        <v/>
      </c>
      <c r="H17" s="200" t="str">
        <f t="shared" si="0"/>
        <v/>
      </c>
      <c r="I17" s="200" t="str">
        <f>+IF(F17=0,"",'Ark1'!AH1435)</f>
        <v/>
      </c>
      <c r="J17" s="97"/>
      <c r="K17" s="66" t="str">
        <f>+IF(F17=0,"",'Ark1'!S1435)</f>
        <v/>
      </c>
      <c r="L17" s="95" t="str">
        <f t="shared" si="1"/>
        <v/>
      </c>
      <c r="M17" s="66" t="str">
        <f>+IF(F17=0,"",'Ark1'!T1435)</f>
        <v/>
      </c>
      <c r="N17" s="282" t="str">
        <f>+IF(F17=0,"",'Ark1'!U1435)</f>
        <v/>
      </c>
      <c r="O17" s="142" t="str">
        <f>+IF(F17=0,"",'Ark1'!V1435)</f>
        <v/>
      </c>
      <c r="P17" s="142" t="str">
        <f>+IF(F17=0,"",'Ark1'!W1435)</f>
        <v/>
      </c>
      <c r="Q17" s="142" t="str">
        <f>+IF(F17=0,"",'Ark1'!X1435)</f>
        <v/>
      </c>
      <c r="R17" s="142" t="str">
        <f>+IF(F17=0,"",'Ark1'!Y1435)</f>
        <v/>
      </c>
      <c r="S17" s="142" t="str">
        <f>+IF(F17=0,"",'Ark1'!Z1435)</f>
        <v/>
      </c>
      <c r="T17" s="141" t="str">
        <f>+IF(F17=0,"",'Ark1'!AA1435)</f>
        <v/>
      </c>
      <c r="U17" s="66" t="str">
        <f>+IF(F17=0,"",'Ark1'!AB1435)</f>
        <v/>
      </c>
      <c r="V17" s="66" t="str">
        <f>+IF(F17=0,"",'Ark1'!AC1435)</f>
        <v/>
      </c>
      <c r="W17" s="142" t="str">
        <f>+IF(F17=0,"",'Ark1'!AD1435)</f>
        <v/>
      </c>
      <c r="X17" s="142" t="str">
        <f>+IF(F17=0,"",'Ark1'!AE1435)</f>
        <v/>
      </c>
      <c r="Y17" s="142" t="str">
        <f>+IF(F17=0,"",'Ark1'!AF1435)</f>
        <v/>
      </c>
      <c r="Z17" s="66" t="str">
        <f t="shared" si="2"/>
        <v/>
      </c>
      <c r="AA17" s="142" t="str">
        <f t="shared" si="3"/>
        <v/>
      </c>
      <c r="AB17" s="45"/>
      <c r="AC17" s="4"/>
      <c r="AD17" s="57"/>
      <c r="AF17" s="13"/>
      <c r="AG17" s="5"/>
      <c r="AI17" s="1"/>
      <c r="AJ17" s="65">
        <v>10</v>
      </c>
      <c r="AK17" s="65" t="s">
        <v>571</v>
      </c>
      <c r="AL17" s="11"/>
      <c r="AM17" s="11"/>
    </row>
    <row r="18" spans="1:39" ht="15.6">
      <c r="A18" s="45"/>
      <c r="B18" s="65">
        <f>+'Ark1'!C1436</f>
        <v>2024</v>
      </c>
      <c r="C18" s="65">
        <f>+'Ark1'!K1436</f>
        <v>14</v>
      </c>
      <c r="D18" s="65" t="str">
        <f t="shared" si="4"/>
        <v>Gult fett Økologisk</v>
      </c>
      <c r="E18" s="65" t="str">
        <f>+IF(F18=0,"",'Ark1'!Q1436)</f>
        <v/>
      </c>
      <c r="F18" s="297">
        <f>+'Ark1'!R1436</f>
        <v>0</v>
      </c>
      <c r="G18" s="200" t="str">
        <f>+IF(F18=0,"",'Ark1'!AG1436)</f>
        <v/>
      </c>
      <c r="H18" s="200" t="str">
        <f t="shared" si="0"/>
        <v/>
      </c>
      <c r="I18" s="200" t="str">
        <f>+IF(F18=0,"",'Ark1'!AH1436)</f>
        <v/>
      </c>
      <c r="J18" s="97"/>
      <c r="K18" s="66" t="str">
        <f>+IF(F18=0,"",'Ark1'!S1436)</f>
        <v/>
      </c>
      <c r="L18" s="95" t="str">
        <f t="shared" si="1"/>
        <v/>
      </c>
      <c r="M18" s="66" t="str">
        <f>+IF(F18=0,"",'Ark1'!T1436)</f>
        <v/>
      </c>
      <c r="N18" s="282" t="str">
        <f>+IF(F18=0,"",'Ark1'!U1436)</f>
        <v/>
      </c>
      <c r="O18" s="142" t="str">
        <f>+IF(F18=0,"",'Ark1'!V1436)</f>
        <v/>
      </c>
      <c r="P18" s="142" t="str">
        <f>+IF(F18=0,"",'Ark1'!W1436)</f>
        <v/>
      </c>
      <c r="Q18" s="142" t="str">
        <f>+IF(F18=0,"",'Ark1'!X1436)</f>
        <v/>
      </c>
      <c r="R18" s="142" t="str">
        <f>+IF(F18=0,"",'Ark1'!Y1436)</f>
        <v/>
      </c>
      <c r="S18" s="142" t="str">
        <f>+IF(F18=0,"",'Ark1'!Z1436)</f>
        <v/>
      </c>
      <c r="T18" s="141" t="str">
        <f>+IF(F18=0,"",'Ark1'!AA1436)</f>
        <v/>
      </c>
      <c r="U18" s="66" t="str">
        <f>+IF(F18=0,"",'Ark1'!AB1436)</f>
        <v/>
      </c>
      <c r="V18" s="66" t="str">
        <f>+IF(F18=0,"",'Ark1'!AC1436)</f>
        <v/>
      </c>
      <c r="W18" s="142" t="str">
        <f>+IF(F18=0,"",'Ark1'!AD1436)</f>
        <v/>
      </c>
      <c r="X18" s="142" t="str">
        <f>+IF(F18=0,"",'Ark1'!AE1436)</f>
        <v/>
      </c>
      <c r="Y18" s="142" t="str">
        <f>+IF(F18=0,"",'Ark1'!AF1436)</f>
        <v/>
      </c>
      <c r="Z18" s="66" t="str">
        <f t="shared" si="2"/>
        <v/>
      </c>
      <c r="AA18" s="142" t="str">
        <f t="shared" si="3"/>
        <v/>
      </c>
      <c r="AB18" s="45"/>
      <c r="AC18" s="4"/>
      <c r="AD18" s="57"/>
      <c r="AF18" s="13"/>
      <c r="AG18" s="5"/>
      <c r="AI18" s="1"/>
      <c r="AJ18" s="65">
        <v>12</v>
      </c>
      <c r="AK18" s="65" t="s">
        <v>572</v>
      </c>
      <c r="AL18" s="11"/>
      <c r="AM18" s="11"/>
    </row>
    <row r="19" spans="1:39" ht="15.6">
      <c r="A19" s="45"/>
      <c r="B19" s="65">
        <f>+'Ark1'!C1437</f>
        <v>2024</v>
      </c>
      <c r="C19" s="65">
        <f>+'Ark1'!K1437</f>
        <v>19</v>
      </c>
      <c r="D19" s="65" t="str">
        <f t="shared" si="4"/>
        <v>Gult fett Spesial</v>
      </c>
      <c r="E19" s="65" t="str">
        <f>+IF(F19=0,"",'Ark1'!Q1437)</f>
        <v/>
      </c>
      <c r="F19" s="297">
        <f>+'Ark1'!R1437</f>
        <v>0</v>
      </c>
      <c r="G19" s="200" t="str">
        <f>+IF(F19=0,"",'Ark1'!AG1437)</f>
        <v/>
      </c>
      <c r="H19" s="200" t="str">
        <f t="shared" si="0"/>
        <v/>
      </c>
      <c r="I19" s="200" t="str">
        <f>+IF(F19=0,"",'Ark1'!AH1437)</f>
        <v/>
      </c>
      <c r="J19" s="97"/>
      <c r="K19" s="66" t="str">
        <f>+IF(F19=0,"",'Ark1'!S1437)</f>
        <v/>
      </c>
      <c r="L19" s="95" t="str">
        <f t="shared" si="1"/>
        <v/>
      </c>
      <c r="M19" s="66" t="str">
        <f>+IF(F19=0,"",'Ark1'!T1437)</f>
        <v/>
      </c>
      <c r="N19" s="282" t="str">
        <f>+IF(F19=0,"",'Ark1'!U1437)</f>
        <v/>
      </c>
      <c r="O19" s="142" t="str">
        <f>+IF(F19=0,"",'Ark1'!V1437)</f>
        <v/>
      </c>
      <c r="P19" s="142" t="str">
        <f>+IF(F19=0,"",'Ark1'!W1437)</f>
        <v/>
      </c>
      <c r="Q19" s="142" t="str">
        <f>+IF(F19=0,"",'Ark1'!X1437)</f>
        <v/>
      </c>
      <c r="R19" s="142" t="str">
        <f>+IF(F19=0,"",'Ark1'!Y1437)</f>
        <v/>
      </c>
      <c r="S19" s="142" t="str">
        <f>+IF(F19=0,"",'Ark1'!Z1437)</f>
        <v/>
      </c>
      <c r="T19" s="141" t="str">
        <f>+IF(F19=0,"",'Ark1'!AA1437)</f>
        <v/>
      </c>
      <c r="U19" s="66" t="str">
        <f>+IF(F19=0,"",'Ark1'!AB1437)</f>
        <v/>
      </c>
      <c r="V19" s="66" t="str">
        <f>+IF(F19=0,"",'Ark1'!AC1437)</f>
        <v/>
      </c>
      <c r="W19" s="142" t="str">
        <f>+IF(F19=0,"",'Ark1'!AD1437)</f>
        <v/>
      </c>
      <c r="X19" s="142" t="str">
        <f>+IF(F19=0,"",'Ark1'!AE1437)</f>
        <v/>
      </c>
      <c r="Y19" s="142" t="str">
        <f>+IF(F19=0,"",'Ark1'!AF1437)</f>
        <v/>
      </c>
      <c r="Z19" s="66" t="str">
        <f t="shared" si="2"/>
        <v/>
      </c>
      <c r="AA19" s="142" t="str">
        <f t="shared" si="3"/>
        <v/>
      </c>
      <c r="AB19" s="45"/>
      <c r="AC19" s="4"/>
      <c r="AD19" s="57"/>
      <c r="AF19" s="13"/>
      <c r="AG19" s="5"/>
      <c r="AI19" s="1"/>
      <c r="AJ19" s="65">
        <v>14</v>
      </c>
      <c r="AK19" s="65" t="s">
        <v>573</v>
      </c>
      <c r="AL19" s="11"/>
      <c r="AM19" s="11"/>
    </row>
    <row r="20" spans="1:39" ht="15.6">
      <c r="A20" s="45"/>
      <c r="B20" s="65">
        <f>+'Ark1'!C1438</f>
        <v>2024</v>
      </c>
      <c r="C20" s="65">
        <f>+'Ark1'!K1438</f>
        <v>25</v>
      </c>
      <c r="D20" s="65" t="str">
        <f t="shared" si="4"/>
        <v>Lyngenlam</v>
      </c>
      <c r="E20" s="65" t="str">
        <f>+IF(F20=0,"",'Ark1'!Q1438)</f>
        <v/>
      </c>
      <c r="F20" s="297">
        <f>+'Ark1'!R1438</f>
        <v>0</v>
      </c>
      <c r="G20" s="200" t="str">
        <f>+IF(F20=0,"",'Ark1'!AG1438)</f>
        <v/>
      </c>
      <c r="H20" s="200" t="str">
        <f t="shared" si="0"/>
        <v/>
      </c>
      <c r="I20" s="200" t="str">
        <f>+IF(F20=0,"",'Ark1'!AH1438)</f>
        <v/>
      </c>
      <c r="J20" s="97"/>
      <c r="K20" s="66" t="str">
        <f>+IF(F20=0,"",'Ark1'!S1438)</f>
        <v/>
      </c>
      <c r="L20" s="95" t="str">
        <f t="shared" si="1"/>
        <v/>
      </c>
      <c r="M20" s="66" t="str">
        <f>+IF(F20=0,"",'Ark1'!T1438)</f>
        <v/>
      </c>
      <c r="N20" s="282" t="str">
        <f>+IF(F20=0,"",'Ark1'!U1438)</f>
        <v/>
      </c>
      <c r="O20" s="142" t="str">
        <f>+IF(F20=0,"",'Ark1'!V1438)</f>
        <v/>
      </c>
      <c r="P20" s="142" t="str">
        <f>+IF(F20=0,"",'Ark1'!W1438)</f>
        <v/>
      </c>
      <c r="Q20" s="142" t="str">
        <f>+IF(F20=0,"",'Ark1'!X1438)</f>
        <v/>
      </c>
      <c r="R20" s="142" t="str">
        <f>+IF(F20=0,"",'Ark1'!Y1438)</f>
        <v/>
      </c>
      <c r="S20" s="142" t="str">
        <f>+IF(F20=0,"",'Ark1'!Z1438)</f>
        <v/>
      </c>
      <c r="T20" s="141" t="str">
        <f>+IF(F20=0,"",'Ark1'!AA1438)</f>
        <v/>
      </c>
      <c r="U20" s="66" t="str">
        <f>+IF(F20=0,"",'Ark1'!AB1438)</f>
        <v/>
      </c>
      <c r="V20" s="66" t="str">
        <f>+IF(F20=0,"",'Ark1'!AC1438)</f>
        <v/>
      </c>
      <c r="W20" s="142" t="str">
        <f>+IF(F20=0,"",'Ark1'!AD1438)</f>
        <v/>
      </c>
      <c r="X20" s="142" t="str">
        <f>+IF(F20=0,"",'Ark1'!AE1438)</f>
        <v/>
      </c>
      <c r="Y20" s="142" t="str">
        <f>+IF(F20=0,"",'Ark1'!AF1438)</f>
        <v/>
      </c>
      <c r="Z20" s="66" t="str">
        <f t="shared" si="2"/>
        <v/>
      </c>
      <c r="AA20" s="142" t="str">
        <f t="shared" si="3"/>
        <v/>
      </c>
      <c r="AB20" s="45"/>
      <c r="AC20" s="4"/>
      <c r="AD20" s="57"/>
      <c r="AF20" s="13"/>
      <c r="AG20" s="5"/>
      <c r="AI20" s="1"/>
      <c r="AJ20" s="65">
        <v>19</v>
      </c>
      <c r="AK20" s="65" t="s">
        <v>574</v>
      </c>
      <c r="AL20" s="11"/>
      <c r="AM20" s="11"/>
    </row>
    <row r="21" spans="1:39" ht="15.6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"/>
      <c r="AD21" s="57"/>
      <c r="AF21" s="13"/>
      <c r="AG21" s="5"/>
      <c r="AI21" s="1"/>
      <c r="AJ21" s="65">
        <v>25</v>
      </c>
      <c r="AK21" s="65" t="s">
        <v>576</v>
      </c>
      <c r="AL21" s="11"/>
      <c r="AM21" s="11"/>
    </row>
    <row r="22" spans="1:39" ht="15.6">
      <c r="A22" s="45"/>
      <c r="B22">
        <f>+'Ark1'!C1439</f>
        <v>2023</v>
      </c>
      <c r="C22">
        <f>+'Ark1'!K1439</f>
        <v>0</v>
      </c>
      <c r="D22" s="2" t="str">
        <f t="shared" si="4"/>
        <v>Ordinær</v>
      </c>
      <c r="E22">
        <f>+IF(F22=0,"",'Ark1'!Q1439)</f>
        <v>3058</v>
      </c>
      <c r="F22" s="11">
        <f>+'Ark1'!R1439</f>
        <v>4707</v>
      </c>
      <c r="G22" s="201">
        <f>+IF(F22=0,"",'Ark1'!AG1439)</f>
        <v>95.807042540199447</v>
      </c>
      <c r="H22" s="201"/>
      <c r="I22" s="201">
        <f>+IF(F22=0,"",'Ark1'!AH1439)</f>
        <v>97.055948103829891</v>
      </c>
      <c r="J22" s="97"/>
      <c r="K22" s="1">
        <f>+IF(F22=0,"",'Ark1'!S1439)</f>
        <v>8.0509878903760352</v>
      </c>
      <c r="L22" s="59"/>
      <c r="M22" s="1">
        <f>+IF(F22=0,"",'Ark1'!T1439)</f>
        <v>7.1712343318461889</v>
      </c>
      <c r="N22" s="93">
        <f>+IF(F22=0,"",'Ark1'!U1439)</f>
        <v>42.842122370937105</v>
      </c>
      <c r="O22" s="11">
        <f>+IF(F22=0,"",'Ark1'!V1439)</f>
        <v>11.387295517314632</v>
      </c>
      <c r="P22" s="11">
        <f>+IF(F22=0,"",'Ark1'!W1439)</f>
        <v>23.114510303802845</v>
      </c>
      <c r="Q22" s="11">
        <f>+IF(F22=0,"",'Ark1'!X1439)</f>
        <v>99.298916507329466</v>
      </c>
      <c r="R22" s="11">
        <f>+IF(F22=0,"",'Ark1'!Y1439)</f>
        <v>94.370087104312731</v>
      </c>
      <c r="S22" s="11">
        <f>+IF(F22=0,"",'Ark1'!Z1439)</f>
        <v>72.70023369449757</v>
      </c>
      <c r="T22" s="93">
        <f>+IF(F22=0,"",'Ark1'!AA1439)</f>
        <v>12.30950604574241</v>
      </c>
      <c r="U22" s="1">
        <f>+IF(F22=0,"",'Ark1'!AB1439)</f>
        <v>1.8483947586580824</v>
      </c>
      <c r="V22" s="1">
        <f>+IF(F22=0,"",'Ark1'!AC1439)</f>
        <v>2.0018042174581789</v>
      </c>
      <c r="W22" s="11">
        <f>+IF(F22=0,"",'Ark1'!AD1439)</f>
        <v>71.439512556148628</v>
      </c>
      <c r="X22" s="11">
        <f>+IF(F22=0,"",'Ark1'!AE1439)</f>
        <v>47.516321907378</v>
      </c>
      <c r="Y22" s="11">
        <f>+IF(F22=0,"",'Ark1'!AF1439)</f>
        <v>45.58843795991524</v>
      </c>
      <c r="Z22" s="1">
        <f t="shared" si="2"/>
        <v>5.3213497466751365</v>
      </c>
      <c r="AA22" s="11">
        <f t="shared" si="3"/>
        <v>1.539241334205363</v>
      </c>
      <c r="AB22" s="45"/>
      <c r="AC22" s="4"/>
      <c r="AD22" s="57"/>
      <c r="AF22" s="5"/>
      <c r="AG22" s="5"/>
      <c r="AI22" s="1"/>
      <c r="AJ22" s="1"/>
      <c r="AK22" s="11"/>
      <c r="AL22" s="11"/>
      <c r="AM22" s="11"/>
    </row>
    <row r="23" spans="1:39" ht="15.6">
      <c r="A23" s="45"/>
      <c r="B23">
        <f>+'Ark1'!C1440</f>
        <v>2023</v>
      </c>
      <c r="C23">
        <f>+'Ark1'!K1440</f>
        <v>2</v>
      </c>
      <c r="D23" s="2" t="str">
        <f t="shared" si="4"/>
        <v>Villsau</v>
      </c>
      <c r="E23">
        <f>+IF(F23=0,"",'Ark1'!Q1440)</f>
        <v>79</v>
      </c>
      <c r="F23" s="11">
        <f>+'Ark1'!R1440</f>
        <v>112</v>
      </c>
      <c r="G23" s="201">
        <f>+IF(F23=0,"",'Ark1'!AG1440)</f>
        <v>2.2796661917362102</v>
      </c>
      <c r="H23" s="201"/>
      <c r="I23" s="201">
        <f>+IF(F23=0,"",'Ark1'!AH1440)</f>
        <v>1.3881852025704495</v>
      </c>
      <c r="J23" s="97"/>
      <c r="K23" s="1">
        <f>+IF(F23=0,"",'Ark1'!S1440)</f>
        <v>6.7857142857142891</v>
      </c>
      <c r="L23" s="59"/>
      <c r="M23" s="1">
        <f>+IF(F23=0,"",'Ark1'!T1440)</f>
        <v>7.4910714285714306</v>
      </c>
      <c r="N23" s="93">
        <f>+IF(F23=0,"",'Ark1'!U1440)</f>
        <v>25.752678571428593</v>
      </c>
      <c r="O23" s="11">
        <f>+IF(F23=0,"",'Ark1'!V1440)</f>
        <v>13.392857142857141</v>
      </c>
      <c r="P23" s="11">
        <f>+IF(F23=0,"",'Ark1'!W1440)</f>
        <v>24.107142857142861</v>
      </c>
      <c r="Q23" s="11">
        <f>+IF(F23=0,"",'Ark1'!X1440)</f>
        <v>91.071428571428555</v>
      </c>
      <c r="R23" s="11">
        <f>+IF(F23=0,"",'Ark1'!Y1440)</f>
        <v>59.821428571428562</v>
      </c>
      <c r="S23" s="11">
        <f>+IF(F23=0,"",'Ark1'!Z1440)</f>
        <v>12.5</v>
      </c>
      <c r="T23" s="93">
        <f>+IF(F23=0,"",'Ark1'!AA1440)</f>
        <v>7.9483596670434702</v>
      </c>
      <c r="U23" s="1">
        <f>+IF(F23=0,"",'Ark1'!AB1440)</f>
        <v>1.1984258382544664</v>
      </c>
      <c r="V23" s="1">
        <f>+IF(F23=0,"",'Ark1'!AC1440)</f>
        <v>2.0787854271282562</v>
      </c>
      <c r="W23" s="11">
        <f>+IF(F23=0,"",'Ark1'!AD1440)</f>
        <v>56.705219929335698</v>
      </c>
      <c r="X23" s="11">
        <f>+IF(F23=0,"",'Ark1'!AE1440)</f>
        <v>51.595096786016256</v>
      </c>
      <c r="Y23" s="11">
        <f>+IF(F23=0,"",'Ark1'!AF1440)</f>
        <v>60.850240049762355</v>
      </c>
      <c r="Z23" s="1">
        <f t="shared" ref="Z23:Z33" si="5">+IF(F23=0,"",N23/K23)</f>
        <v>3.7951315789473696</v>
      </c>
      <c r="AA23" s="11">
        <f t="shared" ref="AA23:AA33" si="6">+IF(F23=0,"",F23/E23)</f>
        <v>1.4177215189873418</v>
      </c>
      <c r="AB23" s="45"/>
      <c r="AC23" s="4"/>
      <c r="AD23" s="57"/>
      <c r="AF23" s="5"/>
      <c r="AG23" s="5"/>
      <c r="AI23" s="1"/>
      <c r="AJ23" s="1"/>
      <c r="AK23" s="11"/>
      <c r="AL23" s="11"/>
      <c r="AM23" s="11"/>
    </row>
    <row r="24" spans="1:39" ht="15.6">
      <c r="A24" s="45"/>
      <c r="B24">
        <f>+'Ark1'!C1441</f>
        <v>2023</v>
      </c>
      <c r="C24">
        <f>+'Ark1'!K1441</f>
        <v>4</v>
      </c>
      <c r="D24" s="2" t="str">
        <f t="shared" si="4"/>
        <v>Økologisk</v>
      </c>
      <c r="E24">
        <f>+IF(F24=0,"",'Ark1'!Q1441)</f>
        <v>67</v>
      </c>
      <c r="F24" s="11">
        <f>+'Ark1'!R1441</f>
        <v>93</v>
      </c>
      <c r="G24" s="201">
        <f>+IF(F24=0,"",'Ark1'!AG1441)</f>
        <v>1.8929371056381032</v>
      </c>
      <c r="H24" s="201"/>
      <c r="I24" s="201">
        <f>+IF(F24=0,"",'Ark1'!AH1441)</f>
        <v>1.5282887675492149</v>
      </c>
      <c r="J24" s="97"/>
      <c r="K24" s="1">
        <f>+IF(F24=0,"",'Ark1'!S1441)</f>
        <v>6.4623655913978499</v>
      </c>
      <c r="L24" s="59"/>
      <c r="M24" s="1">
        <f>+IF(F24=0,"",'Ark1'!T1441)</f>
        <v>7.075268817204301</v>
      </c>
      <c r="N24" s="93">
        <f>+IF(F24=0,"",'Ark1'!U1441)</f>
        <v>34.144086021505359</v>
      </c>
      <c r="O24" s="11">
        <f>+IF(F24=0,"",'Ark1'!V1441)</f>
        <v>12.90322580645161</v>
      </c>
      <c r="P24" s="11">
        <f>+IF(F24=0,"",'Ark1'!W1441)</f>
        <v>15.053763440860218</v>
      </c>
      <c r="Q24" s="11">
        <f>+IF(F24=0,"",'Ark1'!X1441)</f>
        <v>100</v>
      </c>
      <c r="R24" s="11">
        <f>+IF(F24=0,"",'Ark1'!Y1441)</f>
        <v>83.870967741935488</v>
      </c>
      <c r="S24" s="11">
        <f>+IF(F24=0,"",'Ark1'!Z1441)</f>
        <v>44.086021505376344</v>
      </c>
      <c r="T24" s="93">
        <f>+IF(F24=0,"",'Ark1'!AA1441)</f>
        <v>10.567076709580123</v>
      </c>
      <c r="U24" s="1">
        <f>+IF(F24=0,"",'Ark1'!AB1441)</f>
        <v>2.3626080895109327</v>
      </c>
      <c r="V24" s="1">
        <f>+IF(F24=0,"",'Ark1'!AC1441)</f>
        <v>1.5605110766061305</v>
      </c>
      <c r="W24" s="11">
        <f>+IF(F24=0,"",'Ark1'!AD1441)</f>
        <v>23.843497486687699</v>
      </c>
      <c r="X24" s="11">
        <f>+IF(F24=0,"",'Ark1'!AE1441)</f>
        <v>35.485179643782722</v>
      </c>
      <c r="Y24" s="11">
        <f>+IF(F24=0,"",'Ark1'!AF1441)</f>
        <v>36.386966658758439</v>
      </c>
      <c r="Z24" s="1">
        <f t="shared" si="5"/>
        <v>5.2835274542429254</v>
      </c>
      <c r="AA24" s="11">
        <f t="shared" si="6"/>
        <v>1.3880597014925373</v>
      </c>
      <c r="AB24" s="45"/>
      <c r="AC24" s="4"/>
      <c r="AD24" s="57"/>
      <c r="AF24" s="5"/>
      <c r="AG24" s="5"/>
      <c r="AI24" s="1"/>
      <c r="AJ24" s="1"/>
      <c r="AK24" s="11"/>
      <c r="AL24" s="11"/>
      <c r="AM24" s="11"/>
    </row>
    <row r="25" spans="1:39" ht="15.6">
      <c r="A25" s="45"/>
      <c r="B25">
        <f>+'Ark1'!C1442</f>
        <v>2023</v>
      </c>
      <c r="C25">
        <f>+'Ark1'!K1442</f>
        <v>7</v>
      </c>
      <c r="D25" s="2" t="str">
        <f t="shared" si="4"/>
        <v>Nødslakt</v>
      </c>
      <c r="E25" t="str">
        <f>+IF(F25=0,"",'Ark1'!Q1442)</f>
        <v/>
      </c>
      <c r="F25" s="11">
        <f>+'Ark1'!R1442</f>
        <v>0</v>
      </c>
      <c r="G25" s="201" t="str">
        <f>+IF(F25=0,"",'Ark1'!AG1442)</f>
        <v/>
      </c>
      <c r="H25" s="201"/>
      <c r="I25" s="201" t="str">
        <f>+IF(F25=0,"",'Ark1'!AH1442)</f>
        <v/>
      </c>
      <c r="J25" s="97"/>
      <c r="K25" s="1" t="str">
        <f>+IF(F25=0,"",'Ark1'!S1442)</f>
        <v/>
      </c>
      <c r="L25" s="59"/>
      <c r="M25" s="1" t="str">
        <f>+IF(F25=0,"",'Ark1'!T1442)</f>
        <v/>
      </c>
      <c r="N25" s="93" t="str">
        <f>+IF(F25=0,"",'Ark1'!U1442)</f>
        <v/>
      </c>
      <c r="O25" s="11" t="str">
        <f>+IF(F25=0,"",'Ark1'!V1442)</f>
        <v/>
      </c>
      <c r="P25" s="11" t="str">
        <f>+IF(F25=0,"",'Ark1'!W1442)</f>
        <v/>
      </c>
      <c r="Q25" s="11" t="str">
        <f>+IF(F25=0,"",'Ark1'!X1442)</f>
        <v/>
      </c>
      <c r="R25" s="11" t="str">
        <f>+IF(F25=0,"",'Ark1'!Y1442)</f>
        <v/>
      </c>
      <c r="S25" s="11" t="str">
        <f>+IF(F25=0,"",'Ark1'!Z1442)</f>
        <v/>
      </c>
      <c r="T25" s="93" t="str">
        <f>+IF(F25=0,"",'Ark1'!AA1442)</f>
        <v/>
      </c>
      <c r="U25" s="1" t="str">
        <f>+IF(F25=0,"",'Ark1'!AB1442)</f>
        <v/>
      </c>
      <c r="V25" s="1" t="str">
        <f>+IF(F25=0,"",'Ark1'!AC1442)</f>
        <v/>
      </c>
      <c r="W25" s="11" t="str">
        <f>+IF(F25=0,"",'Ark1'!AD1442)</f>
        <v/>
      </c>
      <c r="X25" s="11" t="str">
        <f>+IF(F25=0,"",'Ark1'!AE1442)</f>
        <v/>
      </c>
      <c r="Y25" s="11" t="str">
        <f>+IF(F25=0,"",'Ark1'!AF1442)</f>
        <v/>
      </c>
      <c r="Z25" s="1" t="str">
        <f t="shared" si="5"/>
        <v/>
      </c>
      <c r="AA25" s="11" t="str">
        <f t="shared" si="6"/>
        <v/>
      </c>
      <c r="AB25" s="45"/>
      <c r="AC25" s="4"/>
      <c r="AD25" s="57"/>
      <c r="AF25" s="5"/>
      <c r="AG25" s="5"/>
      <c r="AI25" s="1"/>
      <c r="AJ25" s="1"/>
      <c r="AK25" s="11"/>
      <c r="AL25" s="11"/>
      <c r="AM25" s="11"/>
    </row>
    <row r="26" spans="1:39" ht="15.6">
      <c r="A26" s="45"/>
      <c r="B26">
        <f>+'Ark1'!C1443</f>
        <v>2023</v>
      </c>
      <c r="C26">
        <f>+'Ark1'!K1443</f>
        <v>9</v>
      </c>
      <c r="D26" s="2" t="str">
        <f t="shared" si="4"/>
        <v>Spesial</v>
      </c>
      <c r="E26" t="str">
        <f>+IF(F26=0,"",'Ark1'!Q1443)</f>
        <v/>
      </c>
      <c r="F26" s="11">
        <f>+'Ark1'!R1443</f>
        <v>0</v>
      </c>
      <c r="G26" s="201" t="str">
        <f>+IF(F26=0,"",'Ark1'!AG1443)</f>
        <v/>
      </c>
      <c r="H26" s="201"/>
      <c r="I26" s="201" t="str">
        <f>+IF(F26=0,"",'Ark1'!AH1443)</f>
        <v/>
      </c>
      <c r="J26" s="97"/>
      <c r="K26" s="1" t="str">
        <f>+IF(F26=0,"",'Ark1'!S1443)</f>
        <v/>
      </c>
      <c r="L26" s="59"/>
      <c r="M26" s="1" t="str">
        <f>+IF(F26=0,"",'Ark1'!T1443)</f>
        <v/>
      </c>
      <c r="N26" s="93" t="str">
        <f>+IF(F26=0,"",'Ark1'!U1443)</f>
        <v/>
      </c>
      <c r="O26" s="11" t="str">
        <f>+IF(F26=0,"",'Ark1'!V1443)</f>
        <v/>
      </c>
      <c r="P26" s="11" t="str">
        <f>+IF(F26=0,"",'Ark1'!W1443)</f>
        <v/>
      </c>
      <c r="Q26" s="11" t="str">
        <f>+IF(F26=0,"",'Ark1'!X1443)</f>
        <v/>
      </c>
      <c r="R26" s="11" t="str">
        <f>+IF(F26=0,"",'Ark1'!Y1443)</f>
        <v/>
      </c>
      <c r="S26" s="11" t="str">
        <f>+IF(F26=0,"",'Ark1'!Z1443)</f>
        <v/>
      </c>
      <c r="T26" s="93" t="str">
        <f>+IF(F26=0,"",'Ark1'!AA1443)</f>
        <v/>
      </c>
      <c r="U26" s="1" t="str">
        <f>+IF(F26=0,"",'Ark1'!AB1443)</f>
        <v/>
      </c>
      <c r="V26" s="1" t="str">
        <f>+IF(F26=0,"",'Ark1'!AC1443)</f>
        <v/>
      </c>
      <c r="W26" s="11" t="str">
        <f>+IF(F26=0,"",'Ark1'!AD1443)</f>
        <v/>
      </c>
      <c r="X26" s="11" t="str">
        <f>+IF(F26=0,"",'Ark1'!AE1443)</f>
        <v/>
      </c>
      <c r="Y26" s="11" t="str">
        <f>+IF(F26=0,"",'Ark1'!AF1443)</f>
        <v/>
      </c>
      <c r="Z26" s="1" t="str">
        <f t="shared" si="5"/>
        <v/>
      </c>
      <c r="AA26" s="11" t="str">
        <f t="shared" si="6"/>
        <v/>
      </c>
      <c r="AB26" s="45"/>
      <c r="AC26" s="4"/>
      <c r="AD26" s="57"/>
      <c r="AF26" s="5"/>
      <c r="AG26" s="5"/>
      <c r="AI26" s="1"/>
      <c r="AJ26" s="1"/>
      <c r="AK26" s="11"/>
      <c r="AL26" s="11"/>
      <c r="AM26" s="11"/>
    </row>
    <row r="27" spans="1:39" ht="15.6">
      <c r="A27" s="45"/>
      <c r="B27">
        <f>+'Ark1'!C1444</f>
        <v>2023</v>
      </c>
      <c r="C27">
        <f>+'Ark1'!K1444</f>
        <v>10</v>
      </c>
      <c r="D27" s="2" t="str">
        <f t="shared" si="4"/>
        <v>Gult fett Ordinær</v>
      </c>
      <c r="E27">
        <f>+IF(F27=0,"",'Ark1'!Q1444)</f>
        <v>1</v>
      </c>
      <c r="F27" s="11">
        <f>+'Ark1'!R1444</f>
        <v>1</v>
      </c>
      <c r="G27" s="201">
        <f>+IF(F27=0,"",'Ark1'!AG1444)</f>
        <v>2.0354162426216155E-2</v>
      </c>
      <c r="H27" s="201"/>
      <c r="I27" s="201">
        <f>+IF(F27=0,"",'Ark1'!AH1444)</f>
        <v>2.7577926050440911E-2</v>
      </c>
      <c r="J27" s="97"/>
      <c r="K27" s="1">
        <f>+IF(F27=0,"",'Ark1'!S1444)</f>
        <v>9</v>
      </c>
      <c r="L27" s="59"/>
      <c r="M27" s="1">
        <f>+IF(F27=0,"",'Ark1'!T1444)</f>
        <v>41</v>
      </c>
      <c r="N27" s="93">
        <f>+IF(F27=0,"",'Ark1'!U1444)</f>
        <v>57.3</v>
      </c>
      <c r="O27" s="11">
        <f>+IF(F27=0,"",'Ark1'!V1444)</f>
        <v>0</v>
      </c>
      <c r="P27" s="11">
        <f>+IF(F27=0,"",'Ark1'!W1444)</f>
        <v>100</v>
      </c>
      <c r="Q27" s="11">
        <f>+IF(F27=0,"",'Ark1'!X1444)</f>
        <v>100</v>
      </c>
      <c r="R27" s="11">
        <f>+IF(F27=0,"",'Ark1'!Y1444)</f>
        <v>100</v>
      </c>
      <c r="S27" s="11">
        <f>+IF(F27=0,"",'Ark1'!Z1444)</f>
        <v>100</v>
      </c>
      <c r="T27" s="93">
        <f>+IF(F27=0,"",'Ark1'!AA1444)</f>
        <v>0</v>
      </c>
      <c r="U27" s="1">
        <f>+IF(F27=0,"",'Ark1'!AB1444)</f>
        <v>0</v>
      </c>
      <c r="V27" s="1">
        <f>+IF(F27=0,"",'Ark1'!AC1444)</f>
        <v>0</v>
      </c>
      <c r="W27" s="11">
        <f>+IF(F27=0,"",'Ark1'!AD1444)</f>
        <v>0</v>
      </c>
      <c r="X27" s="11">
        <f>+IF(F27=0,"",'Ark1'!AE1444)</f>
        <v>0</v>
      </c>
      <c r="Y27" s="11">
        <f>+IF(F27=0,"",'Ark1'!AF1444)</f>
        <v>0</v>
      </c>
      <c r="Z27" s="1">
        <f t="shared" si="5"/>
        <v>6.3666666666666663</v>
      </c>
      <c r="AA27" s="11">
        <f t="shared" si="6"/>
        <v>1</v>
      </c>
      <c r="AB27" s="45"/>
      <c r="AC27" s="4"/>
      <c r="AD27" s="57"/>
      <c r="AF27" s="13"/>
      <c r="AG27" s="5"/>
      <c r="AI27" s="1"/>
      <c r="AJ27" s="1"/>
      <c r="AK27" s="11"/>
      <c r="AL27" s="11"/>
      <c r="AM27" s="11"/>
    </row>
    <row r="28" spans="1:39" ht="15.6">
      <c r="A28" s="45"/>
      <c r="B28">
        <f>+'Ark1'!C1445</f>
        <v>2023</v>
      </c>
      <c r="C28">
        <f>+'Ark1'!K1445</f>
        <v>12</v>
      </c>
      <c r="D28" s="2" t="str">
        <f t="shared" si="4"/>
        <v>Gult fett Villsau</v>
      </c>
      <c r="E28" t="str">
        <f>+IF(F28=0,"",'Ark1'!Q1445)</f>
        <v/>
      </c>
      <c r="F28" s="11">
        <f>+'Ark1'!R1445</f>
        <v>0</v>
      </c>
      <c r="G28" s="201" t="str">
        <f>+IF(F28=0,"",'Ark1'!AG1445)</f>
        <v/>
      </c>
      <c r="H28" s="201"/>
      <c r="I28" s="201" t="str">
        <f>+IF(F28=0,"",'Ark1'!AH1445)</f>
        <v/>
      </c>
      <c r="J28" s="97"/>
      <c r="K28" s="1" t="str">
        <f>+IF(F28=0,"",'Ark1'!S1445)</f>
        <v/>
      </c>
      <c r="L28" s="59"/>
      <c r="M28" s="1" t="str">
        <f>+IF(F28=0,"",'Ark1'!T1445)</f>
        <v/>
      </c>
      <c r="N28" s="93" t="str">
        <f>+IF(F28=0,"",'Ark1'!U1445)</f>
        <v/>
      </c>
      <c r="O28" s="11" t="str">
        <f>+IF(F28=0,"",'Ark1'!V1445)</f>
        <v/>
      </c>
      <c r="P28" s="11" t="str">
        <f>+IF(F28=0,"",'Ark1'!W1445)</f>
        <v/>
      </c>
      <c r="Q28" s="11" t="str">
        <f>+IF(F28=0,"",'Ark1'!X1445)</f>
        <v/>
      </c>
      <c r="R28" s="11" t="str">
        <f>+IF(F28=0,"",'Ark1'!Y1445)</f>
        <v/>
      </c>
      <c r="S28" s="11" t="str">
        <f>+IF(F28=0,"",'Ark1'!Z1445)</f>
        <v/>
      </c>
      <c r="T28" s="93" t="str">
        <f>+IF(F28=0,"",'Ark1'!AA1445)</f>
        <v/>
      </c>
      <c r="U28" s="1" t="str">
        <f>+IF(F28=0,"",'Ark1'!AB1445)</f>
        <v/>
      </c>
      <c r="V28" s="1" t="str">
        <f>+IF(F28=0,"",'Ark1'!AC1445)</f>
        <v/>
      </c>
      <c r="W28" s="11" t="str">
        <f>+IF(F28=0,"",'Ark1'!AD1445)</f>
        <v/>
      </c>
      <c r="X28" s="11" t="str">
        <f>+IF(F28=0,"",'Ark1'!AE1445)</f>
        <v/>
      </c>
      <c r="Y28" s="11" t="str">
        <f>+IF(F28=0,"",'Ark1'!AF1445)</f>
        <v/>
      </c>
      <c r="Z28" s="1" t="str">
        <f t="shared" si="5"/>
        <v/>
      </c>
      <c r="AA28" s="11" t="str">
        <f t="shared" si="6"/>
        <v/>
      </c>
      <c r="AB28" s="45"/>
      <c r="AC28" s="4"/>
      <c r="AD28" s="57"/>
      <c r="AF28" s="13"/>
      <c r="AG28" s="5"/>
      <c r="AI28" s="1"/>
      <c r="AJ28" s="1"/>
      <c r="AK28" s="11"/>
      <c r="AL28" s="11"/>
      <c r="AM28" s="11"/>
    </row>
    <row r="29" spans="1:39" ht="15.6">
      <c r="A29" s="45"/>
      <c r="B29">
        <f>+'Ark1'!C1446</f>
        <v>2023</v>
      </c>
      <c r="C29">
        <f>+'Ark1'!K1446</f>
        <v>14</v>
      </c>
      <c r="D29" s="2" t="str">
        <f t="shared" si="4"/>
        <v>Gult fett Økologisk</v>
      </c>
      <c r="E29" t="str">
        <f>+IF(F29=0,"",'Ark1'!Q1446)</f>
        <v/>
      </c>
      <c r="F29" s="11">
        <f>+'Ark1'!R1446</f>
        <v>0</v>
      </c>
      <c r="G29" s="201" t="str">
        <f>+IF(F29=0,"",'Ark1'!AG1446)</f>
        <v/>
      </c>
      <c r="H29" s="201"/>
      <c r="I29" s="201" t="str">
        <f>+IF(F29=0,"",'Ark1'!AH1446)</f>
        <v/>
      </c>
      <c r="J29" s="97"/>
      <c r="K29" s="1" t="str">
        <f>+IF(F29=0,"",'Ark1'!S1446)</f>
        <v/>
      </c>
      <c r="L29" s="59"/>
      <c r="M29" s="1" t="str">
        <f>+IF(F29=0,"",'Ark1'!T1446)</f>
        <v/>
      </c>
      <c r="N29" s="93" t="str">
        <f>+IF(F29=0,"",'Ark1'!U1446)</f>
        <v/>
      </c>
      <c r="O29" s="11" t="str">
        <f>+IF(F29=0,"",'Ark1'!V1446)</f>
        <v/>
      </c>
      <c r="P29" s="11" t="str">
        <f>+IF(F29=0,"",'Ark1'!W1446)</f>
        <v/>
      </c>
      <c r="Q29" s="11" t="str">
        <f>+IF(F29=0,"",'Ark1'!X1446)</f>
        <v/>
      </c>
      <c r="R29" s="11" t="str">
        <f>+IF(F29=0,"",'Ark1'!Y1446)</f>
        <v/>
      </c>
      <c r="S29" s="11" t="str">
        <f>+IF(F29=0,"",'Ark1'!Z1446)</f>
        <v/>
      </c>
      <c r="T29" s="93" t="str">
        <f>+IF(F29=0,"",'Ark1'!AA1446)</f>
        <v/>
      </c>
      <c r="U29" s="1" t="str">
        <f>+IF(F29=0,"",'Ark1'!AB1446)</f>
        <v/>
      </c>
      <c r="V29" s="1" t="str">
        <f>+IF(F29=0,"",'Ark1'!AC1446)</f>
        <v/>
      </c>
      <c r="W29" s="11" t="str">
        <f>+IF(F29=0,"",'Ark1'!AD1446)</f>
        <v/>
      </c>
      <c r="X29" s="11" t="str">
        <f>+IF(F29=0,"",'Ark1'!AE1446)</f>
        <v/>
      </c>
      <c r="Y29" s="11" t="str">
        <f>+IF(F29=0,"",'Ark1'!AF1446)</f>
        <v/>
      </c>
      <c r="Z29" s="1" t="str">
        <f t="shared" si="5"/>
        <v/>
      </c>
      <c r="AA29" s="11" t="str">
        <f t="shared" si="6"/>
        <v/>
      </c>
      <c r="AB29" s="45"/>
      <c r="AC29" s="4"/>
      <c r="AD29" s="57"/>
      <c r="AF29" s="13"/>
      <c r="AG29" s="5"/>
      <c r="AI29" s="1"/>
      <c r="AJ29" s="1"/>
      <c r="AK29" s="11"/>
      <c r="AL29" s="11"/>
      <c r="AM29" s="11"/>
    </row>
    <row r="30" spans="1:39" ht="15.6">
      <c r="A30" s="45"/>
      <c r="B30">
        <f>+'Ark1'!C1447</f>
        <v>2023</v>
      </c>
      <c r="C30">
        <f>+'Ark1'!K1447</f>
        <v>19</v>
      </c>
      <c r="D30" s="2" t="str">
        <f t="shared" si="4"/>
        <v>Gult fett Spesial</v>
      </c>
      <c r="E30" t="str">
        <f>+IF(F30=0,"",'Ark1'!Q1447)</f>
        <v/>
      </c>
      <c r="F30" s="11">
        <f>+'Ark1'!R1447</f>
        <v>0</v>
      </c>
      <c r="G30" s="201" t="str">
        <f>+IF(F30=0,"",'Ark1'!AG1447)</f>
        <v/>
      </c>
      <c r="H30" s="201"/>
      <c r="I30" s="201" t="str">
        <f>+IF(F30=0,"",'Ark1'!AH1447)</f>
        <v/>
      </c>
      <c r="J30" s="97"/>
      <c r="K30" s="1" t="str">
        <f>+IF(F30=0,"",'Ark1'!S1447)</f>
        <v/>
      </c>
      <c r="L30" s="59"/>
      <c r="M30" s="1" t="str">
        <f>+IF(F30=0,"",'Ark1'!T1447)</f>
        <v/>
      </c>
      <c r="N30" s="93" t="str">
        <f>+IF(F30=0,"",'Ark1'!U1447)</f>
        <v/>
      </c>
      <c r="O30" s="11" t="str">
        <f>+IF(F30=0,"",'Ark1'!V1447)</f>
        <v/>
      </c>
      <c r="P30" s="11" t="str">
        <f>+IF(F30=0,"",'Ark1'!W1447)</f>
        <v/>
      </c>
      <c r="Q30" s="11" t="str">
        <f>+IF(F30=0,"",'Ark1'!X1447)</f>
        <v/>
      </c>
      <c r="R30" s="11" t="str">
        <f>+IF(F30=0,"",'Ark1'!Y1447)</f>
        <v/>
      </c>
      <c r="S30" s="11" t="str">
        <f>+IF(F30=0,"",'Ark1'!Z1447)</f>
        <v/>
      </c>
      <c r="T30" s="93" t="str">
        <f>+IF(F30=0,"",'Ark1'!AA1447)</f>
        <v/>
      </c>
      <c r="U30" s="1" t="str">
        <f>+IF(F30=0,"",'Ark1'!AB1447)</f>
        <v/>
      </c>
      <c r="V30" s="1" t="str">
        <f>+IF(F30=0,"",'Ark1'!AC1447)</f>
        <v/>
      </c>
      <c r="W30" s="11" t="str">
        <f>+IF(F30=0,"",'Ark1'!AD1447)</f>
        <v/>
      </c>
      <c r="X30" s="11" t="str">
        <f>+IF(F30=0,"",'Ark1'!AE1447)</f>
        <v/>
      </c>
      <c r="Y30" s="11" t="str">
        <f>+IF(F30=0,"",'Ark1'!AF1447)</f>
        <v/>
      </c>
      <c r="Z30" s="1" t="str">
        <f t="shared" si="5"/>
        <v/>
      </c>
      <c r="AA30" s="11" t="str">
        <f t="shared" si="6"/>
        <v/>
      </c>
      <c r="AB30" s="45"/>
      <c r="AC30" s="4"/>
      <c r="AD30" s="57"/>
      <c r="AF30" s="13"/>
      <c r="AG30" s="5"/>
      <c r="AI30" s="1"/>
      <c r="AJ30" s="1"/>
      <c r="AK30" s="11"/>
      <c r="AL30" s="11"/>
      <c r="AM30" s="11"/>
    </row>
    <row r="31" spans="1:39" ht="15.6">
      <c r="A31" s="45"/>
      <c r="B31">
        <f>+'Ark1'!C1448</f>
        <v>2023</v>
      </c>
      <c r="C31">
        <f>+'Ark1'!K1448</f>
        <v>25</v>
      </c>
      <c r="D31" s="2" t="str">
        <f t="shared" si="4"/>
        <v>Lyngenlam</v>
      </c>
      <c r="E31" t="str">
        <f>+IF(F31=0,"",'Ark1'!Q1448)</f>
        <v/>
      </c>
      <c r="F31" s="11">
        <f>+'Ark1'!R1448</f>
        <v>0</v>
      </c>
      <c r="G31" s="201" t="str">
        <f>+IF(F31=0,"",'Ark1'!AG1448)</f>
        <v/>
      </c>
      <c r="H31" s="201"/>
      <c r="I31" s="201" t="str">
        <f>+IF(F31=0,"",'Ark1'!AH1448)</f>
        <v/>
      </c>
      <c r="J31" s="97"/>
      <c r="K31" s="1" t="str">
        <f>+IF(F31=0,"",'Ark1'!S1448)</f>
        <v/>
      </c>
      <c r="L31" s="59"/>
      <c r="M31" s="1" t="str">
        <f>+IF(F31=0,"",'Ark1'!T1448)</f>
        <v/>
      </c>
      <c r="N31" s="93" t="str">
        <f>+IF(F31=0,"",'Ark1'!U1448)</f>
        <v/>
      </c>
      <c r="O31" s="11" t="str">
        <f>+IF(F31=0,"",'Ark1'!V1448)</f>
        <v/>
      </c>
      <c r="P31" s="11" t="str">
        <f>+IF(F31=0,"",'Ark1'!W1448)</f>
        <v/>
      </c>
      <c r="Q31" s="11" t="str">
        <f>+IF(F31=0,"",'Ark1'!X1448)</f>
        <v/>
      </c>
      <c r="R31" s="11" t="str">
        <f>+IF(F31=0,"",'Ark1'!Y1448)</f>
        <v/>
      </c>
      <c r="S31" s="11" t="str">
        <f>+IF(F31=0,"",'Ark1'!Z1448)</f>
        <v/>
      </c>
      <c r="T31" s="93" t="str">
        <f>+IF(F31=0,"",'Ark1'!AA1448)</f>
        <v/>
      </c>
      <c r="U31" s="1" t="str">
        <f>+IF(F31=0,"",'Ark1'!AB1448)</f>
        <v/>
      </c>
      <c r="V31" s="1" t="str">
        <f>+IF(F31=0,"",'Ark1'!AC1448)</f>
        <v/>
      </c>
      <c r="W31" s="11" t="str">
        <f>+IF(F31=0,"",'Ark1'!AD1448)</f>
        <v/>
      </c>
      <c r="X31" s="11" t="str">
        <f>+IF(F31=0,"",'Ark1'!AE1448)</f>
        <v/>
      </c>
      <c r="Y31" s="11" t="str">
        <f>+IF(F31=0,"",'Ark1'!AF1448)</f>
        <v/>
      </c>
      <c r="Z31" s="1" t="str">
        <f t="shared" si="5"/>
        <v/>
      </c>
      <c r="AA31" s="11" t="str">
        <f t="shared" si="6"/>
        <v/>
      </c>
      <c r="AB31" s="45"/>
      <c r="AC31" s="4"/>
      <c r="AD31" s="57"/>
      <c r="AF31" s="13"/>
      <c r="AG31" s="5"/>
      <c r="AI31" s="1"/>
      <c r="AJ31" s="1"/>
      <c r="AK31" s="11"/>
      <c r="AL31" s="11"/>
      <c r="AM31" s="11"/>
    </row>
    <row r="32" spans="1:39" ht="15.6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"/>
      <c r="AD32" s="57"/>
      <c r="AF32" s="13"/>
      <c r="AG32" s="5"/>
      <c r="AI32" s="1"/>
      <c r="AJ32" s="1"/>
      <c r="AK32" s="11"/>
      <c r="AL32" s="11"/>
      <c r="AM32" s="11"/>
    </row>
    <row r="33" spans="1:39" ht="15.6">
      <c r="A33" s="45"/>
      <c r="B33" s="52">
        <f>+'Ark1'!C1449</f>
        <v>2022</v>
      </c>
      <c r="C33" s="52">
        <f>+'Ark1'!K1449</f>
        <v>0</v>
      </c>
      <c r="D33" s="65" t="str">
        <f t="shared" si="4"/>
        <v>Ordinær</v>
      </c>
      <c r="E33" s="52">
        <f>+IF(F33=0,"",'Ark1'!Q1449)</f>
        <v>3099</v>
      </c>
      <c r="F33" s="74">
        <f>+'Ark1'!R1449</f>
        <v>4752</v>
      </c>
      <c r="G33" s="183">
        <f>+IF(F33=0,"",'Ark1'!AG1449)</f>
        <v>94.888178913738003</v>
      </c>
      <c r="H33" s="183"/>
      <c r="I33" s="183">
        <f>+IF(F33=0,"",'Ark1'!AH1449)</f>
        <v>96.481867663104453</v>
      </c>
      <c r="J33" s="97"/>
      <c r="K33" s="54">
        <f>+IF(F33=0,"",'Ark1'!S1449)</f>
        <v>8.1624579124579117</v>
      </c>
      <c r="L33" s="58"/>
      <c r="M33" s="54">
        <f>+IF(F33=0,"",'Ark1'!T1449)</f>
        <v>7.1395202020202007</v>
      </c>
      <c r="N33" s="161">
        <f>+IF(F33=0,"",'Ark1'!U1449)</f>
        <v>44.267011784511688</v>
      </c>
      <c r="O33" s="74">
        <f>+IF(F33=0,"",'Ark1'!V1449)</f>
        <v>9.9116161616161609</v>
      </c>
      <c r="P33" s="74">
        <f>+IF(F33=0,"",'Ark1'!W1449)</f>
        <v>22.706228956228959</v>
      </c>
      <c r="Q33" s="74">
        <f>+IF(F33=0,"",'Ark1'!X1449)</f>
        <v>99.558080808080817</v>
      </c>
      <c r="R33" s="74">
        <f>+IF(F33=0,"",'Ark1'!Y1449)</f>
        <v>96.801346801346796</v>
      </c>
      <c r="S33" s="74">
        <f>+IF(F33=0,"",'Ark1'!Z1449)</f>
        <v>76.494107744107751</v>
      </c>
      <c r="T33" s="161">
        <f>+IF(F33=0,"",'Ark1'!AA1449)</f>
        <v>12.054230864188009</v>
      </c>
      <c r="U33" s="54">
        <f>+IF(F33=0,"",'Ark1'!AB1449)</f>
        <v>1.8382957684778951</v>
      </c>
      <c r="V33" s="54">
        <f>+IF(F33=0,"",'Ark1'!AC1449)</f>
        <v>2.057695690403631</v>
      </c>
      <c r="W33" s="74">
        <f>+IF(F33=0,"",'Ark1'!AD1449)</f>
        <v>71.412417440015645</v>
      </c>
      <c r="X33" s="74">
        <f>+IF(F33=0,"",'Ark1'!AE1449)</f>
        <v>45.545700706618419</v>
      </c>
      <c r="Y33" s="74">
        <f>+IF(F33=0,"",'Ark1'!AF1449)</f>
        <v>45.219550816989695</v>
      </c>
      <c r="Z33" s="54">
        <f t="shared" si="5"/>
        <v>5.4232453336083211</v>
      </c>
      <c r="AA33" s="74">
        <f t="shared" si="6"/>
        <v>1.5333978702807358</v>
      </c>
      <c r="AB33" s="45"/>
      <c r="AC33" s="4"/>
      <c r="AD33" s="57"/>
      <c r="AF33" s="5"/>
      <c r="AG33" s="5"/>
      <c r="AI33" s="1"/>
      <c r="AJ33" s="1"/>
      <c r="AK33" s="11"/>
      <c r="AL33" s="11"/>
      <c r="AM33" s="11"/>
    </row>
    <row r="34" spans="1:39" ht="15.6">
      <c r="A34" s="45"/>
      <c r="B34" s="52">
        <f>+'Ark1'!C1450</f>
        <v>2022</v>
      </c>
      <c r="C34" s="52">
        <f>+'Ark1'!K1450</f>
        <v>2</v>
      </c>
      <c r="D34" s="65" t="str">
        <f t="shared" si="4"/>
        <v>Villsau</v>
      </c>
      <c r="E34" s="52">
        <f>+IF(F34=0,"",'Ark1'!Q1450)</f>
        <v>89</v>
      </c>
      <c r="F34" s="74">
        <f>+'Ark1'!R1450</f>
        <v>140</v>
      </c>
      <c r="G34" s="183">
        <f>+IF(F34=0,"",'Ark1'!AG1450)</f>
        <v>2.7955271565495203</v>
      </c>
      <c r="H34" s="183"/>
      <c r="I34" s="183">
        <f>+IF(F34=0,"",'Ark1'!AH1450)</f>
        <v>1.64788515274668</v>
      </c>
      <c r="J34" s="97"/>
      <c r="K34" s="54">
        <f>+IF(F34=0,"",'Ark1'!S1450)</f>
        <v>6.8428571428571443</v>
      </c>
      <c r="L34" s="58"/>
      <c r="M34" s="54">
        <f>+IF(F34=0,"",'Ark1'!T1450)</f>
        <v>7.0714285714285694</v>
      </c>
      <c r="N34" s="161">
        <f>+IF(F34=0,"",'Ark1'!U1450)</f>
        <v>25.663142857142873</v>
      </c>
      <c r="O34" s="74">
        <f>+IF(F34=0,"",'Ark1'!V1450)</f>
        <v>17.142857142857139</v>
      </c>
      <c r="P34" s="74">
        <f>+IF(F34=0,"",'Ark1'!W1450)</f>
        <v>17.142857142857139</v>
      </c>
      <c r="Q34" s="74">
        <f>+IF(F34=0,"",'Ark1'!X1450)</f>
        <v>92.857142857142875</v>
      </c>
      <c r="R34" s="74">
        <f>+IF(F34=0,"",'Ark1'!Y1450)</f>
        <v>63.571428571428562</v>
      </c>
      <c r="S34" s="74">
        <f>+IF(F34=0,"",'Ark1'!Z1450)</f>
        <v>9.2857142857142883</v>
      </c>
      <c r="T34" s="161">
        <f>+IF(F34=0,"",'Ark1'!AA1450)</f>
        <v>6.9832072129926352</v>
      </c>
      <c r="U34" s="54">
        <f>+IF(F34=0,"",'Ark1'!AB1450)</f>
        <v>0.93557796171617247</v>
      </c>
      <c r="V34" s="54">
        <f>+IF(F34=0,"",'Ark1'!AC1450)</f>
        <v>1.9987240828047472</v>
      </c>
      <c r="W34" s="74">
        <f>+IF(F34=0,"",'Ark1'!AD1450)</f>
        <v>55.752445044714946</v>
      </c>
      <c r="X34" s="74">
        <f>+IF(F34=0,"",'Ark1'!AE1450)</f>
        <v>48.410648195393748</v>
      </c>
      <c r="Y34" s="74">
        <f>+IF(F34=0,"",'Ark1'!AF1450)</f>
        <v>39.562078688700147</v>
      </c>
      <c r="Z34" s="54">
        <f t="shared" ref="Z34:Z42" si="7">+IF(F34=0,"",N34/K34)</f>
        <v>3.7503549060542811</v>
      </c>
      <c r="AA34" s="74">
        <f t="shared" ref="AA34:AA42" si="8">+IF(F34=0,"",F34/E34)</f>
        <v>1.5730337078651686</v>
      </c>
      <c r="AB34" s="45"/>
      <c r="AC34" s="4"/>
      <c r="AD34" s="57"/>
      <c r="AF34" s="5"/>
      <c r="AG34" s="5"/>
      <c r="AI34" s="13"/>
      <c r="AJ34" s="13"/>
      <c r="AK34" s="11"/>
      <c r="AL34" s="11"/>
      <c r="AM34" s="11"/>
    </row>
    <row r="35" spans="1:39" ht="16.5" customHeight="1">
      <c r="A35" s="45"/>
      <c r="B35" s="52">
        <f>+'Ark1'!C1451</f>
        <v>2022</v>
      </c>
      <c r="C35" s="52">
        <f>+'Ark1'!K1451</f>
        <v>4</v>
      </c>
      <c r="D35" s="65" t="str">
        <f t="shared" si="4"/>
        <v>Økologisk</v>
      </c>
      <c r="E35" s="52">
        <f>+IF(F35=0,"",'Ark1'!Q1451)</f>
        <v>83</v>
      </c>
      <c r="F35" s="74">
        <f>+'Ark1'!R1451</f>
        <v>116</v>
      </c>
      <c r="G35" s="183">
        <f>+IF(F35=0,"",'Ark1'!AG1451)</f>
        <v>2.3162939297124598</v>
      </c>
      <c r="H35" s="183"/>
      <c r="I35" s="183">
        <f>+IF(F35=0,"",'Ark1'!AH1451)</f>
        <v>1.8702471841488888</v>
      </c>
      <c r="J35" s="97"/>
      <c r="K35" s="54">
        <f>+IF(F35=0,"",'Ark1'!S1451)</f>
        <v>6.5431034482758639</v>
      </c>
      <c r="L35" s="58"/>
      <c r="M35" s="54">
        <f>+IF(F35=0,"",'Ark1'!T1451)</f>
        <v>6.8275862068965516</v>
      </c>
      <c r="N35" s="161">
        <f>+IF(F35=0,"",'Ark1'!U1451)</f>
        <v>35.152155172413771</v>
      </c>
      <c r="O35" s="74">
        <f>+IF(F35=0,"",'Ark1'!V1451)</f>
        <v>9.4827586206896513</v>
      </c>
      <c r="P35" s="74">
        <f>+IF(F35=0,"",'Ark1'!W1451)</f>
        <v>20.689655172413797</v>
      </c>
      <c r="Q35" s="74">
        <f>+IF(F35=0,"",'Ark1'!X1451)</f>
        <v>96.551724137931018</v>
      </c>
      <c r="R35" s="74">
        <f>+IF(F35=0,"",'Ark1'!Y1451)</f>
        <v>81.034482758620697</v>
      </c>
      <c r="S35" s="74">
        <f>+IF(F35=0,"",'Ark1'!Z1451)</f>
        <v>45.689655172413779</v>
      </c>
      <c r="T35" s="161">
        <f>+IF(F35=0,"",'Ark1'!AA1451)</f>
        <v>12.687068138125509</v>
      </c>
      <c r="U35" s="54">
        <f>+IF(F35=0,"",'Ark1'!AB1451)</f>
        <v>2.550835702745653</v>
      </c>
      <c r="V35" s="54">
        <f>+IF(F35=0,"",'Ark1'!AC1451)</f>
        <v>2.2715476346230279</v>
      </c>
      <c r="W35" s="74">
        <f>+IF(F35=0,"",'Ark1'!AD1451)</f>
        <v>43.316095269678073</v>
      </c>
      <c r="X35" s="74">
        <f>+IF(F35=0,"",'Ark1'!AE1451)</f>
        <v>44.98135549224525</v>
      </c>
      <c r="Y35" s="74">
        <f>+IF(F35=0,"",'Ark1'!AF1451)</f>
        <v>55.919872870756485</v>
      </c>
      <c r="Z35" s="54">
        <f t="shared" si="7"/>
        <v>5.3723978919631046</v>
      </c>
      <c r="AA35" s="74">
        <f t="shared" si="8"/>
        <v>1.3975903614457832</v>
      </c>
      <c r="AB35" s="45"/>
      <c r="AC35" s="4"/>
      <c r="AD35" s="57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5"/>
      <c r="B36" s="52">
        <f>+'Ark1'!C1452</f>
        <v>2022</v>
      </c>
      <c r="C36" s="52">
        <f>+'Ark1'!K1452</f>
        <v>7</v>
      </c>
      <c r="D36" s="65" t="str">
        <f t="shared" si="4"/>
        <v>Nødslakt</v>
      </c>
      <c r="E36" s="52" t="str">
        <f>+IF(F36=0,"",'Ark1'!Q1452)</f>
        <v/>
      </c>
      <c r="F36" s="74">
        <f>+'Ark1'!R1452</f>
        <v>0</v>
      </c>
      <c r="G36" s="183" t="str">
        <f>+IF(F36=0,"",'Ark1'!AG1452)</f>
        <v/>
      </c>
      <c r="H36" s="183"/>
      <c r="I36" s="183" t="str">
        <f>+IF(F36=0,"",'Ark1'!AH1452)</f>
        <v/>
      </c>
      <c r="J36" s="97"/>
      <c r="K36" s="54" t="str">
        <f>+IF(F36=0,"",'Ark1'!S1452)</f>
        <v/>
      </c>
      <c r="L36" s="58"/>
      <c r="M36" s="54" t="str">
        <f>+IF(F36=0,"",'Ark1'!T1452)</f>
        <v/>
      </c>
      <c r="N36" s="161" t="str">
        <f>+IF(F36=0,"",'Ark1'!U1452)</f>
        <v/>
      </c>
      <c r="O36" s="74" t="str">
        <f>+IF(F36=0,"",'Ark1'!V1452)</f>
        <v/>
      </c>
      <c r="P36" s="74" t="str">
        <f>+IF(F36=0,"",'Ark1'!W1452)</f>
        <v/>
      </c>
      <c r="Q36" s="74" t="str">
        <f>+IF(F36=0,"",'Ark1'!X1452)</f>
        <v/>
      </c>
      <c r="R36" s="74" t="str">
        <f>+IF(F36=0,"",'Ark1'!Y1452)</f>
        <v/>
      </c>
      <c r="S36" s="74" t="str">
        <f>+IF(F36=0,"",'Ark1'!Z1452)</f>
        <v/>
      </c>
      <c r="T36" s="161" t="str">
        <f>+IF(F36=0,"",'Ark1'!AA1452)</f>
        <v/>
      </c>
      <c r="U36" s="54" t="str">
        <f>+IF(F36=0,"",'Ark1'!AB1452)</f>
        <v/>
      </c>
      <c r="V36" s="54" t="str">
        <f>+IF(F36=0,"",'Ark1'!AC1452)</f>
        <v/>
      </c>
      <c r="W36" s="74" t="str">
        <f>+IF(F36=0,"",'Ark1'!AD1452)</f>
        <v/>
      </c>
      <c r="X36" s="74" t="str">
        <f>+IF(F36=0,"",'Ark1'!AE1452)</f>
        <v/>
      </c>
      <c r="Y36" s="74" t="str">
        <f>+IF(F36=0,"",'Ark1'!AF1452)</f>
        <v/>
      </c>
      <c r="Z36" s="54" t="str">
        <f t="shared" si="7"/>
        <v/>
      </c>
      <c r="AA36" s="74" t="str">
        <f t="shared" si="8"/>
        <v/>
      </c>
      <c r="AB36" s="45"/>
      <c r="AC36" s="4"/>
      <c r="AD36" s="56"/>
      <c r="AF36" s="5"/>
      <c r="AG36" s="5"/>
      <c r="AI36" s="13"/>
      <c r="AJ36" s="13"/>
      <c r="AK36" s="11"/>
      <c r="AL36" s="11"/>
      <c r="AM36" s="11"/>
    </row>
    <row r="37" spans="1:39" ht="17.25" customHeight="1">
      <c r="A37" s="45"/>
      <c r="B37" s="52">
        <f>+'Ark1'!C1453</f>
        <v>2022</v>
      </c>
      <c r="C37" s="52">
        <f>+'Ark1'!K1453</f>
        <v>9</v>
      </c>
      <c r="D37" s="65" t="str">
        <f t="shared" si="4"/>
        <v>Spesial</v>
      </c>
      <c r="E37" s="52" t="str">
        <f>+IF(F37=0,"",'Ark1'!Q1453)</f>
        <v/>
      </c>
      <c r="F37" s="74">
        <f>+'Ark1'!R1453</f>
        <v>0</v>
      </c>
      <c r="G37" s="183" t="str">
        <f>+IF(F37=0,"",'Ark1'!AG1453)</f>
        <v/>
      </c>
      <c r="H37" s="183"/>
      <c r="I37" s="183" t="str">
        <f>+IF(F37=0,"",'Ark1'!AH1453)</f>
        <v/>
      </c>
      <c r="J37" s="97"/>
      <c r="K37" s="54" t="str">
        <f>+IF(F37=0,"",'Ark1'!S1453)</f>
        <v/>
      </c>
      <c r="L37" s="58"/>
      <c r="M37" s="54" t="str">
        <f>+IF(F37=0,"",'Ark1'!T1453)</f>
        <v/>
      </c>
      <c r="N37" s="161" t="str">
        <f>+IF(F37=0,"",'Ark1'!U1453)</f>
        <v/>
      </c>
      <c r="O37" s="74" t="str">
        <f>+IF(F37=0,"",'Ark1'!V1453)</f>
        <v/>
      </c>
      <c r="P37" s="74" t="str">
        <f>+IF(F37=0,"",'Ark1'!W1453)</f>
        <v/>
      </c>
      <c r="Q37" s="74" t="str">
        <f>+IF(F37=0,"",'Ark1'!X1453)</f>
        <v/>
      </c>
      <c r="R37" s="74" t="str">
        <f>+IF(F37=0,"",'Ark1'!Y1453)</f>
        <v/>
      </c>
      <c r="S37" s="74" t="str">
        <f>+IF(F37=0,"",'Ark1'!Z1453)</f>
        <v/>
      </c>
      <c r="T37" s="161" t="str">
        <f>+IF(F37=0,"",'Ark1'!AA1453)</f>
        <v/>
      </c>
      <c r="U37" s="54" t="str">
        <f>+IF(F37=0,"",'Ark1'!AB1453)</f>
        <v/>
      </c>
      <c r="V37" s="54" t="str">
        <f>+IF(F37=0,"",'Ark1'!AC1453)</f>
        <v/>
      </c>
      <c r="W37" s="74" t="str">
        <f>+IF(F37=0,"",'Ark1'!AD1453)</f>
        <v/>
      </c>
      <c r="X37" s="74" t="str">
        <f>+IF(F37=0,"",'Ark1'!AE1453)</f>
        <v/>
      </c>
      <c r="Y37" s="74" t="str">
        <f>+IF(F37=0,"",'Ark1'!AF1453)</f>
        <v/>
      </c>
      <c r="Z37" s="54" t="str">
        <f t="shared" si="7"/>
        <v/>
      </c>
      <c r="AA37" s="74" t="str">
        <f t="shared" si="8"/>
        <v/>
      </c>
      <c r="AB37" s="45"/>
      <c r="AC37" s="2"/>
      <c r="AD37" s="56"/>
      <c r="AG37" s="5"/>
      <c r="AI37" s="13"/>
      <c r="AJ37" s="13"/>
      <c r="AK37" s="11"/>
      <c r="AL37" s="11"/>
      <c r="AM37" s="11"/>
    </row>
    <row r="38" spans="1:39" ht="15.6">
      <c r="A38" s="45"/>
      <c r="B38" s="53">
        <f>+'Ark1'!C1454</f>
        <v>2022</v>
      </c>
      <c r="C38" s="53">
        <f>+'Ark1'!K1454</f>
        <v>10</v>
      </c>
      <c r="D38" s="65" t="str">
        <f t="shared" si="4"/>
        <v>Gult fett Ordinær</v>
      </c>
      <c r="E38" s="53" t="str">
        <f>+IF(F38=0,"",'Ark1'!Q1454)</f>
        <v/>
      </c>
      <c r="F38" s="175">
        <f>+'Ark1'!R1454</f>
        <v>0</v>
      </c>
      <c r="G38" s="183" t="str">
        <f>+IF(F38=0,"",'Ark1'!AG1454)</f>
        <v/>
      </c>
      <c r="H38" s="183"/>
      <c r="I38" s="183" t="str">
        <f>+IF(F38=0,"",'Ark1'!AH1454)</f>
        <v/>
      </c>
      <c r="J38" s="97"/>
      <c r="K38" s="87" t="str">
        <f>+IF(F38=0,"",'Ark1'!S1454)</f>
        <v/>
      </c>
      <c r="L38" s="58"/>
      <c r="M38" s="87" t="str">
        <f>+IF(F38=0,"",'Ark1'!T1454)</f>
        <v/>
      </c>
      <c r="N38" s="177" t="str">
        <f>+IF(F38=0,"",'Ark1'!U1454)</f>
        <v/>
      </c>
      <c r="O38" s="175" t="str">
        <f>+IF(F38=0,"",'Ark1'!V1454)</f>
        <v/>
      </c>
      <c r="P38" s="175" t="str">
        <f>+IF(F38=0,"",'Ark1'!W1454)</f>
        <v/>
      </c>
      <c r="Q38" s="175" t="str">
        <f>+IF(F38=0,"",'Ark1'!X1454)</f>
        <v/>
      </c>
      <c r="R38" s="175" t="str">
        <f>+IF(F38=0,"",'Ark1'!Y1454)</f>
        <v/>
      </c>
      <c r="S38" s="175" t="str">
        <f>+IF(F38=0,"",'Ark1'!Z1454)</f>
        <v/>
      </c>
      <c r="T38" s="177" t="str">
        <f>+IF(F38=0,"",'Ark1'!AA1454)</f>
        <v/>
      </c>
      <c r="U38" s="87" t="str">
        <f>+IF(F38=0,"",'Ark1'!AB1454)</f>
        <v/>
      </c>
      <c r="V38" s="87" t="str">
        <f>+IF(F38=0,"",'Ark1'!AC1454)</f>
        <v/>
      </c>
      <c r="W38" s="175" t="str">
        <f>+IF(F38=0,"",'Ark1'!AD1454)</f>
        <v/>
      </c>
      <c r="X38" s="175" t="str">
        <f>+IF(F38=0,"",'Ark1'!AE1454)</f>
        <v/>
      </c>
      <c r="Y38" s="175" t="str">
        <f>+IF(F38=0,"",'Ark1'!AF1454)</f>
        <v/>
      </c>
      <c r="Z38" s="87" t="str">
        <f t="shared" si="7"/>
        <v/>
      </c>
      <c r="AA38" s="175" t="str">
        <f t="shared" si="8"/>
        <v/>
      </c>
      <c r="AB38" s="45"/>
      <c r="AC38" s="4"/>
      <c r="AD38" s="57"/>
      <c r="AF38" s="13"/>
      <c r="AG38" s="5"/>
      <c r="AI38" s="1"/>
      <c r="AJ38" s="1"/>
      <c r="AK38" s="11"/>
      <c r="AL38" s="11"/>
      <c r="AM38" s="11"/>
    </row>
    <row r="39" spans="1:39" ht="15.6">
      <c r="A39" s="45"/>
      <c r="B39" s="53">
        <f>+'Ark1'!C1455</f>
        <v>2022</v>
      </c>
      <c r="C39" s="53">
        <f>+'Ark1'!K1455</f>
        <v>12</v>
      </c>
      <c r="D39" s="65" t="str">
        <f t="shared" si="4"/>
        <v>Gult fett Villsau</v>
      </c>
      <c r="E39" s="53" t="str">
        <f>+IF(F39=0,"",'Ark1'!Q1455)</f>
        <v/>
      </c>
      <c r="F39" s="175">
        <f>+'Ark1'!R1455</f>
        <v>0</v>
      </c>
      <c r="G39" s="183" t="str">
        <f>+IF(F39=0,"",'Ark1'!AG1455)</f>
        <v/>
      </c>
      <c r="H39" s="183"/>
      <c r="I39" s="183" t="str">
        <f>+IF(F39=0,"",'Ark1'!AH1455)</f>
        <v/>
      </c>
      <c r="J39" s="97"/>
      <c r="K39" s="87" t="str">
        <f>+IF(F39=0,"",'Ark1'!S1455)</f>
        <v/>
      </c>
      <c r="L39" s="58"/>
      <c r="M39" s="87" t="str">
        <f>+IF(F39=0,"",'Ark1'!T1455)</f>
        <v/>
      </c>
      <c r="N39" s="177" t="str">
        <f>+IF(F39=0,"",'Ark1'!U1455)</f>
        <v/>
      </c>
      <c r="O39" s="175" t="str">
        <f>+IF(F39=0,"",'Ark1'!V1455)</f>
        <v/>
      </c>
      <c r="P39" s="175" t="str">
        <f>+IF(F39=0,"",'Ark1'!W1455)</f>
        <v/>
      </c>
      <c r="Q39" s="175" t="str">
        <f>+IF(F39=0,"",'Ark1'!X1455)</f>
        <v/>
      </c>
      <c r="R39" s="175" t="str">
        <f>+IF(F39=0,"",'Ark1'!Y1455)</f>
        <v/>
      </c>
      <c r="S39" s="175" t="str">
        <f>+IF(F39=0,"",'Ark1'!Z1455)</f>
        <v/>
      </c>
      <c r="T39" s="177" t="str">
        <f>+IF(F39=0,"",'Ark1'!AA1455)</f>
        <v/>
      </c>
      <c r="U39" s="87" t="str">
        <f>+IF(F39=0,"",'Ark1'!AB1455)</f>
        <v/>
      </c>
      <c r="V39" s="87" t="str">
        <f>+IF(F39=0,"",'Ark1'!AC1455)</f>
        <v/>
      </c>
      <c r="W39" s="175" t="str">
        <f>+IF(F39=0,"",'Ark1'!AD1455)</f>
        <v/>
      </c>
      <c r="X39" s="175" t="str">
        <f>+IF(F39=0,"",'Ark1'!AE1455)</f>
        <v/>
      </c>
      <c r="Y39" s="175" t="str">
        <f>+IF(F39=0,"",'Ark1'!AF1455)</f>
        <v/>
      </c>
      <c r="Z39" s="87" t="str">
        <f t="shared" si="7"/>
        <v/>
      </c>
      <c r="AA39" s="175" t="str">
        <f t="shared" si="8"/>
        <v/>
      </c>
      <c r="AB39" s="45"/>
      <c r="AC39" s="4"/>
      <c r="AD39" s="57"/>
      <c r="AF39" s="13"/>
      <c r="AG39" s="5"/>
      <c r="AI39" s="1"/>
      <c r="AJ39" s="1"/>
      <c r="AK39" s="11"/>
      <c r="AL39" s="11"/>
      <c r="AM39" s="11"/>
    </row>
    <row r="40" spans="1:39" ht="15.6">
      <c r="A40" s="45"/>
      <c r="B40" s="53">
        <f>+'Ark1'!C1456</f>
        <v>2022</v>
      </c>
      <c r="C40" s="53">
        <f>+'Ark1'!K1456</f>
        <v>14</v>
      </c>
      <c r="D40" s="65" t="str">
        <f t="shared" si="4"/>
        <v>Gult fett Økologisk</v>
      </c>
      <c r="E40" s="53" t="str">
        <f>+IF(F40=0,"",'Ark1'!Q1456)</f>
        <v/>
      </c>
      <c r="F40" s="175">
        <f>+'Ark1'!R1456</f>
        <v>0</v>
      </c>
      <c r="G40" s="183" t="str">
        <f>+IF(F40=0,"",'Ark1'!AG1456)</f>
        <v/>
      </c>
      <c r="H40" s="183"/>
      <c r="I40" s="183" t="str">
        <f>+IF(F40=0,"",'Ark1'!AH1456)</f>
        <v/>
      </c>
      <c r="J40" s="97"/>
      <c r="K40" s="87" t="str">
        <f>+IF(F40=0,"",'Ark1'!S1456)</f>
        <v/>
      </c>
      <c r="L40" s="58"/>
      <c r="M40" s="87" t="str">
        <f>+IF(F40=0,"",'Ark1'!T1456)</f>
        <v/>
      </c>
      <c r="N40" s="177" t="str">
        <f>+IF(F40=0,"",'Ark1'!U1456)</f>
        <v/>
      </c>
      <c r="O40" s="175" t="str">
        <f>+IF(F40=0,"",'Ark1'!V1456)</f>
        <v/>
      </c>
      <c r="P40" s="175" t="str">
        <f>+IF(F40=0,"",'Ark1'!W1456)</f>
        <v/>
      </c>
      <c r="Q40" s="175" t="str">
        <f>+IF(F40=0,"",'Ark1'!X1456)</f>
        <v/>
      </c>
      <c r="R40" s="175" t="str">
        <f>+IF(F40=0,"",'Ark1'!Y1456)</f>
        <v/>
      </c>
      <c r="S40" s="175" t="str">
        <f>+IF(F40=0,"",'Ark1'!Z1456)</f>
        <v/>
      </c>
      <c r="T40" s="177" t="str">
        <f>+IF(F40=0,"",'Ark1'!AA1456)</f>
        <v/>
      </c>
      <c r="U40" s="87" t="str">
        <f>+IF(F40=0,"",'Ark1'!AB1456)</f>
        <v/>
      </c>
      <c r="V40" s="87" t="str">
        <f>+IF(F40=0,"",'Ark1'!AC1456)</f>
        <v/>
      </c>
      <c r="W40" s="175" t="str">
        <f>+IF(F40=0,"",'Ark1'!AD1456)</f>
        <v/>
      </c>
      <c r="X40" s="175" t="str">
        <f>+IF(F40=0,"",'Ark1'!AE1456)</f>
        <v/>
      </c>
      <c r="Y40" s="175" t="str">
        <f>+IF(F40=0,"",'Ark1'!AF1456)</f>
        <v/>
      </c>
      <c r="Z40" s="87" t="str">
        <f t="shared" si="7"/>
        <v/>
      </c>
      <c r="AA40" s="175" t="str">
        <f t="shared" si="8"/>
        <v/>
      </c>
      <c r="AB40" s="45"/>
      <c r="AC40" s="4"/>
      <c r="AD40" s="57"/>
      <c r="AF40" s="13"/>
      <c r="AG40" s="5"/>
      <c r="AI40" s="1"/>
      <c r="AJ40" s="1"/>
      <c r="AK40" s="11"/>
      <c r="AL40" s="11"/>
      <c r="AM40" s="11"/>
    </row>
    <row r="41" spans="1:39" ht="15.6">
      <c r="A41" s="45"/>
      <c r="B41" s="53">
        <f>+'Ark1'!C1457</f>
        <v>2022</v>
      </c>
      <c r="C41" s="53">
        <f>+'Ark1'!K1457</f>
        <v>19</v>
      </c>
      <c r="D41" s="65" t="str">
        <f t="shared" si="4"/>
        <v>Gult fett Spesial</v>
      </c>
      <c r="E41" s="53" t="str">
        <f>+IF(F41=0,"",'Ark1'!Q1457)</f>
        <v/>
      </c>
      <c r="F41" s="175">
        <f>+'Ark1'!R1457</f>
        <v>0</v>
      </c>
      <c r="G41" s="183" t="str">
        <f>+IF(F41=0,"",'Ark1'!AG1457)</f>
        <v/>
      </c>
      <c r="H41" s="183"/>
      <c r="I41" s="183" t="str">
        <f>+IF(F41=0,"",'Ark1'!AH1457)</f>
        <v/>
      </c>
      <c r="J41" s="97"/>
      <c r="K41" s="87" t="str">
        <f>+IF(F41=0,"",'Ark1'!S1457)</f>
        <v/>
      </c>
      <c r="L41" s="58"/>
      <c r="M41" s="87" t="str">
        <f>+IF(F41=0,"",'Ark1'!T1457)</f>
        <v/>
      </c>
      <c r="N41" s="177" t="str">
        <f>+IF(F41=0,"",'Ark1'!U1457)</f>
        <v/>
      </c>
      <c r="O41" s="175" t="str">
        <f>+IF(F41=0,"",'Ark1'!V1457)</f>
        <v/>
      </c>
      <c r="P41" s="175" t="str">
        <f>+IF(F41=0,"",'Ark1'!W1457)</f>
        <v/>
      </c>
      <c r="Q41" s="175" t="str">
        <f>+IF(F41=0,"",'Ark1'!X1457)</f>
        <v/>
      </c>
      <c r="R41" s="175" t="str">
        <f>+IF(F41=0,"",'Ark1'!Y1457)</f>
        <v/>
      </c>
      <c r="S41" s="175" t="str">
        <f>+IF(F41=0,"",'Ark1'!Z1457)</f>
        <v/>
      </c>
      <c r="T41" s="177" t="str">
        <f>+IF(F41=0,"",'Ark1'!AA1457)</f>
        <v/>
      </c>
      <c r="U41" s="87" t="str">
        <f>+IF(F41=0,"",'Ark1'!AB1457)</f>
        <v/>
      </c>
      <c r="V41" s="87" t="str">
        <f>+IF(F41=0,"",'Ark1'!AC1457)</f>
        <v/>
      </c>
      <c r="W41" s="175" t="str">
        <f>+IF(F41=0,"",'Ark1'!AD1457)</f>
        <v/>
      </c>
      <c r="X41" s="175" t="str">
        <f>+IF(F41=0,"",'Ark1'!AE1457)</f>
        <v/>
      </c>
      <c r="Y41" s="175" t="str">
        <f>+IF(F41=0,"",'Ark1'!AF1457)</f>
        <v/>
      </c>
      <c r="Z41" s="87" t="str">
        <f t="shared" si="7"/>
        <v/>
      </c>
      <c r="AA41" s="175" t="str">
        <f t="shared" si="8"/>
        <v/>
      </c>
      <c r="AB41" s="45"/>
      <c r="AC41" s="4"/>
      <c r="AD41" s="57"/>
      <c r="AF41" s="13"/>
      <c r="AG41" s="5"/>
      <c r="AI41" s="1"/>
      <c r="AJ41" s="1"/>
      <c r="AK41" s="11"/>
      <c r="AL41" s="11"/>
      <c r="AM41" s="11"/>
    </row>
    <row r="42" spans="1:39" ht="15.6">
      <c r="A42" s="45"/>
      <c r="B42" s="53">
        <f>+'Ark1'!C1458</f>
        <v>2022</v>
      </c>
      <c r="C42" s="53">
        <f>+'Ark1'!K1458</f>
        <v>25</v>
      </c>
      <c r="D42" s="65" t="str">
        <f t="shared" si="4"/>
        <v>Lyngenlam</v>
      </c>
      <c r="E42" s="53" t="str">
        <f>+IF(F42=0,"",'Ark1'!Q1458)</f>
        <v/>
      </c>
      <c r="F42" s="175">
        <f>+'Ark1'!R1458</f>
        <v>0</v>
      </c>
      <c r="G42" s="183" t="str">
        <f>+IF(F42=0,"",'Ark1'!AG1458)</f>
        <v/>
      </c>
      <c r="H42" s="183"/>
      <c r="I42" s="183" t="str">
        <f>+IF(F42=0,"",'Ark1'!AH1458)</f>
        <v/>
      </c>
      <c r="J42" s="97"/>
      <c r="K42" s="87" t="str">
        <f>+IF(F42=0,"",'Ark1'!S1458)</f>
        <v/>
      </c>
      <c r="L42" s="58"/>
      <c r="M42" s="87" t="str">
        <f>+IF(F42=0,"",'Ark1'!T1458)</f>
        <v/>
      </c>
      <c r="N42" s="177" t="str">
        <f>+IF(F42=0,"",'Ark1'!U1458)</f>
        <v/>
      </c>
      <c r="O42" s="175" t="str">
        <f>+IF(F42=0,"",'Ark1'!V1458)</f>
        <v/>
      </c>
      <c r="P42" s="175" t="str">
        <f>+IF(F42=0,"",'Ark1'!W1458)</f>
        <v/>
      </c>
      <c r="Q42" s="175" t="str">
        <f>+IF(F42=0,"",'Ark1'!X1458)</f>
        <v/>
      </c>
      <c r="R42" s="175" t="str">
        <f>+IF(F42=0,"",'Ark1'!Y1458)</f>
        <v/>
      </c>
      <c r="S42" s="175" t="str">
        <f>+IF(F42=0,"",'Ark1'!Z1458)</f>
        <v/>
      </c>
      <c r="T42" s="177" t="str">
        <f>+IF(F42=0,"",'Ark1'!AA1458)</f>
        <v/>
      </c>
      <c r="U42" s="87" t="str">
        <f>+IF(F42=0,"",'Ark1'!AB1458)</f>
        <v/>
      </c>
      <c r="V42" s="87" t="str">
        <f>+IF(F42=0,"",'Ark1'!AC1458)</f>
        <v/>
      </c>
      <c r="W42" s="175" t="str">
        <f>+IF(F42=0,"",'Ark1'!AD1458)</f>
        <v/>
      </c>
      <c r="X42" s="175" t="str">
        <f>+IF(F42=0,"",'Ark1'!AE1458)</f>
        <v/>
      </c>
      <c r="Y42" s="175" t="str">
        <f>+IF(F42=0,"",'Ark1'!AF1458)</f>
        <v/>
      </c>
      <c r="Z42" s="87" t="str">
        <f t="shared" si="7"/>
        <v/>
      </c>
      <c r="AA42" s="175" t="str">
        <f t="shared" si="8"/>
        <v/>
      </c>
      <c r="AB42" s="45"/>
      <c r="AC42" s="4"/>
      <c r="AD42" s="57"/>
      <c r="AF42" s="13"/>
      <c r="AG42" s="5"/>
      <c r="AI42" s="1"/>
      <c r="AJ42" s="1"/>
      <c r="AK42" s="11"/>
      <c r="AL42" s="11"/>
      <c r="AM42" s="11"/>
    </row>
    <row r="43" spans="1:39" ht="15.6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"/>
      <c r="AD43" s="57"/>
      <c r="AF43" s="13"/>
      <c r="AG43" s="5"/>
      <c r="AI43" s="1"/>
      <c r="AJ43" s="1"/>
      <c r="AK43" s="11"/>
      <c r="AL43" s="11"/>
      <c r="AM43" s="11"/>
    </row>
    <row r="44" spans="1:39" ht="15.6">
      <c r="A44" s="45"/>
      <c r="B44">
        <f>+'Ark1'!C1459</f>
        <v>2021</v>
      </c>
      <c r="C44">
        <f>+'Ark1'!K1459</f>
        <v>0</v>
      </c>
      <c r="D44" s="2" t="str">
        <f t="shared" si="4"/>
        <v>Ordinær</v>
      </c>
      <c r="E44" t="str">
        <f>+IF(F44=0,"",'Ark1'!Q1459)</f>
        <v/>
      </c>
      <c r="F44" s="11">
        <f>+'Ark1'!R1459</f>
        <v>0</v>
      </c>
      <c r="G44" s="201" t="str">
        <f>+IF(F44=0,"",'Ark1'!AG1459)</f>
        <v/>
      </c>
      <c r="H44" s="201"/>
      <c r="I44" s="201" t="str">
        <f>+IF(F44=0,"",'Ark1'!AH1459)</f>
        <v/>
      </c>
      <c r="J44" s="97"/>
      <c r="K44" s="1" t="str">
        <f>+IF(F44=0,"",'Ark1'!S1459)</f>
        <v/>
      </c>
      <c r="L44" s="59"/>
      <c r="M44" s="1" t="str">
        <f>+IF(F44=0,"",'Ark1'!T1459)</f>
        <v/>
      </c>
      <c r="N44" s="93" t="str">
        <f>+IF(F44=0,"",'Ark1'!U1459)</f>
        <v/>
      </c>
      <c r="O44" s="11" t="str">
        <f>+IF(F44=0,"",'Ark1'!V1459)</f>
        <v/>
      </c>
      <c r="P44" s="11" t="str">
        <f>+IF(F44=0,"",'Ark1'!W1459)</f>
        <v/>
      </c>
      <c r="Q44" s="11" t="str">
        <f>+IF(F44=0,"",'Ark1'!X1459)</f>
        <v/>
      </c>
      <c r="R44" s="11" t="str">
        <f>+IF(F44=0,"",'Ark1'!Y1459)</f>
        <v/>
      </c>
      <c r="S44" s="11" t="str">
        <f>+IF(F44=0,"",'Ark1'!Z1459)</f>
        <v/>
      </c>
      <c r="T44" s="93" t="str">
        <f>+IF(F44=0,"",'Ark1'!AA1459)</f>
        <v/>
      </c>
      <c r="U44" s="1" t="str">
        <f>+IF(F44=0,"",'Ark1'!AB1459)</f>
        <v/>
      </c>
      <c r="V44" s="1" t="str">
        <f>+IF(F44=0,"",'Ark1'!AC1459)</f>
        <v/>
      </c>
      <c r="W44" s="11" t="str">
        <f>+IF(F44=0,"",'Ark1'!AD1459)</f>
        <v/>
      </c>
      <c r="X44" s="11" t="str">
        <f>+IF(F44=0,"",'Ark1'!AE1459)</f>
        <v/>
      </c>
      <c r="Y44" s="11" t="str">
        <f>+IF(F44=0,"",'Ark1'!AF1459)</f>
        <v/>
      </c>
      <c r="Z44" s="1" t="str">
        <f t="shared" si="2"/>
        <v/>
      </c>
      <c r="AA44" s="11" t="str">
        <f t="shared" si="3"/>
        <v/>
      </c>
      <c r="AB44" s="45"/>
      <c r="AC44" s="2"/>
      <c r="AD44" s="56"/>
      <c r="AI44" s="13"/>
      <c r="AJ44" s="13"/>
      <c r="AK44" s="11"/>
      <c r="AL44" s="11"/>
      <c r="AM44" s="11"/>
    </row>
    <row r="45" spans="1:39" ht="15.6">
      <c r="A45" s="45"/>
      <c r="B45">
        <f>+'Ark1'!C1460</f>
        <v>2021</v>
      </c>
      <c r="C45">
        <f>+'Ark1'!K1460</f>
        <v>2</v>
      </c>
      <c r="D45" s="2" t="str">
        <f t="shared" si="4"/>
        <v>Villsau</v>
      </c>
      <c r="E45" t="str">
        <f>+IF(F45=0,"",'Ark1'!Q1460)</f>
        <v/>
      </c>
      <c r="F45" s="11">
        <f>+'Ark1'!R1460</f>
        <v>0</v>
      </c>
      <c r="G45" s="201" t="str">
        <f>+IF(F45=0,"",'Ark1'!AG1460)</f>
        <v/>
      </c>
      <c r="H45" s="201"/>
      <c r="I45" s="201" t="str">
        <f>+IF(F45=0,"",'Ark1'!AH1460)</f>
        <v/>
      </c>
      <c r="J45" s="97"/>
      <c r="K45" s="1" t="str">
        <f>+IF(F45=0,"",'Ark1'!S1460)</f>
        <v/>
      </c>
      <c r="L45" s="59"/>
      <c r="M45" s="1" t="str">
        <f>+IF(F45=0,"",'Ark1'!T1460)</f>
        <v/>
      </c>
      <c r="N45" s="93" t="str">
        <f>+IF(F45=0,"",'Ark1'!U1460)</f>
        <v/>
      </c>
      <c r="O45" s="11" t="str">
        <f>+IF(F45=0,"",'Ark1'!V1460)</f>
        <v/>
      </c>
      <c r="P45" s="11" t="str">
        <f>+IF(F45=0,"",'Ark1'!W1460)</f>
        <v/>
      </c>
      <c r="Q45" s="11" t="str">
        <f>+IF(F45=0,"",'Ark1'!X1460)</f>
        <v/>
      </c>
      <c r="R45" s="11" t="str">
        <f>+IF(F45=0,"",'Ark1'!Y1460)</f>
        <v/>
      </c>
      <c r="S45" s="11" t="str">
        <f>+IF(F45=0,"",'Ark1'!Z1460)</f>
        <v/>
      </c>
      <c r="T45" s="93" t="str">
        <f>+IF(F45=0,"",'Ark1'!AA1460)</f>
        <v/>
      </c>
      <c r="U45" s="1" t="str">
        <f>+IF(F45=0,"",'Ark1'!AB1460)</f>
        <v/>
      </c>
      <c r="V45" s="1" t="str">
        <f>+IF(F45=0,"",'Ark1'!AC1460)</f>
        <v/>
      </c>
      <c r="W45" s="11" t="str">
        <f>+IF(F45=0,"",'Ark1'!AD1460)</f>
        <v/>
      </c>
      <c r="X45" s="11" t="str">
        <f>+IF(F45=0,"",'Ark1'!AE1460)</f>
        <v/>
      </c>
      <c r="Y45" s="11" t="str">
        <f>+IF(F45=0,"",'Ark1'!AF1460)</f>
        <v/>
      </c>
      <c r="Z45" s="1" t="str">
        <f t="shared" si="2"/>
        <v/>
      </c>
      <c r="AA45" s="11" t="str">
        <f t="shared" si="3"/>
        <v/>
      </c>
      <c r="AB45" s="45"/>
      <c r="AC45" s="14"/>
      <c r="AD45" s="13"/>
      <c r="AI45" s="13"/>
      <c r="AJ45" s="13"/>
      <c r="AK45" s="11"/>
      <c r="AL45" s="11"/>
      <c r="AM45" s="11"/>
    </row>
    <row r="46" spans="1:39" ht="18.600000000000001" customHeight="1">
      <c r="A46" s="45"/>
      <c r="B46">
        <f>+'Ark1'!C1461</f>
        <v>2021</v>
      </c>
      <c r="C46">
        <f>+'Ark1'!K1461</f>
        <v>4</v>
      </c>
      <c r="D46" s="2" t="str">
        <f t="shared" si="4"/>
        <v>Økologisk</v>
      </c>
      <c r="E46" t="str">
        <f>+IF(F46=0,"",'Ark1'!Q1461)</f>
        <v/>
      </c>
      <c r="F46" s="11">
        <f>+'Ark1'!R1461</f>
        <v>0</v>
      </c>
      <c r="G46" s="201" t="str">
        <f>+IF(F46=0,"",'Ark1'!AG1461)</f>
        <v/>
      </c>
      <c r="H46" s="201"/>
      <c r="I46" s="201" t="str">
        <f>+IF(F46=0,"",'Ark1'!AH1461)</f>
        <v/>
      </c>
      <c r="J46" s="97"/>
      <c r="K46" s="1" t="str">
        <f>+IF(F46=0,"",'Ark1'!S1461)</f>
        <v/>
      </c>
      <c r="L46" s="59"/>
      <c r="M46" s="1" t="str">
        <f>+IF(F46=0,"",'Ark1'!T1461)</f>
        <v/>
      </c>
      <c r="N46" s="93" t="str">
        <f>+IF(F46=0,"",'Ark1'!U1461)</f>
        <v/>
      </c>
      <c r="O46" s="11" t="str">
        <f>+IF(F46=0,"",'Ark1'!V1461)</f>
        <v/>
      </c>
      <c r="P46" s="11" t="str">
        <f>+IF(F46=0,"",'Ark1'!W1461)</f>
        <v/>
      </c>
      <c r="Q46" s="11" t="str">
        <f>+IF(F46=0,"",'Ark1'!X1461)</f>
        <v/>
      </c>
      <c r="R46" s="11" t="str">
        <f>+IF(F46=0,"",'Ark1'!Y1461)</f>
        <v/>
      </c>
      <c r="S46" s="11" t="str">
        <f>+IF(F46=0,"",'Ark1'!Z1461)</f>
        <v/>
      </c>
      <c r="T46" s="93" t="str">
        <f>+IF(F46=0,"",'Ark1'!AA1461)</f>
        <v/>
      </c>
      <c r="U46" s="1" t="str">
        <f>+IF(F46=0,"",'Ark1'!AB1461)</f>
        <v/>
      </c>
      <c r="V46" s="1" t="str">
        <f>+IF(F46=0,"",'Ark1'!AC1461)</f>
        <v/>
      </c>
      <c r="W46" s="11" t="str">
        <f>+IF(F46=0,"",'Ark1'!AD1461)</f>
        <v/>
      </c>
      <c r="X46" s="11" t="str">
        <f>+IF(F46=0,"",'Ark1'!AE1461)</f>
        <v/>
      </c>
      <c r="Y46" s="11" t="str">
        <f>+IF(F46=0,"",'Ark1'!AF1461)</f>
        <v/>
      </c>
      <c r="Z46" s="1" t="str">
        <f t="shared" si="2"/>
        <v/>
      </c>
      <c r="AA46" s="11" t="str">
        <f t="shared" si="3"/>
        <v/>
      </c>
      <c r="AB46" s="45"/>
      <c r="AC46" s="2"/>
      <c r="AD46" s="5"/>
      <c r="AI46" s="55"/>
      <c r="AJ46" s="55"/>
      <c r="AK46" s="11"/>
      <c r="AL46" s="11"/>
      <c r="AM46" s="11"/>
    </row>
    <row r="47" spans="1:39" ht="15.6">
      <c r="A47" s="45"/>
      <c r="B47">
        <f>+'Ark1'!C1462</f>
        <v>2021</v>
      </c>
      <c r="C47">
        <f>+'Ark1'!K1462</f>
        <v>7</v>
      </c>
      <c r="D47" s="2" t="str">
        <f t="shared" si="4"/>
        <v>Nødslakt</v>
      </c>
      <c r="E47" t="str">
        <f>+IF(F47=0,"",'Ark1'!Q1462)</f>
        <v/>
      </c>
      <c r="F47" s="11">
        <f>+'Ark1'!R1462</f>
        <v>0</v>
      </c>
      <c r="G47" s="201" t="str">
        <f>+IF(F47=0,"",'Ark1'!AG1462)</f>
        <v/>
      </c>
      <c r="H47" s="201"/>
      <c r="I47" s="201" t="str">
        <f>+IF(F47=0,"",'Ark1'!AH1462)</f>
        <v/>
      </c>
      <c r="J47" s="97"/>
      <c r="K47" s="1" t="str">
        <f>+IF(F47=0,"",'Ark1'!S1462)</f>
        <v/>
      </c>
      <c r="L47" s="59"/>
      <c r="M47" s="1" t="str">
        <f>+IF(F47=0,"",'Ark1'!T1462)</f>
        <v/>
      </c>
      <c r="N47" s="93" t="str">
        <f>+IF(F47=0,"",'Ark1'!U1462)</f>
        <v/>
      </c>
      <c r="O47" s="11" t="str">
        <f>+IF(F47=0,"",'Ark1'!V1462)</f>
        <v/>
      </c>
      <c r="P47" s="11" t="str">
        <f>+IF(F47=0,"",'Ark1'!W1462)</f>
        <v/>
      </c>
      <c r="Q47" s="11" t="str">
        <f>+IF(F47=0,"",'Ark1'!X1462)</f>
        <v/>
      </c>
      <c r="R47" s="11" t="str">
        <f>+IF(F47=0,"",'Ark1'!Y1462)</f>
        <v/>
      </c>
      <c r="S47" s="11" t="str">
        <f>+IF(F47=0,"",'Ark1'!Z1462)</f>
        <v/>
      </c>
      <c r="T47" s="93" t="str">
        <f>+IF(F47=0,"",'Ark1'!AA1462)</f>
        <v/>
      </c>
      <c r="U47" s="1" t="str">
        <f>+IF(F47=0,"",'Ark1'!AB1462)</f>
        <v/>
      </c>
      <c r="V47" s="1" t="str">
        <f>+IF(F47=0,"",'Ark1'!AC1462)</f>
        <v/>
      </c>
      <c r="W47" s="11" t="str">
        <f>+IF(F47=0,"",'Ark1'!AD1462)</f>
        <v/>
      </c>
      <c r="X47" s="11" t="str">
        <f>+IF(F47=0,"",'Ark1'!AE1462)</f>
        <v/>
      </c>
      <c r="Y47" s="11" t="str">
        <f>+IF(F47=0,"",'Ark1'!AF1462)</f>
        <v/>
      </c>
      <c r="Z47" s="1" t="str">
        <f t="shared" si="2"/>
        <v/>
      </c>
      <c r="AA47" s="11" t="str">
        <f t="shared" si="3"/>
        <v/>
      </c>
      <c r="AB47" s="45"/>
      <c r="AC47" s="4"/>
      <c r="AD47" s="4"/>
      <c r="AF47" s="4"/>
      <c r="AG47" s="4"/>
    </row>
    <row r="48" spans="1:39" ht="15.6">
      <c r="A48" s="45"/>
      <c r="B48">
        <f>+'Ark1'!C1463</f>
        <v>2021</v>
      </c>
      <c r="C48">
        <f>+'Ark1'!K1463</f>
        <v>9</v>
      </c>
      <c r="D48" s="2" t="str">
        <f t="shared" si="4"/>
        <v>Spesial</v>
      </c>
      <c r="E48" t="str">
        <f>+IF(F48=0,"",'Ark1'!Q1463)</f>
        <v/>
      </c>
      <c r="F48" s="11">
        <f>+'Ark1'!R1463</f>
        <v>0</v>
      </c>
      <c r="G48" s="201" t="str">
        <f>+IF(F48=0,"",'Ark1'!AG1463)</f>
        <v/>
      </c>
      <c r="H48" s="201"/>
      <c r="I48" s="201" t="str">
        <f>+IF(F48=0,"",'Ark1'!AH1463)</f>
        <v/>
      </c>
      <c r="J48" s="97"/>
      <c r="K48" s="1" t="str">
        <f>+IF(F48=0,"",'Ark1'!S1463)</f>
        <v/>
      </c>
      <c r="L48" s="59"/>
      <c r="M48" s="1" t="str">
        <f>+IF(F48=0,"",'Ark1'!T1463)</f>
        <v/>
      </c>
      <c r="N48" s="93" t="str">
        <f>+IF(F48=0,"",'Ark1'!U1463)</f>
        <v/>
      </c>
      <c r="O48" s="11" t="str">
        <f>+IF(F48=0,"",'Ark1'!V1463)</f>
        <v/>
      </c>
      <c r="P48" s="11" t="str">
        <f>+IF(F48=0,"",'Ark1'!W1463)</f>
        <v/>
      </c>
      <c r="Q48" s="11" t="str">
        <f>+IF(F48=0,"",'Ark1'!X1463)</f>
        <v/>
      </c>
      <c r="R48" s="11" t="str">
        <f>+IF(F48=0,"",'Ark1'!Y1463)</f>
        <v/>
      </c>
      <c r="S48" s="11" t="str">
        <f>+IF(F48=0,"",'Ark1'!Z1463)</f>
        <v/>
      </c>
      <c r="T48" s="93" t="str">
        <f>+IF(F48=0,"",'Ark1'!AA1463)</f>
        <v/>
      </c>
      <c r="U48" s="1" t="str">
        <f>+IF(F48=0,"",'Ark1'!AB1463)</f>
        <v/>
      </c>
      <c r="V48" s="1" t="str">
        <f>+IF(F48=0,"",'Ark1'!AC1463)</f>
        <v/>
      </c>
      <c r="W48" s="11" t="str">
        <f>+IF(F48=0,"",'Ark1'!AD1463)</f>
        <v/>
      </c>
      <c r="X48" s="11" t="str">
        <f>+IF(F48=0,"",'Ark1'!AE1463)</f>
        <v/>
      </c>
      <c r="Y48" s="11" t="str">
        <f>+IF(F48=0,"",'Ark1'!AF1463)</f>
        <v/>
      </c>
      <c r="Z48" s="1" t="str">
        <f t="shared" si="2"/>
        <v/>
      </c>
      <c r="AA48" s="11" t="str">
        <f t="shared" si="3"/>
        <v/>
      </c>
      <c r="AB48" s="45"/>
      <c r="AC48" s="4"/>
      <c r="AD48" s="16"/>
      <c r="AF48" s="1"/>
      <c r="AG48" s="18"/>
      <c r="AI48" s="1"/>
      <c r="AJ48" s="5"/>
    </row>
    <row r="49" spans="1:33" ht="15.6">
      <c r="A49" s="45"/>
      <c r="B49">
        <f>+'Ark1'!C1464</f>
        <v>2021</v>
      </c>
      <c r="C49">
        <f>+'Ark1'!K1464</f>
        <v>10</v>
      </c>
      <c r="D49" s="2" t="str">
        <f t="shared" si="4"/>
        <v>Gult fett Ordinær</v>
      </c>
      <c r="E49" t="str">
        <f>+IF(F49=0,"",'Ark1'!Q1464)</f>
        <v/>
      </c>
      <c r="F49" s="11">
        <f>+'Ark1'!R1464</f>
        <v>0</v>
      </c>
      <c r="G49" s="201" t="str">
        <f>+IF(F49=0,"",'Ark1'!AG1464)</f>
        <v/>
      </c>
      <c r="H49" s="201"/>
      <c r="I49" s="201" t="str">
        <f>+IF(F49=0,"",'Ark1'!AH1464)</f>
        <v/>
      </c>
      <c r="J49" s="97"/>
      <c r="K49" s="1" t="str">
        <f>+IF(F49=0,"",'Ark1'!S1464)</f>
        <v/>
      </c>
      <c r="L49" s="59"/>
      <c r="M49" s="1" t="str">
        <f>+IF(F49=0,"",'Ark1'!T1464)</f>
        <v/>
      </c>
      <c r="N49" s="93" t="str">
        <f>+IF(F49=0,"",'Ark1'!U1464)</f>
        <v/>
      </c>
      <c r="O49" s="11" t="str">
        <f>+IF(F49=0,"",'Ark1'!V1464)</f>
        <v/>
      </c>
      <c r="P49" s="11" t="str">
        <f>+IF(F49=0,"",'Ark1'!W1464)</f>
        <v/>
      </c>
      <c r="Q49" s="11" t="str">
        <f>+IF(F49=0,"",'Ark1'!X1464)</f>
        <v/>
      </c>
      <c r="R49" s="11" t="str">
        <f>+IF(F49=0,"",'Ark1'!Y1464)</f>
        <v/>
      </c>
      <c r="S49" s="11" t="str">
        <f>+IF(F49=0,"",'Ark1'!Z1464)</f>
        <v/>
      </c>
      <c r="T49" s="93" t="str">
        <f>+IF(F49=0,"",'Ark1'!AA1464)</f>
        <v/>
      </c>
      <c r="U49" s="1" t="str">
        <f>+IF(F49=0,"",'Ark1'!AB1464)</f>
        <v/>
      </c>
      <c r="V49" s="1" t="str">
        <f>+IF(F49=0,"",'Ark1'!AC1464)</f>
        <v/>
      </c>
      <c r="W49" s="11" t="str">
        <f>+IF(F49=0,"",'Ark1'!AD1464)</f>
        <v/>
      </c>
      <c r="X49" s="11" t="str">
        <f>+IF(F49=0,"",'Ark1'!AE1464)</f>
        <v/>
      </c>
      <c r="Y49" s="11" t="str">
        <f>+IF(F49=0,"",'Ark1'!AF1464)</f>
        <v/>
      </c>
      <c r="Z49" s="1" t="str">
        <f t="shared" si="2"/>
        <v/>
      </c>
      <c r="AA49" s="11" t="str">
        <f t="shared" si="3"/>
        <v/>
      </c>
      <c r="AB49" s="45"/>
      <c r="AC49" s="4"/>
      <c r="AD49" s="16"/>
      <c r="AF49" s="1"/>
      <c r="AG49" s="18"/>
    </row>
    <row r="50" spans="1:33" ht="15.6">
      <c r="A50" s="45"/>
      <c r="B50">
        <f>+'Ark1'!C1465</f>
        <v>2021</v>
      </c>
      <c r="C50">
        <f>+'Ark1'!K1465</f>
        <v>12</v>
      </c>
      <c r="D50" s="2" t="str">
        <f t="shared" si="4"/>
        <v>Gult fett Villsau</v>
      </c>
      <c r="E50" t="str">
        <f>+IF(F50=0,"",'Ark1'!Q1465)</f>
        <v/>
      </c>
      <c r="F50" s="11">
        <f>+'Ark1'!R1465</f>
        <v>0</v>
      </c>
      <c r="G50" s="201" t="str">
        <f>+IF(F50=0,"",'Ark1'!AG1465)</f>
        <v/>
      </c>
      <c r="H50" s="201"/>
      <c r="I50" s="201" t="str">
        <f>+IF(F50=0,"",'Ark1'!AH1465)</f>
        <v/>
      </c>
      <c r="J50" s="97"/>
      <c r="K50" s="1" t="str">
        <f>+IF(F50=0,"",'Ark1'!S1465)</f>
        <v/>
      </c>
      <c r="L50" s="59"/>
      <c r="M50" s="1" t="str">
        <f>+IF(F50=0,"",'Ark1'!T1465)</f>
        <v/>
      </c>
      <c r="N50" s="93" t="str">
        <f>+IF(F50=0,"",'Ark1'!U1465)</f>
        <v/>
      </c>
      <c r="O50" s="11" t="str">
        <f>+IF(F50=0,"",'Ark1'!V1465)</f>
        <v/>
      </c>
      <c r="P50" s="11" t="str">
        <f>+IF(F50=0,"",'Ark1'!W1465)</f>
        <v/>
      </c>
      <c r="Q50" s="11" t="str">
        <f>+IF(F50=0,"",'Ark1'!X1465)</f>
        <v/>
      </c>
      <c r="R50" s="11" t="str">
        <f>+IF(F50=0,"",'Ark1'!Y1465)</f>
        <v/>
      </c>
      <c r="S50" s="11" t="str">
        <f>+IF(F50=0,"",'Ark1'!Z1465)</f>
        <v/>
      </c>
      <c r="T50" s="93" t="str">
        <f>+IF(F50=0,"",'Ark1'!AA1465)</f>
        <v/>
      </c>
      <c r="U50" s="1" t="str">
        <f>+IF(F50=0,"",'Ark1'!AB1465)</f>
        <v/>
      </c>
      <c r="V50" s="1" t="str">
        <f>+IF(F50=0,"",'Ark1'!AC1465)</f>
        <v/>
      </c>
      <c r="W50" s="11" t="str">
        <f>+IF(F50=0,"",'Ark1'!AD1465)</f>
        <v/>
      </c>
      <c r="X50" s="11" t="str">
        <f>+IF(F50=0,"",'Ark1'!AE1465)</f>
        <v/>
      </c>
      <c r="Y50" s="11" t="str">
        <f>+IF(F50=0,"",'Ark1'!AF1465)</f>
        <v/>
      </c>
      <c r="Z50" s="1" t="str">
        <f t="shared" ref="Z50:Z53" si="9">+IF(F50=0,"",N50/K50)</f>
        <v/>
      </c>
      <c r="AA50" s="11" t="str">
        <f t="shared" ref="AA50:AA53" si="10">+IF(F50=0,"",F50/E50)</f>
        <v/>
      </c>
      <c r="AB50" s="45"/>
      <c r="AC50" s="4"/>
      <c r="AD50" s="16"/>
      <c r="AF50" s="1"/>
      <c r="AG50" s="18"/>
    </row>
    <row r="51" spans="1:33" ht="15.6">
      <c r="A51" s="45"/>
      <c r="B51">
        <f>+'Ark1'!C1466</f>
        <v>2021</v>
      </c>
      <c r="C51">
        <f>+'Ark1'!K1466</f>
        <v>14</v>
      </c>
      <c r="D51" s="2" t="str">
        <f t="shared" si="4"/>
        <v>Gult fett Økologisk</v>
      </c>
      <c r="E51" t="str">
        <f>+IF(F51=0,"",'Ark1'!Q1466)</f>
        <v/>
      </c>
      <c r="F51" s="11">
        <f>+'Ark1'!R1466</f>
        <v>0</v>
      </c>
      <c r="G51" s="201" t="str">
        <f>+IF(F51=0,"",'Ark1'!AG1466)</f>
        <v/>
      </c>
      <c r="H51" s="201"/>
      <c r="I51" s="201" t="str">
        <f>+IF(F51=0,"",'Ark1'!AH1466)</f>
        <v/>
      </c>
      <c r="J51" s="97"/>
      <c r="K51" s="1" t="str">
        <f>+IF(F51=0,"",'Ark1'!S1466)</f>
        <v/>
      </c>
      <c r="L51" s="59"/>
      <c r="M51" s="1" t="str">
        <f>+IF(F51=0,"",'Ark1'!T1466)</f>
        <v/>
      </c>
      <c r="N51" s="93" t="str">
        <f>+IF(F51=0,"",'Ark1'!U1466)</f>
        <v/>
      </c>
      <c r="O51" s="11" t="str">
        <f>+IF(F51=0,"",'Ark1'!V1466)</f>
        <v/>
      </c>
      <c r="P51" s="11" t="str">
        <f>+IF(F51=0,"",'Ark1'!W1466)</f>
        <v/>
      </c>
      <c r="Q51" s="11" t="str">
        <f>+IF(F51=0,"",'Ark1'!X1466)</f>
        <v/>
      </c>
      <c r="R51" s="11" t="str">
        <f>+IF(F51=0,"",'Ark1'!Y1466)</f>
        <v/>
      </c>
      <c r="S51" s="11" t="str">
        <f>+IF(F51=0,"",'Ark1'!Z1466)</f>
        <v/>
      </c>
      <c r="T51" s="93" t="str">
        <f>+IF(F51=0,"",'Ark1'!AA1466)</f>
        <v/>
      </c>
      <c r="U51" s="1" t="str">
        <f>+IF(F51=0,"",'Ark1'!AB1466)</f>
        <v/>
      </c>
      <c r="V51" s="1" t="str">
        <f>+IF(F51=0,"",'Ark1'!AC1466)</f>
        <v/>
      </c>
      <c r="W51" s="11" t="str">
        <f>+IF(F51=0,"",'Ark1'!AD1466)</f>
        <v/>
      </c>
      <c r="X51" s="11" t="str">
        <f>+IF(F51=0,"",'Ark1'!AE1466)</f>
        <v/>
      </c>
      <c r="Y51" s="11" t="str">
        <f>+IF(F51=0,"",'Ark1'!AF1466)</f>
        <v/>
      </c>
      <c r="Z51" s="1" t="str">
        <f t="shared" si="9"/>
        <v/>
      </c>
      <c r="AA51" s="11" t="str">
        <f t="shared" si="10"/>
        <v/>
      </c>
      <c r="AB51" s="45"/>
      <c r="AC51" s="4"/>
      <c r="AD51" s="16"/>
      <c r="AF51" s="1"/>
      <c r="AG51" s="18"/>
    </row>
    <row r="52" spans="1:33" ht="15.6">
      <c r="A52" s="45"/>
      <c r="B52">
        <f>+'Ark1'!C1467</f>
        <v>2021</v>
      </c>
      <c r="C52">
        <f>+'Ark1'!K1467</f>
        <v>19</v>
      </c>
      <c r="D52" s="2" t="str">
        <f t="shared" si="4"/>
        <v>Gult fett Spesial</v>
      </c>
      <c r="E52" t="str">
        <f>+IF(F52=0,"",'Ark1'!Q1467)</f>
        <v/>
      </c>
      <c r="F52" s="11">
        <f>+'Ark1'!R1467</f>
        <v>0</v>
      </c>
      <c r="G52" s="201" t="str">
        <f>+IF(F52=0,"",'Ark1'!AG1467)</f>
        <v/>
      </c>
      <c r="H52" s="201"/>
      <c r="I52" s="201" t="str">
        <f>+IF(F52=0,"",'Ark1'!AH1467)</f>
        <v/>
      </c>
      <c r="J52" s="97"/>
      <c r="K52" s="1" t="str">
        <f>+IF(F52=0,"",'Ark1'!S1467)</f>
        <v/>
      </c>
      <c r="L52" s="59"/>
      <c r="M52" s="1" t="str">
        <f>+IF(F52=0,"",'Ark1'!T1467)</f>
        <v/>
      </c>
      <c r="N52" s="93" t="str">
        <f>+IF(F52=0,"",'Ark1'!U1467)</f>
        <v/>
      </c>
      <c r="O52" s="11" t="str">
        <f>+IF(F52=0,"",'Ark1'!V1467)</f>
        <v/>
      </c>
      <c r="P52" s="11" t="str">
        <f>+IF(F52=0,"",'Ark1'!W1467)</f>
        <v/>
      </c>
      <c r="Q52" s="11" t="str">
        <f>+IF(F52=0,"",'Ark1'!X1467)</f>
        <v/>
      </c>
      <c r="R52" s="11" t="str">
        <f>+IF(F52=0,"",'Ark1'!Y1467)</f>
        <v/>
      </c>
      <c r="S52" s="11" t="str">
        <f>+IF(F52=0,"",'Ark1'!Z1467)</f>
        <v/>
      </c>
      <c r="T52" s="93" t="str">
        <f>+IF(F52=0,"",'Ark1'!AA1467)</f>
        <v/>
      </c>
      <c r="U52" s="1" t="str">
        <f>+IF(F52=0,"",'Ark1'!AB1467)</f>
        <v/>
      </c>
      <c r="V52" s="1" t="str">
        <f>+IF(F52=0,"",'Ark1'!AC1467)</f>
        <v/>
      </c>
      <c r="W52" s="11" t="str">
        <f>+IF(F52=0,"",'Ark1'!AD1467)</f>
        <v/>
      </c>
      <c r="X52" s="11" t="str">
        <f>+IF(F52=0,"",'Ark1'!AE1467)</f>
        <v/>
      </c>
      <c r="Y52" s="11" t="str">
        <f>+IF(F52=0,"",'Ark1'!AF1467)</f>
        <v/>
      </c>
      <c r="Z52" s="1" t="str">
        <f t="shared" si="9"/>
        <v/>
      </c>
      <c r="AA52" s="11" t="str">
        <f t="shared" si="10"/>
        <v/>
      </c>
      <c r="AB52" s="45"/>
      <c r="AC52" s="4"/>
      <c r="AD52" s="16"/>
      <c r="AF52" s="13"/>
      <c r="AG52" s="18"/>
    </row>
    <row r="53" spans="1:33" ht="15.6">
      <c r="A53" s="45"/>
      <c r="B53">
        <f>+'Ark1'!C1468</f>
        <v>2021</v>
      </c>
      <c r="C53">
        <f>+'Ark1'!K1468</f>
        <v>25</v>
      </c>
      <c r="D53" s="2" t="str">
        <f t="shared" si="4"/>
        <v>Lyngenlam</v>
      </c>
      <c r="E53" t="str">
        <f>+IF(F53=0,"",'Ark1'!Q1468)</f>
        <v/>
      </c>
      <c r="F53" s="11">
        <f>+'Ark1'!R1468</f>
        <v>0</v>
      </c>
      <c r="G53" s="201" t="str">
        <f>+IF(F53=0,"",'Ark1'!AG1468)</f>
        <v/>
      </c>
      <c r="H53" s="201"/>
      <c r="I53" s="201" t="str">
        <f>+IF(F53=0,"",'Ark1'!AH1468)</f>
        <v/>
      </c>
      <c r="J53" s="97"/>
      <c r="K53" s="1" t="str">
        <f>+IF(F53=0,"",'Ark1'!S1468)</f>
        <v/>
      </c>
      <c r="L53" s="59"/>
      <c r="M53" s="1" t="str">
        <f>+IF(F53=0,"",'Ark1'!T1468)</f>
        <v/>
      </c>
      <c r="N53" s="93" t="str">
        <f>+IF(F53=0,"",'Ark1'!U1468)</f>
        <v/>
      </c>
      <c r="O53" s="11" t="str">
        <f>+IF(F53=0,"",'Ark1'!V1468)</f>
        <v/>
      </c>
      <c r="P53" s="11" t="str">
        <f>+IF(F53=0,"",'Ark1'!W1468)</f>
        <v/>
      </c>
      <c r="Q53" s="11" t="str">
        <f>+IF(F53=0,"",'Ark1'!X1468)</f>
        <v/>
      </c>
      <c r="R53" s="11" t="str">
        <f>+IF(F53=0,"",'Ark1'!Y1468)</f>
        <v/>
      </c>
      <c r="S53" s="11" t="str">
        <f>+IF(F53=0,"",'Ark1'!Z1468)</f>
        <v/>
      </c>
      <c r="T53" s="93" t="str">
        <f>+IF(F53=0,"",'Ark1'!AA1468)</f>
        <v/>
      </c>
      <c r="U53" s="1" t="str">
        <f>+IF(F53=0,"",'Ark1'!AB1468)</f>
        <v/>
      </c>
      <c r="V53" s="1" t="str">
        <f>+IF(F53=0,"",'Ark1'!AC1468)</f>
        <v/>
      </c>
      <c r="W53" s="11" t="str">
        <f>+IF(F53=0,"",'Ark1'!AD1468)</f>
        <v/>
      </c>
      <c r="X53" s="11" t="str">
        <f>+IF(F53=0,"",'Ark1'!AE1468)</f>
        <v/>
      </c>
      <c r="Y53" s="11" t="str">
        <f>+IF(F53=0,"",'Ark1'!AF1468)</f>
        <v/>
      </c>
      <c r="Z53" s="1" t="str">
        <f t="shared" si="9"/>
        <v/>
      </c>
      <c r="AA53" s="11" t="str">
        <f t="shared" si="10"/>
        <v/>
      </c>
      <c r="AB53" s="45"/>
      <c r="AC53" s="4"/>
      <c r="AD53" s="16"/>
      <c r="AF53" s="13"/>
      <c r="AG53" s="18"/>
    </row>
    <row r="54" spans="1:33" ht="15.6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"/>
      <c r="AD54" s="16"/>
      <c r="AF54" s="13"/>
      <c r="AG54" s="18"/>
    </row>
    <row r="55" spans="1:33" ht="15.6">
      <c r="A55" s="45"/>
      <c r="B55">
        <f>+'Ark1'!C1469</f>
        <v>2020</v>
      </c>
      <c r="C55">
        <f>+'Ark1'!K1469</f>
        <v>0</v>
      </c>
      <c r="D55" s="2" t="str">
        <f t="shared" si="4"/>
        <v>Ordinær</v>
      </c>
      <c r="E55" t="str">
        <f>+IF(F55=0,"",'Ark1'!Q1469)</f>
        <v/>
      </c>
      <c r="F55" s="11">
        <f>+'Ark1'!R1469</f>
        <v>0</v>
      </c>
      <c r="G55" s="201" t="str">
        <f>+IF(F55=0,"",'Ark1'!AG1469)</f>
        <v/>
      </c>
      <c r="H55" s="201"/>
      <c r="I55" s="201" t="str">
        <f>+IF(F55=0,"",'Ark1'!AH1469)</f>
        <v/>
      </c>
      <c r="J55" s="91"/>
      <c r="K55" s="1" t="str">
        <f>+IF(F55=0,"",'Ark1'!S1469)</f>
        <v/>
      </c>
      <c r="L55" s="59"/>
      <c r="M55" s="1" t="str">
        <f>+IF(F55=0,"",'Ark1'!T1469)</f>
        <v/>
      </c>
      <c r="N55" s="93" t="str">
        <f>+IF(F55=0,"",'Ark1'!U1469)</f>
        <v/>
      </c>
      <c r="O55" s="11" t="str">
        <f>+IF(F55=0,"",'Ark1'!V1469)</f>
        <v/>
      </c>
      <c r="P55" s="11" t="str">
        <f>+IF(F55=0,"",'Ark1'!W1469)</f>
        <v/>
      </c>
      <c r="Q55" s="11" t="str">
        <f>+IF(F55=0,"",'Ark1'!X1469)</f>
        <v/>
      </c>
      <c r="R55" s="11" t="str">
        <f>+IF(F55=0,"",'Ark1'!Y1469)</f>
        <v/>
      </c>
      <c r="S55" s="11" t="str">
        <f>+IF(F55=0,"",'Ark1'!Z1469)</f>
        <v/>
      </c>
      <c r="T55" s="93" t="str">
        <f>+IF(F55=0,"",'Ark1'!AA1469)</f>
        <v/>
      </c>
      <c r="U55" s="1" t="str">
        <f>+IF(F55=0,"",'Ark1'!AB1469)</f>
        <v/>
      </c>
      <c r="V55" s="1" t="str">
        <f>+IF(F55=0,"",'Ark1'!AC1469)</f>
        <v/>
      </c>
      <c r="W55" s="11" t="str">
        <f>+IF(F55=0,"",'Ark1'!AD1469)</f>
        <v/>
      </c>
      <c r="X55" s="11" t="str">
        <f>+IF(F55=0,"",'Ark1'!AE1469)</f>
        <v/>
      </c>
      <c r="Y55" s="11" t="str">
        <f>+IF(F55=0,"",'Ark1'!AF1469)</f>
        <v/>
      </c>
      <c r="Z55" s="1" t="str">
        <f t="shared" ref="Z55:Z90" si="11">+IF(F55=0,"",N55/K55)</f>
        <v/>
      </c>
      <c r="AA55" s="11" t="str">
        <f t="shared" ref="AA55:AA90" si="12">+IF(F55=0,"",F55/E55)</f>
        <v/>
      </c>
      <c r="AB55" s="45"/>
      <c r="AC55" s="4"/>
      <c r="AD55" s="16"/>
      <c r="AF55" s="13"/>
      <c r="AG55" s="18"/>
    </row>
    <row r="56" spans="1:33" ht="15.6">
      <c r="A56" s="45"/>
      <c r="B56">
        <f>+'Ark1'!C1470</f>
        <v>2020</v>
      </c>
      <c r="C56">
        <f>+'Ark1'!K1470</f>
        <v>2</v>
      </c>
      <c r="D56" s="2" t="str">
        <f t="shared" si="4"/>
        <v>Villsau</v>
      </c>
      <c r="E56" t="str">
        <f>+IF(F56=0,"",'Ark1'!Q1470)</f>
        <v/>
      </c>
      <c r="F56" s="11">
        <f>+'Ark1'!R1470</f>
        <v>0</v>
      </c>
      <c r="G56" s="201" t="str">
        <f>+IF(F56=0,"",'Ark1'!AG1470)</f>
        <v/>
      </c>
      <c r="H56" s="201"/>
      <c r="I56" s="201" t="str">
        <f>+IF(F56=0,"",'Ark1'!AH1470)</f>
        <v/>
      </c>
      <c r="J56" s="91"/>
      <c r="K56" s="1" t="str">
        <f>+IF(F56=0,"",'Ark1'!S1470)</f>
        <v/>
      </c>
      <c r="L56" s="59"/>
      <c r="M56" s="1" t="str">
        <f>+IF(F56=0,"",'Ark1'!T1470)</f>
        <v/>
      </c>
      <c r="N56" s="93" t="str">
        <f>+IF(F56=0,"",'Ark1'!U1470)</f>
        <v/>
      </c>
      <c r="O56" s="11" t="str">
        <f>+IF(F56=0,"",'Ark1'!V1470)</f>
        <v/>
      </c>
      <c r="P56" s="11" t="str">
        <f>+IF(F56=0,"",'Ark1'!W1470)</f>
        <v/>
      </c>
      <c r="Q56" s="11" t="str">
        <f>+IF(F56=0,"",'Ark1'!X1470)</f>
        <v/>
      </c>
      <c r="R56" s="11" t="str">
        <f>+IF(F56=0,"",'Ark1'!Y1470)</f>
        <v/>
      </c>
      <c r="S56" s="11" t="str">
        <f>+IF(F56=0,"",'Ark1'!Z1470)</f>
        <v/>
      </c>
      <c r="T56" s="93" t="str">
        <f>+IF(F56=0,"",'Ark1'!AA1470)</f>
        <v/>
      </c>
      <c r="U56" s="1" t="str">
        <f>+IF(F56=0,"",'Ark1'!AB1470)</f>
        <v/>
      </c>
      <c r="V56" s="1" t="str">
        <f>+IF(F56=0,"",'Ark1'!AC1470)</f>
        <v/>
      </c>
      <c r="W56" s="11" t="str">
        <f>+IF(F56=0,"",'Ark1'!AD1470)</f>
        <v/>
      </c>
      <c r="X56" s="11" t="str">
        <f>+IF(F56=0,"",'Ark1'!AE1470)</f>
        <v/>
      </c>
      <c r="Y56" s="11" t="str">
        <f>+IF(F56=0,"",'Ark1'!AF1470)</f>
        <v/>
      </c>
      <c r="Z56" s="1" t="str">
        <f t="shared" si="11"/>
        <v/>
      </c>
      <c r="AA56" s="11" t="str">
        <f t="shared" si="12"/>
        <v/>
      </c>
      <c r="AB56" s="45"/>
      <c r="AC56" s="4"/>
      <c r="AD56" s="16"/>
      <c r="AF56" s="13"/>
      <c r="AG56" s="18"/>
    </row>
    <row r="57" spans="1:33" ht="15.6">
      <c r="A57" s="45"/>
      <c r="B57">
        <f>+'Ark1'!C1471</f>
        <v>2020</v>
      </c>
      <c r="C57">
        <f>+'Ark1'!K1471</f>
        <v>4</v>
      </c>
      <c r="D57" s="2" t="str">
        <f t="shared" si="4"/>
        <v>Økologisk</v>
      </c>
      <c r="E57" t="str">
        <f>+IF(F57=0,"",'Ark1'!Q1471)</f>
        <v/>
      </c>
      <c r="F57" s="11">
        <f>+'Ark1'!R1471</f>
        <v>0</v>
      </c>
      <c r="G57" s="201" t="str">
        <f>+IF(F57=0,"",'Ark1'!AG1471)</f>
        <v/>
      </c>
      <c r="H57" s="201"/>
      <c r="I57" s="201" t="str">
        <f>+IF(F57=0,"",'Ark1'!AH1471)</f>
        <v/>
      </c>
      <c r="J57" s="91"/>
      <c r="K57" s="1" t="str">
        <f>+IF(F57=0,"",'Ark1'!S1471)</f>
        <v/>
      </c>
      <c r="L57" s="59"/>
      <c r="M57" s="1" t="str">
        <f>+IF(F57=0,"",'Ark1'!T1471)</f>
        <v/>
      </c>
      <c r="N57" s="93" t="str">
        <f>+IF(F57=0,"",'Ark1'!U1471)</f>
        <v/>
      </c>
      <c r="O57" s="11" t="str">
        <f>+IF(F57=0,"",'Ark1'!V1471)</f>
        <v/>
      </c>
      <c r="P57" s="11" t="str">
        <f>+IF(F57=0,"",'Ark1'!W1471)</f>
        <v/>
      </c>
      <c r="Q57" s="11" t="str">
        <f>+IF(F57=0,"",'Ark1'!X1471)</f>
        <v/>
      </c>
      <c r="R57" s="11" t="str">
        <f>+IF(F57=0,"",'Ark1'!Y1471)</f>
        <v/>
      </c>
      <c r="S57" s="11" t="str">
        <f>+IF(F57=0,"",'Ark1'!Z1471)</f>
        <v/>
      </c>
      <c r="T57" s="93" t="str">
        <f>+IF(F57=0,"",'Ark1'!AA1471)</f>
        <v/>
      </c>
      <c r="U57" s="1" t="str">
        <f>+IF(F57=0,"",'Ark1'!AB1471)</f>
        <v/>
      </c>
      <c r="V57" s="1" t="str">
        <f>+IF(F57=0,"",'Ark1'!AC1471)</f>
        <v/>
      </c>
      <c r="W57" s="11" t="str">
        <f>+IF(F57=0,"",'Ark1'!AD1471)</f>
        <v/>
      </c>
      <c r="X57" s="11" t="str">
        <f>+IF(F57=0,"",'Ark1'!AE1471)</f>
        <v/>
      </c>
      <c r="Y57" s="11" t="str">
        <f>+IF(F57=0,"",'Ark1'!AF1471)</f>
        <v/>
      </c>
      <c r="Z57" s="1" t="str">
        <f t="shared" si="11"/>
        <v/>
      </c>
      <c r="AA57" s="11" t="str">
        <f t="shared" si="12"/>
        <v/>
      </c>
      <c r="AB57" s="45"/>
      <c r="AC57" s="4"/>
      <c r="AD57" s="16"/>
      <c r="AF57" s="5"/>
      <c r="AG57" s="18"/>
    </row>
    <row r="58" spans="1:33" ht="15.6">
      <c r="A58" s="45"/>
      <c r="B58">
        <f>+'Ark1'!C1472</f>
        <v>2020</v>
      </c>
      <c r="C58">
        <f>+'Ark1'!K1472</f>
        <v>7</v>
      </c>
      <c r="D58" s="2" t="str">
        <f t="shared" si="4"/>
        <v>Nødslakt</v>
      </c>
      <c r="E58" t="str">
        <f>+IF(F58=0,"",'Ark1'!Q1472)</f>
        <v/>
      </c>
      <c r="F58" s="11">
        <f>+'Ark1'!R1472</f>
        <v>0</v>
      </c>
      <c r="G58" s="201" t="str">
        <f>+IF(F58=0,"",'Ark1'!AG1472)</f>
        <v/>
      </c>
      <c r="H58" s="201"/>
      <c r="I58" s="201" t="str">
        <f>+IF(F58=0,"",'Ark1'!AH1472)</f>
        <v/>
      </c>
      <c r="J58" s="91"/>
      <c r="K58" s="1" t="str">
        <f>+IF(F58=0,"",'Ark1'!S1472)</f>
        <v/>
      </c>
      <c r="L58" s="59"/>
      <c r="M58" s="1" t="str">
        <f>+IF(F58=0,"",'Ark1'!T1472)</f>
        <v/>
      </c>
      <c r="N58" s="93" t="str">
        <f>+IF(F58=0,"",'Ark1'!U1472)</f>
        <v/>
      </c>
      <c r="O58" s="11" t="str">
        <f>+IF(F58=0,"",'Ark1'!V1472)</f>
        <v/>
      </c>
      <c r="P58" s="11" t="str">
        <f>+IF(F58=0,"",'Ark1'!W1472)</f>
        <v/>
      </c>
      <c r="Q58" s="11" t="str">
        <f>+IF(F58=0,"",'Ark1'!X1472)</f>
        <v/>
      </c>
      <c r="R58" s="11" t="str">
        <f>+IF(F58=0,"",'Ark1'!Y1472)</f>
        <v/>
      </c>
      <c r="S58" s="11" t="str">
        <f>+IF(F58=0,"",'Ark1'!Z1472)</f>
        <v/>
      </c>
      <c r="T58" s="93" t="str">
        <f>+IF(F58=0,"",'Ark1'!AA1472)</f>
        <v/>
      </c>
      <c r="U58" s="1" t="str">
        <f>+IF(F58=0,"",'Ark1'!AB1472)</f>
        <v/>
      </c>
      <c r="V58" s="1" t="str">
        <f>+IF(F58=0,"",'Ark1'!AC1472)</f>
        <v/>
      </c>
      <c r="W58" s="11" t="str">
        <f>+IF(F58=0,"",'Ark1'!AD1472)</f>
        <v/>
      </c>
      <c r="X58" s="11" t="str">
        <f>+IF(F58=0,"",'Ark1'!AE1472)</f>
        <v/>
      </c>
      <c r="Y58" s="11" t="str">
        <f>+IF(F58=0,"",'Ark1'!AF1472)</f>
        <v/>
      </c>
      <c r="Z58" s="1" t="str">
        <f t="shared" si="11"/>
        <v/>
      </c>
      <c r="AA58" s="11" t="str">
        <f t="shared" si="12"/>
        <v/>
      </c>
      <c r="AB58" s="45"/>
      <c r="AC58" s="4"/>
      <c r="AD58" s="16"/>
      <c r="AF58" s="5"/>
      <c r="AG58" s="18"/>
    </row>
    <row r="59" spans="1:33" ht="15.6">
      <c r="A59" s="45"/>
      <c r="B59">
        <f>+'Ark1'!C1473</f>
        <v>2020</v>
      </c>
      <c r="C59">
        <f>+'Ark1'!K1473</f>
        <v>9</v>
      </c>
      <c r="D59" s="2" t="str">
        <f t="shared" si="4"/>
        <v>Spesial</v>
      </c>
      <c r="E59" t="str">
        <f>+IF(F59=0,"",'Ark1'!Q1473)</f>
        <v/>
      </c>
      <c r="F59" s="11">
        <f>+'Ark1'!R1473</f>
        <v>0</v>
      </c>
      <c r="G59" s="201" t="str">
        <f>+IF(F59=0,"",'Ark1'!AG1473)</f>
        <v/>
      </c>
      <c r="H59" s="201"/>
      <c r="I59" s="201" t="str">
        <f>+IF(F59=0,"",'Ark1'!AH1473)</f>
        <v/>
      </c>
      <c r="J59" s="91"/>
      <c r="K59" s="1" t="str">
        <f>+IF(F59=0,"",'Ark1'!S1473)</f>
        <v/>
      </c>
      <c r="L59" s="59"/>
      <c r="M59" s="1" t="str">
        <f>+IF(F59=0,"",'Ark1'!T1473)</f>
        <v/>
      </c>
      <c r="N59" s="93" t="str">
        <f>+IF(F59=0,"",'Ark1'!U1473)</f>
        <v/>
      </c>
      <c r="O59" s="11" t="str">
        <f>+IF(F59=0,"",'Ark1'!V1473)</f>
        <v/>
      </c>
      <c r="P59" s="11" t="str">
        <f>+IF(F59=0,"",'Ark1'!W1473)</f>
        <v/>
      </c>
      <c r="Q59" s="11" t="str">
        <f>+IF(F59=0,"",'Ark1'!X1473)</f>
        <v/>
      </c>
      <c r="R59" s="11" t="str">
        <f>+IF(F59=0,"",'Ark1'!Y1473)</f>
        <v/>
      </c>
      <c r="S59" s="11" t="str">
        <f>+IF(F59=0,"",'Ark1'!Z1473)</f>
        <v/>
      </c>
      <c r="T59" s="93" t="str">
        <f>+IF(F59=0,"",'Ark1'!AA1473)</f>
        <v/>
      </c>
      <c r="U59" s="1" t="str">
        <f>+IF(F59=0,"",'Ark1'!AB1473)</f>
        <v/>
      </c>
      <c r="V59" s="1" t="str">
        <f>+IF(F59=0,"",'Ark1'!AC1473)</f>
        <v/>
      </c>
      <c r="W59" s="11" t="str">
        <f>+IF(F59=0,"",'Ark1'!AD1473)</f>
        <v/>
      </c>
      <c r="X59" s="11" t="str">
        <f>+IF(F59=0,"",'Ark1'!AE1473)</f>
        <v/>
      </c>
      <c r="Y59" s="11" t="str">
        <f>+IF(F59=0,"",'Ark1'!AF1473)</f>
        <v/>
      </c>
      <c r="Z59" s="1" t="str">
        <f t="shared" si="11"/>
        <v/>
      </c>
      <c r="AA59" s="11" t="str">
        <f t="shared" si="12"/>
        <v/>
      </c>
      <c r="AB59" s="45"/>
      <c r="AC59" s="4"/>
      <c r="AD59" s="16"/>
      <c r="AF59" s="5"/>
      <c r="AG59" s="18"/>
    </row>
    <row r="60" spans="1:33" ht="15.6">
      <c r="A60" s="45"/>
      <c r="B60">
        <f>+'Ark1'!C1474</f>
        <v>2020</v>
      </c>
      <c r="C60">
        <f>+'Ark1'!K1474</f>
        <v>10</v>
      </c>
      <c r="D60" s="2" t="str">
        <f t="shared" si="4"/>
        <v>Gult fett Ordinær</v>
      </c>
      <c r="E60" t="str">
        <f>+IF(F60=0,"",'Ark1'!Q1474)</f>
        <v/>
      </c>
      <c r="F60" s="11">
        <f>+'Ark1'!R1474</f>
        <v>0</v>
      </c>
      <c r="G60" s="201" t="str">
        <f>+IF(F60=0,"",'Ark1'!AG1474)</f>
        <v/>
      </c>
      <c r="H60" s="201"/>
      <c r="I60" s="201" t="str">
        <f>+IF(F60=0,"",'Ark1'!AH1474)</f>
        <v/>
      </c>
      <c r="J60" s="91"/>
      <c r="K60" s="1" t="str">
        <f>+IF(F60=0,"",'Ark1'!S1474)</f>
        <v/>
      </c>
      <c r="L60" s="59"/>
      <c r="M60" s="1" t="str">
        <f>+IF(F60=0,"",'Ark1'!T1474)</f>
        <v/>
      </c>
      <c r="N60" s="93" t="str">
        <f>+IF(F60=0,"",'Ark1'!U1474)</f>
        <v/>
      </c>
      <c r="O60" s="11" t="str">
        <f>+IF(F60=0,"",'Ark1'!V1474)</f>
        <v/>
      </c>
      <c r="P60" s="11" t="str">
        <f>+IF(F60=0,"",'Ark1'!W1474)</f>
        <v/>
      </c>
      <c r="Q60" s="11" t="str">
        <f>+IF(F60=0,"",'Ark1'!X1474)</f>
        <v/>
      </c>
      <c r="R60" s="11" t="str">
        <f>+IF(F60=0,"",'Ark1'!Y1474)</f>
        <v/>
      </c>
      <c r="S60" s="11" t="str">
        <f>+IF(F60=0,"",'Ark1'!Z1474)</f>
        <v/>
      </c>
      <c r="T60" s="93" t="str">
        <f>+IF(F60=0,"",'Ark1'!AA1474)</f>
        <v/>
      </c>
      <c r="U60" s="1" t="str">
        <f>+IF(F60=0,"",'Ark1'!AB1474)</f>
        <v/>
      </c>
      <c r="V60" s="1" t="str">
        <f>+IF(F60=0,"",'Ark1'!AC1474)</f>
        <v/>
      </c>
      <c r="W60" s="11" t="str">
        <f>+IF(F60=0,"",'Ark1'!AD1474)</f>
        <v/>
      </c>
      <c r="X60" s="11" t="str">
        <f>+IF(F60=0,"",'Ark1'!AE1474)</f>
        <v/>
      </c>
      <c r="Y60" s="11" t="str">
        <f>+IF(F60=0,"",'Ark1'!AF1474)</f>
        <v/>
      </c>
      <c r="Z60" s="1" t="str">
        <f t="shared" si="11"/>
        <v/>
      </c>
      <c r="AA60" s="11" t="str">
        <f t="shared" si="12"/>
        <v/>
      </c>
      <c r="AB60" s="45"/>
      <c r="AC60" s="4"/>
      <c r="AD60" s="16"/>
      <c r="AF60" s="5"/>
      <c r="AG60" s="18"/>
    </row>
    <row r="61" spans="1:33" ht="15.6">
      <c r="A61" s="45"/>
      <c r="B61">
        <f>+'Ark1'!C1475</f>
        <v>2020</v>
      </c>
      <c r="C61">
        <f>+'Ark1'!K1475</f>
        <v>12</v>
      </c>
      <c r="D61" s="2" t="str">
        <f t="shared" si="4"/>
        <v>Gult fett Villsau</v>
      </c>
      <c r="E61" t="str">
        <f>+IF(F61=0,"",'Ark1'!Q1475)</f>
        <v/>
      </c>
      <c r="F61" s="11">
        <f>+'Ark1'!R1475</f>
        <v>0</v>
      </c>
      <c r="G61" s="201" t="str">
        <f>+IF(F61=0,"",'Ark1'!AG1475)</f>
        <v/>
      </c>
      <c r="H61" s="201"/>
      <c r="I61" s="201" t="str">
        <f>+IF(F61=0,"",'Ark1'!AH1475)</f>
        <v/>
      </c>
      <c r="J61" s="91"/>
      <c r="K61" s="1" t="str">
        <f>+IF(F61=0,"",'Ark1'!S1475)</f>
        <v/>
      </c>
      <c r="L61" s="59"/>
      <c r="M61" s="1" t="str">
        <f>+IF(F61=0,"",'Ark1'!T1475)</f>
        <v/>
      </c>
      <c r="N61" s="93" t="str">
        <f>+IF(F61=0,"",'Ark1'!U1475)</f>
        <v/>
      </c>
      <c r="O61" s="11" t="str">
        <f>+IF(F61=0,"",'Ark1'!V1475)</f>
        <v/>
      </c>
      <c r="P61" s="11" t="str">
        <f>+IF(F61=0,"",'Ark1'!W1475)</f>
        <v/>
      </c>
      <c r="Q61" s="11" t="str">
        <f>+IF(F61=0,"",'Ark1'!X1475)</f>
        <v/>
      </c>
      <c r="R61" s="11" t="str">
        <f>+IF(F61=0,"",'Ark1'!Y1475)</f>
        <v/>
      </c>
      <c r="S61" s="11" t="str">
        <f>+IF(F61=0,"",'Ark1'!Z1475)</f>
        <v/>
      </c>
      <c r="T61" s="93" t="str">
        <f>+IF(F61=0,"",'Ark1'!AA1475)</f>
        <v/>
      </c>
      <c r="U61" s="1" t="str">
        <f>+IF(F61=0,"",'Ark1'!AB1475)</f>
        <v/>
      </c>
      <c r="V61" s="1" t="str">
        <f>+IF(F61=0,"",'Ark1'!AC1475)</f>
        <v/>
      </c>
      <c r="W61" s="11" t="str">
        <f>+IF(F61=0,"",'Ark1'!AD1475)</f>
        <v/>
      </c>
      <c r="X61" s="11" t="str">
        <f>+IF(F61=0,"",'Ark1'!AE1475)</f>
        <v/>
      </c>
      <c r="Y61" s="11" t="str">
        <f>+IF(F61=0,"",'Ark1'!AF1475)</f>
        <v/>
      </c>
      <c r="Z61" s="1" t="str">
        <f t="shared" si="11"/>
        <v/>
      </c>
      <c r="AA61" s="11" t="str">
        <f t="shared" si="12"/>
        <v/>
      </c>
      <c r="AB61" s="45"/>
      <c r="AC61" s="4"/>
      <c r="AD61" s="16"/>
      <c r="AF61" s="5"/>
      <c r="AG61" s="18"/>
    </row>
    <row r="62" spans="1:33" ht="15.6">
      <c r="A62" s="45"/>
      <c r="B62">
        <f>+'Ark1'!C1476</f>
        <v>2020</v>
      </c>
      <c r="C62">
        <f>+'Ark1'!K1476</f>
        <v>14</v>
      </c>
      <c r="D62" s="2" t="str">
        <f t="shared" si="4"/>
        <v>Gult fett Økologisk</v>
      </c>
      <c r="E62" t="str">
        <f>+IF(F62=0,"",'Ark1'!Q1476)</f>
        <v/>
      </c>
      <c r="F62" s="11">
        <f>+'Ark1'!R1476</f>
        <v>0</v>
      </c>
      <c r="G62" s="201" t="str">
        <f>+IF(F62=0,"",'Ark1'!AG1476)</f>
        <v/>
      </c>
      <c r="H62" s="201"/>
      <c r="I62" s="201" t="str">
        <f>+IF(F62=0,"",'Ark1'!AH1476)</f>
        <v/>
      </c>
      <c r="J62" s="91"/>
      <c r="K62" s="1" t="str">
        <f>+IF(F62=0,"",'Ark1'!S1476)</f>
        <v/>
      </c>
      <c r="L62" s="59"/>
      <c r="M62" s="1" t="str">
        <f>+IF(F62=0,"",'Ark1'!T1476)</f>
        <v/>
      </c>
      <c r="N62" s="93" t="str">
        <f>+IF(F62=0,"",'Ark1'!U1476)</f>
        <v/>
      </c>
      <c r="O62" s="11" t="str">
        <f>+IF(F62=0,"",'Ark1'!V1476)</f>
        <v/>
      </c>
      <c r="P62" s="11" t="str">
        <f>+IF(F62=0,"",'Ark1'!W1476)</f>
        <v/>
      </c>
      <c r="Q62" s="11" t="str">
        <f>+IF(F62=0,"",'Ark1'!X1476)</f>
        <v/>
      </c>
      <c r="R62" s="11" t="str">
        <f>+IF(F62=0,"",'Ark1'!Y1476)</f>
        <v/>
      </c>
      <c r="S62" s="11" t="str">
        <f>+IF(F62=0,"",'Ark1'!Z1476)</f>
        <v/>
      </c>
      <c r="T62" s="93" t="str">
        <f>+IF(F62=0,"",'Ark1'!AA1476)</f>
        <v/>
      </c>
      <c r="U62" s="1" t="str">
        <f>+IF(F62=0,"",'Ark1'!AB1476)</f>
        <v/>
      </c>
      <c r="V62" s="1" t="str">
        <f>+IF(F62=0,"",'Ark1'!AC1476)</f>
        <v/>
      </c>
      <c r="W62" s="11" t="str">
        <f>+IF(F62=0,"",'Ark1'!AD1476)</f>
        <v/>
      </c>
      <c r="X62" s="11" t="str">
        <f>+IF(F62=0,"",'Ark1'!AE1476)</f>
        <v/>
      </c>
      <c r="Y62" s="11" t="str">
        <f>+IF(F62=0,"",'Ark1'!AF1476)</f>
        <v/>
      </c>
      <c r="Z62" s="1" t="str">
        <f t="shared" si="11"/>
        <v/>
      </c>
      <c r="AA62" s="11" t="str">
        <f t="shared" si="12"/>
        <v/>
      </c>
      <c r="AB62" s="45"/>
      <c r="AC62" s="4"/>
      <c r="AD62" s="16"/>
      <c r="AF62" s="5"/>
      <c r="AG62" s="18"/>
    </row>
    <row r="63" spans="1:33" ht="15.6">
      <c r="A63" s="45"/>
      <c r="B63">
        <f>+'Ark1'!C1477</f>
        <v>2020</v>
      </c>
      <c r="C63">
        <f>+'Ark1'!K1477</f>
        <v>19</v>
      </c>
      <c r="D63" s="2" t="str">
        <f t="shared" si="4"/>
        <v>Gult fett Spesial</v>
      </c>
      <c r="E63" t="str">
        <f>+IF(F63=0,"",'Ark1'!Q1477)</f>
        <v/>
      </c>
      <c r="F63" s="11">
        <f>+'Ark1'!R1477</f>
        <v>0</v>
      </c>
      <c r="G63" s="201" t="str">
        <f>+IF(F63=0,"",'Ark1'!AG1477)</f>
        <v/>
      </c>
      <c r="H63" s="201"/>
      <c r="I63" s="201" t="str">
        <f>+IF(F63=0,"",'Ark1'!AH1477)</f>
        <v/>
      </c>
      <c r="J63" s="91"/>
      <c r="K63" s="1" t="str">
        <f>+IF(F63=0,"",'Ark1'!S1477)</f>
        <v/>
      </c>
      <c r="L63" s="59"/>
      <c r="M63" s="1" t="str">
        <f>+IF(F63=0,"",'Ark1'!T1477)</f>
        <v/>
      </c>
      <c r="N63" s="93" t="str">
        <f>+IF(F63=0,"",'Ark1'!U1477)</f>
        <v/>
      </c>
      <c r="O63" s="11" t="str">
        <f>+IF(F63=0,"",'Ark1'!V1477)</f>
        <v/>
      </c>
      <c r="P63" s="11" t="str">
        <f>+IF(F63=0,"",'Ark1'!W1477)</f>
        <v/>
      </c>
      <c r="Q63" s="11" t="str">
        <f>+IF(F63=0,"",'Ark1'!X1477)</f>
        <v/>
      </c>
      <c r="R63" s="11" t="str">
        <f>+IF(F63=0,"",'Ark1'!Y1477)</f>
        <v/>
      </c>
      <c r="S63" s="11" t="str">
        <f>+IF(F63=0,"",'Ark1'!Z1477)</f>
        <v/>
      </c>
      <c r="T63" s="93" t="str">
        <f>+IF(F63=0,"",'Ark1'!AA1477)</f>
        <v/>
      </c>
      <c r="U63" s="1" t="str">
        <f>+IF(F63=0,"",'Ark1'!AB1477)</f>
        <v/>
      </c>
      <c r="V63" s="1" t="str">
        <f>+IF(F63=0,"",'Ark1'!AC1477)</f>
        <v/>
      </c>
      <c r="W63" s="11" t="str">
        <f>+IF(F63=0,"",'Ark1'!AD1477)</f>
        <v/>
      </c>
      <c r="X63" s="11" t="str">
        <f>+IF(F63=0,"",'Ark1'!AE1477)</f>
        <v/>
      </c>
      <c r="Y63" s="11" t="str">
        <f>+IF(F63=0,"",'Ark1'!AF1477)</f>
        <v/>
      </c>
      <c r="Z63" s="1" t="str">
        <f t="shared" si="11"/>
        <v/>
      </c>
      <c r="AA63" s="11" t="str">
        <f t="shared" si="12"/>
        <v/>
      </c>
      <c r="AB63" s="45"/>
      <c r="AC63" s="4"/>
      <c r="AD63" s="16"/>
      <c r="AF63" s="5"/>
      <c r="AG63" s="18"/>
    </row>
    <row r="64" spans="1:33" ht="15.6">
      <c r="A64" s="45"/>
      <c r="B64">
        <f>+'Ark1'!C1478</f>
        <v>2020</v>
      </c>
      <c r="C64">
        <f>+'Ark1'!K1478</f>
        <v>25</v>
      </c>
      <c r="D64" s="2" t="str">
        <f t="shared" si="4"/>
        <v>Lyngenlam</v>
      </c>
      <c r="E64" t="str">
        <f>+IF(F64=0,"",'Ark1'!Q1478)</f>
        <v/>
      </c>
      <c r="F64" s="11">
        <f>+'Ark1'!R1478</f>
        <v>0</v>
      </c>
      <c r="G64" s="201" t="str">
        <f>+IF(F64=0,"",'Ark1'!AG1478)</f>
        <v/>
      </c>
      <c r="H64" s="201"/>
      <c r="I64" s="201" t="str">
        <f>+IF(F64=0,"",'Ark1'!AH1478)</f>
        <v/>
      </c>
      <c r="J64" s="91"/>
      <c r="K64" s="1" t="str">
        <f>+IF(F64=0,"",'Ark1'!S1478)</f>
        <v/>
      </c>
      <c r="L64" s="59"/>
      <c r="M64" s="1" t="str">
        <f>+IF(F64=0,"",'Ark1'!T1478)</f>
        <v/>
      </c>
      <c r="N64" s="93" t="str">
        <f>+IF(F64=0,"",'Ark1'!U1478)</f>
        <v/>
      </c>
      <c r="O64" s="11" t="str">
        <f>+IF(F64=0,"",'Ark1'!V1478)</f>
        <v/>
      </c>
      <c r="P64" s="11" t="str">
        <f>+IF(F64=0,"",'Ark1'!W1478)</f>
        <v/>
      </c>
      <c r="Q64" s="11" t="str">
        <f>+IF(F64=0,"",'Ark1'!X1478)</f>
        <v/>
      </c>
      <c r="R64" s="11" t="str">
        <f>+IF(F64=0,"",'Ark1'!Y1478)</f>
        <v/>
      </c>
      <c r="S64" s="11" t="str">
        <f>+IF(F64=0,"",'Ark1'!Z1478)</f>
        <v/>
      </c>
      <c r="T64" s="93" t="str">
        <f>+IF(F64=0,"",'Ark1'!AA1478)</f>
        <v/>
      </c>
      <c r="U64" s="1" t="str">
        <f>+IF(F64=0,"",'Ark1'!AB1478)</f>
        <v/>
      </c>
      <c r="V64" s="1" t="str">
        <f>+IF(F64=0,"",'Ark1'!AC1478)</f>
        <v/>
      </c>
      <c r="W64" s="11" t="str">
        <f>+IF(F64=0,"",'Ark1'!AD1478)</f>
        <v/>
      </c>
      <c r="X64" s="11" t="str">
        <f>+IF(F64=0,"",'Ark1'!AE1478)</f>
        <v/>
      </c>
      <c r="Y64" s="11" t="str">
        <f>+IF(F64=0,"",'Ark1'!AF1478)</f>
        <v/>
      </c>
      <c r="Z64" s="1" t="str">
        <f t="shared" si="11"/>
        <v/>
      </c>
      <c r="AA64" s="11" t="str">
        <f t="shared" si="12"/>
        <v/>
      </c>
      <c r="AB64" s="45"/>
      <c r="AC64" s="4"/>
      <c r="AD64" s="16"/>
      <c r="AF64" s="5"/>
      <c r="AG64" s="18"/>
    </row>
    <row r="65" spans="1:33" ht="15.6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"/>
      <c r="AD65" s="16"/>
      <c r="AF65" s="5"/>
      <c r="AG65" s="18"/>
    </row>
    <row r="66" spans="1:33" ht="15.6">
      <c r="A66" s="45"/>
      <c r="B66" s="52">
        <f>+'Ark1'!C1479</f>
        <v>2019</v>
      </c>
      <c r="C66" s="52">
        <f>+'Ark1'!K1479</f>
        <v>0</v>
      </c>
      <c r="D66" s="65" t="str">
        <f t="shared" si="4"/>
        <v>Ordinær</v>
      </c>
      <c r="E66" s="52" t="str">
        <f>+IF(F66=0,"",'Ark1'!Q1479)</f>
        <v/>
      </c>
      <c r="F66" s="74">
        <f>+'Ark1'!R1479</f>
        <v>0</v>
      </c>
      <c r="G66" s="183" t="str">
        <f>+IF(F66=0,"",'Ark1'!AG1479)</f>
        <v/>
      </c>
      <c r="H66" s="183"/>
      <c r="I66" s="183" t="str">
        <f>+IF(F66=0,"",'Ark1'!AH1479)</f>
        <v/>
      </c>
      <c r="J66" s="312"/>
      <c r="K66" s="54" t="str">
        <f>+IF(F66=0,"",'Ark1'!S1479)</f>
        <v/>
      </c>
      <c r="L66" s="58"/>
      <c r="M66" s="54" t="str">
        <f>+IF(F66=0,"",'Ark1'!T1479)</f>
        <v/>
      </c>
      <c r="N66" s="161" t="str">
        <f>+IF(F66=0,"",'Ark1'!U1479)</f>
        <v/>
      </c>
      <c r="O66" s="74" t="str">
        <f>+IF(F66=0,"",'Ark1'!V1479)</f>
        <v/>
      </c>
      <c r="P66" s="74" t="str">
        <f>+IF(F66=0,"",'Ark1'!W1479)</f>
        <v/>
      </c>
      <c r="Q66" s="74" t="str">
        <f>+IF(F66=0,"",'Ark1'!X1479)</f>
        <v/>
      </c>
      <c r="R66" s="74" t="str">
        <f>+IF(F66=0,"",'Ark1'!Y1479)</f>
        <v/>
      </c>
      <c r="S66" s="74" t="str">
        <f>+IF(F66=0,"",'Ark1'!Z1479)</f>
        <v/>
      </c>
      <c r="T66" s="161" t="str">
        <f>+IF(F66=0,"",'Ark1'!AA1479)</f>
        <v/>
      </c>
      <c r="U66" s="54" t="str">
        <f>+IF(F66=0,"",'Ark1'!AB1479)</f>
        <v/>
      </c>
      <c r="V66" s="54" t="str">
        <f>+IF(F66=0,"",'Ark1'!AC1479)</f>
        <v/>
      </c>
      <c r="W66" s="74" t="str">
        <f>+IF(F66=0,"",'Ark1'!AD1479)</f>
        <v/>
      </c>
      <c r="X66" s="74" t="str">
        <f>+IF(F66=0,"",'Ark1'!AE1479)</f>
        <v/>
      </c>
      <c r="Y66" s="74" t="str">
        <f>+IF(F66=0,"",'Ark1'!AF1479)</f>
        <v/>
      </c>
      <c r="Z66" s="54" t="str">
        <f t="shared" si="11"/>
        <v/>
      </c>
      <c r="AA66" s="74" t="str">
        <f t="shared" si="12"/>
        <v/>
      </c>
      <c r="AB66" s="45"/>
      <c r="AC66" s="4"/>
      <c r="AD66" s="18"/>
      <c r="AF66" s="5"/>
      <c r="AG66" s="18"/>
    </row>
    <row r="67" spans="1:33" ht="15.6">
      <c r="A67" s="45"/>
      <c r="B67" s="52">
        <f>+'Ark1'!C1480</f>
        <v>2019</v>
      </c>
      <c r="C67" s="52">
        <f>+'Ark1'!K1480</f>
        <v>2</v>
      </c>
      <c r="D67" s="65" t="str">
        <f t="shared" si="4"/>
        <v>Villsau</v>
      </c>
      <c r="E67" s="52" t="str">
        <f>+IF(F67=0,"",'Ark1'!Q1480)</f>
        <v/>
      </c>
      <c r="F67" s="74">
        <f>+'Ark1'!R1480</f>
        <v>0</v>
      </c>
      <c r="G67" s="183" t="str">
        <f>+IF(F67=0,"",'Ark1'!AG1480)</f>
        <v/>
      </c>
      <c r="H67" s="183"/>
      <c r="I67" s="183" t="str">
        <f>+IF(F67=0,"",'Ark1'!AH1480)</f>
        <v/>
      </c>
      <c r="J67" s="312"/>
      <c r="K67" s="54" t="str">
        <f>+IF(F67=0,"",'Ark1'!S1480)</f>
        <v/>
      </c>
      <c r="L67" s="58"/>
      <c r="M67" s="54" t="str">
        <f>+IF(F67=0,"",'Ark1'!T1480)</f>
        <v/>
      </c>
      <c r="N67" s="161" t="str">
        <f>+IF(F67=0,"",'Ark1'!U1480)</f>
        <v/>
      </c>
      <c r="O67" s="74" t="str">
        <f>+IF(F67=0,"",'Ark1'!V1480)</f>
        <v/>
      </c>
      <c r="P67" s="74" t="str">
        <f>+IF(F67=0,"",'Ark1'!W1480)</f>
        <v/>
      </c>
      <c r="Q67" s="74" t="str">
        <f>+IF(F67=0,"",'Ark1'!X1480)</f>
        <v/>
      </c>
      <c r="R67" s="74" t="str">
        <f>+IF(F67=0,"",'Ark1'!Y1480)</f>
        <v/>
      </c>
      <c r="S67" s="74" t="str">
        <f>+IF(F67=0,"",'Ark1'!Z1480)</f>
        <v/>
      </c>
      <c r="T67" s="161" t="str">
        <f>+IF(F67=0,"",'Ark1'!AA1480)</f>
        <v/>
      </c>
      <c r="U67" s="54" t="str">
        <f>+IF(F67=0,"",'Ark1'!AB1480)</f>
        <v/>
      </c>
      <c r="V67" s="54" t="str">
        <f>+IF(F67=0,"",'Ark1'!AC1480)</f>
        <v/>
      </c>
      <c r="W67" s="74" t="str">
        <f>+IF(F67=0,"",'Ark1'!AD1480)</f>
        <v/>
      </c>
      <c r="X67" s="74" t="str">
        <f>+IF(F67=0,"",'Ark1'!AE1480)</f>
        <v/>
      </c>
      <c r="Y67" s="74" t="str">
        <f>+IF(F67=0,"",'Ark1'!AF1480)</f>
        <v/>
      </c>
      <c r="Z67" s="54" t="str">
        <f t="shared" si="11"/>
        <v/>
      </c>
      <c r="AA67" s="74" t="str">
        <f t="shared" si="12"/>
        <v/>
      </c>
      <c r="AB67" s="45"/>
      <c r="AC67" s="13"/>
      <c r="AD67" s="13"/>
    </row>
    <row r="68" spans="1:33" ht="15.6">
      <c r="A68" s="45"/>
      <c r="B68" s="52">
        <f>+'Ark1'!C1481</f>
        <v>2019</v>
      </c>
      <c r="C68" s="52">
        <f>+'Ark1'!K1481</f>
        <v>4</v>
      </c>
      <c r="D68" s="65" t="str">
        <f t="shared" si="4"/>
        <v>Økologisk</v>
      </c>
      <c r="E68" s="52" t="str">
        <f>+IF(F68=0,"",'Ark1'!Q1481)</f>
        <v/>
      </c>
      <c r="F68" s="74">
        <f>+'Ark1'!R1481</f>
        <v>0</v>
      </c>
      <c r="G68" s="183" t="str">
        <f>+IF(F68=0,"",'Ark1'!AG1481)</f>
        <v/>
      </c>
      <c r="H68" s="183"/>
      <c r="I68" s="183" t="str">
        <f>+IF(F68=0,"",'Ark1'!AH1481)</f>
        <v/>
      </c>
      <c r="J68" s="312"/>
      <c r="K68" s="54" t="str">
        <f>+IF(F68=0,"",'Ark1'!S1481)</f>
        <v/>
      </c>
      <c r="L68" s="58"/>
      <c r="M68" s="54" t="str">
        <f>+IF(F68=0,"",'Ark1'!T1481)</f>
        <v/>
      </c>
      <c r="N68" s="161" t="str">
        <f>+IF(F68=0,"",'Ark1'!U1481)</f>
        <v/>
      </c>
      <c r="O68" s="74" t="str">
        <f>+IF(F68=0,"",'Ark1'!V1481)</f>
        <v/>
      </c>
      <c r="P68" s="74" t="str">
        <f>+IF(F68=0,"",'Ark1'!W1481)</f>
        <v/>
      </c>
      <c r="Q68" s="74" t="str">
        <f>+IF(F68=0,"",'Ark1'!X1481)</f>
        <v/>
      </c>
      <c r="R68" s="74" t="str">
        <f>+IF(F68=0,"",'Ark1'!Y1481)</f>
        <v/>
      </c>
      <c r="S68" s="74" t="str">
        <f>+IF(F68=0,"",'Ark1'!Z1481)</f>
        <v/>
      </c>
      <c r="T68" s="161" t="str">
        <f>+IF(F68=0,"",'Ark1'!AA1481)</f>
        <v/>
      </c>
      <c r="U68" s="54" t="str">
        <f>+IF(F68=0,"",'Ark1'!AB1481)</f>
        <v/>
      </c>
      <c r="V68" s="54" t="str">
        <f>+IF(F68=0,"",'Ark1'!AC1481)</f>
        <v/>
      </c>
      <c r="W68" s="74" t="str">
        <f>+IF(F68=0,"",'Ark1'!AD1481)</f>
        <v/>
      </c>
      <c r="X68" s="74" t="str">
        <f>+IF(F68=0,"",'Ark1'!AE1481)</f>
        <v/>
      </c>
      <c r="Y68" s="74" t="str">
        <f>+IF(F68=0,"",'Ark1'!AF1481)</f>
        <v/>
      </c>
      <c r="Z68" s="54" t="str">
        <f t="shared" si="11"/>
        <v/>
      </c>
      <c r="AA68" s="74" t="str">
        <f t="shared" si="12"/>
        <v/>
      </c>
      <c r="AB68" s="45"/>
      <c r="AC68" s="5"/>
      <c r="AD68" s="18"/>
      <c r="AG68" s="18"/>
    </row>
    <row r="69" spans="1:33" ht="15.6">
      <c r="A69" s="45"/>
      <c r="B69" s="52">
        <f>+'Ark1'!C1482</f>
        <v>2019</v>
      </c>
      <c r="C69" s="52">
        <f>+'Ark1'!K1482</f>
        <v>7</v>
      </c>
      <c r="D69" s="65" t="str">
        <f t="shared" si="4"/>
        <v>Nødslakt</v>
      </c>
      <c r="E69" s="52" t="str">
        <f>+IF(F69=0,"",'Ark1'!Q1482)</f>
        <v/>
      </c>
      <c r="F69" s="74">
        <f>+'Ark1'!R1482</f>
        <v>0</v>
      </c>
      <c r="G69" s="183" t="str">
        <f>+IF(F69=0,"",'Ark1'!AG1482)</f>
        <v/>
      </c>
      <c r="H69" s="183"/>
      <c r="I69" s="183" t="str">
        <f>+IF(F69=0,"",'Ark1'!AH1482)</f>
        <v/>
      </c>
      <c r="J69" s="312"/>
      <c r="K69" s="54" t="str">
        <f>+IF(F69=0,"",'Ark1'!S1482)</f>
        <v/>
      </c>
      <c r="L69" s="58"/>
      <c r="M69" s="54" t="str">
        <f>+IF(F69=0,"",'Ark1'!T1482)</f>
        <v/>
      </c>
      <c r="N69" s="161" t="str">
        <f>+IF(F69=0,"",'Ark1'!U1482)</f>
        <v/>
      </c>
      <c r="O69" s="74" t="str">
        <f>+IF(F69=0,"",'Ark1'!V1482)</f>
        <v/>
      </c>
      <c r="P69" s="74" t="str">
        <f>+IF(F69=0,"",'Ark1'!W1482)</f>
        <v/>
      </c>
      <c r="Q69" s="74" t="str">
        <f>+IF(F69=0,"",'Ark1'!X1482)</f>
        <v/>
      </c>
      <c r="R69" s="74" t="str">
        <f>+IF(F69=0,"",'Ark1'!Y1482)</f>
        <v/>
      </c>
      <c r="S69" s="74" t="str">
        <f>+IF(F69=0,"",'Ark1'!Z1482)</f>
        <v/>
      </c>
      <c r="T69" s="161" t="str">
        <f>+IF(F69=0,"",'Ark1'!AA1482)</f>
        <v/>
      </c>
      <c r="U69" s="54" t="str">
        <f>+IF(F69=0,"",'Ark1'!AB1482)</f>
        <v/>
      </c>
      <c r="V69" s="54" t="str">
        <f>+IF(F69=0,"",'Ark1'!AC1482)</f>
        <v/>
      </c>
      <c r="W69" s="74" t="str">
        <f>+IF(F69=0,"",'Ark1'!AD1482)</f>
        <v/>
      </c>
      <c r="X69" s="74" t="str">
        <f>+IF(F69=0,"",'Ark1'!AE1482)</f>
        <v/>
      </c>
      <c r="Y69" s="74" t="str">
        <f>+IF(F69=0,"",'Ark1'!AF1482)</f>
        <v/>
      </c>
      <c r="Z69" s="54" t="str">
        <f t="shared" si="11"/>
        <v/>
      </c>
      <c r="AA69" s="74" t="str">
        <f t="shared" si="12"/>
        <v/>
      </c>
      <c r="AB69" s="45"/>
      <c r="AC69" s="13"/>
      <c r="AD69" s="13"/>
    </row>
    <row r="70" spans="1:33" ht="15.6">
      <c r="A70" s="45"/>
      <c r="B70" s="52">
        <f>+'Ark1'!C1483</f>
        <v>2019</v>
      </c>
      <c r="C70" s="52">
        <f>+'Ark1'!K1483</f>
        <v>9</v>
      </c>
      <c r="D70" s="65" t="str">
        <f t="shared" si="4"/>
        <v>Spesial</v>
      </c>
      <c r="E70" s="52" t="str">
        <f>+IF(F70=0,"",'Ark1'!Q1483)</f>
        <v/>
      </c>
      <c r="F70" s="74">
        <f>+'Ark1'!R1483</f>
        <v>0</v>
      </c>
      <c r="G70" s="183" t="str">
        <f>+IF(F70=0,"",'Ark1'!AG1483)</f>
        <v/>
      </c>
      <c r="H70" s="183"/>
      <c r="I70" s="183" t="str">
        <f>+IF(F70=0,"",'Ark1'!AH1483)</f>
        <v/>
      </c>
      <c r="J70" s="312"/>
      <c r="K70" s="54" t="str">
        <f>+IF(F70=0,"",'Ark1'!S1483)</f>
        <v/>
      </c>
      <c r="L70" s="58"/>
      <c r="M70" s="54" t="str">
        <f>+IF(F70=0,"",'Ark1'!T1483)</f>
        <v/>
      </c>
      <c r="N70" s="161" t="str">
        <f>+IF(F70=0,"",'Ark1'!U1483)</f>
        <v/>
      </c>
      <c r="O70" s="74" t="str">
        <f>+IF(F70=0,"",'Ark1'!V1483)</f>
        <v/>
      </c>
      <c r="P70" s="74" t="str">
        <f>+IF(F70=0,"",'Ark1'!W1483)</f>
        <v/>
      </c>
      <c r="Q70" s="74" t="str">
        <f>+IF(F70=0,"",'Ark1'!X1483)</f>
        <v/>
      </c>
      <c r="R70" s="74" t="str">
        <f>+IF(F70=0,"",'Ark1'!Y1483)</f>
        <v/>
      </c>
      <c r="S70" s="74" t="str">
        <f>+IF(F70=0,"",'Ark1'!Z1483)</f>
        <v/>
      </c>
      <c r="T70" s="161" t="str">
        <f>+IF(F70=0,"",'Ark1'!AA1483)</f>
        <v/>
      </c>
      <c r="U70" s="54" t="str">
        <f>+IF(F70=0,"",'Ark1'!AB1483)</f>
        <v/>
      </c>
      <c r="V70" s="54" t="str">
        <f>+IF(F70=0,"",'Ark1'!AC1483)</f>
        <v/>
      </c>
      <c r="W70" s="74" t="str">
        <f>+IF(F70=0,"",'Ark1'!AD1483)</f>
        <v/>
      </c>
      <c r="X70" s="74" t="str">
        <f>+IF(F70=0,"",'Ark1'!AE1483)</f>
        <v/>
      </c>
      <c r="Y70" s="74" t="str">
        <f>+IF(F70=0,"",'Ark1'!AF1483)</f>
        <v/>
      </c>
      <c r="Z70" s="54" t="str">
        <f t="shared" si="11"/>
        <v/>
      </c>
      <c r="AA70" s="74" t="str">
        <f t="shared" si="12"/>
        <v/>
      </c>
      <c r="AB70" s="45"/>
      <c r="AC70" s="13"/>
      <c r="AD70" s="13"/>
    </row>
    <row r="71" spans="1:33" ht="15.6">
      <c r="A71" s="45"/>
      <c r="B71" s="52">
        <f>+'Ark1'!C1484</f>
        <v>2019</v>
      </c>
      <c r="C71" s="52">
        <f>+'Ark1'!K1484</f>
        <v>10</v>
      </c>
      <c r="D71" s="65" t="str">
        <f t="shared" si="4"/>
        <v>Gult fett Ordinær</v>
      </c>
      <c r="E71" s="52" t="str">
        <f>+IF(F71=0,"",'Ark1'!Q1484)</f>
        <v/>
      </c>
      <c r="F71" s="74">
        <f>+'Ark1'!R1484</f>
        <v>0</v>
      </c>
      <c r="G71" s="183" t="str">
        <f>+IF(F71=0,"",'Ark1'!AG1484)</f>
        <v/>
      </c>
      <c r="H71" s="183"/>
      <c r="I71" s="183" t="str">
        <f>+IF(F71=0,"",'Ark1'!AH1484)</f>
        <v/>
      </c>
      <c r="J71" s="312"/>
      <c r="K71" s="54" t="str">
        <f>+IF(F71=0,"",'Ark1'!S1484)</f>
        <v/>
      </c>
      <c r="L71" s="58"/>
      <c r="M71" s="54" t="str">
        <f>+IF(F71=0,"",'Ark1'!T1484)</f>
        <v/>
      </c>
      <c r="N71" s="161" t="str">
        <f>+IF(F71=0,"",'Ark1'!U1484)</f>
        <v/>
      </c>
      <c r="O71" s="74" t="str">
        <f>+IF(F71=0,"",'Ark1'!V1484)</f>
        <v/>
      </c>
      <c r="P71" s="74" t="str">
        <f>+IF(F71=0,"",'Ark1'!W1484)</f>
        <v/>
      </c>
      <c r="Q71" s="74" t="str">
        <f>+IF(F71=0,"",'Ark1'!X1484)</f>
        <v/>
      </c>
      <c r="R71" s="74" t="str">
        <f>+IF(F71=0,"",'Ark1'!Y1484)</f>
        <v/>
      </c>
      <c r="S71" s="74" t="str">
        <f>+IF(F71=0,"",'Ark1'!Z1484)</f>
        <v/>
      </c>
      <c r="T71" s="161" t="str">
        <f>+IF(F71=0,"",'Ark1'!AA1484)</f>
        <v/>
      </c>
      <c r="U71" s="54" t="str">
        <f>+IF(F71=0,"",'Ark1'!AB1484)</f>
        <v/>
      </c>
      <c r="V71" s="54" t="str">
        <f>+IF(F71=0,"",'Ark1'!AC1484)</f>
        <v/>
      </c>
      <c r="W71" s="74" t="str">
        <f>+IF(F71=0,"",'Ark1'!AD1484)</f>
        <v/>
      </c>
      <c r="X71" s="74" t="str">
        <f>+IF(F71=0,"",'Ark1'!AE1484)</f>
        <v/>
      </c>
      <c r="Y71" s="74" t="str">
        <f>+IF(F71=0,"",'Ark1'!AF1484)</f>
        <v/>
      </c>
      <c r="Z71" s="54" t="str">
        <f t="shared" si="11"/>
        <v/>
      </c>
      <c r="AA71" s="74" t="str">
        <f t="shared" si="12"/>
        <v/>
      </c>
      <c r="AB71" s="45"/>
      <c r="AC71" s="2"/>
      <c r="AD71" s="5"/>
    </row>
    <row r="72" spans="1:33" ht="15.6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2"/>
      <c r="AD72" s="5"/>
    </row>
    <row r="73" spans="1:33" ht="15.6">
      <c r="A73" s="45"/>
      <c r="B73">
        <f>+'Ark1'!C1485</f>
        <v>2019</v>
      </c>
      <c r="C73">
        <f>+'Ark1'!K1485</f>
        <v>12</v>
      </c>
      <c r="D73" s="2" t="str">
        <f t="shared" si="4"/>
        <v>Gult fett Villsau</v>
      </c>
      <c r="E73" t="str">
        <f>+IF(F73=0,"",'Ark1'!Q1485)</f>
        <v/>
      </c>
      <c r="F73" s="11">
        <f>+'Ark1'!R1485</f>
        <v>0</v>
      </c>
      <c r="G73" s="201" t="str">
        <f>+IF(F73=0,"",'Ark1'!AG1485)</f>
        <v/>
      </c>
      <c r="H73" s="201"/>
      <c r="I73" s="201" t="str">
        <f>+IF(F73=0,"",'Ark1'!AH1485)</f>
        <v/>
      </c>
      <c r="J73" s="91"/>
      <c r="K73" s="1" t="str">
        <f>+IF(F73=0,"",'Ark1'!S1485)</f>
        <v/>
      </c>
      <c r="L73" s="59"/>
      <c r="M73" s="1" t="str">
        <f>+IF(F73=0,"",'Ark1'!T1485)</f>
        <v/>
      </c>
      <c r="N73" s="93" t="str">
        <f>+IF(F73=0,"",'Ark1'!U1485)</f>
        <v/>
      </c>
      <c r="O73" s="11" t="str">
        <f>+IF(F73=0,"",'Ark1'!V1485)</f>
        <v/>
      </c>
      <c r="P73" s="11" t="str">
        <f>+IF(F73=0,"",'Ark1'!W1485)</f>
        <v/>
      </c>
      <c r="Q73" s="11" t="str">
        <f>+IF(F73=0,"",'Ark1'!X1485)</f>
        <v/>
      </c>
      <c r="R73" s="11" t="str">
        <f>+IF(F73=0,"",'Ark1'!Y1485)</f>
        <v/>
      </c>
      <c r="S73" s="11" t="str">
        <f>+IF(F73=0,"",'Ark1'!Z1485)</f>
        <v/>
      </c>
      <c r="T73" s="93" t="str">
        <f>+IF(F73=0,"",'Ark1'!AA1485)</f>
        <v/>
      </c>
      <c r="U73" s="1" t="str">
        <f>+IF(F73=0,"",'Ark1'!AB1485)</f>
        <v/>
      </c>
      <c r="V73" s="1" t="str">
        <f>+IF(F73=0,"",'Ark1'!AC1485)</f>
        <v/>
      </c>
      <c r="W73" s="11" t="str">
        <f>+IF(F73=0,"",'Ark1'!AD1485)</f>
        <v/>
      </c>
      <c r="X73" s="11" t="str">
        <f>+IF(F73=0,"",'Ark1'!AE1485)</f>
        <v/>
      </c>
      <c r="Y73" s="11" t="str">
        <f>+IF(F73=0,"",'Ark1'!AF1485)</f>
        <v/>
      </c>
      <c r="Z73" s="1" t="str">
        <f t="shared" si="11"/>
        <v/>
      </c>
      <c r="AA73" s="11" t="str">
        <f t="shared" si="12"/>
        <v/>
      </c>
      <c r="AB73" s="45"/>
      <c r="AC73" s="4"/>
      <c r="AD73" s="4"/>
      <c r="AF73" s="4"/>
      <c r="AG73" s="4"/>
    </row>
    <row r="74" spans="1:33" ht="15.6">
      <c r="A74" s="45"/>
      <c r="B74">
        <f>+'Ark1'!C1486</f>
        <v>2019</v>
      </c>
      <c r="C74">
        <f>+'Ark1'!K1486</f>
        <v>14</v>
      </c>
      <c r="D74" s="2" t="str">
        <f t="shared" si="4"/>
        <v>Gult fett Økologisk</v>
      </c>
      <c r="E74" t="str">
        <f>+IF(F74=0,"",'Ark1'!Q1486)</f>
        <v/>
      </c>
      <c r="F74" s="11">
        <f>+'Ark1'!R1486</f>
        <v>0</v>
      </c>
      <c r="G74" s="201" t="str">
        <f>+IF(F74=0,"",'Ark1'!AG1486)</f>
        <v/>
      </c>
      <c r="H74" s="201"/>
      <c r="I74" s="201" t="str">
        <f>+IF(F74=0,"",'Ark1'!AH1486)</f>
        <v/>
      </c>
      <c r="J74" s="91"/>
      <c r="K74" s="1" t="str">
        <f>+IF(F74=0,"",'Ark1'!S1486)</f>
        <v/>
      </c>
      <c r="L74" s="59"/>
      <c r="M74" s="1" t="str">
        <f>+IF(F74=0,"",'Ark1'!T1486)</f>
        <v/>
      </c>
      <c r="N74" s="93" t="str">
        <f>+IF(F74=0,"",'Ark1'!U1486)</f>
        <v/>
      </c>
      <c r="O74" s="11" t="str">
        <f>+IF(F74=0,"",'Ark1'!V1486)</f>
        <v/>
      </c>
      <c r="P74" s="11" t="str">
        <f>+IF(F74=0,"",'Ark1'!W1486)</f>
        <v/>
      </c>
      <c r="Q74" s="11" t="str">
        <f>+IF(F74=0,"",'Ark1'!X1486)</f>
        <v/>
      </c>
      <c r="R74" s="11" t="str">
        <f>+IF(F74=0,"",'Ark1'!Y1486)</f>
        <v/>
      </c>
      <c r="S74" s="11" t="str">
        <f>+IF(F74=0,"",'Ark1'!Z1486)</f>
        <v/>
      </c>
      <c r="T74" s="93" t="str">
        <f>+IF(F74=0,"",'Ark1'!AA1486)</f>
        <v/>
      </c>
      <c r="U74" s="1" t="str">
        <f>+IF(F74=0,"",'Ark1'!AB1486)</f>
        <v/>
      </c>
      <c r="V74" s="1" t="str">
        <f>+IF(F74=0,"",'Ark1'!AC1486)</f>
        <v/>
      </c>
      <c r="W74" s="11" t="str">
        <f>+IF(F74=0,"",'Ark1'!AD1486)</f>
        <v/>
      </c>
      <c r="X74" s="11" t="str">
        <f>+IF(F74=0,"",'Ark1'!AE1486)</f>
        <v/>
      </c>
      <c r="Y74" s="11" t="str">
        <f>+IF(F74=0,"",'Ark1'!AF1486)</f>
        <v/>
      </c>
      <c r="Z74" s="1" t="str">
        <f t="shared" si="11"/>
        <v/>
      </c>
      <c r="AA74" s="11" t="str">
        <f t="shared" si="12"/>
        <v/>
      </c>
      <c r="AB74" s="45"/>
      <c r="AC74" s="4"/>
      <c r="AD74" s="13"/>
      <c r="AF74" s="1"/>
      <c r="AG74" s="5"/>
    </row>
    <row r="75" spans="1:33" ht="15.6">
      <c r="A75" s="45"/>
      <c r="B75">
        <f>+'Ark1'!C1487</f>
        <v>2019</v>
      </c>
      <c r="C75">
        <f>+'Ark1'!K1487</f>
        <v>19</v>
      </c>
      <c r="D75" s="2" t="str">
        <f t="shared" si="4"/>
        <v>Gult fett Spesial</v>
      </c>
      <c r="E75" t="str">
        <f>+IF(F75=0,"",'Ark1'!Q1487)</f>
        <v/>
      </c>
      <c r="F75" s="11">
        <f>+'Ark1'!R1487</f>
        <v>0</v>
      </c>
      <c r="G75" s="201" t="str">
        <f>+IF(F75=0,"",'Ark1'!AG1487)</f>
        <v/>
      </c>
      <c r="H75" s="201"/>
      <c r="I75" s="201" t="str">
        <f>+IF(F75=0,"",'Ark1'!AH1487)</f>
        <v/>
      </c>
      <c r="J75" s="91"/>
      <c r="K75" s="1" t="str">
        <f>+IF(F75=0,"",'Ark1'!S1487)</f>
        <v/>
      </c>
      <c r="L75" s="59"/>
      <c r="M75" s="1" t="str">
        <f>+IF(F75=0,"",'Ark1'!T1487)</f>
        <v/>
      </c>
      <c r="N75" s="93" t="str">
        <f>+IF(F75=0,"",'Ark1'!U1487)</f>
        <v/>
      </c>
      <c r="O75" s="11" t="str">
        <f>+IF(F75=0,"",'Ark1'!V1487)</f>
        <v/>
      </c>
      <c r="P75" s="11" t="str">
        <f>+IF(F75=0,"",'Ark1'!W1487)</f>
        <v/>
      </c>
      <c r="Q75" s="11" t="str">
        <f>+IF(F75=0,"",'Ark1'!X1487)</f>
        <v/>
      </c>
      <c r="R75" s="11" t="str">
        <f>+IF(F75=0,"",'Ark1'!Y1487)</f>
        <v/>
      </c>
      <c r="S75" s="11" t="str">
        <f>+IF(F75=0,"",'Ark1'!Z1487)</f>
        <v/>
      </c>
      <c r="T75" s="93" t="str">
        <f>+IF(F75=0,"",'Ark1'!AA1487)</f>
        <v/>
      </c>
      <c r="U75" s="1" t="str">
        <f>+IF(F75=0,"",'Ark1'!AB1487)</f>
        <v/>
      </c>
      <c r="V75" s="1" t="str">
        <f>+IF(F75=0,"",'Ark1'!AC1487)</f>
        <v/>
      </c>
      <c r="W75" s="11" t="str">
        <f>+IF(F75=0,"",'Ark1'!AD1487)</f>
        <v/>
      </c>
      <c r="X75" s="11" t="str">
        <f>+IF(F75=0,"",'Ark1'!AE1487)</f>
        <v/>
      </c>
      <c r="Y75" s="11" t="str">
        <f>+IF(F75=0,"",'Ark1'!AF1487)</f>
        <v/>
      </c>
      <c r="Z75" s="1" t="str">
        <f t="shared" si="11"/>
        <v/>
      </c>
      <c r="AA75" s="11" t="str">
        <f t="shared" si="12"/>
        <v/>
      </c>
      <c r="AB75" s="45"/>
      <c r="AC75" s="4"/>
      <c r="AD75" s="13"/>
      <c r="AF75" s="1"/>
      <c r="AG75" s="5"/>
    </row>
    <row r="76" spans="1:33" ht="15.6">
      <c r="A76" s="45"/>
      <c r="B76">
        <f>+'Ark1'!C1488</f>
        <v>2019</v>
      </c>
      <c r="C76">
        <f>+'Ark1'!K1488</f>
        <v>25</v>
      </c>
      <c r="D76" s="2" t="str">
        <f t="shared" si="4"/>
        <v>Lyngenlam</v>
      </c>
      <c r="E76" t="str">
        <f>+IF(F76=0,"",'Ark1'!Q1488)</f>
        <v/>
      </c>
      <c r="F76" s="11">
        <f>+'Ark1'!R1488</f>
        <v>0</v>
      </c>
      <c r="G76" s="201" t="str">
        <f>+IF(F76=0,"",'Ark1'!AG1488)</f>
        <v/>
      </c>
      <c r="H76" s="201"/>
      <c r="I76" s="201" t="str">
        <f>+IF(F76=0,"",'Ark1'!AH1488)</f>
        <v/>
      </c>
      <c r="J76" s="91"/>
      <c r="K76" s="1" t="str">
        <f>+IF(F76=0,"",'Ark1'!S1488)</f>
        <v/>
      </c>
      <c r="L76" s="59"/>
      <c r="M76" s="1" t="str">
        <f>+IF(F76=0,"",'Ark1'!T1488)</f>
        <v/>
      </c>
      <c r="N76" s="93" t="str">
        <f>+IF(F76=0,"",'Ark1'!U1488)</f>
        <v/>
      </c>
      <c r="O76" s="11" t="str">
        <f>+IF(F76=0,"",'Ark1'!V1488)</f>
        <v/>
      </c>
      <c r="P76" s="11" t="str">
        <f>+IF(F76=0,"",'Ark1'!W1488)</f>
        <v/>
      </c>
      <c r="Q76" s="11" t="str">
        <f>+IF(F76=0,"",'Ark1'!X1488)</f>
        <v/>
      </c>
      <c r="R76" s="11" t="str">
        <f>+IF(F76=0,"",'Ark1'!Y1488)</f>
        <v/>
      </c>
      <c r="S76" s="11" t="str">
        <f>+IF(F76=0,"",'Ark1'!Z1488)</f>
        <v/>
      </c>
      <c r="T76" s="93" t="str">
        <f>+IF(F76=0,"",'Ark1'!AA1488)</f>
        <v/>
      </c>
      <c r="U76" s="1" t="str">
        <f>+IF(F76=0,"",'Ark1'!AB1488)</f>
        <v/>
      </c>
      <c r="V76" s="1" t="str">
        <f>+IF(F76=0,"",'Ark1'!AC1488)</f>
        <v/>
      </c>
      <c r="W76" s="11" t="str">
        <f>+IF(F76=0,"",'Ark1'!AD1488)</f>
        <v/>
      </c>
      <c r="X76" s="11" t="str">
        <f>+IF(F76=0,"",'Ark1'!AE1488)</f>
        <v/>
      </c>
      <c r="Y76" s="11" t="str">
        <f>+IF(F76=0,"",'Ark1'!AF1488)</f>
        <v/>
      </c>
      <c r="Z76" s="1" t="str">
        <f t="shared" si="11"/>
        <v/>
      </c>
      <c r="AA76" s="11" t="str">
        <f t="shared" si="12"/>
        <v/>
      </c>
      <c r="AB76" s="45"/>
      <c r="AC76" s="4"/>
      <c r="AD76" s="13"/>
      <c r="AF76" s="1"/>
      <c r="AG76" s="5"/>
    </row>
    <row r="77" spans="1:33" ht="15.6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"/>
      <c r="AD77" s="13"/>
      <c r="AF77" s="13"/>
      <c r="AG77" s="5"/>
    </row>
    <row r="78" spans="1:33" ht="15.6">
      <c r="A78" s="45"/>
      <c r="B78">
        <f>+'Ark1'!C1489</f>
        <v>2018</v>
      </c>
      <c r="C78">
        <f>+'Ark1'!K1489</f>
        <v>0</v>
      </c>
      <c r="D78" s="2" t="str">
        <f t="shared" si="4"/>
        <v>Ordinær</v>
      </c>
      <c r="E78" t="str">
        <f>+IF(F78=0,"",'Ark1'!Q1489)</f>
        <v/>
      </c>
      <c r="F78" s="11">
        <f>+'Ark1'!R1489</f>
        <v>0</v>
      </c>
      <c r="G78" s="201" t="str">
        <f>+IF(F78=0,"",'Ark1'!AG1489)</f>
        <v/>
      </c>
      <c r="H78" s="201"/>
      <c r="I78" s="201" t="str">
        <f>+IF(F78=0,"",'Ark1'!AH1489)</f>
        <v/>
      </c>
      <c r="J78" s="91"/>
      <c r="K78" s="1" t="str">
        <f>+IF(F78=0,"",'Ark1'!S1489)</f>
        <v/>
      </c>
      <c r="L78" s="59"/>
      <c r="M78" s="1" t="str">
        <f>+IF(F78=0,"",'Ark1'!T1489)</f>
        <v/>
      </c>
      <c r="N78" s="93" t="str">
        <f>+IF(F78=0,"",'Ark1'!U1489)</f>
        <v/>
      </c>
      <c r="O78" s="11" t="str">
        <f>+IF(F78=0,"",'Ark1'!V1489)</f>
        <v/>
      </c>
      <c r="P78" s="11" t="str">
        <f>+IF(F78=0,"",'Ark1'!W1489)</f>
        <v/>
      </c>
      <c r="Q78" s="11" t="str">
        <f>+IF(F78=0,"",'Ark1'!X1489)</f>
        <v/>
      </c>
      <c r="R78" s="11" t="str">
        <f>+IF(F78=0,"",'Ark1'!Y1489)</f>
        <v/>
      </c>
      <c r="S78" s="11" t="str">
        <f>+IF(F78=0,"",'Ark1'!Z1489)</f>
        <v/>
      </c>
      <c r="T78" s="93" t="str">
        <f>+IF(F78=0,"",'Ark1'!AA1489)</f>
        <v/>
      </c>
      <c r="U78" s="1" t="str">
        <f>+IF(F78=0,"",'Ark1'!AB1489)</f>
        <v/>
      </c>
      <c r="V78" s="1" t="str">
        <f>+IF(F78=0,"",'Ark1'!AC1489)</f>
        <v/>
      </c>
      <c r="W78" s="11" t="str">
        <f>+IF(F78=0,"",'Ark1'!AD1489)</f>
        <v/>
      </c>
      <c r="X78" s="11" t="str">
        <f>+IF(F78=0,"",'Ark1'!AE1489)</f>
        <v/>
      </c>
      <c r="Y78" s="11" t="str">
        <f>+IF(F78=0,"",'Ark1'!AF1489)</f>
        <v/>
      </c>
      <c r="Z78" s="1" t="str">
        <f t="shared" si="11"/>
        <v/>
      </c>
      <c r="AA78" s="11" t="str">
        <f t="shared" si="12"/>
        <v/>
      </c>
      <c r="AB78" s="45"/>
      <c r="AC78" s="4"/>
      <c r="AD78" s="13"/>
      <c r="AF78" s="1"/>
      <c r="AG78" s="5"/>
    </row>
    <row r="79" spans="1:33" ht="15.6">
      <c r="A79" s="45"/>
      <c r="B79">
        <f>+'Ark1'!C1490</f>
        <v>2018</v>
      </c>
      <c r="C79">
        <f>+'Ark1'!K1490</f>
        <v>2</v>
      </c>
      <c r="D79" s="2" t="str">
        <f t="shared" ref="D79:D87" si="13">VLOOKUP(C79,$AJ$12:$AK$21,2)</f>
        <v>Villsau</v>
      </c>
      <c r="E79" t="str">
        <f>+IF(F79=0,"",'Ark1'!Q1490)</f>
        <v/>
      </c>
      <c r="F79" s="11">
        <f>+'Ark1'!R1490</f>
        <v>0</v>
      </c>
      <c r="G79" s="201" t="str">
        <f>+IF(F79=0,"",'Ark1'!AG1490)</f>
        <v/>
      </c>
      <c r="H79" s="201"/>
      <c r="I79" s="201" t="str">
        <f>+IF(F79=0,"",'Ark1'!AH1490)</f>
        <v/>
      </c>
      <c r="J79" s="91"/>
      <c r="K79" s="1" t="str">
        <f>+IF(F79=0,"",'Ark1'!S1490)</f>
        <v/>
      </c>
      <c r="L79" s="59"/>
      <c r="M79" s="1" t="str">
        <f>+IF(F79=0,"",'Ark1'!T1490)</f>
        <v/>
      </c>
      <c r="N79" s="93" t="str">
        <f>+IF(F79=0,"",'Ark1'!U1490)</f>
        <v/>
      </c>
      <c r="O79" s="11" t="str">
        <f>+IF(F79=0,"",'Ark1'!V1490)</f>
        <v/>
      </c>
      <c r="P79" s="11" t="str">
        <f>+IF(F79=0,"",'Ark1'!W1490)</f>
        <v/>
      </c>
      <c r="Q79" s="11" t="str">
        <f>+IF(F79=0,"",'Ark1'!X1490)</f>
        <v/>
      </c>
      <c r="R79" s="11" t="str">
        <f>+IF(F79=0,"",'Ark1'!Y1490)</f>
        <v/>
      </c>
      <c r="S79" s="11" t="str">
        <f>+IF(F79=0,"",'Ark1'!Z1490)</f>
        <v/>
      </c>
      <c r="T79" s="93" t="str">
        <f>+IF(F79=0,"",'Ark1'!AA1490)</f>
        <v/>
      </c>
      <c r="U79" s="1" t="str">
        <f>+IF(F79=0,"",'Ark1'!AB1490)</f>
        <v/>
      </c>
      <c r="V79" s="1" t="str">
        <f>+IF(F79=0,"",'Ark1'!AC1490)</f>
        <v/>
      </c>
      <c r="W79" s="11" t="str">
        <f>+IF(F79=0,"",'Ark1'!AD1490)</f>
        <v/>
      </c>
      <c r="X79" s="11" t="str">
        <f>+IF(F79=0,"",'Ark1'!AE1490)</f>
        <v/>
      </c>
      <c r="Y79" s="11" t="str">
        <f>+IF(F79=0,"",'Ark1'!AF1490)</f>
        <v/>
      </c>
      <c r="Z79" s="1" t="str">
        <f t="shared" ref="Z79:Z87" si="14">+IF(F79=0,"",N79/K79)</f>
        <v/>
      </c>
      <c r="AA79" s="11" t="str">
        <f t="shared" ref="AA79:AA87" si="15">+IF(F79=0,"",F79/E79)</f>
        <v/>
      </c>
      <c r="AB79" s="45"/>
      <c r="AC79" s="4"/>
      <c r="AD79" s="13"/>
      <c r="AF79" s="13"/>
      <c r="AG79" s="5"/>
    </row>
    <row r="80" spans="1:33" ht="15.6">
      <c r="A80" s="45"/>
      <c r="B80">
        <f>+'Ark1'!C1491</f>
        <v>2018</v>
      </c>
      <c r="C80">
        <f>+'Ark1'!K1491</f>
        <v>4</v>
      </c>
      <c r="D80" s="2" t="str">
        <f t="shared" si="13"/>
        <v>Økologisk</v>
      </c>
      <c r="E80" t="str">
        <f>+IF(F80=0,"",'Ark1'!Q1491)</f>
        <v/>
      </c>
      <c r="F80" s="11">
        <f>+'Ark1'!R1491</f>
        <v>0</v>
      </c>
      <c r="G80" s="201" t="str">
        <f>+IF(F80=0,"",'Ark1'!AG1491)</f>
        <v/>
      </c>
      <c r="H80" s="201"/>
      <c r="I80" s="201" t="str">
        <f>+IF(F80=0,"",'Ark1'!AH1491)</f>
        <v/>
      </c>
      <c r="J80" s="91"/>
      <c r="K80" s="1" t="str">
        <f>+IF(F80=0,"",'Ark1'!S1491)</f>
        <v/>
      </c>
      <c r="L80" s="59"/>
      <c r="M80" s="1" t="str">
        <f>+IF(F80=0,"",'Ark1'!T1491)</f>
        <v/>
      </c>
      <c r="N80" s="93" t="str">
        <f>+IF(F80=0,"",'Ark1'!U1491)</f>
        <v/>
      </c>
      <c r="O80" s="11" t="str">
        <f>+IF(F80=0,"",'Ark1'!V1491)</f>
        <v/>
      </c>
      <c r="P80" s="11" t="str">
        <f>+IF(F80=0,"",'Ark1'!W1491)</f>
        <v/>
      </c>
      <c r="Q80" s="11" t="str">
        <f>+IF(F80=0,"",'Ark1'!X1491)</f>
        <v/>
      </c>
      <c r="R80" s="11" t="str">
        <f>+IF(F80=0,"",'Ark1'!Y1491)</f>
        <v/>
      </c>
      <c r="S80" s="11" t="str">
        <f>+IF(F80=0,"",'Ark1'!Z1491)</f>
        <v/>
      </c>
      <c r="T80" s="93" t="str">
        <f>+IF(F80=0,"",'Ark1'!AA1491)</f>
        <v/>
      </c>
      <c r="U80" s="1" t="str">
        <f>+IF(F80=0,"",'Ark1'!AB1491)</f>
        <v/>
      </c>
      <c r="V80" s="1" t="str">
        <f>+IF(F80=0,"",'Ark1'!AC1491)</f>
        <v/>
      </c>
      <c r="W80" s="11" t="str">
        <f>+IF(F80=0,"",'Ark1'!AD1491)</f>
        <v/>
      </c>
      <c r="X80" s="11" t="str">
        <f>+IF(F80=0,"",'Ark1'!AE1491)</f>
        <v/>
      </c>
      <c r="Y80" s="11" t="str">
        <f>+IF(F80=0,"",'Ark1'!AF1491)</f>
        <v/>
      </c>
      <c r="Z80" s="1" t="str">
        <f t="shared" si="14"/>
        <v/>
      </c>
      <c r="AA80" s="11" t="str">
        <f t="shared" si="15"/>
        <v/>
      </c>
      <c r="AB80" s="45"/>
      <c r="AC80" s="4"/>
      <c r="AD80" s="13"/>
      <c r="AF80" s="13"/>
      <c r="AG80" s="5"/>
    </row>
    <row r="81" spans="1:33" ht="15.6">
      <c r="A81" s="45"/>
      <c r="B81">
        <f>+'Ark1'!C1492</f>
        <v>2018</v>
      </c>
      <c r="C81">
        <f>+'Ark1'!K1492</f>
        <v>7</v>
      </c>
      <c r="D81" s="2" t="str">
        <f t="shared" si="13"/>
        <v>Nødslakt</v>
      </c>
      <c r="E81" t="str">
        <f>+IF(F81=0,"",'Ark1'!Q1492)</f>
        <v/>
      </c>
      <c r="F81" s="11">
        <f>+'Ark1'!R1492</f>
        <v>0</v>
      </c>
      <c r="G81" s="201" t="str">
        <f>+IF(F81=0,"",'Ark1'!AG1492)</f>
        <v/>
      </c>
      <c r="H81" s="201"/>
      <c r="I81" s="201" t="str">
        <f>+IF(F81=0,"",'Ark1'!AH1492)</f>
        <v/>
      </c>
      <c r="J81" s="91"/>
      <c r="K81" s="1" t="str">
        <f>+IF(F81=0,"",'Ark1'!S1492)</f>
        <v/>
      </c>
      <c r="L81" s="59"/>
      <c r="M81" s="1" t="str">
        <f>+IF(F81=0,"",'Ark1'!T1492)</f>
        <v/>
      </c>
      <c r="N81" s="93" t="str">
        <f>+IF(F81=0,"",'Ark1'!U1492)</f>
        <v/>
      </c>
      <c r="O81" s="11" t="str">
        <f>+IF(F81=0,"",'Ark1'!V1492)</f>
        <v/>
      </c>
      <c r="P81" s="11" t="str">
        <f>+IF(F81=0,"",'Ark1'!W1492)</f>
        <v/>
      </c>
      <c r="Q81" s="11" t="str">
        <f>+IF(F81=0,"",'Ark1'!X1492)</f>
        <v/>
      </c>
      <c r="R81" s="11" t="str">
        <f>+IF(F81=0,"",'Ark1'!Y1492)</f>
        <v/>
      </c>
      <c r="S81" s="11" t="str">
        <f>+IF(F81=0,"",'Ark1'!Z1492)</f>
        <v/>
      </c>
      <c r="T81" s="93" t="str">
        <f>+IF(F81=0,"",'Ark1'!AA1492)</f>
        <v/>
      </c>
      <c r="U81" s="1" t="str">
        <f>+IF(F81=0,"",'Ark1'!AB1492)</f>
        <v/>
      </c>
      <c r="V81" s="1" t="str">
        <f>+IF(F81=0,"",'Ark1'!AC1492)</f>
        <v/>
      </c>
      <c r="W81" s="11" t="str">
        <f>+IF(F81=0,"",'Ark1'!AD1492)</f>
        <v/>
      </c>
      <c r="X81" s="11" t="str">
        <f>+IF(F81=0,"",'Ark1'!AE1492)</f>
        <v/>
      </c>
      <c r="Y81" s="11" t="str">
        <f>+IF(F81=0,"",'Ark1'!AF1492)</f>
        <v/>
      </c>
      <c r="Z81" s="1" t="str">
        <f t="shared" si="14"/>
        <v/>
      </c>
      <c r="AA81" s="11" t="str">
        <f t="shared" si="15"/>
        <v/>
      </c>
      <c r="AB81" s="45"/>
      <c r="AC81" s="4"/>
      <c r="AD81" s="13"/>
      <c r="AF81" s="13"/>
      <c r="AG81" s="5"/>
    </row>
    <row r="82" spans="1:33" ht="15.6">
      <c r="A82" s="45"/>
      <c r="B82">
        <f>+'Ark1'!C1493</f>
        <v>2018</v>
      </c>
      <c r="C82">
        <f>+'Ark1'!K1493</f>
        <v>9</v>
      </c>
      <c r="D82" s="2" t="str">
        <f t="shared" si="13"/>
        <v>Spesial</v>
      </c>
      <c r="E82" t="str">
        <f>+IF(F82=0,"",'Ark1'!Q1493)</f>
        <v/>
      </c>
      <c r="F82" s="11">
        <f>+'Ark1'!R1493</f>
        <v>0</v>
      </c>
      <c r="G82" s="201" t="str">
        <f>+IF(F82=0,"",'Ark1'!AG1493)</f>
        <v/>
      </c>
      <c r="H82" s="201"/>
      <c r="I82" s="201" t="str">
        <f>+IF(F82=0,"",'Ark1'!AH1493)</f>
        <v/>
      </c>
      <c r="J82" s="91"/>
      <c r="K82" s="1" t="str">
        <f>+IF(F82=0,"",'Ark1'!S1493)</f>
        <v/>
      </c>
      <c r="L82" s="59"/>
      <c r="M82" s="1" t="str">
        <f>+IF(F82=0,"",'Ark1'!T1493)</f>
        <v/>
      </c>
      <c r="N82" s="93" t="str">
        <f>+IF(F82=0,"",'Ark1'!U1493)</f>
        <v/>
      </c>
      <c r="O82" s="11" t="str">
        <f>+IF(F82=0,"",'Ark1'!V1493)</f>
        <v/>
      </c>
      <c r="P82" s="11" t="str">
        <f>+IF(F82=0,"",'Ark1'!W1493)</f>
        <v/>
      </c>
      <c r="Q82" s="11" t="str">
        <f>+IF(F82=0,"",'Ark1'!X1493)</f>
        <v/>
      </c>
      <c r="R82" s="11" t="str">
        <f>+IF(F82=0,"",'Ark1'!Y1493)</f>
        <v/>
      </c>
      <c r="S82" s="11" t="str">
        <f>+IF(F82=0,"",'Ark1'!Z1493)</f>
        <v/>
      </c>
      <c r="T82" s="93" t="str">
        <f>+IF(F82=0,"",'Ark1'!AA1493)</f>
        <v/>
      </c>
      <c r="U82" s="1" t="str">
        <f>+IF(F82=0,"",'Ark1'!AB1493)</f>
        <v/>
      </c>
      <c r="V82" s="1" t="str">
        <f>+IF(F82=0,"",'Ark1'!AC1493)</f>
        <v/>
      </c>
      <c r="W82" s="11" t="str">
        <f>+IF(F82=0,"",'Ark1'!AD1493)</f>
        <v/>
      </c>
      <c r="X82" s="11" t="str">
        <f>+IF(F82=0,"",'Ark1'!AE1493)</f>
        <v/>
      </c>
      <c r="Y82" s="11" t="str">
        <f>+IF(F82=0,"",'Ark1'!AF1493)</f>
        <v/>
      </c>
      <c r="Z82" s="1" t="str">
        <f t="shared" si="14"/>
        <v/>
      </c>
      <c r="AA82" s="11" t="str">
        <f t="shared" si="15"/>
        <v/>
      </c>
      <c r="AB82" s="45"/>
      <c r="AC82" s="4"/>
      <c r="AD82" s="13"/>
      <c r="AF82" s="13"/>
      <c r="AG82" s="5"/>
    </row>
    <row r="83" spans="1:33" ht="15.6">
      <c r="A83" s="45"/>
      <c r="B83">
        <f>+'Ark1'!C1494</f>
        <v>2018</v>
      </c>
      <c r="C83">
        <f>+'Ark1'!K1494</f>
        <v>10</v>
      </c>
      <c r="D83" s="2" t="str">
        <f t="shared" si="13"/>
        <v>Gult fett Ordinær</v>
      </c>
      <c r="E83" t="str">
        <f>+IF(F83=0,"",'Ark1'!Q1494)</f>
        <v/>
      </c>
      <c r="F83" s="11">
        <f>+'Ark1'!R1494</f>
        <v>0</v>
      </c>
      <c r="G83" s="201" t="str">
        <f>+IF(F83=0,"",'Ark1'!AG1494)</f>
        <v/>
      </c>
      <c r="H83" s="201"/>
      <c r="I83" s="201" t="str">
        <f>+IF(F83=0,"",'Ark1'!AH1494)</f>
        <v/>
      </c>
      <c r="J83" s="91"/>
      <c r="K83" s="1" t="str">
        <f>+IF(F83=0,"",'Ark1'!S1494)</f>
        <v/>
      </c>
      <c r="L83" s="59"/>
      <c r="M83" s="1" t="str">
        <f>+IF(F83=0,"",'Ark1'!T1494)</f>
        <v/>
      </c>
      <c r="N83" s="93" t="str">
        <f>+IF(F83=0,"",'Ark1'!U1494)</f>
        <v/>
      </c>
      <c r="O83" s="11" t="str">
        <f>+IF(F83=0,"",'Ark1'!V1494)</f>
        <v/>
      </c>
      <c r="P83" s="11" t="str">
        <f>+IF(F83=0,"",'Ark1'!W1494)</f>
        <v/>
      </c>
      <c r="Q83" s="11" t="str">
        <f>+IF(F83=0,"",'Ark1'!X1494)</f>
        <v/>
      </c>
      <c r="R83" s="11" t="str">
        <f>+IF(F83=0,"",'Ark1'!Y1494)</f>
        <v/>
      </c>
      <c r="S83" s="11" t="str">
        <f>+IF(F83=0,"",'Ark1'!Z1494)</f>
        <v/>
      </c>
      <c r="T83" s="93" t="str">
        <f>+IF(F83=0,"",'Ark1'!AA1494)</f>
        <v/>
      </c>
      <c r="U83" s="1" t="str">
        <f>+IF(F83=0,"",'Ark1'!AB1494)</f>
        <v/>
      </c>
      <c r="V83" s="1" t="str">
        <f>+IF(F83=0,"",'Ark1'!AC1494)</f>
        <v/>
      </c>
      <c r="W83" s="11" t="str">
        <f>+IF(F83=0,"",'Ark1'!AD1494)</f>
        <v/>
      </c>
      <c r="X83" s="11" t="str">
        <f>+IF(F83=0,"",'Ark1'!AE1494)</f>
        <v/>
      </c>
      <c r="Y83" s="11" t="str">
        <f>+IF(F83=0,"",'Ark1'!AF1494)</f>
        <v/>
      </c>
      <c r="Z83" s="1" t="str">
        <f t="shared" si="14"/>
        <v/>
      </c>
      <c r="AA83" s="11" t="str">
        <f t="shared" si="15"/>
        <v/>
      </c>
      <c r="AB83" s="45"/>
      <c r="AC83" s="4"/>
      <c r="AD83" s="13"/>
      <c r="AF83" s="5"/>
      <c r="AG83" s="5"/>
    </row>
    <row r="84" spans="1:33" ht="15.6">
      <c r="A84" s="45"/>
      <c r="B84">
        <f>+'Ark1'!C1495</f>
        <v>2018</v>
      </c>
      <c r="C84">
        <f>+'Ark1'!K1495</f>
        <v>12</v>
      </c>
      <c r="D84" s="2" t="str">
        <f t="shared" si="13"/>
        <v>Gult fett Villsau</v>
      </c>
      <c r="E84" t="str">
        <f>+IF(F84=0,"",'Ark1'!Q1495)</f>
        <v/>
      </c>
      <c r="F84" s="11">
        <f>+'Ark1'!R1495</f>
        <v>0</v>
      </c>
      <c r="G84" s="201" t="str">
        <f>+IF(F84=0,"",'Ark1'!AG1495)</f>
        <v/>
      </c>
      <c r="H84" s="201"/>
      <c r="I84" s="201" t="str">
        <f>+IF(F84=0,"",'Ark1'!AH1495)</f>
        <v/>
      </c>
      <c r="J84" s="91"/>
      <c r="K84" s="1" t="str">
        <f>+IF(F84=0,"",'Ark1'!S1495)</f>
        <v/>
      </c>
      <c r="L84" s="59"/>
      <c r="M84" s="1" t="str">
        <f>+IF(F84=0,"",'Ark1'!T1495)</f>
        <v/>
      </c>
      <c r="N84" s="93" t="str">
        <f>+IF(F84=0,"",'Ark1'!U1495)</f>
        <v/>
      </c>
      <c r="O84" s="11" t="str">
        <f>+IF(F84=0,"",'Ark1'!V1495)</f>
        <v/>
      </c>
      <c r="P84" s="11" t="str">
        <f>+IF(F84=0,"",'Ark1'!W1495)</f>
        <v/>
      </c>
      <c r="Q84" s="11" t="str">
        <f>+IF(F84=0,"",'Ark1'!X1495)</f>
        <v/>
      </c>
      <c r="R84" s="11" t="str">
        <f>+IF(F84=0,"",'Ark1'!Y1495)</f>
        <v/>
      </c>
      <c r="S84" s="11" t="str">
        <f>+IF(F84=0,"",'Ark1'!Z1495)</f>
        <v/>
      </c>
      <c r="T84" s="93" t="str">
        <f>+IF(F84=0,"",'Ark1'!AA1495)</f>
        <v/>
      </c>
      <c r="U84" s="1" t="str">
        <f>+IF(F84=0,"",'Ark1'!AB1495)</f>
        <v/>
      </c>
      <c r="V84" s="1" t="str">
        <f>+IF(F84=0,"",'Ark1'!AC1495)</f>
        <v/>
      </c>
      <c r="W84" s="11" t="str">
        <f>+IF(F84=0,"",'Ark1'!AD1495)</f>
        <v/>
      </c>
      <c r="X84" s="11" t="str">
        <f>+IF(F84=0,"",'Ark1'!AE1495)</f>
        <v/>
      </c>
      <c r="Y84" s="11" t="str">
        <f>+IF(F84=0,"",'Ark1'!AF1495)</f>
        <v/>
      </c>
      <c r="Z84" s="1" t="str">
        <f t="shared" si="14"/>
        <v/>
      </c>
      <c r="AA84" s="11" t="str">
        <f t="shared" si="15"/>
        <v/>
      </c>
      <c r="AB84" s="45"/>
      <c r="AC84" s="4"/>
      <c r="AD84" s="13"/>
      <c r="AF84" s="5"/>
      <c r="AG84" s="5"/>
    </row>
    <row r="85" spans="1:33" ht="15.6">
      <c r="A85" s="45"/>
      <c r="B85">
        <f>+'Ark1'!C1496</f>
        <v>2018</v>
      </c>
      <c r="C85">
        <f>+'Ark1'!K1496</f>
        <v>14</v>
      </c>
      <c r="D85" s="2" t="str">
        <f t="shared" si="13"/>
        <v>Gult fett Økologisk</v>
      </c>
      <c r="E85" t="str">
        <f>+IF(F85=0,"",'Ark1'!Q1496)</f>
        <v/>
      </c>
      <c r="F85" s="11">
        <f>+'Ark1'!R1496</f>
        <v>0</v>
      </c>
      <c r="G85" s="201" t="str">
        <f>+IF(F85=0,"",'Ark1'!AG1496)</f>
        <v/>
      </c>
      <c r="H85" s="201"/>
      <c r="I85" s="201" t="str">
        <f>+IF(F85=0,"",'Ark1'!AH1496)</f>
        <v/>
      </c>
      <c r="J85" s="91"/>
      <c r="K85" s="1" t="str">
        <f>+IF(F85=0,"",'Ark1'!S1496)</f>
        <v/>
      </c>
      <c r="L85" s="59"/>
      <c r="M85" s="1" t="str">
        <f>+IF(F85=0,"",'Ark1'!T1496)</f>
        <v/>
      </c>
      <c r="N85" s="93" t="str">
        <f>+IF(F85=0,"",'Ark1'!U1496)</f>
        <v/>
      </c>
      <c r="O85" s="11" t="str">
        <f>+IF(F85=0,"",'Ark1'!V1496)</f>
        <v/>
      </c>
      <c r="P85" s="11" t="str">
        <f>+IF(F85=0,"",'Ark1'!W1496)</f>
        <v/>
      </c>
      <c r="Q85" s="11" t="str">
        <f>+IF(F85=0,"",'Ark1'!X1496)</f>
        <v/>
      </c>
      <c r="R85" s="11" t="str">
        <f>+IF(F85=0,"",'Ark1'!Y1496)</f>
        <v/>
      </c>
      <c r="S85" s="11" t="str">
        <f>+IF(F85=0,"",'Ark1'!Z1496)</f>
        <v/>
      </c>
      <c r="T85" s="93" t="str">
        <f>+IF(F85=0,"",'Ark1'!AA1496)</f>
        <v/>
      </c>
      <c r="U85" s="1" t="str">
        <f>+IF(F85=0,"",'Ark1'!AB1496)</f>
        <v/>
      </c>
      <c r="V85" s="1" t="str">
        <f>+IF(F85=0,"",'Ark1'!AC1496)</f>
        <v/>
      </c>
      <c r="W85" s="11" t="str">
        <f>+IF(F85=0,"",'Ark1'!AD1496)</f>
        <v/>
      </c>
      <c r="X85" s="11" t="str">
        <f>+IF(F85=0,"",'Ark1'!AE1496)</f>
        <v/>
      </c>
      <c r="Y85" s="11" t="str">
        <f>+IF(F85=0,"",'Ark1'!AF1496)</f>
        <v/>
      </c>
      <c r="Z85" s="1" t="str">
        <f t="shared" si="14"/>
        <v/>
      </c>
      <c r="AA85" s="11" t="str">
        <f t="shared" si="15"/>
        <v/>
      </c>
      <c r="AB85" s="45"/>
      <c r="AC85" s="4"/>
      <c r="AD85" s="13"/>
      <c r="AF85" s="5"/>
      <c r="AG85" s="5"/>
    </row>
    <row r="86" spans="1:33" ht="15.6">
      <c r="A86" s="45"/>
      <c r="B86">
        <f>+'Ark1'!C1497</f>
        <v>2018</v>
      </c>
      <c r="C86">
        <f>+'Ark1'!K1497</f>
        <v>19</v>
      </c>
      <c r="D86" s="2" t="str">
        <f t="shared" si="13"/>
        <v>Gult fett Spesial</v>
      </c>
      <c r="E86" t="str">
        <f>+IF(F86=0,"",'Ark1'!Q1497)</f>
        <v/>
      </c>
      <c r="F86" s="11">
        <f>+'Ark1'!R1497</f>
        <v>0</v>
      </c>
      <c r="G86" s="201" t="str">
        <f>+IF(F86=0,"",'Ark1'!AG1497)</f>
        <v/>
      </c>
      <c r="H86" s="201"/>
      <c r="I86" s="201" t="str">
        <f>+IF(F86=0,"",'Ark1'!AH1497)</f>
        <v/>
      </c>
      <c r="J86" s="91"/>
      <c r="K86" s="1" t="str">
        <f>+IF(F86=0,"",'Ark1'!S1497)</f>
        <v/>
      </c>
      <c r="L86" s="59"/>
      <c r="M86" s="1" t="str">
        <f>+IF(F86=0,"",'Ark1'!T1497)</f>
        <v/>
      </c>
      <c r="N86" s="93" t="str">
        <f>+IF(F86=0,"",'Ark1'!U1497)</f>
        <v/>
      </c>
      <c r="O86" s="11" t="str">
        <f>+IF(F86=0,"",'Ark1'!V1497)</f>
        <v/>
      </c>
      <c r="P86" s="11" t="str">
        <f>+IF(F86=0,"",'Ark1'!W1497)</f>
        <v/>
      </c>
      <c r="Q86" s="11" t="str">
        <f>+IF(F86=0,"",'Ark1'!X1497)</f>
        <v/>
      </c>
      <c r="R86" s="11" t="str">
        <f>+IF(F86=0,"",'Ark1'!Y1497)</f>
        <v/>
      </c>
      <c r="S86" s="11" t="str">
        <f>+IF(F86=0,"",'Ark1'!Z1497)</f>
        <v/>
      </c>
      <c r="T86" s="93" t="str">
        <f>+IF(F86=0,"",'Ark1'!AA1497)</f>
        <v/>
      </c>
      <c r="U86" s="1" t="str">
        <f>+IF(F86=0,"",'Ark1'!AB1497)</f>
        <v/>
      </c>
      <c r="V86" s="1" t="str">
        <f>+IF(F86=0,"",'Ark1'!AC1497)</f>
        <v/>
      </c>
      <c r="W86" s="11" t="str">
        <f>+IF(F86=0,"",'Ark1'!AD1497)</f>
        <v/>
      </c>
      <c r="X86" s="11" t="str">
        <f>+IF(F86=0,"",'Ark1'!AE1497)</f>
        <v/>
      </c>
      <c r="Y86" s="11" t="str">
        <f>+IF(F86=0,"",'Ark1'!AF1497)</f>
        <v/>
      </c>
      <c r="Z86" s="1" t="str">
        <f t="shared" si="14"/>
        <v/>
      </c>
      <c r="AA86" s="11" t="str">
        <f t="shared" si="15"/>
        <v/>
      </c>
      <c r="AB86" s="45"/>
      <c r="AC86" s="4"/>
      <c r="AD86" s="13"/>
      <c r="AF86" s="5"/>
      <c r="AG86" s="5"/>
    </row>
    <row r="87" spans="1:33" ht="15.6">
      <c r="A87" s="45"/>
      <c r="B87">
        <f>+'Ark1'!C1498</f>
        <v>2018</v>
      </c>
      <c r="C87">
        <f>+'Ark1'!K1498</f>
        <v>25</v>
      </c>
      <c r="D87" s="2" t="str">
        <f t="shared" si="13"/>
        <v>Lyngenlam</v>
      </c>
      <c r="E87" t="str">
        <f>+IF(F87=0,"",'Ark1'!Q1498)</f>
        <v/>
      </c>
      <c r="F87" s="11">
        <f>+'Ark1'!R1498</f>
        <v>0</v>
      </c>
      <c r="G87" s="201" t="str">
        <f>+IF(F87=0,"",'Ark1'!AG1498)</f>
        <v/>
      </c>
      <c r="H87" s="201"/>
      <c r="I87" s="201" t="str">
        <f>+IF(F87=0,"",'Ark1'!AH1498)</f>
        <v/>
      </c>
      <c r="J87" s="91"/>
      <c r="K87" s="1" t="str">
        <f>+IF(F87=0,"",'Ark1'!S1498)</f>
        <v/>
      </c>
      <c r="L87" s="59"/>
      <c r="M87" s="1" t="str">
        <f>+IF(F87=0,"",'Ark1'!T1498)</f>
        <v/>
      </c>
      <c r="N87" s="93" t="str">
        <f>+IF(F87=0,"",'Ark1'!U1498)</f>
        <v/>
      </c>
      <c r="O87" s="11" t="str">
        <f>+IF(F87=0,"",'Ark1'!V1498)</f>
        <v/>
      </c>
      <c r="P87" s="11" t="str">
        <f>+IF(F87=0,"",'Ark1'!W1498)</f>
        <v/>
      </c>
      <c r="Q87" s="11" t="str">
        <f>+IF(F87=0,"",'Ark1'!X1498)</f>
        <v/>
      </c>
      <c r="R87" s="11" t="str">
        <f>+IF(F87=0,"",'Ark1'!Y1498)</f>
        <v/>
      </c>
      <c r="S87" s="11" t="str">
        <f>+IF(F87=0,"",'Ark1'!Z1498)</f>
        <v/>
      </c>
      <c r="T87" s="93" t="str">
        <f>+IF(F87=0,"",'Ark1'!AA1498)</f>
        <v/>
      </c>
      <c r="U87" s="1" t="str">
        <f>+IF(F87=0,"",'Ark1'!AB1498)</f>
        <v/>
      </c>
      <c r="V87" s="1" t="str">
        <f>+IF(F87=0,"",'Ark1'!AC1498)</f>
        <v/>
      </c>
      <c r="W87" s="11" t="str">
        <f>+IF(F87=0,"",'Ark1'!AD1498)</f>
        <v/>
      </c>
      <c r="X87" s="11" t="str">
        <f>+IF(F87=0,"",'Ark1'!AE1498)</f>
        <v/>
      </c>
      <c r="Y87" s="11" t="str">
        <f>+IF(F87=0,"",'Ark1'!AF1498)</f>
        <v/>
      </c>
      <c r="Z87" s="1" t="str">
        <f t="shared" si="14"/>
        <v/>
      </c>
      <c r="AA87" s="11" t="str">
        <f t="shared" si="15"/>
        <v/>
      </c>
      <c r="AB87" s="45"/>
      <c r="AC87" s="4"/>
      <c r="AD87" s="13"/>
      <c r="AF87" s="5"/>
      <c r="AG87" s="5"/>
    </row>
    <row r="88" spans="1:33" ht="15.6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"/>
      <c r="AD88" s="13"/>
      <c r="AF88" s="5"/>
      <c r="AG88" s="5"/>
    </row>
    <row r="89" spans="1:33" ht="15.6">
      <c r="A89" s="45"/>
      <c r="B89">
        <f>+'Ark1'!C1499</f>
        <v>2017</v>
      </c>
      <c r="C89">
        <f>+'Ark1'!K1499</f>
        <v>0</v>
      </c>
      <c r="D89" s="2" t="str">
        <f t="shared" ref="D89:D151" si="16">VLOOKUP(C89,$AJ$12:$AK$21,2)</f>
        <v>Ordinær</v>
      </c>
      <c r="E89" t="str">
        <f>+IF(F89=0,"",'Ark1'!Q1499)</f>
        <v/>
      </c>
      <c r="F89" s="11">
        <f>+'Ark1'!R1499</f>
        <v>0</v>
      </c>
      <c r="G89" s="201" t="str">
        <f>+IF(F89=0,"",'Ark1'!AG1499)</f>
        <v/>
      </c>
      <c r="H89" s="201"/>
      <c r="I89" s="201" t="str">
        <f>+IF(F89=0,"",'Ark1'!AH1499)</f>
        <v/>
      </c>
      <c r="J89" s="91"/>
      <c r="K89" s="1" t="str">
        <f>+IF(F89=0,"",'Ark1'!S1499)</f>
        <v/>
      </c>
      <c r="L89" s="59"/>
      <c r="M89" s="1" t="str">
        <f>+IF(F89=0,"",'Ark1'!T1499)</f>
        <v/>
      </c>
      <c r="N89" s="93" t="str">
        <f>+IF(F89=0,"",'Ark1'!U1499)</f>
        <v/>
      </c>
      <c r="O89" s="11" t="str">
        <f>+IF(F89=0,"",'Ark1'!V1499)</f>
        <v/>
      </c>
      <c r="P89" s="11" t="str">
        <f>+IF(F89=0,"",'Ark1'!W1499)</f>
        <v/>
      </c>
      <c r="Q89" s="11" t="str">
        <f>+IF(F89=0,"",'Ark1'!X1499)</f>
        <v/>
      </c>
      <c r="R89" s="11" t="str">
        <f>+IF(F89=0,"",'Ark1'!Y1499)</f>
        <v/>
      </c>
      <c r="S89" s="11" t="str">
        <f>+IF(F89=0,"",'Ark1'!Z1499)</f>
        <v/>
      </c>
      <c r="T89" s="93" t="str">
        <f>+IF(F89=0,"",'Ark1'!AA1499)</f>
        <v/>
      </c>
      <c r="U89" s="1" t="str">
        <f>+IF(F89=0,"",'Ark1'!AB1499)</f>
        <v/>
      </c>
      <c r="V89" s="1" t="str">
        <f>+IF(F89=0,"",'Ark1'!AC1499)</f>
        <v/>
      </c>
      <c r="W89" s="11" t="str">
        <f>+IF(F89=0,"",'Ark1'!AD1499)</f>
        <v/>
      </c>
      <c r="X89" s="11" t="str">
        <f>+IF(F89=0,"",'Ark1'!AE1499)</f>
        <v/>
      </c>
      <c r="Y89" s="11" t="str">
        <f>+IF(F89=0,"",'Ark1'!AF1499)</f>
        <v/>
      </c>
      <c r="Z89" s="1" t="str">
        <f t="shared" si="11"/>
        <v/>
      </c>
      <c r="AA89" s="11" t="str">
        <f t="shared" si="12"/>
        <v/>
      </c>
      <c r="AB89" s="45"/>
      <c r="AC89" s="4"/>
      <c r="AD89" s="13"/>
      <c r="AF89" s="5"/>
      <c r="AG89" s="5"/>
    </row>
    <row r="90" spans="1:33" ht="15.6">
      <c r="A90" s="45"/>
      <c r="B90">
        <f>+'Ark1'!C1500</f>
        <v>2017</v>
      </c>
      <c r="C90">
        <f>+'Ark1'!K1500</f>
        <v>2</v>
      </c>
      <c r="D90" s="2" t="str">
        <f t="shared" si="16"/>
        <v>Villsau</v>
      </c>
      <c r="E90" t="str">
        <f>+IF(F90=0,"",'Ark1'!Q1500)</f>
        <v/>
      </c>
      <c r="F90" s="11">
        <f>+'Ark1'!R1500</f>
        <v>0</v>
      </c>
      <c r="G90" s="201" t="str">
        <f>+IF(F90=0,"",'Ark1'!AG1500)</f>
        <v/>
      </c>
      <c r="H90" s="201"/>
      <c r="I90" s="201" t="str">
        <f>+IF(F90=0,"",'Ark1'!AH1500)</f>
        <v/>
      </c>
      <c r="J90" s="91"/>
      <c r="K90" s="1" t="str">
        <f>+IF(F90=0,"",'Ark1'!S1500)</f>
        <v/>
      </c>
      <c r="L90" s="59"/>
      <c r="M90" s="1" t="str">
        <f>+IF(F90=0,"",'Ark1'!T1500)</f>
        <v/>
      </c>
      <c r="N90" s="93" t="str">
        <f>+IF(F90=0,"",'Ark1'!U1500)</f>
        <v/>
      </c>
      <c r="O90" s="11" t="str">
        <f>+IF(F90=0,"",'Ark1'!V1500)</f>
        <v/>
      </c>
      <c r="P90" s="11" t="str">
        <f>+IF(F90=0,"",'Ark1'!W1500)</f>
        <v/>
      </c>
      <c r="Q90" s="11" t="str">
        <f>+IF(F90=0,"",'Ark1'!X1500)</f>
        <v/>
      </c>
      <c r="R90" s="11" t="str">
        <f>+IF(F90=0,"",'Ark1'!Y1500)</f>
        <v/>
      </c>
      <c r="S90" s="11" t="str">
        <f>+IF(F90=0,"",'Ark1'!Z1500)</f>
        <v/>
      </c>
      <c r="T90" s="93" t="str">
        <f>+IF(F90=0,"",'Ark1'!AA1500)</f>
        <v/>
      </c>
      <c r="U90" s="1" t="str">
        <f>+IF(F90=0,"",'Ark1'!AB1500)</f>
        <v/>
      </c>
      <c r="V90" s="1" t="str">
        <f>+IF(F90=0,"",'Ark1'!AC1500)</f>
        <v/>
      </c>
      <c r="W90" s="11" t="str">
        <f>+IF(F90=0,"",'Ark1'!AD1500)</f>
        <v/>
      </c>
      <c r="X90" s="11" t="str">
        <f>+IF(F90=0,"",'Ark1'!AE1500)</f>
        <v/>
      </c>
      <c r="Y90" s="11" t="str">
        <f>+IF(F90=0,"",'Ark1'!AF1500)</f>
        <v/>
      </c>
      <c r="Z90" s="1" t="str">
        <f t="shared" si="11"/>
        <v/>
      </c>
      <c r="AA90" s="11" t="str">
        <f t="shared" si="12"/>
        <v/>
      </c>
      <c r="AB90" s="45"/>
      <c r="AC90" s="4"/>
      <c r="AD90" s="13"/>
      <c r="AF90" s="5"/>
      <c r="AG90" s="5"/>
    </row>
    <row r="91" spans="1:33" ht="15.6">
      <c r="A91" s="45"/>
      <c r="B91">
        <f>+'Ark1'!C1501</f>
        <v>2017</v>
      </c>
      <c r="C91">
        <f>+'Ark1'!K1501</f>
        <v>4</v>
      </c>
      <c r="D91" s="2" t="str">
        <f t="shared" si="16"/>
        <v>Økologisk</v>
      </c>
      <c r="E91" t="str">
        <f>+IF(F91=0,"",'Ark1'!Q1501)</f>
        <v/>
      </c>
      <c r="F91" s="11">
        <f>+'Ark1'!R1501</f>
        <v>0</v>
      </c>
      <c r="G91" s="201" t="str">
        <f>+IF(F91=0,"",'Ark1'!AG1501)</f>
        <v/>
      </c>
      <c r="H91" s="201"/>
      <c r="I91" s="201" t="str">
        <f>+IF(F91=0,"",'Ark1'!AH1501)</f>
        <v/>
      </c>
      <c r="J91" s="91"/>
      <c r="K91" s="1" t="str">
        <f>+IF(F91=0,"",'Ark1'!S1501)</f>
        <v/>
      </c>
      <c r="L91" s="59"/>
      <c r="M91" s="1" t="str">
        <f>+IF(F91=0,"",'Ark1'!T1501)</f>
        <v/>
      </c>
      <c r="N91" s="93" t="str">
        <f>+IF(F91=0,"",'Ark1'!U1501)</f>
        <v/>
      </c>
      <c r="O91" s="11" t="str">
        <f>+IF(F91=0,"",'Ark1'!V1501)</f>
        <v/>
      </c>
      <c r="P91" s="11" t="str">
        <f>+IF(F91=0,"",'Ark1'!W1501)</f>
        <v/>
      </c>
      <c r="Q91" s="11" t="str">
        <f>+IF(F91=0,"",'Ark1'!X1501)</f>
        <v/>
      </c>
      <c r="R91" s="11" t="str">
        <f>+IF(F91=0,"",'Ark1'!Y1501)</f>
        <v/>
      </c>
      <c r="S91" s="11" t="str">
        <f>+IF(F91=0,"",'Ark1'!Z1501)</f>
        <v/>
      </c>
      <c r="T91" s="93" t="str">
        <f>+IF(F91=0,"",'Ark1'!AA1501)</f>
        <v/>
      </c>
      <c r="U91" s="1" t="str">
        <f>+IF(F91=0,"",'Ark1'!AB1501)</f>
        <v/>
      </c>
      <c r="V91" s="1" t="str">
        <f>+IF(F91=0,"",'Ark1'!AC1501)</f>
        <v/>
      </c>
      <c r="W91" s="11" t="str">
        <f>+IF(F91=0,"",'Ark1'!AD1501)</f>
        <v/>
      </c>
      <c r="X91" s="11" t="str">
        <f>+IF(F91=0,"",'Ark1'!AE1501)</f>
        <v/>
      </c>
      <c r="Y91" s="11" t="str">
        <f>+IF(F91=0,"",'Ark1'!AF1501)</f>
        <v/>
      </c>
      <c r="Z91" s="1" t="str">
        <f t="shared" ref="Z91:Z126" si="17">+IF(F91=0,"",N91/K91)</f>
        <v/>
      </c>
      <c r="AA91" s="11" t="str">
        <f t="shared" ref="AA91:AA102" si="18">+IF(F91=0,"",F91/E91)</f>
        <v/>
      </c>
      <c r="AB91" s="45"/>
      <c r="AC91" s="4"/>
      <c r="AD91" s="13"/>
      <c r="AF91" s="5"/>
      <c r="AG91" s="5"/>
    </row>
    <row r="92" spans="1:33" ht="15.6">
      <c r="A92" s="45"/>
      <c r="B92">
        <f>+'Ark1'!C1502</f>
        <v>2017</v>
      </c>
      <c r="C92">
        <f>+'Ark1'!K1502</f>
        <v>7</v>
      </c>
      <c r="D92" s="2" t="str">
        <f t="shared" si="16"/>
        <v>Nødslakt</v>
      </c>
      <c r="E92" t="str">
        <f>+IF(F92=0,"",'Ark1'!Q1502)</f>
        <v/>
      </c>
      <c r="F92" s="11">
        <f>+'Ark1'!R1502</f>
        <v>0</v>
      </c>
      <c r="G92" s="201" t="str">
        <f>+IF(F92=0,"",'Ark1'!AG1502)</f>
        <v/>
      </c>
      <c r="H92" s="201"/>
      <c r="I92" s="201" t="str">
        <f>+IF(F92=0,"",'Ark1'!AH1502)</f>
        <v/>
      </c>
      <c r="J92" s="91"/>
      <c r="K92" s="1" t="str">
        <f>+IF(F92=0,"",'Ark1'!S1502)</f>
        <v/>
      </c>
      <c r="L92" s="59"/>
      <c r="M92" s="1" t="str">
        <f>+IF(F92=0,"",'Ark1'!T1502)</f>
        <v/>
      </c>
      <c r="N92" s="93" t="str">
        <f>+IF(F92=0,"",'Ark1'!U1502)</f>
        <v/>
      </c>
      <c r="O92" s="11" t="str">
        <f>+IF(F92=0,"",'Ark1'!V1502)</f>
        <v/>
      </c>
      <c r="P92" s="11" t="str">
        <f>+IF(F92=0,"",'Ark1'!W1502)</f>
        <v/>
      </c>
      <c r="Q92" s="11" t="str">
        <f>+IF(F92=0,"",'Ark1'!X1502)</f>
        <v/>
      </c>
      <c r="R92" s="11" t="str">
        <f>+IF(F92=0,"",'Ark1'!Y1502)</f>
        <v/>
      </c>
      <c r="S92" s="11" t="str">
        <f>+IF(F92=0,"",'Ark1'!Z1502)</f>
        <v/>
      </c>
      <c r="T92" s="93" t="str">
        <f>+IF(F92=0,"",'Ark1'!AA1502)</f>
        <v/>
      </c>
      <c r="U92" s="1" t="str">
        <f>+IF(F92=0,"",'Ark1'!AB1502)</f>
        <v/>
      </c>
      <c r="V92" s="1" t="str">
        <f>+IF(F92=0,"",'Ark1'!AC1502)</f>
        <v/>
      </c>
      <c r="W92" s="11" t="str">
        <f>+IF(F92=0,"",'Ark1'!AD1502)</f>
        <v/>
      </c>
      <c r="X92" s="11" t="str">
        <f>+IF(F92=0,"",'Ark1'!AE1502)</f>
        <v/>
      </c>
      <c r="Y92" s="11" t="str">
        <f>+IF(F92=0,"",'Ark1'!AF1502)</f>
        <v/>
      </c>
      <c r="Z92" s="1" t="str">
        <f t="shared" si="17"/>
        <v/>
      </c>
      <c r="AA92" s="11" t="str">
        <f t="shared" si="18"/>
        <v/>
      </c>
      <c r="AB92" s="45"/>
      <c r="AC92" s="4"/>
      <c r="AD92" s="5"/>
      <c r="AF92" s="5"/>
      <c r="AG92" s="5"/>
    </row>
    <row r="93" spans="1:33" ht="15.6">
      <c r="A93" s="45"/>
      <c r="B93" s="52">
        <f>+'Ark1'!C1503</f>
        <v>2017</v>
      </c>
      <c r="C93" s="52">
        <f>+'Ark1'!K1503</f>
        <v>9</v>
      </c>
      <c r="D93" s="65" t="str">
        <f t="shared" si="16"/>
        <v>Spesial</v>
      </c>
      <c r="E93" s="52" t="str">
        <f>+IF(F93=0,"",'Ark1'!Q1503)</f>
        <v/>
      </c>
      <c r="F93" s="74">
        <f>+'Ark1'!R1503</f>
        <v>0</v>
      </c>
      <c r="G93" s="183" t="str">
        <f>+IF(F93=0,"",'Ark1'!AG1503)</f>
        <v/>
      </c>
      <c r="H93" s="183"/>
      <c r="I93" s="183" t="str">
        <f>+IF(F93=0,"",'Ark1'!AH1503)</f>
        <v/>
      </c>
      <c r="J93" s="312"/>
      <c r="K93" s="54" t="str">
        <f>+IF(F93=0,"",'Ark1'!S1503)</f>
        <v/>
      </c>
      <c r="L93" s="58"/>
      <c r="M93" s="54" t="str">
        <f>+IF(F93=0,"",'Ark1'!T1503)</f>
        <v/>
      </c>
      <c r="N93" s="161" t="str">
        <f>+IF(F93=0,"",'Ark1'!U1503)</f>
        <v/>
      </c>
      <c r="O93" s="74" t="str">
        <f>+IF(F93=0,"",'Ark1'!V1503)</f>
        <v/>
      </c>
      <c r="P93" s="74" t="str">
        <f>+IF(F93=0,"",'Ark1'!W1503)</f>
        <v/>
      </c>
      <c r="Q93" s="74" t="str">
        <f>+IF(F93=0,"",'Ark1'!X1503)</f>
        <v/>
      </c>
      <c r="R93" s="74" t="str">
        <f>+IF(F93=0,"",'Ark1'!Y1503)</f>
        <v/>
      </c>
      <c r="S93" s="74" t="str">
        <f>+IF(F93=0,"",'Ark1'!Z1503)</f>
        <v/>
      </c>
      <c r="T93" s="161" t="str">
        <f>+IF(F93=0,"",'Ark1'!AA1503)</f>
        <v/>
      </c>
      <c r="U93" s="54" t="str">
        <f>+IF(F93=0,"",'Ark1'!AB1503)</f>
        <v/>
      </c>
      <c r="V93" s="54" t="str">
        <f>+IF(F93=0,"",'Ark1'!AC1503)</f>
        <v/>
      </c>
      <c r="W93" s="74" t="str">
        <f>+IF(F93=0,"",'Ark1'!AD1503)</f>
        <v/>
      </c>
      <c r="X93" s="74" t="str">
        <f>+IF(F93=0,"",'Ark1'!AE1503)</f>
        <v/>
      </c>
      <c r="Y93" s="74" t="str">
        <f>+IF(F93=0,"",'Ark1'!AF1503)</f>
        <v/>
      </c>
      <c r="Z93" s="54" t="str">
        <f t="shared" si="17"/>
        <v/>
      </c>
      <c r="AA93" s="74" t="str">
        <f t="shared" si="18"/>
        <v/>
      </c>
      <c r="AB93" s="45"/>
      <c r="AC93" s="13"/>
      <c r="AD93" s="13"/>
    </row>
    <row r="94" spans="1:33" ht="15.6">
      <c r="A94" s="45"/>
      <c r="B94" s="52">
        <f>+'Ark1'!C1504</f>
        <v>2017</v>
      </c>
      <c r="C94" s="52">
        <f>+'Ark1'!K1504</f>
        <v>10</v>
      </c>
      <c r="D94" s="65" t="str">
        <f t="shared" si="16"/>
        <v>Gult fett Ordinær</v>
      </c>
      <c r="E94" s="52" t="str">
        <f>+IF(F94=0,"",'Ark1'!Q1504)</f>
        <v/>
      </c>
      <c r="F94" s="74">
        <f>+'Ark1'!R1504</f>
        <v>0</v>
      </c>
      <c r="G94" s="183" t="str">
        <f>+IF(F94=0,"",'Ark1'!AG1504)</f>
        <v/>
      </c>
      <c r="H94" s="183"/>
      <c r="I94" s="183" t="str">
        <f>+IF(F94=0,"",'Ark1'!AH1504)</f>
        <v/>
      </c>
      <c r="J94" s="312"/>
      <c r="K94" s="54" t="str">
        <f>+IF(F94=0,"",'Ark1'!S1504)</f>
        <v/>
      </c>
      <c r="L94" s="58"/>
      <c r="M94" s="54" t="str">
        <f>+IF(F94=0,"",'Ark1'!T1504)</f>
        <v/>
      </c>
      <c r="N94" s="161" t="str">
        <f>+IF(F94=0,"",'Ark1'!U1504)</f>
        <v/>
      </c>
      <c r="O94" s="74" t="str">
        <f>+IF(F94=0,"",'Ark1'!V1504)</f>
        <v/>
      </c>
      <c r="P94" s="74" t="str">
        <f>+IF(F94=0,"",'Ark1'!W1504)</f>
        <v/>
      </c>
      <c r="Q94" s="74" t="str">
        <f>+IF(F94=0,"",'Ark1'!X1504)</f>
        <v/>
      </c>
      <c r="R94" s="74" t="str">
        <f>+IF(F94=0,"",'Ark1'!Y1504)</f>
        <v/>
      </c>
      <c r="S94" s="74" t="str">
        <f>+IF(F94=0,"",'Ark1'!Z1504)</f>
        <v/>
      </c>
      <c r="T94" s="161" t="str">
        <f>+IF(F94=0,"",'Ark1'!AA1504)</f>
        <v/>
      </c>
      <c r="U94" s="54" t="str">
        <f>+IF(F94=0,"",'Ark1'!AB1504)</f>
        <v/>
      </c>
      <c r="V94" s="54" t="str">
        <f>+IF(F94=0,"",'Ark1'!AC1504)</f>
        <v/>
      </c>
      <c r="W94" s="74" t="str">
        <f>+IF(F94=0,"",'Ark1'!AD1504)</f>
        <v/>
      </c>
      <c r="X94" s="74" t="str">
        <f>+IF(F94=0,"",'Ark1'!AE1504)</f>
        <v/>
      </c>
      <c r="Y94" s="74" t="str">
        <f>+IF(F94=0,"",'Ark1'!AF1504)</f>
        <v/>
      </c>
      <c r="Z94" s="54" t="str">
        <f t="shared" si="17"/>
        <v/>
      </c>
      <c r="AA94" s="74" t="str">
        <f t="shared" si="18"/>
        <v/>
      </c>
      <c r="AB94" s="45"/>
      <c r="AC94" s="5"/>
      <c r="AD94" s="5"/>
      <c r="AG94" s="5"/>
    </row>
    <row r="95" spans="1:33" ht="15.6">
      <c r="A95" s="45"/>
      <c r="B95" s="52">
        <f>+'Ark1'!C1505</f>
        <v>2017</v>
      </c>
      <c r="C95" s="52">
        <f>+'Ark1'!K1505</f>
        <v>12</v>
      </c>
      <c r="D95" s="65" t="str">
        <f t="shared" si="16"/>
        <v>Gult fett Villsau</v>
      </c>
      <c r="E95" s="52" t="str">
        <f>+IF(F95=0,"",'Ark1'!Q1505)</f>
        <v/>
      </c>
      <c r="F95" s="74">
        <f>+'Ark1'!R1505</f>
        <v>0</v>
      </c>
      <c r="G95" s="183" t="str">
        <f>+IF(F95=0,"",'Ark1'!AG1505)</f>
        <v/>
      </c>
      <c r="H95" s="183"/>
      <c r="I95" s="183" t="str">
        <f>+IF(F95=0,"",'Ark1'!AH1505)</f>
        <v/>
      </c>
      <c r="J95" s="312"/>
      <c r="K95" s="54" t="str">
        <f>+IF(F95=0,"",'Ark1'!S1505)</f>
        <v/>
      </c>
      <c r="L95" s="58"/>
      <c r="M95" s="54" t="str">
        <f>+IF(F95=0,"",'Ark1'!T1505)</f>
        <v/>
      </c>
      <c r="N95" s="161" t="str">
        <f>+IF(F95=0,"",'Ark1'!U1505)</f>
        <v/>
      </c>
      <c r="O95" s="74" t="str">
        <f>+IF(F95=0,"",'Ark1'!V1505)</f>
        <v/>
      </c>
      <c r="P95" s="74" t="str">
        <f>+IF(F95=0,"",'Ark1'!W1505)</f>
        <v/>
      </c>
      <c r="Q95" s="74" t="str">
        <f>+IF(F95=0,"",'Ark1'!X1505)</f>
        <v/>
      </c>
      <c r="R95" s="74" t="str">
        <f>+IF(F95=0,"",'Ark1'!Y1505)</f>
        <v/>
      </c>
      <c r="S95" s="74" t="str">
        <f>+IF(F95=0,"",'Ark1'!Z1505)</f>
        <v/>
      </c>
      <c r="T95" s="161" t="str">
        <f>+IF(F95=0,"",'Ark1'!AA1505)</f>
        <v/>
      </c>
      <c r="U95" s="54" t="str">
        <f>+IF(F95=0,"",'Ark1'!AB1505)</f>
        <v/>
      </c>
      <c r="V95" s="54" t="str">
        <f>+IF(F95=0,"",'Ark1'!AC1505)</f>
        <v/>
      </c>
      <c r="W95" s="74" t="str">
        <f>+IF(F95=0,"",'Ark1'!AD1505)</f>
        <v/>
      </c>
      <c r="X95" s="74" t="str">
        <f>+IF(F95=0,"",'Ark1'!AE1505)</f>
        <v/>
      </c>
      <c r="Y95" s="74" t="str">
        <f>+IF(F95=0,"",'Ark1'!AF1505)</f>
        <v/>
      </c>
      <c r="Z95" s="54" t="str">
        <f t="shared" si="17"/>
        <v/>
      </c>
      <c r="AA95" s="74" t="str">
        <f t="shared" si="18"/>
        <v/>
      </c>
      <c r="AB95" s="45"/>
      <c r="AC95" s="13"/>
      <c r="AD95" s="13"/>
    </row>
    <row r="96" spans="1:33" ht="15.6">
      <c r="A96" s="45"/>
      <c r="B96" s="52">
        <f>+'Ark1'!C1506</f>
        <v>2017</v>
      </c>
      <c r="C96" s="52">
        <f>+'Ark1'!K1506</f>
        <v>14</v>
      </c>
      <c r="D96" s="65" t="str">
        <f t="shared" si="16"/>
        <v>Gult fett Økologisk</v>
      </c>
      <c r="E96" s="52" t="str">
        <f>+IF(F96=0,"",'Ark1'!Q1506)</f>
        <v/>
      </c>
      <c r="F96" s="74">
        <f>+'Ark1'!R1506</f>
        <v>0</v>
      </c>
      <c r="G96" s="183" t="str">
        <f>+IF(F96=0,"",'Ark1'!AG1506)</f>
        <v/>
      </c>
      <c r="H96" s="183"/>
      <c r="I96" s="183" t="str">
        <f>+IF(F96=0,"",'Ark1'!AH1506)</f>
        <v/>
      </c>
      <c r="J96" s="312"/>
      <c r="K96" s="54" t="str">
        <f>+IF(F96=0,"",'Ark1'!S1506)</f>
        <v/>
      </c>
      <c r="L96" s="58"/>
      <c r="M96" s="54" t="str">
        <f>+IF(F96=0,"",'Ark1'!T1506)</f>
        <v/>
      </c>
      <c r="N96" s="161" t="str">
        <f>+IF(F96=0,"",'Ark1'!U1506)</f>
        <v/>
      </c>
      <c r="O96" s="74" t="str">
        <f>+IF(F96=0,"",'Ark1'!V1506)</f>
        <v/>
      </c>
      <c r="P96" s="74" t="str">
        <f>+IF(F96=0,"",'Ark1'!W1506)</f>
        <v/>
      </c>
      <c r="Q96" s="74" t="str">
        <f>+IF(F96=0,"",'Ark1'!X1506)</f>
        <v/>
      </c>
      <c r="R96" s="74" t="str">
        <f>+IF(F96=0,"",'Ark1'!Y1506)</f>
        <v/>
      </c>
      <c r="S96" s="74" t="str">
        <f>+IF(F96=0,"",'Ark1'!Z1506)</f>
        <v/>
      </c>
      <c r="T96" s="161" t="str">
        <f>+IF(F96=0,"",'Ark1'!AA1506)</f>
        <v/>
      </c>
      <c r="U96" s="54" t="str">
        <f>+IF(F96=0,"",'Ark1'!AB1506)</f>
        <v/>
      </c>
      <c r="V96" s="54" t="str">
        <f>+IF(F96=0,"",'Ark1'!AC1506)</f>
        <v/>
      </c>
      <c r="W96" s="74" t="str">
        <f>+IF(F96=0,"",'Ark1'!AD1506)</f>
        <v/>
      </c>
      <c r="X96" s="74" t="str">
        <f>+IF(F96=0,"",'Ark1'!AE1506)</f>
        <v/>
      </c>
      <c r="Y96" s="74" t="str">
        <f>+IF(F96=0,"",'Ark1'!AF1506)</f>
        <v/>
      </c>
      <c r="Z96" s="54" t="str">
        <f t="shared" si="17"/>
        <v/>
      </c>
      <c r="AA96" s="74" t="str">
        <f t="shared" si="18"/>
        <v/>
      </c>
      <c r="AB96" s="45"/>
      <c r="AC96" s="13"/>
      <c r="AD96" s="13"/>
    </row>
    <row r="97" spans="1:33" ht="15.6">
      <c r="A97" s="45"/>
      <c r="B97" s="52">
        <f>+'Ark1'!C1507</f>
        <v>2017</v>
      </c>
      <c r="C97" s="52">
        <f>+'Ark1'!K1507</f>
        <v>19</v>
      </c>
      <c r="D97" s="65" t="str">
        <f t="shared" si="16"/>
        <v>Gult fett Spesial</v>
      </c>
      <c r="E97" s="52" t="str">
        <f>+IF(F97=0,"",'Ark1'!Q1507)</f>
        <v/>
      </c>
      <c r="F97" s="74">
        <f>+'Ark1'!R1507</f>
        <v>0</v>
      </c>
      <c r="G97" s="183" t="str">
        <f>+IF(F97=0,"",'Ark1'!AG1507)</f>
        <v/>
      </c>
      <c r="H97" s="183"/>
      <c r="I97" s="183" t="str">
        <f>+IF(F97=0,"",'Ark1'!AH1507)</f>
        <v/>
      </c>
      <c r="J97" s="312"/>
      <c r="K97" s="54" t="str">
        <f>+IF(F97=0,"",'Ark1'!S1507)</f>
        <v/>
      </c>
      <c r="L97" s="58"/>
      <c r="M97" s="54" t="str">
        <f>+IF(F97=0,"",'Ark1'!T1507)</f>
        <v/>
      </c>
      <c r="N97" s="161" t="str">
        <f>+IF(F97=0,"",'Ark1'!U1507)</f>
        <v/>
      </c>
      <c r="O97" s="74" t="str">
        <f>+IF(F97=0,"",'Ark1'!V1507)</f>
        <v/>
      </c>
      <c r="P97" s="74" t="str">
        <f>+IF(F97=0,"",'Ark1'!W1507)</f>
        <v/>
      </c>
      <c r="Q97" s="74" t="str">
        <f>+IF(F97=0,"",'Ark1'!X1507)</f>
        <v/>
      </c>
      <c r="R97" s="74" t="str">
        <f>+IF(F97=0,"",'Ark1'!Y1507)</f>
        <v/>
      </c>
      <c r="S97" s="74" t="str">
        <f>+IF(F97=0,"",'Ark1'!Z1507)</f>
        <v/>
      </c>
      <c r="T97" s="161" t="str">
        <f>+IF(F97=0,"",'Ark1'!AA1507)</f>
        <v/>
      </c>
      <c r="U97" s="54" t="str">
        <f>+IF(F97=0,"",'Ark1'!AB1507)</f>
        <v/>
      </c>
      <c r="V97" s="54" t="str">
        <f>+IF(F97=0,"",'Ark1'!AC1507)</f>
        <v/>
      </c>
      <c r="W97" s="74" t="str">
        <f>+IF(F97=0,"",'Ark1'!AD1507)</f>
        <v/>
      </c>
      <c r="X97" s="74" t="str">
        <f>+IF(F97=0,"",'Ark1'!AE1507)</f>
        <v/>
      </c>
      <c r="Y97" s="74" t="str">
        <f>+IF(F97=0,"",'Ark1'!AF1507)</f>
        <v/>
      </c>
      <c r="Z97" s="54" t="str">
        <f t="shared" si="17"/>
        <v/>
      </c>
      <c r="AA97" s="74" t="str">
        <f t="shared" si="18"/>
        <v/>
      </c>
      <c r="AB97" s="45"/>
      <c r="AC97" s="2"/>
      <c r="AD97" s="5"/>
      <c r="AG97" s="2"/>
    </row>
    <row r="98" spans="1:33" ht="15.6">
      <c r="A98" s="45"/>
      <c r="B98" s="52">
        <f>+'Ark1'!C1508</f>
        <v>2017</v>
      </c>
      <c r="C98" s="52">
        <f>+'Ark1'!K1508</f>
        <v>25</v>
      </c>
      <c r="D98" s="65" t="str">
        <f t="shared" si="16"/>
        <v>Lyngenlam</v>
      </c>
      <c r="E98" s="52" t="str">
        <f>+IF(F98=0,"",'Ark1'!Q1508)</f>
        <v/>
      </c>
      <c r="F98" s="74">
        <f>+'Ark1'!R1508</f>
        <v>0</v>
      </c>
      <c r="G98" s="183" t="str">
        <f>+IF(F98=0,"",'Ark1'!AG1508)</f>
        <v/>
      </c>
      <c r="H98" s="183"/>
      <c r="I98" s="183" t="str">
        <f>+IF(F98=0,"",'Ark1'!AH1508)</f>
        <v/>
      </c>
      <c r="J98" s="312"/>
      <c r="K98" s="54" t="str">
        <f>+IF(F98=0,"",'Ark1'!S1508)</f>
        <v/>
      </c>
      <c r="L98" s="58"/>
      <c r="M98" s="54" t="str">
        <f>+IF(F98=0,"",'Ark1'!T1508)</f>
        <v/>
      </c>
      <c r="N98" s="161" t="str">
        <f>+IF(F98=0,"",'Ark1'!U1508)</f>
        <v/>
      </c>
      <c r="O98" s="74" t="str">
        <f>+IF(F98=0,"",'Ark1'!V1508)</f>
        <v/>
      </c>
      <c r="P98" s="74" t="str">
        <f>+IF(F98=0,"",'Ark1'!W1508)</f>
        <v/>
      </c>
      <c r="Q98" s="74" t="str">
        <f>+IF(F98=0,"",'Ark1'!X1508)</f>
        <v/>
      </c>
      <c r="R98" s="74" t="str">
        <f>+IF(F98=0,"",'Ark1'!Y1508)</f>
        <v/>
      </c>
      <c r="S98" s="74" t="str">
        <f>+IF(F98=0,"",'Ark1'!Z1508)</f>
        <v/>
      </c>
      <c r="T98" s="161" t="str">
        <f>+IF(F98=0,"",'Ark1'!AA1508)</f>
        <v/>
      </c>
      <c r="U98" s="54" t="str">
        <f>+IF(F98=0,"",'Ark1'!AB1508)</f>
        <v/>
      </c>
      <c r="V98" s="54" t="str">
        <f>+IF(F98=0,"",'Ark1'!AC1508)</f>
        <v/>
      </c>
      <c r="W98" s="74" t="str">
        <f>+IF(F98=0,"",'Ark1'!AD1508)</f>
        <v/>
      </c>
      <c r="X98" s="74" t="str">
        <f>+IF(F98=0,"",'Ark1'!AE1508)</f>
        <v/>
      </c>
      <c r="Y98" s="74" t="str">
        <f>+IF(F98=0,"",'Ark1'!AF1508)</f>
        <v/>
      </c>
      <c r="Z98" s="54" t="str">
        <f t="shared" si="17"/>
        <v/>
      </c>
      <c r="AA98" s="74" t="str">
        <f t="shared" si="18"/>
        <v/>
      </c>
      <c r="AB98" s="45"/>
      <c r="AC98" s="4"/>
      <c r="AD98" s="4"/>
      <c r="AF98" s="4"/>
      <c r="AG98" s="4"/>
    </row>
    <row r="99" spans="1:33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"/>
      <c r="AD99" s="4"/>
      <c r="AF99" s="4"/>
      <c r="AG99" s="4"/>
    </row>
    <row r="100" spans="1:33" ht="15.6">
      <c r="A100" s="45"/>
      <c r="B100">
        <f>+'Ark1'!C1509</f>
        <v>2016</v>
      </c>
      <c r="C100">
        <f>+'Ark1'!K1509</f>
        <v>0</v>
      </c>
      <c r="D100" s="2" t="str">
        <f t="shared" si="16"/>
        <v>Ordinær</v>
      </c>
      <c r="E100" t="str">
        <f>+IF(F100=0,"",'Ark1'!Q1509)</f>
        <v/>
      </c>
      <c r="F100" s="11">
        <f>+'Ark1'!R1509</f>
        <v>0</v>
      </c>
      <c r="G100" s="201" t="str">
        <f>+IF(F100=0,"",'Ark1'!AG1509)</f>
        <v/>
      </c>
      <c r="H100" s="201"/>
      <c r="I100" s="201" t="str">
        <f>+IF(F100=0,"",'Ark1'!AH1509)</f>
        <v/>
      </c>
      <c r="J100" s="91"/>
      <c r="K100" s="1" t="str">
        <f>+IF(F100=0,"",'Ark1'!S1509)</f>
        <v/>
      </c>
      <c r="L100" s="59"/>
      <c r="M100" s="1" t="str">
        <f>+IF(F100=0,"",'Ark1'!T1509)</f>
        <v/>
      </c>
      <c r="N100" s="93" t="str">
        <f>+IF(F100=0,"",'Ark1'!U1509)</f>
        <v/>
      </c>
      <c r="O100" s="11" t="str">
        <f>+IF(F100=0,"",'Ark1'!V1509)</f>
        <v/>
      </c>
      <c r="P100" s="11" t="str">
        <f>+IF(F100=0,"",'Ark1'!W1509)</f>
        <v/>
      </c>
      <c r="Q100" s="11" t="str">
        <f>+IF(F100=0,"",'Ark1'!X1509)</f>
        <v/>
      </c>
      <c r="R100" s="11" t="str">
        <f>+IF(F100=0,"",'Ark1'!Y1509)</f>
        <v/>
      </c>
      <c r="S100" s="11" t="str">
        <f>+IF(F100=0,"",'Ark1'!Z1509)</f>
        <v/>
      </c>
      <c r="T100" s="93" t="str">
        <f>+IF(F100=0,"",'Ark1'!AA1509)</f>
        <v/>
      </c>
      <c r="U100" s="1" t="str">
        <f>+IF(F100=0,"",'Ark1'!AB1509)</f>
        <v/>
      </c>
      <c r="V100" s="1" t="str">
        <f>+IF(F100=0,"",'Ark1'!AC1509)</f>
        <v/>
      </c>
      <c r="W100" s="11" t="str">
        <f>+IF(F100=0,"",'Ark1'!AD1509)</f>
        <v/>
      </c>
      <c r="X100" s="11" t="str">
        <f>+IF(F100=0,"",'Ark1'!AE1509)</f>
        <v/>
      </c>
      <c r="Y100" s="11" t="str">
        <f>+IF(F100=0,"",'Ark1'!AF1509)</f>
        <v/>
      </c>
      <c r="Z100" s="1" t="str">
        <f t="shared" si="17"/>
        <v/>
      </c>
      <c r="AA100" s="11" t="str">
        <f t="shared" si="18"/>
        <v/>
      </c>
      <c r="AB100" s="45"/>
      <c r="AC100" s="4"/>
      <c r="AD100" s="13"/>
      <c r="AF100" s="1"/>
      <c r="AG100" s="5"/>
    </row>
    <row r="101" spans="1:33" ht="15.6">
      <c r="A101" s="45"/>
      <c r="B101">
        <f>+'Ark1'!C1510</f>
        <v>2016</v>
      </c>
      <c r="C101">
        <f>+'Ark1'!K1510</f>
        <v>2</v>
      </c>
      <c r="D101" s="2" t="str">
        <f t="shared" si="16"/>
        <v>Villsau</v>
      </c>
      <c r="E101" t="str">
        <f>+IF(F101=0,"",'Ark1'!Q1510)</f>
        <v/>
      </c>
      <c r="F101" s="11">
        <f>+'Ark1'!R1510</f>
        <v>0</v>
      </c>
      <c r="G101" s="201" t="str">
        <f>+IF(F101=0,"",'Ark1'!AG1510)</f>
        <v/>
      </c>
      <c r="H101" s="201"/>
      <c r="I101" s="201" t="str">
        <f>+IF(F101=0,"",'Ark1'!AH1510)</f>
        <v/>
      </c>
      <c r="J101" s="91"/>
      <c r="K101" s="1" t="str">
        <f>+IF(F101=0,"",'Ark1'!S1510)</f>
        <v/>
      </c>
      <c r="L101" s="59"/>
      <c r="M101" s="1" t="str">
        <f>+IF(F101=0,"",'Ark1'!T1510)</f>
        <v/>
      </c>
      <c r="N101" s="93" t="str">
        <f>+IF(F101=0,"",'Ark1'!U1510)</f>
        <v/>
      </c>
      <c r="O101" s="11" t="str">
        <f>+IF(F101=0,"",'Ark1'!V1510)</f>
        <v/>
      </c>
      <c r="P101" s="11" t="str">
        <f>+IF(F101=0,"",'Ark1'!W1510)</f>
        <v/>
      </c>
      <c r="Q101" s="11" t="str">
        <f>+IF(F101=0,"",'Ark1'!X1510)</f>
        <v/>
      </c>
      <c r="R101" s="11" t="str">
        <f>+IF(F101=0,"",'Ark1'!Y1510)</f>
        <v/>
      </c>
      <c r="S101" s="11" t="str">
        <f>+IF(F101=0,"",'Ark1'!Z1510)</f>
        <v/>
      </c>
      <c r="T101" s="93" t="str">
        <f>+IF(F101=0,"",'Ark1'!AA1510)</f>
        <v/>
      </c>
      <c r="U101" s="1" t="str">
        <f>+IF(F101=0,"",'Ark1'!AB1510)</f>
        <v/>
      </c>
      <c r="V101" s="1" t="str">
        <f>+IF(F101=0,"",'Ark1'!AC1510)</f>
        <v/>
      </c>
      <c r="W101" s="11" t="str">
        <f>+IF(F101=0,"",'Ark1'!AD1510)</f>
        <v/>
      </c>
      <c r="X101" s="11" t="str">
        <f>+IF(F101=0,"",'Ark1'!AE1510)</f>
        <v/>
      </c>
      <c r="Y101" s="11" t="str">
        <f>+IF(F101=0,"",'Ark1'!AF1510)</f>
        <v/>
      </c>
      <c r="Z101" s="1" t="str">
        <f t="shared" si="17"/>
        <v/>
      </c>
      <c r="AA101" s="11" t="str">
        <f t="shared" si="18"/>
        <v/>
      </c>
      <c r="AB101" s="45"/>
      <c r="AC101" s="4"/>
      <c r="AD101" s="13"/>
      <c r="AF101" s="1"/>
      <c r="AG101" s="5"/>
    </row>
    <row r="102" spans="1:33" ht="15.6">
      <c r="A102" s="45"/>
      <c r="B102">
        <f>+'Ark1'!C1511</f>
        <v>2016</v>
      </c>
      <c r="C102">
        <f>+'Ark1'!K1511</f>
        <v>4</v>
      </c>
      <c r="D102" s="2" t="str">
        <f t="shared" si="16"/>
        <v>Økologisk</v>
      </c>
      <c r="E102" t="str">
        <f>+IF(F102=0,"",'Ark1'!Q1511)</f>
        <v/>
      </c>
      <c r="F102" s="11">
        <f>+'Ark1'!R1511</f>
        <v>0</v>
      </c>
      <c r="G102" s="201" t="str">
        <f>+IF(F102=0,"",'Ark1'!AG1511)</f>
        <v/>
      </c>
      <c r="H102" s="201"/>
      <c r="I102" s="201" t="str">
        <f>+IF(F102=0,"",'Ark1'!AH1511)</f>
        <v/>
      </c>
      <c r="J102" s="91"/>
      <c r="K102" s="1" t="str">
        <f>+IF(F102=0,"",'Ark1'!S1511)</f>
        <v/>
      </c>
      <c r="L102" s="59"/>
      <c r="M102" s="1" t="str">
        <f>+IF(F102=0,"",'Ark1'!T1511)</f>
        <v/>
      </c>
      <c r="N102" s="93" t="str">
        <f>+IF(F102=0,"",'Ark1'!U1511)</f>
        <v/>
      </c>
      <c r="O102" s="11" t="str">
        <f>+IF(F102=0,"",'Ark1'!V1511)</f>
        <v/>
      </c>
      <c r="P102" s="11" t="str">
        <f>+IF(F102=0,"",'Ark1'!W1511)</f>
        <v/>
      </c>
      <c r="Q102" s="11" t="str">
        <f>+IF(F102=0,"",'Ark1'!X1511)</f>
        <v/>
      </c>
      <c r="R102" s="11" t="str">
        <f>+IF(F102=0,"",'Ark1'!Y1511)</f>
        <v/>
      </c>
      <c r="S102" s="11" t="str">
        <f>+IF(F102=0,"",'Ark1'!Z1511)</f>
        <v/>
      </c>
      <c r="T102" s="93" t="str">
        <f>+IF(F102=0,"",'Ark1'!AA1511)</f>
        <v/>
      </c>
      <c r="U102" s="1" t="str">
        <f>+IF(F102=0,"",'Ark1'!AB1511)</f>
        <v/>
      </c>
      <c r="V102" s="1" t="str">
        <f>+IF(F102=0,"",'Ark1'!AC1511)</f>
        <v/>
      </c>
      <c r="W102" s="11" t="str">
        <f>+IF(F102=0,"",'Ark1'!AD1511)</f>
        <v/>
      </c>
      <c r="X102" s="11" t="str">
        <f>+IF(F102=0,"",'Ark1'!AE1511)</f>
        <v/>
      </c>
      <c r="Y102" s="11" t="str">
        <f>+IF(F102=0,"",'Ark1'!AF1511)</f>
        <v/>
      </c>
      <c r="Z102" s="1" t="str">
        <f t="shared" si="17"/>
        <v/>
      </c>
      <c r="AA102" s="11" t="str">
        <f t="shared" si="18"/>
        <v/>
      </c>
      <c r="AB102" s="45"/>
      <c r="AC102" s="4"/>
      <c r="AD102" s="13"/>
      <c r="AF102" s="1"/>
      <c r="AG102" s="5"/>
    </row>
    <row r="103" spans="1:33" ht="15.6">
      <c r="A103" s="45"/>
      <c r="B103">
        <f>+'Ark1'!C1512</f>
        <v>2016</v>
      </c>
      <c r="C103">
        <f>+'Ark1'!K1512</f>
        <v>7</v>
      </c>
      <c r="D103" s="2" t="str">
        <f t="shared" si="16"/>
        <v>Nødslakt</v>
      </c>
      <c r="E103" t="str">
        <f>+IF(F103=0,"",'Ark1'!Q1512)</f>
        <v/>
      </c>
      <c r="F103" s="11">
        <f>+'Ark1'!R1512</f>
        <v>0</v>
      </c>
      <c r="G103" s="201" t="str">
        <f>+IF(F103=0,"",'Ark1'!AG1512)</f>
        <v/>
      </c>
      <c r="H103" s="201"/>
      <c r="I103" s="201" t="str">
        <f>+IF(F103=0,"",'Ark1'!AH1512)</f>
        <v/>
      </c>
      <c r="J103" s="91"/>
      <c r="K103" s="1" t="str">
        <f>+IF(F103=0,"",'Ark1'!S1512)</f>
        <v/>
      </c>
      <c r="L103" s="59"/>
      <c r="M103" s="1" t="str">
        <f>+IF(F103=0,"",'Ark1'!T1512)</f>
        <v/>
      </c>
      <c r="N103" s="93" t="str">
        <f>+IF(F103=0,"",'Ark1'!U1512)</f>
        <v/>
      </c>
      <c r="O103" s="11" t="str">
        <f>+IF(F103=0,"",'Ark1'!V1512)</f>
        <v/>
      </c>
      <c r="P103" s="11" t="str">
        <f>+IF(F103=0,"",'Ark1'!W1512)</f>
        <v/>
      </c>
      <c r="Q103" s="11" t="str">
        <f>+IF(F103=0,"",'Ark1'!X1512)</f>
        <v/>
      </c>
      <c r="R103" s="11" t="str">
        <f>+IF(F103=0,"",'Ark1'!Y1512)</f>
        <v/>
      </c>
      <c r="S103" s="11" t="str">
        <f>+IF(F103=0,"",'Ark1'!Z1512)</f>
        <v/>
      </c>
      <c r="T103" s="93" t="str">
        <f>+IF(F103=0,"",'Ark1'!AA1512)</f>
        <v/>
      </c>
      <c r="U103" s="1" t="str">
        <f>+IF(F103=0,"",'Ark1'!AB1512)</f>
        <v/>
      </c>
      <c r="V103" s="1" t="str">
        <f>+IF(F103=0,"",'Ark1'!AC1512)</f>
        <v/>
      </c>
      <c r="W103" s="11" t="str">
        <f>+IF(F103=0,"",'Ark1'!AD1512)</f>
        <v/>
      </c>
      <c r="X103" s="11" t="str">
        <f>+IF(F103=0,"",'Ark1'!AE1512)</f>
        <v/>
      </c>
      <c r="Y103" s="11" t="str">
        <f>+IF(F103=0,"",'Ark1'!AF1512)</f>
        <v/>
      </c>
      <c r="Z103" s="1" t="str">
        <f t="shared" si="17"/>
        <v/>
      </c>
      <c r="AA103" s="11" t="str">
        <f t="shared" ref="AA103:AA157" si="19">+IF(F103=0,"",F103/E103)</f>
        <v/>
      </c>
      <c r="AB103" s="45"/>
      <c r="AC103" s="4"/>
      <c r="AD103" s="13"/>
      <c r="AF103" s="1"/>
      <c r="AG103" s="5"/>
    </row>
    <row r="104" spans="1:33" ht="15.6">
      <c r="A104" s="45"/>
      <c r="B104">
        <f>+'Ark1'!C1513</f>
        <v>2016</v>
      </c>
      <c r="C104">
        <f>+'Ark1'!K1513</f>
        <v>9</v>
      </c>
      <c r="D104" s="2" t="str">
        <f t="shared" si="16"/>
        <v>Spesial</v>
      </c>
      <c r="E104" t="str">
        <f>+IF(F104=0,"",'Ark1'!Q1513)</f>
        <v/>
      </c>
      <c r="F104" s="11">
        <f>+'Ark1'!R1513</f>
        <v>0</v>
      </c>
      <c r="G104" s="201" t="str">
        <f>+IF(F104=0,"",'Ark1'!AG1513)</f>
        <v/>
      </c>
      <c r="H104" s="201"/>
      <c r="I104" s="201" t="str">
        <f>+IF(F104=0,"",'Ark1'!AH1513)</f>
        <v/>
      </c>
      <c r="J104" s="91"/>
      <c r="K104" s="1" t="str">
        <f>+IF(F104=0,"",'Ark1'!S1513)</f>
        <v/>
      </c>
      <c r="L104" s="59"/>
      <c r="M104" s="1" t="str">
        <f>+IF(F104=0,"",'Ark1'!T1513)</f>
        <v/>
      </c>
      <c r="N104" s="93" t="str">
        <f>+IF(F104=0,"",'Ark1'!U1513)</f>
        <v/>
      </c>
      <c r="O104" s="11" t="str">
        <f>+IF(F104=0,"",'Ark1'!V1513)</f>
        <v/>
      </c>
      <c r="P104" s="11" t="str">
        <f>+IF(F104=0,"",'Ark1'!W1513)</f>
        <v/>
      </c>
      <c r="Q104" s="11" t="str">
        <f>+IF(F104=0,"",'Ark1'!X1513)</f>
        <v/>
      </c>
      <c r="R104" s="11" t="str">
        <f>+IF(F104=0,"",'Ark1'!Y1513)</f>
        <v/>
      </c>
      <c r="S104" s="11" t="str">
        <f>+IF(F104=0,"",'Ark1'!Z1513)</f>
        <v/>
      </c>
      <c r="T104" s="93" t="str">
        <f>+IF(F104=0,"",'Ark1'!AA1513)</f>
        <v/>
      </c>
      <c r="U104" s="1" t="str">
        <f>+IF(F104=0,"",'Ark1'!AB1513)</f>
        <v/>
      </c>
      <c r="V104" s="1" t="str">
        <f>+IF(F104=0,"",'Ark1'!AC1513)</f>
        <v/>
      </c>
      <c r="W104" s="11" t="str">
        <f>+IF(F104=0,"",'Ark1'!AD1513)</f>
        <v/>
      </c>
      <c r="X104" s="11" t="str">
        <f>+IF(F104=0,"",'Ark1'!AE1513)</f>
        <v/>
      </c>
      <c r="Y104" s="11" t="str">
        <f>+IF(F104=0,"",'Ark1'!AF1513)</f>
        <v/>
      </c>
      <c r="Z104" s="1" t="str">
        <f t="shared" si="17"/>
        <v/>
      </c>
      <c r="AA104" s="11" t="str">
        <f t="shared" si="19"/>
        <v/>
      </c>
      <c r="AB104" s="45"/>
      <c r="AC104" s="4"/>
      <c r="AD104" s="13"/>
      <c r="AF104" s="13"/>
      <c r="AG104" s="5"/>
    </row>
    <row r="105" spans="1:33" ht="15.6">
      <c r="A105" s="45"/>
      <c r="B105">
        <f>+'Ark1'!C1514</f>
        <v>2016</v>
      </c>
      <c r="C105">
        <f>+'Ark1'!K1514</f>
        <v>10</v>
      </c>
      <c r="D105" s="2" t="str">
        <f t="shared" si="16"/>
        <v>Gult fett Ordinær</v>
      </c>
      <c r="E105" t="str">
        <f>+IF(F105=0,"",'Ark1'!Q1514)</f>
        <v/>
      </c>
      <c r="F105" s="11">
        <f>+'Ark1'!R1514</f>
        <v>0</v>
      </c>
      <c r="G105" s="201" t="str">
        <f>+IF(F105=0,"",'Ark1'!AG1514)</f>
        <v/>
      </c>
      <c r="H105" s="201"/>
      <c r="I105" s="201" t="str">
        <f>+IF(F105=0,"",'Ark1'!AH1514)</f>
        <v/>
      </c>
      <c r="J105" s="91"/>
      <c r="K105" s="1" t="str">
        <f>+IF(F105=0,"",'Ark1'!S1514)</f>
        <v/>
      </c>
      <c r="L105" s="59"/>
      <c r="M105" s="1" t="str">
        <f>+IF(F105=0,"",'Ark1'!T1514)</f>
        <v/>
      </c>
      <c r="N105" s="93" t="str">
        <f>+IF(F105=0,"",'Ark1'!U1514)</f>
        <v/>
      </c>
      <c r="O105" s="11" t="str">
        <f>+IF(F105=0,"",'Ark1'!V1514)</f>
        <v/>
      </c>
      <c r="P105" s="11" t="str">
        <f>+IF(F105=0,"",'Ark1'!W1514)</f>
        <v/>
      </c>
      <c r="Q105" s="11" t="str">
        <f>+IF(F105=0,"",'Ark1'!X1514)</f>
        <v/>
      </c>
      <c r="R105" s="11" t="str">
        <f>+IF(F105=0,"",'Ark1'!Y1514)</f>
        <v/>
      </c>
      <c r="S105" s="11" t="str">
        <f>+IF(F105=0,"",'Ark1'!Z1514)</f>
        <v/>
      </c>
      <c r="T105" s="93" t="str">
        <f>+IF(F105=0,"",'Ark1'!AA1514)</f>
        <v/>
      </c>
      <c r="U105" s="1" t="str">
        <f>+IF(F105=0,"",'Ark1'!AB1514)</f>
        <v/>
      </c>
      <c r="V105" s="1" t="str">
        <f>+IF(F105=0,"",'Ark1'!AC1514)</f>
        <v/>
      </c>
      <c r="W105" s="11" t="str">
        <f>+IF(F105=0,"",'Ark1'!AD1514)</f>
        <v/>
      </c>
      <c r="X105" s="11" t="str">
        <f>+IF(F105=0,"",'Ark1'!AE1514)</f>
        <v/>
      </c>
      <c r="Y105" s="11" t="str">
        <f>+IF(F105=0,"",'Ark1'!AF1514)</f>
        <v/>
      </c>
      <c r="Z105" s="1" t="str">
        <f t="shared" si="17"/>
        <v/>
      </c>
      <c r="AA105" s="11" t="str">
        <f t="shared" si="19"/>
        <v/>
      </c>
      <c r="AB105" s="45"/>
      <c r="AC105" s="4"/>
      <c r="AD105" s="13"/>
      <c r="AF105" s="13"/>
      <c r="AG105" s="5"/>
    </row>
    <row r="106" spans="1:33" ht="15.6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"/>
      <c r="AD106" s="13"/>
      <c r="AF106" s="13"/>
      <c r="AG106" s="5"/>
    </row>
    <row r="107" spans="1:33" ht="15.6">
      <c r="A107" s="45"/>
      <c r="B107" s="52">
        <f>+'Ark1'!C1515</f>
        <v>2016</v>
      </c>
      <c r="C107" s="52">
        <f>+'Ark1'!K1515</f>
        <v>12</v>
      </c>
      <c r="D107" s="65" t="str">
        <f t="shared" si="16"/>
        <v>Gult fett Villsau</v>
      </c>
      <c r="E107" s="52" t="str">
        <f>+IF(F107=0,"",'Ark1'!Q1515)</f>
        <v/>
      </c>
      <c r="F107" s="74">
        <f>+'Ark1'!R1515</f>
        <v>0</v>
      </c>
      <c r="G107" s="183" t="str">
        <f>+IF(F107=0,"",'Ark1'!AG1515)</f>
        <v/>
      </c>
      <c r="H107" s="183"/>
      <c r="I107" s="183" t="str">
        <f>+IF(F107=0,"",'Ark1'!AH1515)</f>
        <v/>
      </c>
      <c r="J107" s="312"/>
      <c r="K107" s="54" t="str">
        <f>+IF(F107=0,"",'Ark1'!S1515)</f>
        <v/>
      </c>
      <c r="L107" s="58"/>
      <c r="M107" s="54" t="str">
        <f>+IF(F107=0,"",'Ark1'!T1515)</f>
        <v/>
      </c>
      <c r="N107" s="161" t="str">
        <f>+IF(F107=0,"",'Ark1'!U1515)</f>
        <v/>
      </c>
      <c r="O107" s="74" t="str">
        <f>+IF(F107=0,"",'Ark1'!V1515)</f>
        <v/>
      </c>
      <c r="P107" s="74" t="str">
        <f>+IF(F107=0,"",'Ark1'!W1515)</f>
        <v/>
      </c>
      <c r="Q107" s="74" t="str">
        <f>+IF(F107=0,"",'Ark1'!X1515)</f>
        <v/>
      </c>
      <c r="R107" s="74" t="str">
        <f>+IF(F107=0,"",'Ark1'!Y1515)</f>
        <v/>
      </c>
      <c r="S107" s="74" t="str">
        <f>+IF(F107=0,"",'Ark1'!Z1515)</f>
        <v/>
      </c>
      <c r="T107" s="161" t="str">
        <f>+IF(F107=0,"",'Ark1'!AA1515)</f>
        <v/>
      </c>
      <c r="U107" s="54" t="str">
        <f>+IF(F107=0,"",'Ark1'!AB1515)</f>
        <v/>
      </c>
      <c r="V107" s="54" t="str">
        <f>+IF(F107=0,"",'Ark1'!AC1515)</f>
        <v/>
      </c>
      <c r="W107" s="74" t="str">
        <f>+IF(F107=0,"",'Ark1'!AD1515)</f>
        <v/>
      </c>
      <c r="X107" s="74" t="str">
        <f>+IF(F107=0,"",'Ark1'!AE1515)</f>
        <v/>
      </c>
      <c r="Y107" s="74" t="str">
        <f>+IF(F107=0,"",'Ark1'!AF1515)</f>
        <v/>
      </c>
      <c r="Z107" s="54" t="str">
        <f t="shared" si="17"/>
        <v/>
      </c>
      <c r="AA107" s="74" t="str">
        <f t="shared" si="19"/>
        <v/>
      </c>
      <c r="AB107" s="45"/>
      <c r="AC107" s="4"/>
      <c r="AD107" s="13"/>
      <c r="AF107" s="13"/>
      <c r="AG107" s="5"/>
    </row>
    <row r="108" spans="1:33" ht="15.6">
      <c r="A108" s="45"/>
      <c r="B108" s="52">
        <f>+'Ark1'!C1516</f>
        <v>2016</v>
      </c>
      <c r="C108" s="52">
        <f>+'Ark1'!K1516</f>
        <v>14</v>
      </c>
      <c r="D108" s="65" t="str">
        <f t="shared" si="16"/>
        <v>Gult fett Økologisk</v>
      </c>
      <c r="E108" s="52" t="str">
        <f>+IF(F108=0,"",'Ark1'!Q1516)</f>
        <v/>
      </c>
      <c r="F108" s="74">
        <f>+'Ark1'!R1516</f>
        <v>0</v>
      </c>
      <c r="G108" s="183" t="str">
        <f>+IF(F108=0,"",'Ark1'!AG1516)</f>
        <v/>
      </c>
      <c r="H108" s="183"/>
      <c r="I108" s="183" t="str">
        <f>+IF(F108=0,"",'Ark1'!AH1516)</f>
        <v/>
      </c>
      <c r="J108" s="312"/>
      <c r="K108" s="54" t="str">
        <f>+IF(F108=0,"",'Ark1'!S1516)</f>
        <v/>
      </c>
      <c r="L108" s="58"/>
      <c r="M108" s="54" t="str">
        <f>+IF(F108=0,"",'Ark1'!T1516)</f>
        <v/>
      </c>
      <c r="N108" s="161" t="str">
        <f>+IF(F108=0,"",'Ark1'!U1516)</f>
        <v/>
      </c>
      <c r="O108" s="74" t="str">
        <f>+IF(F108=0,"",'Ark1'!V1516)</f>
        <v/>
      </c>
      <c r="P108" s="74" t="str">
        <f>+IF(F108=0,"",'Ark1'!W1516)</f>
        <v/>
      </c>
      <c r="Q108" s="74" t="str">
        <f>+IF(F108=0,"",'Ark1'!X1516)</f>
        <v/>
      </c>
      <c r="R108" s="74" t="str">
        <f>+IF(F108=0,"",'Ark1'!Y1516)</f>
        <v/>
      </c>
      <c r="S108" s="74" t="str">
        <f>+IF(F108=0,"",'Ark1'!Z1516)</f>
        <v/>
      </c>
      <c r="T108" s="161" t="str">
        <f>+IF(F108=0,"",'Ark1'!AA1516)</f>
        <v/>
      </c>
      <c r="U108" s="54" t="str">
        <f>+IF(F108=0,"",'Ark1'!AB1516)</f>
        <v/>
      </c>
      <c r="V108" s="54" t="str">
        <f>+IF(F108=0,"",'Ark1'!AC1516)</f>
        <v/>
      </c>
      <c r="W108" s="74" t="str">
        <f>+IF(F108=0,"",'Ark1'!AD1516)</f>
        <v/>
      </c>
      <c r="X108" s="74" t="str">
        <f>+IF(F108=0,"",'Ark1'!AE1516)</f>
        <v/>
      </c>
      <c r="Y108" s="74" t="str">
        <f>+IF(F108=0,"",'Ark1'!AF1516)</f>
        <v/>
      </c>
      <c r="Z108" s="54" t="str">
        <f t="shared" si="17"/>
        <v/>
      </c>
      <c r="AA108" s="74" t="str">
        <f t="shared" si="19"/>
        <v/>
      </c>
      <c r="AB108" s="45"/>
      <c r="AC108" s="4"/>
      <c r="AD108" s="13"/>
      <c r="AF108" s="13"/>
      <c r="AG108" s="5"/>
    </row>
    <row r="109" spans="1:33" ht="15.6">
      <c r="A109" s="45"/>
      <c r="B109" s="52">
        <f>+'Ark1'!C1517</f>
        <v>2016</v>
      </c>
      <c r="C109" s="52">
        <f>+'Ark1'!K1517</f>
        <v>19</v>
      </c>
      <c r="D109" s="65" t="str">
        <f t="shared" si="16"/>
        <v>Gult fett Spesial</v>
      </c>
      <c r="E109" s="52" t="str">
        <f>+IF(F109=0,"",'Ark1'!Q1517)</f>
        <v/>
      </c>
      <c r="F109" s="74">
        <f>+'Ark1'!R1517</f>
        <v>0</v>
      </c>
      <c r="G109" s="183" t="str">
        <f>+IF(F109=0,"",'Ark1'!AG1517)</f>
        <v/>
      </c>
      <c r="H109" s="183"/>
      <c r="I109" s="183" t="str">
        <f>+IF(F109=0,"",'Ark1'!AH1517)</f>
        <v/>
      </c>
      <c r="J109" s="312"/>
      <c r="K109" s="54" t="str">
        <f>+IF(F109=0,"",'Ark1'!S1517)</f>
        <v/>
      </c>
      <c r="L109" s="58"/>
      <c r="M109" s="54" t="str">
        <f>+IF(F109=0,"",'Ark1'!T1517)</f>
        <v/>
      </c>
      <c r="N109" s="161" t="str">
        <f>+IF(F109=0,"",'Ark1'!U1517)</f>
        <v/>
      </c>
      <c r="O109" s="74" t="str">
        <f>+IF(F109=0,"",'Ark1'!V1517)</f>
        <v/>
      </c>
      <c r="P109" s="74" t="str">
        <f>+IF(F109=0,"",'Ark1'!W1517)</f>
        <v/>
      </c>
      <c r="Q109" s="74" t="str">
        <f>+IF(F109=0,"",'Ark1'!X1517)</f>
        <v/>
      </c>
      <c r="R109" s="74" t="str">
        <f>+IF(F109=0,"",'Ark1'!Y1517)</f>
        <v/>
      </c>
      <c r="S109" s="74" t="str">
        <f>+IF(F109=0,"",'Ark1'!Z1517)</f>
        <v/>
      </c>
      <c r="T109" s="161" t="str">
        <f>+IF(F109=0,"",'Ark1'!AA1517)</f>
        <v/>
      </c>
      <c r="U109" s="54" t="str">
        <f>+IF(F109=0,"",'Ark1'!AB1517)</f>
        <v/>
      </c>
      <c r="V109" s="54" t="str">
        <f>+IF(F109=0,"",'Ark1'!AC1517)</f>
        <v/>
      </c>
      <c r="W109" s="74" t="str">
        <f>+IF(F109=0,"",'Ark1'!AD1517)</f>
        <v/>
      </c>
      <c r="X109" s="74" t="str">
        <f>+IF(F109=0,"",'Ark1'!AE1517)</f>
        <v/>
      </c>
      <c r="Y109" s="74" t="str">
        <f>+IF(F109=0,"",'Ark1'!AF1517)</f>
        <v/>
      </c>
      <c r="Z109" s="54" t="str">
        <f t="shared" si="17"/>
        <v/>
      </c>
      <c r="AA109" s="74" t="str">
        <f t="shared" si="19"/>
        <v/>
      </c>
      <c r="AB109" s="45"/>
      <c r="AC109" s="4"/>
      <c r="AD109" s="13"/>
      <c r="AF109" s="5"/>
      <c r="AG109" s="5"/>
    </row>
    <row r="110" spans="1:33" ht="15.6">
      <c r="A110" s="45"/>
      <c r="B110" s="52">
        <f>+'Ark1'!C1518</f>
        <v>2016</v>
      </c>
      <c r="C110" s="52">
        <f>+'Ark1'!K1518</f>
        <v>25</v>
      </c>
      <c r="D110" s="65" t="str">
        <f t="shared" si="16"/>
        <v>Lyngenlam</v>
      </c>
      <c r="E110" s="52" t="str">
        <f>+IF(F110=0,"",'Ark1'!Q1518)</f>
        <v/>
      </c>
      <c r="F110" s="74">
        <f>+'Ark1'!R1518</f>
        <v>0</v>
      </c>
      <c r="G110" s="183" t="str">
        <f>+IF(F110=0,"",'Ark1'!AG1518)</f>
        <v/>
      </c>
      <c r="H110" s="183"/>
      <c r="I110" s="183" t="str">
        <f>+IF(F110=0,"",'Ark1'!AH1518)</f>
        <v/>
      </c>
      <c r="J110" s="312"/>
      <c r="K110" s="54" t="str">
        <f>+IF(F110=0,"",'Ark1'!S1518)</f>
        <v/>
      </c>
      <c r="L110" s="58"/>
      <c r="M110" s="54" t="str">
        <f>+IF(F110=0,"",'Ark1'!T1518)</f>
        <v/>
      </c>
      <c r="N110" s="161" t="str">
        <f>+IF(F110=0,"",'Ark1'!U1518)</f>
        <v/>
      </c>
      <c r="O110" s="74" t="str">
        <f>+IF(F110=0,"",'Ark1'!V1518)</f>
        <v/>
      </c>
      <c r="P110" s="74" t="str">
        <f>+IF(F110=0,"",'Ark1'!W1518)</f>
        <v/>
      </c>
      <c r="Q110" s="74" t="str">
        <f>+IF(F110=0,"",'Ark1'!X1518)</f>
        <v/>
      </c>
      <c r="R110" s="74" t="str">
        <f>+IF(F110=0,"",'Ark1'!Y1518)</f>
        <v/>
      </c>
      <c r="S110" s="74" t="str">
        <f>+IF(F110=0,"",'Ark1'!Z1518)</f>
        <v/>
      </c>
      <c r="T110" s="161" t="str">
        <f>+IF(F110=0,"",'Ark1'!AA1518)</f>
        <v/>
      </c>
      <c r="U110" s="54" t="str">
        <f>+IF(F110=0,"",'Ark1'!AB1518)</f>
        <v/>
      </c>
      <c r="V110" s="54" t="str">
        <f>+IF(F110=0,"",'Ark1'!AC1518)</f>
        <v/>
      </c>
      <c r="W110" s="74" t="str">
        <f>+IF(F110=0,"",'Ark1'!AD1518)</f>
        <v/>
      </c>
      <c r="X110" s="74" t="str">
        <f>+IF(F110=0,"",'Ark1'!AE1518)</f>
        <v/>
      </c>
      <c r="Y110" s="74" t="str">
        <f>+IF(F110=0,"",'Ark1'!AF1518)</f>
        <v/>
      </c>
      <c r="Z110" s="54" t="str">
        <f t="shared" si="17"/>
        <v/>
      </c>
      <c r="AA110" s="74" t="str">
        <f t="shared" si="19"/>
        <v/>
      </c>
      <c r="AB110" s="45"/>
      <c r="AC110" s="4"/>
      <c r="AD110" s="13"/>
      <c r="AF110" s="5"/>
      <c r="AG110" s="5"/>
    </row>
    <row r="111" spans="1:33" ht="15.6">
      <c r="A111" s="45"/>
      <c r="B111" s="52">
        <f>+'Ark1'!C1519</f>
        <v>2015</v>
      </c>
      <c r="C111" s="52">
        <f>+'Ark1'!K1519</f>
        <v>0</v>
      </c>
      <c r="D111" s="65" t="str">
        <f t="shared" si="16"/>
        <v>Ordinær</v>
      </c>
      <c r="E111" s="52" t="str">
        <f>+IF(F111=0,"",'Ark1'!Q1519)</f>
        <v/>
      </c>
      <c r="F111" s="74">
        <f>+'Ark1'!R1519</f>
        <v>0</v>
      </c>
      <c r="G111" s="183" t="str">
        <f>+IF(F111=0,"",'Ark1'!AG1519)</f>
        <v/>
      </c>
      <c r="H111" s="183"/>
      <c r="I111" s="183" t="str">
        <f>+IF(F111=0,"",'Ark1'!AH1519)</f>
        <v/>
      </c>
      <c r="J111" s="312"/>
      <c r="K111" s="54" t="str">
        <f>+IF(F111=0,"",'Ark1'!S1519)</f>
        <v/>
      </c>
      <c r="L111" s="58"/>
      <c r="M111" s="54" t="str">
        <f>+IF(F111=0,"",'Ark1'!T1519)</f>
        <v/>
      </c>
      <c r="N111" s="161" t="str">
        <f>+IF(F111=0,"",'Ark1'!U1519)</f>
        <v/>
      </c>
      <c r="O111" s="74" t="str">
        <f>+IF(F111=0,"",'Ark1'!V1519)</f>
        <v/>
      </c>
      <c r="P111" s="74" t="str">
        <f>+IF(F111=0,"",'Ark1'!W1519)</f>
        <v/>
      </c>
      <c r="Q111" s="74" t="str">
        <f>+IF(F111=0,"",'Ark1'!X1519)</f>
        <v/>
      </c>
      <c r="R111" s="74" t="str">
        <f>+IF(F111=0,"",'Ark1'!Y1519)</f>
        <v/>
      </c>
      <c r="S111" s="74" t="str">
        <f>+IF(F111=0,"",'Ark1'!Z1519)</f>
        <v/>
      </c>
      <c r="T111" s="161" t="str">
        <f>+IF(F111=0,"",'Ark1'!AA1519)</f>
        <v/>
      </c>
      <c r="U111" s="54" t="str">
        <f>+IF(F111=0,"",'Ark1'!AB1519)</f>
        <v/>
      </c>
      <c r="V111" s="54" t="str">
        <f>+IF(F111=0,"",'Ark1'!AC1519)</f>
        <v/>
      </c>
      <c r="W111" s="74" t="str">
        <f>+IF(F111=0,"",'Ark1'!AD1519)</f>
        <v/>
      </c>
      <c r="X111" s="74" t="str">
        <f>+IF(F111=0,"",'Ark1'!AE1519)</f>
        <v/>
      </c>
      <c r="Y111" s="74" t="str">
        <f>+IF(F111=0,"",'Ark1'!AF1519)</f>
        <v/>
      </c>
      <c r="Z111" s="54" t="str">
        <f t="shared" si="17"/>
        <v/>
      </c>
      <c r="AA111" s="74" t="str">
        <f t="shared" si="19"/>
        <v/>
      </c>
      <c r="AB111" s="45"/>
      <c r="AC111" s="4"/>
      <c r="AD111" s="13"/>
      <c r="AF111" s="5"/>
      <c r="AG111" s="5"/>
    </row>
    <row r="112" spans="1:33" ht="15.6">
      <c r="A112" s="45"/>
      <c r="B112" s="52">
        <f>+'Ark1'!C1520</f>
        <v>2015</v>
      </c>
      <c r="C112" s="52">
        <f>+'Ark1'!K1520</f>
        <v>2</v>
      </c>
      <c r="D112" s="65" t="str">
        <f t="shared" si="16"/>
        <v>Villsau</v>
      </c>
      <c r="E112" s="52" t="str">
        <f>+IF(F112=0,"",'Ark1'!Q1520)</f>
        <v/>
      </c>
      <c r="F112" s="74">
        <f>+'Ark1'!R1520</f>
        <v>0</v>
      </c>
      <c r="G112" s="183" t="str">
        <f>+IF(F112=0,"",'Ark1'!AG1520)</f>
        <v/>
      </c>
      <c r="H112" s="183"/>
      <c r="I112" s="183" t="str">
        <f>+IF(F112=0,"",'Ark1'!AH1520)</f>
        <v/>
      </c>
      <c r="J112" s="312"/>
      <c r="K112" s="54" t="str">
        <f>+IF(F112=0,"",'Ark1'!S1520)</f>
        <v/>
      </c>
      <c r="L112" s="58"/>
      <c r="M112" s="54" t="str">
        <f>+IF(F112=0,"",'Ark1'!T1520)</f>
        <v/>
      </c>
      <c r="N112" s="161" t="str">
        <f>+IF(F112=0,"",'Ark1'!U1520)</f>
        <v/>
      </c>
      <c r="O112" s="74" t="str">
        <f>+IF(F112=0,"",'Ark1'!V1520)</f>
        <v/>
      </c>
      <c r="P112" s="74" t="str">
        <f>+IF(F112=0,"",'Ark1'!W1520)</f>
        <v/>
      </c>
      <c r="Q112" s="74" t="str">
        <f>+IF(F112=0,"",'Ark1'!X1520)</f>
        <v/>
      </c>
      <c r="R112" s="74" t="str">
        <f>+IF(F112=0,"",'Ark1'!Y1520)</f>
        <v/>
      </c>
      <c r="S112" s="74" t="str">
        <f>+IF(F112=0,"",'Ark1'!Z1520)</f>
        <v/>
      </c>
      <c r="T112" s="161" t="str">
        <f>+IF(F112=0,"",'Ark1'!AA1520)</f>
        <v/>
      </c>
      <c r="U112" s="54" t="str">
        <f>+IF(F112=0,"",'Ark1'!AB1520)</f>
        <v/>
      </c>
      <c r="V112" s="54" t="str">
        <f>+IF(F112=0,"",'Ark1'!AC1520)</f>
        <v/>
      </c>
      <c r="W112" s="74" t="str">
        <f>+IF(F112=0,"",'Ark1'!AD1520)</f>
        <v/>
      </c>
      <c r="X112" s="74" t="str">
        <f>+IF(F112=0,"",'Ark1'!AE1520)</f>
        <v/>
      </c>
      <c r="Y112" s="74" t="str">
        <f>+IF(F112=0,"",'Ark1'!AF1520)</f>
        <v/>
      </c>
      <c r="Z112" s="54" t="str">
        <f t="shared" si="17"/>
        <v/>
      </c>
      <c r="AA112" s="74" t="str">
        <f t="shared" si="19"/>
        <v/>
      </c>
      <c r="AB112" s="45"/>
      <c r="AC112" s="4"/>
      <c r="AD112" s="13"/>
      <c r="AF112" s="5"/>
      <c r="AG112" s="5"/>
    </row>
    <row r="113" spans="1:33" ht="15.6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"/>
      <c r="AD113" s="13"/>
      <c r="AF113" s="5"/>
      <c r="AG113" s="5"/>
    </row>
    <row r="114" spans="1:33" ht="15.6">
      <c r="A114" s="45"/>
      <c r="B114">
        <f>+'Ark1'!C1521</f>
        <v>2015</v>
      </c>
      <c r="C114">
        <f>+'Ark1'!K1521</f>
        <v>4</v>
      </c>
      <c r="D114" s="2" t="str">
        <f t="shared" si="16"/>
        <v>Økologisk</v>
      </c>
      <c r="E114" t="str">
        <f>+IF(F114=0,"",'Ark1'!Q1521)</f>
        <v/>
      </c>
      <c r="F114" s="11">
        <f>+'Ark1'!R1521</f>
        <v>0</v>
      </c>
      <c r="G114" s="201" t="str">
        <f>+IF(F114=0,"",'Ark1'!AG1521)</f>
        <v/>
      </c>
      <c r="H114" s="201"/>
      <c r="I114" s="201" t="str">
        <f>+IF(F114=0,"",'Ark1'!AH1521)</f>
        <v/>
      </c>
      <c r="J114" s="91"/>
      <c r="K114" s="1" t="str">
        <f>+IF(F114=0,"",'Ark1'!S1521)</f>
        <v/>
      </c>
      <c r="L114" s="59"/>
      <c r="M114" s="1" t="str">
        <f>+IF(F114=0,"",'Ark1'!T1521)</f>
        <v/>
      </c>
      <c r="N114" s="93" t="str">
        <f>+IF(F114=0,"",'Ark1'!U1521)</f>
        <v/>
      </c>
      <c r="O114" s="11" t="str">
        <f>+IF(F114=0,"",'Ark1'!V1521)</f>
        <v/>
      </c>
      <c r="P114" s="11" t="str">
        <f>+IF(F114=0,"",'Ark1'!W1521)</f>
        <v/>
      </c>
      <c r="Q114" s="11" t="str">
        <f>+IF(F114=0,"",'Ark1'!X1521)</f>
        <v/>
      </c>
      <c r="R114" s="11" t="str">
        <f>+IF(F114=0,"",'Ark1'!Y1521)</f>
        <v/>
      </c>
      <c r="S114" s="11" t="str">
        <f>+IF(F114=0,"",'Ark1'!Z1521)</f>
        <v/>
      </c>
      <c r="T114" s="93" t="str">
        <f>+IF(F114=0,"",'Ark1'!AA1521)</f>
        <v/>
      </c>
      <c r="U114" s="1" t="str">
        <f>+IF(F114=0,"",'Ark1'!AB1521)</f>
        <v/>
      </c>
      <c r="V114" s="1" t="str">
        <f>+IF(F114=0,"",'Ark1'!AC1521)</f>
        <v/>
      </c>
      <c r="W114" s="11" t="str">
        <f>+IF(F114=0,"",'Ark1'!AD1521)</f>
        <v/>
      </c>
      <c r="X114" s="11" t="str">
        <f>+IF(F114=0,"",'Ark1'!AE1521)</f>
        <v/>
      </c>
      <c r="Y114" s="11" t="str">
        <f>+IF(F114=0,"",'Ark1'!AF1521)</f>
        <v/>
      </c>
      <c r="Z114" s="1" t="str">
        <f t="shared" si="17"/>
        <v/>
      </c>
      <c r="AA114" s="11" t="str">
        <f t="shared" si="19"/>
        <v/>
      </c>
      <c r="AB114" s="45"/>
      <c r="AC114" s="4"/>
      <c r="AD114" s="13"/>
      <c r="AF114" s="5"/>
      <c r="AG114" s="5"/>
    </row>
    <row r="115" spans="1:33" ht="15.6">
      <c r="A115" s="45"/>
      <c r="B115">
        <f>+'Ark1'!C1522</f>
        <v>2015</v>
      </c>
      <c r="C115">
        <f>+'Ark1'!K1522</f>
        <v>7</v>
      </c>
      <c r="D115" s="2" t="str">
        <f t="shared" si="16"/>
        <v>Nødslakt</v>
      </c>
      <c r="E115" t="str">
        <f>+IF(F115=0,"",'Ark1'!Q1522)</f>
        <v/>
      </c>
      <c r="F115" s="11">
        <f>+'Ark1'!R1522</f>
        <v>0</v>
      </c>
      <c r="G115" s="201" t="str">
        <f>+IF(F115=0,"",'Ark1'!AG1522)</f>
        <v/>
      </c>
      <c r="H115" s="201"/>
      <c r="I115" s="201" t="str">
        <f>+IF(F115=0,"",'Ark1'!AH1522)</f>
        <v/>
      </c>
      <c r="J115" s="91"/>
      <c r="K115" s="1" t="str">
        <f>+IF(F115=0,"",'Ark1'!S1522)</f>
        <v/>
      </c>
      <c r="L115" s="59"/>
      <c r="M115" s="1" t="str">
        <f>+IF(F115=0,"",'Ark1'!T1522)</f>
        <v/>
      </c>
      <c r="N115" s="93" t="str">
        <f>+IF(F115=0,"",'Ark1'!U1522)</f>
        <v/>
      </c>
      <c r="O115" s="11" t="str">
        <f>+IF(F115=0,"",'Ark1'!V1522)</f>
        <v/>
      </c>
      <c r="P115" s="11" t="str">
        <f>+IF(F115=0,"",'Ark1'!W1522)</f>
        <v/>
      </c>
      <c r="Q115" s="11" t="str">
        <f>+IF(F115=0,"",'Ark1'!X1522)</f>
        <v/>
      </c>
      <c r="R115" s="11" t="str">
        <f>+IF(F115=0,"",'Ark1'!Y1522)</f>
        <v/>
      </c>
      <c r="S115" s="11" t="str">
        <f>+IF(F115=0,"",'Ark1'!Z1522)</f>
        <v/>
      </c>
      <c r="T115" s="93" t="str">
        <f>+IF(F115=0,"",'Ark1'!AA1522)</f>
        <v/>
      </c>
      <c r="U115" s="1" t="str">
        <f>+IF(F115=0,"",'Ark1'!AB1522)</f>
        <v/>
      </c>
      <c r="V115" s="1" t="str">
        <f>+IF(F115=0,"",'Ark1'!AC1522)</f>
        <v/>
      </c>
      <c r="W115" s="11" t="str">
        <f>+IF(F115=0,"",'Ark1'!AD1522)</f>
        <v/>
      </c>
      <c r="X115" s="11" t="str">
        <f>+IF(F115=0,"",'Ark1'!AE1522)</f>
        <v/>
      </c>
      <c r="Y115" s="11" t="str">
        <f>+IF(F115=0,"",'Ark1'!AF1522)</f>
        <v/>
      </c>
      <c r="Z115" s="1" t="str">
        <f t="shared" si="17"/>
        <v/>
      </c>
      <c r="AA115" s="11" t="str">
        <f t="shared" si="19"/>
        <v/>
      </c>
      <c r="AB115" s="45"/>
      <c r="AC115" s="4"/>
      <c r="AD115" s="13"/>
      <c r="AF115" s="5"/>
      <c r="AG115" s="5"/>
    </row>
    <row r="116" spans="1:33" ht="15.6">
      <c r="A116" s="45"/>
      <c r="B116">
        <f>+'Ark1'!C1523</f>
        <v>2015</v>
      </c>
      <c r="C116">
        <f>+'Ark1'!K1523</f>
        <v>9</v>
      </c>
      <c r="D116" s="2" t="str">
        <f t="shared" si="16"/>
        <v>Spesial</v>
      </c>
      <c r="E116" t="str">
        <f>+IF(F116=0,"",'Ark1'!Q1523)</f>
        <v/>
      </c>
      <c r="F116" s="11">
        <f>+'Ark1'!R1523</f>
        <v>0</v>
      </c>
      <c r="G116" s="201" t="str">
        <f>+IF(F116=0,"",'Ark1'!AG1523)</f>
        <v/>
      </c>
      <c r="H116" s="201"/>
      <c r="I116" s="201" t="str">
        <f>+IF(F116=0,"",'Ark1'!AH1523)</f>
        <v/>
      </c>
      <c r="J116" s="91"/>
      <c r="K116" s="1" t="str">
        <f>+IF(F116=0,"",'Ark1'!S1523)</f>
        <v/>
      </c>
      <c r="L116" s="59"/>
      <c r="M116" s="1" t="str">
        <f>+IF(F116=0,"",'Ark1'!T1523)</f>
        <v/>
      </c>
      <c r="N116" s="93" t="str">
        <f>+IF(F116=0,"",'Ark1'!U1523)</f>
        <v/>
      </c>
      <c r="O116" s="11" t="str">
        <f>+IF(F116=0,"",'Ark1'!V1523)</f>
        <v/>
      </c>
      <c r="P116" s="11" t="str">
        <f>+IF(F116=0,"",'Ark1'!W1523)</f>
        <v/>
      </c>
      <c r="Q116" s="11" t="str">
        <f>+IF(F116=0,"",'Ark1'!X1523)</f>
        <v/>
      </c>
      <c r="R116" s="11" t="str">
        <f>+IF(F116=0,"",'Ark1'!Y1523)</f>
        <v/>
      </c>
      <c r="S116" s="11" t="str">
        <f>+IF(F116=0,"",'Ark1'!Z1523)</f>
        <v/>
      </c>
      <c r="T116" s="93" t="str">
        <f>+IF(F116=0,"",'Ark1'!AA1523)</f>
        <v/>
      </c>
      <c r="U116" s="1" t="str">
        <f>+IF(F116=0,"",'Ark1'!AB1523)</f>
        <v/>
      </c>
      <c r="V116" s="1" t="str">
        <f>+IF(F116=0,"",'Ark1'!AC1523)</f>
        <v/>
      </c>
      <c r="W116" s="11" t="str">
        <f>+IF(F116=0,"",'Ark1'!AD1523)</f>
        <v/>
      </c>
      <c r="X116" s="11" t="str">
        <f>+IF(F116=0,"",'Ark1'!AE1523)</f>
        <v/>
      </c>
      <c r="Y116" s="11" t="str">
        <f>+IF(F116=0,"",'Ark1'!AF1523)</f>
        <v/>
      </c>
      <c r="Z116" s="1" t="str">
        <f t="shared" si="17"/>
        <v/>
      </c>
      <c r="AA116" s="11" t="str">
        <f t="shared" si="19"/>
        <v/>
      </c>
      <c r="AB116" s="45"/>
      <c r="AC116" s="4"/>
      <c r="AD116" s="13"/>
      <c r="AF116" s="5"/>
      <c r="AG116" s="5"/>
    </row>
    <row r="117" spans="1:33" ht="15.6">
      <c r="A117" s="45"/>
      <c r="B117">
        <f>+'Ark1'!C1524</f>
        <v>2015</v>
      </c>
      <c r="C117">
        <f>+'Ark1'!K1524</f>
        <v>10</v>
      </c>
      <c r="D117" s="2" t="str">
        <f t="shared" si="16"/>
        <v>Gult fett Ordinær</v>
      </c>
      <c r="E117" t="str">
        <f>+IF(F117=0,"",'Ark1'!Q1524)</f>
        <v/>
      </c>
      <c r="F117" s="11">
        <f>+'Ark1'!R1524</f>
        <v>0</v>
      </c>
      <c r="G117" s="201" t="str">
        <f>+IF(F117=0,"",'Ark1'!AG1524)</f>
        <v/>
      </c>
      <c r="H117" s="201"/>
      <c r="I117" s="201" t="str">
        <f>+IF(F117=0,"",'Ark1'!AH1524)</f>
        <v/>
      </c>
      <c r="J117" s="91"/>
      <c r="K117" s="1" t="str">
        <f>+IF(F117=0,"",'Ark1'!S1524)</f>
        <v/>
      </c>
      <c r="L117" s="59"/>
      <c r="M117" s="1" t="str">
        <f>+IF(F117=0,"",'Ark1'!T1524)</f>
        <v/>
      </c>
      <c r="N117" s="93" t="str">
        <f>+IF(F117=0,"",'Ark1'!U1524)</f>
        <v/>
      </c>
      <c r="O117" s="11" t="str">
        <f>+IF(F117=0,"",'Ark1'!V1524)</f>
        <v/>
      </c>
      <c r="P117" s="11" t="str">
        <f>+IF(F117=0,"",'Ark1'!W1524)</f>
        <v/>
      </c>
      <c r="Q117" s="11" t="str">
        <f>+IF(F117=0,"",'Ark1'!X1524)</f>
        <v/>
      </c>
      <c r="R117" s="11" t="str">
        <f>+IF(F117=0,"",'Ark1'!Y1524)</f>
        <v/>
      </c>
      <c r="S117" s="11" t="str">
        <f>+IF(F117=0,"",'Ark1'!Z1524)</f>
        <v/>
      </c>
      <c r="T117" s="93" t="str">
        <f>+IF(F117=0,"",'Ark1'!AA1524)</f>
        <v/>
      </c>
      <c r="U117" s="1" t="str">
        <f>+IF(F117=0,"",'Ark1'!AB1524)</f>
        <v/>
      </c>
      <c r="V117" s="1" t="str">
        <f>+IF(F117=0,"",'Ark1'!AC1524)</f>
        <v/>
      </c>
      <c r="W117" s="11" t="str">
        <f>+IF(F117=0,"",'Ark1'!AD1524)</f>
        <v/>
      </c>
      <c r="X117" s="11" t="str">
        <f>+IF(F117=0,"",'Ark1'!AE1524)</f>
        <v/>
      </c>
      <c r="Y117" s="11" t="str">
        <f>+IF(F117=0,"",'Ark1'!AF1524)</f>
        <v/>
      </c>
      <c r="Z117" s="1" t="str">
        <f t="shared" si="17"/>
        <v/>
      </c>
      <c r="AA117" s="11" t="str">
        <f t="shared" si="19"/>
        <v/>
      </c>
      <c r="AB117" s="45"/>
      <c r="AC117" s="4"/>
      <c r="AD117" s="13"/>
      <c r="AF117" s="5"/>
      <c r="AG117" s="5"/>
    </row>
    <row r="118" spans="1:33" ht="15.6">
      <c r="A118" s="45"/>
      <c r="B118">
        <f>+'Ark1'!C1525</f>
        <v>2014</v>
      </c>
      <c r="C118">
        <f>+'Ark1'!K1525</f>
        <v>0</v>
      </c>
      <c r="D118" s="2" t="str">
        <f t="shared" si="16"/>
        <v>Ordinær</v>
      </c>
      <c r="E118" t="str">
        <f>+IF(F118=0,"",'Ark1'!Q1525)</f>
        <v/>
      </c>
      <c r="F118" s="11">
        <f>+'Ark1'!R1525</f>
        <v>0</v>
      </c>
      <c r="G118" s="201" t="str">
        <f>+IF(F118=0,"",'Ark1'!AG1525)</f>
        <v/>
      </c>
      <c r="H118" s="201"/>
      <c r="I118" s="201" t="str">
        <f>+IF(F118=0,"",'Ark1'!AH1525)</f>
        <v/>
      </c>
      <c r="J118" s="91"/>
      <c r="K118" s="1" t="str">
        <f>+IF(F118=0,"",'Ark1'!S1525)</f>
        <v/>
      </c>
      <c r="L118" s="59"/>
      <c r="M118" s="1" t="str">
        <f>+IF(F118=0,"",'Ark1'!T1525)</f>
        <v/>
      </c>
      <c r="N118" s="93" t="str">
        <f>+IF(F118=0,"",'Ark1'!U1525)</f>
        <v/>
      </c>
      <c r="O118" s="11" t="str">
        <f>+IF(F118=0,"",'Ark1'!V1525)</f>
        <v/>
      </c>
      <c r="P118" s="11" t="str">
        <f>+IF(F118=0,"",'Ark1'!W1525)</f>
        <v/>
      </c>
      <c r="Q118" s="11" t="str">
        <f>+IF(F118=0,"",'Ark1'!X1525)</f>
        <v/>
      </c>
      <c r="R118" s="11" t="str">
        <f>+IF(F118=0,"",'Ark1'!Y1525)</f>
        <v/>
      </c>
      <c r="S118" s="11" t="str">
        <f>+IF(F118=0,"",'Ark1'!Z1525)</f>
        <v/>
      </c>
      <c r="T118" s="93" t="str">
        <f>+IF(F118=0,"",'Ark1'!AA1525)</f>
        <v/>
      </c>
      <c r="U118" s="1" t="str">
        <f>+IF(F118=0,"",'Ark1'!AB1525)</f>
        <v/>
      </c>
      <c r="V118" s="1" t="str">
        <f>+IF(F118=0,"",'Ark1'!AC1525)</f>
        <v/>
      </c>
      <c r="W118" s="11" t="str">
        <f>+IF(F118=0,"",'Ark1'!AD1525)</f>
        <v/>
      </c>
      <c r="X118" s="11" t="str">
        <f>+IF(F118=0,"",'Ark1'!AE1525)</f>
        <v/>
      </c>
      <c r="Y118" s="11" t="str">
        <f>+IF(F118=0,"",'Ark1'!AF1525)</f>
        <v/>
      </c>
      <c r="Z118" s="1" t="str">
        <f t="shared" si="17"/>
        <v/>
      </c>
      <c r="AA118" s="11" t="str">
        <f t="shared" si="19"/>
        <v/>
      </c>
      <c r="AB118" s="45"/>
      <c r="AC118" s="4"/>
      <c r="AD118" s="5"/>
      <c r="AF118" s="5"/>
      <c r="AG118" s="5"/>
    </row>
    <row r="119" spans="1:33" ht="15.6">
      <c r="A119" s="45"/>
      <c r="B119">
        <f>+'Ark1'!C1526</f>
        <v>2014</v>
      </c>
      <c r="C119">
        <f>+'Ark1'!K1526</f>
        <v>2</v>
      </c>
      <c r="D119" s="2" t="str">
        <f t="shared" si="16"/>
        <v>Villsau</v>
      </c>
      <c r="E119" t="str">
        <f>+IF(F119=0,"",'Ark1'!Q1526)</f>
        <v/>
      </c>
      <c r="F119" s="11">
        <f>+'Ark1'!R1526</f>
        <v>0</v>
      </c>
      <c r="G119" s="201" t="str">
        <f>+IF(F119=0,"",'Ark1'!AG1526)</f>
        <v/>
      </c>
      <c r="H119" s="201"/>
      <c r="I119" s="201" t="str">
        <f>+IF(F119=0,"",'Ark1'!AH1526)</f>
        <v/>
      </c>
      <c r="J119" s="91"/>
      <c r="K119" s="1" t="str">
        <f>+IF(F119=0,"",'Ark1'!S1526)</f>
        <v/>
      </c>
      <c r="L119" s="59"/>
      <c r="M119" s="1" t="str">
        <f>+IF(F119=0,"",'Ark1'!T1526)</f>
        <v/>
      </c>
      <c r="N119" s="93" t="str">
        <f>+IF(F119=0,"",'Ark1'!U1526)</f>
        <v/>
      </c>
      <c r="O119" s="11" t="str">
        <f>+IF(F119=0,"",'Ark1'!V1526)</f>
        <v/>
      </c>
      <c r="P119" s="11" t="str">
        <f>+IF(F119=0,"",'Ark1'!W1526)</f>
        <v/>
      </c>
      <c r="Q119" s="11" t="str">
        <f>+IF(F119=0,"",'Ark1'!X1526)</f>
        <v/>
      </c>
      <c r="R119" s="11" t="str">
        <f>+IF(F119=0,"",'Ark1'!Y1526)</f>
        <v/>
      </c>
      <c r="S119" s="11" t="str">
        <f>+IF(F119=0,"",'Ark1'!Z1526)</f>
        <v/>
      </c>
      <c r="T119" s="93" t="str">
        <f>+IF(F119=0,"",'Ark1'!AA1526)</f>
        <v/>
      </c>
      <c r="U119" s="1" t="str">
        <f>+IF(F119=0,"",'Ark1'!AB1526)</f>
        <v/>
      </c>
      <c r="V119" s="1" t="str">
        <f>+IF(F119=0,"",'Ark1'!AC1526)</f>
        <v/>
      </c>
      <c r="W119" s="11" t="str">
        <f>+IF(F119=0,"",'Ark1'!AD1526)</f>
        <v/>
      </c>
      <c r="X119" s="11" t="str">
        <f>+IF(F119=0,"",'Ark1'!AE1526)</f>
        <v/>
      </c>
      <c r="Y119" s="11" t="str">
        <f>+IF(F119=0,"",'Ark1'!AF1526)</f>
        <v/>
      </c>
      <c r="Z119" s="1" t="str">
        <f t="shared" si="17"/>
        <v/>
      </c>
      <c r="AA119" s="11" t="str">
        <f t="shared" si="19"/>
        <v/>
      </c>
      <c r="AB119" s="45"/>
      <c r="AC119" s="13"/>
      <c r="AD119" s="13"/>
    </row>
    <row r="120" spans="1:33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13"/>
      <c r="AD120" s="13"/>
    </row>
    <row r="121" spans="1:33" ht="15.6">
      <c r="A121" s="45"/>
      <c r="B121" s="52">
        <f>+'Ark1'!C1527</f>
        <v>2014</v>
      </c>
      <c r="C121" s="52">
        <f>+'Ark1'!K1527</f>
        <v>4</v>
      </c>
      <c r="D121" s="65" t="str">
        <f t="shared" si="16"/>
        <v>Økologisk</v>
      </c>
      <c r="E121" s="52" t="str">
        <f>+IF(F121=0,"",'Ark1'!Q1527)</f>
        <v/>
      </c>
      <c r="F121" s="74">
        <f>+'Ark1'!R1527</f>
        <v>0</v>
      </c>
      <c r="G121" s="183" t="str">
        <f>+IF(F121=0,"",'Ark1'!AG1527)</f>
        <v/>
      </c>
      <c r="H121" s="183"/>
      <c r="I121" s="183" t="str">
        <f>+IF(F121=0,"",'Ark1'!AH1527)</f>
        <v/>
      </c>
      <c r="J121" s="312"/>
      <c r="K121" s="54" t="str">
        <f>+IF(F121=0,"",'Ark1'!S1527)</f>
        <v/>
      </c>
      <c r="L121" s="58"/>
      <c r="M121" s="54" t="str">
        <f>+IF(F121=0,"",'Ark1'!T1527)</f>
        <v/>
      </c>
      <c r="N121" s="161" t="str">
        <f>+IF(F121=0,"",'Ark1'!U1527)</f>
        <v/>
      </c>
      <c r="O121" s="74" t="str">
        <f>+IF(F121=0,"",'Ark1'!V1527)</f>
        <v/>
      </c>
      <c r="P121" s="74" t="str">
        <f>+IF(F121=0,"",'Ark1'!W1527)</f>
        <v/>
      </c>
      <c r="Q121" s="74" t="str">
        <f>+IF(F121=0,"",'Ark1'!X1527)</f>
        <v/>
      </c>
      <c r="R121" s="74" t="str">
        <f>+IF(F121=0,"",'Ark1'!Y1527)</f>
        <v/>
      </c>
      <c r="S121" s="74" t="str">
        <f>+IF(F121=0,"",'Ark1'!Z1527)</f>
        <v/>
      </c>
      <c r="T121" s="161" t="str">
        <f>+IF(F121=0,"",'Ark1'!AA1527)</f>
        <v/>
      </c>
      <c r="U121" s="54" t="str">
        <f>+IF(F121=0,"",'Ark1'!AB1527)</f>
        <v/>
      </c>
      <c r="V121" s="54" t="str">
        <f>+IF(F121=0,"",'Ark1'!AC1527)</f>
        <v/>
      </c>
      <c r="W121" s="74" t="str">
        <f>+IF(F121=0,"",'Ark1'!AD1527)</f>
        <v/>
      </c>
      <c r="X121" s="74" t="str">
        <f>+IF(F121=0,"",'Ark1'!AE1527)</f>
        <v/>
      </c>
      <c r="Y121" s="74" t="str">
        <f>+IF(F121=0,"",'Ark1'!AF1527)</f>
        <v/>
      </c>
      <c r="Z121" s="54" t="str">
        <f t="shared" si="17"/>
        <v/>
      </c>
      <c r="AA121" s="74" t="str">
        <f t="shared" si="19"/>
        <v/>
      </c>
      <c r="AB121" s="45"/>
      <c r="AC121" s="5"/>
      <c r="AD121" s="5"/>
      <c r="AG121" s="5"/>
    </row>
    <row r="122" spans="1:33" ht="15.6">
      <c r="A122" s="45"/>
      <c r="B122" s="52">
        <f>+'Ark1'!C1528</f>
        <v>2014</v>
      </c>
      <c r="C122" s="52">
        <f>+'Ark1'!K1528</f>
        <v>7</v>
      </c>
      <c r="D122" s="65" t="str">
        <f t="shared" si="16"/>
        <v>Nødslakt</v>
      </c>
      <c r="E122" s="52" t="str">
        <f>+IF(F122=0,"",'Ark1'!Q1528)</f>
        <v/>
      </c>
      <c r="F122" s="74">
        <f>+'Ark1'!R1528</f>
        <v>0</v>
      </c>
      <c r="G122" s="183" t="str">
        <f>+IF(F122=0,"",'Ark1'!AG1528)</f>
        <v/>
      </c>
      <c r="H122" s="183"/>
      <c r="I122" s="183" t="str">
        <f>+IF(F122=0,"",'Ark1'!AH1528)</f>
        <v/>
      </c>
      <c r="J122" s="312"/>
      <c r="K122" s="54" t="str">
        <f>+IF(F122=0,"",'Ark1'!S1528)</f>
        <v/>
      </c>
      <c r="L122" s="58"/>
      <c r="M122" s="54" t="str">
        <f>+IF(F122=0,"",'Ark1'!T1528)</f>
        <v/>
      </c>
      <c r="N122" s="161" t="str">
        <f>+IF(F122=0,"",'Ark1'!U1528)</f>
        <v/>
      </c>
      <c r="O122" s="74" t="str">
        <f>+IF(F122=0,"",'Ark1'!V1528)</f>
        <v/>
      </c>
      <c r="P122" s="74" t="str">
        <f>+IF(F122=0,"",'Ark1'!W1528)</f>
        <v/>
      </c>
      <c r="Q122" s="74" t="str">
        <f>+IF(F122=0,"",'Ark1'!X1528)</f>
        <v/>
      </c>
      <c r="R122" s="74" t="str">
        <f>+IF(F122=0,"",'Ark1'!Y1528)</f>
        <v/>
      </c>
      <c r="S122" s="74" t="str">
        <f>+IF(F122=0,"",'Ark1'!Z1528)</f>
        <v/>
      </c>
      <c r="T122" s="161" t="str">
        <f>+IF(F122=0,"",'Ark1'!AA1528)</f>
        <v/>
      </c>
      <c r="U122" s="54" t="str">
        <f>+IF(F122=0,"",'Ark1'!AB1528)</f>
        <v/>
      </c>
      <c r="V122" s="54" t="str">
        <f>+IF(F122=0,"",'Ark1'!AC1528)</f>
        <v/>
      </c>
      <c r="W122" s="74" t="str">
        <f>+IF(F122=0,"",'Ark1'!AD1528)</f>
        <v/>
      </c>
      <c r="X122" s="74" t="str">
        <f>+IF(F122=0,"",'Ark1'!AE1528)</f>
        <v/>
      </c>
      <c r="Y122" s="74" t="str">
        <f>+IF(F122=0,"",'Ark1'!AF1528)</f>
        <v/>
      </c>
      <c r="Z122" s="54" t="str">
        <f t="shared" si="17"/>
        <v/>
      </c>
      <c r="AA122" s="74" t="str">
        <f t="shared" si="19"/>
        <v/>
      </c>
      <c r="AB122" s="45"/>
      <c r="AC122" s="13"/>
      <c r="AD122" s="13"/>
    </row>
    <row r="123" spans="1:33" ht="15.6">
      <c r="A123" s="45"/>
      <c r="B123" s="52">
        <f>+'Ark1'!C1529</f>
        <v>2014</v>
      </c>
      <c r="C123" s="52">
        <f>+'Ark1'!K1529</f>
        <v>9</v>
      </c>
      <c r="D123" s="65" t="str">
        <f t="shared" si="16"/>
        <v>Spesial</v>
      </c>
      <c r="E123" s="52" t="str">
        <f>+IF(F123=0,"",'Ark1'!Q1529)</f>
        <v/>
      </c>
      <c r="F123" s="74">
        <f>+'Ark1'!R1529</f>
        <v>0</v>
      </c>
      <c r="G123" s="183" t="str">
        <f>+IF(F123=0,"",'Ark1'!AG1529)</f>
        <v/>
      </c>
      <c r="H123" s="183"/>
      <c r="I123" s="183" t="str">
        <f>+IF(F123=0,"",'Ark1'!AH1529)</f>
        <v/>
      </c>
      <c r="J123" s="312"/>
      <c r="K123" s="54" t="str">
        <f>+IF(F123=0,"",'Ark1'!S1529)</f>
        <v/>
      </c>
      <c r="L123" s="58"/>
      <c r="M123" s="54" t="str">
        <f>+IF(F123=0,"",'Ark1'!T1529)</f>
        <v/>
      </c>
      <c r="N123" s="161" t="str">
        <f>+IF(F123=0,"",'Ark1'!U1529)</f>
        <v/>
      </c>
      <c r="O123" s="74" t="str">
        <f>+IF(F123=0,"",'Ark1'!V1529)</f>
        <v/>
      </c>
      <c r="P123" s="74" t="str">
        <f>+IF(F123=0,"",'Ark1'!W1529)</f>
        <v/>
      </c>
      <c r="Q123" s="74" t="str">
        <f>+IF(F123=0,"",'Ark1'!X1529)</f>
        <v/>
      </c>
      <c r="R123" s="74" t="str">
        <f>+IF(F123=0,"",'Ark1'!Y1529)</f>
        <v/>
      </c>
      <c r="S123" s="74" t="str">
        <f>+IF(F123=0,"",'Ark1'!Z1529)</f>
        <v/>
      </c>
      <c r="T123" s="161" t="str">
        <f>+IF(F123=0,"",'Ark1'!AA1529)</f>
        <v/>
      </c>
      <c r="U123" s="54" t="str">
        <f>+IF(F123=0,"",'Ark1'!AB1529)</f>
        <v/>
      </c>
      <c r="V123" s="54" t="str">
        <f>+IF(F123=0,"",'Ark1'!AC1529)</f>
        <v/>
      </c>
      <c r="W123" s="74" t="str">
        <f>+IF(F123=0,"",'Ark1'!AD1529)</f>
        <v/>
      </c>
      <c r="X123" s="74" t="str">
        <f>+IF(F123=0,"",'Ark1'!AE1529)</f>
        <v/>
      </c>
      <c r="Y123" s="74" t="str">
        <f>+IF(F123=0,"",'Ark1'!AF1529)</f>
        <v/>
      </c>
      <c r="Z123" s="54" t="str">
        <f t="shared" si="17"/>
        <v/>
      </c>
      <c r="AA123" s="74" t="str">
        <f t="shared" si="19"/>
        <v/>
      </c>
      <c r="AB123" s="45"/>
      <c r="AC123" s="13"/>
      <c r="AD123" s="13"/>
    </row>
    <row r="124" spans="1:33" ht="15.6">
      <c r="A124" s="45"/>
      <c r="B124" s="52">
        <f>+'Ark1'!C1530</f>
        <v>2014</v>
      </c>
      <c r="C124" s="52">
        <f>+'Ark1'!K1530</f>
        <v>10</v>
      </c>
      <c r="D124" s="65" t="str">
        <f t="shared" si="16"/>
        <v>Gult fett Ordinær</v>
      </c>
      <c r="E124" s="52" t="str">
        <f>+IF(F124=0,"",'Ark1'!Q1530)</f>
        <v/>
      </c>
      <c r="F124" s="74">
        <f>+'Ark1'!R1530</f>
        <v>0</v>
      </c>
      <c r="G124" s="183" t="str">
        <f>+IF(F124=0,"",'Ark1'!AG1530)</f>
        <v/>
      </c>
      <c r="H124" s="183"/>
      <c r="I124" s="183" t="str">
        <f>+IF(F124=0,"",'Ark1'!AH1530)</f>
        <v/>
      </c>
      <c r="J124" s="312"/>
      <c r="K124" s="54" t="str">
        <f>+IF(F124=0,"",'Ark1'!S1530)</f>
        <v/>
      </c>
      <c r="L124" s="58"/>
      <c r="M124" s="54" t="str">
        <f>+IF(F124=0,"",'Ark1'!T1530)</f>
        <v/>
      </c>
      <c r="N124" s="161" t="str">
        <f>+IF(F124=0,"",'Ark1'!U1530)</f>
        <v/>
      </c>
      <c r="O124" s="74" t="str">
        <f>+IF(F124=0,"",'Ark1'!V1530)</f>
        <v/>
      </c>
      <c r="P124" s="74" t="str">
        <f>+IF(F124=0,"",'Ark1'!W1530)</f>
        <v/>
      </c>
      <c r="Q124" s="74" t="str">
        <f>+IF(F124=0,"",'Ark1'!X1530)</f>
        <v/>
      </c>
      <c r="R124" s="74" t="str">
        <f>+IF(F124=0,"",'Ark1'!Y1530)</f>
        <v/>
      </c>
      <c r="S124" s="74" t="str">
        <f>+IF(F124=0,"",'Ark1'!Z1530)</f>
        <v/>
      </c>
      <c r="T124" s="161" t="str">
        <f>+IF(F124=0,"",'Ark1'!AA1530)</f>
        <v/>
      </c>
      <c r="U124" s="54" t="str">
        <f>+IF(F124=0,"",'Ark1'!AB1530)</f>
        <v/>
      </c>
      <c r="V124" s="54" t="str">
        <f>+IF(F124=0,"",'Ark1'!AC1530)</f>
        <v/>
      </c>
      <c r="W124" s="74" t="str">
        <f>+IF(F124=0,"",'Ark1'!AD1530)</f>
        <v/>
      </c>
      <c r="X124" s="74" t="str">
        <f>+IF(F124=0,"",'Ark1'!AE1530)</f>
        <v/>
      </c>
      <c r="Y124" s="74" t="str">
        <f>+IF(F124=0,"",'Ark1'!AF1530)</f>
        <v/>
      </c>
      <c r="Z124" s="54" t="str">
        <f t="shared" si="17"/>
        <v/>
      </c>
      <c r="AA124" s="74" t="str">
        <f t="shared" si="19"/>
        <v/>
      </c>
      <c r="AB124" s="45"/>
      <c r="AC124" s="13"/>
      <c r="AD124" s="13"/>
    </row>
    <row r="125" spans="1:33" ht="15.6">
      <c r="A125" s="45"/>
      <c r="B125" s="52">
        <f>+'Ark1'!C1531</f>
        <v>2013</v>
      </c>
      <c r="C125" s="52">
        <f>+'Ark1'!K1531</f>
        <v>0</v>
      </c>
      <c r="D125" s="65" t="str">
        <f t="shared" si="16"/>
        <v>Ordinær</v>
      </c>
      <c r="E125" s="52" t="str">
        <f>+IF(F125=0,"",'Ark1'!Q1531)</f>
        <v/>
      </c>
      <c r="F125" s="74">
        <f>+'Ark1'!R1531</f>
        <v>0</v>
      </c>
      <c r="G125" s="183" t="str">
        <f>+IF(F125=0,"",'Ark1'!AG1531)</f>
        <v/>
      </c>
      <c r="H125" s="183"/>
      <c r="I125" s="183" t="str">
        <f>+IF(F125=0,"",'Ark1'!AH1531)</f>
        <v/>
      </c>
      <c r="J125" s="312"/>
      <c r="K125" s="54" t="str">
        <f>+IF(F125=0,"",'Ark1'!S1531)</f>
        <v/>
      </c>
      <c r="L125" s="58"/>
      <c r="M125" s="54" t="str">
        <f>+IF(F125=0,"",'Ark1'!T1531)</f>
        <v/>
      </c>
      <c r="N125" s="161" t="str">
        <f>+IF(F125=0,"",'Ark1'!U1531)</f>
        <v/>
      </c>
      <c r="O125" s="74" t="str">
        <f>+IF(F125=0,"",'Ark1'!V1531)</f>
        <v/>
      </c>
      <c r="P125" s="74" t="str">
        <f>+IF(F125=0,"",'Ark1'!W1531)</f>
        <v/>
      </c>
      <c r="Q125" s="74" t="str">
        <f>+IF(F125=0,"",'Ark1'!X1531)</f>
        <v/>
      </c>
      <c r="R125" s="74" t="str">
        <f>+IF(F125=0,"",'Ark1'!Y1531)</f>
        <v/>
      </c>
      <c r="S125" s="74" t="str">
        <f>+IF(F125=0,"",'Ark1'!Z1531)</f>
        <v/>
      </c>
      <c r="T125" s="161" t="str">
        <f>+IF(F125=0,"",'Ark1'!AA1531)</f>
        <v/>
      </c>
      <c r="U125" s="54" t="str">
        <f>+IF(F125=0,"",'Ark1'!AB1531)</f>
        <v/>
      </c>
      <c r="V125" s="54" t="str">
        <f>+IF(F125=0,"",'Ark1'!AC1531)</f>
        <v/>
      </c>
      <c r="W125" s="74" t="str">
        <f>+IF(F125=0,"",'Ark1'!AD1531)</f>
        <v/>
      </c>
      <c r="X125" s="74" t="str">
        <f>+IF(F125=0,"",'Ark1'!AE1531)</f>
        <v/>
      </c>
      <c r="Y125" s="74" t="str">
        <f>+IF(F125=0,"",'Ark1'!AF1531)</f>
        <v/>
      </c>
      <c r="Z125" s="54" t="str">
        <f t="shared" si="17"/>
        <v/>
      </c>
      <c r="AA125" s="74" t="str">
        <f t="shared" si="19"/>
        <v/>
      </c>
      <c r="AB125" s="45"/>
      <c r="AC125" s="13"/>
      <c r="AD125" s="13"/>
    </row>
    <row r="126" spans="1:33" ht="15.6">
      <c r="A126" s="45"/>
      <c r="B126" s="52">
        <f>+'Ark1'!C1532</f>
        <v>2013</v>
      </c>
      <c r="C126" s="52">
        <f>+'Ark1'!K1532</f>
        <v>2</v>
      </c>
      <c r="D126" s="65" t="str">
        <f t="shared" si="16"/>
        <v>Villsau</v>
      </c>
      <c r="E126" s="52" t="str">
        <f>+IF(F126=0,"",'Ark1'!Q1532)</f>
        <v/>
      </c>
      <c r="F126" s="74">
        <f>+'Ark1'!R1532</f>
        <v>0</v>
      </c>
      <c r="G126" s="183" t="str">
        <f>+IF(F126=0,"",'Ark1'!AG1532)</f>
        <v/>
      </c>
      <c r="H126" s="183"/>
      <c r="I126" s="183" t="str">
        <f>+IF(F126=0,"",'Ark1'!AH1532)</f>
        <v/>
      </c>
      <c r="J126" s="312"/>
      <c r="K126" s="54" t="str">
        <f>+IF(F126=0,"",'Ark1'!S1532)</f>
        <v/>
      </c>
      <c r="L126" s="58"/>
      <c r="M126" s="54" t="str">
        <f>+IF(F126=0,"",'Ark1'!T1532)</f>
        <v/>
      </c>
      <c r="N126" s="161" t="str">
        <f>+IF(F126=0,"",'Ark1'!U1532)</f>
        <v/>
      </c>
      <c r="O126" s="74" t="str">
        <f>+IF(F126=0,"",'Ark1'!V1532)</f>
        <v/>
      </c>
      <c r="P126" s="74" t="str">
        <f>+IF(F126=0,"",'Ark1'!W1532)</f>
        <v/>
      </c>
      <c r="Q126" s="74" t="str">
        <f>+IF(F126=0,"",'Ark1'!X1532)</f>
        <v/>
      </c>
      <c r="R126" s="74" t="str">
        <f>+IF(F126=0,"",'Ark1'!Y1532)</f>
        <v/>
      </c>
      <c r="S126" s="74" t="str">
        <f>+IF(F126=0,"",'Ark1'!Z1532)</f>
        <v/>
      </c>
      <c r="T126" s="161" t="str">
        <f>+IF(F126=0,"",'Ark1'!AA1532)</f>
        <v/>
      </c>
      <c r="U126" s="54" t="str">
        <f>+IF(F126=0,"",'Ark1'!AB1532)</f>
        <v/>
      </c>
      <c r="V126" s="54" t="str">
        <f>+IF(F126=0,"",'Ark1'!AC1532)</f>
        <v/>
      </c>
      <c r="W126" s="74" t="str">
        <f>+IF(F126=0,"",'Ark1'!AD1532)</f>
        <v/>
      </c>
      <c r="X126" s="74" t="str">
        <f>+IF(F126=0,"",'Ark1'!AE1532)</f>
        <v/>
      </c>
      <c r="Y126" s="74" t="str">
        <f>+IF(F126=0,"",'Ark1'!AF1532)</f>
        <v/>
      </c>
      <c r="Z126" s="54" t="str">
        <f t="shared" si="17"/>
        <v/>
      </c>
      <c r="AA126" s="74" t="str">
        <f t="shared" si="19"/>
        <v/>
      </c>
      <c r="AB126" s="45"/>
      <c r="AC126" s="13"/>
      <c r="AD126" s="13"/>
    </row>
    <row r="127" spans="1:33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13"/>
      <c r="AD127" s="13"/>
    </row>
    <row r="128" spans="1:33" ht="15.6">
      <c r="A128" s="45"/>
      <c r="B128">
        <f>+'Ark1'!C1533</f>
        <v>2013</v>
      </c>
      <c r="C128">
        <f>+'Ark1'!K1533</f>
        <v>4</v>
      </c>
      <c r="D128" s="2" t="str">
        <f t="shared" si="16"/>
        <v>Økologisk</v>
      </c>
      <c r="E128" t="str">
        <f>+IF(F128=0,"",'Ark1'!Q1533)</f>
        <v/>
      </c>
      <c r="F128" s="11">
        <f>+'Ark1'!R1533</f>
        <v>0</v>
      </c>
      <c r="G128" s="201" t="str">
        <f>+IF(F128=0,"",'Ark1'!AG1533)</f>
        <v/>
      </c>
      <c r="H128" s="201"/>
      <c r="I128" s="201" t="str">
        <f>+IF(F128=0,"",'Ark1'!AH1533)</f>
        <v/>
      </c>
      <c r="J128" s="91"/>
      <c r="K128" s="1" t="str">
        <f>+IF(F128=0,"",'Ark1'!S1533)</f>
        <v/>
      </c>
      <c r="L128" s="59"/>
      <c r="M128" s="1" t="str">
        <f>+IF(F128=0,"",'Ark1'!T1533)</f>
        <v/>
      </c>
      <c r="N128" s="93" t="str">
        <f>+IF(F128=0,"",'Ark1'!U1533)</f>
        <v/>
      </c>
      <c r="O128" s="11" t="str">
        <f>+IF(F128=0,"",'Ark1'!V1533)</f>
        <v/>
      </c>
      <c r="P128" s="11" t="str">
        <f>+IF(F128=0,"",'Ark1'!W1533)</f>
        <v/>
      </c>
      <c r="Q128" s="11" t="str">
        <f>+IF(F128=0,"",'Ark1'!X1533)</f>
        <v/>
      </c>
      <c r="R128" s="11" t="str">
        <f>+IF(F128=0,"",'Ark1'!Y1533)</f>
        <v/>
      </c>
      <c r="S128" s="11" t="str">
        <f>+IF(F128=0,"",'Ark1'!Z1533)</f>
        <v/>
      </c>
      <c r="T128" s="93" t="str">
        <f>+IF(F128=0,"",'Ark1'!AA1533)</f>
        <v/>
      </c>
      <c r="U128" s="1" t="str">
        <f>+IF(F128=0,"",'Ark1'!AB1533)</f>
        <v/>
      </c>
      <c r="V128" s="1" t="str">
        <f>+IF(F128=0,"",'Ark1'!AC1533)</f>
        <v/>
      </c>
      <c r="W128" s="11" t="str">
        <f>+IF(F128=0,"",'Ark1'!AD1533)</f>
        <v/>
      </c>
      <c r="X128" s="11" t="str">
        <f>+IF(F128=0,"",'Ark1'!AE1533)</f>
        <v/>
      </c>
      <c r="Y128" s="11" t="str">
        <f>+IF(F128=0,"",'Ark1'!AF1533)</f>
        <v/>
      </c>
      <c r="Z128" s="1" t="str">
        <f t="shared" ref="Z128:Z157" si="20">+IF(F128=0,"",N128/K128)</f>
        <v/>
      </c>
      <c r="AA128" s="11" t="str">
        <f t="shared" si="19"/>
        <v/>
      </c>
      <c r="AB128" s="45"/>
      <c r="AC128" s="13"/>
      <c r="AD128" s="13"/>
    </row>
    <row r="129" spans="1:30" ht="15.6">
      <c r="A129" s="45"/>
      <c r="B129">
        <f>+'Ark1'!C1534</f>
        <v>2013</v>
      </c>
      <c r="C129">
        <f>+'Ark1'!K1534</f>
        <v>7</v>
      </c>
      <c r="D129" s="2" t="str">
        <f t="shared" si="16"/>
        <v>Nødslakt</v>
      </c>
      <c r="E129" t="str">
        <f>+IF(F129=0,"",'Ark1'!Q1534)</f>
        <v/>
      </c>
      <c r="F129" s="11">
        <f>+'Ark1'!R1534</f>
        <v>0</v>
      </c>
      <c r="G129" s="201" t="str">
        <f>+IF(F129=0,"",'Ark1'!AG1534)</f>
        <v/>
      </c>
      <c r="H129" s="201"/>
      <c r="I129" s="201" t="str">
        <f>+IF(F129=0,"",'Ark1'!AH1534)</f>
        <v/>
      </c>
      <c r="J129" s="91"/>
      <c r="K129" s="1" t="str">
        <f>+IF(F129=0,"",'Ark1'!S1534)</f>
        <v/>
      </c>
      <c r="L129" s="59"/>
      <c r="M129" s="1" t="str">
        <f>+IF(F129=0,"",'Ark1'!T1534)</f>
        <v/>
      </c>
      <c r="N129" s="93" t="str">
        <f>+IF(F129=0,"",'Ark1'!U1534)</f>
        <v/>
      </c>
      <c r="O129" s="11" t="str">
        <f>+IF(F129=0,"",'Ark1'!V1534)</f>
        <v/>
      </c>
      <c r="P129" s="11" t="str">
        <f>+IF(F129=0,"",'Ark1'!W1534)</f>
        <v/>
      </c>
      <c r="Q129" s="11" t="str">
        <f>+IF(F129=0,"",'Ark1'!X1534)</f>
        <v/>
      </c>
      <c r="R129" s="11" t="str">
        <f>+IF(F129=0,"",'Ark1'!Y1534)</f>
        <v/>
      </c>
      <c r="S129" s="11" t="str">
        <f>+IF(F129=0,"",'Ark1'!Z1534)</f>
        <v/>
      </c>
      <c r="T129" s="93" t="str">
        <f>+IF(F129=0,"",'Ark1'!AA1534)</f>
        <v/>
      </c>
      <c r="U129" s="1" t="str">
        <f>+IF(F129=0,"",'Ark1'!AB1534)</f>
        <v/>
      </c>
      <c r="V129" s="1" t="str">
        <f>+IF(F129=0,"",'Ark1'!AC1534)</f>
        <v/>
      </c>
      <c r="W129" s="11" t="str">
        <f>+IF(F129=0,"",'Ark1'!AD1534)</f>
        <v/>
      </c>
      <c r="X129" s="11" t="str">
        <f>+IF(F129=0,"",'Ark1'!AE1534)</f>
        <v/>
      </c>
      <c r="Y129" s="11" t="str">
        <f>+IF(F129=0,"",'Ark1'!AF1534)</f>
        <v/>
      </c>
      <c r="Z129" s="1" t="str">
        <f t="shared" si="20"/>
        <v/>
      </c>
      <c r="AA129" s="11" t="str">
        <f t="shared" si="19"/>
        <v/>
      </c>
      <c r="AB129" s="45"/>
      <c r="AC129" s="13"/>
      <c r="AD129" s="13"/>
    </row>
    <row r="130" spans="1:30" ht="15.6">
      <c r="A130" s="45"/>
      <c r="B130">
        <f>+'Ark1'!C1535</f>
        <v>2013</v>
      </c>
      <c r="C130">
        <f>+'Ark1'!K1535</f>
        <v>9</v>
      </c>
      <c r="D130" s="2" t="str">
        <f t="shared" si="16"/>
        <v>Spesial</v>
      </c>
      <c r="E130" t="str">
        <f>+IF(F130=0,"",'Ark1'!Q1535)</f>
        <v/>
      </c>
      <c r="F130" s="11">
        <f>+'Ark1'!R1535</f>
        <v>0</v>
      </c>
      <c r="G130" s="201" t="str">
        <f>+IF(F130=0,"",'Ark1'!AG1535)</f>
        <v/>
      </c>
      <c r="H130" s="201"/>
      <c r="I130" s="201" t="str">
        <f>+IF(F130=0,"",'Ark1'!AH1535)</f>
        <v/>
      </c>
      <c r="J130" s="91"/>
      <c r="K130" s="1" t="str">
        <f>+IF(F130=0,"",'Ark1'!S1535)</f>
        <v/>
      </c>
      <c r="L130" s="59"/>
      <c r="M130" s="1" t="str">
        <f>+IF(F130=0,"",'Ark1'!T1535)</f>
        <v/>
      </c>
      <c r="N130" s="93" t="str">
        <f>+IF(F130=0,"",'Ark1'!U1535)</f>
        <v/>
      </c>
      <c r="O130" s="11" t="str">
        <f>+IF(F130=0,"",'Ark1'!V1535)</f>
        <v/>
      </c>
      <c r="P130" s="11" t="str">
        <f>+IF(F130=0,"",'Ark1'!W1535)</f>
        <v/>
      </c>
      <c r="Q130" s="11" t="str">
        <f>+IF(F130=0,"",'Ark1'!X1535)</f>
        <v/>
      </c>
      <c r="R130" s="11" t="str">
        <f>+IF(F130=0,"",'Ark1'!Y1535)</f>
        <v/>
      </c>
      <c r="S130" s="11" t="str">
        <f>+IF(F130=0,"",'Ark1'!Z1535)</f>
        <v/>
      </c>
      <c r="T130" s="93" t="str">
        <f>+IF(F130=0,"",'Ark1'!AA1535)</f>
        <v/>
      </c>
      <c r="U130" s="1" t="str">
        <f>+IF(F130=0,"",'Ark1'!AB1535)</f>
        <v/>
      </c>
      <c r="V130" s="1" t="str">
        <f>+IF(F130=0,"",'Ark1'!AC1535)</f>
        <v/>
      </c>
      <c r="W130" s="11" t="str">
        <f>+IF(F130=0,"",'Ark1'!AD1535)</f>
        <v/>
      </c>
      <c r="X130" s="11" t="str">
        <f>+IF(F130=0,"",'Ark1'!AE1535)</f>
        <v/>
      </c>
      <c r="Y130" s="11" t="str">
        <f>+IF(F130=0,"",'Ark1'!AF1535)</f>
        <v/>
      </c>
      <c r="Z130" s="1" t="str">
        <f t="shared" si="20"/>
        <v/>
      </c>
      <c r="AA130" s="11" t="str">
        <f t="shared" si="19"/>
        <v/>
      </c>
      <c r="AB130" s="45"/>
      <c r="AC130" s="13"/>
      <c r="AD130" s="13"/>
    </row>
    <row r="131" spans="1:30" ht="15.6">
      <c r="A131" s="45"/>
      <c r="B131">
        <f>+'Ark1'!C1536</f>
        <v>2013</v>
      </c>
      <c r="C131">
        <f>+'Ark1'!K1536</f>
        <v>10</v>
      </c>
      <c r="D131" s="2" t="str">
        <f t="shared" si="16"/>
        <v>Gult fett Ordinær</v>
      </c>
      <c r="E131" t="str">
        <f>+IF(F131=0,"",'Ark1'!Q1536)</f>
        <v/>
      </c>
      <c r="F131" s="11">
        <f>+'Ark1'!R1536</f>
        <v>0</v>
      </c>
      <c r="G131" s="201" t="str">
        <f>+IF(F131=0,"",'Ark1'!AG1536)</f>
        <v/>
      </c>
      <c r="H131" s="201"/>
      <c r="I131" s="201" t="str">
        <f>+IF(F131=0,"",'Ark1'!AH1536)</f>
        <v/>
      </c>
      <c r="J131" s="91"/>
      <c r="K131" s="1" t="str">
        <f>+IF(F131=0,"",'Ark1'!S1536)</f>
        <v/>
      </c>
      <c r="L131" s="59"/>
      <c r="M131" s="1" t="str">
        <f>+IF(F131=0,"",'Ark1'!T1536)</f>
        <v/>
      </c>
      <c r="N131" s="93" t="str">
        <f>+IF(F131=0,"",'Ark1'!U1536)</f>
        <v/>
      </c>
      <c r="O131" s="11" t="str">
        <f>+IF(F131=0,"",'Ark1'!V1536)</f>
        <v/>
      </c>
      <c r="P131" s="11" t="str">
        <f>+IF(F131=0,"",'Ark1'!W1536)</f>
        <v/>
      </c>
      <c r="Q131" s="11" t="str">
        <f>+IF(F131=0,"",'Ark1'!X1536)</f>
        <v/>
      </c>
      <c r="R131" s="11" t="str">
        <f>+IF(F131=0,"",'Ark1'!Y1536)</f>
        <v/>
      </c>
      <c r="S131" s="11" t="str">
        <f>+IF(F131=0,"",'Ark1'!Z1536)</f>
        <v/>
      </c>
      <c r="T131" s="93" t="str">
        <f>+IF(F131=0,"",'Ark1'!AA1536)</f>
        <v/>
      </c>
      <c r="U131" s="1" t="str">
        <f>+IF(F131=0,"",'Ark1'!AB1536)</f>
        <v/>
      </c>
      <c r="V131" s="1" t="str">
        <f>+IF(F131=0,"",'Ark1'!AC1536)</f>
        <v/>
      </c>
      <c r="W131" s="11" t="str">
        <f>+IF(F131=0,"",'Ark1'!AD1536)</f>
        <v/>
      </c>
      <c r="X131" s="11" t="str">
        <f>+IF(F131=0,"",'Ark1'!AE1536)</f>
        <v/>
      </c>
      <c r="Y131" s="11" t="str">
        <f>+IF(F131=0,"",'Ark1'!AF1536)</f>
        <v/>
      </c>
      <c r="Z131" s="1" t="str">
        <f t="shared" si="20"/>
        <v/>
      </c>
      <c r="AA131" s="11" t="str">
        <f t="shared" si="19"/>
        <v/>
      </c>
      <c r="AB131" s="45"/>
      <c r="AC131" s="13"/>
      <c r="AD131" s="13"/>
    </row>
    <row r="132" spans="1:30" ht="15.6">
      <c r="A132" s="45"/>
      <c r="B132">
        <f>+'Ark1'!C1537</f>
        <v>2012</v>
      </c>
      <c r="C132">
        <f>+'Ark1'!K1537</f>
        <v>0</v>
      </c>
      <c r="D132" s="2" t="str">
        <f t="shared" si="16"/>
        <v>Ordinær</v>
      </c>
      <c r="E132" t="str">
        <f>+IF(F132=0,"",'Ark1'!Q1537)</f>
        <v/>
      </c>
      <c r="F132" s="11">
        <f>+'Ark1'!R1537</f>
        <v>0</v>
      </c>
      <c r="G132" s="201" t="str">
        <f>+IF(F132=0,"",'Ark1'!AG1537)</f>
        <v/>
      </c>
      <c r="H132" s="201"/>
      <c r="I132" s="201" t="str">
        <f>+IF(F132=0,"",'Ark1'!AH1537)</f>
        <v/>
      </c>
      <c r="J132" s="91"/>
      <c r="K132" s="1" t="str">
        <f>+IF(F132=0,"",'Ark1'!S1537)</f>
        <v/>
      </c>
      <c r="L132" s="59"/>
      <c r="M132" s="1" t="str">
        <f>+IF(F132=0,"",'Ark1'!T1537)</f>
        <v/>
      </c>
      <c r="N132" s="93" t="str">
        <f>+IF(F132=0,"",'Ark1'!U1537)</f>
        <v/>
      </c>
      <c r="O132" s="11" t="str">
        <f>+IF(F132=0,"",'Ark1'!V1537)</f>
        <v/>
      </c>
      <c r="P132" s="11" t="str">
        <f>+IF(F132=0,"",'Ark1'!W1537)</f>
        <v/>
      </c>
      <c r="Q132" s="11" t="str">
        <f>+IF(F132=0,"",'Ark1'!X1537)</f>
        <v/>
      </c>
      <c r="R132" s="11" t="str">
        <f>+IF(F132=0,"",'Ark1'!Y1537)</f>
        <v/>
      </c>
      <c r="S132" s="11" t="str">
        <f>+IF(F132=0,"",'Ark1'!Z1537)</f>
        <v/>
      </c>
      <c r="T132" s="93" t="str">
        <f>+IF(F132=0,"",'Ark1'!AA1537)</f>
        <v/>
      </c>
      <c r="U132" s="1" t="str">
        <f>+IF(F132=0,"",'Ark1'!AB1537)</f>
        <v/>
      </c>
      <c r="V132" s="1" t="str">
        <f>+IF(F132=0,"",'Ark1'!AC1537)</f>
        <v/>
      </c>
      <c r="W132" s="11" t="str">
        <f>+IF(F132=0,"",'Ark1'!AD1537)</f>
        <v/>
      </c>
      <c r="X132" s="11" t="str">
        <f>+IF(F132=0,"",'Ark1'!AE1537)</f>
        <v/>
      </c>
      <c r="Y132" s="11" t="str">
        <f>+IF(F132=0,"",'Ark1'!AF1537)</f>
        <v/>
      </c>
      <c r="Z132" s="1" t="str">
        <f t="shared" si="20"/>
        <v/>
      </c>
      <c r="AA132" s="11" t="str">
        <f t="shared" si="19"/>
        <v/>
      </c>
      <c r="AB132" s="45"/>
      <c r="AC132" s="13"/>
      <c r="AD132" s="13"/>
    </row>
    <row r="133" spans="1:30" ht="15.6">
      <c r="A133" s="45"/>
      <c r="B133">
        <f>+'Ark1'!C1538</f>
        <v>2012</v>
      </c>
      <c r="C133">
        <f>+'Ark1'!K1538</f>
        <v>2</v>
      </c>
      <c r="D133" s="2" t="str">
        <f t="shared" si="16"/>
        <v>Villsau</v>
      </c>
      <c r="E133" t="str">
        <f>+IF(F133=0,"",'Ark1'!Q1538)</f>
        <v/>
      </c>
      <c r="F133" s="11">
        <f>+'Ark1'!R1538</f>
        <v>0</v>
      </c>
      <c r="G133" s="201" t="str">
        <f>+IF(F133=0,"",'Ark1'!AG1538)</f>
        <v/>
      </c>
      <c r="H133" s="201"/>
      <c r="I133" s="201" t="str">
        <f>+IF(F133=0,"",'Ark1'!AH1538)</f>
        <v/>
      </c>
      <c r="J133" s="91"/>
      <c r="K133" s="1" t="str">
        <f>+IF(F133=0,"",'Ark1'!S1538)</f>
        <v/>
      </c>
      <c r="L133" s="59"/>
      <c r="M133" s="1" t="str">
        <f>+IF(F133=0,"",'Ark1'!T1538)</f>
        <v/>
      </c>
      <c r="N133" s="93" t="str">
        <f>+IF(F133=0,"",'Ark1'!U1538)</f>
        <v/>
      </c>
      <c r="O133" s="11" t="str">
        <f>+IF(F133=0,"",'Ark1'!V1538)</f>
        <v/>
      </c>
      <c r="P133" s="11" t="str">
        <f>+IF(F133=0,"",'Ark1'!W1538)</f>
        <v/>
      </c>
      <c r="Q133" s="11" t="str">
        <f>+IF(F133=0,"",'Ark1'!X1538)</f>
        <v/>
      </c>
      <c r="R133" s="11" t="str">
        <f>+IF(F133=0,"",'Ark1'!Y1538)</f>
        <v/>
      </c>
      <c r="S133" s="11" t="str">
        <f>+IF(F133=0,"",'Ark1'!Z1538)</f>
        <v/>
      </c>
      <c r="T133" s="93" t="str">
        <f>+IF(F133=0,"",'Ark1'!AA1538)</f>
        <v/>
      </c>
      <c r="U133" s="1" t="str">
        <f>+IF(F133=0,"",'Ark1'!AB1538)</f>
        <v/>
      </c>
      <c r="V133" s="1" t="str">
        <f>+IF(F133=0,"",'Ark1'!AC1538)</f>
        <v/>
      </c>
      <c r="W133" s="11" t="str">
        <f>+IF(F133=0,"",'Ark1'!AD1538)</f>
        <v/>
      </c>
      <c r="X133" s="11" t="str">
        <f>+IF(F133=0,"",'Ark1'!AE1538)</f>
        <v/>
      </c>
      <c r="Y133" s="11" t="str">
        <f>+IF(F133=0,"",'Ark1'!AF1538)</f>
        <v/>
      </c>
      <c r="Z133" s="1" t="str">
        <f t="shared" si="20"/>
        <v/>
      </c>
      <c r="AA133" s="11" t="str">
        <f t="shared" si="19"/>
        <v/>
      </c>
      <c r="AB133" s="45"/>
      <c r="AC133" s="13"/>
      <c r="AD133" s="13"/>
    </row>
    <row r="134" spans="1:30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13"/>
      <c r="AD134" s="13"/>
    </row>
    <row r="135" spans="1:30" ht="15.6">
      <c r="A135" s="45"/>
      <c r="B135" s="52">
        <f>+'Ark1'!C1539</f>
        <v>2012</v>
      </c>
      <c r="C135" s="52">
        <f>+'Ark1'!K1539</f>
        <v>4</v>
      </c>
      <c r="D135" s="65" t="str">
        <f t="shared" si="16"/>
        <v>Økologisk</v>
      </c>
      <c r="E135" s="52" t="str">
        <f>+IF(F135=0,"",'Ark1'!Q1539)</f>
        <v/>
      </c>
      <c r="F135" s="74">
        <f>+'Ark1'!R1539</f>
        <v>0</v>
      </c>
      <c r="G135" s="183" t="str">
        <f>+IF(F135=0,"",'Ark1'!AG1539)</f>
        <v/>
      </c>
      <c r="H135" s="183"/>
      <c r="I135" s="183" t="str">
        <f>+IF(F135=0,"",'Ark1'!AH1539)</f>
        <v/>
      </c>
      <c r="J135" s="312"/>
      <c r="K135" s="54" t="str">
        <f>+IF(F135=0,"",'Ark1'!S1539)</f>
        <v/>
      </c>
      <c r="L135" s="58"/>
      <c r="M135" s="54" t="str">
        <f>+IF(F135=0,"",'Ark1'!T1539)</f>
        <v/>
      </c>
      <c r="N135" s="161" t="str">
        <f>+IF(F135=0,"",'Ark1'!U1539)</f>
        <v/>
      </c>
      <c r="O135" s="74" t="str">
        <f>+IF(F135=0,"",'Ark1'!V1539)</f>
        <v/>
      </c>
      <c r="P135" s="74" t="str">
        <f>+IF(F135=0,"",'Ark1'!W1539)</f>
        <v/>
      </c>
      <c r="Q135" s="74" t="str">
        <f>+IF(F135=0,"",'Ark1'!X1539)</f>
        <v/>
      </c>
      <c r="R135" s="74" t="str">
        <f>+IF(F135=0,"",'Ark1'!Y1539)</f>
        <v/>
      </c>
      <c r="S135" s="74" t="str">
        <f>+IF(F135=0,"",'Ark1'!Z1539)</f>
        <v/>
      </c>
      <c r="T135" s="161" t="str">
        <f>+IF(F135=0,"",'Ark1'!AA1539)</f>
        <v/>
      </c>
      <c r="U135" s="54" t="str">
        <f>+IF(F135=0,"",'Ark1'!AB1539)</f>
        <v/>
      </c>
      <c r="V135" s="54" t="str">
        <f>+IF(F135=0,"",'Ark1'!AC1539)</f>
        <v/>
      </c>
      <c r="W135" s="74" t="str">
        <f>+IF(F135=0,"",'Ark1'!AD1539)</f>
        <v/>
      </c>
      <c r="X135" s="74" t="str">
        <f>+IF(F135=0,"",'Ark1'!AE1539)</f>
        <v/>
      </c>
      <c r="Y135" s="74" t="str">
        <f>+IF(F135=0,"",'Ark1'!AF1539)</f>
        <v/>
      </c>
      <c r="Z135" s="54" t="str">
        <f t="shared" si="20"/>
        <v/>
      </c>
      <c r="AA135" s="74" t="str">
        <f t="shared" si="19"/>
        <v/>
      </c>
      <c r="AB135" s="45"/>
      <c r="AC135" s="13"/>
      <c r="AD135" s="13"/>
    </row>
    <row r="136" spans="1:30" ht="15.6">
      <c r="A136" s="45"/>
      <c r="B136" s="52">
        <f>+'Ark1'!C1540</f>
        <v>2012</v>
      </c>
      <c r="C136" s="52">
        <f>+'Ark1'!K1540</f>
        <v>7</v>
      </c>
      <c r="D136" s="65" t="str">
        <f t="shared" si="16"/>
        <v>Nødslakt</v>
      </c>
      <c r="E136" s="52" t="str">
        <f>+IF(F136=0,"",'Ark1'!Q1540)</f>
        <v/>
      </c>
      <c r="F136" s="74">
        <f>+'Ark1'!R1540</f>
        <v>0</v>
      </c>
      <c r="G136" s="183" t="str">
        <f>+IF(F136=0,"",'Ark1'!AG1540)</f>
        <v/>
      </c>
      <c r="H136" s="183"/>
      <c r="I136" s="183" t="str">
        <f>+IF(F136=0,"",'Ark1'!AH1540)</f>
        <v/>
      </c>
      <c r="J136" s="312"/>
      <c r="K136" s="54" t="str">
        <f>+IF(F136=0,"",'Ark1'!S1540)</f>
        <v/>
      </c>
      <c r="L136" s="58"/>
      <c r="M136" s="54" t="str">
        <f>+IF(F136=0,"",'Ark1'!T1540)</f>
        <v/>
      </c>
      <c r="N136" s="161" t="str">
        <f>+IF(F136=0,"",'Ark1'!U1540)</f>
        <v/>
      </c>
      <c r="O136" s="74" t="str">
        <f>+IF(F136=0,"",'Ark1'!V1540)</f>
        <v/>
      </c>
      <c r="P136" s="74" t="str">
        <f>+IF(F136=0,"",'Ark1'!W1540)</f>
        <v/>
      </c>
      <c r="Q136" s="74" t="str">
        <f>+IF(F136=0,"",'Ark1'!X1540)</f>
        <v/>
      </c>
      <c r="R136" s="74" t="str">
        <f>+IF(F136=0,"",'Ark1'!Y1540)</f>
        <v/>
      </c>
      <c r="S136" s="74" t="str">
        <f>+IF(F136=0,"",'Ark1'!Z1540)</f>
        <v/>
      </c>
      <c r="T136" s="161" t="str">
        <f>+IF(F136=0,"",'Ark1'!AA1540)</f>
        <v/>
      </c>
      <c r="U136" s="54" t="str">
        <f>+IF(F136=0,"",'Ark1'!AB1540)</f>
        <v/>
      </c>
      <c r="V136" s="54" t="str">
        <f>+IF(F136=0,"",'Ark1'!AC1540)</f>
        <v/>
      </c>
      <c r="W136" s="74" t="str">
        <f>+IF(F136=0,"",'Ark1'!AD1540)</f>
        <v/>
      </c>
      <c r="X136" s="74" t="str">
        <f>+IF(F136=0,"",'Ark1'!AE1540)</f>
        <v/>
      </c>
      <c r="Y136" s="74" t="str">
        <f>+IF(F136=0,"",'Ark1'!AF1540)</f>
        <v/>
      </c>
      <c r="Z136" s="54" t="str">
        <f t="shared" si="20"/>
        <v/>
      </c>
      <c r="AA136" s="74" t="str">
        <f t="shared" si="19"/>
        <v/>
      </c>
      <c r="AB136" s="45"/>
      <c r="AC136" s="13"/>
      <c r="AD136" s="13"/>
    </row>
    <row r="137" spans="1:30" ht="15.6">
      <c r="A137" s="45"/>
      <c r="B137" s="52">
        <f>+'Ark1'!C1541</f>
        <v>2012</v>
      </c>
      <c r="C137" s="52">
        <f>+'Ark1'!K1541</f>
        <v>9</v>
      </c>
      <c r="D137" s="65" t="str">
        <f t="shared" si="16"/>
        <v>Spesial</v>
      </c>
      <c r="E137" s="52" t="str">
        <f>+IF(F137=0,"",'Ark1'!Q1541)</f>
        <v/>
      </c>
      <c r="F137" s="74">
        <f>+'Ark1'!R1541</f>
        <v>0</v>
      </c>
      <c r="G137" s="183" t="str">
        <f>+IF(F137=0,"",'Ark1'!AG1541)</f>
        <v/>
      </c>
      <c r="H137" s="183"/>
      <c r="I137" s="183" t="str">
        <f>+IF(F137=0,"",'Ark1'!AH1541)</f>
        <v/>
      </c>
      <c r="J137" s="312"/>
      <c r="K137" s="54" t="str">
        <f>+IF(F137=0,"",'Ark1'!S1541)</f>
        <v/>
      </c>
      <c r="L137" s="58"/>
      <c r="M137" s="54" t="str">
        <f>+IF(F137=0,"",'Ark1'!T1541)</f>
        <v/>
      </c>
      <c r="N137" s="161" t="str">
        <f>+IF(F137=0,"",'Ark1'!U1541)</f>
        <v/>
      </c>
      <c r="O137" s="74" t="str">
        <f>+IF(F137=0,"",'Ark1'!V1541)</f>
        <v/>
      </c>
      <c r="P137" s="74" t="str">
        <f>+IF(F137=0,"",'Ark1'!W1541)</f>
        <v/>
      </c>
      <c r="Q137" s="74" t="str">
        <f>+IF(F137=0,"",'Ark1'!X1541)</f>
        <v/>
      </c>
      <c r="R137" s="74" t="str">
        <f>+IF(F137=0,"",'Ark1'!Y1541)</f>
        <v/>
      </c>
      <c r="S137" s="74" t="str">
        <f>+IF(F137=0,"",'Ark1'!Z1541)</f>
        <v/>
      </c>
      <c r="T137" s="161" t="str">
        <f>+IF(F137=0,"",'Ark1'!AA1541)</f>
        <v/>
      </c>
      <c r="U137" s="54" t="str">
        <f>+IF(F137=0,"",'Ark1'!AB1541)</f>
        <v/>
      </c>
      <c r="V137" s="54" t="str">
        <f>+IF(F137=0,"",'Ark1'!AC1541)</f>
        <v/>
      </c>
      <c r="W137" s="74" t="str">
        <f>+IF(F137=0,"",'Ark1'!AD1541)</f>
        <v/>
      </c>
      <c r="X137" s="74" t="str">
        <f>+IF(F137=0,"",'Ark1'!AE1541)</f>
        <v/>
      </c>
      <c r="Y137" s="74" t="str">
        <f>+IF(F137=0,"",'Ark1'!AF1541)</f>
        <v/>
      </c>
      <c r="Z137" s="54" t="str">
        <f t="shared" si="20"/>
        <v/>
      </c>
      <c r="AA137" s="74" t="str">
        <f t="shared" si="19"/>
        <v/>
      </c>
      <c r="AB137" s="45"/>
      <c r="AC137" s="13"/>
      <c r="AD137" s="13"/>
    </row>
    <row r="138" spans="1:30" ht="15.6">
      <c r="A138" s="45"/>
      <c r="B138" s="52">
        <f>+'Ark1'!C1542</f>
        <v>2012</v>
      </c>
      <c r="C138" s="52">
        <f>+'Ark1'!K1542</f>
        <v>10</v>
      </c>
      <c r="D138" s="65" t="str">
        <f t="shared" si="16"/>
        <v>Gult fett Ordinær</v>
      </c>
      <c r="E138" s="52" t="str">
        <f>+IF(F138=0,"",'Ark1'!Q1542)</f>
        <v/>
      </c>
      <c r="F138" s="74">
        <f>+'Ark1'!R1542</f>
        <v>0</v>
      </c>
      <c r="G138" s="183" t="str">
        <f>+IF(F138=0,"",'Ark1'!AG1542)</f>
        <v/>
      </c>
      <c r="H138" s="183"/>
      <c r="I138" s="183" t="str">
        <f>+IF(F138=0,"",'Ark1'!AH1542)</f>
        <v/>
      </c>
      <c r="J138" s="312"/>
      <c r="K138" s="54" t="str">
        <f>+IF(F138=0,"",'Ark1'!S1542)</f>
        <v/>
      </c>
      <c r="L138" s="58"/>
      <c r="M138" s="54" t="str">
        <f>+IF(F138=0,"",'Ark1'!T1542)</f>
        <v/>
      </c>
      <c r="N138" s="161" t="str">
        <f>+IF(F138=0,"",'Ark1'!U1542)</f>
        <v/>
      </c>
      <c r="O138" s="74" t="str">
        <f>+IF(F138=0,"",'Ark1'!V1542)</f>
        <v/>
      </c>
      <c r="P138" s="74" t="str">
        <f>+IF(F138=0,"",'Ark1'!W1542)</f>
        <v/>
      </c>
      <c r="Q138" s="74" t="str">
        <f>+IF(F138=0,"",'Ark1'!X1542)</f>
        <v/>
      </c>
      <c r="R138" s="74" t="str">
        <f>+IF(F138=0,"",'Ark1'!Y1542)</f>
        <v/>
      </c>
      <c r="S138" s="74" t="str">
        <f>+IF(F138=0,"",'Ark1'!Z1542)</f>
        <v/>
      </c>
      <c r="T138" s="161" t="str">
        <f>+IF(F138=0,"",'Ark1'!AA1542)</f>
        <v/>
      </c>
      <c r="U138" s="54" t="str">
        <f>+IF(F138=0,"",'Ark1'!AB1542)</f>
        <v/>
      </c>
      <c r="V138" s="54" t="str">
        <f>+IF(F138=0,"",'Ark1'!AC1542)</f>
        <v/>
      </c>
      <c r="W138" s="74" t="str">
        <f>+IF(F138=0,"",'Ark1'!AD1542)</f>
        <v/>
      </c>
      <c r="X138" s="74" t="str">
        <f>+IF(F138=0,"",'Ark1'!AE1542)</f>
        <v/>
      </c>
      <c r="Y138" s="74" t="str">
        <f>+IF(F138=0,"",'Ark1'!AF1542)</f>
        <v/>
      </c>
      <c r="Z138" s="54" t="str">
        <f t="shared" si="20"/>
        <v/>
      </c>
      <c r="AA138" s="74" t="str">
        <f t="shared" si="19"/>
        <v/>
      </c>
      <c r="AB138" s="45"/>
      <c r="AC138" s="13"/>
      <c r="AD138" s="13"/>
    </row>
    <row r="139" spans="1:30" ht="15.6">
      <c r="A139" s="45"/>
      <c r="B139" s="52">
        <f>+'Ark1'!C1543</f>
        <v>2011</v>
      </c>
      <c r="C139" s="52">
        <f>+'Ark1'!K1543</f>
        <v>0</v>
      </c>
      <c r="D139" s="65" t="str">
        <f t="shared" si="16"/>
        <v>Ordinær</v>
      </c>
      <c r="E139" s="52" t="str">
        <f>+IF(F139=0,"",'Ark1'!Q1543)</f>
        <v/>
      </c>
      <c r="F139" s="74">
        <f>+'Ark1'!R1543</f>
        <v>0</v>
      </c>
      <c r="G139" s="183" t="str">
        <f>+IF(F139=0,"",'Ark1'!AG1543)</f>
        <v/>
      </c>
      <c r="H139" s="183"/>
      <c r="I139" s="183" t="str">
        <f>+IF(F139=0,"",'Ark1'!AH1543)</f>
        <v/>
      </c>
      <c r="J139" s="312"/>
      <c r="K139" s="54" t="str">
        <f>+IF(F139=0,"",'Ark1'!S1543)</f>
        <v/>
      </c>
      <c r="L139" s="58"/>
      <c r="M139" s="54" t="str">
        <f>+IF(F139=0,"",'Ark1'!T1543)</f>
        <v/>
      </c>
      <c r="N139" s="161" t="str">
        <f>+IF(F139=0,"",'Ark1'!U1543)</f>
        <v/>
      </c>
      <c r="O139" s="74" t="str">
        <f>+IF(F139=0,"",'Ark1'!V1543)</f>
        <v/>
      </c>
      <c r="P139" s="74" t="str">
        <f>+IF(F139=0,"",'Ark1'!W1543)</f>
        <v/>
      </c>
      <c r="Q139" s="74" t="str">
        <f>+IF(F139=0,"",'Ark1'!X1543)</f>
        <v/>
      </c>
      <c r="R139" s="74" t="str">
        <f>+IF(F139=0,"",'Ark1'!Y1543)</f>
        <v/>
      </c>
      <c r="S139" s="74" t="str">
        <f>+IF(F139=0,"",'Ark1'!Z1543)</f>
        <v/>
      </c>
      <c r="T139" s="161" t="str">
        <f>+IF(F139=0,"",'Ark1'!AA1543)</f>
        <v/>
      </c>
      <c r="U139" s="54" t="str">
        <f>+IF(F139=0,"",'Ark1'!AB1543)</f>
        <v/>
      </c>
      <c r="V139" s="54" t="str">
        <f>+IF(F139=0,"",'Ark1'!AC1543)</f>
        <v/>
      </c>
      <c r="W139" s="74" t="str">
        <f>+IF(F139=0,"",'Ark1'!AD1543)</f>
        <v/>
      </c>
      <c r="X139" s="74" t="str">
        <f>+IF(F139=0,"",'Ark1'!AE1543)</f>
        <v/>
      </c>
      <c r="Y139" s="74" t="str">
        <f>+IF(F139=0,"",'Ark1'!AF1543)</f>
        <v/>
      </c>
      <c r="Z139" s="54" t="str">
        <f t="shared" si="20"/>
        <v/>
      </c>
      <c r="AA139" s="74" t="str">
        <f t="shared" si="19"/>
        <v/>
      </c>
      <c r="AB139" s="45"/>
      <c r="AC139" s="13"/>
      <c r="AD139" s="13"/>
    </row>
    <row r="140" spans="1:30" ht="15.6">
      <c r="A140" s="45"/>
      <c r="B140" s="52">
        <f>+'Ark1'!C1544</f>
        <v>2011</v>
      </c>
      <c r="C140" s="52">
        <f>+'Ark1'!K1544</f>
        <v>2</v>
      </c>
      <c r="D140" s="65" t="str">
        <f t="shared" si="16"/>
        <v>Villsau</v>
      </c>
      <c r="E140" s="52" t="str">
        <f>+IF(F140=0,"",'Ark1'!Q1544)</f>
        <v/>
      </c>
      <c r="F140" s="74">
        <f>+'Ark1'!R1544</f>
        <v>0</v>
      </c>
      <c r="G140" s="183" t="str">
        <f>+IF(F140=0,"",'Ark1'!AG1544)</f>
        <v/>
      </c>
      <c r="H140" s="183"/>
      <c r="I140" s="183" t="str">
        <f>+IF(F140=0,"",'Ark1'!AH1544)</f>
        <v/>
      </c>
      <c r="J140" s="312"/>
      <c r="K140" s="54" t="str">
        <f>+IF(F140=0,"",'Ark1'!S1544)</f>
        <v/>
      </c>
      <c r="L140" s="58"/>
      <c r="M140" s="54" t="str">
        <f>+IF(F140=0,"",'Ark1'!T1544)</f>
        <v/>
      </c>
      <c r="N140" s="161" t="str">
        <f>+IF(F140=0,"",'Ark1'!U1544)</f>
        <v/>
      </c>
      <c r="O140" s="74" t="str">
        <f>+IF(F140=0,"",'Ark1'!V1544)</f>
        <v/>
      </c>
      <c r="P140" s="74" t="str">
        <f>+IF(F140=0,"",'Ark1'!W1544)</f>
        <v/>
      </c>
      <c r="Q140" s="74" t="str">
        <f>+IF(F140=0,"",'Ark1'!X1544)</f>
        <v/>
      </c>
      <c r="R140" s="74" t="str">
        <f>+IF(F140=0,"",'Ark1'!Y1544)</f>
        <v/>
      </c>
      <c r="S140" s="74" t="str">
        <f>+IF(F140=0,"",'Ark1'!Z1544)</f>
        <v/>
      </c>
      <c r="T140" s="161" t="str">
        <f>+IF(F140=0,"",'Ark1'!AA1544)</f>
        <v/>
      </c>
      <c r="U140" s="54" t="str">
        <f>+IF(F140=0,"",'Ark1'!AB1544)</f>
        <v/>
      </c>
      <c r="V140" s="54" t="str">
        <f>+IF(F140=0,"",'Ark1'!AC1544)</f>
        <v/>
      </c>
      <c r="W140" s="74" t="str">
        <f>+IF(F140=0,"",'Ark1'!AD1544)</f>
        <v/>
      </c>
      <c r="X140" s="74" t="str">
        <f>+IF(F140=0,"",'Ark1'!AE1544)</f>
        <v/>
      </c>
      <c r="Y140" s="74" t="str">
        <f>+IF(F140=0,"",'Ark1'!AF1544)</f>
        <v/>
      </c>
      <c r="Z140" s="54" t="str">
        <f t="shared" si="20"/>
        <v/>
      </c>
      <c r="AA140" s="74" t="str">
        <f t="shared" si="19"/>
        <v/>
      </c>
      <c r="AB140" s="45"/>
      <c r="AC140" s="13"/>
      <c r="AD140" s="13"/>
    </row>
    <row r="141" spans="1:30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13"/>
      <c r="AD141" s="13"/>
    </row>
    <row r="142" spans="1:30" ht="15.6">
      <c r="A142" s="45"/>
      <c r="B142">
        <f>+'Ark1'!C1545</f>
        <v>2011</v>
      </c>
      <c r="C142">
        <f>+'Ark1'!K1545</f>
        <v>4</v>
      </c>
      <c r="D142" s="2" t="str">
        <f t="shared" si="16"/>
        <v>Økologisk</v>
      </c>
      <c r="E142" t="str">
        <f>+IF(F142=0,"",'Ark1'!Q1545)</f>
        <v/>
      </c>
      <c r="F142" s="11">
        <f>+'Ark1'!R1545</f>
        <v>0</v>
      </c>
      <c r="G142" s="201" t="str">
        <f>+IF(F142=0,"",'Ark1'!AG1545)</f>
        <v/>
      </c>
      <c r="H142" s="201"/>
      <c r="I142" s="201" t="str">
        <f>+IF(F142=0,"",'Ark1'!AH1545)</f>
        <v/>
      </c>
      <c r="J142" s="91"/>
      <c r="K142" s="1" t="str">
        <f>+IF(F142=0,"",'Ark1'!S1545)</f>
        <v/>
      </c>
      <c r="L142" s="59"/>
      <c r="M142" s="1" t="str">
        <f>+IF(F142=0,"",'Ark1'!T1545)</f>
        <v/>
      </c>
      <c r="N142" s="93" t="str">
        <f>+IF(F142=0,"",'Ark1'!U1545)</f>
        <v/>
      </c>
      <c r="O142" s="11" t="str">
        <f>+IF(F142=0,"",'Ark1'!V1545)</f>
        <v/>
      </c>
      <c r="P142" s="11" t="str">
        <f>+IF(F142=0,"",'Ark1'!W1545)</f>
        <v/>
      </c>
      <c r="Q142" s="11" t="str">
        <f>+IF(F142=0,"",'Ark1'!X1545)</f>
        <v/>
      </c>
      <c r="R142" s="11" t="str">
        <f>+IF(F142=0,"",'Ark1'!Y1545)</f>
        <v/>
      </c>
      <c r="S142" s="11" t="str">
        <f>+IF(F142=0,"",'Ark1'!Z1545)</f>
        <v/>
      </c>
      <c r="T142" s="93" t="str">
        <f>+IF(F142=0,"",'Ark1'!AA1545)</f>
        <v/>
      </c>
      <c r="U142" s="1" t="str">
        <f>+IF(F142=0,"",'Ark1'!AB1545)</f>
        <v/>
      </c>
      <c r="V142" s="1" t="str">
        <f>+IF(F142=0,"",'Ark1'!AC1545)</f>
        <v/>
      </c>
      <c r="W142" s="11" t="str">
        <f>+IF(F142=0,"",'Ark1'!AD1545)</f>
        <v/>
      </c>
      <c r="X142" s="11" t="str">
        <f>+IF(F142=0,"",'Ark1'!AE1545)</f>
        <v/>
      </c>
      <c r="Y142" s="11" t="str">
        <f>+IF(F142=0,"",'Ark1'!AF1545)</f>
        <v/>
      </c>
      <c r="Z142" s="1" t="str">
        <f t="shared" si="20"/>
        <v/>
      </c>
      <c r="AA142" s="11" t="str">
        <f t="shared" si="19"/>
        <v/>
      </c>
      <c r="AB142" s="45"/>
      <c r="AC142" s="13"/>
      <c r="AD142" s="13"/>
    </row>
    <row r="143" spans="1:30" ht="15.6">
      <c r="A143" s="45"/>
      <c r="B143">
        <f>+'Ark1'!C1546</f>
        <v>2011</v>
      </c>
      <c r="C143">
        <f>+'Ark1'!K1546</f>
        <v>7</v>
      </c>
      <c r="D143" s="2" t="str">
        <f t="shared" si="16"/>
        <v>Nødslakt</v>
      </c>
      <c r="E143" t="str">
        <f>+IF(F143=0,"",'Ark1'!Q1546)</f>
        <v/>
      </c>
      <c r="F143" s="11">
        <f>+'Ark1'!R1546</f>
        <v>0</v>
      </c>
      <c r="G143" s="201" t="str">
        <f>+IF(F143=0,"",'Ark1'!AG1546)</f>
        <v/>
      </c>
      <c r="H143" s="201"/>
      <c r="I143" s="201" t="str">
        <f>+IF(F143=0,"",'Ark1'!AH1546)</f>
        <v/>
      </c>
      <c r="J143" s="91"/>
      <c r="K143" s="1" t="str">
        <f>+IF(F143=0,"",'Ark1'!S1546)</f>
        <v/>
      </c>
      <c r="L143" s="59"/>
      <c r="M143" s="1" t="str">
        <f>+IF(F143=0,"",'Ark1'!T1546)</f>
        <v/>
      </c>
      <c r="N143" s="93" t="str">
        <f>+IF(F143=0,"",'Ark1'!U1546)</f>
        <v/>
      </c>
      <c r="O143" s="11" t="str">
        <f>+IF(F143=0,"",'Ark1'!V1546)</f>
        <v/>
      </c>
      <c r="P143" s="11" t="str">
        <f>+IF(F143=0,"",'Ark1'!W1546)</f>
        <v/>
      </c>
      <c r="Q143" s="11" t="str">
        <f>+IF(F143=0,"",'Ark1'!X1546)</f>
        <v/>
      </c>
      <c r="R143" s="11" t="str">
        <f>+IF(F143=0,"",'Ark1'!Y1546)</f>
        <v/>
      </c>
      <c r="S143" s="11" t="str">
        <f>+IF(F143=0,"",'Ark1'!Z1546)</f>
        <v/>
      </c>
      <c r="T143" s="93" t="str">
        <f>+IF(F143=0,"",'Ark1'!AA1546)</f>
        <v/>
      </c>
      <c r="U143" s="1" t="str">
        <f>+IF(F143=0,"",'Ark1'!AB1546)</f>
        <v/>
      </c>
      <c r="V143" s="1" t="str">
        <f>+IF(F143=0,"",'Ark1'!AC1546)</f>
        <v/>
      </c>
      <c r="W143" s="11" t="str">
        <f>+IF(F143=0,"",'Ark1'!AD1546)</f>
        <v/>
      </c>
      <c r="X143" s="11" t="str">
        <f>+IF(F143=0,"",'Ark1'!AE1546)</f>
        <v/>
      </c>
      <c r="Y143" s="11" t="str">
        <f>+IF(F143=0,"",'Ark1'!AF1546)</f>
        <v/>
      </c>
      <c r="Z143" s="1" t="str">
        <f t="shared" si="20"/>
        <v/>
      </c>
      <c r="AA143" s="11" t="str">
        <f t="shared" si="19"/>
        <v/>
      </c>
      <c r="AB143" s="45"/>
      <c r="AC143" s="13"/>
      <c r="AD143" s="13"/>
    </row>
    <row r="144" spans="1:30" ht="15.6">
      <c r="A144" s="45"/>
      <c r="B144">
        <f>+'Ark1'!C1547</f>
        <v>2011</v>
      </c>
      <c r="C144">
        <f>+'Ark1'!K1547</f>
        <v>9</v>
      </c>
      <c r="D144" s="2" t="str">
        <f t="shared" si="16"/>
        <v>Spesial</v>
      </c>
      <c r="E144" t="str">
        <f>+IF(F144=0,"",'Ark1'!Q1547)</f>
        <v/>
      </c>
      <c r="F144" s="11">
        <f>+'Ark1'!R1547</f>
        <v>0</v>
      </c>
      <c r="G144" s="201" t="str">
        <f>+IF(F144=0,"",'Ark1'!AG1547)</f>
        <v/>
      </c>
      <c r="H144" s="201"/>
      <c r="I144" s="201" t="str">
        <f>+IF(F144=0,"",'Ark1'!AH1547)</f>
        <v/>
      </c>
      <c r="J144" s="91"/>
      <c r="K144" s="1" t="str">
        <f>+IF(F144=0,"",'Ark1'!S1547)</f>
        <v/>
      </c>
      <c r="L144" s="59"/>
      <c r="M144" s="1" t="str">
        <f>+IF(F144=0,"",'Ark1'!T1547)</f>
        <v/>
      </c>
      <c r="N144" s="93" t="str">
        <f>+IF(F144=0,"",'Ark1'!U1547)</f>
        <v/>
      </c>
      <c r="O144" s="11" t="str">
        <f>+IF(F144=0,"",'Ark1'!V1547)</f>
        <v/>
      </c>
      <c r="P144" s="11" t="str">
        <f>+IF(F144=0,"",'Ark1'!W1547)</f>
        <v/>
      </c>
      <c r="Q144" s="11" t="str">
        <f>+IF(F144=0,"",'Ark1'!X1547)</f>
        <v/>
      </c>
      <c r="R144" s="11" t="str">
        <f>+IF(F144=0,"",'Ark1'!Y1547)</f>
        <v/>
      </c>
      <c r="S144" s="11" t="str">
        <f>+IF(F144=0,"",'Ark1'!Z1547)</f>
        <v/>
      </c>
      <c r="T144" s="93" t="str">
        <f>+IF(F144=0,"",'Ark1'!AA1547)</f>
        <v/>
      </c>
      <c r="U144" s="1" t="str">
        <f>+IF(F144=0,"",'Ark1'!AB1547)</f>
        <v/>
      </c>
      <c r="V144" s="1" t="str">
        <f>+IF(F144=0,"",'Ark1'!AC1547)</f>
        <v/>
      </c>
      <c r="W144" s="11" t="str">
        <f>+IF(F144=0,"",'Ark1'!AD1547)</f>
        <v/>
      </c>
      <c r="X144" s="11" t="str">
        <f>+IF(F144=0,"",'Ark1'!AE1547)</f>
        <v/>
      </c>
      <c r="Y144" s="11" t="str">
        <f>+IF(F144=0,"",'Ark1'!AF1547)</f>
        <v/>
      </c>
      <c r="Z144" s="1" t="str">
        <f t="shared" si="20"/>
        <v/>
      </c>
      <c r="AA144" s="11" t="str">
        <f t="shared" si="19"/>
        <v/>
      </c>
      <c r="AB144" s="45"/>
      <c r="AC144" s="13"/>
      <c r="AD144" s="13"/>
    </row>
    <row r="145" spans="1:30" ht="15.6">
      <c r="A145" s="45"/>
      <c r="B145">
        <f>+'Ark1'!C1548</f>
        <v>2011</v>
      </c>
      <c r="C145">
        <f>+'Ark1'!K1548</f>
        <v>10</v>
      </c>
      <c r="D145" s="2" t="str">
        <f t="shared" si="16"/>
        <v>Gult fett Ordinær</v>
      </c>
      <c r="E145" t="str">
        <f>+IF(F145=0,"",'Ark1'!Q1548)</f>
        <v/>
      </c>
      <c r="F145" s="11">
        <f>+'Ark1'!R1548</f>
        <v>0</v>
      </c>
      <c r="G145" s="201" t="str">
        <f>+IF(F145=0,"",'Ark1'!AG1548)</f>
        <v/>
      </c>
      <c r="H145" s="201"/>
      <c r="I145" s="201" t="str">
        <f>+IF(F145=0,"",'Ark1'!AH1548)</f>
        <v/>
      </c>
      <c r="J145" s="91"/>
      <c r="K145" s="1" t="str">
        <f>+IF(F145=0,"",'Ark1'!S1548)</f>
        <v/>
      </c>
      <c r="L145" s="59"/>
      <c r="M145" s="1" t="str">
        <f>+IF(F145=0,"",'Ark1'!T1548)</f>
        <v/>
      </c>
      <c r="N145" s="93" t="str">
        <f>+IF(F145=0,"",'Ark1'!U1548)</f>
        <v/>
      </c>
      <c r="O145" s="11" t="str">
        <f>+IF(F145=0,"",'Ark1'!V1548)</f>
        <v/>
      </c>
      <c r="P145" s="11" t="str">
        <f>+IF(F145=0,"",'Ark1'!W1548)</f>
        <v/>
      </c>
      <c r="Q145" s="11" t="str">
        <f>+IF(F145=0,"",'Ark1'!X1548)</f>
        <v/>
      </c>
      <c r="R145" s="11" t="str">
        <f>+IF(F145=0,"",'Ark1'!Y1548)</f>
        <v/>
      </c>
      <c r="S145" s="11" t="str">
        <f>+IF(F145=0,"",'Ark1'!Z1548)</f>
        <v/>
      </c>
      <c r="T145" s="93" t="str">
        <f>+IF(F145=0,"",'Ark1'!AA1548)</f>
        <v/>
      </c>
      <c r="U145" s="1" t="str">
        <f>+IF(F145=0,"",'Ark1'!AB1548)</f>
        <v/>
      </c>
      <c r="V145" s="1" t="str">
        <f>+IF(F145=0,"",'Ark1'!AC1548)</f>
        <v/>
      </c>
      <c r="W145" s="11" t="str">
        <f>+IF(F145=0,"",'Ark1'!AD1548)</f>
        <v/>
      </c>
      <c r="X145" s="11" t="str">
        <f>+IF(F145=0,"",'Ark1'!AE1548)</f>
        <v/>
      </c>
      <c r="Y145" s="11" t="str">
        <f>+IF(F145=0,"",'Ark1'!AF1548)</f>
        <v/>
      </c>
      <c r="Z145" s="1" t="str">
        <f t="shared" si="20"/>
        <v/>
      </c>
      <c r="AA145" s="11" t="str">
        <f t="shared" si="19"/>
        <v/>
      </c>
      <c r="AB145" s="45"/>
      <c r="AC145" s="13"/>
      <c r="AD145" s="13"/>
    </row>
    <row r="146" spans="1:30" ht="15.6">
      <c r="A146" s="45"/>
      <c r="B146">
        <f>+'Ark1'!C1549</f>
        <v>2010</v>
      </c>
      <c r="C146">
        <f>+'Ark1'!K1549</f>
        <v>0</v>
      </c>
      <c r="D146" s="2" t="str">
        <f t="shared" si="16"/>
        <v>Ordinær</v>
      </c>
      <c r="E146" t="str">
        <f>+IF(F146=0,"",'Ark1'!Q1549)</f>
        <v/>
      </c>
      <c r="F146" s="11">
        <f>+'Ark1'!R1549</f>
        <v>0</v>
      </c>
      <c r="G146" s="201" t="str">
        <f>+IF(F146=0,"",'Ark1'!AG1549)</f>
        <v/>
      </c>
      <c r="H146" s="201"/>
      <c r="I146" s="201" t="str">
        <f>+IF(F146=0,"",'Ark1'!AH1549)</f>
        <v/>
      </c>
      <c r="J146" s="91"/>
      <c r="K146" s="1" t="str">
        <f>+IF(F146=0,"",'Ark1'!S1549)</f>
        <v/>
      </c>
      <c r="L146" s="59"/>
      <c r="M146" s="1" t="str">
        <f>+IF(F146=0,"",'Ark1'!T1549)</f>
        <v/>
      </c>
      <c r="N146" s="93" t="str">
        <f>+IF(F146=0,"",'Ark1'!U1549)</f>
        <v/>
      </c>
      <c r="O146" s="11" t="str">
        <f>+IF(F146=0,"",'Ark1'!V1549)</f>
        <v/>
      </c>
      <c r="P146" s="11" t="str">
        <f>+IF(F146=0,"",'Ark1'!W1549)</f>
        <v/>
      </c>
      <c r="Q146" s="11" t="str">
        <f>+IF(F146=0,"",'Ark1'!X1549)</f>
        <v/>
      </c>
      <c r="R146" s="11" t="str">
        <f>+IF(F146=0,"",'Ark1'!Y1549)</f>
        <v/>
      </c>
      <c r="S146" s="11" t="str">
        <f>+IF(F146=0,"",'Ark1'!Z1549)</f>
        <v/>
      </c>
      <c r="T146" s="93" t="str">
        <f>+IF(F146=0,"",'Ark1'!AA1549)</f>
        <v/>
      </c>
      <c r="U146" s="1" t="str">
        <f>+IF(F146=0,"",'Ark1'!AB1549)</f>
        <v/>
      </c>
      <c r="V146" s="1" t="str">
        <f>+IF(F146=0,"",'Ark1'!AC1549)</f>
        <v/>
      </c>
      <c r="W146" s="11" t="str">
        <f>+IF(F146=0,"",'Ark1'!AD1549)</f>
        <v/>
      </c>
      <c r="X146" s="11" t="str">
        <f>+IF(F146=0,"",'Ark1'!AE1549)</f>
        <v/>
      </c>
      <c r="Y146" s="11" t="str">
        <f>+IF(F146=0,"",'Ark1'!AF1549)</f>
        <v/>
      </c>
      <c r="Z146" s="1" t="str">
        <f t="shared" si="20"/>
        <v/>
      </c>
      <c r="AA146" s="11" t="str">
        <f t="shared" si="19"/>
        <v/>
      </c>
      <c r="AB146" s="45"/>
      <c r="AC146" s="13"/>
      <c r="AD146" s="13"/>
    </row>
    <row r="147" spans="1:30" ht="15.6">
      <c r="A147" s="45"/>
      <c r="B147">
        <f>+'Ark1'!C1550</f>
        <v>2010</v>
      </c>
      <c r="C147">
        <f>+'Ark1'!K1550</f>
        <v>2</v>
      </c>
      <c r="D147" s="2" t="str">
        <f t="shared" si="16"/>
        <v>Villsau</v>
      </c>
      <c r="E147" t="str">
        <f>+IF(F147=0,"",'Ark1'!Q1550)</f>
        <v/>
      </c>
      <c r="F147" s="11">
        <f>+'Ark1'!R1550</f>
        <v>0</v>
      </c>
      <c r="G147" s="201" t="str">
        <f>+IF(F147=0,"",'Ark1'!AG1550)</f>
        <v/>
      </c>
      <c r="H147" s="201"/>
      <c r="I147" s="201" t="str">
        <f>+IF(F147=0,"",'Ark1'!AH1550)</f>
        <v/>
      </c>
      <c r="J147" s="91"/>
      <c r="K147" s="1" t="str">
        <f>+IF(F147=0,"",'Ark1'!S1550)</f>
        <v/>
      </c>
      <c r="L147" s="59"/>
      <c r="M147" s="1" t="str">
        <f>+IF(F147=0,"",'Ark1'!T1550)</f>
        <v/>
      </c>
      <c r="N147" s="93" t="str">
        <f>+IF(F147=0,"",'Ark1'!U1550)</f>
        <v/>
      </c>
      <c r="O147" s="11" t="str">
        <f>+IF(F147=0,"",'Ark1'!V1550)</f>
        <v/>
      </c>
      <c r="P147" s="11" t="str">
        <f>+IF(F147=0,"",'Ark1'!W1550)</f>
        <v/>
      </c>
      <c r="Q147" s="11" t="str">
        <f>+IF(F147=0,"",'Ark1'!X1550)</f>
        <v/>
      </c>
      <c r="R147" s="11" t="str">
        <f>+IF(F147=0,"",'Ark1'!Y1550)</f>
        <v/>
      </c>
      <c r="S147" s="11" t="str">
        <f>+IF(F147=0,"",'Ark1'!Z1550)</f>
        <v/>
      </c>
      <c r="T147" s="93" t="str">
        <f>+IF(F147=0,"",'Ark1'!AA1550)</f>
        <v/>
      </c>
      <c r="U147" s="1" t="str">
        <f>+IF(F147=0,"",'Ark1'!AB1550)</f>
        <v/>
      </c>
      <c r="V147" s="1" t="str">
        <f>+IF(F147=0,"",'Ark1'!AC1550)</f>
        <v/>
      </c>
      <c r="W147" s="11" t="str">
        <f>+IF(F147=0,"",'Ark1'!AD1550)</f>
        <v/>
      </c>
      <c r="X147" s="11" t="str">
        <f>+IF(F147=0,"",'Ark1'!AE1550)</f>
        <v/>
      </c>
      <c r="Y147" s="11" t="str">
        <f>+IF(F147=0,"",'Ark1'!AF1550)</f>
        <v/>
      </c>
      <c r="Z147" s="1" t="str">
        <f t="shared" si="20"/>
        <v/>
      </c>
      <c r="AA147" s="11" t="str">
        <f t="shared" si="19"/>
        <v/>
      </c>
      <c r="AB147" s="45"/>
      <c r="AC147" s="13"/>
      <c r="AD147" s="13"/>
    </row>
    <row r="148" spans="1:30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13"/>
      <c r="AD148" s="13"/>
    </row>
    <row r="149" spans="1:30" ht="15.6">
      <c r="A149" s="45"/>
      <c r="B149" s="52">
        <f>+'Ark1'!C1551</f>
        <v>2010</v>
      </c>
      <c r="C149" s="52">
        <f>+'Ark1'!K1551</f>
        <v>4</v>
      </c>
      <c r="D149" s="65" t="str">
        <f t="shared" si="16"/>
        <v>Økologisk</v>
      </c>
      <c r="E149" s="52" t="str">
        <f>+IF(F149=0,"",'Ark1'!Q1551)</f>
        <v/>
      </c>
      <c r="F149" s="74">
        <f>+'Ark1'!R1551</f>
        <v>0</v>
      </c>
      <c r="G149" s="183" t="str">
        <f>+IF(F149=0,"",'Ark1'!AG1551)</f>
        <v/>
      </c>
      <c r="H149" s="183"/>
      <c r="I149" s="183" t="str">
        <f>+IF(F149=0,"",'Ark1'!AH1551)</f>
        <v/>
      </c>
      <c r="J149" s="97"/>
      <c r="K149" s="54" t="str">
        <f>+IF(F149=0,"",'Ark1'!S1551)</f>
        <v/>
      </c>
      <c r="L149" s="58"/>
      <c r="M149" s="54" t="str">
        <f>+IF(F149=0,"",'Ark1'!T1551)</f>
        <v/>
      </c>
      <c r="N149" s="161" t="str">
        <f>+IF(F149=0,"",'Ark1'!U1551)</f>
        <v/>
      </c>
      <c r="O149" s="74" t="str">
        <f>+IF(F149=0,"",'Ark1'!V1551)</f>
        <v/>
      </c>
      <c r="P149" s="74" t="str">
        <f>+IF(F149=0,"",'Ark1'!W1551)</f>
        <v/>
      </c>
      <c r="Q149" s="74" t="str">
        <f>+IF(F149=0,"",'Ark1'!X1551)</f>
        <v/>
      </c>
      <c r="R149" s="74" t="str">
        <f>+IF(F149=0,"",'Ark1'!Y1551)</f>
        <v/>
      </c>
      <c r="S149" s="74" t="str">
        <f>+IF(F149=0,"",'Ark1'!Z1551)</f>
        <v/>
      </c>
      <c r="T149" s="161" t="str">
        <f>+IF(F149=0,"",'Ark1'!AA1551)</f>
        <v/>
      </c>
      <c r="U149" s="54" t="str">
        <f>+IF(F149=0,"",'Ark1'!AB1551)</f>
        <v/>
      </c>
      <c r="V149" s="54" t="str">
        <f>+IF(F149=0,"",'Ark1'!AC1551)</f>
        <v/>
      </c>
      <c r="W149" s="74" t="str">
        <f>+IF(F149=0,"",'Ark1'!AD1551)</f>
        <v/>
      </c>
      <c r="X149" s="74" t="str">
        <f>+IF(F149=0,"",'Ark1'!AE1551)</f>
        <v/>
      </c>
      <c r="Y149" s="74" t="str">
        <f>+IF(F149=0,"",'Ark1'!AF1551)</f>
        <v/>
      </c>
      <c r="Z149" s="54" t="str">
        <f t="shared" si="20"/>
        <v/>
      </c>
      <c r="AA149" s="74" t="str">
        <f t="shared" si="19"/>
        <v/>
      </c>
      <c r="AB149" s="45"/>
      <c r="AC149" s="13"/>
      <c r="AD149" s="13"/>
    </row>
    <row r="150" spans="1:30" ht="15.6">
      <c r="A150" s="45"/>
      <c r="B150" s="52">
        <f>+'Ark1'!C1552</f>
        <v>2010</v>
      </c>
      <c r="C150" s="52">
        <f>+'Ark1'!K1552</f>
        <v>7</v>
      </c>
      <c r="D150" s="65" t="str">
        <f t="shared" si="16"/>
        <v>Nødslakt</v>
      </c>
      <c r="E150" s="52" t="str">
        <f>+IF(F150=0,"",'Ark1'!Q1552)</f>
        <v/>
      </c>
      <c r="F150" s="74">
        <f>+'Ark1'!R1552</f>
        <v>0</v>
      </c>
      <c r="G150" s="183" t="str">
        <f>+IF(F150=0,"",'Ark1'!AG1552)</f>
        <v/>
      </c>
      <c r="H150" s="183"/>
      <c r="I150" s="183" t="str">
        <f>+IF(F150=0,"",'Ark1'!AH1552)</f>
        <v/>
      </c>
      <c r="J150" s="97"/>
      <c r="K150" s="54" t="str">
        <f>+IF(F150=0,"",'Ark1'!S1552)</f>
        <v/>
      </c>
      <c r="L150" s="58"/>
      <c r="M150" s="54" t="str">
        <f>+IF(F150=0,"",'Ark1'!T1552)</f>
        <v/>
      </c>
      <c r="N150" s="161" t="str">
        <f>+IF(F150=0,"",'Ark1'!U1552)</f>
        <v/>
      </c>
      <c r="O150" s="74" t="str">
        <f>+IF(F150=0,"",'Ark1'!V1552)</f>
        <v/>
      </c>
      <c r="P150" s="74" t="str">
        <f>+IF(F150=0,"",'Ark1'!W1552)</f>
        <v/>
      </c>
      <c r="Q150" s="74" t="str">
        <f>+IF(F150=0,"",'Ark1'!X1552)</f>
        <v/>
      </c>
      <c r="R150" s="74" t="str">
        <f>+IF(F150=0,"",'Ark1'!Y1552)</f>
        <v/>
      </c>
      <c r="S150" s="74" t="str">
        <f>+IF(F150=0,"",'Ark1'!Z1552)</f>
        <v/>
      </c>
      <c r="T150" s="161" t="str">
        <f>+IF(F150=0,"",'Ark1'!AA1552)</f>
        <v/>
      </c>
      <c r="U150" s="54" t="str">
        <f>+IF(F150=0,"",'Ark1'!AB1552)</f>
        <v/>
      </c>
      <c r="V150" s="54" t="str">
        <f>+IF(F150=0,"",'Ark1'!AC1552)</f>
        <v/>
      </c>
      <c r="W150" s="74" t="str">
        <f>+IF(F150=0,"",'Ark1'!AD1552)</f>
        <v/>
      </c>
      <c r="X150" s="74" t="str">
        <f>+IF(F150=0,"",'Ark1'!AE1552)</f>
        <v/>
      </c>
      <c r="Y150" s="74" t="str">
        <f>+IF(F150=0,"",'Ark1'!AF1552)</f>
        <v/>
      </c>
      <c r="Z150" s="54" t="str">
        <f t="shared" si="20"/>
        <v/>
      </c>
      <c r="AA150" s="74" t="str">
        <f t="shared" si="19"/>
        <v/>
      </c>
      <c r="AB150" s="45"/>
      <c r="AC150" s="13"/>
      <c r="AD150" s="13"/>
    </row>
    <row r="151" spans="1:30" ht="15.6">
      <c r="A151" s="45"/>
      <c r="B151" s="52">
        <f>+'Ark1'!C1553</f>
        <v>2010</v>
      </c>
      <c r="C151" s="52">
        <f>+'Ark1'!K1553</f>
        <v>9</v>
      </c>
      <c r="D151" s="65" t="str">
        <f t="shared" si="16"/>
        <v>Spesial</v>
      </c>
      <c r="E151" s="52" t="str">
        <f>+IF(F151=0,"",'Ark1'!Q1553)</f>
        <v/>
      </c>
      <c r="F151" s="74">
        <f>+'Ark1'!R1553</f>
        <v>0</v>
      </c>
      <c r="G151" s="183" t="str">
        <f>+IF(F151=0,"",'Ark1'!AG1553)</f>
        <v/>
      </c>
      <c r="H151" s="183"/>
      <c r="I151" s="183" t="str">
        <f>+IF(F151=0,"",'Ark1'!AH1553)</f>
        <v/>
      </c>
      <c r="J151" s="97"/>
      <c r="K151" s="54" t="str">
        <f>+IF(F151=0,"",'Ark1'!S1553)</f>
        <v/>
      </c>
      <c r="L151" s="58"/>
      <c r="M151" s="54" t="str">
        <f>+IF(F151=0,"",'Ark1'!T1553)</f>
        <v/>
      </c>
      <c r="N151" s="161" t="str">
        <f>+IF(F151=0,"",'Ark1'!U1553)</f>
        <v/>
      </c>
      <c r="O151" s="74" t="str">
        <f>+IF(F151=0,"",'Ark1'!V1553)</f>
        <v/>
      </c>
      <c r="P151" s="74" t="str">
        <f>+IF(F151=0,"",'Ark1'!W1553)</f>
        <v/>
      </c>
      <c r="Q151" s="74" t="str">
        <f>+IF(F151=0,"",'Ark1'!X1553)</f>
        <v/>
      </c>
      <c r="R151" s="74" t="str">
        <f>+IF(F151=0,"",'Ark1'!Y1553)</f>
        <v/>
      </c>
      <c r="S151" s="74" t="str">
        <f>+IF(F151=0,"",'Ark1'!Z1553)</f>
        <v/>
      </c>
      <c r="T151" s="161" t="str">
        <f>+IF(F151=0,"",'Ark1'!AA1553)</f>
        <v/>
      </c>
      <c r="U151" s="54" t="str">
        <f>+IF(F151=0,"",'Ark1'!AB1553)</f>
        <v/>
      </c>
      <c r="V151" s="54" t="str">
        <f>+IF(F151=0,"",'Ark1'!AC1553)</f>
        <v/>
      </c>
      <c r="W151" s="74" t="str">
        <f>+IF(F151=0,"",'Ark1'!AD1553)</f>
        <v/>
      </c>
      <c r="X151" s="74" t="str">
        <f>+IF(F151=0,"",'Ark1'!AE1553)</f>
        <v/>
      </c>
      <c r="Y151" s="74" t="str">
        <f>+IF(F151=0,"",'Ark1'!AF1553)</f>
        <v/>
      </c>
      <c r="Z151" s="54" t="str">
        <f t="shared" si="20"/>
        <v/>
      </c>
      <c r="AA151" s="74" t="str">
        <f t="shared" si="19"/>
        <v/>
      </c>
      <c r="AB151" s="45"/>
      <c r="AC151" s="13"/>
      <c r="AD151" s="13"/>
    </row>
    <row r="152" spans="1:30" ht="15.6">
      <c r="A152" s="45"/>
      <c r="B152" s="52">
        <f>+'Ark1'!C1554</f>
        <v>2010</v>
      </c>
      <c r="C152" s="52">
        <f>+'Ark1'!K1554</f>
        <v>10</v>
      </c>
      <c r="D152" s="65" t="str">
        <f t="shared" ref="D152:D176" si="21">VLOOKUP(C152,$AJ$12:$AK$21,2)</f>
        <v>Gult fett Ordinær</v>
      </c>
      <c r="E152" s="52" t="str">
        <f>+IF(F152=0,"",'Ark1'!Q1554)</f>
        <v/>
      </c>
      <c r="F152" s="74">
        <f>+'Ark1'!R1554</f>
        <v>0</v>
      </c>
      <c r="G152" s="183" t="str">
        <f>+IF(F152=0,"",'Ark1'!AG1554)</f>
        <v/>
      </c>
      <c r="H152" s="183"/>
      <c r="I152" s="183" t="str">
        <f>+IF(F152=0,"",'Ark1'!AH1554)</f>
        <v/>
      </c>
      <c r="J152" s="97"/>
      <c r="K152" s="54" t="str">
        <f>+IF(F152=0,"",'Ark1'!S1554)</f>
        <v/>
      </c>
      <c r="L152" s="58"/>
      <c r="M152" s="54" t="str">
        <f>+IF(F152=0,"",'Ark1'!T1554)</f>
        <v/>
      </c>
      <c r="N152" s="161" t="str">
        <f>+IF(F152=0,"",'Ark1'!U1554)</f>
        <v/>
      </c>
      <c r="O152" s="74" t="str">
        <f>+IF(F152=0,"",'Ark1'!V1554)</f>
        <v/>
      </c>
      <c r="P152" s="74" t="str">
        <f>+IF(F152=0,"",'Ark1'!W1554)</f>
        <v/>
      </c>
      <c r="Q152" s="74" t="str">
        <f>+IF(F152=0,"",'Ark1'!X1554)</f>
        <v/>
      </c>
      <c r="R152" s="74" t="str">
        <f>+IF(F152=0,"",'Ark1'!Y1554)</f>
        <v/>
      </c>
      <c r="S152" s="74" t="str">
        <f>+IF(F152=0,"",'Ark1'!Z1554)</f>
        <v/>
      </c>
      <c r="T152" s="161" t="str">
        <f>+IF(F152=0,"",'Ark1'!AA1554)</f>
        <v/>
      </c>
      <c r="U152" s="54" t="str">
        <f>+IF(F152=0,"",'Ark1'!AB1554)</f>
        <v/>
      </c>
      <c r="V152" s="54" t="str">
        <f>+IF(F152=0,"",'Ark1'!AC1554)</f>
        <v/>
      </c>
      <c r="W152" s="74" t="str">
        <f>+IF(F152=0,"",'Ark1'!AD1554)</f>
        <v/>
      </c>
      <c r="X152" s="74" t="str">
        <f>+IF(F152=0,"",'Ark1'!AE1554)</f>
        <v/>
      </c>
      <c r="Y152" s="74" t="str">
        <f>+IF(F152=0,"",'Ark1'!AF1554)</f>
        <v/>
      </c>
      <c r="Z152" s="54" t="str">
        <f t="shared" si="20"/>
        <v/>
      </c>
      <c r="AA152" s="74" t="str">
        <f t="shared" si="19"/>
        <v/>
      </c>
      <c r="AB152" s="45"/>
      <c r="AC152" s="13"/>
      <c r="AD152" s="13"/>
    </row>
    <row r="153" spans="1:30" ht="15.6">
      <c r="A153" s="45"/>
      <c r="B153">
        <f>+'Ark1'!C1555</f>
        <v>2009</v>
      </c>
      <c r="C153">
        <f>+'Ark1'!K1555</f>
        <v>0</v>
      </c>
      <c r="D153" s="65" t="str">
        <f t="shared" si="21"/>
        <v>Ordinær</v>
      </c>
      <c r="E153" t="str">
        <f>+IF(F153=0,"",'Ark1'!Q1555)</f>
        <v/>
      </c>
      <c r="F153" s="11">
        <f>+'Ark1'!R1555</f>
        <v>0</v>
      </c>
      <c r="G153" s="201" t="str">
        <f>+IF(F153=0,"",'Ark1'!AG1555)</f>
        <v/>
      </c>
      <c r="H153" s="201"/>
      <c r="I153" s="201" t="str">
        <f>+IF(F153=0,"",'Ark1'!AH1555)</f>
        <v/>
      </c>
      <c r="J153" s="97"/>
      <c r="K153" s="1" t="str">
        <f>+IF(F153=0,"",'Ark1'!S1555)</f>
        <v/>
      </c>
      <c r="L153" s="59"/>
      <c r="M153" s="1" t="str">
        <f>+IF(F153=0,"",'Ark1'!T1555)</f>
        <v/>
      </c>
      <c r="N153" s="93" t="str">
        <f>+IF(F153=0,"",'Ark1'!U1555)</f>
        <v/>
      </c>
      <c r="O153" s="11" t="str">
        <f>+IF(F153=0,"",'Ark1'!V1555)</f>
        <v/>
      </c>
      <c r="P153" s="11" t="str">
        <f>+IF(F153=0,"",'Ark1'!W1555)</f>
        <v/>
      </c>
      <c r="Q153" s="11" t="str">
        <f>+IF(F153=0,"",'Ark1'!X1555)</f>
        <v/>
      </c>
      <c r="R153" s="11" t="str">
        <f>+IF(F153=0,"",'Ark1'!Y1555)</f>
        <v/>
      </c>
      <c r="S153" s="11" t="str">
        <f>+IF(F153=0,"",'Ark1'!Z1555)</f>
        <v/>
      </c>
      <c r="T153" s="93" t="str">
        <f>+IF(F153=0,"",'Ark1'!AA1555)</f>
        <v/>
      </c>
      <c r="U153" s="1" t="str">
        <f>+IF(F153=0,"",'Ark1'!AB1555)</f>
        <v/>
      </c>
      <c r="V153" s="1" t="str">
        <f>+IF(F153=0,"",'Ark1'!AC1555)</f>
        <v/>
      </c>
      <c r="W153" s="11" t="str">
        <f>+IF(F153=0,"",'Ark1'!AD1555)</f>
        <v/>
      </c>
      <c r="X153" s="11" t="str">
        <f>+IF(F153=0,"",'Ark1'!AE1555)</f>
        <v/>
      </c>
      <c r="Y153" s="11" t="str">
        <f>+IF(F153=0,"",'Ark1'!AF1555)</f>
        <v/>
      </c>
      <c r="Z153" s="1" t="str">
        <f t="shared" si="20"/>
        <v/>
      </c>
      <c r="AA153" s="11" t="str">
        <f t="shared" si="19"/>
        <v/>
      </c>
      <c r="AB153" s="45"/>
      <c r="AC153" s="13"/>
      <c r="AD153" s="13"/>
    </row>
    <row r="154" spans="1:30" ht="15.6">
      <c r="A154" s="45"/>
      <c r="B154">
        <f>+'Ark1'!C1556</f>
        <v>2009</v>
      </c>
      <c r="C154">
        <f>+'Ark1'!K1556</f>
        <v>2</v>
      </c>
      <c r="D154" s="65" t="str">
        <f t="shared" si="21"/>
        <v>Villsau</v>
      </c>
      <c r="E154" t="str">
        <f>+IF(F154=0,"",'Ark1'!Q1556)</f>
        <v/>
      </c>
      <c r="F154" s="11">
        <f>+'Ark1'!R1556</f>
        <v>0</v>
      </c>
      <c r="G154" s="201" t="str">
        <f>+IF(F154=0,"",'Ark1'!AG1556)</f>
        <v/>
      </c>
      <c r="H154" s="201"/>
      <c r="I154" s="201" t="str">
        <f>+IF(F154=0,"",'Ark1'!AH1556)</f>
        <v/>
      </c>
      <c r="J154" s="97"/>
      <c r="K154" s="1" t="str">
        <f>+IF(F154=0,"",'Ark1'!S1556)</f>
        <v/>
      </c>
      <c r="L154" s="59"/>
      <c r="M154" s="1" t="str">
        <f>+IF(F154=0,"",'Ark1'!T1556)</f>
        <v/>
      </c>
      <c r="N154" s="93" t="str">
        <f>+IF(F154=0,"",'Ark1'!U1556)</f>
        <v/>
      </c>
      <c r="O154" s="11" t="str">
        <f>+IF(F154=0,"",'Ark1'!V1556)</f>
        <v/>
      </c>
      <c r="P154" s="11" t="str">
        <f>+IF(F154=0,"",'Ark1'!W1556)</f>
        <v/>
      </c>
      <c r="Q154" s="11" t="str">
        <f>+IF(F154=0,"",'Ark1'!X1556)</f>
        <v/>
      </c>
      <c r="R154" s="11" t="str">
        <f>+IF(F154=0,"",'Ark1'!Y1556)</f>
        <v/>
      </c>
      <c r="S154" s="11" t="str">
        <f>+IF(F154=0,"",'Ark1'!Z1556)</f>
        <v/>
      </c>
      <c r="T154" s="93" t="str">
        <f>+IF(F154=0,"",'Ark1'!AA1556)</f>
        <v/>
      </c>
      <c r="U154" s="1" t="str">
        <f>+IF(F154=0,"",'Ark1'!AB1556)</f>
        <v/>
      </c>
      <c r="V154" s="1" t="str">
        <f>+IF(F154=0,"",'Ark1'!AC1556)</f>
        <v/>
      </c>
      <c r="W154" s="11" t="str">
        <f>+IF(F154=0,"",'Ark1'!AD1556)</f>
        <v/>
      </c>
      <c r="X154" s="11" t="str">
        <f>+IF(F154=0,"",'Ark1'!AE1556)</f>
        <v/>
      </c>
      <c r="Y154" s="11" t="str">
        <f>+IF(F154=0,"",'Ark1'!AF1556)</f>
        <v/>
      </c>
      <c r="Z154" s="1" t="str">
        <f t="shared" si="20"/>
        <v/>
      </c>
      <c r="AA154" s="11" t="str">
        <f t="shared" si="19"/>
        <v/>
      </c>
      <c r="AB154" s="45"/>
      <c r="AC154" s="13"/>
      <c r="AD154" s="13"/>
    </row>
    <row r="155" spans="1:30" ht="15.6">
      <c r="A155" s="45"/>
      <c r="B155">
        <f>+'Ark1'!C1557</f>
        <v>2009</v>
      </c>
      <c r="C155">
        <f>+'Ark1'!K1557</f>
        <v>4</v>
      </c>
      <c r="D155" s="65" t="str">
        <f t="shared" si="21"/>
        <v>Økologisk</v>
      </c>
      <c r="E155" t="str">
        <f>+IF(F155=0,"",'Ark1'!Q1557)</f>
        <v/>
      </c>
      <c r="F155" s="11">
        <f>+'Ark1'!R1557</f>
        <v>0</v>
      </c>
      <c r="G155" s="201" t="str">
        <f>+IF(F155=0,"",'Ark1'!AG1557)</f>
        <v/>
      </c>
      <c r="H155" s="201"/>
      <c r="I155" s="201" t="str">
        <f>+IF(F155=0,"",'Ark1'!AH1557)</f>
        <v/>
      </c>
      <c r="J155" s="97"/>
      <c r="K155" s="1" t="str">
        <f>+IF(F155=0,"",'Ark1'!S1557)</f>
        <v/>
      </c>
      <c r="L155" s="59"/>
      <c r="M155" s="1" t="str">
        <f>+IF(F155=0,"",'Ark1'!T1557)</f>
        <v/>
      </c>
      <c r="N155" s="93" t="str">
        <f>+IF(F155=0,"",'Ark1'!U1557)</f>
        <v/>
      </c>
      <c r="O155" s="11" t="str">
        <f>+IF(F155=0,"",'Ark1'!V1557)</f>
        <v/>
      </c>
      <c r="P155" s="11" t="str">
        <f>+IF(F155=0,"",'Ark1'!W1557)</f>
        <v/>
      </c>
      <c r="Q155" s="11" t="str">
        <f>+IF(F155=0,"",'Ark1'!X1557)</f>
        <v/>
      </c>
      <c r="R155" s="11" t="str">
        <f>+IF(F155=0,"",'Ark1'!Y1557)</f>
        <v/>
      </c>
      <c r="S155" s="11" t="str">
        <f>+IF(F155=0,"",'Ark1'!Z1557)</f>
        <v/>
      </c>
      <c r="T155" s="93" t="str">
        <f>+IF(F155=0,"",'Ark1'!AA1557)</f>
        <v/>
      </c>
      <c r="U155" s="1" t="str">
        <f>+IF(F155=0,"",'Ark1'!AB1557)</f>
        <v/>
      </c>
      <c r="V155" s="1" t="str">
        <f>+IF(F155=0,"",'Ark1'!AC1557)</f>
        <v/>
      </c>
      <c r="W155" s="11" t="str">
        <f>+IF(F155=0,"",'Ark1'!AD1557)</f>
        <v/>
      </c>
      <c r="X155" s="11" t="str">
        <f>+IF(F155=0,"",'Ark1'!AE1557)</f>
        <v/>
      </c>
      <c r="Y155" s="11" t="str">
        <f>+IF(F155=0,"",'Ark1'!AF1557)</f>
        <v/>
      </c>
      <c r="Z155" s="1" t="str">
        <f t="shared" si="20"/>
        <v/>
      </c>
      <c r="AA155" s="11" t="str">
        <f t="shared" si="19"/>
        <v/>
      </c>
      <c r="AB155" s="45"/>
      <c r="AC155" s="13"/>
      <c r="AD155" s="13"/>
    </row>
    <row r="156" spans="1:30" ht="15.6">
      <c r="A156" s="45"/>
      <c r="B156">
        <f>+'Ark1'!C1558</f>
        <v>2009</v>
      </c>
      <c r="C156">
        <f>+'Ark1'!K1558</f>
        <v>7</v>
      </c>
      <c r="D156" s="65" t="str">
        <f t="shared" si="21"/>
        <v>Nødslakt</v>
      </c>
      <c r="E156" t="str">
        <f>+IF(F156=0,"",'Ark1'!Q1558)</f>
        <v/>
      </c>
      <c r="F156" s="11">
        <f>+'Ark1'!R1558</f>
        <v>0</v>
      </c>
      <c r="G156" s="201" t="str">
        <f>+IF(F156=0,"",'Ark1'!AG1558)</f>
        <v/>
      </c>
      <c r="H156" s="201"/>
      <c r="I156" s="201" t="str">
        <f>+IF(F156=0,"",'Ark1'!AH1558)</f>
        <v/>
      </c>
      <c r="J156" s="97"/>
      <c r="K156" s="1" t="str">
        <f>+IF(F156=0,"",'Ark1'!S1558)</f>
        <v/>
      </c>
      <c r="L156" s="59"/>
      <c r="M156" s="1" t="str">
        <f>+IF(F156=0,"",'Ark1'!T1558)</f>
        <v/>
      </c>
      <c r="N156" s="93" t="str">
        <f>+IF(F156=0,"",'Ark1'!U1558)</f>
        <v/>
      </c>
      <c r="O156" s="11" t="str">
        <f>+IF(F156=0,"",'Ark1'!V1558)</f>
        <v/>
      </c>
      <c r="P156" s="11" t="str">
        <f>+IF(F156=0,"",'Ark1'!W1558)</f>
        <v/>
      </c>
      <c r="Q156" s="11" t="str">
        <f>+IF(F156=0,"",'Ark1'!X1558)</f>
        <v/>
      </c>
      <c r="R156" s="11" t="str">
        <f>+IF(F156=0,"",'Ark1'!Y1558)</f>
        <v/>
      </c>
      <c r="S156" s="11" t="str">
        <f>+IF(F156=0,"",'Ark1'!Z1558)</f>
        <v/>
      </c>
      <c r="T156" s="93" t="str">
        <f>+IF(F156=0,"",'Ark1'!AA1558)</f>
        <v/>
      </c>
      <c r="U156" s="1" t="str">
        <f>+IF(F156=0,"",'Ark1'!AB1558)</f>
        <v/>
      </c>
      <c r="V156" s="1" t="str">
        <f>+IF(F156=0,"",'Ark1'!AC1558)</f>
        <v/>
      </c>
      <c r="W156" s="11" t="str">
        <f>+IF(F156=0,"",'Ark1'!AD1558)</f>
        <v/>
      </c>
      <c r="X156" s="11" t="str">
        <f>+IF(F156=0,"",'Ark1'!AE1558)</f>
        <v/>
      </c>
      <c r="Y156" s="11" t="str">
        <f>+IF(F156=0,"",'Ark1'!AF1558)</f>
        <v/>
      </c>
      <c r="Z156" s="1" t="str">
        <f t="shared" si="20"/>
        <v/>
      </c>
      <c r="AA156" s="11" t="str">
        <f t="shared" si="19"/>
        <v/>
      </c>
      <c r="AB156" s="45"/>
      <c r="AC156" s="13"/>
      <c r="AD156" s="13"/>
    </row>
    <row r="157" spans="1:30" ht="15.6">
      <c r="A157" s="45"/>
      <c r="B157">
        <f>+'Ark1'!C1559</f>
        <v>2009</v>
      </c>
      <c r="C157">
        <f>+'Ark1'!K1559</f>
        <v>9</v>
      </c>
      <c r="D157" s="65" t="str">
        <f t="shared" si="21"/>
        <v>Spesial</v>
      </c>
      <c r="E157" t="str">
        <f>+IF(F157=0,"",'Ark1'!Q1559)</f>
        <v/>
      </c>
      <c r="F157" s="11">
        <f>+'Ark1'!R1559</f>
        <v>0</v>
      </c>
      <c r="G157" s="201" t="str">
        <f>+IF(F157=0,"",'Ark1'!AG1559)</f>
        <v/>
      </c>
      <c r="H157" s="201"/>
      <c r="I157" s="201" t="str">
        <f>+IF(F157=0,"",'Ark1'!AH1559)</f>
        <v/>
      </c>
      <c r="J157" s="97"/>
      <c r="K157" s="1" t="str">
        <f>+IF(F157=0,"",'Ark1'!S1559)</f>
        <v/>
      </c>
      <c r="L157" s="59"/>
      <c r="M157" s="1" t="str">
        <f>+IF(F157=0,"",'Ark1'!T1559)</f>
        <v/>
      </c>
      <c r="N157" s="93" t="str">
        <f>+IF(F157=0,"",'Ark1'!U1559)</f>
        <v/>
      </c>
      <c r="O157" s="11" t="str">
        <f>+IF(F157=0,"",'Ark1'!V1559)</f>
        <v/>
      </c>
      <c r="P157" s="11" t="str">
        <f>+IF(F157=0,"",'Ark1'!W1559)</f>
        <v/>
      </c>
      <c r="Q157" s="11" t="str">
        <f>+IF(F157=0,"",'Ark1'!X1559)</f>
        <v/>
      </c>
      <c r="R157" s="11" t="str">
        <f>+IF(F157=0,"",'Ark1'!Y1559)</f>
        <v/>
      </c>
      <c r="S157" s="11" t="str">
        <f>+IF(F157=0,"",'Ark1'!Z1559)</f>
        <v/>
      </c>
      <c r="T157" s="93" t="str">
        <f>+IF(F157=0,"",'Ark1'!AA1559)</f>
        <v/>
      </c>
      <c r="U157" s="1" t="str">
        <f>+IF(F157=0,"",'Ark1'!AB1559)</f>
        <v/>
      </c>
      <c r="V157" s="1" t="str">
        <f>+IF(F157=0,"",'Ark1'!AC1559)</f>
        <v/>
      </c>
      <c r="W157" s="11" t="str">
        <f>+IF(F157=0,"",'Ark1'!AD1559)</f>
        <v/>
      </c>
      <c r="X157" s="11" t="str">
        <f>+IF(F157=0,"",'Ark1'!AE1559)</f>
        <v/>
      </c>
      <c r="Y157" s="11" t="str">
        <f>+IF(F157=0,"",'Ark1'!AF1559)</f>
        <v/>
      </c>
      <c r="Z157" s="1" t="str">
        <f t="shared" si="20"/>
        <v/>
      </c>
      <c r="AA157" s="11" t="str">
        <f t="shared" si="19"/>
        <v/>
      </c>
      <c r="AB157" s="45"/>
      <c r="AC157" s="13"/>
      <c r="AD157" s="13"/>
    </row>
    <row r="158" spans="1:30" ht="15.6">
      <c r="A158" s="45"/>
      <c r="B158">
        <f>+'Ark1'!C1560</f>
        <v>2009</v>
      </c>
      <c r="C158">
        <f>+'Ark1'!K1560</f>
        <v>10</v>
      </c>
      <c r="D158" s="65" t="str">
        <f t="shared" si="21"/>
        <v>Gult fett Ordinær</v>
      </c>
      <c r="E158" t="str">
        <f>+IF(F158=0,"",'Ark1'!Q1560)</f>
        <v/>
      </c>
      <c r="F158" s="11">
        <f>+'Ark1'!R1560</f>
        <v>0</v>
      </c>
      <c r="G158" s="201" t="str">
        <f>+IF(F158=0,"",'Ark1'!AG1560)</f>
        <v/>
      </c>
      <c r="H158" s="201"/>
      <c r="I158" s="201" t="str">
        <f>+IF(F158=0,"",'Ark1'!AH1560)</f>
        <v/>
      </c>
      <c r="J158" s="97"/>
      <c r="K158" s="1" t="str">
        <f>+IF(F158=0,"",'Ark1'!S1560)</f>
        <v/>
      </c>
      <c r="L158" s="59"/>
      <c r="M158" s="1" t="str">
        <f>+IF(F158=0,"",'Ark1'!T1560)</f>
        <v/>
      </c>
      <c r="N158" s="93" t="str">
        <f>+IF(F158=0,"",'Ark1'!U1560)</f>
        <v/>
      </c>
      <c r="O158" s="11" t="str">
        <f>+IF(F158=0,"",'Ark1'!V1560)</f>
        <v/>
      </c>
      <c r="P158" s="11" t="str">
        <f>+IF(F158=0,"",'Ark1'!W1560)</f>
        <v/>
      </c>
      <c r="Q158" s="11" t="str">
        <f>+IF(F158=0,"",'Ark1'!X1560)</f>
        <v/>
      </c>
      <c r="R158" s="11" t="str">
        <f>+IF(F158=0,"",'Ark1'!Y1560)</f>
        <v/>
      </c>
      <c r="S158" s="11" t="str">
        <f>+IF(F158=0,"",'Ark1'!Z1560)</f>
        <v/>
      </c>
      <c r="T158" s="93" t="str">
        <f>+IF(F158=0,"",'Ark1'!AA1560)</f>
        <v/>
      </c>
      <c r="U158" s="1" t="str">
        <f>+IF(F158=0,"",'Ark1'!AB1560)</f>
        <v/>
      </c>
      <c r="V158" s="1" t="str">
        <f>+IF(F158=0,"",'Ark1'!AC1560)</f>
        <v/>
      </c>
      <c r="W158" s="11" t="str">
        <f>+IF(F158=0,"",'Ark1'!AD1560)</f>
        <v/>
      </c>
      <c r="X158" s="11" t="str">
        <f>+IF(F158=0,"",'Ark1'!AE1560)</f>
        <v/>
      </c>
      <c r="Y158" s="11" t="str">
        <f>+IF(F158=0,"",'Ark1'!AF1560)</f>
        <v/>
      </c>
      <c r="Z158" s="1" t="str">
        <f t="shared" ref="Z158:Z162" si="22">+IF(F158=0,"",N158/K158)</f>
        <v/>
      </c>
      <c r="AA158" s="11" t="str">
        <f t="shared" ref="AA158:AA162" si="23">+IF(F158=0,"",F158/E158)</f>
        <v/>
      </c>
      <c r="AB158" s="45"/>
      <c r="AC158" s="13"/>
      <c r="AD158" s="13"/>
    </row>
    <row r="159" spans="1:30" ht="15.6">
      <c r="A159" s="45"/>
      <c r="B159" s="52">
        <f>+'Ark1'!C1561</f>
        <v>2008</v>
      </c>
      <c r="C159" s="52">
        <f>+'Ark1'!K1561</f>
        <v>0</v>
      </c>
      <c r="D159" s="65" t="str">
        <f t="shared" si="21"/>
        <v>Ordinær</v>
      </c>
      <c r="E159" s="52" t="str">
        <f>+IF(F159=0,"",'Ark1'!Q1561)</f>
        <v/>
      </c>
      <c r="F159" s="74">
        <f>+'Ark1'!R1561</f>
        <v>0</v>
      </c>
      <c r="G159" s="183" t="str">
        <f>+IF(F159=0,"",'Ark1'!AG1561)</f>
        <v/>
      </c>
      <c r="H159" s="183"/>
      <c r="I159" s="183" t="str">
        <f>+IF(F159=0,"",'Ark1'!AH1561)</f>
        <v/>
      </c>
      <c r="J159" s="97"/>
      <c r="K159" s="54" t="str">
        <f>+IF(F159=0,"",'Ark1'!S1561)</f>
        <v/>
      </c>
      <c r="L159" s="58"/>
      <c r="M159" s="54" t="str">
        <f>+IF(F159=0,"",'Ark1'!T1561)</f>
        <v/>
      </c>
      <c r="N159" s="161" t="str">
        <f>+IF(F159=0,"",'Ark1'!U1561)</f>
        <v/>
      </c>
      <c r="O159" s="74" t="str">
        <f>+IF(F159=0,"",'Ark1'!V1561)</f>
        <v/>
      </c>
      <c r="P159" s="74" t="str">
        <f>+IF(F159=0,"",'Ark1'!W1561)</f>
        <v/>
      </c>
      <c r="Q159" s="74" t="str">
        <f>+IF(F159=0,"",'Ark1'!X1561)</f>
        <v/>
      </c>
      <c r="R159" s="74" t="str">
        <f>+IF(F159=0,"",'Ark1'!Y1561)</f>
        <v/>
      </c>
      <c r="S159" s="74" t="str">
        <f>+IF(F159=0,"",'Ark1'!Z1561)</f>
        <v/>
      </c>
      <c r="T159" s="161" t="str">
        <f>+IF(F159=0,"",'Ark1'!AA1561)</f>
        <v/>
      </c>
      <c r="U159" s="54" t="str">
        <f>+IF(F159=0,"",'Ark1'!AB1561)</f>
        <v/>
      </c>
      <c r="V159" s="54" t="str">
        <f>+IF(F159=0,"",'Ark1'!AC1561)</f>
        <v/>
      </c>
      <c r="W159" s="74" t="str">
        <f>+IF(F159=0,"",'Ark1'!AD1561)</f>
        <v/>
      </c>
      <c r="X159" s="74" t="str">
        <f>+IF(F159=0,"",'Ark1'!AE1561)</f>
        <v/>
      </c>
      <c r="Y159" s="74" t="str">
        <f>+IF(F159=0,"",'Ark1'!AF1561)</f>
        <v/>
      </c>
      <c r="Z159" s="54" t="str">
        <f t="shared" si="22"/>
        <v/>
      </c>
      <c r="AA159" s="74" t="str">
        <f t="shared" si="23"/>
        <v/>
      </c>
      <c r="AB159" s="45"/>
      <c r="AC159" s="13"/>
      <c r="AD159" s="13"/>
    </row>
    <row r="160" spans="1:30" ht="15.6">
      <c r="A160" s="45"/>
      <c r="B160" s="52">
        <f>+'Ark1'!C1562</f>
        <v>2008</v>
      </c>
      <c r="C160" s="52">
        <f>+'Ark1'!K1562</f>
        <v>2</v>
      </c>
      <c r="D160" s="65" t="str">
        <f t="shared" si="21"/>
        <v>Villsau</v>
      </c>
      <c r="E160" s="52" t="str">
        <f>+IF(F160=0,"",'Ark1'!Q1562)</f>
        <v/>
      </c>
      <c r="F160" s="74">
        <f>+'Ark1'!R1562</f>
        <v>0</v>
      </c>
      <c r="G160" s="183" t="str">
        <f>+IF(F160=0,"",'Ark1'!AG1562)</f>
        <v/>
      </c>
      <c r="H160" s="183"/>
      <c r="I160" s="183" t="str">
        <f>+IF(F160=0,"",'Ark1'!AH1562)</f>
        <v/>
      </c>
      <c r="J160" s="97"/>
      <c r="K160" s="54" t="str">
        <f>+IF(F160=0,"",'Ark1'!S1562)</f>
        <v/>
      </c>
      <c r="L160" s="58"/>
      <c r="M160" s="54" t="str">
        <f>+IF(F160=0,"",'Ark1'!T1562)</f>
        <v/>
      </c>
      <c r="N160" s="161" t="str">
        <f>+IF(F160=0,"",'Ark1'!U1562)</f>
        <v/>
      </c>
      <c r="O160" s="74" t="str">
        <f>+IF(F160=0,"",'Ark1'!V1562)</f>
        <v/>
      </c>
      <c r="P160" s="74" t="str">
        <f>+IF(F160=0,"",'Ark1'!W1562)</f>
        <v/>
      </c>
      <c r="Q160" s="74" t="str">
        <f>+IF(F160=0,"",'Ark1'!X1562)</f>
        <v/>
      </c>
      <c r="R160" s="74" t="str">
        <f>+IF(F160=0,"",'Ark1'!Y1562)</f>
        <v/>
      </c>
      <c r="S160" s="74" t="str">
        <f>+IF(F160=0,"",'Ark1'!Z1562)</f>
        <v/>
      </c>
      <c r="T160" s="161" t="str">
        <f>+IF(F160=0,"",'Ark1'!AA1562)</f>
        <v/>
      </c>
      <c r="U160" s="54" t="str">
        <f>+IF(F160=0,"",'Ark1'!AB1562)</f>
        <v/>
      </c>
      <c r="V160" s="54" t="str">
        <f>+IF(F160=0,"",'Ark1'!AC1562)</f>
        <v/>
      </c>
      <c r="W160" s="74" t="str">
        <f>+IF(F160=0,"",'Ark1'!AD1562)</f>
        <v/>
      </c>
      <c r="X160" s="74" t="str">
        <f>+IF(F160=0,"",'Ark1'!AE1562)</f>
        <v/>
      </c>
      <c r="Y160" s="74" t="str">
        <f>+IF(F160=0,"",'Ark1'!AF1562)</f>
        <v/>
      </c>
      <c r="Z160" s="54" t="str">
        <f t="shared" si="22"/>
        <v/>
      </c>
      <c r="AA160" s="74" t="str">
        <f t="shared" si="23"/>
        <v/>
      </c>
      <c r="AB160" s="45"/>
      <c r="AC160" s="13"/>
      <c r="AD160" s="13"/>
    </row>
    <row r="161" spans="1:30" ht="15.6">
      <c r="A161" s="45"/>
      <c r="B161" s="52">
        <f>+'Ark1'!C1563</f>
        <v>2008</v>
      </c>
      <c r="C161" s="52">
        <f>+'Ark1'!K1563</f>
        <v>4</v>
      </c>
      <c r="D161" s="65" t="str">
        <f t="shared" si="21"/>
        <v>Økologisk</v>
      </c>
      <c r="E161" s="52" t="str">
        <f>+IF(F161=0,"",'Ark1'!Q1563)</f>
        <v/>
      </c>
      <c r="F161" s="74">
        <f>+'Ark1'!R1563</f>
        <v>0</v>
      </c>
      <c r="G161" s="183" t="str">
        <f>+IF(F161=0,"",'Ark1'!AG1563)</f>
        <v/>
      </c>
      <c r="H161" s="183"/>
      <c r="I161" s="183" t="str">
        <f>+IF(F161=0,"",'Ark1'!AH1563)</f>
        <v/>
      </c>
      <c r="J161" s="97"/>
      <c r="K161" s="54" t="str">
        <f>+IF(F161=0,"",'Ark1'!S1563)</f>
        <v/>
      </c>
      <c r="L161" s="58"/>
      <c r="M161" s="54" t="str">
        <f>+IF(F161=0,"",'Ark1'!T1563)</f>
        <v/>
      </c>
      <c r="N161" s="161" t="str">
        <f>+IF(F161=0,"",'Ark1'!U1563)</f>
        <v/>
      </c>
      <c r="O161" s="74" t="str">
        <f>+IF(F161=0,"",'Ark1'!V1563)</f>
        <v/>
      </c>
      <c r="P161" s="74" t="str">
        <f>+IF(F161=0,"",'Ark1'!W1563)</f>
        <v/>
      </c>
      <c r="Q161" s="74" t="str">
        <f>+IF(F161=0,"",'Ark1'!X1563)</f>
        <v/>
      </c>
      <c r="R161" s="74" t="str">
        <f>+IF(F161=0,"",'Ark1'!Y1563)</f>
        <v/>
      </c>
      <c r="S161" s="74" t="str">
        <f>+IF(F161=0,"",'Ark1'!Z1563)</f>
        <v/>
      </c>
      <c r="T161" s="161" t="str">
        <f>+IF(F161=0,"",'Ark1'!AA1563)</f>
        <v/>
      </c>
      <c r="U161" s="54" t="str">
        <f>+IF(F161=0,"",'Ark1'!AB1563)</f>
        <v/>
      </c>
      <c r="V161" s="54" t="str">
        <f>+IF(F161=0,"",'Ark1'!AC1563)</f>
        <v/>
      </c>
      <c r="W161" s="74" t="str">
        <f>+IF(F161=0,"",'Ark1'!AD1563)</f>
        <v/>
      </c>
      <c r="X161" s="74" t="str">
        <f>+IF(F161=0,"",'Ark1'!AE1563)</f>
        <v/>
      </c>
      <c r="Y161" s="74" t="str">
        <f>+IF(F161=0,"",'Ark1'!AF1563)</f>
        <v/>
      </c>
      <c r="Z161" s="54" t="str">
        <f t="shared" si="22"/>
        <v/>
      </c>
      <c r="AA161" s="74" t="str">
        <f t="shared" si="23"/>
        <v/>
      </c>
      <c r="AB161" s="45"/>
      <c r="AC161" s="13"/>
      <c r="AD161" s="13"/>
    </row>
    <row r="162" spans="1:30" ht="15.6">
      <c r="A162" s="45"/>
      <c r="B162" s="52">
        <f>+'Ark1'!C1564</f>
        <v>2008</v>
      </c>
      <c r="C162" s="52">
        <f>+'Ark1'!K1564</f>
        <v>7</v>
      </c>
      <c r="D162" s="65" t="str">
        <f t="shared" si="21"/>
        <v>Nødslakt</v>
      </c>
      <c r="E162" s="52" t="str">
        <f>+IF(F162=0,"",'Ark1'!Q1564)</f>
        <v/>
      </c>
      <c r="F162" s="74">
        <f>+'Ark1'!R1564</f>
        <v>0</v>
      </c>
      <c r="G162" s="183" t="str">
        <f>+IF(F162=0,"",'Ark1'!AG1564)</f>
        <v/>
      </c>
      <c r="H162" s="183"/>
      <c r="I162" s="183" t="str">
        <f>+IF(F162=0,"",'Ark1'!AH1564)</f>
        <v/>
      </c>
      <c r="J162" s="97"/>
      <c r="K162" s="54" t="str">
        <f>+IF(F162=0,"",'Ark1'!S1564)</f>
        <v/>
      </c>
      <c r="L162" s="58"/>
      <c r="M162" s="54" t="str">
        <f>+IF(F162=0,"",'Ark1'!T1564)</f>
        <v/>
      </c>
      <c r="N162" s="161" t="str">
        <f>+IF(F162=0,"",'Ark1'!U1564)</f>
        <v/>
      </c>
      <c r="O162" s="74" t="str">
        <f>+IF(F162=0,"",'Ark1'!V1564)</f>
        <v/>
      </c>
      <c r="P162" s="74" t="str">
        <f>+IF(F162=0,"",'Ark1'!W1564)</f>
        <v/>
      </c>
      <c r="Q162" s="74" t="str">
        <f>+IF(F162=0,"",'Ark1'!X1564)</f>
        <v/>
      </c>
      <c r="R162" s="74" t="str">
        <f>+IF(F162=0,"",'Ark1'!Y1564)</f>
        <v/>
      </c>
      <c r="S162" s="74" t="str">
        <f>+IF(F162=0,"",'Ark1'!Z1564)</f>
        <v/>
      </c>
      <c r="T162" s="161" t="str">
        <f>+IF(F162=0,"",'Ark1'!AA1564)</f>
        <v/>
      </c>
      <c r="U162" s="54" t="str">
        <f>+IF(F162=0,"",'Ark1'!AB1564)</f>
        <v/>
      </c>
      <c r="V162" s="54" t="str">
        <f>+IF(F162=0,"",'Ark1'!AC1564)</f>
        <v/>
      </c>
      <c r="W162" s="74" t="str">
        <f>+IF(F162=0,"",'Ark1'!AD1564)</f>
        <v/>
      </c>
      <c r="X162" s="74" t="str">
        <f>+IF(F162=0,"",'Ark1'!AE1564)</f>
        <v/>
      </c>
      <c r="Y162" s="74" t="str">
        <f>+IF(F162=0,"",'Ark1'!AF1564)</f>
        <v/>
      </c>
      <c r="Z162" s="54" t="str">
        <f t="shared" si="22"/>
        <v/>
      </c>
      <c r="AA162" s="74" t="str">
        <f t="shared" si="23"/>
        <v/>
      </c>
      <c r="AB162" s="45"/>
      <c r="AC162" s="13"/>
      <c r="AD162" s="13"/>
    </row>
    <row r="163" spans="1:30" ht="15.6">
      <c r="A163" s="45"/>
      <c r="B163" s="52">
        <f>+'Ark1'!C1565</f>
        <v>2008</v>
      </c>
      <c r="C163" s="52">
        <f>+'Ark1'!K1565</f>
        <v>9</v>
      </c>
      <c r="D163" s="65" t="str">
        <f t="shared" si="21"/>
        <v>Spesial</v>
      </c>
      <c r="E163" s="52" t="str">
        <f>+IF(F163=0,"",'Ark1'!Q1565)</f>
        <v/>
      </c>
      <c r="F163" s="74">
        <f>+'Ark1'!R1565</f>
        <v>0</v>
      </c>
      <c r="G163" s="183" t="str">
        <f>+IF(F163=0,"",'Ark1'!AG1565)</f>
        <v/>
      </c>
      <c r="H163" s="183"/>
      <c r="I163" s="183" t="str">
        <f>+IF(F163=0,"",'Ark1'!AH1565)</f>
        <v/>
      </c>
      <c r="J163" s="97"/>
      <c r="K163" s="54" t="str">
        <f>+IF(F163=0,"",'Ark1'!S1565)</f>
        <v/>
      </c>
      <c r="L163" s="58"/>
      <c r="M163" s="54" t="str">
        <f>+IF(F163=0,"",'Ark1'!T1565)</f>
        <v/>
      </c>
      <c r="N163" s="161" t="str">
        <f>+IF(F163=0,"",'Ark1'!U1565)</f>
        <v/>
      </c>
      <c r="O163" s="74" t="str">
        <f>+IF(F163=0,"",'Ark1'!V1565)</f>
        <v/>
      </c>
      <c r="P163" s="74" t="str">
        <f>+IF(F163=0,"",'Ark1'!W1565)</f>
        <v/>
      </c>
      <c r="Q163" s="74" t="str">
        <f>+IF(F163=0,"",'Ark1'!X1565)</f>
        <v/>
      </c>
      <c r="R163" s="74" t="str">
        <f>+IF(F163=0,"",'Ark1'!Y1565)</f>
        <v/>
      </c>
      <c r="S163" s="74" t="str">
        <f>+IF(F163=0,"",'Ark1'!Z1565)</f>
        <v/>
      </c>
      <c r="T163" s="161" t="str">
        <f>+IF(F163=0,"",'Ark1'!AA1565)</f>
        <v/>
      </c>
      <c r="U163" s="54" t="str">
        <f>+IF(F163=0,"",'Ark1'!AB1565)</f>
        <v/>
      </c>
      <c r="V163" s="54" t="str">
        <f>+IF(F163=0,"",'Ark1'!AC1565)</f>
        <v/>
      </c>
      <c r="W163" s="74" t="str">
        <f>+IF(F163=0,"",'Ark1'!AD1565)</f>
        <v/>
      </c>
      <c r="X163" s="74" t="str">
        <f>+IF(F163=0,"",'Ark1'!AE1565)</f>
        <v/>
      </c>
      <c r="Y163" s="74" t="str">
        <f>+IF(F163=0,"",'Ark1'!AF1565)</f>
        <v/>
      </c>
      <c r="Z163" s="54" t="str">
        <f t="shared" ref="Z163:Z168" si="24">+IF(F163=0,"",N163/K163)</f>
        <v/>
      </c>
      <c r="AA163" s="74" t="str">
        <f t="shared" ref="AA163:AA168" si="25">+IF(F163=0,"",F163/E163)</f>
        <v/>
      </c>
      <c r="AB163" s="45"/>
      <c r="AC163" s="13"/>
      <c r="AD163" s="13"/>
    </row>
    <row r="164" spans="1:30" ht="15.6">
      <c r="A164" s="45"/>
      <c r="B164" s="52">
        <f>+'Ark1'!C1566</f>
        <v>2008</v>
      </c>
      <c r="C164" s="52">
        <f>+'Ark1'!K1566</f>
        <v>10</v>
      </c>
      <c r="D164" s="65" t="str">
        <f t="shared" si="21"/>
        <v>Gult fett Ordinær</v>
      </c>
      <c r="E164" s="52" t="str">
        <f>+IF(F164=0,"",'Ark1'!Q1566)</f>
        <v/>
      </c>
      <c r="F164" s="74">
        <f>+'Ark1'!R1566</f>
        <v>0</v>
      </c>
      <c r="G164" s="183" t="str">
        <f>+IF(F164=0,"",'Ark1'!AG1566)</f>
        <v/>
      </c>
      <c r="H164" s="183"/>
      <c r="I164" s="183" t="str">
        <f>+IF(F164=0,"",'Ark1'!AH1566)</f>
        <v/>
      </c>
      <c r="J164" s="97"/>
      <c r="K164" s="54" t="str">
        <f>+IF(F164=0,"",'Ark1'!S1566)</f>
        <v/>
      </c>
      <c r="L164" s="58"/>
      <c r="M164" s="54" t="str">
        <f>+IF(F164=0,"",'Ark1'!T1566)</f>
        <v/>
      </c>
      <c r="N164" s="161" t="str">
        <f>+IF(F164=0,"",'Ark1'!U1566)</f>
        <v/>
      </c>
      <c r="O164" s="74" t="str">
        <f>+IF(F164=0,"",'Ark1'!V1566)</f>
        <v/>
      </c>
      <c r="P164" s="74" t="str">
        <f>+IF(F164=0,"",'Ark1'!W1566)</f>
        <v/>
      </c>
      <c r="Q164" s="74" t="str">
        <f>+IF(F164=0,"",'Ark1'!X1566)</f>
        <v/>
      </c>
      <c r="R164" s="74" t="str">
        <f>+IF(F164=0,"",'Ark1'!Y1566)</f>
        <v/>
      </c>
      <c r="S164" s="74" t="str">
        <f>+IF(F164=0,"",'Ark1'!Z1566)</f>
        <v/>
      </c>
      <c r="T164" s="161" t="str">
        <f>+IF(F164=0,"",'Ark1'!AA1566)</f>
        <v/>
      </c>
      <c r="U164" s="54" t="str">
        <f>+IF(F164=0,"",'Ark1'!AB1566)</f>
        <v/>
      </c>
      <c r="V164" s="54" t="str">
        <f>+IF(F164=0,"",'Ark1'!AC1566)</f>
        <v/>
      </c>
      <c r="W164" s="74" t="str">
        <f>+IF(F164=0,"",'Ark1'!AD1566)</f>
        <v/>
      </c>
      <c r="X164" s="74" t="str">
        <f>+IF(F164=0,"",'Ark1'!AE1566)</f>
        <v/>
      </c>
      <c r="Y164" s="74" t="str">
        <f>+IF(F164=0,"",'Ark1'!AF1566)</f>
        <v/>
      </c>
      <c r="Z164" s="54" t="str">
        <f t="shared" si="24"/>
        <v/>
      </c>
      <c r="AA164" s="74" t="str">
        <f t="shared" si="25"/>
        <v/>
      </c>
      <c r="AB164" s="45"/>
      <c r="AC164" s="13"/>
      <c r="AD164" s="13"/>
    </row>
    <row r="165" spans="1:30" ht="15.6">
      <c r="A165" s="45"/>
      <c r="B165">
        <f>+'Ark1'!C1567</f>
        <v>2007</v>
      </c>
      <c r="C165">
        <f>+'Ark1'!K1567</f>
        <v>0</v>
      </c>
      <c r="D165" s="65" t="str">
        <f t="shared" si="21"/>
        <v>Ordinær</v>
      </c>
      <c r="E165" t="str">
        <f>+IF(F165=0,"",'Ark1'!Q1567)</f>
        <v/>
      </c>
      <c r="F165" s="11">
        <f>+'Ark1'!R1567</f>
        <v>0</v>
      </c>
      <c r="G165" s="201" t="str">
        <f>+IF(F165=0,"",'Ark1'!AG1567)</f>
        <v/>
      </c>
      <c r="H165" s="201"/>
      <c r="I165" s="201" t="str">
        <f>+IF(F165=0,"",'Ark1'!AH1567)</f>
        <v/>
      </c>
      <c r="J165" s="97"/>
      <c r="K165" s="1" t="str">
        <f>+IF(F165=0,"",'Ark1'!S1567)</f>
        <v/>
      </c>
      <c r="L165" s="59"/>
      <c r="M165" s="1" t="str">
        <f>+IF(F165=0,"",'Ark1'!T1567)</f>
        <v/>
      </c>
      <c r="N165" s="93" t="str">
        <f>+IF(F165=0,"",'Ark1'!U1567)</f>
        <v/>
      </c>
      <c r="O165" s="11" t="str">
        <f>+IF(F165=0,"",'Ark1'!V1567)</f>
        <v/>
      </c>
      <c r="P165" s="11" t="str">
        <f>+IF(F165=0,"",'Ark1'!W1567)</f>
        <v/>
      </c>
      <c r="Q165" s="11" t="str">
        <f>+IF(F165=0,"",'Ark1'!X1567)</f>
        <v/>
      </c>
      <c r="R165" s="11" t="str">
        <f>+IF(F165=0,"",'Ark1'!Y1567)</f>
        <v/>
      </c>
      <c r="S165" s="11" t="str">
        <f>+IF(F165=0,"",'Ark1'!Z1567)</f>
        <v/>
      </c>
      <c r="T165" s="93" t="str">
        <f>+IF(F165=0,"",'Ark1'!AA1567)</f>
        <v/>
      </c>
      <c r="U165" s="1" t="str">
        <f>+IF(F165=0,"",'Ark1'!AB1567)</f>
        <v/>
      </c>
      <c r="V165" s="1" t="str">
        <f>+IF(F165=0,"",'Ark1'!AC1567)</f>
        <v/>
      </c>
      <c r="W165" s="11" t="str">
        <f>+IF(F165=0,"",'Ark1'!AD1567)</f>
        <v/>
      </c>
      <c r="X165" s="11" t="str">
        <f>+IF(F165=0,"",'Ark1'!AE1567)</f>
        <v/>
      </c>
      <c r="Y165" s="11" t="str">
        <f>+IF(F165=0,"",'Ark1'!AF1567)</f>
        <v/>
      </c>
      <c r="Z165" s="1" t="str">
        <f t="shared" si="24"/>
        <v/>
      </c>
      <c r="AA165" s="11" t="str">
        <f t="shared" si="25"/>
        <v/>
      </c>
      <c r="AB165" s="45"/>
      <c r="AC165" s="13"/>
      <c r="AD165" s="13"/>
    </row>
    <row r="166" spans="1:30" ht="15.6">
      <c r="A166" s="45"/>
      <c r="B166">
        <f>+'Ark1'!C1568</f>
        <v>2007</v>
      </c>
      <c r="C166">
        <f>+'Ark1'!K1568</f>
        <v>2</v>
      </c>
      <c r="D166" s="65" t="str">
        <f t="shared" si="21"/>
        <v>Villsau</v>
      </c>
      <c r="E166" t="str">
        <f>+IF(F166=0,"",'Ark1'!Q1568)</f>
        <v/>
      </c>
      <c r="F166" s="11">
        <f>+'Ark1'!R1568</f>
        <v>0</v>
      </c>
      <c r="G166" s="201" t="str">
        <f>+IF(F166=0,"",'Ark1'!AG1568)</f>
        <v/>
      </c>
      <c r="H166" s="201"/>
      <c r="I166" s="201" t="str">
        <f>+IF(F166=0,"",'Ark1'!AH1568)</f>
        <v/>
      </c>
      <c r="J166" s="97"/>
      <c r="K166" s="1" t="str">
        <f>+IF(F166=0,"",'Ark1'!S1568)</f>
        <v/>
      </c>
      <c r="L166" s="59"/>
      <c r="M166" s="1" t="str">
        <f>+IF(F166=0,"",'Ark1'!T1568)</f>
        <v/>
      </c>
      <c r="N166" s="93" t="str">
        <f>+IF(F166=0,"",'Ark1'!U1568)</f>
        <v/>
      </c>
      <c r="O166" s="11" t="str">
        <f>+IF(F166=0,"",'Ark1'!V1568)</f>
        <v/>
      </c>
      <c r="P166" s="11" t="str">
        <f>+IF(F166=0,"",'Ark1'!W1568)</f>
        <v/>
      </c>
      <c r="Q166" s="11" t="str">
        <f>+IF(F166=0,"",'Ark1'!X1568)</f>
        <v/>
      </c>
      <c r="R166" s="11" t="str">
        <f>+IF(F166=0,"",'Ark1'!Y1568)</f>
        <v/>
      </c>
      <c r="S166" s="11" t="str">
        <f>+IF(F166=0,"",'Ark1'!Z1568)</f>
        <v/>
      </c>
      <c r="T166" s="93" t="str">
        <f>+IF(F166=0,"",'Ark1'!AA1568)</f>
        <v/>
      </c>
      <c r="U166" s="1" t="str">
        <f>+IF(F166=0,"",'Ark1'!AB1568)</f>
        <v/>
      </c>
      <c r="V166" s="1" t="str">
        <f>+IF(F166=0,"",'Ark1'!AC1568)</f>
        <v/>
      </c>
      <c r="W166" s="11" t="str">
        <f>+IF(F166=0,"",'Ark1'!AD1568)</f>
        <v/>
      </c>
      <c r="X166" s="11" t="str">
        <f>+IF(F166=0,"",'Ark1'!AE1568)</f>
        <v/>
      </c>
      <c r="Y166" s="11" t="str">
        <f>+IF(F166=0,"",'Ark1'!AF1568)</f>
        <v/>
      </c>
      <c r="Z166" s="1" t="str">
        <f t="shared" si="24"/>
        <v/>
      </c>
      <c r="AA166" s="11" t="str">
        <f t="shared" si="25"/>
        <v/>
      </c>
      <c r="AB166" s="45"/>
      <c r="AC166" s="13"/>
      <c r="AD166" s="13"/>
    </row>
    <row r="167" spans="1:30" ht="15.6">
      <c r="A167" s="45"/>
      <c r="B167">
        <f>+'Ark1'!C1569</f>
        <v>2007</v>
      </c>
      <c r="C167">
        <f>+'Ark1'!K1569</f>
        <v>4</v>
      </c>
      <c r="D167" s="65" t="str">
        <f t="shared" si="21"/>
        <v>Økologisk</v>
      </c>
      <c r="E167" t="str">
        <f>+IF(F167=0,"",'Ark1'!Q1569)</f>
        <v/>
      </c>
      <c r="F167" s="11">
        <f>+'Ark1'!R1569</f>
        <v>0</v>
      </c>
      <c r="G167" s="201" t="str">
        <f>+IF(F167=0,"",'Ark1'!AG1569)</f>
        <v/>
      </c>
      <c r="H167" s="201"/>
      <c r="I167" s="201" t="str">
        <f>+IF(F167=0,"",'Ark1'!AH1569)</f>
        <v/>
      </c>
      <c r="J167" s="97"/>
      <c r="K167" s="1" t="str">
        <f>+IF(F167=0,"",'Ark1'!S1569)</f>
        <v/>
      </c>
      <c r="L167" s="59"/>
      <c r="M167" s="1" t="str">
        <f>+IF(F167=0,"",'Ark1'!T1569)</f>
        <v/>
      </c>
      <c r="N167" s="93" t="str">
        <f>+IF(F167=0,"",'Ark1'!U1569)</f>
        <v/>
      </c>
      <c r="O167" s="11" t="str">
        <f>+IF(F167=0,"",'Ark1'!V1569)</f>
        <v/>
      </c>
      <c r="P167" s="11" t="str">
        <f>+IF(F167=0,"",'Ark1'!W1569)</f>
        <v/>
      </c>
      <c r="Q167" s="11" t="str">
        <f>+IF(F167=0,"",'Ark1'!X1569)</f>
        <v/>
      </c>
      <c r="R167" s="11" t="str">
        <f>+IF(F167=0,"",'Ark1'!Y1569)</f>
        <v/>
      </c>
      <c r="S167" s="11" t="str">
        <f>+IF(F167=0,"",'Ark1'!Z1569)</f>
        <v/>
      </c>
      <c r="T167" s="93" t="str">
        <f>+IF(F167=0,"",'Ark1'!AA1569)</f>
        <v/>
      </c>
      <c r="U167" s="1" t="str">
        <f>+IF(F167=0,"",'Ark1'!AB1569)</f>
        <v/>
      </c>
      <c r="V167" s="1" t="str">
        <f>+IF(F167=0,"",'Ark1'!AC1569)</f>
        <v/>
      </c>
      <c r="W167" s="11" t="str">
        <f>+IF(F167=0,"",'Ark1'!AD1569)</f>
        <v/>
      </c>
      <c r="X167" s="11" t="str">
        <f>+IF(F167=0,"",'Ark1'!AE1569)</f>
        <v/>
      </c>
      <c r="Y167" s="11" t="str">
        <f>+IF(F167=0,"",'Ark1'!AF1569)</f>
        <v/>
      </c>
      <c r="Z167" s="1" t="str">
        <f t="shared" si="24"/>
        <v/>
      </c>
      <c r="AA167" s="11" t="str">
        <f t="shared" si="25"/>
        <v/>
      </c>
      <c r="AB167" s="45"/>
      <c r="AC167" s="13"/>
      <c r="AD167" s="13"/>
    </row>
    <row r="168" spans="1:30" ht="15.6">
      <c r="A168" s="45"/>
      <c r="B168">
        <f>+'Ark1'!C1570</f>
        <v>2007</v>
      </c>
      <c r="C168">
        <f>+'Ark1'!K1570</f>
        <v>7</v>
      </c>
      <c r="D168" s="65" t="str">
        <f t="shared" si="21"/>
        <v>Nødslakt</v>
      </c>
      <c r="E168" t="str">
        <f>+IF(F168=0,"",'Ark1'!Q1570)</f>
        <v/>
      </c>
      <c r="F168" s="11">
        <f>+'Ark1'!R1570</f>
        <v>0</v>
      </c>
      <c r="G168" s="201" t="str">
        <f>+IF(F168=0,"",'Ark1'!AG1570)</f>
        <v/>
      </c>
      <c r="H168" s="201"/>
      <c r="I168" s="201" t="str">
        <f>+IF(F168=0,"",'Ark1'!AH1570)</f>
        <v/>
      </c>
      <c r="J168" s="97"/>
      <c r="K168" s="1" t="str">
        <f>+IF(F168=0,"",'Ark1'!S1570)</f>
        <v/>
      </c>
      <c r="L168" s="59"/>
      <c r="M168" s="1" t="str">
        <f>+IF(F168=0,"",'Ark1'!T1570)</f>
        <v/>
      </c>
      <c r="N168" s="93" t="str">
        <f>+IF(F168=0,"",'Ark1'!U1570)</f>
        <v/>
      </c>
      <c r="O168" s="11" t="str">
        <f>+IF(F168=0,"",'Ark1'!V1570)</f>
        <v/>
      </c>
      <c r="P168" s="11" t="str">
        <f>+IF(F168=0,"",'Ark1'!W1570)</f>
        <v/>
      </c>
      <c r="Q168" s="11" t="str">
        <f>+IF(F168=0,"",'Ark1'!X1570)</f>
        <v/>
      </c>
      <c r="R168" s="11" t="str">
        <f>+IF(F168=0,"",'Ark1'!Y1570)</f>
        <v/>
      </c>
      <c r="S168" s="11" t="str">
        <f>+IF(F168=0,"",'Ark1'!Z1570)</f>
        <v/>
      </c>
      <c r="T168" s="93" t="str">
        <f>+IF(F168=0,"",'Ark1'!AA1570)</f>
        <v/>
      </c>
      <c r="U168" s="1" t="str">
        <f>+IF(F168=0,"",'Ark1'!AB1570)</f>
        <v/>
      </c>
      <c r="V168" s="1" t="str">
        <f>+IF(F168=0,"",'Ark1'!AC1570)</f>
        <v/>
      </c>
      <c r="W168" s="11" t="str">
        <f>+IF(F168=0,"",'Ark1'!AD1570)</f>
        <v/>
      </c>
      <c r="X168" s="11" t="str">
        <f>+IF(F168=0,"",'Ark1'!AE1570)</f>
        <v/>
      </c>
      <c r="Y168" s="11" t="str">
        <f>+IF(F168=0,"",'Ark1'!AF1570)</f>
        <v/>
      </c>
      <c r="Z168" s="1" t="str">
        <f t="shared" si="24"/>
        <v/>
      </c>
      <c r="AA168" s="11" t="str">
        <f t="shared" si="25"/>
        <v/>
      </c>
      <c r="AB168" s="45"/>
      <c r="AC168" s="13"/>
      <c r="AD168" s="13"/>
    </row>
    <row r="169" spans="1:30" ht="15.6">
      <c r="A169" s="45"/>
      <c r="B169">
        <f>+'Ark1'!C1571</f>
        <v>2007</v>
      </c>
      <c r="C169">
        <f>+'Ark1'!K1571</f>
        <v>9</v>
      </c>
      <c r="D169" s="65" t="str">
        <f t="shared" si="21"/>
        <v>Spesial</v>
      </c>
      <c r="E169" t="str">
        <f>+IF(F169=0,"",'Ark1'!Q1571)</f>
        <v/>
      </c>
      <c r="F169" s="11">
        <f>+'Ark1'!R1571</f>
        <v>0</v>
      </c>
      <c r="G169" s="201" t="str">
        <f>+IF(F169=0,"",'Ark1'!AG1571)</f>
        <v/>
      </c>
      <c r="H169" s="201"/>
      <c r="I169" s="201" t="str">
        <f>+IF(F169=0,"",'Ark1'!AH1571)</f>
        <v/>
      </c>
      <c r="J169" s="97"/>
      <c r="K169" s="1" t="str">
        <f>+IF(F169=0,"",'Ark1'!S1571)</f>
        <v/>
      </c>
      <c r="L169" s="59"/>
      <c r="M169" s="1" t="str">
        <f>+IF(F169=0,"",'Ark1'!T1571)</f>
        <v/>
      </c>
      <c r="N169" s="93" t="str">
        <f>+IF(F169=0,"",'Ark1'!U1571)</f>
        <v/>
      </c>
      <c r="O169" s="11" t="str">
        <f>+IF(F169=0,"",'Ark1'!V1571)</f>
        <v/>
      </c>
      <c r="P169" s="11" t="str">
        <f>+IF(F169=0,"",'Ark1'!W1571)</f>
        <v/>
      </c>
      <c r="Q169" s="11" t="str">
        <f>+IF(F169=0,"",'Ark1'!X1571)</f>
        <v/>
      </c>
      <c r="R169" s="11" t="str">
        <f>+IF(F169=0,"",'Ark1'!Y1571)</f>
        <v/>
      </c>
      <c r="S169" s="11" t="str">
        <f>+IF(F169=0,"",'Ark1'!Z1571)</f>
        <v/>
      </c>
      <c r="T169" s="93" t="str">
        <f>+IF(F169=0,"",'Ark1'!AA1571)</f>
        <v/>
      </c>
      <c r="U169" s="1" t="str">
        <f>+IF(F169=0,"",'Ark1'!AB1571)</f>
        <v/>
      </c>
      <c r="V169" s="1" t="str">
        <f>+IF(F169=0,"",'Ark1'!AC1571)</f>
        <v/>
      </c>
      <c r="W169" s="11" t="str">
        <f>+IF(F169=0,"",'Ark1'!AD1571)</f>
        <v/>
      </c>
      <c r="X169" s="11" t="str">
        <f>+IF(F169=0,"",'Ark1'!AE1571)</f>
        <v/>
      </c>
      <c r="Y169" s="11" t="str">
        <f>+IF(F169=0,"",'Ark1'!AF1571)</f>
        <v/>
      </c>
      <c r="Z169" s="1" t="str">
        <f t="shared" ref="Z169:Z174" si="26">+IF(F169=0,"",N169/K169)</f>
        <v/>
      </c>
      <c r="AA169" s="11" t="str">
        <f t="shared" ref="AA169:AA174" si="27">+IF(F169=0,"",F169/E169)</f>
        <v/>
      </c>
      <c r="AB169" s="45"/>
      <c r="AC169" s="13"/>
      <c r="AD169" s="13"/>
    </row>
    <row r="170" spans="1:30" ht="15.6">
      <c r="A170" s="45"/>
      <c r="B170">
        <f>+'Ark1'!C1572</f>
        <v>2007</v>
      </c>
      <c r="C170">
        <f>+'Ark1'!K1572</f>
        <v>10</v>
      </c>
      <c r="D170" s="65" t="str">
        <f t="shared" si="21"/>
        <v>Gult fett Ordinær</v>
      </c>
      <c r="E170" t="str">
        <f>+IF(F170=0,"",'Ark1'!Q1572)</f>
        <v/>
      </c>
      <c r="F170" s="11">
        <f>+'Ark1'!R1572</f>
        <v>0</v>
      </c>
      <c r="G170" s="201" t="str">
        <f>+IF(F170=0,"",'Ark1'!AG1572)</f>
        <v/>
      </c>
      <c r="H170" s="201"/>
      <c r="I170" s="201" t="str">
        <f>+IF(F170=0,"",'Ark1'!AH1572)</f>
        <v/>
      </c>
      <c r="J170" s="97"/>
      <c r="K170" s="1" t="str">
        <f>+IF(F170=0,"",'Ark1'!S1572)</f>
        <v/>
      </c>
      <c r="L170" s="59"/>
      <c r="M170" s="1" t="str">
        <f>+IF(F170=0,"",'Ark1'!T1572)</f>
        <v/>
      </c>
      <c r="N170" s="93" t="str">
        <f>+IF(F170=0,"",'Ark1'!U1572)</f>
        <v/>
      </c>
      <c r="O170" s="11" t="str">
        <f>+IF(F170=0,"",'Ark1'!V1572)</f>
        <v/>
      </c>
      <c r="P170" s="11" t="str">
        <f>+IF(F170=0,"",'Ark1'!W1572)</f>
        <v/>
      </c>
      <c r="Q170" s="11" t="str">
        <f>+IF(F170=0,"",'Ark1'!X1572)</f>
        <v/>
      </c>
      <c r="R170" s="11" t="str">
        <f>+IF(F170=0,"",'Ark1'!Y1572)</f>
        <v/>
      </c>
      <c r="S170" s="11" t="str">
        <f>+IF(F170=0,"",'Ark1'!Z1572)</f>
        <v/>
      </c>
      <c r="T170" s="93" t="str">
        <f>+IF(F170=0,"",'Ark1'!AA1572)</f>
        <v/>
      </c>
      <c r="U170" s="1" t="str">
        <f>+IF(F170=0,"",'Ark1'!AB1572)</f>
        <v/>
      </c>
      <c r="V170" s="1" t="str">
        <f>+IF(F170=0,"",'Ark1'!AC1572)</f>
        <v/>
      </c>
      <c r="W170" s="11" t="str">
        <f>+IF(F170=0,"",'Ark1'!AD1572)</f>
        <v/>
      </c>
      <c r="X170" s="11" t="str">
        <f>+IF(F170=0,"",'Ark1'!AE1572)</f>
        <v/>
      </c>
      <c r="Y170" s="11" t="str">
        <f>+IF(F170=0,"",'Ark1'!AF1572)</f>
        <v/>
      </c>
      <c r="Z170" s="1" t="str">
        <f t="shared" si="26"/>
        <v/>
      </c>
      <c r="AA170" s="11" t="str">
        <f t="shared" si="27"/>
        <v/>
      </c>
      <c r="AB170" s="45"/>
      <c r="AC170" s="13"/>
      <c r="AD170" s="13"/>
    </row>
    <row r="171" spans="1:30" ht="15.6">
      <c r="A171" s="45"/>
      <c r="B171" s="52">
        <f>+'Ark1'!C1573</f>
        <v>2006</v>
      </c>
      <c r="C171" s="52">
        <f>+'Ark1'!K1573</f>
        <v>0</v>
      </c>
      <c r="D171" s="65" t="str">
        <f t="shared" si="21"/>
        <v>Ordinær</v>
      </c>
      <c r="E171" s="52" t="str">
        <f>+IF(F171=0,"",'Ark1'!Q1573)</f>
        <v/>
      </c>
      <c r="F171" s="74">
        <f>+'Ark1'!R1573</f>
        <v>0</v>
      </c>
      <c r="G171" s="183" t="str">
        <f>+IF(F171=0,"",'Ark1'!AG1573)</f>
        <v/>
      </c>
      <c r="H171" s="183"/>
      <c r="I171" s="183" t="str">
        <f>+IF(F171=0,"",'Ark1'!AH1573)</f>
        <v/>
      </c>
      <c r="J171" s="97"/>
      <c r="K171" s="54" t="str">
        <f>+IF(F171=0,"",'Ark1'!S1573)</f>
        <v/>
      </c>
      <c r="L171" s="58"/>
      <c r="M171" s="54" t="str">
        <f>+IF(F171=0,"",'Ark1'!T1573)</f>
        <v/>
      </c>
      <c r="N171" s="161" t="str">
        <f>+IF(F171=0,"",'Ark1'!U1573)</f>
        <v/>
      </c>
      <c r="O171" s="74" t="str">
        <f>+IF(F171=0,"",'Ark1'!V1573)</f>
        <v/>
      </c>
      <c r="P171" s="74" t="str">
        <f>+IF(F171=0,"",'Ark1'!W1573)</f>
        <v/>
      </c>
      <c r="Q171" s="74" t="str">
        <f>+IF(F171=0,"",'Ark1'!X1573)</f>
        <v/>
      </c>
      <c r="R171" s="74" t="str">
        <f>+IF(F171=0,"",'Ark1'!Y1573)</f>
        <v/>
      </c>
      <c r="S171" s="74" t="str">
        <f>+IF(F171=0,"",'Ark1'!Z1573)</f>
        <v/>
      </c>
      <c r="T171" s="161" t="str">
        <f>+IF(F171=0,"",'Ark1'!AA1573)</f>
        <v/>
      </c>
      <c r="U171" s="54" t="str">
        <f>+IF(F171=0,"",'Ark1'!AB1573)</f>
        <v/>
      </c>
      <c r="V171" s="54" t="str">
        <f>+IF(F171=0,"",'Ark1'!AC1573)</f>
        <v/>
      </c>
      <c r="W171" s="74" t="str">
        <f>+IF(F171=0,"",'Ark1'!AD1573)</f>
        <v/>
      </c>
      <c r="X171" s="74" t="str">
        <f>+IF(F171=0,"",'Ark1'!AE1573)</f>
        <v/>
      </c>
      <c r="Y171" s="74" t="str">
        <f>+IF(F171=0,"",'Ark1'!AF1573)</f>
        <v/>
      </c>
      <c r="Z171" s="54" t="str">
        <f t="shared" si="26"/>
        <v/>
      </c>
      <c r="AA171" s="74" t="str">
        <f t="shared" si="27"/>
        <v/>
      </c>
      <c r="AB171" s="45"/>
      <c r="AC171" s="13"/>
      <c r="AD171" s="13"/>
    </row>
    <row r="172" spans="1:30" ht="15.6">
      <c r="A172" s="45"/>
      <c r="B172" s="52">
        <f>+'Ark1'!C1574</f>
        <v>2006</v>
      </c>
      <c r="C172" s="52">
        <f>+'Ark1'!K1574</f>
        <v>2</v>
      </c>
      <c r="D172" s="65" t="str">
        <f t="shared" si="21"/>
        <v>Villsau</v>
      </c>
      <c r="E172" s="52" t="str">
        <f>+IF(F172=0,"",'Ark1'!Q1574)</f>
        <v/>
      </c>
      <c r="F172" s="74">
        <f>+'Ark1'!R1574</f>
        <v>0</v>
      </c>
      <c r="G172" s="183" t="str">
        <f>+IF(F172=0,"",'Ark1'!AG1574)</f>
        <v/>
      </c>
      <c r="H172" s="183"/>
      <c r="I172" s="183" t="str">
        <f>+IF(F172=0,"",'Ark1'!AH1574)</f>
        <v/>
      </c>
      <c r="J172" s="97"/>
      <c r="K172" s="54" t="str">
        <f>+IF(F172=0,"",'Ark1'!S1574)</f>
        <v/>
      </c>
      <c r="L172" s="58"/>
      <c r="M172" s="54" t="str">
        <f>+IF(F172=0,"",'Ark1'!T1574)</f>
        <v/>
      </c>
      <c r="N172" s="161" t="str">
        <f>+IF(F172=0,"",'Ark1'!U1574)</f>
        <v/>
      </c>
      <c r="O172" s="74" t="str">
        <f>+IF(F172=0,"",'Ark1'!V1574)</f>
        <v/>
      </c>
      <c r="P172" s="74" t="str">
        <f>+IF(F172=0,"",'Ark1'!W1574)</f>
        <v/>
      </c>
      <c r="Q172" s="74" t="str">
        <f>+IF(F172=0,"",'Ark1'!X1574)</f>
        <v/>
      </c>
      <c r="R172" s="74" t="str">
        <f>+IF(F172=0,"",'Ark1'!Y1574)</f>
        <v/>
      </c>
      <c r="S172" s="74" t="str">
        <f>+IF(F172=0,"",'Ark1'!Z1574)</f>
        <v/>
      </c>
      <c r="T172" s="161" t="str">
        <f>+IF(F172=0,"",'Ark1'!AA1574)</f>
        <v/>
      </c>
      <c r="U172" s="54" t="str">
        <f>+IF(F172=0,"",'Ark1'!AB1574)</f>
        <v/>
      </c>
      <c r="V172" s="54" t="str">
        <f>+IF(F172=0,"",'Ark1'!AC1574)</f>
        <v/>
      </c>
      <c r="W172" s="74" t="str">
        <f>+IF(F172=0,"",'Ark1'!AD1574)</f>
        <v/>
      </c>
      <c r="X172" s="74" t="str">
        <f>+IF(F172=0,"",'Ark1'!AE1574)</f>
        <v/>
      </c>
      <c r="Y172" s="74" t="str">
        <f>+IF(F172=0,"",'Ark1'!AF1574)</f>
        <v/>
      </c>
      <c r="Z172" s="54" t="str">
        <f t="shared" si="26"/>
        <v/>
      </c>
      <c r="AA172" s="74" t="str">
        <f t="shared" si="27"/>
        <v/>
      </c>
      <c r="AB172" s="45"/>
      <c r="AC172" s="13"/>
      <c r="AD172" s="13"/>
    </row>
    <row r="173" spans="1:30" ht="15.6">
      <c r="A173" s="45"/>
      <c r="B173" s="52">
        <f>+'Ark1'!C1575</f>
        <v>2006</v>
      </c>
      <c r="C173" s="52">
        <f>+'Ark1'!K1575</f>
        <v>4</v>
      </c>
      <c r="D173" s="65" t="str">
        <f t="shared" si="21"/>
        <v>Økologisk</v>
      </c>
      <c r="E173" s="52" t="str">
        <f>+IF(F173=0,"",'Ark1'!Q1575)</f>
        <v/>
      </c>
      <c r="F173" s="74">
        <f>+'Ark1'!R1575</f>
        <v>0</v>
      </c>
      <c r="G173" s="183" t="str">
        <f>+IF(F173=0,"",'Ark1'!AG1575)</f>
        <v/>
      </c>
      <c r="H173" s="183"/>
      <c r="I173" s="183" t="str">
        <f>+IF(F173=0,"",'Ark1'!AH1575)</f>
        <v/>
      </c>
      <c r="J173" s="97"/>
      <c r="K173" s="54" t="str">
        <f>+IF(F173=0,"",'Ark1'!S1575)</f>
        <v/>
      </c>
      <c r="L173" s="58"/>
      <c r="M173" s="54" t="str">
        <f>+IF(F173=0,"",'Ark1'!T1575)</f>
        <v/>
      </c>
      <c r="N173" s="161" t="str">
        <f>+IF(F173=0,"",'Ark1'!U1575)</f>
        <v/>
      </c>
      <c r="O173" s="74" t="str">
        <f>+IF(F173=0,"",'Ark1'!V1575)</f>
        <v/>
      </c>
      <c r="P173" s="74" t="str">
        <f>+IF(F173=0,"",'Ark1'!W1575)</f>
        <v/>
      </c>
      <c r="Q173" s="74" t="str">
        <f>+IF(F173=0,"",'Ark1'!X1575)</f>
        <v/>
      </c>
      <c r="R173" s="74" t="str">
        <f>+IF(F173=0,"",'Ark1'!Y1575)</f>
        <v/>
      </c>
      <c r="S173" s="74" t="str">
        <f>+IF(F173=0,"",'Ark1'!Z1575)</f>
        <v/>
      </c>
      <c r="T173" s="161" t="str">
        <f>+IF(F173=0,"",'Ark1'!AA1575)</f>
        <v/>
      </c>
      <c r="U173" s="54" t="str">
        <f>+IF(F173=0,"",'Ark1'!AB1575)</f>
        <v/>
      </c>
      <c r="V173" s="54" t="str">
        <f>+IF(F173=0,"",'Ark1'!AC1575)</f>
        <v/>
      </c>
      <c r="W173" s="74" t="str">
        <f>+IF(F173=0,"",'Ark1'!AD1575)</f>
        <v/>
      </c>
      <c r="X173" s="74" t="str">
        <f>+IF(F173=0,"",'Ark1'!AE1575)</f>
        <v/>
      </c>
      <c r="Y173" s="74" t="str">
        <f>+IF(F173=0,"",'Ark1'!AF1575)</f>
        <v/>
      </c>
      <c r="Z173" s="54" t="str">
        <f t="shared" si="26"/>
        <v/>
      </c>
      <c r="AA173" s="74" t="str">
        <f t="shared" si="27"/>
        <v/>
      </c>
      <c r="AB173" s="45"/>
      <c r="AC173" s="13"/>
      <c r="AD173" s="13"/>
    </row>
    <row r="174" spans="1:30" ht="15.6">
      <c r="A174" s="45"/>
      <c r="B174" s="52">
        <f>+'Ark1'!C1576</f>
        <v>2006</v>
      </c>
      <c r="C174" s="52">
        <f>+'Ark1'!K1576</f>
        <v>7</v>
      </c>
      <c r="D174" s="65" t="str">
        <f t="shared" si="21"/>
        <v>Nødslakt</v>
      </c>
      <c r="E174" s="52" t="str">
        <f>+IF(F174=0,"",'Ark1'!Q1576)</f>
        <v/>
      </c>
      <c r="F174" s="74">
        <f>+'Ark1'!R1576</f>
        <v>0</v>
      </c>
      <c r="G174" s="183" t="str">
        <f>+IF(F174=0,"",'Ark1'!AG1576)</f>
        <v/>
      </c>
      <c r="H174" s="183"/>
      <c r="I174" s="183" t="str">
        <f>+IF(F174=0,"",'Ark1'!AH1576)</f>
        <v/>
      </c>
      <c r="J174" s="97"/>
      <c r="K174" s="54" t="str">
        <f>+IF(F174=0,"",'Ark1'!S1576)</f>
        <v/>
      </c>
      <c r="L174" s="58"/>
      <c r="M174" s="54" t="str">
        <f>+IF(F174=0,"",'Ark1'!T1576)</f>
        <v/>
      </c>
      <c r="N174" s="161" t="str">
        <f>+IF(F174=0,"",'Ark1'!U1576)</f>
        <v/>
      </c>
      <c r="O174" s="74" t="str">
        <f>+IF(F174=0,"",'Ark1'!V1576)</f>
        <v/>
      </c>
      <c r="P174" s="74" t="str">
        <f>+IF(F174=0,"",'Ark1'!W1576)</f>
        <v/>
      </c>
      <c r="Q174" s="74" t="str">
        <f>+IF(F174=0,"",'Ark1'!X1576)</f>
        <v/>
      </c>
      <c r="R174" s="74" t="str">
        <f>+IF(F174=0,"",'Ark1'!Y1576)</f>
        <v/>
      </c>
      <c r="S174" s="74" t="str">
        <f>+IF(F174=0,"",'Ark1'!Z1576)</f>
        <v/>
      </c>
      <c r="T174" s="161" t="str">
        <f>+IF(F174=0,"",'Ark1'!AA1576)</f>
        <v/>
      </c>
      <c r="U174" s="54" t="str">
        <f>+IF(F174=0,"",'Ark1'!AB1576)</f>
        <v/>
      </c>
      <c r="V174" s="54" t="str">
        <f>+IF(F174=0,"",'Ark1'!AC1576)</f>
        <v/>
      </c>
      <c r="W174" s="74" t="str">
        <f>+IF(F174=0,"",'Ark1'!AD1576)</f>
        <v/>
      </c>
      <c r="X174" s="74" t="str">
        <f>+IF(F174=0,"",'Ark1'!AE1576)</f>
        <v/>
      </c>
      <c r="Y174" s="74" t="str">
        <f>+IF(F174=0,"",'Ark1'!AF1576)</f>
        <v/>
      </c>
      <c r="Z174" s="54" t="str">
        <f t="shared" si="26"/>
        <v/>
      </c>
      <c r="AA174" s="74" t="str">
        <f t="shared" si="27"/>
        <v/>
      </c>
      <c r="AB174" s="45"/>
      <c r="AC174" s="13"/>
      <c r="AD174" s="13"/>
    </row>
    <row r="175" spans="1:30" ht="15.6">
      <c r="A175" s="45"/>
      <c r="B175" s="52">
        <f>+'Ark1'!C1577</f>
        <v>2006</v>
      </c>
      <c r="C175" s="52">
        <f>+'Ark1'!K1577</f>
        <v>9</v>
      </c>
      <c r="D175" s="65" t="str">
        <f t="shared" si="21"/>
        <v>Spesial</v>
      </c>
      <c r="E175" s="52" t="str">
        <f>+IF(F175=0,"",'Ark1'!Q1577)</f>
        <v/>
      </c>
      <c r="F175" s="74">
        <f>+'Ark1'!R1577</f>
        <v>0</v>
      </c>
      <c r="G175" s="183" t="str">
        <f>+IF(F175=0,"",'Ark1'!AG1577)</f>
        <v/>
      </c>
      <c r="H175" s="183"/>
      <c r="I175" s="183" t="str">
        <f>+IF(F175=0,"",'Ark1'!AH1577)</f>
        <v/>
      </c>
      <c r="J175" s="97"/>
      <c r="K175" s="54" t="str">
        <f>+IF(F175=0,"",'Ark1'!S1577)</f>
        <v/>
      </c>
      <c r="L175" s="58"/>
      <c r="M175" s="54" t="str">
        <f>+IF(F175=0,"",'Ark1'!T1577)</f>
        <v/>
      </c>
      <c r="N175" s="161" t="str">
        <f>+IF(F175=0,"",'Ark1'!U1577)</f>
        <v/>
      </c>
      <c r="O175" s="74" t="str">
        <f>+IF(F175=0,"",'Ark1'!V1577)</f>
        <v/>
      </c>
      <c r="P175" s="74" t="str">
        <f>+IF(F175=0,"",'Ark1'!W1577)</f>
        <v/>
      </c>
      <c r="Q175" s="74" t="str">
        <f>+IF(F175=0,"",'Ark1'!X1577)</f>
        <v/>
      </c>
      <c r="R175" s="74" t="str">
        <f>+IF(F175=0,"",'Ark1'!Y1577)</f>
        <v/>
      </c>
      <c r="S175" s="74" t="str">
        <f>+IF(F175=0,"",'Ark1'!Z1577)</f>
        <v/>
      </c>
      <c r="T175" s="161" t="str">
        <f>+IF(F175=0,"",'Ark1'!AA1577)</f>
        <v/>
      </c>
      <c r="U175" s="54" t="str">
        <f>+IF(F175=0,"",'Ark1'!AB1577)</f>
        <v/>
      </c>
      <c r="V175" s="54" t="str">
        <f>+IF(F175=0,"",'Ark1'!AC1577)</f>
        <v/>
      </c>
      <c r="W175" s="74" t="str">
        <f>+IF(F175=0,"",'Ark1'!AD1577)</f>
        <v/>
      </c>
      <c r="X175" s="74" t="str">
        <f>+IF(F175=0,"",'Ark1'!AE1577)</f>
        <v/>
      </c>
      <c r="Y175" s="74" t="str">
        <f>+IF(F175=0,"",'Ark1'!AF1577)</f>
        <v/>
      </c>
      <c r="Z175" s="54" t="str">
        <f t="shared" ref="Z175:Z176" si="28">+IF(F175=0,"",N175/K175)</f>
        <v/>
      </c>
      <c r="AA175" s="74" t="str">
        <f t="shared" ref="AA175:AA176" si="29">+IF(F175=0,"",F175/E175)</f>
        <v/>
      </c>
      <c r="AB175" s="45"/>
      <c r="AC175" s="13"/>
      <c r="AD175" s="13"/>
    </row>
    <row r="176" spans="1:30" ht="15.6">
      <c r="A176" s="45"/>
      <c r="B176" s="52">
        <f>+'Ark1'!C1578</f>
        <v>2006</v>
      </c>
      <c r="C176" s="52">
        <f>+'Ark1'!K1578</f>
        <v>10</v>
      </c>
      <c r="D176" s="65" t="str">
        <f t="shared" si="21"/>
        <v>Gult fett Ordinær</v>
      </c>
      <c r="E176" s="52" t="str">
        <f>+IF(F176=0,"",'Ark1'!Q1578)</f>
        <v/>
      </c>
      <c r="F176" s="74">
        <f>+'Ark1'!R1578</f>
        <v>0</v>
      </c>
      <c r="G176" s="183" t="str">
        <f>+IF(F176=0,"",'Ark1'!AG1578)</f>
        <v/>
      </c>
      <c r="H176" s="183"/>
      <c r="I176" s="183" t="str">
        <f>+IF(F176=0,"",'Ark1'!AH1578)</f>
        <v/>
      </c>
      <c r="J176" s="97"/>
      <c r="K176" s="54" t="str">
        <f>+IF(F176=0,"",'Ark1'!S1578)</f>
        <v/>
      </c>
      <c r="L176" s="58"/>
      <c r="M176" s="54" t="str">
        <f>+IF(F176=0,"",'Ark1'!T1578)</f>
        <v/>
      </c>
      <c r="N176" s="161" t="str">
        <f>+IF(F176=0,"",'Ark1'!U1578)</f>
        <v/>
      </c>
      <c r="O176" s="74" t="str">
        <f>+IF(F176=0,"",'Ark1'!V1578)</f>
        <v/>
      </c>
      <c r="P176" s="74" t="str">
        <f>+IF(F176=0,"",'Ark1'!W1578)</f>
        <v/>
      </c>
      <c r="Q176" s="74" t="str">
        <f>+IF(F176=0,"",'Ark1'!X1578)</f>
        <v/>
      </c>
      <c r="R176" s="74" t="str">
        <f>+IF(F176=0,"",'Ark1'!Y1578)</f>
        <v/>
      </c>
      <c r="S176" s="74" t="str">
        <f>+IF(F176=0,"",'Ark1'!Z1578)</f>
        <v/>
      </c>
      <c r="T176" s="161" t="str">
        <f>+IF(F176=0,"",'Ark1'!AA1578)</f>
        <v/>
      </c>
      <c r="U176" s="54" t="str">
        <f>+IF(F176=0,"",'Ark1'!AB1578)</f>
        <v/>
      </c>
      <c r="V176" s="54" t="str">
        <f>+IF(F176=0,"",'Ark1'!AC1578)</f>
        <v/>
      </c>
      <c r="W176" s="74" t="str">
        <f>+IF(F176=0,"",'Ark1'!AD1578)</f>
        <v/>
      </c>
      <c r="X176" s="74" t="str">
        <f>+IF(F176=0,"",'Ark1'!AE1578)</f>
        <v/>
      </c>
      <c r="Y176" s="74" t="str">
        <f>+IF(F176=0,"",'Ark1'!AF1578)</f>
        <v/>
      </c>
      <c r="Z176" s="54" t="str">
        <f t="shared" si="28"/>
        <v/>
      </c>
      <c r="AA176" s="74" t="str">
        <f t="shared" si="29"/>
        <v/>
      </c>
      <c r="AB176" s="45"/>
      <c r="AC176" s="13"/>
      <c r="AD176" s="13"/>
    </row>
    <row r="177" spans="1:41" ht="15.6">
      <c r="A177" s="45"/>
      <c r="B177" s="45"/>
      <c r="C177" s="45"/>
      <c r="D177" s="45"/>
      <c r="E177" s="45"/>
      <c r="F177" s="71"/>
      <c r="G177" s="90"/>
      <c r="H177" s="90"/>
      <c r="I177" s="90"/>
      <c r="J177" s="97"/>
      <c r="K177" s="45"/>
      <c r="L177" s="155"/>
      <c r="M177" s="45"/>
      <c r="N177" s="90"/>
      <c r="O177" s="71"/>
      <c r="P177" s="71"/>
      <c r="Q177" s="71"/>
      <c r="R177" s="71"/>
      <c r="S177" s="71"/>
      <c r="T177" s="90"/>
      <c r="U177" s="45"/>
      <c r="V177" s="45"/>
      <c r="W177" s="71"/>
      <c r="X177" s="71"/>
      <c r="Y177" s="71"/>
      <c r="Z177" s="45"/>
      <c r="AA177" s="71"/>
      <c r="AB177" s="45"/>
      <c r="AC177" s="13"/>
      <c r="AD177" s="13"/>
    </row>
    <row r="178" spans="1:41">
      <c r="B178" s="45"/>
      <c r="C178" s="45"/>
      <c r="D178" s="45"/>
      <c r="E178" s="45"/>
      <c r="F178" s="71"/>
      <c r="G178" s="90"/>
      <c r="H178" s="90"/>
      <c r="I178" s="90"/>
      <c r="J178" s="90"/>
      <c r="K178" s="45"/>
      <c r="L178" s="155"/>
      <c r="M178" s="45"/>
      <c r="N178" s="90"/>
      <c r="O178" s="71"/>
      <c r="P178" s="71"/>
      <c r="Q178" s="71"/>
      <c r="R178" s="71"/>
      <c r="S178" s="71"/>
      <c r="T178" s="90"/>
      <c r="U178" s="45"/>
      <c r="V178" s="45"/>
      <c r="W178" s="71"/>
      <c r="X178" s="71"/>
      <c r="Y178" s="71"/>
      <c r="Z178" s="45"/>
      <c r="AA178" s="71"/>
      <c r="AB178" s="45"/>
      <c r="AC178" s="13"/>
      <c r="AD178" s="13"/>
    </row>
    <row r="179" spans="1:41">
      <c r="R179" s="16"/>
      <c r="U179" s="59"/>
      <c r="V179" s="59"/>
      <c r="Z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N179" s="13"/>
      <c r="AO179" s="13"/>
    </row>
    <row r="180" spans="1:41">
      <c r="R180" s="16"/>
      <c r="U180" s="59"/>
      <c r="V180" s="59"/>
      <c r="Z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N180" s="13"/>
      <c r="AO180" s="13"/>
    </row>
    <row r="181" spans="1:41">
      <c r="R181" s="16"/>
      <c r="U181" s="59"/>
      <c r="V181" s="59"/>
      <c r="Z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N181" s="13"/>
      <c r="AO181" s="13"/>
    </row>
    <row r="182" spans="1:41">
      <c r="R182" s="16"/>
      <c r="U182" s="59"/>
      <c r="V182" s="59"/>
      <c r="Z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N182" s="13"/>
      <c r="AO182" s="13"/>
    </row>
    <row r="183" spans="1:41">
      <c r="AN183" s="13"/>
      <c r="AO183" s="13"/>
    </row>
    <row r="184" spans="1:41">
      <c r="AN184" s="13"/>
      <c r="AO184" s="13"/>
    </row>
    <row r="185" spans="1:41">
      <c r="R185" s="16"/>
      <c r="U185" s="59"/>
      <c r="V185" s="59"/>
      <c r="Z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N185" s="13"/>
      <c r="AO185" s="13"/>
    </row>
    <row r="186" spans="1:41">
      <c r="R186" s="16"/>
      <c r="U186" s="59"/>
      <c r="V186" s="59"/>
      <c r="Z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N186" s="13"/>
      <c r="AO186" s="13"/>
    </row>
    <row r="187" spans="1:41">
      <c r="R187" s="16"/>
      <c r="U187" s="59"/>
      <c r="V187" s="59"/>
      <c r="Z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N187" s="13"/>
      <c r="AO187" s="13"/>
    </row>
    <row r="188" spans="1:41">
      <c r="R188" s="16"/>
      <c r="U188" s="59"/>
      <c r="V188" s="59"/>
      <c r="Z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N188" s="13"/>
      <c r="AO188" s="13"/>
    </row>
    <row r="189" spans="1:41">
      <c r="R189" s="16"/>
      <c r="U189" s="59"/>
      <c r="V189" s="59"/>
      <c r="Z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N189" s="13"/>
      <c r="AO189" s="13"/>
    </row>
    <row r="190" spans="1:41">
      <c r="R190" s="16"/>
      <c r="U190" s="59"/>
      <c r="V190" s="59"/>
      <c r="Z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N190" s="13"/>
      <c r="AO190" s="13"/>
    </row>
    <row r="191" spans="1:41">
      <c r="R191" s="16"/>
      <c r="U191" s="59"/>
      <c r="V191" s="59"/>
      <c r="Z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N191" s="13"/>
      <c r="AO191" s="13"/>
    </row>
    <row r="192" spans="1:41">
      <c r="R192" s="16"/>
      <c r="U192" s="59"/>
      <c r="V192" s="59"/>
      <c r="Z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N192" s="13"/>
      <c r="AO192" s="13"/>
    </row>
    <row r="193" spans="18:41">
      <c r="R193" s="16"/>
      <c r="U193" s="59"/>
      <c r="V193" s="59"/>
      <c r="Z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N193" s="13"/>
      <c r="AO193" s="13"/>
    </row>
    <row r="194" spans="18:41">
      <c r="R194" s="16"/>
      <c r="U194" s="59"/>
      <c r="V194" s="59"/>
      <c r="Z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N194" s="13"/>
      <c r="AO194" s="13"/>
    </row>
    <row r="195" spans="18:41">
      <c r="R195" s="16"/>
      <c r="U195" s="59"/>
      <c r="V195" s="59"/>
      <c r="Z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N195" s="13"/>
      <c r="AO195" s="13"/>
    </row>
    <row r="196" spans="18:41">
      <c r="R196" s="16"/>
      <c r="U196" s="59"/>
      <c r="V196" s="59"/>
      <c r="Z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N196" s="13"/>
      <c r="AO196" s="13"/>
    </row>
    <row r="197" spans="18:41">
      <c r="R197" s="16"/>
      <c r="U197" s="59"/>
      <c r="V197" s="59"/>
      <c r="Z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N197" s="13"/>
      <c r="AO197" s="13"/>
    </row>
    <row r="198" spans="18:41">
      <c r="R198" s="16"/>
      <c r="U198" s="59"/>
      <c r="V198" s="59"/>
      <c r="Z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N198" s="13"/>
      <c r="AO198" s="13"/>
    </row>
    <row r="199" spans="18:41">
      <c r="R199" s="16"/>
      <c r="U199" s="59"/>
      <c r="V199" s="59"/>
      <c r="Z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8:41">
      <c r="R200" s="16"/>
      <c r="U200" s="59"/>
      <c r="V200" s="59"/>
      <c r="Z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8:41">
      <c r="R201" s="16"/>
      <c r="U201" s="59"/>
      <c r="V201" s="59"/>
      <c r="Z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8:41">
      <c r="R202" s="16"/>
      <c r="U202" s="59"/>
      <c r="V202" s="59"/>
      <c r="Z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8:41">
      <c r="R203" s="16"/>
      <c r="U203" s="59"/>
      <c r="V203" s="59"/>
      <c r="Z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8:41">
      <c r="R204" s="16"/>
      <c r="U204" s="59"/>
      <c r="V204" s="59"/>
      <c r="Z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8:41">
      <c r="R205" s="16"/>
      <c r="U205" s="59"/>
      <c r="V205" s="59"/>
      <c r="Z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8:41">
      <c r="R206" s="16"/>
      <c r="U206" s="59"/>
      <c r="V206" s="59"/>
      <c r="Z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8:41">
      <c r="R207" s="16"/>
      <c r="U207" s="59"/>
      <c r="V207" s="59"/>
      <c r="Z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8:41">
      <c r="R208" s="16"/>
      <c r="U208" s="59"/>
      <c r="V208" s="59"/>
      <c r="Z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7:39">
      <c r="O209" s="75"/>
      <c r="R209" s="16"/>
      <c r="U209" s="59"/>
      <c r="V209" s="59"/>
      <c r="Z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7:39">
      <c r="O210" s="75"/>
      <c r="R210" s="16"/>
      <c r="U210" s="59"/>
      <c r="V210" s="59"/>
      <c r="Z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4"/>
    </row>
    <row r="211" spans="7:39">
      <c r="O211" s="75"/>
      <c r="R211" s="16"/>
      <c r="U211" s="59"/>
      <c r="V211" s="59"/>
      <c r="Z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4"/>
    </row>
    <row r="212" spans="7:39">
      <c r="O212" s="75"/>
      <c r="R212" s="16"/>
      <c r="U212" s="59"/>
      <c r="V212" s="59"/>
      <c r="Z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4"/>
    </row>
    <row r="213" spans="7:39">
      <c r="O213" s="75"/>
      <c r="R213" s="16"/>
      <c r="U213" s="59"/>
      <c r="V213" s="59"/>
      <c r="Z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4"/>
    </row>
    <row r="214" spans="7:39">
      <c r="O214" s="75"/>
      <c r="R214" s="16"/>
      <c r="U214" s="59"/>
      <c r="V214" s="59"/>
      <c r="Z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4"/>
    </row>
    <row r="215" spans="7:39">
      <c r="O215" s="75"/>
      <c r="R215" s="16"/>
      <c r="U215" s="59"/>
      <c r="V215" s="59"/>
      <c r="Z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4"/>
    </row>
    <row r="216" spans="7:39">
      <c r="O216" s="75"/>
      <c r="R216" s="16"/>
      <c r="U216" s="59"/>
      <c r="V216" s="59"/>
      <c r="Z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4"/>
    </row>
    <row r="217" spans="7:39">
      <c r="O217" s="75"/>
      <c r="R217" s="16"/>
      <c r="U217" s="59"/>
      <c r="V217" s="59"/>
      <c r="Z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4"/>
    </row>
    <row r="218" spans="7:39">
      <c r="O218" s="75"/>
      <c r="R218" s="16"/>
      <c r="U218" s="59"/>
      <c r="V218" s="59"/>
      <c r="Z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4"/>
    </row>
    <row r="219" spans="7:39">
      <c r="O219" s="75"/>
      <c r="R219" s="16"/>
      <c r="U219" s="59"/>
      <c r="V219" s="59"/>
      <c r="Z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4"/>
    </row>
    <row r="220" spans="7:39">
      <c r="G220" s="163"/>
      <c r="H220" s="163"/>
      <c r="I220" s="163"/>
      <c r="J220" s="163"/>
      <c r="K220" s="14"/>
      <c r="L220" s="292"/>
      <c r="M220" s="14"/>
      <c r="N220" s="163"/>
      <c r="O220" s="75"/>
      <c r="R220" s="16"/>
      <c r="U220" s="59"/>
      <c r="V220" s="59"/>
      <c r="Z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4"/>
    </row>
    <row r="221" spans="7:39">
      <c r="G221" s="163"/>
      <c r="H221" s="163"/>
      <c r="I221" s="163"/>
      <c r="J221" s="163"/>
      <c r="K221" s="14"/>
      <c r="L221" s="292"/>
      <c r="M221" s="14"/>
      <c r="N221" s="163"/>
      <c r="O221" s="75"/>
      <c r="R221" s="16"/>
      <c r="U221" s="59"/>
      <c r="V221" s="59"/>
      <c r="Z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4"/>
    </row>
    <row r="222" spans="7:39">
      <c r="G222" s="163"/>
      <c r="H222" s="163"/>
      <c r="I222" s="163"/>
      <c r="J222" s="163"/>
      <c r="K222" s="14"/>
      <c r="L222" s="292"/>
      <c r="M222" s="14"/>
      <c r="N222" s="163"/>
      <c r="O222" s="75"/>
      <c r="R222" s="16"/>
      <c r="U222" s="59"/>
      <c r="V222" s="59"/>
      <c r="Z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4"/>
    </row>
    <row r="223" spans="7:39">
      <c r="G223" s="163"/>
      <c r="H223" s="163"/>
      <c r="I223" s="163"/>
      <c r="J223" s="163"/>
      <c r="K223" s="14"/>
      <c r="L223" s="292"/>
      <c r="M223" s="14"/>
      <c r="N223" s="163"/>
      <c r="O223" s="75"/>
      <c r="R223" s="16"/>
      <c r="U223" s="59"/>
      <c r="V223" s="59"/>
      <c r="Z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4"/>
    </row>
    <row r="224" spans="7:39">
      <c r="G224" s="163"/>
      <c r="H224" s="163"/>
      <c r="I224" s="163"/>
      <c r="J224" s="163"/>
      <c r="K224" s="14"/>
      <c r="L224" s="292"/>
      <c r="M224" s="14"/>
      <c r="N224" s="163"/>
      <c r="O224" s="75"/>
      <c r="R224" s="16"/>
      <c r="U224" s="59"/>
      <c r="V224" s="59"/>
      <c r="Z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4"/>
    </row>
    <row r="225" spans="7:39">
      <c r="G225" s="163"/>
      <c r="H225" s="163"/>
      <c r="I225" s="163"/>
      <c r="J225" s="163"/>
      <c r="K225" s="14"/>
      <c r="L225" s="292"/>
      <c r="M225" s="14"/>
      <c r="N225" s="163"/>
      <c r="O225" s="75"/>
      <c r="R225" s="16"/>
      <c r="U225" s="59"/>
      <c r="V225" s="59"/>
      <c r="Z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4"/>
    </row>
    <row r="226" spans="7:39">
      <c r="G226" s="163"/>
      <c r="H226" s="163"/>
      <c r="I226" s="163"/>
      <c r="J226" s="163"/>
      <c r="K226" s="14"/>
      <c r="L226" s="292"/>
      <c r="M226" s="14"/>
      <c r="N226" s="163"/>
      <c r="O226" s="75"/>
      <c r="R226" s="16"/>
      <c r="U226" s="59"/>
      <c r="V226" s="59"/>
      <c r="Z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4"/>
    </row>
    <row r="227" spans="7:39">
      <c r="G227" s="163"/>
      <c r="H227" s="163"/>
      <c r="I227" s="163"/>
      <c r="J227" s="163"/>
      <c r="K227" s="14"/>
      <c r="L227" s="292"/>
      <c r="M227" s="14"/>
      <c r="N227" s="163"/>
      <c r="O227" s="75"/>
      <c r="R227" s="16"/>
      <c r="U227" s="59"/>
      <c r="V227" s="59"/>
      <c r="Z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4"/>
    </row>
    <row r="228" spans="7:39">
      <c r="G228" s="163"/>
      <c r="H228" s="163"/>
      <c r="I228" s="163"/>
      <c r="J228" s="163"/>
      <c r="K228" s="14"/>
      <c r="L228" s="292"/>
      <c r="M228" s="14"/>
      <c r="N228" s="163"/>
      <c r="O228" s="75"/>
      <c r="R228" s="16"/>
      <c r="U228" s="59"/>
      <c r="V228" s="59"/>
      <c r="Z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4"/>
    </row>
    <row r="229" spans="7:39">
      <c r="G229" s="163"/>
      <c r="H229" s="163"/>
      <c r="I229" s="163"/>
      <c r="J229" s="163"/>
      <c r="K229" s="14"/>
      <c r="L229" s="292"/>
      <c r="M229" s="14"/>
      <c r="N229" s="163"/>
      <c r="O229" s="75"/>
      <c r="R229" s="16"/>
      <c r="U229" s="59"/>
      <c r="V229" s="59"/>
      <c r="Z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4"/>
    </row>
    <row r="230" spans="7:39">
      <c r="G230" s="163"/>
      <c r="H230" s="163"/>
      <c r="I230" s="163"/>
      <c r="J230" s="163"/>
      <c r="K230" s="14"/>
      <c r="L230" s="292"/>
      <c r="M230" s="14"/>
      <c r="N230" s="163"/>
      <c r="O230" s="75"/>
      <c r="R230" s="16"/>
      <c r="U230" s="59"/>
      <c r="V230" s="59"/>
      <c r="Z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4"/>
    </row>
    <row r="231" spans="7:39">
      <c r="G231" s="163"/>
      <c r="H231" s="163"/>
      <c r="I231" s="163"/>
      <c r="J231" s="163"/>
      <c r="K231" s="14"/>
      <c r="L231" s="292"/>
      <c r="M231" s="14"/>
      <c r="N231" s="163"/>
      <c r="O231" s="75"/>
      <c r="R231" s="16"/>
      <c r="U231" s="59"/>
      <c r="V231" s="59"/>
      <c r="Z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4"/>
    </row>
    <row r="232" spans="7:39">
      <c r="G232" s="163"/>
      <c r="H232" s="163"/>
      <c r="I232" s="163"/>
      <c r="J232" s="163"/>
      <c r="K232" s="14"/>
      <c r="L232" s="292"/>
      <c r="M232" s="14"/>
      <c r="N232" s="163"/>
      <c r="O232" s="75"/>
      <c r="R232" s="16"/>
      <c r="U232" s="59"/>
      <c r="V232" s="59"/>
      <c r="Z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4"/>
    </row>
    <row r="233" spans="7:39">
      <c r="G233" s="163"/>
      <c r="H233" s="163"/>
      <c r="I233" s="163"/>
      <c r="J233" s="163"/>
      <c r="K233" s="14"/>
      <c r="L233" s="292"/>
      <c r="M233" s="14"/>
      <c r="N233" s="163"/>
      <c r="O233" s="75"/>
      <c r="R233" s="16"/>
      <c r="U233" s="59"/>
      <c r="V233" s="59"/>
      <c r="Z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4"/>
    </row>
    <row r="234" spans="7:39">
      <c r="G234" s="163"/>
      <c r="H234" s="163"/>
      <c r="I234" s="163"/>
      <c r="J234" s="163"/>
      <c r="K234" s="14"/>
      <c r="L234" s="292"/>
      <c r="M234" s="14"/>
      <c r="N234" s="163"/>
      <c r="O234" s="75"/>
      <c r="R234" s="16"/>
      <c r="U234" s="59"/>
      <c r="V234" s="59"/>
      <c r="Z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4"/>
    </row>
    <row r="235" spans="7:39">
      <c r="G235" s="163"/>
      <c r="H235" s="163"/>
      <c r="I235" s="163"/>
      <c r="J235" s="163"/>
      <c r="K235" s="14"/>
      <c r="L235" s="292"/>
      <c r="M235" s="14"/>
      <c r="N235" s="163"/>
      <c r="O235" s="75"/>
      <c r="R235" s="16"/>
      <c r="U235" s="59"/>
      <c r="V235" s="59"/>
      <c r="Z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4"/>
    </row>
    <row r="236" spans="7:39">
      <c r="G236" s="163"/>
      <c r="H236" s="163"/>
      <c r="I236" s="163"/>
      <c r="J236" s="163"/>
      <c r="K236" s="14"/>
      <c r="L236" s="292"/>
      <c r="M236" s="14"/>
      <c r="N236" s="163"/>
      <c r="O236" s="75"/>
      <c r="R236" s="16"/>
      <c r="U236" s="59"/>
      <c r="V236" s="59"/>
      <c r="Z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4"/>
    </row>
    <row r="237" spans="7:39">
      <c r="G237" s="163"/>
      <c r="H237" s="163"/>
      <c r="I237" s="163"/>
      <c r="J237" s="163"/>
      <c r="K237" s="14"/>
      <c r="L237" s="292"/>
      <c r="M237" s="14"/>
      <c r="N237" s="163"/>
      <c r="O237" s="75"/>
      <c r="R237" s="16"/>
      <c r="U237" s="59"/>
      <c r="V237" s="59"/>
      <c r="Z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4"/>
    </row>
    <row r="238" spans="7:39">
      <c r="G238" s="163"/>
      <c r="H238" s="163"/>
      <c r="I238" s="163"/>
      <c r="J238" s="163"/>
      <c r="K238" s="14"/>
      <c r="L238" s="292"/>
      <c r="M238" s="14"/>
      <c r="N238" s="163"/>
      <c r="O238" s="75"/>
      <c r="R238" s="16"/>
      <c r="U238" s="59"/>
      <c r="V238" s="59"/>
      <c r="Z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4"/>
    </row>
    <row r="239" spans="7:39">
      <c r="G239" s="163"/>
      <c r="H239" s="163"/>
      <c r="I239" s="163"/>
      <c r="J239" s="163"/>
      <c r="K239" s="14"/>
      <c r="L239" s="292"/>
      <c r="M239" s="14"/>
      <c r="N239" s="163"/>
      <c r="O239" s="75"/>
      <c r="R239" s="16"/>
      <c r="U239" s="59"/>
      <c r="V239" s="59"/>
      <c r="Z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4"/>
    </row>
    <row r="240" spans="7:39">
      <c r="G240" s="163"/>
      <c r="H240" s="163"/>
      <c r="I240" s="163"/>
      <c r="J240" s="163"/>
      <c r="K240" s="14"/>
      <c r="L240" s="292"/>
      <c r="M240" s="14"/>
      <c r="N240" s="163"/>
      <c r="O240" s="75"/>
      <c r="R240" s="16"/>
      <c r="U240" s="59"/>
      <c r="V240" s="59"/>
      <c r="Z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4"/>
    </row>
    <row r="241" spans="7:39">
      <c r="G241" s="163"/>
      <c r="H241" s="163"/>
      <c r="I241" s="163"/>
      <c r="J241" s="163"/>
      <c r="K241" s="14"/>
      <c r="L241" s="292"/>
      <c r="M241" s="14"/>
      <c r="N241" s="163"/>
      <c r="O241" s="75"/>
      <c r="R241" s="16"/>
      <c r="U241" s="59"/>
      <c r="V241" s="59"/>
      <c r="Z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4"/>
    </row>
    <row r="242" spans="7:39">
      <c r="G242" s="163"/>
      <c r="H242" s="163"/>
      <c r="I242" s="163"/>
      <c r="J242" s="163"/>
      <c r="K242" s="14"/>
      <c r="L242" s="292"/>
      <c r="M242" s="14"/>
      <c r="N242" s="163"/>
      <c r="O242" s="75"/>
      <c r="R242" s="16"/>
      <c r="U242" s="59"/>
      <c r="V242" s="59"/>
      <c r="Z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4"/>
    </row>
    <row r="243" spans="7:39">
      <c r="G243" s="163"/>
      <c r="H243" s="163"/>
      <c r="I243" s="163"/>
      <c r="J243" s="163"/>
      <c r="K243" s="14"/>
      <c r="L243" s="292"/>
      <c r="M243" s="14"/>
      <c r="N243" s="163"/>
      <c r="O243" s="75"/>
      <c r="R243" s="16"/>
      <c r="U243" s="59"/>
      <c r="V243" s="59"/>
      <c r="Z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4"/>
    </row>
    <row r="244" spans="7:39">
      <c r="G244" s="163"/>
      <c r="H244" s="163"/>
      <c r="I244" s="163"/>
      <c r="J244" s="163"/>
      <c r="K244" s="14"/>
      <c r="L244" s="292"/>
      <c r="M244" s="14"/>
      <c r="N244" s="163"/>
      <c r="O244" s="75"/>
      <c r="R244" s="16"/>
      <c r="U244" s="59"/>
      <c r="V244" s="59"/>
      <c r="Z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4"/>
    </row>
    <row r="245" spans="7:39">
      <c r="G245" s="163"/>
      <c r="H245" s="163"/>
      <c r="I245" s="163"/>
      <c r="J245" s="163"/>
      <c r="K245" s="14"/>
      <c r="L245" s="292"/>
      <c r="M245" s="14"/>
      <c r="N245" s="163"/>
      <c r="O245" s="75"/>
      <c r="R245" s="16"/>
      <c r="U245" s="59"/>
      <c r="V245" s="59"/>
      <c r="Z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4"/>
    </row>
    <row r="246" spans="7:39">
      <c r="G246" s="163"/>
      <c r="H246" s="163"/>
      <c r="I246" s="163"/>
      <c r="J246" s="163"/>
      <c r="K246" s="14"/>
      <c r="L246" s="292"/>
      <c r="M246" s="14"/>
      <c r="N246" s="163"/>
      <c r="O246" s="75"/>
      <c r="P246" s="75"/>
      <c r="Q246" s="75"/>
      <c r="R246" s="75"/>
      <c r="S246" s="75"/>
      <c r="T246" s="163"/>
      <c r="U246" s="14"/>
      <c r="V246" s="14"/>
      <c r="W246" s="75"/>
      <c r="X246" s="75"/>
      <c r="Y246" s="75"/>
      <c r="Z246" s="14"/>
      <c r="AA246" s="75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</row>
    <row r="247" spans="7:39">
      <c r="G247" s="163"/>
      <c r="H247" s="163"/>
      <c r="I247" s="163"/>
      <c r="J247" s="163"/>
      <c r="K247" s="14"/>
      <c r="L247" s="292"/>
      <c r="M247" s="14"/>
      <c r="N247" s="163"/>
      <c r="O247" s="75"/>
      <c r="P247" s="75"/>
      <c r="Q247" s="75"/>
      <c r="R247" s="75"/>
      <c r="S247" s="75"/>
      <c r="T247" s="163"/>
      <c r="U247" s="14"/>
      <c r="V247" s="14"/>
      <c r="W247" s="75"/>
      <c r="X247" s="75"/>
      <c r="Y247" s="75"/>
      <c r="Z247" s="14"/>
      <c r="AA247" s="75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</row>
    <row r="248" spans="7:39">
      <c r="G248" s="163"/>
      <c r="H248" s="163"/>
      <c r="I248" s="163"/>
      <c r="J248" s="163"/>
      <c r="K248" s="14"/>
      <c r="L248" s="292"/>
      <c r="M248" s="14"/>
      <c r="N248" s="163"/>
      <c r="O248" s="75"/>
      <c r="P248" s="75"/>
      <c r="Q248" s="75"/>
      <c r="R248" s="75"/>
      <c r="S248" s="75"/>
      <c r="T248" s="163"/>
      <c r="U248" s="14"/>
      <c r="V248" s="14"/>
      <c r="W248" s="75"/>
      <c r="X248" s="75"/>
      <c r="Y248" s="75"/>
      <c r="Z248" s="14"/>
      <c r="AA248" s="75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</row>
    <row r="249" spans="7:39">
      <c r="G249" s="163"/>
      <c r="H249" s="163"/>
      <c r="I249" s="163"/>
      <c r="J249" s="163"/>
      <c r="K249" s="14"/>
      <c r="L249" s="292"/>
      <c r="M249" s="14"/>
      <c r="N249" s="163"/>
      <c r="O249" s="75"/>
      <c r="P249" s="75"/>
      <c r="Q249" s="75"/>
      <c r="R249" s="75"/>
      <c r="S249" s="75"/>
      <c r="T249" s="163"/>
      <c r="U249" s="14"/>
      <c r="V249" s="14"/>
      <c r="W249" s="75"/>
      <c r="X249" s="75"/>
      <c r="Y249" s="75"/>
      <c r="Z249" s="14"/>
      <c r="AA249" s="75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</row>
    <row r="250" spans="7:39">
      <c r="G250" s="163"/>
      <c r="H250" s="163"/>
      <c r="I250" s="163"/>
      <c r="J250" s="163"/>
      <c r="K250" s="14"/>
      <c r="L250" s="292"/>
      <c r="M250" s="14"/>
      <c r="N250" s="163"/>
      <c r="O250" s="75"/>
      <c r="P250" s="75"/>
      <c r="Q250" s="75"/>
      <c r="R250" s="75"/>
      <c r="S250" s="75"/>
      <c r="T250" s="163"/>
      <c r="U250" s="14"/>
      <c r="V250" s="14"/>
      <c r="W250" s="75"/>
      <c r="X250" s="75"/>
      <c r="Y250" s="75"/>
      <c r="Z250" s="14"/>
      <c r="AA250" s="75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</row>
    <row r="251" spans="7:39">
      <c r="G251" s="163"/>
      <c r="H251" s="163"/>
      <c r="I251" s="163"/>
      <c r="J251" s="163"/>
      <c r="K251" s="14"/>
      <c r="L251" s="292"/>
      <c r="M251" s="14"/>
      <c r="N251" s="163"/>
      <c r="O251" s="75"/>
      <c r="P251" s="75"/>
      <c r="Q251" s="75"/>
      <c r="R251" s="75"/>
      <c r="S251" s="75"/>
      <c r="T251" s="163"/>
      <c r="U251" s="14"/>
      <c r="V251" s="14"/>
      <c r="W251" s="75"/>
      <c r="X251" s="75"/>
      <c r="Y251" s="75"/>
      <c r="Z251" s="14"/>
      <c r="AA251" s="75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</row>
    <row r="252" spans="7:39">
      <c r="G252" s="163"/>
      <c r="H252" s="163"/>
      <c r="I252" s="163"/>
      <c r="J252" s="163"/>
      <c r="K252" s="14"/>
      <c r="L252" s="292"/>
      <c r="M252" s="14"/>
      <c r="N252" s="163"/>
      <c r="O252" s="75"/>
      <c r="P252" s="75"/>
      <c r="Q252" s="75"/>
      <c r="R252" s="75"/>
      <c r="S252" s="75"/>
      <c r="T252" s="163"/>
      <c r="U252" s="14"/>
      <c r="V252" s="14"/>
      <c r="W252" s="75"/>
      <c r="X252" s="75"/>
      <c r="Y252" s="75"/>
      <c r="Z252" s="14"/>
      <c r="AA252" s="75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</row>
    <row r="253" spans="7:39">
      <c r="G253" s="163"/>
      <c r="H253" s="163"/>
      <c r="I253" s="163"/>
      <c r="J253" s="163"/>
      <c r="K253" s="14"/>
      <c r="L253" s="292"/>
      <c r="M253" s="14"/>
      <c r="N253" s="163"/>
      <c r="O253" s="75"/>
      <c r="P253" s="75"/>
      <c r="Q253" s="75"/>
      <c r="R253" s="75"/>
      <c r="S253" s="75"/>
      <c r="T253" s="163"/>
      <c r="U253" s="14"/>
      <c r="V253" s="14"/>
      <c r="W253" s="75"/>
      <c r="X253" s="75"/>
      <c r="Y253" s="75"/>
      <c r="Z253" s="14"/>
      <c r="AA253" s="75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</row>
    <row r="254" spans="7:39">
      <c r="G254" s="163"/>
      <c r="H254" s="163"/>
      <c r="I254" s="163"/>
      <c r="J254" s="163"/>
      <c r="K254" s="14"/>
      <c r="L254" s="292"/>
      <c r="M254" s="14"/>
      <c r="N254" s="163"/>
      <c r="O254" s="75"/>
      <c r="P254" s="75"/>
      <c r="Q254" s="75"/>
      <c r="R254" s="75"/>
      <c r="S254" s="75"/>
      <c r="T254" s="163"/>
      <c r="U254" s="14"/>
      <c r="V254" s="14"/>
      <c r="W254" s="75"/>
      <c r="X254" s="75"/>
      <c r="Y254" s="75"/>
      <c r="Z254" s="14"/>
      <c r="AA254" s="75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</row>
    <row r="255" spans="7:39">
      <c r="G255" s="163"/>
      <c r="H255" s="163"/>
      <c r="I255" s="163"/>
      <c r="J255" s="163"/>
      <c r="K255" s="14"/>
      <c r="L255" s="292"/>
      <c r="M255" s="14"/>
      <c r="N255" s="163"/>
      <c r="O255" s="75"/>
      <c r="P255" s="75"/>
      <c r="Q255" s="75"/>
      <c r="R255" s="75"/>
      <c r="S255" s="75"/>
      <c r="T255" s="163"/>
      <c r="U255" s="14"/>
      <c r="V255" s="14"/>
      <c r="W255" s="75"/>
      <c r="X255" s="75"/>
      <c r="Y255" s="75"/>
      <c r="Z255" s="14"/>
      <c r="AA255" s="75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</row>
    <row r="256" spans="7:39">
      <c r="G256" s="163"/>
      <c r="H256" s="163"/>
      <c r="I256" s="163"/>
      <c r="J256" s="163"/>
      <c r="K256" s="14"/>
      <c r="L256" s="292"/>
      <c r="M256" s="14"/>
      <c r="N256" s="163"/>
      <c r="O256" s="75"/>
      <c r="P256" s="75"/>
      <c r="Q256" s="75"/>
      <c r="R256" s="75"/>
      <c r="S256" s="75"/>
      <c r="T256" s="163"/>
      <c r="U256" s="14"/>
      <c r="V256" s="14"/>
      <c r="W256" s="75"/>
      <c r="X256" s="75"/>
      <c r="Y256" s="75"/>
      <c r="Z256" s="14"/>
      <c r="AA256" s="75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</row>
    <row r="257" spans="7:39">
      <c r="G257" s="163"/>
      <c r="H257" s="163"/>
      <c r="I257" s="163"/>
      <c r="J257" s="163"/>
      <c r="K257" s="14"/>
      <c r="L257" s="292"/>
      <c r="M257" s="14"/>
      <c r="N257" s="163"/>
      <c r="O257" s="75"/>
      <c r="P257" s="75"/>
      <c r="Q257" s="75"/>
      <c r="R257" s="75"/>
      <c r="S257" s="75"/>
      <c r="T257" s="163"/>
      <c r="U257" s="14"/>
      <c r="V257" s="14"/>
      <c r="W257" s="75"/>
      <c r="X257" s="75"/>
      <c r="Y257" s="75"/>
      <c r="Z257" s="14"/>
      <c r="AA257" s="75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</row>
    <row r="258" spans="7:39">
      <c r="G258" s="163"/>
      <c r="H258" s="163"/>
      <c r="I258" s="163"/>
      <c r="J258" s="163"/>
      <c r="K258" s="14"/>
      <c r="L258" s="292"/>
      <c r="M258" s="14"/>
      <c r="N258" s="163"/>
      <c r="O258" s="75"/>
      <c r="P258" s="75"/>
      <c r="Q258" s="75"/>
      <c r="R258" s="75"/>
      <c r="S258" s="75"/>
      <c r="T258" s="163"/>
      <c r="U258" s="14"/>
      <c r="V258" s="14"/>
      <c r="W258" s="75"/>
      <c r="X258" s="75"/>
      <c r="Y258" s="75"/>
      <c r="Z258" s="14"/>
      <c r="AA258" s="75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</row>
    <row r="259" spans="7:39">
      <c r="G259" s="163"/>
      <c r="H259" s="163"/>
      <c r="I259" s="163"/>
      <c r="J259" s="163"/>
      <c r="K259" s="14"/>
      <c r="L259" s="292"/>
      <c r="M259" s="14"/>
      <c r="N259" s="163"/>
      <c r="O259" s="75"/>
      <c r="P259" s="75"/>
      <c r="Q259" s="75"/>
      <c r="R259" s="75"/>
      <c r="S259" s="75"/>
      <c r="T259" s="163"/>
      <c r="U259" s="14"/>
      <c r="V259" s="14"/>
      <c r="W259" s="75"/>
      <c r="X259" s="75"/>
      <c r="Y259" s="75"/>
      <c r="Z259" s="14"/>
      <c r="AA259" s="75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</row>
    <row r="260" spans="7:39">
      <c r="G260" s="163"/>
      <c r="H260" s="163"/>
      <c r="I260" s="163"/>
      <c r="J260" s="163"/>
      <c r="K260" s="14"/>
      <c r="L260" s="292"/>
      <c r="M260" s="14"/>
      <c r="N260" s="163"/>
      <c r="O260" s="75"/>
      <c r="P260" s="75"/>
      <c r="Q260" s="75"/>
      <c r="R260" s="75"/>
      <c r="S260" s="75"/>
      <c r="T260" s="163"/>
      <c r="U260" s="14"/>
      <c r="V260" s="14"/>
      <c r="W260" s="75"/>
      <c r="X260" s="75"/>
      <c r="Y260" s="75"/>
      <c r="Z260" s="14"/>
      <c r="AA260" s="75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</row>
    <row r="261" spans="7:39">
      <c r="G261" s="163"/>
      <c r="H261" s="163"/>
      <c r="I261" s="163"/>
      <c r="J261" s="163"/>
      <c r="K261" s="14"/>
      <c r="L261" s="292"/>
      <c r="M261" s="14"/>
      <c r="N261" s="163"/>
      <c r="O261" s="75"/>
      <c r="P261" s="75"/>
      <c r="Q261" s="75"/>
      <c r="R261" s="75"/>
      <c r="S261" s="75"/>
      <c r="T261" s="163"/>
      <c r="U261" s="14"/>
      <c r="V261" s="14"/>
      <c r="W261" s="75"/>
      <c r="X261" s="75"/>
      <c r="Y261" s="75"/>
      <c r="Z261" s="14"/>
      <c r="AA261" s="75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</row>
    <row r="262" spans="7:39">
      <c r="G262" s="163"/>
      <c r="H262" s="163"/>
      <c r="I262" s="163"/>
      <c r="J262" s="163"/>
      <c r="K262" s="14"/>
      <c r="L262" s="292"/>
      <c r="M262" s="14"/>
      <c r="N262" s="163"/>
      <c r="O262" s="75"/>
      <c r="P262" s="75"/>
      <c r="Q262" s="75"/>
      <c r="R262" s="75"/>
      <c r="S262" s="75"/>
      <c r="T262" s="163"/>
      <c r="U262" s="14"/>
      <c r="V262" s="14"/>
      <c r="W262" s="75"/>
      <c r="X262" s="75"/>
      <c r="Y262" s="75"/>
      <c r="Z262" s="14"/>
      <c r="AA262" s="75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</row>
    <row r="263" spans="7:39">
      <c r="G263" s="163"/>
      <c r="H263" s="163"/>
      <c r="I263" s="163"/>
      <c r="J263" s="163"/>
      <c r="K263" s="14"/>
      <c r="L263" s="292"/>
      <c r="M263" s="14"/>
      <c r="N263" s="163"/>
      <c r="O263" s="75"/>
      <c r="P263" s="75"/>
      <c r="Q263" s="75"/>
      <c r="R263" s="75"/>
      <c r="S263" s="75"/>
      <c r="T263" s="163"/>
      <c r="U263" s="14"/>
      <c r="V263" s="14"/>
      <c r="W263" s="75"/>
      <c r="X263" s="75"/>
      <c r="Y263" s="75"/>
      <c r="Z263" s="14"/>
      <c r="AA263" s="75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</row>
    <row r="264" spans="7:39">
      <c r="G264" s="163"/>
      <c r="H264" s="163"/>
      <c r="I264" s="163"/>
      <c r="J264" s="163"/>
      <c r="K264" s="14"/>
      <c r="L264" s="292"/>
      <c r="M264" s="14"/>
      <c r="N264" s="163"/>
      <c r="O264" s="75"/>
      <c r="P264" s="75"/>
      <c r="Q264" s="75"/>
      <c r="R264" s="75"/>
      <c r="S264" s="75"/>
      <c r="T264" s="163"/>
      <c r="U264" s="14"/>
      <c r="V264" s="14"/>
      <c r="W264" s="75"/>
      <c r="X264" s="75"/>
      <c r="Y264" s="75"/>
      <c r="Z264" s="14"/>
      <c r="AA264" s="75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</row>
    <row r="265" spans="7:39">
      <c r="G265" s="163"/>
      <c r="H265" s="163"/>
      <c r="I265" s="163"/>
      <c r="J265" s="163"/>
      <c r="K265" s="14"/>
      <c r="L265" s="292"/>
      <c r="M265" s="14"/>
      <c r="N265" s="163"/>
      <c r="O265" s="75"/>
      <c r="P265" s="75"/>
      <c r="Q265" s="75"/>
      <c r="R265" s="75"/>
      <c r="S265" s="75"/>
      <c r="T265" s="163"/>
      <c r="U265" s="14"/>
      <c r="V265" s="14"/>
      <c r="W265" s="75"/>
      <c r="X265" s="75"/>
      <c r="Y265" s="75"/>
      <c r="Z265" s="14"/>
      <c r="AA265" s="75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</row>
    <row r="266" spans="7:39">
      <c r="G266" s="163"/>
      <c r="H266" s="163"/>
      <c r="I266" s="163"/>
      <c r="J266" s="163"/>
      <c r="K266" s="14"/>
      <c r="L266" s="292"/>
      <c r="M266" s="14"/>
      <c r="N266" s="163"/>
      <c r="O266" s="75"/>
      <c r="P266" s="75"/>
      <c r="Q266" s="75"/>
      <c r="R266" s="75"/>
      <c r="S266" s="75"/>
      <c r="T266" s="163"/>
      <c r="U266" s="14"/>
      <c r="V266" s="14"/>
      <c r="W266" s="75"/>
      <c r="X266" s="75"/>
      <c r="Y266" s="75"/>
      <c r="Z266" s="14"/>
      <c r="AA266" s="75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</row>
    <row r="267" spans="7:39">
      <c r="G267" s="163"/>
      <c r="H267" s="163"/>
      <c r="I267" s="163"/>
      <c r="J267" s="163"/>
      <c r="K267" s="14"/>
      <c r="L267" s="292"/>
      <c r="M267" s="14"/>
      <c r="N267" s="163"/>
      <c r="O267" s="75"/>
      <c r="P267" s="75"/>
      <c r="Q267" s="75"/>
      <c r="R267" s="75"/>
      <c r="S267" s="75"/>
      <c r="T267" s="163"/>
      <c r="U267" s="14"/>
      <c r="V267" s="14"/>
      <c r="W267" s="75"/>
      <c r="X267" s="75"/>
      <c r="Y267" s="75"/>
      <c r="Z267" s="14"/>
      <c r="AA267" s="75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</row>
    <row r="268" spans="7:39">
      <c r="G268" s="163"/>
      <c r="H268" s="163"/>
      <c r="I268" s="163"/>
      <c r="J268" s="163"/>
      <c r="K268" s="14"/>
      <c r="L268" s="292"/>
      <c r="M268" s="14"/>
      <c r="N268" s="163"/>
      <c r="O268" s="75"/>
      <c r="P268" s="75"/>
      <c r="Q268" s="75"/>
      <c r="R268" s="75"/>
      <c r="S268" s="75"/>
      <c r="T268" s="163"/>
      <c r="U268" s="14"/>
      <c r="V268" s="14"/>
      <c r="W268" s="75"/>
      <c r="X268" s="75"/>
      <c r="Y268" s="75"/>
      <c r="Z268" s="14"/>
      <c r="AA268" s="75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</row>
    <row r="269" spans="7:39">
      <c r="G269" s="163"/>
      <c r="H269" s="163"/>
      <c r="I269" s="163"/>
      <c r="J269" s="163"/>
      <c r="K269" s="14"/>
      <c r="L269" s="292"/>
      <c r="M269" s="14"/>
      <c r="N269" s="163"/>
      <c r="O269" s="75"/>
      <c r="P269" s="75"/>
      <c r="Q269" s="75"/>
      <c r="R269" s="75"/>
      <c r="S269" s="75"/>
      <c r="T269" s="163"/>
      <c r="U269" s="14"/>
      <c r="V269" s="14"/>
      <c r="W269" s="75"/>
      <c r="X269" s="75"/>
      <c r="Y269" s="75"/>
      <c r="Z269" s="14"/>
      <c r="AA269" s="75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</row>
    <row r="270" spans="7:39">
      <c r="G270" s="163"/>
      <c r="H270" s="163"/>
      <c r="I270" s="163"/>
      <c r="J270" s="163"/>
      <c r="K270" s="14"/>
      <c r="L270" s="292"/>
      <c r="M270" s="14"/>
      <c r="N270" s="163"/>
      <c r="O270" s="75"/>
      <c r="P270" s="75"/>
      <c r="Q270" s="75"/>
      <c r="R270" s="75"/>
      <c r="S270" s="75"/>
      <c r="T270" s="163"/>
      <c r="U270" s="14"/>
      <c r="V270" s="14"/>
      <c r="W270" s="75"/>
      <c r="X270" s="75"/>
      <c r="Y270" s="75"/>
      <c r="Z270" s="14"/>
      <c r="AA270" s="75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</row>
    <row r="271" spans="7:39">
      <c r="G271" s="163"/>
      <c r="H271" s="163"/>
      <c r="I271" s="163"/>
      <c r="J271" s="163"/>
      <c r="K271" s="14"/>
      <c r="L271" s="292"/>
      <c r="M271" s="14"/>
      <c r="N271" s="163"/>
      <c r="O271" s="75"/>
      <c r="P271" s="75"/>
      <c r="Q271" s="75"/>
      <c r="R271" s="75"/>
      <c r="S271" s="75"/>
      <c r="T271" s="163"/>
      <c r="U271" s="14"/>
      <c r="V271" s="14"/>
      <c r="W271" s="75"/>
      <c r="X271" s="75"/>
      <c r="Y271" s="75"/>
      <c r="Z271" s="14"/>
      <c r="AA271" s="75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</row>
    <row r="272" spans="7:39">
      <c r="G272" s="163"/>
      <c r="H272" s="163"/>
      <c r="I272" s="163"/>
      <c r="J272" s="163"/>
      <c r="K272" s="14"/>
      <c r="L272" s="292"/>
      <c r="M272" s="14"/>
      <c r="N272" s="163"/>
      <c r="O272" s="75"/>
      <c r="P272" s="75"/>
      <c r="Q272" s="75"/>
      <c r="R272" s="75"/>
      <c r="S272" s="75"/>
      <c r="T272" s="163"/>
      <c r="U272" s="14"/>
      <c r="V272" s="14"/>
      <c r="W272" s="75"/>
      <c r="X272" s="75"/>
      <c r="Y272" s="75"/>
      <c r="Z272" s="14"/>
      <c r="AA272" s="75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</row>
    <row r="273" spans="7:39">
      <c r="G273" s="163"/>
      <c r="H273" s="163"/>
      <c r="I273" s="163"/>
      <c r="J273" s="163"/>
      <c r="K273" s="14"/>
      <c r="L273" s="292"/>
      <c r="M273" s="14"/>
      <c r="N273" s="163"/>
      <c r="O273" s="75"/>
      <c r="P273" s="75"/>
      <c r="Q273" s="75"/>
      <c r="R273" s="75"/>
      <c r="S273" s="75"/>
      <c r="T273" s="163"/>
      <c r="U273" s="14"/>
      <c r="V273" s="14"/>
      <c r="W273" s="75"/>
      <c r="X273" s="75"/>
      <c r="Y273" s="75"/>
      <c r="Z273" s="14"/>
      <c r="AA273" s="75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</row>
    <row r="274" spans="7:39">
      <c r="G274" s="163"/>
      <c r="H274" s="163"/>
      <c r="I274" s="163"/>
      <c r="J274" s="163"/>
      <c r="K274" s="14"/>
      <c r="L274" s="292"/>
      <c r="M274" s="14"/>
      <c r="N274" s="163"/>
      <c r="O274" s="75"/>
      <c r="P274" s="75"/>
      <c r="Q274" s="75"/>
      <c r="R274" s="75"/>
      <c r="S274" s="75"/>
      <c r="T274" s="163"/>
      <c r="U274" s="14"/>
      <c r="V274" s="14"/>
      <c r="W274" s="75"/>
      <c r="X274" s="75"/>
      <c r="Y274" s="75"/>
      <c r="Z274" s="14"/>
      <c r="AA274" s="75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</row>
    <row r="275" spans="7:39">
      <c r="G275" s="163"/>
      <c r="H275" s="163"/>
      <c r="I275" s="163"/>
      <c r="J275" s="163"/>
      <c r="K275" s="14"/>
      <c r="L275" s="292"/>
      <c r="M275" s="14"/>
      <c r="N275" s="163"/>
      <c r="O275" s="75"/>
      <c r="P275" s="75"/>
      <c r="Q275" s="75"/>
      <c r="R275" s="75"/>
      <c r="S275" s="75"/>
      <c r="T275" s="163"/>
      <c r="U275" s="14"/>
      <c r="V275" s="14"/>
      <c r="W275" s="75"/>
      <c r="X275" s="75"/>
      <c r="Y275" s="75"/>
      <c r="Z275" s="14"/>
      <c r="AA275" s="75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</row>
    <row r="276" spans="7:39">
      <c r="G276" s="163"/>
      <c r="H276" s="163"/>
      <c r="I276" s="163"/>
      <c r="J276" s="163"/>
      <c r="K276" s="14"/>
      <c r="L276" s="292"/>
      <c r="M276" s="14"/>
      <c r="N276" s="163"/>
      <c r="O276" s="75"/>
      <c r="P276" s="75"/>
      <c r="Q276" s="75"/>
      <c r="R276" s="75"/>
      <c r="S276" s="75"/>
      <c r="T276" s="163"/>
      <c r="U276" s="14"/>
      <c r="V276" s="14"/>
      <c r="W276" s="75"/>
      <c r="X276" s="75"/>
      <c r="Y276" s="75"/>
      <c r="Z276" s="14"/>
      <c r="AA276" s="75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</row>
    <row r="277" spans="7:39">
      <c r="G277" s="163"/>
      <c r="H277" s="163"/>
      <c r="I277" s="163"/>
      <c r="J277" s="163"/>
      <c r="K277" s="14"/>
      <c r="L277" s="292"/>
      <c r="M277" s="14"/>
      <c r="N277" s="163"/>
      <c r="O277" s="75"/>
      <c r="P277" s="75"/>
      <c r="Q277" s="75"/>
      <c r="R277" s="75"/>
      <c r="S277" s="75"/>
      <c r="T277" s="163"/>
      <c r="U277" s="14"/>
      <c r="V277" s="14"/>
      <c r="W277" s="75"/>
      <c r="X277" s="75"/>
      <c r="Y277" s="75"/>
      <c r="Z277" s="14"/>
      <c r="AA277" s="75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</row>
    <row r="278" spans="7:39">
      <c r="G278" s="163"/>
      <c r="H278" s="163"/>
      <c r="I278" s="163"/>
      <c r="J278" s="163"/>
      <c r="K278" s="14"/>
      <c r="L278" s="292"/>
      <c r="M278" s="14"/>
      <c r="N278" s="163"/>
      <c r="O278" s="75"/>
      <c r="P278" s="75"/>
      <c r="Q278" s="75"/>
      <c r="R278" s="75"/>
      <c r="S278" s="75"/>
      <c r="T278" s="163"/>
      <c r="U278" s="14"/>
      <c r="V278" s="14"/>
      <c r="W278" s="75"/>
      <c r="X278" s="75"/>
      <c r="Y278" s="75"/>
      <c r="Z278" s="14"/>
      <c r="AA278" s="75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</row>
    <row r="279" spans="7:39">
      <c r="G279" s="163"/>
      <c r="H279" s="163"/>
      <c r="I279" s="163"/>
      <c r="J279" s="163"/>
      <c r="K279" s="14"/>
      <c r="L279" s="292"/>
      <c r="M279" s="14"/>
      <c r="N279" s="163"/>
      <c r="O279" s="75"/>
      <c r="P279" s="75"/>
      <c r="Q279" s="75"/>
      <c r="R279" s="75"/>
      <c r="S279" s="75"/>
      <c r="T279" s="163"/>
      <c r="U279" s="14"/>
      <c r="V279" s="14"/>
      <c r="W279" s="75"/>
      <c r="X279" s="75"/>
      <c r="Y279" s="75"/>
      <c r="Z279" s="14"/>
      <c r="AA279" s="75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</row>
    <row r="280" spans="7:39">
      <c r="G280" s="163"/>
      <c r="H280" s="163"/>
      <c r="I280" s="163"/>
      <c r="J280" s="163"/>
      <c r="K280" s="14"/>
      <c r="L280" s="292"/>
      <c r="M280" s="14"/>
      <c r="N280" s="163"/>
      <c r="O280" s="75"/>
      <c r="P280" s="75"/>
      <c r="Q280" s="75"/>
      <c r="R280" s="75"/>
      <c r="S280" s="75"/>
      <c r="T280" s="163"/>
      <c r="U280" s="14"/>
      <c r="V280" s="14"/>
      <c r="W280" s="75"/>
      <c r="X280" s="75"/>
      <c r="Y280" s="75"/>
      <c r="Z280" s="14"/>
      <c r="AA280" s="75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</row>
    <row r="281" spans="7:39">
      <c r="G281" s="163"/>
      <c r="H281" s="163"/>
      <c r="I281" s="163"/>
      <c r="J281" s="163"/>
      <c r="K281" s="14"/>
      <c r="L281" s="292"/>
      <c r="M281" s="14"/>
      <c r="N281" s="163"/>
      <c r="O281" s="75"/>
      <c r="P281" s="75"/>
      <c r="Q281" s="75"/>
      <c r="R281" s="75"/>
      <c r="S281" s="75"/>
      <c r="T281" s="163"/>
      <c r="U281" s="14"/>
      <c r="V281" s="14"/>
      <c r="W281" s="75"/>
      <c r="X281" s="75"/>
      <c r="Y281" s="75"/>
      <c r="Z281" s="14"/>
      <c r="AA281" s="75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</row>
    <row r="282" spans="7:39">
      <c r="G282" s="163"/>
      <c r="H282" s="163"/>
      <c r="I282" s="163"/>
      <c r="J282" s="163"/>
      <c r="K282" s="14"/>
      <c r="L282" s="292"/>
      <c r="M282" s="14"/>
      <c r="N282" s="163"/>
      <c r="O282" s="75"/>
      <c r="P282" s="75"/>
      <c r="Q282" s="75"/>
      <c r="R282" s="75"/>
      <c r="S282" s="75"/>
      <c r="T282" s="163"/>
      <c r="U282" s="14"/>
      <c r="V282" s="14"/>
      <c r="W282" s="75"/>
      <c r="X282" s="75"/>
      <c r="Y282" s="75"/>
      <c r="Z282" s="14"/>
      <c r="AA282" s="75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</row>
    <row r="283" spans="7:39">
      <c r="G283" s="163"/>
      <c r="H283" s="163"/>
      <c r="I283" s="163"/>
      <c r="J283" s="163"/>
      <c r="K283" s="14"/>
      <c r="L283" s="292"/>
      <c r="M283" s="14"/>
      <c r="N283" s="163"/>
      <c r="O283" s="75"/>
      <c r="P283" s="75"/>
      <c r="Q283" s="75"/>
      <c r="R283" s="75"/>
      <c r="S283" s="75"/>
      <c r="T283" s="163"/>
      <c r="U283" s="14"/>
      <c r="V283" s="14"/>
      <c r="W283" s="75"/>
      <c r="X283" s="75"/>
      <c r="Y283" s="75"/>
      <c r="Z283" s="14"/>
      <c r="AA283" s="75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</row>
    <row r="284" spans="7:39">
      <c r="G284" s="163"/>
      <c r="H284" s="163"/>
      <c r="I284" s="163"/>
      <c r="J284" s="163"/>
      <c r="K284" s="14"/>
      <c r="L284" s="292"/>
      <c r="M284" s="14"/>
      <c r="N284" s="163"/>
      <c r="O284" s="75"/>
      <c r="P284" s="75"/>
      <c r="Q284" s="75"/>
      <c r="R284" s="75"/>
      <c r="S284" s="75"/>
      <c r="T284" s="163"/>
      <c r="U284" s="14"/>
      <c r="V284" s="14"/>
      <c r="W284" s="75"/>
      <c r="X284" s="75"/>
      <c r="Y284" s="75"/>
      <c r="Z284" s="14"/>
      <c r="AA284" s="75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</row>
    <row r="285" spans="7:39">
      <c r="G285" s="163"/>
      <c r="H285" s="163"/>
      <c r="I285" s="163"/>
      <c r="J285" s="163"/>
      <c r="K285" s="14"/>
      <c r="L285" s="292"/>
      <c r="M285" s="14"/>
      <c r="N285" s="163"/>
      <c r="O285" s="75"/>
      <c r="P285" s="75"/>
      <c r="Q285" s="75"/>
      <c r="R285" s="75"/>
      <c r="S285" s="75"/>
      <c r="T285" s="163"/>
      <c r="U285" s="14"/>
      <c r="V285" s="14"/>
      <c r="W285" s="75"/>
      <c r="X285" s="75"/>
      <c r="Y285" s="75"/>
      <c r="Z285" s="14"/>
      <c r="AA285" s="75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</row>
    <row r="286" spans="7:39">
      <c r="G286" s="163"/>
      <c r="H286" s="163"/>
      <c r="I286" s="163"/>
      <c r="J286" s="163"/>
      <c r="K286" s="14"/>
      <c r="L286" s="292"/>
      <c r="M286" s="14"/>
      <c r="N286" s="163"/>
      <c r="O286" s="75"/>
      <c r="P286" s="75"/>
      <c r="Q286" s="75"/>
      <c r="R286" s="75"/>
      <c r="S286" s="75"/>
      <c r="T286" s="163"/>
      <c r="U286" s="14"/>
      <c r="V286" s="14"/>
      <c r="W286" s="75"/>
      <c r="X286" s="75"/>
      <c r="Y286" s="75"/>
      <c r="Z286" s="14"/>
      <c r="AA286" s="75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</row>
    <row r="287" spans="7:39">
      <c r="G287" s="163"/>
      <c r="H287" s="163"/>
      <c r="I287" s="163"/>
      <c r="J287" s="163"/>
      <c r="K287" s="14"/>
      <c r="L287" s="292"/>
      <c r="M287" s="14"/>
      <c r="N287" s="163"/>
      <c r="O287" s="75"/>
      <c r="P287" s="75"/>
      <c r="Q287" s="75"/>
      <c r="R287" s="75"/>
      <c r="S287" s="75"/>
      <c r="T287" s="163"/>
      <c r="U287" s="14"/>
      <c r="V287" s="14"/>
      <c r="W287" s="75"/>
      <c r="X287" s="75"/>
      <c r="Y287" s="75"/>
      <c r="Z287" s="14"/>
      <c r="AA287" s="75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</row>
    <row r="288" spans="7:39">
      <c r="G288" s="163"/>
      <c r="H288" s="163"/>
      <c r="I288" s="163"/>
      <c r="J288" s="163"/>
      <c r="K288" s="14"/>
      <c r="L288" s="292"/>
      <c r="M288" s="14"/>
      <c r="N288" s="163"/>
      <c r="O288" s="75"/>
      <c r="P288" s="75"/>
      <c r="Q288" s="75"/>
      <c r="R288" s="75"/>
      <c r="S288" s="75"/>
      <c r="T288" s="163"/>
      <c r="U288" s="14"/>
      <c r="V288" s="14"/>
      <c r="W288" s="75"/>
      <c r="X288" s="75"/>
      <c r="Y288" s="75"/>
      <c r="Z288" s="14"/>
      <c r="AA288" s="75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</row>
    <row r="289" spans="7:39">
      <c r="G289" s="163"/>
      <c r="H289" s="163"/>
      <c r="I289" s="163"/>
      <c r="J289" s="163"/>
      <c r="K289" s="14"/>
      <c r="L289" s="292"/>
      <c r="M289" s="14"/>
      <c r="N289" s="163"/>
      <c r="O289" s="75"/>
      <c r="P289" s="75"/>
      <c r="Q289" s="75"/>
      <c r="R289" s="75"/>
      <c r="S289" s="75"/>
      <c r="T289" s="163"/>
      <c r="U289" s="14"/>
      <c r="V289" s="14"/>
      <c r="W289" s="75"/>
      <c r="X289" s="75"/>
      <c r="Y289" s="75"/>
      <c r="Z289" s="14"/>
      <c r="AA289" s="75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</row>
    <row r="290" spans="7:39">
      <c r="G290" s="163"/>
      <c r="H290" s="163"/>
      <c r="I290" s="163"/>
      <c r="J290" s="163"/>
      <c r="K290" s="14"/>
      <c r="L290" s="292"/>
      <c r="M290" s="14"/>
      <c r="N290" s="163"/>
      <c r="O290" s="75"/>
      <c r="P290" s="75"/>
      <c r="Q290" s="75"/>
      <c r="R290" s="75"/>
      <c r="S290" s="75"/>
      <c r="T290" s="163"/>
      <c r="U290" s="14"/>
      <c r="V290" s="14"/>
      <c r="W290" s="75"/>
      <c r="X290" s="75"/>
      <c r="Y290" s="75"/>
      <c r="Z290" s="14"/>
      <c r="AA290" s="75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</row>
    <row r="291" spans="7:39">
      <c r="G291" s="163"/>
      <c r="H291" s="163"/>
      <c r="I291" s="163"/>
      <c r="J291" s="163"/>
      <c r="K291" s="14"/>
      <c r="L291" s="292"/>
      <c r="M291" s="14"/>
      <c r="N291" s="163"/>
      <c r="O291" s="75"/>
      <c r="P291" s="75"/>
      <c r="Q291" s="75"/>
      <c r="R291" s="75"/>
      <c r="S291" s="75"/>
      <c r="T291" s="163"/>
      <c r="U291" s="14"/>
      <c r="V291" s="14"/>
      <c r="W291" s="75"/>
      <c r="X291" s="75"/>
      <c r="Y291" s="75"/>
      <c r="Z291" s="14"/>
      <c r="AA291" s="75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</row>
    <row r="292" spans="7:39">
      <c r="G292" s="163"/>
      <c r="H292" s="163"/>
      <c r="I292" s="163"/>
      <c r="J292" s="163"/>
      <c r="K292" s="14"/>
      <c r="L292" s="292"/>
      <c r="M292" s="14"/>
      <c r="N292" s="163"/>
      <c r="O292" s="75"/>
      <c r="P292" s="75"/>
      <c r="Q292" s="75"/>
      <c r="R292" s="75"/>
      <c r="S292" s="75"/>
      <c r="T292" s="163"/>
      <c r="U292" s="14"/>
      <c r="V292" s="14"/>
      <c r="W292" s="75"/>
      <c r="X292" s="75"/>
      <c r="Y292" s="75"/>
      <c r="Z292" s="14"/>
      <c r="AA292" s="75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</row>
    <row r="293" spans="7:39">
      <c r="G293" s="163"/>
      <c r="H293" s="163"/>
      <c r="I293" s="163"/>
      <c r="J293" s="163"/>
      <c r="K293" s="14"/>
      <c r="L293" s="292"/>
      <c r="M293" s="14"/>
      <c r="N293" s="163"/>
      <c r="O293" s="75"/>
      <c r="P293" s="75"/>
      <c r="Q293" s="75"/>
      <c r="R293" s="75"/>
      <c r="S293" s="75"/>
      <c r="T293" s="163"/>
      <c r="U293" s="14"/>
      <c r="V293" s="14"/>
      <c r="W293" s="75"/>
      <c r="X293" s="75"/>
      <c r="Y293" s="75"/>
      <c r="Z293" s="14"/>
      <c r="AA293" s="75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</row>
    <row r="294" spans="7:39">
      <c r="G294" s="163"/>
      <c r="H294" s="163"/>
      <c r="I294" s="163"/>
      <c r="J294" s="163"/>
      <c r="K294" s="14"/>
      <c r="L294" s="292"/>
      <c r="M294" s="14"/>
      <c r="N294" s="163"/>
      <c r="O294" s="75"/>
      <c r="P294" s="75"/>
      <c r="Q294" s="75"/>
      <c r="R294" s="75"/>
      <c r="S294" s="75"/>
      <c r="T294" s="163"/>
      <c r="U294" s="14"/>
      <c r="V294" s="14"/>
      <c r="W294" s="75"/>
      <c r="X294" s="75"/>
      <c r="Y294" s="75"/>
      <c r="Z294" s="14"/>
      <c r="AA294" s="75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</row>
    <row r="295" spans="7:39">
      <c r="G295" s="163"/>
      <c r="H295" s="163"/>
      <c r="I295" s="163"/>
      <c r="J295" s="163"/>
      <c r="K295" s="14"/>
      <c r="L295" s="292"/>
      <c r="M295" s="14"/>
      <c r="N295" s="163"/>
      <c r="O295" s="75"/>
      <c r="P295" s="75"/>
      <c r="Q295" s="75"/>
      <c r="R295" s="75"/>
      <c r="S295" s="75"/>
      <c r="T295" s="163"/>
      <c r="U295" s="14"/>
      <c r="V295" s="14"/>
      <c r="W295" s="75"/>
      <c r="X295" s="75"/>
      <c r="Y295" s="75"/>
      <c r="Z295" s="14"/>
      <c r="AA295" s="75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</row>
    <row r="296" spans="7:39">
      <c r="G296" s="163"/>
      <c r="H296" s="163"/>
      <c r="I296" s="163"/>
      <c r="J296" s="163"/>
      <c r="K296" s="14"/>
      <c r="L296" s="292"/>
      <c r="M296" s="14"/>
      <c r="N296" s="163"/>
      <c r="O296" s="75"/>
      <c r="P296" s="75"/>
      <c r="Q296" s="75"/>
      <c r="R296" s="75"/>
      <c r="S296" s="75"/>
      <c r="T296" s="163"/>
      <c r="U296" s="14"/>
      <c r="V296" s="14"/>
      <c r="W296" s="75"/>
      <c r="X296" s="75"/>
      <c r="Y296" s="75"/>
      <c r="Z296" s="14"/>
      <c r="AA296" s="75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</row>
    <row r="297" spans="7:39">
      <c r="G297" s="163"/>
      <c r="H297" s="163"/>
      <c r="I297" s="163"/>
      <c r="J297" s="163"/>
      <c r="K297" s="14"/>
      <c r="L297" s="292"/>
      <c r="M297" s="14"/>
      <c r="N297" s="163"/>
      <c r="O297" s="75"/>
      <c r="P297" s="75"/>
      <c r="Q297" s="75"/>
      <c r="R297" s="75"/>
      <c r="S297" s="75"/>
      <c r="T297" s="163"/>
      <c r="U297" s="14"/>
      <c r="V297" s="14"/>
      <c r="W297" s="75"/>
      <c r="X297" s="75"/>
      <c r="Y297" s="75"/>
      <c r="Z297" s="14"/>
      <c r="AA297" s="75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</row>
    <row r="298" spans="7:39">
      <c r="G298" s="163"/>
      <c r="H298" s="163"/>
      <c r="I298" s="163"/>
      <c r="J298" s="163"/>
      <c r="K298" s="14"/>
      <c r="L298" s="292"/>
      <c r="M298" s="14"/>
      <c r="N298" s="163"/>
      <c r="O298" s="75"/>
      <c r="P298" s="75"/>
      <c r="Q298" s="75"/>
      <c r="R298" s="75"/>
      <c r="S298" s="75"/>
      <c r="T298" s="163"/>
      <c r="U298" s="14"/>
      <c r="V298" s="14"/>
      <c r="W298" s="75"/>
      <c r="X298" s="75"/>
      <c r="Y298" s="75"/>
      <c r="Z298" s="14"/>
      <c r="AA298" s="75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</row>
    <row r="299" spans="7:39">
      <c r="G299" s="163"/>
      <c r="H299" s="163"/>
      <c r="I299" s="163"/>
      <c r="J299" s="163"/>
      <c r="K299" s="14"/>
      <c r="L299" s="292"/>
      <c r="M299" s="14"/>
      <c r="N299" s="163"/>
      <c r="O299" s="75"/>
      <c r="P299" s="75"/>
      <c r="Q299" s="75"/>
      <c r="R299" s="75"/>
      <c r="S299" s="75"/>
      <c r="T299" s="163"/>
      <c r="U299" s="14"/>
      <c r="V299" s="14"/>
      <c r="W299" s="75"/>
      <c r="X299" s="75"/>
      <c r="Y299" s="75"/>
      <c r="Z299" s="14"/>
      <c r="AA299" s="75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</row>
    <row r="300" spans="7:39">
      <c r="G300" s="163"/>
      <c r="H300" s="163"/>
      <c r="I300" s="163"/>
      <c r="J300" s="163"/>
      <c r="K300" s="14"/>
      <c r="L300" s="292"/>
      <c r="M300" s="14"/>
      <c r="N300" s="163"/>
      <c r="O300" s="75"/>
      <c r="P300" s="75"/>
      <c r="Q300" s="75"/>
      <c r="R300" s="75"/>
      <c r="S300" s="75"/>
      <c r="T300" s="163"/>
      <c r="U300" s="14"/>
      <c r="V300" s="14"/>
      <c r="W300" s="75"/>
      <c r="X300" s="75"/>
      <c r="Y300" s="75"/>
      <c r="Z300" s="14"/>
      <c r="AA300" s="75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</row>
    <row r="301" spans="7:39">
      <c r="G301" s="163"/>
      <c r="H301" s="163"/>
      <c r="I301" s="163"/>
      <c r="J301" s="163"/>
      <c r="K301" s="14"/>
      <c r="L301" s="292"/>
      <c r="M301" s="14"/>
      <c r="N301" s="163"/>
      <c r="O301" s="75"/>
      <c r="P301" s="75"/>
      <c r="Q301" s="75"/>
      <c r="R301" s="75"/>
      <c r="S301" s="75"/>
      <c r="T301" s="163"/>
      <c r="U301" s="14"/>
      <c r="V301" s="14"/>
      <c r="W301" s="75"/>
      <c r="X301" s="75"/>
      <c r="Y301" s="75"/>
      <c r="Z301" s="14"/>
      <c r="AA301" s="75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</row>
    <row r="302" spans="7:39">
      <c r="G302" s="163"/>
      <c r="H302" s="163"/>
      <c r="I302" s="163"/>
      <c r="J302" s="163"/>
      <c r="K302" s="14"/>
      <c r="L302" s="292"/>
      <c r="M302" s="14"/>
      <c r="N302" s="163"/>
      <c r="O302" s="75"/>
      <c r="P302" s="75"/>
      <c r="Q302" s="75"/>
      <c r="R302" s="75"/>
      <c r="S302" s="75"/>
      <c r="T302" s="163"/>
      <c r="U302" s="14"/>
      <c r="V302" s="14"/>
      <c r="W302" s="75"/>
      <c r="X302" s="75"/>
      <c r="Y302" s="75"/>
      <c r="Z302" s="14"/>
      <c r="AA302" s="75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</row>
    <row r="303" spans="7:39">
      <c r="G303" s="163"/>
      <c r="H303" s="163"/>
      <c r="I303" s="163"/>
      <c r="J303" s="163"/>
      <c r="K303" s="14"/>
      <c r="L303" s="292"/>
      <c r="M303" s="14"/>
      <c r="N303" s="163"/>
      <c r="O303" s="75"/>
      <c r="P303" s="75"/>
      <c r="Q303" s="75"/>
      <c r="R303" s="75"/>
      <c r="S303" s="75"/>
      <c r="T303" s="163"/>
      <c r="U303" s="14"/>
      <c r="V303" s="14"/>
      <c r="W303" s="75"/>
      <c r="X303" s="75"/>
      <c r="Y303" s="75"/>
      <c r="Z303" s="14"/>
      <c r="AA303" s="75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</row>
    <row r="304" spans="7:39">
      <c r="G304" s="163"/>
      <c r="H304" s="163"/>
      <c r="I304" s="163"/>
      <c r="J304" s="163"/>
      <c r="K304" s="14"/>
      <c r="L304" s="292"/>
      <c r="M304" s="14"/>
      <c r="N304" s="163"/>
      <c r="O304" s="75"/>
      <c r="P304" s="75"/>
      <c r="Q304" s="75"/>
      <c r="R304" s="75"/>
      <c r="S304" s="75"/>
      <c r="T304" s="163"/>
      <c r="U304" s="14"/>
      <c r="V304" s="14"/>
      <c r="W304" s="75"/>
      <c r="X304" s="75"/>
      <c r="Y304" s="75"/>
      <c r="Z304" s="14"/>
      <c r="AA304" s="75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</row>
    <row r="305" spans="7:39">
      <c r="G305" s="163"/>
      <c r="H305" s="163"/>
      <c r="I305" s="163"/>
      <c r="J305" s="163"/>
      <c r="K305" s="14"/>
      <c r="L305" s="292"/>
      <c r="M305" s="14"/>
      <c r="N305" s="163"/>
      <c r="O305" s="75"/>
      <c r="P305" s="75"/>
      <c r="Q305" s="75"/>
      <c r="R305" s="75"/>
      <c r="S305" s="75"/>
      <c r="T305" s="163"/>
      <c r="U305" s="14"/>
      <c r="V305" s="14"/>
      <c r="W305" s="75"/>
      <c r="X305" s="75"/>
      <c r="Y305" s="75"/>
      <c r="Z305" s="14"/>
      <c r="AA305" s="75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</row>
    <row r="306" spans="7:39">
      <c r="G306" s="163"/>
      <c r="H306" s="163"/>
      <c r="I306" s="163"/>
      <c r="J306" s="163"/>
      <c r="K306" s="14"/>
      <c r="L306" s="292"/>
      <c r="M306" s="14"/>
      <c r="N306" s="163"/>
      <c r="O306" s="75"/>
      <c r="P306" s="75"/>
      <c r="Q306" s="75"/>
      <c r="R306" s="75"/>
      <c r="S306" s="75"/>
      <c r="T306" s="163"/>
      <c r="U306" s="14"/>
      <c r="V306" s="14"/>
      <c r="W306" s="75"/>
      <c r="X306" s="75"/>
      <c r="Y306" s="75"/>
      <c r="Z306" s="14"/>
      <c r="AA306" s="75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</row>
    <row r="307" spans="7:39">
      <c r="G307" s="163"/>
      <c r="H307" s="163"/>
      <c r="I307" s="163"/>
      <c r="J307" s="163"/>
      <c r="K307" s="14"/>
      <c r="L307" s="292"/>
      <c r="M307" s="14"/>
      <c r="N307" s="163"/>
      <c r="O307" s="75"/>
      <c r="P307" s="75"/>
      <c r="Q307" s="75"/>
      <c r="R307" s="75"/>
      <c r="S307" s="75"/>
      <c r="T307" s="163"/>
      <c r="U307" s="14"/>
      <c r="V307" s="14"/>
      <c r="W307" s="75"/>
      <c r="X307" s="75"/>
      <c r="Y307" s="75"/>
      <c r="Z307" s="14"/>
      <c r="AA307" s="75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</row>
    <row r="308" spans="7:39">
      <c r="G308" s="163"/>
      <c r="H308" s="163"/>
      <c r="I308" s="163"/>
      <c r="J308" s="163"/>
      <c r="K308" s="14"/>
      <c r="L308" s="292"/>
      <c r="M308" s="14"/>
      <c r="N308" s="163"/>
      <c r="O308" s="75"/>
      <c r="P308" s="75"/>
      <c r="Q308" s="75"/>
      <c r="R308" s="75"/>
      <c r="S308" s="75"/>
      <c r="T308" s="163"/>
      <c r="U308" s="14"/>
      <c r="V308" s="14"/>
      <c r="W308" s="75"/>
      <c r="X308" s="75"/>
      <c r="Y308" s="75"/>
      <c r="Z308" s="14"/>
      <c r="AA308" s="75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</row>
    <row r="309" spans="7:39">
      <c r="G309" s="163"/>
      <c r="H309" s="163"/>
      <c r="I309" s="163"/>
      <c r="J309" s="163"/>
      <c r="K309" s="14"/>
      <c r="L309" s="292"/>
      <c r="M309" s="14"/>
      <c r="N309" s="163"/>
      <c r="O309" s="75"/>
      <c r="P309" s="75"/>
      <c r="Q309" s="75"/>
      <c r="R309" s="75"/>
      <c r="S309" s="75"/>
      <c r="T309" s="163"/>
      <c r="U309" s="14"/>
      <c r="V309" s="14"/>
      <c r="W309" s="75"/>
      <c r="X309" s="75"/>
      <c r="Y309" s="75"/>
      <c r="Z309" s="14"/>
      <c r="AA309" s="75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</row>
    <row r="310" spans="7:39">
      <c r="G310" s="163"/>
      <c r="H310" s="163"/>
      <c r="I310" s="163"/>
      <c r="J310" s="163"/>
      <c r="K310" s="14"/>
      <c r="L310" s="292"/>
      <c r="M310" s="14"/>
      <c r="N310" s="163"/>
      <c r="O310" s="75"/>
      <c r="P310" s="75"/>
      <c r="Q310" s="75"/>
      <c r="R310" s="75"/>
      <c r="S310" s="75"/>
      <c r="T310" s="163"/>
      <c r="U310" s="14"/>
      <c r="V310" s="14"/>
      <c r="W310" s="75"/>
      <c r="X310" s="75"/>
      <c r="Y310" s="75"/>
      <c r="Z310" s="14"/>
      <c r="AA310" s="75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</row>
    <row r="311" spans="7:39">
      <c r="G311" s="163"/>
      <c r="H311" s="163"/>
      <c r="I311" s="163"/>
      <c r="J311" s="163"/>
      <c r="K311" s="14"/>
      <c r="L311" s="292"/>
      <c r="M311" s="14"/>
      <c r="N311" s="163"/>
      <c r="O311" s="75"/>
      <c r="P311" s="75"/>
      <c r="Q311" s="75"/>
      <c r="R311" s="75"/>
      <c r="S311" s="75"/>
      <c r="T311" s="163"/>
      <c r="U311" s="14"/>
      <c r="V311" s="14"/>
      <c r="W311" s="75"/>
      <c r="X311" s="75"/>
      <c r="Y311" s="75"/>
      <c r="Z311" s="14"/>
      <c r="AA311" s="75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</row>
    <row r="312" spans="7:39">
      <c r="G312" s="163"/>
      <c r="H312" s="163"/>
      <c r="I312" s="163"/>
      <c r="J312" s="163"/>
      <c r="K312" s="14"/>
      <c r="L312" s="292"/>
      <c r="M312" s="14"/>
      <c r="N312" s="163"/>
      <c r="O312" s="75"/>
      <c r="P312" s="75"/>
      <c r="Q312" s="75"/>
      <c r="R312" s="75"/>
      <c r="S312" s="75"/>
      <c r="T312" s="163"/>
      <c r="U312" s="14"/>
      <c r="V312" s="14"/>
      <c r="W312" s="75"/>
      <c r="X312" s="75"/>
      <c r="Y312" s="75"/>
      <c r="Z312" s="14"/>
      <c r="AA312" s="75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</row>
    <row r="313" spans="7:39">
      <c r="G313" s="163"/>
      <c r="H313" s="163"/>
      <c r="I313" s="163"/>
      <c r="J313" s="163"/>
      <c r="K313" s="14"/>
      <c r="L313" s="292"/>
      <c r="M313" s="14"/>
      <c r="N313" s="163"/>
      <c r="O313" s="75"/>
      <c r="P313" s="75"/>
      <c r="Q313" s="75"/>
      <c r="R313" s="75"/>
      <c r="S313" s="75"/>
      <c r="T313" s="163"/>
      <c r="U313" s="14"/>
      <c r="V313" s="14"/>
      <c r="W313" s="75"/>
      <c r="X313" s="75"/>
      <c r="Y313" s="75"/>
      <c r="Z313" s="14"/>
      <c r="AA313" s="75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</row>
    <row r="314" spans="7:39">
      <c r="G314" s="163"/>
      <c r="H314" s="163"/>
      <c r="I314" s="163"/>
      <c r="J314" s="163"/>
      <c r="K314" s="14"/>
      <c r="L314" s="292"/>
      <c r="M314" s="14"/>
      <c r="N314" s="163"/>
      <c r="O314" s="75"/>
      <c r="P314" s="75"/>
      <c r="Q314" s="75"/>
      <c r="R314" s="75"/>
      <c r="S314" s="75"/>
      <c r="T314" s="163"/>
      <c r="U314" s="14"/>
      <c r="V314" s="14"/>
      <c r="W314" s="75"/>
      <c r="X314" s="75"/>
      <c r="Y314" s="75"/>
      <c r="Z314" s="14"/>
      <c r="AA314" s="75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</row>
    <row r="315" spans="7:39">
      <c r="G315" s="163"/>
      <c r="H315" s="163"/>
      <c r="I315" s="163"/>
      <c r="J315" s="163"/>
      <c r="K315" s="14"/>
      <c r="L315" s="292"/>
      <c r="M315" s="14"/>
      <c r="N315" s="163"/>
      <c r="O315" s="76"/>
      <c r="P315" s="75"/>
      <c r="Q315" s="75"/>
      <c r="R315" s="75"/>
      <c r="S315" s="75"/>
      <c r="T315" s="163"/>
      <c r="U315" s="14"/>
      <c r="V315" s="14"/>
      <c r="W315" s="75"/>
      <c r="X315" s="75"/>
      <c r="Y315" s="75"/>
      <c r="Z315" s="14"/>
      <c r="AA315" s="75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</row>
    <row r="316" spans="7:39">
      <c r="G316" s="163"/>
      <c r="H316" s="163"/>
      <c r="I316" s="163"/>
      <c r="J316" s="163"/>
      <c r="K316" s="14"/>
      <c r="L316" s="292"/>
      <c r="M316" s="14"/>
      <c r="N316" s="163"/>
      <c r="O316" s="77"/>
      <c r="P316" s="76"/>
      <c r="Q316" s="76"/>
      <c r="R316" s="76"/>
      <c r="S316" s="76"/>
      <c r="T316" s="164"/>
      <c r="U316" s="30"/>
      <c r="V316" s="30"/>
      <c r="W316" s="76"/>
      <c r="X316" s="76"/>
    </row>
    <row r="317" spans="7:39">
      <c r="G317" s="163"/>
      <c r="H317" s="163"/>
      <c r="I317" s="163"/>
      <c r="J317" s="163"/>
      <c r="K317" s="14"/>
      <c r="L317" s="292"/>
      <c r="M317" s="14"/>
      <c r="N317" s="163"/>
      <c r="O317" s="77"/>
      <c r="P317" s="77"/>
      <c r="Q317" s="77"/>
      <c r="R317" s="77"/>
      <c r="S317" s="77"/>
      <c r="T317" s="165"/>
      <c r="U317" s="34"/>
      <c r="V317" s="34"/>
      <c r="W317" s="77"/>
      <c r="X317" s="77"/>
    </row>
    <row r="318" spans="7:39">
      <c r="G318" s="163"/>
      <c r="H318" s="163"/>
      <c r="I318" s="163"/>
      <c r="J318" s="163"/>
      <c r="K318" s="14"/>
      <c r="L318" s="292"/>
      <c r="M318" s="14"/>
      <c r="N318" s="163"/>
      <c r="O318" s="77"/>
      <c r="P318" s="77"/>
      <c r="Q318" s="77"/>
      <c r="R318" s="77"/>
      <c r="S318" s="77"/>
      <c r="T318" s="165"/>
      <c r="U318" s="34"/>
      <c r="V318" s="34"/>
      <c r="W318" s="77"/>
      <c r="X318" s="77"/>
    </row>
    <row r="319" spans="7:39">
      <c r="G319" s="163"/>
      <c r="H319" s="163"/>
      <c r="I319" s="163"/>
      <c r="J319" s="163"/>
      <c r="K319" s="14"/>
      <c r="L319" s="292"/>
      <c r="M319" s="14"/>
      <c r="N319" s="163"/>
      <c r="O319" s="77"/>
      <c r="P319" s="77"/>
      <c r="Q319" s="77"/>
      <c r="R319" s="77"/>
      <c r="S319" s="77"/>
      <c r="T319" s="165"/>
      <c r="U319" s="34"/>
      <c r="V319" s="34"/>
      <c r="W319" s="77"/>
      <c r="X319" s="77"/>
    </row>
    <row r="320" spans="7:39">
      <c r="G320" s="163"/>
      <c r="H320" s="163"/>
      <c r="I320" s="163"/>
      <c r="J320" s="163"/>
      <c r="K320" s="14"/>
      <c r="L320" s="292"/>
      <c r="M320" s="14"/>
      <c r="N320" s="163"/>
      <c r="O320" s="77"/>
      <c r="P320" s="77"/>
      <c r="Q320" s="77"/>
      <c r="R320" s="77"/>
      <c r="S320" s="77"/>
      <c r="T320" s="165"/>
      <c r="U320" s="34"/>
      <c r="V320" s="34"/>
      <c r="W320" s="77"/>
      <c r="X320" s="77"/>
    </row>
    <row r="321" spans="1:24">
      <c r="G321" s="163"/>
      <c r="H321" s="163"/>
      <c r="I321" s="163"/>
      <c r="J321" s="163"/>
      <c r="K321" s="14"/>
      <c r="L321" s="292"/>
      <c r="M321" s="14"/>
      <c r="N321" s="163"/>
      <c r="O321" s="77"/>
      <c r="P321" s="77"/>
      <c r="Q321" s="77"/>
      <c r="R321" s="77"/>
      <c r="S321" s="77"/>
      <c r="T321" s="165"/>
      <c r="U321" s="34"/>
      <c r="V321" s="34"/>
      <c r="W321" s="77"/>
      <c r="X321" s="77"/>
    </row>
    <row r="322" spans="1:24">
      <c r="G322" s="163"/>
      <c r="H322" s="163"/>
      <c r="I322" s="163"/>
      <c r="J322" s="163"/>
      <c r="K322" s="14"/>
      <c r="L322" s="292"/>
      <c r="M322" s="14"/>
      <c r="N322" s="163"/>
      <c r="O322" s="77"/>
      <c r="P322" s="77"/>
      <c r="Q322" s="77"/>
      <c r="R322" s="77"/>
      <c r="S322" s="77"/>
      <c r="T322" s="165"/>
      <c r="U322" s="34"/>
      <c r="V322" s="34"/>
      <c r="W322" s="77"/>
      <c r="X322" s="77"/>
    </row>
    <row r="323" spans="1:24">
      <c r="G323" s="163"/>
      <c r="H323" s="163"/>
      <c r="I323" s="163"/>
      <c r="J323" s="163"/>
      <c r="K323" s="14"/>
      <c r="L323" s="292"/>
      <c r="M323" s="14"/>
      <c r="N323" s="163"/>
      <c r="O323" s="77"/>
      <c r="P323" s="77"/>
      <c r="Q323" s="77"/>
      <c r="R323" s="77"/>
      <c r="S323" s="77"/>
      <c r="T323" s="165"/>
      <c r="U323" s="34"/>
      <c r="V323" s="34"/>
      <c r="W323" s="77"/>
      <c r="X323" s="77"/>
    </row>
    <row r="324" spans="1:24">
      <c r="G324" s="163"/>
      <c r="H324" s="163"/>
      <c r="I324" s="163"/>
      <c r="J324" s="163"/>
      <c r="K324" s="14"/>
      <c r="L324" s="292"/>
      <c r="M324" s="14"/>
      <c r="N324" s="163"/>
      <c r="O324" s="77"/>
      <c r="P324" s="77"/>
      <c r="Q324" s="77"/>
      <c r="R324" s="77"/>
      <c r="S324" s="77"/>
      <c r="T324" s="165"/>
      <c r="U324" s="34"/>
      <c r="V324" s="34"/>
      <c r="W324" s="77"/>
      <c r="X324" s="77"/>
    </row>
    <row r="325" spans="1:24">
      <c r="G325" s="163"/>
      <c r="H325" s="163"/>
      <c r="I325" s="163"/>
      <c r="J325" s="163"/>
      <c r="K325" s="14"/>
      <c r="L325" s="292"/>
      <c r="M325" s="14"/>
      <c r="N325" s="163"/>
      <c r="O325" s="77"/>
      <c r="P325" s="77"/>
      <c r="Q325" s="77"/>
      <c r="R325" s="77"/>
      <c r="S325" s="77"/>
      <c r="T325" s="165"/>
      <c r="U325" s="34"/>
      <c r="V325" s="34"/>
      <c r="W325" s="77"/>
      <c r="X325" s="77"/>
    </row>
    <row r="326" spans="1:24">
      <c r="A326" s="30"/>
      <c r="B326" s="30"/>
      <c r="C326" s="30"/>
      <c r="D326" s="30"/>
      <c r="E326" s="30"/>
      <c r="F326" s="76"/>
      <c r="G326" s="164"/>
      <c r="H326" s="164"/>
      <c r="I326" s="164"/>
      <c r="J326" s="164"/>
      <c r="K326" s="30"/>
      <c r="L326" s="293"/>
      <c r="M326" s="30"/>
      <c r="N326" s="164"/>
      <c r="O326" s="77"/>
      <c r="P326" s="77"/>
      <c r="Q326" s="77"/>
      <c r="R326" s="77"/>
      <c r="S326" s="77"/>
      <c r="T326" s="165"/>
      <c r="U326" s="34"/>
      <c r="V326" s="34"/>
      <c r="W326" s="77"/>
      <c r="X326" s="77"/>
    </row>
    <row r="327" spans="1:24">
      <c r="A327" s="34"/>
      <c r="B327" s="34"/>
      <c r="C327" s="34"/>
      <c r="D327" s="34"/>
      <c r="E327" s="34"/>
      <c r="F327" s="77"/>
      <c r="G327" s="165"/>
      <c r="H327" s="165"/>
      <c r="I327" s="165"/>
      <c r="J327" s="165"/>
      <c r="K327" s="34"/>
      <c r="L327" s="294"/>
      <c r="M327" s="34"/>
      <c r="N327" s="165"/>
      <c r="O327" s="77"/>
      <c r="P327" s="77"/>
      <c r="Q327" s="77"/>
      <c r="R327" s="77"/>
      <c r="S327" s="77"/>
      <c r="T327" s="165"/>
      <c r="U327" s="34"/>
      <c r="V327" s="34"/>
      <c r="W327" s="77"/>
      <c r="X327" s="77"/>
    </row>
    <row r="328" spans="1:24">
      <c r="A328" s="34"/>
      <c r="B328" s="34"/>
      <c r="C328" s="34"/>
      <c r="D328" s="34"/>
      <c r="E328" s="34"/>
      <c r="F328" s="77"/>
      <c r="G328" s="165"/>
      <c r="H328" s="165"/>
      <c r="I328" s="165"/>
      <c r="J328" s="165"/>
      <c r="K328" s="34"/>
      <c r="L328" s="294"/>
      <c r="M328" s="34"/>
      <c r="N328" s="165"/>
      <c r="O328" s="77"/>
      <c r="P328" s="77"/>
      <c r="Q328" s="77"/>
      <c r="R328" s="77"/>
      <c r="S328" s="77"/>
      <c r="T328" s="165"/>
      <c r="U328" s="34"/>
      <c r="V328" s="34"/>
      <c r="W328" s="77"/>
      <c r="X328" s="77"/>
    </row>
    <row r="329" spans="1:24">
      <c r="A329" s="34"/>
      <c r="B329" s="34"/>
      <c r="C329" s="34"/>
      <c r="D329" s="34"/>
      <c r="E329" s="34"/>
      <c r="F329" s="77"/>
      <c r="G329" s="165"/>
      <c r="H329" s="165"/>
      <c r="I329" s="165"/>
      <c r="J329" s="165"/>
      <c r="K329" s="34"/>
      <c r="L329" s="294"/>
      <c r="M329" s="34"/>
      <c r="N329" s="165"/>
      <c r="O329" s="77"/>
      <c r="P329" s="77"/>
      <c r="Q329" s="77"/>
      <c r="R329" s="77"/>
      <c r="S329" s="77"/>
      <c r="T329" s="165"/>
      <c r="U329" s="34"/>
      <c r="V329" s="34"/>
      <c r="W329" s="77"/>
      <c r="X329" s="77"/>
    </row>
    <row r="330" spans="1:24">
      <c r="A330" s="34"/>
      <c r="B330" s="34"/>
      <c r="C330" s="34"/>
      <c r="D330" s="34"/>
      <c r="E330" s="34"/>
      <c r="F330" s="77"/>
      <c r="G330" s="165"/>
      <c r="H330" s="165"/>
      <c r="I330" s="165"/>
      <c r="J330" s="165"/>
      <c r="K330" s="34"/>
      <c r="L330" s="294"/>
      <c r="M330" s="34"/>
      <c r="N330" s="165"/>
      <c r="O330" s="77"/>
      <c r="P330" s="77"/>
      <c r="Q330" s="77"/>
      <c r="R330" s="77"/>
      <c r="S330" s="77"/>
      <c r="T330" s="165"/>
      <c r="U330" s="34"/>
      <c r="V330" s="34"/>
      <c r="W330" s="77"/>
      <c r="X330" s="77"/>
    </row>
    <row r="331" spans="1:24">
      <c r="A331" s="34"/>
      <c r="B331" s="34"/>
      <c r="C331" s="34"/>
      <c r="D331" s="34"/>
      <c r="E331" s="34"/>
      <c r="F331" s="77"/>
      <c r="G331" s="165"/>
      <c r="H331" s="165"/>
      <c r="I331" s="165"/>
      <c r="J331" s="165"/>
      <c r="K331" s="34"/>
      <c r="L331" s="294"/>
      <c r="M331" s="34"/>
      <c r="N331" s="165"/>
      <c r="O331" s="77"/>
      <c r="P331" s="77"/>
      <c r="Q331" s="77"/>
      <c r="R331" s="77"/>
      <c r="S331" s="77"/>
      <c r="T331" s="165"/>
      <c r="U331" s="34"/>
      <c r="V331" s="34"/>
      <c r="W331" s="77"/>
      <c r="X331" s="77"/>
    </row>
    <row r="332" spans="1:24">
      <c r="A332" s="34"/>
      <c r="B332" s="34"/>
      <c r="C332" s="34"/>
      <c r="D332" s="34"/>
      <c r="E332" s="34"/>
      <c r="F332" s="77"/>
      <c r="G332" s="165"/>
      <c r="H332" s="165"/>
      <c r="I332" s="165"/>
      <c r="J332" s="165"/>
      <c r="K332" s="34"/>
      <c r="L332" s="294"/>
      <c r="M332" s="34"/>
      <c r="N332" s="165"/>
      <c r="O332" s="77"/>
      <c r="P332" s="77"/>
      <c r="Q332" s="77"/>
      <c r="R332" s="77"/>
      <c r="S332" s="77"/>
      <c r="T332" s="165"/>
      <c r="U332" s="34"/>
      <c r="V332" s="34"/>
      <c r="W332" s="77"/>
      <c r="X332" s="77"/>
    </row>
    <row r="333" spans="1:24">
      <c r="A333" s="34"/>
      <c r="B333" s="34"/>
      <c r="C333" s="34"/>
      <c r="D333" s="34"/>
      <c r="E333" s="34"/>
      <c r="F333" s="77"/>
      <c r="G333" s="165"/>
      <c r="H333" s="165"/>
      <c r="I333" s="165"/>
      <c r="J333" s="165"/>
      <c r="K333" s="34"/>
      <c r="L333" s="294"/>
      <c r="M333" s="34"/>
      <c r="N333" s="165"/>
      <c r="O333" s="77"/>
      <c r="P333" s="77"/>
      <c r="Q333" s="77"/>
      <c r="R333" s="77"/>
      <c r="S333" s="77"/>
      <c r="T333" s="165"/>
      <c r="U333" s="34"/>
      <c r="V333" s="34"/>
      <c r="W333" s="77"/>
      <c r="X333" s="77"/>
    </row>
    <row r="334" spans="1:24">
      <c r="A334" s="34"/>
      <c r="B334" s="34"/>
      <c r="C334" s="34"/>
      <c r="D334" s="34"/>
      <c r="E334" s="34"/>
      <c r="F334" s="77"/>
      <c r="G334" s="165"/>
      <c r="H334" s="165"/>
      <c r="I334" s="165"/>
      <c r="J334" s="165"/>
      <c r="K334" s="34"/>
      <c r="L334" s="294"/>
      <c r="M334" s="34"/>
      <c r="N334" s="165"/>
      <c r="O334" s="77"/>
      <c r="P334" s="77"/>
      <c r="Q334" s="77"/>
      <c r="R334" s="77"/>
      <c r="S334" s="77"/>
      <c r="T334" s="165"/>
      <c r="U334" s="34"/>
      <c r="V334" s="34"/>
      <c r="W334" s="77"/>
      <c r="X334" s="77"/>
    </row>
    <row r="335" spans="1:24">
      <c r="A335" s="34"/>
      <c r="B335" s="34"/>
      <c r="C335" s="34"/>
      <c r="D335" s="34"/>
      <c r="E335" s="34"/>
      <c r="F335" s="77"/>
      <c r="G335" s="165"/>
      <c r="H335" s="165"/>
      <c r="I335" s="165"/>
      <c r="J335" s="165"/>
      <c r="K335" s="34"/>
      <c r="L335" s="294"/>
      <c r="M335" s="34"/>
      <c r="N335" s="165"/>
      <c r="O335" s="77"/>
      <c r="P335" s="77"/>
      <c r="Q335" s="77"/>
      <c r="R335" s="77"/>
      <c r="S335" s="77"/>
      <c r="T335" s="165"/>
      <c r="U335" s="34"/>
      <c r="V335" s="34"/>
      <c r="W335" s="77"/>
      <c r="X335" s="77"/>
    </row>
    <row r="336" spans="1:24">
      <c r="A336" s="34"/>
      <c r="B336" s="34"/>
      <c r="C336" s="34"/>
      <c r="D336" s="34"/>
      <c r="E336" s="34"/>
      <c r="F336" s="77"/>
      <c r="G336" s="165"/>
      <c r="H336" s="165"/>
      <c r="I336" s="165"/>
      <c r="J336" s="165"/>
      <c r="K336" s="34"/>
      <c r="L336" s="294"/>
      <c r="M336" s="34"/>
      <c r="N336" s="165"/>
      <c r="O336" s="77"/>
      <c r="P336" s="77"/>
      <c r="Q336" s="77"/>
      <c r="R336" s="77"/>
      <c r="S336" s="77"/>
      <c r="T336" s="165"/>
      <c r="U336" s="34"/>
      <c r="V336" s="34"/>
      <c r="W336" s="77"/>
      <c r="X336" s="77"/>
    </row>
    <row r="337" spans="1:24">
      <c r="A337" s="34"/>
      <c r="B337" s="34"/>
      <c r="C337" s="34"/>
      <c r="D337" s="34"/>
      <c r="E337" s="34"/>
      <c r="F337" s="77"/>
      <c r="G337" s="165"/>
      <c r="H337" s="165"/>
      <c r="I337" s="165"/>
      <c r="J337" s="165"/>
      <c r="K337" s="34"/>
      <c r="L337" s="294"/>
      <c r="M337" s="34"/>
      <c r="N337" s="165"/>
      <c r="O337" s="77"/>
      <c r="P337" s="77"/>
      <c r="Q337" s="77"/>
      <c r="R337" s="77"/>
      <c r="S337" s="77"/>
      <c r="T337" s="165"/>
      <c r="U337" s="34"/>
      <c r="V337" s="34"/>
      <c r="W337" s="77"/>
      <c r="X337" s="77"/>
    </row>
    <row r="338" spans="1:24">
      <c r="A338" s="34"/>
      <c r="B338" s="34"/>
      <c r="C338" s="34"/>
      <c r="D338" s="34"/>
      <c r="E338" s="34"/>
      <c r="F338" s="77"/>
      <c r="G338" s="165"/>
      <c r="H338" s="165"/>
      <c r="I338" s="165"/>
      <c r="J338" s="165"/>
      <c r="K338" s="34"/>
      <c r="L338" s="294"/>
      <c r="M338" s="34"/>
      <c r="N338" s="165"/>
      <c r="O338" s="77"/>
      <c r="P338" s="77"/>
      <c r="Q338" s="77"/>
      <c r="R338" s="77"/>
      <c r="S338" s="77"/>
      <c r="T338" s="165"/>
      <c r="U338" s="34"/>
      <c r="V338" s="34"/>
      <c r="W338" s="77"/>
      <c r="X338" s="77"/>
    </row>
    <row r="339" spans="1:24">
      <c r="A339" s="34"/>
      <c r="B339" s="34"/>
      <c r="C339" s="34"/>
      <c r="D339" s="34"/>
      <c r="E339" s="34"/>
      <c r="F339" s="77"/>
      <c r="G339" s="165"/>
      <c r="H339" s="165"/>
      <c r="I339" s="165"/>
      <c r="J339" s="165"/>
      <c r="K339" s="34"/>
      <c r="L339" s="294"/>
      <c r="M339" s="34"/>
      <c r="N339" s="165"/>
      <c r="O339" s="77"/>
      <c r="P339" s="77"/>
      <c r="Q339" s="77"/>
      <c r="R339" s="77"/>
      <c r="S339" s="77"/>
      <c r="T339" s="165"/>
      <c r="U339" s="34"/>
      <c r="V339" s="34"/>
      <c r="W339" s="77"/>
      <c r="X339" s="77"/>
    </row>
    <row r="340" spans="1:24">
      <c r="A340" s="34"/>
      <c r="B340" s="34"/>
      <c r="C340" s="34"/>
      <c r="D340" s="34"/>
      <c r="E340" s="34"/>
      <c r="F340" s="77"/>
      <c r="G340" s="165"/>
      <c r="H340" s="165"/>
      <c r="I340" s="165"/>
      <c r="J340" s="165"/>
      <c r="K340" s="34"/>
      <c r="L340" s="294"/>
      <c r="M340" s="34"/>
      <c r="N340" s="165"/>
      <c r="O340" s="77"/>
      <c r="P340" s="77"/>
      <c r="Q340" s="77"/>
      <c r="R340" s="77"/>
      <c r="S340" s="77"/>
      <c r="T340" s="165"/>
      <c r="U340" s="34"/>
      <c r="V340" s="34"/>
      <c r="W340" s="77"/>
      <c r="X340" s="77"/>
    </row>
    <row r="341" spans="1:24">
      <c r="A341" s="34"/>
      <c r="B341" s="34"/>
      <c r="C341" s="34"/>
      <c r="D341" s="34"/>
      <c r="E341" s="34"/>
      <c r="F341" s="77"/>
      <c r="G341" s="165"/>
      <c r="H341" s="165"/>
      <c r="I341" s="165"/>
      <c r="J341" s="165"/>
      <c r="K341" s="34"/>
      <c r="L341" s="294"/>
      <c r="M341" s="34"/>
      <c r="N341" s="165"/>
      <c r="O341" s="77"/>
      <c r="P341" s="77"/>
      <c r="Q341" s="77"/>
      <c r="R341" s="77"/>
      <c r="S341" s="77"/>
      <c r="T341" s="165"/>
      <c r="U341" s="34"/>
      <c r="V341" s="34"/>
      <c r="W341" s="77"/>
      <c r="X341" s="77"/>
    </row>
    <row r="342" spans="1:24">
      <c r="A342" s="34"/>
      <c r="B342" s="34"/>
      <c r="C342" s="34"/>
      <c r="D342" s="34"/>
      <c r="E342" s="34"/>
      <c r="F342" s="77"/>
      <c r="G342" s="165"/>
      <c r="H342" s="165"/>
      <c r="I342" s="165"/>
      <c r="J342" s="165"/>
      <c r="K342" s="34"/>
      <c r="L342" s="294"/>
      <c r="M342" s="34"/>
      <c r="N342" s="165"/>
      <c r="O342" s="77"/>
      <c r="P342" s="77"/>
      <c r="Q342" s="77"/>
      <c r="R342" s="77"/>
      <c r="S342" s="77"/>
      <c r="T342" s="165"/>
      <c r="U342" s="34"/>
      <c r="V342" s="34"/>
      <c r="W342" s="77"/>
      <c r="X342" s="77"/>
    </row>
    <row r="343" spans="1:24">
      <c r="A343" s="34"/>
      <c r="B343" s="34"/>
      <c r="C343" s="34"/>
      <c r="D343" s="34"/>
      <c r="E343" s="34"/>
      <c r="F343" s="77"/>
      <c r="G343" s="165"/>
      <c r="H343" s="165"/>
      <c r="I343" s="165"/>
      <c r="J343" s="165"/>
      <c r="K343" s="34"/>
      <c r="L343" s="294"/>
      <c r="M343" s="34"/>
      <c r="N343" s="165"/>
      <c r="O343" s="77"/>
      <c r="P343" s="77"/>
      <c r="Q343" s="77"/>
      <c r="R343" s="77"/>
      <c r="S343" s="77"/>
      <c r="T343" s="165"/>
      <c r="U343" s="34"/>
      <c r="V343" s="34"/>
      <c r="W343" s="77"/>
      <c r="X343" s="77"/>
    </row>
    <row r="344" spans="1:24">
      <c r="A344" s="34"/>
      <c r="B344" s="34"/>
      <c r="C344" s="34"/>
      <c r="D344" s="34"/>
      <c r="E344" s="34"/>
      <c r="F344" s="77"/>
      <c r="G344" s="165"/>
      <c r="H344" s="165"/>
      <c r="I344" s="165"/>
      <c r="J344" s="165"/>
      <c r="K344" s="34"/>
      <c r="L344" s="294"/>
      <c r="M344" s="34"/>
      <c r="N344" s="165"/>
      <c r="O344" s="77"/>
      <c r="P344" s="77"/>
      <c r="Q344" s="77"/>
      <c r="R344" s="77"/>
      <c r="S344" s="77"/>
      <c r="T344" s="165"/>
      <c r="U344" s="34"/>
      <c r="V344" s="34"/>
      <c r="W344" s="77"/>
      <c r="X344" s="77"/>
    </row>
    <row r="345" spans="1:24">
      <c r="A345" s="34"/>
      <c r="B345" s="34"/>
      <c r="C345" s="34"/>
      <c r="D345" s="34"/>
      <c r="E345" s="34"/>
      <c r="F345" s="77"/>
      <c r="G345" s="165"/>
      <c r="H345" s="165"/>
      <c r="I345" s="165"/>
      <c r="J345" s="165"/>
      <c r="K345" s="34"/>
      <c r="L345" s="294"/>
      <c r="M345" s="34"/>
      <c r="N345" s="165"/>
      <c r="O345" s="77"/>
      <c r="P345" s="77"/>
      <c r="Q345" s="77"/>
      <c r="R345" s="77"/>
      <c r="S345" s="77"/>
      <c r="T345" s="165"/>
      <c r="U345" s="34"/>
      <c r="V345" s="34"/>
      <c r="W345" s="77"/>
      <c r="X345" s="77"/>
    </row>
    <row r="346" spans="1:24">
      <c r="A346" s="34"/>
      <c r="B346" s="34"/>
      <c r="C346" s="34"/>
      <c r="D346" s="34"/>
      <c r="E346" s="34"/>
      <c r="F346" s="77"/>
      <c r="G346" s="165"/>
      <c r="H346" s="165"/>
      <c r="I346" s="165"/>
      <c r="J346" s="165"/>
      <c r="K346" s="34"/>
      <c r="L346" s="294"/>
      <c r="M346" s="34"/>
      <c r="N346" s="165"/>
      <c r="O346" s="77"/>
      <c r="P346" s="77"/>
      <c r="Q346" s="77"/>
      <c r="R346" s="77"/>
      <c r="S346" s="77"/>
      <c r="T346" s="165"/>
      <c r="U346" s="34"/>
      <c r="V346" s="34"/>
      <c r="W346" s="77"/>
      <c r="X346" s="77"/>
    </row>
    <row r="347" spans="1:24">
      <c r="A347" s="34"/>
      <c r="B347" s="34"/>
      <c r="C347" s="34"/>
      <c r="D347" s="34"/>
      <c r="E347" s="34"/>
      <c r="F347" s="77"/>
      <c r="G347" s="165"/>
      <c r="H347" s="165"/>
      <c r="I347" s="165"/>
      <c r="J347" s="165"/>
      <c r="K347" s="34"/>
      <c r="L347" s="294"/>
      <c r="M347" s="34"/>
      <c r="N347" s="165"/>
      <c r="O347" s="77"/>
      <c r="P347" s="77"/>
      <c r="Q347" s="77"/>
      <c r="R347" s="77"/>
      <c r="S347" s="77"/>
      <c r="T347" s="165"/>
      <c r="U347" s="34"/>
      <c r="V347" s="34"/>
      <c r="W347" s="77"/>
      <c r="X347" s="77"/>
    </row>
    <row r="348" spans="1:24">
      <c r="A348" s="34"/>
      <c r="B348" s="34"/>
      <c r="C348" s="34"/>
      <c r="D348" s="34"/>
      <c r="E348" s="34"/>
      <c r="F348" s="77"/>
      <c r="G348" s="165"/>
      <c r="H348" s="165"/>
      <c r="I348" s="165"/>
      <c r="J348" s="165"/>
      <c r="K348" s="34"/>
      <c r="L348" s="294"/>
      <c r="M348" s="34"/>
      <c r="N348" s="165"/>
      <c r="O348" s="77"/>
      <c r="P348" s="77"/>
      <c r="Q348" s="77"/>
      <c r="R348" s="77"/>
      <c r="S348" s="77"/>
      <c r="T348" s="165"/>
      <c r="U348" s="34"/>
      <c r="V348" s="34"/>
      <c r="W348" s="77"/>
      <c r="X348" s="77"/>
    </row>
    <row r="349" spans="1:24">
      <c r="A349" s="34"/>
      <c r="B349" s="34"/>
      <c r="C349" s="34"/>
      <c r="D349" s="34"/>
      <c r="E349" s="34"/>
      <c r="F349" s="77"/>
      <c r="G349" s="165"/>
      <c r="H349" s="165"/>
      <c r="I349" s="165"/>
      <c r="J349" s="165"/>
      <c r="K349" s="34"/>
      <c r="L349" s="294"/>
      <c r="M349" s="34"/>
      <c r="N349" s="165"/>
      <c r="O349" s="77"/>
      <c r="P349" s="77"/>
      <c r="Q349" s="77"/>
      <c r="R349" s="77"/>
      <c r="S349" s="77"/>
      <c r="T349" s="165"/>
      <c r="U349" s="34"/>
      <c r="V349" s="34"/>
      <c r="W349" s="77"/>
      <c r="X349" s="77"/>
    </row>
    <row r="350" spans="1:24">
      <c r="A350" s="34"/>
      <c r="B350" s="34"/>
      <c r="C350" s="34"/>
      <c r="D350" s="34"/>
      <c r="E350" s="34"/>
      <c r="F350" s="77"/>
      <c r="G350" s="165"/>
      <c r="H350" s="165"/>
      <c r="I350" s="165"/>
      <c r="J350" s="165"/>
      <c r="K350" s="34"/>
      <c r="L350" s="294"/>
      <c r="M350" s="34"/>
      <c r="N350" s="165"/>
      <c r="O350" s="77"/>
      <c r="P350" s="77"/>
      <c r="Q350" s="77"/>
      <c r="R350" s="77"/>
      <c r="S350" s="77"/>
      <c r="T350" s="165"/>
      <c r="U350" s="34"/>
      <c r="V350" s="34"/>
      <c r="W350" s="77"/>
      <c r="X350" s="77"/>
    </row>
    <row r="351" spans="1:24">
      <c r="A351" s="34"/>
      <c r="B351" s="34"/>
      <c r="C351" s="34"/>
      <c r="D351" s="34"/>
      <c r="E351" s="34"/>
      <c r="F351" s="77"/>
      <c r="G351" s="165"/>
      <c r="H351" s="165"/>
      <c r="I351" s="165"/>
      <c r="J351" s="165"/>
      <c r="K351" s="34"/>
      <c r="L351" s="294"/>
      <c r="M351" s="34"/>
      <c r="N351" s="165"/>
      <c r="O351" s="77"/>
      <c r="P351" s="77"/>
      <c r="Q351" s="77"/>
      <c r="R351" s="77"/>
      <c r="S351" s="77"/>
      <c r="T351" s="165"/>
    </row>
    <row r="352" spans="1:24">
      <c r="A352" s="34"/>
      <c r="B352" s="34"/>
      <c r="C352" s="34"/>
      <c r="D352" s="34"/>
      <c r="E352" s="34"/>
      <c r="F352" s="77"/>
      <c r="G352" s="165"/>
      <c r="H352" s="165"/>
      <c r="I352" s="165"/>
      <c r="J352" s="165"/>
      <c r="K352" s="34"/>
      <c r="L352" s="294"/>
      <c r="M352" s="34"/>
      <c r="N352" s="165"/>
      <c r="O352" s="77"/>
      <c r="P352" s="77"/>
      <c r="Q352" s="77"/>
      <c r="R352" s="77"/>
      <c r="S352" s="77"/>
      <c r="T352" s="165"/>
    </row>
    <row r="353" spans="1:20">
      <c r="A353" s="34"/>
      <c r="B353" s="34"/>
      <c r="C353" s="34"/>
      <c r="D353" s="34"/>
      <c r="E353" s="34"/>
      <c r="F353" s="77"/>
      <c r="G353" s="165"/>
      <c r="H353" s="165"/>
      <c r="I353" s="165"/>
      <c r="J353" s="165"/>
      <c r="K353" s="34"/>
      <c r="L353" s="294"/>
      <c r="M353" s="34"/>
      <c r="N353" s="165"/>
      <c r="O353" s="77"/>
      <c r="P353" s="77"/>
      <c r="Q353" s="77"/>
      <c r="R353" s="77"/>
      <c r="S353" s="77"/>
      <c r="T353" s="165"/>
    </row>
    <row r="354" spans="1:20">
      <c r="A354" s="34"/>
      <c r="B354" s="34"/>
      <c r="C354" s="34"/>
      <c r="D354" s="34"/>
      <c r="E354" s="34"/>
      <c r="F354" s="77"/>
      <c r="G354" s="165"/>
      <c r="H354" s="165"/>
      <c r="I354" s="165"/>
      <c r="J354" s="165"/>
      <c r="K354" s="34"/>
      <c r="L354" s="294"/>
      <c r="M354" s="34"/>
      <c r="N354" s="165"/>
      <c r="O354" s="77"/>
      <c r="P354" s="77"/>
      <c r="Q354" s="77"/>
      <c r="R354" s="77"/>
      <c r="S354" s="77"/>
      <c r="T354" s="165"/>
    </row>
    <row r="355" spans="1:20">
      <c r="A355" s="34"/>
      <c r="B355" s="34"/>
      <c r="C355" s="34"/>
      <c r="D355" s="34"/>
      <c r="E355" s="34"/>
      <c r="F355" s="77"/>
      <c r="G355" s="165"/>
      <c r="H355" s="165"/>
      <c r="I355" s="165"/>
      <c r="J355" s="165"/>
      <c r="K355" s="34"/>
      <c r="L355" s="294"/>
      <c r="M355" s="34"/>
      <c r="N355" s="165"/>
      <c r="O355" s="77"/>
      <c r="P355" s="77"/>
      <c r="Q355" s="77"/>
      <c r="R355" s="77"/>
      <c r="S355" s="77"/>
      <c r="T355" s="165"/>
    </row>
    <row r="356" spans="1:20">
      <c r="A356" s="34"/>
      <c r="B356" s="34"/>
      <c r="C356" s="34"/>
      <c r="D356" s="34"/>
      <c r="E356" s="34"/>
      <c r="F356" s="77"/>
      <c r="G356" s="165"/>
      <c r="H356" s="165"/>
      <c r="I356" s="165"/>
      <c r="J356" s="165"/>
      <c r="K356" s="34"/>
      <c r="L356" s="294"/>
      <c r="M356" s="34"/>
      <c r="N356" s="165"/>
      <c r="O356" s="77"/>
      <c r="P356" s="77"/>
      <c r="Q356" s="77"/>
      <c r="R356" s="77"/>
      <c r="S356" s="77"/>
      <c r="T356" s="165"/>
    </row>
    <row r="357" spans="1:20">
      <c r="A357" s="34"/>
      <c r="B357" s="34"/>
      <c r="C357" s="34"/>
      <c r="D357" s="34"/>
      <c r="E357" s="34"/>
      <c r="F357" s="77"/>
      <c r="G357" s="165"/>
      <c r="H357" s="165"/>
      <c r="I357" s="165"/>
      <c r="J357" s="165"/>
      <c r="K357" s="34"/>
      <c r="L357" s="294"/>
      <c r="M357" s="34"/>
      <c r="N357" s="165"/>
      <c r="O357" s="77"/>
      <c r="P357" s="77"/>
      <c r="Q357" s="77"/>
      <c r="R357" s="77"/>
      <c r="S357" s="77"/>
      <c r="T357" s="165"/>
    </row>
    <row r="358" spans="1:20">
      <c r="A358" s="34"/>
      <c r="B358" s="34"/>
      <c r="C358" s="34"/>
      <c r="D358" s="34"/>
      <c r="E358" s="34"/>
      <c r="F358" s="77"/>
      <c r="G358" s="165"/>
      <c r="H358" s="165"/>
      <c r="I358" s="165"/>
      <c r="J358" s="165"/>
      <c r="K358" s="34"/>
      <c r="L358" s="294"/>
      <c r="M358" s="34"/>
      <c r="N358" s="165"/>
      <c r="O358" s="77"/>
      <c r="P358" s="77"/>
      <c r="Q358" s="77"/>
      <c r="R358" s="77"/>
      <c r="S358" s="77"/>
      <c r="T358" s="165"/>
    </row>
    <row r="359" spans="1:20">
      <c r="A359" s="34"/>
      <c r="B359" s="34"/>
      <c r="C359" s="34"/>
      <c r="D359" s="34"/>
      <c r="E359" s="34"/>
      <c r="F359" s="77"/>
      <c r="G359" s="165"/>
      <c r="H359" s="165"/>
      <c r="I359" s="165"/>
      <c r="J359" s="165"/>
      <c r="K359" s="34"/>
      <c r="L359" s="294"/>
      <c r="M359" s="34"/>
      <c r="N359" s="165"/>
      <c r="O359" s="77"/>
      <c r="P359" s="77"/>
      <c r="Q359" s="77"/>
      <c r="R359" s="77"/>
      <c r="S359" s="77"/>
      <c r="T359" s="165"/>
    </row>
    <row r="360" spans="1:20">
      <c r="A360" s="34"/>
      <c r="B360" s="34"/>
      <c r="C360" s="34"/>
      <c r="D360" s="34"/>
      <c r="E360" s="34"/>
      <c r="F360" s="77"/>
      <c r="G360" s="165"/>
      <c r="H360" s="165"/>
      <c r="I360" s="165"/>
      <c r="J360" s="165"/>
      <c r="K360" s="34"/>
      <c r="L360" s="294"/>
      <c r="M360" s="34"/>
      <c r="N360" s="165"/>
      <c r="O360" s="77"/>
      <c r="P360" s="77"/>
      <c r="Q360" s="77"/>
      <c r="R360" s="77"/>
      <c r="S360" s="77"/>
      <c r="T360" s="165"/>
    </row>
    <row r="361" spans="1:20">
      <c r="O361" s="77"/>
      <c r="P361" s="77"/>
      <c r="Q361" s="77"/>
      <c r="R361" s="77"/>
      <c r="S361" s="77"/>
      <c r="T361" s="165"/>
    </row>
    <row r="362" spans="1:20">
      <c r="O362" s="77"/>
      <c r="P362" s="77"/>
      <c r="Q362" s="77"/>
      <c r="R362" s="77"/>
      <c r="S362" s="77"/>
      <c r="T362" s="165"/>
    </row>
    <row r="363" spans="1:20">
      <c r="O363" s="77"/>
      <c r="P363" s="77"/>
      <c r="Q363" s="77"/>
      <c r="R363" s="77"/>
      <c r="S363" s="77"/>
      <c r="T363" s="165"/>
    </row>
    <row r="364" spans="1:20">
      <c r="O364" s="77"/>
      <c r="P364" s="77"/>
      <c r="Q364" s="77"/>
      <c r="R364" s="77"/>
      <c r="S364" s="77"/>
      <c r="T364" s="165"/>
    </row>
    <row r="365" spans="1:20">
      <c r="O365" s="77"/>
      <c r="P365" s="77"/>
      <c r="Q365" s="77"/>
      <c r="R365" s="77"/>
      <c r="S365" s="77"/>
      <c r="T365" s="165"/>
    </row>
    <row r="366" spans="1:20">
      <c r="O366" s="77"/>
      <c r="P366" s="77"/>
      <c r="Q366" s="77"/>
      <c r="R366" s="77"/>
      <c r="S366" s="77"/>
      <c r="T366" s="165"/>
    </row>
    <row r="367" spans="1:20">
      <c r="O367" s="77"/>
      <c r="P367" s="77"/>
      <c r="Q367" s="77"/>
      <c r="R367" s="77"/>
      <c r="S367" s="77"/>
      <c r="T367" s="165"/>
    </row>
    <row r="368" spans="1:20">
      <c r="O368" s="77"/>
      <c r="P368" s="77"/>
      <c r="Q368" s="77"/>
      <c r="R368" s="77"/>
      <c r="S368" s="77"/>
      <c r="T368" s="165"/>
    </row>
    <row r="369" spans="15:20">
      <c r="O369" s="77"/>
      <c r="P369" s="77"/>
      <c r="Q369" s="77"/>
      <c r="R369" s="77"/>
      <c r="S369" s="77"/>
      <c r="T369" s="165"/>
    </row>
    <row r="370" spans="15:20">
      <c r="O370" s="77"/>
      <c r="P370" s="77"/>
      <c r="Q370" s="77"/>
      <c r="R370" s="77"/>
      <c r="S370" s="77"/>
      <c r="T370" s="165"/>
    </row>
    <row r="371" spans="15:20">
      <c r="O371" s="77"/>
      <c r="P371" s="77"/>
      <c r="Q371" s="77"/>
      <c r="R371" s="77"/>
      <c r="S371" s="77"/>
      <c r="T371" s="165"/>
    </row>
    <row r="372" spans="15:20">
      <c r="O372" s="77"/>
      <c r="P372" s="77"/>
      <c r="Q372" s="77"/>
      <c r="R372" s="77"/>
      <c r="S372" s="77"/>
      <c r="T372" s="165"/>
    </row>
    <row r="373" spans="15:20">
      <c r="P373" s="77"/>
      <c r="Q373" s="77"/>
      <c r="R373" s="77"/>
      <c r="S373" s="77"/>
      <c r="T373" s="165"/>
    </row>
  </sheetData>
  <mergeCells count="1">
    <mergeCell ref="T5:V5"/>
  </mergeCells>
  <conditionalFormatting sqref="AD37 AD121 AD44">
    <cfRule type="cellIs" dxfId="33" priority="6" stopIfTrue="1" operator="lessThan">
      <formula>0</formula>
    </cfRule>
  </conditionalFormatting>
  <conditionalFormatting sqref="AD94">
    <cfRule type="cellIs" dxfId="32" priority="7" stopIfTrue="1" operator="greaterThan">
      <formula>0</formula>
    </cfRule>
  </conditionalFormatting>
  <conditionalFormatting sqref="AD68">
    <cfRule type="cellIs" dxfId="31" priority="8" stopIfTrue="1" operator="greaterThan">
      <formula>0</formula>
    </cfRule>
    <cfRule type="cellIs" dxfId="30" priority="9" stopIfTrue="1" operator="lessThan">
      <formula>0</formula>
    </cfRule>
  </conditionalFormatting>
  <conditionalFormatting sqref="AD94">
    <cfRule type="cellIs" dxfId="29" priority="5" operator="lessThan">
      <formula>0</formula>
    </cfRule>
  </conditionalFormatting>
  <conditionalFormatting sqref="H11:H20">
    <cfRule type="cellIs" dxfId="28" priority="3" operator="lessThan">
      <formula>0</formula>
    </cfRule>
    <cfRule type="cellIs" dxfId="27" priority="4" operator="greaterThan">
      <formula>0</formula>
    </cfRule>
  </conditionalFormatting>
  <conditionalFormatting sqref="L11:L20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4"/>
  <sheetViews>
    <sheetView topLeftCell="A132" zoomScale="94" zoomScaleNormal="94" workbookViewId="0">
      <selection activeCell="B133" sqref="B133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6.81640625" customWidth="1"/>
    <col min="11" max="11" width="5" style="1" customWidth="1"/>
    <col min="12" max="12" width="7.08984375" customWidth="1"/>
    <col min="13" max="13" width="6.81640625" style="93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3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7"/>
      <c r="AE1" s="1"/>
      <c r="AF1" s="5"/>
    </row>
    <row r="2" spans="1:49" s="187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7"/>
      <c r="AD2"/>
      <c r="AE2" s="1"/>
      <c r="AF2" s="5"/>
      <c r="AG2"/>
      <c r="AH2"/>
      <c r="AI2"/>
      <c r="AJ2"/>
      <c r="AK2"/>
      <c r="AL2"/>
      <c r="AM2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7"/>
      <c r="AE3" s="1"/>
      <c r="AF3" s="5"/>
    </row>
    <row r="4" spans="1:49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7"/>
      <c r="AE4" s="1"/>
      <c r="AF4" s="5"/>
      <c r="AN4" s="4"/>
      <c r="AO4" s="4"/>
      <c r="AP4" s="4"/>
      <c r="AQ4" s="4"/>
    </row>
    <row r="5" spans="1:49" s="196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7"/>
      <c r="AD5"/>
      <c r="AE5" s="1"/>
      <c r="AF5" s="5"/>
      <c r="AG5"/>
      <c r="AH5"/>
      <c r="AI5"/>
      <c r="AJ5"/>
      <c r="AK5"/>
      <c r="AL5"/>
      <c r="AM5"/>
      <c r="AN5" s="4"/>
      <c r="AO5" s="4"/>
      <c r="AP5" s="4"/>
      <c r="AQ5" s="4"/>
      <c r="AR5"/>
      <c r="AS5"/>
      <c r="AT5"/>
      <c r="AU5"/>
      <c r="AV5"/>
      <c r="AW5" s="195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7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7"/>
      <c r="AE7" s="1"/>
      <c r="AF7" s="5"/>
      <c r="AN7" s="4"/>
      <c r="AO7" s="4"/>
      <c r="AP7" s="4"/>
      <c r="AQ7" s="4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7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7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7"/>
      <c r="AE10" s="1"/>
      <c r="AF10" s="5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7"/>
      <c r="AE11" s="1"/>
      <c r="AF11" s="5"/>
      <c r="AH11" s="2"/>
      <c r="AI11" s="2"/>
      <c r="AJ11" s="2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7"/>
      <c r="AE12" s="13"/>
      <c r="AF12" s="5"/>
      <c r="AH12" s="2"/>
      <c r="AI12" s="2"/>
      <c r="AJ12" s="4"/>
      <c r="AK12" s="4"/>
      <c r="AL12" s="4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7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7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7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7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7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7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7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7"/>
      <c r="AE20" s="13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7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7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7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7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7"/>
      <c r="AE25" s="5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7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7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7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7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7"/>
      <c r="AE30" s="13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7"/>
      <c r="AE31" s="5"/>
      <c r="AF31" s="5"/>
      <c r="AH31" s="1"/>
      <c r="AI31" s="1"/>
      <c r="AJ31" s="11"/>
      <c r="AK31" s="11"/>
      <c r="AL31" s="11"/>
    </row>
    <row r="32" spans="1:3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7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7"/>
      <c r="AE33" s="5"/>
      <c r="AF33" s="5"/>
      <c r="AH33" s="13"/>
      <c r="AI33" s="13"/>
      <c r="AJ33" s="11"/>
      <c r="AK33" s="11"/>
      <c r="AL33" s="11"/>
    </row>
    <row r="34" spans="1:38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6"/>
      <c r="AE34" s="5"/>
      <c r="AF34" s="5"/>
      <c r="AH34" s="13"/>
      <c r="AI34" s="13"/>
      <c r="AJ34" s="11"/>
      <c r="AK34" s="11"/>
      <c r="AL34" s="11"/>
    </row>
    <row r="35" spans="1:38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6"/>
      <c r="AF35" s="5"/>
      <c r="AH35" s="13"/>
      <c r="AI35" s="13"/>
      <c r="AJ35" s="11"/>
      <c r="AK35" s="11"/>
      <c r="AL35" s="11"/>
    </row>
    <row r="36" spans="1:38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2"/>
      <c r="AC36" s="56"/>
      <c r="AH36" s="13"/>
      <c r="AI36" s="13"/>
      <c r="AJ36" s="11"/>
      <c r="AK36" s="11"/>
      <c r="AL36" s="11"/>
    </row>
    <row r="37" spans="1:3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14"/>
      <c r="AC37" s="13"/>
      <c r="AH37" s="13"/>
      <c r="AI37" s="13"/>
      <c r="AJ37" s="11"/>
      <c r="AK37" s="11"/>
      <c r="AL37" s="11"/>
    </row>
    <row r="38" spans="1:38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2"/>
      <c r="AC38" s="5"/>
      <c r="AH38" s="55"/>
      <c r="AI38" s="55"/>
      <c r="AJ38" s="11"/>
      <c r="AK38" s="11"/>
      <c r="AL38" s="11"/>
    </row>
    <row r="39" spans="1:3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E39" s="4"/>
      <c r="AF39" s="4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  <c r="AH40" s="1"/>
      <c r="AI40" s="5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13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6"/>
      <c r="AE55" s="5"/>
      <c r="AF55" s="18"/>
    </row>
    <row r="56" spans="1:32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18"/>
      <c r="AE56" s="5"/>
      <c r="AF56" s="18"/>
    </row>
    <row r="57" spans="1:3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13"/>
      <c r="AC57" s="13"/>
    </row>
    <row r="58" spans="1:32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5"/>
      <c r="AC58" s="18"/>
      <c r="AF58" s="18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13"/>
      <c r="AC60" s="13"/>
    </row>
    <row r="61" spans="1:32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"/>
      <c r="AC61" s="5"/>
    </row>
    <row r="62" spans="1:3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E62" s="4"/>
      <c r="AF62" s="4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13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13"/>
      <c r="AE78" s="5"/>
      <c r="AF78" s="5"/>
    </row>
    <row r="79" spans="1:32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E79" s="5"/>
      <c r="AF79" s="5"/>
    </row>
    <row r="80" spans="1:3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13"/>
      <c r="AC80" s="13"/>
    </row>
    <row r="81" spans="1:32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5"/>
      <c r="AC81" s="5"/>
      <c r="AF81" s="5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13"/>
      <c r="AC83" s="13"/>
    </row>
    <row r="84" spans="1:32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"/>
      <c r="AC84" s="5"/>
      <c r="AF84" s="2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E85" s="4"/>
      <c r="AF85" s="4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13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13"/>
      <c r="AE101" s="5"/>
      <c r="AF101" s="5"/>
    </row>
    <row r="102" spans="1:32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E102" s="5"/>
      <c r="AF102" s="5"/>
    </row>
    <row r="103" spans="1:3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13"/>
      <c r="AC103" s="13"/>
    </row>
    <row r="104" spans="1:32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5"/>
      <c r="AC104" s="5"/>
      <c r="AF104" s="5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3"/>
      <c r="AC139" s="13"/>
    </row>
    <row r="140" spans="1: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59"/>
      <c r="U141" s="59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59"/>
      <c r="U142" s="59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Q143" s="16"/>
      <c r="T143" s="59"/>
      <c r="U143" s="59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M143" s="13"/>
      <c r="AN143" s="13"/>
    </row>
    <row r="144" spans="1:40">
      <c r="W144" s="4"/>
      <c r="X144" s="4"/>
      <c r="Y144" s="4"/>
      <c r="Z144" s="4"/>
      <c r="AA144" s="4"/>
      <c r="AM144" s="13"/>
      <c r="AN144" s="13"/>
    </row>
    <row r="145" spans="17:40">
      <c r="W145" s="4"/>
      <c r="X145" s="4"/>
      <c r="Y145" s="4"/>
      <c r="Z145" s="4"/>
      <c r="AA145" s="4"/>
      <c r="AM145" s="13"/>
      <c r="AN145" s="13"/>
    </row>
    <row r="146" spans="17:40">
      <c r="Q146" s="16"/>
      <c r="T146" s="59"/>
      <c r="U146" s="59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59"/>
      <c r="U147" s="59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59"/>
      <c r="U148" s="59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59"/>
      <c r="U149" s="59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59"/>
      <c r="U150" s="59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59"/>
      <c r="U151" s="59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59"/>
      <c r="U152" s="59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59"/>
      <c r="U153" s="59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59"/>
      <c r="U154" s="59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59"/>
      <c r="U155" s="59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59"/>
      <c r="U156" s="59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59"/>
      <c r="U157" s="59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59"/>
      <c r="U158" s="59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59"/>
      <c r="U159" s="59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M159" s="13"/>
      <c r="AN159" s="13"/>
    </row>
    <row r="160" spans="17:40">
      <c r="Q160" s="16"/>
      <c r="T160" s="59"/>
      <c r="U160" s="59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59"/>
      <c r="U161" s="59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59"/>
      <c r="U162" s="59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59"/>
      <c r="U163" s="59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59"/>
      <c r="U164" s="59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59"/>
      <c r="U165" s="59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59"/>
      <c r="U166" s="59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59"/>
      <c r="U167" s="59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59"/>
      <c r="U168" s="59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Q169" s="16"/>
      <c r="T169" s="59"/>
      <c r="U169" s="59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59"/>
      <c r="U170" s="59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4:38">
      <c r="N171" s="75"/>
      <c r="Q171" s="16"/>
      <c r="T171" s="59"/>
      <c r="U171" s="59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59"/>
      <c r="U172" s="59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59"/>
      <c r="U173" s="59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59"/>
      <c r="U174" s="59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59"/>
      <c r="U175" s="59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59"/>
      <c r="U176" s="59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59"/>
      <c r="U177" s="59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59"/>
      <c r="U178" s="59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59"/>
      <c r="U179" s="59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N180" s="75"/>
      <c r="Q180" s="16"/>
      <c r="T180" s="59"/>
      <c r="U180" s="59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63"/>
      <c r="H181" s="163"/>
      <c r="I181" s="163"/>
      <c r="J181" s="14"/>
      <c r="K181" s="292"/>
      <c r="L181" s="14"/>
      <c r="M181" s="163"/>
      <c r="N181" s="75"/>
      <c r="Q181" s="16"/>
      <c r="T181" s="59"/>
      <c r="U181" s="59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63"/>
      <c r="H182" s="163"/>
      <c r="I182" s="163"/>
      <c r="J182" s="14"/>
      <c r="K182" s="292"/>
      <c r="L182" s="14"/>
      <c r="M182" s="163"/>
      <c r="N182" s="75"/>
      <c r="Q182" s="16"/>
      <c r="T182" s="59"/>
      <c r="U182" s="59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63"/>
      <c r="H183" s="163"/>
      <c r="I183" s="163"/>
      <c r="J183" s="14"/>
      <c r="K183" s="292"/>
      <c r="L183" s="14"/>
      <c r="M183" s="163"/>
      <c r="N183" s="75"/>
      <c r="Q183" s="16"/>
      <c r="T183" s="59"/>
      <c r="U183" s="59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63"/>
      <c r="H184" s="163"/>
      <c r="I184" s="163"/>
      <c r="J184" s="14"/>
      <c r="K184" s="292"/>
      <c r="L184" s="14"/>
      <c r="M184" s="163"/>
      <c r="N184" s="75"/>
      <c r="Q184" s="16"/>
      <c r="T184" s="59"/>
      <c r="U184" s="59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63"/>
      <c r="H185" s="163"/>
      <c r="I185" s="163"/>
      <c r="J185" s="14"/>
      <c r="K185" s="292"/>
      <c r="L185" s="14"/>
      <c r="M185" s="163"/>
      <c r="N185" s="75"/>
      <c r="Q185" s="16"/>
      <c r="T185" s="59"/>
      <c r="U185" s="59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63"/>
      <c r="H186" s="163"/>
      <c r="I186" s="163"/>
      <c r="J186" s="14"/>
      <c r="K186" s="292"/>
      <c r="L186" s="14"/>
      <c r="M186" s="163"/>
      <c r="N186" s="75"/>
      <c r="Q186" s="16"/>
      <c r="T186" s="59"/>
      <c r="U186" s="59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63"/>
      <c r="H187" s="163"/>
      <c r="I187" s="163"/>
      <c r="J187" s="14"/>
      <c r="K187" s="292"/>
      <c r="L187" s="14"/>
      <c r="M187" s="163"/>
      <c r="N187" s="75"/>
      <c r="Q187" s="16"/>
      <c r="T187" s="59"/>
      <c r="U187" s="59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63"/>
      <c r="H188" s="163"/>
      <c r="I188" s="163"/>
      <c r="J188" s="14"/>
      <c r="K188" s="292"/>
      <c r="L188" s="14"/>
      <c r="M188" s="163"/>
      <c r="N188" s="75"/>
      <c r="Q188" s="16"/>
      <c r="T188" s="59"/>
      <c r="U188" s="59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63"/>
      <c r="H189" s="163"/>
      <c r="I189" s="163"/>
      <c r="J189" s="14"/>
      <c r="K189" s="292"/>
      <c r="L189" s="14"/>
      <c r="M189" s="163"/>
      <c r="N189" s="75"/>
      <c r="Q189" s="16"/>
      <c r="T189" s="59"/>
      <c r="U189" s="59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63"/>
      <c r="H190" s="163"/>
      <c r="I190" s="163"/>
      <c r="J190" s="14"/>
      <c r="K190" s="292"/>
      <c r="L190" s="14"/>
      <c r="M190" s="163"/>
      <c r="N190" s="75"/>
      <c r="Q190" s="16"/>
      <c r="T190" s="59"/>
      <c r="U190" s="59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63"/>
      <c r="H191" s="163"/>
      <c r="I191" s="163"/>
      <c r="J191" s="14"/>
      <c r="K191" s="292"/>
      <c r="L191" s="14"/>
      <c r="M191" s="163"/>
      <c r="N191" s="75"/>
      <c r="Q191" s="16"/>
      <c r="T191" s="59"/>
      <c r="U191" s="59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63"/>
      <c r="H192" s="163"/>
      <c r="I192" s="163"/>
      <c r="J192" s="14"/>
      <c r="K192" s="292"/>
      <c r="L192" s="14"/>
      <c r="M192" s="163"/>
      <c r="N192" s="75"/>
      <c r="Q192" s="16"/>
      <c r="T192" s="59"/>
      <c r="U192" s="59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63"/>
      <c r="H193" s="163"/>
      <c r="I193" s="163"/>
      <c r="J193" s="14"/>
      <c r="K193" s="292"/>
      <c r="L193" s="14"/>
      <c r="M193" s="163"/>
      <c r="N193" s="75"/>
      <c r="Q193" s="16"/>
      <c r="T193" s="59"/>
      <c r="U193" s="59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63"/>
      <c r="H194" s="163"/>
      <c r="I194" s="163"/>
      <c r="J194" s="14"/>
      <c r="K194" s="292"/>
      <c r="L194" s="14"/>
      <c r="M194" s="163"/>
      <c r="N194" s="75"/>
      <c r="Q194" s="16"/>
      <c r="T194" s="59"/>
      <c r="U194" s="59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63"/>
      <c r="H195" s="163"/>
      <c r="I195" s="163"/>
      <c r="J195" s="14"/>
      <c r="K195" s="292"/>
      <c r="L195" s="14"/>
      <c r="M195" s="163"/>
      <c r="N195" s="75"/>
      <c r="Q195" s="16"/>
      <c r="T195" s="59"/>
      <c r="U195" s="59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63"/>
      <c r="H196" s="163"/>
      <c r="I196" s="163"/>
      <c r="J196" s="14"/>
      <c r="K196" s="292"/>
      <c r="L196" s="14"/>
      <c r="M196" s="163"/>
      <c r="N196" s="75"/>
      <c r="Q196" s="16"/>
      <c r="T196" s="59"/>
      <c r="U196" s="59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63"/>
      <c r="H197" s="163"/>
      <c r="I197" s="163"/>
      <c r="J197" s="14"/>
      <c r="K197" s="292"/>
      <c r="L197" s="14"/>
      <c r="M197" s="163"/>
      <c r="N197" s="75"/>
      <c r="Q197" s="16"/>
      <c r="T197" s="59"/>
      <c r="U197" s="59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63"/>
      <c r="H198" s="163"/>
      <c r="I198" s="163"/>
      <c r="J198" s="14"/>
      <c r="K198" s="292"/>
      <c r="L198" s="14"/>
      <c r="M198" s="163"/>
      <c r="N198" s="75"/>
      <c r="Q198" s="16"/>
      <c r="T198" s="59"/>
      <c r="U198" s="59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63"/>
      <c r="H199" s="163"/>
      <c r="I199" s="163"/>
      <c r="J199" s="14"/>
      <c r="K199" s="292"/>
      <c r="L199" s="14"/>
      <c r="M199" s="163"/>
      <c r="N199" s="75"/>
      <c r="Q199" s="16"/>
      <c r="T199" s="59"/>
      <c r="U199" s="59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63"/>
      <c r="H200" s="163"/>
      <c r="I200" s="163"/>
      <c r="J200" s="14"/>
      <c r="K200" s="292"/>
      <c r="L200" s="14"/>
      <c r="M200" s="163"/>
      <c r="N200" s="75"/>
      <c r="Q200" s="16"/>
      <c r="T200" s="59"/>
      <c r="U200" s="59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63"/>
      <c r="H201" s="163"/>
      <c r="I201" s="163"/>
      <c r="J201" s="14"/>
      <c r="K201" s="292"/>
      <c r="L201" s="14"/>
      <c r="M201" s="163"/>
      <c r="N201" s="75"/>
      <c r="Q201" s="16"/>
      <c r="T201" s="59"/>
      <c r="U201" s="59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63"/>
      <c r="H202" s="163"/>
      <c r="I202" s="163"/>
      <c r="J202" s="14"/>
      <c r="K202" s="292"/>
      <c r="L202" s="14"/>
      <c r="M202" s="163"/>
      <c r="N202" s="75"/>
      <c r="Q202" s="16"/>
      <c r="T202" s="59"/>
      <c r="U202" s="59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63"/>
      <c r="H203" s="163"/>
      <c r="I203" s="163"/>
      <c r="J203" s="14"/>
      <c r="K203" s="292"/>
      <c r="L203" s="14"/>
      <c r="M203" s="163"/>
      <c r="N203" s="75"/>
      <c r="Q203" s="16"/>
      <c r="T203" s="59"/>
      <c r="U203" s="59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63"/>
      <c r="H204" s="163"/>
      <c r="I204" s="163"/>
      <c r="J204" s="14"/>
      <c r="K204" s="292"/>
      <c r="L204" s="14"/>
      <c r="M204" s="163"/>
      <c r="N204" s="75"/>
      <c r="Q204" s="16"/>
      <c r="T204" s="59"/>
      <c r="U204" s="59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63"/>
      <c r="H205" s="163"/>
      <c r="I205" s="163"/>
      <c r="J205" s="14"/>
      <c r="K205" s="292"/>
      <c r="L205" s="14"/>
      <c r="M205" s="163"/>
      <c r="N205" s="75"/>
      <c r="Q205" s="16"/>
      <c r="T205" s="59"/>
      <c r="U205" s="59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63"/>
      <c r="H206" s="163"/>
      <c r="I206" s="163"/>
      <c r="J206" s="14"/>
      <c r="K206" s="292"/>
      <c r="L206" s="14"/>
      <c r="M206" s="163"/>
      <c r="N206" s="75"/>
      <c r="Q206" s="16"/>
      <c r="T206" s="59"/>
      <c r="U206" s="59"/>
      <c r="Y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</row>
    <row r="207" spans="7:38">
      <c r="G207" s="163"/>
      <c r="H207" s="163"/>
      <c r="I207" s="163"/>
      <c r="J207" s="14"/>
      <c r="K207" s="292"/>
      <c r="L207" s="14"/>
      <c r="M207" s="163"/>
      <c r="N207" s="75"/>
      <c r="O207" s="75"/>
      <c r="P207" s="75"/>
      <c r="Q207" s="75"/>
      <c r="R207" s="75"/>
      <c r="S207" s="163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63"/>
      <c r="H208" s="163"/>
      <c r="I208" s="163"/>
      <c r="J208" s="14"/>
      <c r="K208" s="292"/>
      <c r="L208" s="14"/>
      <c r="M208" s="163"/>
      <c r="N208" s="75"/>
      <c r="O208" s="75"/>
      <c r="P208" s="75"/>
      <c r="Q208" s="75"/>
      <c r="R208" s="75"/>
      <c r="S208" s="163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63"/>
      <c r="H209" s="163"/>
      <c r="I209" s="163"/>
      <c r="J209" s="14"/>
      <c r="K209" s="292"/>
      <c r="L209" s="14"/>
      <c r="M209" s="163"/>
      <c r="N209" s="75"/>
      <c r="O209" s="75"/>
      <c r="P209" s="75"/>
      <c r="Q209" s="75"/>
      <c r="R209" s="75"/>
      <c r="S209" s="163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63"/>
      <c r="H210" s="163"/>
      <c r="I210" s="163"/>
      <c r="J210" s="14"/>
      <c r="K210" s="292"/>
      <c r="L210" s="14"/>
      <c r="M210" s="163"/>
      <c r="N210" s="75"/>
      <c r="O210" s="75"/>
      <c r="P210" s="75"/>
      <c r="Q210" s="75"/>
      <c r="R210" s="75"/>
      <c r="S210" s="163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63"/>
      <c r="H211" s="163"/>
      <c r="I211" s="163"/>
      <c r="J211" s="14"/>
      <c r="K211" s="292"/>
      <c r="L211" s="14"/>
      <c r="M211" s="163"/>
      <c r="N211" s="75"/>
      <c r="O211" s="75"/>
      <c r="P211" s="75"/>
      <c r="Q211" s="75"/>
      <c r="R211" s="75"/>
      <c r="S211" s="163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63"/>
      <c r="H212" s="163"/>
      <c r="I212" s="163"/>
      <c r="J212" s="14"/>
      <c r="K212" s="292"/>
      <c r="L212" s="14"/>
      <c r="M212" s="163"/>
      <c r="N212" s="75"/>
      <c r="O212" s="75"/>
      <c r="P212" s="75"/>
      <c r="Q212" s="75"/>
      <c r="R212" s="75"/>
      <c r="S212" s="163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63"/>
      <c r="H213" s="163"/>
      <c r="I213" s="163"/>
      <c r="J213" s="14"/>
      <c r="K213" s="292"/>
      <c r="L213" s="14"/>
      <c r="M213" s="163"/>
      <c r="N213" s="75"/>
      <c r="O213" s="75"/>
      <c r="P213" s="75"/>
      <c r="Q213" s="75"/>
      <c r="R213" s="75"/>
      <c r="S213" s="163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63"/>
      <c r="H214" s="163"/>
      <c r="I214" s="163"/>
      <c r="J214" s="14"/>
      <c r="K214" s="292"/>
      <c r="L214" s="14"/>
      <c r="M214" s="163"/>
      <c r="N214" s="75"/>
      <c r="O214" s="75"/>
      <c r="P214" s="75"/>
      <c r="Q214" s="75"/>
      <c r="R214" s="75"/>
      <c r="S214" s="163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63"/>
      <c r="H215" s="163"/>
      <c r="I215" s="163"/>
      <c r="J215" s="14"/>
      <c r="K215" s="292"/>
      <c r="L215" s="14"/>
      <c r="M215" s="163"/>
      <c r="N215" s="75"/>
      <c r="O215" s="75"/>
      <c r="P215" s="75"/>
      <c r="Q215" s="75"/>
      <c r="R215" s="75"/>
      <c r="S215" s="163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63"/>
      <c r="H216" s="163"/>
      <c r="I216" s="163"/>
      <c r="J216" s="14"/>
      <c r="K216" s="292"/>
      <c r="L216" s="14"/>
      <c r="M216" s="163"/>
      <c r="N216" s="75"/>
      <c r="O216" s="75"/>
      <c r="P216" s="75"/>
      <c r="Q216" s="75"/>
      <c r="R216" s="75"/>
      <c r="S216" s="163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63"/>
      <c r="H217" s="163"/>
      <c r="I217" s="163"/>
      <c r="J217" s="14"/>
      <c r="K217" s="292"/>
      <c r="L217" s="14"/>
      <c r="M217" s="163"/>
      <c r="N217" s="75"/>
      <c r="O217" s="75"/>
      <c r="P217" s="75"/>
      <c r="Q217" s="75"/>
      <c r="R217" s="75"/>
      <c r="S217" s="163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63"/>
      <c r="H218" s="163"/>
      <c r="I218" s="163"/>
      <c r="J218" s="14"/>
      <c r="K218" s="292"/>
      <c r="L218" s="14"/>
      <c r="M218" s="163"/>
      <c r="N218" s="75"/>
      <c r="O218" s="75"/>
      <c r="P218" s="75"/>
      <c r="Q218" s="75"/>
      <c r="R218" s="75"/>
      <c r="S218" s="163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63"/>
      <c r="H219" s="163"/>
      <c r="I219" s="163"/>
      <c r="J219" s="14"/>
      <c r="K219" s="292"/>
      <c r="L219" s="14"/>
      <c r="M219" s="163"/>
      <c r="N219" s="75"/>
      <c r="O219" s="75"/>
      <c r="P219" s="75"/>
      <c r="Q219" s="75"/>
      <c r="R219" s="75"/>
      <c r="S219" s="163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63"/>
      <c r="H220" s="163"/>
      <c r="I220" s="163"/>
      <c r="J220" s="14"/>
      <c r="K220" s="292"/>
      <c r="L220" s="14"/>
      <c r="M220" s="163"/>
      <c r="N220" s="75"/>
      <c r="O220" s="75"/>
      <c r="P220" s="75"/>
      <c r="Q220" s="75"/>
      <c r="R220" s="75"/>
      <c r="S220" s="163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63"/>
      <c r="H221" s="163"/>
      <c r="I221" s="163"/>
      <c r="J221" s="14"/>
      <c r="K221" s="292"/>
      <c r="L221" s="14"/>
      <c r="M221" s="163"/>
      <c r="N221" s="75"/>
      <c r="O221" s="75"/>
      <c r="P221" s="75"/>
      <c r="Q221" s="75"/>
      <c r="R221" s="75"/>
      <c r="S221" s="163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63"/>
      <c r="H222" s="163"/>
      <c r="I222" s="163"/>
      <c r="J222" s="14"/>
      <c r="K222" s="292"/>
      <c r="L222" s="14"/>
      <c r="M222" s="163"/>
      <c r="N222" s="75"/>
      <c r="O222" s="75"/>
      <c r="P222" s="75"/>
      <c r="Q222" s="75"/>
      <c r="R222" s="75"/>
      <c r="S222" s="163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63"/>
      <c r="H223" s="163"/>
      <c r="I223" s="163"/>
      <c r="J223" s="14"/>
      <c r="K223" s="292"/>
      <c r="L223" s="14"/>
      <c r="M223" s="163"/>
      <c r="N223" s="75"/>
      <c r="O223" s="75"/>
      <c r="P223" s="75"/>
      <c r="Q223" s="75"/>
      <c r="R223" s="75"/>
      <c r="S223" s="163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63"/>
      <c r="H224" s="163"/>
      <c r="I224" s="163"/>
      <c r="J224" s="14"/>
      <c r="K224" s="292"/>
      <c r="L224" s="14"/>
      <c r="M224" s="163"/>
      <c r="N224" s="75"/>
      <c r="O224" s="75"/>
      <c r="P224" s="75"/>
      <c r="Q224" s="75"/>
      <c r="R224" s="75"/>
      <c r="S224" s="163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63"/>
      <c r="H225" s="163"/>
      <c r="I225" s="163"/>
      <c r="J225" s="14"/>
      <c r="K225" s="292"/>
      <c r="L225" s="14"/>
      <c r="M225" s="163"/>
      <c r="N225" s="75"/>
      <c r="O225" s="75"/>
      <c r="P225" s="75"/>
      <c r="Q225" s="75"/>
      <c r="R225" s="75"/>
      <c r="S225" s="163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63"/>
      <c r="H226" s="163"/>
      <c r="I226" s="163"/>
      <c r="J226" s="14"/>
      <c r="K226" s="292"/>
      <c r="L226" s="14"/>
      <c r="M226" s="163"/>
      <c r="N226" s="75"/>
      <c r="O226" s="75"/>
      <c r="P226" s="75"/>
      <c r="Q226" s="75"/>
      <c r="R226" s="75"/>
      <c r="S226" s="163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63"/>
      <c r="H227" s="163"/>
      <c r="I227" s="163"/>
      <c r="J227" s="14"/>
      <c r="K227" s="292"/>
      <c r="L227" s="14"/>
      <c r="M227" s="163"/>
      <c r="N227" s="75"/>
      <c r="O227" s="75"/>
      <c r="P227" s="75"/>
      <c r="Q227" s="75"/>
      <c r="R227" s="75"/>
      <c r="S227" s="163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63"/>
      <c r="H228" s="163"/>
      <c r="I228" s="163"/>
      <c r="J228" s="14"/>
      <c r="K228" s="292"/>
      <c r="L228" s="14"/>
      <c r="M228" s="163"/>
      <c r="N228" s="75"/>
      <c r="O228" s="75"/>
      <c r="P228" s="75"/>
      <c r="Q228" s="75"/>
      <c r="R228" s="75"/>
      <c r="S228" s="163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63"/>
      <c r="H229" s="163"/>
      <c r="I229" s="163"/>
      <c r="J229" s="14"/>
      <c r="K229" s="292"/>
      <c r="L229" s="14"/>
      <c r="M229" s="163"/>
      <c r="N229" s="75"/>
      <c r="O229" s="75"/>
      <c r="P229" s="75"/>
      <c r="Q229" s="75"/>
      <c r="R229" s="75"/>
      <c r="S229" s="163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63"/>
      <c r="H230" s="163"/>
      <c r="I230" s="163"/>
      <c r="J230" s="14"/>
      <c r="K230" s="292"/>
      <c r="L230" s="14"/>
      <c r="M230" s="163"/>
      <c r="N230" s="75"/>
      <c r="O230" s="75"/>
      <c r="P230" s="75"/>
      <c r="Q230" s="75"/>
      <c r="R230" s="75"/>
      <c r="S230" s="163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63"/>
      <c r="H231" s="163"/>
      <c r="I231" s="163"/>
      <c r="J231" s="14"/>
      <c r="K231" s="292"/>
      <c r="L231" s="14"/>
      <c r="M231" s="163"/>
      <c r="N231" s="75"/>
      <c r="O231" s="75"/>
      <c r="P231" s="75"/>
      <c r="Q231" s="75"/>
      <c r="R231" s="75"/>
      <c r="S231" s="163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63"/>
      <c r="H232" s="163"/>
      <c r="I232" s="163"/>
      <c r="J232" s="14"/>
      <c r="K232" s="292"/>
      <c r="L232" s="14"/>
      <c r="M232" s="163"/>
      <c r="N232" s="75"/>
      <c r="O232" s="75"/>
      <c r="P232" s="75"/>
      <c r="Q232" s="75"/>
      <c r="R232" s="75"/>
      <c r="S232" s="163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63"/>
      <c r="H233" s="163"/>
      <c r="I233" s="163"/>
      <c r="J233" s="14"/>
      <c r="K233" s="292"/>
      <c r="L233" s="14"/>
      <c r="M233" s="163"/>
      <c r="N233" s="75"/>
      <c r="O233" s="75"/>
      <c r="P233" s="75"/>
      <c r="Q233" s="75"/>
      <c r="R233" s="75"/>
      <c r="S233" s="163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63"/>
      <c r="H234" s="163"/>
      <c r="I234" s="163"/>
      <c r="J234" s="14"/>
      <c r="K234" s="292"/>
      <c r="L234" s="14"/>
      <c r="M234" s="163"/>
      <c r="N234" s="75"/>
      <c r="O234" s="75"/>
      <c r="P234" s="75"/>
      <c r="Q234" s="75"/>
      <c r="R234" s="75"/>
      <c r="S234" s="163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63"/>
      <c r="H235" s="163"/>
      <c r="I235" s="163"/>
      <c r="J235" s="14"/>
      <c r="K235" s="292"/>
      <c r="L235" s="14"/>
      <c r="M235" s="163"/>
      <c r="N235" s="75"/>
      <c r="O235" s="75"/>
      <c r="P235" s="75"/>
      <c r="Q235" s="75"/>
      <c r="R235" s="75"/>
      <c r="S235" s="163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63"/>
      <c r="H236" s="163"/>
      <c r="I236" s="163"/>
      <c r="J236" s="14"/>
      <c r="K236" s="292"/>
      <c r="L236" s="14"/>
      <c r="M236" s="163"/>
      <c r="N236" s="75"/>
      <c r="O236" s="75"/>
      <c r="P236" s="75"/>
      <c r="Q236" s="75"/>
      <c r="R236" s="75"/>
      <c r="S236" s="163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63"/>
      <c r="H237" s="163"/>
      <c r="I237" s="163"/>
      <c r="J237" s="14"/>
      <c r="K237" s="292"/>
      <c r="L237" s="14"/>
      <c r="M237" s="163"/>
      <c r="N237" s="75"/>
      <c r="O237" s="75"/>
      <c r="P237" s="75"/>
      <c r="Q237" s="75"/>
      <c r="R237" s="75"/>
      <c r="S237" s="163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63"/>
      <c r="H238" s="163"/>
      <c r="I238" s="163"/>
      <c r="J238" s="14"/>
      <c r="K238" s="292"/>
      <c r="L238" s="14"/>
      <c r="M238" s="163"/>
      <c r="N238" s="75"/>
      <c r="O238" s="75"/>
      <c r="P238" s="75"/>
      <c r="Q238" s="75"/>
      <c r="R238" s="75"/>
      <c r="S238" s="163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63"/>
      <c r="H239" s="163"/>
      <c r="I239" s="163"/>
      <c r="J239" s="14"/>
      <c r="K239" s="292"/>
      <c r="L239" s="14"/>
      <c r="M239" s="163"/>
      <c r="N239" s="75"/>
      <c r="O239" s="75"/>
      <c r="P239" s="75"/>
      <c r="Q239" s="75"/>
      <c r="R239" s="75"/>
      <c r="S239" s="163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63"/>
      <c r="H240" s="163"/>
      <c r="I240" s="163"/>
      <c r="J240" s="14"/>
      <c r="K240" s="292"/>
      <c r="L240" s="14"/>
      <c r="M240" s="163"/>
      <c r="N240" s="75"/>
      <c r="O240" s="75"/>
      <c r="P240" s="75"/>
      <c r="Q240" s="75"/>
      <c r="R240" s="75"/>
      <c r="S240" s="163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63"/>
      <c r="H241" s="163"/>
      <c r="I241" s="163"/>
      <c r="J241" s="14"/>
      <c r="K241" s="292"/>
      <c r="L241" s="14"/>
      <c r="M241" s="163"/>
      <c r="N241" s="75"/>
      <c r="O241" s="75"/>
      <c r="P241" s="75"/>
      <c r="Q241" s="75"/>
      <c r="R241" s="75"/>
      <c r="S241" s="163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63"/>
      <c r="H242" s="163"/>
      <c r="I242" s="163"/>
      <c r="J242" s="14"/>
      <c r="K242" s="292"/>
      <c r="L242" s="14"/>
      <c r="M242" s="163"/>
      <c r="N242" s="75"/>
      <c r="O242" s="75"/>
      <c r="P242" s="75"/>
      <c r="Q242" s="75"/>
      <c r="R242" s="75"/>
      <c r="S242" s="163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63"/>
      <c r="H243" s="163"/>
      <c r="I243" s="163"/>
      <c r="J243" s="14"/>
      <c r="K243" s="292"/>
      <c r="L243" s="14"/>
      <c r="M243" s="163"/>
      <c r="N243" s="75"/>
      <c r="O243" s="75"/>
      <c r="P243" s="75"/>
      <c r="Q243" s="75"/>
      <c r="R243" s="75"/>
      <c r="S243" s="163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63"/>
      <c r="H244" s="163"/>
      <c r="I244" s="163"/>
      <c r="J244" s="14"/>
      <c r="K244" s="292"/>
      <c r="L244" s="14"/>
      <c r="M244" s="163"/>
      <c r="N244" s="75"/>
      <c r="O244" s="75"/>
      <c r="P244" s="75"/>
      <c r="Q244" s="75"/>
      <c r="R244" s="75"/>
      <c r="S244" s="163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63"/>
      <c r="H245" s="163"/>
      <c r="I245" s="163"/>
      <c r="J245" s="14"/>
      <c r="K245" s="292"/>
      <c r="L245" s="14"/>
      <c r="M245" s="163"/>
      <c r="N245" s="75"/>
      <c r="O245" s="75"/>
      <c r="P245" s="75"/>
      <c r="Q245" s="75"/>
      <c r="R245" s="75"/>
      <c r="S245" s="163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63"/>
      <c r="H246" s="163"/>
      <c r="I246" s="163"/>
      <c r="J246" s="14"/>
      <c r="K246" s="292"/>
      <c r="L246" s="14"/>
      <c r="M246" s="163"/>
      <c r="N246" s="75"/>
      <c r="O246" s="75"/>
      <c r="P246" s="75"/>
      <c r="Q246" s="75"/>
      <c r="R246" s="75"/>
      <c r="S246" s="163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63"/>
      <c r="H247" s="163"/>
      <c r="I247" s="163"/>
      <c r="J247" s="14"/>
      <c r="K247" s="292"/>
      <c r="L247" s="14"/>
      <c r="M247" s="163"/>
      <c r="N247" s="75"/>
      <c r="O247" s="75"/>
      <c r="P247" s="75"/>
      <c r="Q247" s="75"/>
      <c r="R247" s="75"/>
      <c r="S247" s="163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63"/>
      <c r="H248" s="163"/>
      <c r="I248" s="163"/>
      <c r="J248" s="14"/>
      <c r="K248" s="292"/>
      <c r="L248" s="14"/>
      <c r="M248" s="163"/>
      <c r="N248" s="75"/>
      <c r="O248" s="75"/>
      <c r="P248" s="75"/>
      <c r="Q248" s="75"/>
      <c r="R248" s="75"/>
      <c r="S248" s="163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63"/>
      <c r="H249" s="163"/>
      <c r="I249" s="163"/>
      <c r="J249" s="14"/>
      <c r="K249" s="292"/>
      <c r="L249" s="14"/>
      <c r="M249" s="163"/>
      <c r="N249" s="75"/>
      <c r="O249" s="75"/>
      <c r="P249" s="75"/>
      <c r="Q249" s="75"/>
      <c r="R249" s="75"/>
      <c r="S249" s="163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63"/>
      <c r="H250" s="163"/>
      <c r="I250" s="163"/>
      <c r="J250" s="14"/>
      <c r="K250" s="292"/>
      <c r="L250" s="14"/>
      <c r="M250" s="163"/>
      <c r="N250" s="75"/>
      <c r="O250" s="75"/>
      <c r="P250" s="75"/>
      <c r="Q250" s="75"/>
      <c r="R250" s="75"/>
      <c r="S250" s="163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63"/>
      <c r="H251" s="163"/>
      <c r="I251" s="163"/>
      <c r="J251" s="14"/>
      <c r="K251" s="292"/>
      <c r="L251" s="14"/>
      <c r="M251" s="163"/>
      <c r="N251" s="75"/>
      <c r="O251" s="75"/>
      <c r="P251" s="75"/>
      <c r="Q251" s="75"/>
      <c r="R251" s="75"/>
      <c r="S251" s="163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63"/>
      <c r="H252" s="163"/>
      <c r="I252" s="163"/>
      <c r="J252" s="14"/>
      <c r="K252" s="292"/>
      <c r="L252" s="14"/>
      <c r="M252" s="163"/>
      <c r="N252" s="75"/>
      <c r="O252" s="75"/>
      <c r="P252" s="75"/>
      <c r="Q252" s="75"/>
      <c r="R252" s="75"/>
      <c r="S252" s="163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63"/>
      <c r="H253" s="163"/>
      <c r="I253" s="163"/>
      <c r="J253" s="14"/>
      <c r="K253" s="292"/>
      <c r="L253" s="14"/>
      <c r="M253" s="163"/>
      <c r="N253" s="75"/>
      <c r="O253" s="75"/>
      <c r="P253" s="75"/>
      <c r="Q253" s="75"/>
      <c r="R253" s="75"/>
      <c r="S253" s="163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63"/>
      <c r="H254" s="163"/>
      <c r="I254" s="163"/>
      <c r="J254" s="14"/>
      <c r="K254" s="292"/>
      <c r="L254" s="14"/>
      <c r="M254" s="163"/>
      <c r="N254" s="75"/>
      <c r="O254" s="75"/>
      <c r="P254" s="75"/>
      <c r="Q254" s="75"/>
      <c r="R254" s="75"/>
      <c r="S254" s="163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63"/>
      <c r="H255" s="163"/>
      <c r="I255" s="163"/>
      <c r="J255" s="14"/>
      <c r="K255" s="292"/>
      <c r="L255" s="14"/>
      <c r="M255" s="163"/>
      <c r="N255" s="75"/>
      <c r="O255" s="75"/>
      <c r="P255" s="75"/>
      <c r="Q255" s="75"/>
      <c r="R255" s="75"/>
      <c r="S255" s="163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63"/>
      <c r="H256" s="163"/>
      <c r="I256" s="163"/>
      <c r="J256" s="14"/>
      <c r="K256" s="292"/>
      <c r="L256" s="14"/>
      <c r="M256" s="163"/>
      <c r="N256" s="75"/>
      <c r="O256" s="75"/>
      <c r="P256" s="75"/>
      <c r="Q256" s="75"/>
      <c r="R256" s="75"/>
      <c r="S256" s="163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63"/>
      <c r="H257" s="163"/>
      <c r="I257" s="163"/>
      <c r="J257" s="14"/>
      <c r="K257" s="292"/>
      <c r="L257" s="14"/>
      <c r="M257" s="163"/>
      <c r="N257" s="75"/>
      <c r="O257" s="75"/>
      <c r="P257" s="75"/>
      <c r="Q257" s="75"/>
      <c r="R257" s="75"/>
      <c r="S257" s="163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63"/>
      <c r="H258" s="163"/>
      <c r="I258" s="163"/>
      <c r="J258" s="14"/>
      <c r="K258" s="292"/>
      <c r="L258" s="14"/>
      <c r="M258" s="163"/>
      <c r="N258" s="75"/>
      <c r="O258" s="75"/>
      <c r="P258" s="75"/>
      <c r="Q258" s="75"/>
      <c r="R258" s="75"/>
      <c r="S258" s="163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63"/>
      <c r="H259" s="163"/>
      <c r="I259" s="163"/>
      <c r="J259" s="14"/>
      <c r="K259" s="292"/>
      <c r="L259" s="14"/>
      <c r="M259" s="163"/>
      <c r="N259" s="75"/>
      <c r="O259" s="75"/>
      <c r="P259" s="75"/>
      <c r="Q259" s="75"/>
      <c r="R259" s="75"/>
      <c r="S259" s="163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63"/>
      <c r="H260" s="163"/>
      <c r="I260" s="163"/>
      <c r="J260" s="14"/>
      <c r="K260" s="292"/>
      <c r="L260" s="14"/>
      <c r="M260" s="163"/>
      <c r="N260" s="75"/>
      <c r="O260" s="75"/>
      <c r="P260" s="75"/>
      <c r="Q260" s="75"/>
      <c r="R260" s="75"/>
      <c r="S260" s="163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63"/>
      <c r="H261" s="163"/>
      <c r="I261" s="163"/>
      <c r="J261" s="14"/>
      <c r="K261" s="292"/>
      <c r="L261" s="14"/>
      <c r="M261" s="163"/>
      <c r="N261" s="75"/>
      <c r="O261" s="75"/>
      <c r="P261" s="75"/>
      <c r="Q261" s="75"/>
      <c r="R261" s="75"/>
      <c r="S261" s="163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63"/>
      <c r="H262" s="163"/>
      <c r="I262" s="163"/>
      <c r="J262" s="14"/>
      <c r="K262" s="292"/>
      <c r="L262" s="14"/>
      <c r="M262" s="163"/>
      <c r="N262" s="75"/>
      <c r="O262" s="75"/>
      <c r="P262" s="75"/>
      <c r="Q262" s="75"/>
      <c r="R262" s="75"/>
      <c r="S262" s="163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63"/>
      <c r="H263" s="163"/>
      <c r="I263" s="163"/>
      <c r="J263" s="14"/>
      <c r="K263" s="292"/>
      <c r="L263" s="14"/>
      <c r="M263" s="163"/>
      <c r="N263" s="75"/>
      <c r="O263" s="75"/>
      <c r="P263" s="75"/>
      <c r="Q263" s="75"/>
      <c r="R263" s="75"/>
      <c r="S263" s="163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63"/>
      <c r="H264" s="163"/>
      <c r="I264" s="163"/>
      <c r="J264" s="14"/>
      <c r="K264" s="292"/>
      <c r="L264" s="14"/>
      <c r="M264" s="163"/>
      <c r="N264" s="75"/>
      <c r="O264" s="75"/>
      <c r="P264" s="75"/>
      <c r="Q264" s="75"/>
      <c r="R264" s="75"/>
      <c r="S264" s="163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63"/>
      <c r="H265" s="163"/>
      <c r="I265" s="163"/>
      <c r="J265" s="14"/>
      <c r="K265" s="292"/>
      <c r="L265" s="14"/>
      <c r="M265" s="163"/>
      <c r="N265" s="75"/>
      <c r="O265" s="75"/>
      <c r="P265" s="75"/>
      <c r="Q265" s="75"/>
      <c r="R265" s="75"/>
      <c r="S265" s="163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63"/>
      <c r="H266" s="163"/>
      <c r="I266" s="163"/>
      <c r="J266" s="14"/>
      <c r="K266" s="292"/>
      <c r="L266" s="14"/>
      <c r="M266" s="163"/>
      <c r="N266" s="75"/>
      <c r="O266" s="75"/>
      <c r="P266" s="75"/>
      <c r="Q266" s="75"/>
      <c r="R266" s="75"/>
      <c r="S266" s="163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63"/>
      <c r="H267" s="163"/>
      <c r="I267" s="163"/>
      <c r="J267" s="14"/>
      <c r="K267" s="292"/>
      <c r="L267" s="14"/>
      <c r="M267" s="163"/>
      <c r="N267" s="75"/>
      <c r="O267" s="75"/>
      <c r="P267" s="75"/>
      <c r="Q267" s="75"/>
      <c r="R267" s="75"/>
      <c r="S267" s="163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63"/>
      <c r="H268" s="163"/>
      <c r="I268" s="163"/>
      <c r="J268" s="14"/>
      <c r="K268" s="292"/>
      <c r="L268" s="14"/>
      <c r="M268" s="163"/>
      <c r="N268" s="75"/>
      <c r="O268" s="75"/>
      <c r="P268" s="75"/>
      <c r="Q268" s="75"/>
      <c r="R268" s="75"/>
      <c r="S268" s="163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63"/>
      <c r="H269" s="163"/>
      <c r="I269" s="163"/>
      <c r="J269" s="14"/>
      <c r="K269" s="292"/>
      <c r="L269" s="14"/>
      <c r="M269" s="163"/>
      <c r="N269" s="75"/>
      <c r="O269" s="75"/>
      <c r="P269" s="75"/>
      <c r="Q269" s="75"/>
      <c r="R269" s="75"/>
      <c r="S269" s="163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63"/>
      <c r="H270" s="163"/>
      <c r="I270" s="163"/>
      <c r="J270" s="14"/>
      <c r="K270" s="292"/>
      <c r="L270" s="14"/>
      <c r="M270" s="163"/>
      <c r="N270" s="75"/>
      <c r="O270" s="75"/>
      <c r="P270" s="75"/>
      <c r="Q270" s="75"/>
      <c r="R270" s="75"/>
      <c r="S270" s="163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63"/>
      <c r="H271" s="163"/>
      <c r="I271" s="163"/>
      <c r="J271" s="14"/>
      <c r="K271" s="292"/>
      <c r="L271" s="14"/>
      <c r="M271" s="163"/>
      <c r="N271" s="75"/>
      <c r="O271" s="75"/>
      <c r="P271" s="75"/>
      <c r="Q271" s="75"/>
      <c r="R271" s="75"/>
      <c r="S271" s="163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63"/>
      <c r="H272" s="163"/>
      <c r="I272" s="163"/>
      <c r="J272" s="14"/>
      <c r="K272" s="292"/>
      <c r="L272" s="14"/>
      <c r="M272" s="163"/>
      <c r="N272" s="75"/>
      <c r="O272" s="75"/>
      <c r="P272" s="75"/>
      <c r="Q272" s="75"/>
      <c r="R272" s="75"/>
      <c r="S272" s="163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63"/>
      <c r="H273" s="163"/>
      <c r="I273" s="163"/>
      <c r="J273" s="14"/>
      <c r="K273" s="292"/>
      <c r="L273" s="14"/>
      <c r="M273" s="163"/>
      <c r="N273" s="75"/>
      <c r="O273" s="75"/>
      <c r="P273" s="75"/>
      <c r="Q273" s="75"/>
      <c r="R273" s="75"/>
      <c r="S273" s="163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63"/>
      <c r="H274" s="163"/>
      <c r="I274" s="163"/>
      <c r="J274" s="14"/>
      <c r="K274" s="292"/>
      <c r="L274" s="14"/>
      <c r="M274" s="163"/>
      <c r="N274" s="75"/>
      <c r="O274" s="75"/>
      <c r="P274" s="75"/>
      <c r="Q274" s="75"/>
      <c r="R274" s="75"/>
      <c r="S274" s="163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63"/>
      <c r="H275" s="163"/>
      <c r="I275" s="163"/>
      <c r="J275" s="14"/>
      <c r="K275" s="292"/>
      <c r="L275" s="14"/>
      <c r="M275" s="163"/>
      <c r="N275" s="75"/>
      <c r="O275" s="75"/>
      <c r="P275" s="75"/>
      <c r="Q275" s="75"/>
      <c r="R275" s="75"/>
      <c r="S275" s="163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63"/>
      <c r="H276" s="163"/>
      <c r="I276" s="163"/>
      <c r="J276" s="14"/>
      <c r="K276" s="292"/>
      <c r="L276" s="14"/>
      <c r="M276" s="163"/>
      <c r="N276" s="76"/>
      <c r="O276" s="75"/>
      <c r="P276" s="75"/>
      <c r="Q276" s="75"/>
      <c r="R276" s="75"/>
      <c r="S276" s="163"/>
      <c r="T276" s="14"/>
      <c r="U276" s="14"/>
      <c r="V276" s="75"/>
      <c r="W276" s="75"/>
      <c r="X276" s="75"/>
      <c r="Y276" s="14"/>
      <c r="Z276" s="75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1:53">
      <c r="G277" s="163"/>
      <c r="H277" s="163"/>
      <c r="I277" s="163"/>
      <c r="J277" s="14"/>
      <c r="K277" s="292"/>
      <c r="L277" s="14"/>
      <c r="M277" s="163"/>
      <c r="N277" s="77"/>
      <c r="O277" s="76"/>
      <c r="P277" s="76"/>
      <c r="Q277" s="76"/>
      <c r="R277" s="76"/>
      <c r="S277" s="164"/>
      <c r="T277" s="30"/>
      <c r="U277" s="30"/>
      <c r="V277" s="76"/>
      <c r="W277" s="76"/>
    </row>
    <row r="278" spans="1:53">
      <c r="G278" s="163"/>
      <c r="H278" s="163"/>
      <c r="I278" s="163"/>
      <c r="J278" s="14"/>
      <c r="K278" s="292"/>
      <c r="L278" s="14"/>
      <c r="M278" s="163"/>
      <c r="N278" s="77"/>
      <c r="O278" s="77"/>
      <c r="P278" s="77"/>
      <c r="Q278" s="77"/>
      <c r="R278" s="77"/>
      <c r="S278" s="165"/>
      <c r="T278" s="34"/>
      <c r="U278" s="34"/>
      <c r="V278" s="77"/>
      <c r="W278" s="77"/>
    </row>
    <row r="279" spans="1:53">
      <c r="G279" s="163"/>
      <c r="H279" s="163"/>
      <c r="I279" s="163"/>
      <c r="J279" s="14"/>
      <c r="K279" s="292"/>
      <c r="L279" s="14"/>
      <c r="M279" s="163"/>
      <c r="N279" s="77"/>
      <c r="O279" s="77"/>
      <c r="P279" s="77"/>
      <c r="Q279" s="77"/>
      <c r="R279" s="77"/>
      <c r="S279" s="165"/>
      <c r="T279" s="34"/>
      <c r="U279" s="34"/>
      <c r="V279" s="77"/>
      <c r="W279" s="77"/>
    </row>
    <row r="280" spans="1:53">
      <c r="G280" s="163"/>
      <c r="H280" s="163"/>
      <c r="I280" s="163"/>
      <c r="J280" s="14"/>
      <c r="K280" s="292"/>
      <c r="L280" s="14"/>
      <c r="M280" s="163"/>
      <c r="N280" s="77"/>
      <c r="O280" s="77"/>
      <c r="P280" s="77"/>
      <c r="Q280" s="77"/>
      <c r="R280" s="77"/>
      <c r="S280" s="165"/>
      <c r="T280" s="34"/>
      <c r="U280" s="34"/>
      <c r="V280" s="77"/>
      <c r="W280" s="77"/>
    </row>
    <row r="281" spans="1:53">
      <c r="G281" s="163"/>
      <c r="H281" s="163"/>
      <c r="I281" s="163"/>
      <c r="J281" s="14"/>
      <c r="K281" s="292"/>
      <c r="L281" s="14"/>
      <c r="M281" s="163"/>
      <c r="N281" s="77"/>
      <c r="O281" s="77"/>
      <c r="P281" s="77"/>
      <c r="Q281" s="77"/>
      <c r="R281" s="77"/>
      <c r="S281" s="165"/>
      <c r="T281" s="34"/>
      <c r="U281" s="34"/>
      <c r="V281" s="77"/>
      <c r="W281" s="77"/>
    </row>
    <row r="282" spans="1:53">
      <c r="G282" s="163"/>
      <c r="H282" s="163"/>
      <c r="I282" s="163"/>
      <c r="J282" s="14"/>
      <c r="K282" s="292"/>
      <c r="L282" s="14"/>
      <c r="M282" s="163"/>
      <c r="N282" s="77"/>
      <c r="O282" s="77"/>
      <c r="P282" s="77"/>
      <c r="Q282" s="77"/>
      <c r="R282" s="77"/>
      <c r="S282" s="165"/>
      <c r="T282" s="34"/>
      <c r="U282" s="34"/>
      <c r="V282" s="77"/>
      <c r="W282" s="77"/>
    </row>
    <row r="283" spans="1:53">
      <c r="G283" s="163"/>
      <c r="H283" s="163"/>
      <c r="I283" s="163"/>
      <c r="J283" s="14"/>
      <c r="K283" s="292"/>
      <c r="L283" s="14"/>
      <c r="M283" s="163"/>
      <c r="N283" s="77"/>
      <c r="O283" s="77"/>
      <c r="P283" s="77"/>
      <c r="Q283" s="77"/>
      <c r="R283" s="77"/>
      <c r="S283" s="165"/>
      <c r="T283" s="34"/>
      <c r="U283" s="34"/>
      <c r="V283" s="77"/>
      <c r="W283" s="77"/>
    </row>
    <row r="284" spans="1:53" s="11" customFormat="1">
      <c r="A284"/>
      <c r="B284"/>
      <c r="C284"/>
      <c r="D284"/>
      <c r="E284"/>
      <c r="G284" s="163"/>
      <c r="H284" s="163"/>
      <c r="I284" s="163"/>
      <c r="J284" s="14"/>
      <c r="K284" s="292"/>
      <c r="L284" s="14"/>
      <c r="M284" s="163"/>
      <c r="N284" s="77"/>
      <c r="O284" s="77"/>
      <c r="P284" s="77"/>
      <c r="Q284" s="77"/>
      <c r="R284" s="77"/>
      <c r="S284" s="165"/>
      <c r="T284" s="34"/>
      <c r="U284" s="34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63"/>
      <c r="H285" s="163"/>
      <c r="I285" s="163"/>
      <c r="J285" s="14"/>
      <c r="K285" s="292"/>
      <c r="L285" s="14"/>
      <c r="M285" s="163"/>
      <c r="N285" s="77"/>
      <c r="O285" s="77"/>
      <c r="P285" s="77"/>
      <c r="Q285" s="77"/>
      <c r="R285" s="77"/>
      <c r="S285" s="165"/>
      <c r="T285" s="34"/>
      <c r="U285" s="34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/>
      <c r="B286"/>
      <c r="C286"/>
      <c r="D286"/>
      <c r="E286"/>
      <c r="G286" s="163"/>
      <c r="H286" s="163"/>
      <c r="I286" s="163"/>
      <c r="J286" s="14"/>
      <c r="K286" s="292"/>
      <c r="L286" s="14"/>
      <c r="M286" s="163"/>
      <c r="N286" s="77"/>
      <c r="O286" s="77"/>
      <c r="P286" s="77"/>
      <c r="Q286" s="77"/>
      <c r="R286" s="77"/>
      <c r="S286" s="165"/>
      <c r="T286" s="34"/>
      <c r="U286" s="34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0"/>
      <c r="B287" s="30"/>
      <c r="C287" s="30"/>
      <c r="D287" s="30"/>
      <c r="E287" s="30"/>
      <c r="F287" s="76"/>
      <c r="G287" s="164"/>
      <c r="H287" s="164"/>
      <c r="I287" s="164"/>
      <c r="J287" s="30"/>
      <c r="K287" s="293"/>
      <c r="L287" s="30"/>
      <c r="M287" s="164"/>
      <c r="N287" s="77"/>
      <c r="O287" s="77"/>
      <c r="P287" s="77"/>
      <c r="Q287" s="77"/>
      <c r="R287" s="77"/>
      <c r="S287" s="165"/>
      <c r="T287" s="34"/>
      <c r="U287" s="34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4"/>
      <c r="B288" s="34"/>
      <c r="C288" s="34"/>
      <c r="D288" s="34"/>
      <c r="E288" s="34"/>
      <c r="F288" s="77"/>
      <c r="G288" s="165"/>
      <c r="H288" s="165"/>
      <c r="I288" s="165"/>
      <c r="J288" s="34"/>
      <c r="K288" s="294"/>
      <c r="L288" s="34"/>
      <c r="M288" s="165"/>
      <c r="N288" s="77"/>
      <c r="O288" s="77"/>
      <c r="P288" s="77"/>
      <c r="Q288" s="77"/>
      <c r="R288" s="77"/>
      <c r="S288" s="165"/>
      <c r="T288" s="34"/>
      <c r="U288" s="34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4"/>
      <c r="B289" s="34"/>
      <c r="C289" s="34"/>
      <c r="D289" s="34"/>
      <c r="E289" s="34"/>
      <c r="F289" s="77"/>
      <c r="G289" s="165"/>
      <c r="H289" s="165"/>
      <c r="I289" s="165"/>
      <c r="J289" s="34"/>
      <c r="K289" s="294"/>
      <c r="L289" s="34"/>
      <c r="M289" s="165"/>
      <c r="N289" s="77"/>
      <c r="O289" s="77"/>
      <c r="P289" s="77"/>
      <c r="Q289" s="77"/>
      <c r="R289" s="77"/>
      <c r="S289" s="165"/>
      <c r="T289" s="34"/>
      <c r="U289" s="34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4"/>
      <c r="B290" s="34"/>
      <c r="C290" s="34"/>
      <c r="D290" s="34"/>
      <c r="E290" s="34"/>
      <c r="F290" s="77"/>
      <c r="G290" s="165"/>
      <c r="H290" s="165"/>
      <c r="I290" s="165"/>
      <c r="J290" s="34"/>
      <c r="K290" s="294"/>
      <c r="L290" s="34"/>
      <c r="M290" s="165"/>
      <c r="N290" s="77"/>
      <c r="O290" s="77"/>
      <c r="P290" s="77"/>
      <c r="Q290" s="77"/>
      <c r="R290" s="77"/>
      <c r="S290" s="165"/>
      <c r="T290" s="34"/>
      <c r="U290" s="34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4"/>
      <c r="B291" s="34"/>
      <c r="C291" s="34"/>
      <c r="D291" s="34"/>
      <c r="E291" s="34"/>
      <c r="F291" s="77"/>
      <c r="G291" s="165"/>
      <c r="H291" s="165"/>
      <c r="I291" s="165"/>
      <c r="J291" s="34"/>
      <c r="K291" s="294"/>
      <c r="L291" s="34"/>
      <c r="M291" s="165"/>
      <c r="N291" s="77"/>
      <c r="O291" s="77"/>
      <c r="P291" s="77"/>
      <c r="Q291" s="77"/>
      <c r="R291" s="77"/>
      <c r="S291" s="165"/>
      <c r="T291" s="34"/>
      <c r="U291" s="34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4"/>
      <c r="B292" s="34"/>
      <c r="C292" s="34"/>
      <c r="D292" s="34"/>
      <c r="E292" s="34"/>
      <c r="F292" s="77"/>
      <c r="G292" s="165"/>
      <c r="H292" s="165"/>
      <c r="I292" s="165"/>
      <c r="J292" s="34"/>
      <c r="K292" s="294"/>
      <c r="L292" s="34"/>
      <c r="M292" s="165"/>
      <c r="N292" s="77"/>
      <c r="O292" s="77"/>
      <c r="P292" s="77"/>
      <c r="Q292" s="77"/>
      <c r="R292" s="77"/>
      <c r="S292" s="165"/>
      <c r="T292" s="34"/>
      <c r="U292" s="34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4"/>
      <c r="B293" s="34"/>
      <c r="C293" s="34"/>
      <c r="D293" s="34"/>
      <c r="E293" s="34"/>
      <c r="F293" s="77"/>
      <c r="G293" s="165"/>
      <c r="H293" s="165"/>
      <c r="I293" s="165"/>
      <c r="J293" s="34"/>
      <c r="K293" s="294"/>
      <c r="L293" s="34"/>
      <c r="M293" s="165"/>
      <c r="N293" s="77"/>
      <c r="O293" s="77"/>
      <c r="P293" s="77"/>
      <c r="Q293" s="77"/>
      <c r="R293" s="77"/>
      <c r="S293" s="165"/>
      <c r="T293" s="34"/>
      <c r="U293" s="34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4"/>
      <c r="B294" s="34"/>
      <c r="C294" s="34"/>
      <c r="D294" s="34"/>
      <c r="E294" s="34"/>
      <c r="F294" s="77"/>
      <c r="G294" s="165"/>
      <c r="H294" s="165"/>
      <c r="I294" s="165"/>
      <c r="J294" s="34"/>
      <c r="K294" s="294"/>
      <c r="L294" s="34"/>
      <c r="M294" s="165"/>
      <c r="N294" s="77"/>
      <c r="O294" s="77"/>
      <c r="P294" s="77"/>
      <c r="Q294" s="77"/>
      <c r="R294" s="77"/>
      <c r="S294" s="165"/>
      <c r="T294" s="34"/>
      <c r="U294" s="34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4"/>
      <c r="B295" s="34"/>
      <c r="C295" s="34"/>
      <c r="D295" s="34"/>
      <c r="E295" s="34"/>
      <c r="F295" s="77"/>
      <c r="G295" s="165"/>
      <c r="H295" s="165"/>
      <c r="I295" s="165"/>
      <c r="J295" s="34"/>
      <c r="K295" s="294"/>
      <c r="L295" s="34"/>
      <c r="M295" s="165"/>
      <c r="N295" s="77"/>
      <c r="O295" s="77"/>
      <c r="P295" s="77"/>
      <c r="Q295" s="77"/>
      <c r="R295" s="77"/>
      <c r="S295" s="165"/>
      <c r="T295" s="34"/>
      <c r="U295" s="34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4"/>
      <c r="B296" s="34"/>
      <c r="C296" s="34"/>
      <c r="D296" s="34"/>
      <c r="E296" s="34"/>
      <c r="F296" s="77"/>
      <c r="G296" s="165"/>
      <c r="H296" s="165"/>
      <c r="I296" s="165"/>
      <c r="J296" s="34"/>
      <c r="K296" s="294"/>
      <c r="L296" s="34"/>
      <c r="M296" s="165"/>
      <c r="N296" s="77"/>
      <c r="O296" s="77"/>
      <c r="P296" s="77"/>
      <c r="Q296" s="77"/>
      <c r="R296" s="77"/>
      <c r="S296" s="165"/>
      <c r="T296" s="34"/>
      <c r="U296" s="34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4"/>
      <c r="B297" s="34"/>
      <c r="C297" s="34"/>
      <c r="D297" s="34"/>
      <c r="E297" s="34"/>
      <c r="F297" s="77"/>
      <c r="G297" s="165"/>
      <c r="H297" s="165"/>
      <c r="I297" s="165"/>
      <c r="J297" s="34"/>
      <c r="K297" s="294"/>
      <c r="L297" s="34"/>
      <c r="M297" s="165"/>
      <c r="N297" s="77"/>
      <c r="O297" s="77"/>
      <c r="P297" s="77"/>
      <c r="Q297" s="77"/>
      <c r="R297" s="77"/>
      <c r="S297" s="165"/>
      <c r="T297" s="34"/>
      <c r="U297" s="34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4"/>
      <c r="B298" s="34"/>
      <c r="C298" s="34"/>
      <c r="D298" s="34"/>
      <c r="E298" s="34"/>
      <c r="F298" s="77"/>
      <c r="G298" s="165"/>
      <c r="H298" s="165"/>
      <c r="I298" s="165"/>
      <c r="J298" s="34"/>
      <c r="K298" s="294"/>
      <c r="L298" s="34"/>
      <c r="M298" s="165"/>
      <c r="N298" s="77"/>
      <c r="O298" s="77"/>
      <c r="P298" s="77"/>
      <c r="Q298" s="77"/>
      <c r="R298" s="77"/>
      <c r="S298" s="165"/>
      <c r="T298" s="34"/>
      <c r="U298" s="34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4"/>
      <c r="B299" s="34"/>
      <c r="C299" s="34"/>
      <c r="D299" s="34"/>
      <c r="E299" s="34"/>
      <c r="F299" s="77"/>
      <c r="G299" s="165"/>
      <c r="H299" s="165"/>
      <c r="I299" s="165"/>
      <c r="J299" s="34"/>
      <c r="K299" s="294"/>
      <c r="L299" s="34"/>
      <c r="M299" s="165"/>
      <c r="N299" s="77"/>
      <c r="O299" s="77"/>
      <c r="P299" s="77"/>
      <c r="Q299" s="77"/>
      <c r="R299" s="77"/>
      <c r="S299" s="165"/>
      <c r="T299" s="34"/>
      <c r="U299" s="34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4"/>
      <c r="B300" s="34"/>
      <c r="C300" s="34"/>
      <c r="D300" s="34"/>
      <c r="E300" s="34"/>
      <c r="F300" s="77"/>
      <c r="G300" s="165"/>
      <c r="H300" s="165"/>
      <c r="I300" s="165"/>
      <c r="J300" s="34"/>
      <c r="K300" s="294"/>
      <c r="L300" s="34"/>
      <c r="M300" s="165"/>
      <c r="N300" s="77"/>
      <c r="O300" s="77"/>
      <c r="P300" s="77"/>
      <c r="Q300" s="77"/>
      <c r="R300" s="77"/>
      <c r="S300" s="165"/>
      <c r="T300" s="34"/>
      <c r="U300" s="34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4"/>
      <c r="B301" s="34"/>
      <c r="C301" s="34"/>
      <c r="D301" s="34"/>
      <c r="E301" s="34"/>
      <c r="F301" s="77"/>
      <c r="G301" s="165"/>
      <c r="H301" s="165"/>
      <c r="I301" s="165"/>
      <c r="J301" s="34"/>
      <c r="K301" s="294"/>
      <c r="L301" s="34"/>
      <c r="M301" s="165"/>
      <c r="N301" s="77"/>
      <c r="O301" s="77"/>
      <c r="P301" s="77"/>
      <c r="Q301" s="77"/>
      <c r="R301" s="77"/>
      <c r="S301" s="165"/>
      <c r="T301" s="34"/>
      <c r="U301" s="34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4"/>
      <c r="B302" s="34"/>
      <c r="C302" s="34"/>
      <c r="D302" s="34"/>
      <c r="E302" s="34"/>
      <c r="F302" s="77"/>
      <c r="G302" s="165"/>
      <c r="H302" s="165"/>
      <c r="I302" s="165"/>
      <c r="J302" s="34"/>
      <c r="K302" s="294"/>
      <c r="L302" s="34"/>
      <c r="M302" s="165"/>
      <c r="N302" s="77"/>
      <c r="O302" s="77"/>
      <c r="P302" s="77"/>
      <c r="Q302" s="77"/>
      <c r="R302" s="77"/>
      <c r="S302" s="165"/>
      <c r="T302" s="34"/>
      <c r="U302" s="34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4"/>
      <c r="B303" s="34"/>
      <c r="C303" s="34"/>
      <c r="D303" s="34"/>
      <c r="E303" s="34"/>
      <c r="F303" s="77"/>
      <c r="G303" s="165"/>
      <c r="H303" s="165"/>
      <c r="I303" s="165"/>
      <c r="J303" s="34"/>
      <c r="K303" s="294"/>
      <c r="L303" s="34"/>
      <c r="M303" s="165"/>
      <c r="N303" s="77"/>
      <c r="O303" s="77"/>
      <c r="P303" s="77"/>
      <c r="Q303" s="77"/>
      <c r="R303" s="77"/>
      <c r="S303" s="165"/>
      <c r="T303" s="34"/>
      <c r="U303" s="34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4"/>
      <c r="B304" s="34"/>
      <c r="C304" s="34"/>
      <c r="D304" s="34"/>
      <c r="E304" s="34"/>
      <c r="F304" s="77"/>
      <c r="G304" s="165"/>
      <c r="H304" s="165"/>
      <c r="I304" s="165"/>
      <c r="J304" s="34"/>
      <c r="K304" s="294"/>
      <c r="L304" s="34"/>
      <c r="M304" s="165"/>
      <c r="N304" s="77"/>
      <c r="O304" s="77"/>
      <c r="P304" s="77"/>
      <c r="Q304" s="77"/>
      <c r="R304" s="77"/>
      <c r="S304" s="165"/>
      <c r="T304" s="34"/>
      <c r="U304" s="34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4"/>
      <c r="B305" s="34"/>
      <c r="C305" s="34"/>
      <c r="D305" s="34"/>
      <c r="E305" s="34"/>
      <c r="F305" s="77"/>
      <c r="G305" s="165"/>
      <c r="H305" s="165"/>
      <c r="I305" s="165"/>
      <c r="J305" s="34"/>
      <c r="K305" s="294"/>
      <c r="L305" s="34"/>
      <c r="M305" s="165"/>
      <c r="N305" s="77"/>
      <c r="O305" s="77"/>
      <c r="P305" s="77"/>
      <c r="Q305" s="77"/>
      <c r="R305" s="77"/>
      <c r="S305" s="165"/>
      <c r="T305" s="34"/>
      <c r="U305" s="34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4"/>
      <c r="B306" s="34"/>
      <c r="C306" s="34"/>
      <c r="D306" s="34"/>
      <c r="E306" s="34"/>
      <c r="F306" s="77"/>
      <c r="G306" s="165"/>
      <c r="H306" s="165"/>
      <c r="I306" s="165"/>
      <c r="J306" s="34"/>
      <c r="K306" s="294"/>
      <c r="L306" s="34"/>
      <c r="M306" s="165"/>
      <c r="N306" s="77"/>
      <c r="O306" s="77"/>
      <c r="P306" s="77"/>
      <c r="Q306" s="77"/>
      <c r="R306" s="77"/>
      <c r="S306" s="165"/>
      <c r="T306" s="34"/>
      <c r="U306" s="34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4"/>
      <c r="B307" s="34"/>
      <c r="C307" s="34"/>
      <c r="D307" s="34"/>
      <c r="E307" s="34"/>
      <c r="F307" s="77"/>
      <c r="G307" s="165"/>
      <c r="H307" s="165"/>
      <c r="I307" s="165"/>
      <c r="J307" s="34"/>
      <c r="K307" s="294"/>
      <c r="L307" s="34"/>
      <c r="M307" s="165"/>
      <c r="N307" s="77"/>
      <c r="O307" s="77"/>
      <c r="P307" s="77"/>
      <c r="Q307" s="77"/>
      <c r="R307" s="77"/>
      <c r="S307" s="165"/>
      <c r="T307" s="34"/>
      <c r="U307" s="34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4"/>
      <c r="B308" s="34"/>
      <c r="C308" s="34"/>
      <c r="D308" s="34"/>
      <c r="E308" s="34"/>
      <c r="F308" s="77"/>
      <c r="G308" s="165"/>
      <c r="H308" s="165"/>
      <c r="I308" s="165"/>
      <c r="J308" s="34"/>
      <c r="K308" s="294"/>
      <c r="L308" s="34"/>
      <c r="M308" s="165"/>
      <c r="N308" s="77"/>
      <c r="O308" s="77"/>
      <c r="P308" s="77"/>
      <c r="Q308" s="77"/>
      <c r="R308" s="77"/>
      <c r="S308" s="165"/>
      <c r="T308" s="34"/>
      <c r="U308" s="34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4"/>
      <c r="B309" s="34"/>
      <c r="C309" s="34"/>
      <c r="D309" s="34"/>
      <c r="E309" s="34"/>
      <c r="F309" s="77"/>
      <c r="G309" s="165"/>
      <c r="H309" s="165"/>
      <c r="I309" s="165"/>
      <c r="J309" s="34"/>
      <c r="K309" s="294"/>
      <c r="L309" s="34"/>
      <c r="M309" s="165"/>
      <c r="N309" s="77"/>
      <c r="O309" s="77"/>
      <c r="P309" s="77"/>
      <c r="Q309" s="77"/>
      <c r="R309" s="77"/>
      <c r="S309" s="165"/>
      <c r="T309" s="34"/>
      <c r="U309" s="34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4"/>
      <c r="B310" s="34"/>
      <c r="C310" s="34"/>
      <c r="D310" s="34"/>
      <c r="E310" s="34"/>
      <c r="F310" s="77"/>
      <c r="G310" s="165"/>
      <c r="H310" s="165"/>
      <c r="I310" s="165"/>
      <c r="J310" s="34"/>
      <c r="K310" s="294"/>
      <c r="L310" s="34"/>
      <c r="M310" s="165"/>
      <c r="N310" s="77"/>
      <c r="O310" s="77"/>
      <c r="P310" s="77"/>
      <c r="Q310" s="77"/>
      <c r="R310" s="77"/>
      <c r="S310" s="165"/>
      <c r="T310" s="34"/>
      <c r="U310" s="34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4"/>
      <c r="B311" s="34"/>
      <c r="C311" s="34"/>
      <c r="D311" s="34"/>
      <c r="E311" s="34"/>
      <c r="F311" s="77"/>
      <c r="G311" s="165"/>
      <c r="H311" s="165"/>
      <c r="I311" s="165"/>
      <c r="J311" s="34"/>
      <c r="K311" s="294"/>
      <c r="L311" s="34"/>
      <c r="M311" s="165"/>
      <c r="N311" s="77"/>
      <c r="O311" s="77"/>
      <c r="P311" s="77"/>
      <c r="Q311" s="77"/>
      <c r="R311" s="77"/>
      <c r="S311" s="165"/>
      <c r="T311" s="34"/>
      <c r="U311" s="34"/>
      <c r="V311" s="77"/>
      <c r="W311" s="77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4"/>
      <c r="B312" s="34"/>
      <c r="C312" s="34"/>
      <c r="D312" s="34"/>
      <c r="E312" s="34"/>
      <c r="F312" s="77"/>
      <c r="G312" s="165"/>
      <c r="H312" s="165"/>
      <c r="I312" s="165"/>
      <c r="J312" s="34"/>
      <c r="K312" s="294"/>
      <c r="L312" s="34"/>
      <c r="M312" s="165"/>
      <c r="N312" s="77"/>
      <c r="O312" s="77"/>
      <c r="P312" s="77"/>
      <c r="Q312" s="77"/>
      <c r="R312" s="77"/>
      <c r="S312" s="165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4"/>
      <c r="B313" s="34"/>
      <c r="C313" s="34"/>
      <c r="D313" s="34"/>
      <c r="E313" s="34"/>
      <c r="F313" s="77"/>
      <c r="G313" s="165"/>
      <c r="H313" s="165"/>
      <c r="I313" s="165"/>
      <c r="J313" s="34"/>
      <c r="K313" s="294"/>
      <c r="L313" s="34"/>
      <c r="M313" s="165"/>
      <c r="N313" s="77"/>
      <c r="O313" s="77"/>
      <c r="P313" s="77"/>
      <c r="Q313" s="77"/>
      <c r="R313" s="77"/>
      <c r="S313" s="165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4"/>
      <c r="B314" s="34"/>
      <c r="C314" s="34"/>
      <c r="D314" s="34"/>
      <c r="E314" s="34"/>
      <c r="F314" s="77"/>
      <c r="G314" s="165"/>
      <c r="H314" s="165"/>
      <c r="I314" s="165"/>
      <c r="J314" s="34"/>
      <c r="K314" s="294"/>
      <c r="L314" s="34"/>
      <c r="M314" s="165"/>
      <c r="N314" s="77"/>
      <c r="O314" s="77"/>
      <c r="P314" s="77"/>
      <c r="Q314" s="77"/>
      <c r="R314" s="77"/>
      <c r="S314" s="165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s="11" customFormat="1">
      <c r="A315" s="34"/>
      <c r="B315" s="34"/>
      <c r="C315" s="34"/>
      <c r="D315" s="34"/>
      <c r="E315" s="34"/>
      <c r="F315" s="77"/>
      <c r="G315" s="165"/>
      <c r="H315" s="165"/>
      <c r="I315" s="165"/>
      <c r="J315" s="34"/>
      <c r="K315" s="294"/>
      <c r="L315" s="34"/>
      <c r="M315" s="165"/>
      <c r="N315" s="77"/>
      <c r="O315" s="77"/>
      <c r="P315" s="77"/>
      <c r="Q315" s="77"/>
      <c r="R315" s="77"/>
      <c r="S315" s="165"/>
      <c r="T315"/>
      <c r="U315"/>
      <c r="Y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 s="34"/>
      <c r="B316" s="34"/>
      <c r="C316" s="34"/>
      <c r="D316" s="34"/>
      <c r="E316" s="34"/>
      <c r="F316" s="77"/>
      <c r="G316" s="165"/>
      <c r="H316" s="165"/>
      <c r="I316" s="165"/>
      <c r="J316" s="34"/>
      <c r="K316" s="294"/>
      <c r="L316" s="34"/>
      <c r="M316" s="165"/>
      <c r="N316" s="77"/>
      <c r="O316" s="77"/>
      <c r="P316" s="77"/>
      <c r="Q316" s="77"/>
      <c r="R316" s="77"/>
      <c r="S316" s="165"/>
    </row>
    <row r="317" spans="1:53">
      <c r="A317" s="34"/>
      <c r="B317" s="34"/>
      <c r="C317" s="34"/>
      <c r="D317" s="34"/>
      <c r="E317" s="34"/>
      <c r="F317" s="77"/>
      <c r="G317" s="165"/>
      <c r="H317" s="165"/>
      <c r="I317" s="165"/>
      <c r="J317" s="34"/>
      <c r="K317" s="294"/>
      <c r="L317" s="34"/>
      <c r="M317" s="165"/>
      <c r="N317" s="77"/>
      <c r="O317" s="77"/>
      <c r="P317" s="77"/>
      <c r="Q317" s="77"/>
      <c r="R317" s="77"/>
      <c r="S317" s="165"/>
    </row>
    <row r="318" spans="1:53">
      <c r="A318" s="34"/>
      <c r="B318" s="34"/>
      <c r="C318" s="34"/>
      <c r="D318" s="34"/>
      <c r="E318" s="34"/>
      <c r="F318" s="77"/>
      <c r="G318" s="165"/>
      <c r="H318" s="165"/>
      <c r="I318" s="165"/>
      <c r="J318" s="34"/>
      <c r="K318" s="294"/>
      <c r="L318" s="34"/>
      <c r="M318" s="165"/>
      <c r="N318" s="77"/>
      <c r="O318" s="77"/>
      <c r="P318" s="77"/>
      <c r="Q318" s="77"/>
      <c r="R318" s="77"/>
      <c r="S318" s="165"/>
    </row>
    <row r="319" spans="1:53">
      <c r="A319" s="34"/>
      <c r="B319" s="34"/>
      <c r="C319" s="34"/>
      <c r="D319" s="34"/>
      <c r="E319" s="34"/>
      <c r="F319" s="77"/>
      <c r="G319" s="165"/>
      <c r="H319" s="165"/>
      <c r="I319" s="165"/>
      <c r="J319" s="34"/>
      <c r="K319" s="294"/>
      <c r="L319" s="34"/>
      <c r="M319" s="165"/>
      <c r="N319" s="77"/>
      <c r="O319" s="77"/>
      <c r="P319" s="77"/>
      <c r="Q319" s="77"/>
      <c r="R319" s="77"/>
      <c r="S319" s="165"/>
    </row>
    <row r="320" spans="1:53">
      <c r="A320" s="34"/>
      <c r="B320" s="34"/>
      <c r="C320" s="34"/>
      <c r="D320" s="34"/>
      <c r="E320" s="34"/>
      <c r="F320" s="77"/>
      <c r="G320" s="165"/>
      <c r="H320" s="165"/>
      <c r="I320" s="165"/>
      <c r="J320" s="34"/>
      <c r="K320" s="294"/>
      <c r="L320" s="34"/>
      <c r="M320" s="165"/>
      <c r="N320" s="77"/>
      <c r="O320" s="77"/>
      <c r="P320" s="77"/>
      <c r="Q320" s="77"/>
      <c r="R320" s="77"/>
      <c r="S320" s="165"/>
    </row>
    <row r="321" spans="1:19">
      <c r="A321" s="34"/>
      <c r="B321" s="34"/>
      <c r="C321" s="34"/>
      <c r="D321" s="34"/>
      <c r="E321" s="34"/>
      <c r="F321" s="77"/>
      <c r="G321" s="165"/>
      <c r="H321" s="165"/>
      <c r="I321" s="165"/>
      <c r="J321" s="34"/>
      <c r="K321" s="294"/>
      <c r="L321" s="34"/>
      <c r="M321" s="165"/>
      <c r="N321" s="77"/>
      <c r="O321" s="77"/>
      <c r="P321" s="77"/>
      <c r="Q321" s="77"/>
      <c r="R321" s="77"/>
      <c r="S321" s="165"/>
    </row>
    <row r="322" spans="1:19">
      <c r="N322" s="77"/>
      <c r="O322" s="77"/>
      <c r="P322" s="77"/>
      <c r="Q322" s="77"/>
      <c r="R322" s="77"/>
      <c r="S322" s="165"/>
    </row>
    <row r="323" spans="1:19">
      <c r="N323" s="77"/>
      <c r="O323" s="77"/>
      <c r="P323" s="77"/>
      <c r="Q323" s="77"/>
      <c r="R323" s="77"/>
      <c r="S323" s="165"/>
    </row>
    <row r="324" spans="1:19">
      <c r="N324" s="77"/>
      <c r="O324" s="77"/>
      <c r="P324" s="77"/>
      <c r="Q324" s="77"/>
      <c r="R324" s="77"/>
      <c r="S324" s="165"/>
    </row>
    <row r="325" spans="1:19">
      <c r="N325" s="77"/>
      <c r="O325" s="77"/>
      <c r="P325" s="77"/>
      <c r="Q325" s="77"/>
      <c r="R325" s="77"/>
      <c r="S325" s="165"/>
    </row>
    <row r="326" spans="1:19">
      <c r="N326" s="77"/>
      <c r="O326" s="77"/>
      <c r="P326" s="77"/>
      <c r="Q326" s="77"/>
      <c r="R326" s="77"/>
      <c r="S326" s="165"/>
    </row>
    <row r="327" spans="1:19">
      <c r="N327" s="77"/>
      <c r="O327" s="77"/>
      <c r="P327" s="77"/>
      <c r="Q327" s="77"/>
      <c r="R327" s="77"/>
      <c r="S327" s="165"/>
    </row>
    <row r="328" spans="1:19">
      <c r="N328" s="77"/>
      <c r="O328" s="77"/>
      <c r="P328" s="77"/>
      <c r="Q328" s="77"/>
      <c r="R328" s="77"/>
      <c r="S328" s="165"/>
    </row>
    <row r="329" spans="1:19">
      <c r="N329" s="77"/>
      <c r="O329" s="77"/>
      <c r="P329" s="77"/>
      <c r="Q329" s="77"/>
      <c r="R329" s="77"/>
      <c r="S329" s="165"/>
    </row>
    <row r="330" spans="1:19">
      <c r="N330" s="77"/>
      <c r="O330" s="77"/>
      <c r="P330" s="77"/>
      <c r="Q330" s="77"/>
      <c r="R330" s="77"/>
      <c r="S330" s="165"/>
    </row>
    <row r="331" spans="1:19">
      <c r="N331" s="77"/>
      <c r="O331" s="77"/>
      <c r="P331" s="77"/>
      <c r="Q331" s="77"/>
      <c r="R331" s="77"/>
      <c r="S331" s="165"/>
    </row>
    <row r="332" spans="1:19">
      <c r="N332" s="77"/>
      <c r="O332" s="77"/>
      <c r="P332" s="77"/>
      <c r="Q332" s="77"/>
      <c r="R332" s="77"/>
      <c r="S332" s="165"/>
    </row>
    <row r="333" spans="1:19">
      <c r="N333" s="77"/>
      <c r="O333" s="77"/>
      <c r="P333" s="77"/>
      <c r="Q333" s="77"/>
      <c r="R333" s="77"/>
      <c r="S333" s="165"/>
    </row>
    <row r="334" spans="1:19">
      <c r="O334" s="77"/>
      <c r="P334" s="77"/>
      <c r="Q334" s="77"/>
      <c r="R334" s="77"/>
      <c r="S334" s="165"/>
    </row>
  </sheetData>
  <conditionalFormatting sqref="AC104 AC35:AC36">
    <cfRule type="cellIs" dxfId="24" priority="6" stopIfTrue="1" operator="lessThan">
      <formula>0</formula>
    </cfRule>
  </conditionalFormatting>
  <conditionalFormatting sqref="AC81">
    <cfRule type="cellIs" dxfId="23" priority="7" stopIfTrue="1" operator="greaterThan">
      <formula>0</formula>
    </cfRule>
  </conditionalFormatting>
  <conditionalFormatting sqref="AC58">
    <cfRule type="cellIs" dxfId="22" priority="8" stopIfTrue="1" operator="greaterThan">
      <formula>0</formula>
    </cfRule>
    <cfRule type="cellIs" dxfId="21" priority="9" stopIfTrue="1" operator="lessThan">
      <formula>0</formula>
    </cfRule>
  </conditionalFormatting>
  <conditionalFormatting sqref="AC81">
    <cfRule type="cellIs" dxfId="20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194"/>
  <sheetViews>
    <sheetView zoomScale="87" zoomScaleNormal="87" workbookViewId="0">
      <pane xSplit="9" ySplit="10" topLeftCell="J33" activePane="bottomRight" state="frozen"/>
      <selection pane="topRight" activeCell="I1" sqref="I1"/>
      <selection pane="bottomLeft" activeCell="A11" sqref="A11"/>
      <selection pane="bottomRight" activeCell="A25" sqref="A25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1.08984375" style="527" customWidth="1"/>
    <col min="8" max="8" width="7.453125" customWidth="1"/>
    <col min="9" max="9" width="6.08984375" style="11" customWidth="1"/>
    <col min="10" max="10" width="6.08984375" style="93" customWidth="1"/>
    <col min="11" max="11" width="5.36328125" style="93" customWidth="1"/>
    <col min="12" max="12" width="6.08984375" style="93" customWidth="1"/>
    <col min="13" max="13" width="1.1796875" style="93" customWidth="1"/>
    <col min="14" max="14" width="7.1796875" style="93" customWidth="1"/>
    <col min="15" max="15" width="6.08984375" style="93" customWidth="1"/>
    <col min="16" max="16" width="7" customWidth="1"/>
    <col min="17" max="17" width="6.08984375" style="93" customWidth="1"/>
    <col min="18" max="18" width="1.26953125" style="93" customWidth="1"/>
    <col min="19" max="19" width="7.453125" customWidth="1"/>
    <col min="20" max="20" width="8.81640625" style="93" customWidth="1"/>
    <col min="21" max="21" width="7.36328125" style="11" customWidth="1"/>
    <col min="22" max="22" width="6.90625" style="11" customWidth="1"/>
    <col min="23" max="23" width="7.08984375" style="11" customWidth="1"/>
    <col min="24" max="24" width="6.08984375" style="93" customWidth="1"/>
    <col min="25" max="25" width="5.6328125" customWidth="1"/>
    <col min="26" max="26" width="6.54296875" customWidth="1"/>
    <col min="27" max="27" width="6.1796875" style="11" customWidth="1"/>
    <col min="28" max="28" width="5.1796875" style="11" customWidth="1"/>
    <col min="29" max="29" width="7" style="11" customWidth="1"/>
    <col min="30" max="30" width="9.1796875" style="93" customWidth="1"/>
    <col min="31" max="31" width="10.36328125" style="11" customWidth="1"/>
    <col min="32" max="32" width="4.6328125" customWidth="1"/>
    <col min="45" max="45" width="14" customWidth="1"/>
    <col min="46" max="46" width="12.54296875" customWidth="1"/>
    <col min="47" max="47" width="10.90625" customWidth="1"/>
  </cols>
  <sheetData>
    <row r="1" spans="1:53">
      <c r="A1" s="45"/>
      <c r="B1" s="45"/>
      <c r="C1" s="45"/>
      <c r="D1" s="45"/>
      <c r="E1" s="45"/>
      <c r="F1" s="71"/>
      <c r="G1" s="71"/>
      <c r="H1" s="45"/>
      <c r="I1" s="71"/>
      <c r="J1" s="90"/>
      <c r="K1" s="90"/>
      <c r="L1" s="90"/>
      <c r="M1" s="90"/>
      <c r="N1" s="90"/>
      <c r="O1" s="90"/>
      <c r="P1" s="45"/>
      <c r="Q1" s="90"/>
      <c r="R1" s="90"/>
      <c r="S1" s="45"/>
      <c r="T1" s="90"/>
      <c r="U1" s="71"/>
      <c r="V1" s="71"/>
      <c r="W1" s="71"/>
      <c r="X1" s="90"/>
      <c r="Y1" s="45"/>
      <c r="Z1" s="45"/>
      <c r="AA1" s="71"/>
      <c r="AB1" s="71"/>
      <c r="AC1" s="71"/>
      <c r="AD1" s="90"/>
      <c r="AE1" s="71"/>
      <c r="AF1" s="45"/>
      <c r="AG1" s="4"/>
      <c r="AH1" s="4"/>
      <c r="AI1" s="4"/>
      <c r="AJ1" s="4"/>
      <c r="AK1" s="4"/>
    </row>
    <row r="2" spans="1:53" s="187" customFormat="1" ht="31.8">
      <c r="A2" s="186"/>
      <c r="B2" s="186"/>
      <c r="C2" s="186"/>
      <c r="D2" s="143" t="s">
        <v>449</v>
      </c>
      <c r="E2" s="186"/>
      <c r="F2" s="186"/>
      <c r="G2" s="186"/>
      <c r="H2" s="202"/>
      <c r="I2" s="186"/>
      <c r="J2" s="202"/>
      <c r="K2" s="197"/>
      <c r="L2" s="197"/>
      <c r="M2" s="197"/>
      <c r="N2" s="197"/>
      <c r="O2" s="197"/>
      <c r="P2" s="176" t="str">
        <f>+År!B2</f>
        <v>VÆR :</v>
      </c>
      <c r="Q2" s="197"/>
      <c r="R2" s="197"/>
      <c r="S2" s="186"/>
      <c r="T2" s="197"/>
      <c r="U2" s="202"/>
      <c r="V2" s="202"/>
      <c r="W2" s="202"/>
      <c r="X2" s="197"/>
      <c r="Y2" s="186"/>
      <c r="Z2" s="186"/>
      <c r="AA2" s="202"/>
      <c r="AB2" s="202"/>
      <c r="AC2" s="202"/>
      <c r="AD2" s="197"/>
      <c r="AE2" s="202"/>
      <c r="AF2" s="186"/>
      <c r="AG2" s="4"/>
      <c r="AH2" s="4"/>
      <c r="AI2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>
      <c r="A3" s="45"/>
      <c r="B3" s="45"/>
      <c r="C3" s="45"/>
      <c r="D3" s="45"/>
      <c r="E3" s="45"/>
      <c r="F3" s="71"/>
      <c r="G3" s="71"/>
      <c r="H3" s="45"/>
      <c r="I3" s="71"/>
      <c r="J3" s="90"/>
      <c r="K3" s="90"/>
      <c r="L3" s="90"/>
      <c r="M3" s="90"/>
      <c r="N3" s="90"/>
      <c r="O3" s="90"/>
      <c r="P3" s="45"/>
      <c r="Q3" s="90"/>
      <c r="R3" s="90"/>
      <c r="S3" s="45"/>
      <c r="T3" s="90"/>
      <c r="U3" s="71"/>
      <c r="V3" s="71"/>
      <c r="W3" s="71"/>
      <c r="X3" s="90"/>
      <c r="Y3" s="45"/>
      <c r="Z3" s="45"/>
      <c r="AA3" s="71"/>
      <c r="AB3" s="71"/>
      <c r="AC3" s="71"/>
      <c r="AD3" s="90"/>
      <c r="AE3" s="71"/>
      <c r="AF3" s="45"/>
      <c r="AG3" s="4"/>
      <c r="AH3" s="4"/>
      <c r="AJ3" s="4"/>
      <c r="AK3" s="4"/>
    </row>
    <row r="4" spans="1:53">
      <c r="A4" s="45"/>
      <c r="B4" s="45"/>
      <c r="C4" s="45"/>
      <c r="D4" s="45"/>
      <c r="E4" s="45"/>
      <c r="F4" s="71"/>
      <c r="G4" s="71"/>
      <c r="H4" s="45"/>
      <c r="I4" s="71"/>
      <c r="J4" s="90"/>
      <c r="K4" s="90"/>
      <c r="L4" s="90"/>
      <c r="M4" s="90"/>
      <c r="N4" s="90"/>
      <c r="O4" s="90"/>
      <c r="P4" s="45"/>
      <c r="Q4" s="90"/>
      <c r="R4" s="90"/>
      <c r="S4" s="45"/>
      <c r="T4" s="90"/>
      <c r="U4" s="71"/>
      <c r="V4" s="71"/>
      <c r="W4" s="71"/>
      <c r="X4" s="90"/>
      <c r="Y4" s="45"/>
      <c r="Z4" s="45"/>
      <c r="AA4" s="71"/>
      <c r="AB4" s="71"/>
      <c r="AC4" s="71"/>
      <c r="AD4" s="90"/>
      <c r="AE4" s="71"/>
      <c r="AF4" s="45"/>
      <c r="AG4" s="4"/>
      <c r="AH4" s="4"/>
      <c r="AJ4" s="4"/>
      <c r="AK4" s="4"/>
    </row>
    <row r="5" spans="1:53" s="188" customFormat="1" ht="19.8">
      <c r="A5" s="185"/>
      <c r="B5" s="185"/>
      <c r="C5" s="185"/>
      <c r="D5" s="185"/>
      <c r="E5" s="185" t="s">
        <v>5</v>
      </c>
      <c r="F5" s="188">
        <f>+År!S2</f>
        <v>45</v>
      </c>
      <c r="G5" s="71"/>
      <c r="H5" s="211"/>
      <c r="I5" s="185"/>
      <c r="J5" s="211"/>
      <c r="K5" s="210"/>
      <c r="L5" s="210"/>
      <c r="M5" s="210"/>
      <c r="N5" s="210"/>
      <c r="O5" s="210"/>
      <c r="P5" s="210"/>
      <c r="Q5" s="210"/>
      <c r="R5" s="210"/>
      <c r="S5" s="185" t="s">
        <v>432</v>
      </c>
      <c r="T5" s="210"/>
      <c r="U5" s="550">
        <f>SUM(H11:H24)</f>
        <v>4450</v>
      </c>
      <c r="V5" s="553"/>
      <c r="W5" s="211"/>
      <c r="X5" s="210"/>
      <c r="Y5" s="185"/>
      <c r="Z5" s="185"/>
      <c r="AA5" s="211"/>
      <c r="AB5" s="211"/>
      <c r="AC5" s="211"/>
      <c r="AD5" s="210"/>
      <c r="AE5" s="211"/>
      <c r="AF5" s="185"/>
      <c r="AG5" s="4"/>
      <c r="AH5" s="4"/>
      <c r="AI5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90"/>
      <c r="BA5" s="190"/>
    </row>
    <row r="6" spans="1:53" ht="18" customHeight="1">
      <c r="A6" s="50"/>
      <c r="B6" s="50"/>
      <c r="C6" s="50"/>
      <c r="D6" s="50"/>
      <c r="E6" s="50"/>
      <c r="F6" s="72"/>
      <c r="G6" s="71"/>
      <c r="H6" s="50"/>
      <c r="I6" s="72"/>
      <c r="J6" s="96"/>
      <c r="K6" s="96"/>
      <c r="L6" s="96"/>
      <c r="M6" s="96"/>
      <c r="N6" s="207"/>
      <c r="O6" s="96"/>
      <c r="P6" s="50"/>
      <c r="Q6" s="96"/>
      <c r="R6" s="96"/>
      <c r="S6" s="86"/>
      <c r="T6" s="90"/>
      <c r="U6" s="71"/>
      <c r="V6" s="71"/>
      <c r="W6" s="71"/>
      <c r="X6" s="90"/>
      <c r="Y6" s="45"/>
      <c r="Z6" s="45"/>
      <c r="AA6" s="71"/>
      <c r="AB6" s="71"/>
      <c r="AC6" s="71"/>
      <c r="AD6" s="90"/>
      <c r="AE6" s="71"/>
      <c r="AF6" s="45"/>
      <c r="AG6" s="4"/>
      <c r="AH6" s="4"/>
      <c r="AJ6" s="4"/>
      <c r="AK6" s="4"/>
    </row>
    <row r="7" spans="1:53" ht="18" customHeight="1">
      <c r="A7" s="50"/>
      <c r="B7" s="50"/>
      <c r="C7" s="50"/>
      <c r="D7" s="50"/>
      <c r="E7" s="50"/>
      <c r="F7" s="72"/>
      <c r="G7" s="71"/>
      <c r="H7" s="50"/>
      <c r="I7" s="72"/>
      <c r="J7" s="96"/>
      <c r="K7" s="96"/>
      <c r="L7" s="96"/>
      <c r="M7" s="96"/>
      <c r="N7" s="207"/>
      <c r="O7" s="96"/>
      <c r="P7" s="50"/>
      <c r="Q7" s="96"/>
      <c r="R7" s="96"/>
      <c r="S7" s="86"/>
      <c r="T7" s="90"/>
      <c r="U7" s="71"/>
      <c r="V7" s="71"/>
      <c r="W7" s="71"/>
      <c r="X7" s="90"/>
      <c r="Y7" s="45"/>
      <c r="Z7" s="45"/>
      <c r="AA7" s="71"/>
      <c r="AB7" s="71"/>
      <c r="AC7" s="71"/>
      <c r="AD7" s="90"/>
      <c r="AE7" s="71"/>
      <c r="AF7" s="45"/>
      <c r="AG7" s="4"/>
      <c r="AH7" s="4"/>
      <c r="AJ7" s="4"/>
      <c r="AK7" s="4"/>
    </row>
    <row r="8" spans="1:53" ht="15.6">
      <c r="A8" s="45"/>
      <c r="B8" s="45"/>
      <c r="C8" s="45"/>
      <c r="D8" s="45"/>
      <c r="E8" s="50" t="s">
        <v>2</v>
      </c>
      <c r="F8" s="71"/>
      <c r="G8" s="71"/>
      <c r="H8" s="45"/>
      <c r="I8" s="71"/>
      <c r="J8" s="90"/>
      <c r="K8" s="90"/>
      <c r="L8" s="90"/>
      <c r="M8" s="90"/>
      <c r="N8" s="90"/>
      <c r="O8" s="90"/>
      <c r="P8" s="45"/>
      <c r="Q8" s="90"/>
      <c r="R8" s="90"/>
      <c r="S8" s="50" t="s">
        <v>22</v>
      </c>
      <c r="T8" s="90"/>
      <c r="U8" s="72" t="s">
        <v>506</v>
      </c>
      <c r="V8" s="71"/>
      <c r="W8" s="71"/>
      <c r="X8" s="96" t="s">
        <v>433</v>
      </c>
      <c r="Y8" s="45"/>
      <c r="Z8" s="45"/>
      <c r="AA8" s="72" t="s">
        <v>429</v>
      </c>
      <c r="AB8" s="205"/>
      <c r="AC8" s="205"/>
      <c r="AD8" s="96" t="s">
        <v>83</v>
      </c>
      <c r="AE8" s="72" t="s">
        <v>2</v>
      </c>
      <c r="AF8" s="45"/>
      <c r="AG8" s="4"/>
      <c r="AH8" s="4"/>
      <c r="AJ8" s="4"/>
      <c r="AK8" s="4"/>
    </row>
    <row r="9" spans="1:53" ht="15.6">
      <c r="A9" s="45"/>
      <c r="B9" s="45"/>
      <c r="C9" s="45"/>
      <c r="D9" s="45"/>
      <c r="E9" s="50" t="s">
        <v>496</v>
      </c>
      <c r="F9" s="179"/>
      <c r="G9" s="71"/>
      <c r="H9" s="50" t="s">
        <v>2</v>
      </c>
      <c r="I9" s="179"/>
      <c r="J9" s="96" t="s">
        <v>2</v>
      </c>
      <c r="K9" s="182"/>
      <c r="L9" s="96" t="s">
        <v>1</v>
      </c>
      <c r="M9" s="96"/>
      <c r="N9" s="96" t="s">
        <v>22</v>
      </c>
      <c r="O9" s="182"/>
      <c r="P9" s="50" t="s">
        <v>22</v>
      </c>
      <c r="Q9" s="182"/>
      <c r="R9" s="182"/>
      <c r="S9" s="50" t="s">
        <v>498</v>
      </c>
      <c r="T9" s="96" t="s">
        <v>45</v>
      </c>
      <c r="U9" s="72"/>
      <c r="V9" s="72"/>
      <c r="W9" s="72"/>
      <c r="X9" s="96"/>
      <c r="Y9" s="50" t="s">
        <v>494</v>
      </c>
      <c r="Z9" s="50" t="s">
        <v>420</v>
      </c>
      <c r="AA9" s="72" t="s">
        <v>1</v>
      </c>
      <c r="AB9" s="72" t="s">
        <v>1</v>
      </c>
      <c r="AC9" s="72" t="s">
        <v>0</v>
      </c>
      <c r="AD9" s="96" t="s">
        <v>435</v>
      </c>
      <c r="AE9" s="72" t="s">
        <v>437</v>
      </c>
      <c r="AF9" s="45"/>
      <c r="AG9" s="4"/>
      <c r="AH9" s="57"/>
      <c r="AJ9" s="1"/>
      <c r="AK9" s="5"/>
    </row>
    <row r="10" spans="1:53" ht="15.6">
      <c r="A10" s="45"/>
      <c r="B10" s="50" t="s">
        <v>95</v>
      </c>
      <c r="C10" s="50" t="s">
        <v>119</v>
      </c>
      <c r="D10" s="46"/>
      <c r="E10" s="51" t="s">
        <v>497</v>
      </c>
      <c r="F10" s="179" t="s">
        <v>499</v>
      </c>
      <c r="G10" s="71"/>
      <c r="H10" s="51" t="s">
        <v>8</v>
      </c>
      <c r="I10" s="179" t="s">
        <v>499</v>
      </c>
      <c r="J10" s="97" t="s">
        <v>410</v>
      </c>
      <c r="K10" s="182" t="s">
        <v>499</v>
      </c>
      <c r="L10" s="97" t="s">
        <v>410</v>
      </c>
      <c r="M10" s="97"/>
      <c r="N10" s="97" t="s">
        <v>44</v>
      </c>
      <c r="O10" s="182" t="s">
        <v>499</v>
      </c>
      <c r="P10" s="51" t="s">
        <v>0</v>
      </c>
      <c r="Q10" s="182" t="s">
        <v>499</v>
      </c>
      <c r="R10" s="182"/>
      <c r="S10" s="51" t="s">
        <v>421</v>
      </c>
      <c r="T10" s="97" t="s">
        <v>4</v>
      </c>
      <c r="U10" s="73" t="s">
        <v>529</v>
      </c>
      <c r="V10" s="73" t="s">
        <v>534</v>
      </c>
      <c r="W10" s="73" t="s">
        <v>535</v>
      </c>
      <c r="X10" s="97" t="s">
        <v>1</v>
      </c>
      <c r="Y10" s="51" t="s">
        <v>495</v>
      </c>
      <c r="Z10" s="51" t="s">
        <v>515</v>
      </c>
      <c r="AA10" s="73" t="s">
        <v>43</v>
      </c>
      <c r="AB10" s="73" t="s">
        <v>507</v>
      </c>
      <c r="AC10" s="73" t="s">
        <v>507</v>
      </c>
      <c r="AD10" s="97" t="s">
        <v>436</v>
      </c>
      <c r="AE10" s="73" t="s">
        <v>73</v>
      </c>
      <c r="AF10" s="45"/>
      <c r="AG10" s="4"/>
      <c r="AH10" s="57"/>
      <c r="AJ10" s="1"/>
      <c r="AK10" s="5"/>
    </row>
    <row r="11" spans="1:53" ht="15.6">
      <c r="A11" s="45"/>
      <c r="B11" s="65">
        <f>+'Ark1'!C2976</f>
        <v>2024</v>
      </c>
      <c r="C11" s="65">
        <f>+'Ark1'!O2976</f>
        <v>1</v>
      </c>
      <c r="D11" s="65" t="str">
        <f>VLOOKUP(C11,RNR!$D$15:$E$28,2)</f>
        <v>Østfold</v>
      </c>
      <c r="E11" s="65">
        <f>+'Ark1'!Q2976</f>
        <v>20</v>
      </c>
      <c r="F11" s="212">
        <f>+E11-E26</f>
        <v>-7</v>
      </c>
      <c r="G11" s="71"/>
      <c r="H11" s="65">
        <f>+'Ark1'!R2976</f>
        <v>25</v>
      </c>
      <c r="I11" s="212">
        <f>+H11-H26</f>
        <v>-11</v>
      </c>
      <c r="J11" s="200">
        <f>+'Ark1'!AG2976</f>
        <v>0.5617977528089888</v>
      </c>
      <c r="K11" s="217">
        <f>+J11-J26</f>
        <v>-0.17095209453479299</v>
      </c>
      <c r="L11" s="200">
        <f>+'Ark1'!AH2976</f>
        <v>0.60446582324739406</v>
      </c>
      <c r="M11" s="97"/>
      <c r="N11" s="141">
        <f>+'Ark1'!U2976</f>
        <v>45.52</v>
      </c>
      <c r="O11" s="217">
        <f>+N11-N26</f>
        <v>2.7533333333333232</v>
      </c>
      <c r="P11" s="100">
        <f>+'Ark1'!S2976</f>
        <v>8.4800000000000022</v>
      </c>
      <c r="Q11" s="113">
        <f>+P11-P26</f>
        <v>0.61888888888889149</v>
      </c>
      <c r="R11" s="182"/>
      <c r="S11" s="66">
        <f>+'Ark1'!T2976</f>
        <v>7.72</v>
      </c>
      <c r="T11" s="141">
        <f>+'Ark1'!W2976</f>
        <v>28</v>
      </c>
      <c r="U11" s="283">
        <f>+'Ark1'!X2976</f>
        <v>100</v>
      </c>
      <c r="V11" s="283">
        <f>+'Ark1'!Y2976</f>
        <v>100</v>
      </c>
      <c r="W11" s="283">
        <f>+'Ark1'!Z2976</f>
        <v>80</v>
      </c>
      <c r="X11" s="141">
        <f>+'Ark1'!AA2976</f>
        <v>10.673481156586169</v>
      </c>
      <c r="Y11" s="66">
        <f>+'Ark1'!AB2976</f>
        <v>1.4176036117335451</v>
      </c>
      <c r="Z11" s="66">
        <f>+'Ark1'!AC2976</f>
        <v>1.6618062462272789</v>
      </c>
      <c r="AA11" s="283">
        <f>+'Ark1'!AD2976</f>
        <v>80.857773195018524</v>
      </c>
      <c r="AB11" s="283">
        <f>+'Ark1'!AE2976</f>
        <v>15.389075656968387</v>
      </c>
      <c r="AC11" s="283">
        <f>+'Ark1'!AF2976</f>
        <v>31.174354532883257</v>
      </c>
      <c r="AD11" s="141">
        <f t="shared" ref="AD11:AD24" si="0">+N11/P11</f>
        <v>5.3679245283018862</v>
      </c>
      <c r="AE11" s="142">
        <f t="shared" ref="AE11:AE28" si="1">+H11/E11</f>
        <v>1.25</v>
      </c>
      <c r="AF11" s="45"/>
      <c r="AG11" s="4"/>
      <c r="AH11" s="57"/>
      <c r="AJ11" s="1"/>
      <c r="AK11">
        <v>1</v>
      </c>
      <c r="AL11" t="s">
        <v>612</v>
      </c>
    </row>
    <row r="12" spans="1:53" ht="15.6">
      <c r="A12" s="45"/>
      <c r="B12" s="65">
        <f>+'Ark1'!C2977</f>
        <v>2024</v>
      </c>
      <c r="C12" s="65">
        <f>+'Ark1'!O2977</f>
        <v>2</v>
      </c>
      <c r="D12" s="65" t="str">
        <f>VLOOKUP(C12,RNR!$D$15:$E$28,2)</f>
        <v>Akershus</v>
      </c>
      <c r="E12" s="65">
        <f>+'Ark1'!Q2977</f>
        <v>64</v>
      </c>
      <c r="F12" s="212">
        <f t="shared" ref="F12:F24" si="2">+E12-E27</f>
        <v>-9</v>
      </c>
      <c r="G12" s="71"/>
      <c r="H12" s="65">
        <f>+'Ark1'!R2977</f>
        <v>102</v>
      </c>
      <c r="I12" s="212">
        <f t="shared" ref="I12:I24" si="3">+H12-H27</f>
        <v>-18</v>
      </c>
      <c r="J12" s="200">
        <f>+'Ark1'!AG2977</f>
        <v>2.2921348314606735</v>
      </c>
      <c r="K12" s="217">
        <f t="shared" ref="K12:K24" si="4">+J12-J27</f>
        <v>-0.15036465968526613</v>
      </c>
      <c r="L12" s="200">
        <f>+'Ark1'!AH2977</f>
        <v>2.2681278662993831</v>
      </c>
      <c r="M12" s="97"/>
      <c r="N12" s="141">
        <f>+'Ark1'!U2977</f>
        <v>41.863725490196089</v>
      </c>
      <c r="O12" s="217">
        <f t="shared" ref="O12:O24" si="5">+N12-N27</f>
        <v>0.47705882352943263</v>
      </c>
      <c r="P12" s="100">
        <f>+'Ark1'!S2977</f>
        <v>8.382352941176471</v>
      </c>
      <c r="Q12" s="113">
        <f t="shared" ref="Q12:Q24" si="6">+P12-P27</f>
        <v>0.42401960784313975</v>
      </c>
      <c r="R12" s="182"/>
      <c r="S12" s="66">
        <f>+'Ark1'!T2977</f>
        <v>7.6568627450980404</v>
      </c>
      <c r="T12" s="141">
        <f>+'Ark1'!W2977</f>
        <v>30.3921568627451</v>
      </c>
      <c r="U12" s="283">
        <f>+'Ark1'!X2977</f>
        <v>99.019607843137223</v>
      </c>
      <c r="V12" s="283">
        <f>+'Ark1'!Y2977</f>
        <v>95.098039215686313</v>
      </c>
      <c r="W12" s="283">
        <f>+'Ark1'!Z2977</f>
        <v>66.666666666666686</v>
      </c>
      <c r="X12" s="141">
        <f>+'Ark1'!AA2977</f>
        <v>12.753452352403867</v>
      </c>
      <c r="Y12" s="66">
        <f>+'Ark1'!AB2977</f>
        <v>1.9903892497771865</v>
      </c>
      <c r="Z12" s="66">
        <f>+'Ark1'!AC2977</f>
        <v>2.0073155327022598</v>
      </c>
      <c r="AA12" s="283">
        <f>+'Ark1'!AD2977</f>
        <v>82.817586682220451</v>
      </c>
      <c r="AB12" s="283">
        <f>+'Ark1'!AE2977</f>
        <v>47.090251283951709</v>
      </c>
      <c r="AC12" s="283">
        <f>+'Ark1'!AF2977</f>
        <v>55.059829666637995</v>
      </c>
      <c r="AD12" s="141">
        <f t="shared" si="0"/>
        <v>4.9942690058479542</v>
      </c>
      <c r="AE12" s="142">
        <f t="shared" si="1"/>
        <v>1.59375</v>
      </c>
      <c r="AF12" s="45"/>
      <c r="AG12" s="4"/>
      <c r="AH12" s="57"/>
      <c r="AJ12" s="1"/>
      <c r="AK12">
        <v>4</v>
      </c>
      <c r="AL12" t="s">
        <v>613</v>
      </c>
    </row>
    <row r="13" spans="1:53" ht="15.6">
      <c r="A13" s="45"/>
      <c r="B13" s="65">
        <f>+'Ark1'!C2978</f>
        <v>2024</v>
      </c>
      <c r="C13" s="65">
        <f>+'Ark1'!O2978</f>
        <v>3</v>
      </c>
      <c r="D13" s="65" t="str">
        <f>VLOOKUP(C13,RNR!$D$15:$E$28,2)</f>
        <v>Buskerud</v>
      </c>
      <c r="E13" s="65">
        <f>+'Ark1'!Q2978</f>
        <v>117</v>
      </c>
      <c r="F13" s="212">
        <f t="shared" si="2"/>
        <v>-7</v>
      </c>
      <c r="G13" s="71"/>
      <c r="H13" s="65">
        <f>+'Ark1'!R2978</f>
        <v>181</v>
      </c>
      <c r="I13" s="212">
        <f t="shared" si="3"/>
        <v>-32</v>
      </c>
      <c r="J13" s="200">
        <f>+'Ark1'!AG2978</f>
        <v>4.0674157303370775</v>
      </c>
      <c r="K13" s="217">
        <f t="shared" si="4"/>
        <v>-0.26802086644696477</v>
      </c>
      <c r="L13" s="200">
        <f>+'Ark1'!AH2978</f>
        <v>3.9311525112952226</v>
      </c>
      <c r="M13" s="97"/>
      <c r="N13" s="141">
        <f>+'Ark1'!U2978</f>
        <v>40.889502762430944</v>
      </c>
      <c r="O13" s="217">
        <f t="shared" si="5"/>
        <v>-2.3006380826394803</v>
      </c>
      <c r="P13" s="100">
        <f>+'Ark1'!S2978</f>
        <v>7.9779005524861892</v>
      </c>
      <c r="Q13" s="113">
        <f t="shared" si="6"/>
        <v>0.11405078722797501</v>
      </c>
      <c r="R13" s="182"/>
      <c r="S13" s="66">
        <f>+'Ark1'!T2978</f>
        <v>6.4254143646408819</v>
      </c>
      <c r="T13" s="141">
        <f>+'Ark1'!W2978</f>
        <v>12.154696132596683</v>
      </c>
      <c r="U13" s="283">
        <f>+'Ark1'!X2978</f>
        <v>95.58011049723757</v>
      </c>
      <c r="V13" s="283">
        <f>+'Ark1'!Y2978</f>
        <v>92.817679558011022</v>
      </c>
      <c r="W13" s="283">
        <f>+'Ark1'!Z2978</f>
        <v>69.613259668508292</v>
      </c>
      <c r="X13" s="141">
        <f>+'Ark1'!AA2978</f>
        <v>12.525701765774649</v>
      </c>
      <c r="Y13" s="66">
        <f>+'Ark1'!AB2978</f>
        <v>2.0026385939995506</v>
      </c>
      <c r="Z13" s="66">
        <f>+'Ark1'!AC2978</f>
        <v>1.8924728683877381</v>
      </c>
      <c r="AA13" s="283">
        <f>+'Ark1'!AD2978</f>
        <v>75.439254504491061</v>
      </c>
      <c r="AB13" s="283">
        <f>+'Ark1'!AE2978</f>
        <v>56.417548641193584</v>
      </c>
      <c r="AC13" s="283">
        <f>+'Ark1'!AF2978</f>
        <v>53.165134733539922</v>
      </c>
      <c r="AD13" s="141">
        <f t="shared" si="0"/>
        <v>5.1253462603878113</v>
      </c>
      <c r="AE13" s="142">
        <f t="shared" si="1"/>
        <v>1.5470085470085471</v>
      </c>
      <c r="AF13" s="45"/>
      <c r="AG13" s="4"/>
      <c r="AH13" s="57"/>
      <c r="AJ13" s="1"/>
      <c r="AK13">
        <v>8</v>
      </c>
      <c r="AL13" t="s">
        <v>614</v>
      </c>
    </row>
    <row r="14" spans="1:53" ht="15.6">
      <c r="A14" s="45"/>
      <c r="B14" s="65">
        <f>+'Ark1'!C2979</f>
        <v>2024</v>
      </c>
      <c r="C14" s="65">
        <f>+'Ark1'!O2979</f>
        <v>4</v>
      </c>
      <c r="D14" s="65" t="str">
        <f>VLOOKUP(C14,RNR!$D$15:$E$28,2)</f>
        <v>Innlandet</v>
      </c>
      <c r="E14" s="65">
        <f>+'Ark1'!Q2979</f>
        <v>429</v>
      </c>
      <c r="F14" s="212">
        <f t="shared" si="2"/>
        <v>-86</v>
      </c>
      <c r="G14" s="71"/>
      <c r="H14" s="65">
        <f>+'Ark1'!R2979</f>
        <v>722</v>
      </c>
      <c r="I14" s="212">
        <f t="shared" si="3"/>
        <v>-132</v>
      </c>
      <c r="J14" s="200">
        <f>+'Ark1'!AG2979</f>
        <v>16.224719101123597</v>
      </c>
      <c r="K14" s="217">
        <f t="shared" si="4"/>
        <v>-1.1577356108650037</v>
      </c>
      <c r="L14" s="200">
        <f>+'Ark1'!AH2979</f>
        <v>16.115228820590524</v>
      </c>
      <c r="M14" s="97"/>
      <c r="N14" s="141">
        <f>+'Ark1'!U2979</f>
        <v>42.021329639889245</v>
      </c>
      <c r="O14" s="217">
        <f t="shared" si="5"/>
        <v>-2.1035766832957847</v>
      </c>
      <c r="P14" s="100">
        <f>+'Ark1'!S2979</f>
        <v>7.9764542936288096</v>
      </c>
      <c r="Q14" s="113">
        <f t="shared" si="6"/>
        <v>0.11814047629859825</v>
      </c>
      <c r="R14" s="182"/>
      <c r="S14" s="66">
        <f>+'Ark1'!T2979</f>
        <v>6.7950138504155113</v>
      </c>
      <c r="T14" s="141">
        <f>+'Ark1'!W2979</f>
        <v>19.113573407202221</v>
      </c>
      <c r="U14" s="283">
        <f>+'Ark1'!X2979</f>
        <v>99.861495844875364</v>
      </c>
      <c r="V14" s="283">
        <f>+'Ark1'!Y2979</f>
        <v>96.260387811634388</v>
      </c>
      <c r="W14" s="283">
        <f>+'Ark1'!Z2979</f>
        <v>71.745152354570621</v>
      </c>
      <c r="X14" s="141">
        <f>+'Ark1'!AA2979</f>
        <v>11.44801519791384</v>
      </c>
      <c r="Y14" s="66">
        <f>+'Ark1'!AB2979</f>
        <v>1.7749408803668236</v>
      </c>
      <c r="Z14" s="66">
        <f>+'Ark1'!AC2979</f>
        <v>1.9880745741227983</v>
      </c>
      <c r="AA14" s="283">
        <f>+'Ark1'!AD2979</f>
        <v>75.229887801828994</v>
      </c>
      <c r="AB14" s="283">
        <f>+'Ark1'!AE2979</f>
        <v>47.856513136905392</v>
      </c>
      <c r="AC14" s="283">
        <f>+'Ark1'!AF2979</f>
        <v>54.578549667447071</v>
      </c>
      <c r="AD14" s="141">
        <f t="shared" si="0"/>
        <v>5.2681715575620824</v>
      </c>
      <c r="AE14" s="142">
        <f t="shared" si="1"/>
        <v>1.6829836829836831</v>
      </c>
      <c r="AF14" s="45"/>
      <c r="AG14" s="4"/>
      <c r="AH14" s="57"/>
      <c r="AJ14" s="1"/>
      <c r="AK14">
        <v>9</v>
      </c>
      <c r="AL14" t="s">
        <v>615</v>
      </c>
    </row>
    <row r="15" spans="1:53" ht="15.6">
      <c r="A15" s="45"/>
      <c r="B15" s="65">
        <f>+'Ark1'!C2980</f>
        <v>2024</v>
      </c>
      <c r="C15" s="65">
        <f>+'Ark1'!O2980</f>
        <v>7</v>
      </c>
      <c r="D15" s="65" t="str">
        <f>VLOOKUP(C15,RNR!$D$15:$E$28,2)</f>
        <v>Vestfold</v>
      </c>
      <c r="E15" s="65">
        <f>+'Ark1'!Q2980</f>
        <v>22</v>
      </c>
      <c r="F15" s="212">
        <f t="shared" si="2"/>
        <v>5</v>
      </c>
      <c r="G15" s="71"/>
      <c r="H15" s="65">
        <f>+'Ark1'!R2980</f>
        <v>35</v>
      </c>
      <c r="I15" s="212">
        <f t="shared" si="3"/>
        <v>16</v>
      </c>
      <c r="J15" s="200">
        <f>+'Ark1'!AG2980</f>
        <v>0.78651685393258453</v>
      </c>
      <c r="K15" s="217">
        <f t="shared" si="4"/>
        <v>0.3997877678344775</v>
      </c>
      <c r="L15" s="200">
        <f>+'Ark1'!AH2980</f>
        <v>0.80535244394349614</v>
      </c>
      <c r="M15" s="97"/>
      <c r="N15" s="141">
        <f>+'Ark1'!U2980</f>
        <v>43.319999999999993</v>
      </c>
      <c r="O15" s="217">
        <f t="shared" si="5"/>
        <v>0.18315789473684418</v>
      </c>
      <c r="P15" s="100">
        <f>+'Ark1'!S2980</f>
        <v>8.6285714285714263</v>
      </c>
      <c r="Q15" s="113">
        <f t="shared" si="6"/>
        <v>0.94436090225563607</v>
      </c>
      <c r="R15" s="182"/>
      <c r="S15" s="66">
        <f>+'Ark1'!T2980</f>
        <v>7.3714285714285692</v>
      </c>
      <c r="T15" s="141">
        <f>+'Ark1'!W2980</f>
        <v>31.428571428571423</v>
      </c>
      <c r="U15" s="283">
        <f>+'Ark1'!X2980</f>
        <v>100</v>
      </c>
      <c r="V15" s="283">
        <f>+'Ark1'!Y2980</f>
        <v>97.142857142857125</v>
      </c>
      <c r="W15" s="283">
        <f>+'Ark1'!Z2980</f>
        <v>68.571428571428555</v>
      </c>
      <c r="X15" s="141">
        <f>+'Ark1'!AA2980</f>
        <v>12.977184374343882</v>
      </c>
      <c r="Y15" s="66">
        <f>+'Ark1'!AB2980</f>
        <v>1.4944796377853755</v>
      </c>
      <c r="Z15" s="66">
        <f>+'Ark1'!AC2980</f>
        <v>1.8986568829527048</v>
      </c>
      <c r="AA15" s="283">
        <f>+'Ark1'!AD2980</f>
        <v>75.598690874839292</v>
      </c>
      <c r="AB15" s="283">
        <f>+'Ark1'!AE2980</f>
        <v>24.808298805641456</v>
      </c>
      <c r="AC15" s="283">
        <f>+'Ark1'!AF2980</f>
        <v>15.938123430886828</v>
      </c>
      <c r="AD15" s="141">
        <f t="shared" si="0"/>
        <v>5.0205298013245034</v>
      </c>
      <c r="AE15" s="142">
        <f t="shared" si="1"/>
        <v>1.5909090909090908</v>
      </c>
      <c r="AF15" s="45"/>
      <c r="AG15" s="4"/>
      <c r="AH15" s="57"/>
      <c r="AJ15" s="1"/>
      <c r="AK15" s="2">
        <v>11</v>
      </c>
      <c r="AL15" s="2" t="s">
        <v>117</v>
      </c>
    </row>
    <row r="16" spans="1:53" ht="15.6">
      <c r="A16" s="45"/>
      <c r="B16" s="65">
        <f>+'Ark1'!C2981</f>
        <v>2024</v>
      </c>
      <c r="C16" s="65">
        <f>+'Ark1'!O2981</f>
        <v>8</v>
      </c>
      <c r="D16" s="65" t="str">
        <f>VLOOKUP(C16,RNR!$D$15:$E$28,2)</f>
        <v>Telemark</v>
      </c>
      <c r="E16" s="65">
        <f>+'Ark1'!Q2981</f>
        <v>77</v>
      </c>
      <c r="F16" s="212">
        <f t="shared" si="2"/>
        <v>3</v>
      </c>
      <c r="G16" s="71"/>
      <c r="H16" s="65">
        <f>+'Ark1'!R2981</f>
        <v>110</v>
      </c>
      <c r="I16" s="212">
        <f t="shared" si="3"/>
        <v>8</v>
      </c>
      <c r="J16" s="200">
        <f>+'Ark1'!AG2981</f>
        <v>2.4719101123595504</v>
      </c>
      <c r="K16" s="217">
        <f t="shared" si="4"/>
        <v>0.39578554488550299</v>
      </c>
      <c r="L16" s="200">
        <f>+'Ark1'!AH2981</f>
        <v>2.6805775251320738</v>
      </c>
      <c r="M16" s="97"/>
      <c r="N16" s="141">
        <f>+'Ark1'!U2981</f>
        <v>45.878181818181808</v>
      </c>
      <c r="O16" s="217">
        <f t="shared" si="5"/>
        <v>-2.4759358288783062E-2</v>
      </c>
      <c r="P16" s="100">
        <f>+'Ark1'!S2981</f>
        <v>8.5363636363636388</v>
      </c>
      <c r="Q16" s="113">
        <f t="shared" si="6"/>
        <v>-4.2067736185384064E-2</v>
      </c>
      <c r="R16" s="182"/>
      <c r="S16" s="66">
        <f>+'Ark1'!T2981</f>
        <v>7.6454545454545455</v>
      </c>
      <c r="T16" s="141">
        <f>+'Ark1'!W2981</f>
        <v>22.727272727272723</v>
      </c>
      <c r="U16" s="283">
        <f>+'Ark1'!X2981</f>
        <v>100</v>
      </c>
      <c r="V16" s="283">
        <f>+'Ark1'!Y2981</f>
        <v>97.272727272727266</v>
      </c>
      <c r="W16" s="283">
        <f>+'Ark1'!Z2981</f>
        <v>81.818181818181813</v>
      </c>
      <c r="X16" s="141">
        <f>+'Ark1'!AA2981</f>
        <v>11.462170045360596</v>
      </c>
      <c r="Y16" s="66">
        <f>+'Ark1'!AB2981</f>
        <v>1.8521597846213451</v>
      </c>
      <c r="Z16" s="66">
        <f>+'Ark1'!AC2981</f>
        <v>2.2787012394877442</v>
      </c>
      <c r="AA16" s="283">
        <f>+'Ark1'!AD2981</f>
        <v>65.846096974086549</v>
      </c>
      <c r="AB16" s="283">
        <f>+'Ark1'!AE2981</f>
        <v>31.153004296196951</v>
      </c>
      <c r="AC16" s="283">
        <f>+'Ark1'!AF2981</f>
        <v>40.046386962645407</v>
      </c>
      <c r="AD16" s="141">
        <f t="shared" si="0"/>
        <v>5.3744408945686875</v>
      </c>
      <c r="AE16" s="142">
        <f t="shared" si="1"/>
        <v>1.4285714285714286</v>
      </c>
      <c r="AF16" s="45"/>
      <c r="AG16" s="4"/>
      <c r="AH16" s="57"/>
      <c r="AJ16" s="1"/>
      <c r="AK16" s="2">
        <v>14</v>
      </c>
      <c r="AL16" s="4" t="s">
        <v>616</v>
      </c>
      <c r="AM16" s="4"/>
    </row>
    <row r="17" spans="1:43" s="523" customFormat="1" ht="15.6">
      <c r="A17" s="45"/>
      <c r="B17" s="65">
        <f>+'Ark1'!C2982</f>
        <v>2024</v>
      </c>
      <c r="C17" s="65">
        <f>+'Ark1'!O2982</f>
        <v>9</v>
      </c>
      <c r="D17" s="65" t="str">
        <f>VLOOKUP(C17,RNR!$D$15:$E$28,2)</f>
        <v>Agder</v>
      </c>
      <c r="E17" s="65">
        <f>+'Ark1'!Q2982</f>
        <v>152</v>
      </c>
      <c r="F17" s="212">
        <f t="shared" si="2"/>
        <v>-9</v>
      </c>
      <c r="G17" s="71"/>
      <c r="H17" s="65">
        <f>+'Ark1'!R2982</f>
        <v>224</v>
      </c>
      <c r="I17" s="212">
        <f t="shared" si="3"/>
        <v>1</v>
      </c>
      <c r="J17" s="200">
        <f>+'Ark1'!AG2982</f>
        <v>5.0337078651685374</v>
      </c>
      <c r="K17" s="217">
        <f t="shared" si="4"/>
        <v>0.49472964412233456</v>
      </c>
      <c r="L17" s="200">
        <f>+'Ark1'!AH2982</f>
        <v>4.9287335856721404</v>
      </c>
      <c r="M17" s="97"/>
      <c r="N17" s="141">
        <f>+'Ark1'!U2982</f>
        <v>41.424553571428589</v>
      </c>
      <c r="O17" s="217">
        <f t="shared" si="5"/>
        <v>1.6003383247918137</v>
      </c>
      <c r="P17" s="100">
        <f>+'Ark1'!S2982</f>
        <v>8.0580357142857117</v>
      </c>
      <c r="Q17" s="113">
        <f t="shared" si="6"/>
        <v>0.17014333760409883</v>
      </c>
      <c r="R17" s="182"/>
      <c r="S17" s="66">
        <f>+'Ark1'!T2982</f>
        <v>7.0803571428571441</v>
      </c>
      <c r="T17" s="141">
        <f>+'Ark1'!W2982</f>
        <v>23.214285714285719</v>
      </c>
      <c r="U17" s="283">
        <f>+'Ark1'!X2982</f>
        <v>99.553571428571445</v>
      </c>
      <c r="V17" s="283">
        <f>+'Ark1'!Y2982</f>
        <v>91.517857142857125</v>
      </c>
      <c r="W17" s="283">
        <f>+'Ark1'!Z2982</f>
        <v>68.303571428571445</v>
      </c>
      <c r="X17" s="141">
        <f>+'Ark1'!AA2982</f>
        <v>12.597741959544631</v>
      </c>
      <c r="Y17" s="66">
        <f>+'Ark1'!AB2982</f>
        <v>1.8398436653722023</v>
      </c>
      <c r="Z17" s="66">
        <f>+'Ark1'!AC2982</f>
        <v>2.0228091890502475</v>
      </c>
      <c r="AA17" s="283">
        <f>+'Ark1'!AD2982</f>
        <v>78.856003232381696</v>
      </c>
      <c r="AB17" s="283">
        <f>+'Ark1'!AE2982</f>
        <v>43.712174675391175</v>
      </c>
      <c r="AC17" s="283">
        <f>+'Ark1'!AF2982</f>
        <v>52.534667157780625</v>
      </c>
      <c r="AD17" s="141">
        <f t="shared" si="0"/>
        <v>5.1407756232687021</v>
      </c>
      <c r="AE17" s="142">
        <f t="shared" ref="AE17:AE24" si="7">+H17/E17</f>
        <v>1.4736842105263157</v>
      </c>
      <c r="AF17" s="45"/>
      <c r="AG17" s="4"/>
      <c r="AH17" s="57"/>
      <c r="AJ17" s="1"/>
      <c r="AK17" s="2"/>
      <c r="AL17" s="4"/>
      <c r="AM17" s="4"/>
    </row>
    <row r="18" spans="1:43" s="523" customFormat="1" ht="15.6">
      <c r="A18" s="45"/>
      <c r="B18" s="65">
        <f>+'Ark1'!C2983</f>
        <v>2024</v>
      </c>
      <c r="C18" s="65">
        <f>+'Ark1'!O2983</f>
        <v>11</v>
      </c>
      <c r="D18" s="65" t="str">
        <f>VLOOKUP(C18,RNR!$D$15:$E$28,2)</f>
        <v>Rogaland</v>
      </c>
      <c r="E18" s="65">
        <f>+'Ark1'!Q2983</f>
        <v>665</v>
      </c>
      <c r="F18" s="212">
        <f t="shared" si="2"/>
        <v>-17</v>
      </c>
      <c r="G18" s="71"/>
      <c r="H18" s="65">
        <f>+'Ark1'!R2983</f>
        <v>1024</v>
      </c>
      <c r="I18" s="212">
        <f t="shared" si="3"/>
        <v>-28</v>
      </c>
      <c r="J18" s="200">
        <f>+'Ark1'!AG2983</f>
        <v>23.011235955056179</v>
      </c>
      <c r="K18" s="217">
        <f t="shared" si="4"/>
        <v>1.5986570826767803</v>
      </c>
      <c r="L18" s="200">
        <f>+'Ark1'!AH2983</f>
        <v>24.93373716041291</v>
      </c>
      <c r="M18" s="97"/>
      <c r="N18" s="141">
        <f>+'Ark1'!U2983</f>
        <v>45.841406250000006</v>
      </c>
      <c r="O18" s="217">
        <f t="shared" si="5"/>
        <v>0.30100701045637379</v>
      </c>
      <c r="P18" s="100">
        <f>+'Ark1'!S2983</f>
        <v>8.6220703125</v>
      </c>
      <c r="Q18" s="113">
        <f t="shared" si="6"/>
        <v>0.19526422884981187</v>
      </c>
      <c r="R18" s="182"/>
      <c r="S18" s="66">
        <f>+'Ark1'!T2983</f>
        <v>7.7431640625</v>
      </c>
      <c r="T18" s="141">
        <f>+'Ark1'!W2983</f>
        <v>33.10546875</v>
      </c>
      <c r="U18" s="283">
        <f>+'Ark1'!X2983</f>
        <v>99.8046875</v>
      </c>
      <c r="V18" s="283">
        <f>+'Ark1'!Y2983</f>
        <v>95.99609375</v>
      </c>
      <c r="W18" s="283">
        <f>+'Ark1'!Z2983</f>
        <v>78.80859375</v>
      </c>
      <c r="X18" s="141">
        <f>+'Ark1'!AA2983</f>
        <v>12.617409706828113</v>
      </c>
      <c r="Y18" s="66">
        <f>+'Ark1'!AB2983</f>
        <v>1.7641008938850828</v>
      </c>
      <c r="Z18" s="66">
        <f>+'Ark1'!AC2983</f>
        <v>2.1757389523351596</v>
      </c>
      <c r="AA18" s="283">
        <f>+'Ark1'!AD2983</f>
        <v>76.542104615946243</v>
      </c>
      <c r="AB18" s="283">
        <f>+'Ark1'!AE2983</f>
        <v>34.053130193152306</v>
      </c>
      <c r="AC18" s="283">
        <f>+'Ark1'!AF2983</f>
        <v>41.156854989326305</v>
      </c>
      <c r="AD18" s="141">
        <f t="shared" si="0"/>
        <v>5.3167516139993207</v>
      </c>
      <c r="AE18" s="142">
        <f t="shared" si="7"/>
        <v>1.5398496240601505</v>
      </c>
      <c r="AF18" s="45"/>
      <c r="AG18" s="4"/>
      <c r="AH18" s="57"/>
      <c r="AJ18" s="1"/>
      <c r="AK18" s="2"/>
      <c r="AL18" s="4"/>
      <c r="AM18" s="4"/>
    </row>
    <row r="19" spans="1:43" s="523" customFormat="1" ht="15.6">
      <c r="A19" s="45"/>
      <c r="B19" s="65">
        <f>+'Ark1'!C2984</f>
        <v>2024</v>
      </c>
      <c r="C19" s="65">
        <f>+'Ark1'!O2984</f>
        <v>14</v>
      </c>
      <c r="D19" s="65" t="str">
        <f>VLOOKUP(C19,RNR!$D$15:$E$28,2)</f>
        <v>Vestland</v>
      </c>
      <c r="E19" s="65">
        <f>+'Ark1'!Q2984</f>
        <v>685</v>
      </c>
      <c r="F19" s="212">
        <f t="shared" si="2"/>
        <v>-35</v>
      </c>
      <c r="G19" s="71"/>
      <c r="H19" s="65">
        <f>+'Ark1'!R2984</f>
        <v>893</v>
      </c>
      <c r="I19" s="212">
        <f t="shared" si="3"/>
        <v>-65</v>
      </c>
      <c r="J19" s="200">
        <f>+'Ark1'!AG2984</f>
        <v>20.067415730337075</v>
      </c>
      <c r="K19" s="217">
        <f t="shared" si="4"/>
        <v>0.56812812602198548</v>
      </c>
      <c r="L19" s="200">
        <f>+'Ark1'!AH2984</f>
        <v>19.551601090800514</v>
      </c>
      <c r="M19" s="97"/>
      <c r="N19" s="141">
        <f>+'Ark1'!U2984</f>
        <v>41.219372900335877</v>
      </c>
      <c r="O19" s="217">
        <f t="shared" si="5"/>
        <v>-0.15432229799397845</v>
      </c>
      <c r="P19" s="100">
        <f>+'Ark1'!S2984</f>
        <v>8.1164613661814098</v>
      </c>
      <c r="Q19" s="113">
        <f t="shared" si="6"/>
        <v>0.11019831816470926</v>
      </c>
      <c r="R19" s="182"/>
      <c r="S19" s="66">
        <f>+'Ark1'!T2984</f>
        <v>7.215005599104142</v>
      </c>
      <c r="T19" s="141">
        <f>+'Ark1'!W2984</f>
        <v>22.620380739081742</v>
      </c>
      <c r="U19" s="283">
        <f>+'Ark1'!X2984</f>
        <v>99.216125419932823</v>
      </c>
      <c r="V19" s="283">
        <f>+'Ark1'!Y2984</f>
        <v>92.38521836506159</v>
      </c>
      <c r="W19" s="283">
        <f>+'Ark1'!Z2984</f>
        <v>67.301231802911516</v>
      </c>
      <c r="X19" s="141">
        <f>+'Ark1'!AA2984</f>
        <v>12.236366357903124</v>
      </c>
      <c r="Y19" s="66">
        <f>+'Ark1'!AB2984</f>
        <v>1.6858172686531141</v>
      </c>
      <c r="Z19" s="66">
        <f>+'Ark1'!AC2984</f>
        <v>1.9411033807592699</v>
      </c>
      <c r="AA19" s="283">
        <f>+'Ark1'!AD2984</f>
        <v>75.44892235773024</v>
      </c>
      <c r="AB19" s="283">
        <f>+'Ark1'!AE2984</f>
        <v>31.816101200963192</v>
      </c>
      <c r="AC19" s="283">
        <f>+'Ark1'!AF2984</f>
        <v>39.375730558704319</v>
      </c>
      <c r="AD19" s="141">
        <f t="shared" si="0"/>
        <v>5.0784906181015375</v>
      </c>
      <c r="AE19" s="142">
        <f t="shared" si="7"/>
        <v>1.3036496350364963</v>
      </c>
      <c r="AF19" s="45"/>
      <c r="AG19" s="4"/>
      <c r="AH19" s="57"/>
      <c r="AJ19" s="1"/>
      <c r="AK19" s="2"/>
      <c r="AL19" s="4"/>
      <c r="AM19" s="4"/>
    </row>
    <row r="20" spans="1:43" s="523" customFormat="1" ht="15.6">
      <c r="A20" s="45"/>
      <c r="B20" s="65">
        <f>+'Ark1'!C2985</f>
        <v>2024</v>
      </c>
      <c r="C20" s="65">
        <f>+'Ark1'!O2985</f>
        <v>15</v>
      </c>
      <c r="D20" s="65" t="str">
        <f>VLOOKUP(C20,RNR!$D$15:$E$28,2)</f>
        <v>Møre og Romsdal</v>
      </c>
      <c r="E20" s="65">
        <f>+'Ark1'!Q2985</f>
        <v>182</v>
      </c>
      <c r="F20" s="212">
        <f t="shared" si="2"/>
        <v>9</v>
      </c>
      <c r="G20" s="71"/>
      <c r="H20" s="65">
        <f>+'Ark1'!R2985</f>
        <v>251</v>
      </c>
      <c r="I20" s="212">
        <f t="shared" si="3"/>
        <v>0</v>
      </c>
      <c r="J20" s="200">
        <f>+'Ark1'!AG2985</f>
        <v>5.6404494382022481</v>
      </c>
      <c r="K20" s="217">
        <f t="shared" si="4"/>
        <v>0.53155466922199235</v>
      </c>
      <c r="L20" s="200">
        <f>+'Ark1'!AH2985</f>
        <v>5.3784179142848316</v>
      </c>
      <c r="M20" s="97"/>
      <c r="N20" s="141">
        <f>+'Ark1'!U2985</f>
        <v>40.341434262948198</v>
      </c>
      <c r="O20" s="217">
        <f t="shared" si="5"/>
        <v>-0.86812749003983214</v>
      </c>
      <c r="P20" s="100">
        <f>+'Ark1'!S2985</f>
        <v>8.2749003984063751</v>
      </c>
      <c r="Q20" s="113">
        <f t="shared" si="6"/>
        <v>0.42231075697211118</v>
      </c>
      <c r="R20" s="182"/>
      <c r="S20" s="66">
        <f>+'Ark1'!T2985</f>
        <v>7.4223107569721103</v>
      </c>
      <c r="T20" s="141">
        <f>+'Ark1'!W2985</f>
        <v>31.075697211155394</v>
      </c>
      <c r="U20" s="283">
        <f>+'Ark1'!X2985</f>
        <v>99.601593625497983</v>
      </c>
      <c r="V20" s="283">
        <f>+'Ark1'!Y2985</f>
        <v>90.438247011952171</v>
      </c>
      <c r="W20" s="283">
        <f>+'Ark1'!Z2985</f>
        <v>64.143426294820713</v>
      </c>
      <c r="X20" s="141">
        <f>+'Ark1'!AA2985</f>
        <v>12.895418915979002</v>
      </c>
      <c r="Y20" s="66">
        <f>+'Ark1'!AB2985</f>
        <v>1.6580503509167404</v>
      </c>
      <c r="Z20" s="66">
        <f>+'Ark1'!AC2985</f>
        <v>1.8372366437406535</v>
      </c>
      <c r="AA20" s="283">
        <f>+'Ark1'!AD2985</f>
        <v>77.97427011032147</v>
      </c>
      <c r="AB20" s="283">
        <f>+'Ark1'!AE2985</f>
        <v>37.804446993629035</v>
      </c>
      <c r="AC20" s="283">
        <f>+'Ark1'!AF2985</f>
        <v>47.718895451737247</v>
      </c>
      <c r="AD20" s="141">
        <f t="shared" si="0"/>
        <v>4.8751564756860839</v>
      </c>
      <c r="AE20" s="142">
        <f t="shared" si="7"/>
        <v>1.3791208791208791</v>
      </c>
      <c r="AF20" s="45"/>
      <c r="AG20" s="4"/>
      <c r="AH20" s="57"/>
      <c r="AJ20" s="1"/>
      <c r="AK20" s="2"/>
      <c r="AL20" s="4"/>
      <c r="AM20" s="4"/>
    </row>
    <row r="21" spans="1:43" ht="15.6">
      <c r="A21" s="45"/>
      <c r="B21" s="65">
        <f>+'Ark1'!C2986</f>
        <v>2024</v>
      </c>
      <c r="C21" s="65">
        <f>+'Ark1'!O2986</f>
        <v>16</v>
      </c>
      <c r="D21" s="65" t="str">
        <f>VLOOKUP(C21,RNR!$D$15:$E$28,2)</f>
        <v>Trøndelag</v>
      </c>
      <c r="E21" s="65">
        <f>+'Ark1'!Q2986</f>
        <v>209</v>
      </c>
      <c r="F21" s="212">
        <f t="shared" si="2"/>
        <v>-53</v>
      </c>
      <c r="G21" s="71"/>
      <c r="H21" s="65">
        <f>+'Ark1'!R2986</f>
        <v>305</v>
      </c>
      <c r="I21" s="212">
        <f t="shared" si="3"/>
        <v>-143</v>
      </c>
      <c r="J21" s="200">
        <f>+'Ark1'!AG2986</f>
        <v>6.8539325842696597</v>
      </c>
      <c r="K21" s="217">
        <f t="shared" si="4"/>
        <v>-2.2647321826751812</v>
      </c>
      <c r="L21" s="200">
        <f>+'Ark1'!AH2986</f>
        <v>6.49375827953516</v>
      </c>
      <c r="M21" s="97"/>
      <c r="N21" s="141">
        <f>+'Ark1'!U2986</f>
        <v>40.08360655737701</v>
      </c>
      <c r="O21" s="217">
        <f t="shared" si="5"/>
        <v>2.2338297716626982</v>
      </c>
      <c r="P21" s="100">
        <f>+'Ark1'!S2986</f>
        <v>7.7934426229508196</v>
      </c>
      <c r="Q21" s="113">
        <f t="shared" si="6"/>
        <v>0.37156762295081958</v>
      </c>
      <c r="R21" s="182"/>
      <c r="S21" s="66">
        <f>+'Ark1'!T2986</f>
        <v>7.3114754098360653</v>
      </c>
      <c r="T21" s="141">
        <f>+'Ark1'!W2986</f>
        <v>27.21311475409836</v>
      </c>
      <c r="U21" s="283">
        <f>+'Ark1'!X2986</f>
        <v>98.360655737704931</v>
      </c>
      <c r="V21" s="283">
        <f>+'Ark1'!Y2986</f>
        <v>89.508196721311506</v>
      </c>
      <c r="W21" s="283">
        <f>+'Ark1'!Z2986</f>
        <v>63.606557377049192</v>
      </c>
      <c r="X21" s="141">
        <f>+'Ark1'!AA2986</f>
        <v>12.750642289548628</v>
      </c>
      <c r="Y21" s="66">
        <f>+'Ark1'!AB2986</f>
        <v>1.9299085897370032</v>
      </c>
      <c r="Z21" s="66">
        <f>+'Ark1'!AC2986</f>
        <v>1.79380522003592</v>
      </c>
      <c r="AA21" s="283">
        <f>+'Ark1'!AD2986</f>
        <v>78.233505870351507</v>
      </c>
      <c r="AB21" s="283">
        <f>+'Ark1'!AE2986</f>
        <v>44.719785770759493</v>
      </c>
      <c r="AC21" s="283">
        <f>+'Ark1'!AF2986</f>
        <v>59.25169933278999</v>
      </c>
      <c r="AD21" s="141">
        <f t="shared" si="0"/>
        <v>5.143247791333609</v>
      </c>
      <c r="AE21" s="142">
        <f t="shared" si="7"/>
        <v>1.4593301435406698</v>
      </c>
      <c r="AF21" s="45"/>
      <c r="AG21" s="4"/>
      <c r="AH21" s="57"/>
      <c r="AJ21" s="1"/>
      <c r="AK21">
        <v>15</v>
      </c>
      <c r="AL21" t="s">
        <v>607</v>
      </c>
      <c r="AN21" s="2"/>
      <c r="AO21" s="2"/>
    </row>
    <row r="22" spans="1:43" ht="15.6">
      <c r="A22" s="45"/>
      <c r="B22" s="65">
        <f>+'Ark1'!C2987</f>
        <v>2024</v>
      </c>
      <c r="C22" s="65">
        <f>+'Ark1'!O2987</f>
        <v>18</v>
      </c>
      <c r="D22" s="65" t="str">
        <f>VLOOKUP(C22,RNR!$D$15:$E$28,2)</f>
        <v>Nordland</v>
      </c>
      <c r="E22" s="65">
        <f>+'Ark1'!Q2987</f>
        <v>193</v>
      </c>
      <c r="F22" s="212">
        <f t="shared" si="2"/>
        <v>-34</v>
      </c>
      <c r="G22" s="71"/>
      <c r="H22" s="65">
        <f>+'Ark1'!R2987</f>
        <v>350</v>
      </c>
      <c r="I22" s="212">
        <f t="shared" si="3"/>
        <v>-71</v>
      </c>
      <c r="J22" s="200">
        <f>+'Ark1'!AG2987</f>
        <v>7.8651685393258397</v>
      </c>
      <c r="K22" s="217">
        <f t="shared" si="4"/>
        <v>-0.70393384211116228</v>
      </c>
      <c r="L22" s="200">
        <f>+'Ark1'!AH2987</f>
        <v>7.0519065107024508</v>
      </c>
      <c r="M22" s="97"/>
      <c r="N22" s="141">
        <f>+'Ark1'!U2987</f>
        <v>37.932285714285754</v>
      </c>
      <c r="O22" s="217">
        <f t="shared" si="5"/>
        <v>-0.60120597217505178</v>
      </c>
      <c r="P22" s="100">
        <f>+'Ark1'!S2987</f>
        <v>7.70857142857143</v>
      </c>
      <c r="Q22" s="113">
        <f t="shared" si="6"/>
        <v>5.0614183915849154E-2</v>
      </c>
      <c r="R22" s="182"/>
      <c r="S22" s="66">
        <f>+'Ark1'!T2987</f>
        <v>6.7428571428571438</v>
      </c>
      <c r="T22" s="141">
        <f>+'Ark1'!W2987</f>
        <v>14.571428571428577</v>
      </c>
      <c r="U22" s="283">
        <f>+'Ark1'!X2987</f>
        <v>96.285714285714306</v>
      </c>
      <c r="V22" s="283">
        <f>+'Ark1'!Y2987</f>
        <v>84</v>
      </c>
      <c r="W22" s="283">
        <f>+'Ark1'!Z2987</f>
        <v>58.857142857142847</v>
      </c>
      <c r="X22" s="141">
        <f>+'Ark1'!AA2987</f>
        <v>13.116413400384804</v>
      </c>
      <c r="Y22" s="66">
        <f>+'Ark1'!AB2987</f>
        <v>1.7762514990155835</v>
      </c>
      <c r="Z22" s="66">
        <f>+'Ark1'!AC2987</f>
        <v>1.7540623403623803</v>
      </c>
      <c r="AA22" s="283">
        <f>+'Ark1'!AD2987</f>
        <v>79.22052863494018</v>
      </c>
      <c r="AB22" s="283">
        <f>+'Ark1'!AE2987</f>
        <v>41.309225553906941</v>
      </c>
      <c r="AC22" s="283">
        <f>+'Ark1'!AF2987</f>
        <v>47.939590233597883</v>
      </c>
      <c r="AD22" s="141">
        <f t="shared" si="0"/>
        <v>4.9207931801334368</v>
      </c>
      <c r="AE22" s="142">
        <f t="shared" si="7"/>
        <v>1.8134715025906736</v>
      </c>
      <c r="AF22" s="45"/>
      <c r="AG22" s="4"/>
      <c r="AH22" s="57"/>
      <c r="AJ22" s="13"/>
      <c r="AK22">
        <v>16</v>
      </c>
      <c r="AL22" t="s">
        <v>580</v>
      </c>
      <c r="AN22" s="2"/>
      <c r="AO22" s="4"/>
      <c r="AP22" s="4"/>
      <c r="AQ22" s="4"/>
    </row>
    <row r="23" spans="1:43" ht="15.6">
      <c r="A23" s="45"/>
      <c r="B23" s="65">
        <f>+'Ark1'!C2988</f>
        <v>2024</v>
      </c>
      <c r="C23" s="65">
        <f>+'Ark1'!O2988</f>
        <v>55</v>
      </c>
      <c r="D23" s="65" t="str">
        <f>VLOOKUP(C23,RNR!$D$15:$E$28,2)</f>
        <v>Troms</v>
      </c>
      <c r="E23" s="65">
        <f>+'Ark1'!Q2988</f>
        <v>116</v>
      </c>
      <c r="F23" s="212">
        <f t="shared" si="2"/>
        <v>1</v>
      </c>
      <c r="G23" s="71"/>
      <c r="H23" s="65">
        <f>+'Ark1'!R2988</f>
        <v>186</v>
      </c>
      <c r="I23" s="212">
        <f t="shared" si="3"/>
        <v>11</v>
      </c>
      <c r="J23" s="200">
        <f>+'Ark1'!AG2988</f>
        <v>4.179775280898876</v>
      </c>
      <c r="K23" s="217">
        <f t="shared" si="4"/>
        <v>0.61779685631104808</v>
      </c>
      <c r="L23" s="200">
        <f>+'Ark1'!AH2988</f>
        <v>4.2809246946066573</v>
      </c>
      <c r="M23" s="97"/>
      <c r="N23" s="141">
        <f>+'Ark1'!U2988</f>
        <v>43.330645161290349</v>
      </c>
      <c r="O23" s="217">
        <f t="shared" si="5"/>
        <v>2.0775023041475009</v>
      </c>
      <c r="P23" s="100">
        <f>+'Ark1'!S2988</f>
        <v>8.9032258064516103</v>
      </c>
      <c r="Q23" s="113">
        <f t="shared" si="6"/>
        <v>0.52036866359447131</v>
      </c>
      <c r="R23" s="182"/>
      <c r="S23" s="66">
        <f>+'Ark1'!T2988</f>
        <v>7.0806451612903212</v>
      </c>
      <c r="T23" s="141">
        <f>+'Ark1'!W2988</f>
        <v>20.967741935483872</v>
      </c>
      <c r="U23" s="283">
        <f>+'Ark1'!X2988</f>
        <v>98.387096774193566</v>
      </c>
      <c r="V23" s="283">
        <f>+'Ark1'!Y2988</f>
        <v>89.784946236559136</v>
      </c>
      <c r="W23" s="283">
        <f>+'Ark1'!Z2988</f>
        <v>75.806451612903217</v>
      </c>
      <c r="X23" s="141">
        <f>+'Ark1'!AA2988</f>
        <v>13.067388473572221</v>
      </c>
      <c r="Y23" s="66">
        <f>+'Ark1'!AB2988</f>
        <v>1.9180215844650497</v>
      </c>
      <c r="Z23" s="66">
        <f>+'Ark1'!AC2988</f>
        <v>2.2116387183095796</v>
      </c>
      <c r="AA23" s="283">
        <f>+'Ark1'!AD2988</f>
        <v>80.97811388410264</v>
      </c>
      <c r="AB23" s="283">
        <f>+'Ark1'!AE2988</f>
        <v>62.095858690537902</v>
      </c>
      <c r="AC23" s="283">
        <f>+'Ark1'!AF2988</f>
        <v>54.93637571225009</v>
      </c>
      <c r="AD23" s="141">
        <f t="shared" si="0"/>
        <v>4.8668478260869605</v>
      </c>
      <c r="AE23" s="142">
        <f t="shared" si="7"/>
        <v>1.603448275862069</v>
      </c>
      <c r="AF23" s="45"/>
      <c r="AG23" s="4"/>
      <c r="AH23" s="57"/>
      <c r="AJ23" s="1"/>
      <c r="AK23">
        <v>18</v>
      </c>
      <c r="AL23" t="s">
        <v>118</v>
      </c>
    </row>
    <row r="24" spans="1:43" ht="15.6">
      <c r="A24" s="45"/>
      <c r="B24" s="65">
        <f>+'Ark1'!C2989</f>
        <v>2024</v>
      </c>
      <c r="C24" s="65">
        <f>+'Ark1'!O2989</f>
        <v>56</v>
      </c>
      <c r="D24" s="65" t="str">
        <f>VLOOKUP(C24,RNR!$D$15:$E$28,2)</f>
        <v>Finnmark</v>
      </c>
      <c r="E24" s="65">
        <f>+'Ark1'!Q2989</f>
        <v>25</v>
      </c>
      <c r="F24" s="212">
        <f t="shared" si="2"/>
        <v>7</v>
      </c>
      <c r="G24" s="71"/>
      <c r="H24" s="65">
        <f>+'Ark1'!R2989</f>
        <v>42</v>
      </c>
      <c r="I24" s="212">
        <f t="shared" si="3"/>
        <v>1</v>
      </c>
      <c r="J24" s="200">
        <f>+'Ark1'!AG2989</f>
        <v>0.9438202247191011</v>
      </c>
      <c r="K24" s="217">
        <f t="shared" si="4"/>
        <v>0.10929956524423856</v>
      </c>
      <c r="L24" s="200">
        <f>+'Ark1'!AH2989</f>
        <v>0.97601577347722956</v>
      </c>
      <c r="M24" s="97"/>
      <c r="N24" s="141">
        <f>+'Ark1'!U2989</f>
        <v>43.750000000000007</v>
      </c>
      <c r="O24" s="217">
        <f t="shared" si="5"/>
        <v>1.8597560975609824</v>
      </c>
      <c r="P24" s="100">
        <f>+'Ark1'!S2989</f>
        <v>8.7857142857142883</v>
      </c>
      <c r="Q24" s="113">
        <f t="shared" si="6"/>
        <v>0.4930313588850197</v>
      </c>
      <c r="R24" s="182"/>
      <c r="S24" s="66">
        <f>+'Ark1'!T2989</f>
        <v>7.6428571428571441</v>
      </c>
      <c r="T24" s="141">
        <f>+'Ark1'!W2989</f>
        <v>26.190476190476193</v>
      </c>
      <c r="U24" s="283">
        <f>+'Ark1'!X2989</f>
        <v>100</v>
      </c>
      <c r="V24" s="283">
        <f>+'Ark1'!Y2989</f>
        <v>92.857142857142875</v>
      </c>
      <c r="W24" s="283">
        <f>+'Ark1'!Z2989</f>
        <v>64.285714285714306</v>
      </c>
      <c r="X24" s="141">
        <f>+'Ark1'!AA2989</f>
        <v>13.106146322568289</v>
      </c>
      <c r="Y24" s="66">
        <f>+'Ark1'!AB2989</f>
        <v>1.9944651304203265</v>
      </c>
      <c r="Z24" s="66">
        <f>+'Ark1'!AC2989</f>
        <v>1.8621726758896251</v>
      </c>
      <c r="AA24" s="283">
        <f>+'Ark1'!AD2989</f>
        <v>85.369885420952784</v>
      </c>
      <c r="AB24" s="283">
        <f>+'Ark1'!AE2989</f>
        <v>62.538527590123955</v>
      </c>
      <c r="AC24" s="283">
        <f>+'Ark1'!AF2989</f>
        <v>48.583820114549646</v>
      </c>
      <c r="AD24" s="141">
        <f t="shared" si="0"/>
        <v>4.9796747967479664</v>
      </c>
      <c r="AE24" s="142">
        <f t="shared" si="7"/>
        <v>1.68</v>
      </c>
      <c r="AF24" s="45"/>
      <c r="AG24" s="4"/>
      <c r="AH24" s="57"/>
      <c r="AJ24" s="1"/>
      <c r="AK24" s="2">
        <v>54</v>
      </c>
      <c r="AL24" s="2" t="s">
        <v>617</v>
      </c>
    </row>
    <row r="25" spans="1:43" ht="15.6">
      <c r="A25" s="45"/>
      <c r="B25" s="45"/>
      <c r="C25" s="45"/>
      <c r="D25" s="45"/>
      <c r="E25" s="45"/>
      <c r="F25" s="45"/>
      <c r="G25" s="71"/>
      <c r="H25" s="45"/>
      <c r="I25" s="45"/>
      <c r="J25" s="45"/>
      <c r="K25" s="45"/>
      <c r="L25" s="45"/>
      <c r="M25" s="97"/>
      <c r="N25" s="45"/>
      <c r="O25" s="45"/>
      <c r="P25" s="45"/>
      <c r="Q25" s="45"/>
      <c r="R25" s="182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"/>
      <c r="AH25" s="57"/>
      <c r="AJ25" s="1"/>
      <c r="AK25" s="5"/>
    </row>
    <row r="26" spans="1:43" ht="15.6">
      <c r="A26" s="45"/>
      <c r="B26" s="2">
        <f>+'Ark1'!C2990</f>
        <v>2023</v>
      </c>
      <c r="C26" s="2">
        <f>+'Ark1'!O2990</f>
        <v>1</v>
      </c>
      <c r="D26" s="65" t="str">
        <f>VLOOKUP(C26,RNR!$D$15:$E$28,2)</f>
        <v>Østfold</v>
      </c>
      <c r="E26" s="2">
        <f>+'Ark1'!Q2990</f>
        <v>27</v>
      </c>
      <c r="F26" s="309">
        <f>+E26-E41</f>
        <v>3</v>
      </c>
      <c r="G26" s="72"/>
      <c r="H26" s="2">
        <f>+'Ark1'!R2990</f>
        <v>36</v>
      </c>
      <c r="I26" s="309">
        <f>+H26-H41</f>
        <v>6</v>
      </c>
      <c r="J26" s="151">
        <f>+'Ark1'!AG2990</f>
        <v>0.73274984734378179</v>
      </c>
      <c r="K26" s="310">
        <f>+J26-J41</f>
        <v>0.13370831379745607</v>
      </c>
      <c r="L26" s="151">
        <f>+'Ark1'!AH2990</f>
        <v>0.74099432717729563</v>
      </c>
      <c r="M26" s="97"/>
      <c r="N26" s="56">
        <f>+'Ark1'!U2990</f>
        <v>42.76666666666668</v>
      </c>
      <c r="O26" s="310">
        <f>+N26-N41</f>
        <v>-1.8200000000000003</v>
      </c>
      <c r="P26" s="5">
        <f>+'Ark1'!S2990</f>
        <v>7.8611111111111107</v>
      </c>
      <c r="Q26" s="311">
        <f>+P26-P41</f>
        <v>-5.5555555555546476E-3</v>
      </c>
      <c r="R26" s="182"/>
      <c r="S26" s="5">
        <f>+'Ark1'!T2990</f>
        <v>8.1944444444444446</v>
      </c>
      <c r="T26" s="56">
        <f>+'Ark1'!W2990</f>
        <v>47.222222222222221</v>
      </c>
      <c r="U26" s="18">
        <f>+'Ark1'!X2990</f>
        <v>100</v>
      </c>
      <c r="V26" s="18">
        <f>+'Ark1'!Y2990</f>
        <v>97.222222222222229</v>
      </c>
      <c r="W26" s="18">
        <f>+'Ark1'!Z2990</f>
        <v>83.333333333333314</v>
      </c>
      <c r="X26" s="56">
        <f>+'Ark1'!AA2990</f>
        <v>11.158877880663219</v>
      </c>
      <c r="Y26" s="5">
        <f>+'Ark1'!AB2990</f>
        <v>1.4935561176411196</v>
      </c>
      <c r="Z26" s="5">
        <f>+'Ark1'!AC2990</f>
        <v>2.2708227148919282</v>
      </c>
      <c r="AA26" s="18">
        <f>+'Ark1'!AD2990</f>
        <v>81.556809941662365</v>
      </c>
      <c r="AB26" s="18">
        <f>+'Ark1'!AE2990</f>
        <v>52.314793436070815</v>
      </c>
      <c r="AC26" s="18">
        <f>+'Ark1'!AF2990</f>
        <v>43.385131351728809</v>
      </c>
      <c r="AD26" s="56">
        <f t="shared" ref="AD26:AD39" si="8">+N26/P26</f>
        <v>5.4402826855123694</v>
      </c>
      <c r="AE26" s="18">
        <f t="shared" si="1"/>
        <v>1.3333333333333333</v>
      </c>
      <c r="AF26" s="45"/>
      <c r="AG26" s="4"/>
      <c r="AH26" s="57"/>
      <c r="AJ26" s="1"/>
      <c r="AK26" s="5"/>
      <c r="AM26" s="2"/>
      <c r="AN26" s="2"/>
      <c r="AO26" s="2"/>
    </row>
    <row r="27" spans="1:43" ht="15.6">
      <c r="A27" s="45"/>
      <c r="B27" s="2">
        <f>+'Ark1'!C2991</f>
        <v>2023</v>
      </c>
      <c r="C27" s="2">
        <f>+'Ark1'!O2991</f>
        <v>2</v>
      </c>
      <c r="D27" s="65" t="str">
        <f>VLOOKUP(C27,RNR!$D$15:$E$28,2)</f>
        <v>Akershus</v>
      </c>
      <c r="E27" s="2">
        <f>+'Ark1'!Q2991</f>
        <v>73</v>
      </c>
      <c r="F27" s="309">
        <f t="shared" ref="F27:F39" si="9">+E27-E42</f>
        <v>12</v>
      </c>
      <c r="G27" s="72"/>
      <c r="H27" s="2">
        <f>+'Ark1'!R2991</f>
        <v>120</v>
      </c>
      <c r="I27" s="309">
        <f t="shared" ref="I27:I39" si="10">+H27-H42</f>
        <v>11</v>
      </c>
      <c r="J27" s="151">
        <f>+'Ark1'!AG2991</f>
        <v>2.4424994911459397</v>
      </c>
      <c r="K27" s="310">
        <f t="shared" ref="K27:K39" si="11">+J27-J42</f>
        <v>0.26598191926095582</v>
      </c>
      <c r="L27" s="151">
        <f>+'Ark1'!AH2991</f>
        <v>2.3902794404347358</v>
      </c>
      <c r="M27" s="97"/>
      <c r="N27" s="56">
        <f>+'Ark1'!U2991</f>
        <v>41.386666666666656</v>
      </c>
      <c r="O27" s="310">
        <f t="shared" ref="O27:O39" si="12">+N27-N42</f>
        <v>-1.7942507645260335</v>
      </c>
      <c r="P27" s="5">
        <f>+'Ark1'!S2991</f>
        <v>7.9583333333333313</v>
      </c>
      <c r="Q27" s="311">
        <f t="shared" ref="Q27:Q39" si="13">+P27-P42</f>
        <v>-6.0015290519880971E-2</v>
      </c>
      <c r="R27" s="182"/>
      <c r="S27" s="5">
        <f>+'Ark1'!T2991</f>
        <v>7.6083333333333316</v>
      </c>
      <c r="T27" s="56">
        <f>+'Ark1'!W2991</f>
        <v>32.5</v>
      </c>
      <c r="U27" s="18">
        <f>+'Ark1'!X2991</f>
        <v>100</v>
      </c>
      <c r="V27" s="18">
        <f>+'Ark1'!Y2991</f>
        <v>93.333333333333314</v>
      </c>
      <c r="W27" s="18">
        <f>+'Ark1'!Z2991</f>
        <v>66.666666666666686</v>
      </c>
      <c r="X27" s="56">
        <f>+'Ark1'!AA2991</f>
        <v>13.013556606691211</v>
      </c>
      <c r="Y27" s="5">
        <f>+'Ark1'!AB2991</f>
        <v>1.9722906873875257</v>
      </c>
      <c r="Z27" s="5">
        <f>+'Ark1'!AC2991</f>
        <v>2.1497900414278179</v>
      </c>
      <c r="AA27" s="18">
        <f>+'Ark1'!AD2991</f>
        <v>71.7807229796922</v>
      </c>
      <c r="AB27" s="18">
        <f>+'Ark1'!AE2991</f>
        <v>37.900178917822807</v>
      </c>
      <c r="AC27" s="18">
        <f>+'Ark1'!AF2991</f>
        <v>37.154320291797269</v>
      </c>
      <c r="AD27" s="56">
        <f t="shared" si="8"/>
        <v>5.2004188481675389</v>
      </c>
      <c r="AE27" s="18">
        <f t="shared" si="1"/>
        <v>1.6438356164383561</v>
      </c>
      <c r="AF27" s="45"/>
      <c r="AG27" s="4"/>
      <c r="AH27" s="57"/>
      <c r="AJ27" s="13"/>
      <c r="AK27" s="5"/>
      <c r="AM27" s="2"/>
      <c r="AN27" s="2"/>
      <c r="AO27" s="4"/>
      <c r="AP27" s="4"/>
      <c r="AQ27" s="4"/>
    </row>
    <row r="28" spans="1:43" ht="15.6">
      <c r="A28" s="45"/>
      <c r="B28" s="2">
        <f>+'Ark1'!C2992</f>
        <v>2023</v>
      </c>
      <c r="C28" s="2">
        <f>+'Ark1'!O2992</f>
        <v>3</v>
      </c>
      <c r="D28" s="65" t="str">
        <f>VLOOKUP(C28,RNR!$D$15:$E$28,2)</f>
        <v>Buskerud</v>
      </c>
      <c r="E28" s="2">
        <f>+'Ark1'!Q2992</f>
        <v>124</v>
      </c>
      <c r="F28" s="309">
        <f t="shared" si="9"/>
        <v>-3</v>
      </c>
      <c r="G28" s="72"/>
      <c r="H28" s="2">
        <f>+'Ark1'!R2992</f>
        <v>213</v>
      </c>
      <c r="I28" s="309">
        <f t="shared" si="10"/>
        <v>4</v>
      </c>
      <c r="J28" s="151">
        <f>+'Ark1'!AG2992</f>
        <v>4.3354365967840423</v>
      </c>
      <c r="K28" s="310">
        <f t="shared" si="11"/>
        <v>0.16211391307797296</v>
      </c>
      <c r="L28" s="151">
        <f>+'Ark1'!AH2992</f>
        <v>4.4276288080459425</v>
      </c>
      <c r="M28" s="97"/>
      <c r="N28" s="56">
        <f>+'Ark1'!U2992</f>
        <v>43.190140845070424</v>
      </c>
      <c r="O28" s="310">
        <f t="shared" si="12"/>
        <v>-0.792777815216688</v>
      </c>
      <c r="P28" s="5">
        <f>+'Ark1'!S2992</f>
        <v>7.8638497652582142</v>
      </c>
      <c r="Q28" s="311">
        <f t="shared" si="13"/>
        <v>0.11743828200462847</v>
      </c>
      <c r="R28" s="182"/>
      <c r="S28" s="5">
        <f>+'Ark1'!T2992</f>
        <v>6.7136150234741763</v>
      </c>
      <c r="T28" s="56">
        <f>+'Ark1'!W2992</f>
        <v>11.737089201877936</v>
      </c>
      <c r="U28" s="18">
        <f>+'Ark1'!X2992</f>
        <v>99.061032863849761</v>
      </c>
      <c r="V28" s="18">
        <f>+'Ark1'!Y2992</f>
        <v>95.774647887323937</v>
      </c>
      <c r="W28" s="18">
        <f>+'Ark1'!Z2992</f>
        <v>71.830985915492946</v>
      </c>
      <c r="X28" s="56">
        <f>+'Ark1'!AA2992</f>
        <v>12.365412404114316</v>
      </c>
      <c r="Y28" s="5">
        <f>+'Ark1'!AB2992</f>
        <v>1.8526109518546705</v>
      </c>
      <c r="Z28" s="5">
        <f>+'Ark1'!AC2992</f>
        <v>1.7462643111171197</v>
      </c>
      <c r="AA28" s="18">
        <f>+'Ark1'!AD2992</f>
        <v>75.088399154364893</v>
      </c>
      <c r="AB28" s="18">
        <f>+'Ark1'!AE2992</f>
        <v>48.163105238779366</v>
      </c>
      <c r="AC28" s="18">
        <f>+'Ark1'!AF2992</f>
        <v>38.992897717438872</v>
      </c>
      <c r="AD28" s="56">
        <f t="shared" si="8"/>
        <v>5.4922388059701506</v>
      </c>
      <c r="AE28" s="18">
        <f t="shared" si="1"/>
        <v>1.717741935483871</v>
      </c>
      <c r="AF28" s="45"/>
      <c r="AG28" s="4"/>
      <c r="AH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 s="2">
        <f>+'Ark1'!C2993</f>
        <v>2023</v>
      </c>
      <c r="C29" s="2">
        <f>+'Ark1'!O2993</f>
        <v>4</v>
      </c>
      <c r="D29" s="65" t="str">
        <f>VLOOKUP(C29,RNR!$D$15:$E$28,2)</f>
        <v>Innlandet</v>
      </c>
      <c r="E29" s="2">
        <f>+'Ark1'!Q2993</f>
        <v>515</v>
      </c>
      <c r="F29" s="309">
        <f t="shared" si="9"/>
        <v>12</v>
      </c>
      <c r="G29" s="72"/>
      <c r="H29" s="2">
        <f>+'Ark1'!R2993</f>
        <v>854</v>
      </c>
      <c r="I29" s="309">
        <f t="shared" si="10"/>
        <v>-12</v>
      </c>
      <c r="J29" s="151">
        <f>+'Ark1'!AG2993</f>
        <v>17.382454711988601</v>
      </c>
      <c r="K29" s="310">
        <f t="shared" si="11"/>
        <v>9.0122443617996595E-2</v>
      </c>
      <c r="L29" s="151">
        <f>+'Ark1'!AH2993</f>
        <v>18.13629819621594</v>
      </c>
      <c r="M29" s="97"/>
      <c r="N29" s="56">
        <f>+'Ark1'!U2993</f>
        <v>44.12490632318503</v>
      </c>
      <c r="O29" s="310">
        <f t="shared" si="12"/>
        <v>-0.89403132115674566</v>
      </c>
      <c r="P29" s="5">
        <f>+'Ark1'!S2993</f>
        <v>7.8583138173302114</v>
      </c>
      <c r="Q29" s="311">
        <f t="shared" si="13"/>
        <v>-4.2379023316438058E-2</v>
      </c>
      <c r="R29" s="182"/>
      <c r="S29" s="5">
        <f>+'Ark1'!T2993</f>
        <v>7.0655737704918016</v>
      </c>
      <c r="T29" s="56">
        <f>+'Ark1'!W2993</f>
        <v>20.725995316159246</v>
      </c>
      <c r="U29" s="18">
        <f>+'Ark1'!X2993</f>
        <v>99.882903981264619</v>
      </c>
      <c r="V29" s="18">
        <f>+'Ark1'!Y2993</f>
        <v>96.838407494145187</v>
      </c>
      <c r="W29" s="18">
        <f>+'Ark1'!Z2993</f>
        <v>78.337236533957821</v>
      </c>
      <c r="X29" s="56">
        <f>+'Ark1'!AA2993</f>
        <v>11.331208129958299</v>
      </c>
      <c r="Y29" s="5">
        <f>+'Ark1'!AB2993</f>
        <v>2.039956826670672</v>
      </c>
      <c r="Z29" s="5">
        <f>+'Ark1'!AC2993</f>
        <v>2.014097815491064</v>
      </c>
      <c r="AA29" s="18">
        <f>+'Ark1'!AD2993</f>
        <v>68.209464363407051</v>
      </c>
      <c r="AB29" s="18">
        <f>+'Ark1'!AE2993</f>
        <v>48.882933169473283</v>
      </c>
      <c r="AC29" s="18">
        <f>+'Ark1'!AF2993</f>
        <v>48.248157289614625</v>
      </c>
      <c r="AD29" s="56">
        <f t="shared" si="8"/>
        <v>5.6150603486812711</v>
      </c>
      <c r="AE29" s="18">
        <f>+H29/E29</f>
        <v>1.6582524271844661</v>
      </c>
      <c r="AF29" s="45"/>
      <c r="AG29" s="4"/>
      <c r="AH29" s="57"/>
      <c r="AJ29" s="5"/>
      <c r="AK29" s="5"/>
      <c r="AM29" s="1"/>
      <c r="AN29" s="1"/>
      <c r="AO29" s="11"/>
      <c r="AP29" s="11"/>
      <c r="AQ29" s="11"/>
    </row>
    <row r="30" spans="1:43" ht="15.6">
      <c r="A30" s="45"/>
      <c r="B30" s="2">
        <f>+'Ark1'!C2994</f>
        <v>2023</v>
      </c>
      <c r="C30" s="2">
        <f>+'Ark1'!O2994</f>
        <v>7</v>
      </c>
      <c r="D30" s="65" t="str">
        <f>VLOOKUP(C30,RNR!$D$15:$E$28,2)</f>
        <v>Vestfold</v>
      </c>
      <c r="E30" s="2">
        <f>+'Ark1'!Q2994</f>
        <v>17</v>
      </c>
      <c r="F30" s="309">
        <f t="shared" si="9"/>
        <v>-3</v>
      </c>
      <c r="G30" s="72"/>
      <c r="H30" s="2">
        <f>+'Ark1'!R2994</f>
        <v>19</v>
      </c>
      <c r="I30" s="309">
        <f t="shared" si="10"/>
        <v>-11</v>
      </c>
      <c r="J30" s="151">
        <f>+'Ark1'!AG2994</f>
        <v>0.38672908609810702</v>
      </c>
      <c r="K30" s="310">
        <f t="shared" si="11"/>
        <v>-0.2123124474482187</v>
      </c>
      <c r="L30" s="151">
        <f>+'Ark1'!AH2994</f>
        <v>0.39446541345447622</v>
      </c>
      <c r="M30" s="97"/>
      <c r="N30" s="56">
        <f>+'Ark1'!U2994</f>
        <v>43.136842105263149</v>
      </c>
      <c r="O30" s="310">
        <f t="shared" si="12"/>
        <v>1.0001754385964716</v>
      </c>
      <c r="P30" s="5">
        <f>+'Ark1'!S2994</f>
        <v>7.6842105263157903</v>
      </c>
      <c r="Q30" s="311">
        <f t="shared" si="13"/>
        <v>0.38421052631579045</v>
      </c>
      <c r="R30" s="182"/>
      <c r="S30" s="5">
        <f>+'Ark1'!T2994</f>
        <v>7.6842105263157903</v>
      </c>
      <c r="T30" s="56">
        <f>+'Ark1'!W2994</f>
        <v>42.105263157894754</v>
      </c>
      <c r="U30" s="18">
        <f>+'Ark1'!X2994</f>
        <v>100</v>
      </c>
      <c r="V30" s="18">
        <f>+'Ark1'!Y2994</f>
        <v>94.736842105263179</v>
      </c>
      <c r="W30" s="18">
        <f>+'Ark1'!Z2994</f>
        <v>68.421052631578959</v>
      </c>
      <c r="X30" s="56">
        <f>+'Ark1'!AA2994</f>
        <v>11.087461411613388</v>
      </c>
      <c r="Y30" s="5">
        <f>+'Ark1'!AB2994</f>
        <v>1.9749118988730237</v>
      </c>
      <c r="Z30" s="5">
        <f>+'Ark1'!AC2994</f>
        <v>1.7184029176120543</v>
      </c>
      <c r="AA30" s="18">
        <f>+'Ark1'!AD2994</f>
        <v>86.79992679782994</v>
      </c>
      <c r="AB30" s="18">
        <f>+'Ark1'!AE2994</f>
        <v>46.331552791017565</v>
      </c>
      <c r="AC30" s="18">
        <f>+'Ark1'!AF2994</f>
        <v>43.587436459262328</v>
      </c>
      <c r="AD30" s="56">
        <f t="shared" si="8"/>
        <v>5.6136986301369847</v>
      </c>
      <c r="AE30" s="18">
        <f>+H30/E30</f>
        <v>1.1176470588235294</v>
      </c>
      <c r="AF30" s="45"/>
      <c r="AG30" s="4"/>
      <c r="AH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 s="2">
        <f>+'Ark1'!C2995</f>
        <v>2023</v>
      </c>
      <c r="C31" s="2">
        <f>+'Ark1'!O2995</f>
        <v>8</v>
      </c>
      <c r="D31" s="65" t="str">
        <f>VLOOKUP(C31,RNR!$D$15:$E$28,2)</f>
        <v>Telemark</v>
      </c>
      <c r="E31" s="2">
        <f>+'Ark1'!Q2995</f>
        <v>74</v>
      </c>
      <c r="F31" s="309">
        <f t="shared" si="9"/>
        <v>1</v>
      </c>
      <c r="G31" s="72"/>
      <c r="H31" s="2">
        <f>+'Ark1'!R2995</f>
        <v>102</v>
      </c>
      <c r="I31" s="309">
        <f t="shared" si="10"/>
        <v>1</v>
      </c>
      <c r="J31" s="151">
        <f>+'Ark1'!AG2995</f>
        <v>2.0761245674740474</v>
      </c>
      <c r="K31" s="310">
        <f t="shared" si="11"/>
        <v>5.9351404534750074E-2</v>
      </c>
      <c r="L31" s="151">
        <f>+'Ark1'!AH2995</f>
        <v>2.2534486485300178</v>
      </c>
      <c r="M31" s="97"/>
      <c r="N31" s="56">
        <f>+'Ark1'!U2995</f>
        <v>45.902941176470591</v>
      </c>
      <c r="O31" s="310">
        <f t="shared" si="12"/>
        <v>-0.1871578334303976</v>
      </c>
      <c r="P31" s="5">
        <f>+'Ark1'!S2995</f>
        <v>8.5784313725490229</v>
      </c>
      <c r="Q31" s="311">
        <f t="shared" si="13"/>
        <v>0.21209473888565533</v>
      </c>
      <c r="R31" s="182"/>
      <c r="S31" s="5">
        <f>+'Ark1'!T2995</f>
        <v>7.421568627450978</v>
      </c>
      <c r="T31" s="56">
        <f>+'Ark1'!W2995</f>
        <v>29.411764705882355</v>
      </c>
      <c r="U31" s="18">
        <f>+'Ark1'!X2995</f>
        <v>100</v>
      </c>
      <c r="V31" s="18">
        <f>+'Ark1'!Y2995</f>
        <v>96.078431372549034</v>
      </c>
      <c r="W31" s="18">
        <f>+'Ark1'!Z2995</f>
        <v>81.372549019607817</v>
      </c>
      <c r="X31" s="56">
        <f>+'Ark1'!AA2995</f>
        <v>12.290889786408362</v>
      </c>
      <c r="Y31" s="5">
        <f>+'Ark1'!AB2995</f>
        <v>1.659413282268378</v>
      </c>
      <c r="Z31" s="5">
        <f>+'Ark1'!AC2995</f>
        <v>2.2071020593058748</v>
      </c>
      <c r="AA31" s="18">
        <f>+'Ark1'!AD2995</f>
        <v>78.646393703528787</v>
      </c>
      <c r="AB31" s="18">
        <f>+'Ark1'!AE2995</f>
        <v>31.712327069462454</v>
      </c>
      <c r="AC31" s="18">
        <f>+'Ark1'!AF2995</f>
        <v>38.045282869645455</v>
      </c>
      <c r="AD31" s="56">
        <f t="shared" si="8"/>
        <v>5.3509714285714267</v>
      </c>
      <c r="AE31" s="18">
        <f>+H31/E31</f>
        <v>1.3783783783783783</v>
      </c>
      <c r="AF31" s="45"/>
      <c r="AG31" s="4"/>
      <c r="AH31" s="57"/>
      <c r="AJ31" s="5"/>
      <c r="AK31" s="5"/>
      <c r="AM31" s="1"/>
      <c r="AN31" s="1"/>
      <c r="AO31" s="11"/>
      <c r="AP31" s="11"/>
      <c r="AQ31" s="11"/>
    </row>
    <row r="32" spans="1:43" s="526" customFormat="1" ht="15.6">
      <c r="A32" s="45"/>
      <c r="B32" s="2">
        <f>+'Ark1'!C2996</f>
        <v>2023</v>
      </c>
      <c r="C32" s="2">
        <f>+'Ark1'!O2996</f>
        <v>9</v>
      </c>
      <c r="D32" s="65" t="str">
        <f>VLOOKUP(C32,RNR!$D$15:$E$28,2)</f>
        <v>Agder</v>
      </c>
      <c r="E32" s="2">
        <f>+'Ark1'!Q2996</f>
        <v>161</v>
      </c>
      <c r="F32" s="309">
        <f t="shared" si="9"/>
        <v>24</v>
      </c>
      <c r="G32" s="72"/>
      <c r="H32" s="2">
        <f>+'Ark1'!R2996</f>
        <v>223</v>
      </c>
      <c r="I32" s="309">
        <f t="shared" si="10"/>
        <v>33</v>
      </c>
      <c r="J32" s="151">
        <f>+'Ark1'!AG2996</f>
        <v>4.5389782210462029</v>
      </c>
      <c r="K32" s="310">
        <f t="shared" si="11"/>
        <v>0.74504850858613869</v>
      </c>
      <c r="L32" s="151">
        <f>+'Ark1'!AH2996</f>
        <v>4.2742416347077974</v>
      </c>
      <c r="M32" s="97"/>
      <c r="N32" s="56">
        <f>+'Ark1'!U2996</f>
        <v>39.824215246636776</v>
      </c>
      <c r="O32" s="310">
        <f t="shared" si="12"/>
        <v>-2.2868373849421957</v>
      </c>
      <c r="P32" s="5">
        <f>+'Ark1'!S2996</f>
        <v>7.8878923766816129</v>
      </c>
      <c r="Q32" s="311">
        <f t="shared" si="13"/>
        <v>-0.11737078121312372</v>
      </c>
      <c r="R32" s="182"/>
      <c r="S32" s="5">
        <f>+'Ark1'!T2996</f>
        <v>7.3228699551569507</v>
      </c>
      <c r="T32" s="56">
        <f>+'Ark1'!W2996</f>
        <v>23.766816143497753</v>
      </c>
      <c r="U32" s="18">
        <f>+'Ark1'!X2996</f>
        <v>99.551569506726437</v>
      </c>
      <c r="V32" s="18">
        <f>+'Ark1'!Y2996</f>
        <v>95.964125560538108</v>
      </c>
      <c r="W32" s="18">
        <f>+'Ark1'!Z2996</f>
        <v>67.713004484304918</v>
      </c>
      <c r="X32" s="56">
        <f>+'Ark1'!AA2996</f>
        <v>10.086386784929187</v>
      </c>
      <c r="Y32" s="5">
        <f>+'Ark1'!AB2996</f>
        <v>1.2884399949955829</v>
      </c>
      <c r="Z32" s="5">
        <f>+'Ark1'!AC2996</f>
        <v>1.8542804234845216</v>
      </c>
      <c r="AA32" s="18">
        <f>+'Ark1'!AD2996</f>
        <v>68.13929423872743</v>
      </c>
      <c r="AB32" s="18">
        <f>+'Ark1'!AE2996</f>
        <v>42.20942193210675</v>
      </c>
      <c r="AC32" s="18">
        <f>+'Ark1'!AF2996</f>
        <v>37.552710968487496</v>
      </c>
      <c r="AD32" s="56">
        <f t="shared" si="8"/>
        <v>5.0487777146105755</v>
      </c>
      <c r="AE32" s="18">
        <f t="shared" ref="AE32:AE39" si="14">+H32/E32</f>
        <v>1.3850931677018634</v>
      </c>
      <c r="AF32" s="45"/>
      <c r="AG32" s="4"/>
      <c r="AH32" s="57"/>
      <c r="AJ32" s="5"/>
      <c r="AK32" s="5"/>
      <c r="AM32" s="1"/>
      <c r="AN32" s="1"/>
      <c r="AO32" s="527"/>
      <c r="AP32" s="527"/>
      <c r="AQ32" s="527"/>
    </row>
    <row r="33" spans="1:43" s="526" customFormat="1" ht="15.6">
      <c r="A33" s="45"/>
      <c r="B33" s="2">
        <f>+'Ark1'!C2997</f>
        <v>2023</v>
      </c>
      <c r="C33" s="2">
        <f>+'Ark1'!O2997</f>
        <v>11</v>
      </c>
      <c r="D33" s="65" t="str">
        <f>VLOOKUP(C33,RNR!$D$15:$E$28,2)</f>
        <v>Rogaland</v>
      </c>
      <c r="E33" s="2">
        <f>+'Ark1'!Q2997</f>
        <v>682</v>
      </c>
      <c r="F33" s="309">
        <f t="shared" si="9"/>
        <v>-44</v>
      </c>
      <c r="G33" s="72"/>
      <c r="H33" s="2">
        <f>+'Ark1'!R2997</f>
        <v>1052</v>
      </c>
      <c r="I33" s="309">
        <f t="shared" si="10"/>
        <v>-70</v>
      </c>
      <c r="J33" s="151">
        <f>+'Ark1'!AG2997</f>
        <v>21.412578872379399</v>
      </c>
      <c r="K33" s="310">
        <f t="shared" si="11"/>
        <v>-0.99157448225318845</v>
      </c>
      <c r="L33" s="151">
        <f>+'Ark1'!AH2997</f>
        <v>23.057889532068977</v>
      </c>
      <c r="M33" s="97"/>
      <c r="N33" s="56">
        <f>+'Ark1'!U2997</f>
        <v>45.540399239543632</v>
      </c>
      <c r="O33" s="310">
        <f t="shared" si="12"/>
        <v>3.1629186067625881E-2</v>
      </c>
      <c r="P33" s="5">
        <f>+'Ark1'!S2997</f>
        <v>8.4268060836501881</v>
      </c>
      <c r="Q33" s="311">
        <f t="shared" si="13"/>
        <v>-2.5956839700970846E-2</v>
      </c>
      <c r="R33" s="182"/>
      <c r="S33" s="5">
        <f>+'Ark1'!T2997</f>
        <v>7.4306083650190109</v>
      </c>
      <c r="T33" s="56">
        <f>+'Ark1'!W2997</f>
        <v>25.475285171102655</v>
      </c>
      <c r="U33" s="18">
        <f>+'Ark1'!X2997</f>
        <v>99.714828897338407</v>
      </c>
      <c r="V33" s="18">
        <f>+'Ark1'!Y2997</f>
        <v>96.197718631178731</v>
      </c>
      <c r="W33" s="18">
        <f>+'Ark1'!Z2997</f>
        <v>79.372623574144484</v>
      </c>
      <c r="X33" s="56">
        <f>+'Ark1'!AA2997</f>
        <v>12.337771344199751</v>
      </c>
      <c r="Y33" s="5">
        <f>+'Ark1'!AB2997</f>
        <v>1.6698409763659596</v>
      </c>
      <c r="Z33" s="5">
        <f>+'Ark1'!AC2997</f>
        <v>1.9489527290722473</v>
      </c>
      <c r="AA33" s="18">
        <f>+'Ark1'!AD2997</f>
        <v>74.15468418601418</v>
      </c>
      <c r="AB33" s="18">
        <f>+'Ark1'!AE2997</f>
        <v>50.048796105292446</v>
      </c>
      <c r="AC33" s="18">
        <f>+'Ark1'!AF2997</f>
        <v>45.642713837084919</v>
      </c>
      <c r="AD33" s="56">
        <f t="shared" si="8"/>
        <v>5.4042301184433068</v>
      </c>
      <c r="AE33" s="18">
        <f t="shared" si="14"/>
        <v>1.5425219941348973</v>
      </c>
      <c r="AF33" s="45"/>
      <c r="AG33" s="4"/>
      <c r="AH33" s="57"/>
      <c r="AJ33" s="5"/>
      <c r="AK33" s="5"/>
      <c r="AM33" s="1"/>
      <c r="AN33" s="1"/>
      <c r="AO33" s="527"/>
      <c r="AP33" s="527"/>
      <c r="AQ33" s="527"/>
    </row>
    <row r="34" spans="1:43" s="526" customFormat="1" ht="15.6">
      <c r="A34" s="45"/>
      <c r="B34" s="2">
        <f>+'Ark1'!C2998</f>
        <v>2023</v>
      </c>
      <c r="C34" s="2">
        <f>+'Ark1'!O2998</f>
        <v>14</v>
      </c>
      <c r="D34" s="65" t="str">
        <f>VLOOKUP(C34,RNR!$D$15:$E$28,2)</f>
        <v>Vestland</v>
      </c>
      <c r="E34" s="2">
        <f>+'Ark1'!Q2998</f>
        <v>720</v>
      </c>
      <c r="F34" s="309">
        <f t="shared" si="9"/>
        <v>30</v>
      </c>
      <c r="G34" s="72"/>
      <c r="H34" s="2">
        <f>+'Ark1'!R2998</f>
        <v>958</v>
      </c>
      <c r="I34" s="309">
        <f t="shared" si="10"/>
        <v>41</v>
      </c>
      <c r="J34" s="151">
        <f>+'Ark1'!AG2998</f>
        <v>19.499287604315089</v>
      </c>
      <c r="K34" s="310">
        <f t="shared" si="11"/>
        <v>1.1885847289157212</v>
      </c>
      <c r="L34" s="151">
        <f>+'Ark1'!AH2998</f>
        <v>19.076416700441214</v>
      </c>
      <c r="M34" s="97"/>
      <c r="N34" s="56">
        <f>+'Ark1'!U2998</f>
        <v>41.373695198329855</v>
      </c>
      <c r="O34" s="310">
        <f t="shared" si="12"/>
        <v>-1.935923122280883</v>
      </c>
      <c r="P34" s="5">
        <f>+'Ark1'!S2998</f>
        <v>8.0062630480167005</v>
      </c>
      <c r="Q34" s="311">
        <f t="shared" si="13"/>
        <v>-0.21620151032571933</v>
      </c>
      <c r="R34" s="182"/>
      <c r="S34" s="5">
        <f>+'Ark1'!T2998</f>
        <v>7.3235908141962396</v>
      </c>
      <c r="T34" s="56">
        <f>+'Ark1'!W2998</f>
        <v>26.513569937369525</v>
      </c>
      <c r="U34" s="18">
        <f>+'Ark1'!X2998</f>
        <v>99.060542797494819</v>
      </c>
      <c r="V34" s="18">
        <f>+'Ark1'!Y2998</f>
        <v>90.814196242171178</v>
      </c>
      <c r="W34" s="18">
        <f>+'Ark1'!Z2998</f>
        <v>67.536534446764094</v>
      </c>
      <c r="X34" s="56">
        <f>+'Ark1'!AA2998</f>
        <v>13.006387427065238</v>
      </c>
      <c r="Y34" s="5">
        <f>+'Ark1'!AB2998</f>
        <v>1.788376534204063</v>
      </c>
      <c r="Z34" s="5">
        <f>+'Ark1'!AC2998</f>
        <v>2.059573817215258</v>
      </c>
      <c r="AA34" s="18">
        <f>+'Ark1'!AD2998</f>
        <v>63.359574913271402</v>
      </c>
      <c r="AB34" s="18">
        <f>+'Ark1'!AE2998</f>
        <v>42.412234083154509</v>
      </c>
      <c r="AC34" s="18">
        <f>+'Ark1'!AF2998</f>
        <v>41.406236458565743</v>
      </c>
      <c r="AD34" s="56">
        <f t="shared" si="8"/>
        <v>5.1676662320730129</v>
      </c>
      <c r="AE34" s="18">
        <f t="shared" si="14"/>
        <v>1.3305555555555555</v>
      </c>
      <c r="AF34" s="45"/>
      <c r="AG34" s="4"/>
      <c r="AH34" s="57"/>
      <c r="AJ34" s="5"/>
      <c r="AK34" s="5"/>
      <c r="AM34" s="1"/>
      <c r="AN34" s="1"/>
      <c r="AO34" s="527"/>
      <c r="AP34" s="527"/>
      <c r="AQ34" s="527"/>
    </row>
    <row r="35" spans="1:43" s="526" customFormat="1" ht="15.6">
      <c r="A35" s="45"/>
      <c r="B35" s="2">
        <f>+'Ark1'!C2999</f>
        <v>2023</v>
      </c>
      <c r="C35" s="2">
        <f>+'Ark1'!O2999</f>
        <v>15</v>
      </c>
      <c r="D35" s="65" t="str">
        <f>VLOOKUP(C35,RNR!$D$15:$E$28,2)</f>
        <v>Møre og Romsdal</v>
      </c>
      <c r="E35" s="2">
        <f>+'Ark1'!Q2999</f>
        <v>173</v>
      </c>
      <c r="F35" s="309">
        <f t="shared" si="9"/>
        <v>-58</v>
      </c>
      <c r="G35" s="72"/>
      <c r="H35" s="2">
        <f>+'Ark1'!R2999</f>
        <v>251</v>
      </c>
      <c r="I35" s="309">
        <f t="shared" si="10"/>
        <v>-85</v>
      </c>
      <c r="J35" s="151">
        <f>+'Ark1'!AG2999</f>
        <v>5.1088947689802557</v>
      </c>
      <c r="K35" s="310">
        <f t="shared" si="11"/>
        <v>-1.6003704067385938</v>
      </c>
      <c r="L35" s="151">
        <f>+'Ark1'!AH2999</f>
        <v>4.9782728777546579</v>
      </c>
      <c r="M35" s="97"/>
      <c r="N35" s="56">
        <f>+'Ark1'!U2999</f>
        <v>41.20956175298803</v>
      </c>
      <c r="O35" s="310">
        <f t="shared" si="12"/>
        <v>0.25718080060708814</v>
      </c>
      <c r="P35" s="5">
        <f>+'Ark1'!S2999</f>
        <v>7.852589641434264</v>
      </c>
      <c r="Q35" s="311">
        <f t="shared" si="13"/>
        <v>-1.0505596660971506E-2</v>
      </c>
      <c r="R35" s="182"/>
      <c r="S35" s="5">
        <f>+'Ark1'!T2999</f>
        <v>7.4183266932270895</v>
      </c>
      <c r="T35" s="56">
        <f>+'Ark1'!W2999</f>
        <v>25.498007968127485</v>
      </c>
      <c r="U35" s="18">
        <f>+'Ark1'!X2999</f>
        <v>98.80478087649405</v>
      </c>
      <c r="V35" s="18">
        <f>+'Ark1'!Y2999</f>
        <v>88.446215139442231</v>
      </c>
      <c r="W35" s="18">
        <f>+'Ark1'!Z2999</f>
        <v>62.549800796812733</v>
      </c>
      <c r="X35" s="56">
        <f>+'Ark1'!AA2999</f>
        <v>14.110968446043396</v>
      </c>
      <c r="Y35" s="5">
        <f>+'Ark1'!AB2999</f>
        <v>2.1788057483347076</v>
      </c>
      <c r="Z35" s="5">
        <f>+'Ark1'!AC2999</f>
        <v>2.9124514237428887</v>
      </c>
      <c r="AA35" s="18">
        <f>+'Ark1'!AD2999</f>
        <v>70.820873509713678</v>
      </c>
      <c r="AB35" s="18">
        <f>+'Ark1'!AE2999</f>
        <v>40.181339179150733</v>
      </c>
      <c r="AC35" s="18">
        <f>+'Ark1'!AF2999</f>
        <v>37.825992457888681</v>
      </c>
      <c r="AD35" s="56">
        <f t="shared" si="8"/>
        <v>5.2478944698122749</v>
      </c>
      <c r="AE35" s="18">
        <f t="shared" si="14"/>
        <v>1.4508670520231215</v>
      </c>
      <c r="AF35" s="45"/>
      <c r="AG35" s="4"/>
      <c r="AH35" s="57"/>
      <c r="AJ35" s="5"/>
      <c r="AK35" s="5"/>
      <c r="AM35" s="1"/>
      <c r="AN35" s="1"/>
      <c r="AO35" s="527"/>
      <c r="AP35" s="527"/>
      <c r="AQ35" s="527"/>
    </row>
    <row r="36" spans="1:43" ht="15.6">
      <c r="A36" s="45"/>
      <c r="B36" s="2">
        <f>+'Ark1'!C3000</f>
        <v>2023</v>
      </c>
      <c r="C36" s="2">
        <f>+'Ark1'!O3000</f>
        <v>16</v>
      </c>
      <c r="D36" s="65" t="str">
        <f>VLOOKUP(C36,RNR!$D$15:$E$28,2)</f>
        <v>Trøndelag</v>
      </c>
      <c r="E36" s="2">
        <f>+'Ark1'!Q3000</f>
        <v>262</v>
      </c>
      <c r="F36" s="309">
        <f t="shared" si="9"/>
        <v>3</v>
      </c>
      <c r="G36" s="72"/>
      <c r="H36" s="2">
        <f>+'Ark1'!R3000</f>
        <v>448</v>
      </c>
      <c r="I36" s="309">
        <f t="shared" si="10"/>
        <v>40</v>
      </c>
      <c r="J36" s="151">
        <f>+'Ark1'!AG3000</f>
        <v>9.1186647669448408</v>
      </c>
      <c r="K36" s="310">
        <f t="shared" si="11"/>
        <v>0.97169991071481121</v>
      </c>
      <c r="L36" s="151">
        <f>+'Ark1'!AH3000</f>
        <v>8.1610928212829652</v>
      </c>
      <c r="M36" s="97"/>
      <c r="N36" s="56">
        <f>+'Ark1'!U3000</f>
        <v>37.849776785714312</v>
      </c>
      <c r="O36" s="310">
        <f t="shared" si="12"/>
        <v>-3.9073310574229296</v>
      </c>
      <c r="P36" s="5">
        <f>+'Ark1'!S3000</f>
        <v>7.421875</v>
      </c>
      <c r="Q36" s="311">
        <f t="shared" si="13"/>
        <v>-0.41145833333333126</v>
      </c>
      <c r="R36" s="182"/>
      <c r="S36" s="5">
        <f>+'Ark1'!T3000</f>
        <v>6.9933035714285694</v>
      </c>
      <c r="T36" s="56">
        <f>+'Ark1'!W3000</f>
        <v>20.982142857142861</v>
      </c>
      <c r="U36" s="18">
        <f>+'Ark1'!X3000</f>
        <v>97.098214285714306</v>
      </c>
      <c r="V36" s="18">
        <f>+'Ark1'!Y3000</f>
        <v>85.9375</v>
      </c>
      <c r="W36" s="18">
        <f>+'Ark1'!Z3000</f>
        <v>56.919642857142847</v>
      </c>
      <c r="X36" s="56">
        <f>+'Ark1'!AA3000</f>
        <v>12.735622143371904</v>
      </c>
      <c r="Y36" s="5">
        <f>+'Ark1'!AB3000</f>
        <v>1.7647753960945609</v>
      </c>
      <c r="Z36" s="5">
        <f>+'Ark1'!AC3000</f>
        <v>1.9185303566201295</v>
      </c>
      <c r="AA36" s="18">
        <f>+'Ark1'!AD3000</f>
        <v>77.653879856848377</v>
      </c>
      <c r="AB36" s="18">
        <f>+'Ark1'!AE3000</f>
        <v>51.510151506911605</v>
      </c>
      <c r="AC36" s="18">
        <f>+'Ark1'!AF3000</f>
        <v>57.374075392227191</v>
      </c>
      <c r="AD36" s="56">
        <f t="shared" si="8"/>
        <v>5.0997593984962437</v>
      </c>
      <c r="AE36" s="18">
        <f t="shared" si="14"/>
        <v>1.7099236641221374</v>
      </c>
      <c r="AF36" s="45"/>
      <c r="AG36" s="4"/>
      <c r="AH36" s="57"/>
      <c r="AJ36" s="5"/>
      <c r="AK36" s="5"/>
      <c r="AM36" s="1"/>
      <c r="AN36" s="1"/>
      <c r="AO36" s="11"/>
      <c r="AP36" s="11"/>
      <c r="AQ36" s="11"/>
    </row>
    <row r="37" spans="1:43" ht="15.6">
      <c r="A37" s="45"/>
      <c r="B37" s="2">
        <f>+'Ark1'!C3001</f>
        <v>2023</v>
      </c>
      <c r="C37" s="2">
        <f>+'Ark1'!O3001</f>
        <v>18</v>
      </c>
      <c r="D37" s="65" t="str">
        <f>VLOOKUP(C37,RNR!$D$15:$E$28,2)</f>
        <v>Nordland</v>
      </c>
      <c r="E37" s="2">
        <f>+'Ark1'!Q3001</f>
        <v>227</v>
      </c>
      <c r="F37" s="309">
        <f t="shared" si="9"/>
        <v>7</v>
      </c>
      <c r="G37" s="72"/>
      <c r="H37" s="2">
        <f>+'Ark1'!R3001</f>
        <v>421</v>
      </c>
      <c r="I37" s="309">
        <f t="shared" si="10"/>
        <v>12</v>
      </c>
      <c r="J37" s="151">
        <f>+'Ark1'!AG3001</f>
        <v>8.569102381437002</v>
      </c>
      <c r="K37" s="310">
        <f t="shared" si="11"/>
        <v>0.40216947408876003</v>
      </c>
      <c r="L37" s="151">
        <f>+'Ark1'!AH3001</f>
        <v>7.8077777163330691</v>
      </c>
      <c r="M37" s="97"/>
      <c r="N37" s="56">
        <f>+'Ark1'!U3001</f>
        <v>38.533491686460806</v>
      </c>
      <c r="O37" s="310">
        <f t="shared" si="12"/>
        <v>-2.433843276864387</v>
      </c>
      <c r="P37" s="5">
        <f>+'Ark1'!S3001</f>
        <v>7.6579572446555808</v>
      </c>
      <c r="Q37" s="311">
        <f t="shared" si="13"/>
        <v>-0.20023346439087319</v>
      </c>
      <c r="R37" s="182"/>
      <c r="S37" s="5">
        <f>+'Ark1'!T3001</f>
        <v>6.5819477434679348</v>
      </c>
      <c r="T37" s="56">
        <f>+'Ark1'!W3001</f>
        <v>14.251781472684083</v>
      </c>
      <c r="U37" s="18">
        <f>+'Ark1'!X3001</f>
        <v>97.387173396674555</v>
      </c>
      <c r="V37" s="18">
        <f>+'Ark1'!Y3001</f>
        <v>90.498812351543918</v>
      </c>
      <c r="W37" s="18">
        <f>+'Ark1'!Z3001</f>
        <v>60.570071258907376</v>
      </c>
      <c r="X37" s="56">
        <f>+'Ark1'!AA3001</f>
        <v>11.824136690397724</v>
      </c>
      <c r="Y37" s="5">
        <f>+'Ark1'!AB3001</f>
        <v>2.0693130828252064</v>
      </c>
      <c r="Z37" s="5">
        <f>+'Ark1'!AC3001</f>
        <v>1.8015714985125124</v>
      </c>
      <c r="AA37" s="18">
        <f>+'Ark1'!AD3001</f>
        <v>72.53714324324298</v>
      </c>
      <c r="AB37" s="18">
        <f>+'Ark1'!AE3001</f>
        <v>39.077101890355529</v>
      </c>
      <c r="AC37" s="18">
        <f>+'Ark1'!AF3001</f>
        <v>38.216156214430875</v>
      </c>
      <c r="AD37" s="56">
        <f t="shared" si="8"/>
        <v>5.0318238213399509</v>
      </c>
      <c r="AE37" s="18">
        <f t="shared" si="14"/>
        <v>1.8546255506607929</v>
      </c>
      <c r="AF37" s="45"/>
      <c r="AG37" s="4"/>
      <c r="AH37" s="57"/>
      <c r="AJ37" s="5"/>
      <c r="AK37" s="5"/>
      <c r="AM37" s="1"/>
      <c r="AN37" s="1"/>
      <c r="AO37" s="11"/>
      <c r="AP37" s="11"/>
      <c r="AQ37" s="11"/>
    </row>
    <row r="38" spans="1:43" ht="15.6">
      <c r="A38" s="45"/>
      <c r="B38" s="2">
        <f>+'Ark1'!C3002</f>
        <v>2023</v>
      </c>
      <c r="C38" s="2">
        <f>+'Ark1'!O3002</f>
        <v>55</v>
      </c>
      <c r="D38" s="65" t="str">
        <f>VLOOKUP(C38,RNR!$D$15:$E$28,2)</f>
        <v>Troms</v>
      </c>
      <c r="E38" s="2">
        <f>+'Ark1'!Q3002</f>
        <v>115</v>
      </c>
      <c r="F38" s="309">
        <f t="shared" si="9"/>
        <v>-21</v>
      </c>
      <c r="G38" s="72"/>
      <c r="H38" s="2">
        <f>+'Ark1'!R3002</f>
        <v>175</v>
      </c>
      <c r="I38" s="309">
        <f t="shared" si="10"/>
        <v>-44</v>
      </c>
      <c r="J38" s="151">
        <f>+'Ark1'!AG3002</f>
        <v>3.5619784245878279</v>
      </c>
      <c r="K38" s="310">
        <f t="shared" si="11"/>
        <v>-0.81102477030035214</v>
      </c>
      <c r="L38" s="151">
        <f>+'Ark1'!AH3002</f>
        <v>3.4745780372765962</v>
      </c>
      <c r="M38" s="97"/>
      <c r="N38" s="56">
        <f>+'Ark1'!U3002</f>
        <v>41.253142857142848</v>
      </c>
      <c r="O38" s="310">
        <f t="shared" si="12"/>
        <v>0.13359947814740281</v>
      </c>
      <c r="P38" s="5">
        <f>+'Ark1'!S3002</f>
        <v>8.382857142857139</v>
      </c>
      <c r="Q38" s="311">
        <f t="shared" si="13"/>
        <v>0.19564253098499051</v>
      </c>
      <c r="R38" s="182"/>
      <c r="S38" s="5">
        <f>+'Ark1'!T3002</f>
        <v>6.8742857142857154</v>
      </c>
      <c r="T38" s="56">
        <f>+'Ark1'!W3002</f>
        <v>17.142857142857139</v>
      </c>
      <c r="U38" s="18">
        <f>+'Ark1'!X3002</f>
        <v>100</v>
      </c>
      <c r="V38" s="18">
        <f>+'Ark1'!Y3002</f>
        <v>96.571428571428555</v>
      </c>
      <c r="W38" s="18">
        <f>+'Ark1'!Z3002</f>
        <v>67.428571428571445</v>
      </c>
      <c r="X38" s="56">
        <f>+'Ark1'!AA3002</f>
        <v>11.27508904530656</v>
      </c>
      <c r="Y38" s="5">
        <f>+'Ark1'!AB3002</f>
        <v>1.9054037013992913</v>
      </c>
      <c r="Z38" s="5">
        <f>+'Ark1'!AC3002</f>
        <v>1.9672087342429196</v>
      </c>
      <c r="AA38" s="18">
        <f>+'Ark1'!AD3002</f>
        <v>81.509083127928307</v>
      </c>
      <c r="AB38" s="18">
        <f>+'Ark1'!AE3002</f>
        <v>40.444081794568007</v>
      </c>
      <c r="AC38" s="18">
        <f>+'Ark1'!AF3002</f>
        <v>39.853646072267274</v>
      </c>
      <c r="AD38" s="56">
        <f t="shared" si="8"/>
        <v>4.9211315610088624</v>
      </c>
      <c r="AE38" s="18">
        <f t="shared" si="14"/>
        <v>1.5217391304347827</v>
      </c>
      <c r="AF38" s="45"/>
      <c r="AG38" s="4"/>
      <c r="AH38" s="57"/>
      <c r="AJ38" s="5"/>
      <c r="AK38" s="5"/>
      <c r="AM38" s="1"/>
      <c r="AN38" s="1"/>
      <c r="AO38" s="11"/>
      <c r="AP38" s="11"/>
      <c r="AQ38" s="11"/>
    </row>
    <row r="39" spans="1:43" ht="15.6">
      <c r="A39" s="45"/>
      <c r="B39" s="2">
        <f>+'Ark1'!C3003</f>
        <v>2023</v>
      </c>
      <c r="C39" s="2">
        <f>+'Ark1'!O3003</f>
        <v>56</v>
      </c>
      <c r="D39" s="65" t="str">
        <f>VLOOKUP(C39,RNR!$D$15:$E$28,2)</f>
        <v>Finnmark</v>
      </c>
      <c r="E39" s="2">
        <f>+'Ark1'!Q3003</f>
        <v>18</v>
      </c>
      <c r="F39" s="309">
        <f t="shared" si="9"/>
        <v>0</v>
      </c>
      <c r="G39" s="72"/>
      <c r="H39" s="2">
        <f>+'Ark1'!R3003</f>
        <v>41</v>
      </c>
      <c r="I39" s="309">
        <f t="shared" si="10"/>
        <v>14</v>
      </c>
      <c r="J39" s="151">
        <f>+'Ark1'!AG3003</f>
        <v>0.83452065947486254</v>
      </c>
      <c r="K39" s="310">
        <f t="shared" si="11"/>
        <v>0.29538327928316932</v>
      </c>
      <c r="L39" s="151">
        <f>+'Ark1'!AH3003</f>
        <v>0.8266158462763088</v>
      </c>
      <c r="M39" s="97"/>
      <c r="N39" s="56">
        <f>+'Ark1'!U3003</f>
        <v>41.890243902439025</v>
      </c>
      <c r="O39" s="310">
        <f t="shared" si="12"/>
        <v>-2.7134598012646691</v>
      </c>
      <c r="P39" s="5">
        <f>+'Ark1'!S3003</f>
        <v>8.2926829268292686</v>
      </c>
      <c r="Q39" s="311">
        <f t="shared" si="13"/>
        <v>0.29268292682926855</v>
      </c>
      <c r="R39" s="182"/>
      <c r="S39" s="5">
        <f>+'Ark1'!T3003</f>
        <v>6.9024390243902447</v>
      </c>
      <c r="T39" s="56">
        <f>+'Ark1'!W3003</f>
        <v>26.829268292682919</v>
      </c>
      <c r="U39" s="18">
        <f>+'Ark1'!X3003</f>
        <v>100</v>
      </c>
      <c r="V39" s="18">
        <f>+'Ark1'!Y3003</f>
        <v>100</v>
      </c>
      <c r="W39" s="18">
        <f>+'Ark1'!Z3003</f>
        <v>78.048780487804876</v>
      </c>
      <c r="X39" s="56">
        <f>+'Ark1'!AA3003</f>
        <v>8.1260137792469731</v>
      </c>
      <c r="Y39" s="5">
        <f>+'Ark1'!AB3003</f>
        <v>1.5180845189849204</v>
      </c>
      <c r="Z39" s="5">
        <f>+'Ark1'!AC3003</f>
        <v>2.4968749057697033</v>
      </c>
      <c r="AA39" s="18">
        <f>+'Ark1'!AD3003</f>
        <v>56.075739340900995</v>
      </c>
      <c r="AB39" s="18">
        <f>+'Ark1'!AE3003</f>
        <v>16.24774603784633</v>
      </c>
      <c r="AC39" s="18">
        <f>+'Ark1'!AF3003</f>
        <v>41.291475161536745</v>
      </c>
      <c r="AD39" s="56">
        <f t="shared" si="8"/>
        <v>5.0514705882352944</v>
      </c>
      <c r="AE39" s="18">
        <f t="shared" si="14"/>
        <v>2.2777777777777777</v>
      </c>
      <c r="AF39" s="45"/>
      <c r="AG39" s="4"/>
      <c r="AH39" s="57"/>
      <c r="AJ39" s="5"/>
      <c r="AK39" s="5"/>
      <c r="AM39" s="1"/>
      <c r="AN39" s="1"/>
      <c r="AO39" s="11"/>
      <c r="AP39" s="11"/>
      <c r="AQ39" s="11"/>
    </row>
    <row r="40" spans="1:43" s="526" customFormat="1" ht="15.6">
      <c r="A40" s="45"/>
      <c r="B40" s="45"/>
      <c r="C40" s="45"/>
      <c r="D40" s="45"/>
      <c r="E40" s="45"/>
      <c r="F40" s="45"/>
      <c r="G40" s="71"/>
      <c r="H40" s="45"/>
      <c r="I40" s="45"/>
      <c r="J40" s="45"/>
      <c r="K40" s="45"/>
      <c r="L40" s="45"/>
      <c r="M40" s="97"/>
      <c r="N40" s="45"/>
      <c r="O40" s="45"/>
      <c r="P40" s="45"/>
      <c r="Q40" s="45"/>
      <c r="R40" s="182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"/>
      <c r="AH40" s="57"/>
      <c r="AJ40" s="1"/>
      <c r="AK40" s="5"/>
    </row>
    <row r="41" spans="1:43" ht="15.6">
      <c r="A41" s="45"/>
      <c r="B41" s="65">
        <f>+'Ark1'!C3004</f>
        <v>2022</v>
      </c>
      <c r="C41" s="65">
        <f>+'Ark1'!O3004</f>
        <v>1</v>
      </c>
      <c r="D41" s="65" t="str">
        <f>VLOOKUP(C41,RNR!$D$15:$E$28,2)</f>
        <v>Østfold</v>
      </c>
      <c r="E41" s="65">
        <f>+'Ark1'!Q3004</f>
        <v>24</v>
      </c>
      <c r="F41" s="142"/>
      <c r="G41" s="72"/>
      <c r="H41" s="65">
        <f>+'Ark1'!R3004</f>
        <v>30</v>
      </c>
      <c r="I41" s="142"/>
      <c r="J41" s="200">
        <f>+'Ark1'!AG3004</f>
        <v>0.59904153354632572</v>
      </c>
      <c r="K41" s="141"/>
      <c r="L41" s="200">
        <f>+'Ark1'!AH3004</f>
        <v>0.61350106887975919</v>
      </c>
      <c r="M41" s="97"/>
      <c r="N41" s="141">
        <f>+'Ark1'!U3004</f>
        <v>44.58666666666668</v>
      </c>
      <c r="O41" s="141"/>
      <c r="P41" s="66">
        <f>+'Ark1'!S3004</f>
        <v>7.8666666666666654</v>
      </c>
      <c r="Q41" s="141"/>
      <c r="R41" s="182"/>
      <c r="S41" s="66">
        <f>+'Ark1'!T3004</f>
        <v>9.3666666666666689</v>
      </c>
      <c r="T41" s="141">
        <f>+'Ark1'!W3004</f>
        <v>56.66666666666665</v>
      </c>
      <c r="U41" s="142">
        <f>+'Ark1'!X3004</f>
        <v>100</v>
      </c>
      <c r="V41" s="142">
        <f>+'Ark1'!Y3004</f>
        <v>100</v>
      </c>
      <c r="W41" s="142">
        <f>+'Ark1'!Z3004</f>
        <v>76.666666666666686</v>
      </c>
      <c r="X41" s="141">
        <f>+'Ark1'!AA3004</f>
        <v>13.082118414928898</v>
      </c>
      <c r="Y41" s="66">
        <f>+'Ark1'!AB3004</f>
        <v>1.3597385369580763</v>
      </c>
      <c r="Z41" s="66">
        <f>+'Ark1'!AC3004</f>
        <v>2.664374014452342</v>
      </c>
      <c r="AA41" s="142">
        <f>+'Ark1'!AD3004</f>
        <v>82.535082680674023</v>
      </c>
      <c r="AB41" s="142">
        <f>+'Ark1'!AE3004</f>
        <v>48.614459341969194</v>
      </c>
      <c r="AC41" s="142">
        <f>+'Ark1'!AF3004</f>
        <v>38.152875495417327</v>
      </c>
      <c r="AD41" s="141">
        <f t="shared" ref="AD41:AD46" si="15">+N41/P41</f>
        <v>5.6677966101694945</v>
      </c>
      <c r="AE41" s="142">
        <f t="shared" ref="AE41:AE46" si="16">+H41/E41</f>
        <v>1.25</v>
      </c>
      <c r="AF41" s="45"/>
      <c r="AG41" s="4"/>
      <c r="AH41" s="57"/>
      <c r="AJ41" s="5"/>
      <c r="AK41" s="5"/>
      <c r="AM41" s="13"/>
      <c r="AN41" s="13"/>
      <c r="AO41" s="11"/>
      <c r="AP41" s="11"/>
      <c r="AQ41" s="11"/>
    </row>
    <row r="42" spans="1:43" ht="16.5" customHeight="1">
      <c r="A42" s="45"/>
      <c r="B42" s="65">
        <f>+'Ark1'!C3005</f>
        <v>2022</v>
      </c>
      <c r="C42" s="65">
        <f>+'Ark1'!O3005</f>
        <v>2</v>
      </c>
      <c r="D42" s="65" t="str">
        <f>VLOOKUP(C42,RNR!$D$15:$E$28,2)</f>
        <v>Akershus</v>
      </c>
      <c r="E42" s="65">
        <f>+'Ark1'!Q3005</f>
        <v>61</v>
      </c>
      <c r="F42" s="142"/>
      <c r="G42" s="72"/>
      <c r="H42" s="65">
        <f>+'Ark1'!R3005</f>
        <v>109</v>
      </c>
      <c r="I42" s="142"/>
      <c r="J42" s="200">
        <f>+'Ark1'!AG3005</f>
        <v>2.1765175718849838</v>
      </c>
      <c r="K42" s="141"/>
      <c r="L42" s="200">
        <f>+'Ark1'!AH3005</f>
        <v>2.158775232444484</v>
      </c>
      <c r="M42" s="97"/>
      <c r="N42" s="141">
        <f>+'Ark1'!U3005</f>
        <v>43.18091743119269</v>
      </c>
      <c r="O42" s="141"/>
      <c r="P42" s="66">
        <f>+'Ark1'!S3005</f>
        <v>8.0183486238532122</v>
      </c>
      <c r="Q42" s="141"/>
      <c r="R42" s="182"/>
      <c r="S42" s="66">
        <f>+'Ark1'!T3005</f>
        <v>7.477064220183486</v>
      </c>
      <c r="T42" s="141">
        <f>+'Ark1'!W3005</f>
        <v>27.522935779816518</v>
      </c>
      <c r="U42" s="142">
        <f>+'Ark1'!X3005</f>
        <v>99.082568807339442</v>
      </c>
      <c r="V42" s="142">
        <f>+'Ark1'!Y3005</f>
        <v>98.165137614678883</v>
      </c>
      <c r="W42" s="142">
        <f>+'Ark1'!Z3005</f>
        <v>73.394495412844051</v>
      </c>
      <c r="X42" s="141">
        <f>+'Ark1'!AA3005</f>
        <v>11.393111836695672</v>
      </c>
      <c r="Y42" s="66">
        <f>+'Ark1'!AB3005</f>
        <v>1.6197273039039257</v>
      </c>
      <c r="Z42" s="66">
        <f>+'Ark1'!AC3005</f>
        <v>1.8102477415492124</v>
      </c>
      <c r="AA42" s="142">
        <f>+'Ark1'!AD3005</f>
        <v>75.435772896811983</v>
      </c>
      <c r="AB42" s="142">
        <f>+'Ark1'!AE3005</f>
        <v>27.018572802761341</v>
      </c>
      <c r="AC42" s="142">
        <f>+'Ark1'!AF3005</f>
        <v>14.094464455219311</v>
      </c>
      <c r="AD42" s="141">
        <f t="shared" si="15"/>
        <v>5.3852631578947392</v>
      </c>
      <c r="AE42" s="142">
        <f t="shared" si="16"/>
        <v>1.7868852459016393</v>
      </c>
      <c r="AF42" s="45"/>
      <c r="AG42" s="4"/>
      <c r="AH42" s="57"/>
      <c r="AJ42" s="5"/>
      <c r="AK42" s="5"/>
      <c r="AM42" s="13"/>
      <c r="AN42" s="13"/>
      <c r="AO42" s="11"/>
      <c r="AP42" s="11"/>
      <c r="AQ42" s="11"/>
    </row>
    <row r="43" spans="1:43" ht="16.5" customHeight="1">
      <c r="A43" s="45"/>
      <c r="B43" s="65">
        <f>+'Ark1'!C3006</f>
        <v>2022</v>
      </c>
      <c r="C43" s="65">
        <f>+'Ark1'!O3006</f>
        <v>3</v>
      </c>
      <c r="D43" s="65" t="str">
        <f>VLOOKUP(C43,RNR!$D$15:$E$28,2)</f>
        <v>Buskerud</v>
      </c>
      <c r="E43" s="65">
        <f>+'Ark1'!Q3006</f>
        <v>127</v>
      </c>
      <c r="F43" s="142"/>
      <c r="G43" s="72"/>
      <c r="H43" s="65">
        <f>+'Ark1'!R3006</f>
        <v>209</v>
      </c>
      <c r="I43" s="142"/>
      <c r="J43" s="200">
        <f>+'Ark1'!AG3006</f>
        <v>4.1733226837060693</v>
      </c>
      <c r="K43" s="141"/>
      <c r="L43" s="200">
        <f>+'Ark1'!AH3006</f>
        <v>4.2161824391465084</v>
      </c>
      <c r="M43" s="97"/>
      <c r="N43" s="141">
        <f>+'Ark1'!U3006</f>
        <v>43.982918660287112</v>
      </c>
      <c r="O43" s="141"/>
      <c r="P43" s="66">
        <f>+'Ark1'!S3006</f>
        <v>7.7464114832535858</v>
      </c>
      <c r="Q43" s="141"/>
      <c r="R43" s="182"/>
      <c r="S43" s="66">
        <f>+'Ark1'!T3006</f>
        <v>6.822966507177032</v>
      </c>
      <c r="T43" s="141">
        <f>+'Ark1'!W3006</f>
        <v>14.354066985645936</v>
      </c>
      <c r="U43" s="142">
        <f>+'Ark1'!X3006</f>
        <v>100</v>
      </c>
      <c r="V43" s="142">
        <f>+'Ark1'!Y3006</f>
        <v>99.043062200956939</v>
      </c>
      <c r="W43" s="142">
        <f>+'Ark1'!Z3006</f>
        <v>76.555023923444992</v>
      </c>
      <c r="X43" s="141">
        <f>+'Ark1'!AA3006</f>
        <v>11.006035082073319</v>
      </c>
      <c r="Y43" s="66">
        <f>+'Ark1'!AB3006</f>
        <v>1.6681075553834861</v>
      </c>
      <c r="Z43" s="66">
        <f>+'Ark1'!AC3006</f>
        <v>1.9788955413238796</v>
      </c>
      <c r="AA43" s="142">
        <f>+'Ark1'!AD3006</f>
        <v>68.113576889821985</v>
      </c>
      <c r="AB43" s="142">
        <f>+'Ark1'!AE3006</f>
        <v>41.28311795420975</v>
      </c>
      <c r="AC43" s="142">
        <f>+'Ark1'!AF3006</f>
        <v>37.485580580532968</v>
      </c>
      <c r="AD43" s="141">
        <f t="shared" si="15"/>
        <v>5.6778443483631929</v>
      </c>
      <c r="AE43" s="142">
        <f t="shared" si="16"/>
        <v>1.6456692913385826</v>
      </c>
      <c r="AF43" s="45"/>
      <c r="AG43" s="4"/>
      <c r="AH43" s="56"/>
      <c r="AJ43" s="5"/>
      <c r="AK43" s="5"/>
      <c r="AM43" s="13"/>
      <c r="AN43" s="13"/>
      <c r="AO43" s="11"/>
      <c r="AP43" s="11"/>
      <c r="AQ43" s="11"/>
    </row>
    <row r="44" spans="1:43" ht="15.6">
      <c r="A44" s="45"/>
      <c r="B44" s="308">
        <f>+'Ark1'!C3007</f>
        <v>2022</v>
      </c>
      <c r="C44" s="308">
        <f>+'Ark1'!O3007</f>
        <v>4</v>
      </c>
      <c r="D44" s="65" t="str">
        <f>VLOOKUP(C44,RNR!$D$15:$E$28,2)</f>
        <v>Innlandet</v>
      </c>
      <c r="E44" s="308">
        <f>+'Ark1'!Q3007</f>
        <v>503</v>
      </c>
      <c r="F44" s="532"/>
      <c r="G44" s="72"/>
      <c r="H44" s="308">
        <f>+'Ark1'!R3007</f>
        <v>866</v>
      </c>
      <c r="I44" s="532"/>
      <c r="J44" s="533">
        <f>+'Ark1'!AG3007</f>
        <v>17.292332268370604</v>
      </c>
      <c r="K44" s="534"/>
      <c r="L44" s="533">
        <f>+'Ark1'!AH3007</f>
        <v>17.881427984280677</v>
      </c>
      <c r="M44" s="97"/>
      <c r="N44" s="534">
        <f>+'Ark1'!U3007</f>
        <v>45.018937644341776</v>
      </c>
      <c r="O44" s="534"/>
      <c r="P44" s="535">
        <f>+'Ark1'!S3007</f>
        <v>7.9006928406466495</v>
      </c>
      <c r="Q44" s="534"/>
      <c r="R44" s="182"/>
      <c r="S44" s="535">
        <f>+'Ark1'!T3007</f>
        <v>7.1143187066974605</v>
      </c>
      <c r="T44" s="534">
        <f>+'Ark1'!W3007</f>
        <v>21.70900692840647</v>
      </c>
      <c r="U44" s="532">
        <f>+'Ark1'!X3007</f>
        <v>100</v>
      </c>
      <c r="V44" s="532">
        <f>+'Ark1'!Y3007</f>
        <v>98.845265588914557</v>
      </c>
      <c r="W44" s="532">
        <f>+'Ark1'!Z3007</f>
        <v>79.907621247113184</v>
      </c>
      <c r="X44" s="534">
        <f>+'Ark1'!AA3007</f>
        <v>11.277300527408505</v>
      </c>
      <c r="Y44" s="535">
        <f>+'Ark1'!AB3007</f>
        <v>1.9088524732874279</v>
      </c>
      <c r="Z44" s="535">
        <f>+'Ark1'!AC3007</f>
        <v>2.1089500381284805</v>
      </c>
      <c r="AA44" s="532">
        <f>+'Ark1'!AD3007</f>
        <v>70.993080340971247</v>
      </c>
      <c r="AB44" s="532">
        <f>+'Ark1'!AE3007</f>
        <v>50.082209551486088</v>
      </c>
      <c r="AC44" s="532">
        <f>+'Ark1'!AF3007</f>
        <v>50.020490645366891</v>
      </c>
      <c r="AD44" s="534">
        <f t="shared" si="15"/>
        <v>5.6980999707687792</v>
      </c>
      <c r="AE44" s="532">
        <f t="shared" si="16"/>
        <v>1.7216699801192843</v>
      </c>
      <c r="AF44" s="45"/>
      <c r="AM44" s="13"/>
      <c r="AN44" s="13"/>
      <c r="AO44" s="11"/>
      <c r="AP44" s="11"/>
      <c r="AQ44" s="11"/>
    </row>
    <row r="45" spans="1:43" ht="17.25" customHeight="1">
      <c r="A45" s="45"/>
      <c r="B45" s="308">
        <f>+'Ark1'!C3008</f>
        <v>2022</v>
      </c>
      <c r="C45" s="308">
        <f>+'Ark1'!O3008</f>
        <v>7</v>
      </c>
      <c r="D45" s="65" t="str">
        <f>VLOOKUP(C45,RNR!$D$15:$E$28,2)</f>
        <v>Vestfold</v>
      </c>
      <c r="E45" s="308">
        <f>+'Ark1'!Q3008</f>
        <v>20</v>
      </c>
      <c r="F45" s="532"/>
      <c r="G45" s="72"/>
      <c r="H45" s="308">
        <f>+'Ark1'!R3008</f>
        <v>30</v>
      </c>
      <c r="I45" s="532"/>
      <c r="J45" s="533">
        <f>+'Ark1'!AG3008</f>
        <v>0.59904153354632572</v>
      </c>
      <c r="K45" s="534"/>
      <c r="L45" s="533">
        <f>+'Ark1'!AH3008</f>
        <v>0.57978969884188369</v>
      </c>
      <c r="M45" s="97"/>
      <c r="N45" s="534">
        <f>+'Ark1'!U3008</f>
        <v>42.136666666666677</v>
      </c>
      <c r="O45" s="534"/>
      <c r="P45" s="535">
        <f>+'Ark1'!S3008</f>
        <v>7.3</v>
      </c>
      <c r="Q45" s="534"/>
      <c r="R45" s="182"/>
      <c r="S45" s="535">
        <f>+'Ark1'!T3008</f>
        <v>7.1666666666666687</v>
      </c>
      <c r="T45" s="534">
        <f>+'Ark1'!W3008</f>
        <v>16.666666666666671</v>
      </c>
      <c r="U45" s="532">
        <f>+'Ark1'!X3008</f>
        <v>100</v>
      </c>
      <c r="V45" s="532">
        <f>+'Ark1'!Y3008</f>
        <v>96.666666666666686</v>
      </c>
      <c r="W45" s="532">
        <f>+'Ark1'!Z3008</f>
        <v>70</v>
      </c>
      <c r="X45" s="534">
        <f>+'Ark1'!AA3008</f>
        <v>11.572625266358337</v>
      </c>
      <c r="Y45" s="535">
        <f>+'Ark1'!AB3008</f>
        <v>2.4515301344262523</v>
      </c>
      <c r="Z45" s="535">
        <f>+'Ark1'!AC3008</f>
        <v>2.3955978145107912</v>
      </c>
      <c r="AA45" s="532">
        <f>+'Ark1'!AD3008</f>
        <v>78.117143869187558</v>
      </c>
      <c r="AB45" s="532">
        <f>+'Ark1'!AE3008</f>
        <v>46.725544281495615</v>
      </c>
      <c r="AC45" s="532">
        <f>+'Ark1'!AF3008</f>
        <v>64.420406746334066</v>
      </c>
      <c r="AD45" s="534">
        <f t="shared" si="15"/>
        <v>5.7721461187214631</v>
      </c>
      <c r="AE45" s="532">
        <f t="shared" si="16"/>
        <v>1.5</v>
      </c>
      <c r="AF45" s="45"/>
      <c r="AG45" s="2"/>
      <c r="AH45" s="56"/>
      <c r="AK45" s="5"/>
      <c r="AM45" s="13"/>
      <c r="AN45" s="13"/>
      <c r="AO45" s="11"/>
      <c r="AP45" s="11"/>
      <c r="AQ45" s="11"/>
    </row>
    <row r="46" spans="1:43" ht="15.6">
      <c r="A46" s="45"/>
      <c r="B46" s="308">
        <f>+'Ark1'!C3009</f>
        <v>2022</v>
      </c>
      <c r="C46" s="308">
        <f>+'Ark1'!O3009</f>
        <v>8</v>
      </c>
      <c r="D46" s="65" t="str">
        <f>VLOOKUP(C46,RNR!$D$15:$E$28,2)</f>
        <v>Telemark</v>
      </c>
      <c r="E46" s="308">
        <f>+'Ark1'!Q3009</f>
        <v>73</v>
      </c>
      <c r="F46" s="532"/>
      <c r="G46" s="72"/>
      <c r="H46" s="308">
        <f>+'Ark1'!R3009</f>
        <v>101</v>
      </c>
      <c r="I46" s="532"/>
      <c r="J46" s="533">
        <f>+'Ark1'!AG3009</f>
        <v>2.0167731629392973</v>
      </c>
      <c r="K46" s="534"/>
      <c r="L46" s="533">
        <f>+'Ark1'!AH3009</f>
        <v>2.135099301541691</v>
      </c>
      <c r="M46" s="97"/>
      <c r="N46" s="534">
        <f>+'Ark1'!U3009</f>
        <v>46.090099009900989</v>
      </c>
      <c r="O46" s="534"/>
      <c r="P46" s="535">
        <f>+'Ark1'!S3009</f>
        <v>8.3663366336633676</v>
      </c>
      <c r="Q46" s="534"/>
      <c r="R46" s="182"/>
      <c r="S46" s="535">
        <f>+'Ark1'!T3009</f>
        <v>6.9900990099009901</v>
      </c>
      <c r="T46" s="534">
        <f>+'Ark1'!W3009</f>
        <v>17.821782178217827</v>
      </c>
      <c r="U46" s="532">
        <f>+'Ark1'!X3009</f>
        <v>100</v>
      </c>
      <c r="V46" s="532">
        <f>+'Ark1'!Y3009</f>
        <v>98.019801980198011</v>
      </c>
      <c r="W46" s="532">
        <f>+'Ark1'!Z3009</f>
        <v>78.21782178217822</v>
      </c>
      <c r="X46" s="534">
        <f>+'Ark1'!AA3009</f>
        <v>12.058409866356737</v>
      </c>
      <c r="Y46" s="535">
        <f>+'Ark1'!AB3009</f>
        <v>1.5840965334448065</v>
      </c>
      <c r="Z46" s="535">
        <f>+'Ark1'!AC3009</f>
        <v>2.1084227576201378</v>
      </c>
      <c r="AA46" s="532">
        <f>+'Ark1'!AD3009</f>
        <v>66.686684352231353</v>
      </c>
      <c r="AB46" s="532">
        <f>+'Ark1'!AE3009</f>
        <v>19.459498059487522</v>
      </c>
      <c r="AC46" s="532">
        <f>+'Ark1'!AF3009</f>
        <v>12.559148631524158</v>
      </c>
      <c r="AD46" s="534">
        <f t="shared" si="15"/>
        <v>5.5089940828402355</v>
      </c>
      <c r="AE46" s="532">
        <f t="shared" si="16"/>
        <v>1.3835616438356164</v>
      </c>
      <c r="AF46" s="45"/>
      <c r="AG46" s="2"/>
      <c r="AH46" s="56"/>
      <c r="AM46" s="13"/>
      <c r="AN46" s="13"/>
      <c r="AO46" s="11"/>
      <c r="AP46" s="11"/>
      <c r="AQ46" s="11"/>
    </row>
    <row r="47" spans="1:43" s="528" customFormat="1" ht="15.6">
      <c r="A47" s="45"/>
      <c r="B47" s="308">
        <f>+'Ark1'!C3010</f>
        <v>2022</v>
      </c>
      <c r="C47" s="308">
        <f>+'Ark1'!O3010</f>
        <v>9</v>
      </c>
      <c r="D47" s="65" t="str">
        <f>VLOOKUP(C47,RNR!$D$15:$E$28,2)</f>
        <v>Agder</v>
      </c>
      <c r="E47" s="308">
        <f>+'Ark1'!Q3010</f>
        <v>137</v>
      </c>
      <c r="F47" s="532"/>
      <c r="G47" s="72"/>
      <c r="H47" s="308">
        <f>+'Ark1'!R3010</f>
        <v>190</v>
      </c>
      <c r="I47" s="532"/>
      <c r="J47" s="533">
        <f>+'Ark1'!AG3010</f>
        <v>3.7939297124600642</v>
      </c>
      <c r="K47" s="534"/>
      <c r="L47" s="533">
        <f>+'Ark1'!AH3010</f>
        <v>3.6697692899325975</v>
      </c>
      <c r="M47" s="97"/>
      <c r="N47" s="534">
        <f>+'Ark1'!U3010</f>
        <v>42.111052631578971</v>
      </c>
      <c r="O47" s="534"/>
      <c r="P47" s="535">
        <f>+'Ark1'!S3010</f>
        <v>8.0052631578947366</v>
      </c>
      <c r="Q47" s="534"/>
      <c r="R47" s="182"/>
      <c r="S47" s="535">
        <f>+'Ark1'!T3010</f>
        <v>6.96315789473684</v>
      </c>
      <c r="T47" s="534">
        <f>+'Ark1'!W3010</f>
        <v>14.210526315789473</v>
      </c>
      <c r="U47" s="532">
        <f>+'Ark1'!X3010</f>
        <v>99.473684210526315</v>
      </c>
      <c r="V47" s="532">
        <f>+'Ark1'!Y3010</f>
        <v>95.789473684210492</v>
      </c>
      <c r="W47" s="532">
        <f>+'Ark1'!Z3010</f>
        <v>71.578947368421041</v>
      </c>
      <c r="X47" s="534">
        <f>+'Ark1'!AA3010</f>
        <v>11.104253995055345</v>
      </c>
      <c r="Y47" s="535">
        <f>+'Ark1'!AB3010</f>
        <v>1.7365948787363124</v>
      </c>
      <c r="Z47" s="535">
        <f>+'Ark1'!AC3010</f>
        <v>1.7751828745870537</v>
      </c>
      <c r="AA47" s="532">
        <f>+'Ark1'!AD3010</f>
        <v>68.115970956809264</v>
      </c>
      <c r="AB47" s="532">
        <f>+'Ark1'!AE3010</f>
        <v>30.520352037064889</v>
      </c>
      <c r="AC47" s="532">
        <f>+'Ark1'!AF3010</f>
        <v>38.249364687718206</v>
      </c>
      <c r="AD47" s="534">
        <f t="shared" ref="AD47:AD54" si="17">+N47/P47</f>
        <v>5.260420775805394</v>
      </c>
      <c r="AE47" s="532">
        <f t="shared" ref="AE47:AE54" si="18">+H47/E47</f>
        <v>1.3868613138686132</v>
      </c>
      <c r="AF47" s="45"/>
      <c r="AG47" s="2"/>
      <c r="AH47" s="56"/>
      <c r="AM47" s="13"/>
      <c r="AN47" s="13"/>
      <c r="AO47" s="529"/>
      <c r="AP47" s="529"/>
      <c r="AQ47" s="529"/>
    </row>
    <row r="48" spans="1:43" s="528" customFormat="1" ht="15.6">
      <c r="A48" s="45"/>
      <c r="B48" s="308">
        <f>+'Ark1'!C3011</f>
        <v>2022</v>
      </c>
      <c r="C48" s="308">
        <f>+'Ark1'!O3011</f>
        <v>11</v>
      </c>
      <c r="D48" s="65" t="str">
        <f>VLOOKUP(C48,RNR!$D$15:$E$28,2)</f>
        <v>Rogaland</v>
      </c>
      <c r="E48" s="308">
        <f>+'Ark1'!Q3011</f>
        <v>726</v>
      </c>
      <c r="F48" s="532"/>
      <c r="G48" s="72"/>
      <c r="H48" s="308">
        <f>+'Ark1'!R3011</f>
        <v>1122</v>
      </c>
      <c r="I48" s="532"/>
      <c r="J48" s="533">
        <f>+'Ark1'!AG3011</f>
        <v>22.404153354632587</v>
      </c>
      <c r="K48" s="534"/>
      <c r="L48" s="533">
        <f>+'Ark1'!AH3011</f>
        <v>23.419467641969497</v>
      </c>
      <c r="M48" s="97"/>
      <c r="N48" s="534">
        <f>+'Ark1'!U3011</f>
        <v>45.508770053476006</v>
      </c>
      <c r="O48" s="534"/>
      <c r="P48" s="535">
        <f>+'Ark1'!S3011</f>
        <v>8.452762923351159</v>
      </c>
      <c r="Q48" s="534"/>
      <c r="R48" s="182"/>
      <c r="S48" s="535">
        <f>+'Ark1'!T3011</f>
        <v>7.3413547237076653</v>
      </c>
      <c r="T48" s="534">
        <f>+'Ark1'!W3011</f>
        <v>27.80748663101604</v>
      </c>
      <c r="U48" s="532">
        <f>+'Ark1'!X3011</f>
        <v>99.28698752228162</v>
      </c>
      <c r="V48" s="532">
        <f>+'Ark1'!Y3011</f>
        <v>95.454545454545439</v>
      </c>
      <c r="W48" s="532">
        <f>+'Ark1'!Z3011</f>
        <v>77.450980392156865</v>
      </c>
      <c r="X48" s="534">
        <f>+'Ark1'!AA3011</f>
        <v>13.234183769913759</v>
      </c>
      <c r="Y48" s="535">
        <f>+'Ark1'!AB3011</f>
        <v>1.8016620458330621</v>
      </c>
      <c r="Z48" s="535">
        <f>+'Ark1'!AC3011</f>
        <v>2.2019803800928122</v>
      </c>
      <c r="AA48" s="532">
        <f>+'Ark1'!AD3011</f>
        <v>71.808766129581073</v>
      </c>
      <c r="AB48" s="532">
        <f>+'Ark1'!AE3011</f>
        <v>50.704409361960302</v>
      </c>
      <c r="AC48" s="532">
        <f>+'Ark1'!AF3011</f>
        <v>49.550210850493606</v>
      </c>
      <c r="AD48" s="534">
        <f t="shared" si="17"/>
        <v>5.3838928722058288</v>
      </c>
      <c r="AE48" s="532">
        <f t="shared" si="18"/>
        <v>1.5454545454545454</v>
      </c>
      <c r="AF48" s="45"/>
      <c r="AG48" s="2"/>
      <c r="AH48" s="56"/>
      <c r="AM48" s="13"/>
      <c r="AN48" s="13"/>
      <c r="AO48" s="529"/>
      <c r="AP48" s="529"/>
      <c r="AQ48" s="529"/>
    </row>
    <row r="49" spans="1:43" s="528" customFormat="1" ht="15.6">
      <c r="A49" s="45"/>
      <c r="B49" s="308">
        <f>+'Ark1'!C3012</f>
        <v>2022</v>
      </c>
      <c r="C49" s="308">
        <f>+'Ark1'!O3012</f>
        <v>14</v>
      </c>
      <c r="D49" s="65" t="str">
        <f>VLOOKUP(C49,RNR!$D$15:$E$28,2)</f>
        <v>Vestland</v>
      </c>
      <c r="E49" s="308">
        <f>+'Ark1'!Q3012</f>
        <v>690</v>
      </c>
      <c r="F49" s="532"/>
      <c r="G49" s="72"/>
      <c r="H49" s="308">
        <f>+'Ark1'!R3012</f>
        <v>917</v>
      </c>
      <c r="I49" s="532"/>
      <c r="J49" s="533">
        <f>+'Ark1'!AG3012</f>
        <v>18.310702875399368</v>
      </c>
      <c r="K49" s="534"/>
      <c r="L49" s="533">
        <f>+'Ark1'!AH3012</f>
        <v>18.215569580198977</v>
      </c>
      <c r="M49" s="97"/>
      <c r="N49" s="534">
        <f>+'Ark1'!U3012</f>
        <v>43.309618320610738</v>
      </c>
      <c r="O49" s="534"/>
      <c r="P49" s="535">
        <f>+'Ark1'!S3012</f>
        <v>8.2224645583424198</v>
      </c>
      <c r="Q49" s="534"/>
      <c r="R49" s="182"/>
      <c r="S49" s="535">
        <f>+'Ark1'!T3012</f>
        <v>7.0425299890948754</v>
      </c>
      <c r="T49" s="534">
        <f>+'Ark1'!W3012</f>
        <v>21.701199563794983</v>
      </c>
      <c r="U49" s="532">
        <f>+'Ark1'!X3012</f>
        <v>98.909487459105776</v>
      </c>
      <c r="V49" s="532">
        <f>+'Ark1'!Y3012</f>
        <v>93.129770992366403</v>
      </c>
      <c r="W49" s="532">
        <f>+'Ark1'!Z3012</f>
        <v>73.282442748091597</v>
      </c>
      <c r="X49" s="534">
        <f>+'Ark1'!AA3012</f>
        <v>12.79344700743167</v>
      </c>
      <c r="Y49" s="535">
        <f>+'Ark1'!AB3012</f>
        <v>1.7686896461638668</v>
      </c>
      <c r="Z49" s="535">
        <f>+'Ark1'!AC3012</f>
        <v>2.0424452732031222</v>
      </c>
      <c r="AA49" s="532">
        <f>+'Ark1'!AD3012</f>
        <v>74.660620659143774</v>
      </c>
      <c r="AB49" s="532">
        <f>+'Ark1'!AE3012</f>
        <v>42.408742287059965</v>
      </c>
      <c r="AC49" s="532">
        <f>+'Ark1'!AF3012</f>
        <v>44.959115236237125</v>
      </c>
      <c r="AD49" s="534">
        <f t="shared" si="17"/>
        <v>5.2672307692307765</v>
      </c>
      <c r="AE49" s="532">
        <f t="shared" si="18"/>
        <v>1.3289855072463768</v>
      </c>
      <c r="AF49" s="45"/>
      <c r="AG49" s="2"/>
      <c r="AH49" s="56"/>
      <c r="AM49" s="13"/>
      <c r="AN49" s="13"/>
      <c r="AO49" s="529"/>
      <c r="AP49" s="529"/>
      <c r="AQ49" s="529"/>
    </row>
    <row r="50" spans="1:43" s="528" customFormat="1" ht="15.6">
      <c r="A50" s="45"/>
      <c r="B50" s="308">
        <f>+'Ark1'!C3013</f>
        <v>2022</v>
      </c>
      <c r="C50" s="308">
        <f>+'Ark1'!O3013</f>
        <v>15</v>
      </c>
      <c r="D50" s="65" t="str">
        <f>VLOOKUP(C50,RNR!$D$15:$E$28,2)</f>
        <v>Møre og Romsdal</v>
      </c>
      <c r="E50" s="308">
        <f>+'Ark1'!Q3013</f>
        <v>231</v>
      </c>
      <c r="F50" s="532"/>
      <c r="G50" s="72"/>
      <c r="H50" s="308">
        <f>+'Ark1'!R3013</f>
        <v>336</v>
      </c>
      <c r="I50" s="532"/>
      <c r="J50" s="533">
        <f>+'Ark1'!AG3013</f>
        <v>6.7092651757188495</v>
      </c>
      <c r="K50" s="534"/>
      <c r="L50" s="533">
        <f>+'Ark1'!AH3013</f>
        <v>6.3111353975668951</v>
      </c>
      <c r="M50" s="97"/>
      <c r="N50" s="534">
        <f>+'Ark1'!U3013</f>
        <v>40.952380952380942</v>
      </c>
      <c r="O50" s="534"/>
      <c r="P50" s="535">
        <f>+'Ark1'!S3013</f>
        <v>7.8630952380952355</v>
      </c>
      <c r="Q50" s="534"/>
      <c r="R50" s="182"/>
      <c r="S50" s="535">
        <f>+'Ark1'!T3013</f>
        <v>7.4791666666666687</v>
      </c>
      <c r="T50" s="534">
        <f>+'Ark1'!W3013</f>
        <v>26.785714285714281</v>
      </c>
      <c r="U50" s="532">
        <f>+'Ark1'!X3013</f>
        <v>98.809523809523824</v>
      </c>
      <c r="V50" s="532">
        <f>+'Ark1'!Y3013</f>
        <v>92.261904761904717</v>
      </c>
      <c r="W50" s="532">
        <f>+'Ark1'!Z3013</f>
        <v>64.583333333333329</v>
      </c>
      <c r="X50" s="534">
        <f>+'Ark1'!AA3013</f>
        <v>13.003524945095977</v>
      </c>
      <c r="Y50" s="535">
        <f>+'Ark1'!AB3013</f>
        <v>1.8465720984405756</v>
      </c>
      <c r="Z50" s="535">
        <f>+'Ark1'!AC3013</f>
        <v>1.7693270904992653</v>
      </c>
      <c r="AA50" s="532">
        <f>+'Ark1'!AD3013</f>
        <v>68.505205160130771</v>
      </c>
      <c r="AB50" s="532">
        <f>+'Ark1'!AE3013</f>
        <v>34.779910757844327</v>
      </c>
      <c r="AC50" s="532">
        <f>+'Ark1'!AF3013</f>
        <v>42.544355975923686</v>
      </c>
      <c r="AD50" s="534">
        <f t="shared" si="17"/>
        <v>5.2081756245268735</v>
      </c>
      <c r="AE50" s="532">
        <f t="shared" si="18"/>
        <v>1.4545454545454546</v>
      </c>
      <c r="AF50" s="45"/>
      <c r="AG50" s="2"/>
      <c r="AH50" s="56"/>
      <c r="AM50" s="13"/>
      <c r="AN50" s="13"/>
      <c r="AO50" s="529"/>
      <c r="AP50" s="529"/>
      <c r="AQ50" s="529"/>
    </row>
    <row r="51" spans="1:43" ht="15.6">
      <c r="A51" s="45"/>
      <c r="B51" s="308">
        <f>+'Ark1'!C3014</f>
        <v>2022</v>
      </c>
      <c r="C51" s="308">
        <f>+'Ark1'!O3014</f>
        <v>16</v>
      </c>
      <c r="D51" s="65" t="str">
        <f>VLOOKUP(C51,RNR!$D$15:$E$28,2)</f>
        <v>Trøndelag</v>
      </c>
      <c r="E51" s="308">
        <f>+'Ark1'!Q3014</f>
        <v>259</v>
      </c>
      <c r="F51" s="532"/>
      <c r="G51" s="72"/>
      <c r="H51" s="308">
        <f>+'Ark1'!R3014</f>
        <v>408</v>
      </c>
      <c r="I51" s="532"/>
      <c r="J51" s="533">
        <f>+'Ark1'!AG3014</f>
        <v>8.1469648562300296</v>
      </c>
      <c r="K51" s="534"/>
      <c r="L51" s="533">
        <f>+'Ark1'!AH3014</f>
        <v>7.8141121115412382</v>
      </c>
      <c r="M51" s="97"/>
      <c r="N51" s="534">
        <f>+'Ark1'!U3014</f>
        <v>41.757107843137241</v>
      </c>
      <c r="O51" s="534"/>
      <c r="P51" s="535">
        <f>+'Ark1'!S3014</f>
        <v>7.8333333333333313</v>
      </c>
      <c r="Q51" s="534"/>
      <c r="R51" s="182"/>
      <c r="S51" s="535">
        <f>+'Ark1'!T3014</f>
        <v>7.2107843137254948</v>
      </c>
      <c r="T51" s="534">
        <f>+'Ark1'!W3014</f>
        <v>21.568627450980397</v>
      </c>
      <c r="U51" s="532">
        <f>+'Ark1'!X3014</f>
        <v>99.754901960784323</v>
      </c>
      <c r="V51" s="532">
        <f>+'Ark1'!Y3014</f>
        <v>97.058823529411754</v>
      </c>
      <c r="W51" s="532">
        <f>+'Ark1'!Z3014</f>
        <v>68.627450980392183</v>
      </c>
      <c r="X51" s="534">
        <f>+'Ark1'!AA3014</f>
        <v>11.610251490585624</v>
      </c>
      <c r="Y51" s="535">
        <f>+'Ark1'!AB3014</f>
        <v>1.6938952286819979</v>
      </c>
      <c r="Z51" s="535">
        <f>+'Ark1'!AC3014</f>
        <v>1.7862989925357751</v>
      </c>
      <c r="AA51" s="532">
        <f>+'Ark1'!AD3014</f>
        <v>70.572246259108255</v>
      </c>
      <c r="AB51" s="532">
        <f>+'Ark1'!AE3014</f>
        <v>46.542703750852418</v>
      </c>
      <c r="AC51" s="532">
        <f>+'Ark1'!AF3014</f>
        <v>47.899557312618498</v>
      </c>
      <c r="AD51" s="534">
        <f t="shared" si="17"/>
        <v>5.3306946182728403</v>
      </c>
      <c r="AE51" s="532">
        <f t="shared" si="18"/>
        <v>1.5752895752895753</v>
      </c>
      <c r="AF51" s="45"/>
      <c r="AG51" s="14"/>
      <c r="AH51" s="13"/>
      <c r="AM51" s="13"/>
      <c r="AN51" s="13"/>
      <c r="AO51" s="11"/>
      <c r="AP51" s="11"/>
      <c r="AQ51" s="11"/>
    </row>
    <row r="52" spans="1:43" ht="21">
      <c r="A52" s="45"/>
      <c r="B52" s="308">
        <f>+'Ark1'!C3015</f>
        <v>2022</v>
      </c>
      <c r="C52" s="308">
        <f>+'Ark1'!O3015</f>
        <v>18</v>
      </c>
      <c r="D52" s="65" t="str">
        <f>VLOOKUP(C52,RNR!$D$15:$E$28,2)</f>
        <v>Nordland</v>
      </c>
      <c r="E52" s="308">
        <f>+'Ark1'!Q3015</f>
        <v>220</v>
      </c>
      <c r="F52" s="532"/>
      <c r="G52" s="72"/>
      <c r="H52" s="308">
        <f>+'Ark1'!R3015</f>
        <v>409</v>
      </c>
      <c r="I52" s="532"/>
      <c r="J52" s="533">
        <f>+'Ark1'!AG3015</f>
        <v>8.166932907348242</v>
      </c>
      <c r="K52" s="534"/>
      <c r="L52" s="533">
        <f>+'Ark1'!AH3015</f>
        <v>7.6851099355296384</v>
      </c>
      <c r="M52" s="97"/>
      <c r="N52" s="534">
        <f>+'Ark1'!U3015</f>
        <v>40.967334963325193</v>
      </c>
      <c r="O52" s="534"/>
      <c r="P52" s="535">
        <f>+'Ark1'!S3015</f>
        <v>7.858190709046454</v>
      </c>
      <c r="Q52" s="534"/>
      <c r="R52" s="182"/>
      <c r="S52" s="535">
        <f>+'Ark1'!T3015</f>
        <v>6.8581907090464549</v>
      </c>
      <c r="T52" s="534">
        <f>+'Ark1'!W3015</f>
        <v>17.848410757946215</v>
      </c>
      <c r="U52" s="532">
        <f>+'Ark1'!X3015</f>
        <v>98.777506112469439</v>
      </c>
      <c r="V52" s="532">
        <f>+'Ark1'!Y3015</f>
        <v>93.643031784841085</v>
      </c>
      <c r="W52" s="532">
        <f>+'Ark1'!Z3015</f>
        <v>69.43765281173593</v>
      </c>
      <c r="X52" s="534">
        <f>+'Ark1'!AA3015</f>
        <v>11.60455371742958</v>
      </c>
      <c r="Y52" s="535">
        <f>+'Ark1'!AB3015</f>
        <v>2.1631358322275398</v>
      </c>
      <c r="Z52" s="535">
        <f>+'Ark1'!AC3015</f>
        <v>1.9225689956649556</v>
      </c>
      <c r="AA52" s="532">
        <f>+'Ark1'!AD3015</f>
        <v>68.272570952915316</v>
      </c>
      <c r="AB52" s="532">
        <f>+'Ark1'!AE3015</f>
        <v>39.929957385818845</v>
      </c>
      <c r="AC52" s="532">
        <f>+'Ark1'!AF3015</f>
        <v>46.784424420024045</v>
      </c>
      <c r="AD52" s="534">
        <f t="shared" si="17"/>
        <v>5.2133291848164296</v>
      </c>
      <c r="AE52" s="532">
        <f t="shared" si="18"/>
        <v>1.8590909090909091</v>
      </c>
      <c r="AF52" s="45"/>
      <c r="AG52" s="2"/>
      <c r="AH52" s="5"/>
      <c r="AM52" s="55"/>
      <c r="AN52" s="55"/>
      <c r="AO52" s="11"/>
      <c r="AP52" s="11"/>
      <c r="AQ52" s="11"/>
    </row>
    <row r="53" spans="1:43" ht="15.6">
      <c r="A53" s="45"/>
      <c r="B53" s="308">
        <f>+'Ark1'!C3016</f>
        <v>2022</v>
      </c>
      <c r="C53" s="308">
        <f>+'Ark1'!O3016</f>
        <v>55</v>
      </c>
      <c r="D53" s="65" t="str">
        <f>VLOOKUP(C53,RNR!$D$15:$E$28,2)</f>
        <v>Troms</v>
      </c>
      <c r="E53" s="308">
        <f>+'Ark1'!Q3016</f>
        <v>136</v>
      </c>
      <c r="F53" s="532"/>
      <c r="G53" s="72"/>
      <c r="H53" s="308">
        <f>+'Ark1'!R3016</f>
        <v>219</v>
      </c>
      <c r="I53" s="532"/>
      <c r="J53" s="533">
        <f>+'Ark1'!AG3016</f>
        <v>4.37300319488818</v>
      </c>
      <c r="K53" s="534"/>
      <c r="L53" s="533">
        <f>+'Ark1'!AH3016</f>
        <v>4.1302987107166782</v>
      </c>
      <c r="M53" s="97"/>
      <c r="N53" s="534">
        <f>+'Ark1'!U3016</f>
        <v>41.119543378995445</v>
      </c>
      <c r="O53" s="534"/>
      <c r="P53" s="535">
        <f>+'Ark1'!S3016</f>
        <v>8.1872146118721485</v>
      </c>
      <c r="Q53" s="534"/>
      <c r="R53" s="182"/>
      <c r="S53" s="535">
        <f>+'Ark1'!T3016</f>
        <v>6.2739726027397262</v>
      </c>
      <c r="T53" s="534">
        <f>+'Ark1'!W3016</f>
        <v>15.525114155251142</v>
      </c>
      <c r="U53" s="532">
        <f>+'Ark1'!X3016</f>
        <v>98.173515981735179</v>
      </c>
      <c r="V53" s="532">
        <f>+'Ark1'!Y3016</f>
        <v>92.694063926940643</v>
      </c>
      <c r="W53" s="532">
        <f>+'Ark1'!Z3016</f>
        <v>66.666666666666686</v>
      </c>
      <c r="X53" s="534">
        <f>+'Ark1'!AA3016</f>
        <v>12.789025217018789</v>
      </c>
      <c r="Y53" s="535">
        <f>+'Ark1'!AB3016</f>
        <v>2.2868736020493032</v>
      </c>
      <c r="Z53" s="535">
        <f>+'Ark1'!AC3016</f>
        <v>2.132121849041011</v>
      </c>
      <c r="AA53" s="532">
        <f>+'Ark1'!AD3016</f>
        <v>75.683646136425722</v>
      </c>
      <c r="AB53" s="532">
        <f>+'Ark1'!AE3016</f>
        <v>50.989136525286192</v>
      </c>
      <c r="AC53" s="532">
        <f>+'Ark1'!AF3016</f>
        <v>50.642132285251911</v>
      </c>
      <c r="AD53" s="534">
        <f t="shared" si="17"/>
        <v>5.0224093697713332</v>
      </c>
      <c r="AE53" s="532">
        <f t="shared" si="18"/>
        <v>1.6102941176470589</v>
      </c>
      <c r="AF53" s="45"/>
      <c r="AG53" s="4"/>
      <c r="AH53" s="4"/>
      <c r="AJ53" s="4"/>
      <c r="AK53" s="4"/>
    </row>
    <row r="54" spans="1:43" ht="15.6">
      <c r="A54" s="45"/>
      <c r="B54" s="308">
        <f>+'Ark1'!C3017</f>
        <v>2022</v>
      </c>
      <c r="C54" s="308">
        <f>+'Ark1'!O3017</f>
        <v>56</v>
      </c>
      <c r="D54" s="65" t="str">
        <f>VLOOKUP(C54,RNR!$D$15:$E$28,2)</f>
        <v>Finnmark</v>
      </c>
      <c r="E54" s="308">
        <f>+'Ark1'!Q3017</f>
        <v>18</v>
      </c>
      <c r="F54" s="532"/>
      <c r="G54" s="72"/>
      <c r="H54" s="308">
        <f>+'Ark1'!R3017</f>
        <v>27</v>
      </c>
      <c r="I54" s="532"/>
      <c r="J54" s="533">
        <f>+'Ark1'!AG3017</f>
        <v>0.53913738019169322</v>
      </c>
      <c r="K54" s="534"/>
      <c r="L54" s="533">
        <f>+'Ark1'!AH3017</f>
        <v>0.55236194471582989</v>
      </c>
      <c r="M54" s="97"/>
      <c r="N54" s="534">
        <f>+'Ark1'!U3017</f>
        <v>44.603703703703694</v>
      </c>
      <c r="O54" s="534"/>
      <c r="P54" s="535">
        <f>+'Ark1'!S3017</f>
        <v>8</v>
      </c>
      <c r="Q54" s="534"/>
      <c r="R54" s="182"/>
      <c r="S54" s="535">
        <f>+'Ark1'!T3017</f>
        <v>7.0740740740740753</v>
      </c>
      <c r="T54" s="534">
        <f>+'Ark1'!W3017</f>
        <v>25.925925925925927</v>
      </c>
      <c r="U54" s="532">
        <f>+'Ark1'!X3017</f>
        <v>100</v>
      </c>
      <c r="V54" s="532">
        <f>+'Ark1'!Y3017</f>
        <v>96.296296296296291</v>
      </c>
      <c r="W54" s="532">
        <f>+'Ark1'!Z3017</f>
        <v>81.481481481481467</v>
      </c>
      <c r="X54" s="534">
        <f>+'Ark1'!AA3017</f>
        <v>10.93768482109178</v>
      </c>
      <c r="Y54" s="535">
        <f>+'Ark1'!AB3017</f>
        <v>1.7427096823731247</v>
      </c>
      <c r="Z54" s="535">
        <f>+'Ark1'!AC3017</f>
        <v>1.8644019183189939</v>
      </c>
      <c r="AA54" s="532">
        <f>+'Ark1'!AD3017</f>
        <v>77.294851273433594</v>
      </c>
      <c r="AB54" s="532">
        <f>+'Ark1'!AE3017</f>
        <v>24.481460136225294</v>
      </c>
      <c r="AC54" s="532">
        <f>+'Ark1'!AF3017</f>
        <v>37.617124155397669</v>
      </c>
      <c r="AD54" s="534">
        <f t="shared" si="17"/>
        <v>5.5754629629629617</v>
      </c>
      <c r="AE54" s="532">
        <f t="shared" si="18"/>
        <v>1.5</v>
      </c>
      <c r="AF54" s="45"/>
      <c r="AG54" s="4"/>
      <c r="AH54" s="16"/>
      <c r="AJ54" s="1"/>
      <c r="AK54" s="18"/>
      <c r="AM54" s="1"/>
      <c r="AN54" s="5"/>
    </row>
    <row r="55" spans="1:43" s="528" customFormat="1" ht="15.6">
      <c r="A55" s="45"/>
      <c r="B55" s="45"/>
      <c r="C55" s="45"/>
      <c r="D55" s="45"/>
      <c r="E55" s="45"/>
      <c r="F55" s="45"/>
      <c r="G55" s="71"/>
      <c r="H55" s="45"/>
      <c r="I55" s="45"/>
      <c r="J55" s="45"/>
      <c r="K55" s="45"/>
      <c r="L55" s="45"/>
      <c r="M55" s="97"/>
      <c r="N55" s="45"/>
      <c r="O55" s="45"/>
      <c r="P55" s="45"/>
      <c r="Q55" s="45"/>
      <c r="R55" s="182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"/>
      <c r="AH55" s="57"/>
      <c r="AJ55" s="1"/>
      <c r="AK55" s="5"/>
    </row>
    <row r="56" spans="1:43" ht="15.6">
      <c r="A56" s="45"/>
      <c r="B56">
        <f>+'Ark1'!C3018</f>
        <v>2021</v>
      </c>
      <c r="C56">
        <f>+'Ark1'!O3018</f>
        <v>1</v>
      </c>
      <c r="D56" s="2" t="str">
        <f t="shared" ref="D56:D61" si="19">VLOOKUP(C56,$AK$11:$AL$24,2)</f>
        <v>Viken</v>
      </c>
      <c r="E56">
        <f>+'Ark1'!Q3018</f>
        <v>0</v>
      </c>
      <c r="G56" s="71"/>
      <c r="H56">
        <f>+'Ark1'!R3018</f>
        <v>0</v>
      </c>
      <c r="J56" s="201">
        <f>+'Ark1'!AG3018</f>
        <v>0</v>
      </c>
      <c r="L56" s="201">
        <f>+'Ark1'!AH3018</f>
        <v>0</v>
      </c>
      <c r="M56" s="201"/>
      <c r="N56" s="93">
        <f>+'Ark1'!U3018</f>
        <v>0</v>
      </c>
      <c r="P56" s="1">
        <f>+'Ark1'!S3018</f>
        <v>0</v>
      </c>
      <c r="S56" s="1">
        <f>+'Ark1'!T3018</f>
        <v>0</v>
      </c>
      <c r="T56" s="93">
        <f>+'Ark1'!W3018</f>
        <v>0</v>
      </c>
      <c r="U56" s="11">
        <f>+'Ark1'!X3018</f>
        <v>0</v>
      </c>
      <c r="V56" s="11">
        <f>+'Ark1'!Y3018</f>
        <v>0</v>
      </c>
      <c r="W56" s="11">
        <f>+'Ark1'!Z3018</f>
        <v>0</v>
      </c>
      <c r="X56" s="93">
        <f>+'Ark1'!AA3018</f>
        <v>0</v>
      </c>
      <c r="Y56" s="1">
        <f>+'Ark1'!AB3018</f>
        <v>0</v>
      </c>
      <c r="Z56" s="1">
        <f>+'Ark1'!AC3018</f>
        <v>0</v>
      </c>
      <c r="AA56" s="11">
        <f>+'Ark1'!AD3018</f>
        <v>0</v>
      </c>
      <c r="AB56" s="11">
        <f>+'Ark1'!AE3018</f>
        <v>0</v>
      </c>
      <c r="AC56" s="11">
        <f>+'Ark1'!AF3018</f>
        <v>0</v>
      </c>
      <c r="AD56" s="93" t="e">
        <f t="shared" ref="AD56:AD61" si="20">+N56/P56</f>
        <v>#DIV/0!</v>
      </c>
      <c r="AE56" s="11" t="e">
        <f t="shared" ref="AE56:AE72" si="21">+H56/E56</f>
        <v>#DIV/0!</v>
      </c>
      <c r="AF56" s="45"/>
      <c r="AG56" s="4"/>
      <c r="AH56" s="16"/>
      <c r="AJ56" s="1"/>
      <c r="AK56" s="18"/>
    </row>
    <row r="57" spans="1:43" ht="15.6">
      <c r="A57" s="45"/>
      <c r="B57">
        <f>+'Ark1'!C3019</f>
        <v>2021</v>
      </c>
      <c r="C57">
        <f>+'Ark1'!O3019</f>
        <v>4</v>
      </c>
      <c r="D57" s="2" t="str">
        <f t="shared" si="19"/>
        <v>Innlandet</v>
      </c>
      <c r="E57">
        <f>+'Ark1'!Q3019</f>
        <v>0</v>
      </c>
      <c r="G57" s="71"/>
      <c r="H57">
        <f>+'Ark1'!R3019</f>
        <v>0</v>
      </c>
      <c r="J57" s="201">
        <f>+'Ark1'!AG3019</f>
        <v>0</v>
      </c>
      <c r="L57" s="201">
        <f>+'Ark1'!AH3019</f>
        <v>0</v>
      </c>
      <c r="M57" s="201"/>
      <c r="N57" s="93">
        <f>+'Ark1'!U3019</f>
        <v>0</v>
      </c>
      <c r="P57" s="1">
        <f>+'Ark1'!S3019</f>
        <v>0</v>
      </c>
      <c r="S57" s="1">
        <f>+'Ark1'!T3019</f>
        <v>0</v>
      </c>
      <c r="T57" s="93">
        <f>+'Ark1'!W3019</f>
        <v>0</v>
      </c>
      <c r="U57" s="11">
        <f>+'Ark1'!X3019</f>
        <v>0</v>
      </c>
      <c r="V57" s="11">
        <f>+'Ark1'!Y3019</f>
        <v>0</v>
      </c>
      <c r="W57" s="11">
        <f>+'Ark1'!Z3019</f>
        <v>0</v>
      </c>
      <c r="X57" s="93">
        <f>+'Ark1'!AA3019</f>
        <v>0</v>
      </c>
      <c r="Y57" s="1">
        <f>+'Ark1'!AB3019</f>
        <v>0</v>
      </c>
      <c r="Z57" s="1">
        <f>+'Ark1'!AC3019</f>
        <v>0</v>
      </c>
      <c r="AA57" s="11">
        <f>+'Ark1'!AD3019</f>
        <v>0</v>
      </c>
      <c r="AB57" s="11">
        <f>+'Ark1'!AE3019</f>
        <v>0</v>
      </c>
      <c r="AC57" s="11">
        <f>+'Ark1'!AF3019</f>
        <v>0</v>
      </c>
      <c r="AD57" s="93" t="e">
        <f t="shared" si="20"/>
        <v>#DIV/0!</v>
      </c>
      <c r="AE57" s="11" t="e">
        <f t="shared" si="21"/>
        <v>#DIV/0!</v>
      </c>
      <c r="AF57" s="45"/>
      <c r="AG57" s="4"/>
      <c r="AH57" s="16"/>
      <c r="AJ57" s="1"/>
      <c r="AK57" s="18"/>
    </row>
    <row r="58" spans="1:43" ht="15.6">
      <c r="A58" s="45"/>
      <c r="B58">
        <f>+'Ark1'!C3020</f>
        <v>2021</v>
      </c>
      <c r="C58">
        <f>+'Ark1'!O3020</f>
        <v>8</v>
      </c>
      <c r="D58" s="2" t="str">
        <f t="shared" si="19"/>
        <v>Telemark/ Vestfold</v>
      </c>
      <c r="E58">
        <f>+'Ark1'!Q3020</f>
        <v>0</v>
      </c>
      <c r="G58" s="71"/>
      <c r="H58">
        <f>+'Ark1'!R3020</f>
        <v>0</v>
      </c>
      <c r="J58" s="201">
        <f>+'Ark1'!AG3020</f>
        <v>0</v>
      </c>
      <c r="L58" s="201">
        <f>+'Ark1'!AH3020</f>
        <v>0</v>
      </c>
      <c r="M58" s="201"/>
      <c r="N58" s="93">
        <f>+'Ark1'!U3020</f>
        <v>0</v>
      </c>
      <c r="P58" s="1">
        <f>+'Ark1'!S3020</f>
        <v>0</v>
      </c>
      <c r="S58" s="1">
        <f>+'Ark1'!T3020</f>
        <v>0</v>
      </c>
      <c r="T58" s="93">
        <f>+'Ark1'!W3020</f>
        <v>0</v>
      </c>
      <c r="U58" s="11">
        <f>+'Ark1'!X3020</f>
        <v>0</v>
      </c>
      <c r="V58" s="11">
        <f>+'Ark1'!Y3020</f>
        <v>0</v>
      </c>
      <c r="W58" s="11">
        <f>+'Ark1'!Z3020</f>
        <v>0</v>
      </c>
      <c r="X58" s="93">
        <f>+'Ark1'!AA3020</f>
        <v>0</v>
      </c>
      <c r="Y58" s="1">
        <f>+'Ark1'!AB3020</f>
        <v>0</v>
      </c>
      <c r="Z58" s="1">
        <f>+'Ark1'!AC3020</f>
        <v>0</v>
      </c>
      <c r="AA58" s="11">
        <f>+'Ark1'!AD3020</f>
        <v>0</v>
      </c>
      <c r="AB58" s="11">
        <f>+'Ark1'!AE3020</f>
        <v>0</v>
      </c>
      <c r="AC58" s="11">
        <f>+'Ark1'!AF3020</f>
        <v>0</v>
      </c>
      <c r="AD58" s="93" t="e">
        <f t="shared" si="20"/>
        <v>#DIV/0!</v>
      </c>
      <c r="AE58" s="11" t="e">
        <f t="shared" si="21"/>
        <v>#DIV/0!</v>
      </c>
      <c r="AF58" s="45"/>
      <c r="AG58" s="4"/>
      <c r="AH58" s="16"/>
      <c r="AJ58" s="1"/>
      <c r="AK58" s="18"/>
    </row>
    <row r="59" spans="1:43" ht="15.6">
      <c r="A59" s="45"/>
      <c r="B59">
        <f>+'Ark1'!C3021</f>
        <v>2021</v>
      </c>
      <c r="C59">
        <f>+'Ark1'!O3021</f>
        <v>9</v>
      </c>
      <c r="D59" s="2" t="str">
        <f t="shared" si="19"/>
        <v>Agder</v>
      </c>
      <c r="E59">
        <f>+'Ark1'!Q3021</f>
        <v>0</v>
      </c>
      <c r="G59" s="71"/>
      <c r="H59">
        <f>+'Ark1'!R3021</f>
        <v>0</v>
      </c>
      <c r="J59" s="201">
        <f>+'Ark1'!AG3021</f>
        <v>0</v>
      </c>
      <c r="L59" s="201">
        <f>+'Ark1'!AH3021</f>
        <v>0</v>
      </c>
      <c r="M59" s="201"/>
      <c r="N59" s="93">
        <f>+'Ark1'!U3021</f>
        <v>0</v>
      </c>
      <c r="P59" s="1">
        <f>+'Ark1'!S3021</f>
        <v>0</v>
      </c>
      <c r="S59" s="1">
        <f>+'Ark1'!T3021</f>
        <v>0</v>
      </c>
      <c r="T59" s="93">
        <f>+'Ark1'!W3021</f>
        <v>0</v>
      </c>
      <c r="U59" s="11">
        <f>+'Ark1'!X3021</f>
        <v>0</v>
      </c>
      <c r="V59" s="11">
        <f>+'Ark1'!Y3021</f>
        <v>0</v>
      </c>
      <c r="W59" s="11">
        <f>+'Ark1'!Z3021</f>
        <v>0</v>
      </c>
      <c r="X59" s="93">
        <f>+'Ark1'!AA3021</f>
        <v>0</v>
      </c>
      <c r="Y59" s="1">
        <f>+'Ark1'!AB3021</f>
        <v>0</v>
      </c>
      <c r="Z59" s="1">
        <f>+'Ark1'!AC3021</f>
        <v>0</v>
      </c>
      <c r="AA59" s="11">
        <f>+'Ark1'!AD3021</f>
        <v>0</v>
      </c>
      <c r="AB59" s="11">
        <f>+'Ark1'!AE3021</f>
        <v>0</v>
      </c>
      <c r="AC59" s="11">
        <f>+'Ark1'!AF3021</f>
        <v>0</v>
      </c>
      <c r="AD59" s="93" t="e">
        <f t="shared" si="20"/>
        <v>#DIV/0!</v>
      </c>
      <c r="AE59" s="11" t="e">
        <f t="shared" si="21"/>
        <v>#DIV/0!</v>
      </c>
      <c r="AF59" s="45"/>
      <c r="AG59" s="4"/>
      <c r="AH59" s="16"/>
      <c r="AJ59" s="1"/>
      <c r="AK59" s="18"/>
    </row>
    <row r="60" spans="1:43" ht="15.6">
      <c r="A60" s="45"/>
      <c r="B60">
        <f>+'Ark1'!C3022</f>
        <v>2021</v>
      </c>
      <c r="C60">
        <f>+'Ark1'!O3022</f>
        <v>11</v>
      </c>
      <c r="D60" s="2" t="str">
        <f t="shared" si="19"/>
        <v>Rogaland</v>
      </c>
      <c r="E60">
        <f>+'Ark1'!Q3022</f>
        <v>0</v>
      </c>
      <c r="G60" s="71"/>
      <c r="H60">
        <f>+'Ark1'!R3022</f>
        <v>0</v>
      </c>
      <c r="J60" s="201">
        <f>+'Ark1'!AG3022</f>
        <v>0</v>
      </c>
      <c r="L60" s="201">
        <f>+'Ark1'!AH3022</f>
        <v>0</v>
      </c>
      <c r="M60" s="201"/>
      <c r="N60" s="93">
        <f>+'Ark1'!U3022</f>
        <v>0</v>
      </c>
      <c r="P60" s="1">
        <f>+'Ark1'!S3022</f>
        <v>0</v>
      </c>
      <c r="S60" s="1">
        <f>+'Ark1'!T3022</f>
        <v>0</v>
      </c>
      <c r="T60" s="93">
        <f>+'Ark1'!W3022</f>
        <v>0</v>
      </c>
      <c r="U60" s="11">
        <f>+'Ark1'!X3022</f>
        <v>0</v>
      </c>
      <c r="V60" s="11">
        <f>+'Ark1'!Y3022</f>
        <v>0</v>
      </c>
      <c r="W60" s="11">
        <f>+'Ark1'!Z3022</f>
        <v>0</v>
      </c>
      <c r="X60" s="93">
        <f>+'Ark1'!AA3022</f>
        <v>0</v>
      </c>
      <c r="Y60" s="1">
        <f>+'Ark1'!AB3022</f>
        <v>0</v>
      </c>
      <c r="Z60" s="1">
        <f>+'Ark1'!AC3022</f>
        <v>0</v>
      </c>
      <c r="AA60" s="11">
        <f>+'Ark1'!AD3022</f>
        <v>0</v>
      </c>
      <c r="AB60" s="11">
        <f>+'Ark1'!AE3022</f>
        <v>0</v>
      </c>
      <c r="AC60" s="11">
        <f>+'Ark1'!AF3022</f>
        <v>0</v>
      </c>
      <c r="AD60" s="93" t="e">
        <f t="shared" si="20"/>
        <v>#DIV/0!</v>
      </c>
      <c r="AE60" s="11" t="e">
        <f t="shared" si="21"/>
        <v>#DIV/0!</v>
      </c>
      <c r="AF60" s="45"/>
      <c r="AG60" s="4"/>
      <c r="AH60" s="16"/>
      <c r="AJ60" s="1"/>
      <c r="AK60" s="18"/>
    </row>
    <row r="61" spans="1:43" ht="15.6">
      <c r="A61" s="45"/>
      <c r="B61">
        <f>+'Ark1'!C3023</f>
        <v>2021</v>
      </c>
      <c r="C61">
        <f>+'Ark1'!O3023</f>
        <v>14</v>
      </c>
      <c r="D61" s="2" t="str">
        <f t="shared" si="19"/>
        <v>Vestland</v>
      </c>
      <c r="E61">
        <f>+'Ark1'!Q3023</f>
        <v>0</v>
      </c>
      <c r="G61" s="71"/>
      <c r="H61">
        <f>+'Ark1'!R3023</f>
        <v>0</v>
      </c>
      <c r="J61" s="201">
        <f>+'Ark1'!AG3023</f>
        <v>0</v>
      </c>
      <c r="L61" s="201">
        <f>+'Ark1'!AH3023</f>
        <v>0</v>
      </c>
      <c r="M61" s="201"/>
      <c r="N61" s="93">
        <f>+'Ark1'!U3023</f>
        <v>0</v>
      </c>
      <c r="P61" s="1">
        <f>+'Ark1'!S3023</f>
        <v>0</v>
      </c>
      <c r="S61" s="1">
        <f>+'Ark1'!T3023</f>
        <v>0</v>
      </c>
      <c r="T61" s="93">
        <f>+'Ark1'!W3023</f>
        <v>0</v>
      </c>
      <c r="U61" s="11">
        <f>+'Ark1'!X3023</f>
        <v>0</v>
      </c>
      <c r="V61" s="11">
        <f>+'Ark1'!Y3023</f>
        <v>0</v>
      </c>
      <c r="W61" s="11">
        <f>+'Ark1'!Z3023</f>
        <v>0</v>
      </c>
      <c r="X61" s="93">
        <f>+'Ark1'!AA3023</f>
        <v>0</v>
      </c>
      <c r="Y61" s="1">
        <f>+'Ark1'!AB3023</f>
        <v>0</v>
      </c>
      <c r="Z61" s="1">
        <f>+'Ark1'!AC3023</f>
        <v>0</v>
      </c>
      <c r="AA61" s="11">
        <f>+'Ark1'!AD3023</f>
        <v>0</v>
      </c>
      <c r="AB61" s="11">
        <f>+'Ark1'!AE3023</f>
        <v>0</v>
      </c>
      <c r="AC61" s="11">
        <f>+'Ark1'!AF3023</f>
        <v>0</v>
      </c>
      <c r="AD61" s="93" t="e">
        <f t="shared" si="20"/>
        <v>#DIV/0!</v>
      </c>
      <c r="AE61" s="11" t="e">
        <f t="shared" si="21"/>
        <v>#DIV/0!</v>
      </c>
      <c r="AF61" s="45"/>
      <c r="AG61" s="4"/>
      <c r="AH61" s="16"/>
      <c r="AJ61" s="1"/>
      <c r="AK61" s="18"/>
    </row>
    <row r="62" spans="1:43" ht="15.6">
      <c r="A62" s="45"/>
      <c r="B62" s="540">
        <f>+'Ark1'!C3024</f>
        <v>2021</v>
      </c>
      <c r="C62" s="540">
        <f>+'Ark1'!O3024</f>
        <v>15</v>
      </c>
      <c r="D62" s="2" t="str">
        <f t="shared" ref="D62:D65" si="22">VLOOKUP(C62,$AK$11:$AL$24,2)</f>
        <v>Møre og Romsdal</v>
      </c>
      <c r="E62" s="540">
        <f>+'Ark1'!Q3024</f>
        <v>0</v>
      </c>
      <c r="F62" s="541"/>
      <c r="G62" s="71"/>
      <c r="H62" s="540">
        <f>+'Ark1'!R3024</f>
        <v>0</v>
      </c>
      <c r="I62" s="541"/>
      <c r="J62" s="201">
        <f>+'Ark1'!AG3024</f>
        <v>0</v>
      </c>
      <c r="L62" s="201">
        <f>+'Ark1'!AH3024</f>
        <v>0</v>
      </c>
      <c r="M62" s="201"/>
      <c r="N62" s="93">
        <f>+'Ark1'!U3024</f>
        <v>0</v>
      </c>
      <c r="P62" s="1">
        <f>+'Ark1'!S3024</f>
        <v>0</v>
      </c>
      <c r="S62" s="1">
        <f>+'Ark1'!T3024</f>
        <v>0</v>
      </c>
      <c r="T62" s="93">
        <f>+'Ark1'!W3024</f>
        <v>0</v>
      </c>
      <c r="U62" s="541">
        <f>+'Ark1'!X3024</f>
        <v>0</v>
      </c>
      <c r="V62" s="541">
        <f>+'Ark1'!Y3024</f>
        <v>0</v>
      </c>
      <c r="W62" s="541">
        <f>+'Ark1'!Z3024</f>
        <v>0</v>
      </c>
      <c r="X62" s="93">
        <f>+'Ark1'!AA3024</f>
        <v>0</v>
      </c>
      <c r="Y62" s="1">
        <f>+'Ark1'!AB3024</f>
        <v>0</v>
      </c>
      <c r="Z62" s="1">
        <f>+'Ark1'!AC3024</f>
        <v>0</v>
      </c>
      <c r="AA62" s="541">
        <f>+'Ark1'!AD3024</f>
        <v>0</v>
      </c>
      <c r="AB62" s="541">
        <f>+'Ark1'!AE3024</f>
        <v>0</v>
      </c>
      <c r="AC62" s="541">
        <f>+'Ark1'!AF3024</f>
        <v>0</v>
      </c>
      <c r="AD62" s="93" t="e">
        <f t="shared" ref="AD62:AD65" si="23">+N62/P62</f>
        <v>#DIV/0!</v>
      </c>
      <c r="AE62" s="541" t="e">
        <f t="shared" ref="AE62:AE65" si="24">+H62/E62</f>
        <v>#DIV/0!</v>
      </c>
      <c r="AF62" s="45"/>
      <c r="AG62" s="4"/>
      <c r="AH62" s="16"/>
      <c r="AJ62" s="13"/>
      <c r="AK62" s="18"/>
    </row>
    <row r="63" spans="1:43" ht="15.6">
      <c r="A63" s="45"/>
      <c r="B63" s="540">
        <f>+'Ark1'!C3025</f>
        <v>2021</v>
      </c>
      <c r="C63" s="540">
        <f>+'Ark1'!O3025</f>
        <v>16</v>
      </c>
      <c r="D63" s="2" t="str">
        <f t="shared" si="22"/>
        <v>Trøndelag</v>
      </c>
      <c r="E63" s="540">
        <f>+'Ark1'!Q3025</f>
        <v>0</v>
      </c>
      <c r="F63" s="541"/>
      <c r="G63" s="71"/>
      <c r="H63" s="540">
        <f>+'Ark1'!R3025</f>
        <v>0</v>
      </c>
      <c r="I63" s="541"/>
      <c r="J63" s="201">
        <f>+'Ark1'!AG3025</f>
        <v>0</v>
      </c>
      <c r="L63" s="201">
        <f>+'Ark1'!AH3025</f>
        <v>0</v>
      </c>
      <c r="M63" s="201"/>
      <c r="N63" s="93">
        <f>+'Ark1'!U3025</f>
        <v>0</v>
      </c>
      <c r="P63" s="1">
        <f>+'Ark1'!S3025</f>
        <v>0</v>
      </c>
      <c r="S63" s="1">
        <f>+'Ark1'!T3025</f>
        <v>0</v>
      </c>
      <c r="T63" s="93">
        <f>+'Ark1'!W3025</f>
        <v>0</v>
      </c>
      <c r="U63" s="541">
        <f>+'Ark1'!X3025</f>
        <v>0</v>
      </c>
      <c r="V63" s="541">
        <f>+'Ark1'!Y3025</f>
        <v>0</v>
      </c>
      <c r="W63" s="541">
        <f>+'Ark1'!Z3025</f>
        <v>0</v>
      </c>
      <c r="X63" s="93">
        <f>+'Ark1'!AA3025</f>
        <v>0</v>
      </c>
      <c r="Y63" s="1">
        <f>+'Ark1'!AB3025</f>
        <v>0</v>
      </c>
      <c r="Z63" s="1">
        <f>+'Ark1'!AC3025</f>
        <v>0</v>
      </c>
      <c r="AA63" s="541">
        <f>+'Ark1'!AD3025</f>
        <v>0</v>
      </c>
      <c r="AB63" s="541">
        <f>+'Ark1'!AE3025</f>
        <v>0</v>
      </c>
      <c r="AC63" s="541">
        <f>+'Ark1'!AF3025</f>
        <v>0</v>
      </c>
      <c r="AD63" s="93" t="e">
        <f t="shared" si="23"/>
        <v>#DIV/0!</v>
      </c>
      <c r="AE63" s="541" t="e">
        <f t="shared" si="24"/>
        <v>#DIV/0!</v>
      </c>
      <c r="AF63" s="45"/>
      <c r="AG63" s="4"/>
      <c r="AH63" s="16"/>
      <c r="AJ63" s="13"/>
      <c r="AK63" s="18"/>
    </row>
    <row r="64" spans="1:43" ht="15.6">
      <c r="A64" s="45"/>
      <c r="B64" s="540">
        <f>+'Ark1'!C3026</f>
        <v>2021</v>
      </c>
      <c r="C64" s="540">
        <f>+'Ark1'!O3026</f>
        <v>18</v>
      </c>
      <c r="D64" s="2" t="str">
        <f t="shared" si="22"/>
        <v>Nordland</v>
      </c>
      <c r="E64" s="540">
        <f>+'Ark1'!Q3026</f>
        <v>0</v>
      </c>
      <c r="F64" s="541"/>
      <c r="G64" s="71"/>
      <c r="H64" s="540">
        <f>+'Ark1'!R3026</f>
        <v>0</v>
      </c>
      <c r="I64" s="541"/>
      <c r="J64" s="201">
        <f>+'Ark1'!AG3026</f>
        <v>0</v>
      </c>
      <c r="L64" s="201">
        <f>+'Ark1'!AH3026</f>
        <v>0</v>
      </c>
      <c r="M64" s="201"/>
      <c r="N64" s="93">
        <f>+'Ark1'!U3026</f>
        <v>0</v>
      </c>
      <c r="P64" s="1">
        <f>+'Ark1'!S3026</f>
        <v>0</v>
      </c>
      <c r="S64" s="1">
        <f>+'Ark1'!T3026</f>
        <v>0</v>
      </c>
      <c r="T64" s="93">
        <f>+'Ark1'!W3026</f>
        <v>0</v>
      </c>
      <c r="U64" s="541">
        <f>+'Ark1'!X3026</f>
        <v>0</v>
      </c>
      <c r="V64" s="541">
        <f>+'Ark1'!Y3026</f>
        <v>0</v>
      </c>
      <c r="W64" s="541">
        <f>+'Ark1'!Z3026</f>
        <v>0</v>
      </c>
      <c r="X64" s="93">
        <f>+'Ark1'!AA3026</f>
        <v>0</v>
      </c>
      <c r="Y64" s="1">
        <f>+'Ark1'!AB3026</f>
        <v>0</v>
      </c>
      <c r="Z64" s="1">
        <f>+'Ark1'!AC3026</f>
        <v>0</v>
      </c>
      <c r="AA64" s="541">
        <f>+'Ark1'!AD3026</f>
        <v>0</v>
      </c>
      <c r="AB64" s="541">
        <f>+'Ark1'!AE3026</f>
        <v>0</v>
      </c>
      <c r="AC64" s="541">
        <f>+'Ark1'!AF3026</f>
        <v>0</v>
      </c>
      <c r="AD64" s="93" t="e">
        <f t="shared" si="23"/>
        <v>#DIV/0!</v>
      </c>
      <c r="AE64" s="541" t="e">
        <f t="shared" si="24"/>
        <v>#DIV/0!</v>
      </c>
      <c r="AF64" s="45"/>
      <c r="AG64" s="4"/>
      <c r="AH64" s="16"/>
      <c r="AJ64" s="13"/>
      <c r="AK64" s="18"/>
    </row>
    <row r="65" spans="1:37" ht="15.6">
      <c r="A65" s="45"/>
      <c r="B65" s="540">
        <f>+'Ark1'!C3027</f>
        <v>2021</v>
      </c>
      <c r="C65" s="540">
        <f>+'Ark1'!O3027</f>
        <v>54</v>
      </c>
      <c r="D65" s="2" t="str">
        <f t="shared" si="22"/>
        <v>Troms og Finnmark</v>
      </c>
      <c r="E65" s="540">
        <f>+'Ark1'!Q3027</f>
        <v>0</v>
      </c>
      <c r="F65" s="541"/>
      <c r="G65" s="71"/>
      <c r="H65" s="540">
        <f>+'Ark1'!R3027</f>
        <v>0</v>
      </c>
      <c r="I65" s="541"/>
      <c r="J65" s="201">
        <f>+'Ark1'!AG3027</f>
        <v>0</v>
      </c>
      <c r="L65" s="201">
        <f>+'Ark1'!AH3027</f>
        <v>0</v>
      </c>
      <c r="M65" s="201"/>
      <c r="N65" s="93">
        <f>+'Ark1'!U3027</f>
        <v>0</v>
      </c>
      <c r="P65" s="1">
        <f>+'Ark1'!S3027</f>
        <v>0</v>
      </c>
      <c r="S65" s="1">
        <f>+'Ark1'!T3027</f>
        <v>0</v>
      </c>
      <c r="T65" s="93">
        <f>+'Ark1'!W3027</f>
        <v>0</v>
      </c>
      <c r="U65" s="541">
        <f>+'Ark1'!X3027</f>
        <v>0</v>
      </c>
      <c r="V65" s="541">
        <f>+'Ark1'!Y3027</f>
        <v>0</v>
      </c>
      <c r="W65" s="541">
        <f>+'Ark1'!Z3027</f>
        <v>0</v>
      </c>
      <c r="X65" s="93">
        <f>+'Ark1'!AA3027</f>
        <v>0</v>
      </c>
      <c r="Y65" s="1">
        <f>+'Ark1'!AB3027</f>
        <v>0</v>
      </c>
      <c r="Z65" s="1">
        <f>+'Ark1'!AC3027</f>
        <v>0</v>
      </c>
      <c r="AA65" s="541">
        <f>+'Ark1'!AD3027</f>
        <v>0</v>
      </c>
      <c r="AB65" s="541">
        <f>+'Ark1'!AE3027</f>
        <v>0</v>
      </c>
      <c r="AC65" s="541">
        <f>+'Ark1'!AF3027</f>
        <v>0</v>
      </c>
      <c r="AD65" s="93" t="e">
        <f t="shared" si="23"/>
        <v>#DIV/0!</v>
      </c>
      <c r="AE65" s="541" t="e">
        <f t="shared" si="24"/>
        <v>#DIV/0!</v>
      </c>
      <c r="AF65" s="45"/>
      <c r="AG65" s="4"/>
      <c r="AH65" s="16"/>
      <c r="AJ65" s="13"/>
      <c r="AK65" s="18"/>
    </row>
    <row r="66" spans="1:37" s="540" customFormat="1" ht="15.6">
      <c r="A66" s="45"/>
      <c r="B66" s="45"/>
      <c r="C66" s="45"/>
      <c r="D66" s="45"/>
      <c r="E66" s="45"/>
      <c r="F66" s="45"/>
      <c r="G66" s="71"/>
      <c r="H66" s="45"/>
      <c r="I66" s="45"/>
      <c r="J66" s="45"/>
      <c r="K66" s="45"/>
      <c r="L66" s="45"/>
      <c r="M66" s="97"/>
      <c r="N66" s="45"/>
      <c r="O66" s="45"/>
      <c r="P66" s="45"/>
      <c r="Q66" s="45"/>
      <c r="R66" s="182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"/>
      <c r="AH66" s="57"/>
      <c r="AJ66" s="1"/>
      <c r="AK66" s="5"/>
    </row>
    <row r="67" spans="1:37" ht="15.6">
      <c r="A67" s="45"/>
      <c r="B67" s="52">
        <f>+'Ark1'!C3028</f>
        <v>2020</v>
      </c>
      <c r="C67" s="52">
        <f>+'Ark1'!O3028</f>
        <v>1</v>
      </c>
      <c r="D67" s="65" t="str">
        <f t="shared" ref="D67:D72" si="25">VLOOKUP(C67,$AK$11:$AL$24,2)</f>
        <v>Viken</v>
      </c>
      <c r="E67" s="52">
        <f>+'Ark1'!Q3028</f>
        <v>0</v>
      </c>
      <c r="F67" s="74"/>
      <c r="G67" s="71"/>
      <c r="H67" s="52">
        <f>+'Ark1'!R3028</f>
        <v>0</v>
      </c>
      <c r="I67" s="74"/>
      <c r="J67" s="183">
        <f>+'Ark1'!AG3028</f>
        <v>0</v>
      </c>
      <c r="K67" s="161"/>
      <c r="L67" s="183">
        <f>+'Ark1'!AH3028</f>
        <v>0</v>
      </c>
      <c r="M67" s="183"/>
      <c r="N67" s="161">
        <f>+'Ark1'!U3028</f>
        <v>0</v>
      </c>
      <c r="O67" s="161"/>
      <c r="P67" s="54">
        <f>+'Ark1'!S3028</f>
        <v>0</v>
      </c>
      <c r="Q67" s="161"/>
      <c r="R67" s="161"/>
      <c r="S67" s="54">
        <f>+'Ark1'!T3028</f>
        <v>0</v>
      </c>
      <c r="T67" s="161">
        <f>+'Ark1'!W3028</f>
        <v>0</v>
      </c>
      <c r="U67" s="74">
        <f>+'Ark1'!X3028</f>
        <v>0</v>
      </c>
      <c r="V67" s="74">
        <f>+'Ark1'!Y3028</f>
        <v>0</v>
      </c>
      <c r="W67" s="74">
        <f>+'Ark1'!Z3028</f>
        <v>0</v>
      </c>
      <c r="X67" s="161">
        <f>+'Ark1'!AA3028</f>
        <v>0</v>
      </c>
      <c r="Y67" s="54">
        <f>+'Ark1'!AB3028</f>
        <v>0</v>
      </c>
      <c r="Z67" s="54">
        <f>+'Ark1'!AC3028</f>
        <v>0</v>
      </c>
      <c r="AA67" s="74">
        <f>+'Ark1'!AD3028</f>
        <v>0</v>
      </c>
      <c r="AB67" s="74">
        <f>+'Ark1'!AE3028</f>
        <v>0</v>
      </c>
      <c r="AC67" s="74">
        <f>+'Ark1'!AF3028</f>
        <v>0</v>
      </c>
      <c r="AD67" s="161" t="e">
        <f t="shared" ref="AD67:AD72" si="26">+N67/P67</f>
        <v>#DIV/0!</v>
      </c>
      <c r="AE67" s="74" t="e">
        <f t="shared" si="21"/>
        <v>#DIV/0!</v>
      </c>
      <c r="AF67" s="45"/>
      <c r="AG67" s="4"/>
      <c r="AH67" s="16"/>
      <c r="AJ67" s="13"/>
      <c r="AK67" s="18"/>
    </row>
    <row r="68" spans="1:37" ht="15.6">
      <c r="A68" s="45"/>
      <c r="B68" s="52">
        <f>+'Ark1'!C3029</f>
        <v>2020</v>
      </c>
      <c r="C68" s="52">
        <f>+'Ark1'!O3029</f>
        <v>4</v>
      </c>
      <c r="D68" s="65" t="str">
        <f t="shared" si="25"/>
        <v>Innlandet</v>
      </c>
      <c r="E68" s="52">
        <f>+'Ark1'!Q3029</f>
        <v>0</v>
      </c>
      <c r="F68" s="74"/>
      <c r="G68" s="71"/>
      <c r="H68" s="52">
        <f>+'Ark1'!R3029</f>
        <v>0</v>
      </c>
      <c r="I68" s="74"/>
      <c r="J68" s="183">
        <f>+'Ark1'!AG3029</f>
        <v>0</v>
      </c>
      <c r="K68" s="161"/>
      <c r="L68" s="183">
        <f>+'Ark1'!AH3029</f>
        <v>0</v>
      </c>
      <c r="M68" s="183"/>
      <c r="N68" s="161">
        <f>+'Ark1'!U3029</f>
        <v>0</v>
      </c>
      <c r="O68" s="161"/>
      <c r="P68" s="54">
        <f>+'Ark1'!S3029</f>
        <v>0</v>
      </c>
      <c r="Q68" s="161"/>
      <c r="R68" s="161"/>
      <c r="S68" s="54">
        <f>+'Ark1'!T3029</f>
        <v>0</v>
      </c>
      <c r="T68" s="161">
        <f>+'Ark1'!W3029</f>
        <v>0</v>
      </c>
      <c r="U68" s="74">
        <f>+'Ark1'!X3029</f>
        <v>0</v>
      </c>
      <c r="V68" s="74">
        <f>+'Ark1'!Y3029</f>
        <v>0</v>
      </c>
      <c r="W68" s="74">
        <f>+'Ark1'!Z3029</f>
        <v>0</v>
      </c>
      <c r="X68" s="161">
        <f>+'Ark1'!AA3029</f>
        <v>0</v>
      </c>
      <c r="Y68" s="54">
        <f>+'Ark1'!AB3029</f>
        <v>0</v>
      </c>
      <c r="Z68" s="54">
        <f>+'Ark1'!AC3029</f>
        <v>0</v>
      </c>
      <c r="AA68" s="74">
        <f>+'Ark1'!AD3029</f>
        <v>0</v>
      </c>
      <c r="AB68" s="74">
        <f>+'Ark1'!AE3029</f>
        <v>0</v>
      </c>
      <c r="AC68" s="74">
        <f>+'Ark1'!AF3029</f>
        <v>0</v>
      </c>
      <c r="AD68" s="161" t="e">
        <f t="shared" si="26"/>
        <v>#DIV/0!</v>
      </c>
      <c r="AE68" s="74" t="e">
        <f t="shared" si="21"/>
        <v>#DIV/0!</v>
      </c>
      <c r="AF68" s="45"/>
      <c r="AG68" s="4"/>
      <c r="AH68" s="16"/>
      <c r="AJ68" s="5"/>
      <c r="AK68" s="18"/>
    </row>
    <row r="69" spans="1:37" ht="15.6">
      <c r="A69" s="45"/>
      <c r="B69" s="52">
        <f>+'Ark1'!C3030</f>
        <v>2020</v>
      </c>
      <c r="C69" s="52">
        <f>+'Ark1'!O3030</f>
        <v>8</v>
      </c>
      <c r="D69" s="65" t="str">
        <f t="shared" si="25"/>
        <v>Telemark/ Vestfold</v>
      </c>
      <c r="E69" s="52">
        <f>+'Ark1'!Q3030</f>
        <v>0</v>
      </c>
      <c r="F69" s="74"/>
      <c r="G69" s="71"/>
      <c r="H69" s="52">
        <f>+'Ark1'!R3030</f>
        <v>0</v>
      </c>
      <c r="I69" s="74"/>
      <c r="J69" s="183">
        <f>+'Ark1'!AG3030</f>
        <v>0</v>
      </c>
      <c r="K69" s="161"/>
      <c r="L69" s="183">
        <f>+'Ark1'!AH3030</f>
        <v>0</v>
      </c>
      <c r="M69" s="183"/>
      <c r="N69" s="161">
        <f>+'Ark1'!U3030</f>
        <v>0</v>
      </c>
      <c r="O69" s="161"/>
      <c r="P69" s="54">
        <f>+'Ark1'!S3030</f>
        <v>0</v>
      </c>
      <c r="Q69" s="161"/>
      <c r="R69" s="161"/>
      <c r="S69" s="54">
        <f>+'Ark1'!T3030</f>
        <v>0</v>
      </c>
      <c r="T69" s="161">
        <f>+'Ark1'!W3030</f>
        <v>0</v>
      </c>
      <c r="U69" s="74">
        <f>+'Ark1'!X3030</f>
        <v>0</v>
      </c>
      <c r="V69" s="74">
        <f>+'Ark1'!Y3030</f>
        <v>0</v>
      </c>
      <c r="W69" s="74">
        <f>+'Ark1'!Z3030</f>
        <v>0</v>
      </c>
      <c r="X69" s="161">
        <f>+'Ark1'!AA3030</f>
        <v>0</v>
      </c>
      <c r="Y69" s="54">
        <f>+'Ark1'!AB3030</f>
        <v>0</v>
      </c>
      <c r="Z69" s="54">
        <f>+'Ark1'!AC3030</f>
        <v>0</v>
      </c>
      <c r="AA69" s="74">
        <f>+'Ark1'!AD3030</f>
        <v>0</v>
      </c>
      <c r="AB69" s="74">
        <f>+'Ark1'!AE3030</f>
        <v>0</v>
      </c>
      <c r="AC69" s="74">
        <f>+'Ark1'!AF3030</f>
        <v>0</v>
      </c>
      <c r="AD69" s="161" t="e">
        <f t="shared" si="26"/>
        <v>#DIV/0!</v>
      </c>
      <c r="AE69" s="74" t="e">
        <f t="shared" si="21"/>
        <v>#DIV/0!</v>
      </c>
      <c r="AF69" s="45"/>
      <c r="AG69" s="4"/>
      <c r="AH69" s="16"/>
      <c r="AJ69" s="5"/>
      <c r="AK69" s="18"/>
    </row>
    <row r="70" spans="1:37" ht="15.6">
      <c r="A70" s="45"/>
      <c r="B70" s="52">
        <f>+'Ark1'!C3031</f>
        <v>2020</v>
      </c>
      <c r="C70" s="52">
        <f>+'Ark1'!O3031</f>
        <v>9</v>
      </c>
      <c r="D70" s="65" t="str">
        <f t="shared" si="25"/>
        <v>Agder</v>
      </c>
      <c r="E70" s="52">
        <f>+'Ark1'!Q3031</f>
        <v>0</v>
      </c>
      <c r="F70" s="74"/>
      <c r="G70" s="71"/>
      <c r="H70" s="52">
        <f>+'Ark1'!R3031</f>
        <v>0</v>
      </c>
      <c r="I70" s="74"/>
      <c r="J70" s="183">
        <f>+'Ark1'!AG3031</f>
        <v>0</v>
      </c>
      <c r="K70" s="161"/>
      <c r="L70" s="183">
        <f>+'Ark1'!AH3031</f>
        <v>0</v>
      </c>
      <c r="M70" s="183"/>
      <c r="N70" s="161">
        <f>+'Ark1'!U3031</f>
        <v>0</v>
      </c>
      <c r="O70" s="161"/>
      <c r="P70" s="54">
        <f>+'Ark1'!S3031</f>
        <v>0</v>
      </c>
      <c r="Q70" s="161"/>
      <c r="R70" s="161"/>
      <c r="S70" s="54">
        <f>+'Ark1'!T3031</f>
        <v>0</v>
      </c>
      <c r="T70" s="161">
        <f>+'Ark1'!W3031</f>
        <v>0</v>
      </c>
      <c r="U70" s="74">
        <f>+'Ark1'!X3031</f>
        <v>0</v>
      </c>
      <c r="V70" s="74">
        <f>+'Ark1'!Y3031</f>
        <v>0</v>
      </c>
      <c r="W70" s="74">
        <f>+'Ark1'!Z3031</f>
        <v>0</v>
      </c>
      <c r="X70" s="161">
        <f>+'Ark1'!AA3031</f>
        <v>0</v>
      </c>
      <c r="Y70" s="54">
        <f>+'Ark1'!AB3031</f>
        <v>0</v>
      </c>
      <c r="Z70" s="54">
        <f>+'Ark1'!AC3031</f>
        <v>0</v>
      </c>
      <c r="AA70" s="74">
        <f>+'Ark1'!AD3031</f>
        <v>0</v>
      </c>
      <c r="AB70" s="74">
        <f>+'Ark1'!AE3031</f>
        <v>0</v>
      </c>
      <c r="AC70" s="74">
        <f>+'Ark1'!AF3031</f>
        <v>0</v>
      </c>
      <c r="AD70" s="161" t="e">
        <f t="shared" si="26"/>
        <v>#DIV/0!</v>
      </c>
      <c r="AE70" s="74" t="e">
        <f t="shared" si="21"/>
        <v>#DIV/0!</v>
      </c>
      <c r="AF70" s="45"/>
      <c r="AG70" s="4"/>
      <c r="AH70" s="16"/>
      <c r="AJ70" s="5"/>
      <c r="AK70" s="18"/>
    </row>
    <row r="71" spans="1:37" ht="15.6">
      <c r="A71" s="45"/>
      <c r="B71" s="52">
        <f>+'Ark1'!C3032</f>
        <v>2020</v>
      </c>
      <c r="C71" s="52">
        <f>+'Ark1'!O3032</f>
        <v>11</v>
      </c>
      <c r="D71" s="65" t="str">
        <f t="shared" si="25"/>
        <v>Rogaland</v>
      </c>
      <c r="E71" s="52">
        <f>+'Ark1'!Q3032</f>
        <v>0</v>
      </c>
      <c r="F71" s="74"/>
      <c r="G71" s="71"/>
      <c r="H71" s="52">
        <f>+'Ark1'!R3032</f>
        <v>0</v>
      </c>
      <c r="I71" s="74"/>
      <c r="J71" s="183">
        <f>+'Ark1'!AG3032</f>
        <v>0</v>
      </c>
      <c r="K71" s="161"/>
      <c r="L71" s="183">
        <f>+'Ark1'!AH3032</f>
        <v>0</v>
      </c>
      <c r="M71" s="183"/>
      <c r="N71" s="161">
        <f>+'Ark1'!U3032</f>
        <v>0</v>
      </c>
      <c r="O71" s="161"/>
      <c r="P71" s="54">
        <f>+'Ark1'!S3032</f>
        <v>0</v>
      </c>
      <c r="Q71" s="161"/>
      <c r="R71" s="161"/>
      <c r="S71" s="54">
        <f>+'Ark1'!T3032</f>
        <v>0</v>
      </c>
      <c r="T71" s="161">
        <f>+'Ark1'!W3032</f>
        <v>0</v>
      </c>
      <c r="U71" s="74">
        <f>+'Ark1'!X3032</f>
        <v>0</v>
      </c>
      <c r="V71" s="74">
        <f>+'Ark1'!Y3032</f>
        <v>0</v>
      </c>
      <c r="W71" s="74">
        <f>+'Ark1'!Z3032</f>
        <v>0</v>
      </c>
      <c r="X71" s="161">
        <f>+'Ark1'!AA3032</f>
        <v>0</v>
      </c>
      <c r="Y71" s="54">
        <f>+'Ark1'!AB3032</f>
        <v>0</v>
      </c>
      <c r="Z71" s="54">
        <f>+'Ark1'!AC3032</f>
        <v>0</v>
      </c>
      <c r="AA71" s="74">
        <f>+'Ark1'!AD3032</f>
        <v>0</v>
      </c>
      <c r="AB71" s="74">
        <f>+'Ark1'!AE3032</f>
        <v>0</v>
      </c>
      <c r="AC71" s="74">
        <f>+'Ark1'!AF3032</f>
        <v>0</v>
      </c>
      <c r="AD71" s="161" t="e">
        <f t="shared" si="26"/>
        <v>#DIV/0!</v>
      </c>
      <c r="AE71" s="74" t="e">
        <f t="shared" si="21"/>
        <v>#DIV/0!</v>
      </c>
      <c r="AF71" s="45"/>
      <c r="AG71" s="4"/>
      <c r="AH71" s="16"/>
      <c r="AJ71" s="5"/>
      <c r="AK71" s="18"/>
    </row>
    <row r="72" spans="1:37" ht="15.6">
      <c r="A72" s="45"/>
      <c r="B72" s="52">
        <f>+'Ark1'!C3033</f>
        <v>2020</v>
      </c>
      <c r="C72" s="52">
        <f>+'Ark1'!O3033</f>
        <v>14</v>
      </c>
      <c r="D72" s="65" t="str">
        <f t="shared" si="25"/>
        <v>Vestland</v>
      </c>
      <c r="E72" s="52">
        <f>+'Ark1'!Q3033</f>
        <v>0</v>
      </c>
      <c r="F72" s="74"/>
      <c r="G72" s="71"/>
      <c r="H72" s="52">
        <f>+'Ark1'!R3033</f>
        <v>0</v>
      </c>
      <c r="I72" s="74"/>
      <c r="J72" s="183">
        <f>+'Ark1'!AG3033</f>
        <v>0</v>
      </c>
      <c r="K72" s="161"/>
      <c r="L72" s="183">
        <f>+'Ark1'!AH3033</f>
        <v>0</v>
      </c>
      <c r="M72" s="183"/>
      <c r="N72" s="161">
        <f>+'Ark1'!U3033</f>
        <v>0</v>
      </c>
      <c r="O72" s="161"/>
      <c r="P72" s="54">
        <f>+'Ark1'!S3033</f>
        <v>0</v>
      </c>
      <c r="Q72" s="161"/>
      <c r="R72" s="161"/>
      <c r="S72" s="54">
        <f>+'Ark1'!T3033</f>
        <v>0</v>
      </c>
      <c r="T72" s="161">
        <f>+'Ark1'!W3033</f>
        <v>0</v>
      </c>
      <c r="U72" s="74">
        <f>+'Ark1'!X3033</f>
        <v>0</v>
      </c>
      <c r="V72" s="74">
        <f>+'Ark1'!Y3033</f>
        <v>0</v>
      </c>
      <c r="W72" s="74">
        <f>+'Ark1'!Z3033</f>
        <v>0</v>
      </c>
      <c r="X72" s="161">
        <f>+'Ark1'!AA3033</f>
        <v>0</v>
      </c>
      <c r="Y72" s="54">
        <f>+'Ark1'!AB3033</f>
        <v>0</v>
      </c>
      <c r="Z72" s="54">
        <f>+'Ark1'!AC3033</f>
        <v>0</v>
      </c>
      <c r="AA72" s="74">
        <f>+'Ark1'!AD3033</f>
        <v>0</v>
      </c>
      <c r="AB72" s="74">
        <f>+'Ark1'!AE3033</f>
        <v>0</v>
      </c>
      <c r="AC72" s="74">
        <f>+'Ark1'!AF3033</f>
        <v>0</v>
      </c>
      <c r="AD72" s="161" t="e">
        <f t="shared" si="26"/>
        <v>#DIV/0!</v>
      </c>
      <c r="AE72" s="74" t="e">
        <f t="shared" si="21"/>
        <v>#DIV/0!</v>
      </c>
      <c r="AF72" s="45"/>
      <c r="AG72" s="4"/>
      <c r="AH72" s="16"/>
      <c r="AJ72" s="5"/>
      <c r="AK72" s="18"/>
    </row>
    <row r="73" spans="1:37" ht="15.6">
      <c r="A73" s="45"/>
      <c r="B73" s="52">
        <f>+'Ark1'!C3034</f>
        <v>2020</v>
      </c>
      <c r="C73" s="52">
        <f>+'Ark1'!O3034</f>
        <v>15</v>
      </c>
      <c r="D73" s="65" t="str">
        <f t="shared" ref="D73:D76" si="27">VLOOKUP(C73,$AK$11:$AL$24,2)</f>
        <v>Møre og Romsdal</v>
      </c>
      <c r="E73" s="52">
        <f>+'Ark1'!Q3034</f>
        <v>0</v>
      </c>
      <c r="F73" s="74"/>
      <c r="G73" s="71"/>
      <c r="H73" s="52">
        <f>+'Ark1'!R3034</f>
        <v>0</v>
      </c>
      <c r="I73" s="74"/>
      <c r="J73" s="183">
        <f>+'Ark1'!AG3034</f>
        <v>0</v>
      </c>
      <c r="K73" s="161"/>
      <c r="L73" s="183">
        <f>+'Ark1'!AH3034</f>
        <v>0</v>
      </c>
      <c r="M73" s="183"/>
      <c r="N73" s="161">
        <f>+'Ark1'!U3034</f>
        <v>0</v>
      </c>
      <c r="O73" s="161"/>
      <c r="P73" s="54">
        <f>+'Ark1'!S3034</f>
        <v>0</v>
      </c>
      <c r="Q73" s="161"/>
      <c r="R73" s="161"/>
      <c r="S73" s="54">
        <f>+'Ark1'!T3034</f>
        <v>0</v>
      </c>
      <c r="T73" s="161">
        <f>+'Ark1'!W3034</f>
        <v>0</v>
      </c>
      <c r="U73" s="74">
        <f>+'Ark1'!X3034</f>
        <v>0</v>
      </c>
      <c r="V73" s="74">
        <f>+'Ark1'!Y3034</f>
        <v>0</v>
      </c>
      <c r="W73" s="74">
        <f>+'Ark1'!Z3034</f>
        <v>0</v>
      </c>
      <c r="X73" s="161">
        <f>+'Ark1'!AA3034</f>
        <v>0</v>
      </c>
      <c r="Y73" s="54">
        <f>+'Ark1'!AB3034</f>
        <v>0</v>
      </c>
      <c r="Z73" s="54">
        <f>+'Ark1'!AC3034</f>
        <v>0</v>
      </c>
      <c r="AA73" s="74">
        <f>+'Ark1'!AD3034</f>
        <v>0</v>
      </c>
      <c r="AB73" s="74">
        <f>+'Ark1'!AE3034</f>
        <v>0</v>
      </c>
      <c r="AC73" s="74">
        <f>+'Ark1'!AF3034</f>
        <v>0</v>
      </c>
      <c r="AD73" s="161" t="e">
        <f t="shared" ref="AD73:AD76" si="28">+N73/P73</f>
        <v>#DIV/0!</v>
      </c>
      <c r="AE73" s="74" t="e">
        <f t="shared" ref="AE73:AE76" si="29">+H73/E73</f>
        <v>#DIV/0!</v>
      </c>
      <c r="AF73" s="45"/>
      <c r="AG73" s="4"/>
      <c r="AH73" s="16"/>
      <c r="AJ73" s="5"/>
      <c r="AK73" s="18"/>
    </row>
    <row r="74" spans="1:37" ht="15.6">
      <c r="A74" s="45"/>
      <c r="B74" s="52">
        <f>+'Ark1'!C3035</f>
        <v>2020</v>
      </c>
      <c r="C74" s="52">
        <f>+'Ark1'!O3035</f>
        <v>16</v>
      </c>
      <c r="D74" s="65" t="str">
        <f t="shared" si="27"/>
        <v>Trøndelag</v>
      </c>
      <c r="E74" s="52">
        <f>+'Ark1'!Q3035</f>
        <v>0</v>
      </c>
      <c r="F74" s="74"/>
      <c r="G74" s="71"/>
      <c r="H74" s="52">
        <f>+'Ark1'!R3035</f>
        <v>0</v>
      </c>
      <c r="I74" s="74"/>
      <c r="J74" s="183">
        <f>+'Ark1'!AG3035</f>
        <v>0</v>
      </c>
      <c r="K74" s="161"/>
      <c r="L74" s="183">
        <f>+'Ark1'!AH3035</f>
        <v>0</v>
      </c>
      <c r="M74" s="183"/>
      <c r="N74" s="161">
        <f>+'Ark1'!U3035</f>
        <v>0</v>
      </c>
      <c r="O74" s="161"/>
      <c r="P74" s="54">
        <f>+'Ark1'!S3035</f>
        <v>0</v>
      </c>
      <c r="Q74" s="161"/>
      <c r="R74" s="161"/>
      <c r="S74" s="54">
        <f>+'Ark1'!T3035</f>
        <v>0</v>
      </c>
      <c r="T74" s="161">
        <f>+'Ark1'!W3035</f>
        <v>0</v>
      </c>
      <c r="U74" s="74">
        <f>+'Ark1'!X3035</f>
        <v>0</v>
      </c>
      <c r="V74" s="74">
        <f>+'Ark1'!Y3035</f>
        <v>0</v>
      </c>
      <c r="W74" s="74">
        <f>+'Ark1'!Z3035</f>
        <v>0</v>
      </c>
      <c r="X74" s="161">
        <f>+'Ark1'!AA3035</f>
        <v>0</v>
      </c>
      <c r="Y74" s="54">
        <f>+'Ark1'!AB3035</f>
        <v>0</v>
      </c>
      <c r="Z74" s="54">
        <f>+'Ark1'!AC3035</f>
        <v>0</v>
      </c>
      <c r="AA74" s="74">
        <f>+'Ark1'!AD3035</f>
        <v>0</v>
      </c>
      <c r="AB74" s="74">
        <f>+'Ark1'!AE3035</f>
        <v>0</v>
      </c>
      <c r="AC74" s="74">
        <f>+'Ark1'!AF3035</f>
        <v>0</v>
      </c>
      <c r="AD74" s="161" t="e">
        <f t="shared" si="28"/>
        <v>#DIV/0!</v>
      </c>
      <c r="AE74" s="74" t="e">
        <f t="shared" si="29"/>
        <v>#DIV/0!</v>
      </c>
      <c r="AF74" s="45"/>
      <c r="AG74" s="4"/>
      <c r="AH74" s="16"/>
      <c r="AJ74" s="5"/>
      <c r="AK74" s="18"/>
    </row>
    <row r="75" spans="1:37" ht="15.6">
      <c r="A75" s="45"/>
      <c r="B75" s="52">
        <f>+'Ark1'!C3036</f>
        <v>2020</v>
      </c>
      <c r="C75" s="52">
        <f>+'Ark1'!O3036</f>
        <v>18</v>
      </c>
      <c r="D75" s="65" t="str">
        <f t="shared" si="27"/>
        <v>Nordland</v>
      </c>
      <c r="E75" s="52">
        <f>+'Ark1'!Q3036</f>
        <v>0</v>
      </c>
      <c r="F75" s="74"/>
      <c r="G75" s="71"/>
      <c r="H75" s="52">
        <f>+'Ark1'!R3036</f>
        <v>0</v>
      </c>
      <c r="I75" s="74"/>
      <c r="J75" s="183">
        <f>+'Ark1'!AG3036</f>
        <v>0</v>
      </c>
      <c r="K75" s="161"/>
      <c r="L75" s="183">
        <f>+'Ark1'!AH3036</f>
        <v>0</v>
      </c>
      <c r="M75" s="183"/>
      <c r="N75" s="161">
        <f>+'Ark1'!U3036</f>
        <v>0</v>
      </c>
      <c r="O75" s="161"/>
      <c r="P75" s="54">
        <f>+'Ark1'!S3036</f>
        <v>0</v>
      </c>
      <c r="Q75" s="161"/>
      <c r="R75" s="161"/>
      <c r="S75" s="54">
        <f>+'Ark1'!T3036</f>
        <v>0</v>
      </c>
      <c r="T75" s="161">
        <f>+'Ark1'!W3036</f>
        <v>0</v>
      </c>
      <c r="U75" s="74">
        <f>+'Ark1'!X3036</f>
        <v>0</v>
      </c>
      <c r="V75" s="74">
        <f>+'Ark1'!Y3036</f>
        <v>0</v>
      </c>
      <c r="W75" s="74">
        <f>+'Ark1'!Z3036</f>
        <v>0</v>
      </c>
      <c r="X75" s="161">
        <f>+'Ark1'!AA3036</f>
        <v>0</v>
      </c>
      <c r="Y75" s="54">
        <f>+'Ark1'!AB3036</f>
        <v>0</v>
      </c>
      <c r="Z75" s="54">
        <f>+'Ark1'!AC3036</f>
        <v>0</v>
      </c>
      <c r="AA75" s="74">
        <f>+'Ark1'!AD3036</f>
        <v>0</v>
      </c>
      <c r="AB75" s="74">
        <f>+'Ark1'!AE3036</f>
        <v>0</v>
      </c>
      <c r="AC75" s="74">
        <f>+'Ark1'!AF3036</f>
        <v>0</v>
      </c>
      <c r="AD75" s="161" t="e">
        <f t="shared" si="28"/>
        <v>#DIV/0!</v>
      </c>
      <c r="AE75" s="74" t="e">
        <f t="shared" si="29"/>
        <v>#DIV/0!</v>
      </c>
      <c r="AF75" s="45"/>
      <c r="AG75" s="4"/>
      <c r="AH75" s="18"/>
      <c r="AJ75" s="5"/>
      <c r="AK75" s="18"/>
    </row>
    <row r="76" spans="1:37" ht="15.6">
      <c r="A76" s="45"/>
      <c r="B76" s="52">
        <f>+'Ark1'!C3037</f>
        <v>2020</v>
      </c>
      <c r="C76" s="52">
        <f>+'Ark1'!O3037</f>
        <v>54</v>
      </c>
      <c r="D76" s="65" t="str">
        <f t="shared" si="27"/>
        <v>Troms og Finnmark</v>
      </c>
      <c r="E76" s="52">
        <f>+'Ark1'!Q3037</f>
        <v>0</v>
      </c>
      <c r="F76" s="74"/>
      <c r="G76" s="71"/>
      <c r="H76" s="52">
        <f>+'Ark1'!R3037</f>
        <v>0</v>
      </c>
      <c r="I76" s="74"/>
      <c r="J76" s="183">
        <f>+'Ark1'!AG3037</f>
        <v>0</v>
      </c>
      <c r="K76" s="161"/>
      <c r="L76" s="183">
        <f>+'Ark1'!AH3037</f>
        <v>0</v>
      </c>
      <c r="M76" s="183"/>
      <c r="N76" s="161">
        <f>+'Ark1'!U3037</f>
        <v>0</v>
      </c>
      <c r="O76" s="161"/>
      <c r="P76" s="54">
        <f>+'Ark1'!S3037</f>
        <v>0</v>
      </c>
      <c r="Q76" s="161"/>
      <c r="R76" s="161"/>
      <c r="S76" s="54">
        <f>+'Ark1'!T3037</f>
        <v>0</v>
      </c>
      <c r="T76" s="161">
        <f>+'Ark1'!W3037</f>
        <v>0</v>
      </c>
      <c r="U76" s="74">
        <f>+'Ark1'!X3037</f>
        <v>0</v>
      </c>
      <c r="V76" s="74">
        <f>+'Ark1'!Y3037</f>
        <v>0</v>
      </c>
      <c r="W76" s="74">
        <f>+'Ark1'!Z3037</f>
        <v>0</v>
      </c>
      <c r="X76" s="161">
        <f>+'Ark1'!AA3037</f>
        <v>0</v>
      </c>
      <c r="Y76" s="54">
        <f>+'Ark1'!AB3037</f>
        <v>0</v>
      </c>
      <c r="Z76" s="54">
        <f>+'Ark1'!AC3037</f>
        <v>0</v>
      </c>
      <c r="AA76" s="74">
        <f>+'Ark1'!AD3037</f>
        <v>0</v>
      </c>
      <c r="AB76" s="74">
        <f>+'Ark1'!AE3037</f>
        <v>0</v>
      </c>
      <c r="AC76" s="74">
        <f>+'Ark1'!AF3037</f>
        <v>0</v>
      </c>
      <c r="AD76" s="161" t="e">
        <f t="shared" si="28"/>
        <v>#DIV/0!</v>
      </c>
      <c r="AE76" s="74" t="e">
        <f t="shared" si="29"/>
        <v>#DIV/0!</v>
      </c>
      <c r="AF76" s="45"/>
      <c r="AG76" s="13"/>
      <c r="AH76" s="13"/>
    </row>
    <row r="77" spans="1:37" ht="15.6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"/>
      <c r="AH77" s="16"/>
      <c r="AJ77" s="5"/>
      <c r="AK77" s="18"/>
    </row>
    <row r="78" spans="1:37" ht="15.6">
      <c r="A78" s="45"/>
      <c r="B78">
        <f>+'Ark1'!C3038</f>
        <v>2019</v>
      </c>
      <c r="C78">
        <f>+'Ark1'!O3038</f>
        <v>1</v>
      </c>
      <c r="D78" s="2" t="str">
        <f t="shared" ref="D78:D83" si="30">VLOOKUP(C78,$AK$11:$AL$24,2)</f>
        <v>Viken</v>
      </c>
      <c r="E78">
        <f>+'Ark1'!Q3038</f>
        <v>0</v>
      </c>
      <c r="H78">
        <f>+'Ark1'!R3038</f>
        <v>0</v>
      </c>
      <c r="J78" s="201">
        <f>+'Ark1'!AG3038</f>
        <v>0</v>
      </c>
      <c r="L78" s="201">
        <f>+'Ark1'!AH3038</f>
        <v>0</v>
      </c>
      <c r="M78" s="201"/>
      <c r="N78" s="93">
        <f>+'Ark1'!U3038</f>
        <v>0</v>
      </c>
      <c r="P78" s="1">
        <f>+'Ark1'!S3038</f>
        <v>0</v>
      </c>
      <c r="S78" s="1">
        <f>+'Ark1'!T3038</f>
        <v>0</v>
      </c>
      <c r="T78" s="93">
        <f>+'Ark1'!W3038</f>
        <v>0</v>
      </c>
      <c r="U78" s="11">
        <f>+'Ark1'!X3038</f>
        <v>0</v>
      </c>
      <c r="V78" s="11">
        <f>+'Ark1'!Y3038</f>
        <v>0</v>
      </c>
      <c r="W78" s="11">
        <f>+'Ark1'!Z3038</f>
        <v>0</v>
      </c>
      <c r="X78" s="93">
        <f>+'Ark1'!AA3038</f>
        <v>0</v>
      </c>
      <c r="Y78" s="1">
        <f>+'Ark1'!AB3038</f>
        <v>0</v>
      </c>
      <c r="Z78" s="1">
        <f>+'Ark1'!AC3038</f>
        <v>0</v>
      </c>
      <c r="AA78" s="11">
        <f>+'Ark1'!AD3038</f>
        <v>0</v>
      </c>
      <c r="AB78" s="11">
        <f>+'Ark1'!AE3038</f>
        <v>0</v>
      </c>
      <c r="AC78" s="11">
        <f>+'Ark1'!AF3038</f>
        <v>0</v>
      </c>
      <c r="AD78" s="93" t="e">
        <f t="shared" ref="AD78:AD83" si="31">+N78/P78</f>
        <v>#DIV/0!</v>
      </c>
      <c r="AE78" s="11" t="e">
        <f t="shared" ref="AE78:AE92" si="32">+H78/E78</f>
        <v>#DIV/0!</v>
      </c>
      <c r="AF78" s="45"/>
      <c r="AG78" s="5"/>
      <c r="AH78" s="18"/>
      <c r="AK78" s="18"/>
    </row>
    <row r="79" spans="1:37" ht="15.6">
      <c r="A79" s="45"/>
      <c r="B79">
        <f>+'Ark1'!C3039</f>
        <v>2019</v>
      </c>
      <c r="C79">
        <f>+'Ark1'!O3039</f>
        <v>4</v>
      </c>
      <c r="D79" s="2" t="str">
        <f t="shared" si="30"/>
        <v>Innlandet</v>
      </c>
      <c r="E79">
        <f>+'Ark1'!Q3039</f>
        <v>0</v>
      </c>
      <c r="H79">
        <f>+'Ark1'!R3039</f>
        <v>0</v>
      </c>
      <c r="J79" s="201">
        <f>+'Ark1'!AG3039</f>
        <v>0</v>
      </c>
      <c r="L79" s="201">
        <f>+'Ark1'!AH3039</f>
        <v>0</v>
      </c>
      <c r="M79" s="201"/>
      <c r="N79" s="93">
        <f>+'Ark1'!U3039</f>
        <v>0</v>
      </c>
      <c r="P79" s="1">
        <f>+'Ark1'!S3039</f>
        <v>0</v>
      </c>
      <c r="S79" s="1">
        <f>+'Ark1'!T3039</f>
        <v>0</v>
      </c>
      <c r="T79" s="93">
        <f>+'Ark1'!W3039</f>
        <v>0</v>
      </c>
      <c r="U79" s="11">
        <f>+'Ark1'!X3039</f>
        <v>0</v>
      </c>
      <c r="V79" s="11">
        <f>+'Ark1'!Y3039</f>
        <v>0</v>
      </c>
      <c r="W79" s="11">
        <f>+'Ark1'!Z3039</f>
        <v>0</v>
      </c>
      <c r="X79" s="93">
        <f>+'Ark1'!AA3039</f>
        <v>0</v>
      </c>
      <c r="Y79" s="1">
        <f>+'Ark1'!AB3039</f>
        <v>0</v>
      </c>
      <c r="Z79" s="1">
        <f>+'Ark1'!AC3039</f>
        <v>0</v>
      </c>
      <c r="AA79" s="11">
        <f>+'Ark1'!AD3039</f>
        <v>0</v>
      </c>
      <c r="AB79" s="11">
        <f>+'Ark1'!AE3039</f>
        <v>0</v>
      </c>
      <c r="AC79" s="11">
        <f>+'Ark1'!AF3039</f>
        <v>0</v>
      </c>
      <c r="AD79" s="93" t="e">
        <f t="shared" si="31"/>
        <v>#DIV/0!</v>
      </c>
      <c r="AE79" s="11" t="e">
        <f t="shared" si="32"/>
        <v>#DIV/0!</v>
      </c>
      <c r="AF79" s="45"/>
      <c r="AG79" s="13"/>
      <c r="AH79" s="13"/>
    </row>
    <row r="80" spans="1:37" ht="15.6">
      <c r="A80" s="45"/>
      <c r="B80">
        <f>+'Ark1'!C3040</f>
        <v>2019</v>
      </c>
      <c r="C80">
        <f>+'Ark1'!O3040</f>
        <v>8</v>
      </c>
      <c r="D80" s="2" t="str">
        <f t="shared" si="30"/>
        <v>Telemark/ Vestfold</v>
      </c>
      <c r="E80">
        <f>+'Ark1'!Q3040</f>
        <v>0</v>
      </c>
      <c r="H80">
        <f>+'Ark1'!R3040</f>
        <v>0</v>
      </c>
      <c r="J80" s="201">
        <f>+'Ark1'!AG3040</f>
        <v>0</v>
      </c>
      <c r="L80" s="201">
        <f>+'Ark1'!AH3040</f>
        <v>0</v>
      </c>
      <c r="M80" s="201"/>
      <c r="N80" s="93">
        <f>+'Ark1'!U3040</f>
        <v>0</v>
      </c>
      <c r="P80" s="1">
        <f>+'Ark1'!S3040</f>
        <v>0</v>
      </c>
      <c r="S80" s="1">
        <f>+'Ark1'!T3040</f>
        <v>0</v>
      </c>
      <c r="T80" s="93">
        <f>+'Ark1'!W3040</f>
        <v>0</v>
      </c>
      <c r="U80" s="11">
        <f>+'Ark1'!X3040</f>
        <v>0</v>
      </c>
      <c r="V80" s="11">
        <f>+'Ark1'!Y3040</f>
        <v>0</v>
      </c>
      <c r="W80" s="11">
        <f>+'Ark1'!Z3040</f>
        <v>0</v>
      </c>
      <c r="X80" s="93">
        <f>+'Ark1'!AA3040</f>
        <v>0</v>
      </c>
      <c r="Y80" s="1">
        <f>+'Ark1'!AB3040</f>
        <v>0</v>
      </c>
      <c r="Z80" s="1">
        <f>+'Ark1'!AC3040</f>
        <v>0</v>
      </c>
      <c r="AA80" s="11">
        <f>+'Ark1'!AD3040</f>
        <v>0</v>
      </c>
      <c r="AB80" s="11">
        <f>+'Ark1'!AE3040</f>
        <v>0</v>
      </c>
      <c r="AC80" s="11">
        <f>+'Ark1'!AF3040</f>
        <v>0</v>
      </c>
      <c r="AD80" s="93" t="e">
        <f t="shared" si="31"/>
        <v>#DIV/0!</v>
      </c>
      <c r="AE80" s="11" t="e">
        <f t="shared" si="32"/>
        <v>#DIV/0!</v>
      </c>
      <c r="AF80" s="45"/>
      <c r="AG80" s="13"/>
      <c r="AH80" s="13"/>
    </row>
    <row r="81" spans="1:37" ht="15.6">
      <c r="A81" s="45"/>
      <c r="B81">
        <f>+'Ark1'!C3041</f>
        <v>2019</v>
      </c>
      <c r="C81">
        <f>+'Ark1'!O3041</f>
        <v>9</v>
      </c>
      <c r="D81" s="2" t="str">
        <f t="shared" si="30"/>
        <v>Agder</v>
      </c>
      <c r="E81">
        <f>+'Ark1'!Q3041</f>
        <v>0</v>
      </c>
      <c r="H81">
        <f>+'Ark1'!R3041</f>
        <v>0</v>
      </c>
      <c r="J81" s="201">
        <f>+'Ark1'!AG3041</f>
        <v>0</v>
      </c>
      <c r="L81" s="201">
        <f>+'Ark1'!AH3041</f>
        <v>0</v>
      </c>
      <c r="M81" s="201"/>
      <c r="N81" s="93">
        <f>+'Ark1'!U3041</f>
        <v>0</v>
      </c>
      <c r="P81" s="1">
        <f>+'Ark1'!S3041</f>
        <v>0</v>
      </c>
      <c r="S81" s="1">
        <f>+'Ark1'!T3041</f>
        <v>0</v>
      </c>
      <c r="T81" s="93">
        <f>+'Ark1'!W3041</f>
        <v>0</v>
      </c>
      <c r="U81" s="11">
        <f>+'Ark1'!X3041</f>
        <v>0</v>
      </c>
      <c r="V81" s="11">
        <f>+'Ark1'!Y3041</f>
        <v>0</v>
      </c>
      <c r="W81" s="11">
        <f>+'Ark1'!Z3041</f>
        <v>0</v>
      </c>
      <c r="X81" s="93">
        <f>+'Ark1'!AA3041</f>
        <v>0</v>
      </c>
      <c r="Y81" s="1">
        <f>+'Ark1'!AB3041</f>
        <v>0</v>
      </c>
      <c r="Z81" s="1">
        <f>+'Ark1'!AC3041</f>
        <v>0</v>
      </c>
      <c r="AA81" s="11">
        <f>+'Ark1'!AD3041</f>
        <v>0</v>
      </c>
      <c r="AB81" s="11">
        <f>+'Ark1'!AE3041</f>
        <v>0</v>
      </c>
      <c r="AC81" s="11">
        <f>+'Ark1'!AF3041</f>
        <v>0</v>
      </c>
      <c r="AD81" s="93" t="e">
        <f t="shared" si="31"/>
        <v>#DIV/0!</v>
      </c>
      <c r="AE81" s="11" t="e">
        <f t="shared" si="32"/>
        <v>#DIV/0!</v>
      </c>
      <c r="AF81" s="45"/>
      <c r="AG81" s="13"/>
      <c r="AH81" s="13"/>
    </row>
    <row r="82" spans="1:37" ht="15.6">
      <c r="A82" s="45"/>
      <c r="B82">
        <f>+'Ark1'!C3042</f>
        <v>2019</v>
      </c>
      <c r="C82">
        <f>+'Ark1'!O3042</f>
        <v>11</v>
      </c>
      <c r="D82" s="2" t="str">
        <f t="shared" si="30"/>
        <v>Rogaland</v>
      </c>
      <c r="E82">
        <f>+'Ark1'!Q3042</f>
        <v>0</v>
      </c>
      <c r="H82">
        <f>+'Ark1'!R3042</f>
        <v>0</v>
      </c>
      <c r="J82" s="201">
        <f>+'Ark1'!AG3042</f>
        <v>0</v>
      </c>
      <c r="L82" s="201">
        <f>+'Ark1'!AH3042</f>
        <v>0</v>
      </c>
      <c r="M82" s="201"/>
      <c r="N82" s="93">
        <f>+'Ark1'!U3042</f>
        <v>0</v>
      </c>
      <c r="P82" s="1">
        <f>+'Ark1'!S3042</f>
        <v>0</v>
      </c>
      <c r="S82" s="1">
        <f>+'Ark1'!T3042</f>
        <v>0</v>
      </c>
      <c r="T82" s="93">
        <f>+'Ark1'!W3042</f>
        <v>0</v>
      </c>
      <c r="U82" s="11">
        <f>+'Ark1'!X3042</f>
        <v>0</v>
      </c>
      <c r="V82" s="11">
        <f>+'Ark1'!Y3042</f>
        <v>0</v>
      </c>
      <c r="W82" s="11">
        <f>+'Ark1'!Z3042</f>
        <v>0</v>
      </c>
      <c r="X82" s="93">
        <f>+'Ark1'!AA3042</f>
        <v>0</v>
      </c>
      <c r="Y82" s="1">
        <f>+'Ark1'!AB3042</f>
        <v>0</v>
      </c>
      <c r="Z82" s="1">
        <f>+'Ark1'!AC3042</f>
        <v>0</v>
      </c>
      <c r="AA82" s="11">
        <f>+'Ark1'!AD3042</f>
        <v>0</v>
      </c>
      <c r="AB82" s="11">
        <f>+'Ark1'!AE3042</f>
        <v>0</v>
      </c>
      <c r="AC82" s="11">
        <f>+'Ark1'!AF3042</f>
        <v>0</v>
      </c>
      <c r="AD82" s="93" t="e">
        <f t="shared" si="31"/>
        <v>#DIV/0!</v>
      </c>
      <c r="AE82" s="11" t="e">
        <f t="shared" si="32"/>
        <v>#DIV/0!</v>
      </c>
      <c r="AF82" s="45"/>
      <c r="AG82" s="13"/>
      <c r="AH82" s="13"/>
    </row>
    <row r="83" spans="1:37" ht="15.6">
      <c r="A83" s="45"/>
      <c r="B83">
        <f>+'Ark1'!C3043</f>
        <v>2019</v>
      </c>
      <c r="C83">
        <f>+'Ark1'!O3043</f>
        <v>14</v>
      </c>
      <c r="D83" s="2" t="str">
        <f t="shared" si="30"/>
        <v>Vestland</v>
      </c>
      <c r="E83">
        <f>+'Ark1'!Q3043</f>
        <v>0</v>
      </c>
      <c r="H83">
        <f>+'Ark1'!R3043</f>
        <v>0</v>
      </c>
      <c r="J83" s="201">
        <f>+'Ark1'!AG3043</f>
        <v>0</v>
      </c>
      <c r="L83" s="201">
        <f>+'Ark1'!AH3043</f>
        <v>0</v>
      </c>
      <c r="M83" s="201"/>
      <c r="N83" s="93">
        <f>+'Ark1'!U3043</f>
        <v>0</v>
      </c>
      <c r="P83" s="1">
        <f>+'Ark1'!S3043</f>
        <v>0</v>
      </c>
      <c r="S83" s="1">
        <f>+'Ark1'!T3043</f>
        <v>0</v>
      </c>
      <c r="T83" s="93">
        <f>+'Ark1'!W3043</f>
        <v>0</v>
      </c>
      <c r="U83" s="11">
        <f>+'Ark1'!X3043</f>
        <v>0</v>
      </c>
      <c r="V83" s="11">
        <f>+'Ark1'!Y3043</f>
        <v>0</v>
      </c>
      <c r="W83" s="11">
        <f>+'Ark1'!Z3043</f>
        <v>0</v>
      </c>
      <c r="X83" s="93">
        <f>+'Ark1'!AA3043</f>
        <v>0</v>
      </c>
      <c r="Y83" s="1">
        <f>+'Ark1'!AB3043</f>
        <v>0</v>
      </c>
      <c r="Z83" s="1">
        <f>+'Ark1'!AC3043</f>
        <v>0</v>
      </c>
      <c r="AA83" s="11">
        <f>+'Ark1'!AD3043</f>
        <v>0</v>
      </c>
      <c r="AB83" s="11">
        <f>+'Ark1'!AE3043</f>
        <v>0</v>
      </c>
      <c r="AC83" s="11">
        <f>+'Ark1'!AF3043</f>
        <v>0</v>
      </c>
      <c r="AD83" s="93" t="e">
        <f t="shared" si="31"/>
        <v>#DIV/0!</v>
      </c>
      <c r="AE83" s="11" t="e">
        <f t="shared" si="32"/>
        <v>#DIV/0!</v>
      </c>
      <c r="AF83" s="45"/>
      <c r="AG83" s="13"/>
      <c r="AH83" s="13"/>
    </row>
    <row r="84" spans="1:37" ht="15.6">
      <c r="A84" s="45"/>
      <c r="B84" s="540">
        <f>+'Ark1'!C3044</f>
        <v>2019</v>
      </c>
      <c r="C84" s="540">
        <f>+'Ark1'!O3044</f>
        <v>15</v>
      </c>
      <c r="D84" s="2" t="str">
        <f t="shared" ref="D84:D87" si="33">VLOOKUP(C84,$AK$11:$AL$24,2)</f>
        <v>Møre og Romsdal</v>
      </c>
      <c r="E84" s="540">
        <f>+'Ark1'!Q3044</f>
        <v>0</v>
      </c>
      <c r="F84" s="541"/>
      <c r="G84" s="541"/>
      <c r="H84" s="540">
        <f>+'Ark1'!R3044</f>
        <v>0</v>
      </c>
      <c r="I84" s="541"/>
      <c r="J84" s="201">
        <f>+'Ark1'!AG3044</f>
        <v>0</v>
      </c>
      <c r="L84" s="201">
        <f>+'Ark1'!AH3044</f>
        <v>0</v>
      </c>
      <c r="M84" s="201"/>
      <c r="N84" s="93">
        <f>+'Ark1'!U3044</f>
        <v>0</v>
      </c>
      <c r="P84" s="1">
        <f>+'Ark1'!S3044</f>
        <v>0</v>
      </c>
      <c r="S84" s="1">
        <f>+'Ark1'!T3044</f>
        <v>0</v>
      </c>
      <c r="T84" s="93">
        <f>+'Ark1'!W3044</f>
        <v>0</v>
      </c>
      <c r="U84" s="541">
        <f>+'Ark1'!X3044</f>
        <v>0</v>
      </c>
      <c r="V84" s="541">
        <f>+'Ark1'!Y3044</f>
        <v>0</v>
      </c>
      <c r="W84" s="541">
        <f>+'Ark1'!Z3044</f>
        <v>0</v>
      </c>
      <c r="X84" s="93">
        <f>+'Ark1'!AA3044</f>
        <v>0</v>
      </c>
      <c r="Y84" s="1">
        <f>+'Ark1'!AB3044</f>
        <v>0</v>
      </c>
      <c r="Z84" s="1">
        <f>+'Ark1'!AC3044</f>
        <v>0</v>
      </c>
      <c r="AA84" s="541">
        <f>+'Ark1'!AD3044</f>
        <v>0</v>
      </c>
      <c r="AB84" s="541">
        <f>+'Ark1'!AE3044</f>
        <v>0</v>
      </c>
      <c r="AC84" s="541">
        <f>+'Ark1'!AF3044</f>
        <v>0</v>
      </c>
      <c r="AD84" s="93" t="e">
        <f t="shared" ref="AD84:AD87" si="34">+N84/P84</f>
        <v>#DIV/0!</v>
      </c>
      <c r="AE84" s="541" t="e">
        <f t="shared" ref="AE84:AE87" si="35">+H84/E84</f>
        <v>#DIV/0!</v>
      </c>
      <c r="AF84" s="45"/>
      <c r="AG84" s="2"/>
      <c r="AH84" s="5"/>
    </row>
    <row r="85" spans="1:37" ht="15.6">
      <c r="A85" s="45"/>
      <c r="B85" s="540">
        <f>+'Ark1'!C3045</f>
        <v>2019</v>
      </c>
      <c r="C85" s="540">
        <f>+'Ark1'!O3045</f>
        <v>16</v>
      </c>
      <c r="D85" s="2" t="str">
        <f t="shared" si="33"/>
        <v>Trøndelag</v>
      </c>
      <c r="E85" s="540">
        <f>+'Ark1'!Q3045</f>
        <v>0</v>
      </c>
      <c r="F85" s="541"/>
      <c r="G85" s="541"/>
      <c r="H85" s="540">
        <f>+'Ark1'!R3045</f>
        <v>0</v>
      </c>
      <c r="I85" s="541"/>
      <c r="J85" s="201">
        <f>+'Ark1'!AG3045</f>
        <v>0</v>
      </c>
      <c r="L85" s="201">
        <f>+'Ark1'!AH3045</f>
        <v>0</v>
      </c>
      <c r="M85" s="201"/>
      <c r="N85" s="93">
        <f>+'Ark1'!U3045</f>
        <v>0</v>
      </c>
      <c r="P85" s="1">
        <f>+'Ark1'!S3045</f>
        <v>0</v>
      </c>
      <c r="S85" s="1">
        <f>+'Ark1'!T3045</f>
        <v>0</v>
      </c>
      <c r="T85" s="93">
        <f>+'Ark1'!W3045</f>
        <v>0</v>
      </c>
      <c r="U85" s="541">
        <f>+'Ark1'!X3045</f>
        <v>0</v>
      </c>
      <c r="V85" s="541">
        <f>+'Ark1'!Y3045</f>
        <v>0</v>
      </c>
      <c r="W85" s="541">
        <f>+'Ark1'!Z3045</f>
        <v>0</v>
      </c>
      <c r="X85" s="93">
        <f>+'Ark1'!AA3045</f>
        <v>0</v>
      </c>
      <c r="Y85" s="1">
        <f>+'Ark1'!AB3045</f>
        <v>0</v>
      </c>
      <c r="Z85" s="1">
        <f>+'Ark1'!AC3045</f>
        <v>0</v>
      </c>
      <c r="AA85" s="541">
        <f>+'Ark1'!AD3045</f>
        <v>0</v>
      </c>
      <c r="AB85" s="541">
        <f>+'Ark1'!AE3045</f>
        <v>0</v>
      </c>
      <c r="AC85" s="541">
        <f>+'Ark1'!AF3045</f>
        <v>0</v>
      </c>
      <c r="AD85" s="93" t="e">
        <f t="shared" si="34"/>
        <v>#DIV/0!</v>
      </c>
      <c r="AE85" s="541" t="e">
        <f t="shared" si="35"/>
        <v>#DIV/0!</v>
      </c>
      <c r="AF85" s="45"/>
      <c r="AG85" s="4"/>
      <c r="AH85" s="4"/>
      <c r="AJ85" s="4"/>
      <c r="AK85" s="4"/>
    </row>
    <row r="86" spans="1:37" ht="15.6">
      <c r="A86" s="45"/>
      <c r="B86" s="540">
        <f>+'Ark1'!C3046</f>
        <v>2019</v>
      </c>
      <c r="C86" s="540">
        <f>+'Ark1'!O3046</f>
        <v>18</v>
      </c>
      <c r="D86" s="2" t="str">
        <f t="shared" si="33"/>
        <v>Nordland</v>
      </c>
      <c r="E86" s="540">
        <f>+'Ark1'!Q3046</f>
        <v>0</v>
      </c>
      <c r="F86" s="541"/>
      <c r="G86" s="541"/>
      <c r="H86" s="540">
        <f>+'Ark1'!R3046</f>
        <v>0</v>
      </c>
      <c r="I86" s="541"/>
      <c r="J86" s="201">
        <f>+'Ark1'!AG3046</f>
        <v>0</v>
      </c>
      <c r="L86" s="201">
        <f>+'Ark1'!AH3046</f>
        <v>0</v>
      </c>
      <c r="M86" s="201"/>
      <c r="N86" s="93">
        <f>+'Ark1'!U3046</f>
        <v>0</v>
      </c>
      <c r="P86" s="1">
        <f>+'Ark1'!S3046</f>
        <v>0</v>
      </c>
      <c r="S86" s="1">
        <f>+'Ark1'!T3046</f>
        <v>0</v>
      </c>
      <c r="T86" s="93">
        <f>+'Ark1'!W3046</f>
        <v>0</v>
      </c>
      <c r="U86" s="541">
        <f>+'Ark1'!X3046</f>
        <v>0</v>
      </c>
      <c r="V86" s="541">
        <f>+'Ark1'!Y3046</f>
        <v>0</v>
      </c>
      <c r="W86" s="541">
        <f>+'Ark1'!Z3046</f>
        <v>0</v>
      </c>
      <c r="X86" s="93">
        <f>+'Ark1'!AA3046</f>
        <v>0</v>
      </c>
      <c r="Y86" s="1">
        <f>+'Ark1'!AB3046</f>
        <v>0</v>
      </c>
      <c r="Z86" s="1">
        <f>+'Ark1'!AC3046</f>
        <v>0</v>
      </c>
      <c r="AA86" s="541">
        <f>+'Ark1'!AD3046</f>
        <v>0</v>
      </c>
      <c r="AB86" s="541">
        <f>+'Ark1'!AE3046</f>
        <v>0</v>
      </c>
      <c r="AC86" s="541">
        <f>+'Ark1'!AF3046</f>
        <v>0</v>
      </c>
      <c r="AD86" s="93" t="e">
        <f t="shared" si="34"/>
        <v>#DIV/0!</v>
      </c>
      <c r="AE86" s="541" t="e">
        <f t="shared" si="35"/>
        <v>#DIV/0!</v>
      </c>
      <c r="AF86" s="45"/>
      <c r="AG86" s="4"/>
      <c r="AH86" s="13"/>
      <c r="AJ86" s="1"/>
      <c r="AK86" s="5"/>
    </row>
    <row r="87" spans="1:37" ht="15.6">
      <c r="A87" s="45"/>
      <c r="B87" s="540">
        <f>+'Ark1'!C3047</f>
        <v>2019</v>
      </c>
      <c r="C87" s="540">
        <f>+'Ark1'!O3047</f>
        <v>54</v>
      </c>
      <c r="D87" s="2" t="str">
        <f t="shared" si="33"/>
        <v>Troms og Finnmark</v>
      </c>
      <c r="E87" s="540">
        <f>+'Ark1'!Q3047</f>
        <v>0</v>
      </c>
      <c r="F87" s="541"/>
      <c r="G87" s="541"/>
      <c r="H87" s="540">
        <f>+'Ark1'!R3047</f>
        <v>0</v>
      </c>
      <c r="I87" s="541"/>
      <c r="J87" s="201">
        <f>+'Ark1'!AG3047</f>
        <v>0</v>
      </c>
      <c r="L87" s="201">
        <f>+'Ark1'!AH3047</f>
        <v>0</v>
      </c>
      <c r="M87" s="201"/>
      <c r="N87" s="93">
        <f>+'Ark1'!U3047</f>
        <v>0</v>
      </c>
      <c r="P87" s="1">
        <f>+'Ark1'!S3047</f>
        <v>0</v>
      </c>
      <c r="S87" s="1">
        <f>+'Ark1'!T3047</f>
        <v>0</v>
      </c>
      <c r="T87" s="93">
        <f>+'Ark1'!W3047</f>
        <v>0</v>
      </c>
      <c r="U87" s="541">
        <f>+'Ark1'!X3047</f>
        <v>0</v>
      </c>
      <c r="V87" s="541">
        <f>+'Ark1'!Y3047</f>
        <v>0</v>
      </c>
      <c r="W87" s="541">
        <f>+'Ark1'!Z3047</f>
        <v>0</v>
      </c>
      <c r="X87" s="93">
        <f>+'Ark1'!AA3047</f>
        <v>0</v>
      </c>
      <c r="Y87" s="1">
        <f>+'Ark1'!AB3047</f>
        <v>0</v>
      </c>
      <c r="Z87" s="1">
        <f>+'Ark1'!AC3047</f>
        <v>0</v>
      </c>
      <c r="AA87" s="541">
        <f>+'Ark1'!AD3047</f>
        <v>0</v>
      </c>
      <c r="AB87" s="541">
        <f>+'Ark1'!AE3047</f>
        <v>0</v>
      </c>
      <c r="AC87" s="541">
        <f>+'Ark1'!AF3047</f>
        <v>0</v>
      </c>
      <c r="AD87" s="93" t="e">
        <f t="shared" si="34"/>
        <v>#DIV/0!</v>
      </c>
      <c r="AE87" s="541" t="e">
        <f t="shared" si="35"/>
        <v>#DIV/0!</v>
      </c>
      <c r="AF87" s="45"/>
      <c r="AG87" s="4"/>
      <c r="AH87" s="13"/>
      <c r="AJ87" s="1"/>
      <c r="AK87" s="5"/>
    </row>
    <row r="88" spans="1:37" ht="15.6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"/>
      <c r="AH88" s="13"/>
      <c r="AJ88" s="5"/>
      <c r="AK88" s="5"/>
    </row>
    <row r="89" spans="1:37" ht="15.6">
      <c r="A89" s="45"/>
      <c r="B89" s="52">
        <f>+'Ark1'!C3048</f>
        <v>2018</v>
      </c>
      <c r="C89" s="52">
        <f>+'Ark1'!O3048</f>
        <v>1</v>
      </c>
      <c r="D89" s="65" t="str">
        <f t="shared" ref="D89:D154" si="36">VLOOKUP(C89,$AK$11:$AL$24,2)</f>
        <v>Viken</v>
      </c>
      <c r="E89" s="52">
        <f>+'Ark1'!Q3048</f>
        <v>0</v>
      </c>
      <c r="F89" s="74"/>
      <c r="G89" s="74"/>
      <c r="H89" s="52">
        <f>+'Ark1'!R3048</f>
        <v>0</v>
      </c>
      <c r="I89" s="74"/>
      <c r="J89" s="183">
        <f>+'Ark1'!AG3048</f>
        <v>0</v>
      </c>
      <c r="K89" s="161"/>
      <c r="L89" s="183">
        <f>+'Ark1'!AH3048</f>
        <v>0</v>
      </c>
      <c r="M89" s="183"/>
      <c r="N89" s="161">
        <f>+'Ark1'!U3048</f>
        <v>0</v>
      </c>
      <c r="O89" s="161"/>
      <c r="P89" s="54">
        <f>+'Ark1'!S3048</f>
        <v>0</v>
      </c>
      <c r="Q89" s="161"/>
      <c r="R89" s="161"/>
      <c r="S89" s="54">
        <f>+'Ark1'!T3048</f>
        <v>0</v>
      </c>
      <c r="T89" s="161">
        <f>+'Ark1'!W3048</f>
        <v>0</v>
      </c>
      <c r="U89" s="74">
        <f>+'Ark1'!X3048</f>
        <v>0</v>
      </c>
      <c r="V89" s="74">
        <f>+'Ark1'!Y3048</f>
        <v>0</v>
      </c>
      <c r="W89" s="74">
        <f>+'Ark1'!Z3048</f>
        <v>0</v>
      </c>
      <c r="X89" s="161">
        <f>+'Ark1'!AA3048</f>
        <v>0</v>
      </c>
      <c r="Y89" s="54">
        <f>+'Ark1'!AB3048</f>
        <v>0</v>
      </c>
      <c r="Z89" s="54">
        <f>+'Ark1'!AC3048</f>
        <v>0</v>
      </c>
      <c r="AA89" s="74">
        <f>+'Ark1'!AD3048</f>
        <v>0</v>
      </c>
      <c r="AB89" s="74">
        <f>+'Ark1'!AE3048</f>
        <v>0</v>
      </c>
      <c r="AC89" s="74">
        <f>+'Ark1'!AF3048</f>
        <v>0</v>
      </c>
      <c r="AD89" s="161" t="e">
        <f t="shared" ref="AD89:AD94" si="37">+N89/P89</f>
        <v>#DIV/0!</v>
      </c>
      <c r="AE89" s="74" t="e">
        <f t="shared" si="32"/>
        <v>#DIV/0!</v>
      </c>
      <c r="AF89" s="45"/>
      <c r="AG89" s="4"/>
      <c r="AH89" s="13"/>
      <c r="AJ89" s="1"/>
      <c r="AK89" s="5"/>
    </row>
    <row r="90" spans="1:37" ht="15.6">
      <c r="A90" s="45"/>
      <c r="B90" s="52">
        <f>+'Ark1'!C3049</f>
        <v>2018</v>
      </c>
      <c r="C90" s="52">
        <f>+'Ark1'!O3049</f>
        <v>4</v>
      </c>
      <c r="D90" s="65" t="str">
        <f t="shared" si="36"/>
        <v>Innlandet</v>
      </c>
      <c r="E90" s="52">
        <f>+'Ark1'!Q3049</f>
        <v>0</v>
      </c>
      <c r="F90" s="74"/>
      <c r="G90" s="74"/>
      <c r="H90" s="52">
        <f>+'Ark1'!R3049</f>
        <v>0</v>
      </c>
      <c r="I90" s="74"/>
      <c r="J90" s="183">
        <f>+'Ark1'!AG3049</f>
        <v>0</v>
      </c>
      <c r="K90" s="161"/>
      <c r="L90" s="183">
        <f>+'Ark1'!AH3049</f>
        <v>0</v>
      </c>
      <c r="M90" s="183"/>
      <c r="N90" s="161">
        <f>+'Ark1'!U3049</f>
        <v>0</v>
      </c>
      <c r="O90" s="161"/>
      <c r="P90" s="54">
        <f>+'Ark1'!S3049</f>
        <v>0</v>
      </c>
      <c r="Q90" s="161"/>
      <c r="R90" s="161"/>
      <c r="S90" s="54">
        <f>+'Ark1'!T3049</f>
        <v>0</v>
      </c>
      <c r="T90" s="161">
        <f>+'Ark1'!W3049</f>
        <v>0</v>
      </c>
      <c r="U90" s="74">
        <f>+'Ark1'!X3049</f>
        <v>0</v>
      </c>
      <c r="V90" s="74">
        <f>+'Ark1'!Y3049</f>
        <v>0</v>
      </c>
      <c r="W90" s="74">
        <f>+'Ark1'!Z3049</f>
        <v>0</v>
      </c>
      <c r="X90" s="161">
        <f>+'Ark1'!AA3049</f>
        <v>0</v>
      </c>
      <c r="Y90" s="54">
        <f>+'Ark1'!AB3049</f>
        <v>0</v>
      </c>
      <c r="Z90" s="54">
        <f>+'Ark1'!AC3049</f>
        <v>0</v>
      </c>
      <c r="AA90" s="74">
        <f>+'Ark1'!AD3049</f>
        <v>0</v>
      </c>
      <c r="AB90" s="74">
        <f>+'Ark1'!AE3049</f>
        <v>0</v>
      </c>
      <c r="AC90" s="74">
        <f>+'Ark1'!AF3049</f>
        <v>0</v>
      </c>
      <c r="AD90" s="161" t="e">
        <f t="shared" si="37"/>
        <v>#DIV/0!</v>
      </c>
      <c r="AE90" s="74" t="e">
        <f t="shared" si="32"/>
        <v>#DIV/0!</v>
      </c>
      <c r="AF90" s="45"/>
      <c r="AG90" s="4"/>
      <c r="AH90" s="13"/>
      <c r="AJ90" s="1"/>
      <c r="AK90" s="5"/>
    </row>
    <row r="91" spans="1:37" ht="15.6">
      <c r="A91" s="45"/>
      <c r="B91" s="52">
        <f>+'Ark1'!C3050</f>
        <v>2018</v>
      </c>
      <c r="C91" s="52">
        <f>+'Ark1'!O3050</f>
        <v>8</v>
      </c>
      <c r="D91" s="65" t="str">
        <f t="shared" si="36"/>
        <v>Telemark/ Vestfold</v>
      </c>
      <c r="E91" s="52">
        <f>+'Ark1'!Q3050</f>
        <v>0</v>
      </c>
      <c r="F91" s="74"/>
      <c r="G91" s="74"/>
      <c r="H91" s="52">
        <f>+'Ark1'!R3050</f>
        <v>0</v>
      </c>
      <c r="I91" s="74"/>
      <c r="J91" s="183">
        <f>+'Ark1'!AG3050</f>
        <v>0</v>
      </c>
      <c r="K91" s="161"/>
      <c r="L91" s="183">
        <f>+'Ark1'!AH3050</f>
        <v>0</v>
      </c>
      <c r="M91" s="183"/>
      <c r="N91" s="161">
        <f>+'Ark1'!U3050</f>
        <v>0</v>
      </c>
      <c r="O91" s="161"/>
      <c r="P91" s="54">
        <f>+'Ark1'!S3050</f>
        <v>0</v>
      </c>
      <c r="Q91" s="161"/>
      <c r="R91" s="161"/>
      <c r="S91" s="54">
        <f>+'Ark1'!T3050</f>
        <v>0</v>
      </c>
      <c r="T91" s="161">
        <f>+'Ark1'!W3050</f>
        <v>0</v>
      </c>
      <c r="U91" s="74">
        <f>+'Ark1'!X3050</f>
        <v>0</v>
      </c>
      <c r="V91" s="74">
        <f>+'Ark1'!Y3050</f>
        <v>0</v>
      </c>
      <c r="W91" s="74">
        <f>+'Ark1'!Z3050</f>
        <v>0</v>
      </c>
      <c r="X91" s="161">
        <f>+'Ark1'!AA3050</f>
        <v>0</v>
      </c>
      <c r="Y91" s="54">
        <f>+'Ark1'!AB3050</f>
        <v>0</v>
      </c>
      <c r="Z91" s="54">
        <f>+'Ark1'!AC3050</f>
        <v>0</v>
      </c>
      <c r="AA91" s="74">
        <f>+'Ark1'!AD3050</f>
        <v>0</v>
      </c>
      <c r="AB91" s="74">
        <f>+'Ark1'!AE3050</f>
        <v>0</v>
      </c>
      <c r="AC91" s="74">
        <f>+'Ark1'!AF3050</f>
        <v>0</v>
      </c>
      <c r="AD91" s="161" t="e">
        <f t="shared" si="37"/>
        <v>#DIV/0!</v>
      </c>
      <c r="AE91" s="74" t="e">
        <f t="shared" si="32"/>
        <v>#DIV/0!</v>
      </c>
      <c r="AF91" s="45"/>
      <c r="AG91" s="4"/>
      <c r="AH91" s="13"/>
      <c r="AJ91" s="13"/>
      <c r="AK91" s="5"/>
    </row>
    <row r="92" spans="1:37" ht="15.6">
      <c r="A92" s="45"/>
      <c r="B92" s="52">
        <f>+'Ark1'!C3051</f>
        <v>2018</v>
      </c>
      <c r="C92" s="52">
        <f>+'Ark1'!O3051</f>
        <v>9</v>
      </c>
      <c r="D92" s="65" t="str">
        <f t="shared" si="36"/>
        <v>Agder</v>
      </c>
      <c r="E92" s="52">
        <f>+'Ark1'!Q3051</f>
        <v>0</v>
      </c>
      <c r="F92" s="74"/>
      <c r="G92" s="74"/>
      <c r="H92" s="52">
        <f>+'Ark1'!R3051</f>
        <v>0</v>
      </c>
      <c r="I92" s="74"/>
      <c r="J92" s="183">
        <f>+'Ark1'!AG3051</f>
        <v>0</v>
      </c>
      <c r="K92" s="161"/>
      <c r="L92" s="183">
        <f>+'Ark1'!AH3051</f>
        <v>0</v>
      </c>
      <c r="M92" s="183"/>
      <c r="N92" s="161">
        <f>+'Ark1'!U3051</f>
        <v>0</v>
      </c>
      <c r="O92" s="161"/>
      <c r="P92" s="54">
        <f>+'Ark1'!S3051</f>
        <v>0</v>
      </c>
      <c r="Q92" s="161"/>
      <c r="R92" s="161"/>
      <c r="S92" s="54">
        <f>+'Ark1'!T3051</f>
        <v>0</v>
      </c>
      <c r="T92" s="161">
        <f>+'Ark1'!W3051</f>
        <v>0</v>
      </c>
      <c r="U92" s="74">
        <f>+'Ark1'!X3051</f>
        <v>0</v>
      </c>
      <c r="V92" s="74">
        <f>+'Ark1'!Y3051</f>
        <v>0</v>
      </c>
      <c r="W92" s="74">
        <f>+'Ark1'!Z3051</f>
        <v>0</v>
      </c>
      <c r="X92" s="161">
        <f>+'Ark1'!AA3051</f>
        <v>0</v>
      </c>
      <c r="Y92" s="54">
        <f>+'Ark1'!AB3051</f>
        <v>0</v>
      </c>
      <c r="Z92" s="54">
        <f>+'Ark1'!AC3051</f>
        <v>0</v>
      </c>
      <c r="AA92" s="74">
        <f>+'Ark1'!AD3051</f>
        <v>0</v>
      </c>
      <c r="AB92" s="74">
        <f>+'Ark1'!AE3051</f>
        <v>0</v>
      </c>
      <c r="AC92" s="74">
        <f>+'Ark1'!AF3051</f>
        <v>0</v>
      </c>
      <c r="AD92" s="161" t="e">
        <f t="shared" si="37"/>
        <v>#DIV/0!</v>
      </c>
      <c r="AE92" s="74" t="e">
        <f t="shared" si="32"/>
        <v>#DIV/0!</v>
      </c>
      <c r="AF92" s="45"/>
      <c r="AG92" s="4"/>
      <c r="AH92" s="13"/>
      <c r="AJ92" s="13"/>
      <c r="AK92" s="5"/>
    </row>
    <row r="93" spans="1:37" ht="15.6">
      <c r="A93" s="45"/>
      <c r="B93" s="52">
        <f>+'Ark1'!C3052</f>
        <v>2018</v>
      </c>
      <c r="C93" s="52">
        <f>+'Ark1'!O3052</f>
        <v>11</v>
      </c>
      <c r="D93" s="65" t="str">
        <f t="shared" si="36"/>
        <v>Rogaland</v>
      </c>
      <c r="E93" s="52">
        <f>+'Ark1'!Q3052</f>
        <v>0</v>
      </c>
      <c r="F93" s="74"/>
      <c r="G93" s="74"/>
      <c r="H93" s="52">
        <f>+'Ark1'!R3052</f>
        <v>0</v>
      </c>
      <c r="I93" s="74"/>
      <c r="J93" s="183">
        <f>+'Ark1'!AG3052</f>
        <v>0</v>
      </c>
      <c r="K93" s="161"/>
      <c r="L93" s="183">
        <f>+'Ark1'!AH3052</f>
        <v>0</v>
      </c>
      <c r="M93" s="183"/>
      <c r="N93" s="161">
        <f>+'Ark1'!U3052</f>
        <v>0</v>
      </c>
      <c r="O93" s="161"/>
      <c r="P93" s="54">
        <f>+'Ark1'!S3052</f>
        <v>0</v>
      </c>
      <c r="Q93" s="161"/>
      <c r="R93" s="161"/>
      <c r="S93" s="54">
        <f>+'Ark1'!T3052</f>
        <v>0</v>
      </c>
      <c r="T93" s="161">
        <f>+'Ark1'!W3052</f>
        <v>0</v>
      </c>
      <c r="U93" s="74">
        <f>+'Ark1'!X3052</f>
        <v>0</v>
      </c>
      <c r="V93" s="74">
        <f>+'Ark1'!Y3052</f>
        <v>0</v>
      </c>
      <c r="W93" s="74">
        <f>+'Ark1'!Z3052</f>
        <v>0</v>
      </c>
      <c r="X93" s="161">
        <f>+'Ark1'!AA3052</f>
        <v>0</v>
      </c>
      <c r="Y93" s="54">
        <f>+'Ark1'!AB3052</f>
        <v>0</v>
      </c>
      <c r="Z93" s="54">
        <f>+'Ark1'!AC3052</f>
        <v>0</v>
      </c>
      <c r="AA93" s="74">
        <f>+'Ark1'!AD3052</f>
        <v>0</v>
      </c>
      <c r="AB93" s="74">
        <f>+'Ark1'!AE3052</f>
        <v>0</v>
      </c>
      <c r="AC93" s="74">
        <f>+'Ark1'!AF3052</f>
        <v>0</v>
      </c>
      <c r="AD93" s="161" t="e">
        <f t="shared" si="37"/>
        <v>#DIV/0!</v>
      </c>
      <c r="AE93" s="74" t="e">
        <f t="shared" ref="AE93:AE110" si="38">+H93/E93</f>
        <v>#DIV/0!</v>
      </c>
      <c r="AF93" s="45"/>
      <c r="AG93" s="4"/>
      <c r="AH93" s="13"/>
      <c r="AJ93" s="13"/>
      <c r="AK93" s="5"/>
    </row>
    <row r="94" spans="1:37" ht="15.6">
      <c r="A94" s="45"/>
      <c r="B94" s="52">
        <f>+'Ark1'!C3053</f>
        <v>2018</v>
      </c>
      <c r="C94" s="52">
        <f>+'Ark1'!O3053</f>
        <v>14</v>
      </c>
      <c r="D94" s="65" t="str">
        <f t="shared" si="36"/>
        <v>Vestland</v>
      </c>
      <c r="E94" s="52">
        <f>+'Ark1'!Q3053</f>
        <v>0</v>
      </c>
      <c r="F94" s="74"/>
      <c r="G94" s="74"/>
      <c r="H94" s="52">
        <f>+'Ark1'!R3053</f>
        <v>0</v>
      </c>
      <c r="I94" s="74"/>
      <c r="J94" s="183">
        <f>+'Ark1'!AG3053</f>
        <v>0</v>
      </c>
      <c r="K94" s="161"/>
      <c r="L94" s="183">
        <f>+'Ark1'!AH3053</f>
        <v>0</v>
      </c>
      <c r="M94" s="183"/>
      <c r="N94" s="161">
        <f>+'Ark1'!U3053</f>
        <v>0</v>
      </c>
      <c r="O94" s="161"/>
      <c r="P94" s="54">
        <f>+'Ark1'!S3053</f>
        <v>0</v>
      </c>
      <c r="Q94" s="161"/>
      <c r="R94" s="161"/>
      <c r="S94" s="54">
        <f>+'Ark1'!T3053</f>
        <v>0</v>
      </c>
      <c r="T94" s="161">
        <f>+'Ark1'!W3053</f>
        <v>0</v>
      </c>
      <c r="U94" s="74">
        <f>+'Ark1'!X3053</f>
        <v>0</v>
      </c>
      <c r="V94" s="74">
        <f>+'Ark1'!Y3053</f>
        <v>0</v>
      </c>
      <c r="W94" s="74">
        <f>+'Ark1'!Z3053</f>
        <v>0</v>
      </c>
      <c r="X94" s="161">
        <f>+'Ark1'!AA3053</f>
        <v>0</v>
      </c>
      <c r="Y94" s="54">
        <f>+'Ark1'!AB3053</f>
        <v>0</v>
      </c>
      <c r="Z94" s="54">
        <f>+'Ark1'!AC3053</f>
        <v>0</v>
      </c>
      <c r="AA94" s="74">
        <f>+'Ark1'!AD3053</f>
        <v>0</v>
      </c>
      <c r="AB94" s="74">
        <f>+'Ark1'!AE3053</f>
        <v>0</v>
      </c>
      <c r="AC94" s="74">
        <f>+'Ark1'!AF3053</f>
        <v>0</v>
      </c>
      <c r="AD94" s="161" t="e">
        <f t="shared" si="37"/>
        <v>#DIV/0!</v>
      </c>
      <c r="AE94" s="74" t="e">
        <f t="shared" si="38"/>
        <v>#DIV/0!</v>
      </c>
      <c r="AF94" s="45"/>
      <c r="AG94" s="4"/>
      <c r="AH94" s="13"/>
      <c r="AJ94" s="5"/>
      <c r="AK94" s="5"/>
    </row>
    <row r="95" spans="1:37" ht="15.6">
      <c r="A95" s="45"/>
      <c r="B95">
        <f>+'Ark1'!C3054</f>
        <v>2018</v>
      </c>
      <c r="C95">
        <f>+'Ark1'!O3054</f>
        <v>15</v>
      </c>
      <c r="D95" s="2" t="str">
        <f t="shared" si="36"/>
        <v>Møre og Romsdal</v>
      </c>
      <c r="E95">
        <f>+'Ark1'!Q3054</f>
        <v>0</v>
      </c>
      <c r="H95">
        <f>+'Ark1'!R3054</f>
        <v>0</v>
      </c>
      <c r="J95" s="201">
        <f>+'Ark1'!AG3054</f>
        <v>0</v>
      </c>
      <c r="L95" s="201">
        <f>+'Ark1'!AH3054</f>
        <v>0</v>
      </c>
      <c r="M95" s="201"/>
      <c r="N95" s="93">
        <f>+'Ark1'!U3054</f>
        <v>0</v>
      </c>
      <c r="P95" s="1">
        <f>+'Ark1'!S3054</f>
        <v>0</v>
      </c>
      <c r="S95" s="1">
        <f>+'Ark1'!T3054</f>
        <v>0</v>
      </c>
      <c r="T95" s="93">
        <f>+'Ark1'!W3054</f>
        <v>0</v>
      </c>
      <c r="U95" s="11">
        <f>+'Ark1'!X3054</f>
        <v>0</v>
      </c>
      <c r="V95" s="11">
        <f>+'Ark1'!Y3054</f>
        <v>0</v>
      </c>
      <c r="W95" s="11">
        <f>+'Ark1'!Z3054</f>
        <v>0</v>
      </c>
      <c r="X95" s="93">
        <f>+'Ark1'!AA3054</f>
        <v>0</v>
      </c>
      <c r="Y95" s="1">
        <f>+'Ark1'!AB3054</f>
        <v>0</v>
      </c>
      <c r="Z95" s="1">
        <f>+'Ark1'!AC3054</f>
        <v>0</v>
      </c>
      <c r="AA95" s="11">
        <f>+'Ark1'!AD3054</f>
        <v>0</v>
      </c>
      <c r="AB95" s="11">
        <f>+'Ark1'!AE3054</f>
        <v>0</v>
      </c>
      <c r="AC95" s="11">
        <f>+'Ark1'!AF3054</f>
        <v>0</v>
      </c>
      <c r="AD95" s="93" t="e">
        <f t="shared" ref="AD95:AD104" si="39">+N95/P95</f>
        <v>#DIV/0!</v>
      </c>
      <c r="AE95" s="11" t="e">
        <f t="shared" si="38"/>
        <v>#DIV/0!</v>
      </c>
      <c r="AF95" s="45"/>
      <c r="AG95" s="4"/>
      <c r="AH95" s="13"/>
      <c r="AJ95" s="5"/>
      <c r="AK95" s="5"/>
    </row>
    <row r="96" spans="1:37" ht="15.6">
      <c r="A96" s="45"/>
      <c r="B96">
        <f>+'Ark1'!C3055</f>
        <v>2018</v>
      </c>
      <c r="C96">
        <f>+'Ark1'!O3055</f>
        <v>16</v>
      </c>
      <c r="D96" s="2" t="str">
        <f t="shared" si="36"/>
        <v>Trøndelag</v>
      </c>
      <c r="E96">
        <f>+'Ark1'!Q3055</f>
        <v>0</v>
      </c>
      <c r="H96">
        <f>+'Ark1'!R3055</f>
        <v>0</v>
      </c>
      <c r="J96" s="201">
        <f>+'Ark1'!AG3055</f>
        <v>0</v>
      </c>
      <c r="L96" s="201">
        <f>+'Ark1'!AH3055</f>
        <v>0</v>
      </c>
      <c r="M96" s="201"/>
      <c r="N96" s="93">
        <f>+'Ark1'!U3055</f>
        <v>0</v>
      </c>
      <c r="P96" s="1">
        <f>+'Ark1'!S3055</f>
        <v>0</v>
      </c>
      <c r="S96" s="1">
        <f>+'Ark1'!T3055</f>
        <v>0</v>
      </c>
      <c r="T96" s="93">
        <f>+'Ark1'!W3055</f>
        <v>0</v>
      </c>
      <c r="U96" s="11">
        <f>+'Ark1'!X3055</f>
        <v>0</v>
      </c>
      <c r="V96" s="11">
        <f>+'Ark1'!Y3055</f>
        <v>0</v>
      </c>
      <c r="W96" s="11">
        <f>+'Ark1'!Z3055</f>
        <v>0</v>
      </c>
      <c r="X96" s="93">
        <f>+'Ark1'!AA3055</f>
        <v>0</v>
      </c>
      <c r="Y96" s="1">
        <f>+'Ark1'!AB3055</f>
        <v>0</v>
      </c>
      <c r="Z96" s="1">
        <f>+'Ark1'!AC3055</f>
        <v>0</v>
      </c>
      <c r="AA96" s="11">
        <f>+'Ark1'!AD3055</f>
        <v>0</v>
      </c>
      <c r="AB96" s="11">
        <f>+'Ark1'!AE3055</f>
        <v>0</v>
      </c>
      <c r="AC96" s="11">
        <f>+'Ark1'!AF3055</f>
        <v>0</v>
      </c>
      <c r="AD96" s="93" t="e">
        <f t="shared" si="39"/>
        <v>#DIV/0!</v>
      </c>
      <c r="AE96" s="11" t="e">
        <f t="shared" si="38"/>
        <v>#DIV/0!</v>
      </c>
      <c r="AF96" s="45"/>
      <c r="AG96" s="4"/>
      <c r="AH96" s="13"/>
      <c r="AJ96" s="5"/>
      <c r="AK96" s="5"/>
    </row>
    <row r="97" spans="1:37" ht="15.6">
      <c r="A97" s="45"/>
      <c r="B97">
        <f>+'Ark1'!C3056</f>
        <v>2018</v>
      </c>
      <c r="C97">
        <f>+'Ark1'!O3056</f>
        <v>18</v>
      </c>
      <c r="D97" s="2" t="str">
        <f t="shared" si="36"/>
        <v>Nordland</v>
      </c>
      <c r="E97">
        <f>+'Ark1'!Q3056</f>
        <v>0</v>
      </c>
      <c r="H97">
        <f>+'Ark1'!R3056</f>
        <v>0</v>
      </c>
      <c r="J97" s="201">
        <f>+'Ark1'!AG3056</f>
        <v>0</v>
      </c>
      <c r="L97" s="201">
        <f>+'Ark1'!AH3056</f>
        <v>0</v>
      </c>
      <c r="M97" s="201"/>
      <c r="N97" s="93">
        <f>+'Ark1'!U3056</f>
        <v>0</v>
      </c>
      <c r="P97" s="1">
        <f>+'Ark1'!S3056</f>
        <v>0</v>
      </c>
      <c r="S97" s="1">
        <f>+'Ark1'!T3056</f>
        <v>0</v>
      </c>
      <c r="T97" s="93">
        <f>+'Ark1'!W3056</f>
        <v>0</v>
      </c>
      <c r="U97" s="11">
        <f>+'Ark1'!X3056</f>
        <v>0</v>
      </c>
      <c r="V97" s="11">
        <f>+'Ark1'!Y3056</f>
        <v>0</v>
      </c>
      <c r="W97" s="11">
        <f>+'Ark1'!Z3056</f>
        <v>0</v>
      </c>
      <c r="X97" s="93">
        <f>+'Ark1'!AA3056</f>
        <v>0</v>
      </c>
      <c r="Y97" s="1">
        <f>+'Ark1'!AB3056</f>
        <v>0</v>
      </c>
      <c r="Z97" s="1">
        <f>+'Ark1'!AC3056</f>
        <v>0</v>
      </c>
      <c r="AA97" s="11">
        <f>+'Ark1'!AD3056</f>
        <v>0</v>
      </c>
      <c r="AB97" s="11">
        <f>+'Ark1'!AE3056</f>
        <v>0</v>
      </c>
      <c r="AC97" s="11">
        <f>+'Ark1'!AF3056</f>
        <v>0</v>
      </c>
      <c r="AD97" s="93" t="e">
        <f t="shared" si="39"/>
        <v>#DIV/0!</v>
      </c>
      <c r="AE97" s="11" t="e">
        <f t="shared" si="38"/>
        <v>#DIV/0!</v>
      </c>
      <c r="AF97" s="45"/>
      <c r="AG97" s="4"/>
      <c r="AH97" s="13"/>
      <c r="AJ97" s="5"/>
      <c r="AK97" s="5"/>
    </row>
    <row r="98" spans="1:37" ht="15.6">
      <c r="A98" s="45"/>
      <c r="B98">
        <f>+'Ark1'!C3057</f>
        <v>2018</v>
      </c>
      <c r="C98">
        <f>+'Ark1'!O3057</f>
        <v>54</v>
      </c>
      <c r="D98" s="2" t="str">
        <f t="shared" si="36"/>
        <v>Troms og Finnmark</v>
      </c>
      <c r="E98">
        <f>+'Ark1'!Q3057</f>
        <v>0</v>
      </c>
      <c r="H98">
        <f>+'Ark1'!R3057</f>
        <v>0</v>
      </c>
      <c r="J98" s="201">
        <f>+'Ark1'!AG3057</f>
        <v>0</v>
      </c>
      <c r="L98" s="201">
        <f>+'Ark1'!AH3057</f>
        <v>0</v>
      </c>
      <c r="M98" s="201"/>
      <c r="N98" s="93">
        <f>+'Ark1'!U3057</f>
        <v>0</v>
      </c>
      <c r="P98" s="1">
        <f>+'Ark1'!S3057</f>
        <v>0</v>
      </c>
      <c r="S98" s="1">
        <f>+'Ark1'!T3057</f>
        <v>0</v>
      </c>
      <c r="T98" s="93">
        <f>+'Ark1'!W3057</f>
        <v>0</v>
      </c>
      <c r="U98" s="11">
        <f>+'Ark1'!X3057</f>
        <v>0</v>
      </c>
      <c r="V98" s="11">
        <f>+'Ark1'!Y3057</f>
        <v>0</v>
      </c>
      <c r="W98" s="11">
        <f>+'Ark1'!Z3057</f>
        <v>0</v>
      </c>
      <c r="X98" s="93">
        <f>+'Ark1'!AA3057</f>
        <v>0</v>
      </c>
      <c r="Y98" s="1">
        <f>+'Ark1'!AB3057</f>
        <v>0</v>
      </c>
      <c r="Z98" s="1">
        <f>+'Ark1'!AC3057</f>
        <v>0</v>
      </c>
      <c r="AA98" s="11">
        <f>+'Ark1'!AD3057</f>
        <v>0</v>
      </c>
      <c r="AB98" s="11">
        <f>+'Ark1'!AE3057</f>
        <v>0</v>
      </c>
      <c r="AC98" s="11">
        <f>+'Ark1'!AF3057</f>
        <v>0</v>
      </c>
      <c r="AD98" s="93" t="e">
        <f t="shared" si="39"/>
        <v>#DIV/0!</v>
      </c>
      <c r="AE98" s="11" t="e">
        <f t="shared" si="38"/>
        <v>#DIV/0!</v>
      </c>
      <c r="AF98" s="45"/>
      <c r="AG98" s="4"/>
      <c r="AH98" s="13"/>
      <c r="AJ98" s="5"/>
      <c r="AK98" s="5"/>
    </row>
    <row r="99" spans="1:37" ht="15.6">
      <c r="A99" s="45"/>
      <c r="B99">
        <f>+'Ark1'!C3058</f>
        <v>2017</v>
      </c>
      <c r="C99">
        <f>+'Ark1'!O3058</f>
        <v>1</v>
      </c>
      <c r="D99" s="2" t="str">
        <f t="shared" si="36"/>
        <v>Viken</v>
      </c>
      <c r="E99">
        <f>+'Ark1'!Q3058</f>
        <v>0</v>
      </c>
      <c r="H99">
        <f>+'Ark1'!R3058</f>
        <v>0</v>
      </c>
      <c r="J99" s="201">
        <f>+'Ark1'!AG3058</f>
        <v>0</v>
      </c>
      <c r="L99" s="201">
        <f>+'Ark1'!AH3058</f>
        <v>0</v>
      </c>
      <c r="M99" s="201"/>
      <c r="N99" s="93">
        <f>+'Ark1'!U3058</f>
        <v>0</v>
      </c>
      <c r="P99" s="1">
        <f>+'Ark1'!S3058</f>
        <v>0</v>
      </c>
      <c r="S99" s="1">
        <f>+'Ark1'!T3058</f>
        <v>0</v>
      </c>
      <c r="T99" s="93">
        <f>+'Ark1'!W3058</f>
        <v>0</v>
      </c>
      <c r="U99" s="11">
        <f>+'Ark1'!X3058</f>
        <v>0</v>
      </c>
      <c r="V99" s="11">
        <f>+'Ark1'!Y3058</f>
        <v>0</v>
      </c>
      <c r="W99" s="11">
        <f>+'Ark1'!Z3058</f>
        <v>0</v>
      </c>
      <c r="X99" s="93">
        <f>+'Ark1'!AA3058</f>
        <v>0</v>
      </c>
      <c r="Y99" s="1">
        <f>+'Ark1'!AB3058</f>
        <v>0</v>
      </c>
      <c r="Z99" s="1">
        <f>+'Ark1'!AC3058</f>
        <v>0</v>
      </c>
      <c r="AA99" s="11">
        <f>+'Ark1'!AD3058</f>
        <v>0</v>
      </c>
      <c r="AB99" s="11">
        <f>+'Ark1'!AE3058</f>
        <v>0</v>
      </c>
      <c r="AC99" s="11">
        <f>+'Ark1'!AF3058</f>
        <v>0</v>
      </c>
      <c r="AD99" s="93" t="e">
        <f t="shared" si="39"/>
        <v>#DIV/0!</v>
      </c>
      <c r="AE99" s="11" t="e">
        <f t="shared" si="38"/>
        <v>#DIV/0!</v>
      </c>
      <c r="AF99" s="45"/>
      <c r="AG99" s="4"/>
      <c r="AH99" s="13"/>
      <c r="AJ99" s="5"/>
      <c r="AK99" s="5"/>
    </row>
    <row r="100" spans="1:37" ht="15.6">
      <c r="A100" s="45"/>
      <c r="B100">
        <f>+'Ark1'!C3059</f>
        <v>2017</v>
      </c>
      <c r="C100">
        <f>+'Ark1'!O3059</f>
        <v>4</v>
      </c>
      <c r="D100" s="2" t="str">
        <f t="shared" si="36"/>
        <v>Innlandet</v>
      </c>
      <c r="E100">
        <f>+'Ark1'!Q3059</f>
        <v>0</v>
      </c>
      <c r="H100">
        <f>+'Ark1'!R3059</f>
        <v>0</v>
      </c>
      <c r="J100" s="201">
        <f>+'Ark1'!AG3059</f>
        <v>0</v>
      </c>
      <c r="L100" s="201">
        <f>+'Ark1'!AH3059</f>
        <v>0</v>
      </c>
      <c r="M100" s="201"/>
      <c r="N100" s="93">
        <f>+'Ark1'!U3059</f>
        <v>0</v>
      </c>
      <c r="P100" s="1">
        <f>+'Ark1'!S3059</f>
        <v>0</v>
      </c>
      <c r="S100" s="1">
        <f>+'Ark1'!T3059</f>
        <v>0</v>
      </c>
      <c r="T100" s="93">
        <f>+'Ark1'!W3059</f>
        <v>0</v>
      </c>
      <c r="U100" s="11">
        <f>+'Ark1'!X3059</f>
        <v>0</v>
      </c>
      <c r="V100" s="11">
        <f>+'Ark1'!Y3059</f>
        <v>0</v>
      </c>
      <c r="W100" s="11">
        <f>+'Ark1'!Z3059</f>
        <v>0</v>
      </c>
      <c r="X100" s="93">
        <f>+'Ark1'!AA3059</f>
        <v>0</v>
      </c>
      <c r="Y100" s="1">
        <f>+'Ark1'!AB3059</f>
        <v>0</v>
      </c>
      <c r="Z100" s="1">
        <f>+'Ark1'!AC3059</f>
        <v>0</v>
      </c>
      <c r="AA100" s="11">
        <f>+'Ark1'!AD3059</f>
        <v>0</v>
      </c>
      <c r="AB100" s="11">
        <f>+'Ark1'!AE3059</f>
        <v>0</v>
      </c>
      <c r="AC100" s="11">
        <f>+'Ark1'!AF3059</f>
        <v>0</v>
      </c>
      <c r="AD100" s="93" t="e">
        <f t="shared" si="39"/>
        <v>#DIV/0!</v>
      </c>
      <c r="AE100" s="11" t="e">
        <f t="shared" si="38"/>
        <v>#DIV/0!</v>
      </c>
      <c r="AF100" s="45"/>
      <c r="AG100" s="4"/>
      <c r="AH100" s="13"/>
      <c r="AJ100" s="5"/>
      <c r="AK100" s="5"/>
    </row>
    <row r="101" spans="1:37" ht="15.6">
      <c r="A101" s="45"/>
      <c r="B101">
        <f>+'Ark1'!C3060</f>
        <v>2017</v>
      </c>
      <c r="C101">
        <f>+'Ark1'!O3060</f>
        <v>8</v>
      </c>
      <c r="D101" s="2" t="str">
        <f t="shared" si="36"/>
        <v>Telemark/ Vestfold</v>
      </c>
      <c r="E101">
        <f>+'Ark1'!Q3060</f>
        <v>0</v>
      </c>
      <c r="H101">
        <f>+'Ark1'!R3060</f>
        <v>0</v>
      </c>
      <c r="J101" s="201">
        <f>+'Ark1'!AG3060</f>
        <v>0</v>
      </c>
      <c r="L101" s="201">
        <f>+'Ark1'!AH3060</f>
        <v>0</v>
      </c>
      <c r="M101" s="201"/>
      <c r="N101" s="93">
        <f>+'Ark1'!U3060</f>
        <v>0</v>
      </c>
      <c r="P101" s="1">
        <f>+'Ark1'!S3060</f>
        <v>0</v>
      </c>
      <c r="S101" s="1">
        <f>+'Ark1'!T3060</f>
        <v>0</v>
      </c>
      <c r="T101" s="93">
        <f>+'Ark1'!W3060</f>
        <v>0</v>
      </c>
      <c r="U101" s="11">
        <f>+'Ark1'!X3060</f>
        <v>0</v>
      </c>
      <c r="V101" s="11">
        <f>+'Ark1'!Y3060</f>
        <v>0</v>
      </c>
      <c r="W101" s="11">
        <f>+'Ark1'!Z3060</f>
        <v>0</v>
      </c>
      <c r="X101" s="93">
        <f>+'Ark1'!AA3060</f>
        <v>0</v>
      </c>
      <c r="Y101" s="1">
        <f>+'Ark1'!AB3060</f>
        <v>0</v>
      </c>
      <c r="Z101" s="1">
        <f>+'Ark1'!AC3060</f>
        <v>0</v>
      </c>
      <c r="AA101" s="11">
        <f>+'Ark1'!AD3060</f>
        <v>0</v>
      </c>
      <c r="AB101" s="11">
        <f>+'Ark1'!AE3060</f>
        <v>0</v>
      </c>
      <c r="AC101" s="11">
        <f>+'Ark1'!AF3060</f>
        <v>0</v>
      </c>
      <c r="AD101" s="93" t="e">
        <f t="shared" si="39"/>
        <v>#DIV/0!</v>
      </c>
      <c r="AE101" s="11" t="e">
        <f t="shared" si="38"/>
        <v>#DIV/0!</v>
      </c>
      <c r="AF101" s="45"/>
      <c r="AG101" s="4"/>
      <c r="AH101" s="13"/>
      <c r="AJ101" s="5"/>
      <c r="AK101" s="5"/>
    </row>
    <row r="102" spans="1:37" ht="15.6">
      <c r="A102" s="45"/>
      <c r="B102">
        <f>+'Ark1'!C3061</f>
        <v>2017</v>
      </c>
      <c r="C102">
        <f>+'Ark1'!O3061</f>
        <v>9</v>
      </c>
      <c r="D102" s="2" t="str">
        <f t="shared" si="36"/>
        <v>Agder</v>
      </c>
      <c r="E102">
        <f>+'Ark1'!Q3061</f>
        <v>0</v>
      </c>
      <c r="H102">
        <f>+'Ark1'!R3061</f>
        <v>0</v>
      </c>
      <c r="J102" s="201">
        <f>+'Ark1'!AG3061</f>
        <v>0</v>
      </c>
      <c r="L102" s="201">
        <f>+'Ark1'!AH3061</f>
        <v>0</v>
      </c>
      <c r="M102" s="201"/>
      <c r="N102" s="93">
        <f>+'Ark1'!U3061</f>
        <v>0</v>
      </c>
      <c r="P102" s="1">
        <f>+'Ark1'!S3061</f>
        <v>0</v>
      </c>
      <c r="S102" s="1">
        <f>+'Ark1'!T3061</f>
        <v>0</v>
      </c>
      <c r="T102" s="93">
        <f>+'Ark1'!W3061</f>
        <v>0</v>
      </c>
      <c r="U102" s="11">
        <f>+'Ark1'!X3061</f>
        <v>0</v>
      </c>
      <c r="V102" s="11">
        <f>+'Ark1'!Y3061</f>
        <v>0</v>
      </c>
      <c r="W102" s="11">
        <f>+'Ark1'!Z3061</f>
        <v>0</v>
      </c>
      <c r="X102" s="93">
        <f>+'Ark1'!AA3061</f>
        <v>0</v>
      </c>
      <c r="Y102" s="1">
        <f>+'Ark1'!AB3061</f>
        <v>0</v>
      </c>
      <c r="Z102" s="1">
        <f>+'Ark1'!AC3061</f>
        <v>0</v>
      </c>
      <c r="AA102" s="11">
        <f>+'Ark1'!AD3061</f>
        <v>0</v>
      </c>
      <c r="AB102" s="11">
        <f>+'Ark1'!AE3061</f>
        <v>0</v>
      </c>
      <c r="AC102" s="11">
        <f>+'Ark1'!AF3061</f>
        <v>0</v>
      </c>
      <c r="AD102" s="93" t="e">
        <f t="shared" si="39"/>
        <v>#DIV/0!</v>
      </c>
      <c r="AE102" s="11" t="e">
        <f t="shared" si="38"/>
        <v>#DIV/0!</v>
      </c>
      <c r="AF102" s="45"/>
      <c r="AG102" s="4"/>
      <c r="AH102" s="13"/>
      <c r="AJ102" s="5"/>
      <c r="AK102" s="5"/>
    </row>
    <row r="103" spans="1:37" ht="15.6">
      <c r="A103" s="45"/>
      <c r="B103">
        <f>+'Ark1'!C3062</f>
        <v>2017</v>
      </c>
      <c r="C103">
        <f>+'Ark1'!O3062</f>
        <v>11</v>
      </c>
      <c r="D103" s="2" t="str">
        <f t="shared" si="36"/>
        <v>Rogaland</v>
      </c>
      <c r="E103">
        <f>+'Ark1'!Q3062</f>
        <v>0</v>
      </c>
      <c r="H103">
        <f>+'Ark1'!R3062</f>
        <v>0</v>
      </c>
      <c r="J103" s="201">
        <f>+'Ark1'!AG3062</f>
        <v>0</v>
      </c>
      <c r="L103" s="201">
        <f>+'Ark1'!AH3062</f>
        <v>0</v>
      </c>
      <c r="M103" s="201"/>
      <c r="N103" s="93">
        <f>+'Ark1'!U3062</f>
        <v>0</v>
      </c>
      <c r="P103" s="1">
        <f>+'Ark1'!S3062</f>
        <v>0</v>
      </c>
      <c r="S103" s="1">
        <f>+'Ark1'!T3062</f>
        <v>0</v>
      </c>
      <c r="T103" s="93">
        <f>+'Ark1'!W3062</f>
        <v>0</v>
      </c>
      <c r="U103" s="11">
        <f>+'Ark1'!X3062</f>
        <v>0</v>
      </c>
      <c r="V103" s="11">
        <f>+'Ark1'!Y3062</f>
        <v>0</v>
      </c>
      <c r="W103" s="11">
        <f>+'Ark1'!Z3062</f>
        <v>0</v>
      </c>
      <c r="X103" s="93">
        <f>+'Ark1'!AA3062</f>
        <v>0</v>
      </c>
      <c r="Y103" s="1">
        <f>+'Ark1'!AB3062</f>
        <v>0</v>
      </c>
      <c r="Z103" s="1">
        <f>+'Ark1'!AC3062</f>
        <v>0</v>
      </c>
      <c r="AA103" s="11">
        <f>+'Ark1'!AD3062</f>
        <v>0</v>
      </c>
      <c r="AB103" s="11">
        <f>+'Ark1'!AE3062</f>
        <v>0</v>
      </c>
      <c r="AC103" s="11">
        <f>+'Ark1'!AF3062</f>
        <v>0</v>
      </c>
      <c r="AD103" s="93" t="e">
        <f t="shared" si="39"/>
        <v>#DIV/0!</v>
      </c>
      <c r="AE103" s="11" t="e">
        <f t="shared" si="38"/>
        <v>#DIV/0!</v>
      </c>
      <c r="AF103" s="45"/>
      <c r="AG103" s="4"/>
      <c r="AH103" s="13"/>
      <c r="AJ103" s="5"/>
      <c r="AK103" s="5"/>
    </row>
    <row r="104" spans="1:37" ht="15.6">
      <c r="A104" s="45"/>
      <c r="B104">
        <f>+'Ark1'!C3063</f>
        <v>2017</v>
      </c>
      <c r="C104">
        <f>+'Ark1'!O3063</f>
        <v>14</v>
      </c>
      <c r="D104" s="2" t="str">
        <f t="shared" si="36"/>
        <v>Vestland</v>
      </c>
      <c r="E104">
        <f>+'Ark1'!Q3063</f>
        <v>0</v>
      </c>
      <c r="H104">
        <f>+'Ark1'!R3063</f>
        <v>0</v>
      </c>
      <c r="J104" s="201">
        <f>+'Ark1'!AG3063</f>
        <v>0</v>
      </c>
      <c r="L104" s="201">
        <f>+'Ark1'!AH3063</f>
        <v>0</v>
      </c>
      <c r="M104" s="201"/>
      <c r="N104" s="93">
        <f>+'Ark1'!U3063</f>
        <v>0</v>
      </c>
      <c r="P104" s="1">
        <f>+'Ark1'!S3063</f>
        <v>0</v>
      </c>
      <c r="S104" s="1">
        <f>+'Ark1'!T3063</f>
        <v>0</v>
      </c>
      <c r="T104" s="93">
        <f>+'Ark1'!W3063</f>
        <v>0</v>
      </c>
      <c r="U104" s="11">
        <f>+'Ark1'!X3063</f>
        <v>0</v>
      </c>
      <c r="V104" s="11">
        <f>+'Ark1'!Y3063</f>
        <v>0</v>
      </c>
      <c r="W104" s="11">
        <f>+'Ark1'!Z3063</f>
        <v>0</v>
      </c>
      <c r="X104" s="93">
        <f>+'Ark1'!AA3063</f>
        <v>0</v>
      </c>
      <c r="Y104" s="1">
        <f>+'Ark1'!AB3063</f>
        <v>0</v>
      </c>
      <c r="Z104" s="1">
        <f>+'Ark1'!AC3063</f>
        <v>0</v>
      </c>
      <c r="AA104" s="11">
        <f>+'Ark1'!AD3063</f>
        <v>0</v>
      </c>
      <c r="AB104" s="11">
        <f>+'Ark1'!AE3063</f>
        <v>0</v>
      </c>
      <c r="AC104" s="11">
        <f>+'Ark1'!AF3063</f>
        <v>0</v>
      </c>
      <c r="AD104" s="93" t="e">
        <f t="shared" si="39"/>
        <v>#DIV/0!</v>
      </c>
      <c r="AE104" s="11" t="e">
        <f t="shared" si="38"/>
        <v>#DIV/0!</v>
      </c>
      <c r="AF104" s="45"/>
      <c r="AG104" s="4"/>
      <c r="AH104" s="13"/>
      <c r="AJ104" s="5"/>
      <c r="AK104" s="5"/>
    </row>
    <row r="105" spans="1:37" ht="15.6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"/>
      <c r="AH105" s="13"/>
      <c r="AJ105" s="5"/>
      <c r="AK105" s="5"/>
    </row>
    <row r="106" spans="1:37" ht="15.6">
      <c r="A106" s="45"/>
      <c r="B106" s="52">
        <f>+'Ark1'!C3064</f>
        <v>2017</v>
      </c>
      <c r="C106" s="52">
        <f>+'Ark1'!O3064</f>
        <v>15</v>
      </c>
      <c r="D106" s="65" t="str">
        <f t="shared" si="36"/>
        <v>Møre og Romsdal</v>
      </c>
      <c r="E106" s="52">
        <f>+'Ark1'!Q3064</f>
        <v>0</v>
      </c>
      <c r="F106" s="74"/>
      <c r="G106" s="74"/>
      <c r="H106" s="52">
        <f>+'Ark1'!R3064</f>
        <v>0</v>
      </c>
      <c r="I106" s="74"/>
      <c r="J106" s="183">
        <f>+'Ark1'!AG3064</f>
        <v>0</v>
      </c>
      <c r="K106" s="161"/>
      <c r="L106" s="183">
        <f>+'Ark1'!AH3064</f>
        <v>0</v>
      </c>
      <c r="M106" s="183"/>
      <c r="N106" s="161">
        <f>+'Ark1'!U3064</f>
        <v>0</v>
      </c>
      <c r="O106" s="161"/>
      <c r="P106" s="54">
        <f>+'Ark1'!S3064</f>
        <v>0</v>
      </c>
      <c r="Q106" s="161"/>
      <c r="R106" s="161"/>
      <c r="S106" s="54">
        <f>+'Ark1'!T3064</f>
        <v>0</v>
      </c>
      <c r="T106" s="161">
        <f>+'Ark1'!W3064</f>
        <v>0</v>
      </c>
      <c r="U106" s="74">
        <f>+'Ark1'!X3064</f>
        <v>0</v>
      </c>
      <c r="V106" s="74">
        <f>+'Ark1'!Y3064</f>
        <v>0</v>
      </c>
      <c r="W106" s="74">
        <f>+'Ark1'!Z3064</f>
        <v>0</v>
      </c>
      <c r="X106" s="161">
        <f>+'Ark1'!AA3064</f>
        <v>0</v>
      </c>
      <c r="Y106" s="54">
        <f>+'Ark1'!AB3064</f>
        <v>0</v>
      </c>
      <c r="Z106" s="54">
        <f>+'Ark1'!AC3064</f>
        <v>0</v>
      </c>
      <c r="AA106" s="74">
        <f>+'Ark1'!AD3064</f>
        <v>0</v>
      </c>
      <c r="AB106" s="74">
        <f>+'Ark1'!AE3064</f>
        <v>0</v>
      </c>
      <c r="AC106" s="74">
        <f>+'Ark1'!AF3064</f>
        <v>0</v>
      </c>
      <c r="AD106" s="161" t="e">
        <f t="shared" ref="AD106:AD115" si="40">+N106/P106</f>
        <v>#DIV/0!</v>
      </c>
      <c r="AE106" s="74" t="e">
        <f t="shared" si="38"/>
        <v>#DIV/0!</v>
      </c>
      <c r="AF106" s="45"/>
      <c r="AG106" s="4"/>
      <c r="AH106" s="5"/>
      <c r="AJ106" s="5"/>
      <c r="AK106" s="5"/>
    </row>
    <row r="107" spans="1:37" ht="15.6">
      <c r="A107" s="45"/>
      <c r="B107" s="52">
        <f>+'Ark1'!C3065</f>
        <v>2017</v>
      </c>
      <c r="C107" s="52">
        <f>+'Ark1'!O3065</f>
        <v>16</v>
      </c>
      <c r="D107" s="65" t="str">
        <f t="shared" si="36"/>
        <v>Trøndelag</v>
      </c>
      <c r="E107" s="52">
        <f>+'Ark1'!Q3065</f>
        <v>0</v>
      </c>
      <c r="F107" s="74"/>
      <c r="G107" s="74"/>
      <c r="H107" s="52">
        <f>+'Ark1'!R3065</f>
        <v>0</v>
      </c>
      <c r="I107" s="74"/>
      <c r="J107" s="183">
        <f>+'Ark1'!AG3065</f>
        <v>0</v>
      </c>
      <c r="K107" s="161"/>
      <c r="L107" s="183">
        <f>+'Ark1'!AH3065</f>
        <v>0</v>
      </c>
      <c r="M107" s="183"/>
      <c r="N107" s="161">
        <f>+'Ark1'!U3065</f>
        <v>0</v>
      </c>
      <c r="O107" s="161"/>
      <c r="P107" s="54">
        <f>+'Ark1'!S3065</f>
        <v>0</v>
      </c>
      <c r="Q107" s="161"/>
      <c r="R107" s="161"/>
      <c r="S107" s="54">
        <f>+'Ark1'!T3065</f>
        <v>0</v>
      </c>
      <c r="T107" s="161">
        <f>+'Ark1'!W3065</f>
        <v>0</v>
      </c>
      <c r="U107" s="74">
        <f>+'Ark1'!X3065</f>
        <v>0</v>
      </c>
      <c r="V107" s="74">
        <f>+'Ark1'!Y3065</f>
        <v>0</v>
      </c>
      <c r="W107" s="74">
        <f>+'Ark1'!Z3065</f>
        <v>0</v>
      </c>
      <c r="X107" s="161">
        <f>+'Ark1'!AA3065</f>
        <v>0</v>
      </c>
      <c r="Y107" s="54">
        <f>+'Ark1'!AB3065</f>
        <v>0</v>
      </c>
      <c r="Z107" s="54">
        <f>+'Ark1'!AC3065</f>
        <v>0</v>
      </c>
      <c r="AA107" s="74">
        <f>+'Ark1'!AD3065</f>
        <v>0</v>
      </c>
      <c r="AB107" s="74">
        <f>+'Ark1'!AE3065</f>
        <v>0</v>
      </c>
      <c r="AC107" s="74">
        <f>+'Ark1'!AF3065</f>
        <v>0</v>
      </c>
      <c r="AD107" s="161" t="e">
        <f t="shared" si="40"/>
        <v>#DIV/0!</v>
      </c>
      <c r="AE107" s="74" t="e">
        <f t="shared" si="38"/>
        <v>#DIV/0!</v>
      </c>
      <c r="AF107" s="45"/>
      <c r="AG107" s="13"/>
      <c r="AH107" s="13"/>
    </row>
    <row r="108" spans="1:37" ht="15.6">
      <c r="A108" s="45"/>
      <c r="B108" s="52">
        <f>+'Ark1'!C3066</f>
        <v>2017</v>
      </c>
      <c r="C108" s="52">
        <f>+'Ark1'!O3066</f>
        <v>18</v>
      </c>
      <c r="D108" s="65" t="str">
        <f t="shared" si="36"/>
        <v>Nordland</v>
      </c>
      <c r="E108" s="52">
        <f>+'Ark1'!Q3066</f>
        <v>0</v>
      </c>
      <c r="F108" s="74"/>
      <c r="G108" s="74"/>
      <c r="H108" s="52">
        <f>+'Ark1'!R3066</f>
        <v>0</v>
      </c>
      <c r="I108" s="74"/>
      <c r="J108" s="183">
        <f>+'Ark1'!AG3066</f>
        <v>0</v>
      </c>
      <c r="K108" s="161"/>
      <c r="L108" s="183">
        <f>+'Ark1'!AH3066</f>
        <v>0</v>
      </c>
      <c r="M108" s="183"/>
      <c r="N108" s="161">
        <f>+'Ark1'!U3066</f>
        <v>0</v>
      </c>
      <c r="O108" s="161"/>
      <c r="P108" s="54">
        <f>+'Ark1'!S3066</f>
        <v>0</v>
      </c>
      <c r="Q108" s="161"/>
      <c r="R108" s="161"/>
      <c r="S108" s="54">
        <f>+'Ark1'!T3066</f>
        <v>0</v>
      </c>
      <c r="T108" s="161">
        <f>+'Ark1'!W3066</f>
        <v>0</v>
      </c>
      <c r="U108" s="74">
        <f>+'Ark1'!X3066</f>
        <v>0</v>
      </c>
      <c r="V108" s="74">
        <f>+'Ark1'!Y3066</f>
        <v>0</v>
      </c>
      <c r="W108" s="74">
        <f>+'Ark1'!Z3066</f>
        <v>0</v>
      </c>
      <c r="X108" s="161">
        <f>+'Ark1'!AA3066</f>
        <v>0</v>
      </c>
      <c r="Y108" s="54">
        <f>+'Ark1'!AB3066</f>
        <v>0</v>
      </c>
      <c r="Z108" s="54">
        <f>+'Ark1'!AC3066</f>
        <v>0</v>
      </c>
      <c r="AA108" s="74">
        <f>+'Ark1'!AD3066</f>
        <v>0</v>
      </c>
      <c r="AB108" s="74">
        <f>+'Ark1'!AE3066</f>
        <v>0</v>
      </c>
      <c r="AC108" s="74">
        <f>+'Ark1'!AF3066</f>
        <v>0</v>
      </c>
      <c r="AD108" s="161" t="e">
        <f t="shared" si="40"/>
        <v>#DIV/0!</v>
      </c>
      <c r="AE108" s="74" t="e">
        <f t="shared" si="38"/>
        <v>#DIV/0!</v>
      </c>
      <c r="AF108" s="45"/>
      <c r="AG108" s="5"/>
      <c r="AH108" s="5"/>
      <c r="AK108" s="5"/>
    </row>
    <row r="109" spans="1:37" ht="15.6">
      <c r="A109" s="45"/>
      <c r="B109" s="52">
        <f>+'Ark1'!C3067</f>
        <v>2017</v>
      </c>
      <c r="C109" s="52">
        <f>+'Ark1'!O3067</f>
        <v>54</v>
      </c>
      <c r="D109" s="65" t="str">
        <f t="shared" si="36"/>
        <v>Troms og Finnmark</v>
      </c>
      <c r="E109" s="52">
        <f>+'Ark1'!Q3067</f>
        <v>0</v>
      </c>
      <c r="F109" s="74"/>
      <c r="G109" s="74"/>
      <c r="H109" s="52">
        <f>+'Ark1'!R3067</f>
        <v>0</v>
      </c>
      <c r="I109" s="74"/>
      <c r="J109" s="183">
        <f>+'Ark1'!AG3067</f>
        <v>0</v>
      </c>
      <c r="K109" s="161"/>
      <c r="L109" s="183">
        <f>+'Ark1'!AH3067</f>
        <v>0</v>
      </c>
      <c r="M109" s="183"/>
      <c r="N109" s="161">
        <f>+'Ark1'!U3067</f>
        <v>0</v>
      </c>
      <c r="O109" s="161"/>
      <c r="P109" s="54">
        <f>+'Ark1'!S3067</f>
        <v>0</v>
      </c>
      <c r="Q109" s="161"/>
      <c r="R109" s="161"/>
      <c r="S109" s="54">
        <f>+'Ark1'!T3067</f>
        <v>0</v>
      </c>
      <c r="T109" s="161">
        <f>+'Ark1'!W3067</f>
        <v>0</v>
      </c>
      <c r="U109" s="74">
        <f>+'Ark1'!X3067</f>
        <v>0</v>
      </c>
      <c r="V109" s="74">
        <f>+'Ark1'!Y3067</f>
        <v>0</v>
      </c>
      <c r="W109" s="74">
        <f>+'Ark1'!Z3067</f>
        <v>0</v>
      </c>
      <c r="X109" s="161">
        <f>+'Ark1'!AA3067</f>
        <v>0</v>
      </c>
      <c r="Y109" s="54">
        <f>+'Ark1'!AB3067</f>
        <v>0</v>
      </c>
      <c r="Z109" s="54">
        <f>+'Ark1'!AC3067</f>
        <v>0</v>
      </c>
      <c r="AA109" s="74">
        <f>+'Ark1'!AD3067</f>
        <v>0</v>
      </c>
      <c r="AB109" s="74">
        <f>+'Ark1'!AE3067</f>
        <v>0</v>
      </c>
      <c r="AC109" s="74">
        <f>+'Ark1'!AF3067</f>
        <v>0</v>
      </c>
      <c r="AD109" s="161" t="e">
        <f t="shared" si="40"/>
        <v>#DIV/0!</v>
      </c>
      <c r="AE109" s="74" t="e">
        <f t="shared" si="38"/>
        <v>#DIV/0!</v>
      </c>
      <c r="AF109" s="45"/>
      <c r="AG109" s="13"/>
      <c r="AH109" s="13"/>
    </row>
    <row r="110" spans="1:37" ht="15.6">
      <c r="A110" s="45"/>
      <c r="B110" s="52">
        <f>+'Ark1'!C3068</f>
        <v>2016</v>
      </c>
      <c r="C110" s="52">
        <f>+'Ark1'!O3068</f>
        <v>1</v>
      </c>
      <c r="D110" s="65" t="str">
        <f t="shared" si="36"/>
        <v>Viken</v>
      </c>
      <c r="E110" s="52">
        <f>+'Ark1'!Q3068</f>
        <v>0</v>
      </c>
      <c r="F110" s="74"/>
      <c r="G110" s="74"/>
      <c r="H110" s="52">
        <f>+'Ark1'!R3068</f>
        <v>0</v>
      </c>
      <c r="I110" s="74"/>
      <c r="J110" s="183">
        <f>+'Ark1'!AG3068</f>
        <v>0</v>
      </c>
      <c r="K110" s="161"/>
      <c r="L110" s="183">
        <f>+'Ark1'!AH3068</f>
        <v>0</v>
      </c>
      <c r="M110" s="183"/>
      <c r="N110" s="161">
        <f>+'Ark1'!U3068</f>
        <v>0</v>
      </c>
      <c r="O110" s="161"/>
      <c r="P110" s="54">
        <f>+'Ark1'!S3068</f>
        <v>0</v>
      </c>
      <c r="Q110" s="161"/>
      <c r="R110" s="161"/>
      <c r="S110" s="54">
        <f>+'Ark1'!T3068</f>
        <v>0</v>
      </c>
      <c r="T110" s="161">
        <f>+'Ark1'!W3068</f>
        <v>0</v>
      </c>
      <c r="U110" s="74">
        <f>+'Ark1'!X3068</f>
        <v>0</v>
      </c>
      <c r="V110" s="74">
        <f>+'Ark1'!Y3068</f>
        <v>0</v>
      </c>
      <c r="W110" s="74">
        <f>+'Ark1'!Z3068</f>
        <v>0</v>
      </c>
      <c r="X110" s="161">
        <f>+'Ark1'!AA3068</f>
        <v>0</v>
      </c>
      <c r="Y110" s="54">
        <f>+'Ark1'!AB3068</f>
        <v>0</v>
      </c>
      <c r="Z110" s="54">
        <f>+'Ark1'!AC3068</f>
        <v>0</v>
      </c>
      <c r="AA110" s="74">
        <f>+'Ark1'!AD3068</f>
        <v>0</v>
      </c>
      <c r="AB110" s="74">
        <f>+'Ark1'!AE3068</f>
        <v>0</v>
      </c>
      <c r="AC110" s="74">
        <f>+'Ark1'!AF3068</f>
        <v>0</v>
      </c>
      <c r="AD110" s="161" t="e">
        <f t="shared" si="40"/>
        <v>#DIV/0!</v>
      </c>
      <c r="AE110" s="74" t="e">
        <f t="shared" si="38"/>
        <v>#DIV/0!</v>
      </c>
      <c r="AF110" s="45"/>
      <c r="AG110" s="13"/>
      <c r="AH110" s="13"/>
    </row>
    <row r="111" spans="1:37" ht="15.6">
      <c r="A111" s="45"/>
      <c r="B111" s="52">
        <f>+'Ark1'!C3069</f>
        <v>2016</v>
      </c>
      <c r="C111" s="52">
        <f>+'Ark1'!O3069</f>
        <v>4</v>
      </c>
      <c r="D111" s="65" t="str">
        <f t="shared" si="36"/>
        <v>Innlandet</v>
      </c>
      <c r="E111" s="52">
        <f>+'Ark1'!Q3069</f>
        <v>0</v>
      </c>
      <c r="F111" s="74"/>
      <c r="G111" s="74"/>
      <c r="H111" s="52">
        <f>+'Ark1'!R3069</f>
        <v>0</v>
      </c>
      <c r="I111" s="74"/>
      <c r="J111" s="183">
        <f>+'Ark1'!AG3069</f>
        <v>0</v>
      </c>
      <c r="K111" s="161"/>
      <c r="L111" s="183">
        <f>+'Ark1'!AH3069</f>
        <v>0</v>
      </c>
      <c r="M111" s="183"/>
      <c r="N111" s="161">
        <f>+'Ark1'!U3069</f>
        <v>0</v>
      </c>
      <c r="O111" s="161"/>
      <c r="P111" s="54">
        <f>+'Ark1'!S3069</f>
        <v>0</v>
      </c>
      <c r="Q111" s="161"/>
      <c r="R111" s="161"/>
      <c r="S111" s="54">
        <f>+'Ark1'!T3069</f>
        <v>0</v>
      </c>
      <c r="T111" s="161">
        <f>+'Ark1'!W3069</f>
        <v>0</v>
      </c>
      <c r="U111" s="74">
        <f>+'Ark1'!X3069</f>
        <v>0</v>
      </c>
      <c r="V111" s="74">
        <f>+'Ark1'!Y3069</f>
        <v>0</v>
      </c>
      <c r="W111" s="74">
        <f>+'Ark1'!Z3069</f>
        <v>0</v>
      </c>
      <c r="X111" s="161">
        <f>+'Ark1'!AA3069</f>
        <v>0</v>
      </c>
      <c r="Y111" s="54">
        <f>+'Ark1'!AB3069</f>
        <v>0</v>
      </c>
      <c r="Z111" s="54">
        <f>+'Ark1'!AC3069</f>
        <v>0</v>
      </c>
      <c r="AA111" s="74">
        <f>+'Ark1'!AD3069</f>
        <v>0</v>
      </c>
      <c r="AB111" s="74">
        <f>+'Ark1'!AE3069</f>
        <v>0</v>
      </c>
      <c r="AC111" s="74">
        <f>+'Ark1'!AF3069</f>
        <v>0</v>
      </c>
      <c r="AD111" s="161" t="e">
        <f t="shared" si="40"/>
        <v>#DIV/0!</v>
      </c>
      <c r="AE111" s="74" t="e">
        <f t="shared" ref="AE111:AE129" si="41">+H111/E111</f>
        <v>#DIV/0!</v>
      </c>
      <c r="AF111" s="45"/>
      <c r="AG111" s="4"/>
      <c r="AH111" s="4"/>
      <c r="AJ111" s="4"/>
      <c r="AK111" s="4"/>
    </row>
    <row r="112" spans="1:37" ht="15.6">
      <c r="A112" s="45"/>
      <c r="B112" s="52">
        <f>+'Ark1'!C3070</f>
        <v>2016</v>
      </c>
      <c r="C112" s="52">
        <f>+'Ark1'!O3070</f>
        <v>8</v>
      </c>
      <c r="D112" s="65" t="str">
        <f t="shared" si="36"/>
        <v>Telemark/ Vestfold</v>
      </c>
      <c r="E112" s="52">
        <f>+'Ark1'!Q3070</f>
        <v>0</v>
      </c>
      <c r="F112" s="74"/>
      <c r="G112" s="74"/>
      <c r="H112" s="52">
        <f>+'Ark1'!R3070</f>
        <v>0</v>
      </c>
      <c r="I112" s="74"/>
      <c r="J112" s="183">
        <f>+'Ark1'!AG3070</f>
        <v>0</v>
      </c>
      <c r="K112" s="161"/>
      <c r="L112" s="183">
        <f>+'Ark1'!AH3070</f>
        <v>0</v>
      </c>
      <c r="M112" s="183"/>
      <c r="N112" s="161">
        <f>+'Ark1'!U3070</f>
        <v>0</v>
      </c>
      <c r="O112" s="161"/>
      <c r="P112" s="54">
        <f>+'Ark1'!S3070</f>
        <v>0</v>
      </c>
      <c r="Q112" s="161"/>
      <c r="R112" s="161"/>
      <c r="S112" s="54">
        <f>+'Ark1'!T3070</f>
        <v>0</v>
      </c>
      <c r="T112" s="161">
        <f>+'Ark1'!W3070</f>
        <v>0</v>
      </c>
      <c r="U112" s="74">
        <f>+'Ark1'!X3070</f>
        <v>0</v>
      </c>
      <c r="V112" s="74">
        <f>+'Ark1'!Y3070</f>
        <v>0</v>
      </c>
      <c r="W112" s="74">
        <f>+'Ark1'!Z3070</f>
        <v>0</v>
      </c>
      <c r="X112" s="161">
        <f>+'Ark1'!AA3070</f>
        <v>0</v>
      </c>
      <c r="Y112" s="54">
        <f>+'Ark1'!AB3070</f>
        <v>0</v>
      </c>
      <c r="Z112" s="54">
        <f>+'Ark1'!AC3070</f>
        <v>0</v>
      </c>
      <c r="AA112" s="74">
        <f>+'Ark1'!AD3070</f>
        <v>0</v>
      </c>
      <c r="AB112" s="74">
        <f>+'Ark1'!AE3070</f>
        <v>0</v>
      </c>
      <c r="AC112" s="74">
        <f>+'Ark1'!AF3070</f>
        <v>0</v>
      </c>
      <c r="AD112" s="161" t="e">
        <f t="shared" si="40"/>
        <v>#DIV/0!</v>
      </c>
      <c r="AE112" s="74" t="e">
        <f t="shared" si="41"/>
        <v>#DIV/0!</v>
      </c>
      <c r="AF112" s="45"/>
      <c r="AG112" s="4"/>
      <c r="AH112" s="13"/>
      <c r="AJ112" s="1"/>
      <c r="AK112" s="5"/>
    </row>
    <row r="113" spans="1:37" ht="15.6">
      <c r="A113" s="45"/>
      <c r="B113" s="52">
        <f>+'Ark1'!C3071</f>
        <v>2016</v>
      </c>
      <c r="C113" s="52">
        <f>+'Ark1'!O3071</f>
        <v>9</v>
      </c>
      <c r="D113" s="65" t="str">
        <f t="shared" si="36"/>
        <v>Agder</v>
      </c>
      <c r="E113" s="52">
        <f>+'Ark1'!Q3071</f>
        <v>0</v>
      </c>
      <c r="F113" s="74"/>
      <c r="G113" s="74"/>
      <c r="H113" s="52">
        <f>+'Ark1'!R3071</f>
        <v>0</v>
      </c>
      <c r="I113" s="74"/>
      <c r="J113" s="183">
        <f>+'Ark1'!AG3071</f>
        <v>0</v>
      </c>
      <c r="K113" s="161"/>
      <c r="L113" s="183">
        <f>+'Ark1'!AH3071</f>
        <v>0</v>
      </c>
      <c r="M113" s="183"/>
      <c r="N113" s="161">
        <f>+'Ark1'!U3071</f>
        <v>0</v>
      </c>
      <c r="O113" s="161"/>
      <c r="P113" s="54">
        <f>+'Ark1'!S3071</f>
        <v>0</v>
      </c>
      <c r="Q113" s="161"/>
      <c r="R113" s="161"/>
      <c r="S113" s="54">
        <f>+'Ark1'!T3071</f>
        <v>0</v>
      </c>
      <c r="T113" s="161">
        <f>+'Ark1'!W3071</f>
        <v>0</v>
      </c>
      <c r="U113" s="74">
        <f>+'Ark1'!X3071</f>
        <v>0</v>
      </c>
      <c r="V113" s="74">
        <f>+'Ark1'!Y3071</f>
        <v>0</v>
      </c>
      <c r="W113" s="74">
        <f>+'Ark1'!Z3071</f>
        <v>0</v>
      </c>
      <c r="X113" s="161">
        <f>+'Ark1'!AA3071</f>
        <v>0</v>
      </c>
      <c r="Y113" s="54">
        <f>+'Ark1'!AB3071</f>
        <v>0</v>
      </c>
      <c r="Z113" s="54">
        <f>+'Ark1'!AC3071</f>
        <v>0</v>
      </c>
      <c r="AA113" s="74">
        <f>+'Ark1'!AD3071</f>
        <v>0</v>
      </c>
      <c r="AB113" s="74">
        <f>+'Ark1'!AE3071</f>
        <v>0</v>
      </c>
      <c r="AC113" s="74">
        <f>+'Ark1'!AF3071</f>
        <v>0</v>
      </c>
      <c r="AD113" s="161" t="e">
        <f t="shared" si="40"/>
        <v>#DIV/0!</v>
      </c>
      <c r="AE113" s="74" t="e">
        <f t="shared" si="41"/>
        <v>#DIV/0!</v>
      </c>
      <c r="AF113" s="45"/>
      <c r="AG113" s="4"/>
      <c r="AH113" s="13"/>
      <c r="AJ113" s="1"/>
      <c r="AK113" s="5"/>
    </row>
    <row r="114" spans="1:37" ht="15.6">
      <c r="A114" s="45"/>
      <c r="B114" s="52">
        <f>+'Ark1'!C3072</f>
        <v>2016</v>
      </c>
      <c r="C114" s="52">
        <f>+'Ark1'!O3072</f>
        <v>11</v>
      </c>
      <c r="D114" s="65" t="str">
        <f t="shared" si="36"/>
        <v>Rogaland</v>
      </c>
      <c r="E114" s="52">
        <f>+'Ark1'!Q3072</f>
        <v>0</v>
      </c>
      <c r="F114" s="74"/>
      <c r="G114" s="74"/>
      <c r="H114" s="52">
        <f>+'Ark1'!R3072</f>
        <v>0</v>
      </c>
      <c r="I114" s="74"/>
      <c r="J114" s="183">
        <f>+'Ark1'!AG3072</f>
        <v>0</v>
      </c>
      <c r="K114" s="161"/>
      <c r="L114" s="183">
        <f>+'Ark1'!AH3072</f>
        <v>0</v>
      </c>
      <c r="M114" s="183"/>
      <c r="N114" s="161">
        <f>+'Ark1'!U3072</f>
        <v>0</v>
      </c>
      <c r="O114" s="161"/>
      <c r="P114" s="54">
        <f>+'Ark1'!S3072</f>
        <v>0</v>
      </c>
      <c r="Q114" s="161"/>
      <c r="R114" s="161"/>
      <c r="S114" s="54">
        <f>+'Ark1'!T3072</f>
        <v>0</v>
      </c>
      <c r="T114" s="161">
        <f>+'Ark1'!W3072</f>
        <v>0</v>
      </c>
      <c r="U114" s="74">
        <f>+'Ark1'!X3072</f>
        <v>0</v>
      </c>
      <c r="V114" s="74">
        <f>+'Ark1'!Y3072</f>
        <v>0</v>
      </c>
      <c r="W114" s="74">
        <f>+'Ark1'!Z3072</f>
        <v>0</v>
      </c>
      <c r="X114" s="161">
        <f>+'Ark1'!AA3072</f>
        <v>0</v>
      </c>
      <c r="Y114" s="54">
        <f>+'Ark1'!AB3072</f>
        <v>0</v>
      </c>
      <c r="Z114" s="54">
        <f>+'Ark1'!AC3072</f>
        <v>0</v>
      </c>
      <c r="AA114" s="74">
        <f>+'Ark1'!AD3072</f>
        <v>0</v>
      </c>
      <c r="AB114" s="74">
        <f>+'Ark1'!AE3072</f>
        <v>0</v>
      </c>
      <c r="AC114" s="74">
        <f>+'Ark1'!AF3072</f>
        <v>0</v>
      </c>
      <c r="AD114" s="161" t="e">
        <f t="shared" si="40"/>
        <v>#DIV/0!</v>
      </c>
      <c r="AE114" s="74" t="e">
        <f t="shared" si="41"/>
        <v>#DIV/0!</v>
      </c>
      <c r="AF114" s="45"/>
      <c r="AG114" s="4"/>
      <c r="AH114" s="13"/>
      <c r="AJ114" s="1"/>
      <c r="AK114" s="5"/>
    </row>
    <row r="115" spans="1:37" ht="15.6">
      <c r="A115" s="45"/>
      <c r="B115" s="52">
        <f>+'Ark1'!C3073</f>
        <v>2016</v>
      </c>
      <c r="C115" s="52">
        <f>+'Ark1'!O3073</f>
        <v>14</v>
      </c>
      <c r="D115" s="65" t="str">
        <f t="shared" si="36"/>
        <v>Vestland</v>
      </c>
      <c r="E115" s="52">
        <f>+'Ark1'!Q3073</f>
        <v>0</v>
      </c>
      <c r="F115" s="74"/>
      <c r="G115" s="74"/>
      <c r="H115" s="52">
        <f>+'Ark1'!R3073</f>
        <v>0</v>
      </c>
      <c r="I115" s="74"/>
      <c r="J115" s="183">
        <f>+'Ark1'!AG3073</f>
        <v>0</v>
      </c>
      <c r="K115" s="161"/>
      <c r="L115" s="183">
        <f>+'Ark1'!AH3073</f>
        <v>0</v>
      </c>
      <c r="M115" s="183"/>
      <c r="N115" s="161">
        <f>+'Ark1'!U3073</f>
        <v>0</v>
      </c>
      <c r="O115" s="161"/>
      <c r="P115" s="54">
        <f>+'Ark1'!S3073</f>
        <v>0</v>
      </c>
      <c r="Q115" s="161"/>
      <c r="R115" s="161"/>
      <c r="S115" s="54">
        <f>+'Ark1'!T3073</f>
        <v>0</v>
      </c>
      <c r="T115" s="161">
        <f>+'Ark1'!W3073</f>
        <v>0</v>
      </c>
      <c r="U115" s="74">
        <f>+'Ark1'!X3073</f>
        <v>0</v>
      </c>
      <c r="V115" s="74">
        <f>+'Ark1'!Y3073</f>
        <v>0</v>
      </c>
      <c r="W115" s="74">
        <f>+'Ark1'!Z3073</f>
        <v>0</v>
      </c>
      <c r="X115" s="161">
        <f>+'Ark1'!AA3073</f>
        <v>0</v>
      </c>
      <c r="Y115" s="54">
        <f>+'Ark1'!AB3073</f>
        <v>0</v>
      </c>
      <c r="Z115" s="54">
        <f>+'Ark1'!AC3073</f>
        <v>0</v>
      </c>
      <c r="AA115" s="74">
        <f>+'Ark1'!AD3073</f>
        <v>0</v>
      </c>
      <c r="AB115" s="74">
        <f>+'Ark1'!AE3073</f>
        <v>0</v>
      </c>
      <c r="AC115" s="74">
        <f>+'Ark1'!AF3073</f>
        <v>0</v>
      </c>
      <c r="AD115" s="161" t="e">
        <f t="shared" si="40"/>
        <v>#DIV/0!</v>
      </c>
      <c r="AE115" s="74" t="e">
        <f t="shared" si="41"/>
        <v>#DIV/0!</v>
      </c>
      <c r="AF115" s="45"/>
      <c r="AG115" s="4"/>
      <c r="AH115" s="13"/>
      <c r="AJ115" s="1"/>
      <c r="AK115" s="5"/>
    </row>
    <row r="116" spans="1:37" ht="15.6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"/>
      <c r="AH116" s="13"/>
      <c r="AJ116" s="1"/>
      <c r="AK116" s="5"/>
    </row>
    <row r="117" spans="1:37" ht="15.6">
      <c r="A117" s="45"/>
      <c r="B117">
        <f>+'Ark1'!C3074</f>
        <v>2016</v>
      </c>
      <c r="C117">
        <f>+'Ark1'!O3074</f>
        <v>15</v>
      </c>
      <c r="D117" s="2" t="str">
        <f t="shared" si="36"/>
        <v>Møre og Romsdal</v>
      </c>
      <c r="E117">
        <f>+'Ark1'!Q3074</f>
        <v>0</v>
      </c>
      <c r="H117">
        <f>+'Ark1'!R3074</f>
        <v>0</v>
      </c>
      <c r="J117" s="201">
        <f>+'Ark1'!AG3074</f>
        <v>0</v>
      </c>
      <c r="L117" s="201">
        <f>+'Ark1'!AH3074</f>
        <v>0</v>
      </c>
      <c r="M117" s="201"/>
      <c r="N117" s="93">
        <f>+'Ark1'!U3074</f>
        <v>0</v>
      </c>
      <c r="P117" s="1">
        <f>+'Ark1'!S3074</f>
        <v>0</v>
      </c>
      <c r="S117" s="1">
        <f>+'Ark1'!T3074</f>
        <v>0</v>
      </c>
      <c r="T117" s="93">
        <f>+'Ark1'!W3074</f>
        <v>0</v>
      </c>
      <c r="U117" s="11">
        <f>+'Ark1'!X3074</f>
        <v>0</v>
      </c>
      <c r="V117" s="11">
        <f>+'Ark1'!Y3074</f>
        <v>0</v>
      </c>
      <c r="W117" s="11">
        <f>+'Ark1'!Z3074</f>
        <v>0</v>
      </c>
      <c r="X117" s="93">
        <f>+'Ark1'!AA3074</f>
        <v>0</v>
      </c>
      <c r="Y117" s="1">
        <f>+'Ark1'!AB3074</f>
        <v>0</v>
      </c>
      <c r="Z117" s="1">
        <f>+'Ark1'!AC3074</f>
        <v>0</v>
      </c>
      <c r="AA117" s="11">
        <f>+'Ark1'!AD3074</f>
        <v>0</v>
      </c>
      <c r="AB117" s="11">
        <f>+'Ark1'!AE3074</f>
        <v>0</v>
      </c>
      <c r="AC117" s="11">
        <f>+'Ark1'!AF3074</f>
        <v>0</v>
      </c>
      <c r="AD117" s="93" t="e">
        <f t="shared" ref="AD117:AD126" si="42">+N117/P117</f>
        <v>#DIV/0!</v>
      </c>
      <c r="AE117" s="11" t="e">
        <f t="shared" si="41"/>
        <v>#DIV/0!</v>
      </c>
      <c r="AF117" s="45"/>
      <c r="AG117" s="4"/>
      <c r="AH117" s="13"/>
      <c r="AJ117" s="1"/>
      <c r="AK117" s="5"/>
    </row>
    <row r="118" spans="1:37" ht="15.6">
      <c r="A118" s="45"/>
      <c r="B118">
        <f>+'Ark1'!C3075</f>
        <v>2016</v>
      </c>
      <c r="C118">
        <f>+'Ark1'!O3075</f>
        <v>16</v>
      </c>
      <c r="D118" s="2" t="str">
        <f t="shared" si="36"/>
        <v>Trøndelag</v>
      </c>
      <c r="E118">
        <f>+'Ark1'!Q3075</f>
        <v>0</v>
      </c>
      <c r="H118">
        <f>+'Ark1'!R3075</f>
        <v>0</v>
      </c>
      <c r="J118" s="201">
        <f>+'Ark1'!AG3075</f>
        <v>0</v>
      </c>
      <c r="L118" s="201">
        <f>+'Ark1'!AH3075</f>
        <v>0</v>
      </c>
      <c r="M118" s="201"/>
      <c r="N118" s="93">
        <f>+'Ark1'!U3075</f>
        <v>0</v>
      </c>
      <c r="P118" s="1">
        <f>+'Ark1'!S3075</f>
        <v>0</v>
      </c>
      <c r="S118" s="1">
        <f>+'Ark1'!T3075</f>
        <v>0</v>
      </c>
      <c r="T118" s="93">
        <f>+'Ark1'!W3075</f>
        <v>0</v>
      </c>
      <c r="U118" s="11">
        <f>+'Ark1'!X3075</f>
        <v>0</v>
      </c>
      <c r="V118" s="11">
        <f>+'Ark1'!Y3075</f>
        <v>0</v>
      </c>
      <c r="W118" s="11">
        <f>+'Ark1'!Z3075</f>
        <v>0</v>
      </c>
      <c r="X118" s="93">
        <f>+'Ark1'!AA3075</f>
        <v>0</v>
      </c>
      <c r="Y118" s="1">
        <f>+'Ark1'!AB3075</f>
        <v>0</v>
      </c>
      <c r="Z118" s="1">
        <f>+'Ark1'!AC3075</f>
        <v>0</v>
      </c>
      <c r="AA118" s="11">
        <f>+'Ark1'!AD3075</f>
        <v>0</v>
      </c>
      <c r="AB118" s="11">
        <f>+'Ark1'!AE3075</f>
        <v>0</v>
      </c>
      <c r="AC118" s="11">
        <f>+'Ark1'!AF3075</f>
        <v>0</v>
      </c>
      <c r="AD118" s="93" t="e">
        <f t="shared" si="42"/>
        <v>#DIV/0!</v>
      </c>
      <c r="AE118" s="11" t="e">
        <f t="shared" si="41"/>
        <v>#DIV/0!</v>
      </c>
      <c r="AF118" s="45"/>
      <c r="AG118" s="4"/>
      <c r="AH118" s="13"/>
      <c r="AJ118" s="1"/>
      <c r="AK118" s="5"/>
    </row>
    <row r="119" spans="1:37" ht="15.6">
      <c r="A119" s="45"/>
      <c r="B119">
        <f>+'Ark1'!C3076</f>
        <v>2016</v>
      </c>
      <c r="C119">
        <f>+'Ark1'!O3076</f>
        <v>18</v>
      </c>
      <c r="D119" s="2" t="str">
        <f t="shared" si="36"/>
        <v>Nordland</v>
      </c>
      <c r="E119">
        <f>+'Ark1'!Q3076</f>
        <v>0</v>
      </c>
      <c r="H119">
        <f>+'Ark1'!R3076</f>
        <v>0</v>
      </c>
      <c r="J119" s="201">
        <f>+'Ark1'!AG3076</f>
        <v>0</v>
      </c>
      <c r="L119" s="201">
        <f>+'Ark1'!AH3076</f>
        <v>0</v>
      </c>
      <c r="M119" s="201"/>
      <c r="N119" s="93">
        <f>+'Ark1'!U3076</f>
        <v>0</v>
      </c>
      <c r="P119" s="1">
        <f>+'Ark1'!S3076</f>
        <v>0</v>
      </c>
      <c r="S119" s="1">
        <f>+'Ark1'!T3076</f>
        <v>0</v>
      </c>
      <c r="T119" s="93">
        <f>+'Ark1'!W3076</f>
        <v>0</v>
      </c>
      <c r="U119" s="11">
        <f>+'Ark1'!X3076</f>
        <v>0</v>
      </c>
      <c r="V119" s="11">
        <f>+'Ark1'!Y3076</f>
        <v>0</v>
      </c>
      <c r="W119" s="11">
        <f>+'Ark1'!Z3076</f>
        <v>0</v>
      </c>
      <c r="X119" s="93">
        <f>+'Ark1'!AA3076</f>
        <v>0</v>
      </c>
      <c r="Y119" s="1">
        <f>+'Ark1'!AB3076</f>
        <v>0</v>
      </c>
      <c r="Z119" s="1">
        <f>+'Ark1'!AC3076</f>
        <v>0</v>
      </c>
      <c r="AA119" s="11">
        <f>+'Ark1'!AD3076</f>
        <v>0</v>
      </c>
      <c r="AB119" s="11">
        <f>+'Ark1'!AE3076</f>
        <v>0</v>
      </c>
      <c r="AC119" s="11">
        <f>+'Ark1'!AF3076</f>
        <v>0</v>
      </c>
      <c r="AD119" s="93" t="e">
        <f t="shared" si="42"/>
        <v>#DIV/0!</v>
      </c>
      <c r="AE119" s="11" t="e">
        <f t="shared" si="41"/>
        <v>#DIV/0!</v>
      </c>
      <c r="AF119" s="45"/>
      <c r="AG119" s="4"/>
      <c r="AH119" s="13"/>
      <c r="AJ119" s="1"/>
      <c r="AK119" s="5"/>
    </row>
    <row r="120" spans="1:37" ht="15.6">
      <c r="A120" s="45"/>
      <c r="B120">
        <f>+'Ark1'!C3077</f>
        <v>2016</v>
      </c>
      <c r="C120">
        <f>+'Ark1'!O3077</f>
        <v>54</v>
      </c>
      <c r="D120" s="2" t="str">
        <f t="shared" si="36"/>
        <v>Troms og Finnmark</v>
      </c>
      <c r="E120">
        <f>+'Ark1'!Q3077</f>
        <v>0</v>
      </c>
      <c r="H120">
        <f>+'Ark1'!R3077</f>
        <v>0</v>
      </c>
      <c r="J120" s="201">
        <f>+'Ark1'!AG3077</f>
        <v>0</v>
      </c>
      <c r="L120" s="201">
        <f>+'Ark1'!AH3077</f>
        <v>0</v>
      </c>
      <c r="M120" s="201"/>
      <c r="N120" s="93">
        <f>+'Ark1'!U3077</f>
        <v>0</v>
      </c>
      <c r="P120" s="1">
        <f>+'Ark1'!S3077</f>
        <v>0</v>
      </c>
      <c r="S120" s="1">
        <f>+'Ark1'!T3077</f>
        <v>0</v>
      </c>
      <c r="T120" s="93">
        <f>+'Ark1'!W3077</f>
        <v>0</v>
      </c>
      <c r="U120" s="11">
        <f>+'Ark1'!X3077</f>
        <v>0</v>
      </c>
      <c r="V120" s="11">
        <f>+'Ark1'!Y3077</f>
        <v>0</v>
      </c>
      <c r="W120" s="11">
        <f>+'Ark1'!Z3077</f>
        <v>0</v>
      </c>
      <c r="X120" s="93">
        <f>+'Ark1'!AA3077</f>
        <v>0</v>
      </c>
      <c r="Y120" s="1">
        <f>+'Ark1'!AB3077</f>
        <v>0</v>
      </c>
      <c r="Z120" s="1">
        <f>+'Ark1'!AC3077</f>
        <v>0</v>
      </c>
      <c r="AA120" s="11">
        <f>+'Ark1'!AD3077</f>
        <v>0</v>
      </c>
      <c r="AB120" s="11">
        <f>+'Ark1'!AE3077</f>
        <v>0</v>
      </c>
      <c r="AC120" s="11">
        <f>+'Ark1'!AF3077</f>
        <v>0</v>
      </c>
      <c r="AD120" s="93" t="e">
        <f t="shared" si="42"/>
        <v>#DIV/0!</v>
      </c>
      <c r="AE120" s="11" t="e">
        <f t="shared" si="41"/>
        <v>#DIV/0!</v>
      </c>
      <c r="AF120" s="45"/>
      <c r="AG120" s="4"/>
      <c r="AH120" s="13"/>
      <c r="AJ120" s="13"/>
      <c r="AK120" s="5"/>
    </row>
    <row r="121" spans="1:37" ht="15.6">
      <c r="A121" s="45"/>
      <c r="B121">
        <f>+'Ark1'!C3078</f>
        <v>2015</v>
      </c>
      <c r="C121">
        <f>+'Ark1'!O3078</f>
        <v>1</v>
      </c>
      <c r="D121" s="2" t="str">
        <f t="shared" si="36"/>
        <v>Viken</v>
      </c>
      <c r="E121">
        <f>+'Ark1'!Q3078</f>
        <v>0</v>
      </c>
      <c r="H121">
        <f>+'Ark1'!R3078</f>
        <v>0</v>
      </c>
      <c r="J121" s="201">
        <f>+'Ark1'!AG3078</f>
        <v>0</v>
      </c>
      <c r="L121" s="201">
        <f>+'Ark1'!AH3078</f>
        <v>0</v>
      </c>
      <c r="M121" s="201"/>
      <c r="N121" s="93">
        <f>+'Ark1'!U3078</f>
        <v>0</v>
      </c>
      <c r="P121" s="1">
        <f>+'Ark1'!S3078</f>
        <v>0</v>
      </c>
      <c r="S121" s="1">
        <f>+'Ark1'!T3078</f>
        <v>0</v>
      </c>
      <c r="T121" s="93">
        <f>+'Ark1'!W3078</f>
        <v>0</v>
      </c>
      <c r="U121" s="11">
        <f>+'Ark1'!X3078</f>
        <v>0</v>
      </c>
      <c r="V121" s="11">
        <f>+'Ark1'!Y3078</f>
        <v>0</v>
      </c>
      <c r="W121" s="11">
        <f>+'Ark1'!Z3078</f>
        <v>0</v>
      </c>
      <c r="X121" s="93">
        <f>+'Ark1'!AA3078</f>
        <v>0</v>
      </c>
      <c r="Y121" s="1">
        <f>+'Ark1'!AB3078</f>
        <v>0</v>
      </c>
      <c r="Z121" s="1">
        <f>+'Ark1'!AC3078</f>
        <v>0</v>
      </c>
      <c r="AA121" s="11">
        <f>+'Ark1'!AD3078</f>
        <v>0</v>
      </c>
      <c r="AB121" s="11">
        <f>+'Ark1'!AE3078</f>
        <v>0</v>
      </c>
      <c r="AC121" s="11">
        <f>+'Ark1'!AF3078</f>
        <v>0</v>
      </c>
      <c r="AD121" s="93" t="e">
        <f t="shared" si="42"/>
        <v>#DIV/0!</v>
      </c>
      <c r="AE121" s="11" t="e">
        <f t="shared" si="41"/>
        <v>#DIV/0!</v>
      </c>
      <c r="AF121" s="45"/>
      <c r="AG121" s="4"/>
      <c r="AH121" s="13"/>
      <c r="AJ121" s="13"/>
      <c r="AK121" s="5"/>
    </row>
    <row r="122" spans="1:37" ht="15.6">
      <c r="A122" s="45"/>
      <c r="B122">
        <f>+'Ark1'!C3079</f>
        <v>2015</v>
      </c>
      <c r="C122">
        <f>+'Ark1'!O3079</f>
        <v>4</v>
      </c>
      <c r="D122" s="2" t="str">
        <f t="shared" si="36"/>
        <v>Innlandet</v>
      </c>
      <c r="E122">
        <f>+'Ark1'!Q3079</f>
        <v>0</v>
      </c>
      <c r="H122">
        <f>+'Ark1'!R3079</f>
        <v>0</v>
      </c>
      <c r="J122" s="201">
        <f>+'Ark1'!AG3079</f>
        <v>0</v>
      </c>
      <c r="L122" s="201">
        <f>+'Ark1'!AH3079</f>
        <v>0</v>
      </c>
      <c r="M122" s="201"/>
      <c r="N122" s="93">
        <f>+'Ark1'!U3079</f>
        <v>0</v>
      </c>
      <c r="P122" s="1">
        <f>+'Ark1'!S3079</f>
        <v>0</v>
      </c>
      <c r="S122" s="1">
        <f>+'Ark1'!T3079</f>
        <v>0</v>
      </c>
      <c r="T122" s="93">
        <f>+'Ark1'!W3079</f>
        <v>0</v>
      </c>
      <c r="U122" s="11">
        <f>+'Ark1'!X3079</f>
        <v>0</v>
      </c>
      <c r="V122" s="11">
        <f>+'Ark1'!Y3079</f>
        <v>0</v>
      </c>
      <c r="W122" s="11">
        <f>+'Ark1'!Z3079</f>
        <v>0</v>
      </c>
      <c r="X122" s="93">
        <f>+'Ark1'!AA3079</f>
        <v>0</v>
      </c>
      <c r="Y122" s="1">
        <f>+'Ark1'!AB3079</f>
        <v>0</v>
      </c>
      <c r="Z122" s="1">
        <f>+'Ark1'!AC3079</f>
        <v>0</v>
      </c>
      <c r="AA122" s="11">
        <f>+'Ark1'!AD3079</f>
        <v>0</v>
      </c>
      <c r="AB122" s="11">
        <f>+'Ark1'!AE3079</f>
        <v>0</v>
      </c>
      <c r="AC122" s="11">
        <f>+'Ark1'!AF3079</f>
        <v>0</v>
      </c>
      <c r="AD122" s="93" t="e">
        <f t="shared" si="42"/>
        <v>#DIV/0!</v>
      </c>
      <c r="AE122" s="11" t="e">
        <f t="shared" si="41"/>
        <v>#DIV/0!</v>
      </c>
      <c r="AF122" s="45"/>
      <c r="AG122" s="4"/>
      <c r="AH122" s="13"/>
      <c r="AJ122" s="13"/>
      <c r="AK122" s="5"/>
    </row>
    <row r="123" spans="1:37" ht="15.6">
      <c r="A123" s="45"/>
      <c r="B123">
        <f>+'Ark1'!C3080</f>
        <v>2015</v>
      </c>
      <c r="C123">
        <f>+'Ark1'!O3080</f>
        <v>8</v>
      </c>
      <c r="D123" s="2" t="str">
        <f t="shared" si="36"/>
        <v>Telemark/ Vestfold</v>
      </c>
      <c r="E123">
        <f>+'Ark1'!Q3080</f>
        <v>0</v>
      </c>
      <c r="H123">
        <f>+'Ark1'!R3080</f>
        <v>0</v>
      </c>
      <c r="J123" s="201">
        <f>+'Ark1'!AG3080</f>
        <v>0</v>
      </c>
      <c r="L123" s="201">
        <f>+'Ark1'!AH3080</f>
        <v>0</v>
      </c>
      <c r="M123" s="201"/>
      <c r="N123" s="93">
        <f>+'Ark1'!U3080</f>
        <v>0</v>
      </c>
      <c r="P123" s="1">
        <f>+'Ark1'!S3080</f>
        <v>0</v>
      </c>
      <c r="S123" s="1">
        <f>+'Ark1'!T3080</f>
        <v>0</v>
      </c>
      <c r="T123" s="93">
        <f>+'Ark1'!W3080</f>
        <v>0</v>
      </c>
      <c r="U123" s="11">
        <f>+'Ark1'!X3080</f>
        <v>0</v>
      </c>
      <c r="V123" s="11">
        <f>+'Ark1'!Y3080</f>
        <v>0</v>
      </c>
      <c r="W123" s="11">
        <f>+'Ark1'!Z3080</f>
        <v>0</v>
      </c>
      <c r="X123" s="93">
        <f>+'Ark1'!AA3080</f>
        <v>0</v>
      </c>
      <c r="Y123" s="1">
        <f>+'Ark1'!AB3080</f>
        <v>0</v>
      </c>
      <c r="Z123" s="1">
        <f>+'Ark1'!AC3080</f>
        <v>0</v>
      </c>
      <c r="AA123" s="11">
        <f>+'Ark1'!AD3080</f>
        <v>0</v>
      </c>
      <c r="AB123" s="11">
        <f>+'Ark1'!AE3080</f>
        <v>0</v>
      </c>
      <c r="AC123" s="11">
        <f>+'Ark1'!AF3080</f>
        <v>0</v>
      </c>
      <c r="AD123" s="93" t="e">
        <f t="shared" si="42"/>
        <v>#DIV/0!</v>
      </c>
      <c r="AE123" s="11" t="e">
        <f t="shared" si="41"/>
        <v>#DIV/0!</v>
      </c>
      <c r="AF123" s="45"/>
      <c r="AG123" s="4"/>
      <c r="AH123" s="13"/>
      <c r="AJ123" s="13"/>
      <c r="AK123" s="5"/>
    </row>
    <row r="124" spans="1:37" ht="15.6">
      <c r="A124" s="45"/>
      <c r="B124">
        <f>+'Ark1'!C3081</f>
        <v>2015</v>
      </c>
      <c r="C124">
        <f>+'Ark1'!O3081</f>
        <v>9</v>
      </c>
      <c r="D124" s="2" t="str">
        <f t="shared" si="36"/>
        <v>Agder</v>
      </c>
      <c r="E124">
        <f>+'Ark1'!Q3081</f>
        <v>0</v>
      </c>
      <c r="H124">
        <f>+'Ark1'!R3081</f>
        <v>0</v>
      </c>
      <c r="J124" s="201">
        <f>+'Ark1'!AG3081</f>
        <v>0</v>
      </c>
      <c r="L124" s="201">
        <f>+'Ark1'!AH3081</f>
        <v>0</v>
      </c>
      <c r="M124" s="201"/>
      <c r="N124" s="93">
        <f>+'Ark1'!U3081</f>
        <v>0</v>
      </c>
      <c r="P124" s="1">
        <f>+'Ark1'!S3081</f>
        <v>0</v>
      </c>
      <c r="S124" s="1">
        <f>+'Ark1'!T3081</f>
        <v>0</v>
      </c>
      <c r="T124" s="93">
        <f>+'Ark1'!W3081</f>
        <v>0</v>
      </c>
      <c r="U124" s="11">
        <f>+'Ark1'!X3081</f>
        <v>0</v>
      </c>
      <c r="V124" s="11">
        <f>+'Ark1'!Y3081</f>
        <v>0</v>
      </c>
      <c r="W124" s="11">
        <f>+'Ark1'!Z3081</f>
        <v>0</v>
      </c>
      <c r="X124" s="93">
        <f>+'Ark1'!AA3081</f>
        <v>0</v>
      </c>
      <c r="Y124" s="1">
        <f>+'Ark1'!AB3081</f>
        <v>0</v>
      </c>
      <c r="Z124" s="1">
        <f>+'Ark1'!AC3081</f>
        <v>0</v>
      </c>
      <c r="AA124" s="11">
        <f>+'Ark1'!AD3081</f>
        <v>0</v>
      </c>
      <c r="AB124" s="11">
        <f>+'Ark1'!AE3081</f>
        <v>0</v>
      </c>
      <c r="AC124" s="11">
        <f>+'Ark1'!AF3081</f>
        <v>0</v>
      </c>
      <c r="AD124" s="93" t="e">
        <f t="shared" si="42"/>
        <v>#DIV/0!</v>
      </c>
      <c r="AE124" s="11" t="e">
        <f t="shared" si="41"/>
        <v>#DIV/0!</v>
      </c>
      <c r="AF124" s="45"/>
      <c r="AG124" s="4"/>
      <c r="AH124" s="13"/>
      <c r="AJ124" s="5"/>
      <c r="AK124" s="5"/>
    </row>
    <row r="125" spans="1:37" ht="15.6">
      <c r="A125" s="45"/>
      <c r="B125">
        <f>+'Ark1'!C3082</f>
        <v>2015</v>
      </c>
      <c r="C125">
        <f>+'Ark1'!O3082</f>
        <v>11</v>
      </c>
      <c r="D125" s="2" t="str">
        <f t="shared" si="36"/>
        <v>Rogaland</v>
      </c>
      <c r="E125">
        <f>+'Ark1'!Q3082</f>
        <v>0</v>
      </c>
      <c r="H125">
        <f>+'Ark1'!R3082</f>
        <v>0</v>
      </c>
      <c r="J125" s="201">
        <f>+'Ark1'!AG3082</f>
        <v>0</v>
      </c>
      <c r="L125" s="201">
        <f>+'Ark1'!AH3082</f>
        <v>0</v>
      </c>
      <c r="M125" s="201"/>
      <c r="N125" s="93">
        <f>+'Ark1'!U3082</f>
        <v>0</v>
      </c>
      <c r="P125" s="1">
        <f>+'Ark1'!S3082</f>
        <v>0</v>
      </c>
      <c r="S125" s="1">
        <f>+'Ark1'!T3082</f>
        <v>0</v>
      </c>
      <c r="T125" s="93">
        <f>+'Ark1'!W3082</f>
        <v>0</v>
      </c>
      <c r="U125" s="11">
        <f>+'Ark1'!X3082</f>
        <v>0</v>
      </c>
      <c r="V125" s="11">
        <f>+'Ark1'!Y3082</f>
        <v>0</v>
      </c>
      <c r="W125" s="11">
        <f>+'Ark1'!Z3082</f>
        <v>0</v>
      </c>
      <c r="X125" s="93">
        <f>+'Ark1'!AA3082</f>
        <v>0</v>
      </c>
      <c r="Y125" s="1">
        <f>+'Ark1'!AB3082</f>
        <v>0</v>
      </c>
      <c r="Z125" s="1">
        <f>+'Ark1'!AC3082</f>
        <v>0</v>
      </c>
      <c r="AA125" s="11">
        <f>+'Ark1'!AD3082</f>
        <v>0</v>
      </c>
      <c r="AB125" s="11">
        <f>+'Ark1'!AE3082</f>
        <v>0</v>
      </c>
      <c r="AC125" s="11">
        <f>+'Ark1'!AF3082</f>
        <v>0</v>
      </c>
      <c r="AD125" s="93" t="e">
        <f t="shared" si="42"/>
        <v>#DIV/0!</v>
      </c>
      <c r="AE125" s="11" t="e">
        <f t="shared" si="41"/>
        <v>#DIV/0!</v>
      </c>
      <c r="AF125" s="45"/>
      <c r="AG125" s="4"/>
      <c r="AH125" s="13"/>
      <c r="AJ125" s="5"/>
      <c r="AK125" s="5"/>
    </row>
    <row r="126" spans="1:37" ht="15.6">
      <c r="A126" s="45"/>
      <c r="B126">
        <f>+'Ark1'!C3083</f>
        <v>2015</v>
      </c>
      <c r="C126">
        <f>+'Ark1'!O3083</f>
        <v>14</v>
      </c>
      <c r="D126" s="2" t="str">
        <f t="shared" si="36"/>
        <v>Vestland</v>
      </c>
      <c r="E126">
        <f>+'Ark1'!Q3083</f>
        <v>0</v>
      </c>
      <c r="H126">
        <f>+'Ark1'!R3083</f>
        <v>0</v>
      </c>
      <c r="J126" s="201">
        <f>+'Ark1'!AG3083</f>
        <v>0</v>
      </c>
      <c r="L126" s="201">
        <f>+'Ark1'!AH3083</f>
        <v>0</v>
      </c>
      <c r="M126" s="201"/>
      <c r="N126" s="93">
        <f>+'Ark1'!U3083</f>
        <v>0</v>
      </c>
      <c r="P126" s="1">
        <f>+'Ark1'!S3083</f>
        <v>0</v>
      </c>
      <c r="S126" s="1">
        <f>+'Ark1'!T3083</f>
        <v>0</v>
      </c>
      <c r="T126" s="93">
        <f>+'Ark1'!W3083</f>
        <v>0</v>
      </c>
      <c r="U126" s="11">
        <f>+'Ark1'!X3083</f>
        <v>0</v>
      </c>
      <c r="V126" s="11">
        <f>+'Ark1'!Y3083</f>
        <v>0</v>
      </c>
      <c r="W126" s="11">
        <f>+'Ark1'!Z3083</f>
        <v>0</v>
      </c>
      <c r="X126" s="93">
        <f>+'Ark1'!AA3083</f>
        <v>0</v>
      </c>
      <c r="Y126" s="1">
        <f>+'Ark1'!AB3083</f>
        <v>0</v>
      </c>
      <c r="Z126" s="1">
        <f>+'Ark1'!AC3083</f>
        <v>0</v>
      </c>
      <c r="AA126" s="11">
        <f>+'Ark1'!AD3083</f>
        <v>0</v>
      </c>
      <c r="AB126" s="11">
        <f>+'Ark1'!AE3083</f>
        <v>0</v>
      </c>
      <c r="AC126" s="11">
        <f>+'Ark1'!AF3083</f>
        <v>0</v>
      </c>
      <c r="AD126" s="93" t="e">
        <f t="shared" si="42"/>
        <v>#DIV/0!</v>
      </c>
      <c r="AE126" s="11" t="e">
        <f t="shared" si="41"/>
        <v>#DIV/0!</v>
      </c>
      <c r="AF126" s="45"/>
      <c r="AG126" s="4"/>
      <c r="AH126" s="13"/>
      <c r="AJ126" s="5"/>
      <c r="AK126" s="5"/>
    </row>
    <row r="127" spans="1:37" ht="15.6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"/>
      <c r="AH127" s="13"/>
      <c r="AJ127" s="5"/>
      <c r="AK127" s="5"/>
    </row>
    <row r="128" spans="1:37" ht="15.6">
      <c r="A128" s="45"/>
      <c r="B128" s="52">
        <f>+'Ark1'!C3084</f>
        <v>2015</v>
      </c>
      <c r="C128" s="52">
        <f>+'Ark1'!O3084</f>
        <v>15</v>
      </c>
      <c r="D128" s="65" t="str">
        <f t="shared" si="36"/>
        <v>Møre og Romsdal</v>
      </c>
      <c r="E128" s="52">
        <f>+'Ark1'!Q3084</f>
        <v>0</v>
      </c>
      <c r="F128" s="74"/>
      <c r="G128" s="74"/>
      <c r="H128" s="52">
        <f>+'Ark1'!R3084</f>
        <v>0</v>
      </c>
      <c r="I128" s="74"/>
      <c r="J128" s="183">
        <f>+'Ark1'!AG3084</f>
        <v>0</v>
      </c>
      <c r="K128" s="161"/>
      <c r="L128" s="183">
        <f>+'Ark1'!AH3084</f>
        <v>0</v>
      </c>
      <c r="M128" s="183"/>
      <c r="N128" s="161">
        <f>+'Ark1'!U3084</f>
        <v>0</v>
      </c>
      <c r="O128" s="161"/>
      <c r="P128" s="54">
        <f>+'Ark1'!S3084</f>
        <v>0</v>
      </c>
      <c r="Q128" s="161"/>
      <c r="R128" s="161"/>
      <c r="S128" s="54">
        <f>+'Ark1'!T3084</f>
        <v>0</v>
      </c>
      <c r="T128" s="161">
        <f>+'Ark1'!W3084</f>
        <v>0</v>
      </c>
      <c r="U128" s="74">
        <f>+'Ark1'!X3084</f>
        <v>0</v>
      </c>
      <c r="V128" s="74">
        <f>+'Ark1'!Y3084</f>
        <v>0</v>
      </c>
      <c r="W128" s="74">
        <f>+'Ark1'!Z3084</f>
        <v>0</v>
      </c>
      <c r="X128" s="161">
        <f>+'Ark1'!AA3084</f>
        <v>0</v>
      </c>
      <c r="Y128" s="54">
        <f>+'Ark1'!AB3084</f>
        <v>0</v>
      </c>
      <c r="Z128" s="54">
        <f>+'Ark1'!AC3084</f>
        <v>0</v>
      </c>
      <c r="AA128" s="74">
        <f>+'Ark1'!AD3084</f>
        <v>0</v>
      </c>
      <c r="AB128" s="74">
        <f>+'Ark1'!AE3084</f>
        <v>0</v>
      </c>
      <c r="AC128" s="74">
        <f>+'Ark1'!AF3084</f>
        <v>0</v>
      </c>
      <c r="AD128" s="161" t="e">
        <f t="shared" ref="AD128:AD137" si="43">+N128/P128</f>
        <v>#DIV/0!</v>
      </c>
      <c r="AE128" s="74" t="e">
        <f t="shared" si="41"/>
        <v>#DIV/0!</v>
      </c>
      <c r="AF128" s="45"/>
      <c r="AG128" s="4"/>
      <c r="AH128" s="13"/>
      <c r="AJ128" s="5"/>
      <c r="AK128" s="5"/>
    </row>
    <row r="129" spans="1:37" ht="15.6">
      <c r="A129" s="45"/>
      <c r="B129" s="52">
        <f>+'Ark1'!C3085</f>
        <v>2015</v>
      </c>
      <c r="C129" s="52">
        <f>+'Ark1'!O3085</f>
        <v>16</v>
      </c>
      <c r="D129" s="65" t="str">
        <f t="shared" si="36"/>
        <v>Trøndelag</v>
      </c>
      <c r="E129" s="52">
        <f>+'Ark1'!Q3085</f>
        <v>0</v>
      </c>
      <c r="F129" s="74"/>
      <c r="G129" s="74"/>
      <c r="H129" s="52">
        <f>+'Ark1'!R3085</f>
        <v>0</v>
      </c>
      <c r="I129" s="74"/>
      <c r="J129" s="183">
        <f>+'Ark1'!AG3085</f>
        <v>0</v>
      </c>
      <c r="K129" s="161"/>
      <c r="L129" s="183">
        <f>+'Ark1'!AH3085</f>
        <v>0</v>
      </c>
      <c r="M129" s="183"/>
      <c r="N129" s="161">
        <f>+'Ark1'!U3085</f>
        <v>0</v>
      </c>
      <c r="O129" s="161"/>
      <c r="P129" s="54">
        <f>+'Ark1'!S3085</f>
        <v>0</v>
      </c>
      <c r="Q129" s="161"/>
      <c r="R129" s="161"/>
      <c r="S129" s="54">
        <f>+'Ark1'!T3085</f>
        <v>0</v>
      </c>
      <c r="T129" s="161">
        <f>+'Ark1'!W3085</f>
        <v>0</v>
      </c>
      <c r="U129" s="74">
        <f>+'Ark1'!X3085</f>
        <v>0</v>
      </c>
      <c r="V129" s="74">
        <f>+'Ark1'!Y3085</f>
        <v>0</v>
      </c>
      <c r="W129" s="74">
        <f>+'Ark1'!Z3085</f>
        <v>0</v>
      </c>
      <c r="X129" s="161">
        <f>+'Ark1'!AA3085</f>
        <v>0</v>
      </c>
      <c r="Y129" s="54">
        <f>+'Ark1'!AB3085</f>
        <v>0</v>
      </c>
      <c r="Z129" s="54">
        <f>+'Ark1'!AC3085</f>
        <v>0</v>
      </c>
      <c r="AA129" s="74">
        <f>+'Ark1'!AD3085</f>
        <v>0</v>
      </c>
      <c r="AB129" s="74">
        <f>+'Ark1'!AE3085</f>
        <v>0</v>
      </c>
      <c r="AC129" s="74">
        <f>+'Ark1'!AF3085</f>
        <v>0</v>
      </c>
      <c r="AD129" s="161" t="e">
        <f t="shared" si="43"/>
        <v>#DIV/0!</v>
      </c>
      <c r="AE129" s="74" t="e">
        <f t="shared" si="41"/>
        <v>#DIV/0!</v>
      </c>
      <c r="AF129" s="45"/>
      <c r="AG129" s="4"/>
      <c r="AH129" s="13"/>
      <c r="AJ129" s="5"/>
      <c r="AK129" s="5"/>
    </row>
    <row r="130" spans="1:37" ht="15.6">
      <c r="A130" s="45"/>
      <c r="B130" s="52">
        <f>+'Ark1'!C3086</f>
        <v>2015</v>
      </c>
      <c r="C130" s="52">
        <f>+'Ark1'!O3086</f>
        <v>18</v>
      </c>
      <c r="D130" s="65" t="str">
        <f t="shared" si="36"/>
        <v>Nordland</v>
      </c>
      <c r="E130" s="52">
        <f>+'Ark1'!Q3086</f>
        <v>0</v>
      </c>
      <c r="F130" s="74"/>
      <c r="G130" s="74"/>
      <c r="H130" s="52">
        <f>+'Ark1'!R3086</f>
        <v>0</v>
      </c>
      <c r="I130" s="74"/>
      <c r="J130" s="183">
        <f>+'Ark1'!AG3086</f>
        <v>0</v>
      </c>
      <c r="K130" s="161"/>
      <c r="L130" s="183">
        <f>+'Ark1'!AH3086</f>
        <v>0</v>
      </c>
      <c r="M130" s="183"/>
      <c r="N130" s="161">
        <f>+'Ark1'!U3086</f>
        <v>0</v>
      </c>
      <c r="O130" s="161"/>
      <c r="P130" s="54">
        <f>+'Ark1'!S3086</f>
        <v>0</v>
      </c>
      <c r="Q130" s="161"/>
      <c r="R130" s="161"/>
      <c r="S130" s="54">
        <f>+'Ark1'!T3086</f>
        <v>0</v>
      </c>
      <c r="T130" s="161">
        <f>+'Ark1'!W3086</f>
        <v>0</v>
      </c>
      <c r="U130" s="74">
        <f>+'Ark1'!X3086</f>
        <v>0</v>
      </c>
      <c r="V130" s="74">
        <f>+'Ark1'!Y3086</f>
        <v>0</v>
      </c>
      <c r="W130" s="74">
        <f>+'Ark1'!Z3086</f>
        <v>0</v>
      </c>
      <c r="X130" s="161">
        <f>+'Ark1'!AA3086</f>
        <v>0</v>
      </c>
      <c r="Y130" s="54">
        <f>+'Ark1'!AB3086</f>
        <v>0</v>
      </c>
      <c r="Z130" s="54">
        <f>+'Ark1'!AC3086</f>
        <v>0</v>
      </c>
      <c r="AA130" s="74">
        <f>+'Ark1'!AD3086</f>
        <v>0</v>
      </c>
      <c r="AB130" s="74">
        <f>+'Ark1'!AE3086</f>
        <v>0</v>
      </c>
      <c r="AC130" s="74">
        <f>+'Ark1'!AF3086</f>
        <v>0</v>
      </c>
      <c r="AD130" s="161" t="e">
        <f t="shared" si="43"/>
        <v>#DIV/0!</v>
      </c>
      <c r="AE130" s="74" t="e">
        <f t="shared" ref="AE130:AE147" si="44">+H130/E130</f>
        <v>#DIV/0!</v>
      </c>
      <c r="AF130" s="45"/>
      <c r="AG130" s="4"/>
      <c r="AH130" s="13"/>
      <c r="AJ130" s="5"/>
      <c r="AK130" s="5"/>
    </row>
    <row r="131" spans="1:37" ht="15.6">
      <c r="A131" s="45"/>
      <c r="B131" s="52">
        <f>+'Ark1'!C3087</f>
        <v>2015</v>
      </c>
      <c r="C131" s="52">
        <f>+'Ark1'!O3087</f>
        <v>54</v>
      </c>
      <c r="D131" s="65" t="str">
        <f t="shared" si="36"/>
        <v>Troms og Finnmark</v>
      </c>
      <c r="E131" s="52">
        <f>+'Ark1'!Q3087</f>
        <v>0</v>
      </c>
      <c r="F131" s="74"/>
      <c r="G131" s="74"/>
      <c r="H131" s="52">
        <f>+'Ark1'!R3087</f>
        <v>0</v>
      </c>
      <c r="I131" s="74"/>
      <c r="J131" s="183">
        <f>+'Ark1'!AG3087</f>
        <v>0</v>
      </c>
      <c r="K131" s="161"/>
      <c r="L131" s="183">
        <f>+'Ark1'!AH3087</f>
        <v>0</v>
      </c>
      <c r="M131" s="183"/>
      <c r="N131" s="161">
        <f>+'Ark1'!U3087</f>
        <v>0</v>
      </c>
      <c r="O131" s="161"/>
      <c r="P131" s="54">
        <f>+'Ark1'!S3087</f>
        <v>0</v>
      </c>
      <c r="Q131" s="161"/>
      <c r="R131" s="161"/>
      <c r="S131" s="54">
        <f>+'Ark1'!T3087</f>
        <v>0</v>
      </c>
      <c r="T131" s="161">
        <f>+'Ark1'!W3087</f>
        <v>0</v>
      </c>
      <c r="U131" s="74">
        <f>+'Ark1'!X3087</f>
        <v>0</v>
      </c>
      <c r="V131" s="74">
        <f>+'Ark1'!Y3087</f>
        <v>0</v>
      </c>
      <c r="W131" s="74">
        <f>+'Ark1'!Z3087</f>
        <v>0</v>
      </c>
      <c r="X131" s="161">
        <f>+'Ark1'!AA3087</f>
        <v>0</v>
      </c>
      <c r="Y131" s="54">
        <f>+'Ark1'!AB3087</f>
        <v>0</v>
      </c>
      <c r="Z131" s="54">
        <f>+'Ark1'!AC3087</f>
        <v>0</v>
      </c>
      <c r="AA131" s="74">
        <f>+'Ark1'!AD3087</f>
        <v>0</v>
      </c>
      <c r="AB131" s="74">
        <f>+'Ark1'!AE3087</f>
        <v>0</v>
      </c>
      <c r="AC131" s="74">
        <f>+'Ark1'!AF3087</f>
        <v>0</v>
      </c>
      <c r="AD131" s="161" t="e">
        <f t="shared" si="43"/>
        <v>#DIV/0!</v>
      </c>
      <c r="AE131" s="74" t="e">
        <f t="shared" si="44"/>
        <v>#DIV/0!</v>
      </c>
      <c r="AF131" s="45"/>
      <c r="AG131" s="4"/>
      <c r="AH131" s="13"/>
      <c r="AJ131" s="5"/>
      <c r="AK131" s="5"/>
    </row>
    <row r="132" spans="1:37" ht="15.6">
      <c r="A132" s="45"/>
      <c r="B132" s="52">
        <f>+'Ark1'!C3088</f>
        <v>2014</v>
      </c>
      <c r="C132" s="52">
        <f>+'Ark1'!O3088</f>
        <v>1</v>
      </c>
      <c r="D132" s="65" t="str">
        <f t="shared" si="36"/>
        <v>Viken</v>
      </c>
      <c r="E132" s="52">
        <f>+'Ark1'!Q3088</f>
        <v>0</v>
      </c>
      <c r="F132" s="74"/>
      <c r="G132" s="74"/>
      <c r="H132" s="52">
        <f>+'Ark1'!R3088</f>
        <v>0</v>
      </c>
      <c r="I132" s="74"/>
      <c r="J132" s="183">
        <f>+'Ark1'!AG3088</f>
        <v>0</v>
      </c>
      <c r="K132" s="161"/>
      <c r="L132" s="183">
        <f>+'Ark1'!AH3088</f>
        <v>0</v>
      </c>
      <c r="M132" s="183"/>
      <c r="N132" s="161">
        <f>+'Ark1'!U3088</f>
        <v>0</v>
      </c>
      <c r="O132" s="161"/>
      <c r="P132" s="54">
        <f>+'Ark1'!S3088</f>
        <v>0</v>
      </c>
      <c r="Q132" s="161"/>
      <c r="R132" s="161"/>
      <c r="S132" s="54">
        <f>+'Ark1'!T3088</f>
        <v>0</v>
      </c>
      <c r="T132" s="161">
        <f>+'Ark1'!W3088</f>
        <v>0</v>
      </c>
      <c r="U132" s="74">
        <f>+'Ark1'!X3088</f>
        <v>0</v>
      </c>
      <c r="V132" s="74">
        <f>+'Ark1'!Y3088</f>
        <v>0</v>
      </c>
      <c r="W132" s="74">
        <f>+'Ark1'!Z3088</f>
        <v>0</v>
      </c>
      <c r="X132" s="161">
        <f>+'Ark1'!AA3088</f>
        <v>0</v>
      </c>
      <c r="Y132" s="54">
        <f>+'Ark1'!AB3088</f>
        <v>0</v>
      </c>
      <c r="Z132" s="54">
        <f>+'Ark1'!AC3088</f>
        <v>0</v>
      </c>
      <c r="AA132" s="74">
        <f>+'Ark1'!AD3088</f>
        <v>0</v>
      </c>
      <c r="AB132" s="74">
        <f>+'Ark1'!AE3088</f>
        <v>0</v>
      </c>
      <c r="AC132" s="74">
        <f>+'Ark1'!AF3088</f>
        <v>0</v>
      </c>
      <c r="AD132" s="161" t="e">
        <f t="shared" si="43"/>
        <v>#DIV/0!</v>
      </c>
      <c r="AE132" s="74" t="e">
        <f t="shared" si="44"/>
        <v>#DIV/0!</v>
      </c>
      <c r="AF132" s="45"/>
      <c r="AG132" s="4"/>
      <c r="AH132" s="5"/>
      <c r="AJ132" s="5"/>
      <c r="AK132" s="5"/>
    </row>
    <row r="133" spans="1:37" ht="15.6">
      <c r="A133" s="45"/>
      <c r="B133" s="52">
        <f>+'Ark1'!C3089</f>
        <v>2014</v>
      </c>
      <c r="C133" s="52">
        <f>+'Ark1'!O3089</f>
        <v>4</v>
      </c>
      <c r="D133" s="65" t="str">
        <f t="shared" si="36"/>
        <v>Innlandet</v>
      </c>
      <c r="E133" s="52">
        <f>+'Ark1'!Q3089</f>
        <v>0</v>
      </c>
      <c r="F133" s="74"/>
      <c r="G133" s="74"/>
      <c r="H133" s="52">
        <f>+'Ark1'!R3089</f>
        <v>0</v>
      </c>
      <c r="I133" s="74"/>
      <c r="J133" s="183">
        <f>+'Ark1'!AG3089</f>
        <v>0</v>
      </c>
      <c r="K133" s="161"/>
      <c r="L133" s="183">
        <f>+'Ark1'!AH3089</f>
        <v>0</v>
      </c>
      <c r="M133" s="183"/>
      <c r="N133" s="161">
        <f>+'Ark1'!U3089</f>
        <v>0</v>
      </c>
      <c r="O133" s="161"/>
      <c r="P133" s="54">
        <f>+'Ark1'!S3089</f>
        <v>0</v>
      </c>
      <c r="Q133" s="161"/>
      <c r="R133" s="161"/>
      <c r="S133" s="54">
        <f>+'Ark1'!T3089</f>
        <v>0</v>
      </c>
      <c r="T133" s="161">
        <f>+'Ark1'!W3089</f>
        <v>0</v>
      </c>
      <c r="U133" s="74">
        <f>+'Ark1'!X3089</f>
        <v>0</v>
      </c>
      <c r="V133" s="74">
        <f>+'Ark1'!Y3089</f>
        <v>0</v>
      </c>
      <c r="W133" s="74">
        <f>+'Ark1'!Z3089</f>
        <v>0</v>
      </c>
      <c r="X133" s="161">
        <f>+'Ark1'!AA3089</f>
        <v>0</v>
      </c>
      <c r="Y133" s="54">
        <f>+'Ark1'!AB3089</f>
        <v>0</v>
      </c>
      <c r="Z133" s="54">
        <f>+'Ark1'!AC3089</f>
        <v>0</v>
      </c>
      <c r="AA133" s="74">
        <f>+'Ark1'!AD3089</f>
        <v>0</v>
      </c>
      <c r="AB133" s="74">
        <f>+'Ark1'!AE3089</f>
        <v>0</v>
      </c>
      <c r="AC133" s="74">
        <f>+'Ark1'!AF3089</f>
        <v>0</v>
      </c>
      <c r="AD133" s="161" t="e">
        <f t="shared" si="43"/>
        <v>#DIV/0!</v>
      </c>
      <c r="AE133" s="74" t="e">
        <f t="shared" si="44"/>
        <v>#DIV/0!</v>
      </c>
      <c r="AF133" s="45"/>
      <c r="AG133" s="13"/>
      <c r="AH133" s="13"/>
    </row>
    <row r="134" spans="1:37" ht="15.6">
      <c r="A134" s="45"/>
      <c r="B134" s="52">
        <f>+'Ark1'!C3090</f>
        <v>2014</v>
      </c>
      <c r="C134" s="52">
        <f>+'Ark1'!O3090</f>
        <v>8</v>
      </c>
      <c r="D134" s="65" t="str">
        <f t="shared" si="36"/>
        <v>Telemark/ Vestfold</v>
      </c>
      <c r="E134" s="52">
        <f>+'Ark1'!Q3090</f>
        <v>0</v>
      </c>
      <c r="F134" s="74"/>
      <c r="G134" s="74"/>
      <c r="H134" s="52">
        <f>+'Ark1'!R3090</f>
        <v>0</v>
      </c>
      <c r="I134" s="74"/>
      <c r="J134" s="183">
        <f>+'Ark1'!AG3090</f>
        <v>0</v>
      </c>
      <c r="K134" s="161"/>
      <c r="L134" s="183">
        <f>+'Ark1'!AH3090</f>
        <v>0</v>
      </c>
      <c r="M134" s="183"/>
      <c r="N134" s="161">
        <f>+'Ark1'!U3090</f>
        <v>0</v>
      </c>
      <c r="O134" s="161"/>
      <c r="P134" s="54">
        <f>+'Ark1'!S3090</f>
        <v>0</v>
      </c>
      <c r="Q134" s="161"/>
      <c r="R134" s="161"/>
      <c r="S134" s="54">
        <f>+'Ark1'!T3090</f>
        <v>0</v>
      </c>
      <c r="T134" s="161">
        <f>+'Ark1'!W3090</f>
        <v>0</v>
      </c>
      <c r="U134" s="74">
        <f>+'Ark1'!X3090</f>
        <v>0</v>
      </c>
      <c r="V134" s="74">
        <f>+'Ark1'!Y3090</f>
        <v>0</v>
      </c>
      <c r="W134" s="74">
        <f>+'Ark1'!Z3090</f>
        <v>0</v>
      </c>
      <c r="X134" s="161">
        <f>+'Ark1'!AA3090</f>
        <v>0</v>
      </c>
      <c r="Y134" s="54">
        <f>+'Ark1'!AB3090</f>
        <v>0</v>
      </c>
      <c r="Z134" s="54">
        <f>+'Ark1'!AC3090</f>
        <v>0</v>
      </c>
      <c r="AA134" s="74">
        <f>+'Ark1'!AD3090</f>
        <v>0</v>
      </c>
      <c r="AB134" s="74">
        <f>+'Ark1'!AE3090</f>
        <v>0</v>
      </c>
      <c r="AC134" s="74">
        <f>+'Ark1'!AF3090</f>
        <v>0</v>
      </c>
      <c r="AD134" s="161" t="e">
        <f t="shared" si="43"/>
        <v>#DIV/0!</v>
      </c>
      <c r="AE134" s="74" t="e">
        <f t="shared" si="44"/>
        <v>#DIV/0!</v>
      </c>
      <c r="AF134" s="45"/>
      <c r="AG134" s="13"/>
      <c r="AH134" s="13"/>
    </row>
    <row r="135" spans="1:37" ht="15.6">
      <c r="A135" s="45"/>
      <c r="B135" s="52">
        <f>+'Ark1'!C3091</f>
        <v>2014</v>
      </c>
      <c r="C135" s="52">
        <f>+'Ark1'!O3091</f>
        <v>9</v>
      </c>
      <c r="D135" s="65" t="str">
        <f t="shared" si="36"/>
        <v>Agder</v>
      </c>
      <c r="E135" s="52">
        <f>+'Ark1'!Q3091</f>
        <v>0</v>
      </c>
      <c r="F135" s="74"/>
      <c r="G135" s="74"/>
      <c r="H135" s="52">
        <f>+'Ark1'!R3091</f>
        <v>0</v>
      </c>
      <c r="I135" s="74"/>
      <c r="J135" s="183">
        <f>+'Ark1'!AG3091</f>
        <v>0</v>
      </c>
      <c r="K135" s="161"/>
      <c r="L135" s="183">
        <f>+'Ark1'!AH3091</f>
        <v>0</v>
      </c>
      <c r="M135" s="183"/>
      <c r="N135" s="161">
        <f>+'Ark1'!U3091</f>
        <v>0</v>
      </c>
      <c r="O135" s="161"/>
      <c r="P135" s="54">
        <f>+'Ark1'!S3091</f>
        <v>0</v>
      </c>
      <c r="Q135" s="161"/>
      <c r="R135" s="161"/>
      <c r="S135" s="54">
        <f>+'Ark1'!T3091</f>
        <v>0</v>
      </c>
      <c r="T135" s="161">
        <f>+'Ark1'!W3091</f>
        <v>0</v>
      </c>
      <c r="U135" s="74">
        <f>+'Ark1'!X3091</f>
        <v>0</v>
      </c>
      <c r="V135" s="74">
        <f>+'Ark1'!Y3091</f>
        <v>0</v>
      </c>
      <c r="W135" s="74">
        <f>+'Ark1'!Z3091</f>
        <v>0</v>
      </c>
      <c r="X135" s="161">
        <f>+'Ark1'!AA3091</f>
        <v>0</v>
      </c>
      <c r="Y135" s="54">
        <f>+'Ark1'!AB3091</f>
        <v>0</v>
      </c>
      <c r="Z135" s="54">
        <f>+'Ark1'!AC3091</f>
        <v>0</v>
      </c>
      <c r="AA135" s="74">
        <f>+'Ark1'!AD3091</f>
        <v>0</v>
      </c>
      <c r="AB135" s="74">
        <f>+'Ark1'!AE3091</f>
        <v>0</v>
      </c>
      <c r="AC135" s="74">
        <f>+'Ark1'!AF3091</f>
        <v>0</v>
      </c>
      <c r="AD135" s="161" t="e">
        <f t="shared" si="43"/>
        <v>#DIV/0!</v>
      </c>
      <c r="AE135" s="74" t="e">
        <f t="shared" si="44"/>
        <v>#DIV/0!</v>
      </c>
      <c r="AF135" s="45"/>
      <c r="AG135" s="13"/>
      <c r="AH135" s="13"/>
    </row>
    <row r="136" spans="1:37" ht="15.6">
      <c r="A136" s="45"/>
      <c r="B136" s="52">
        <f>+'Ark1'!C3092</f>
        <v>2014</v>
      </c>
      <c r="C136" s="52">
        <f>+'Ark1'!O3092</f>
        <v>11</v>
      </c>
      <c r="D136" s="65" t="str">
        <f t="shared" si="36"/>
        <v>Rogaland</v>
      </c>
      <c r="E136" s="52">
        <f>+'Ark1'!Q3092</f>
        <v>0</v>
      </c>
      <c r="F136" s="74"/>
      <c r="G136" s="74"/>
      <c r="H136" s="52">
        <f>+'Ark1'!R3092</f>
        <v>0</v>
      </c>
      <c r="I136" s="74"/>
      <c r="J136" s="183">
        <f>+'Ark1'!AG3092</f>
        <v>0</v>
      </c>
      <c r="K136" s="161"/>
      <c r="L136" s="183">
        <f>+'Ark1'!AH3092</f>
        <v>0</v>
      </c>
      <c r="M136" s="183"/>
      <c r="N136" s="161">
        <f>+'Ark1'!U3092</f>
        <v>0</v>
      </c>
      <c r="O136" s="161"/>
      <c r="P136" s="54">
        <f>+'Ark1'!S3092</f>
        <v>0</v>
      </c>
      <c r="Q136" s="161"/>
      <c r="R136" s="161"/>
      <c r="S136" s="54">
        <f>+'Ark1'!T3092</f>
        <v>0</v>
      </c>
      <c r="T136" s="161">
        <f>+'Ark1'!W3092</f>
        <v>0</v>
      </c>
      <c r="U136" s="74">
        <f>+'Ark1'!X3092</f>
        <v>0</v>
      </c>
      <c r="V136" s="74">
        <f>+'Ark1'!Y3092</f>
        <v>0</v>
      </c>
      <c r="W136" s="74">
        <f>+'Ark1'!Z3092</f>
        <v>0</v>
      </c>
      <c r="X136" s="161">
        <f>+'Ark1'!AA3092</f>
        <v>0</v>
      </c>
      <c r="Y136" s="54">
        <f>+'Ark1'!AB3092</f>
        <v>0</v>
      </c>
      <c r="Z136" s="54">
        <f>+'Ark1'!AC3092</f>
        <v>0</v>
      </c>
      <c r="AA136" s="74">
        <f>+'Ark1'!AD3092</f>
        <v>0</v>
      </c>
      <c r="AB136" s="74">
        <f>+'Ark1'!AE3092</f>
        <v>0</v>
      </c>
      <c r="AC136" s="74">
        <f>+'Ark1'!AF3092</f>
        <v>0</v>
      </c>
      <c r="AD136" s="161" t="e">
        <f t="shared" si="43"/>
        <v>#DIV/0!</v>
      </c>
      <c r="AE136" s="74" t="e">
        <f t="shared" si="44"/>
        <v>#DIV/0!</v>
      </c>
      <c r="AF136" s="45"/>
      <c r="AG136" s="5"/>
      <c r="AH136" s="5"/>
      <c r="AK136" s="5"/>
    </row>
    <row r="137" spans="1:37" ht="15.6">
      <c r="A137" s="45"/>
      <c r="B137" s="52">
        <f>+'Ark1'!C3093</f>
        <v>2014</v>
      </c>
      <c r="C137" s="52">
        <f>+'Ark1'!O3093</f>
        <v>14</v>
      </c>
      <c r="D137" s="65" t="str">
        <f t="shared" si="36"/>
        <v>Vestland</v>
      </c>
      <c r="E137" s="52">
        <f>+'Ark1'!Q3093</f>
        <v>0</v>
      </c>
      <c r="F137" s="74"/>
      <c r="G137" s="74"/>
      <c r="H137" s="52">
        <f>+'Ark1'!R3093</f>
        <v>0</v>
      </c>
      <c r="I137" s="74"/>
      <c r="J137" s="183">
        <f>+'Ark1'!AG3093</f>
        <v>0</v>
      </c>
      <c r="K137" s="161"/>
      <c r="L137" s="183">
        <f>+'Ark1'!AH3093</f>
        <v>0</v>
      </c>
      <c r="M137" s="183"/>
      <c r="N137" s="161">
        <f>+'Ark1'!U3093</f>
        <v>0</v>
      </c>
      <c r="O137" s="161"/>
      <c r="P137" s="54">
        <f>+'Ark1'!S3093</f>
        <v>0</v>
      </c>
      <c r="Q137" s="161"/>
      <c r="R137" s="161"/>
      <c r="S137" s="54">
        <f>+'Ark1'!T3093</f>
        <v>0</v>
      </c>
      <c r="T137" s="161">
        <f>+'Ark1'!W3093</f>
        <v>0</v>
      </c>
      <c r="U137" s="74">
        <f>+'Ark1'!X3093</f>
        <v>0</v>
      </c>
      <c r="V137" s="74">
        <f>+'Ark1'!Y3093</f>
        <v>0</v>
      </c>
      <c r="W137" s="74">
        <f>+'Ark1'!Z3093</f>
        <v>0</v>
      </c>
      <c r="X137" s="161">
        <f>+'Ark1'!AA3093</f>
        <v>0</v>
      </c>
      <c r="Y137" s="54">
        <f>+'Ark1'!AB3093</f>
        <v>0</v>
      </c>
      <c r="Z137" s="54">
        <f>+'Ark1'!AC3093</f>
        <v>0</v>
      </c>
      <c r="AA137" s="74">
        <f>+'Ark1'!AD3093</f>
        <v>0</v>
      </c>
      <c r="AB137" s="74">
        <f>+'Ark1'!AE3093</f>
        <v>0</v>
      </c>
      <c r="AC137" s="74">
        <f>+'Ark1'!AF3093</f>
        <v>0</v>
      </c>
      <c r="AD137" s="161" t="e">
        <f t="shared" si="43"/>
        <v>#DIV/0!</v>
      </c>
      <c r="AE137" s="74" t="e">
        <f t="shared" si="44"/>
        <v>#DIV/0!</v>
      </c>
      <c r="AF137" s="45"/>
      <c r="AG137" s="5"/>
      <c r="AH137" s="5"/>
      <c r="AK137" s="5"/>
    </row>
    <row r="138" spans="1:37" ht="15.6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5"/>
      <c r="AH138" s="5"/>
      <c r="AK138" s="5"/>
    </row>
    <row r="139" spans="1:37" ht="15.6">
      <c r="A139" s="45"/>
      <c r="B139">
        <f>+'Ark1'!C3094</f>
        <v>2014</v>
      </c>
      <c r="C139">
        <f>+'Ark1'!O3094</f>
        <v>15</v>
      </c>
      <c r="D139" s="2" t="str">
        <f t="shared" si="36"/>
        <v>Møre og Romsdal</v>
      </c>
      <c r="E139">
        <f>+'Ark1'!Q3094</f>
        <v>0</v>
      </c>
      <c r="H139">
        <f>+'Ark1'!R3094</f>
        <v>0</v>
      </c>
      <c r="J139" s="201">
        <f>+'Ark1'!AG3094</f>
        <v>0</v>
      </c>
      <c r="L139" s="201">
        <f>+'Ark1'!AH3094</f>
        <v>0</v>
      </c>
      <c r="M139" s="201"/>
      <c r="N139" s="93">
        <f>+'Ark1'!U3094</f>
        <v>0</v>
      </c>
      <c r="P139" s="1">
        <f>+'Ark1'!S3094</f>
        <v>0</v>
      </c>
      <c r="S139" s="1">
        <f>+'Ark1'!T3094</f>
        <v>0</v>
      </c>
      <c r="T139" s="93">
        <f>+'Ark1'!W3094</f>
        <v>0</v>
      </c>
      <c r="U139" s="11">
        <f>+'Ark1'!X3094</f>
        <v>0</v>
      </c>
      <c r="V139" s="11">
        <f>+'Ark1'!Y3094</f>
        <v>0</v>
      </c>
      <c r="W139" s="11">
        <f>+'Ark1'!Z3094</f>
        <v>0</v>
      </c>
      <c r="X139" s="93">
        <f>+'Ark1'!AA3094</f>
        <v>0</v>
      </c>
      <c r="Y139" s="1">
        <f>+'Ark1'!AB3094</f>
        <v>0</v>
      </c>
      <c r="Z139" s="1">
        <f>+'Ark1'!AC3094</f>
        <v>0</v>
      </c>
      <c r="AA139" s="11">
        <f>+'Ark1'!AD3094</f>
        <v>0</v>
      </c>
      <c r="AB139" s="11">
        <f>+'Ark1'!AE3094</f>
        <v>0</v>
      </c>
      <c r="AC139" s="11">
        <f>+'Ark1'!AF3094</f>
        <v>0</v>
      </c>
      <c r="AD139" s="93" t="e">
        <f t="shared" ref="AD139:AD148" si="45">+N139/P139</f>
        <v>#DIV/0!</v>
      </c>
      <c r="AE139" s="11" t="e">
        <f t="shared" si="44"/>
        <v>#DIV/0!</v>
      </c>
      <c r="AF139" s="45"/>
      <c r="AG139" s="13"/>
      <c r="AH139" s="13"/>
    </row>
    <row r="140" spans="1:37" ht="15.6">
      <c r="A140" s="45"/>
      <c r="B140">
        <f>+'Ark1'!C3095</f>
        <v>2014</v>
      </c>
      <c r="C140">
        <f>+'Ark1'!O3095</f>
        <v>16</v>
      </c>
      <c r="D140" s="2" t="str">
        <f t="shared" si="36"/>
        <v>Trøndelag</v>
      </c>
      <c r="E140">
        <f>+'Ark1'!Q3095</f>
        <v>0</v>
      </c>
      <c r="H140">
        <f>+'Ark1'!R3095</f>
        <v>0</v>
      </c>
      <c r="J140" s="201">
        <f>+'Ark1'!AG3095</f>
        <v>0</v>
      </c>
      <c r="L140" s="201">
        <f>+'Ark1'!AH3095</f>
        <v>0</v>
      </c>
      <c r="M140" s="201"/>
      <c r="N140" s="93">
        <f>+'Ark1'!U3095</f>
        <v>0</v>
      </c>
      <c r="P140" s="1">
        <f>+'Ark1'!S3095</f>
        <v>0</v>
      </c>
      <c r="S140" s="1">
        <f>+'Ark1'!T3095</f>
        <v>0</v>
      </c>
      <c r="T140" s="93">
        <f>+'Ark1'!W3095</f>
        <v>0</v>
      </c>
      <c r="U140" s="11">
        <f>+'Ark1'!X3095</f>
        <v>0</v>
      </c>
      <c r="V140" s="11">
        <f>+'Ark1'!Y3095</f>
        <v>0</v>
      </c>
      <c r="W140" s="11">
        <f>+'Ark1'!Z3095</f>
        <v>0</v>
      </c>
      <c r="X140" s="93">
        <f>+'Ark1'!AA3095</f>
        <v>0</v>
      </c>
      <c r="Y140" s="1">
        <f>+'Ark1'!AB3095</f>
        <v>0</v>
      </c>
      <c r="Z140" s="1">
        <f>+'Ark1'!AC3095</f>
        <v>0</v>
      </c>
      <c r="AA140" s="11">
        <f>+'Ark1'!AD3095</f>
        <v>0</v>
      </c>
      <c r="AB140" s="11">
        <f>+'Ark1'!AE3095</f>
        <v>0</v>
      </c>
      <c r="AC140" s="11">
        <f>+'Ark1'!AF3095</f>
        <v>0</v>
      </c>
      <c r="AD140" s="93" t="e">
        <f t="shared" si="45"/>
        <v>#DIV/0!</v>
      </c>
      <c r="AE140" s="11" t="e">
        <f t="shared" si="44"/>
        <v>#DIV/0!</v>
      </c>
      <c r="AF140" s="45"/>
      <c r="AG140" s="13"/>
      <c r="AH140" s="13"/>
    </row>
    <row r="141" spans="1:37" ht="15.6">
      <c r="A141" s="45"/>
      <c r="B141">
        <f>+'Ark1'!C3096</f>
        <v>2014</v>
      </c>
      <c r="C141">
        <f>+'Ark1'!O3096</f>
        <v>18</v>
      </c>
      <c r="D141" s="2" t="str">
        <f t="shared" si="36"/>
        <v>Nordland</v>
      </c>
      <c r="E141">
        <f>+'Ark1'!Q3096</f>
        <v>0</v>
      </c>
      <c r="H141">
        <f>+'Ark1'!R3096</f>
        <v>0</v>
      </c>
      <c r="J141" s="201">
        <f>+'Ark1'!AG3096</f>
        <v>0</v>
      </c>
      <c r="L141" s="201">
        <f>+'Ark1'!AH3096</f>
        <v>0</v>
      </c>
      <c r="M141" s="201"/>
      <c r="N141" s="93">
        <f>+'Ark1'!U3096</f>
        <v>0</v>
      </c>
      <c r="P141" s="1">
        <f>+'Ark1'!S3096</f>
        <v>0</v>
      </c>
      <c r="S141" s="1">
        <f>+'Ark1'!T3096</f>
        <v>0</v>
      </c>
      <c r="T141" s="93">
        <f>+'Ark1'!W3096</f>
        <v>0</v>
      </c>
      <c r="U141" s="11">
        <f>+'Ark1'!X3096</f>
        <v>0</v>
      </c>
      <c r="V141" s="11">
        <f>+'Ark1'!Y3096</f>
        <v>0</v>
      </c>
      <c r="W141" s="11">
        <f>+'Ark1'!Z3096</f>
        <v>0</v>
      </c>
      <c r="X141" s="93">
        <f>+'Ark1'!AA3096</f>
        <v>0</v>
      </c>
      <c r="Y141" s="1">
        <f>+'Ark1'!AB3096</f>
        <v>0</v>
      </c>
      <c r="Z141" s="1">
        <f>+'Ark1'!AC3096</f>
        <v>0</v>
      </c>
      <c r="AA141" s="11">
        <f>+'Ark1'!AD3096</f>
        <v>0</v>
      </c>
      <c r="AB141" s="11">
        <f>+'Ark1'!AE3096</f>
        <v>0</v>
      </c>
      <c r="AC141" s="11">
        <f>+'Ark1'!AF3096</f>
        <v>0</v>
      </c>
      <c r="AD141" s="93" t="e">
        <f t="shared" si="45"/>
        <v>#DIV/0!</v>
      </c>
      <c r="AE141" s="11" t="e">
        <f t="shared" si="44"/>
        <v>#DIV/0!</v>
      </c>
      <c r="AF141" s="45"/>
      <c r="AG141" s="13"/>
      <c r="AH141" s="13"/>
    </row>
    <row r="142" spans="1:37" ht="15.6">
      <c r="A142" s="45"/>
      <c r="B142">
        <f>+'Ark1'!C3097</f>
        <v>2014</v>
      </c>
      <c r="C142">
        <f>+'Ark1'!O3097</f>
        <v>54</v>
      </c>
      <c r="D142" s="2" t="str">
        <f t="shared" si="36"/>
        <v>Troms og Finnmark</v>
      </c>
      <c r="E142">
        <f>+'Ark1'!Q3097</f>
        <v>0</v>
      </c>
      <c r="H142">
        <f>+'Ark1'!R3097</f>
        <v>0</v>
      </c>
      <c r="J142" s="201">
        <f>+'Ark1'!AG3097</f>
        <v>0</v>
      </c>
      <c r="L142" s="201">
        <f>+'Ark1'!AH3097</f>
        <v>0</v>
      </c>
      <c r="M142" s="201"/>
      <c r="N142" s="93">
        <f>+'Ark1'!U3097</f>
        <v>0</v>
      </c>
      <c r="P142" s="1">
        <f>+'Ark1'!S3097</f>
        <v>0</v>
      </c>
      <c r="S142" s="1">
        <f>+'Ark1'!T3097</f>
        <v>0</v>
      </c>
      <c r="T142" s="93">
        <f>+'Ark1'!W3097</f>
        <v>0</v>
      </c>
      <c r="U142" s="11">
        <f>+'Ark1'!X3097</f>
        <v>0</v>
      </c>
      <c r="V142" s="11">
        <f>+'Ark1'!Y3097</f>
        <v>0</v>
      </c>
      <c r="W142" s="11">
        <f>+'Ark1'!Z3097</f>
        <v>0</v>
      </c>
      <c r="X142" s="93">
        <f>+'Ark1'!AA3097</f>
        <v>0</v>
      </c>
      <c r="Y142" s="1">
        <f>+'Ark1'!AB3097</f>
        <v>0</v>
      </c>
      <c r="Z142" s="1">
        <f>+'Ark1'!AC3097</f>
        <v>0</v>
      </c>
      <c r="AA142" s="11">
        <f>+'Ark1'!AD3097</f>
        <v>0</v>
      </c>
      <c r="AB142" s="11">
        <f>+'Ark1'!AE3097</f>
        <v>0</v>
      </c>
      <c r="AC142" s="11">
        <f>+'Ark1'!AF3097</f>
        <v>0</v>
      </c>
      <c r="AD142" s="93" t="e">
        <f t="shared" si="45"/>
        <v>#DIV/0!</v>
      </c>
      <c r="AE142" s="11" t="e">
        <f t="shared" si="44"/>
        <v>#DIV/0!</v>
      </c>
      <c r="AF142" s="45"/>
      <c r="AG142" s="13"/>
      <c r="AH142" s="13"/>
    </row>
    <row r="143" spans="1:37" ht="15.6">
      <c r="A143" s="45"/>
      <c r="B143">
        <f>+'Ark1'!C3098</f>
        <v>2013</v>
      </c>
      <c r="C143">
        <f>+'Ark1'!O3098</f>
        <v>1</v>
      </c>
      <c r="D143" s="2" t="str">
        <f t="shared" si="36"/>
        <v>Viken</v>
      </c>
      <c r="E143">
        <f>+'Ark1'!Q3098</f>
        <v>0</v>
      </c>
      <c r="H143">
        <f>+'Ark1'!R3098</f>
        <v>0</v>
      </c>
      <c r="J143" s="201">
        <f>+'Ark1'!AG3098</f>
        <v>0</v>
      </c>
      <c r="L143" s="201">
        <f>+'Ark1'!AH3098</f>
        <v>0</v>
      </c>
      <c r="M143" s="201"/>
      <c r="N143" s="93">
        <f>+'Ark1'!U3098</f>
        <v>0</v>
      </c>
      <c r="P143" s="1">
        <f>+'Ark1'!S3098</f>
        <v>0</v>
      </c>
      <c r="S143" s="1">
        <f>+'Ark1'!T3098</f>
        <v>0</v>
      </c>
      <c r="T143" s="93">
        <f>+'Ark1'!W3098</f>
        <v>0</v>
      </c>
      <c r="U143" s="11">
        <f>+'Ark1'!X3098</f>
        <v>0</v>
      </c>
      <c r="V143" s="11">
        <f>+'Ark1'!Y3098</f>
        <v>0</v>
      </c>
      <c r="W143" s="11">
        <f>+'Ark1'!Z3098</f>
        <v>0</v>
      </c>
      <c r="X143" s="93">
        <f>+'Ark1'!AA3098</f>
        <v>0</v>
      </c>
      <c r="Y143" s="1">
        <f>+'Ark1'!AB3098</f>
        <v>0</v>
      </c>
      <c r="Z143" s="1">
        <f>+'Ark1'!AC3098</f>
        <v>0</v>
      </c>
      <c r="AA143" s="11">
        <f>+'Ark1'!AD3098</f>
        <v>0</v>
      </c>
      <c r="AB143" s="11">
        <f>+'Ark1'!AE3098</f>
        <v>0</v>
      </c>
      <c r="AC143" s="11">
        <f>+'Ark1'!AF3098</f>
        <v>0</v>
      </c>
      <c r="AD143" s="93" t="e">
        <f t="shared" si="45"/>
        <v>#DIV/0!</v>
      </c>
      <c r="AE143" s="11" t="e">
        <f t="shared" si="44"/>
        <v>#DIV/0!</v>
      </c>
      <c r="AF143" s="45"/>
      <c r="AG143" s="13"/>
      <c r="AH143" s="13"/>
    </row>
    <row r="144" spans="1:37" ht="15.6">
      <c r="A144" s="45"/>
      <c r="B144">
        <f>+'Ark1'!C3099</f>
        <v>2013</v>
      </c>
      <c r="C144">
        <f>+'Ark1'!O3099</f>
        <v>4</v>
      </c>
      <c r="D144" s="2" t="str">
        <f t="shared" si="36"/>
        <v>Innlandet</v>
      </c>
      <c r="E144">
        <f>+'Ark1'!Q3099</f>
        <v>0</v>
      </c>
      <c r="H144">
        <f>+'Ark1'!R3099</f>
        <v>0</v>
      </c>
      <c r="J144" s="201">
        <f>+'Ark1'!AG3099</f>
        <v>0</v>
      </c>
      <c r="L144" s="201">
        <f>+'Ark1'!AH3099</f>
        <v>0</v>
      </c>
      <c r="M144" s="201"/>
      <c r="N144" s="93">
        <f>+'Ark1'!U3099</f>
        <v>0</v>
      </c>
      <c r="P144" s="1">
        <f>+'Ark1'!S3099</f>
        <v>0</v>
      </c>
      <c r="S144" s="1">
        <f>+'Ark1'!T3099</f>
        <v>0</v>
      </c>
      <c r="T144" s="93">
        <f>+'Ark1'!W3099</f>
        <v>0</v>
      </c>
      <c r="U144" s="11">
        <f>+'Ark1'!X3099</f>
        <v>0</v>
      </c>
      <c r="V144" s="11">
        <f>+'Ark1'!Y3099</f>
        <v>0</v>
      </c>
      <c r="W144" s="11">
        <f>+'Ark1'!Z3099</f>
        <v>0</v>
      </c>
      <c r="X144" s="93">
        <f>+'Ark1'!AA3099</f>
        <v>0</v>
      </c>
      <c r="Y144" s="1">
        <f>+'Ark1'!AB3099</f>
        <v>0</v>
      </c>
      <c r="Z144" s="1">
        <f>+'Ark1'!AC3099</f>
        <v>0</v>
      </c>
      <c r="AA144" s="11">
        <f>+'Ark1'!AD3099</f>
        <v>0</v>
      </c>
      <c r="AB144" s="11">
        <f>+'Ark1'!AE3099</f>
        <v>0</v>
      </c>
      <c r="AC144" s="11">
        <f>+'Ark1'!AF3099</f>
        <v>0</v>
      </c>
      <c r="AD144" s="93" t="e">
        <f t="shared" si="45"/>
        <v>#DIV/0!</v>
      </c>
      <c r="AE144" s="11" t="e">
        <f t="shared" si="44"/>
        <v>#DIV/0!</v>
      </c>
      <c r="AF144" s="45"/>
      <c r="AG144" s="13"/>
      <c r="AH144" s="13"/>
    </row>
    <row r="145" spans="1:34" ht="15.6">
      <c r="A145" s="45"/>
      <c r="B145">
        <f>+'Ark1'!C3100</f>
        <v>2013</v>
      </c>
      <c r="C145">
        <f>+'Ark1'!O3100</f>
        <v>8</v>
      </c>
      <c r="D145" s="2" t="str">
        <f t="shared" si="36"/>
        <v>Telemark/ Vestfold</v>
      </c>
      <c r="E145">
        <f>+'Ark1'!Q3100</f>
        <v>0</v>
      </c>
      <c r="H145">
        <f>+'Ark1'!R3100</f>
        <v>0</v>
      </c>
      <c r="J145" s="201">
        <f>+'Ark1'!AG3100</f>
        <v>0</v>
      </c>
      <c r="L145" s="201">
        <f>+'Ark1'!AH3100</f>
        <v>0</v>
      </c>
      <c r="M145" s="201"/>
      <c r="N145" s="93">
        <f>+'Ark1'!U3100</f>
        <v>0</v>
      </c>
      <c r="P145" s="1">
        <f>+'Ark1'!S3100</f>
        <v>0</v>
      </c>
      <c r="S145" s="1">
        <f>+'Ark1'!T3100</f>
        <v>0</v>
      </c>
      <c r="T145" s="93">
        <f>+'Ark1'!W3100</f>
        <v>0</v>
      </c>
      <c r="U145" s="11">
        <f>+'Ark1'!X3100</f>
        <v>0</v>
      </c>
      <c r="V145" s="11">
        <f>+'Ark1'!Y3100</f>
        <v>0</v>
      </c>
      <c r="W145" s="11">
        <f>+'Ark1'!Z3100</f>
        <v>0</v>
      </c>
      <c r="X145" s="93">
        <f>+'Ark1'!AA3100</f>
        <v>0</v>
      </c>
      <c r="Y145" s="1">
        <f>+'Ark1'!AB3100</f>
        <v>0</v>
      </c>
      <c r="Z145" s="1">
        <f>+'Ark1'!AC3100</f>
        <v>0</v>
      </c>
      <c r="AA145" s="11">
        <f>+'Ark1'!AD3100</f>
        <v>0</v>
      </c>
      <c r="AB145" s="11">
        <f>+'Ark1'!AE3100</f>
        <v>0</v>
      </c>
      <c r="AC145" s="11">
        <f>+'Ark1'!AF3100</f>
        <v>0</v>
      </c>
      <c r="AD145" s="93" t="e">
        <f t="shared" si="45"/>
        <v>#DIV/0!</v>
      </c>
      <c r="AE145" s="11" t="e">
        <f t="shared" si="44"/>
        <v>#DIV/0!</v>
      </c>
      <c r="AF145" s="45"/>
      <c r="AG145" s="13"/>
      <c r="AH145" s="13"/>
    </row>
    <row r="146" spans="1:34" ht="15.6">
      <c r="A146" s="45"/>
      <c r="B146">
        <f>+'Ark1'!C3101</f>
        <v>2013</v>
      </c>
      <c r="C146">
        <f>+'Ark1'!O3101</f>
        <v>9</v>
      </c>
      <c r="D146" s="2" t="str">
        <f t="shared" si="36"/>
        <v>Agder</v>
      </c>
      <c r="E146">
        <f>+'Ark1'!Q3101</f>
        <v>0</v>
      </c>
      <c r="H146">
        <f>+'Ark1'!R3101</f>
        <v>0</v>
      </c>
      <c r="J146" s="201">
        <f>+'Ark1'!AG3101</f>
        <v>0</v>
      </c>
      <c r="L146" s="201">
        <f>+'Ark1'!AH3101</f>
        <v>0</v>
      </c>
      <c r="M146" s="201"/>
      <c r="N146" s="93">
        <f>+'Ark1'!U3101</f>
        <v>0</v>
      </c>
      <c r="P146" s="1">
        <f>+'Ark1'!S3101</f>
        <v>0</v>
      </c>
      <c r="S146" s="1">
        <f>+'Ark1'!T3101</f>
        <v>0</v>
      </c>
      <c r="T146" s="93">
        <f>+'Ark1'!W3101</f>
        <v>0</v>
      </c>
      <c r="U146" s="11">
        <f>+'Ark1'!X3101</f>
        <v>0</v>
      </c>
      <c r="V146" s="11">
        <f>+'Ark1'!Y3101</f>
        <v>0</v>
      </c>
      <c r="W146" s="11">
        <f>+'Ark1'!Z3101</f>
        <v>0</v>
      </c>
      <c r="X146" s="93">
        <f>+'Ark1'!AA3101</f>
        <v>0</v>
      </c>
      <c r="Y146" s="1">
        <f>+'Ark1'!AB3101</f>
        <v>0</v>
      </c>
      <c r="Z146" s="1">
        <f>+'Ark1'!AC3101</f>
        <v>0</v>
      </c>
      <c r="AA146" s="11">
        <f>+'Ark1'!AD3101</f>
        <v>0</v>
      </c>
      <c r="AB146" s="11">
        <f>+'Ark1'!AE3101</f>
        <v>0</v>
      </c>
      <c r="AC146" s="11">
        <f>+'Ark1'!AF3101</f>
        <v>0</v>
      </c>
      <c r="AD146" s="93" t="e">
        <f t="shared" si="45"/>
        <v>#DIV/0!</v>
      </c>
      <c r="AE146" s="11" t="e">
        <f t="shared" si="44"/>
        <v>#DIV/0!</v>
      </c>
      <c r="AF146" s="45"/>
      <c r="AG146" s="13"/>
      <c r="AH146" s="13"/>
    </row>
    <row r="147" spans="1:34" ht="15.6">
      <c r="A147" s="45"/>
      <c r="B147">
        <f>+'Ark1'!C3102</f>
        <v>2013</v>
      </c>
      <c r="C147">
        <f>+'Ark1'!O3102</f>
        <v>11</v>
      </c>
      <c r="D147" s="2" t="str">
        <f t="shared" si="36"/>
        <v>Rogaland</v>
      </c>
      <c r="E147">
        <f>+'Ark1'!Q3102</f>
        <v>0</v>
      </c>
      <c r="H147">
        <f>+'Ark1'!R3102</f>
        <v>0</v>
      </c>
      <c r="J147" s="201">
        <f>+'Ark1'!AG3102</f>
        <v>0</v>
      </c>
      <c r="L147" s="201">
        <f>+'Ark1'!AH3102</f>
        <v>0</v>
      </c>
      <c r="M147" s="201"/>
      <c r="N147" s="93">
        <f>+'Ark1'!U3102</f>
        <v>0</v>
      </c>
      <c r="P147" s="1">
        <f>+'Ark1'!S3102</f>
        <v>0</v>
      </c>
      <c r="S147" s="1">
        <f>+'Ark1'!T3102</f>
        <v>0</v>
      </c>
      <c r="T147" s="93">
        <f>+'Ark1'!W3102</f>
        <v>0</v>
      </c>
      <c r="U147" s="11">
        <f>+'Ark1'!X3102</f>
        <v>0</v>
      </c>
      <c r="V147" s="11">
        <f>+'Ark1'!Y3102</f>
        <v>0</v>
      </c>
      <c r="W147" s="11">
        <f>+'Ark1'!Z3102</f>
        <v>0</v>
      </c>
      <c r="X147" s="93">
        <f>+'Ark1'!AA3102</f>
        <v>0</v>
      </c>
      <c r="Y147" s="1">
        <f>+'Ark1'!AB3102</f>
        <v>0</v>
      </c>
      <c r="Z147" s="1">
        <f>+'Ark1'!AC3102</f>
        <v>0</v>
      </c>
      <c r="AA147" s="11">
        <f>+'Ark1'!AD3102</f>
        <v>0</v>
      </c>
      <c r="AB147" s="11">
        <f>+'Ark1'!AE3102</f>
        <v>0</v>
      </c>
      <c r="AC147" s="11">
        <f>+'Ark1'!AF3102</f>
        <v>0</v>
      </c>
      <c r="AD147" s="93" t="e">
        <f t="shared" si="45"/>
        <v>#DIV/0!</v>
      </c>
      <c r="AE147" s="11" t="e">
        <f t="shared" si="44"/>
        <v>#DIV/0!</v>
      </c>
      <c r="AF147" s="45"/>
      <c r="AG147" s="13"/>
      <c r="AH147" s="13"/>
    </row>
    <row r="148" spans="1:34" ht="15.6">
      <c r="A148" s="45"/>
      <c r="B148">
        <f>+'Ark1'!C3103</f>
        <v>2013</v>
      </c>
      <c r="C148">
        <f>+'Ark1'!O3103</f>
        <v>14</v>
      </c>
      <c r="D148" s="2" t="str">
        <f t="shared" si="36"/>
        <v>Vestland</v>
      </c>
      <c r="E148">
        <f>+'Ark1'!Q3103</f>
        <v>0</v>
      </c>
      <c r="H148">
        <f>+'Ark1'!R3103</f>
        <v>0</v>
      </c>
      <c r="J148" s="201">
        <f>+'Ark1'!AG3103</f>
        <v>0</v>
      </c>
      <c r="L148" s="201">
        <f>+'Ark1'!AH3103</f>
        <v>0</v>
      </c>
      <c r="M148" s="201"/>
      <c r="N148" s="93">
        <f>+'Ark1'!U3103</f>
        <v>0</v>
      </c>
      <c r="P148" s="1">
        <f>+'Ark1'!S3103</f>
        <v>0</v>
      </c>
      <c r="S148" s="1">
        <f>+'Ark1'!T3103</f>
        <v>0</v>
      </c>
      <c r="T148" s="93">
        <f>+'Ark1'!W3103</f>
        <v>0</v>
      </c>
      <c r="U148" s="11">
        <f>+'Ark1'!X3103</f>
        <v>0</v>
      </c>
      <c r="V148" s="11">
        <f>+'Ark1'!Y3103</f>
        <v>0</v>
      </c>
      <c r="W148" s="11">
        <f>+'Ark1'!Z3103</f>
        <v>0</v>
      </c>
      <c r="X148" s="93">
        <f>+'Ark1'!AA3103</f>
        <v>0</v>
      </c>
      <c r="Y148" s="1">
        <f>+'Ark1'!AB3103</f>
        <v>0</v>
      </c>
      <c r="Z148" s="1">
        <f>+'Ark1'!AC3103</f>
        <v>0</v>
      </c>
      <c r="AA148" s="11">
        <f>+'Ark1'!AD3103</f>
        <v>0</v>
      </c>
      <c r="AB148" s="11">
        <f>+'Ark1'!AE3103</f>
        <v>0</v>
      </c>
      <c r="AC148" s="11">
        <f>+'Ark1'!AF3103</f>
        <v>0</v>
      </c>
      <c r="AD148" s="93" t="e">
        <f t="shared" si="45"/>
        <v>#DIV/0!</v>
      </c>
      <c r="AE148" s="11" t="e">
        <f t="shared" ref="AE148:AE166" si="46">+H148/E148</f>
        <v>#DIV/0!</v>
      </c>
      <c r="AF148" s="45"/>
      <c r="AG148" s="13"/>
      <c r="AH148" s="13"/>
    </row>
    <row r="149" spans="1:34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13"/>
      <c r="AH149" s="13"/>
    </row>
    <row r="150" spans="1:34" ht="15.6">
      <c r="A150" s="45"/>
      <c r="B150" s="52">
        <f>+'Ark1'!C3104</f>
        <v>2013</v>
      </c>
      <c r="C150" s="52">
        <f>+'Ark1'!O3104</f>
        <v>15</v>
      </c>
      <c r="D150" s="65" t="str">
        <f t="shared" si="36"/>
        <v>Møre og Romsdal</v>
      </c>
      <c r="E150" s="52">
        <f>+'Ark1'!Q3104</f>
        <v>0</v>
      </c>
      <c r="F150" s="74"/>
      <c r="G150" s="74"/>
      <c r="H150" s="52">
        <f>+'Ark1'!R3104</f>
        <v>0</v>
      </c>
      <c r="I150" s="74"/>
      <c r="J150" s="183">
        <f>+'Ark1'!AG3104</f>
        <v>0</v>
      </c>
      <c r="K150" s="161"/>
      <c r="L150" s="183">
        <f>+'Ark1'!AH3104</f>
        <v>0</v>
      </c>
      <c r="M150" s="183"/>
      <c r="N150" s="161">
        <f>+'Ark1'!U3104</f>
        <v>0</v>
      </c>
      <c r="O150" s="161"/>
      <c r="P150" s="54">
        <f>+'Ark1'!S3104</f>
        <v>0</v>
      </c>
      <c r="Q150" s="161"/>
      <c r="R150" s="161"/>
      <c r="S150" s="54">
        <f>+'Ark1'!T3104</f>
        <v>0</v>
      </c>
      <c r="T150" s="161">
        <f>+'Ark1'!W3104</f>
        <v>0</v>
      </c>
      <c r="U150" s="74">
        <f>+'Ark1'!X3104</f>
        <v>0</v>
      </c>
      <c r="V150" s="74">
        <f>+'Ark1'!Y3104</f>
        <v>0</v>
      </c>
      <c r="W150" s="74">
        <f>+'Ark1'!Z3104</f>
        <v>0</v>
      </c>
      <c r="X150" s="161">
        <f>+'Ark1'!AA3104</f>
        <v>0</v>
      </c>
      <c r="Y150" s="54">
        <f>+'Ark1'!AB3104</f>
        <v>0</v>
      </c>
      <c r="Z150" s="54">
        <f>+'Ark1'!AC3104</f>
        <v>0</v>
      </c>
      <c r="AA150" s="74">
        <f>+'Ark1'!AD3104</f>
        <v>0</v>
      </c>
      <c r="AB150" s="74">
        <f>+'Ark1'!AE3104</f>
        <v>0</v>
      </c>
      <c r="AC150" s="74">
        <f>+'Ark1'!AF3104</f>
        <v>0</v>
      </c>
      <c r="AD150" s="161" t="e">
        <f t="shared" ref="AD150:AD159" si="47">+N150/P150</f>
        <v>#DIV/0!</v>
      </c>
      <c r="AE150" s="74" t="e">
        <f t="shared" si="46"/>
        <v>#DIV/0!</v>
      </c>
      <c r="AF150" s="45"/>
      <c r="AG150" s="13"/>
      <c r="AH150" s="13"/>
    </row>
    <row r="151" spans="1:34" ht="15.6">
      <c r="A151" s="45"/>
      <c r="B151" s="52">
        <f>+'Ark1'!C3105</f>
        <v>2013</v>
      </c>
      <c r="C151" s="52">
        <f>+'Ark1'!O3105</f>
        <v>16</v>
      </c>
      <c r="D151" s="65" t="str">
        <f t="shared" si="36"/>
        <v>Trøndelag</v>
      </c>
      <c r="E151" s="52">
        <f>+'Ark1'!Q3105</f>
        <v>0</v>
      </c>
      <c r="F151" s="74"/>
      <c r="G151" s="74"/>
      <c r="H151" s="52">
        <f>+'Ark1'!R3105</f>
        <v>0</v>
      </c>
      <c r="I151" s="74"/>
      <c r="J151" s="183">
        <f>+'Ark1'!AG3105</f>
        <v>0</v>
      </c>
      <c r="K151" s="161"/>
      <c r="L151" s="183">
        <f>+'Ark1'!AH3105</f>
        <v>0</v>
      </c>
      <c r="M151" s="183"/>
      <c r="N151" s="161">
        <f>+'Ark1'!U3105</f>
        <v>0</v>
      </c>
      <c r="O151" s="161"/>
      <c r="P151" s="54">
        <f>+'Ark1'!S3105</f>
        <v>0</v>
      </c>
      <c r="Q151" s="161"/>
      <c r="R151" s="161"/>
      <c r="S151" s="54">
        <f>+'Ark1'!T3105</f>
        <v>0</v>
      </c>
      <c r="T151" s="161">
        <f>+'Ark1'!W3105</f>
        <v>0</v>
      </c>
      <c r="U151" s="74">
        <f>+'Ark1'!X3105</f>
        <v>0</v>
      </c>
      <c r="V151" s="74">
        <f>+'Ark1'!Y3105</f>
        <v>0</v>
      </c>
      <c r="W151" s="74">
        <f>+'Ark1'!Z3105</f>
        <v>0</v>
      </c>
      <c r="X151" s="161">
        <f>+'Ark1'!AA3105</f>
        <v>0</v>
      </c>
      <c r="Y151" s="54">
        <f>+'Ark1'!AB3105</f>
        <v>0</v>
      </c>
      <c r="Z151" s="54">
        <f>+'Ark1'!AC3105</f>
        <v>0</v>
      </c>
      <c r="AA151" s="74">
        <f>+'Ark1'!AD3105</f>
        <v>0</v>
      </c>
      <c r="AB151" s="74">
        <f>+'Ark1'!AE3105</f>
        <v>0</v>
      </c>
      <c r="AC151" s="74">
        <f>+'Ark1'!AF3105</f>
        <v>0</v>
      </c>
      <c r="AD151" s="161" t="e">
        <f t="shared" si="47"/>
        <v>#DIV/0!</v>
      </c>
      <c r="AE151" s="74" t="e">
        <f t="shared" si="46"/>
        <v>#DIV/0!</v>
      </c>
      <c r="AF151" s="45"/>
      <c r="AG151" s="13"/>
      <c r="AH151" s="13"/>
    </row>
    <row r="152" spans="1:34" ht="15.6">
      <c r="A152" s="45"/>
      <c r="B152" s="52">
        <f>+'Ark1'!C3106</f>
        <v>2013</v>
      </c>
      <c r="C152" s="52">
        <f>+'Ark1'!O3106</f>
        <v>18</v>
      </c>
      <c r="D152" s="65" t="str">
        <f t="shared" si="36"/>
        <v>Nordland</v>
      </c>
      <c r="E152" s="52">
        <f>+'Ark1'!Q3106</f>
        <v>0</v>
      </c>
      <c r="F152" s="74"/>
      <c r="G152" s="74"/>
      <c r="H152" s="52">
        <f>+'Ark1'!R3106</f>
        <v>0</v>
      </c>
      <c r="I152" s="74"/>
      <c r="J152" s="183">
        <f>+'Ark1'!AG3106</f>
        <v>0</v>
      </c>
      <c r="K152" s="161"/>
      <c r="L152" s="183">
        <f>+'Ark1'!AH3106</f>
        <v>0</v>
      </c>
      <c r="M152" s="183"/>
      <c r="N152" s="161">
        <f>+'Ark1'!U3106</f>
        <v>0</v>
      </c>
      <c r="O152" s="161"/>
      <c r="P152" s="54">
        <f>+'Ark1'!S3106</f>
        <v>0</v>
      </c>
      <c r="Q152" s="161"/>
      <c r="R152" s="161"/>
      <c r="S152" s="54">
        <f>+'Ark1'!T3106</f>
        <v>0</v>
      </c>
      <c r="T152" s="161">
        <f>+'Ark1'!W3106</f>
        <v>0</v>
      </c>
      <c r="U152" s="74">
        <f>+'Ark1'!X3106</f>
        <v>0</v>
      </c>
      <c r="V152" s="74">
        <f>+'Ark1'!Y3106</f>
        <v>0</v>
      </c>
      <c r="W152" s="74">
        <f>+'Ark1'!Z3106</f>
        <v>0</v>
      </c>
      <c r="X152" s="161">
        <f>+'Ark1'!AA3106</f>
        <v>0</v>
      </c>
      <c r="Y152" s="54">
        <f>+'Ark1'!AB3106</f>
        <v>0</v>
      </c>
      <c r="Z152" s="54">
        <f>+'Ark1'!AC3106</f>
        <v>0</v>
      </c>
      <c r="AA152" s="74">
        <f>+'Ark1'!AD3106</f>
        <v>0</v>
      </c>
      <c r="AB152" s="74">
        <f>+'Ark1'!AE3106</f>
        <v>0</v>
      </c>
      <c r="AC152" s="74">
        <f>+'Ark1'!AF3106</f>
        <v>0</v>
      </c>
      <c r="AD152" s="161" t="e">
        <f t="shared" si="47"/>
        <v>#DIV/0!</v>
      </c>
      <c r="AE152" s="74" t="e">
        <f t="shared" si="46"/>
        <v>#DIV/0!</v>
      </c>
      <c r="AF152" s="45"/>
      <c r="AG152" s="13"/>
      <c r="AH152" s="13"/>
    </row>
    <row r="153" spans="1:34" ht="15.6">
      <c r="A153" s="45"/>
      <c r="B153" s="52">
        <f>+'Ark1'!C3107</f>
        <v>2013</v>
      </c>
      <c r="C153" s="52">
        <f>+'Ark1'!O3107</f>
        <v>54</v>
      </c>
      <c r="D153" s="65" t="str">
        <f t="shared" si="36"/>
        <v>Troms og Finnmark</v>
      </c>
      <c r="E153" s="52">
        <f>+'Ark1'!Q3107</f>
        <v>0</v>
      </c>
      <c r="F153" s="74"/>
      <c r="G153" s="74"/>
      <c r="H153" s="52">
        <f>+'Ark1'!R3107</f>
        <v>0</v>
      </c>
      <c r="I153" s="74"/>
      <c r="J153" s="183">
        <f>+'Ark1'!AG3107</f>
        <v>0</v>
      </c>
      <c r="K153" s="161"/>
      <c r="L153" s="183">
        <f>+'Ark1'!AH3107</f>
        <v>0</v>
      </c>
      <c r="M153" s="183"/>
      <c r="N153" s="161">
        <f>+'Ark1'!U3107</f>
        <v>0</v>
      </c>
      <c r="O153" s="161"/>
      <c r="P153" s="54">
        <f>+'Ark1'!S3107</f>
        <v>0</v>
      </c>
      <c r="Q153" s="161"/>
      <c r="R153" s="161"/>
      <c r="S153" s="54">
        <f>+'Ark1'!T3107</f>
        <v>0</v>
      </c>
      <c r="T153" s="161">
        <f>+'Ark1'!W3107</f>
        <v>0</v>
      </c>
      <c r="U153" s="74">
        <f>+'Ark1'!X3107</f>
        <v>0</v>
      </c>
      <c r="V153" s="74">
        <f>+'Ark1'!Y3107</f>
        <v>0</v>
      </c>
      <c r="W153" s="74">
        <f>+'Ark1'!Z3107</f>
        <v>0</v>
      </c>
      <c r="X153" s="161">
        <f>+'Ark1'!AA3107</f>
        <v>0</v>
      </c>
      <c r="Y153" s="54">
        <f>+'Ark1'!AB3107</f>
        <v>0</v>
      </c>
      <c r="Z153" s="54">
        <f>+'Ark1'!AC3107</f>
        <v>0</v>
      </c>
      <c r="AA153" s="74">
        <f>+'Ark1'!AD3107</f>
        <v>0</v>
      </c>
      <c r="AB153" s="74">
        <f>+'Ark1'!AE3107</f>
        <v>0</v>
      </c>
      <c r="AC153" s="74">
        <f>+'Ark1'!AF3107</f>
        <v>0</v>
      </c>
      <c r="AD153" s="161" t="e">
        <f t="shared" si="47"/>
        <v>#DIV/0!</v>
      </c>
      <c r="AE153" s="74" t="e">
        <f t="shared" si="46"/>
        <v>#DIV/0!</v>
      </c>
      <c r="AF153" s="45"/>
      <c r="AG153" s="13"/>
      <c r="AH153" s="13"/>
    </row>
    <row r="154" spans="1:34" ht="15.6">
      <c r="A154" s="45"/>
      <c r="B154" s="52">
        <f>+'Ark1'!C3108</f>
        <v>2012</v>
      </c>
      <c r="C154" s="52">
        <f>+'Ark1'!O3108</f>
        <v>1</v>
      </c>
      <c r="D154" s="65" t="str">
        <f t="shared" si="36"/>
        <v>Viken</v>
      </c>
      <c r="E154" s="52">
        <f>+'Ark1'!Q3108</f>
        <v>0</v>
      </c>
      <c r="F154" s="74"/>
      <c r="G154" s="74"/>
      <c r="H154" s="52">
        <f>+'Ark1'!R3108</f>
        <v>0</v>
      </c>
      <c r="I154" s="74"/>
      <c r="J154" s="183">
        <f>+'Ark1'!AG3108</f>
        <v>0</v>
      </c>
      <c r="K154" s="161"/>
      <c r="L154" s="183">
        <f>+'Ark1'!AH3108</f>
        <v>0</v>
      </c>
      <c r="M154" s="183"/>
      <c r="N154" s="161">
        <f>+'Ark1'!U3108</f>
        <v>0</v>
      </c>
      <c r="O154" s="161"/>
      <c r="P154" s="54">
        <f>+'Ark1'!S3108</f>
        <v>0</v>
      </c>
      <c r="Q154" s="161"/>
      <c r="R154" s="161"/>
      <c r="S154" s="54">
        <f>+'Ark1'!T3108</f>
        <v>0</v>
      </c>
      <c r="T154" s="161">
        <f>+'Ark1'!W3108</f>
        <v>0</v>
      </c>
      <c r="U154" s="74">
        <f>+'Ark1'!X3108</f>
        <v>0</v>
      </c>
      <c r="V154" s="74">
        <f>+'Ark1'!Y3108</f>
        <v>0</v>
      </c>
      <c r="W154" s="74">
        <f>+'Ark1'!Z3108</f>
        <v>0</v>
      </c>
      <c r="X154" s="161">
        <f>+'Ark1'!AA3108</f>
        <v>0</v>
      </c>
      <c r="Y154" s="54">
        <f>+'Ark1'!AB3108</f>
        <v>0</v>
      </c>
      <c r="Z154" s="54">
        <f>+'Ark1'!AC3108</f>
        <v>0</v>
      </c>
      <c r="AA154" s="74">
        <f>+'Ark1'!AD3108</f>
        <v>0</v>
      </c>
      <c r="AB154" s="74">
        <f>+'Ark1'!AE3108</f>
        <v>0</v>
      </c>
      <c r="AC154" s="74">
        <f>+'Ark1'!AF3108</f>
        <v>0</v>
      </c>
      <c r="AD154" s="161" t="e">
        <f t="shared" si="47"/>
        <v>#DIV/0!</v>
      </c>
      <c r="AE154" s="74" t="e">
        <f t="shared" si="46"/>
        <v>#DIV/0!</v>
      </c>
      <c r="AF154" s="45"/>
      <c r="AG154" s="13"/>
      <c r="AH154" s="13"/>
    </row>
    <row r="155" spans="1:34" ht="15.6">
      <c r="A155" s="45"/>
      <c r="B155" s="52">
        <f>+'Ark1'!C3109</f>
        <v>2012</v>
      </c>
      <c r="C155" s="52">
        <f>+'Ark1'!O3109</f>
        <v>4</v>
      </c>
      <c r="D155" s="65" t="str">
        <f t="shared" ref="D155:D192" si="48">VLOOKUP(C155,$AK$11:$AL$24,2)</f>
        <v>Innlandet</v>
      </c>
      <c r="E155" s="52">
        <f>+'Ark1'!Q3109</f>
        <v>0</v>
      </c>
      <c r="F155" s="74"/>
      <c r="G155" s="74"/>
      <c r="H155" s="52">
        <f>+'Ark1'!R3109</f>
        <v>0</v>
      </c>
      <c r="I155" s="74"/>
      <c r="J155" s="183">
        <f>+'Ark1'!AG3109</f>
        <v>0</v>
      </c>
      <c r="K155" s="161"/>
      <c r="L155" s="183">
        <f>+'Ark1'!AH3109</f>
        <v>0</v>
      </c>
      <c r="M155" s="183"/>
      <c r="N155" s="161">
        <f>+'Ark1'!U3109</f>
        <v>0</v>
      </c>
      <c r="O155" s="161"/>
      <c r="P155" s="54">
        <f>+'Ark1'!S3109</f>
        <v>0</v>
      </c>
      <c r="Q155" s="161"/>
      <c r="R155" s="161"/>
      <c r="S155" s="54">
        <f>+'Ark1'!T3109</f>
        <v>0</v>
      </c>
      <c r="T155" s="161">
        <f>+'Ark1'!W3109</f>
        <v>0</v>
      </c>
      <c r="U155" s="74">
        <f>+'Ark1'!X3109</f>
        <v>0</v>
      </c>
      <c r="V155" s="74">
        <f>+'Ark1'!Y3109</f>
        <v>0</v>
      </c>
      <c r="W155" s="74">
        <f>+'Ark1'!Z3109</f>
        <v>0</v>
      </c>
      <c r="X155" s="161">
        <f>+'Ark1'!AA3109</f>
        <v>0</v>
      </c>
      <c r="Y155" s="54">
        <f>+'Ark1'!AB3109</f>
        <v>0</v>
      </c>
      <c r="Z155" s="54">
        <f>+'Ark1'!AC3109</f>
        <v>0</v>
      </c>
      <c r="AA155" s="74">
        <f>+'Ark1'!AD3109</f>
        <v>0</v>
      </c>
      <c r="AB155" s="74">
        <f>+'Ark1'!AE3109</f>
        <v>0</v>
      </c>
      <c r="AC155" s="74">
        <f>+'Ark1'!AF3109</f>
        <v>0</v>
      </c>
      <c r="AD155" s="161" t="e">
        <f t="shared" si="47"/>
        <v>#DIV/0!</v>
      </c>
      <c r="AE155" s="74" t="e">
        <f t="shared" si="46"/>
        <v>#DIV/0!</v>
      </c>
      <c r="AF155" s="45"/>
      <c r="AG155" s="13"/>
      <c r="AH155" s="13"/>
    </row>
    <row r="156" spans="1:34" ht="15.6">
      <c r="A156" s="45"/>
      <c r="B156" s="52">
        <f>+'Ark1'!C3110</f>
        <v>2012</v>
      </c>
      <c r="C156" s="52">
        <f>+'Ark1'!O3110</f>
        <v>8</v>
      </c>
      <c r="D156" s="65" t="str">
        <f t="shared" si="48"/>
        <v>Telemark/ Vestfold</v>
      </c>
      <c r="E156" s="52">
        <f>+'Ark1'!Q3110</f>
        <v>0</v>
      </c>
      <c r="F156" s="74"/>
      <c r="G156" s="74"/>
      <c r="H156" s="52">
        <f>+'Ark1'!R3110</f>
        <v>0</v>
      </c>
      <c r="I156" s="74"/>
      <c r="J156" s="183">
        <f>+'Ark1'!AG3110</f>
        <v>0</v>
      </c>
      <c r="K156" s="161"/>
      <c r="L156" s="183">
        <f>+'Ark1'!AH3110</f>
        <v>0</v>
      </c>
      <c r="M156" s="183"/>
      <c r="N156" s="161">
        <f>+'Ark1'!U3110</f>
        <v>0</v>
      </c>
      <c r="O156" s="161"/>
      <c r="P156" s="54">
        <f>+'Ark1'!S3110</f>
        <v>0</v>
      </c>
      <c r="Q156" s="161"/>
      <c r="R156" s="161"/>
      <c r="S156" s="54">
        <f>+'Ark1'!T3110</f>
        <v>0</v>
      </c>
      <c r="T156" s="161">
        <f>+'Ark1'!W3110</f>
        <v>0</v>
      </c>
      <c r="U156" s="74">
        <f>+'Ark1'!X3110</f>
        <v>0</v>
      </c>
      <c r="V156" s="74">
        <f>+'Ark1'!Y3110</f>
        <v>0</v>
      </c>
      <c r="W156" s="74">
        <f>+'Ark1'!Z3110</f>
        <v>0</v>
      </c>
      <c r="X156" s="161">
        <f>+'Ark1'!AA3110</f>
        <v>0</v>
      </c>
      <c r="Y156" s="54">
        <f>+'Ark1'!AB3110</f>
        <v>0</v>
      </c>
      <c r="Z156" s="54">
        <f>+'Ark1'!AC3110</f>
        <v>0</v>
      </c>
      <c r="AA156" s="74">
        <f>+'Ark1'!AD3110</f>
        <v>0</v>
      </c>
      <c r="AB156" s="74">
        <f>+'Ark1'!AE3110</f>
        <v>0</v>
      </c>
      <c r="AC156" s="74">
        <f>+'Ark1'!AF3110</f>
        <v>0</v>
      </c>
      <c r="AD156" s="161" t="e">
        <f t="shared" si="47"/>
        <v>#DIV/0!</v>
      </c>
      <c r="AE156" s="74" t="e">
        <f t="shared" si="46"/>
        <v>#DIV/0!</v>
      </c>
      <c r="AF156" s="45"/>
      <c r="AG156" s="13"/>
      <c r="AH156" s="13"/>
    </row>
    <row r="157" spans="1:34" ht="15.6">
      <c r="A157" s="45"/>
      <c r="B157" s="52">
        <f>+'Ark1'!C3111</f>
        <v>2012</v>
      </c>
      <c r="C157" s="52">
        <f>+'Ark1'!O3111</f>
        <v>9</v>
      </c>
      <c r="D157" s="65" t="str">
        <f t="shared" si="48"/>
        <v>Agder</v>
      </c>
      <c r="E157" s="52">
        <f>+'Ark1'!Q3111</f>
        <v>0</v>
      </c>
      <c r="F157" s="74"/>
      <c r="G157" s="74"/>
      <c r="H157" s="52">
        <f>+'Ark1'!R3111</f>
        <v>0</v>
      </c>
      <c r="I157" s="74"/>
      <c r="J157" s="183">
        <f>+'Ark1'!AG3111</f>
        <v>0</v>
      </c>
      <c r="K157" s="161"/>
      <c r="L157" s="183">
        <f>+'Ark1'!AH3111</f>
        <v>0</v>
      </c>
      <c r="M157" s="183"/>
      <c r="N157" s="161">
        <f>+'Ark1'!U3111</f>
        <v>0</v>
      </c>
      <c r="O157" s="161"/>
      <c r="P157" s="54">
        <f>+'Ark1'!S3111</f>
        <v>0</v>
      </c>
      <c r="Q157" s="161"/>
      <c r="R157" s="161"/>
      <c r="S157" s="54">
        <f>+'Ark1'!T3111</f>
        <v>0</v>
      </c>
      <c r="T157" s="161">
        <f>+'Ark1'!W3111</f>
        <v>0</v>
      </c>
      <c r="U157" s="74">
        <f>+'Ark1'!X3111</f>
        <v>0</v>
      </c>
      <c r="V157" s="74">
        <f>+'Ark1'!Y3111</f>
        <v>0</v>
      </c>
      <c r="W157" s="74">
        <f>+'Ark1'!Z3111</f>
        <v>0</v>
      </c>
      <c r="X157" s="161">
        <f>+'Ark1'!AA3111</f>
        <v>0</v>
      </c>
      <c r="Y157" s="54">
        <f>+'Ark1'!AB3111</f>
        <v>0</v>
      </c>
      <c r="Z157" s="54">
        <f>+'Ark1'!AC3111</f>
        <v>0</v>
      </c>
      <c r="AA157" s="74">
        <f>+'Ark1'!AD3111</f>
        <v>0</v>
      </c>
      <c r="AB157" s="74">
        <f>+'Ark1'!AE3111</f>
        <v>0</v>
      </c>
      <c r="AC157" s="74">
        <f>+'Ark1'!AF3111</f>
        <v>0</v>
      </c>
      <c r="AD157" s="161" t="e">
        <f t="shared" si="47"/>
        <v>#DIV/0!</v>
      </c>
      <c r="AE157" s="74" t="e">
        <f t="shared" si="46"/>
        <v>#DIV/0!</v>
      </c>
      <c r="AF157" s="45"/>
      <c r="AG157" s="13"/>
      <c r="AH157" s="13"/>
    </row>
    <row r="158" spans="1:34" ht="15.6">
      <c r="A158" s="45"/>
      <c r="B158" s="52">
        <f>+'Ark1'!C3112</f>
        <v>2012</v>
      </c>
      <c r="C158" s="52">
        <f>+'Ark1'!O3112</f>
        <v>11</v>
      </c>
      <c r="D158" s="65" t="str">
        <f t="shared" si="48"/>
        <v>Rogaland</v>
      </c>
      <c r="E158" s="52">
        <f>+'Ark1'!Q3112</f>
        <v>0</v>
      </c>
      <c r="F158" s="74"/>
      <c r="G158" s="74"/>
      <c r="H158" s="52">
        <f>+'Ark1'!R3112</f>
        <v>0</v>
      </c>
      <c r="I158" s="74"/>
      <c r="J158" s="183">
        <f>+'Ark1'!AG3112</f>
        <v>0</v>
      </c>
      <c r="K158" s="161"/>
      <c r="L158" s="183">
        <f>+'Ark1'!AH3112</f>
        <v>0</v>
      </c>
      <c r="M158" s="183"/>
      <c r="N158" s="161">
        <f>+'Ark1'!U3112</f>
        <v>0</v>
      </c>
      <c r="O158" s="161"/>
      <c r="P158" s="54">
        <f>+'Ark1'!S3112</f>
        <v>0</v>
      </c>
      <c r="Q158" s="161"/>
      <c r="R158" s="161"/>
      <c r="S158" s="54">
        <f>+'Ark1'!T3112</f>
        <v>0</v>
      </c>
      <c r="T158" s="161">
        <f>+'Ark1'!W3112</f>
        <v>0</v>
      </c>
      <c r="U158" s="74">
        <f>+'Ark1'!X3112</f>
        <v>0</v>
      </c>
      <c r="V158" s="74">
        <f>+'Ark1'!Y3112</f>
        <v>0</v>
      </c>
      <c r="W158" s="74">
        <f>+'Ark1'!Z3112</f>
        <v>0</v>
      </c>
      <c r="X158" s="161">
        <f>+'Ark1'!AA3112</f>
        <v>0</v>
      </c>
      <c r="Y158" s="54">
        <f>+'Ark1'!AB3112</f>
        <v>0</v>
      </c>
      <c r="Z158" s="54">
        <f>+'Ark1'!AC3112</f>
        <v>0</v>
      </c>
      <c r="AA158" s="74">
        <f>+'Ark1'!AD3112</f>
        <v>0</v>
      </c>
      <c r="AB158" s="74">
        <f>+'Ark1'!AE3112</f>
        <v>0</v>
      </c>
      <c r="AC158" s="74">
        <f>+'Ark1'!AF3112</f>
        <v>0</v>
      </c>
      <c r="AD158" s="161" t="e">
        <f t="shared" si="47"/>
        <v>#DIV/0!</v>
      </c>
      <c r="AE158" s="74" t="e">
        <f t="shared" si="46"/>
        <v>#DIV/0!</v>
      </c>
      <c r="AF158" s="45"/>
      <c r="AG158" s="13"/>
      <c r="AH158" s="13"/>
    </row>
    <row r="159" spans="1:34" ht="15.6">
      <c r="A159" s="45"/>
      <c r="B159" s="52">
        <f>+'Ark1'!C3113</f>
        <v>2012</v>
      </c>
      <c r="C159" s="52">
        <f>+'Ark1'!O3113</f>
        <v>14</v>
      </c>
      <c r="D159" s="65" t="str">
        <f t="shared" si="48"/>
        <v>Vestland</v>
      </c>
      <c r="E159" s="52">
        <f>+'Ark1'!Q3113</f>
        <v>0</v>
      </c>
      <c r="F159" s="74"/>
      <c r="G159" s="74"/>
      <c r="H159" s="52">
        <f>+'Ark1'!R3113</f>
        <v>0</v>
      </c>
      <c r="I159" s="74"/>
      <c r="J159" s="183">
        <f>+'Ark1'!AG3113</f>
        <v>0</v>
      </c>
      <c r="K159" s="161"/>
      <c r="L159" s="183">
        <f>+'Ark1'!AH3113</f>
        <v>0</v>
      </c>
      <c r="M159" s="183"/>
      <c r="N159" s="161">
        <f>+'Ark1'!U3113</f>
        <v>0</v>
      </c>
      <c r="O159" s="161"/>
      <c r="P159" s="54">
        <f>+'Ark1'!S3113</f>
        <v>0</v>
      </c>
      <c r="Q159" s="161"/>
      <c r="R159" s="161"/>
      <c r="S159" s="54">
        <f>+'Ark1'!T3113</f>
        <v>0</v>
      </c>
      <c r="T159" s="161">
        <f>+'Ark1'!W3113</f>
        <v>0</v>
      </c>
      <c r="U159" s="74">
        <f>+'Ark1'!X3113</f>
        <v>0</v>
      </c>
      <c r="V159" s="74">
        <f>+'Ark1'!Y3113</f>
        <v>0</v>
      </c>
      <c r="W159" s="74">
        <f>+'Ark1'!Z3113</f>
        <v>0</v>
      </c>
      <c r="X159" s="161">
        <f>+'Ark1'!AA3113</f>
        <v>0</v>
      </c>
      <c r="Y159" s="54">
        <f>+'Ark1'!AB3113</f>
        <v>0</v>
      </c>
      <c r="Z159" s="54">
        <f>+'Ark1'!AC3113</f>
        <v>0</v>
      </c>
      <c r="AA159" s="74">
        <f>+'Ark1'!AD3113</f>
        <v>0</v>
      </c>
      <c r="AB159" s="74">
        <f>+'Ark1'!AE3113</f>
        <v>0</v>
      </c>
      <c r="AC159" s="74">
        <f>+'Ark1'!AF3113</f>
        <v>0</v>
      </c>
      <c r="AD159" s="161" t="e">
        <f t="shared" si="47"/>
        <v>#DIV/0!</v>
      </c>
      <c r="AE159" s="74" t="e">
        <f t="shared" si="46"/>
        <v>#DIV/0!</v>
      </c>
      <c r="AF159" s="45"/>
      <c r="AG159" s="13"/>
      <c r="AH159" s="13"/>
    </row>
    <row r="160" spans="1:34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13"/>
      <c r="AH160" s="13"/>
    </row>
    <row r="161" spans="1:34" ht="15.6">
      <c r="A161" s="45"/>
      <c r="B161">
        <f>+'Ark1'!C3114</f>
        <v>2012</v>
      </c>
      <c r="C161">
        <f>+'Ark1'!O3114</f>
        <v>15</v>
      </c>
      <c r="D161" s="2" t="str">
        <f t="shared" si="48"/>
        <v>Møre og Romsdal</v>
      </c>
      <c r="E161">
        <f>+'Ark1'!Q3114</f>
        <v>0</v>
      </c>
      <c r="H161">
        <f>+'Ark1'!R3114</f>
        <v>0</v>
      </c>
      <c r="J161" s="201">
        <f>+'Ark1'!AG3114</f>
        <v>0</v>
      </c>
      <c r="L161" s="201">
        <f>+'Ark1'!AH3114</f>
        <v>0</v>
      </c>
      <c r="M161" s="201"/>
      <c r="N161" s="93">
        <f>+'Ark1'!U3114</f>
        <v>0</v>
      </c>
      <c r="P161" s="1">
        <f>+'Ark1'!S3114</f>
        <v>0</v>
      </c>
      <c r="S161" s="1">
        <f>+'Ark1'!T3114</f>
        <v>0</v>
      </c>
      <c r="T161" s="93">
        <f>+'Ark1'!W3114</f>
        <v>0</v>
      </c>
      <c r="U161" s="11">
        <f>+'Ark1'!X3114</f>
        <v>0</v>
      </c>
      <c r="V161" s="11">
        <f>+'Ark1'!Y3114</f>
        <v>0</v>
      </c>
      <c r="W161" s="11">
        <f>+'Ark1'!Z3114</f>
        <v>0</v>
      </c>
      <c r="X161" s="93">
        <f>+'Ark1'!AA3114</f>
        <v>0</v>
      </c>
      <c r="Y161" s="1">
        <f>+'Ark1'!AB3114</f>
        <v>0</v>
      </c>
      <c r="Z161" s="1">
        <f>+'Ark1'!AC3114</f>
        <v>0</v>
      </c>
      <c r="AA161" s="11">
        <f>+'Ark1'!AD3114</f>
        <v>0</v>
      </c>
      <c r="AB161" s="11">
        <f>+'Ark1'!AE3114</f>
        <v>0</v>
      </c>
      <c r="AC161" s="11">
        <f>+'Ark1'!AF3114</f>
        <v>0</v>
      </c>
      <c r="AD161" s="93" t="e">
        <f t="shared" ref="AD161:AD170" si="49">+N161/P161</f>
        <v>#DIV/0!</v>
      </c>
      <c r="AE161" s="11" t="e">
        <f t="shared" si="46"/>
        <v>#DIV/0!</v>
      </c>
      <c r="AF161" s="45"/>
      <c r="AG161" s="13"/>
      <c r="AH161" s="13"/>
    </row>
    <row r="162" spans="1:34" ht="15.6">
      <c r="A162" s="45"/>
      <c r="B162">
        <f>+'Ark1'!C3115</f>
        <v>2012</v>
      </c>
      <c r="C162">
        <f>+'Ark1'!O3115</f>
        <v>16</v>
      </c>
      <c r="D162" s="2" t="str">
        <f t="shared" si="48"/>
        <v>Trøndelag</v>
      </c>
      <c r="E162">
        <f>+'Ark1'!Q3115</f>
        <v>0</v>
      </c>
      <c r="H162">
        <f>+'Ark1'!R3115</f>
        <v>0</v>
      </c>
      <c r="J162" s="201">
        <f>+'Ark1'!AG3115</f>
        <v>0</v>
      </c>
      <c r="L162" s="201">
        <f>+'Ark1'!AH3115</f>
        <v>0</v>
      </c>
      <c r="M162" s="201"/>
      <c r="N162" s="93">
        <f>+'Ark1'!U3115</f>
        <v>0</v>
      </c>
      <c r="P162" s="1">
        <f>+'Ark1'!S3115</f>
        <v>0</v>
      </c>
      <c r="S162" s="1">
        <f>+'Ark1'!T3115</f>
        <v>0</v>
      </c>
      <c r="T162" s="93">
        <f>+'Ark1'!W3115</f>
        <v>0</v>
      </c>
      <c r="U162" s="11">
        <f>+'Ark1'!X3115</f>
        <v>0</v>
      </c>
      <c r="V162" s="11">
        <f>+'Ark1'!Y3115</f>
        <v>0</v>
      </c>
      <c r="W162" s="11">
        <f>+'Ark1'!Z3115</f>
        <v>0</v>
      </c>
      <c r="X162" s="93">
        <f>+'Ark1'!AA3115</f>
        <v>0</v>
      </c>
      <c r="Y162" s="1">
        <f>+'Ark1'!AB3115</f>
        <v>0</v>
      </c>
      <c r="Z162" s="1">
        <f>+'Ark1'!AC3115</f>
        <v>0</v>
      </c>
      <c r="AA162" s="11">
        <f>+'Ark1'!AD3115</f>
        <v>0</v>
      </c>
      <c r="AB162" s="11">
        <f>+'Ark1'!AE3115</f>
        <v>0</v>
      </c>
      <c r="AC162" s="11">
        <f>+'Ark1'!AF3115</f>
        <v>0</v>
      </c>
      <c r="AD162" s="93" t="e">
        <f t="shared" si="49"/>
        <v>#DIV/0!</v>
      </c>
      <c r="AE162" s="11" t="e">
        <f t="shared" si="46"/>
        <v>#DIV/0!</v>
      </c>
      <c r="AF162" s="45"/>
      <c r="AG162" s="13"/>
      <c r="AH162" s="13"/>
    </row>
    <row r="163" spans="1:34" ht="15.6">
      <c r="A163" s="45"/>
      <c r="B163">
        <f>+'Ark1'!C3116</f>
        <v>2012</v>
      </c>
      <c r="C163">
        <f>+'Ark1'!O3116</f>
        <v>18</v>
      </c>
      <c r="D163" s="2" t="str">
        <f t="shared" si="48"/>
        <v>Nordland</v>
      </c>
      <c r="E163">
        <f>+'Ark1'!Q3116</f>
        <v>0</v>
      </c>
      <c r="H163">
        <f>+'Ark1'!R3116</f>
        <v>0</v>
      </c>
      <c r="J163" s="201">
        <f>+'Ark1'!AG3116</f>
        <v>0</v>
      </c>
      <c r="L163" s="201">
        <f>+'Ark1'!AH3116</f>
        <v>0</v>
      </c>
      <c r="M163" s="201"/>
      <c r="N163" s="93">
        <f>+'Ark1'!U3116</f>
        <v>0</v>
      </c>
      <c r="P163" s="1">
        <f>+'Ark1'!S3116</f>
        <v>0</v>
      </c>
      <c r="S163" s="1">
        <f>+'Ark1'!T3116</f>
        <v>0</v>
      </c>
      <c r="T163" s="93">
        <f>+'Ark1'!W3116</f>
        <v>0</v>
      </c>
      <c r="U163" s="11">
        <f>+'Ark1'!X3116</f>
        <v>0</v>
      </c>
      <c r="V163" s="11">
        <f>+'Ark1'!Y3116</f>
        <v>0</v>
      </c>
      <c r="W163" s="11">
        <f>+'Ark1'!Z3116</f>
        <v>0</v>
      </c>
      <c r="X163" s="93">
        <f>+'Ark1'!AA3116</f>
        <v>0</v>
      </c>
      <c r="Y163" s="1">
        <f>+'Ark1'!AB3116</f>
        <v>0</v>
      </c>
      <c r="Z163" s="1">
        <f>+'Ark1'!AC3116</f>
        <v>0</v>
      </c>
      <c r="AA163" s="11">
        <f>+'Ark1'!AD3116</f>
        <v>0</v>
      </c>
      <c r="AB163" s="11">
        <f>+'Ark1'!AE3116</f>
        <v>0</v>
      </c>
      <c r="AC163" s="11">
        <f>+'Ark1'!AF3116</f>
        <v>0</v>
      </c>
      <c r="AD163" s="93" t="e">
        <f t="shared" si="49"/>
        <v>#DIV/0!</v>
      </c>
      <c r="AE163" s="11" t="e">
        <f t="shared" si="46"/>
        <v>#DIV/0!</v>
      </c>
      <c r="AF163" s="45"/>
      <c r="AG163" s="13"/>
      <c r="AH163" s="13"/>
    </row>
    <row r="164" spans="1:34" ht="15.6">
      <c r="A164" s="45"/>
      <c r="B164">
        <f>+'Ark1'!C3117</f>
        <v>2012</v>
      </c>
      <c r="C164">
        <f>+'Ark1'!O3117</f>
        <v>54</v>
      </c>
      <c r="D164" s="2" t="str">
        <f t="shared" si="48"/>
        <v>Troms og Finnmark</v>
      </c>
      <c r="E164">
        <f>+'Ark1'!Q3117</f>
        <v>0</v>
      </c>
      <c r="H164">
        <f>+'Ark1'!R3117</f>
        <v>0</v>
      </c>
      <c r="J164" s="201">
        <f>+'Ark1'!AG3117</f>
        <v>0</v>
      </c>
      <c r="L164" s="201">
        <f>+'Ark1'!AH3117</f>
        <v>0</v>
      </c>
      <c r="M164" s="201"/>
      <c r="N164" s="93">
        <f>+'Ark1'!U3117</f>
        <v>0</v>
      </c>
      <c r="P164" s="1">
        <f>+'Ark1'!S3117</f>
        <v>0</v>
      </c>
      <c r="S164" s="1">
        <f>+'Ark1'!T3117</f>
        <v>0</v>
      </c>
      <c r="T164" s="93">
        <f>+'Ark1'!W3117</f>
        <v>0</v>
      </c>
      <c r="U164" s="11">
        <f>+'Ark1'!X3117</f>
        <v>0</v>
      </c>
      <c r="V164" s="11">
        <f>+'Ark1'!Y3117</f>
        <v>0</v>
      </c>
      <c r="W164" s="11">
        <f>+'Ark1'!Z3117</f>
        <v>0</v>
      </c>
      <c r="X164" s="93">
        <f>+'Ark1'!AA3117</f>
        <v>0</v>
      </c>
      <c r="Y164" s="1">
        <f>+'Ark1'!AB3117</f>
        <v>0</v>
      </c>
      <c r="Z164" s="1">
        <f>+'Ark1'!AC3117</f>
        <v>0</v>
      </c>
      <c r="AA164" s="11">
        <f>+'Ark1'!AD3117</f>
        <v>0</v>
      </c>
      <c r="AB164" s="11">
        <f>+'Ark1'!AE3117</f>
        <v>0</v>
      </c>
      <c r="AC164" s="11">
        <f>+'Ark1'!AF3117</f>
        <v>0</v>
      </c>
      <c r="AD164" s="93" t="e">
        <f t="shared" si="49"/>
        <v>#DIV/0!</v>
      </c>
      <c r="AE164" s="11" t="e">
        <f t="shared" si="46"/>
        <v>#DIV/0!</v>
      </c>
      <c r="AF164" s="45"/>
      <c r="AG164" s="13"/>
      <c r="AH164" s="13"/>
    </row>
    <row r="165" spans="1:34" ht="15.6">
      <c r="A165" s="45"/>
      <c r="B165">
        <f>+'Ark1'!C3118</f>
        <v>2011</v>
      </c>
      <c r="C165">
        <f>+'Ark1'!O3118</f>
        <v>1</v>
      </c>
      <c r="D165" s="2" t="str">
        <f t="shared" si="48"/>
        <v>Viken</v>
      </c>
      <c r="E165">
        <f>+'Ark1'!Q3118</f>
        <v>0</v>
      </c>
      <c r="H165">
        <f>+'Ark1'!R3118</f>
        <v>0</v>
      </c>
      <c r="J165" s="201">
        <f>+'Ark1'!AG3118</f>
        <v>0</v>
      </c>
      <c r="L165" s="201">
        <f>+'Ark1'!AH3118</f>
        <v>0</v>
      </c>
      <c r="M165" s="201"/>
      <c r="N165" s="93">
        <f>+'Ark1'!U3118</f>
        <v>0</v>
      </c>
      <c r="P165" s="1">
        <f>+'Ark1'!S3118</f>
        <v>0</v>
      </c>
      <c r="S165" s="1">
        <f>+'Ark1'!T3118</f>
        <v>0</v>
      </c>
      <c r="T165" s="93">
        <f>+'Ark1'!W3118</f>
        <v>0</v>
      </c>
      <c r="U165" s="11">
        <f>+'Ark1'!X3118</f>
        <v>0</v>
      </c>
      <c r="V165" s="11">
        <f>+'Ark1'!Y3118</f>
        <v>0</v>
      </c>
      <c r="W165" s="11">
        <f>+'Ark1'!Z3118</f>
        <v>0</v>
      </c>
      <c r="X165" s="93">
        <f>+'Ark1'!AA3118</f>
        <v>0</v>
      </c>
      <c r="Y165" s="1">
        <f>+'Ark1'!AB3118</f>
        <v>0</v>
      </c>
      <c r="Z165" s="1">
        <f>+'Ark1'!AC3118</f>
        <v>0</v>
      </c>
      <c r="AA165" s="11">
        <f>+'Ark1'!AD3118</f>
        <v>0</v>
      </c>
      <c r="AB165" s="11">
        <f>+'Ark1'!AE3118</f>
        <v>0</v>
      </c>
      <c r="AC165" s="11">
        <f>+'Ark1'!AF3118</f>
        <v>0</v>
      </c>
      <c r="AD165" s="93" t="e">
        <f t="shared" si="49"/>
        <v>#DIV/0!</v>
      </c>
      <c r="AE165" s="11" t="e">
        <f t="shared" si="46"/>
        <v>#DIV/0!</v>
      </c>
      <c r="AF165" s="45"/>
      <c r="AG165" s="13"/>
      <c r="AH165" s="13"/>
    </row>
    <row r="166" spans="1:34" ht="15.6">
      <c r="A166" s="45"/>
      <c r="B166">
        <f>+'Ark1'!C3119</f>
        <v>2011</v>
      </c>
      <c r="C166">
        <f>+'Ark1'!O3119</f>
        <v>4</v>
      </c>
      <c r="D166" s="2" t="str">
        <f t="shared" si="48"/>
        <v>Innlandet</v>
      </c>
      <c r="E166">
        <f>+'Ark1'!Q3119</f>
        <v>0</v>
      </c>
      <c r="H166">
        <f>+'Ark1'!R3119</f>
        <v>0</v>
      </c>
      <c r="J166" s="201">
        <f>+'Ark1'!AG3119</f>
        <v>0</v>
      </c>
      <c r="L166" s="201">
        <f>+'Ark1'!AH3119</f>
        <v>0</v>
      </c>
      <c r="M166" s="201"/>
      <c r="N166" s="93">
        <f>+'Ark1'!U3119</f>
        <v>0</v>
      </c>
      <c r="P166" s="1">
        <f>+'Ark1'!S3119</f>
        <v>0</v>
      </c>
      <c r="S166" s="1">
        <f>+'Ark1'!T3119</f>
        <v>0</v>
      </c>
      <c r="T166" s="93">
        <f>+'Ark1'!W3119</f>
        <v>0</v>
      </c>
      <c r="U166" s="11">
        <f>+'Ark1'!X3119</f>
        <v>0</v>
      </c>
      <c r="V166" s="11">
        <f>+'Ark1'!Y3119</f>
        <v>0</v>
      </c>
      <c r="W166" s="11">
        <f>+'Ark1'!Z3119</f>
        <v>0</v>
      </c>
      <c r="X166" s="93">
        <f>+'Ark1'!AA3119</f>
        <v>0</v>
      </c>
      <c r="Y166" s="1">
        <f>+'Ark1'!AB3119</f>
        <v>0</v>
      </c>
      <c r="Z166" s="1">
        <f>+'Ark1'!AC3119</f>
        <v>0</v>
      </c>
      <c r="AA166" s="11">
        <f>+'Ark1'!AD3119</f>
        <v>0</v>
      </c>
      <c r="AB166" s="11">
        <f>+'Ark1'!AE3119</f>
        <v>0</v>
      </c>
      <c r="AC166" s="11">
        <f>+'Ark1'!AF3119</f>
        <v>0</v>
      </c>
      <c r="AD166" s="93" t="e">
        <f t="shared" si="49"/>
        <v>#DIV/0!</v>
      </c>
      <c r="AE166" s="11" t="e">
        <f t="shared" si="46"/>
        <v>#DIV/0!</v>
      </c>
      <c r="AF166" s="45"/>
      <c r="AG166" s="13"/>
      <c r="AH166" s="13"/>
    </row>
    <row r="167" spans="1:34" ht="15.6">
      <c r="A167" s="45"/>
      <c r="B167">
        <f>+'Ark1'!C3120</f>
        <v>2011</v>
      </c>
      <c r="C167">
        <f>+'Ark1'!O3120</f>
        <v>8</v>
      </c>
      <c r="D167" s="2" t="str">
        <f t="shared" si="48"/>
        <v>Telemark/ Vestfold</v>
      </c>
      <c r="E167">
        <f>+'Ark1'!Q3120</f>
        <v>0</v>
      </c>
      <c r="H167">
        <f>+'Ark1'!R3120</f>
        <v>0</v>
      </c>
      <c r="J167" s="201">
        <f>+'Ark1'!AG3120</f>
        <v>0</v>
      </c>
      <c r="L167" s="201">
        <f>+'Ark1'!AH3120</f>
        <v>0</v>
      </c>
      <c r="M167" s="201"/>
      <c r="N167" s="93">
        <f>+'Ark1'!U3120</f>
        <v>0</v>
      </c>
      <c r="P167" s="1">
        <f>+'Ark1'!S3120</f>
        <v>0</v>
      </c>
      <c r="S167" s="1">
        <f>+'Ark1'!T3120</f>
        <v>0</v>
      </c>
      <c r="T167" s="93">
        <f>+'Ark1'!W3120</f>
        <v>0</v>
      </c>
      <c r="U167" s="11">
        <f>+'Ark1'!X3120</f>
        <v>0</v>
      </c>
      <c r="V167" s="11">
        <f>+'Ark1'!Y3120</f>
        <v>0</v>
      </c>
      <c r="W167" s="11">
        <f>+'Ark1'!Z3120</f>
        <v>0</v>
      </c>
      <c r="X167" s="93">
        <f>+'Ark1'!AA3120</f>
        <v>0</v>
      </c>
      <c r="Y167" s="1">
        <f>+'Ark1'!AB3120</f>
        <v>0</v>
      </c>
      <c r="Z167" s="1">
        <f>+'Ark1'!AC3120</f>
        <v>0</v>
      </c>
      <c r="AA167" s="11">
        <f>+'Ark1'!AD3120</f>
        <v>0</v>
      </c>
      <c r="AB167" s="11">
        <f>+'Ark1'!AE3120</f>
        <v>0</v>
      </c>
      <c r="AC167" s="11">
        <f>+'Ark1'!AF3120</f>
        <v>0</v>
      </c>
      <c r="AD167" s="93" t="e">
        <f t="shared" si="49"/>
        <v>#DIV/0!</v>
      </c>
      <c r="AE167" s="11" t="e">
        <f t="shared" ref="AE167:AE185" si="50">+H167/E167</f>
        <v>#DIV/0!</v>
      </c>
      <c r="AF167" s="45"/>
      <c r="AG167" s="13"/>
      <c r="AH167" s="13"/>
    </row>
    <row r="168" spans="1:34" ht="15.6">
      <c r="A168" s="45"/>
      <c r="B168">
        <f>+'Ark1'!C3121</f>
        <v>2011</v>
      </c>
      <c r="C168">
        <f>+'Ark1'!O3121</f>
        <v>9</v>
      </c>
      <c r="D168" s="2" t="str">
        <f t="shared" si="48"/>
        <v>Agder</v>
      </c>
      <c r="E168">
        <f>+'Ark1'!Q3121</f>
        <v>0</v>
      </c>
      <c r="H168">
        <f>+'Ark1'!R3121</f>
        <v>0</v>
      </c>
      <c r="J168" s="201">
        <f>+'Ark1'!AG3121</f>
        <v>0</v>
      </c>
      <c r="L168" s="201">
        <f>+'Ark1'!AH3121</f>
        <v>0</v>
      </c>
      <c r="M168" s="201"/>
      <c r="N168" s="93">
        <f>+'Ark1'!U3121</f>
        <v>0</v>
      </c>
      <c r="P168" s="1">
        <f>+'Ark1'!S3121</f>
        <v>0</v>
      </c>
      <c r="S168" s="1">
        <f>+'Ark1'!T3121</f>
        <v>0</v>
      </c>
      <c r="T168" s="93">
        <f>+'Ark1'!W3121</f>
        <v>0</v>
      </c>
      <c r="U168" s="11">
        <f>+'Ark1'!X3121</f>
        <v>0</v>
      </c>
      <c r="V168" s="11">
        <f>+'Ark1'!Y3121</f>
        <v>0</v>
      </c>
      <c r="W168" s="11">
        <f>+'Ark1'!Z3121</f>
        <v>0</v>
      </c>
      <c r="X168" s="93">
        <f>+'Ark1'!AA3121</f>
        <v>0</v>
      </c>
      <c r="Y168" s="1">
        <f>+'Ark1'!AB3121</f>
        <v>0</v>
      </c>
      <c r="Z168" s="1">
        <f>+'Ark1'!AC3121</f>
        <v>0</v>
      </c>
      <c r="AA168" s="11">
        <f>+'Ark1'!AD3121</f>
        <v>0</v>
      </c>
      <c r="AB168" s="11">
        <f>+'Ark1'!AE3121</f>
        <v>0</v>
      </c>
      <c r="AC168" s="11">
        <f>+'Ark1'!AF3121</f>
        <v>0</v>
      </c>
      <c r="AD168" s="93" t="e">
        <f t="shared" si="49"/>
        <v>#DIV/0!</v>
      </c>
      <c r="AE168" s="11" t="e">
        <f t="shared" si="50"/>
        <v>#DIV/0!</v>
      </c>
      <c r="AF168" s="45"/>
      <c r="AG168" s="13"/>
      <c r="AH168" s="13"/>
    </row>
    <row r="169" spans="1:34" ht="15.6">
      <c r="A169" s="45"/>
      <c r="B169">
        <f>+'Ark1'!C3122</f>
        <v>2011</v>
      </c>
      <c r="C169">
        <f>+'Ark1'!O3122</f>
        <v>11</v>
      </c>
      <c r="D169" s="2" t="str">
        <f t="shared" si="48"/>
        <v>Rogaland</v>
      </c>
      <c r="E169">
        <f>+'Ark1'!Q3122</f>
        <v>0</v>
      </c>
      <c r="H169">
        <f>+'Ark1'!R3122</f>
        <v>0</v>
      </c>
      <c r="J169" s="201">
        <f>+'Ark1'!AG3122</f>
        <v>0</v>
      </c>
      <c r="L169" s="201">
        <f>+'Ark1'!AH3122</f>
        <v>0</v>
      </c>
      <c r="M169" s="201"/>
      <c r="N169" s="93">
        <f>+'Ark1'!U3122</f>
        <v>0</v>
      </c>
      <c r="P169" s="1">
        <f>+'Ark1'!S3122</f>
        <v>0</v>
      </c>
      <c r="S169" s="1">
        <f>+'Ark1'!T3122</f>
        <v>0</v>
      </c>
      <c r="T169" s="93">
        <f>+'Ark1'!W3122</f>
        <v>0</v>
      </c>
      <c r="U169" s="11">
        <f>+'Ark1'!X3122</f>
        <v>0</v>
      </c>
      <c r="V169" s="11">
        <f>+'Ark1'!Y3122</f>
        <v>0</v>
      </c>
      <c r="W169" s="11">
        <f>+'Ark1'!Z3122</f>
        <v>0</v>
      </c>
      <c r="X169" s="93">
        <f>+'Ark1'!AA3122</f>
        <v>0</v>
      </c>
      <c r="Y169" s="1">
        <f>+'Ark1'!AB3122</f>
        <v>0</v>
      </c>
      <c r="Z169" s="1">
        <f>+'Ark1'!AC3122</f>
        <v>0</v>
      </c>
      <c r="AA169" s="11">
        <f>+'Ark1'!AD3122</f>
        <v>0</v>
      </c>
      <c r="AB169" s="11">
        <f>+'Ark1'!AE3122</f>
        <v>0</v>
      </c>
      <c r="AC169" s="11">
        <f>+'Ark1'!AF3122</f>
        <v>0</v>
      </c>
      <c r="AD169" s="93" t="e">
        <f t="shared" si="49"/>
        <v>#DIV/0!</v>
      </c>
      <c r="AE169" s="11" t="e">
        <f t="shared" si="50"/>
        <v>#DIV/0!</v>
      </c>
      <c r="AF169" s="45"/>
      <c r="AG169" s="13"/>
      <c r="AH169" s="13"/>
    </row>
    <row r="170" spans="1:34" ht="15.6">
      <c r="A170" s="45"/>
      <c r="B170">
        <f>+'Ark1'!C3123</f>
        <v>2011</v>
      </c>
      <c r="C170">
        <f>+'Ark1'!O3123</f>
        <v>14</v>
      </c>
      <c r="D170" s="2" t="str">
        <f t="shared" si="48"/>
        <v>Vestland</v>
      </c>
      <c r="E170">
        <f>+'Ark1'!Q3123</f>
        <v>0</v>
      </c>
      <c r="H170">
        <f>+'Ark1'!R3123</f>
        <v>0</v>
      </c>
      <c r="J170" s="201">
        <f>+'Ark1'!AG3123</f>
        <v>0</v>
      </c>
      <c r="L170" s="201">
        <f>+'Ark1'!AH3123</f>
        <v>0</v>
      </c>
      <c r="M170" s="201"/>
      <c r="N170" s="93">
        <f>+'Ark1'!U3123</f>
        <v>0</v>
      </c>
      <c r="P170" s="1">
        <f>+'Ark1'!S3123</f>
        <v>0</v>
      </c>
      <c r="S170" s="1">
        <f>+'Ark1'!T3123</f>
        <v>0</v>
      </c>
      <c r="T170" s="93">
        <f>+'Ark1'!W3123</f>
        <v>0</v>
      </c>
      <c r="U170" s="11">
        <f>+'Ark1'!X3123</f>
        <v>0</v>
      </c>
      <c r="V170" s="11">
        <f>+'Ark1'!Y3123</f>
        <v>0</v>
      </c>
      <c r="W170" s="11">
        <f>+'Ark1'!Z3123</f>
        <v>0</v>
      </c>
      <c r="X170" s="93">
        <f>+'Ark1'!AA3123</f>
        <v>0</v>
      </c>
      <c r="Y170" s="1">
        <f>+'Ark1'!AB3123</f>
        <v>0</v>
      </c>
      <c r="Z170" s="1">
        <f>+'Ark1'!AC3123</f>
        <v>0</v>
      </c>
      <c r="AA170" s="11">
        <f>+'Ark1'!AD3123</f>
        <v>0</v>
      </c>
      <c r="AB170" s="11">
        <f>+'Ark1'!AE3123</f>
        <v>0</v>
      </c>
      <c r="AC170" s="11">
        <f>+'Ark1'!AF3123</f>
        <v>0</v>
      </c>
      <c r="AD170" s="93" t="e">
        <f t="shared" si="49"/>
        <v>#DIV/0!</v>
      </c>
      <c r="AE170" s="11" t="e">
        <f t="shared" si="50"/>
        <v>#DIV/0!</v>
      </c>
      <c r="AF170" s="45"/>
      <c r="AG170" s="13"/>
      <c r="AH170" s="13"/>
    </row>
    <row r="171" spans="1:34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13"/>
      <c r="AH171" s="13"/>
    </row>
    <row r="172" spans="1:34" ht="15.6">
      <c r="A172" s="45"/>
      <c r="B172" s="52">
        <f>+'Ark1'!C3124</f>
        <v>2011</v>
      </c>
      <c r="C172" s="52">
        <f>+'Ark1'!O3124</f>
        <v>15</v>
      </c>
      <c r="D172" s="65" t="str">
        <f t="shared" si="48"/>
        <v>Møre og Romsdal</v>
      </c>
      <c r="E172" s="52">
        <f>+'Ark1'!Q3124</f>
        <v>0</v>
      </c>
      <c r="F172" s="74"/>
      <c r="G172" s="74"/>
      <c r="H172" s="52">
        <f>+'Ark1'!R3124</f>
        <v>0</v>
      </c>
      <c r="I172" s="74"/>
      <c r="J172" s="183">
        <f>+'Ark1'!AG3124</f>
        <v>0</v>
      </c>
      <c r="K172" s="161"/>
      <c r="L172" s="183">
        <f>+'Ark1'!AH3124</f>
        <v>0</v>
      </c>
      <c r="M172" s="183"/>
      <c r="N172" s="161">
        <f>+'Ark1'!U3124</f>
        <v>0</v>
      </c>
      <c r="O172" s="161"/>
      <c r="P172" s="54">
        <f>+'Ark1'!S3124</f>
        <v>0</v>
      </c>
      <c r="Q172" s="161"/>
      <c r="R172" s="161"/>
      <c r="S172" s="54">
        <f>+'Ark1'!T3124</f>
        <v>0</v>
      </c>
      <c r="T172" s="161">
        <f>+'Ark1'!W3124</f>
        <v>0</v>
      </c>
      <c r="U172" s="74">
        <f>+'Ark1'!X3124</f>
        <v>0</v>
      </c>
      <c r="V172" s="74">
        <f>+'Ark1'!Y3124</f>
        <v>0</v>
      </c>
      <c r="W172" s="74">
        <f>+'Ark1'!Z3124</f>
        <v>0</v>
      </c>
      <c r="X172" s="161">
        <f>+'Ark1'!AA3124</f>
        <v>0</v>
      </c>
      <c r="Y172" s="54">
        <f>+'Ark1'!AB3124</f>
        <v>0</v>
      </c>
      <c r="Z172" s="54">
        <f>+'Ark1'!AC3124</f>
        <v>0</v>
      </c>
      <c r="AA172" s="74">
        <f>+'Ark1'!AD3124</f>
        <v>0</v>
      </c>
      <c r="AB172" s="74">
        <f>+'Ark1'!AE3124</f>
        <v>0</v>
      </c>
      <c r="AC172" s="74">
        <f>+'Ark1'!AF3124</f>
        <v>0</v>
      </c>
      <c r="AD172" s="161" t="e">
        <f t="shared" ref="AD172:AD181" si="51">+N172/P172</f>
        <v>#DIV/0!</v>
      </c>
      <c r="AE172" s="74" t="e">
        <f t="shared" si="50"/>
        <v>#DIV/0!</v>
      </c>
      <c r="AF172" s="45"/>
      <c r="AG172" s="13"/>
      <c r="AH172" s="13"/>
    </row>
    <row r="173" spans="1:34" ht="15.6">
      <c r="A173" s="45"/>
      <c r="B173" s="52">
        <f>+'Ark1'!C3125</f>
        <v>2011</v>
      </c>
      <c r="C173" s="52">
        <f>+'Ark1'!O3125</f>
        <v>16</v>
      </c>
      <c r="D173" s="65" t="str">
        <f t="shared" si="48"/>
        <v>Trøndelag</v>
      </c>
      <c r="E173" s="52">
        <f>+'Ark1'!Q3125</f>
        <v>0</v>
      </c>
      <c r="F173" s="74"/>
      <c r="G173" s="74"/>
      <c r="H173" s="52">
        <f>+'Ark1'!R3125</f>
        <v>0</v>
      </c>
      <c r="I173" s="74"/>
      <c r="J173" s="183">
        <f>+'Ark1'!AG3125</f>
        <v>0</v>
      </c>
      <c r="K173" s="161"/>
      <c r="L173" s="183">
        <f>+'Ark1'!AH3125</f>
        <v>0</v>
      </c>
      <c r="M173" s="183"/>
      <c r="N173" s="161">
        <f>+'Ark1'!U3125</f>
        <v>0</v>
      </c>
      <c r="O173" s="161"/>
      <c r="P173" s="54">
        <f>+'Ark1'!S3125</f>
        <v>0</v>
      </c>
      <c r="Q173" s="161"/>
      <c r="R173" s="161"/>
      <c r="S173" s="54">
        <f>+'Ark1'!T3125</f>
        <v>0</v>
      </c>
      <c r="T173" s="161">
        <f>+'Ark1'!W3125</f>
        <v>0</v>
      </c>
      <c r="U173" s="74">
        <f>+'Ark1'!X3125</f>
        <v>0</v>
      </c>
      <c r="V173" s="74">
        <f>+'Ark1'!Y3125</f>
        <v>0</v>
      </c>
      <c r="W173" s="74">
        <f>+'Ark1'!Z3125</f>
        <v>0</v>
      </c>
      <c r="X173" s="161">
        <f>+'Ark1'!AA3125</f>
        <v>0</v>
      </c>
      <c r="Y173" s="54">
        <f>+'Ark1'!AB3125</f>
        <v>0</v>
      </c>
      <c r="Z173" s="54">
        <f>+'Ark1'!AC3125</f>
        <v>0</v>
      </c>
      <c r="AA173" s="74">
        <f>+'Ark1'!AD3125</f>
        <v>0</v>
      </c>
      <c r="AB173" s="74">
        <f>+'Ark1'!AE3125</f>
        <v>0</v>
      </c>
      <c r="AC173" s="74">
        <f>+'Ark1'!AF3125</f>
        <v>0</v>
      </c>
      <c r="AD173" s="161" t="e">
        <f t="shared" si="51"/>
        <v>#DIV/0!</v>
      </c>
      <c r="AE173" s="74" t="e">
        <f t="shared" si="50"/>
        <v>#DIV/0!</v>
      </c>
      <c r="AF173" s="45"/>
      <c r="AG173" s="13"/>
      <c r="AH173" s="13"/>
    </row>
    <row r="174" spans="1:34" ht="15.6">
      <c r="A174" s="45"/>
      <c r="B174" s="52">
        <f>+'Ark1'!C3126</f>
        <v>2011</v>
      </c>
      <c r="C174" s="52">
        <f>+'Ark1'!O3126</f>
        <v>18</v>
      </c>
      <c r="D174" s="65" t="str">
        <f t="shared" si="48"/>
        <v>Nordland</v>
      </c>
      <c r="E174" s="52">
        <f>+'Ark1'!Q3126</f>
        <v>0</v>
      </c>
      <c r="F174" s="74"/>
      <c r="G174" s="74"/>
      <c r="H174" s="52">
        <f>+'Ark1'!R3126</f>
        <v>0</v>
      </c>
      <c r="I174" s="74"/>
      <c r="J174" s="183">
        <f>+'Ark1'!AG3126</f>
        <v>0</v>
      </c>
      <c r="K174" s="161"/>
      <c r="L174" s="183">
        <f>+'Ark1'!AH3126</f>
        <v>0</v>
      </c>
      <c r="M174" s="183"/>
      <c r="N174" s="161">
        <f>+'Ark1'!U3126</f>
        <v>0</v>
      </c>
      <c r="O174" s="161"/>
      <c r="P174" s="54">
        <f>+'Ark1'!S3126</f>
        <v>0</v>
      </c>
      <c r="Q174" s="161"/>
      <c r="R174" s="161"/>
      <c r="S174" s="54">
        <f>+'Ark1'!T3126</f>
        <v>0</v>
      </c>
      <c r="T174" s="161">
        <f>+'Ark1'!W3126</f>
        <v>0</v>
      </c>
      <c r="U174" s="74">
        <f>+'Ark1'!X3126</f>
        <v>0</v>
      </c>
      <c r="V174" s="74">
        <f>+'Ark1'!Y3126</f>
        <v>0</v>
      </c>
      <c r="W174" s="74">
        <f>+'Ark1'!Z3126</f>
        <v>0</v>
      </c>
      <c r="X174" s="161">
        <f>+'Ark1'!AA3126</f>
        <v>0</v>
      </c>
      <c r="Y174" s="54">
        <f>+'Ark1'!AB3126</f>
        <v>0</v>
      </c>
      <c r="Z174" s="54">
        <f>+'Ark1'!AC3126</f>
        <v>0</v>
      </c>
      <c r="AA174" s="74">
        <f>+'Ark1'!AD3126</f>
        <v>0</v>
      </c>
      <c r="AB174" s="74">
        <f>+'Ark1'!AE3126</f>
        <v>0</v>
      </c>
      <c r="AC174" s="74">
        <f>+'Ark1'!AF3126</f>
        <v>0</v>
      </c>
      <c r="AD174" s="161" t="e">
        <f t="shared" si="51"/>
        <v>#DIV/0!</v>
      </c>
      <c r="AE174" s="74" t="e">
        <f t="shared" si="50"/>
        <v>#DIV/0!</v>
      </c>
      <c r="AF174" s="45"/>
      <c r="AG174" s="13"/>
      <c r="AH174" s="13"/>
    </row>
    <row r="175" spans="1:34" ht="15.6">
      <c r="A175" s="45"/>
      <c r="B175" s="52">
        <f>+'Ark1'!C3127</f>
        <v>2011</v>
      </c>
      <c r="C175" s="52">
        <f>+'Ark1'!O3127</f>
        <v>54</v>
      </c>
      <c r="D175" s="65" t="str">
        <f t="shared" si="48"/>
        <v>Troms og Finnmark</v>
      </c>
      <c r="E175" s="52">
        <f>+'Ark1'!Q3127</f>
        <v>0</v>
      </c>
      <c r="F175" s="74"/>
      <c r="G175" s="74"/>
      <c r="H175" s="52">
        <f>+'Ark1'!R3127</f>
        <v>0</v>
      </c>
      <c r="I175" s="74"/>
      <c r="J175" s="183">
        <f>+'Ark1'!AG3127</f>
        <v>0</v>
      </c>
      <c r="K175" s="161"/>
      <c r="L175" s="183">
        <f>+'Ark1'!AH3127</f>
        <v>0</v>
      </c>
      <c r="M175" s="183"/>
      <c r="N175" s="161">
        <f>+'Ark1'!U3127</f>
        <v>0</v>
      </c>
      <c r="O175" s="161"/>
      <c r="P175" s="54">
        <f>+'Ark1'!S3127</f>
        <v>0</v>
      </c>
      <c r="Q175" s="161"/>
      <c r="R175" s="161"/>
      <c r="S175" s="54">
        <f>+'Ark1'!T3127</f>
        <v>0</v>
      </c>
      <c r="T175" s="161">
        <f>+'Ark1'!W3127</f>
        <v>0</v>
      </c>
      <c r="U175" s="74">
        <f>+'Ark1'!X3127</f>
        <v>0</v>
      </c>
      <c r="V175" s="74">
        <f>+'Ark1'!Y3127</f>
        <v>0</v>
      </c>
      <c r="W175" s="74">
        <f>+'Ark1'!Z3127</f>
        <v>0</v>
      </c>
      <c r="X175" s="161">
        <f>+'Ark1'!AA3127</f>
        <v>0</v>
      </c>
      <c r="Y175" s="54">
        <f>+'Ark1'!AB3127</f>
        <v>0</v>
      </c>
      <c r="Z175" s="54">
        <f>+'Ark1'!AC3127</f>
        <v>0</v>
      </c>
      <c r="AA175" s="74">
        <f>+'Ark1'!AD3127</f>
        <v>0</v>
      </c>
      <c r="AB175" s="74">
        <f>+'Ark1'!AE3127</f>
        <v>0</v>
      </c>
      <c r="AC175" s="74">
        <f>+'Ark1'!AF3127</f>
        <v>0</v>
      </c>
      <c r="AD175" s="161" t="e">
        <f t="shared" si="51"/>
        <v>#DIV/0!</v>
      </c>
      <c r="AE175" s="74" t="e">
        <f t="shared" si="50"/>
        <v>#DIV/0!</v>
      </c>
      <c r="AF175" s="45"/>
      <c r="AG175" s="13"/>
      <c r="AH175" s="13"/>
    </row>
    <row r="176" spans="1:34" ht="15.6">
      <c r="A176" s="45"/>
      <c r="B176" s="52">
        <f>+'Ark1'!C3128</f>
        <v>2010</v>
      </c>
      <c r="C176" s="52">
        <f>+'Ark1'!O3128</f>
        <v>1</v>
      </c>
      <c r="D176" s="65" t="str">
        <f t="shared" si="48"/>
        <v>Viken</v>
      </c>
      <c r="E176" s="52">
        <f>+'Ark1'!Q3128</f>
        <v>0</v>
      </c>
      <c r="F176" s="74"/>
      <c r="G176" s="74"/>
      <c r="H176" s="52">
        <f>+'Ark1'!R3128</f>
        <v>0</v>
      </c>
      <c r="I176" s="74"/>
      <c r="J176" s="183">
        <f>+'Ark1'!AG3128</f>
        <v>0</v>
      </c>
      <c r="K176" s="161"/>
      <c r="L176" s="183">
        <f>+'Ark1'!AH3128</f>
        <v>0</v>
      </c>
      <c r="M176" s="183"/>
      <c r="N176" s="161">
        <f>+'Ark1'!U3128</f>
        <v>0</v>
      </c>
      <c r="O176" s="161"/>
      <c r="P176" s="54">
        <f>+'Ark1'!S3128</f>
        <v>0</v>
      </c>
      <c r="Q176" s="161"/>
      <c r="R176" s="161"/>
      <c r="S176" s="54">
        <f>+'Ark1'!T3128</f>
        <v>0</v>
      </c>
      <c r="T176" s="161">
        <f>+'Ark1'!W3128</f>
        <v>0</v>
      </c>
      <c r="U176" s="74">
        <f>+'Ark1'!X3128</f>
        <v>0</v>
      </c>
      <c r="V176" s="74">
        <f>+'Ark1'!Y3128</f>
        <v>0</v>
      </c>
      <c r="W176" s="74">
        <f>+'Ark1'!Z3128</f>
        <v>0</v>
      </c>
      <c r="X176" s="161">
        <f>+'Ark1'!AA3128</f>
        <v>0</v>
      </c>
      <c r="Y176" s="54">
        <f>+'Ark1'!AB3128</f>
        <v>0</v>
      </c>
      <c r="Z176" s="54">
        <f>+'Ark1'!AC3128</f>
        <v>0</v>
      </c>
      <c r="AA176" s="74">
        <f>+'Ark1'!AD3128</f>
        <v>0</v>
      </c>
      <c r="AB176" s="74">
        <f>+'Ark1'!AE3128</f>
        <v>0</v>
      </c>
      <c r="AC176" s="74">
        <f>+'Ark1'!AF3128</f>
        <v>0</v>
      </c>
      <c r="AD176" s="161" t="e">
        <f t="shared" si="51"/>
        <v>#DIV/0!</v>
      </c>
      <c r="AE176" s="74" t="e">
        <f t="shared" si="50"/>
        <v>#DIV/0!</v>
      </c>
      <c r="AF176" s="45"/>
      <c r="AG176" s="13"/>
      <c r="AH176" s="13"/>
    </row>
    <row r="177" spans="1:34" ht="15.6">
      <c r="A177" s="45"/>
      <c r="B177" s="52">
        <f>+'Ark1'!C3129</f>
        <v>2010</v>
      </c>
      <c r="C177" s="52">
        <f>+'Ark1'!O3129</f>
        <v>4</v>
      </c>
      <c r="D177" s="65" t="str">
        <f t="shared" si="48"/>
        <v>Innlandet</v>
      </c>
      <c r="E177" s="52">
        <f>+'Ark1'!Q3129</f>
        <v>0</v>
      </c>
      <c r="F177" s="74"/>
      <c r="G177" s="74"/>
      <c r="H177" s="52">
        <f>+'Ark1'!R3129</f>
        <v>0</v>
      </c>
      <c r="I177" s="74"/>
      <c r="J177" s="183">
        <f>+'Ark1'!AG3129</f>
        <v>0</v>
      </c>
      <c r="K177" s="161"/>
      <c r="L177" s="183">
        <f>+'Ark1'!AH3129</f>
        <v>0</v>
      </c>
      <c r="M177" s="183"/>
      <c r="N177" s="161">
        <f>+'Ark1'!U3129</f>
        <v>0</v>
      </c>
      <c r="O177" s="161"/>
      <c r="P177" s="54">
        <f>+'Ark1'!S3129</f>
        <v>0</v>
      </c>
      <c r="Q177" s="161"/>
      <c r="R177" s="161"/>
      <c r="S177" s="54">
        <f>+'Ark1'!T3129</f>
        <v>0</v>
      </c>
      <c r="T177" s="161">
        <f>+'Ark1'!W3129</f>
        <v>0</v>
      </c>
      <c r="U177" s="74">
        <f>+'Ark1'!X3129</f>
        <v>0</v>
      </c>
      <c r="V177" s="74">
        <f>+'Ark1'!Y3129</f>
        <v>0</v>
      </c>
      <c r="W177" s="74">
        <f>+'Ark1'!Z3129</f>
        <v>0</v>
      </c>
      <c r="X177" s="161">
        <f>+'Ark1'!AA3129</f>
        <v>0</v>
      </c>
      <c r="Y177" s="54">
        <f>+'Ark1'!AB3129</f>
        <v>0</v>
      </c>
      <c r="Z177" s="54">
        <f>+'Ark1'!AC3129</f>
        <v>0</v>
      </c>
      <c r="AA177" s="74">
        <f>+'Ark1'!AD3129</f>
        <v>0</v>
      </c>
      <c r="AB177" s="74">
        <f>+'Ark1'!AE3129</f>
        <v>0</v>
      </c>
      <c r="AC177" s="74">
        <f>+'Ark1'!AF3129</f>
        <v>0</v>
      </c>
      <c r="AD177" s="161" t="e">
        <f t="shared" si="51"/>
        <v>#DIV/0!</v>
      </c>
      <c r="AE177" s="74" t="e">
        <f t="shared" si="50"/>
        <v>#DIV/0!</v>
      </c>
      <c r="AF177" s="45"/>
      <c r="AG177" s="13"/>
      <c r="AH177" s="13"/>
    </row>
    <row r="178" spans="1:34" ht="15.6">
      <c r="A178" s="45"/>
      <c r="B178" s="52">
        <f>+'Ark1'!C3130</f>
        <v>2010</v>
      </c>
      <c r="C178" s="52">
        <f>+'Ark1'!O3130</f>
        <v>8</v>
      </c>
      <c r="D178" s="65" t="str">
        <f t="shared" si="48"/>
        <v>Telemark/ Vestfold</v>
      </c>
      <c r="E178" s="52">
        <f>+'Ark1'!Q3130</f>
        <v>0</v>
      </c>
      <c r="F178" s="74"/>
      <c r="G178" s="74"/>
      <c r="H178" s="52">
        <f>+'Ark1'!R3130</f>
        <v>0</v>
      </c>
      <c r="I178" s="74"/>
      <c r="J178" s="183">
        <f>+'Ark1'!AG3130</f>
        <v>0</v>
      </c>
      <c r="K178" s="161"/>
      <c r="L178" s="183">
        <f>+'Ark1'!AH3130</f>
        <v>0</v>
      </c>
      <c r="M178" s="183"/>
      <c r="N178" s="161">
        <f>+'Ark1'!U3130</f>
        <v>0</v>
      </c>
      <c r="O178" s="161"/>
      <c r="P178" s="54">
        <f>+'Ark1'!S3130</f>
        <v>0</v>
      </c>
      <c r="Q178" s="161"/>
      <c r="R178" s="161"/>
      <c r="S178" s="54">
        <f>+'Ark1'!T3130</f>
        <v>0</v>
      </c>
      <c r="T178" s="161">
        <f>+'Ark1'!W3130</f>
        <v>0</v>
      </c>
      <c r="U178" s="74">
        <f>+'Ark1'!X3130</f>
        <v>0</v>
      </c>
      <c r="V178" s="74">
        <f>+'Ark1'!Y3130</f>
        <v>0</v>
      </c>
      <c r="W178" s="74">
        <f>+'Ark1'!Z3130</f>
        <v>0</v>
      </c>
      <c r="X178" s="161">
        <f>+'Ark1'!AA3130</f>
        <v>0</v>
      </c>
      <c r="Y178" s="54">
        <f>+'Ark1'!AB3130</f>
        <v>0</v>
      </c>
      <c r="Z178" s="54">
        <f>+'Ark1'!AC3130</f>
        <v>0</v>
      </c>
      <c r="AA178" s="74">
        <f>+'Ark1'!AD3130</f>
        <v>0</v>
      </c>
      <c r="AB178" s="74">
        <f>+'Ark1'!AE3130</f>
        <v>0</v>
      </c>
      <c r="AC178" s="74">
        <f>+'Ark1'!AF3130</f>
        <v>0</v>
      </c>
      <c r="AD178" s="161" t="e">
        <f t="shared" si="51"/>
        <v>#DIV/0!</v>
      </c>
      <c r="AE178" s="74" t="e">
        <f t="shared" si="50"/>
        <v>#DIV/0!</v>
      </c>
      <c r="AF178" s="45"/>
      <c r="AG178" s="13"/>
      <c r="AH178" s="13"/>
    </row>
    <row r="179" spans="1:34" ht="15.6">
      <c r="A179" s="45"/>
      <c r="B179" s="52">
        <f>+'Ark1'!C3131</f>
        <v>2010</v>
      </c>
      <c r="C179" s="52">
        <f>+'Ark1'!O3131</f>
        <v>9</v>
      </c>
      <c r="D179" s="65" t="str">
        <f t="shared" si="48"/>
        <v>Agder</v>
      </c>
      <c r="E179" s="52">
        <f>+'Ark1'!Q3131</f>
        <v>0</v>
      </c>
      <c r="F179" s="74"/>
      <c r="G179" s="74"/>
      <c r="H179" s="52">
        <f>+'Ark1'!R3131</f>
        <v>0</v>
      </c>
      <c r="I179" s="74"/>
      <c r="J179" s="183">
        <f>+'Ark1'!AG3131</f>
        <v>0</v>
      </c>
      <c r="K179" s="161"/>
      <c r="L179" s="183">
        <f>+'Ark1'!AH3131</f>
        <v>0</v>
      </c>
      <c r="M179" s="183"/>
      <c r="N179" s="161">
        <f>+'Ark1'!U3131</f>
        <v>0</v>
      </c>
      <c r="O179" s="161"/>
      <c r="P179" s="54">
        <f>+'Ark1'!S3131</f>
        <v>0</v>
      </c>
      <c r="Q179" s="161"/>
      <c r="R179" s="161"/>
      <c r="S179" s="54">
        <f>+'Ark1'!T3131</f>
        <v>0</v>
      </c>
      <c r="T179" s="161">
        <f>+'Ark1'!W3131</f>
        <v>0</v>
      </c>
      <c r="U179" s="74">
        <f>+'Ark1'!X3131</f>
        <v>0</v>
      </c>
      <c r="V179" s="74">
        <f>+'Ark1'!Y3131</f>
        <v>0</v>
      </c>
      <c r="W179" s="74">
        <f>+'Ark1'!Z3131</f>
        <v>0</v>
      </c>
      <c r="X179" s="161">
        <f>+'Ark1'!AA3131</f>
        <v>0</v>
      </c>
      <c r="Y179" s="54">
        <f>+'Ark1'!AB3131</f>
        <v>0</v>
      </c>
      <c r="Z179" s="54">
        <f>+'Ark1'!AC3131</f>
        <v>0</v>
      </c>
      <c r="AA179" s="74">
        <f>+'Ark1'!AD3131</f>
        <v>0</v>
      </c>
      <c r="AB179" s="74">
        <f>+'Ark1'!AE3131</f>
        <v>0</v>
      </c>
      <c r="AC179" s="74">
        <f>+'Ark1'!AF3131</f>
        <v>0</v>
      </c>
      <c r="AD179" s="161" t="e">
        <f t="shared" si="51"/>
        <v>#DIV/0!</v>
      </c>
      <c r="AE179" s="74" t="e">
        <f t="shared" si="50"/>
        <v>#DIV/0!</v>
      </c>
      <c r="AF179" s="45"/>
      <c r="AG179" s="13"/>
      <c r="AH179" s="13"/>
    </row>
    <row r="180" spans="1:34" ht="15.6">
      <c r="A180" s="45"/>
      <c r="B180" s="52">
        <f>+'Ark1'!C3132</f>
        <v>2010</v>
      </c>
      <c r="C180" s="52">
        <f>+'Ark1'!O3132</f>
        <v>11</v>
      </c>
      <c r="D180" s="65" t="str">
        <f t="shared" si="48"/>
        <v>Rogaland</v>
      </c>
      <c r="E180" s="52">
        <f>+'Ark1'!Q3132</f>
        <v>0</v>
      </c>
      <c r="F180" s="74"/>
      <c r="G180" s="74"/>
      <c r="H180" s="52">
        <f>+'Ark1'!R3132</f>
        <v>0</v>
      </c>
      <c r="I180" s="74"/>
      <c r="J180" s="183">
        <f>+'Ark1'!AG3132</f>
        <v>0</v>
      </c>
      <c r="K180" s="161"/>
      <c r="L180" s="183">
        <f>+'Ark1'!AH3132</f>
        <v>0</v>
      </c>
      <c r="M180" s="183"/>
      <c r="N180" s="161">
        <f>+'Ark1'!U3132</f>
        <v>0</v>
      </c>
      <c r="O180" s="161"/>
      <c r="P180" s="54">
        <f>+'Ark1'!S3132</f>
        <v>0</v>
      </c>
      <c r="Q180" s="161"/>
      <c r="R180" s="161"/>
      <c r="S180" s="54">
        <f>+'Ark1'!T3132</f>
        <v>0</v>
      </c>
      <c r="T180" s="161">
        <f>+'Ark1'!W3132</f>
        <v>0</v>
      </c>
      <c r="U180" s="74">
        <f>+'Ark1'!X3132</f>
        <v>0</v>
      </c>
      <c r="V180" s="74">
        <f>+'Ark1'!Y3132</f>
        <v>0</v>
      </c>
      <c r="W180" s="74">
        <f>+'Ark1'!Z3132</f>
        <v>0</v>
      </c>
      <c r="X180" s="161">
        <f>+'Ark1'!AA3132</f>
        <v>0</v>
      </c>
      <c r="Y180" s="54">
        <f>+'Ark1'!AB3132</f>
        <v>0</v>
      </c>
      <c r="Z180" s="54">
        <f>+'Ark1'!AC3132</f>
        <v>0</v>
      </c>
      <c r="AA180" s="74">
        <f>+'Ark1'!AD3132</f>
        <v>0</v>
      </c>
      <c r="AB180" s="74">
        <f>+'Ark1'!AE3132</f>
        <v>0</v>
      </c>
      <c r="AC180" s="74">
        <f>+'Ark1'!AF3132</f>
        <v>0</v>
      </c>
      <c r="AD180" s="161" t="e">
        <f t="shared" si="51"/>
        <v>#DIV/0!</v>
      </c>
      <c r="AE180" s="74" t="e">
        <f t="shared" si="50"/>
        <v>#DIV/0!</v>
      </c>
      <c r="AF180" s="45"/>
      <c r="AG180" s="13"/>
      <c r="AH180" s="13"/>
    </row>
    <row r="181" spans="1:34" ht="15.6">
      <c r="A181" s="45"/>
      <c r="B181" s="52">
        <f>+'Ark1'!C3133</f>
        <v>2010</v>
      </c>
      <c r="C181" s="52">
        <f>+'Ark1'!O3133</f>
        <v>14</v>
      </c>
      <c r="D181" s="65" t="str">
        <f t="shared" si="48"/>
        <v>Vestland</v>
      </c>
      <c r="E181" s="52">
        <f>+'Ark1'!Q3133</f>
        <v>0</v>
      </c>
      <c r="F181" s="74"/>
      <c r="G181" s="74"/>
      <c r="H181" s="52">
        <f>+'Ark1'!R3133</f>
        <v>0</v>
      </c>
      <c r="I181" s="74"/>
      <c r="J181" s="183">
        <f>+'Ark1'!AG3133</f>
        <v>0</v>
      </c>
      <c r="K181" s="161"/>
      <c r="L181" s="183">
        <f>+'Ark1'!AH3133</f>
        <v>0</v>
      </c>
      <c r="M181" s="183"/>
      <c r="N181" s="161">
        <f>+'Ark1'!U3133</f>
        <v>0</v>
      </c>
      <c r="O181" s="161"/>
      <c r="P181" s="54">
        <f>+'Ark1'!S3133</f>
        <v>0</v>
      </c>
      <c r="Q181" s="161"/>
      <c r="R181" s="161"/>
      <c r="S181" s="54">
        <f>+'Ark1'!T3133</f>
        <v>0</v>
      </c>
      <c r="T181" s="161">
        <f>+'Ark1'!W3133</f>
        <v>0</v>
      </c>
      <c r="U181" s="74">
        <f>+'Ark1'!X3133</f>
        <v>0</v>
      </c>
      <c r="V181" s="74">
        <f>+'Ark1'!Y3133</f>
        <v>0</v>
      </c>
      <c r="W181" s="74">
        <f>+'Ark1'!Z3133</f>
        <v>0</v>
      </c>
      <c r="X181" s="161">
        <f>+'Ark1'!AA3133</f>
        <v>0</v>
      </c>
      <c r="Y181" s="54">
        <f>+'Ark1'!AB3133</f>
        <v>0</v>
      </c>
      <c r="Z181" s="54">
        <f>+'Ark1'!AC3133</f>
        <v>0</v>
      </c>
      <c r="AA181" s="74">
        <f>+'Ark1'!AD3133</f>
        <v>0</v>
      </c>
      <c r="AB181" s="74">
        <f>+'Ark1'!AE3133</f>
        <v>0</v>
      </c>
      <c r="AC181" s="74">
        <f>+'Ark1'!AF3133</f>
        <v>0</v>
      </c>
      <c r="AD181" s="161" t="e">
        <f t="shared" si="51"/>
        <v>#DIV/0!</v>
      </c>
      <c r="AE181" s="74" t="e">
        <f t="shared" si="50"/>
        <v>#DIV/0!</v>
      </c>
      <c r="AF181" s="45"/>
      <c r="AG181" s="13"/>
      <c r="AH181" s="13"/>
    </row>
    <row r="182" spans="1:34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13"/>
      <c r="AH182" s="13"/>
    </row>
    <row r="183" spans="1:34" ht="15.6">
      <c r="A183" s="45"/>
      <c r="B183">
        <f>+'Ark1'!C3134</f>
        <v>2010</v>
      </c>
      <c r="C183">
        <f>+'Ark1'!O3134</f>
        <v>15</v>
      </c>
      <c r="D183" s="2" t="str">
        <f t="shared" si="48"/>
        <v>Møre og Romsdal</v>
      </c>
      <c r="E183">
        <f>+'Ark1'!Q3134</f>
        <v>0</v>
      </c>
      <c r="H183">
        <f>+'Ark1'!R3134</f>
        <v>0</v>
      </c>
      <c r="J183" s="201">
        <f>+'Ark1'!AG3134</f>
        <v>0</v>
      </c>
      <c r="L183" s="201">
        <f>+'Ark1'!AH3134</f>
        <v>0</v>
      </c>
      <c r="M183" s="201"/>
      <c r="N183" s="93">
        <f>+'Ark1'!U3134</f>
        <v>0</v>
      </c>
      <c r="P183" s="1">
        <f>+'Ark1'!S3134</f>
        <v>0</v>
      </c>
      <c r="S183" s="1">
        <f>+'Ark1'!T3134</f>
        <v>0</v>
      </c>
      <c r="T183" s="93">
        <f>+'Ark1'!W3134</f>
        <v>0</v>
      </c>
      <c r="U183" s="11">
        <f>+'Ark1'!X3134</f>
        <v>0</v>
      </c>
      <c r="V183" s="11">
        <f>+'Ark1'!Y3134</f>
        <v>0</v>
      </c>
      <c r="W183" s="11">
        <f>+'Ark1'!Z3134</f>
        <v>0</v>
      </c>
      <c r="X183" s="93">
        <f>+'Ark1'!AA3134</f>
        <v>0</v>
      </c>
      <c r="Y183" s="1">
        <f>+'Ark1'!AB3134</f>
        <v>0</v>
      </c>
      <c r="Z183" s="1">
        <f>+'Ark1'!AC3134</f>
        <v>0</v>
      </c>
      <c r="AA183" s="11">
        <f>+'Ark1'!AD3134</f>
        <v>0</v>
      </c>
      <c r="AB183" s="11">
        <f>+'Ark1'!AE3134</f>
        <v>0</v>
      </c>
      <c r="AC183" s="11">
        <f>+'Ark1'!AF3134</f>
        <v>0</v>
      </c>
      <c r="AD183" s="93" t="e">
        <f t="shared" ref="AD183:AD192" si="52">+N183/P183</f>
        <v>#DIV/0!</v>
      </c>
      <c r="AE183" s="11" t="e">
        <f t="shared" si="50"/>
        <v>#DIV/0!</v>
      </c>
      <c r="AF183" s="45"/>
      <c r="AG183" s="13"/>
      <c r="AH183" s="13"/>
    </row>
    <row r="184" spans="1:34" ht="15.6">
      <c r="A184" s="45"/>
      <c r="B184">
        <f>+'Ark1'!C3135</f>
        <v>2010</v>
      </c>
      <c r="C184">
        <f>+'Ark1'!O3135</f>
        <v>16</v>
      </c>
      <c r="D184" s="2" t="str">
        <f t="shared" si="48"/>
        <v>Trøndelag</v>
      </c>
      <c r="E184">
        <f>+'Ark1'!Q3135</f>
        <v>0</v>
      </c>
      <c r="H184">
        <f>+'Ark1'!R3135</f>
        <v>0</v>
      </c>
      <c r="J184" s="201">
        <f>+'Ark1'!AG3135</f>
        <v>0</v>
      </c>
      <c r="L184" s="201">
        <f>+'Ark1'!AH3135</f>
        <v>0</v>
      </c>
      <c r="M184" s="201"/>
      <c r="N184" s="93">
        <f>+'Ark1'!U3135</f>
        <v>0</v>
      </c>
      <c r="P184" s="1">
        <f>+'Ark1'!S3135</f>
        <v>0</v>
      </c>
      <c r="S184" s="1">
        <f>+'Ark1'!T3135</f>
        <v>0</v>
      </c>
      <c r="T184" s="93">
        <f>+'Ark1'!W3135</f>
        <v>0</v>
      </c>
      <c r="U184" s="11">
        <f>+'Ark1'!X3135</f>
        <v>0</v>
      </c>
      <c r="V184" s="11">
        <f>+'Ark1'!Y3135</f>
        <v>0</v>
      </c>
      <c r="W184" s="11">
        <f>+'Ark1'!Z3135</f>
        <v>0</v>
      </c>
      <c r="X184" s="93">
        <f>+'Ark1'!AA3135</f>
        <v>0</v>
      </c>
      <c r="Y184" s="1">
        <f>+'Ark1'!AB3135</f>
        <v>0</v>
      </c>
      <c r="Z184" s="1">
        <f>+'Ark1'!AC3135</f>
        <v>0</v>
      </c>
      <c r="AA184" s="11">
        <f>+'Ark1'!AD3135</f>
        <v>0</v>
      </c>
      <c r="AB184" s="11">
        <f>+'Ark1'!AE3135</f>
        <v>0</v>
      </c>
      <c r="AC184" s="11">
        <f>+'Ark1'!AF3135</f>
        <v>0</v>
      </c>
      <c r="AD184" s="93" t="e">
        <f t="shared" si="52"/>
        <v>#DIV/0!</v>
      </c>
      <c r="AE184" s="11" t="e">
        <f t="shared" si="50"/>
        <v>#DIV/0!</v>
      </c>
      <c r="AF184" s="45"/>
      <c r="AG184" s="13"/>
      <c r="AH184" s="13"/>
    </row>
    <row r="185" spans="1:34" ht="15.6">
      <c r="A185" s="45"/>
      <c r="B185">
        <f>+'Ark1'!C3136</f>
        <v>2010</v>
      </c>
      <c r="C185">
        <f>+'Ark1'!O3136</f>
        <v>18</v>
      </c>
      <c r="D185" s="2" t="str">
        <f t="shared" si="48"/>
        <v>Nordland</v>
      </c>
      <c r="E185">
        <f>+'Ark1'!Q3136</f>
        <v>0</v>
      </c>
      <c r="H185">
        <f>+'Ark1'!R3136</f>
        <v>0</v>
      </c>
      <c r="J185" s="201">
        <f>+'Ark1'!AG3136</f>
        <v>0</v>
      </c>
      <c r="L185" s="201">
        <f>+'Ark1'!AH3136</f>
        <v>0</v>
      </c>
      <c r="M185" s="201"/>
      <c r="N185" s="93">
        <f>+'Ark1'!U3136</f>
        <v>0</v>
      </c>
      <c r="P185" s="1">
        <f>+'Ark1'!S3136</f>
        <v>0</v>
      </c>
      <c r="S185" s="1">
        <f>+'Ark1'!T3136</f>
        <v>0</v>
      </c>
      <c r="T185" s="93">
        <f>+'Ark1'!W3136</f>
        <v>0</v>
      </c>
      <c r="U185" s="11">
        <f>+'Ark1'!X3136</f>
        <v>0</v>
      </c>
      <c r="V185" s="11">
        <f>+'Ark1'!Y3136</f>
        <v>0</v>
      </c>
      <c r="W185" s="11">
        <f>+'Ark1'!Z3136</f>
        <v>0</v>
      </c>
      <c r="X185" s="93">
        <f>+'Ark1'!AA3136</f>
        <v>0</v>
      </c>
      <c r="Y185" s="1">
        <f>+'Ark1'!AB3136</f>
        <v>0</v>
      </c>
      <c r="Z185" s="1">
        <f>+'Ark1'!AC3136</f>
        <v>0</v>
      </c>
      <c r="AA185" s="11">
        <f>+'Ark1'!AD3136</f>
        <v>0</v>
      </c>
      <c r="AB185" s="11">
        <f>+'Ark1'!AE3136</f>
        <v>0</v>
      </c>
      <c r="AC185" s="11">
        <f>+'Ark1'!AF3136</f>
        <v>0</v>
      </c>
      <c r="AD185" s="93" t="e">
        <f t="shared" si="52"/>
        <v>#DIV/0!</v>
      </c>
      <c r="AE185" s="11" t="e">
        <f t="shared" si="50"/>
        <v>#DIV/0!</v>
      </c>
      <c r="AF185" s="45"/>
      <c r="AG185" s="13"/>
      <c r="AH185" s="13"/>
    </row>
    <row r="186" spans="1:34" ht="15.6">
      <c r="A186" s="45"/>
      <c r="B186">
        <f>+'Ark1'!C3137</f>
        <v>2010</v>
      </c>
      <c r="C186">
        <f>+'Ark1'!O3137</f>
        <v>54</v>
      </c>
      <c r="D186" s="2" t="str">
        <f t="shared" si="48"/>
        <v>Troms og Finnmark</v>
      </c>
      <c r="E186">
        <f>+'Ark1'!Q3137</f>
        <v>0</v>
      </c>
      <c r="H186">
        <f>+'Ark1'!R3137</f>
        <v>0</v>
      </c>
      <c r="J186" s="201">
        <f>+'Ark1'!AG3137</f>
        <v>0</v>
      </c>
      <c r="L186" s="201">
        <f>+'Ark1'!AH3137</f>
        <v>0</v>
      </c>
      <c r="M186" s="201"/>
      <c r="N186" s="93">
        <f>+'Ark1'!U3137</f>
        <v>0</v>
      </c>
      <c r="P186" s="1">
        <f>+'Ark1'!S3137</f>
        <v>0</v>
      </c>
      <c r="S186" s="1">
        <f>+'Ark1'!T3137</f>
        <v>0</v>
      </c>
      <c r="T186" s="93">
        <f>+'Ark1'!W3137</f>
        <v>0</v>
      </c>
      <c r="U186" s="11">
        <f>+'Ark1'!X3137</f>
        <v>0</v>
      </c>
      <c r="V186" s="11">
        <f>+'Ark1'!Y3137</f>
        <v>0</v>
      </c>
      <c r="W186" s="11">
        <f>+'Ark1'!Z3137</f>
        <v>0</v>
      </c>
      <c r="X186" s="93">
        <f>+'Ark1'!AA3137</f>
        <v>0</v>
      </c>
      <c r="Y186" s="1">
        <f>+'Ark1'!AB3137</f>
        <v>0</v>
      </c>
      <c r="Z186" s="1">
        <f>+'Ark1'!AC3137</f>
        <v>0</v>
      </c>
      <c r="AA186" s="11">
        <f>+'Ark1'!AD3137</f>
        <v>0</v>
      </c>
      <c r="AB186" s="11">
        <f>+'Ark1'!AE3137</f>
        <v>0</v>
      </c>
      <c r="AC186" s="11">
        <f>+'Ark1'!AF3137</f>
        <v>0</v>
      </c>
      <c r="AD186" s="93" t="e">
        <f t="shared" si="52"/>
        <v>#DIV/0!</v>
      </c>
      <c r="AE186" s="11" t="e">
        <f t="shared" ref="AE186:AE192" si="53">+H186/E186</f>
        <v>#DIV/0!</v>
      </c>
      <c r="AF186" s="45"/>
      <c r="AG186" s="13"/>
      <c r="AH186" s="13"/>
    </row>
    <row r="187" spans="1:34" ht="15.6">
      <c r="A187" s="45"/>
      <c r="B187">
        <f>+'Ark1'!C3138</f>
        <v>2009</v>
      </c>
      <c r="C187">
        <f>+'Ark1'!O3138</f>
        <v>1</v>
      </c>
      <c r="D187" s="2" t="str">
        <f t="shared" si="48"/>
        <v>Viken</v>
      </c>
      <c r="E187">
        <f>+'Ark1'!Q3138</f>
        <v>0</v>
      </c>
      <c r="H187">
        <f>+'Ark1'!R3138</f>
        <v>0</v>
      </c>
      <c r="J187" s="201">
        <f>+'Ark1'!AG3138</f>
        <v>0</v>
      </c>
      <c r="L187" s="201">
        <f>+'Ark1'!AH3138</f>
        <v>0</v>
      </c>
      <c r="M187" s="201"/>
      <c r="N187" s="93">
        <f>+'Ark1'!U3138</f>
        <v>0</v>
      </c>
      <c r="P187" s="1">
        <f>+'Ark1'!S3138</f>
        <v>0</v>
      </c>
      <c r="S187" s="1">
        <f>+'Ark1'!T3138</f>
        <v>0</v>
      </c>
      <c r="T187" s="93">
        <f>+'Ark1'!W3138</f>
        <v>0</v>
      </c>
      <c r="U187" s="11">
        <f>+'Ark1'!X3138</f>
        <v>0</v>
      </c>
      <c r="V187" s="11">
        <f>+'Ark1'!Y3138</f>
        <v>0</v>
      </c>
      <c r="W187" s="11">
        <f>+'Ark1'!Z3138</f>
        <v>0</v>
      </c>
      <c r="X187" s="93">
        <f>+'Ark1'!AA3138</f>
        <v>0</v>
      </c>
      <c r="Y187" s="1">
        <f>+'Ark1'!AB3138</f>
        <v>0</v>
      </c>
      <c r="Z187" s="1">
        <f>+'Ark1'!AC3138</f>
        <v>0</v>
      </c>
      <c r="AA187" s="11">
        <f>+'Ark1'!AD3138</f>
        <v>0</v>
      </c>
      <c r="AB187" s="11">
        <f>+'Ark1'!AE3138</f>
        <v>0</v>
      </c>
      <c r="AC187" s="11">
        <f>+'Ark1'!AF3138</f>
        <v>0</v>
      </c>
      <c r="AD187" s="93" t="e">
        <f t="shared" si="52"/>
        <v>#DIV/0!</v>
      </c>
      <c r="AE187" s="11" t="e">
        <f t="shared" si="53"/>
        <v>#DIV/0!</v>
      </c>
      <c r="AF187" s="45"/>
      <c r="AG187" s="13"/>
      <c r="AH187" s="13"/>
    </row>
    <row r="188" spans="1:34" ht="15.6">
      <c r="A188" s="45"/>
      <c r="B188">
        <f>+'Ark1'!C3139</f>
        <v>2009</v>
      </c>
      <c r="C188">
        <f>+'Ark1'!O3139</f>
        <v>4</v>
      </c>
      <c r="D188" s="2" t="str">
        <f t="shared" si="48"/>
        <v>Innlandet</v>
      </c>
      <c r="E188">
        <f>+'Ark1'!Q3139</f>
        <v>0</v>
      </c>
      <c r="H188">
        <f>+'Ark1'!R3139</f>
        <v>0</v>
      </c>
      <c r="J188" s="201">
        <f>+'Ark1'!AG3139</f>
        <v>0</v>
      </c>
      <c r="L188" s="201">
        <f>+'Ark1'!AH3139</f>
        <v>0</v>
      </c>
      <c r="M188" s="201"/>
      <c r="N188" s="93">
        <f>+'Ark1'!U3139</f>
        <v>0</v>
      </c>
      <c r="P188" s="1">
        <f>+'Ark1'!S3139</f>
        <v>0</v>
      </c>
      <c r="S188" s="1">
        <f>+'Ark1'!T3139</f>
        <v>0</v>
      </c>
      <c r="T188" s="93">
        <f>+'Ark1'!W3139</f>
        <v>0</v>
      </c>
      <c r="U188" s="11">
        <f>+'Ark1'!X3139</f>
        <v>0</v>
      </c>
      <c r="V188" s="11">
        <f>+'Ark1'!Y3139</f>
        <v>0</v>
      </c>
      <c r="W188" s="11">
        <f>+'Ark1'!Z3139</f>
        <v>0</v>
      </c>
      <c r="X188" s="93">
        <f>+'Ark1'!AA3139</f>
        <v>0</v>
      </c>
      <c r="Y188" s="1">
        <f>+'Ark1'!AB3139</f>
        <v>0</v>
      </c>
      <c r="Z188" s="1">
        <f>+'Ark1'!AC3139</f>
        <v>0</v>
      </c>
      <c r="AA188" s="11">
        <f>+'Ark1'!AD3139</f>
        <v>0</v>
      </c>
      <c r="AB188" s="11">
        <f>+'Ark1'!AE3139</f>
        <v>0</v>
      </c>
      <c r="AC188" s="11">
        <f>+'Ark1'!AF3139</f>
        <v>0</v>
      </c>
      <c r="AD188" s="93" t="e">
        <f t="shared" si="52"/>
        <v>#DIV/0!</v>
      </c>
      <c r="AE188" s="11" t="e">
        <f t="shared" si="53"/>
        <v>#DIV/0!</v>
      </c>
      <c r="AF188" s="45"/>
      <c r="AG188" s="13"/>
      <c r="AH188" s="13"/>
    </row>
    <row r="189" spans="1:34" ht="15.6">
      <c r="A189" s="45"/>
      <c r="B189">
        <f>+'Ark1'!C3140</f>
        <v>2009</v>
      </c>
      <c r="C189">
        <f>+'Ark1'!O3140</f>
        <v>8</v>
      </c>
      <c r="D189" s="2" t="str">
        <f t="shared" si="48"/>
        <v>Telemark/ Vestfold</v>
      </c>
      <c r="E189">
        <f>+'Ark1'!Q3140</f>
        <v>0</v>
      </c>
      <c r="H189">
        <f>+'Ark1'!R3140</f>
        <v>0</v>
      </c>
      <c r="J189" s="201">
        <f>+'Ark1'!AG3140</f>
        <v>0</v>
      </c>
      <c r="L189" s="201">
        <f>+'Ark1'!AH3140</f>
        <v>0</v>
      </c>
      <c r="M189" s="201"/>
      <c r="N189" s="93">
        <f>+'Ark1'!U3140</f>
        <v>0</v>
      </c>
      <c r="P189" s="1">
        <f>+'Ark1'!S3140</f>
        <v>0</v>
      </c>
      <c r="S189" s="1">
        <f>+'Ark1'!T3140</f>
        <v>0</v>
      </c>
      <c r="T189" s="93">
        <f>+'Ark1'!W3140</f>
        <v>0</v>
      </c>
      <c r="U189" s="11">
        <f>+'Ark1'!X3140</f>
        <v>0</v>
      </c>
      <c r="V189" s="11">
        <f>+'Ark1'!Y3140</f>
        <v>0</v>
      </c>
      <c r="W189" s="11">
        <f>+'Ark1'!Z3140</f>
        <v>0</v>
      </c>
      <c r="X189" s="93">
        <f>+'Ark1'!AA3140</f>
        <v>0</v>
      </c>
      <c r="Y189" s="1">
        <f>+'Ark1'!AB3140</f>
        <v>0</v>
      </c>
      <c r="Z189" s="1">
        <f>+'Ark1'!AC3140</f>
        <v>0</v>
      </c>
      <c r="AA189" s="11">
        <f>+'Ark1'!AD3140</f>
        <v>0</v>
      </c>
      <c r="AB189" s="11">
        <f>+'Ark1'!AE3140</f>
        <v>0</v>
      </c>
      <c r="AC189" s="11">
        <f>+'Ark1'!AF3140</f>
        <v>0</v>
      </c>
      <c r="AD189" s="93" t="e">
        <f t="shared" si="52"/>
        <v>#DIV/0!</v>
      </c>
      <c r="AE189" s="11" t="e">
        <f t="shared" si="53"/>
        <v>#DIV/0!</v>
      </c>
      <c r="AF189" s="45"/>
      <c r="AG189" s="13"/>
      <c r="AH189" s="13"/>
    </row>
    <row r="190" spans="1:34" ht="15.6">
      <c r="A190" s="45"/>
      <c r="B190">
        <f>+'Ark1'!C3141</f>
        <v>2009</v>
      </c>
      <c r="C190">
        <f>+'Ark1'!O3141</f>
        <v>9</v>
      </c>
      <c r="D190" s="2" t="str">
        <f t="shared" si="48"/>
        <v>Agder</v>
      </c>
      <c r="E190">
        <f>+'Ark1'!Q3141</f>
        <v>0</v>
      </c>
      <c r="H190">
        <f>+'Ark1'!R3141</f>
        <v>0</v>
      </c>
      <c r="J190" s="201">
        <f>+'Ark1'!AG3141</f>
        <v>0</v>
      </c>
      <c r="L190" s="201">
        <f>+'Ark1'!AH3141</f>
        <v>0</v>
      </c>
      <c r="M190" s="201"/>
      <c r="N190" s="93">
        <f>+'Ark1'!U3141</f>
        <v>0</v>
      </c>
      <c r="P190" s="1">
        <f>+'Ark1'!S3141</f>
        <v>0</v>
      </c>
      <c r="S190" s="1">
        <f>+'Ark1'!T3141</f>
        <v>0</v>
      </c>
      <c r="T190" s="93">
        <f>+'Ark1'!W3141</f>
        <v>0</v>
      </c>
      <c r="U190" s="11">
        <f>+'Ark1'!X3141</f>
        <v>0</v>
      </c>
      <c r="V190" s="11">
        <f>+'Ark1'!Y3141</f>
        <v>0</v>
      </c>
      <c r="W190" s="11">
        <f>+'Ark1'!Z3141</f>
        <v>0</v>
      </c>
      <c r="X190" s="93">
        <f>+'Ark1'!AA3141</f>
        <v>0</v>
      </c>
      <c r="Y190" s="1">
        <f>+'Ark1'!AB3141</f>
        <v>0</v>
      </c>
      <c r="Z190" s="1">
        <f>+'Ark1'!AC3141</f>
        <v>0</v>
      </c>
      <c r="AA190" s="11">
        <f>+'Ark1'!AD3141</f>
        <v>0</v>
      </c>
      <c r="AB190" s="11">
        <f>+'Ark1'!AE3141</f>
        <v>0</v>
      </c>
      <c r="AC190" s="11">
        <f>+'Ark1'!AF3141</f>
        <v>0</v>
      </c>
      <c r="AD190" s="93" t="e">
        <f t="shared" si="52"/>
        <v>#DIV/0!</v>
      </c>
      <c r="AE190" s="11" t="e">
        <f t="shared" si="53"/>
        <v>#DIV/0!</v>
      </c>
      <c r="AF190" s="45"/>
      <c r="AG190" s="13"/>
      <c r="AH190" s="13"/>
    </row>
    <row r="191" spans="1:34" ht="15.6">
      <c r="A191" s="45"/>
      <c r="B191">
        <f>+'Ark1'!C3142</f>
        <v>2009</v>
      </c>
      <c r="C191">
        <f>+'Ark1'!O3142</f>
        <v>11</v>
      </c>
      <c r="D191" s="2" t="str">
        <f t="shared" si="48"/>
        <v>Rogaland</v>
      </c>
      <c r="E191">
        <f>+'Ark1'!Q3142</f>
        <v>0</v>
      </c>
      <c r="H191">
        <f>+'Ark1'!R3142</f>
        <v>0</v>
      </c>
      <c r="J191" s="201">
        <f>+'Ark1'!AG3142</f>
        <v>0</v>
      </c>
      <c r="L191" s="201">
        <f>+'Ark1'!AH3142</f>
        <v>0</v>
      </c>
      <c r="M191" s="201"/>
      <c r="N191" s="93">
        <f>+'Ark1'!U3142</f>
        <v>0</v>
      </c>
      <c r="P191" s="1">
        <f>+'Ark1'!S3142</f>
        <v>0</v>
      </c>
      <c r="S191" s="1">
        <f>+'Ark1'!T3142</f>
        <v>0</v>
      </c>
      <c r="T191" s="93">
        <f>+'Ark1'!W3142</f>
        <v>0</v>
      </c>
      <c r="U191" s="11">
        <f>+'Ark1'!X3142</f>
        <v>0</v>
      </c>
      <c r="V191" s="11">
        <f>+'Ark1'!Y3142</f>
        <v>0</v>
      </c>
      <c r="W191" s="11">
        <f>+'Ark1'!Z3142</f>
        <v>0</v>
      </c>
      <c r="X191" s="93">
        <f>+'Ark1'!AA3142</f>
        <v>0</v>
      </c>
      <c r="Y191" s="1">
        <f>+'Ark1'!AB3142</f>
        <v>0</v>
      </c>
      <c r="Z191" s="1">
        <f>+'Ark1'!AC3142</f>
        <v>0</v>
      </c>
      <c r="AA191" s="11">
        <f>+'Ark1'!AD3142</f>
        <v>0</v>
      </c>
      <c r="AB191" s="11">
        <f>+'Ark1'!AE3142</f>
        <v>0</v>
      </c>
      <c r="AC191" s="11">
        <f>+'Ark1'!AF3142</f>
        <v>0</v>
      </c>
      <c r="AD191" s="93" t="e">
        <f t="shared" si="52"/>
        <v>#DIV/0!</v>
      </c>
      <c r="AE191" s="11" t="e">
        <f t="shared" si="53"/>
        <v>#DIV/0!</v>
      </c>
      <c r="AF191" s="45"/>
      <c r="AG191" s="13"/>
      <c r="AH191" s="13"/>
    </row>
    <row r="192" spans="1:34" ht="15.6">
      <c r="A192" s="45"/>
      <c r="B192">
        <f>+'Ark1'!C3143</f>
        <v>2009</v>
      </c>
      <c r="C192">
        <f>+'Ark1'!O3143</f>
        <v>14</v>
      </c>
      <c r="D192" s="2" t="str">
        <f t="shared" si="48"/>
        <v>Vestland</v>
      </c>
      <c r="E192">
        <f>+'Ark1'!Q3143</f>
        <v>0</v>
      </c>
      <c r="H192">
        <f>+'Ark1'!R3143</f>
        <v>0</v>
      </c>
      <c r="J192" s="201">
        <f>+'Ark1'!AG3143</f>
        <v>0</v>
      </c>
      <c r="L192" s="201">
        <f>+'Ark1'!AH3143</f>
        <v>0</v>
      </c>
      <c r="M192" s="201"/>
      <c r="N192" s="93">
        <f>+'Ark1'!U3143</f>
        <v>0</v>
      </c>
      <c r="P192" s="1">
        <f>+'Ark1'!S3143</f>
        <v>0</v>
      </c>
      <c r="S192" s="1">
        <f>+'Ark1'!T3143</f>
        <v>0</v>
      </c>
      <c r="T192" s="93">
        <f>+'Ark1'!W3143</f>
        <v>0</v>
      </c>
      <c r="U192" s="11">
        <f>+'Ark1'!X3143</f>
        <v>0</v>
      </c>
      <c r="V192" s="11">
        <f>+'Ark1'!Y3143</f>
        <v>0</v>
      </c>
      <c r="W192" s="11">
        <f>+'Ark1'!Z3143</f>
        <v>0</v>
      </c>
      <c r="X192" s="93">
        <f>+'Ark1'!AA3143</f>
        <v>0</v>
      </c>
      <c r="Y192" s="1">
        <f>+'Ark1'!AB3143</f>
        <v>0</v>
      </c>
      <c r="Z192" s="1">
        <f>+'Ark1'!AC3143</f>
        <v>0</v>
      </c>
      <c r="AA192" s="11">
        <f>+'Ark1'!AD3143</f>
        <v>0</v>
      </c>
      <c r="AB192" s="11">
        <f>+'Ark1'!AE3143</f>
        <v>0</v>
      </c>
      <c r="AC192" s="11">
        <f>+'Ark1'!AF3143</f>
        <v>0</v>
      </c>
      <c r="AD192" s="93" t="e">
        <f t="shared" si="52"/>
        <v>#DIV/0!</v>
      </c>
      <c r="AE192" s="11" t="e">
        <f t="shared" si="53"/>
        <v>#DIV/0!</v>
      </c>
      <c r="AF192" s="45"/>
      <c r="AG192" s="13"/>
      <c r="AH192" s="13"/>
    </row>
    <row r="193" spans="1:3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</row>
    <row r="194" spans="1:3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</row>
  </sheetData>
  <mergeCells count="1">
    <mergeCell ref="U5:V5"/>
  </mergeCells>
  <conditionalFormatting sqref="AH45:AH50 AH136:AH138">
    <cfRule type="cellIs" dxfId="19" priority="12" stopIfTrue="1" operator="lessThan">
      <formula>0</formula>
    </cfRule>
  </conditionalFormatting>
  <conditionalFormatting sqref="AH108">
    <cfRule type="cellIs" dxfId="18" priority="13" stopIfTrue="1" operator="greaterThan">
      <formula>0</formula>
    </cfRule>
  </conditionalFormatting>
  <conditionalFormatting sqref="AH78">
    <cfRule type="cellIs" dxfId="17" priority="14" stopIfTrue="1" operator="greaterThan">
      <formula>0</formula>
    </cfRule>
    <cfRule type="cellIs" dxfId="16" priority="15" stopIfTrue="1" operator="lessThan">
      <formula>0</formula>
    </cfRule>
  </conditionalFormatting>
  <conditionalFormatting sqref="AH108">
    <cfRule type="cellIs" dxfId="15" priority="11" operator="lessThan">
      <formula>0</formula>
    </cfRule>
  </conditionalFormatting>
  <conditionalFormatting sqref="F11:F24 F26:F39 I26:I39 K26:K39 Q26:Q39 O26:O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I11:I24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K11:K24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Q11:Q2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O11:O24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5AFB-06FD-4E1B-9CEA-4DD45D709F6C}">
  <dimension ref="A1:J28"/>
  <sheetViews>
    <sheetView workbookViewId="0">
      <selection activeCell="K22" sqref="K22"/>
    </sheetView>
  </sheetViews>
  <sheetFormatPr baseColWidth="10" defaultRowHeight="15"/>
  <sheetData>
    <row r="1" spans="1:10">
      <c r="A1" s="52">
        <v>103</v>
      </c>
      <c r="B1" s="64" t="s">
        <v>52</v>
      </c>
    </row>
    <row r="2" spans="1:10">
      <c r="A2" s="52">
        <v>106</v>
      </c>
      <c r="B2" s="64" t="s">
        <v>53</v>
      </c>
      <c r="D2" s="240">
        <v>1</v>
      </c>
      <c r="E2" s="240" t="s">
        <v>544</v>
      </c>
      <c r="G2">
        <v>1</v>
      </c>
      <c r="H2" s="3" t="s">
        <v>442</v>
      </c>
    </row>
    <row r="3" spans="1:10">
      <c r="A3" s="52">
        <v>110</v>
      </c>
      <c r="B3" s="64" t="s">
        <v>47</v>
      </c>
      <c r="D3" s="240">
        <v>2</v>
      </c>
      <c r="E3" s="240" t="s">
        <v>545</v>
      </c>
      <c r="G3">
        <v>2</v>
      </c>
      <c r="H3" s="3" t="s">
        <v>115</v>
      </c>
    </row>
    <row r="4" spans="1:10">
      <c r="A4" s="52">
        <v>111</v>
      </c>
      <c r="B4" s="64" t="s">
        <v>54</v>
      </c>
      <c r="D4" s="240">
        <v>3</v>
      </c>
      <c r="E4" s="240" t="s">
        <v>546</v>
      </c>
      <c r="G4">
        <v>3</v>
      </c>
      <c r="H4" s="3" t="s">
        <v>584</v>
      </c>
    </row>
    <row r="5" spans="1:10">
      <c r="A5" s="52">
        <v>116</v>
      </c>
      <c r="B5" s="64" t="s">
        <v>55</v>
      </c>
      <c r="D5" s="240">
        <v>4</v>
      </c>
      <c r="E5" s="240" t="s">
        <v>547</v>
      </c>
      <c r="G5">
        <v>4</v>
      </c>
      <c r="H5" s="3" t="s">
        <v>116</v>
      </c>
    </row>
    <row r="6" spans="1:10">
      <c r="A6" s="52">
        <v>117</v>
      </c>
      <c r="B6" s="64" t="s">
        <v>56</v>
      </c>
      <c r="D6" s="240">
        <v>5</v>
      </c>
      <c r="E6" s="240" t="s">
        <v>456</v>
      </c>
    </row>
    <row r="7" spans="1:10">
      <c r="A7" s="52">
        <v>134</v>
      </c>
      <c r="B7" s="64" t="s">
        <v>49</v>
      </c>
      <c r="D7" s="240">
        <v>6</v>
      </c>
      <c r="E7" s="240" t="s">
        <v>548</v>
      </c>
      <c r="I7" s="3" t="s">
        <v>642</v>
      </c>
      <c r="J7" s="523"/>
    </row>
    <row r="8" spans="1:10">
      <c r="A8" s="52">
        <v>141</v>
      </c>
      <c r="B8" s="64" t="s">
        <v>48</v>
      </c>
      <c r="D8" s="240">
        <v>7</v>
      </c>
      <c r="E8" s="240" t="s">
        <v>549</v>
      </c>
      <c r="G8">
        <v>1</v>
      </c>
      <c r="H8" s="3" t="s">
        <v>98</v>
      </c>
      <c r="I8" s="523">
        <v>1</v>
      </c>
      <c r="J8" s="3" t="s">
        <v>28</v>
      </c>
    </row>
    <row r="9" spans="1:10">
      <c r="A9" s="52">
        <v>143</v>
      </c>
      <c r="B9" s="64" t="s">
        <v>57</v>
      </c>
      <c r="D9" s="240">
        <v>8</v>
      </c>
      <c r="E9" s="240" t="s">
        <v>550</v>
      </c>
      <c r="G9">
        <v>2</v>
      </c>
      <c r="H9" s="298" t="s">
        <v>99</v>
      </c>
      <c r="I9" s="523">
        <v>2</v>
      </c>
      <c r="J9" s="3" t="s">
        <v>29</v>
      </c>
    </row>
    <row r="10" spans="1:10">
      <c r="A10" s="52">
        <v>147</v>
      </c>
      <c r="B10" s="64" t="s">
        <v>3</v>
      </c>
      <c r="D10" s="240">
        <v>9</v>
      </c>
      <c r="E10" s="240" t="s">
        <v>551</v>
      </c>
      <c r="G10">
        <v>3</v>
      </c>
      <c r="H10" s="3" t="s">
        <v>100</v>
      </c>
      <c r="I10" s="523">
        <v>3</v>
      </c>
      <c r="J10" s="3" t="s">
        <v>30</v>
      </c>
    </row>
    <row r="11" spans="1:10">
      <c r="A11" s="52">
        <v>155</v>
      </c>
      <c r="B11" s="64" t="s">
        <v>51</v>
      </c>
      <c r="D11" s="240">
        <v>10</v>
      </c>
      <c r="E11" s="240" t="s">
        <v>552</v>
      </c>
      <c r="G11">
        <v>4</v>
      </c>
      <c r="H11" s="3" t="s">
        <v>101</v>
      </c>
      <c r="I11" s="523">
        <v>4</v>
      </c>
      <c r="J11" s="3" t="s">
        <v>31</v>
      </c>
    </row>
    <row r="12" spans="1:10">
      <c r="A12" s="52">
        <v>160</v>
      </c>
      <c r="B12" s="64" t="s">
        <v>46</v>
      </c>
      <c r="D12" s="240">
        <v>11</v>
      </c>
      <c r="E12" s="240" t="s">
        <v>553</v>
      </c>
      <c r="G12">
        <v>5</v>
      </c>
      <c r="H12" s="298" t="s">
        <v>102</v>
      </c>
      <c r="I12" s="523">
        <v>5</v>
      </c>
      <c r="J12" s="3" t="s">
        <v>407</v>
      </c>
    </row>
    <row r="13" spans="1:10">
      <c r="A13" s="52">
        <v>171</v>
      </c>
      <c r="B13" s="64" t="s">
        <v>490</v>
      </c>
      <c r="D13" s="240">
        <v>12</v>
      </c>
      <c r="E13" s="240" t="s">
        <v>554</v>
      </c>
      <c r="G13">
        <v>6</v>
      </c>
      <c r="H13" s="3" t="s">
        <v>103</v>
      </c>
      <c r="I13" s="523">
        <v>6</v>
      </c>
      <c r="J13" s="3" t="s">
        <v>32</v>
      </c>
    </row>
    <row r="14" spans="1:10">
      <c r="A14" s="52">
        <v>175</v>
      </c>
      <c r="B14" s="64" t="s">
        <v>58</v>
      </c>
      <c r="G14">
        <v>7</v>
      </c>
      <c r="H14" s="3" t="s">
        <v>104</v>
      </c>
      <c r="I14" s="523">
        <v>7</v>
      </c>
      <c r="J14" s="3" t="s">
        <v>33</v>
      </c>
    </row>
    <row r="15" spans="1:10">
      <c r="A15" s="52">
        <v>177</v>
      </c>
      <c r="B15" s="64" t="s">
        <v>649</v>
      </c>
      <c r="D15" s="52">
        <v>1</v>
      </c>
      <c r="E15" s="64" t="s">
        <v>664</v>
      </c>
      <c r="G15">
        <v>8</v>
      </c>
      <c r="H15" s="298" t="s">
        <v>105</v>
      </c>
      <c r="I15" s="523">
        <v>8</v>
      </c>
      <c r="J15" s="3" t="s">
        <v>34</v>
      </c>
    </row>
    <row r="16" spans="1:10">
      <c r="A16" s="52">
        <v>178</v>
      </c>
      <c r="B16" s="64" t="s">
        <v>50</v>
      </c>
      <c r="D16" s="52">
        <v>2</v>
      </c>
      <c r="E16" s="64" t="s">
        <v>665</v>
      </c>
      <c r="G16">
        <v>9</v>
      </c>
      <c r="H16" s="3" t="s">
        <v>106</v>
      </c>
      <c r="I16" s="523">
        <v>9</v>
      </c>
      <c r="J16" s="3" t="s">
        <v>35</v>
      </c>
    </row>
    <row r="17" spans="1:10">
      <c r="A17" s="52">
        <v>181</v>
      </c>
      <c r="B17" s="64" t="s">
        <v>59</v>
      </c>
      <c r="D17" s="52">
        <v>3</v>
      </c>
      <c r="E17" s="64" t="s">
        <v>666</v>
      </c>
      <c r="G17">
        <v>10</v>
      </c>
      <c r="H17" s="3" t="s">
        <v>107</v>
      </c>
      <c r="I17" s="523">
        <v>10</v>
      </c>
      <c r="J17" s="3" t="s">
        <v>36</v>
      </c>
    </row>
    <row r="18" spans="1:10">
      <c r="A18" s="52">
        <v>262</v>
      </c>
      <c r="B18" s="64" t="s">
        <v>528</v>
      </c>
      <c r="D18" s="52">
        <v>4</v>
      </c>
      <c r="E18" s="64" t="s">
        <v>613</v>
      </c>
      <c r="G18">
        <v>11</v>
      </c>
      <c r="H18" s="298" t="s">
        <v>108</v>
      </c>
      <c r="I18" s="523">
        <v>11</v>
      </c>
      <c r="J18" s="3" t="s">
        <v>37</v>
      </c>
    </row>
    <row r="19" spans="1:10">
      <c r="A19" s="52">
        <v>267</v>
      </c>
      <c r="B19" s="64" t="s">
        <v>647</v>
      </c>
      <c r="D19" s="52">
        <v>7</v>
      </c>
      <c r="E19" s="64" t="s">
        <v>667</v>
      </c>
      <c r="G19">
        <v>12</v>
      </c>
      <c r="H19" s="3" t="s">
        <v>109</v>
      </c>
      <c r="I19" s="523">
        <v>12</v>
      </c>
      <c r="J19" s="3" t="s">
        <v>38</v>
      </c>
    </row>
    <row r="20" spans="1:10">
      <c r="A20" s="52">
        <v>309</v>
      </c>
      <c r="B20" s="64" t="s">
        <v>91</v>
      </c>
      <c r="D20" s="52">
        <v>8</v>
      </c>
      <c r="E20" s="64" t="s">
        <v>668</v>
      </c>
      <c r="G20">
        <v>13</v>
      </c>
      <c r="H20" s="3" t="s">
        <v>110</v>
      </c>
      <c r="I20" s="523">
        <v>13</v>
      </c>
      <c r="J20" s="3" t="s">
        <v>39</v>
      </c>
    </row>
    <row r="21" spans="1:10">
      <c r="A21" s="52">
        <v>470</v>
      </c>
      <c r="B21" s="64" t="s">
        <v>60</v>
      </c>
      <c r="D21" s="52">
        <v>9</v>
      </c>
      <c r="E21" s="64" t="s">
        <v>615</v>
      </c>
      <c r="G21">
        <v>14</v>
      </c>
      <c r="H21" s="298" t="s">
        <v>111</v>
      </c>
      <c r="I21" s="523">
        <v>14</v>
      </c>
      <c r="J21" s="3" t="s">
        <v>408</v>
      </c>
    </row>
    <row r="22" spans="1:10">
      <c r="A22" s="52">
        <v>629</v>
      </c>
      <c r="B22" s="64" t="s">
        <v>207</v>
      </c>
      <c r="D22" s="52">
        <v>11</v>
      </c>
      <c r="E22" s="64" t="s">
        <v>117</v>
      </c>
      <c r="G22">
        <v>15</v>
      </c>
      <c r="H22" s="3" t="s">
        <v>112</v>
      </c>
      <c r="I22" s="523">
        <v>15</v>
      </c>
      <c r="J22" s="3" t="s">
        <v>40</v>
      </c>
    </row>
    <row r="23" spans="1:10">
      <c r="A23" s="52">
        <v>643</v>
      </c>
      <c r="B23" s="64" t="s">
        <v>87</v>
      </c>
      <c r="D23" s="52">
        <v>14</v>
      </c>
      <c r="E23" s="64" t="s">
        <v>616</v>
      </c>
      <c r="I23" s="523">
        <v>99</v>
      </c>
      <c r="J23" s="3" t="s">
        <v>671</v>
      </c>
    </row>
    <row r="24" spans="1:10">
      <c r="A24" s="52">
        <v>704</v>
      </c>
      <c r="B24" s="64" t="s">
        <v>90</v>
      </c>
      <c r="D24" s="52">
        <v>15</v>
      </c>
      <c r="E24" s="64" t="s">
        <v>607</v>
      </c>
    </row>
    <row r="25" spans="1:10">
      <c r="A25" s="52">
        <v>802</v>
      </c>
      <c r="B25" s="64" t="s">
        <v>85</v>
      </c>
      <c r="D25" s="52">
        <v>16</v>
      </c>
      <c r="E25" s="64" t="s">
        <v>580</v>
      </c>
    </row>
    <row r="26" spans="1:10">
      <c r="D26" s="52">
        <v>18</v>
      </c>
      <c r="E26" s="64" t="s">
        <v>118</v>
      </c>
    </row>
    <row r="27" spans="1:10">
      <c r="D27" s="52">
        <v>55</v>
      </c>
      <c r="E27" s="64" t="s">
        <v>669</v>
      </c>
    </row>
    <row r="28" spans="1:10">
      <c r="D28" s="52">
        <v>56</v>
      </c>
      <c r="E28" s="64" t="s">
        <v>670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CB395"/>
  <sheetViews>
    <sheetView zoomScale="85" zoomScaleNormal="85" workbookViewId="0">
      <selection activeCell="A12" sqref="A12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3" customWidth="1"/>
    <col min="42" max="42" width="7" customWidth="1"/>
    <col min="43" max="43" width="6.08984375" style="93" customWidth="1"/>
    <col min="44" max="44" width="7.453125" customWidth="1"/>
    <col min="45" max="45" width="7.1796875" style="93" customWidth="1"/>
    <col min="46" max="46" width="6.08984375" style="93" customWidth="1"/>
    <col min="47" max="47" width="8.81640625" style="93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3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3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7" customFormat="1" ht="15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8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90"/>
      <c r="CB5" s="190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7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7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7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7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7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7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7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7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7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7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7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7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7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7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7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7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7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7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7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7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7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7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7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7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7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7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7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7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6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6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6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5"/>
      <c r="BO43" s="55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30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30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30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30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30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30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30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30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30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30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30:62"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30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30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30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30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30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30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30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30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30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30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30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30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30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30:62" ht="15.6"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30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30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30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30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30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30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30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30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30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30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30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59"/>
      <c r="BB386" s="209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59"/>
      <c r="BB387" s="209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59"/>
      <c r="BB388" s="209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59"/>
      <c r="BB389" s="209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59"/>
      <c r="BB390" s="209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59"/>
      <c r="BB391" s="209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59"/>
      <c r="BB392" s="209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59"/>
      <c r="BB393" s="209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65"/>
      <c r="AV394" s="77"/>
      <c r="AW394" s="77"/>
      <c r="AX394" s="77"/>
      <c r="AY394" s="165"/>
      <c r="AZ394" s="34"/>
    </row>
    <row r="395" spans="30:70">
      <c r="AU395" s="165"/>
      <c r="AV395" s="77"/>
      <c r="AW395" s="77"/>
      <c r="AX395" s="77"/>
      <c r="AY395" s="165"/>
      <c r="AZ395" s="34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236</v>
      </c>
      <c r="C1" t="s">
        <v>117</v>
      </c>
      <c r="D1">
        <v>11</v>
      </c>
    </row>
    <row r="2" spans="1:4">
      <c r="A2">
        <v>1103</v>
      </c>
      <c r="B2" t="s">
        <v>238</v>
      </c>
      <c r="C2" t="s">
        <v>117</v>
      </c>
      <c r="D2">
        <v>11</v>
      </c>
    </row>
    <row r="3" spans="1:4">
      <c r="A3">
        <v>1106</v>
      </c>
      <c r="B3" t="s">
        <v>239</v>
      </c>
      <c r="C3" t="s">
        <v>117</v>
      </c>
      <c r="D3">
        <v>11</v>
      </c>
    </row>
    <row r="4" spans="1:4">
      <c r="A4">
        <v>1108</v>
      </c>
      <c r="B4" t="s">
        <v>237</v>
      </c>
      <c r="C4" t="s">
        <v>117</v>
      </c>
      <c r="D4">
        <v>11</v>
      </c>
    </row>
    <row r="5" spans="1:4">
      <c r="A5">
        <v>1111</v>
      </c>
      <c r="B5" t="s">
        <v>240</v>
      </c>
      <c r="C5" t="s">
        <v>117</v>
      </c>
      <c r="D5">
        <v>11</v>
      </c>
    </row>
    <row r="6" spans="1:4">
      <c r="A6">
        <v>1112</v>
      </c>
      <c r="B6" t="s">
        <v>241</v>
      </c>
      <c r="C6" t="s">
        <v>117</v>
      </c>
      <c r="D6">
        <v>11</v>
      </c>
    </row>
    <row r="7" spans="1:4">
      <c r="A7">
        <v>1114</v>
      </c>
      <c r="B7" t="s">
        <v>603</v>
      </c>
      <c r="C7" t="s">
        <v>117</v>
      </c>
      <c r="D7">
        <v>11</v>
      </c>
    </row>
    <row r="8" spans="1:4">
      <c r="A8">
        <v>1119</v>
      </c>
      <c r="B8" t="s">
        <v>604</v>
      </c>
      <c r="C8" t="s">
        <v>117</v>
      </c>
      <c r="D8">
        <v>11</v>
      </c>
    </row>
    <row r="9" spans="1:4">
      <c r="A9">
        <v>1120</v>
      </c>
      <c r="B9" t="s">
        <v>242</v>
      </c>
      <c r="C9" t="s">
        <v>117</v>
      </c>
      <c r="D9">
        <v>11</v>
      </c>
    </row>
    <row r="10" spans="1:4">
      <c r="A10">
        <v>1121</v>
      </c>
      <c r="B10" t="s">
        <v>243</v>
      </c>
      <c r="C10" t="s">
        <v>117</v>
      </c>
      <c r="D10">
        <v>11</v>
      </c>
    </row>
    <row r="11" spans="1:4">
      <c r="A11">
        <v>1122</v>
      </c>
      <c r="B11" t="s">
        <v>244</v>
      </c>
      <c r="C11" t="s">
        <v>117</v>
      </c>
      <c r="D11">
        <v>11</v>
      </c>
    </row>
    <row r="12" spans="1:4">
      <c r="A12">
        <v>1124</v>
      </c>
      <c r="B12" t="s">
        <v>245</v>
      </c>
      <c r="C12" t="s">
        <v>117</v>
      </c>
      <c r="D12">
        <v>11</v>
      </c>
    </row>
    <row r="13" spans="1:4">
      <c r="A13">
        <v>1127</v>
      </c>
      <c r="B13" t="s">
        <v>246</v>
      </c>
      <c r="C13" t="s">
        <v>117</v>
      </c>
      <c r="D13">
        <v>11</v>
      </c>
    </row>
    <row r="14" spans="1:4">
      <c r="A14">
        <v>1130</v>
      </c>
      <c r="B14" t="s">
        <v>247</v>
      </c>
      <c r="C14" t="s">
        <v>117</v>
      </c>
      <c r="D14">
        <v>11</v>
      </c>
    </row>
    <row r="15" spans="1:4">
      <c r="A15">
        <v>1133</v>
      </c>
      <c r="B15" t="s">
        <v>248</v>
      </c>
      <c r="C15" t="s">
        <v>117</v>
      </c>
      <c r="D15">
        <v>11</v>
      </c>
    </row>
    <row r="16" spans="1:4">
      <c r="A16">
        <v>1134</v>
      </c>
      <c r="B16" t="s">
        <v>492</v>
      </c>
      <c r="C16" t="s">
        <v>117</v>
      </c>
      <c r="D16">
        <v>11</v>
      </c>
    </row>
    <row r="17" spans="1:4">
      <c r="A17">
        <v>1135</v>
      </c>
      <c r="B17" t="s">
        <v>249</v>
      </c>
      <c r="C17" t="s">
        <v>117</v>
      </c>
      <c r="D17">
        <v>11</v>
      </c>
    </row>
    <row r="18" spans="1:4">
      <c r="A18">
        <v>1144</v>
      </c>
      <c r="B18" t="s">
        <v>250</v>
      </c>
      <c r="C18" t="s">
        <v>117</v>
      </c>
      <c r="D18">
        <v>11</v>
      </c>
    </row>
    <row r="19" spans="1:4">
      <c r="A19">
        <v>1145</v>
      </c>
      <c r="B19" t="s">
        <v>251</v>
      </c>
      <c r="C19" t="s">
        <v>117</v>
      </c>
      <c r="D19">
        <v>11</v>
      </c>
    </row>
    <row r="20" spans="1:4">
      <c r="A20">
        <v>1146</v>
      </c>
      <c r="B20" t="s">
        <v>252</v>
      </c>
      <c r="C20" t="s">
        <v>117</v>
      </c>
      <c r="D20">
        <v>11</v>
      </c>
    </row>
    <row r="21" spans="1:4">
      <c r="A21">
        <v>1149</v>
      </c>
      <c r="B21" t="s">
        <v>253</v>
      </c>
      <c r="C21" t="s">
        <v>117</v>
      </c>
      <c r="D21">
        <v>11</v>
      </c>
    </row>
    <row r="22" spans="1:4">
      <c r="A22">
        <v>1151</v>
      </c>
      <c r="B22" t="s">
        <v>254</v>
      </c>
      <c r="C22" t="s">
        <v>117</v>
      </c>
      <c r="D22">
        <v>11</v>
      </c>
    </row>
    <row r="23" spans="1:4">
      <c r="A23">
        <v>1160</v>
      </c>
      <c r="B23" t="s">
        <v>255</v>
      </c>
      <c r="C23" t="s">
        <v>117</v>
      </c>
      <c r="D23">
        <v>11</v>
      </c>
    </row>
    <row r="24" spans="1:4">
      <c r="A24">
        <v>1503</v>
      </c>
      <c r="B24" t="s">
        <v>293</v>
      </c>
      <c r="C24" t="s">
        <v>607</v>
      </c>
      <c r="D24">
        <v>15</v>
      </c>
    </row>
    <row r="25" spans="1:4">
      <c r="A25">
        <v>1504</v>
      </c>
      <c r="B25" t="s">
        <v>292</v>
      </c>
      <c r="C25" t="s">
        <v>607</v>
      </c>
      <c r="D25">
        <v>15</v>
      </c>
    </row>
    <row r="26" spans="1:4">
      <c r="A26">
        <v>1506</v>
      </c>
      <c r="B26" t="s">
        <v>291</v>
      </c>
      <c r="C26" t="s">
        <v>607</v>
      </c>
      <c r="D26">
        <v>15</v>
      </c>
    </row>
    <row r="27" spans="1:4">
      <c r="A27">
        <v>1511</v>
      </c>
      <c r="B27" t="s">
        <v>294</v>
      </c>
      <c r="C27" t="s">
        <v>607</v>
      </c>
      <c r="D27">
        <v>15</v>
      </c>
    </row>
    <row r="28" spans="1:4">
      <c r="A28">
        <v>1514</v>
      </c>
      <c r="B28" t="s">
        <v>198</v>
      </c>
      <c r="C28" t="s">
        <v>607</v>
      </c>
      <c r="D28">
        <v>15</v>
      </c>
    </row>
    <row r="29" spans="1:4">
      <c r="A29">
        <v>1515</v>
      </c>
      <c r="B29" t="s">
        <v>295</v>
      </c>
      <c r="C29" t="s">
        <v>607</v>
      </c>
      <c r="D29">
        <v>15</v>
      </c>
    </row>
    <row r="30" spans="1:4">
      <c r="A30">
        <v>1516</v>
      </c>
      <c r="B30" t="s">
        <v>296</v>
      </c>
      <c r="C30" t="s">
        <v>607</v>
      </c>
      <c r="D30">
        <v>15</v>
      </c>
    </row>
    <row r="31" spans="1:4">
      <c r="A31">
        <v>1517</v>
      </c>
      <c r="B31" t="s">
        <v>297</v>
      </c>
      <c r="C31" t="s">
        <v>607</v>
      </c>
      <c r="D31">
        <v>15</v>
      </c>
    </row>
    <row r="32" spans="1:4">
      <c r="A32">
        <v>1520</v>
      </c>
      <c r="B32" t="s">
        <v>299</v>
      </c>
      <c r="C32" t="s">
        <v>607</v>
      </c>
      <c r="D32">
        <v>15</v>
      </c>
    </row>
    <row r="33" spans="1:4">
      <c r="A33">
        <v>1525</v>
      </c>
      <c r="B33" t="s">
        <v>300</v>
      </c>
      <c r="C33" t="s">
        <v>607</v>
      </c>
      <c r="D33">
        <v>15</v>
      </c>
    </row>
    <row r="34" spans="1:4">
      <c r="A34">
        <v>1528</v>
      </c>
      <c r="B34" t="s">
        <v>301</v>
      </c>
      <c r="C34" t="s">
        <v>607</v>
      </c>
      <c r="D34">
        <v>15</v>
      </c>
    </row>
    <row r="35" spans="1:4">
      <c r="A35">
        <v>1531</v>
      </c>
      <c r="B35" t="s">
        <v>302</v>
      </c>
      <c r="C35" t="s">
        <v>607</v>
      </c>
      <c r="D35">
        <v>15</v>
      </c>
    </row>
    <row r="36" spans="1:4">
      <c r="A36">
        <v>1532</v>
      </c>
      <c r="B36" t="s">
        <v>303</v>
      </c>
      <c r="C36" t="s">
        <v>607</v>
      </c>
      <c r="D36">
        <v>15</v>
      </c>
    </row>
    <row r="37" spans="1:4">
      <c r="A37">
        <v>1535</v>
      </c>
      <c r="B37" t="s">
        <v>304</v>
      </c>
      <c r="C37" t="s">
        <v>607</v>
      </c>
      <c r="D37">
        <v>15</v>
      </c>
    </row>
    <row r="38" spans="1:4">
      <c r="A38">
        <v>1539</v>
      </c>
      <c r="B38" t="s">
        <v>305</v>
      </c>
      <c r="C38" t="s">
        <v>607</v>
      </c>
      <c r="D38">
        <v>15</v>
      </c>
    </row>
    <row r="39" spans="1:4">
      <c r="A39">
        <v>1547</v>
      </c>
      <c r="B39" t="s">
        <v>306</v>
      </c>
      <c r="C39" t="s">
        <v>607</v>
      </c>
      <c r="D39">
        <v>15</v>
      </c>
    </row>
    <row r="40" spans="1:4">
      <c r="A40">
        <v>1554</v>
      </c>
      <c r="B40" t="s">
        <v>307</v>
      </c>
      <c r="C40" t="s">
        <v>607</v>
      </c>
      <c r="D40">
        <v>15</v>
      </c>
    </row>
    <row r="41" spans="1:4">
      <c r="A41">
        <v>1557</v>
      </c>
      <c r="B41" t="s">
        <v>308</v>
      </c>
      <c r="C41" t="s">
        <v>607</v>
      </c>
      <c r="D41">
        <v>15</v>
      </c>
    </row>
    <row r="42" spans="1:4">
      <c r="A42">
        <v>1560</v>
      </c>
      <c r="B42" t="s">
        <v>309</v>
      </c>
      <c r="C42" t="s">
        <v>607</v>
      </c>
      <c r="D42">
        <v>15</v>
      </c>
    </row>
    <row r="43" spans="1:4">
      <c r="A43">
        <v>1563</v>
      </c>
      <c r="B43" t="s">
        <v>310</v>
      </c>
      <c r="C43" t="s">
        <v>607</v>
      </c>
      <c r="D43">
        <v>15</v>
      </c>
    </row>
    <row r="44" spans="1:4">
      <c r="A44">
        <v>1566</v>
      </c>
      <c r="B44" t="s">
        <v>311</v>
      </c>
      <c r="C44" t="s">
        <v>607</v>
      </c>
      <c r="D44">
        <v>15</v>
      </c>
    </row>
    <row r="45" spans="1:4">
      <c r="A45">
        <v>1573</v>
      </c>
      <c r="B45" t="s">
        <v>314</v>
      </c>
      <c r="C45" t="s">
        <v>607</v>
      </c>
      <c r="D45">
        <v>15</v>
      </c>
    </row>
    <row r="46" spans="1:4">
      <c r="A46">
        <v>1576</v>
      </c>
      <c r="B46" t="s">
        <v>313</v>
      </c>
      <c r="C46" t="s">
        <v>607</v>
      </c>
      <c r="D46">
        <v>15</v>
      </c>
    </row>
    <row r="47" spans="1:4">
      <c r="A47">
        <v>1577</v>
      </c>
      <c r="B47" t="s">
        <v>298</v>
      </c>
      <c r="C47" t="s">
        <v>607</v>
      </c>
      <c r="D47">
        <v>15</v>
      </c>
    </row>
    <row r="48" spans="1:4">
      <c r="A48">
        <v>1578</v>
      </c>
      <c r="B48" t="s">
        <v>618</v>
      </c>
      <c r="C48" t="s">
        <v>607</v>
      </c>
      <c r="D48">
        <v>15</v>
      </c>
    </row>
    <row r="49" spans="1:4">
      <c r="A49">
        <v>1579</v>
      </c>
      <c r="B49" t="s">
        <v>619</v>
      </c>
      <c r="C49" t="s">
        <v>607</v>
      </c>
      <c r="D49">
        <v>15</v>
      </c>
    </row>
    <row r="50" spans="1:4">
      <c r="A50">
        <v>1804</v>
      </c>
      <c r="B50" t="s">
        <v>344</v>
      </c>
      <c r="C50" t="s">
        <v>118</v>
      </c>
      <c r="D50">
        <v>18</v>
      </c>
    </row>
    <row r="51" spans="1:4">
      <c r="A51">
        <v>1806</v>
      </c>
      <c r="B51" t="s">
        <v>345</v>
      </c>
      <c r="C51" t="s">
        <v>118</v>
      </c>
      <c r="D51">
        <v>18</v>
      </c>
    </row>
    <row r="52" spans="1:4">
      <c r="A52">
        <v>1811</v>
      </c>
      <c r="B52" t="s">
        <v>346</v>
      </c>
      <c r="C52" t="s">
        <v>118</v>
      </c>
      <c r="D52">
        <v>18</v>
      </c>
    </row>
    <row r="53" spans="1:4">
      <c r="A53">
        <v>1812</v>
      </c>
      <c r="B53" t="s">
        <v>347</v>
      </c>
      <c r="C53" t="s">
        <v>118</v>
      </c>
      <c r="D53">
        <v>18</v>
      </c>
    </row>
    <row r="54" spans="1:4">
      <c r="A54">
        <v>1813</v>
      </c>
      <c r="B54" t="s">
        <v>348</v>
      </c>
      <c r="C54" t="s">
        <v>118</v>
      </c>
      <c r="D54">
        <v>18</v>
      </c>
    </row>
    <row r="55" spans="1:4">
      <c r="A55">
        <v>1815</v>
      </c>
      <c r="B55" t="s">
        <v>349</v>
      </c>
      <c r="C55" t="s">
        <v>118</v>
      </c>
      <c r="D55">
        <v>18</v>
      </c>
    </row>
    <row r="56" spans="1:4">
      <c r="A56">
        <v>1816</v>
      </c>
      <c r="B56" t="s">
        <v>350</v>
      </c>
      <c r="C56" t="s">
        <v>118</v>
      </c>
      <c r="D56">
        <v>18</v>
      </c>
    </row>
    <row r="57" spans="1:4">
      <c r="A57">
        <v>1818</v>
      </c>
      <c r="B57" t="s">
        <v>295</v>
      </c>
      <c r="C57" t="s">
        <v>118</v>
      </c>
      <c r="D57">
        <v>18</v>
      </c>
    </row>
    <row r="58" spans="1:4">
      <c r="A58">
        <v>1820</v>
      </c>
      <c r="B58" t="s">
        <v>608</v>
      </c>
      <c r="C58" t="s">
        <v>118</v>
      </c>
      <c r="D58">
        <v>18</v>
      </c>
    </row>
    <row r="59" spans="1:4">
      <c r="A59">
        <v>1822</v>
      </c>
      <c r="B59" t="s">
        <v>351</v>
      </c>
      <c r="C59" t="s">
        <v>118</v>
      </c>
      <c r="D59">
        <v>18</v>
      </c>
    </row>
    <row r="60" spans="1:4">
      <c r="A60">
        <v>1824</v>
      </c>
      <c r="B60" t="s">
        <v>352</v>
      </c>
      <c r="C60" t="s">
        <v>118</v>
      </c>
      <c r="D60">
        <v>18</v>
      </c>
    </row>
    <row r="61" spans="1:4">
      <c r="A61">
        <v>1825</v>
      </c>
      <c r="B61" t="s">
        <v>353</v>
      </c>
      <c r="C61" t="s">
        <v>118</v>
      </c>
      <c r="D61">
        <v>18</v>
      </c>
    </row>
    <row r="62" spans="1:4">
      <c r="A62">
        <v>1826</v>
      </c>
      <c r="B62" t="s">
        <v>354</v>
      </c>
      <c r="C62" t="s">
        <v>118</v>
      </c>
      <c r="D62">
        <v>18</v>
      </c>
    </row>
    <row r="63" spans="1:4">
      <c r="A63">
        <v>1827</v>
      </c>
      <c r="B63" t="s">
        <v>355</v>
      </c>
      <c r="C63" t="s">
        <v>118</v>
      </c>
      <c r="D63">
        <v>18</v>
      </c>
    </row>
    <row r="64" spans="1:4">
      <c r="A64">
        <v>1828</v>
      </c>
      <c r="B64" t="s">
        <v>356</v>
      </c>
      <c r="C64" t="s">
        <v>118</v>
      </c>
      <c r="D64">
        <v>18</v>
      </c>
    </row>
    <row r="65" spans="1:4">
      <c r="A65">
        <v>1832</v>
      </c>
      <c r="B65" t="s">
        <v>357</v>
      </c>
      <c r="C65" t="s">
        <v>118</v>
      </c>
      <c r="D65">
        <v>18</v>
      </c>
    </row>
    <row r="66" spans="1:4">
      <c r="A66">
        <v>1833</v>
      </c>
      <c r="B66" t="s">
        <v>358</v>
      </c>
      <c r="C66" t="s">
        <v>118</v>
      </c>
      <c r="D66">
        <v>18</v>
      </c>
    </row>
    <row r="67" spans="1:4">
      <c r="A67">
        <v>1834</v>
      </c>
      <c r="B67" t="s">
        <v>359</v>
      </c>
      <c r="C67" t="s">
        <v>118</v>
      </c>
      <c r="D67">
        <v>18</v>
      </c>
    </row>
    <row r="68" spans="1:4">
      <c r="A68">
        <v>1835</v>
      </c>
      <c r="B68" t="s">
        <v>413</v>
      </c>
      <c r="C68" t="s">
        <v>118</v>
      </c>
      <c r="D68">
        <v>18</v>
      </c>
    </row>
    <row r="69" spans="1:4">
      <c r="A69">
        <v>1836</v>
      </c>
      <c r="B69" t="s">
        <v>360</v>
      </c>
      <c r="C69" t="s">
        <v>118</v>
      </c>
      <c r="D69">
        <v>18</v>
      </c>
    </row>
    <row r="70" spans="1:4">
      <c r="A70">
        <v>1837</v>
      </c>
      <c r="B70" t="s">
        <v>361</v>
      </c>
      <c r="C70" t="s">
        <v>118</v>
      </c>
      <c r="D70">
        <v>18</v>
      </c>
    </row>
    <row r="71" spans="1:4">
      <c r="A71">
        <v>1838</v>
      </c>
      <c r="B71" t="s">
        <v>362</v>
      </c>
      <c r="C71" t="s">
        <v>118</v>
      </c>
      <c r="D71">
        <v>18</v>
      </c>
    </row>
    <row r="72" spans="1:4">
      <c r="A72">
        <v>1839</v>
      </c>
      <c r="B72" t="s">
        <v>363</v>
      </c>
      <c r="C72" t="s">
        <v>118</v>
      </c>
      <c r="D72">
        <v>18</v>
      </c>
    </row>
    <row r="73" spans="1:4">
      <c r="A73">
        <v>1840</v>
      </c>
      <c r="B73" t="s">
        <v>364</v>
      </c>
      <c r="C73" t="s">
        <v>118</v>
      </c>
      <c r="D73">
        <v>18</v>
      </c>
    </row>
    <row r="74" spans="1:4">
      <c r="A74">
        <v>1841</v>
      </c>
      <c r="B74" t="s">
        <v>365</v>
      </c>
      <c r="C74" t="s">
        <v>118</v>
      </c>
      <c r="D74">
        <v>18</v>
      </c>
    </row>
    <row r="75" spans="1:4">
      <c r="A75">
        <v>1845</v>
      </c>
      <c r="B75" t="s">
        <v>366</v>
      </c>
      <c r="C75" t="s">
        <v>118</v>
      </c>
      <c r="D75">
        <v>18</v>
      </c>
    </row>
    <row r="76" spans="1:4">
      <c r="A76">
        <v>1848</v>
      </c>
      <c r="B76" t="s">
        <v>367</v>
      </c>
      <c r="C76" t="s">
        <v>118</v>
      </c>
      <c r="D76">
        <v>18</v>
      </c>
    </row>
    <row r="77" spans="1:4">
      <c r="A77">
        <v>1851</v>
      </c>
      <c r="B77" t="s">
        <v>369</v>
      </c>
      <c r="C77" t="s">
        <v>118</v>
      </c>
      <c r="D77">
        <v>18</v>
      </c>
    </row>
    <row r="78" spans="1:4">
      <c r="A78">
        <v>1853</v>
      </c>
      <c r="B78" t="s">
        <v>370</v>
      </c>
      <c r="C78" t="s">
        <v>118</v>
      </c>
      <c r="D78">
        <v>18</v>
      </c>
    </row>
    <row r="79" spans="1:4">
      <c r="A79">
        <v>1854</v>
      </c>
      <c r="B79" t="s">
        <v>371</v>
      </c>
      <c r="C79" t="s">
        <v>118</v>
      </c>
      <c r="D79">
        <v>18</v>
      </c>
    </row>
    <row r="80" spans="1:4">
      <c r="A80">
        <v>1856</v>
      </c>
      <c r="B80" t="s">
        <v>411</v>
      </c>
      <c r="C80" t="s">
        <v>118</v>
      </c>
      <c r="D80">
        <v>18</v>
      </c>
    </row>
    <row r="81" spans="1:4">
      <c r="A81">
        <v>1857</v>
      </c>
      <c r="B81" t="s">
        <v>461</v>
      </c>
      <c r="C81" t="s">
        <v>118</v>
      </c>
      <c r="D81">
        <v>18</v>
      </c>
    </row>
    <row r="82" spans="1:4">
      <c r="A82">
        <v>1859</v>
      </c>
      <c r="B82" t="s">
        <v>372</v>
      </c>
      <c r="C82" t="s">
        <v>118</v>
      </c>
      <c r="D82">
        <v>18</v>
      </c>
    </row>
    <row r="83" spans="1:4">
      <c r="A83">
        <v>1860</v>
      </c>
      <c r="B83" t="s">
        <v>373</v>
      </c>
      <c r="C83" t="s">
        <v>118</v>
      </c>
      <c r="D83">
        <v>18</v>
      </c>
    </row>
    <row r="84" spans="1:4">
      <c r="A84">
        <v>1865</v>
      </c>
      <c r="B84" t="s">
        <v>374</v>
      </c>
      <c r="C84" t="s">
        <v>118</v>
      </c>
      <c r="D84">
        <v>18</v>
      </c>
    </row>
    <row r="85" spans="1:4">
      <c r="A85">
        <v>1866</v>
      </c>
      <c r="B85" t="s">
        <v>375</v>
      </c>
      <c r="C85" t="s">
        <v>118</v>
      </c>
      <c r="D85">
        <v>18</v>
      </c>
    </row>
    <row r="86" spans="1:4">
      <c r="A86">
        <v>1867</v>
      </c>
      <c r="B86" t="s">
        <v>207</v>
      </c>
      <c r="C86" t="s">
        <v>118</v>
      </c>
      <c r="D86">
        <v>18</v>
      </c>
    </row>
    <row r="87" spans="1:4">
      <c r="A87">
        <v>1868</v>
      </c>
      <c r="B87" t="s">
        <v>376</v>
      </c>
      <c r="C87" t="s">
        <v>118</v>
      </c>
      <c r="D87">
        <v>18</v>
      </c>
    </row>
    <row r="88" spans="1:4">
      <c r="A88">
        <v>1870</v>
      </c>
      <c r="B88" t="s">
        <v>97</v>
      </c>
      <c r="C88" t="s">
        <v>118</v>
      </c>
      <c r="D88">
        <v>18</v>
      </c>
    </row>
    <row r="89" spans="1:4">
      <c r="A89">
        <v>1871</v>
      </c>
      <c r="B89" t="s">
        <v>377</v>
      </c>
      <c r="C89" t="s">
        <v>118</v>
      </c>
      <c r="D89">
        <v>18</v>
      </c>
    </row>
    <row r="90" spans="1:4">
      <c r="A90">
        <v>1874</v>
      </c>
      <c r="B90" t="s">
        <v>378</v>
      </c>
      <c r="C90" t="s">
        <v>118</v>
      </c>
      <c r="D90">
        <v>18</v>
      </c>
    </row>
    <row r="91" spans="1:4">
      <c r="A91">
        <v>1875</v>
      </c>
      <c r="B91" t="s">
        <v>368</v>
      </c>
      <c r="C91" t="s">
        <v>118</v>
      </c>
      <c r="D91">
        <v>18</v>
      </c>
    </row>
    <row r="92" spans="1:4">
      <c r="A92">
        <v>3001</v>
      </c>
      <c r="B92" t="s">
        <v>120</v>
      </c>
      <c r="C92" t="s">
        <v>612</v>
      </c>
      <c r="D92">
        <v>1</v>
      </c>
    </row>
    <row r="93" spans="1:4">
      <c r="A93">
        <v>3002</v>
      </c>
      <c r="B93" t="s">
        <v>121</v>
      </c>
      <c r="C93" t="s">
        <v>612</v>
      </c>
      <c r="D93">
        <v>1</v>
      </c>
    </row>
    <row r="94" spans="1:4">
      <c r="A94">
        <v>3003</v>
      </c>
      <c r="B94" t="s">
        <v>89</v>
      </c>
      <c r="C94" t="s">
        <v>612</v>
      </c>
      <c r="D94">
        <v>1</v>
      </c>
    </row>
    <row r="95" spans="1:4">
      <c r="A95">
        <v>3004</v>
      </c>
      <c r="B95" t="s">
        <v>586</v>
      </c>
      <c r="C95" t="s">
        <v>612</v>
      </c>
      <c r="D95">
        <v>1</v>
      </c>
    </row>
    <row r="96" spans="1:4">
      <c r="A96">
        <v>3005</v>
      </c>
      <c r="B96" t="s">
        <v>180</v>
      </c>
      <c r="C96" t="s">
        <v>612</v>
      </c>
      <c r="D96">
        <v>1</v>
      </c>
    </row>
    <row r="97" spans="1:4">
      <c r="A97">
        <v>3006</v>
      </c>
      <c r="B97" t="s">
        <v>181</v>
      </c>
      <c r="C97" t="s">
        <v>612</v>
      </c>
      <c r="D97">
        <v>1</v>
      </c>
    </row>
    <row r="98" spans="1:4">
      <c r="A98">
        <v>3007</v>
      </c>
      <c r="B98" t="s">
        <v>182</v>
      </c>
      <c r="C98" t="s">
        <v>612</v>
      </c>
      <c r="D98">
        <v>1</v>
      </c>
    </row>
    <row r="99" spans="1:4">
      <c r="A99">
        <v>3007</v>
      </c>
      <c r="B99" t="s">
        <v>182</v>
      </c>
      <c r="C99" t="s">
        <v>612</v>
      </c>
      <c r="D99">
        <v>1</v>
      </c>
    </row>
    <row r="100" spans="1:4">
      <c r="A100">
        <v>3011</v>
      </c>
      <c r="B100" t="s">
        <v>122</v>
      </c>
      <c r="C100" t="s">
        <v>612</v>
      </c>
      <c r="D100">
        <v>1</v>
      </c>
    </row>
    <row r="101" spans="1:4">
      <c r="A101">
        <v>3012</v>
      </c>
      <c r="B101" t="s">
        <v>123</v>
      </c>
      <c r="C101" t="s">
        <v>612</v>
      </c>
      <c r="D101">
        <v>1</v>
      </c>
    </row>
    <row r="102" spans="1:4">
      <c r="A102">
        <v>3013</v>
      </c>
      <c r="B102" t="s">
        <v>124</v>
      </c>
      <c r="C102" t="s">
        <v>612</v>
      </c>
      <c r="D102">
        <v>1</v>
      </c>
    </row>
    <row r="103" spans="1:4">
      <c r="A103">
        <v>3014</v>
      </c>
      <c r="B103" t="s">
        <v>620</v>
      </c>
      <c r="C103" t="s">
        <v>612</v>
      </c>
      <c r="D103">
        <v>1</v>
      </c>
    </row>
    <row r="104" spans="1:4">
      <c r="A104">
        <v>3015</v>
      </c>
      <c r="B104" t="s">
        <v>587</v>
      </c>
      <c r="C104" t="s">
        <v>612</v>
      </c>
      <c r="D104">
        <v>1</v>
      </c>
    </row>
    <row r="105" spans="1:4">
      <c r="A105">
        <v>3016</v>
      </c>
      <c r="B105" t="s">
        <v>125</v>
      </c>
      <c r="C105" t="s">
        <v>612</v>
      </c>
      <c r="D105">
        <v>1</v>
      </c>
    </row>
    <row r="106" spans="1:4">
      <c r="A106">
        <v>3017</v>
      </c>
      <c r="B106" t="s">
        <v>126</v>
      </c>
      <c r="C106" t="s">
        <v>612</v>
      </c>
      <c r="D106">
        <v>1</v>
      </c>
    </row>
    <row r="107" spans="1:4">
      <c r="A107">
        <v>3018</v>
      </c>
      <c r="B107" t="s">
        <v>127</v>
      </c>
      <c r="C107" t="s">
        <v>612</v>
      </c>
      <c r="D107">
        <v>1</v>
      </c>
    </row>
    <row r="108" spans="1:4">
      <c r="A108">
        <v>3019</v>
      </c>
      <c r="B108" t="s">
        <v>128</v>
      </c>
      <c r="C108" t="s">
        <v>612</v>
      </c>
      <c r="D108">
        <v>1</v>
      </c>
    </row>
    <row r="109" spans="1:4">
      <c r="A109">
        <v>3020</v>
      </c>
      <c r="B109" t="s">
        <v>621</v>
      </c>
      <c r="C109" t="s">
        <v>612</v>
      </c>
      <c r="D109">
        <v>1</v>
      </c>
    </row>
    <row r="110" spans="1:4">
      <c r="A110">
        <v>3021</v>
      </c>
      <c r="B110" t="s">
        <v>129</v>
      </c>
      <c r="C110" t="s">
        <v>612</v>
      </c>
      <c r="D110">
        <v>1</v>
      </c>
    </row>
    <row r="111" spans="1:4">
      <c r="A111">
        <v>3022</v>
      </c>
      <c r="B111" t="s">
        <v>415</v>
      </c>
      <c r="C111" t="s">
        <v>612</v>
      </c>
      <c r="D111">
        <v>1</v>
      </c>
    </row>
    <row r="112" spans="1:4">
      <c r="A112">
        <v>3023</v>
      </c>
      <c r="B112" t="s">
        <v>130</v>
      </c>
      <c r="C112" t="s">
        <v>612</v>
      </c>
      <c r="D112">
        <v>1</v>
      </c>
    </row>
    <row r="113" spans="1:4">
      <c r="A113">
        <v>3024</v>
      </c>
      <c r="B113" t="s">
        <v>131</v>
      </c>
      <c r="C113" t="s">
        <v>612</v>
      </c>
      <c r="D113">
        <v>1</v>
      </c>
    </row>
    <row r="114" spans="1:4">
      <c r="A114">
        <v>3025</v>
      </c>
      <c r="B114" t="s">
        <v>132</v>
      </c>
      <c r="C114" t="s">
        <v>612</v>
      </c>
      <c r="D114">
        <v>1</v>
      </c>
    </row>
    <row r="115" spans="1:4">
      <c r="A115">
        <v>3026</v>
      </c>
      <c r="B115" t="s">
        <v>588</v>
      </c>
      <c r="C115" t="s">
        <v>612</v>
      </c>
      <c r="D115">
        <v>1</v>
      </c>
    </row>
    <row r="116" spans="1:4">
      <c r="A116">
        <v>3027</v>
      </c>
      <c r="B116" t="s">
        <v>133</v>
      </c>
      <c r="C116" t="s">
        <v>612</v>
      </c>
      <c r="D116">
        <v>1</v>
      </c>
    </row>
    <row r="117" spans="1:4">
      <c r="A117">
        <v>3028</v>
      </c>
      <c r="B117" t="s">
        <v>134</v>
      </c>
      <c r="C117" t="s">
        <v>612</v>
      </c>
      <c r="D117">
        <v>1</v>
      </c>
    </row>
    <row r="118" spans="1:4">
      <c r="A118">
        <v>3029</v>
      </c>
      <c r="B118" t="s">
        <v>416</v>
      </c>
      <c r="C118" t="s">
        <v>612</v>
      </c>
      <c r="D118">
        <v>1</v>
      </c>
    </row>
    <row r="119" spans="1:4">
      <c r="A119">
        <v>3030</v>
      </c>
      <c r="B119" t="s">
        <v>622</v>
      </c>
      <c r="C119" t="s">
        <v>612</v>
      </c>
      <c r="D119">
        <v>1</v>
      </c>
    </row>
    <row r="120" spans="1:4">
      <c r="A120">
        <v>3031</v>
      </c>
      <c r="B120" t="s">
        <v>135</v>
      </c>
      <c r="C120" t="s">
        <v>612</v>
      </c>
      <c r="D120">
        <v>1</v>
      </c>
    </row>
    <row r="121" spans="1:4">
      <c r="A121">
        <v>3032</v>
      </c>
      <c r="B121" t="s">
        <v>136</v>
      </c>
      <c r="C121" t="s">
        <v>612</v>
      </c>
      <c r="D121">
        <v>1</v>
      </c>
    </row>
    <row r="122" spans="1:4">
      <c r="A122">
        <v>3033</v>
      </c>
      <c r="B122" t="s">
        <v>137</v>
      </c>
      <c r="C122" t="s">
        <v>612</v>
      </c>
      <c r="D122">
        <v>1</v>
      </c>
    </row>
    <row r="123" spans="1:4">
      <c r="A123">
        <v>3034</v>
      </c>
      <c r="B123" t="s">
        <v>138</v>
      </c>
      <c r="C123" t="s">
        <v>612</v>
      </c>
      <c r="D123">
        <v>1</v>
      </c>
    </row>
    <row r="124" spans="1:4">
      <c r="A124">
        <v>3035</v>
      </c>
      <c r="B124" t="s">
        <v>139</v>
      </c>
      <c r="C124" t="s">
        <v>612</v>
      </c>
      <c r="D124">
        <v>1</v>
      </c>
    </row>
    <row r="125" spans="1:4">
      <c r="A125">
        <v>3036</v>
      </c>
      <c r="B125" t="s">
        <v>140</v>
      </c>
      <c r="C125" t="s">
        <v>612</v>
      </c>
      <c r="D125">
        <v>1</v>
      </c>
    </row>
    <row r="126" spans="1:4">
      <c r="A126">
        <v>3037</v>
      </c>
      <c r="B126" t="s">
        <v>141</v>
      </c>
      <c r="C126" t="s">
        <v>612</v>
      </c>
      <c r="D126">
        <v>1</v>
      </c>
    </row>
    <row r="127" spans="1:4">
      <c r="A127">
        <v>3038</v>
      </c>
      <c r="B127" t="s">
        <v>183</v>
      </c>
      <c r="C127" t="s">
        <v>612</v>
      </c>
      <c r="D127">
        <v>1</v>
      </c>
    </row>
    <row r="128" spans="1:4">
      <c r="A128">
        <v>3039</v>
      </c>
      <c r="B128" t="s">
        <v>184</v>
      </c>
      <c r="C128" t="s">
        <v>612</v>
      </c>
      <c r="D128">
        <v>1</v>
      </c>
    </row>
    <row r="129" spans="1:4">
      <c r="A129">
        <v>3040</v>
      </c>
      <c r="B129" t="s">
        <v>623</v>
      </c>
      <c r="C129" t="s">
        <v>612</v>
      </c>
      <c r="D129">
        <v>1</v>
      </c>
    </row>
    <row r="130" spans="1:4">
      <c r="A130">
        <v>3041</v>
      </c>
      <c r="B130" t="s">
        <v>47</v>
      </c>
      <c r="C130" t="s">
        <v>612</v>
      </c>
      <c r="D130">
        <v>1</v>
      </c>
    </row>
    <row r="131" spans="1:4">
      <c r="A131">
        <v>3042</v>
      </c>
      <c r="B131" t="s">
        <v>185</v>
      </c>
      <c r="C131" t="s">
        <v>612</v>
      </c>
      <c r="D131">
        <v>1</v>
      </c>
    </row>
    <row r="132" spans="1:4">
      <c r="A132">
        <v>3043</v>
      </c>
      <c r="B132" t="s">
        <v>186</v>
      </c>
      <c r="C132" t="s">
        <v>612</v>
      </c>
      <c r="D132">
        <v>1</v>
      </c>
    </row>
    <row r="133" spans="1:4">
      <c r="A133">
        <v>3044</v>
      </c>
      <c r="B133" t="s">
        <v>187</v>
      </c>
      <c r="C133" t="s">
        <v>612</v>
      </c>
      <c r="D133">
        <v>1</v>
      </c>
    </row>
    <row r="134" spans="1:4">
      <c r="A134">
        <v>3045</v>
      </c>
      <c r="B134" t="s">
        <v>188</v>
      </c>
      <c r="C134" t="s">
        <v>612</v>
      </c>
      <c r="D134">
        <v>1</v>
      </c>
    </row>
    <row r="135" spans="1:4">
      <c r="A135">
        <v>3046</v>
      </c>
      <c r="B135" t="s">
        <v>189</v>
      </c>
      <c r="C135" t="s">
        <v>612</v>
      </c>
      <c r="D135">
        <v>1</v>
      </c>
    </row>
    <row r="136" spans="1:4">
      <c r="A136">
        <v>3047</v>
      </c>
      <c r="B136" t="s">
        <v>190</v>
      </c>
      <c r="C136" t="s">
        <v>612</v>
      </c>
      <c r="D136">
        <v>1</v>
      </c>
    </row>
    <row r="137" spans="1:4">
      <c r="A137">
        <v>3048</v>
      </c>
      <c r="B137" t="s">
        <v>191</v>
      </c>
      <c r="C137" t="s">
        <v>612</v>
      </c>
      <c r="D137">
        <v>1</v>
      </c>
    </row>
    <row r="138" spans="1:4">
      <c r="A138">
        <v>3049</v>
      </c>
      <c r="B138" t="s">
        <v>192</v>
      </c>
      <c r="C138" t="s">
        <v>612</v>
      </c>
      <c r="D138">
        <v>1</v>
      </c>
    </row>
    <row r="139" spans="1:4">
      <c r="A139">
        <v>3050</v>
      </c>
      <c r="B139" t="s">
        <v>193</v>
      </c>
      <c r="C139" t="s">
        <v>612</v>
      </c>
      <c r="D139">
        <v>1</v>
      </c>
    </row>
    <row r="140" spans="1:4">
      <c r="A140">
        <v>3051</v>
      </c>
      <c r="B140" t="s">
        <v>194</v>
      </c>
      <c r="C140" t="s">
        <v>612</v>
      </c>
      <c r="D140">
        <v>1</v>
      </c>
    </row>
    <row r="141" spans="1:4">
      <c r="A141">
        <v>3052</v>
      </c>
      <c r="B141" t="s">
        <v>598</v>
      </c>
      <c r="C141" t="s">
        <v>612</v>
      </c>
      <c r="D141">
        <v>1</v>
      </c>
    </row>
    <row r="142" spans="1:4">
      <c r="A142">
        <v>3053</v>
      </c>
      <c r="B142" t="s">
        <v>171</v>
      </c>
      <c r="C142" t="s">
        <v>612</v>
      </c>
      <c r="D142">
        <v>1</v>
      </c>
    </row>
    <row r="143" spans="1:4">
      <c r="A143">
        <v>3054</v>
      </c>
      <c r="B143" t="s">
        <v>172</v>
      </c>
      <c r="C143" t="s">
        <v>612</v>
      </c>
      <c r="D143">
        <v>1</v>
      </c>
    </row>
    <row r="144" spans="1:4">
      <c r="A144">
        <v>3099</v>
      </c>
      <c r="B144" t="s">
        <v>46</v>
      </c>
      <c r="C144" t="s">
        <v>612</v>
      </c>
      <c r="D144">
        <v>1</v>
      </c>
    </row>
    <row r="145" spans="1:4">
      <c r="A145">
        <v>3099</v>
      </c>
      <c r="B145" t="s">
        <v>46</v>
      </c>
      <c r="C145" t="s">
        <v>612</v>
      </c>
      <c r="D145">
        <v>1</v>
      </c>
    </row>
    <row r="146" spans="1:4">
      <c r="A146">
        <v>3401</v>
      </c>
      <c r="B146" t="s">
        <v>142</v>
      </c>
      <c r="C146" t="s">
        <v>613</v>
      </c>
      <c r="D146">
        <v>4</v>
      </c>
    </row>
    <row r="147" spans="1:4">
      <c r="A147">
        <v>3402</v>
      </c>
      <c r="B147" t="s">
        <v>143</v>
      </c>
      <c r="C147" t="s">
        <v>613</v>
      </c>
      <c r="D147">
        <v>4</v>
      </c>
    </row>
    <row r="148" spans="1:4">
      <c r="A148">
        <v>3405</v>
      </c>
      <c r="B148" t="s">
        <v>159</v>
      </c>
      <c r="C148" t="s">
        <v>613</v>
      </c>
      <c r="D148">
        <v>4</v>
      </c>
    </row>
    <row r="149" spans="1:4">
      <c r="A149">
        <v>3407</v>
      </c>
      <c r="B149" t="s">
        <v>160</v>
      </c>
      <c r="C149" t="s">
        <v>613</v>
      </c>
      <c r="D149">
        <v>4</v>
      </c>
    </row>
    <row r="150" spans="1:4">
      <c r="A150">
        <v>3411</v>
      </c>
      <c r="B150" t="s">
        <v>144</v>
      </c>
      <c r="C150" t="s">
        <v>613</v>
      </c>
      <c r="D150">
        <v>4</v>
      </c>
    </row>
    <row r="151" spans="1:4">
      <c r="A151">
        <v>3412</v>
      </c>
      <c r="B151" t="s">
        <v>145</v>
      </c>
      <c r="C151" t="s">
        <v>613</v>
      </c>
      <c r="D151">
        <v>4</v>
      </c>
    </row>
    <row r="152" spans="1:4">
      <c r="A152">
        <v>3413</v>
      </c>
      <c r="B152" t="s">
        <v>146</v>
      </c>
      <c r="C152" t="s">
        <v>613</v>
      </c>
      <c r="D152">
        <v>4</v>
      </c>
    </row>
    <row r="153" spans="1:4">
      <c r="A153">
        <v>3414</v>
      </c>
      <c r="B153" t="s">
        <v>589</v>
      </c>
      <c r="C153" t="s">
        <v>613</v>
      </c>
      <c r="D153">
        <v>4</v>
      </c>
    </row>
    <row r="154" spans="1:4">
      <c r="A154">
        <v>3415</v>
      </c>
      <c r="B154" t="s">
        <v>590</v>
      </c>
      <c r="C154" t="s">
        <v>613</v>
      </c>
      <c r="D154">
        <v>4</v>
      </c>
    </row>
    <row r="155" spans="1:4">
      <c r="A155">
        <v>3416</v>
      </c>
      <c r="B155" t="s">
        <v>591</v>
      </c>
      <c r="C155" t="s">
        <v>613</v>
      </c>
      <c r="D155">
        <v>4</v>
      </c>
    </row>
    <row r="156" spans="1:4">
      <c r="A156">
        <v>3417</v>
      </c>
      <c r="B156" t="s">
        <v>147</v>
      </c>
      <c r="C156" t="s">
        <v>613</v>
      </c>
      <c r="D156">
        <v>4</v>
      </c>
    </row>
    <row r="157" spans="1:4">
      <c r="A157">
        <v>3418</v>
      </c>
      <c r="B157" t="s">
        <v>148</v>
      </c>
      <c r="C157" t="s">
        <v>613</v>
      </c>
      <c r="D157">
        <v>4</v>
      </c>
    </row>
    <row r="158" spans="1:4">
      <c r="A158">
        <v>3419</v>
      </c>
      <c r="B158" t="s">
        <v>127</v>
      </c>
      <c r="C158" t="s">
        <v>613</v>
      </c>
      <c r="D158">
        <v>4</v>
      </c>
    </row>
    <row r="159" spans="1:4">
      <c r="A159">
        <v>3420</v>
      </c>
      <c r="B159" t="s">
        <v>149</v>
      </c>
      <c r="C159" t="s">
        <v>613</v>
      </c>
      <c r="D159">
        <v>4</v>
      </c>
    </row>
    <row r="160" spans="1:4">
      <c r="A160">
        <v>3421</v>
      </c>
      <c r="B160" t="s">
        <v>150</v>
      </c>
      <c r="C160" t="s">
        <v>613</v>
      </c>
      <c r="D160">
        <v>4</v>
      </c>
    </row>
    <row r="161" spans="1:4">
      <c r="A161">
        <v>3422</v>
      </c>
      <c r="B161" t="s">
        <v>151</v>
      </c>
      <c r="C161" t="s">
        <v>613</v>
      </c>
      <c r="D161">
        <v>4</v>
      </c>
    </row>
    <row r="162" spans="1:4">
      <c r="A162">
        <v>3423</v>
      </c>
      <c r="B162" t="s">
        <v>592</v>
      </c>
      <c r="C162" t="s">
        <v>613</v>
      </c>
      <c r="D162">
        <v>4</v>
      </c>
    </row>
    <row r="163" spans="1:4">
      <c r="A163">
        <v>3424</v>
      </c>
      <c r="B163" t="s">
        <v>152</v>
      </c>
      <c r="C163" t="s">
        <v>613</v>
      </c>
      <c r="D163">
        <v>4</v>
      </c>
    </row>
    <row r="164" spans="1:4">
      <c r="A164">
        <v>3425</v>
      </c>
      <c r="B164" t="s">
        <v>153</v>
      </c>
      <c r="C164" t="s">
        <v>613</v>
      </c>
      <c r="D164">
        <v>4</v>
      </c>
    </row>
    <row r="165" spans="1:4">
      <c r="A165">
        <v>3426</v>
      </c>
      <c r="B165" t="s">
        <v>154</v>
      </c>
      <c r="C165" t="s">
        <v>613</v>
      </c>
      <c r="D165">
        <v>4</v>
      </c>
    </row>
    <row r="166" spans="1:4">
      <c r="A166">
        <v>3427</v>
      </c>
      <c r="B166" t="s">
        <v>155</v>
      </c>
      <c r="C166" t="s">
        <v>613</v>
      </c>
      <c r="D166">
        <v>4</v>
      </c>
    </row>
    <row r="167" spans="1:4">
      <c r="A167">
        <v>3428</v>
      </c>
      <c r="B167" t="s">
        <v>156</v>
      </c>
      <c r="C167" t="s">
        <v>613</v>
      </c>
      <c r="D167">
        <v>4</v>
      </c>
    </row>
    <row r="168" spans="1:4">
      <c r="A168">
        <v>3429</v>
      </c>
      <c r="B168" t="s">
        <v>157</v>
      </c>
      <c r="C168" t="s">
        <v>613</v>
      </c>
      <c r="D168">
        <v>4</v>
      </c>
    </row>
    <row r="169" spans="1:4">
      <c r="A169">
        <v>3430</v>
      </c>
      <c r="B169" t="s">
        <v>158</v>
      </c>
      <c r="C169" t="s">
        <v>613</v>
      </c>
      <c r="D169">
        <v>4</v>
      </c>
    </row>
    <row r="170" spans="1:4">
      <c r="A170">
        <v>3431</v>
      </c>
      <c r="B170" t="s">
        <v>161</v>
      </c>
      <c r="C170" t="s">
        <v>613</v>
      </c>
      <c r="D170">
        <v>4</v>
      </c>
    </row>
    <row r="171" spans="1:4">
      <c r="A171">
        <v>3432</v>
      </c>
      <c r="B171" t="s">
        <v>162</v>
      </c>
      <c r="C171" t="s">
        <v>613</v>
      </c>
      <c r="D171">
        <v>4</v>
      </c>
    </row>
    <row r="172" spans="1:4">
      <c r="A172">
        <v>3433</v>
      </c>
      <c r="B172" t="s">
        <v>593</v>
      </c>
      <c r="C172" t="s">
        <v>613</v>
      </c>
      <c r="D172">
        <v>4</v>
      </c>
    </row>
    <row r="173" spans="1:4">
      <c r="A173">
        <v>3434</v>
      </c>
      <c r="B173" t="s">
        <v>163</v>
      </c>
      <c r="C173" t="s">
        <v>613</v>
      </c>
      <c r="D173">
        <v>4</v>
      </c>
    </row>
    <row r="174" spans="1:4">
      <c r="A174">
        <v>3435</v>
      </c>
      <c r="B174" t="s">
        <v>164</v>
      </c>
      <c r="C174" t="s">
        <v>613</v>
      </c>
      <c r="D174">
        <v>4</v>
      </c>
    </row>
    <row r="175" spans="1:4">
      <c r="A175">
        <v>3436</v>
      </c>
      <c r="B175" t="s">
        <v>594</v>
      </c>
      <c r="C175" t="s">
        <v>613</v>
      </c>
      <c r="D175">
        <v>4</v>
      </c>
    </row>
    <row r="176" spans="1:4">
      <c r="A176">
        <v>3437</v>
      </c>
      <c r="B176" t="s">
        <v>165</v>
      </c>
      <c r="C176" t="s">
        <v>613</v>
      </c>
      <c r="D176">
        <v>4</v>
      </c>
    </row>
    <row r="177" spans="1:4">
      <c r="A177">
        <v>3438</v>
      </c>
      <c r="B177" t="s">
        <v>595</v>
      </c>
      <c r="C177" t="s">
        <v>613</v>
      </c>
      <c r="D177">
        <v>4</v>
      </c>
    </row>
    <row r="178" spans="1:4">
      <c r="A178">
        <v>3439</v>
      </c>
      <c r="B178" t="s">
        <v>166</v>
      </c>
      <c r="C178" t="s">
        <v>613</v>
      </c>
      <c r="D178">
        <v>4</v>
      </c>
    </row>
    <row r="179" spans="1:4">
      <c r="A179">
        <v>3440</v>
      </c>
      <c r="B179" t="s">
        <v>167</v>
      </c>
      <c r="C179" t="s">
        <v>613</v>
      </c>
      <c r="D179">
        <v>4</v>
      </c>
    </row>
    <row r="180" spans="1:4">
      <c r="A180">
        <v>3441</v>
      </c>
      <c r="B180" t="s">
        <v>168</v>
      </c>
      <c r="C180" t="s">
        <v>613</v>
      </c>
      <c r="D180">
        <v>4</v>
      </c>
    </row>
    <row r="181" spans="1:4">
      <c r="A181">
        <v>3442</v>
      </c>
      <c r="B181" t="s">
        <v>169</v>
      </c>
      <c r="C181" t="s">
        <v>613</v>
      </c>
      <c r="D181">
        <v>4</v>
      </c>
    </row>
    <row r="182" spans="1:4">
      <c r="A182">
        <v>3443</v>
      </c>
      <c r="B182" t="s">
        <v>170</v>
      </c>
      <c r="C182" t="s">
        <v>613</v>
      </c>
      <c r="D182">
        <v>4</v>
      </c>
    </row>
    <row r="183" spans="1:4">
      <c r="A183">
        <v>3446</v>
      </c>
      <c r="B183" t="s">
        <v>173</v>
      </c>
      <c r="C183" t="s">
        <v>613</v>
      </c>
      <c r="D183">
        <v>4</v>
      </c>
    </row>
    <row r="184" spans="1:4">
      <c r="A184">
        <v>3447</v>
      </c>
      <c r="B184" t="s">
        <v>174</v>
      </c>
      <c r="C184" t="s">
        <v>613</v>
      </c>
      <c r="D184">
        <v>4</v>
      </c>
    </row>
    <row r="185" spans="1:4">
      <c r="A185">
        <v>3448</v>
      </c>
      <c r="B185" t="s">
        <v>175</v>
      </c>
      <c r="C185" t="s">
        <v>613</v>
      </c>
      <c r="D185">
        <v>4</v>
      </c>
    </row>
    <row r="186" spans="1:4">
      <c r="A186">
        <v>3449</v>
      </c>
      <c r="B186" t="s">
        <v>596</v>
      </c>
      <c r="C186" t="s">
        <v>613</v>
      </c>
      <c r="D186">
        <v>4</v>
      </c>
    </row>
    <row r="187" spans="1:4">
      <c r="A187">
        <v>3450</v>
      </c>
      <c r="B187" t="s">
        <v>176</v>
      </c>
      <c r="C187" t="s">
        <v>613</v>
      </c>
      <c r="D187">
        <v>4</v>
      </c>
    </row>
    <row r="188" spans="1:4">
      <c r="A188">
        <v>3451</v>
      </c>
      <c r="B188" t="s">
        <v>597</v>
      </c>
      <c r="C188" t="s">
        <v>613</v>
      </c>
      <c r="D188">
        <v>4</v>
      </c>
    </row>
    <row r="189" spans="1:4">
      <c r="A189">
        <v>3452</v>
      </c>
      <c r="B189" t="s">
        <v>177</v>
      </c>
      <c r="C189" t="s">
        <v>613</v>
      </c>
      <c r="D189">
        <v>4</v>
      </c>
    </row>
    <row r="190" spans="1:4">
      <c r="A190">
        <v>3453</v>
      </c>
      <c r="B190" t="s">
        <v>178</v>
      </c>
      <c r="C190" t="s">
        <v>613</v>
      </c>
      <c r="D190">
        <v>4</v>
      </c>
    </row>
    <row r="191" spans="1:4">
      <c r="A191">
        <v>3454</v>
      </c>
      <c r="B191" t="s">
        <v>179</v>
      </c>
      <c r="C191" t="s">
        <v>613</v>
      </c>
      <c r="D191">
        <v>4</v>
      </c>
    </row>
    <row r="192" spans="1:4">
      <c r="A192">
        <v>3801</v>
      </c>
      <c r="B192" t="s">
        <v>491</v>
      </c>
      <c r="C192" t="s">
        <v>624</v>
      </c>
      <c r="D192">
        <v>8</v>
      </c>
    </row>
    <row r="193" spans="1:4">
      <c r="A193">
        <v>3802</v>
      </c>
      <c r="B193" t="s">
        <v>195</v>
      </c>
      <c r="C193" t="s">
        <v>624</v>
      </c>
      <c r="D193">
        <v>8</v>
      </c>
    </row>
    <row r="194" spans="1:4">
      <c r="A194">
        <v>3803</v>
      </c>
      <c r="B194" t="s">
        <v>94</v>
      </c>
      <c r="C194" t="s">
        <v>624</v>
      </c>
      <c r="D194">
        <v>8</v>
      </c>
    </row>
    <row r="195" spans="1:4">
      <c r="A195">
        <v>3804</v>
      </c>
      <c r="B195" t="s">
        <v>196</v>
      </c>
      <c r="C195" t="s">
        <v>624</v>
      </c>
      <c r="D195">
        <v>8</v>
      </c>
    </row>
    <row r="196" spans="1:4">
      <c r="A196">
        <v>3805</v>
      </c>
      <c r="B196" t="s">
        <v>197</v>
      </c>
      <c r="C196" t="s">
        <v>624</v>
      </c>
      <c r="D196">
        <v>8</v>
      </c>
    </row>
    <row r="197" spans="1:4">
      <c r="A197">
        <v>3806</v>
      </c>
      <c r="B197" t="s">
        <v>199</v>
      </c>
      <c r="C197" t="s">
        <v>624</v>
      </c>
      <c r="D197">
        <v>8</v>
      </c>
    </row>
    <row r="198" spans="1:4">
      <c r="A198">
        <v>3807</v>
      </c>
      <c r="B198" t="s">
        <v>200</v>
      </c>
      <c r="C198" t="s">
        <v>624</v>
      </c>
      <c r="D198">
        <v>8</v>
      </c>
    </row>
    <row r="199" spans="1:4">
      <c r="A199">
        <v>3808</v>
      </c>
      <c r="B199" t="s">
        <v>201</v>
      </c>
      <c r="C199" t="s">
        <v>624</v>
      </c>
      <c r="D199">
        <v>8</v>
      </c>
    </row>
    <row r="200" spans="1:4">
      <c r="A200">
        <v>3811</v>
      </c>
      <c r="B200" t="s">
        <v>581</v>
      </c>
      <c r="C200" t="s">
        <v>624</v>
      </c>
      <c r="D200">
        <v>8</v>
      </c>
    </row>
    <row r="201" spans="1:4">
      <c r="A201">
        <v>3812</v>
      </c>
      <c r="B201" t="s">
        <v>202</v>
      </c>
      <c r="C201" t="s">
        <v>624</v>
      </c>
      <c r="D201">
        <v>8</v>
      </c>
    </row>
    <row r="202" spans="1:4">
      <c r="A202">
        <v>3813</v>
      </c>
      <c r="B202" t="s">
        <v>203</v>
      </c>
      <c r="C202" t="s">
        <v>624</v>
      </c>
      <c r="D202">
        <v>8</v>
      </c>
    </row>
    <row r="203" spans="1:4">
      <c r="A203">
        <v>3814</v>
      </c>
      <c r="B203" t="s">
        <v>204</v>
      </c>
      <c r="C203" t="s">
        <v>624</v>
      </c>
      <c r="D203">
        <v>8</v>
      </c>
    </row>
    <row r="204" spans="1:4">
      <c r="A204">
        <v>3815</v>
      </c>
      <c r="B204" t="s">
        <v>205</v>
      </c>
      <c r="C204" t="s">
        <v>624</v>
      </c>
      <c r="D204">
        <v>8</v>
      </c>
    </row>
    <row r="205" spans="1:4">
      <c r="A205">
        <v>3816</v>
      </c>
      <c r="B205" t="s">
        <v>206</v>
      </c>
      <c r="C205" t="s">
        <v>624</v>
      </c>
      <c r="D205">
        <v>8</v>
      </c>
    </row>
    <row r="206" spans="1:4">
      <c r="A206">
        <v>3817</v>
      </c>
      <c r="B206" t="s">
        <v>625</v>
      </c>
      <c r="C206" t="s">
        <v>624</v>
      </c>
      <c r="D206">
        <v>8</v>
      </c>
    </row>
    <row r="207" spans="1:4">
      <c r="A207">
        <v>3818</v>
      </c>
      <c r="B207" t="s">
        <v>208</v>
      </c>
      <c r="C207" t="s">
        <v>624</v>
      </c>
      <c r="D207">
        <v>8</v>
      </c>
    </row>
    <row r="208" spans="1:4">
      <c r="A208">
        <v>3819</v>
      </c>
      <c r="B208" t="s">
        <v>209</v>
      </c>
      <c r="C208" t="s">
        <v>624</v>
      </c>
      <c r="D208">
        <v>8</v>
      </c>
    </row>
    <row r="209" spans="1:4">
      <c r="A209">
        <v>3820</v>
      </c>
      <c r="B209" t="s">
        <v>210</v>
      </c>
      <c r="C209" t="s">
        <v>624</v>
      </c>
      <c r="D209">
        <v>8</v>
      </c>
    </row>
    <row r="210" spans="1:4">
      <c r="A210">
        <v>3821</v>
      </c>
      <c r="B210" t="s">
        <v>599</v>
      </c>
      <c r="C210" t="s">
        <v>624</v>
      </c>
      <c r="D210">
        <v>8</v>
      </c>
    </row>
    <row r="211" spans="1:4">
      <c r="A211">
        <v>3822</v>
      </c>
      <c r="B211" t="s">
        <v>211</v>
      </c>
      <c r="C211" t="s">
        <v>624</v>
      </c>
      <c r="D211">
        <v>8</v>
      </c>
    </row>
    <row r="212" spans="1:4">
      <c r="A212">
        <v>3823</v>
      </c>
      <c r="B212" t="s">
        <v>212</v>
      </c>
      <c r="C212" t="s">
        <v>624</v>
      </c>
      <c r="D212">
        <v>8</v>
      </c>
    </row>
    <row r="213" spans="1:4">
      <c r="A213">
        <v>3824</v>
      </c>
      <c r="B213" t="s">
        <v>213</v>
      </c>
      <c r="C213" t="s">
        <v>624</v>
      </c>
      <c r="D213">
        <v>8</v>
      </c>
    </row>
    <row r="214" spans="1:4">
      <c r="A214">
        <v>3825</v>
      </c>
      <c r="B214" t="s">
        <v>214</v>
      </c>
      <c r="C214" t="s">
        <v>624</v>
      </c>
      <c r="D214">
        <v>8</v>
      </c>
    </row>
    <row r="215" spans="1:4">
      <c r="A215">
        <v>4201</v>
      </c>
      <c r="B215" t="s">
        <v>215</v>
      </c>
      <c r="C215" t="s">
        <v>626</v>
      </c>
      <c r="D215">
        <v>9</v>
      </c>
    </row>
    <row r="216" spans="1:4">
      <c r="A216">
        <v>4202</v>
      </c>
      <c r="B216" t="s">
        <v>216</v>
      </c>
      <c r="C216" t="s">
        <v>626</v>
      </c>
      <c r="D216">
        <v>9</v>
      </c>
    </row>
    <row r="217" spans="1:4">
      <c r="A217">
        <v>4203</v>
      </c>
      <c r="B217" t="s">
        <v>217</v>
      </c>
      <c r="C217" t="s">
        <v>626</v>
      </c>
      <c r="D217">
        <v>9</v>
      </c>
    </row>
    <row r="218" spans="1:4">
      <c r="A218">
        <v>4204</v>
      </c>
      <c r="B218" t="s">
        <v>227</v>
      </c>
      <c r="C218" t="s">
        <v>626</v>
      </c>
      <c r="D218">
        <v>9</v>
      </c>
    </row>
    <row r="219" spans="1:4">
      <c r="A219">
        <v>4205</v>
      </c>
      <c r="B219" t="s">
        <v>231</v>
      </c>
      <c r="C219" t="s">
        <v>626</v>
      </c>
      <c r="D219">
        <v>9</v>
      </c>
    </row>
    <row r="220" spans="1:4">
      <c r="A220">
        <v>4206</v>
      </c>
      <c r="B220" t="s">
        <v>228</v>
      </c>
      <c r="C220" t="s">
        <v>626</v>
      </c>
      <c r="D220">
        <v>9</v>
      </c>
    </row>
    <row r="221" spans="1:4">
      <c r="A221">
        <v>4207</v>
      </c>
      <c r="B221" t="s">
        <v>229</v>
      </c>
      <c r="C221" t="s">
        <v>626</v>
      </c>
      <c r="D221">
        <v>9</v>
      </c>
    </row>
    <row r="222" spans="1:4">
      <c r="A222">
        <v>4211</v>
      </c>
      <c r="B222" t="s">
        <v>218</v>
      </c>
      <c r="C222" t="s">
        <v>626</v>
      </c>
      <c r="D222">
        <v>9</v>
      </c>
    </row>
    <row r="223" spans="1:4">
      <c r="A223">
        <v>4212</v>
      </c>
      <c r="B223" t="s">
        <v>600</v>
      </c>
      <c r="C223" t="s">
        <v>626</v>
      </c>
      <c r="D223">
        <v>9</v>
      </c>
    </row>
    <row r="224" spans="1:4">
      <c r="A224">
        <v>4213</v>
      </c>
      <c r="B224" t="s">
        <v>582</v>
      </c>
      <c r="C224" t="s">
        <v>626</v>
      </c>
      <c r="D224">
        <v>9</v>
      </c>
    </row>
    <row r="225" spans="1:4">
      <c r="A225">
        <v>4214</v>
      </c>
      <c r="B225" t="s">
        <v>219</v>
      </c>
      <c r="C225" t="s">
        <v>626</v>
      </c>
      <c r="D225">
        <v>9</v>
      </c>
    </row>
    <row r="226" spans="1:4">
      <c r="A226">
        <v>4215</v>
      </c>
      <c r="B226" t="s">
        <v>220</v>
      </c>
      <c r="C226" t="s">
        <v>626</v>
      </c>
      <c r="D226">
        <v>9</v>
      </c>
    </row>
    <row r="227" spans="1:4">
      <c r="A227">
        <v>4216</v>
      </c>
      <c r="B227" t="s">
        <v>221</v>
      </c>
      <c r="C227" t="s">
        <v>626</v>
      </c>
      <c r="D227">
        <v>9</v>
      </c>
    </row>
    <row r="228" spans="1:4">
      <c r="A228">
        <v>4217</v>
      </c>
      <c r="B228" t="s">
        <v>222</v>
      </c>
      <c r="C228" t="s">
        <v>626</v>
      </c>
      <c r="D228">
        <v>9</v>
      </c>
    </row>
    <row r="229" spans="1:4">
      <c r="A229">
        <v>4218</v>
      </c>
      <c r="B229" t="s">
        <v>223</v>
      </c>
      <c r="C229" t="s">
        <v>626</v>
      </c>
      <c r="D229">
        <v>9</v>
      </c>
    </row>
    <row r="230" spans="1:4">
      <c r="A230">
        <v>4219</v>
      </c>
      <c r="B230" t="s">
        <v>601</v>
      </c>
      <c r="C230" t="s">
        <v>626</v>
      </c>
      <c r="D230">
        <v>9</v>
      </c>
    </row>
    <row r="231" spans="1:4">
      <c r="A231">
        <v>4220</v>
      </c>
      <c r="B231" t="s">
        <v>224</v>
      </c>
      <c r="C231" t="s">
        <v>626</v>
      </c>
      <c r="D231">
        <v>9</v>
      </c>
    </row>
    <row r="232" spans="1:4">
      <c r="A232">
        <v>4221</v>
      </c>
      <c r="B232" t="s">
        <v>225</v>
      </c>
      <c r="C232" t="s">
        <v>626</v>
      </c>
      <c r="D232">
        <v>9</v>
      </c>
    </row>
    <row r="233" spans="1:4">
      <c r="A233">
        <v>4222</v>
      </c>
      <c r="B233" t="s">
        <v>226</v>
      </c>
      <c r="C233" t="s">
        <v>626</v>
      </c>
      <c r="D233">
        <v>9</v>
      </c>
    </row>
    <row r="234" spans="1:4">
      <c r="A234">
        <v>4223</v>
      </c>
      <c r="B234" t="s">
        <v>230</v>
      </c>
      <c r="C234" t="s">
        <v>626</v>
      </c>
      <c r="D234">
        <v>9</v>
      </c>
    </row>
    <row r="235" spans="1:4">
      <c r="A235">
        <v>4224</v>
      </c>
      <c r="B235" t="s">
        <v>602</v>
      </c>
      <c r="C235" t="s">
        <v>626</v>
      </c>
      <c r="D235">
        <v>9</v>
      </c>
    </row>
    <row r="236" spans="1:4">
      <c r="A236">
        <v>4225</v>
      </c>
      <c r="B236" t="s">
        <v>232</v>
      </c>
      <c r="C236" t="s">
        <v>626</v>
      </c>
      <c r="D236">
        <v>9</v>
      </c>
    </row>
    <row r="237" spans="1:4">
      <c r="A237">
        <v>4226</v>
      </c>
      <c r="B237" t="s">
        <v>233</v>
      </c>
      <c r="C237" t="s">
        <v>626</v>
      </c>
      <c r="D237">
        <v>9</v>
      </c>
    </row>
    <row r="238" spans="1:4">
      <c r="A238">
        <v>4227</v>
      </c>
      <c r="B238" t="s">
        <v>234</v>
      </c>
      <c r="C238" t="s">
        <v>626</v>
      </c>
      <c r="D238">
        <v>9</v>
      </c>
    </row>
    <row r="239" spans="1:4">
      <c r="A239">
        <v>4228</v>
      </c>
      <c r="B239" t="s">
        <v>235</v>
      </c>
      <c r="C239" t="s">
        <v>626</v>
      </c>
      <c r="D239">
        <v>9</v>
      </c>
    </row>
    <row r="240" spans="1:4">
      <c r="A240">
        <v>4601</v>
      </c>
      <c r="B240" t="s">
        <v>256</v>
      </c>
      <c r="C240" t="s">
        <v>627</v>
      </c>
      <c r="D240">
        <v>14</v>
      </c>
    </row>
    <row r="241" spans="1:4">
      <c r="A241">
        <v>4602</v>
      </c>
      <c r="B241" t="s">
        <v>628</v>
      </c>
      <c r="C241" t="s">
        <v>627</v>
      </c>
      <c r="D241">
        <v>14</v>
      </c>
    </row>
    <row r="242" spans="1:4">
      <c r="A242">
        <v>4611</v>
      </c>
      <c r="B242" t="s">
        <v>257</v>
      </c>
      <c r="C242" t="s">
        <v>627</v>
      </c>
      <c r="D242">
        <v>14</v>
      </c>
    </row>
    <row r="243" spans="1:4">
      <c r="A243">
        <v>4612</v>
      </c>
      <c r="B243" t="s">
        <v>258</v>
      </c>
      <c r="C243" t="s">
        <v>627</v>
      </c>
      <c r="D243">
        <v>14</v>
      </c>
    </row>
    <row r="244" spans="1:4">
      <c r="A244">
        <v>4613</v>
      </c>
      <c r="B244" t="s">
        <v>259</v>
      </c>
      <c r="C244" t="s">
        <v>627</v>
      </c>
      <c r="D244">
        <v>14</v>
      </c>
    </row>
    <row r="245" spans="1:4">
      <c r="A245">
        <v>4614</v>
      </c>
      <c r="B245" t="s">
        <v>260</v>
      </c>
      <c r="C245" t="s">
        <v>627</v>
      </c>
      <c r="D245">
        <v>14</v>
      </c>
    </row>
    <row r="246" spans="1:4">
      <c r="A246">
        <v>4615</v>
      </c>
      <c r="B246" t="s">
        <v>261</v>
      </c>
      <c r="C246" t="s">
        <v>627</v>
      </c>
      <c r="D246">
        <v>14</v>
      </c>
    </row>
    <row r="247" spans="1:4">
      <c r="A247">
        <v>4616</v>
      </c>
      <c r="B247" t="s">
        <v>262</v>
      </c>
      <c r="C247" t="s">
        <v>627</v>
      </c>
      <c r="D247">
        <v>14</v>
      </c>
    </row>
    <row r="248" spans="1:4">
      <c r="A248">
        <v>4617</v>
      </c>
      <c r="B248" t="s">
        <v>263</v>
      </c>
      <c r="C248" t="s">
        <v>627</v>
      </c>
      <c r="D248">
        <v>14</v>
      </c>
    </row>
    <row r="249" spans="1:4">
      <c r="A249">
        <v>4618</v>
      </c>
      <c r="B249" t="s">
        <v>264</v>
      </c>
      <c r="C249" t="s">
        <v>627</v>
      </c>
      <c r="D249">
        <v>14</v>
      </c>
    </row>
    <row r="250" spans="1:4">
      <c r="A250">
        <v>4619</v>
      </c>
      <c r="B250" t="s">
        <v>605</v>
      </c>
      <c r="C250" t="s">
        <v>627</v>
      </c>
      <c r="D250">
        <v>14</v>
      </c>
    </row>
    <row r="251" spans="1:4">
      <c r="A251">
        <v>4620</v>
      </c>
      <c r="B251" t="s">
        <v>265</v>
      </c>
      <c r="C251" t="s">
        <v>627</v>
      </c>
      <c r="D251">
        <v>14</v>
      </c>
    </row>
    <row r="252" spans="1:4">
      <c r="A252">
        <v>4621</v>
      </c>
      <c r="B252" t="s">
        <v>266</v>
      </c>
      <c r="C252" t="s">
        <v>627</v>
      </c>
      <c r="D252">
        <v>14</v>
      </c>
    </row>
    <row r="253" spans="1:4">
      <c r="A253">
        <v>4622</v>
      </c>
      <c r="B253" t="s">
        <v>267</v>
      </c>
      <c r="C253" t="s">
        <v>627</v>
      </c>
      <c r="D253">
        <v>14</v>
      </c>
    </row>
    <row r="254" spans="1:4">
      <c r="A254">
        <v>4623</v>
      </c>
      <c r="B254" t="s">
        <v>268</v>
      </c>
      <c r="C254" t="s">
        <v>627</v>
      </c>
      <c r="D254">
        <v>14</v>
      </c>
    </row>
    <row r="255" spans="1:4">
      <c r="A255">
        <v>4624</v>
      </c>
      <c r="B255" t="s">
        <v>629</v>
      </c>
      <c r="C255" t="s">
        <v>627</v>
      </c>
      <c r="D255">
        <v>14</v>
      </c>
    </row>
    <row r="256" spans="1:4">
      <c r="A256">
        <v>4625</v>
      </c>
      <c r="B256" t="s">
        <v>269</v>
      </c>
      <c r="C256" t="s">
        <v>627</v>
      </c>
      <c r="D256">
        <v>14</v>
      </c>
    </row>
    <row r="257" spans="1:4">
      <c r="A257">
        <v>4626</v>
      </c>
      <c r="B257" t="s">
        <v>274</v>
      </c>
      <c r="C257" t="s">
        <v>627</v>
      </c>
      <c r="D257">
        <v>14</v>
      </c>
    </row>
    <row r="258" spans="1:4">
      <c r="A258">
        <v>4627</v>
      </c>
      <c r="B258" t="s">
        <v>270</v>
      </c>
      <c r="C258" t="s">
        <v>627</v>
      </c>
      <c r="D258">
        <v>14</v>
      </c>
    </row>
    <row r="259" spans="1:4">
      <c r="A259">
        <v>4628</v>
      </c>
      <c r="B259" t="s">
        <v>271</v>
      </c>
      <c r="C259" t="s">
        <v>627</v>
      </c>
      <c r="D259">
        <v>14</v>
      </c>
    </row>
    <row r="260" spans="1:4">
      <c r="A260">
        <v>4629</v>
      </c>
      <c r="B260" t="s">
        <v>272</v>
      </c>
      <c r="C260" t="s">
        <v>627</v>
      </c>
      <c r="D260">
        <v>14</v>
      </c>
    </row>
    <row r="261" spans="1:4">
      <c r="A261">
        <v>4630</v>
      </c>
      <c r="B261" t="s">
        <v>273</v>
      </c>
      <c r="C261" t="s">
        <v>627</v>
      </c>
      <c r="D261">
        <v>14</v>
      </c>
    </row>
    <row r="262" spans="1:4">
      <c r="A262">
        <v>4631</v>
      </c>
      <c r="B262" t="s">
        <v>630</v>
      </c>
      <c r="C262" t="s">
        <v>627</v>
      </c>
      <c r="D262">
        <v>14</v>
      </c>
    </row>
    <row r="263" spans="1:4">
      <c r="A263">
        <v>4632</v>
      </c>
      <c r="B263" t="s">
        <v>606</v>
      </c>
      <c r="C263" t="s">
        <v>627</v>
      </c>
      <c r="D263">
        <v>14</v>
      </c>
    </row>
    <row r="264" spans="1:4">
      <c r="A264">
        <v>4633</v>
      </c>
      <c r="B264" t="s">
        <v>275</v>
      </c>
      <c r="C264" t="s">
        <v>627</v>
      </c>
      <c r="D264">
        <v>14</v>
      </c>
    </row>
    <row r="265" spans="1:4">
      <c r="A265">
        <v>4634</v>
      </c>
      <c r="B265" t="s">
        <v>276</v>
      </c>
      <c r="C265" t="s">
        <v>627</v>
      </c>
      <c r="D265">
        <v>14</v>
      </c>
    </row>
    <row r="266" spans="1:4">
      <c r="A266">
        <v>4635</v>
      </c>
      <c r="B266" t="s">
        <v>277</v>
      </c>
      <c r="C266" t="s">
        <v>627</v>
      </c>
      <c r="D266">
        <v>14</v>
      </c>
    </row>
    <row r="267" spans="1:4">
      <c r="A267">
        <v>4636</v>
      </c>
      <c r="B267" t="s">
        <v>278</v>
      </c>
      <c r="C267" t="s">
        <v>627</v>
      </c>
      <c r="D267">
        <v>14</v>
      </c>
    </row>
    <row r="268" spans="1:4">
      <c r="A268">
        <v>4637</v>
      </c>
      <c r="B268" t="s">
        <v>279</v>
      </c>
      <c r="C268" t="s">
        <v>627</v>
      </c>
      <c r="D268">
        <v>14</v>
      </c>
    </row>
    <row r="269" spans="1:4">
      <c r="A269">
        <v>4638</v>
      </c>
      <c r="B269" t="s">
        <v>280</v>
      </c>
      <c r="C269" t="s">
        <v>627</v>
      </c>
      <c r="D269">
        <v>14</v>
      </c>
    </row>
    <row r="270" spans="1:4">
      <c r="A270">
        <v>4639</v>
      </c>
      <c r="B270" t="s">
        <v>281</v>
      </c>
      <c r="C270" t="s">
        <v>627</v>
      </c>
      <c r="D270">
        <v>14</v>
      </c>
    </row>
    <row r="271" spans="1:4">
      <c r="A271">
        <v>4640</v>
      </c>
      <c r="B271" t="s">
        <v>282</v>
      </c>
      <c r="C271" t="s">
        <v>627</v>
      </c>
      <c r="D271">
        <v>14</v>
      </c>
    </row>
    <row r="272" spans="1:4">
      <c r="A272">
        <v>4641</v>
      </c>
      <c r="B272" t="s">
        <v>283</v>
      </c>
      <c r="C272" t="s">
        <v>627</v>
      </c>
      <c r="D272">
        <v>14</v>
      </c>
    </row>
    <row r="273" spans="1:4">
      <c r="A273">
        <v>4642</v>
      </c>
      <c r="B273" t="s">
        <v>284</v>
      </c>
      <c r="C273" t="s">
        <v>627</v>
      </c>
      <c r="D273">
        <v>14</v>
      </c>
    </row>
    <row r="274" spans="1:4">
      <c r="A274">
        <v>4643</v>
      </c>
      <c r="B274" t="s">
        <v>285</v>
      </c>
      <c r="C274" t="s">
        <v>627</v>
      </c>
      <c r="D274">
        <v>14</v>
      </c>
    </row>
    <row r="275" spans="1:4">
      <c r="A275">
        <v>4644</v>
      </c>
      <c r="B275" t="s">
        <v>286</v>
      </c>
      <c r="C275" t="s">
        <v>627</v>
      </c>
      <c r="D275">
        <v>14</v>
      </c>
    </row>
    <row r="276" spans="1:4">
      <c r="A276">
        <v>4645</v>
      </c>
      <c r="B276" t="s">
        <v>287</v>
      </c>
      <c r="C276" t="s">
        <v>627</v>
      </c>
      <c r="D276">
        <v>14</v>
      </c>
    </row>
    <row r="277" spans="1:4">
      <c r="A277">
        <v>4646</v>
      </c>
      <c r="B277" t="s">
        <v>288</v>
      </c>
      <c r="C277" t="s">
        <v>627</v>
      </c>
      <c r="D277">
        <v>14</v>
      </c>
    </row>
    <row r="278" spans="1:4">
      <c r="A278">
        <v>4647</v>
      </c>
      <c r="B278" t="s">
        <v>631</v>
      </c>
      <c r="C278" t="s">
        <v>627</v>
      </c>
      <c r="D278">
        <v>14</v>
      </c>
    </row>
    <row r="279" spans="1:4">
      <c r="A279">
        <v>4648</v>
      </c>
      <c r="B279" t="s">
        <v>289</v>
      </c>
      <c r="C279" t="s">
        <v>627</v>
      </c>
      <c r="D279">
        <v>14</v>
      </c>
    </row>
    <row r="280" spans="1:4">
      <c r="A280">
        <v>4649</v>
      </c>
      <c r="B280" t="s">
        <v>632</v>
      </c>
      <c r="C280" t="s">
        <v>627</v>
      </c>
      <c r="D280">
        <v>14</v>
      </c>
    </row>
    <row r="281" spans="1:4">
      <c r="A281">
        <v>4650</v>
      </c>
      <c r="B281" t="s">
        <v>290</v>
      </c>
      <c r="C281" t="s">
        <v>627</v>
      </c>
      <c r="D281">
        <v>14</v>
      </c>
    </row>
    <row r="282" spans="1:4">
      <c r="A282">
        <v>4651</v>
      </c>
      <c r="B282" t="s">
        <v>633</v>
      </c>
      <c r="C282" t="s">
        <v>627</v>
      </c>
      <c r="D282">
        <v>14</v>
      </c>
    </row>
    <row r="283" spans="1:4">
      <c r="A283">
        <v>5001</v>
      </c>
      <c r="B283" t="s">
        <v>315</v>
      </c>
      <c r="C283" t="s">
        <v>580</v>
      </c>
      <c r="D283">
        <v>16</v>
      </c>
    </row>
    <row r="284" spans="1:4">
      <c r="A284">
        <v>5006</v>
      </c>
      <c r="B284" t="s">
        <v>327</v>
      </c>
      <c r="C284" t="s">
        <v>580</v>
      </c>
      <c r="D284">
        <v>16</v>
      </c>
    </row>
    <row r="285" spans="1:4">
      <c r="A285">
        <v>5007</v>
      </c>
      <c r="B285" t="s">
        <v>328</v>
      </c>
      <c r="C285" t="s">
        <v>580</v>
      </c>
      <c r="D285">
        <v>16</v>
      </c>
    </row>
    <row r="286" spans="1:4">
      <c r="A286">
        <v>5014</v>
      </c>
      <c r="B286" t="s">
        <v>317</v>
      </c>
      <c r="C286" t="s">
        <v>580</v>
      </c>
      <c r="D286">
        <v>16</v>
      </c>
    </row>
    <row r="287" spans="1:4">
      <c r="A287">
        <v>5020</v>
      </c>
      <c r="B287" t="s">
        <v>468</v>
      </c>
      <c r="C287" t="s">
        <v>580</v>
      </c>
      <c r="D287">
        <v>16</v>
      </c>
    </row>
    <row r="288" spans="1:4">
      <c r="A288">
        <v>5021</v>
      </c>
      <c r="B288" t="s">
        <v>84</v>
      </c>
      <c r="C288" t="s">
        <v>580</v>
      </c>
      <c r="D288">
        <v>16</v>
      </c>
    </row>
    <row r="289" spans="1:4">
      <c r="A289">
        <v>5022</v>
      </c>
      <c r="B289" t="s">
        <v>320</v>
      </c>
      <c r="C289" t="s">
        <v>580</v>
      </c>
      <c r="D289">
        <v>16</v>
      </c>
    </row>
    <row r="290" spans="1:4">
      <c r="A290">
        <v>5025</v>
      </c>
      <c r="B290" t="s">
        <v>50</v>
      </c>
      <c r="C290" t="s">
        <v>580</v>
      </c>
      <c r="D290">
        <v>16</v>
      </c>
    </row>
    <row r="291" spans="1:4">
      <c r="A291">
        <v>5026</v>
      </c>
      <c r="B291" t="s">
        <v>321</v>
      </c>
      <c r="C291" t="s">
        <v>580</v>
      </c>
      <c r="D291">
        <v>16</v>
      </c>
    </row>
    <row r="292" spans="1:4">
      <c r="A292">
        <v>5027</v>
      </c>
      <c r="B292" t="s">
        <v>322</v>
      </c>
      <c r="C292" t="s">
        <v>580</v>
      </c>
      <c r="D292">
        <v>16</v>
      </c>
    </row>
    <row r="293" spans="1:4">
      <c r="A293">
        <v>5028</v>
      </c>
      <c r="B293" t="s">
        <v>323</v>
      </c>
      <c r="C293" t="s">
        <v>580</v>
      </c>
      <c r="D293">
        <v>16</v>
      </c>
    </row>
    <row r="294" spans="1:4">
      <c r="A294">
        <v>5029</v>
      </c>
      <c r="B294" t="s">
        <v>324</v>
      </c>
      <c r="C294" t="s">
        <v>580</v>
      </c>
      <c r="D294">
        <v>16</v>
      </c>
    </row>
    <row r="295" spans="1:4">
      <c r="A295">
        <v>5031</v>
      </c>
      <c r="B295" t="s">
        <v>91</v>
      </c>
      <c r="C295" t="s">
        <v>580</v>
      </c>
      <c r="D295">
        <v>16</v>
      </c>
    </row>
    <row r="296" spans="1:4">
      <c r="A296">
        <v>5032</v>
      </c>
      <c r="B296" t="s">
        <v>325</v>
      </c>
      <c r="C296" t="s">
        <v>580</v>
      </c>
      <c r="D296">
        <v>16</v>
      </c>
    </row>
    <row r="297" spans="1:4">
      <c r="A297">
        <v>5033</v>
      </c>
      <c r="B297" t="s">
        <v>326</v>
      </c>
      <c r="C297" t="s">
        <v>580</v>
      </c>
      <c r="D297">
        <v>16</v>
      </c>
    </row>
    <row r="298" spans="1:4">
      <c r="A298">
        <v>5034</v>
      </c>
      <c r="B298" t="s">
        <v>329</v>
      </c>
      <c r="C298" t="s">
        <v>580</v>
      </c>
      <c r="D298">
        <v>16</v>
      </c>
    </row>
    <row r="299" spans="1:4">
      <c r="A299">
        <v>5035</v>
      </c>
      <c r="B299" t="s">
        <v>330</v>
      </c>
      <c r="C299" t="s">
        <v>580</v>
      </c>
      <c r="D299">
        <v>16</v>
      </c>
    </row>
    <row r="300" spans="1:4">
      <c r="A300">
        <v>5036</v>
      </c>
      <c r="B300" t="s">
        <v>331</v>
      </c>
      <c r="C300" t="s">
        <v>580</v>
      </c>
      <c r="D300">
        <v>16</v>
      </c>
    </row>
    <row r="301" spans="1:4">
      <c r="A301">
        <v>5037</v>
      </c>
      <c r="B301" t="s">
        <v>332</v>
      </c>
      <c r="C301" t="s">
        <v>580</v>
      </c>
      <c r="D301">
        <v>16</v>
      </c>
    </row>
    <row r="302" spans="1:4">
      <c r="A302">
        <v>5038</v>
      </c>
      <c r="B302" t="s">
        <v>333</v>
      </c>
      <c r="C302" t="s">
        <v>580</v>
      </c>
      <c r="D302">
        <v>16</v>
      </c>
    </row>
    <row r="303" spans="1:4">
      <c r="A303">
        <v>5041</v>
      </c>
      <c r="B303" t="s">
        <v>335</v>
      </c>
      <c r="C303" t="s">
        <v>580</v>
      </c>
      <c r="D303">
        <v>16</v>
      </c>
    </row>
    <row r="304" spans="1:4">
      <c r="A304">
        <v>5042</v>
      </c>
      <c r="B304" t="s">
        <v>336</v>
      </c>
      <c r="C304" t="s">
        <v>580</v>
      </c>
      <c r="D304">
        <v>16</v>
      </c>
    </row>
    <row r="305" spans="1:4">
      <c r="A305">
        <v>5043</v>
      </c>
      <c r="B305" t="s">
        <v>337</v>
      </c>
      <c r="C305" t="s">
        <v>580</v>
      </c>
      <c r="D305">
        <v>16</v>
      </c>
    </row>
    <row r="306" spans="1:4">
      <c r="A306">
        <v>5044</v>
      </c>
      <c r="B306" t="s">
        <v>338</v>
      </c>
      <c r="C306" t="s">
        <v>580</v>
      </c>
      <c r="D306">
        <v>16</v>
      </c>
    </row>
    <row r="307" spans="1:4">
      <c r="A307">
        <v>5045</v>
      </c>
      <c r="B307" t="s">
        <v>339</v>
      </c>
      <c r="C307" t="s">
        <v>580</v>
      </c>
      <c r="D307">
        <v>16</v>
      </c>
    </row>
    <row r="308" spans="1:4">
      <c r="A308">
        <v>5046</v>
      </c>
      <c r="B308" t="s">
        <v>340</v>
      </c>
      <c r="C308" t="s">
        <v>580</v>
      </c>
      <c r="D308">
        <v>16</v>
      </c>
    </row>
    <row r="309" spans="1:4">
      <c r="A309">
        <v>5047</v>
      </c>
      <c r="B309" t="s">
        <v>341</v>
      </c>
      <c r="C309" t="s">
        <v>580</v>
      </c>
      <c r="D309">
        <v>16</v>
      </c>
    </row>
    <row r="310" spans="1:4">
      <c r="A310">
        <v>5049</v>
      </c>
      <c r="B310" t="s">
        <v>342</v>
      </c>
      <c r="C310" t="s">
        <v>580</v>
      </c>
      <c r="D310">
        <v>16</v>
      </c>
    </row>
    <row r="311" spans="1:4">
      <c r="A311">
        <v>5052</v>
      </c>
      <c r="B311" t="s">
        <v>343</v>
      </c>
      <c r="C311" t="s">
        <v>580</v>
      </c>
      <c r="D311">
        <v>16</v>
      </c>
    </row>
    <row r="312" spans="1:4">
      <c r="A312">
        <v>5053</v>
      </c>
      <c r="B312" t="s">
        <v>334</v>
      </c>
      <c r="C312" t="s">
        <v>580</v>
      </c>
      <c r="D312">
        <v>16</v>
      </c>
    </row>
    <row r="313" spans="1:4">
      <c r="A313">
        <v>5054</v>
      </c>
      <c r="B313" t="s">
        <v>611</v>
      </c>
      <c r="C313" t="s">
        <v>580</v>
      </c>
      <c r="D313">
        <v>16</v>
      </c>
    </row>
    <row r="314" spans="1:4">
      <c r="A314">
        <v>5055</v>
      </c>
      <c r="B314" t="s">
        <v>634</v>
      </c>
      <c r="C314" t="s">
        <v>580</v>
      </c>
      <c r="D314">
        <v>16</v>
      </c>
    </row>
    <row r="315" spans="1:4">
      <c r="A315">
        <v>5056</v>
      </c>
      <c r="B315" t="s">
        <v>316</v>
      </c>
      <c r="C315" t="s">
        <v>580</v>
      </c>
      <c r="D315">
        <v>16</v>
      </c>
    </row>
    <row r="316" spans="1:4">
      <c r="A316">
        <v>5057</v>
      </c>
      <c r="B316" t="s">
        <v>318</v>
      </c>
      <c r="C316" t="s">
        <v>580</v>
      </c>
      <c r="D316">
        <v>16</v>
      </c>
    </row>
    <row r="317" spans="1:4">
      <c r="A317">
        <v>5058</v>
      </c>
      <c r="B317" t="s">
        <v>319</v>
      </c>
      <c r="C317" t="s">
        <v>580</v>
      </c>
      <c r="D317">
        <v>16</v>
      </c>
    </row>
    <row r="318" spans="1:4">
      <c r="A318">
        <v>5059</v>
      </c>
      <c r="B318" t="s">
        <v>635</v>
      </c>
      <c r="C318" t="s">
        <v>580</v>
      </c>
      <c r="D318">
        <v>16</v>
      </c>
    </row>
    <row r="319" spans="1:4">
      <c r="A319">
        <v>5060</v>
      </c>
      <c r="B319" t="s">
        <v>636</v>
      </c>
      <c r="C319" t="s">
        <v>580</v>
      </c>
      <c r="D319">
        <v>16</v>
      </c>
    </row>
    <row r="320" spans="1:4">
      <c r="A320">
        <v>5061</v>
      </c>
      <c r="B320" t="s">
        <v>312</v>
      </c>
      <c r="C320" t="s">
        <v>580</v>
      </c>
      <c r="D320">
        <v>16</v>
      </c>
    </row>
    <row r="321" spans="1:4">
      <c r="A321">
        <v>5401</v>
      </c>
      <c r="B321" t="s">
        <v>380</v>
      </c>
      <c r="C321" t="s">
        <v>637</v>
      </c>
      <c r="D321">
        <v>54</v>
      </c>
    </row>
    <row r="322" spans="1:4">
      <c r="A322">
        <v>5402</v>
      </c>
      <c r="B322" t="s">
        <v>379</v>
      </c>
      <c r="C322" t="s">
        <v>637</v>
      </c>
      <c r="D322">
        <v>54</v>
      </c>
    </row>
    <row r="323" spans="1:4">
      <c r="A323">
        <v>5403</v>
      </c>
      <c r="B323" t="s">
        <v>400</v>
      </c>
      <c r="C323" t="s">
        <v>637</v>
      </c>
      <c r="D323">
        <v>54</v>
      </c>
    </row>
    <row r="324" spans="1:4">
      <c r="A324">
        <v>5404</v>
      </c>
      <c r="B324" t="s">
        <v>397</v>
      </c>
      <c r="C324" t="s">
        <v>637</v>
      </c>
      <c r="D324">
        <v>54</v>
      </c>
    </row>
    <row r="325" spans="1:4">
      <c r="A325">
        <v>5405</v>
      </c>
      <c r="B325" t="s">
        <v>398</v>
      </c>
      <c r="C325" t="s">
        <v>637</v>
      </c>
      <c r="D325">
        <v>54</v>
      </c>
    </row>
    <row r="326" spans="1:4">
      <c r="A326">
        <v>5406</v>
      </c>
      <c r="B326" t="s">
        <v>399</v>
      </c>
      <c r="C326" t="s">
        <v>637</v>
      </c>
      <c r="D326">
        <v>54</v>
      </c>
    </row>
    <row r="327" spans="1:4">
      <c r="A327">
        <v>5411</v>
      </c>
      <c r="B327" t="s">
        <v>381</v>
      </c>
      <c r="C327" t="s">
        <v>637</v>
      </c>
      <c r="D327">
        <v>54</v>
      </c>
    </row>
    <row r="328" spans="1:4">
      <c r="A328">
        <v>5412</v>
      </c>
      <c r="B328" t="s">
        <v>609</v>
      </c>
      <c r="C328" t="s">
        <v>637</v>
      </c>
      <c r="D328">
        <v>54</v>
      </c>
    </row>
    <row r="329" spans="1:4">
      <c r="A329">
        <v>5413</v>
      </c>
      <c r="B329" t="s">
        <v>382</v>
      </c>
      <c r="C329" t="s">
        <v>637</v>
      </c>
      <c r="D329">
        <v>54</v>
      </c>
    </row>
    <row r="330" spans="1:4">
      <c r="A330">
        <v>5414</v>
      </c>
      <c r="B330" t="s">
        <v>383</v>
      </c>
      <c r="C330" t="s">
        <v>637</v>
      </c>
      <c r="D330">
        <v>54</v>
      </c>
    </row>
    <row r="331" spans="1:4">
      <c r="A331">
        <v>5415</v>
      </c>
      <c r="B331" t="s">
        <v>384</v>
      </c>
      <c r="C331" t="s">
        <v>637</v>
      </c>
      <c r="D331">
        <v>54</v>
      </c>
    </row>
    <row r="332" spans="1:4">
      <c r="A332">
        <v>5416</v>
      </c>
      <c r="B332" t="s">
        <v>385</v>
      </c>
      <c r="C332" t="s">
        <v>637</v>
      </c>
      <c r="D332">
        <v>54</v>
      </c>
    </row>
    <row r="333" spans="1:4">
      <c r="A333">
        <v>5417</v>
      </c>
      <c r="B333" t="s">
        <v>386</v>
      </c>
      <c r="C333" t="s">
        <v>637</v>
      </c>
      <c r="D333">
        <v>54</v>
      </c>
    </row>
    <row r="334" spans="1:4">
      <c r="A334">
        <v>5418</v>
      </c>
      <c r="B334" t="s">
        <v>51</v>
      </c>
      <c r="C334" t="s">
        <v>637</v>
      </c>
      <c r="D334">
        <v>54</v>
      </c>
    </row>
    <row r="335" spans="1:4">
      <c r="A335">
        <v>5419</v>
      </c>
      <c r="B335" t="s">
        <v>387</v>
      </c>
      <c r="C335" t="s">
        <v>637</v>
      </c>
      <c r="D335">
        <v>54</v>
      </c>
    </row>
    <row r="336" spans="1:4">
      <c r="A336">
        <v>5420</v>
      </c>
      <c r="B336" t="s">
        <v>388</v>
      </c>
      <c r="C336" t="s">
        <v>637</v>
      </c>
      <c r="D336">
        <v>54</v>
      </c>
    </row>
    <row r="337" spans="1:4">
      <c r="A337">
        <v>5421</v>
      </c>
      <c r="B337" t="s">
        <v>638</v>
      </c>
      <c r="C337" t="s">
        <v>637</v>
      </c>
      <c r="D337">
        <v>54</v>
      </c>
    </row>
    <row r="338" spans="1:4">
      <c r="A338">
        <v>5422</v>
      </c>
      <c r="B338" t="s">
        <v>389</v>
      </c>
      <c r="C338" t="s">
        <v>637</v>
      </c>
      <c r="D338">
        <v>54</v>
      </c>
    </row>
    <row r="339" spans="1:4">
      <c r="A339">
        <v>5423</v>
      </c>
      <c r="B339" t="s">
        <v>390</v>
      </c>
      <c r="C339" t="s">
        <v>637</v>
      </c>
      <c r="D339">
        <v>54</v>
      </c>
    </row>
    <row r="340" spans="1:4">
      <c r="A340">
        <v>5424</v>
      </c>
      <c r="B340" t="s">
        <v>391</v>
      </c>
      <c r="C340" t="s">
        <v>637</v>
      </c>
      <c r="D340">
        <v>54</v>
      </c>
    </row>
    <row r="341" spans="1:4">
      <c r="A341">
        <v>5425</v>
      </c>
      <c r="B341" t="s">
        <v>392</v>
      </c>
      <c r="C341" t="s">
        <v>637</v>
      </c>
      <c r="D341">
        <v>54</v>
      </c>
    </row>
    <row r="342" spans="1:4">
      <c r="A342">
        <v>5426</v>
      </c>
      <c r="B342" t="s">
        <v>393</v>
      </c>
      <c r="C342" t="s">
        <v>637</v>
      </c>
      <c r="D342">
        <v>54</v>
      </c>
    </row>
    <row r="343" spans="1:4">
      <c r="A343">
        <v>5427</v>
      </c>
      <c r="B343" t="s">
        <v>394</v>
      </c>
      <c r="C343" t="s">
        <v>637</v>
      </c>
      <c r="D343">
        <v>54</v>
      </c>
    </row>
    <row r="344" spans="1:4">
      <c r="A344">
        <v>5428</v>
      </c>
      <c r="B344" t="s">
        <v>395</v>
      </c>
      <c r="C344" t="s">
        <v>637</v>
      </c>
      <c r="D344">
        <v>54</v>
      </c>
    </row>
    <row r="345" spans="1:4">
      <c r="A345">
        <v>5429</v>
      </c>
      <c r="B345" t="s">
        <v>396</v>
      </c>
      <c r="C345" t="s">
        <v>637</v>
      </c>
      <c r="D345">
        <v>54</v>
      </c>
    </row>
    <row r="346" spans="1:4">
      <c r="A346">
        <v>5430</v>
      </c>
      <c r="B346" t="s">
        <v>412</v>
      </c>
      <c r="C346" t="s">
        <v>637</v>
      </c>
      <c r="D346">
        <v>54</v>
      </c>
    </row>
    <row r="347" spans="1:4">
      <c r="A347">
        <v>5432</v>
      </c>
      <c r="B347" t="s">
        <v>462</v>
      </c>
      <c r="C347" t="s">
        <v>637</v>
      </c>
      <c r="D347">
        <v>54</v>
      </c>
    </row>
    <row r="348" spans="1:4">
      <c r="A348">
        <v>5433</v>
      </c>
      <c r="B348" t="s">
        <v>401</v>
      </c>
      <c r="C348" t="s">
        <v>637</v>
      </c>
      <c r="D348">
        <v>54</v>
      </c>
    </row>
    <row r="349" spans="1:4">
      <c r="A349">
        <v>5434</v>
      </c>
      <c r="B349" t="s">
        <v>463</v>
      </c>
      <c r="C349" t="s">
        <v>637</v>
      </c>
      <c r="D349">
        <v>54</v>
      </c>
    </row>
    <row r="350" spans="1:4">
      <c r="A350">
        <v>5435</v>
      </c>
      <c r="B350" t="s">
        <v>464</v>
      </c>
      <c r="C350" t="s">
        <v>637</v>
      </c>
      <c r="D350">
        <v>54</v>
      </c>
    </row>
    <row r="351" spans="1:4">
      <c r="A351">
        <v>5436</v>
      </c>
      <c r="B351" t="s">
        <v>402</v>
      </c>
      <c r="C351" t="s">
        <v>637</v>
      </c>
      <c r="D351">
        <v>54</v>
      </c>
    </row>
    <row r="352" spans="1:4">
      <c r="A352">
        <v>5437</v>
      </c>
      <c r="B352" t="s">
        <v>85</v>
      </c>
      <c r="C352" t="s">
        <v>637</v>
      </c>
      <c r="D352">
        <v>54</v>
      </c>
    </row>
    <row r="353" spans="1:4">
      <c r="A353">
        <v>5438</v>
      </c>
      <c r="B353" t="s">
        <v>403</v>
      </c>
      <c r="C353" t="s">
        <v>637</v>
      </c>
      <c r="D353">
        <v>54</v>
      </c>
    </row>
    <row r="354" spans="1:4">
      <c r="A354">
        <v>5439</v>
      </c>
      <c r="B354" t="s">
        <v>414</v>
      </c>
      <c r="C354" t="s">
        <v>637</v>
      </c>
      <c r="D354">
        <v>54</v>
      </c>
    </row>
    <row r="355" spans="1:4">
      <c r="A355">
        <v>5440</v>
      </c>
      <c r="B355" t="s">
        <v>404</v>
      </c>
      <c r="C355" t="s">
        <v>637</v>
      </c>
      <c r="D355">
        <v>54</v>
      </c>
    </row>
    <row r="356" spans="1:4">
      <c r="A356">
        <v>5441</v>
      </c>
      <c r="B356" t="s">
        <v>405</v>
      </c>
      <c r="C356" t="s">
        <v>637</v>
      </c>
      <c r="D356">
        <v>54</v>
      </c>
    </row>
    <row r="357" spans="1:4">
      <c r="A357">
        <v>5442</v>
      </c>
      <c r="B357" t="s">
        <v>406</v>
      </c>
      <c r="C357" t="s">
        <v>637</v>
      </c>
      <c r="D357">
        <v>54</v>
      </c>
    </row>
    <row r="358" spans="1:4">
      <c r="A358">
        <v>5443</v>
      </c>
      <c r="B358" t="s">
        <v>465</v>
      </c>
      <c r="C358" t="s">
        <v>637</v>
      </c>
      <c r="D358">
        <v>54</v>
      </c>
    </row>
    <row r="359" spans="1:4">
      <c r="A359">
        <v>5444</v>
      </c>
      <c r="B359" t="s">
        <v>610</v>
      </c>
      <c r="C359" t="s">
        <v>637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S335"/>
  <sheetViews>
    <sheetView defaultGridColor="0" colorId="22" zoomScale="94" zoomScaleNormal="94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activeCell="K4" sqref="K4"/>
    </sheetView>
  </sheetViews>
  <sheetFormatPr baseColWidth="10" defaultRowHeight="15"/>
  <cols>
    <col min="1" max="1" width="1.26953125" customWidth="1"/>
    <col min="2" max="2" width="5.08984375" customWidth="1"/>
    <col min="3" max="3" width="4.7265625" style="377" customWidth="1"/>
    <col min="4" max="4" width="7" customWidth="1"/>
    <col min="5" max="5" width="4.1796875" customWidth="1"/>
    <col min="6" max="6" width="5.90625" style="329" customWidth="1"/>
    <col min="7" max="7" width="4.54296875" customWidth="1"/>
    <col min="8" max="8" width="6.54296875" style="93" customWidth="1"/>
    <col min="9" max="9" width="4.90625" style="93" customWidth="1"/>
    <col min="10" max="10" width="5.54296875" style="93" customWidth="1"/>
    <col min="11" max="11" width="1.6328125" style="93" customWidth="1"/>
    <col min="12" max="12" width="5.54296875" style="374" customWidth="1"/>
    <col min="13" max="13" width="5.26953125" style="374" customWidth="1"/>
    <col min="14" max="14" width="6" style="93" customWidth="1"/>
    <col min="15" max="15" width="4.1796875" style="93" customWidth="1"/>
    <col min="16" max="16" width="6.1796875" style="340" customWidth="1"/>
    <col min="17" max="17" width="0.90625" style="32" customWidth="1"/>
    <col min="18" max="18" width="7.26953125" style="32" customWidth="1"/>
    <col min="19" max="19" width="6.90625" customWidth="1"/>
    <col min="20" max="20" width="5.36328125" customWidth="1"/>
    <col min="21" max="21" width="1.1796875" style="32" customWidth="1"/>
    <col min="22" max="22" width="7.54296875" customWidth="1"/>
    <col min="23" max="23" width="5.08984375" customWidth="1"/>
    <col min="24" max="24" width="5.453125" style="11" customWidth="1"/>
    <col min="25" max="25" width="5.26953125" style="11" customWidth="1"/>
    <col min="26" max="26" width="4.81640625" style="11" customWidth="1"/>
    <col min="27" max="27" width="4.90625" style="11" customWidth="1"/>
    <col min="28" max="28" width="6.6328125" style="93" customWidth="1"/>
    <col min="29" max="29" width="5" customWidth="1"/>
    <col min="30" max="30" width="5.36328125" customWidth="1"/>
    <col min="31" max="31" width="5.81640625" style="11" customWidth="1"/>
    <col min="32" max="32" width="4.90625" style="11" customWidth="1"/>
    <col min="33" max="33" width="6.453125" style="11" customWidth="1"/>
    <col min="34" max="34" width="8.08984375" customWidth="1"/>
    <col min="35" max="35" width="7.453125" customWidth="1"/>
    <col min="36" max="36" width="10" customWidth="1"/>
    <col min="37" max="37" width="5.90625" customWidth="1"/>
    <col min="38" max="38" width="8.08984375" customWidth="1"/>
    <col min="39" max="39" width="5.90625" customWidth="1"/>
    <col min="40" max="40" width="8.08984375" customWidth="1"/>
    <col min="41" max="42" width="6.90625" customWidth="1"/>
    <col min="43" max="44" width="6.36328125" customWidth="1"/>
    <col min="45" max="45" width="7.90625" customWidth="1"/>
    <col min="46" max="46" width="5.6328125" customWidth="1"/>
    <col min="47" max="47" width="7.90625" customWidth="1"/>
    <col min="48" max="48" width="6.36328125" customWidth="1"/>
    <col min="49" max="49" width="7.90625" customWidth="1"/>
    <col min="50" max="50" width="6.36328125" customWidth="1"/>
    <col min="51" max="51" width="8" customWidth="1"/>
    <col min="52" max="52" width="9.1796875" customWidth="1"/>
    <col min="53" max="55" width="8" customWidth="1"/>
    <col min="56" max="56" width="7.36328125" customWidth="1"/>
    <col min="57" max="57" width="7.1796875" customWidth="1"/>
    <col min="58" max="58" width="7.08984375" customWidth="1"/>
    <col min="59" max="59" width="8" customWidth="1"/>
    <col min="60" max="60" width="10.08984375" customWidth="1"/>
    <col min="61" max="61" width="8" customWidth="1"/>
    <col min="62" max="62" width="9.6328125" customWidth="1"/>
    <col min="63" max="63" width="7.6328125" customWidth="1"/>
    <col min="64" max="64" width="9.6328125" customWidth="1"/>
    <col min="65" max="65" width="9.1796875" customWidth="1"/>
    <col min="66" max="68" width="7.90625" customWidth="1"/>
    <col min="69" max="69" width="8.08984375" customWidth="1"/>
    <col min="70" max="70" width="8.54296875" customWidth="1"/>
    <col min="71" max="71" width="8" customWidth="1"/>
    <col min="72" max="72" width="6.453125" customWidth="1"/>
    <col min="73" max="73" width="8.08984375" customWidth="1"/>
    <col min="74" max="74" width="7.54296875" customWidth="1"/>
    <col min="75" max="75" width="8.36328125" customWidth="1"/>
    <col min="76" max="76" width="9.453125" customWidth="1"/>
    <col min="77" max="78" width="8.36328125" customWidth="1"/>
    <col min="79" max="79" width="8.90625" customWidth="1"/>
    <col min="80" max="80" width="8.36328125" customWidth="1"/>
    <col min="81" max="81" width="7.90625" customWidth="1"/>
    <col min="82" max="82" width="8" customWidth="1"/>
    <col min="83" max="84" width="9.90625" customWidth="1"/>
    <col min="85" max="85" width="9.08984375" customWidth="1"/>
    <col min="86" max="86" width="8.36328125" customWidth="1"/>
    <col min="87" max="87" width="8.6328125" customWidth="1"/>
    <col min="88" max="88" width="8.90625" customWidth="1"/>
    <col min="89" max="89" width="8.08984375" customWidth="1"/>
    <col min="90" max="90" width="8.6328125" customWidth="1"/>
    <col min="91" max="92" width="9.90625" customWidth="1"/>
    <col min="93" max="93" width="8.08984375" customWidth="1"/>
    <col min="94" max="94" width="8" customWidth="1"/>
    <col min="95" max="95" width="8.08984375" customWidth="1"/>
    <col min="96" max="96" width="11.08984375" customWidth="1"/>
    <col min="97" max="97" width="7.6328125" customWidth="1"/>
    <col min="98" max="98" width="8.08984375" customWidth="1"/>
    <col min="99" max="99" width="7.90625" customWidth="1"/>
    <col min="100" max="100" width="8.90625" customWidth="1"/>
    <col min="101" max="101" width="6.90625" customWidth="1"/>
    <col min="102" max="102" width="6.6328125" customWidth="1"/>
    <col min="103" max="104" width="8.08984375" customWidth="1"/>
    <col min="105" max="105" width="9.36328125" customWidth="1"/>
    <col min="106" max="106" width="10.08984375" customWidth="1"/>
    <col min="107" max="107" width="10.90625" customWidth="1"/>
    <col min="108" max="111" width="8.08984375" customWidth="1"/>
    <col min="112" max="112" width="8.36328125" customWidth="1"/>
    <col min="113" max="113" width="11.08984375" customWidth="1"/>
    <col min="114" max="114" width="8.08984375" customWidth="1"/>
    <col min="115" max="115" width="6.36328125" customWidth="1"/>
    <col min="116" max="116" width="7.453125" customWidth="1"/>
    <col min="117" max="117" width="7.6328125" customWidth="1"/>
    <col min="118" max="119" width="7.90625" customWidth="1"/>
    <col min="120" max="120" width="8" customWidth="1"/>
    <col min="121" max="121" width="7.6328125" customWidth="1"/>
    <col min="122" max="122" width="7.90625" customWidth="1"/>
    <col min="123" max="123" width="8.08984375" customWidth="1"/>
    <col min="124" max="124" width="7.54296875" customWidth="1"/>
    <col min="125" max="125" width="7.90625" customWidth="1"/>
    <col min="126" max="126" width="7.6328125" customWidth="1"/>
    <col min="127" max="127" width="7.90625" customWidth="1"/>
    <col min="128" max="128" width="7.54296875" customWidth="1"/>
    <col min="129" max="129" width="7.90625" customWidth="1"/>
    <col min="130" max="130" width="9.90625" customWidth="1"/>
    <col min="131" max="131" width="7.08984375" customWidth="1"/>
    <col min="132" max="132" width="8.08984375" customWidth="1"/>
    <col min="133" max="133" width="8.54296875" customWidth="1"/>
    <col min="134" max="134" width="9.90625" customWidth="1"/>
    <col min="135" max="135" width="8.36328125" customWidth="1"/>
    <col min="136" max="136" width="10.54296875" customWidth="1"/>
    <col min="137" max="137" width="7.90625" customWidth="1"/>
    <col min="138" max="138" width="8.08984375" customWidth="1"/>
    <col min="139" max="141" width="9.90625" customWidth="1"/>
    <col min="142" max="142" width="8.36328125" customWidth="1"/>
    <col min="143" max="143" width="8.6328125" customWidth="1"/>
    <col min="144" max="144" width="8.54296875" customWidth="1"/>
    <col min="145" max="145" width="8.6328125" customWidth="1"/>
    <col min="146" max="146" width="8.36328125" customWidth="1"/>
    <col min="147" max="147" width="10.6328125" customWidth="1"/>
    <col min="148" max="148" width="9.90625" customWidth="1"/>
    <col min="149" max="149" width="7.54296875" customWidth="1"/>
    <col min="150" max="150" width="8.54296875" customWidth="1"/>
    <col min="151" max="152" width="7.90625" customWidth="1"/>
    <col min="153" max="155" width="8.36328125" customWidth="1"/>
    <col min="156" max="157" width="8.08984375" customWidth="1"/>
    <col min="158" max="159" width="8.36328125" customWidth="1"/>
    <col min="160" max="160" width="8.54296875" customWidth="1"/>
    <col min="161" max="161" width="8.36328125" customWidth="1"/>
    <col min="162" max="162" width="8.6328125" customWidth="1"/>
    <col min="163" max="164" width="9.90625" customWidth="1"/>
    <col min="165" max="165" width="8.08984375" customWidth="1"/>
    <col min="166" max="166" width="8.54296875" customWidth="1"/>
    <col min="167" max="167" width="7.54296875" customWidth="1"/>
    <col min="168" max="168" width="8.08984375" customWidth="1"/>
    <col min="169" max="169" width="7.90625" customWidth="1"/>
    <col min="170" max="170" width="8.36328125" customWidth="1"/>
    <col min="171" max="171" width="8.08984375" customWidth="1"/>
    <col min="172" max="172" width="9.90625" customWidth="1"/>
    <col min="173" max="173" width="8" customWidth="1"/>
    <col min="174" max="174" width="7.90625" customWidth="1"/>
    <col min="175" max="175" width="8.90625" customWidth="1"/>
    <col min="176" max="176" width="8" customWidth="1"/>
    <col min="177" max="177" width="8.90625" customWidth="1"/>
    <col min="178" max="178" width="7.08984375" customWidth="1"/>
    <col min="179" max="179" width="9" customWidth="1"/>
    <col min="180" max="180" width="8.08984375" customWidth="1"/>
    <col min="181" max="181" width="10.36328125" customWidth="1"/>
    <col min="182" max="183" width="7.90625" customWidth="1"/>
    <col min="184" max="184" width="8.6328125" customWidth="1"/>
    <col min="185" max="185" width="8.90625" customWidth="1"/>
    <col min="186" max="186" width="8.6328125" customWidth="1"/>
    <col min="187" max="188" width="8.08984375" customWidth="1"/>
    <col min="189" max="189" width="7.54296875" customWidth="1"/>
    <col min="190" max="192" width="8.08984375" customWidth="1"/>
    <col min="193" max="193" width="8.6328125" customWidth="1"/>
    <col min="194" max="194" width="7.90625" customWidth="1"/>
    <col min="195" max="196" width="8.08984375" customWidth="1"/>
    <col min="197" max="197" width="7.90625" customWidth="1"/>
    <col min="200" max="200" width="8" customWidth="1"/>
    <col min="201" max="201" width="8.08984375" customWidth="1"/>
    <col min="202" max="202" width="8" customWidth="1"/>
    <col min="203" max="204" width="8.08984375" customWidth="1"/>
    <col min="205" max="207" width="7.90625" customWidth="1"/>
    <col min="208" max="208" width="8.08984375" customWidth="1"/>
    <col min="209" max="211" width="7.90625" customWidth="1"/>
    <col min="212" max="212" width="6.6328125" customWidth="1"/>
    <col min="213" max="213" width="8.36328125" customWidth="1"/>
    <col min="214" max="214" width="8" customWidth="1"/>
  </cols>
  <sheetData>
    <row r="1" spans="1:57" ht="13.5" customHeight="1">
      <c r="A1" s="25"/>
      <c r="B1" s="25"/>
      <c r="C1" s="369"/>
      <c r="D1" s="25"/>
      <c r="E1" s="25"/>
      <c r="F1" s="394"/>
      <c r="G1" s="25"/>
      <c r="H1" s="102"/>
      <c r="I1" s="102"/>
      <c r="J1" s="102"/>
      <c r="K1" s="102"/>
      <c r="L1" s="368"/>
      <c r="M1" s="368"/>
      <c r="N1" s="102"/>
      <c r="O1" s="102"/>
      <c r="P1" s="384"/>
      <c r="Q1" s="378"/>
      <c r="R1" s="378"/>
      <c r="S1" s="25"/>
      <c r="T1" s="25"/>
      <c r="U1" s="378"/>
      <c r="V1" s="25"/>
      <c r="W1" s="25"/>
      <c r="X1" s="127"/>
      <c r="Y1" s="127"/>
      <c r="Z1" s="127"/>
      <c r="AA1" s="127"/>
      <c r="AB1" s="102"/>
      <c r="AC1" s="25"/>
      <c r="AD1" s="25"/>
      <c r="AE1" s="127"/>
      <c r="AF1" s="127"/>
      <c r="AG1" s="127"/>
      <c r="AH1" s="25"/>
      <c r="AI1" s="25"/>
    </row>
    <row r="2" spans="1:57" ht="31.5" customHeight="1">
      <c r="A2" s="25"/>
      <c r="B2" s="25"/>
      <c r="C2" s="135" t="s">
        <v>92</v>
      </c>
      <c r="D2" s="136"/>
      <c r="E2" s="136"/>
      <c r="F2" s="395"/>
      <c r="G2" s="136"/>
      <c r="H2" s="136"/>
      <c r="I2" s="137"/>
      <c r="J2" s="136"/>
      <c r="K2" s="136"/>
      <c r="L2" s="369"/>
      <c r="M2" s="369"/>
      <c r="N2" s="102"/>
      <c r="O2" s="102"/>
      <c r="P2" s="384"/>
      <c r="Q2" s="378"/>
      <c r="R2" s="378"/>
      <c r="S2" s="137"/>
      <c r="T2" s="136"/>
      <c r="U2" s="378"/>
      <c r="V2" s="134" t="str">
        <f>+År!B2</f>
        <v>VÆR :</v>
      </c>
      <c r="W2" s="136"/>
      <c r="X2" s="127"/>
      <c r="Y2" s="102"/>
      <c r="Z2" s="127"/>
      <c r="AA2" s="127"/>
      <c r="AB2" s="102"/>
      <c r="AC2" s="25"/>
      <c r="AD2" s="25"/>
      <c r="AE2" s="127"/>
      <c r="AF2" s="127"/>
      <c r="AG2" s="127"/>
      <c r="AH2" s="102"/>
      <c r="AI2" s="25"/>
    </row>
    <row r="3" spans="1:57" ht="22.5" customHeight="1">
      <c r="A3" s="25"/>
      <c r="B3" s="25"/>
      <c r="C3" s="369"/>
      <c r="D3" s="25"/>
      <c r="E3" s="25"/>
      <c r="F3" s="394"/>
      <c r="G3" s="25"/>
      <c r="H3" s="102"/>
      <c r="I3" s="102"/>
      <c r="J3" s="102"/>
      <c r="K3" s="102"/>
      <c r="L3" s="368"/>
      <c r="M3" s="368"/>
      <c r="N3" s="102"/>
      <c r="O3" s="102"/>
      <c r="P3" s="384"/>
      <c r="Q3" s="378"/>
      <c r="R3" s="378"/>
      <c r="S3" s="25"/>
      <c r="T3" s="25"/>
      <c r="U3" s="378"/>
      <c r="V3" s="25"/>
      <c r="W3" s="25"/>
      <c r="X3" s="127"/>
      <c r="Y3" s="127"/>
      <c r="Z3" s="127"/>
      <c r="AA3" s="127"/>
      <c r="AB3" s="102"/>
      <c r="AC3" s="25"/>
      <c r="AD3" s="25"/>
      <c r="AE3" s="127"/>
      <c r="AF3" s="127"/>
      <c r="AG3" s="127"/>
      <c r="AH3" s="25"/>
      <c r="AI3" s="25"/>
    </row>
    <row r="4" spans="1:57" s="191" customFormat="1" ht="22.2">
      <c r="A4" s="213"/>
      <c r="B4" s="213"/>
      <c r="C4" s="370"/>
      <c r="D4" s="213"/>
      <c r="E4" s="135" t="s">
        <v>440</v>
      </c>
      <c r="F4" s="396"/>
      <c r="G4" s="552">
        <f>+År!S2</f>
        <v>45</v>
      </c>
      <c r="H4" s="552"/>
      <c r="I4" s="214"/>
      <c r="J4" s="213"/>
      <c r="K4" s="213"/>
      <c r="L4" s="370"/>
      <c r="M4" s="370"/>
      <c r="N4" s="214"/>
      <c r="O4" s="284" t="s">
        <v>441</v>
      </c>
      <c r="P4" s="385"/>
      <c r="Q4" s="379"/>
      <c r="R4" s="379"/>
      <c r="S4" s="214"/>
      <c r="T4" s="213"/>
      <c r="U4" s="379"/>
      <c r="V4" s="214"/>
      <c r="W4" s="213"/>
      <c r="X4" s="215"/>
      <c r="Y4" s="213"/>
      <c r="Z4" s="213"/>
      <c r="AA4" s="550">
        <f>SUM(Måned!F10:F21)</f>
        <v>4450</v>
      </c>
      <c r="AB4" s="551"/>
      <c r="AC4" s="25"/>
      <c r="AD4" s="214"/>
      <c r="AE4" s="215"/>
      <c r="AF4" s="215"/>
      <c r="AG4" s="215"/>
      <c r="AH4" s="215"/>
      <c r="AI4" s="213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ht="20.25" customHeight="1">
      <c r="A5" s="61"/>
      <c r="B5" s="61"/>
      <c r="C5" s="369"/>
      <c r="D5" s="67"/>
      <c r="E5" s="25"/>
      <c r="F5" s="397"/>
      <c r="G5" s="25"/>
      <c r="H5" s="102"/>
      <c r="I5" s="102"/>
      <c r="J5" s="102"/>
      <c r="K5" s="102"/>
      <c r="L5" s="368"/>
      <c r="M5" s="368"/>
      <c r="N5" s="102"/>
      <c r="O5" s="102"/>
      <c r="P5" s="384"/>
      <c r="Q5" s="378"/>
      <c r="R5" s="378"/>
      <c r="S5" s="62"/>
      <c r="T5" s="25"/>
      <c r="U5" s="378"/>
      <c r="V5" s="25"/>
      <c r="W5" s="25"/>
      <c r="X5" s="127"/>
      <c r="Y5" s="127"/>
      <c r="Z5" s="127"/>
      <c r="AA5" s="127"/>
      <c r="AB5" s="102"/>
      <c r="AC5" s="25"/>
      <c r="AD5" s="25"/>
      <c r="AE5" s="127"/>
      <c r="AF5" s="127"/>
      <c r="AG5" s="127"/>
      <c r="AH5" s="25"/>
      <c r="AI5" s="25"/>
    </row>
    <row r="6" spans="1:57">
      <c r="A6" s="25"/>
      <c r="B6" s="25"/>
      <c r="C6" s="369"/>
      <c r="D6" s="25"/>
      <c r="E6" s="25"/>
      <c r="F6" s="394"/>
      <c r="G6" s="25"/>
      <c r="H6" s="102"/>
      <c r="I6" s="102"/>
      <c r="J6" s="102"/>
      <c r="K6" s="102"/>
      <c r="L6" s="368"/>
      <c r="M6" s="368"/>
      <c r="N6" s="102"/>
      <c r="O6" s="102"/>
      <c r="P6" s="384"/>
      <c r="Q6" s="378"/>
      <c r="R6" s="378"/>
      <c r="S6" s="25"/>
      <c r="T6" s="25"/>
      <c r="U6" s="378"/>
      <c r="V6" s="25"/>
      <c r="W6" s="25"/>
      <c r="X6" s="127"/>
      <c r="Y6" s="127"/>
      <c r="Z6" s="127"/>
      <c r="AA6" s="127"/>
      <c r="AB6" s="102"/>
      <c r="AC6" s="25"/>
      <c r="AD6" s="25"/>
      <c r="AE6" s="127"/>
      <c r="AF6" s="127"/>
      <c r="AG6" s="127"/>
      <c r="AH6" s="25"/>
      <c r="AI6" s="25"/>
    </row>
    <row r="7" spans="1:57" ht="15.6">
      <c r="A7" s="25"/>
      <c r="B7" s="25"/>
      <c r="C7" s="369"/>
      <c r="D7" s="39" t="s">
        <v>2</v>
      </c>
      <c r="E7" s="25"/>
      <c r="F7" s="394"/>
      <c r="G7" s="25"/>
      <c r="H7" s="102"/>
      <c r="I7" s="102"/>
      <c r="J7" s="102"/>
      <c r="K7" s="102"/>
      <c r="L7" s="368"/>
      <c r="M7" s="368"/>
      <c r="N7" s="103" t="s">
        <v>22</v>
      </c>
      <c r="O7" s="102"/>
      <c r="P7" s="386"/>
      <c r="Q7" s="380"/>
      <c r="R7" s="380"/>
      <c r="S7" s="39"/>
      <c r="T7" s="39"/>
      <c r="U7" s="380"/>
      <c r="V7" s="39" t="s">
        <v>22</v>
      </c>
      <c r="W7" s="25"/>
      <c r="X7" s="128" t="s">
        <v>410</v>
      </c>
      <c r="Y7" s="128" t="s">
        <v>45</v>
      </c>
      <c r="Z7" s="128"/>
      <c r="AA7" s="128"/>
      <c r="AB7" s="103" t="s">
        <v>419</v>
      </c>
      <c r="AC7" s="25"/>
      <c r="AD7" s="25"/>
      <c r="AE7" s="128" t="s">
        <v>81</v>
      </c>
      <c r="AF7" s="127"/>
      <c r="AG7" s="127"/>
      <c r="AH7" s="39" t="s">
        <v>86</v>
      </c>
      <c r="AI7" s="25"/>
    </row>
    <row r="8" spans="1:57" ht="15.6">
      <c r="A8" s="25"/>
      <c r="B8" s="39" t="s">
        <v>655</v>
      </c>
      <c r="C8" s="376"/>
      <c r="D8" s="39" t="s">
        <v>496</v>
      </c>
      <c r="E8" s="105"/>
      <c r="F8" s="398" t="s">
        <v>2</v>
      </c>
      <c r="G8" s="105"/>
      <c r="H8" s="103" t="s">
        <v>2</v>
      </c>
      <c r="I8" s="107"/>
      <c r="J8" s="103" t="s">
        <v>1</v>
      </c>
      <c r="K8" s="103"/>
      <c r="L8" s="371" t="s">
        <v>2</v>
      </c>
      <c r="M8" s="371" t="s">
        <v>410</v>
      </c>
      <c r="N8" s="103" t="s">
        <v>422</v>
      </c>
      <c r="O8" s="107"/>
      <c r="P8" s="387" t="s">
        <v>22</v>
      </c>
      <c r="Q8" s="381"/>
      <c r="R8" s="381" t="s">
        <v>22</v>
      </c>
      <c r="S8" s="39" t="s">
        <v>22</v>
      </c>
      <c r="T8" s="105"/>
      <c r="U8" s="381"/>
      <c r="V8" s="39" t="s">
        <v>420</v>
      </c>
      <c r="W8" s="105"/>
      <c r="X8" s="128" t="s">
        <v>500</v>
      </c>
      <c r="Y8" s="405" t="s">
        <v>531</v>
      </c>
      <c r="Z8" s="405" t="s">
        <v>531</v>
      </c>
      <c r="AA8" s="405" t="s">
        <v>531</v>
      </c>
      <c r="AB8" s="103" t="s">
        <v>422</v>
      </c>
      <c r="AC8" s="39" t="s">
        <v>494</v>
      </c>
      <c r="AD8" s="39" t="s">
        <v>420</v>
      </c>
      <c r="AE8" s="128" t="s">
        <v>423</v>
      </c>
      <c r="AF8" s="128" t="s">
        <v>423</v>
      </c>
      <c r="AG8" s="128" t="s">
        <v>424</v>
      </c>
      <c r="AH8" s="39" t="s">
        <v>44</v>
      </c>
      <c r="AI8" s="25"/>
    </row>
    <row r="9" spans="1:57" ht="15.6">
      <c r="A9" s="25"/>
      <c r="B9" s="39" t="s">
        <v>656</v>
      </c>
      <c r="C9" s="376" t="s">
        <v>95</v>
      </c>
      <c r="D9" s="39" t="s">
        <v>497</v>
      </c>
      <c r="E9" s="105" t="s">
        <v>499</v>
      </c>
      <c r="F9" s="398"/>
      <c r="G9" s="105" t="s">
        <v>499</v>
      </c>
      <c r="H9" s="103" t="s">
        <v>410</v>
      </c>
      <c r="I9" s="107" t="s">
        <v>499</v>
      </c>
      <c r="J9" s="103" t="s">
        <v>410</v>
      </c>
      <c r="K9" s="103"/>
      <c r="L9" s="371" t="s">
        <v>653</v>
      </c>
      <c r="M9" s="371" t="s">
        <v>653</v>
      </c>
      <c r="N9" s="103" t="s">
        <v>44</v>
      </c>
      <c r="O9" s="107" t="s">
        <v>499</v>
      </c>
      <c r="P9" s="387" t="s">
        <v>653</v>
      </c>
      <c r="Q9" s="381"/>
      <c r="R9" s="381" t="s">
        <v>654</v>
      </c>
      <c r="S9" s="39" t="s">
        <v>0</v>
      </c>
      <c r="T9" s="105" t="s">
        <v>499</v>
      </c>
      <c r="U9" s="381"/>
      <c r="V9" s="39" t="s">
        <v>421</v>
      </c>
      <c r="W9" s="105" t="s">
        <v>499</v>
      </c>
      <c r="X9" s="128" t="s">
        <v>501</v>
      </c>
      <c r="Y9" s="405" t="s">
        <v>488</v>
      </c>
      <c r="Z9" s="405" t="s">
        <v>77</v>
      </c>
      <c r="AA9" s="405" t="s">
        <v>486</v>
      </c>
      <c r="AB9" s="103" t="s">
        <v>44</v>
      </c>
      <c r="AC9" s="39" t="s">
        <v>495</v>
      </c>
      <c r="AD9" s="39" t="s">
        <v>508</v>
      </c>
      <c r="AE9" s="128" t="s">
        <v>43</v>
      </c>
      <c r="AF9" s="128" t="s">
        <v>507</v>
      </c>
      <c r="AG9" s="128" t="s">
        <v>507</v>
      </c>
      <c r="AH9" s="39" t="s">
        <v>0</v>
      </c>
      <c r="AI9" s="25"/>
    </row>
    <row r="10" spans="1:57" ht="15.6">
      <c r="A10" s="25"/>
      <c r="B10" s="99" t="s">
        <v>544</v>
      </c>
      <c r="C10" s="109">
        <f>+'Ark1'!C31</f>
        <v>2024</v>
      </c>
      <c r="D10" s="99">
        <f>+IF(F10=0,"",'Ark1'!Q31)</f>
        <v>206</v>
      </c>
      <c r="E10" s="126">
        <f t="shared" ref="E10:E21" si="0">+IF(F10=0,"",D10-D23)</f>
        <v>-7</v>
      </c>
      <c r="F10" s="399">
        <f>+'Ark1'!R31</f>
        <v>286</v>
      </c>
      <c r="G10" s="126">
        <f t="shared" ref="G10:G21" si="1">+IF(F10=0,"",F10-F23)</f>
        <v>-44</v>
      </c>
      <c r="H10" s="101">
        <f>+IF(F10=0,"",'Ark1'!AG31)</f>
        <v>6.4269662921348303</v>
      </c>
      <c r="I10" s="101">
        <f t="shared" ref="I10:I21" si="2">+IF(F10=0,"",H10-H23)</f>
        <v>-0.28990730851650159</v>
      </c>
      <c r="J10" s="101">
        <f>+IF(F10=0,"",'Ark1'!AH31)</f>
        <v>6.2850104161465641</v>
      </c>
      <c r="K10" s="103"/>
      <c r="L10" s="375">
        <f>+IF(F10=0,"",'Ark1'!AI31)</f>
        <v>201</v>
      </c>
      <c r="M10" s="371">
        <f>100*L10/F10</f>
        <v>70.27972027972028</v>
      </c>
      <c r="N10" s="101">
        <f>+IF(F10=0,"",'Ark1'!U31)</f>
        <v>41.372377622377606</v>
      </c>
      <c r="O10" s="525">
        <f t="shared" ref="O10:O21" si="3">+IF(F10=0,"",N10-N23)</f>
        <v>-0.11216783216784876</v>
      </c>
      <c r="P10" s="154">
        <f>+IF(L10=0,"",'Ark1'!AJ31)</f>
        <v>117.79850746268656</v>
      </c>
      <c r="Q10" s="381"/>
      <c r="R10" s="22">
        <f>+IF(L10=0,"",'Ark1'!AK31)</f>
        <v>25.409759625748197</v>
      </c>
      <c r="S10" s="100">
        <f>+IF(F10=0,"",'Ark1'!S31)</f>
        <v>8.2692307692307718</v>
      </c>
      <c r="T10" s="100">
        <f t="shared" ref="T10:T21" si="4">+IF(F10=0,"",S10-S23)</f>
        <v>0.34498834498834796</v>
      </c>
      <c r="U10" s="381"/>
      <c r="V10" s="100">
        <f>+IF(F10=0,"",'Ark1'!T31)</f>
        <v>6.5384615384615401</v>
      </c>
      <c r="W10" s="100">
        <f t="shared" ref="W10:W21" si="5">+IF(F10=0,"",V10-V23)</f>
        <v>0.30512820512820493</v>
      </c>
      <c r="X10" s="106">
        <f>+IF(F10=0,"",'Ark1'!W31)</f>
        <v>11.53846153846154</v>
      </c>
      <c r="Y10" s="106">
        <f>+IF(F10=0,"",'Ark1'!X31)</f>
        <v>98.951048951048946</v>
      </c>
      <c r="Z10" s="106">
        <f>+IF(F10=0,"",'Ark1'!Y31)</f>
        <v>89.860139860139853</v>
      </c>
      <c r="AA10" s="106">
        <f>+IF(F10=0,"",'Ark1'!Z31)</f>
        <v>69.580419580419559</v>
      </c>
      <c r="AB10" s="101">
        <f>+IF(F10=0,"",'Ark1'!AA31)</f>
        <v>12.784892169020644</v>
      </c>
      <c r="AC10" s="100">
        <f>+IF(F10=0,"",'Ark1'!AB31)</f>
        <v>1.6727654239398797</v>
      </c>
      <c r="AD10" s="100">
        <f>+IF(F10=0,"",'Ark1'!AC31)</f>
        <v>1.620537900723569</v>
      </c>
      <c r="AE10" s="106">
        <f>+IF(F10=0,"",'Ark1'!AD31)</f>
        <v>76.142872012537339</v>
      </c>
      <c r="AF10" s="106">
        <f>+IF(F10=0,"",'Ark1'!AE31)</f>
        <v>44.746778744052065</v>
      </c>
      <c r="AG10" s="106">
        <f>+IF(F10=0,"",'Ark1'!AF31)</f>
        <v>40.957747801548472</v>
      </c>
      <c r="AH10" s="100">
        <f t="shared" ref="AH10:AH21" si="6">+IF(F10=0,"",N10/S10)</f>
        <v>5.0031712473572902</v>
      </c>
      <c r="AI10" s="25"/>
    </row>
    <row r="11" spans="1:57" ht="15.6">
      <c r="A11" s="25"/>
      <c r="B11" s="99" t="s">
        <v>545</v>
      </c>
      <c r="C11" s="109">
        <f>+'Ark1'!C32</f>
        <v>2024</v>
      </c>
      <c r="D11" s="99">
        <f>+IF(F11=0,"",'Ark1'!Q32)</f>
        <v>211</v>
      </c>
      <c r="E11" s="126">
        <f t="shared" si="0"/>
        <v>-31</v>
      </c>
      <c r="F11" s="399">
        <f>+'Ark1'!R32</f>
        <v>316</v>
      </c>
      <c r="G11" s="126">
        <f t="shared" si="1"/>
        <v>-38</v>
      </c>
      <c r="H11" s="101">
        <f>+IF(F11=0,"",'Ark1'!AG32)</f>
        <v>7.1011235955056176</v>
      </c>
      <c r="I11" s="101">
        <f t="shared" si="2"/>
        <v>-0.10424990337490225</v>
      </c>
      <c r="J11" s="101">
        <f>+IF(F11=0,"",'Ark1'!AH32)</f>
        <v>6.9769060060956498</v>
      </c>
      <c r="K11" s="103"/>
      <c r="L11" s="375">
        <f>+IF(F11=0,"",'Ark1'!AI32)</f>
        <v>250</v>
      </c>
      <c r="M11" s="371">
        <f>100*L11/F11</f>
        <v>79.113924050632917</v>
      </c>
      <c r="N11" s="101">
        <f>+IF(F11=0,"",'Ark1'!U32)</f>
        <v>41.566772151898739</v>
      </c>
      <c r="O11" s="525">
        <f t="shared" si="3"/>
        <v>-1.8679736108131308</v>
      </c>
      <c r="P11" s="154">
        <f>+IF(L11=0,"",'Ark1'!AJ32)</f>
        <v>117.18599999999989</v>
      </c>
      <c r="Q11" s="381"/>
      <c r="R11" s="22">
        <f>+IF(L11=0,"",'Ark1'!AK32)</f>
        <v>25.525111916682903</v>
      </c>
      <c r="S11" s="100">
        <f>+IF(F11=0,"",'Ark1'!S32)</f>
        <v>8.0411392405063271</v>
      </c>
      <c r="T11" s="100">
        <f t="shared" si="4"/>
        <v>-6.0555674747909904E-2</v>
      </c>
      <c r="U11" s="381"/>
      <c r="V11" s="100">
        <f>+IF(F11=0,"",'Ark1'!T32)</f>
        <v>6.5</v>
      </c>
      <c r="W11" s="100">
        <f t="shared" si="5"/>
        <v>-0.14124293785310904</v>
      </c>
      <c r="X11" s="106">
        <f>+IF(F11=0,"",'Ark1'!W32)</f>
        <v>9.8101265822784818</v>
      </c>
      <c r="Y11" s="106">
        <f>+IF(F11=0,"",'Ark1'!X32)</f>
        <v>100</v>
      </c>
      <c r="Z11" s="106">
        <f>+IF(F11=0,"",'Ark1'!Y32)</f>
        <v>93.670886075949383</v>
      </c>
      <c r="AA11" s="106">
        <f>+IF(F11=0,"",'Ark1'!Z32)</f>
        <v>68.987341772151908</v>
      </c>
      <c r="AB11" s="101">
        <f>+IF(F11=0,"",'Ark1'!AA32)</f>
        <v>11.801244451059157</v>
      </c>
      <c r="AC11" s="100">
        <f>+IF(F11=0,"",'Ark1'!AB32)</f>
        <v>1.8093158979533588</v>
      </c>
      <c r="AD11" s="100">
        <f>+IF(F11=0,"",'Ark1'!AC32)</f>
        <v>1.6621246126112508</v>
      </c>
      <c r="AE11" s="106">
        <f>+IF(F11=0,"",'Ark1'!AD32)</f>
        <v>72.416228677606483</v>
      </c>
      <c r="AF11" s="106">
        <f>+IF(F11=0,"",'Ark1'!AE32)</f>
        <v>42.710326613292928</v>
      </c>
      <c r="AG11" s="106">
        <f>+IF(F11=0,"",'Ark1'!AF32)</f>
        <v>41.091876654262656</v>
      </c>
      <c r="AH11" s="100">
        <f t="shared" si="6"/>
        <v>5.169264069264071</v>
      </c>
      <c r="AI11" s="25"/>
    </row>
    <row r="12" spans="1:57" ht="15.6">
      <c r="A12" s="25"/>
      <c r="B12" s="99" t="s">
        <v>546</v>
      </c>
      <c r="C12" s="109">
        <f>+'Ark1'!C33</f>
        <v>2024</v>
      </c>
      <c r="D12" s="99">
        <f>+IF(F12=0,"",'Ark1'!Q33)</f>
        <v>1515</v>
      </c>
      <c r="E12" s="126">
        <f t="shared" si="0"/>
        <v>-166</v>
      </c>
      <c r="F12" s="399">
        <f>+'Ark1'!R33</f>
        <v>2179</v>
      </c>
      <c r="G12" s="126">
        <f t="shared" si="1"/>
        <v>-281</v>
      </c>
      <c r="H12" s="101">
        <f>+IF(F12=0,"",'Ark1'!AG33)</f>
        <v>48.96629213483147</v>
      </c>
      <c r="I12" s="101">
        <f t="shared" si="2"/>
        <v>-1.1049474336602927</v>
      </c>
      <c r="J12" s="101">
        <f>+IF(F12=0,"",'Ark1'!AH33)</f>
        <v>50.911851035824952</v>
      </c>
      <c r="K12" s="103"/>
      <c r="L12" s="375">
        <f>+IF(F12=0,"",'Ark1'!AI33)</f>
        <v>1822</v>
      </c>
      <c r="M12" s="371">
        <f t="shared" ref="M12:M13" si="7">100*L12/F12</f>
        <v>83.616337769619093</v>
      </c>
      <c r="N12" s="101">
        <f>+IF(F12=0,"",'Ark1'!U33)</f>
        <v>43.987792565396958</v>
      </c>
      <c r="O12" s="525">
        <f t="shared" si="3"/>
        <v>1.9743784909195483E-2</v>
      </c>
      <c r="P12" s="154">
        <f>+IF(L12=0,"",'Ark1'!AJ33)</f>
        <v>118.96525795828772</v>
      </c>
      <c r="Q12" s="381"/>
      <c r="R12" s="22">
        <f>+IF(L12=0,"",'Ark1'!AK33)</f>
        <v>25.97794094946396</v>
      </c>
      <c r="S12" s="100">
        <f>+IF(F12=0,"",'Ark1'!S33)</f>
        <v>8.2726021110601184</v>
      </c>
      <c r="T12" s="100">
        <f t="shared" si="4"/>
        <v>0.20878097284873753</v>
      </c>
      <c r="U12" s="381"/>
      <c r="V12" s="100">
        <f>+IF(F12=0,"",'Ark1'!T33)</f>
        <v>7.0546122074346052</v>
      </c>
      <c r="W12" s="100">
        <f t="shared" si="5"/>
        <v>8.3067491987449671E-2</v>
      </c>
      <c r="X12" s="106">
        <f>+IF(F12=0,"",'Ark1'!W33)</f>
        <v>22.395594309316206</v>
      </c>
      <c r="Y12" s="106">
        <f>+IF(F12=0,"",'Ark1'!X33)</f>
        <v>99.49518127581463</v>
      </c>
      <c r="Z12" s="106">
        <f>+IF(F12=0,"",'Ark1'!Y33)</f>
        <v>96.787517209729245</v>
      </c>
      <c r="AA12" s="106">
        <f>+IF(F12=0,"",'Ark1'!Z33)</f>
        <v>76.502983019733804</v>
      </c>
      <c r="AB12" s="101">
        <f>+IF(F12=0,"",'Ark1'!AA33)</f>
        <v>11.829221820806119</v>
      </c>
      <c r="AC12" s="100">
        <f>+IF(F12=0,"",'Ark1'!AB33)</f>
        <v>1.7730420166118703</v>
      </c>
      <c r="AD12" s="100">
        <f>+IF(F12=0,"",'Ark1'!AC33)</f>
        <v>1.9790668096459871</v>
      </c>
      <c r="AE12" s="106">
        <f>+IF(F12=0,"",'Ark1'!AD33)</f>
        <v>75.204084365645116</v>
      </c>
      <c r="AF12" s="106">
        <f>+IF(F12=0,"",'Ark1'!AE33)</f>
        <v>48.302295521095473</v>
      </c>
      <c r="AG12" s="106">
        <f>+IF(F12=0,"",'Ark1'!AF33)</f>
        <v>45.92650779966965</v>
      </c>
      <c r="AH12" s="100">
        <f t="shared" si="6"/>
        <v>5.317286142238987</v>
      </c>
      <c r="AI12" s="25"/>
    </row>
    <row r="13" spans="1:57" ht="15.6">
      <c r="A13" s="25"/>
      <c r="B13" s="99" t="s">
        <v>547</v>
      </c>
      <c r="C13" s="109">
        <f>+'Ark1'!C34</f>
        <v>2024</v>
      </c>
      <c r="D13" s="99">
        <f>+IF(F13=0,"",'Ark1'!Q34)</f>
        <v>275</v>
      </c>
      <c r="E13" s="126">
        <f t="shared" si="0"/>
        <v>133</v>
      </c>
      <c r="F13" s="399">
        <f>+'Ark1'!R34</f>
        <v>411</v>
      </c>
      <c r="G13" s="126">
        <f t="shared" si="1"/>
        <v>197</v>
      </c>
      <c r="H13" s="101">
        <f>+IF(F13=0,"",'Ark1'!AG34)</f>
        <v>9.2359550561797761</v>
      </c>
      <c r="I13" s="101">
        <f t="shared" si="2"/>
        <v>4.8801642969695171</v>
      </c>
      <c r="J13" s="101">
        <f>+IF(F13=0,"",'Ark1'!AH34)</f>
        <v>8.5359285349299512</v>
      </c>
      <c r="K13" s="103"/>
      <c r="L13" s="375">
        <f>+IF(F13=0,"",'Ark1'!AI34)</f>
        <v>310</v>
      </c>
      <c r="M13" s="371">
        <f t="shared" si="7"/>
        <v>75.425790754257903</v>
      </c>
      <c r="N13" s="101">
        <f>+IF(F13=0,"",'Ark1'!U34)</f>
        <v>39.100243309002494</v>
      </c>
      <c r="O13" s="525">
        <f t="shared" si="3"/>
        <v>-0.2642426723059117</v>
      </c>
      <c r="P13" s="154">
        <f>+IF(L13=0,"",'Ark1'!AJ34)</f>
        <v>117.43354838709678</v>
      </c>
      <c r="Q13" s="381"/>
      <c r="R13" s="22">
        <f>+IF(L13=0,"",'Ark1'!AK34)</f>
        <v>24.184051097659381</v>
      </c>
      <c r="S13" s="100">
        <f>+IF(F13=0,"",'Ark1'!S34)</f>
        <v>7.5936739659367376</v>
      </c>
      <c r="T13" s="100">
        <f t="shared" si="4"/>
        <v>0.13105714350683062</v>
      </c>
      <c r="U13" s="381"/>
      <c r="V13" s="100">
        <f>+IF(F13=0,"",'Ark1'!T34)</f>
        <v>7.1411192214111896</v>
      </c>
      <c r="W13" s="100">
        <f t="shared" si="5"/>
        <v>0.13644632421492986</v>
      </c>
      <c r="X13" s="106">
        <f>+IF(F13=0,"",'Ark1'!W34)</f>
        <v>21.897810218978112</v>
      </c>
      <c r="Y13" s="106">
        <f>+IF(F13=0,"",'Ark1'!X34)</f>
        <v>97.810218978102171</v>
      </c>
      <c r="Z13" s="106">
        <f>+IF(F13=0,"",'Ark1'!Y34)</f>
        <v>87.104622871046246</v>
      </c>
      <c r="AA13" s="106">
        <f>+IF(F13=0,"",'Ark1'!Z34)</f>
        <v>62.04379562043799</v>
      </c>
      <c r="AB13" s="101">
        <f>+IF(F13=0,"",'Ark1'!AA34)</f>
        <v>12.669478812147556</v>
      </c>
      <c r="AC13" s="100">
        <f>+IF(F13=0,"",'Ark1'!AB34)</f>
        <v>1.9021971879584347</v>
      </c>
      <c r="AD13" s="100">
        <f>+IF(F13=0,"",'Ark1'!AC34)</f>
        <v>1.9418649858462984</v>
      </c>
      <c r="AE13" s="106">
        <f>+IF(F13=0,"",'Ark1'!AD34)</f>
        <v>77.361049250305811</v>
      </c>
      <c r="AF13" s="106">
        <f>+IF(F13=0,"",'Ark1'!AE34)</f>
        <v>57.39536388133984</v>
      </c>
      <c r="AG13" s="106">
        <f>+IF(F13=0,"",'Ark1'!AF34)</f>
        <v>52.864589176925719</v>
      </c>
      <c r="AH13" s="100">
        <f t="shared" si="6"/>
        <v>5.1490547901313777</v>
      </c>
      <c r="AI13" s="25"/>
    </row>
    <row r="14" spans="1:57" ht="15.6">
      <c r="A14" s="25"/>
      <c r="B14" s="99" t="s">
        <v>456</v>
      </c>
      <c r="C14" s="109">
        <f>+'Ark1'!C35</f>
        <v>2024</v>
      </c>
      <c r="D14" s="99">
        <f>+IF(F14=0,"",'Ark1'!Q35)</f>
        <v>103</v>
      </c>
      <c r="E14" s="126">
        <f t="shared" si="0"/>
        <v>-42</v>
      </c>
      <c r="F14" s="399">
        <f>+'Ark1'!R35</f>
        <v>135</v>
      </c>
      <c r="G14" s="126">
        <f t="shared" si="1"/>
        <v>-71</v>
      </c>
      <c r="H14" s="101">
        <f>+IF(F14=0,"",'Ark1'!AG35)</f>
        <v>3.0337078651685387</v>
      </c>
      <c r="I14" s="101">
        <f t="shared" si="2"/>
        <v>-1.1592495946319894</v>
      </c>
      <c r="J14" s="101">
        <f>+IF(F14=0,"",'Ark1'!AH35)</f>
        <v>2.9328278058528041</v>
      </c>
      <c r="K14" s="103"/>
      <c r="L14" s="375">
        <f>+IF(F14=0,"",'Ark1'!AI35)</f>
        <v>131</v>
      </c>
      <c r="M14" s="371"/>
      <c r="N14" s="101">
        <f>+IF(F14=0,"",'Ark1'!U35)</f>
        <v>40.900000000000027</v>
      </c>
      <c r="O14" s="525">
        <f t="shared" si="3"/>
        <v>1.6927184466019654</v>
      </c>
      <c r="P14" s="154">
        <f>+IF(L14=0,"",'Ark1'!AJ35)</f>
        <v>116.83129770992372</v>
      </c>
      <c r="Q14" s="381"/>
      <c r="R14" s="22">
        <f>+IF(L14=0,"",'Ark1'!AK35)</f>
        <v>24.766272154654004</v>
      </c>
      <c r="S14" s="100">
        <f>+IF(F14=0,"",'Ark1'!S35)</f>
        <v>7.9037037037037026</v>
      </c>
      <c r="T14" s="100">
        <f t="shared" si="4"/>
        <v>0.33088816972311719</v>
      </c>
      <c r="U14" s="381"/>
      <c r="V14" s="100">
        <f>+IF(F14=0,"",'Ark1'!T35)</f>
        <v>7.5185185185185182</v>
      </c>
      <c r="W14" s="100">
        <f t="shared" si="5"/>
        <v>0.57191657677094554</v>
      </c>
      <c r="X14" s="106">
        <f>+IF(F14=0,"",'Ark1'!W35)</f>
        <v>25.18518518518519</v>
      </c>
      <c r="Y14" s="106">
        <f>+IF(F14=0,"",'Ark1'!X35)</f>
        <v>97.037037037037038</v>
      </c>
      <c r="Z14" s="106">
        <f>+IF(F14=0,"",'Ark1'!Y35)</f>
        <v>91.111111111111114</v>
      </c>
      <c r="AA14" s="106">
        <f>+IF(F14=0,"",'Ark1'!Z35)</f>
        <v>64.444444444444443</v>
      </c>
      <c r="AB14" s="101">
        <f>+IF(F14=0,"",'Ark1'!AA35)</f>
        <v>13.044363051042616</v>
      </c>
      <c r="AC14" s="100">
        <f>+IF(F14=0,"",'Ark1'!AB35)</f>
        <v>2.006929012286347</v>
      </c>
      <c r="AD14" s="100">
        <f>+IF(F14=0,"",'Ark1'!AC35)</f>
        <v>2.2438454157220966</v>
      </c>
      <c r="AE14" s="106">
        <f>+IF(F14=0,"",'Ark1'!AD35)</f>
        <v>79.950654730226105</v>
      </c>
      <c r="AF14" s="106">
        <f>+IF(F14=0,"",'Ark1'!AE35)</f>
        <v>50.974504347010921</v>
      </c>
      <c r="AG14" s="106">
        <f>+IF(F14=0,"",'Ark1'!AF35)</f>
        <v>55.884184231772998</v>
      </c>
      <c r="AH14" s="100">
        <f t="shared" si="6"/>
        <v>5.1747891283973804</v>
      </c>
      <c r="AI14" s="25"/>
    </row>
    <row r="15" spans="1:57" ht="15.6">
      <c r="A15" s="25"/>
      <c r="B15" s="99" t="s">
        <v>548</v>
      </c>
      <c r="C15" s="109">
        <f>+'Ark1'!C36</f>
        <v>2024</v>
      </c>
      <c r="D15" s="99">
        <f>+IF(F15=0,"",'Ark1'!Q36)</f>
        <v>61</v>
      </c>
      <c r="E15" s="126">
        <f t="shared" si="0"/>
        <v>-58</v>
      </c>
      <c r="F15" s="399">
        <f>+'Ark1'!R36</f>
        <v>89</v>
      </c>
      <c r="G15" s="126">
        <f t="shared" si="1"/>
        <v>-82</v>
      </c>
      <c r="H15" s="101">
        <f>+IF(F15=0,"",'Ark1'!AG36)</f>
        <v>2</v>
      </c>
      <c r="I15" s="101">
        <f t="shared" si="2"/>
        <v>-1.4805617748829638</v>
      </c>
      <c r="J15" s="101">
        <f>+IF(F15=0,"",'Ark1'!AH36)</f>
        <v>1.7958159066934225</v>
      </c>
      <c r="K15" s="103"/>
      <c r="L15" s="375">
        <f>+IF(F15=0,"",'Ark1'!AI36)</f>
        <v>89</v>
      </c>
      <c r="M15" s="371"/>
      <c r="N15" s="101">
        <f>+IF(F15=0,"",'Ark1'!U36)</f>
        <v>37.987640449438189</v>
      </c>
      <c r="O15" s="525">
        <f t="shared" si="3"/>
        <v>-1.0117747552401894</v>
      </c>
      <c r="P15" s="154">
        <f>+IF(L15=0,"",'Ark1'!AJ36)</f>
        <v>115.8348314606742</v>
      </c>
      <c r="Q15" s="381"/>
      <c r="R15" s="22">
        <f>+IF(L15=0,"",'Ark1'!AK36)</f>
        <v>23.617889939534965</v>
      </c>
      <c r="S15" s="100">
        <f>+IF(F15=0,"",'Ark1'!S36)</f>
        <v>7.5617977528089888</v>
      </c>
      <c r="T15" s="100">
        <f t="shared" si="4"/>
        <v>0.15828898087916343</v>
      </c>
      <c r="U15" s="381"/>
      <c r="V15" s="100">
        <f>+IF(F15=0,"",'Ark1'!T36)</f>
        <v>7.1685393258426986</v>
      </c>
      <c r="W15" s="100">
        <f t="shared" si="5"/>
        <v>0.22117090479006674</v>
      </c>
      <c r="X15" s="106">
        <f>+IF(F15=0,"",'Ark1'!W36)</f>
        <v>24.719101123595504</v>
      </c>
      <c r="Y15" s="106">
        <f>+IF(F15=0,"",'Ark1'!X36)</f>
        <v>92.134831460674178</v>
      </c>
      <c r="Z15" s="106">
        <f>+IF(F15=0,"",'Ark1'!Y36)</f>
        <v>85.393258426966298</v>
      </c>
      <c r="AA15" s="106">
        <f>+IF(F15=0,"",'Ark1'!Z36)</f>
        <v>58.426966292134807</v>
      </c>
      <c r="AB15" s="101">
        <f>+IF(F15=0,"",'Ark1'!AA36)</f>
        <v>13.534490441504364</v>
      </c>
      <c r="AC15" s="100">
        <f>+IF(F15=0,"",'Ark1'!AB36)</f>
        <v>2.087711806813755</v>
      </c>
      <c r="AD15" s="100">
        <f>+IF(F15=0,"",'Ark1'!AC36)</f>
        <v>2.1941492941133172</v>
      </c>
      <c r="AE15" s="106">
        <f>+IF(F15=0,"",'Ark1'!AD36)</f>
        <v>77.164084305549125</v>
      </c>
      <c r="AF15" s="106">
        <f>+IF(F15=0,"",'Ark1'!AE36)</f>
        <v>53.109436052004085</v>
      </c>
      <c r="AG15" s="106">
        <f>+IF(F15=0,"",'Ark1'!AF36)</f>
        <v>55.329972189540406</v>
      </c>
      <c r="AH15" s="100">
        <f t="shared" si="6"/>
        <v>5.023625557206536</v>
      </c>
      <c r="AI15" s="25"/>
    </row>
    <row r="16" spans="1:57" ht="15.6">
      <c r="A16" s="25"/>
      <c r="B16" s="99" t="s">
        <v>549</v>
      </c>
      <c r="C16" s="109">
        <f>+'Ark1'!C37</f>
        <v>2024</v>
      </c>
      <c r="D16" s="99">
        <f>+IF(F16=0,"",'Ark1'!Q37)</f>
        <v>13</v>
      </c>
      <c r="E16" s="126">
        <f t="shared" si="0"/>
        <v>-6</v>
      </c>
      <c r="F16" s="399">
        <f>+'Ark1'!R37</f>
        <v>25</v>
      </c>
      <c r="G16" s="126">
        <f t="shared" si="1"/>
        <v>-11</v>
      </c>
      <c r="H16" s="101">
        <f>+IF(F16=0,"",'Ark1'!AG37)</f>
        <v>0.5617977528089888</v>
      </c>
      <c r="I16" s="101">
        <f t="shared" si="2"/>
        <v>-0.17095209453479299</v>
      </c>
      <c r="J16" s="101">
        <f>+IF(F16=0,"",'Ark1'!AH37)</f>
        <v>0.51629242548019993</v>
      </c>
      <c r="K16" s="103"/>
      <c r="L16" s="375">
        <f>+IF(F16=0,"",'Ark1'!AI37)</f>
        <v>25</v>
      </c>
      <c r="M16" s="371"/>
      <c r="N16" s="101">
        <f>+IF(F16=0,"",'Ark1'!U37)</f>
        <v>38.880000000000003</v>
      </c>
      <c r="O16" s="525">
        <f t="shared" si="3"/>
        <v>4.482777777777784</v>
      </c>
      <c r="P16" s="154">
        <f>+IF(L16=0,"",'Ark1'!AJ37)</f>
        <v>115.86399999999998</v>
      </c>
      <c r="Q16" s="381"/>
      <c r="R16" s="22">
        <f>+IF(L16=0,"",'Ark1'!AK37)</f>
        <v>24.388305806848049</v>
      </c>
      <c r="S16" s="100">
        <f>+IF(F16=0,"",'Ark1'!S37)</f>
        <v>8.1199999999999992</v>
      </c>
      <c r="T16" s="100">
        <f t="shared" si="4"/>
        <v>0.3977777777777769</v>
      </c>
      <c r="U16" s="381"/>
      <c r="V16" s="100">
        <f>+IF(F16=0,"",'Ark1'!T37)</f>
        <v>8.6</v>
      </c>
      <c r="W16" s="100">
        <f t="shared" si="5"/>
        <v>1.6555555555555559</v>
      </c>
      <c r="X16" s="106">
        <f>+IF(F16=0,"",'Ark1'!W37)</f>
        <v>56</v>
      </c>
      <c r="Y16" s="106">
        <f>+IF(F16=0,"",'Ark1'!X37)</f>
        <v>100</v>
      </c>
      <c r="Z16" s="106">
        <f>+IF(F16=0,"",'Ark1'!Y37)</f>
        <v>92</v>
      </c>
      <c r="AA16" s="106">
        <f>+IF(F16=0,"",'Ark1'!Z37)</f>
        <v>48</v>
      </c>
      <c r="AB16" s="101">
        <f>+IF(F16=0,"",'Ark1'!AA37)</f>
        <v>12.50398336531204</v>
      </c>
      <c r="AC16" s="100">
        <f>+IF(F16=0,"",'Ark1'!AB37)</f>
        <v>1.451068571777369</v>
      </c>
      <c r="AD16" s="100">
        <f>+IF(F16=0,"",'Ark1'!AC37)</f>
        <v>2.3664319132398486</v>
      </c>
      <c r="AE16" s="106">
        <f>+IF(F16=0,"",'Ark1'!AD37)</f>
        <v>83.478204355470751</v>
      </c>
      <c r="AF16" s="106">
        <f>+IF(F16=0,"",'Ark1'!AE37)</f>
        <v>22.967354271554999</v>
      </c>
      <c r="AG16" s="106">
        <f>+IF(F16=0,"",'Ark1'!AF37)</f>
        <v>43.333221995693094</v>
      </c>
      <c r="AH16" s="100">
        <f t="shared" si="6"/>
        <v>4.7881773399014786</v>
      </c>
      <c r="AI16" s="25"/>
    </row>
    <row r="17" spans="1:41" ht="15.6">
      <c r="A17" s="25"/>
      <c r="B17" s="99" t="s">
        <v>550</v>
      </c>
      <c r="C17" s="109">
        <f>+'Ark1'!C38</f>
        <v>2024</v>
      </c>
      <c r="D17" s="99">
        <f>+IF(F17=0,"",'Ark1'!Q38)</f>
        <v>98</v>
      </c>
      <c r="E17" s="126">
        <f t="shared" si="0"/>
        <v>-51</v>
      </c>
      <c r="F17" s="399">
        <f>+'Ark1'!R38</f>
        <v>132</v>
      </c>
      <c r="G17" s="126">
        <f t="shared" si="1"/>
        <v>-88</v>
      </c>
      <c r="H17" s="101">
        <f>+IF(F17=0,"",'Ark1'!AG38)</f>
        <v>2.9662921348314613</v>
      </c>
      <c r="I17" s="101">
        <f t="shared" si="2"/>
        <v>-1.5116235989360951</v>
      </c>
      <c r="J17" s="101">
        <f>+IF(F17=0,"",'Ark1'!AH38)</f>
        <v>3.0418759899588554</v>
      </c>
      <c r="K17" s="103"/>
      <c r="L17" s="375">
        <f>+IF(F17=0,"",'Ark1'!AI38)</f>
        <v>132</v>
      </c>
      <c r="M17" s="371"/>
      <c r="N17" s="101">
        <f>+IF(F17=0,"",'Ark1'!U38)</f>
        <v>43.38484848484849</v>
      </c>
      <c r="O17" s="525">
        <f t="shared" si="3"/>
        <v>0.73257575757577342</v>
      </c>
      <c r="P17" s="154">
        <f>+IF(L17=0,"",'Ark1'!AJ38)</f>
        <v>116.5325757575758</v>
      </c>
      <c r="Q17" s="381"/>
      <c r="R17" s="22">
        <f>+IF(L17=0,"",'Ark1'!AK38)</f>
        <v>26.463654252192196</v>
      </c>
      <c r="S17" s="100">
        <f>+IF(F17=0,"",'Ark1'!S38)</f>
        <v>8.8712121212121211</v>
      </c>
      <c r="T17" s="100">
        <f t="shared" si="4"/>
        <v>0.62575757575757329</v>
      </c>
      <c r="U17" s="381"/>
      <c r="V17" s="100">
        <f>+IF(F17=0,"",'Ark1'!T38)</f>
        <v>8.7803030303030312</v>
      </c>
      <c r="W17" s="100">
        <f t="shared" si="5"/>
        <v>0.33484848484848762</v>
      </c>
      <c r="X17" s="106">
        <f>+IF(F17=0,"",'Ark1'!W38)</f>
        <v>50.757575757575758</v>
      </c>
      <c r="Y17" s="106">
        <f>+IF(F17=0,"",'Ark1'!X38)</f>
        <v>100</v>
      </c>
      <c r="Z17" s="106">
        <f>+IF(F17=0,"",'Ark1'!Y38)</f>
        <v>90.15151515151517</v>
      </c>
      <c r="AA17" s="106">
        <f>+IF(F17=0,"",'Ark1'!Z38)</f>
        <v>67.424242424242422</v>
      </c>
      <c r="AB17" s="101">
        <f>+IF(F17=0,"",'Ark1'!AA38)</f>
        <v>14.333820383806463</v>
      </c>
      <c r="AC17" s="100">
        <f>+IF(F17=0,"",'Ark1'!AB38)</f>
        <v>1.8643599235935031</v>
      </c>
      <c r="AD17" s="100">
        <f>+IF(F17=0,"",'Ark1'!AC38)</f>
        <v>1.8962258925152713</v>
      </c>
      <c r="AE17" s="106">
        <f>+IF(F17=0,"",'Ark1'!AD38)</f>
        <v>83.42882318709222</v>
      </c>
      <c r="AF17" s="106">
        <f>+IF(F17=0,"",'Ark1'!AE38)</f>
        <v>40.321872650463433</v>
      </c>
      <c r="AG17" s="106">
        <f>+IF(F17=0,"",'Ark1'!AF38)</f>
        <v>61.344371317907751</v>
      </c>
      <c r="AH17" s="100">
        <f t="shared" si="6"/>
        <v>4.8905209222886432</v>
      </c>
      <c r="AI17" s="25"/>
    </row>
    <row r="18" spans="1:41" ht="15.6">
      <c r="A18" s="25"/>
      <c r="B18" s="99" t="s">
        <v>551</v>
      </c>
      <c r="C18" s="109">
        <f>+'Ark1'!C39</f>
        <v>2024</v>
      </c>
      <c r="D18" s="99">
        <f>+IF(F18=0,"",'Ark1'!Q39)</f>
        <v>155</v>
      </c>
      <c r="E18" s="126">
        <f t="shared" si="0"/>
        <v>7</v>
      </c>
      <c r="F18" s="399">
        <f>+'Ark1'!R39</f>
        <v>228</v>
      </c>
      <c r="G18" s="126">
        <f t="shared" si="1"/>
        <v>12</v>
      </c>
      <c r="H18" s="101">
        <f>+IF(F18=0,"",'Ark1'!AG39)</f>
        <v>5.1235955056179776</v>
      </c>
      <c r="I18" s="101">
        <f t="shared" si="2"/>
        <v>0.72709642155528709</v>
      </c>
      <c r="J18" s="101">
        <f>+IF(F18=0,"",'Ark1'!AH39)</f>
        <v>4.7199326057788653</v>
      </c>
      <c r="K18" s="103"/>
      <c r="L18" s="375">
        <f>+IF(F18=0,"",'Ark1'!AI39)</f>
        <v>227</v>
      </c>
      <c r="M18" s="371"/>
      <c r="N18" s="101">
        <f>+IF(F18=0,"",'Ark1'!U39)</f>
        <v>38.973684210526336</v>
      </c>
      <c r="O18" s="525">
        <f t="shared" si="3"/>
        <v>-1.6327972709551588</v>
      </c>
      <c r="P18" s="154">
        <f>+IF(L18=0,"",'Ark1'!AJ39)</f>
        <v>113.84317180616738</v>
      </c>
      <c r="Q18" s="381"/>
      <c r="R18" s="22">
        <f>+IF(L18=0,"",'Ark1'!AK39)</f>
        <v>25.378148298503945</v>
      </c>
      <c r="S18" s="100">
        <f>+IF(F18=0,"",'Ark1'!S39)</f>
        <v>8.4385964912280702</v>
      </c>
      <c r="T18" s="100">
        <f t="shared" si="4"/>
        <v>0.31359649122807021</v>
      </c>
      <c r="U18" s="381"/>
      <c r="V18" s="100">
        <f>+IF(F18=0,"",'Ark1'!T39)</f>
        <v>8.5833333333333357</v>
      </c>
      <c r="W18" s="100">
        <f t="shared" si="5"/>
        <v>-0.4166666666666643</v>
      </c>
      <c r="X18" s="106">
        <f>+IF(F18=0,"",'Ark1'!W39)</f>
        <v>52.192982456140349</v>
      </c>
      <c r="Y18" s="106">
        <f>+IF(F18=0,"",'Ark1'!X39)</f>
        <v>99.122807017543877</v>
      </c>
      <c r="Z18" s="106">
        <f>+IF(F18=0,"",'Ark1'!Y39)</f>
        <v>82.017543859649123</v>
      </c>
      <c r="AA18" s="106">
        <f>+IF(F18=0,"",'Ark1'!Z39)</f>
        <v>57.894736842105239</v>
      </c>
      <c r="AB18" s="101">
        <f>+IF(F18=0,"",'Ark1'!AA39)</f>
        <v>14.473878786570909</v>
      </c>
      <c r="AC18" s="100">
        <f>+IF(F18=0,"",'Ark1'!AB39)</f>
        <v>1.9490667479739812</v>
      </c>
      <c r="AD18" s="100">
        <f>+IF(F18=0,"",'Ark1'!AC39)</f>
        <v>1.8129851639432557</v>
      </c>
      <c r="AE18" s="106">
        <f>+IF(F18=0,"",'Ark1'!AD39)</f>
        <v>85.152764980562495</v>
      </c>
      <c r="AF18" s="106">
        <f>+IF(F18=0,"",'Ark1'!AE39)</f>
        <v>45.327278326778803</v>
      </c>
      <c r="AG18" s="106">
        <f>+IF(F18=0,"",'Ark1'!AF39)</f>
        <v>68.10088671061375</v>
      </c>
      <c r="AH18" s="100">
        <f t="shared" si="6"/>
        <v>4.6185031185031207</v>
      </c>
      <c r="AI18" s="25"/>
    </row>
    <row r="19" spans="1:41" ht="15.6">
      <c r="A19" s="25"/>
      <c r="B19" s="99" t="s">
        <v>552</v>
      </c>
      <c r="C19" s="109">
        <f>+'Ark1'!C40</f>
        <v>2024</v>
      </c>
      <c r="D19" s="99">
        <f>+IF(F19=0,"",'Ark1'!Q40)</f>
        <v>394</v>
      </c>
      <c r="E19" s="126">
        <f t="shared" si="0"/>
        <v>35</v>
      </c>
      <c r="F19" s="399">
        <f>+'Ark1'!R40</f>
        <v>544</v>
      </c>
      <c r="G19" s="126">
        <f t="shared" si="1"/>
        <v>32</v>
      </c>
      <c r="H19" s="101">
        <f>+IF(F19=0,"",'Ark1'!AG40)</f>
        <v>12.224719101123595</v>
      </c>
      <c r="I19" s="101">
        <f t="shared" si="2"/>
        <v>1.803387938900924</v>
      </c>
      <c r="J19" s="101">
        <f>+IF(F19=0,"",'Ark1'!AH40)</f>
        <v>11.923752319863343</v>
      </c>
      <c r="K19" s="103"/>
      <c r="L19" s="375">
        <f>+IF(F19=0,"",'Ark1'!AI40)</f>
        <v>544</v>
      </c>
      <c r="M19" s="371"/>
      <c r="N19" s="101">
        <f>+IF(F19=0,"",'Ark1'!U40)</f>
        <v>41.265257352941198</v>
      </c>
      <c r="O19" s="525">
        <f t="shared" si="3"/>
        <v>1.7506675091911958</v>
      </c>
      <c r="P19" s="154">
        <f>+IF(L19=0,"",'Ark1'!AJ40)</f>
        <v>115.92132352941177</v>
      </c>
      <c r="Q19" s="381"/>
      <c r="R19" s="22">
        <f>+IF(L19=0,"",'Ark1'!AK40)</f>
        <v>25.677936030985833</v>
      </c>
      <c r="S19" s="100">
        <f>+IF(F19=0,"",'Ark1'!S40)</f>
        <v>8.4724264705882355</v>
      </c>
      <c r="T19" s="100">
        <f t="shared" si="4"/>
        <v>0.3396139705882355</v>
      </c>
      <c r="U19" s="381"/>
      <c r="V19" s="100">
        <f>+IF(F19=0,"",'Ark1'!T40)</f>
        <v>7.8419117647058814</v>
      </c>
      <c r="W19" s="100">
        <f t="shared" si="5"/>
        <v>-0.34754136029411864</v>
      </c>
      <c r="X19" s="106">
        <f>+IF(F19=0,"",'Ark1'!W40)</f>
        <v>32.904411764705877</v>
      </c>
      <c r="Y19" s="106">
        <f>+IF(F19=0,"",'Ark1'!X40)</f>
        <v>99.080882352941188</v>
      </c>
      <c r="Z19" s="106">
        <f>+IF(F19=0,"",'Ark1'!Y40)</f>
        <v>91.360294117647058</v>
      </c>
      <c r="AA19" s="106">
        <f>+IF(F19=0,"",'Ark1'!Z40)</f>
        <v>64.705882352941188</v>
      </c>
      <c r="AB19" s="101">
        <f>+IF(F19=0,"",'Ark1'!AA40)</f>
        <v>13.401319168219027</v>
      </c>
      <c r="AC19" s="100">
        <f>+IF(F19=0,"",'Ark1'!AB40)</f>
        <v>1.7222518588120757</v>
      </c>
      <c r="AD19" s="100">
        <f>+IF(F19=0,"",'Ark1'!AC40)</f>
        <v>2.1939105277971653</v>
      </c>
      <c r="AE19" s="106">
        <f>+IF(F19=0,"",'Ark1'!AD40)</f>
        <v>83.900347503511284</v>
      </c>
      <c r="AF19" s="106">
        <f>+IF(F19=0,"",'Ark1'!AE40)</f>
        <v>26.433235077588485</v>
      </c>
      <c r="AG19" s="106">
        <f>+IF(F19=0,"",'Ark1'!AF40)</f>
        <v>46.102419749431427</v>
      </c>
      <c r="AH19" s="100">
        <f t="shared" si="6"/>
        <v>4.8705359080060777</v>
      </c>
      <c r="AI19" s="25"/>
    </row>
    <row r="20" spans="1:41" ht="15.6">
      <c r="A20" s="25"/>
      <c r="B20" s="99" t="s">
        <v>553</v>
      </c>
      <c r="C20" s="109">
        <f>+'Ark1'!C41</f>
        <v>2024</v>
      </c>
      <c r="D20" s="99">
        <f>+IF(F20=0,"",'Ark1'!Q41)</f>
        <v>77</v>
      </c>
      <c r="E20" s="126">
        <f t="shared" si="0"/>
        <v>-68</v>
      </c>
      <c r="F20" s="399">
        <f>+'Ark1'!R41</f>
        <v>105</v>
      </c>
      <c r="G20" s="126">
        <f t="shared" si="1"/>
        <v>-89</v>
      </c>
      <c r="H20" s="101">
        <f>+IF(F20=0,"",'Ark1'!AG41)</f>
        <v>2.3595505617977528</v>
      </c>
      <c r="I20" s="101">
        <f t="shared" si="2"/>
        <v>-1.5891569488881823</v>
      </c>
      <c r="J20" s="101">
        <f>+IF(F20=0,"",'Ark1'!AH41)</f>
        <v>2.3598069533753958</v>
      </c>
      <c r="K20" s="103"/>
      <c r="L20" s="375">
        <f>+IF(F20=0,"",'Ark1'!AI41)</f>
        <v>105</v>
      </c>
      <c r="M20" s="371"/>
      <c r="N20" s="101">
        <f>+IF(F20=0,"",'Ark1'!U41)</f>
        <v>42.311428571428593</v>
      </c>
      <c r="O20" s="525">
        <f t="shared" si="3"/>
        <v>2.3433873343151674</v>
      </c>
      <c r="P20" s="154">
        <f>+IF(L20=0,"",'Ark1'!AJ41)</f>
        <v>117.5428571428572</v>
      </c>
      <c r="Q20" s="381"/>
      <c r="R20" s="22">
        <f>+IF(L20=0,"",'Ark1'!AK41)</f>
        <v>25.275680479241203</v>
      </c>
      <c r="S20" s="100">
        <f>+IF(F20=0,"",'Ark1'!S41)</f>
        <v>8.2857142857142883</v>
      </c>
      <c r="T20" s="100">
        <f t="shared" si="4"/>
        <v>0.49189985272459857</v>
      </c>
      <c r="U20" s="381"/>
      <c r="V20" s="100">
        <f>+IF(F20=0,"",'Ark1'!T41)</f>
        <v>6.7619047619047636</v>
      </c>
      <c r="W20" s="100">
        <f t="shared" si="5"/>
        <v>-0.31026018654884435</v>
      </c>
      <c r="X20" s="106">
        <f>+IF(F20=0,"",'Ark1'!W41)</f>
        <v>11.428571428571431</v>
      </c>
      <c r="Y20" s="106">
        <f>+IF(F20=0,"",'Ark1'!X41)</f>
        <v>99.047619047619023</v>
      </c>
      <c r="Z20" s="106">
        <f>+IF(F20=0,"",'Ark1'!Y41)</f>
        <v>89.523809523809547</v>
      </c>
      <c r="AA20" s="106">
        <f>+IF(F20=0,"",'Ark1'!Z41)</f>
        <v>69.523809523809518</v>
      </c>
      <c r="AB20" s="101">
        <f>+IF(F20=0,"",'Ark1'!AA41)</f>
        <v>12.913339830509811</v>
      </c>
      <c r="AC20" s="100">
        <f>+IF(F20=0,"",'Ark1'!AB41)</f>
        <v>1.5474358865973239</v>
      </c>
      <c r="AD20" s="100">
        <f>+IF(F20=0,"",'Ark1'!AC41)</f>
        <v>1.5524101662457124</v>
      </c>
      <c r="AE20" s="106">
        <f>+IF(F20=0,"",'Ark1'!AD41)</f>
        <v>88.904030613654186</v>
      </c>
      <c r="AF20" s="106">
        <f>+IF(F20=0,"",'Ark1'!AE41)</f>
        <v>43.492784635169926</v>
      </c>
      <c r="AG20" s="106">
        <f>+IF(F20=0,"",'Ark1'!AF41)</f>
        <v>57.145848389551318</v>
      </c>
      <c r="AH20" s="100">
        <f t="shared" si="6"/>
        <v>5.1065517241379323</v>
      </c>
      <c r="AI20" s="25"/>
    </row>
    <row r="21" spans="1:41" ht="15.6">
      <c r="A21" s="25"/>
      <c r="B21" s="99" t="s">
        <v>554</v>
      </c>
      <c r="C21" s="109">
        <f>+'Ark1'!C42</f>
        <v>2024</v>
      </c>
      <c r="D21" s="99" t="str">
        <f>+IF(F21=0,"",'Ark1'!Q42)</f>
        <v/>
      </c>
      <c r="E21" s="126" t="str">
        <f t="shared" si="0"/>
        <v/>
      </c>
      <c r="F21" s="399">
        <f>+'Ark1'!R42</f>
        <v>0</v>
      </c>
      <c r="G21" s="126" t="str">
        <f t="shared" si="1"/>
        <v/>
      </c>
      <c r="H21" s="101" t="str">
        <f>+IF(F21=0,"",'Ark1'!AG42)</f>
        <v/>
      </c>
      <c r="I21" s="101" t="str">
        <f t="shared" si="2"/>
        <v/>
      </c>
      <c r="J21" s="101" t="str">
        <f>+IF(F21=0,"",'Ark1'!AH42)</f>
        <v/>
      </c>
      <c r="K21" s="103"/>
      <c r="L21" s="375" t="str">
        <f>+IF(F21=0,"",'Ark1'!AI42)</f>
        <v/>
      </c>
      <c r="M21" s="371"/>
      <c r="N21" s="101" t="str">
        <f>+IF(F21=0,"",'Ark1'!U42)</f>
        <v/>
      </c>
      <c r="O21" s="525" t="str">
        <f t="shared" si="3"/>
        <v/>
      </c>
      <c r="P21" s="154" t="str">
        <f>+IF(L21=0,"",'Ark1'!AJ42)</f>
        <v/>
      </c>
      <c r="Q21" s="381"/>
      <c r="R21" s="22" t="str">
        <f>+IF(L21=0,"",'Ark1'!AK42)</f>
        <v/>
      </c>
      <c r="S21" s="100" t="str">
        <f>+IF(F21=0,"",'Ark1'!S42)</f>
        <v/>
      </c>
      <c r="T21" s="100" t="str">
        <f t="shared" si="4"/>
        <v/>
      </c>
      <c r="U21" s="381"/>
      <c r="V21" s="100" t="str">
        <f>+IF(F21=0,"",'Ark1'!T42)</f>
        <v/>
      </c>
      <c r="W21" s="100" t="str">
        <f t="shared" si="5"/>
        <v/>
      </c>
      <c r="X21" s="106" t="str">
        <f>+IF(F21=0,"",'Ark1'!W42)</f>
        <v/>
      </c>
      <c r="Y21" s="106" t="str">
        <f>+IF(F21=0,"",'Ark1'!X42)</f>
        <v/>
      </c>
      <c r="Z21" s="106" t="str">
        <f>+IF(F21=0,"",'Ark1'!Y42)</f>
        <v/>
      </c>
      <c r="AA21" s="106" t="str">
        <f>+IF(F21=0,"",'Ark1'!Z42)</f>
        <v/>
      </c>
      <c r="AB21" s="101" t="str">
        <f>+IF(F21=0,"",'Ark1'!AA42)</f>
        <v/>
      </c>
      <c r="AC21" s="100" t="str">
        <f>+IF(F21=0,"",'Ark1'!AB42)</f>
        <v/>
      </c>
      <c r="AD21" s="100" t="str">
        <f>+IF(F21=0,"",'Ark1'!AC42)</f>
        <v/>
      </c>
      <c r="AE21" s="106" t="str">
        <f>+IF(F21=0,"",'Ark1'!AD42)</f>
        <v/>
      </c>
      <c r="AF21" s="106" t="str">
        <f>+IF(F21=0,"",'Ark1'!AE42)</f>
        <v/>
      </c>
      <c r="AG21" s="106" t="str">
        <f>+IF(F21=0,"",'Ark1'!AF42)</f>
        <v/>
      </c>
      <c r="AH21" s="100" t="str">
        <f t="shared" si="6"/>
        <v/>
      </c>
      <c r="AI21" s="25"/>
    </row>
    <row r="22" spans="1:41">
      <c r="A22" s="25"/>
      <c r="B22" s="25"/>
      <c r="C22" s="369"/>
      <c r="D22" s="25"/>
      <c r="E22" s="25"/>
      <c r="F22" s="394"/>
      <c r="G22" s="25"/>
      <c r="H22" s="25"/>
      <c r="I22" s="25"/>
      <c r="J22" s="25"/>
      <c r="K22" s="25"/>
      <c r="L22" s="25"/>
      <c r="M22" s="371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</row>
    <row r="23" spans="1:41" ht="15.6">
      <c r="A23" s="25"/>
      <c r="B23" s="110" t="str">
        <f t="shared" ref="B23:B34" si="8">+B10</f>
        <v>Jan</v>
      </c>
      <c r="C23" s="390">
        <f>+'Ark1'!C43</f>
        <v>2023</v>
      </c>
      <c r="D23" s="110">
        <f>+IF(F23=0,"",'Ark1'!Q43)</f>
        <v>213</v>
      </c>
      <c r="E23" s="307">
        <f t="shared" ref="E23:E34" si="9">+IF(F23=0,"",D23-D36)</f>
        <v>-28</v>
      </c>
      <c r="F23" s="400">
        <f>+'Ark1'!R43</f>
        <v>330</v>
      </c>
      <c r="G23" s="110"/>
      <c r="H23" s="124">
        <f>+IF(F23=0,"",'Ark1'!AG43)</f>
        <v>6.7168736006513319</v>
      </c>
      <c r="I23" s="124"/>
      <c r="J23" s="124">
        <f>+IF(F23=0,"",'Ark1'!AH43)</f>
        <v>6.5888141332972605</v>
      </c>
      <c r="K23" s="103"/>
      <c r="L23" s="375">
        <f>+IF(F23=0,"",'Ark1'!AI43)</f>
        <v>35</v>
      </c>
      <c r="M23" s="371">
        <f t="shared" ref="M23:M26" si="10">100*L23/F23</f>
        <v>10.606060606060606</v>
      </c>
      <c r="N23" s="124">
        <f>+IF(F23=0,"",'Ark1'!U43)</f>
        <v>41.484545454545454</v>
      </c>
      <c r="O23" s="124">
        <f t="shared" ref="O23:O34" si="11">+IF(F23=0,"",N23-N36)</f>
        <v>-0.68852941176470495</v>
      </c>
      <c r="P23" s="154">
        <f>+IF(L23=0,"",'Ark1'!AJ43)</f>
        <v>119.67428571428576</v>
      </c>
      <c r="Q23" s="381"/>
      <c r="R23" s="22">
        <f>+IF(L23=0,"",'Ark1'!AK43)</f>
        <v>22.666303353152941</v>
      </c>
      <c r="S23" s="111">
        <f>+IF(F23=0,"",'Ark1'!S43)</f>
        <v>7.9242424242424239</v>
      </c>
      <c r="T23" s="100">
        <f t="shared" ref="T23:T34" si="12">+IF(F23=0,"",S23-S35)</f>
        <v>7.9242424242424239</v>
      </c>
      <c r="U23" s="381"/>
      <c r="V23" s="111">
        <f>+IF(F23=0,"",'Ark1'!T43)</f>
        <v>6.2333333333333352</v>
      </c>
      <c r="W23" s="111">
        <f t="shared" ref="W23:W34" si="13">+IF(F23=0,"",V23-V36)</f>
        <v>-5.2762923351155955E-2</v>
      </c>
      <c r="X23" s="129">
        <f>+IF(F23=0,"",'Ark1'!W43)</f>
        <v>6.3636363636363633</v>
      </c>
      <c r="Y23" s="129">
        <f>+IF(F23=0,"",'Ark1'!X43)</f>
        <v>100</v>
      </c>
      <c r="Z23" s="129">
        <f>+IF(F23=0,"",'Ark1'!Y43)</f>
        <v>96.969696969696983</v>
      </c>
      <c r="AA23" s="129">
        <f>+IF(F23=0,"",'Ark1'!Z43)</f>
        <v>68.181818181818187</v>
      </c>
      <c r="AB23" s="124">
        <f>+IF(F23=0,"",'Ark1'!AA43)</f>
        <v>11.232414023414002</v>
      </c>
      <c r="AC23" s="111">
        <f>+IF(F23=0,"",'Ark1'!AB43)</f>
        <v>1.7399983112200652</v>
      </c>
      <c r="AD23" s="111">
        <f>+IF(F23=0,"",'Ark1'!AC43)</f>
        <v>1.6040038288072389</v>
      </c>
      <c r="AE23" s="129">
        <f>+IF(F23=0,"",'Ark1'!AD43)</f>
        <v>67.631831617245794</v>
      </c>
      <c r="AF23" s="129">
        <f>+IF(F23=0,"",'Ark1'!AE43)</f>
        <v>48.353597234403125</v>
      </c>
      <c r="AG23" s="129">
        <f>+IF(F23=0,"",'Ark1'!AF43)</f>
        <v>37.440451128302747</v>
      </c>
      <c r="AH23" s="111">
        <f t="shared" ref="AH23:AH34" si="14">+IF(F23=0,"",N23/S23)</f>
        <v>5.2351434034416826</v>
      </c>
      <c r="AI23" s="25"/>
    </row>
    <row r="24" spans="1:41" ht="15.6">
      <c r="A24" s="25"/>
      <c r="B24" s="110" t="str">
        <f t="shared" si="8"/>
        <v>Feb</v>
      </c>
      <c r="C24" s="390">
        <f>+'Ark1'!C44</f>
        <v>2023</v>
      </c>
      <c r="D24" s="110">
        <f>+IF(F24=0,"",'Ark1'!Q44)</f>
        <v>242</v>
      </c>
      <c r="E24" s="307">
        <f t="shared" si="9"/>
        <v>-49</v>
      </c>
      <c r="F24" s="400">
        <f>+'Ark1'!R44</f>
        <v>354</v>
      </c>
      <c r="G24" s="110"/>
      <c r="H24" s="124">
        <f>+IF(F24=0,"",'Ark1'!AG44)</f>
        <v>7.2053734988805198</v>
      </c>
      <c r="I24" s="124"/>
      <c r="J24" s="124">
        <f>+IF(F24=0,"",'Ark1'!AH44)</f>
        <v>7.4002693395981956</v>
      </c>
      <c r="K24" s="103"/>
      <c r="L24" s="375">
        <f>+IF(F24=0,"",'Ark1'!AI44)</f>
        <v>76</v>
      </c>
      <c r="M24" s="371">
        <f t="shared" si="10"/>
        <v>21.468926553672315</v>
      </c>
      <c r="N24" s="124">
        <f>+IF(F24=0,"",'Ark1'!U44)</f>
        <v>43.43474576271187</v>
      </c>
      <c r="O24" s="124">
        <f t="shared" si="11"/>
        <v>1.6145184899845759</v>
      </c>
      <c r="P24" s="154">
        <f>+IF(L24=0,"",'Ark1'!AJ44)</f>
        <v>119.77763157894744</v>
      </c>
      <c r="Q24" s="381"/>
      <c r="R24" s="22">
        <f>+IF(L24=0,"",'Ark1'!AK44)</f>
        <v>25.591757109347924</v>
      </c>
      <c r="S24" s="111">
        <f>+IF(F24=0,"",'Ark1'!S44)</f>
        <v>8.101694915254237</v>
      </c>
      <c r="T24" s="100">
        <f t="shared" si="12"/>
        <v>6.9609353756911574E-2</v>
      </c>
      <c r="U24" s="381"/>
      <c r="V24" s="111">
        <f>+IF(F24=0,"",'Ark1'!T44)</f>
        <v>6.641242937853109</v>
      </c>
      <c r="W24" s="111">
        <f t="shared" si="13"/>
        <v>0.15942475603492845</v>
      </c>
      <c r="X24" s="129">
        <f>+IF(F24=0,"",'Ark1'!W44)</f>
        <v>12.711864406779659</v>
      </c>
      <c r="Y24" s="129">
        <f>+IF(F24=0,"",'Ark1'!X44)</f>
        <v>100</v>
      </c>
      <c r="Z24" s="129">
        <f>+IF(F24=0,"",'Ark1'!Y44)</f>
        <v>96.045197740112997</v>
      </c>
      <c r="AA24" s="129">
        <f>+IF(F24=0,"",'Ark1'!Z44)</f>
        <v>75.141242937853107</v>
      </c>
      <c r="AB24" s="124">
        <f>+IF(F24=0,"",'Ark1'!AA44)</f>
        <v>11.404739651446798</v>
      </c>
      <c r="AC24" s="111">
        <f>+IF(F24=0,"",'Ark1'!AB44)</f>
        <v>1.7027221335219238</v>
      </c>
      <c r="AD24" s="111">
        <f>+IF(F24=0,"",'Ark1'!AC44)</f>
        <v>1.8175524092004172</v>
      </c>
      <c r="AE24" s="129">
        <f>+IF(F24=0,"",'Ark1'!AD44)</f>
        <v>68.951110283635884</v>
      </c>
      <c r="AF24" s="129">
        <f>+IF(F24=0,"",'Ark1'!AE44)</f>
        <v>52.465679596518811</v>
      </c>
      <c r="AG24" s="129">
        <f>+IF(F24=0,"",'Ark1'!AF44)</f>
        <v>39.515629322135425</v>
      </c>
      <c r="AH24" s="111">
        <f t="shared" si="14"/>
        <v>5.3611924686192474</v>
      </c>
      <c r="AI24" s="25"/>
    </row>
    <row r="25" spans="1:41" ht="15.6">
      <c r="A25" s="25"/>
      <c r="B25" s="110" t="str">
        <f t="shared" si="8"/>
        <v>Mar</v>
      </c>
      <c r="C25" s="390">
        <f>+'Ark1'!C45</f>
        <v>2023</v>
      </c>
      <c r="D25" s="110">
        <f>+IF(F25=0,"",'Ark1'!Q45)</f>
        <v>1681</v>
      </c>
      <c r="E25" s="307">
        <f t="shared" si="9"/>
        <v>152</v>
      </c>
      <c r="F25" s="400">
        <f>+'Ark1'!R45</f>
        <v>2460</v>
      </c>
      <c r="G25" s="110"/>
      <c r="H25" s="124">
        <f>+IF(F25=0,"",'Ark1'!AG45)</f>
        <v>50.071239568491762</v>
      </c>
      <c r="I25" s="124"/>
      <c r="J25" s="124">
        <f>+IF(F25=0,"",'Ark1'!AH45)</f>
        <v>52.057017289915763</v>
      </c>
      <c r="K25" s="103"/>
      <c r="L25" s="375">
        <f>+IF(F25=0,"",'Ark1'!AI45)</f>
        <v>361</v>
      </c>
      <c r="M25" s="371">
        <f t="shared" si="10"/>
        <v>14.674796747967479</v>
      </c>
      <c r="N25" s="124">
        <f>+IF(F25=0,"",'Ark1'!U45)</f>
        <v>43.968048780487763</v>
      </c>
      <c r="O25" s="124">
        <f t="shared" si="11"/>
        <v>-1.2934182986107459</v>
      </c>
      <c r="P25" s="154">
        <f>+IF(L25=0,"",'Ark1'!AJ45)</f>
        <v>119.86204986149596</v>
      </c>
      <c r="Q25" s="381"/>
      <c r="R25" s="22">
        <f>+IF(L25=0,"",'Ark1'!AK45)</f>
        <v>25.126032376439859</v>
      </c>
      <c r="S25" s="111">
        <f>+IF(F25=0,"",'Ark1'!S45)</f>
        <v>8.0638211382113809</v>
      </c>
      <c r="T25" s="100">
        <f t="shared" si="12"/>
        <v>0.28200295639319872</v>
      </c>
      <c r="U25" s="381"/>
      <c r="V25" s="111">
        <f>+IF(F25=0,"",'Ark1'!T45)</f>
        <v>6.9715447154471555</v>
      </c>
      <c r="W25" s="111">
        <f t="shared" si="13"/>
        <v>7.8482408774596557E-2</v>
      </c>
      <c r="X25" s="129">
        <f>+IF(F25=0,"",'Ark1'!W45)</f>
        <v>18.780487804878049</v>
      </c>
      <c r="Y25" s="129">
        <f>+IF(F25=0,"",'Ark1'!X45)</f>
        <v>99.715447154471548</v>
      </c>
      <c r="Z25" s="129">
        <f>+IF(F25=0,"",'Ark1'!Y45)</f>
        <v>96.626016260162572</v>
      </c>
      <c r="AA25" s="129">
        <f>+IF(F25=0,"",'Ark1'!Z45)</f>
        <v>77.032520325203237</v>
      </c>
      <c r="AB25" s="124">
        <f>+IF(F25=0,"",'Ark1'!AA45)</f>
        <v>11.493680282513722</v>
      </c>
      <c r="AC25" s="111">
        <f>+IF(F25=0,"",'Ark1'!AB45)</f>
        <v>1.8626604892169043</v>
      </c>
      <c r="AD25" s="111">
        <f>+IF(F25=0,"",'Ark1'!AC45)</f>
        <v>1.8664788084276425</v>
      </c>
      <c r="AE25" s="129">
        <f>+IF(F25=0,"",'Ark1'!AD45)</f>
        <v>69.262178667321294</v>
      </c>
      <c r="AF25" s="129">
        <f>+IF(F25=0,"",'Ark1'!AE45)</f>
        <v>53.271194398936224</v>
      </c>
      <c r="AG25" s="129">
        <f>+IF(F25=0,"",'Ark1'!AF45)</f>
        <v>46.331230857594718</v>
      </c>
      <c r="AH25" s="111">
        <f t="shared" si="14"/>
        <v>5.4525079397086209</v>
      </c>
      <c r="AI25" s="25"/>
    </row>
    <row r="26" spans="1:41" ht="15.6">
      <c r="A26" s="25"/>
      <c r="B26" s="110" t="str">
        <f t="shared" si="8"/>
        <v>Apr</v>
      </c>
      <c r="C26" s="390">
        <f>+'Ark1'!C46</f>
        <v>2023</v>
      </c>
      <c r="D26" s="110">
        <f>+IF(F26=0,"",'Ark1'!Q46)</f>
        <v>142</v>
      </c>
      <c r="E26" s="307">
        <f t="shared" si="9"/>
        <v>-105</v>
      </c>
      <c r="F26" s="400">
        <f>+'Ark1'!R46</f>
        <v>214</v>
      </c>
      <c r="G26" s="110"/>
      <c r="H26" s="124">
        <f>+IF(F26=0,"",'Ark1'!AG46)</f>
        <v>4.3557907592102589</v>
      </c>
      <c r="I26" s="124"/>
      <c r="J26" s="124">
        <f>+IF(F26=0,"",'Ark1'!AH46)</f>
        <v>4.0543882905569859</v>
      </c>
      <c r="K26" s="103"/>
      <c r="L26" s="375">
        <f>+IF(F26=0,"",'Ark1'!AI46)</f>
        <v>17</v>
      </c>
      <c r="M26" s="371">
        <f t="shared" si="10"/>
        <v>7.94392523364486</v>
      </c>
      <c r="N26" s="124">
        <f>+IF(F26=0,"",'Ark1'!U46)</f>
        <v>39.364485981308405</v>
      </c>
      <c r="O26" s="124">
        <f t="shared" si="11"/>
        <v>-2.7663248295024445</v>
      </c>
      <c r="P26" s="154">
        <f>+IF(L26=0,"",'Ark1'!AJ46)</f>
        <v>118.02941176470596</v>
      </c>
      <c r="Q26" s="381"/>
      <c r="R26" s="22">
        <f>+IF(L26=0,"",'Ark1'!AK46)</f>
        <v>24.744722586903073</v>
      </c>
      <c r="S26" s="111">
        <f>+IF(F26=0,"",'Ark1'!S46)</f>
        <v>7.462616822429907</v>
      </c>
      <c r="T26" s="100">
        <f t="shared" si="12"/>
        <v>-0.77114367248834181</v>
      </c>
      <c r="U26" s="381"/>
      <c r="V26" s="111">
        <f>+IF(F26=0,"",'Ark1'!T46)</f>
        <v>7.0046728971962597</v>
      </c>
      <c r="W26" s="111">
        <f t="shared" si="13"/>
        <v>-1.1543319019955867E-2</v>
      </c>
      <c r="X26" s="129">
        <f>+IF(F26=0,"",'Ark1'!W46)</f>
        <v>23.831775700934568</v>
      </c>
      <c r="Y26" s="129">
        <f>+IF(F26=0,"",'Ark1'!X46)</f>
        <v>98.130841121495365</v>
      </c>
      <c r="Z26" s="129">
        <f>+IF(F26=0,"",'Ark1'!Y46)</f>
        <v>86.915887850467286</v>
      </c>
      <c r="AA26" s="129">
        <f>+IF(F26=0,"",'Ark1'!Z46)</f>
        <v>61.682242990654188</v>
      </c>
      <c r="AB26" s="124">
        <f>+IF(F26=0,"",'Ark1'!AA46)</f>
        <v>12.869105599900578</v>
      </c>
      <c r="AC26" s="111">
        <f>+IF(F26=0,"",'Ark1'!AB46)</f>
        <v>1.7497675874767737</v>
      </c>
      <c r="AD26" s="111">
        <f>+IF(F26=0,"",'Ark1'!AC46)</f>
        <v>1.9370892113245397</v>
      </c>
      <c r="AE26" s="129">
        <f>+IF(F26=0,"",'Ark1'!AD46)</f>
        <v>76.539497032014367</v>
      </c>
      <c r="AF26" s="129">
        <f>+IF(F26=0,"",'Ark1'!AE46)</f>
        <v>57.145165979393582</v>
      </c>
      <c r="AG26" s="129">
        <f>+IF(F26=0,"",'Ark1'!AF46)</f>
        <v>49.981470872070467</v>
      </c>
      <c r="AH26" s="111">
        <f t="shared" si="14"/>
        <v>5.2748904195366304</v>
      </c>
      <c r="AI26" s="25"/>
      <c r="AO26" t="s">
        <v>455</v>
      </c>
    </row>
    <row r="27" spans="1:41" ht="15.6">
      <c r="A27" s="25"/>
      <c r="B27" s="110" t="str">
        <f t="shared" si="8"/>
        <v>Mai</v>
      </c>
      <c r="C27" s="390">
        <f>+'Ark1'!C47</f>
        <v>2023</v>
      </c>
      <c r="D27" s="110">
        <f>+IF(F27=0,"",'Ark1'!Q47)</f>
        <v>145</v>
      </c>
      <c r="E27" s="307">
        <f t="shared" si="9"/>
        <v>14</v>
      </c>
      <c r="F27" s="400">
        <f>+'Ark1'!R47</f>
        <v>206</v>
      </c>
      <c r="G27" s="110"/>
      <c r="H27" s="124">
        <f>+IF(F27=0,"",'Ark1'!AG47)</f>
        <v>4.1929574598005281</v>
      </c>
      <c r="I27" s="124"/>
      <c r="J27" s="124">
        <f>+IF(F27=0,"",'Ark1'!AH47)</f>
        <v>3.8872362187015241</v>
      </c>
      <c r="K27" s="103"/>
      <c r="L27" s="375">
        <f>+IF(F27=0,"",'Ark1'!AI47)</f>
        <v>64</v>
      </c>
      <c r="M27" s="371"/>
      <c r="N27" s="124">
        <f>+IF(F27=0,"",'Ark1'!U47)</f>
        <v>39.207281553398062</v>
      </c>
      <c r="O27" s="124">
        <f t="shared" si="11"/>
        <v>-2.0021921308124817</v>
      </c>
      <c r="P27" s="154">
        <f>+IF(L27=0,"",'Ark1'!AJ47)</f>
        <v>113.48749999999998</v>
      </c>
      <c r="Q27" s="381"/>
      <c r="R27" s="22">
        <f>+IF(L27=0,"",'Ark1'!AK47)</f>
        <v>22.897506260278167</v>
      </c>
      <c r="S27" s="111">
        <f>+IF(F27=0,"",'Ark1'!S47)</f>
        <v>7.5728155339805854</v>
      </c>
      <c r="T27" s="100">
        <f t="shared" si="12"/>
        <v>-0.262319601154549</v>
      </c>
      <c r="U27" s="381"/>
      <c r="V27" s="111">
        <f>+IF(F27=0,"",'Ark1'!T47)</f>
        <v>6.9466019417475726</v>
      </c>
      <c r="W27" s="111">
        <f t="shared" si="13"/>
        <v>3.6075625958096325E-2</v>
      </c>
      <c r="X27" s="129">
        <f>+IF(F27=0,"",'Ark1'!W47)</f>
        <v>19.417475728155345</v>
      </c>
      <c r="Y27" s="129">
        <f>+IF(F27=0,"",'Ark1'!X47)</f>
        <v>96.601941747572837</v>
      </c>
      <c r="Z27" s="129">
        <f>+IF(F27=0,"",'Ark1'!Y47)</f>
        <v>88.349514563106823</v>
      </c>
      <c r="AA27" s="129">
        <f>+IF(F27=0,"",'Ark1'!Z47)</f>
        <v>61.650485436893199</v>
      </c>
      <c r="AB27" s="124">
        <f>+IF(F27=0,"",'Ark1'!AA47)</f>
        <v>12.797583790015771</v>
      </c>
      <c r="AC27" s="111">
        <f>+IF(F27=0,"",'Ark1'!AB47)</f>
        <v>1.7959065739294362</v>
      </c>
      <c r="AD27" s="111">
        <f>+IF(F27=0,"",'Ark1'!AC47)</f>
        <v>2.1569627843799535</v>
      </c>
      <c r="AE27" s="129">
        <f>+IF(F27=0,"",'Ark1'!AD47)</f>
        <v>78.153969759060288</v>
      </c>
      <c r="AF27" s="129">
        <f>+IF(F27=0,"",'Ark1'!AE47)</f>
        <v>59.149490505207083</v>
      </c>
      <c r="AG27" s="129">
        <f>+IF(F27=0,"",'Ark1'!AF47)</f>
        <v>52.670419901018874</v>
      </c>
      <c r="AH27" s="111">
        <f t="shared" si="14"/>
        <v>5.1773717948717932</v>
      </c>
      <c r="AI27" s="25"/>
      <c r="AO27" t="s">
        <v>456</v>
      </c>
    </row>
    <row r="28" spans="1:41" ht="15.6">
      <c r="A28" s="25"/>
      <c r="B28" s="110" t="str">
        <f t="shared" si="8"/>
        <v>Jun</v>
      </c>
      <c r="C28" s="390">
        <f>+'Ark1'!C48</f>
        <v>2023</v>
      </c>
      <c r="D28" s="110">
        <f>+IF(F28=0,"",'Ark1'!Q48)</f>
        <v>119</v>
      </c>
      <c r="E28" s="307">
        <f t="shared" si="9"/>
        <v>32</v>
      </c>
      <c r="F28" s="400">
        <f>+'Ark1'!R48</f>
        <v>171</v>
      </c>
      <c r="G28" s="110"/>
      <c r="H28" s="124">
        <f>+IF(F28=0,"",'Ark1'!AG48)</f>
        <v>3.4805617748829638</v>
      </c>
      <c r="I28" s="124"/>
      <c r="J28" s="124">
        <f>+IF(F28=0,"",'Ark1'!AH48)</f>
        <v>3.2096759343418229</v>
      </c>
      <c r="K28" s="103"/>
      <c r="L28" s="375">
        <f>+IF(F28=0,"",'Ark1'!AI48)</f>
        <v>90</v>
      </c>
      <c r="M28" s="371"/>
      <c r="N28" s="124">
        <f>+IF(F28=0,"",'Ark1'!U48)</f>
        <v>38.999415204678378</v>
      </c>
      <c r="O28" s="124">
        <f t="shared" si="11"/>
        <v>-5.5710195779303362</v>
      </c>
      <c r="P28" s="154">
        <f>+IF(L28=0,"",'Ark1'!AJ48)</f>
        <v>115.3533333333333</v>
      </c>
      <c r="Q28" s="381"/>
      <c r="R28" s="22">
        <f>+IF(L28=0,"",'Ark1'!AK48)</f>
        <v>23.019922317247534</v>
      </c>
      <c r="S28" s="111">
        <f>+IF(F28=0,"",'Ark1'!S48)</f>
        <v>7.4035087719298254</v>
      </c>
      <c r="T28" s="100">
        <f t="shared" si="12"/>
        <v>-7.0175438596500328E-3</v>
      </c>
      <c r="U28" s="381"/>
      <c r="V28" s="111">
        <f>+IF(F28=0,"",'Ark1'!T48)</f>
        <v>6.9473684210526319</v>
      </c>
      <c r="W28" s="111">
        <f t="shared" si="13"/>
        <v>-0.53958810068649754</v>
      </c>
      <c r="X28" s="129">
        <f>+IF(F28=0,"",'Ark1'!W48)</f>
        <v>25.146198830409357</v>
      </c>
      <c r="Y28" s="129">
        <f>+IF(F28=0,"",'Ark1'!X48)</f>
        <v>96.491228070175438</v>
      </c>
      <c r="Z28" s="129">
        <f>+IF(F28=0,"",'Ark1'!Y48)</f>
        <v>87.134502923976612</v>
      </c>
      <c r="AA28" s="129">
        <f>+IF(F28=0,"",'Ark1'!Z48)</f>
        <v>61.403508771929829</v>
      </c>
      <c r="AB28" s="124">
        <f>+IF(F28=0,"",'Ark1'!AA48)</f>
        <v>13.40862730512414</v>
      </c>
      <c r="AC28" s="111">
        <f>+IF(F28=0,"",'Ark1'!AB48)</f>
        <v>1.9633452397947757</v>
      </c>
      <c r="AD28" s="111">
        <f>+IF(F28=0,"",'Ark1'!AC48)</f>
        <v>2.3327396685746882</v>
      </c>
      <c r="AE28" s="129">
        <f>+IF(F28=0,"",'Ark1'!AD48)</f>
        <v>73.54413056477064</v>
      </c>
      <c r="AF28" s="129">
        <f>+IF(F28=0,"",'Ark1'!AE48)</f>
        <v>60.412925712844391</v>
      </c>
      <c r="AG28" s="129">
        <f>+IF(F28=0,"",'Ark1'!AF48)</f>
        <v>59.1989426908684</v>
      </c>
      <c r="AH28" s="111">
        <f t="shared" si="14"/>
        <v>5.2676935229067947</v>
      </c>
      <c r="AI28" s="25"/>
    </row>
    <row r="29" spans="1:41" ht="15.6">
      <c r="A29" s="25"/>
      <c r="B29" s="110" t="str">
        <f t="shared" si="8"/>
        <v>Jul</v>
      </c>
      <c r="C29" s="390">
        <f>+'Ark1'!C49</f>
        <v>2023</v>
      </c>
      <c r="D29" s="110">
        <f>+IF(F29=0,"",'Ark1'!Q49)</f>
        <v>19</v>
      </c>
      <c r="E29" s="307">
        <f t="shared" si="9"/>
        <v>1</v>
      </c>
      <c r="F29" s="400">
        <f>+'Ark1'!R49</f>
        <v>36</v>
      </c>
      <c r="G29" s="110"/>
      <c r="H29" s="124">
        <f>+IF(F29=0,"",'Ark1'!AG49)</f>
        <v>0.73274984734378179</v>
      </c>
      <c r="I29" s="124"/>
      <c r="J29" s="124">
        <f>+IF(F29=0,"",'Ark1'!AH49)</f>
        <v>0.59598160258745492</v>
      </c>
      <c r="K29" s="103"/>
      <c r="L29" s="375">
        <f>+IF(F29=0,"",'Ark1'!AI49)</f>
        <v>11</v>
      </c>
      <c r="M29" s="371"/>
      <c r="N29" s="124">
        <f>+IF(F29=0,"",'Ark1'!U49)</f>
        <v>34.397222222222219</v>
      </c>
      <c r="O29" s="124">
        <f t="shared" si="11"/>
        <v>-10.188492063492063</v>
      </c>
      <c r="P29" s="154">
        <f>+IF(L29=0,"",'Ark1'!AJ49)</f>
        <v>114.78181818181817</v>
      </c>
      <c r="Q29" s="381"/>
      <c r="R29" s="22">
        <f>+IF(L29=0,"",'Ark1'!AK49)</f>
        <v>23.343751197696928</v>
      </c>
      <c r="S29" s="111">
        <f>+IF(F29=0,"",'Ark1'!S49)</f>
        <v>7.7222222222222223</v>
      </c>
      <c r="T29" s="100">
        <f t="shared" si="12"/>
        <v>-0.46038647342995187</v>
      </c>
      <c r="U29" s="381"/>
      <c r="V29" s="111">
        <f>+IF(F29=0,"",'Ark1'!T49)</f>
        <v>6.9444444444444438</v>
      </c>
      <c r="W29" s="111">
        <f t="shared" si="13"/>
        <v>-0.23412698412698685</v>
      </c>
      <c r="X29" s="129">
        <f>+IF(F29=0,"",'Ark1'!W49)</f>
        <v>16.666666666666671</v>
      </c>
      <c r="Y29" s="129">
        <f>+IF(F29=0,"",'Ark1'!X49)</f>
        <v>100</v>
      </c>
      <c r="Z29" s="129">
        <f>+IF(F29=0,"",'Ark1'!Y49)</f>
        <v>94.444444444444443</v>
      </c>
      <c r="AA29" s="129">
        <f>+IF(F29=0,"",'Ark1'!Z49)</f>
        <v>44.44444444444445</v>
      </c>
      <c r="AB29" s="124">
        <f>+IF(F29=0,"",'Ark1'!AA49)</f>
        <v>10.005567508784289</v>
      </c>
      <c r="AC29" s="111">
        <f>+IF(F29=0,"",'Ark1'!AB49)</f>
        <v>1.2825995978461329</v>
      </c>
      <c r="AD29" s="111">
        <f>+IF(F29=0,"",'Ark1'!AC49)</f>
        <v>1.6320478690631537</v>
      </c>
      <c r="AE29" s="129">
        <f>+IF(F29=0,"",'Ark1'!AD49)</f>
        <v>46.163525397654958</v>
      </c>
      <c r="AF29" s="129">
        <f>+IF(F29=0,"",'Ark1'!AE49)</f>
        <v>43.988795503797562</v>
      </c>
      <c r="AG29" s="129">
        <f>+IF(F29=0,"",'Ark1'!AF49)</f>
        <v>44.381041859706841</v>
      </c>
      <c r="AH29" s="111">
        <f t="shared" si="14"/>
        <v>4.4543165467625894</v>
      </c>
      <c r="AI29" s="25"/>
    </row>
    <row r="30" spans="1:41" ht="15.6">
      <c r="A30" s="25"/>
      <c r="B30" s="110" t="str">
        <f t="shared" si="8"/>
        <v>Aug</v>
      </c>
      <c r="C30" s="390">
        <f>+'Ark1'!C50</f>
        <v>2023</v>
      </c>
      <c r="D30" s="110">
        <f>+IF(F30=0,"",'Ark1'!Q50)</f>
        <v>149</v>
      </c>
      <c r="E30" s="307">
        <f t="shared" si="9"/>
        <v>42</v>
      </c>
      <c r="F30" s="400">
        <f>+'Ark1'!R50</f>
        <v>220</v>
      </c>
      <c r="G30" s="110"/>
      <c r="H30" s="124">
        <f>+IF(F30=0,"",'Ark1'!AG50)</f>
        <v>4.4779157337675564</v>
      </c>
      <c r="I30" s="124"/>
      <c r="J30" s="124">
        <f>+IF(F30=0,"",'Ark1'!AH50)</f>
        <v>4.5161861971084383</v>
      </c>
      <c r="K30" s="103"/>
      <c r="L30" s="375">
        <f>+IF(F30=0,"",'Ark1'!AI50)</f>
        <v>94</v>
      </c>
      <c r="M30" s="371"/>
      <c r="N30" s="124">
        <f>+IF(F30=0,"",'Ark1'!U50)</f>
        <v>42.652272727272717</v>
      </c>
      <c r="O30" s="124">
        <f t="shared" si="11"/>
        <v>-2.516072596468284</v>
      </c>
      <c r="P30" s="154">
        <f>+IF(L30=0,"",'Ark1'!AJ50)</f>
        <v>118.73936170212764</v>
      </c>
      <c r="Q30" s="381"/>
      <c r="R30" s="22">
        <f>+IF(L30=0,"",'Ark1'!AK50)</f>
        <v>27.046049846786619</v>
      </c>
      <c r="S30" s="111">
        <f>+IF(F30=0,"",'Ark1'!S50)</f>
        <v>8.2454545454545478</v>
      </c>
      <c r="T30" s="100">
        <f t="shared" si="12"/>
        <v>0.70974025974025956</v>
      </c>
      <c r="U30" s="381"/>
      <c r="V30" s="111">
        <f>+IF(F30=0,"",'Ark1'!T50)</f>
        <v>8.4454545454545435</v>
      </c>
      <c r="W30" s="111">
        <f t="shared" si="13"/>
        <v>-0.37468933943754479</v>
      </c>
      <c r="X30" s="129">
        <f>+IF(F30=0,"",'Ark1'!W50)</f>
        <v>47.27272727272728</v>
      </c>
      <c r="Y30" s="129">
        <f>+IF(F30=0,"",'Ark1'!X50)</f>
        <v>99.090909090909108</v>
      </c>
      <c r="Z30" s="129">
        <f>+IF(F30=0,"",'Ark1'!Y50)</f>
        <v>87.272727272727266</v>
      </c>
      <c r="AA30" s="129">
        <f>+IF(F30=0,"",'Ark1'!Z50)</f>
        <v>70.909090909090892</v>
      </c>
      <c r="AB30" s="124">
        <f>+IF(F30=0,"",'Ark1'!AA50)</f>
        <v>14.70240067961023</v>
      </c>
      <c r="AC30" s="111">
        <f>+IF(F30=0,"",'Ark1'!AB50)</f>
        <v>1.9664752206393097</v>
      </c>
      <c r="AD30" s="111">
        <f>+IF(F30=0,"",'Ark1'!AC50)</f>
        <v>1.8566164906594016</v>
      </c>
      <c r="AE30" s="129">
        <f>+IF(F30=0,"",'Ark1'!AD50)</f>
        <v>65.898884556864786</v>
      </c>
      <c r="AF30" s="129">
        <f>+IF(F30=0,"",'Ark1'!AE50)</f>
        <v>39.429934029569331</v>
      </c>
      <c r="AG30" s="129">
        <f>+IF(F30=0,"",'Ark1'!AF50)</f>
        <v>29.99752162138607</v>
      </c>
      <c r="AH30" s="111">
        <f t="shared" si="14"/>
        <v>5.1728224917309786</v>
      </c>
      <c r="AI30" s="25"/>
    </row>
    <row r="31" spans="1:41" ht="15.6">
      <c r="A31" s="25"/>
      <c r="B31" s="110" t="str">
        <f t="shared" si="8"/>
        <v>Sep</v>
      </c>
      <c r="C31" s="390">
        <f>+'Ark1'!C51</f>
        <v>2023</v>
      </c>
      <c r="D31" s="110">
        <f>+IF(F31=0,"",'Ark1'!Q51)</f>
        <v>148</v>
      </c>
      <c r="E31" s="307">
        <f t="shared" si="9"/>
        <v>0</v>
      </c>
      <c r="F31" s="400">
        <f>+'Ark1'!R51</f>
        <v>216</v>
      </c>
      <c r="G31" s="110"/>
      <c r="H31" s="124">
        <f>+IF(F31=0,"",'Ark1'!AG51)</f>
        <v>4.3964990840626905</v>
      </c>
      <c r="I31" s="124"/>
      <c r="J31" s="124">
        <f>+IF(F31=0,"",'Ark1'!AH51)</f>
        <v>4.2213959753650716</v>
      </c>
      <c r="K31" s="103"/>
      <c r="L31" s="375">
        <f>+IF(F31=0,"",'Ark1'!AI51)</f>
        <v>67</v>
      </c>
      <c r="M31" s="371"/>
      <c r="N31" s="124">
        <f>+IF(F31=0,"",'Ark1'!U51)</f>
        <v>40.606481481481495</v>
      </c>
      <c r="O31" s="124">
        <f t="shared" si="11"/>
        <v>-1.371130458817035</v>
      </c>
      <c r="P31" s="154">
        <f>+IF(L31=0,"",'Ark1'!AJ51)</f>
        <v>117.95671641791044</v>
      </c>
      <c r="Q31" s="381"/>
      <c r="R31" s="22">
        <f>+IF(L31=0,"",'Ark1'!AK51)</f>
        <v>26.582085052342975</v>
      </c>
      <c r="S31" s="111">
        <f>+IF(F31=0,"",'Ark1'!S51)</f>
        <v>8.125</v>
      </c>
      <c r="T31" s="100">
        <f t="shared" si="12"/>
        <v>-0.39298561151078992</v>
      </c>
      <c r="U31" s="381"/>
      <c r="V31" s="111">
        <f>+IF(F31=0,"",'Ark1'!T51)</f>
        <v>9</v>
      </c>
      <c r="W31" s="111">
        <f t="shared" si="13"/>
        <v>-0.14925373134328268</v>
      </c>
      <c r="X31" s="129">
        <f>+IF(F31=0,"",'Ark1'!W51)</f>
        <v>54.629629629629619</v>
      </c>
      <c r="Y31" s="129">
        <f>+IF(F31=0,"",'Ark1'!X51)</f>
        <v>96.759259259259238</v>
      </c>
      <c r="Z31" s="129">
        <f>+IF(F31=0,"",'Ark1'!Y51)</f>
        <v>89.81481481481481</v>
      </c>
      <c r="AA31" s="129">
        <f>+IF(F31=0,"",'Ark1'!Z51)</f>
        <v>65.740740740740733</v>
      </c>
      <c r="AB31" s="124">
        <f>+IF(F31=0,"",'Ark1'!AA51)</f>
        <v>13.450748796092412</v>
      </c>
      <c r="AC31" s="111">
        <f>+IF(F31=0,"",'Ark1'!AB51)</f>
        <v>1.6689220850375028</v>
      </c>
      <c r="AD31" s="111">
        <f>+IF(F31=0,"",'Ark1'!AC51)</f>
        <v>2.8593576072128379</v>
      </c>
      <c r="AE31" s="129">
        <f>+IF(F31=0,"",'Ark1'!AD51)</f>
        <v>76.04784659999001</v>
      </c>
      <c r="AF31" s="129">
        <f>+IF(F31=0,"",'Ark1'!AE51)</f>
        <v>40.716376174776549</v>
      </c>
      <c r="AG31" s="129">
        <f>+IF(F31=0,"",'Ark1'!AF51)</f>
        <v>35.119658447486763</v>
      </c>
      <c r="AH31" s="111">
        <f t="shared" si="14"/>
        <v>4.9977207977207998</v>
      </c>
      <c r="AI31" s="25"/>
    </row>
    <row r="32" spans="1:41" ht="15.6">
      <c r="A32" s="25"/>
      <c r="B32" s="110" t="str">
        <f t="shared" si="8"/>
        <v>Okt</v>
      </c>
      <c r="C32" s="391">
        <f>+'Ark1'!C52</f>
        <v>2023</v>
      </c>
      <c r="D32" s="2">
        <f>+IF(F32=0,"",'Ark1'!Q52)</f>
        <v>359</v>
      </c>
      <c r="E32" s="4">
        <f t="shared" si="9"/>
        <v>-88</v>
      </c>
      <c r="F32" s="319">
        <f>+'Ark1'!R52</f>
        <v>512</v>
      </c>
      <c r="G32" s="2"/>
      <c r="H32" s="56">
        <f>+IF(F32=0,"",'Ark1'!AG52)</f>
        <v>10.421331162222671</v>
      </c>
      <c r="I32" s="56"/>
      <c r="J32" s="56">
        <f>+IF(F32=0,"",'Ark1'!AH52)</f>
        <v>9.7372073918275159</v>
      </c>
      <c r="K32" s="103"/>
      <c r="L32" s="375">
        <f>+IF(F32=0,"",'Ark1'!AI52)</f>
        <v>138</v>
      </c>
      <c r="M32" s="371"/>
      <c r="N32" s="56">
        <f>+IF(F32=0,"",'Ark1'!U52)</f>
        <v>39.514589843750002</v>
      </c>
      <c r="O32" s="56">
        <f t="shared" si="11"/>
        <v>-2.9597522615131524</v>
      </c>
      <c r="P32" s="154">
        <f>+IF(L32=0,"",'Ark1'!AJ52)</f>
        <v>116.63260869565212</v>
      </c>
      <c r="Q32" s="381"/>
      <c r="R32" s="22">
        <f>+IF(L32=0,"",'Ark1'!AK52)</f>
        <v>25.286401369524881</v>
      </c>
      <c r="S32" s="5">
        <f>+IF(F32=0,"",'Ark1'!S52)</f>
        <v>8.1328125</v>
      </c>
      <c r="T32" s="100">
        <f t="shared" si="12"/>
        <v>-0.16071983830846115</v>
      </c>
      <c r="U32" s="381"/>
      <c r="V32" s="5">
        <f>+IF(F32=0,"",'Ark1'!T52)</f>
        <v>8.189453125</v>
      </c>
      <c r="W32" s="5">
        <f t="shared" si="13"/>
        <v>0.17793996710526372</v>
      </c>
      <c r="X32" s="18">
        <f>+IF(F32=0,"",'Ark1'!W52)</f>
        <v>38.4765625</v>
      </c>
      <c r="Y32" s="18">
        <f>+IF(F32=0,"",'Ark1'!X52)</f>
        <v>98.828125</v>
      </c>
      <c r="Z32" s="18">
        <f>+IF(F32=0,"",'Ark1'!Y52)</f>
        <v>85.9375</v>
      </c>
      <c r="AA32" s="18">
        <f>+IF(F32=0,"",'Ark1'!Z52)</f>
        <v>57.421875</v>
      </c>
      <c r="AB32" s="56">
        <f>+IF(F32=0,"",'Ark1'!AA52)</f>
        <v>14.667076619099024</v>
      </c>
      <c r="AC32" s="5">
        <f>+IF(F32=0,"",'Ark1'!AB52)</f>
        <v>1.9339527760118005</v>
      </c>
      <c r="AD32" s="5">
        <f>+IF(F32=0,"",'Ark1'!AC52)</f>
        <v>1.9458605136102984</v>
      </c>
      <c r="AE32" s="18">
        <f>+IF(F32=0,"",'Ark1'!AD52)</f>
        <v>77.052326083333725</v>
      </c>
      <c r="AF32" s="18">
        <f>+IF(F32=0,"",'Ark1'!AE52)</f>
        <v>42.28807381587329</v>
      </c>
      <c r="AG32" s="18">
        <f>+IF(F32=0,"",'Ark1'!AF52)</f>
        <v>47.443240346029491</v>
      </c>
      <c r="AH32" s="5">
        <f t="shared" si="14"/>
        <v>4.8586623439000967</v>
      </c>
      <c r="AI32" s="25"/>
    </row>
    <row r="33" spans="1:97" ht="15.6">
      <c r="A33" s="25"/>
      <c r="B33" s="2" t="str">
        <f t="shared" si="8"/>
        <v>Nov</v>
      </c>
      <c r="C33" s="391">
        <f>+'Ark1'!C53</f>
        <v>2023</v>
      </c>
      <c r="D33" s="2">
        <f>+IF(F33=0,"",'Ark1'!Q53)</f>
        <v>145</v>
      </c>
      <c r="E33" s="4">
        <f t="shared" si="9"/>
        <v>-31</v>
      </c>
      <c r="F33" s="319">
        <f>+'Ark1'!R53</f>
        <v>194</v>
      </c>
      <c r="G33" s="2"/>
      <c r="H33" s="56">
        <f>+IF(F33=0,"",'Ark1'!AG53)</f>
        <v>3.9487075106859351</v>
      </c>
      <c r="I33" s="56"/>
      <c r="J33" s="56">
        <f>+IF(F33=0,"",'Ark1'!AH53)</f>
        <v>3.731827626699999</v>
      </c>
      <c r="K33" s="103"/>
      <c r="L33" s="375">
        <f>+IF(F33=0,"",'Ark1'!AI53)</f>
        <v>70</v>
      </c>
      <c r="M33" s="371"/>
      <c r="N33" s="56">
        <f>+IF(F33=0,"",'Ark1'!U53)</f>
        <v>39.968041237113425</v>
      </c>
      <c r="O33" s="56">
        <f t="shared" si="11"/>
        <v>0.34482695139911357</v>
      </c>
      <c r="P33" s="154">
        <f>+IF(L33=0,"",'Ark1'!AJ53)</f>
        <v>117.26</v>
      </c>
      <c r="Q33" s="381"/>
      <c r="R33" s="22">
        <f>+IF(L33=0,"",'Ark1'!AK53)</f>
        <v>24.96999456711313</v>
      </c>
      <c r="S33" s="5">
        <f>+IF(F33=0,"",'Ark1'!S53)</f>
        <v>7.7938144329896897</v>
      </c>
      <c r="T33" s="100">
        <f t="shared" si="12"/>
        <v>-0.32460661964188731</v>
      </c>
      <c r="U33" s="381"/>
      <c r="V33" s="5">
        <f>+IF(F33=0,"",'Ark1'!T53)</f>
        <v>7.072164948453608</v>
      </c>
      <c r="W33" s="5">
        <f t="shared" si="13"/>
        <v>-7.0692194403536135E-2</v>
      </c>
      <c r="X33" s="18">
        <f>+IF(F33=0,"",'Ark1'!W53)</f>
        <v>22.164948453608247</v>
      </c>
      <c r="Y33" s="18">
        <f>+IF(F33=0,"",'Ark1'!X53)</f>
        <v>97.9381443298969</v>
      </c>
      <c r="Z33" s="18">
        <f>+IF(F33=0,"",'Ark1'!Y53)</f>
        <v>89.690721649484544</v>
      </c>
      <c r="AA33" s="18">
        <f>+IF(F33=0,"",'Ark1'!Z53)</f>
        <v>61.855670103092784</v>
      </c>
      <c r="AB33" s="56">
        <f>+IF(F33=0,"",'Ark1'!AA53)</f>
        <v>13.44389675952525</v>
      </c>
      <c r="AC33" s="5">
        <f>+IF(F33=0,"",'Ark1'!AB53)</f>
        <v>2.2495733585419688</v>
      </c>
      <c r="AD33" s="5">
        <f>+IF(F33=0,"",'Ark1'!AC53)</f>
        <v>1.9831632686472405</v>
      </c>
      <c r="AE33" s="18">
        <f>+IF(F33=0,"",'Ark1'!AD53)</f>
        <v>75.73222107459199</v>
      </c>
      <c r="AF33" s="18">
        <f>+IF(F33=0,"",'Ark1'!AE53)</f>
        <v>43.463040026304995</v>
      </c>
      <c r="AG33" s="18">
        <f>+IF(F33=0,"",'Ark1'!AF53)</f>
        <v>54.638233005229587</v>
      </c>
      <c r="AH33" s="5">
        <f t="shared" si="14"/>
        <v>5.1281746031746067</v>
      </c>
      <c r="AI33" s="25"/>
    </row>
    <row r="34" spans="1:97" ht="15.6">
      <c r="A34" s="25"/>
      <c r="B34" s="110" t="str">
        <f t="shared" si="8"/>
        <v>Des</v>
      </c>
      <c r="C34" s="390">
        <f>+'Ark1'!C54</f>
        <v>2023</v>
      </c>
      <c r="D34" s="110" t="str">
        <f>+IF(F34=0,"",'Ark1'!Q54)</f>
        <v/>
      </c>
      <c r="E34" s="307" t="str">
        <f t="shared" si="9"/>
        <v/>
      </c>
      <c r="F34" s="400">
        <f>+'Ark1'!R54</f>
        <v>0</v>
      </c>
      <c r="G34" s="110" t="str">
        <f>+IF(F34=0,"",F34-F47)</f>
        <v/>
      </c>
      <c r="H34" s="124" t="str">
        <f>+IF(F34=0,"",'Ark1'!AG54)</f>
        <v/>
      </c>
      <c r="I34" s="124" t="str">
        <f t="shared" ref="I34" si="15">+IF(F34=0,"",H34-H47)</f>
        <v/>
      </c>
      <c r="J34" s="124" t="str">
        <f>+IF(F34=0,"",'Ark1'!AH54)</f>
        <v/>
      </c>
      <c r="K34" s="103"/>
      <c r="L34" s="375" t="str">
        <f>+IF(F34=0,"",'Ark1'!AI54)</f>
        <v/>
      </c>
      <c r="M34" s="371"/>
      <c r="N34" s="124" t="str">
        <f>+IF(F34=0,"",'Ark1'!U54)</f>
        <v/>
      </c>
      <c r="O34" s="124" t="str">
        <f t="shared" si="11"/>
        <v/>
      </c>
      <c r="P34" s="154" t="str">
        <f>+IF(L34=0,"",'Ark1'!AJ54)</f>
        <v/>
      </c>
      <c r="Q34" s="381"/>
      <c r="R34" s="22" t="str">
        <f>+IF(L34=0,"",'Ark1'!AK54)</f>
        <v/>
      </c>
      <c r="S34" s="111" t="str">
        <f>+IF(F34=0,"",'Ark1'!S54)</f>
        <v/>
      </c>
      <c r="T34" s="100" t="str">
        <f t="shared" si="12"/>
        <v/>
      </c>
      <c r="U34" s="381"/>
      <c r="V34" s="111" t="str">
        <f>+IF(F34=0,"",'Ark1'!T54)</f>
        <v/>
      </c>
      <c r="W34" s="111" t="str">
        <f t="shared" si="13"/>
        <v/>
      </c>
      <c r="X34" s="129" t="str">
        <f>+IF(F34=0,"",'Ark1'!W54)</f>
        <v/>
      </c>
      <c r="Y34" s="129" t="str">
        <f>+IF(F34=0,"",'Ark1'!X54)</f>
        <v/>
      </c>
      <c r="Z34" s="129" t="str">
        <f>+IF(F34=0,"",'Ark1'!Y54)</f>
        <v/>
      </c>
      <c r="AA34" s="129" t="str">
        <f>+IF(F34=0,"",'Ark1'!Z54)</f>
        <v/>
      </c>
      <c r="AB34" s="124" t="str">
        <f>+IF(F34=0,"",'Ark1'!AA54)</f>
        <v/>
      </c>
      <c r="AC34" s="111" t="str">
        <f>+IF(F34=0,"",'Ark1'!AB54)</f>
        <v/>
      </c>
      <c r="AD34" s="111" t="str">
        <f>+IF(F34=0,"",'Ark1'!AC54)</f>
        <v/>
      </c>
      <c r="AE34" s="129" t="str">
        <f>+IF(F34=0,"",'Ark1'!AD54)</f>
        <v/>
      </c>
      <c r="AF34" s="129" t="str">
        <f>+IF(F34=0,"",'Ark1'!AE54)</f>
        <v/>
      </c>
      <c r="AG34" s="129" t="str">
        <f>+IF(F34=0,"",'Ark1'!AF54)</f>
        <v/>
      </c>
      <c r="AH34" s="111" t="str">
        <f t="shared" si="14"/>
        <v/>
      </c>
      <c r="AI34" s="25"/>
    </row>
    <row r="35" spans="1:97" ht="15.6">
      <c r="A35" s="25"/>
      <c r="B35" s="25"/>
      <c r="C35" s="369"/>
      <c r="D35" s="25"/>
      <c r="E35" s="25"/>
      <c r="F35" s="394"/>
      <c r="G35" s="25"/>
      <c r="H35" s="25"/>
      <c r="I35" s="25"/>
      <c r="J35" s="25"/>
      <c r="K35" s="103"/>
      <c r="L35" s="25"/>
      <c r="M35" s="371"/>
      <c r="N35" s="25"/>
      <c r="O35" s="25"/>
      <c r="P35" s="384"/>
      <c r="Q35" s="381"/>
      <c r="R35" s="378"/>
      <c r="S35" s="25"/>
      <c r="T35" s="25"/>
      <c r="U35" s="381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</row>
    <row r="36" spans="1:97">
      <c r="A36" s="25"/>
      <c r="B36" s="44" t="str">
        <f t="shared" ref="B36:B47" si="16">+B23</f>
        <v>Jan</v>
      </c>
      <c r="C36" s="392">
        <f>+'Ark1'!C55</f>
        <v>2022</v>
      </c>
      <c r="D36" s="44">
        <f>+IF(F36=0,"",'Ark1'!Q55)</f>
        <v>241</v>
      </c>
      <c r="E36" s="44">
        <f>+IF(F36=0,"",D36-D48)</f>
        <v>241</v>
      </c>
      <c r="F36" s="401">
        <f>+'Ark1'!R55</f>
        <v>374</v>
      </c>
      <c r="G36" s="44"/>
      <c r="H36" s="104">
        <f>+IF(F36=0,"",'Ark1'!AG55)</f>
        <v>7.4680511182108607</v>
      </c>
      <c r="I36" s="104"/>
      <c r="J36" s="104">
        <f>+IF(F36=0,"",'Ark1'!AH55)</f>
        <v>7.2342903066326638</v>
      </c>
      <c r="K36" s="104"/>
      <c r="L36" s="372"/>
      <c r="M36" s="372"/>
      <c r="N36" s="104">
        <f>+IF(F36=0,"",'Ark1'!U55)</f>
        <v>42.173074866310159</v>
      </c>
      <c r="O36" s="104"/>
      <c r="P36" s="388"/>
      <c r="Q36" s="382"/>
      <c r="R36" s="382"/>
      <c r="S36" s="37">
        <f>+IF(F36=0,"",'Ark1'!S55)</f>
        <v>8.0320855614973254</v>
      </c>
      <c r="T36" s="37"/>
      <c r="U36" s="382"/>
      <c r="V36" s="37">
        <f>+IF(F36=0,"",'Ark1'!T55)</f>
        <v>6.2860962566844911</v>
      </c>
      <c r="W36" s="37"/>
      <c r="X36" s="130">
        <f>+IF(F36=0,"",'Ark1'!W55)</f>
        <v>10.160427807486633</v>
      </c>
      <c r="Y36" s="130">
        <f>+IF(F36=0,"",'Ark1'!X55)</f>
        <v>98.93048128342248</v>
      </c>
      <c r="Z36" s="130">
        <f>+IF(F36=0,"",'Ark1'!Y55)</f>
        <v>93.048128342245988</v>
      </c>
      <c r="AA36" s="130">
        <f>+IF(F36=0,"",'Ark1'!Z55)</f>
        <v>71.657754010695186</v>
      </c>
      <c r="AB36" s="104">
        <f>+IF(F36=0,"",'Ark1'!AA55)</f>
        <v>12.891148930917725</v>
      </c>
      <c r="AC36" s="37">
        <f>+IF(F36=0,"",'Ark1'!AB55)</f>
        <v>1.955121461318482</v>
      </c>
      <c r="AD36" s="37">
        <f>+IF(F36=0,"",'Ark1'!AC55)</f>
        <v>1.9679162549398737</v>
      </c>
      <c r="AE36" s="130">
        <f>+IF(F36=0,"",'Ark1'!AD55)</f>
        <v>69.912140978408644</v>
      </c>
      <c r="AF36" s="130">
        <f>+IF(F36=0,"",'Ark1'!AE55)</f>
        <v>44.838093923462807</v>
      </c>
      <c r="AG36" s="130">
        <f>+IF(F36=0,"",'Ark1'!AF55)</f>
        <v>42.708780295656751</v>
      </c>
      <c r="AH36" s="37">
        <f t="shared" ref="AH36:AH99" si="17">+IF(F36=0,"",N36/S36)</f>
        <v>5.250575898801598</v>
      </c>
      <c r="AI36" s="25"/>
    </row>
    <row r="37" spans="1:97">
      <c r="A37" s="25"/>
      <c r="B37" s="44" t="str">
        <f t="shared" si="16"/>
        <v>Feb</v>
      </c>
      <c r="C37" s="392">
        <f>+'Ark1'!C56</f>
        <v>2022</v>
      </c>
      <c r="D37" s="44">
        <f>+IF(F37=0,"",'Ark1'!Q56)</f>
        <v>291</v>
      </c>
      <c r="E37" s="44">
        <f t="shared" ref="E37:E76" si="18">+IF(F37=0,"",D37-D49)</f>
        <v>291</v>
      </c>
      <c r="F37" s="401">
        <f>+'Ark1'!R56</f>
        <v>440</v>
      </c>
      <c r="G37" s="44"/>
      <c r="H37" s="104">
        <f>+IF(F37=0,"",'Ark1'!AG56)</f>
        <v>8.7859424920127811</v>
      </c>
      <c r="I37" s="104"/>
      <c r="J37" s="104">
        <f>+IF(F37=0,"",'Ark1'!AH56)</f>
        <v>8.439721754148902</v>
      </c>
      <c r="K37" s="104"/>
      <c r="L37" s="372"/>
      <c r="M37" s="372"/>
      <c r="N37" s="104">
        <f>+IF(F37=0,"",'Ark1'!U56)</f>
        <v>41.820227272727294</v>
      </c>
      <c r="O37" s="104"/>
      <c r="P37" s="388"/>
      <c r="Q37" s="382"/>
      <c r="R37" s="382"/>
      <c r="S37" s="37">
        <f>+IF(F37=0,"",'Ark1'!S56)</f>
        <v>7.7818181818181822</v>
      </c>
      <c r="T37" s="37"/>
      <c r="U37" s="382"/>
      <c r="V37" s="37">
        <f>+IF(F37=0,"",'Ark1'!T56)</f>
        <v>6.4818181818181806</v>
      </c>
      <c r="W37" s="37"/>
      <c r="X37" s="130">
        <f>+IF(F37=0,"",'Ark1'!W56)</f>
        <v>11.136363636363638</v>
      </c>
      <c r="Y37" s="130">
        <f>+IF(F37=0,"",'Ark1'!X56)</f>
        <v>99.090909090909108</v>
      </c>
      <c r="Z37" s="130">
        <f>+IF(F37=0,"",'Ark1'!Y56)</f>
        <v>94.772727272727266</v>
      </c>
      <c r="AA37" s="130">
        <f>+IF(F37=0,"",'Ark1'!Z56)</f>
        <v>70.454545454545453</v>
      </c>
      <c r="AB37" s="104">
        <f>+IF(F37=0,"",'Ark1'!AA56)</f>
        <v>11.479237183366363</v>
      </c>
      <c r="AC37" s="37">
        <f>+IF(F37=0,"",'Ark1'!AB56)</f>
        <v>1.8763204716670037</v>
      </c>
      <c r="AD37" s="37">
        <f>+IF(F37=0,"",'Ark1'!AC56)</f>
        <v>1.8064622290886621</v>
      </c>
      <c r="AE37" s="130">
        <f>+IF(F37=0,"",'Ark1'!AD56)</f>
        <v>70.478141672253031</v>
      </c>
      <c r="AF37" s="130">
        <f>+IF(F37=0,"",'Ark1'!AE56)</f>
        <v>50.054952485026369</v>
      </c>
      <c r="AG37" s="130">
        <f>+IF(F37=0,"",'Ark1'!AF56)</f>
        <v>47.825109066987423</v>
      </c>
      <c r="AH37" s="37">
        <f t="shared" si="17"/>
        <v>5.374094626168227</v>
      </c>
      <c r="AI37" s="25"/>
    </row>
    <row r="38" spans="1:97">
      <c r="A38" s="25"/>
      <c r="B38" s="44" t="str">
        <f t="shared" si="16"/>
        <v>Mar</v>
      </c>
      <c r="C38" s="392">
        <f>+'Ark1'!C57</f>
        <v>2022</v>
      </c>
      <c r="D38" s="44">
        <f>+IF(F38=0,"",'Ark1'!Q57)</f>
        <v>1529</v>
      </c>
      <c r="E38" s="44">
        <f t="shared" si="18"/>
        <v>1529</v>
      </c>
      <c r="F38" s="401">
        <f>+'Ark1'!R57</f>
        <v>2263</v>
      </c>
      <c r="G38" s="44"/>
      <c r="H38" s="104">
        <f>+IF(F38=0,"",'Ark1'!AG57)</f>
        <v>45.187699680511187</v>
      </c>
      <c r="I38" s="104"/>
      <c r="J38" s="104">
        <f>+IF(F38=0,"",'Ark1'!AH57)</f>
        <v>46.97883517630563</v>
      </c>
      <c r="K38" s="104"/>
      <c r="L38" s="372"/>
      <c r="M38" s="372"/>
      <c r="N38" s="104">
        <f>+IF(F38=0,"",'Ark1'!U57)</f>
        <v>45.261467079098509</v>
      </c>
      <c r="O38" s="104"/>
      <c r="P38" s="388"/>
      <c r="Q38" s="382"/>
      <c r="R38" s="382"/>
      <c r="S38" s="37">
        <f>+IF(F38=0,"",'Ark1'!S57)</f>
        <v>8.2337604949182488</v>
      </c>
      <c r="T38" s="37"/>
      <c r="U38" s="382"/>
      <c r="V38" s="37">
        <f>+IF(F38=0,"",'Ark1'!T57)</f>
        <v>6.8930623066725589</v>
      </c>
      <c r="W38" s="37"/>
      <c r="X38" s="130">
        <f>+IF(F38=0,"",'Ark1'!W57)</f>
        <v>18.294299602297837</v>
      </c>
      <c r="Y38" s="130">
        <f>+IF(F38=0,"",'Ark1'!X57)</f>
        <v>99.734865223155097</v>
      </c>
      <c r="Z38" s="130">
        <f>+IF(F38=0,"",'Ark1'!Y57)</f>
        <v>97.74635439681839</v>
      </c>
      <c r="AA38" s="130">
        <f>+IF(F38=0,"",'Ark1'!Z57)</f>
        <v>80.645161290322562</v>
      </c>
      <c r="AB38" s="104">
        <f>+IF(F38=0,"",'Ark1'!AA57)</f>
        <v>11.474814010476731</v>
      </c>
      <c r="AC38" s="37">
        <f>+IF(F38=0,"",'Ark1'!AB57)</f>
        <v>1.7962179418074955</v>
      </c>
      <c r="AD38" s="37">
        <f>+IF(F38=0,"",'Ark1'!AC57)</f>
        <v>1.9539688559379804</v>
      </c>
      <c r="AE38" s="130">
        <f>+IF(F38=0,"",'Ark1'!AD57)</f>
        <v>72.674931354092578</v>
      </c>
      <c r="AF38" s="130">
        <f>+IF(F38=0,"",'Ark1'!AE57)</f>
        <v>52.24957580970419</v>
      </c>
      <c r="AG38" s="130">
        <f>+IF(F38=0,"",'Ark1'!AF57)</f>
        <v>48.694169816635984</v>
      </c>
      <c r="AH38" s="37">
        <f t="shared" si="17"/>
        <v>5.4970589813771236</v>
      </c>
      <c r="AI38" s="25"/>
    </row>
    <row r="39" spans="1:97">
      <c r="A39" s="25"/>
      <c r="B39" s="44" t="str">
        <f t="shared" si="16"/>
        <v>Apr</v>
      </c>
      <c r="C39" s="392">
        <f>+'Ark1'!C58</f>
        <v>2022</v>
      </c>
      <c r="D39" s="44">
        <f>+IF(F39=0,"",'Ark1'!Q58)</f>
        <v>247</v>
      </c>
      <c r="E39" s="44">
        <f t="shared" si="18"/>
        <v>247</v>
      </c>
      <c r="F39" s="401">
        <f>+'Ark1'!R58</f>
        <v>370</v>
      </c>
      <c r="G39" s="44"/>
      <c r="H39" s="104">
        <f>+IF(F39=0,"",'Ark1'!AG58)</f>
        <v>7.3881789137380194</v>
      </c>
      <c r="I39" s="104"/>
      <c r="J39" s="104">
        <f>+IF(F39=0,"",'Ark1'!AH58)</f>
        <v>7.1497458598424402</v>
      </c>
      <c r="K39" s="104"/>
      <c r="L39" s="372"/>
      <c r="M39" s="372"/>
      <c r="N39" s="104">
        <f>+IF(F39=0,"",'Ark1'!U58)</f>
        <v>42.13081081081085</v>
      </c>
      <c r="O39" s="104"/>
      <c r="P39" s="388"/>
      <c r="Q39" s="382"/>
      <c r="R39" s="382"/>
      <c r="S39" s="37">
        <f>+IF(F39=0,"",'Ark1'!S58)</f>
        <v>7.8351351351351344</v>
      </c>
      <c r="T39" s="37"/>
      <c r="U39" s="382"/>
      <c r="V39" s="37">
        <f>+IF(F39=0,"",'Ark1'!T58)</f>
        <v>7.0162162162162156</v>
      </c>
      <c r="W39" s="37"/>
      <c r="X39" s="130">
        <f>+IF(F39=0,"",'Ark1'!W58)</f>
        <v>19.459459459459463</v>
      </c>
      <c r="Y39" s="130">
        <f>+IF(F39=0,"",'Ark1'!X58)</f>
        <v>97.837837837837824</v>
      </c>
      <c r="Z39" s="130">
        <f>+IF(F39=0,"",'Ark1'!Y58)</f>
        <v>95.405405405405375</v>
      </c>
      <c r="AA39" s="130">
        <f>+IF(F39=0,"",'Ark1'!Z58)</f>
        <v>71.081081081081066</v>
      </c>
      <c r="AB39" s="104">
        <f>+IF(F39=0,"",'Ark1'!AA58)</f>
        <v>11.704682449108901</v>
      </c>
      <c r="AC39" s="37">
        <f>+IF(F39=0,"",'Ark1'!AB58)</f>
        <v>1.9870820949343679</v>
      </c>
      <c r="AD39" s="37">
        <f>+IF(F39=0,"",'Ark1'!AC58)</f>
        <v>1.9836512217289504</v>
      </c>
      <c r="AE39" s="130">
        <f>+IF(F39=0,"",'Ark1'!AD58)</f>
        <v>70.000171341009448</v>
      </c>
      <c r="AF39" s="130">
        <f>+IF(F39=0,"",'Ark1'!AE58)</f>
        <v>53.954103758451055</v>
      </c>
      <c r="AG39" s="130">
        <f>+IF(F39=0,"",'Ark1'!AF58)</f>
        <v>50.601938174363561</v>
      </c>
      <c r="AH39" s="37">
        <f t="shared" si="17"/>
        <v>5.3771645394963832</v>
      </c>
      <c r="AI39" s="25"/>
    </row>
    <row r="40" spans="1:97">
      <c r="A40" s="25"/>
      <c r="B40" s="44" t="str">
        <f t="shared" si="16"/>
        <v>Mai</v>
      </c>
      <c r="C40" s="392">
        <f>+'Ark1'!C59</f>
        <v>2022</v>
      </c>
      <c r="D40" s="44">
        <f>+IF(F40=0,"",'Ark1'!Q59)</f>
        <v>131</v>
      </c>
      <c r="E40" s="44">
        <f t="shared" si="18"/>
        <v>131</v>
      </c>
      <c r="F40" s="401">
        <f>+'Ark1'!R59</f>
        <v>190</v>
      </c>
      <c r="G40" s="44"/>
      <c r="H40" s="104">
        <f>+IF(F40=0,"",'Ark1'!AG59)</f>
        <v>3.7939297124600642</v>
      </c>
      <c r="I40" s="104"/>
      <c r="J40" s="104">
        <f>+IF(F40=0,"",'Ark1'!AH59)</f>
        <v>3.5912011581300405</v>
      </c>
      <c r="K40" s="104"/>
      <c r="L40" s="372"/>
      <c r="M40" s="372"/>
      <c r="N40" s="104">
        <f>+IF(F40=0,"",'Ark1'!U59)</f>
        <v>41.209473684210543</v>
      </c>
      <c r="O40" s="104"/>
      <c r="P40" s="388"/>
      <c r="Q40" s="382"/>
      <c r="R40" s="382"/>
      <c r="S40" s="37">
        <f>+IF(F40=0,"",'Ark1'!S59)</f>
        <v>7.4105263157894754</v>
      </c>
      <c r="T40" s="37"/>
      <c r="U40" s="382"/>
      <c r="V40" s="37">
        <f>+IF(F40=0,"",'Ark1'!T59)</f>
        <v>6.9105263157894763</v>
      </c>
      <c r="W40" s="37"/>
      <c r="X40" s="130">
        <f>+IF(F40=0,"",'Ark1'!W59)</f>
        <v>19.473684210526311</v>
      </c>
      <c r="Y40" s="130">
        <f>+IF(F40=0,"",'Ark1'!X59)</f>
        <v>98.421052631578945</v>
      </c>
      <c r="Z40" s="130">
        <f>+IF(F40=0,"",'Ark1'!Y59)</f>
        <v>95.789473684210492</v>
      </c>
      <c r="AA40" s="130">
        <f>+IF(F40=0,"",'Ark1'!Z59)</f>
        <v>64.210526315789494</v>
      </c>
      <c r="AB40" s="104">
        <f>+IF(F40=0,"",'Ark1'!AA59)</f>
        <v>12.765562833648728</v>
      </c>
      <c r="AC40" s="37">
        <f>+IF(F40=0,"",'Ark1'!AB59)</f>
        <v>1.9894179886383876</v>
      </c>
      <c r="AD40" s="37">
        <f>+IF(F40=0,"",'Ark1'!AC59)</f>
        <v>2.2307409052038265</v>
      </c>
      <c r="AE40" s="130">
        <f>+IF(F40=0,"",'Ark1'!AD59)</f>
        <v>71.487751363176017</v>
      </c>
      <c r="AF40" s="130">
        <f>+IF(F40=0,"",'Ark1'!AE59)</f>
        <v>52.873600457121057</v>
      </c>
      <c r="AG40" s="130">
        <f>+IF(F40=0,"",'Ark1'!AF59)</f>
        <v>53.247252655481113</v>
      </c>
      <c r="AH40" s="37">
        <f t="shared" si="17"/>
        <v>5.5609375000000014</v>
      </c>
      <c r="AI40" s="25"/>
    </row>
    <row r="41" spans="1:97">
      <c r="A41" s="25"/>
      <c r="B41" s="44" t="str">
        <f t="shared" si="16"/>
        <v>Jun</v>
      </c>
      <c r="C41" s="392">
        <f>+'Ark1'!C60</f>
        <v>2022</v>
      </c>
      <c r="D41" s="44">
        <f>+IF(F41=0,"",'Ark1'!Q60)</f>
        <v>87</v>
      </c>
      <c r="E41" s="44">
        <f t="shared" si="18"/>
        <v>87</v>
      </c>
      <c r="F41" s="401">
        <f>+'Ark1'!R60</f>
        <v>115</v>
      </c>
      <c r="G41" s="44"/>
      <c r="H41" s="104">
        <f>+IF(F41=0,"",'Ark1'!AG60)</f>
        <v>2.2963258785942497</v>
      </c>
      <c r="I41" s="104"/>
      <c r="J41" s="104">
        <f>+IF(F41=0,"",'Ark1'!AH60)</f>
        <v>2.3508979355936739</v>
      </c>
      <c r="K41" s="104"/>
      <c r="L41" s="372"/>
      <c r="M41" s="372"/>
      <c r="N41" s="104">
        <f>+IF(F41=0,"",'Ark1'!U60)</f>
        <v>44.570434782608714</v>
      </c>
      <c r="O41" s="104"/>
      <c r="P41" s="388"/>
      <c r="Q41" s="382"/>
      <c r="R41" s="382"/>
      <c r="S41" s="37">
        <f>+IF(F41=0,"",'Ark1'!S60)</f>
        <v>8.1826086956521742</v>
      </c>
      <c r="T41" s="37"/>
      <c r="U41" s="382"/>
      <c r="V41" s="37">
        <f>+IF(F41=0,"",'Ark1'!T60)</f>
        <v>7.4869565217391294</v>
      </c>
      <c r="W41" s="37"/>
      <c r="X41" s="130">
        <f>+IF(F41=0,"",'Ark1'!W60)</f>
        <v>28.695652173913043</v>
      </c>
      <c r="Y41" s="130">
        <f>+IF(F41=0,"",'Ark1'!X60)</f>
        <v>99.130434782608717</v>
      </c>
      <c r="Z41" s="130">
        <f>+IF(F41=0,"",'Ark1'!Y60)</f>
        <v>97.391304347826093</v>
      </c>
      <c r="AA41" s="130">
        <f>+IF(F41=0,"",'Ark1'!Z60)</f>
        <v>76.521739130434781</v>
      </c>
      <c r="AB41" s="104">
        <f>+IF(F41=0,"",'Ark1'!AA60)</f>
        <v>11.766858203652916</v>
      </c>
      <c r="AC41" s="37">
        <f>+IF(F41=0,"",'Ark1'!AB60)</f>
        <v>1.7721645261516956</v>
      </c>
      <c r="AD41" s="37">
        <f>+IF(F41=0,"",'Ark1'!AC60)</f>
        <v>2.2316506559682563</v>
      </c>
      <c r="AE41" s="130">
        <f>+IF(F41=0,"",'Ark1'!AD60)</f>
        <v>74.152074178348002</v>
      </c>
      <c r="AF41" s="130">
        <f>+IF(F41=0,"",'Ark1'!AE60)</f>
        <v>41.169526404502435</v>
      </c>
      <c r="AG41" s="130">
        <f>+IF(F41=0,"",'Ark1'!AF60)</f>
        <v>37.328700252802641</v>
      </c>
      <c r="AH41" s="37">
        <f t="shared" si="17"/>
        <v>5.4469713071200871</v>
      </c>
      <c r="AI41" s="25"/>
    </row>
    <row r="42" spans="1:97">
      <c r="A42" s="25"/>
      <c r="B42" s="44" t="str">
        <f t="shared" si="16"/>
        <v>Jul</v>
      </c>
      <c r="C42" s="392">
        <f>+'Ark1'!C61</f>
        <v>2022</v>
      </c>
      <c r="D42" s="44">
        <f>+IF(F42=0,"",'Ark1'!Q61)</f>
        <v>18</v>
      </c>
      <c r="E42" s="44">
        <f t="shared" si="18"/>
        <v>18</v>
      </c>
      <c r="F42" s="401">
        <f>+'Ark1'!R61</f>
        <v>28</v>
      </c>
      <c r="G42" s="44"/>
      <c r="H42" s="104">
        <f>+IF(F42=0,"",'Ark1'!AG61)</f>
        <v>0.55910543130990409</v>
      </c>
      <c r="I42" s="104"/>
      <c r="J42" s="104">
        <f>+IF(F42=0,"",'Ark1'!AH61)</f>
        <v>0.57258876673855552</v>
      </c>
      <c r="K42" s="104"/>
      <c r="L42" s="372"/>
      <c r="M42" s="372"/>
      <c r="N42" s="104">
        <f>+IF(F42=0,"",'Ark1'!U61)</f>
        <v>44.585714285714282</v>
      </c>
      <c r="O42" s="104"/>
      <c r="P42" s="388"/>
      <c r="Q42" s="382"/>
      <c r="R42" s="382"/>
      <c r="S42" s="37">
        <f>+IF(F42=0,"",'Ark1'!S61)</f>
        <v>7.5357142857142883</v>
      </c>
      <c r="T42" s="37"/>
      <c r="U42" s="382"/>
      <c r="V42" s="37">
        <f>+IF(F42=0,"",'Ark1'!T61)</f>
        <v>7.1785714285714306</v>
      </c>
      <c r="W42" s="37"/>
      <c r="X42" s="130">
        <f>+IF(F42=0,"",'Ark1'!W61)</f>
        <v>32.142857142857153</v>
      </c>
      <c r="Y42" s="130">
        <f>+IF(F42=0,"",'Ark1'!X61)</f>
        <v>96.428571428571445</v>
      </c>
      <c r="Z42" s="130">
        <f>+IF(F42=0,"",'Ark1'!Y61)</f>
        <v>92.857142857142875</v>
      </c>
      <c r="AA42" s="130">
        <f>+IF(F42=0,"",'Ark1'!Z61)</f>
        <v>71.428571428571445</v>
      </c>
      <c r="AB42" s="104">
        <f>+IF(F42=0,"",'Ark1'!AA61)</f>
        <v>16.415100066831211</v>
      </c>
      <c r="AC42" s="37">
        <f>+IF(F42=0,"",'Ark1'!AB61)</f>
        <v>1.7623471130679036</v>
      </c>
      <c r="AD42" s="37">
        <f>+IF(F42=0,"",'Ark1'!AC61)</f>
        <v>3.2299222837683992</v>
      </c>
      <c r="AE42" s="130">
        <f>+IF(F42=0,"",'Ark1'!AD61)</f>
        <v>89.123579046710489</v>
      </c>
      <c r="AF42" s="130">
        <f>+IF(F42=0,"",'Ark1'!AE61)</f>
        <v>81.187884073012938</v>
      </c>
      <c r="AG42" s="130">
        <f>+IF(F42=0,"",'Ark1'!AF61)</f>
        <v>81.766286918812582</v>
      </c>
      <c r="AH42" s="37">
        <f t="shared" si="17"/>
        <v>5.9165876777251158</v>
      </c>
      <c r="AI42" s="25"/>
    </row>
    <row r="43" spans="1:97">
      <c r="A43" s="25"/>
      <c r="B43" s="44" t="str">
        <f t="shared" si="16"/>
        <v>Aug</v>
      </c>
      <c r="C43" s="392">
        <f>+'Ark1'!C62</f>
        <v>2022</v>
      </c>
      <c r="D43" s="44">
        <f>+IF(F43=0,"",'Ark1'!Q62)</f>
        <v>107</v>
      </c>
      <c r="E43" s="44">
        <f t="shared" si="18"/>
        <v>107</v>
      </c>
      <c r="F43" s="401">
        <f>+'Ark1'!R62</f>
        <v>139</v>
      </c>
      <c r="G43" s="44"/>
      <c r="H43" s="104">
        <f>+IF(F43=0,"",'Ark1'!AG62)</f>
        <v>2.7755591054313089</v>
      </c>
      <c r="I43" s="104"/>
      <c r="J43" s="104">
        <f>+IF(F43=0,"",'Ark1'!AH62)</f>
        <v>2.8796389883782005</v>
      </c>
      <c r="K43" s="104"/>
      <c r="L43" s="372"/>
      <c r="M43" s="372"/>
      <c r="N43" s="104">
        <f>+IF(F43=0,"",'Ark1'!U62)</f>
        <v>45.168345323741001</v>
      </c>
      <c r="O43" s="104"/>
      <c r="P43" s="388"/>
      <c r="Q43" s="382"/>
      <c r="R43" s="382"/>
      <c r="S43" s="37">
        <f>+IF(F43=0,"",'Ark1'!S62)</f>
        <v>8.5179856115107899</v>
      </c>
      <c r="T43" s="37"/>
      <c r="U43" s="382"/>
      <c r="V43" s="37">
        <f>+IF(F43=0,"",'Ark1'!T62)</f>
        <v>8.8201438848920883</v>
      </c>
      <c r="W43" s="37"/>
      <c r="X43" s="130">
        <f>+IF(F43=0,"",'Ark1'!W62)</f>
        <v>57.553956834532357</v>
      </c>
      <c r="Y43" s="130">
        <f>+IF(F43=0,"",'Ark1'!X62)</f>
        <v>100</v>
      </c>
      <c r="Z43" s="130">
        <f>+IF(F43=0,"",'Ark1'!Y62)</f>
        <v>91.366906474820141</v>
      </c>
      <c r="AA43" s="130">
        <f>+IF(F43=0,"",'Ark1'!Z62)</f>
        <v>69.784172661870485</v>
      </c>
      <c r="AB43" s="104">
        <f>+IF(F43=0,"",'Ark1'!AA62)</f>
        <v>15.635842590696505</v>
      </c>
      <c r="AC43" s="37">
        <f>+IF(F43=0,"",'Ark1'!AB62)</f>
        <v>1.8205561565679369</v>
      </c>
      <c r="AD43" s="37">
        <f>+IF(F43=0,"",'Ark1'!AC62)</f>
        <v>1.7962863311882304</v>
      </c>
      <c r="AE43" s="130">
        <f>+IF(F43=0,"",'Ark1'!AD62)</f>
        <v>76.476104823206754</v>
      </c>
      <c r="AF43" s="130">
        <f>+IF(F43=0,"",'Ark1'!AE62)</f>
        <v>52.420592571791722</v>
      </c>
      <c r="AG43" s="130">
        <f>+IF(F43=0,"",'Ark1'!AF62)</f>
        <v>52.566847912346866</v>
      </c>
      <c r="AH43" s="37">
        <f t="shared" si="17"/>
        <v>5.3027027027027032</v>
      </c>
      <c r="AI43" s="25"/>
    </row>
    <row r="44" spans="1:97" ht="15.6">
      <c r="A44" s="25"/>
      <c r="B44" s="44" t="str">
        <f t="shared" si="16"/>
        <v>Sep</v>
      </c>
      <c r="C44" s="392">
        <f>+'Ark1'!C63</f>
        <v>2022</v>
      </c>
      <c r="D44" s="44">
        <f>+IF(F44=0,"",'Ark1'!Q63)</f>
        <v>148</v>
      </c>
      <c r="E44" s="44">
        <f t="shared" si="18"/>
        <v>148</v>
      </c>
      <c r="F44" s="401">
        <f>+'Ark1'!R63</f>
        <v>201</v>
      </c>
      <c r="G44" s="44"/>
      <c r="H44" s="104">
        <f>+IF(F44=0,"",'Ark1'!AG63)</f>
        <v>4.0135782747603841</v>
      </c>
      <c r="I44" s="104"/>
      <c r="J44" s="104">
        <f>+IF(F44=0,"",'Ark1'!AH63)</f>
        <v>3.8699276829193887</v>
      </c>
      <c r="K44" s="104"/>
      <c r="L44" s="372"/>
      <c r="M44" s="372"/>
      <c r="N44" s="104">
        <f>+IF(F44=0,"",'Ark1'!U63)</f>
        <v>41.97761194029853</v>
      </c>
      <c r="O44" s="104"/>
      <c r="P44" s="388"/>
      <c r="Q44" s="382"/>
      <c r="R44" s="382"/>
      <c r="S44" s="37">
        <f>+IF(F44=0,"",'Ark1'!S63)</f>
        <v>8.2935323383084611</v>
      </c>
      <c r="T44" s="37"/>
      <c r="U44" s="382"/>
      <c r="V44" s="37">
        <f>+IF(F44=0,"",'Ark1'!T63)</f>
        <v>9.1492537313432827</v>
      </c>
      <c r="W44" s="37"/>
      <c r="X44" s="130">
        <f>+IF(F44=0,"",'Ark1'!W63)</f>
        <v>58.208955223880601</v>
      </c>
      <c r="Y44" s="130">
        <f>+IF(F44=0,"",'Ark1'!X63)</f>
        <v>100</v>
      </c>
      <c r="Z44" s="130">
        <f>+IF(F44=0,"",'Ark1'!Y63)</f>
        <v>94.527363184079604</v>
      </c>
      <c r="AA44" s="130">
        <f>+IF(F44=0,"",'Ark1'!Z63)</f>
        <v>64.179104477611915</v>
      </c>
      <c r="AB44" s="104">
        <f>+IF(F44=0,"",'Ark1'!AA63)</f>
        <v>13.805790344398597</v>
      </c>
      <c r="AC44" s="37">
        <f>+IF(F44=0,"",'Ark1'!AB63)</f>
        <v>1.7501692768730828</v>
      </c>
      <c r="AD44" s="37">
        <f>+IF(F44=0,"",'Ark1'!AC63)</f>
        <v>2.1757624477761173</v>
      </c>
      <c r="AE44" s="130">
        <f>+IF(F44=0,"",'Ark1'!AD63)</f>
        <v>68.695838419083884</v>
      </c>
      <c r="AF44" s="130">
        <f>+IF(F44=0,"",'Ark1'!AE63)</f>
        <v>46.391659024710144</v>
      </c>
      <c r="AG44" s="130">
        <f>+IF(F44=0,"",'Ark1'!AF63)</f>
        <v>39.220620551990301</v>
      </c>
      <c r="AH44" s="37">
        <f t="shared" si="17"/>
        <v>5.0614877024595089</v>
      </c>
      <c r="AI44" s="25"/>
      <c r="AL44" s="40"/>
      <c r="AM44" s="40"/>
      <c r="AN44" s="40"/>
      <c r="AP44" s="40"/>
      <c r="AQ44" s="40"/>
      <c r="AR44" s="4"/>
      <c r="AS44" s="2"/>
      <c r="AT44" s="2"/>
      <c r="AU44" s="2"/>
      <c r="AV44" s="2"/>
      <c r="AW44" s="2"/>
      <c r="AX44" s="2"/>
      <c r="AY44" s="2"/>
      <c r="AZ44" s="2"/>
      <c r="BA44" s="2"/>
      <c r="BC44" s="2"/>
      <c r="BJ44" s="4"/>
      <c r="BK44" s="2"/>
      <c r="BL44" s="2"/>
      <c r="BM44" s="2"/>
      <c r="BN44" s="2"/>
      <c r="BO44" s="2"/>
      <c r="BP44" s="2"/>
      <c r="BQ44" s="2"/>
      <c r="BR44" s="2"/>
      <c r="BS44" s="2"/>
      <c r="BU44" s="2"/>
      <c r="CB44" s="4"/>
      <c r="CC44" s="2"/>
      <c r="CD44" s="2"/>
      <c r="CE44" s="2"/>
      <c r="CF44" s="2"/>
      <c r="CG44" s="2"/>
      <c r="CH44" s="2"/>
      <c r="CI44" s="2"/>
      <c r="CJ44" s="2"/>
      <c r="CK44" s="2"/>
      <c r="CM44" s="2"/>
    </row>
    <row r="45" spans="1:97" ht="15.6">
      <c r="A45" s="25"/>
      <c r="B45" s="44" t="str">
        <f t="shared" si="16"/>
        <v>Okt</v>
      </c>
      <c r="C45" s="392">
        <f>+'Ark1'!C64</f>
        <v>2022</v>
      </c>
      <c r="D45" s="44">
        <f>+IF(F45=0,"",'Ark1'!Q64)</f>
        <v>447</v>
      </c>
      <c r="E45" s="44">
        <f t="shared" si="18"/>
        <v>447</v>
      </c>
      <c r="F45" s="401">
        <f>+'Ark1'!R64</f>
        <v>608</v>
      </c>
      <c r="G45" s="44"/>
      <c r="H45" s="104">
        <f>+IF(F45=0,"",'Ark1'!AG64)</f>
        <v>12.140575079872203</v>
      </c>
      <c r="I45" s="104"/>
      <c r="J45" s="104">
        <f>+IF(F45=0,"",'Ark1'!AH64)</f>
        <v>11.844570127974327</v>
      </c>
      <c r="K45" s="104"/>
      <c r="L45" s="372"/>
      <c r="M45" s="372"/>
      <c r="N45" s="104">
        <f>+IF(F45=0,"",'Ark1'!U64)</f>
        <v>42.474342105263155</v>
      </c>
      <c r="O45" s="104"/>
      <c r="P45" s="388"/>
      <c r="Q45" s="382"/>
      <c r="R45" s="382"/>
      <c r="S45" s="37">
        <f>+IF(F45=0,"",'Ark1'!S64)</f>
        <v>8.118421052631577</v>
      </c>
      <c r="T45" s="37"/>
      <c r="U45" s="382"/>
      <c r="V45" s="37">
        <f>+IF(F45=0,"",'Ark1'!T64)</f>
        <v>8.0115131578947363</v>
      </c>
      <c r="W45" s="37"/>
      <c r="X45" s="130">
        <f>+IF(F45=0,"",'Ark1'!W64)</f>
        <v>37.828947368421048</v>
      </c>
      <c r="Y45" s="130">
        <f>+IF(F45=0,"",'Ark1'!X64)</f>
        <v>99.34210526315789</v>
      </c>
      <c r="Z45" s="130">
        <f>+IF(F45=0,"",'Ark1'!Y64)</f>
        <v>93.75</v>
      </c>
      <c r="AA45" s="130">
        <f>+IF(F45=0,"",'Ark1'!Z64)</f>
        <v>68.421052631578959</v>
      </c>
      <c r="AB45" s="104">
        <f>+IF(F45=0,"",'Ark1'!AA64)</f>
        <v>13.117027637420723</v>
      </c>
      <c r="AC45" s="37">
        <f>+IF(F45=0,"",'Ark1'!AB64)</f>
        <v>1.93116480573907</v>
      </c>
      <c r="AD45" s="37">
        <f>+IF(F45=0,"",'Ark1'!AC64)</f>
        <v>1.8186349926989152</v>
      </c>
      <c r="AE45" s="130">
        <f>+IF(F45=0,"",'Ark1'!AD64)</f>
        <v>66.9964503766154</v>
      </c>
      <c r="AF45" s="130">
        <f>+IF(F45=0,"",'Ark1'!AE64)</f>
        <v>28.631484683741856</v>
      </c>
      <c r="AG45" s="130">
        <f>+IF(F45=0,"",'Ark1'!AF64)</f>
        <v>37.847293678490075</v>
      </c>
      <c r="AH45" s="37">
        <f t="shared" si="17"/>
        <v>5.2318476499189632</v>
      </c>
      <c r="AI45" s="25"/>
      <c r="AL45" s="23"/>
      <c r="AM45" s="23"/>
      <c r="AN45" s="23"/>
      <c r="AO45" s="40"/>
      <c r="AP45" s="23"/>
      <c r="AQ45" s="2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</row>
    <row r="46" spans="1:97" s="2" customFormat="1" ht="15.6">
      <c r="A46" s="25"/>
      <c r="B46" s="44" t="str">
        <f t="shared" si="16"/>
        <v>Nov</v>
      </c>
      <c r="C46" s="392">
        <f>+'Ark1'!C65</f>
        <v>2022</v>
      </c>
      <c r="D46" s="44">
        <f>+IF(F46=0,"",'Ark1'!Q65)</f>
        <v>176</v>
      </c>
      <c r="E46" s="44">
        <f t="shared" si="18"/>
        <v>176</v>
      </c>
      <c r="F46" s="401">
        <f>+'Ark1'!R65</f>
        <v>280</v>
      </c>
      <c r="G46" s="44"/>
      <c r="H46" s="104">
        <f>+IF(F46=0,"",'Ark1'!AG65)</f>
        <v>5.5910543130990407</v>
      </c>
      <c r="I46" s="104"/>
      <c r="J46" s="104">
        <f>+IF(F46=0,"",'Ark1'!AH65)</f>
        <v>5.0885822433361962</v>
      </c>
      <c r="K46" s="104"/>
      <c r="L46" s="372"/>
      <c r="M46" s="372"/>
      <c r="N46" s="104">
        <f>+IF(F46=0,"",'Ark1'!U65)</f>
        <v>39.623214285714312</v>
      </c>
      <c r="O46" s="104"/>
      <c r="P46" s="388"/>
      <c r="Q46" s="382"/>
      <c r="R46" s="382"/>
      <c r="S46" s="37">
        <f>+IF(F46=0,"",'Ark1'!S65)</f>
        <v>7.85</v>
      </c>
      <c r="T46" s="37"/>
      <c r="U46" s="382"/>
      <c r="V46" s="37">
        <f>+IF(F46=0,"",'Ark1'!T65)</f>
        <v>7.1428571428571441</v>
      </c>
      <c r="W46" s="37"/>
      <c r="X46" s="130">
        <f>+IF(F46=0,"",'Ark1'!W65)</f>
        <v>17.142857142857139</v>
      </c>
      <c r="Y46" s="130">
        <f>+IF(F46=0,"",'Ark1'!X65)</f>
        <v>98.571428571428555</v>
      </c>
      <c r="Z46" s="130">
        <f>+IF(F46=0,"",'Ark1'!Y65)</f>
        <v>87.857142857142875</v>
      </c>
      <c r="AA46" s="130">
        <f>+IF(F46=0,"",'Ark1'!Z65)</f>
        <v>58.214285714285694</v>
      </c>
      <c r="AB46" s="104">
        <f>+IF(F46=0,"",'Ark1'!AA65)</f>
        <v>13.989965677883797</v>
      </c>
      <c r="AC46" s="37">
        <f>+IF(F46=0,"",'Ark1'!AB65)</f>
        <v>1.8024784524172752</v>
      </c>
      <c r="AD46" s="37">
        <f>+IF(F46=0,"",'Ark1'!AC65)</f>
        <v>1.6821390658131361</v>
      </c>
      <c r="AE46" s="130">
        <f>+IF(F46=0,"",'Ark1'!AD65)</f>
        <v>68.83323949900111</v>
      </c>
      <c r="AF46" s="130">
        <f>+IF(F46=0,"",'Ark1'!AE65)</f>
        <v>45.044085173515903</v>
      </c>
      <c r="AG46" s="130">
        <f>+IF(F46=0,"",'Ark1'!AF65)</f>
        <v>44.406990354477138</v>
      </c>
      <c r="AH46" s="37">
        <f t="shared" si="17"/>
        <v>5.0475432211101037</v>
      </c>
      <c r="AI46" s="25"/>
      <c r="AJ46"/>
      <c r="AK46"/>
      <c r="AL46" s="41"/>
      <c r="AM46" s="41"/>
      <c r="AN46" s="41"/>
      <c r="AO46" s="23"/>
      <c r="AP46" s="41"/>
      <c r="AQ46" s="41"/>
      <c r="AR46" s="4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4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4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</row>
    <row r="47" spans="1:97" s="3" customFormat="1">
      <c r="A47" s="25"/>
      <c r="B47" s="44" t="str">
        <f t="shared" si="16"/>
        <v>Des</v>
      </c>
      <c r="C47" s="392">
        <f>+'Ark1'!C66</f>
        <v>2022</v>
      </c>
      <c r="D47" s="44" t="str">
        <f>+IF(F47=0,"",'Ark1'!Q66)</f>
        <v/>
      </c>
      <c r="E47" s="44" t="str">
        <f t="shared" si="18"/>
        <v/>
      </c>
      <c r="F47" s="401">
        <f>+'Ark1'!R66</f>
        <v>0</v>
      </c>
      <c r="G47" s="44"/>
      <c r="H47" s="104" t="str">
        <f>+IF(F47=0,"",'Ark1'!AG66)</f>
        <v/>
      </c>
      <c r="I47" s="104"/>
      <c r="J47" s="104" t="str">
        <f>+IF(F47=0,"",'Ark1'!AH66)</f>
        <v/>
      </c>
      <c r="K47" s="104"/>
      <c r="L47" s="372"/>
      <c r="M47" s="372"/>
      <c r="N47" s="104" t="str">
        <f>+IF(F47=0,"",'Ark1'!U66)</f>
        <v/>
      </c>
      <c r="O47" s="104"/>
      <c r="P47" s="388"/>
      <c r="Q47" s="382"/>
      <c r="R47" s="382"/>
      <c r="S47" s="37" t="str">
        <f>+IF(F47=0,"",'Ark1'!S66)</f>
        <v/>
      </c>
      <c r="T47" s="37"/>
      <c r="U47" s="382"/>
      <c r="V47" s="37" t="str">
        <f>+IF(F47=0,"",'Ark1'!T66)</f>
        <v/>
      </c>
      <c r="W47" s="37"/>
      <c r="X47" s="130" t="str">
        <f>+IF(F47=0,"",'Ark1'!W66)</f>
        <v/>
      </c>
      <c r="Y47" s="130" t="str">
        <f>+IF(F47=0,"",'Ark1'!X66)</f>
        <v/>
      </c>
      <c r="Z47" s="130" t="str">
        <f>+IF(F47=0,"",'Ark1'!Y66)</f>
        <v/>
      </c>
      <c r="AA47" s="130" t="str">
        <f>+IF(F47=0,"",'Ark1'!Z66)</f>
        <v/>
      </c>
      <c r="AB47" s="104" t="str">
        <f>+IF(F47=0,"",'Ark1'!AA66)</f>
        <v/>
      </c>
      <c r="AC47" s="37" t="str">
        <f>+IF(F47=0,"",'Ark1'!AB66)</f>
        <v/>
      </c>
      <c r="AD47" s="37" t="str">
        <f>+IF(F47=0,"",'Ark1'!AC66)</f>
        <v/>
      </c>
      <c r="AE47" s="130" t="str">
        <f>+IF(F47=0,"",'Ark1'!AD66)</f>
        <v/>
      </c>
      <c r="AF47" s="130" t="str">
        <f>+IF(F47=0,"",'Ark1'!AE66)</f>
        <v/>
      </c>
      <c r="AG47" s="130" t="str">
        <f>+IF(F47=0,"",'Ark1'!AF66)</f>
        <v/>
      </c>
      <c r="AH47" s="37" t="str">
        <f t="shared" si="17"/>
        <v/>
      </c>
      <c r="AI47" s="25"/>
      <c r="AJ47"/>
      <c r="AK47"/>
      <c r="AL47" s="41"/>
      <c r="AM47" s="41"/>
      <c r="AN47" s="41"/>
      <c r="AO47" s="41"/>
      <c r="AP47" s="41"/>
      <c r="AQ47" s="41"/>
      <c r="AR47" s="32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32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32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</row>
    <row r="48" spans="1:97" s="2" customFormat="1" ht="15.6">
      <c r="A48" s="25"/>
      <c r="B48" s="69" t="str">
        <f>+B36</f>
        <v>Jan</v>
      </c>
      <c r="C48" s="393">
        <f>+'Ark1'!C67</f>
        <v>2021</v>
      </c>
      <c r="D48" s="69" t="str">
        <f>+IF(F48=0,"",'Ark1'!Q67)</f>
        <v/>
      </c>
      <c r="E48" s="69" t="str">
        <f>+IF(F48=0,"",D48-D60)</f>
        <v/>
      </c>
      <c r="F48" s="402">
        <f>+'Ark1'!R67</f>
        <v>0</v>
      </c>
      <c r="G48" s="69" t="str">
        <f>+IF(F48=0,"",F48-F60)</f>
        <v/>
      </c>
      <c r="H48" s="125" t="str">
        <f>+IF(F48=0,"",'Ark1'!AG67)</f>
        <v/>
      </c>
      <c r="I48" s="125" t="str">
        <f>+IF(F48=0,"",H48-H60)</f>
        <v/>
      </c>
      <c r="J48" s="125" t="str">
        <f>+IF(F48=0,"",'Ark1'!AH67)</f>
        <v/>
      </c>
      <c r="K48" s="125"/>
      <c r="L48" s="373"/>
      <c r="M48" s="373"/>
      <c r="N48" s="125" t="str">
        <f>+IF(F48=0,"",'Ark1'!U67)</f>
        <v/>
      </c>
      <c r="O48" s="125" t="str">
        <f t="shared" ref="O48:O111" si="19">+IF(F48=0,"",N48-N60)</f>
        <v/>
      </c>
      <c r="P48" s="389"/>
      <c r="Q48" s="383"/>
      <c r="R48" s="383"/>
      <c r="S48" s="70" t="str">
        <f>+IF(F48=0,"",'Ark1'!S67)</f>
        <v/>
      </c>
      <c r="T48" s="70" t="str">
        <f>+IF(F48=0,"",S48-S60)</f>
        <v/>
      </c>
      <c r="U48" s="383"/>
      <c r="V48" s="70" t="str">
        <f>+IF(F48=0,"",'Ark1'!T67)</f>
        <v/>
      </c>
      <c r="W48" s="70" t="str">
        <f t="shared" ref="W48:W111" si="20">+IF(F48=0,"",V48-V60)</f>
        <v/>
      </c>
      <c r="X48" s="131" t="str">
        <f>+IF(F48=0,"",'Ark1'!W67)</f>
        <v/>
      </c>
      <c r="Y48" s="131" t="str">
        <f>+IF(F48=0,"",'Ark1'!X67)</f>
        <v/>
      </c>
      <c r="Z48" s="131" t="str">
        <f>+IF(F48=0,"",'Ark1'!Y67)</f>
        <v/>
      </c>
      <c r="AA48" s="131" t="str">
        <f>+IF(F48=0,"",'Ark1'!Z67)</f>
        <v/>
      </c>
      <c r="AB48" s="125" t="str">
        <f>+IF(F48=0,"",'Ark1'!AA67)</f>
        <v/>
      </c>
      <c r="AC48" s="70" t="str">
        <f>+IF(F48=0,"",'Ark1'!AB67)</f>
        <v/>
      </c>
      <c r="AD48" s="70" t="str">
        <f>+IF(F48=0,"",'Ark1'!AC67)</f>
        <v/>
      </c>
      <c r="AE48" s="131" t="str">
        <f>+IF(F48=0,"",'Ark1'!AD67)</f>
        <v/>
      </c>
      <c r="AF48" s="131" t="str">
        <f>+IF(F48=0,"",'Ark1'!AE67)</f>
        <v/>
      </c>
      <c r="AG48" s="131" t="str">
        <f>+IF(F48=0,"",'Ark1'!AF67)</f>
        <v/>
      </c>
      <c r="AH48" s="70" t="str">
        <f t="shared" si="17"/>
        <v/>
      </c>
      <c r="AI48" s="25"/>
      <c r="AJ48"/>
      <c r="AK48"/>
      <c r="AL48" s="42"/>
      <c r="AM48" s="42"/>
      <c r="AN48" s="42"/>
      <c r="AO48" s="41"/>
      <c r="AP48" s="42"/>
      <c r="AQ48" s="42"/>
      <c r="AR48" s="4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4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</row>
    <row r="49" spans="1:97" s="3" customFormat="1" ht="15.6">
      <c r="A49" s="25"/>
      <c r="B49" s="69" t="str">
        <f t="shared" ref="B49:B59" si="21">+B37</f>
        <v>Feb</v>
      </c>
      <c r="C49" s="393">
        <f>+'Ark1'!C68</f>
        <v>2021</v>
      </c>
      <c r="D49" s="69" t="str">
        <f>+IF(F49=0,"",'Ark1'!Q68)</f>
        <v/>
      </c>
      <c r="E49" s="69" t="str">
        <f t="shared" si="18"/>
        <v/>
      </c>
      <c r="F49" s="402">
        <f>+'Ark1'!R68</f>
        <v>0</v>
      </c>
      <c r="G49" s="69" t="str">
        <f t="shared" ref="G49:G76" si="22">+IF(F49=0,"",F49-F61)</f>
        <v/>
      </c>
      <c r="H49" s="125" t="str">
        <f>+IF(F49=0,"",'Ark1'!AG68)</f>
        <v/>
      </c>
      <c r="I49" s="125" t="str">
        <f t="shared" ref="I49:I59" si="23">+IF(F49=0,"",H49-H61)</f>
        <v/>
      </c>
      <c r="J49" s="125" t="str">
        <f>+IF(F49=0,"",'Ark1'!AH68)</f>
        <v/>
      </c>
      <c r="K49" s="125"/>
      <c r="L49" s="373"/>
      <c r="M49" s="373"/>
      <c r="N49" s="125" t="str">
        <f>+IF(F49=0,"",'Ark1'!U68)</f>
        <v/>
      </c>
      <c r="O49" s="125" t="str">
        <f t="shared" si="19"/>
        <v/>
      </c>
      <c r="P49" s="389"/>
      <c r="Q49" s="383"/>
      <c r="R49" s="383"/>
      <c r="S49" s="70" t="str">
        <f>+IF(F49=0,"",'Ark1'!S68)</f>
        <v/>
      </c>
      <c r="T49" s="70" t="str">
        <f t="shared" ref="T49:T59" si="24">+IF(F49=0,"",S49-S61)</f>
        <v/>
      </c>
      <c r="U49" s="383"/>
      <c r="V49" s="70" t="str">
        <f>+IF(F49=0,"",'Ark1'!T68)</f>
        <v/>
      </c>
      <c r="W49" s="70" t="str">
        <f t="shared" si="20"/>
        <v/>
      </c>
      <c r="X49" s="131" t="str">
        <f>+IF(F49=0,"",'Ark1'!W68)</f>
        <v/>
      </c>
      <c r="Y49" s="131" t="str">
        <f>+IF(F49=0,"",'Ark1'!X68)</f>
        <v/>
      </c>
      <c r="Z49" s="131" t="str">
        <f>+IF(F49=0,"",'Ark1'!Y68)</f>
        <v/>
      </c>
      <c r="AA49" s="131" t="str">
        <f>+IF(F49=0,"",'Ark1'!Z68)</f>
        <v/>
      </c>
      <c r="AB49" s="125" t="str">
        <f>+IF(F49=0,"",'Ark1'!AA68)</f>
        <v/>
      </c>
      <c r="AC49" s="70" t="str">
        <f>+IF(F49=0,"",'Ark1'!AB68)</f>
        <v/>
      </c>
      <c r="AD49" s="70" t="str">
        <f>+IF(F49=0,"",'Ark1'!AC68)</f>
        <v/>
      </c>
      <c r="AE49" s="131" t="str">
        <f>+IF(F49=0,"",'Ark1'!AD68)</f>
        <v/>
      </c>
      <c r="AF49" s="131" t="str">
        <f>+IF(F49=0,"",'Ark1'!AE68)</f>
        <v/>
      </c>
      <c r="AG49" s="131" t="str">
        <f>+IF(F49=0,"",'Ark1'!AF68)</f>
        <v/>
      </c>
      <c r="AH49" s="70" t="str">
        <f t="shared" si="17"/>
        <v/>
      </c>
      <c r="AI49" s="25"/>
      <c r="AJ49"/>
      <c r="AK49"/>
      <c r="AL49" s="41"/>
      <c r="AM49" s="41"/>
      <c r="AN49" s="41"/>
      <c r="AO49" s="42"/>
      <c r="AP49" s="41"/>
      <c r="AQ49" s="41"/>
      <c r="AR49" s="4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4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4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</row>
    <row r="50" spans="1:97" s="3" customFormat="1">
      <c r="A50" s="25"/>
      <c r="B50" s="69" t="str">
        <f t="shared" si="21"/>
        <v>Mar</v>
      </c>
      <c r="C50" s="393">
        <f>+'Ark1'!C69</f>
        <v>2021</v>
      </c>
      <c r="D50" s="69" t="str">
        <f>+IF(F50=0,"",'Ark1'!Q69)</f>
        <v/>
      </c>
      <c r="E50" s="69" t="str">
        <f t="shared" si="18"/>
        <v/>
      </c>
      <c r="F50" s="402">
        <f>+'Ark1'!R69</f>
        <v>0</v>
      </c>
      <c r="G50" s="69" t="str">
        <f t="shared" si="22"/>
        <v/>
      </c>
      <c r="H50" s="125" t="str">
        <f>+IF(F50=0,"",'Ark1'!AG69)</f>
        <v/>
      </c>
      <c r="I50" s="125" t="str">
        <f t="shared" si="23"/>
        <v/>
      </c>
      <c r="J50" s="125" t="str">
        <f>+IF(F50=0,"",'Ark1'!AH69)</f>
        <v/>
      </c>
      <c r="K50" s="125"/>
      <c r="L50" s="373"/>
      <c r="M50" s="373"/>
      <c r="N50" s="125" t="str">
        <f>+IF(F50=0,"",'Ark1'!U69)</f>
        <v/>
      </c>
      <c r="O50" s="125" t="str">
        <f t="shared" si="19"/>
        <v/>
      </c>
      <c r="P50" s="389"/>
      <c r="Q50" s="383"/>
      <c r="R50" s="383"/>
      <c r="S50" s="70" t="str">
        <f>+IF(F50=0,"",'Ark1'!S69)</f>
        <v/>
      </c>
      <c r="T50" s="70" t="str">
        <f t="shared" si="24"/>
        <v/>
      </c>
      <c r="U50" s="383"/>
      <c r="V50" s="70" t="str">
        <f>+IF(F50=0,"",'Ark1'!T69)</f>
        <v/>
      </c>
      <c r="W50" s="70" t="str">
        <f t="shared" si="20"/>
        <v/>
      </c>
      <c r="X50" s="131" t="str">
        <f>+IF(F50=0,"",'Ark1'!W69)</f>
        <v/>
      </c>
      <c r="Y50" s="131" t="str">
        <f>+IF(F50=0,"",'Ark1'!X69)</f>
        <v/>
      </c>
      <c r="Z50" s="131" t="str">
        <f>+IF(F50=0,"",'Ark1'!Y69)</f>
        <v/>
      </c>
      <c r="AA50" s="131" t="str">
        <f>+IF(F50=0,"",'Ark1'!Z69)</f>
        <v/>
      </c>
      <c r="AB50" s="125" t="str">
        <f>+IF(F50=0,"",'Ark1'!AA69)</f>
        <v/>
      </c>
      <c r="AC50" s="70" t="str">
        <f>+IF(F50=0,"",'Ark1'!AB69)</f>
        <v/>
      </c>
      <c r="AD50" s="70" t="str">
        <f>+IF(F50=0,"",'Ark1'!AC69)</f>
        <v/>
      </c>
      <c r="AE50" s="131" t="str">
        <f>+IF(F50=0,"",'Ark1'!AD69)</f>
        <v/>
      </c>
      <c r="AF50" s="131" t="str">
        <f>+IF(F50=0,"",'Ark1'!AE69)</f>
        <v/>
      </c>
      <c r="AG50" s="131" t="str">
        <f>+IF(F50=0,"",'Ark1'!AF69)</f>
        <v/>
      </c>
      <c r="AH50" s="70" t="str">
        <f t="shared" si="17"/>
        <v/>
      </c>
      <c r="AI50" s="25"/>
      <c r="AJ50"/>
      <c r="AK50"/>
      <c r="AL50" s="41"/>
      <c r="AM50" s="41"/>
      <c r="AN50" s="41"/>
      <c r="AO50" s="41"/>
      <c r="AP50" s="41"/>
      <c r="AQ50" s="41"/>
      <c r="AR50" s="4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4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4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</row>
    <row r="51" spans="1:97" s="3" customFormat="1">
      <c r="A51" s="25"/>
      <c r="B51" s="69" t="str">
        <f t="shared" si="21"/>
        <v>Apr</v>
      </c>
      <c r="C51" s="393">
        <f>+'Ark1'!C70</f>
        <v>2021</v>
      </c>
      <c r="D51" s="69" t="str">
        <f>+IF(F51=0,"",'Ark1'!Q70)</f>
        <v/>
      </c>
      <c r="E51" s="69" t="str">
        <f t="shared" si="18"/>
        <v/>
      </c>
      <c r="F51" s="402">
        <f>+'Ark1'!R70</f>
        <v>0</v>
      </c>
      <c r="G51" s="69" t="str">
        <f t="shared" si="22"/>
        <v/>
      </c>
      <c r="H51" s="125" t="str">
        <f>+IF(F51=0,"",'Ark1'!AG70)</f>
        <v/>
      </c>
      <c r="I51" s="125" t="str">
        <f t="shared" si="23"/>
        <v/>
      </c>
      <c r="J51" s="125" t="str">
        <f>+IF(F51=0,"",'Ark1'!AH70)</f>
        <v/>
      </c>
      <c r="K51" s="125"/>
      <c r="L51" s="373"/>
      <c r="M51" s="373"/>
      <c r="N51" s="125" t="str">
        <f>+IF(F51=0,"",'Ark1'!U70)</f>
        <v/>
      </c>
      <c r="O51" s="125" t="str">
        <f t="shared" si="19"/>
        <v/>
      </c>
      <c r="P51" s="389"/>
      <c r="Q51" s="383"/>
      <c r="R51" s="383"/>
      <c r="S51" s="70" t="str">
        <f>+IF(F51=0,"",'Ark1'!S70)</f>
        <v/>
      </c>
      <c r="T51" s="70" t="str">
        <f t="shared" si="24"/>
        <v/>
      </c>
      <c r="U51" s="383"/>
      <c r="V51" s="70" t="str">
        <f>+IF(F51=0,"",'Ark1'!T70)</f>
        <v/>
      </c>
      <c r="W51" s="70" t="str">
        <f t="shared" si="20"/>
        <v/>
      </c>
      <c r="X51" s="131" t="str">
        <f>+IF(F51=0,"",'Ark1'!W70)</f>
        <v/>
      </c>
      <c r="Y51" s="131" t="str">
        <f>+IF(F51=0,"",'Ark1'!X70)</f>
        <v/>
      </c>
      <c r="Z51" s="131" t="str">
        <f>+IF(F51=0,"",'Ark1'!Y70)</f>
        <v/>
      </c>
      <c r="AA51" s="131" t="str">
        <f>+IF(F51=0,"",'Ark1'!Z70)</f>
        <v/>
      </c>
      <c r="AB51" s="125" t="str">
        <f>+IF(F51=0,"",'Ark1'!AA70)</f>
        <v/>
      </c>
      <c r="AC51" s="70" t="str">
        <f>+IF(F51=0,"",'Ark1'!AB70)</f>
        <v/>
      </c>
      <c r="AD51" s="70" t="str">
        <f>+IF(F51=0,"",'Ark1'!AC70)</f>
        <v/>
      </c>
      <c r="AE51" s="131" t="str">
        <f>+IF(F51=0,"",'Ark1'!AD70)</f>
        <v/>
      </c>
      <c r="AF51" s="131" t="str">
        <f>+IF(F51=0,"",'Ark1'!AE70)</f>
        <v/>
      </c>
      <c r="AG51" s="131" t="str">
        <f>+IF(F51=0,"",'Ark1'!AF70)</f>
        <v/>
      </c>
      <c r="AH51" s="70" t="str">
        <f t="shared" si="17"/>
        <v/>
      </c>
      <c r="AI51" s="25"/>
      <c r="AJ51"/>
      <c r="AK51"/>
      <c r="AL51" s="41"/>
      <c r="AM51" s="41"/>
      <c r="AN51" s="41"/>
      <c r="AO51" s="41"/>
      <c r="AP51" s="41"/>
      <c r="AQ51" s="41"/>
      <c r="AR51" s="32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4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4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</row>
    <row r="52" spans="1:97">
      <c r="A52" s="25"/>
      <c r="B52" s="69" t="str">
        <f t="shared" si="21"/>
        <v>Mai</v>
      </c>
      <c r="C52" s="393">
        <f>+'Ark1'!C71</f>
        <v>2021</v>
      </c>
      <c r="D52" s="69" t="str">
        <f>+IF(F52=0,"",'Ark1'!Q71)</f>
        <v/>
      </c>
      <c r="E52" s="69" t="str">
        <f t="shared" si="18"/>
        <v/>
      </c>
      <c r="F52" s="402">
        <f>+'Ark1'!R71</f>
        <v>0</v>
      </c>
      <c r="G52" s="69" t="str">
        <f t="shared" si="22"/>
        <v/>
      </c>
      <c r="H52" s="125" t="str">
        <f>+IF(F52=0,"",'Ark1'!AG71)</f>
        <v/>
      </c>
      <c r="I52" s="125" t="str">
        <f t="shared" si="23"/>
        <v/>
      </c>
      <c r="J52" s="125" t="str">
        <f>+IF(F52=0,"",'Ark1'!AH71)</f>
        <v/>
      </c>
      <c r="K52" s="125"/>
      <c r="L52" s="373"/>
      <c r="M52" s="373"/>
      <c r="N52" s="125" t="str">
        <f>+IF(F52=0,"",'Ark1'!U71)</f>
        <v/>
      </c>
      <c r="O52" s="125" t="str">
        <f t="shared" si="19"/>
        <v/>
      </c>
      <c r="P52" s="389"/>
      <c r="Q52" s="383"/>
      <c r="R52" s="383"/>
      <c r="S52" s="70" t="str">
        <f>+IF(F52=0,"",'Ark1'!S71)</f>
        <v/>
      </c>
      <c r="T52" s="70" t="str">
        <f t="shared" si="24"/>
        <v/>
      </c>
      <c r="U52" s="383"/>
      <c r="V52" s="70" t="str">
        <f>+IF(F52=0,"",'Ark1'!T71)</f>
        <v/>
      </c>
      <c r="W52" s="70" t="str">
        <f t="shared" si="20"/>
        <v/>
      </c>
      <c r="X52" s="131" t="str">
        <f>+IF(F52=0,"",'Ark1'!W71)</f>
        <v/>
      </c>
      <c r="Y52" s="131" t="str">
        <f>+IF(F52=0,"",'Ark1'!X71)</f>
        <v/>
      </c>
      <c r="Z52" s="131" t="str">
        <f>+IF(F52=0,"",'Ark1'!Y71)</f>
        <v/>
      </c>
      <c r="AA52" s="131" t="str">
        <f>+IF(F52=0,"",'Ark1'!Z71)</f>
        <v/>
      </c>
      <c r="AB52" s="125" t="str">
        <f>+IF(F52=0,"",'Ark1'!AA71)</f>
        <v/>
      </c>
      <c r="AC52" s="70" t="str">
        <f>+IF(F52=0,"",'Ark1'!AB71)</f>
        <v/>
      </c>
      <c r="AD52" s="70" t="str">
        <f>+IF(F52=0,"",'Ark1'!AC71)</f>
        <v/>
      </c>
      <c r="AE52" s="131" t="str">
        <f>+IF(F52=0,"",'Ark1'!AD71)</f>
        <v/>
      </c>
      <c r="AF52" s="131" t="str">
        <f>+IF(F52=0,"",'Ark1'!AE71)</f>
        <v/>
      </c>
      <c r="AG52" s="131" t="str">
        <f>+IF(F52=0,"",'Ark1'!AF71)</f>
        <v/>
      </c>
      <c r="AH52" s="70" t="str">
        <f t="shared" si="17"/>
        <v/>
      </c>
      <c r="AI52" s="25"/>
      <c r="AO52" s="41"/>
    </row>
    <row r="53" spans="1:97">
      <c r="A53" s="25"/>
      <c r="B53" s="69" t="str">
        <f t="shared" si="21"/>
        <v>Jun</v>
      </c>
      <c r="C53" s="393">
        <f>+'Ark1'!C72</f>
        <v>2021</v>
      </c>
      <c r="D53" s="69" t="str">
        <f>+IF(F53=0,"",'Ark1'!Q72)</f>
        <v/>
      </c>
      <c r="E53" s="69" t="str">
        <f t="shared" si="18"/>
        <v/>
      </c>
      <c r="F53" s="402">
        <f>+'Ark1'!R72</f>
        <v>0</v>
      </c>
      <c r="G53" s="69" t="str">
        <f t="shared" si="22"/>
        <v/>
      </c>
      <c r="H53" s="125" t="str">
        <f>+IF(F53=0,"",'Ark1'!AG72)</f>
        <v/>
      </c>
      <c r="I53" s="125" t="str">
        <f t="shared" si="23"/>
        <v/>
      </c>
      <c r="J53" s="125" t="str">
        <f>+IF(F53=0,"",'Ark1'!AH72)</f>
        <v/>
      </c>
      <c r="K53" s="125"/>
      <c r="L53" s="373"/>
      <c r="M53" s="373"/>
      <c r="N53" s="125" t="str">
        <f>+IF(F53=0,"",'Ark1'!U72)</f>
        <v/>
      </c>
      <c r="O53" s="125" t="str">
        <f t="shared" si="19"/>
        <v/>
      </c>
      <c r="P53" s="389"/>
      <c r="Q53" s="383"/>
      <c r="R53" s="383"/>
      <c r="S53" s="70" t="str">
        <f>+IF(F53=0,"",'Ark1'!S72)</f>
        <v/>
      </c>
      <c r="T53" s="70" t="str">
        <f t="shared" si="24"/>
        <v/>
      </c>
      <c r="U53" s="383"/>
      <c r="V53" s="70" t="str">
        <f>+IF(F53=0,"",'Ark1'!T72)</f>
        <v/>
      </c>
      <c r="W53" s="70" t="str">
        <f t="shared" si="20"/>
        <v/>
      </c>
      <c r="X53" s="131" t="str">
        <f>+IF(F53=0,"",'Ark1'!W72)</f>
        <v/>
      </c>
      <c r="Y53" s="131" t="str">
        <f>+IF(F53=0,"",'Ark1'!X72)</f>
        <v/>
      </c>
      <c r="Z53" s="131" t="str">
        <f>+IF(F53=0,"",'Ark1'!Y72)</f>
        <v/>
      </c>
      <c r="AA53" s="131" t="str">
        <f>+IF(F53=0,"",'Ark1'!Z72)</f>
        <v/>
      </c>
      <c r="AB53" s="125" t="str">
        <f>+IF(F53=0,"",'Ark1'!AA72)</f>
        <v/>
      </c>
      <c r="AC53" s="70" t="str">
        <f>+IF(F53=0,"",'Ark1'!AB72)</f>
        <v/>
      </c>
      <c r="AD53" s="70" t="str">
        <f>+IF(F53=0,"",'Ark1'!AC72)</f>
        <v/>
      </c>
      <c r="AE53" s="131" t="str">
        <f>+IF(F53=0,"",'Ark1'!AD72)</f>
        <v/>
      </c>
      <c r="AF53" s="131" t="str">
        <f>+IF(F53=0,"",'Ark1'!AE72)</f>
        <v/>
      </c>
      <c r="AG53" s="131" t="str">
        <f>+IF(F53=0,"",'Ark1'!AF72)</f>
        <v/>
      </c>
      <c r="AH53" s="70" t="str">
        <f t="shared" si="17"/>
        <v/>
      </c>
      <c r="AI53" s="25"/>
    </row>
    <row r="54" spans="1:97">
      <c r="A54" s="25"/>
      <c r="B54" s="69" t="str">
        <f t="shared" si="21"/>
        <v>Jul</v>
      </c>
      <c r="C54" s="393">
        <f>+'Ark1'!C73</f>
        <v>2021</v>
      </c>
      <c r="D54" s="69" t="str">
        <f>+IF(F54=0,"",'Ark1'!Q73)</f>
        <v/>
      </c>
      <c r="E54" s="69" t="str">
        <f t="shared" si="18"/>
        <v/>
      </c>
      <c r="F54" s="402">
        <f>+'Ark1'!R73</f>
        <v>0</v>
      </c>
      <c r="G54" s="69" t="str">
        <f t="shared" si="22"/>
        <v/>
      </c>
      <c r="H54" s="125" t="str">
        <f>+IF(F54=0,"",'Ark1'!AG73)</f>
        <v/>
      </c>
      <c r="I54" s="125" t="str">
        <f t="shared" si="23"/>
        <v/>
      </c>
      <c r="J54" s="125" t="str">
        <f>+IF(F54=0,"",'Ark1'!AH73)</f>
        <v/>
      </c>
      <c r="K54" s="125"/>
      <c r="L54" s="373"/>
      <c r="M54" s="373"/>
      <c r="N54" s="125" t="str">
        <f>+IF(F54=0,"",'Ark1'!U73)</f>
        <v/>
      </c>
      <c r="O54" s="125" t="str">
        <f t="shared" si="19"/>
        <v/>
      </c>
      <c r="P54" s="389"/>
      <c r="Q54" s="383"/>
      <c r="R54" s="383"/>
      <c r="S54" s="70" t="str">
        <f>+IF(F54=0,"",'Ark1'!S73)</f>
        <v/>
      </c>
      <c r="T54" s="70" t="str">
        <f t="shared" si="24"/>
        <v/>
      </c>
      <c r="U54" s="383"/>
      <c r="V54" s="70" t="str">
        <f>+IF(F54=0,"",'Ark1'!T73)</f>
        <v/>
      </c>
      <c r="W54" s="70" t="str">
        <f t="shared" si="20"/>
        <v/>
      </c>
      <c r="X54" s="131" t="str">
        <f>+IF(F54=0,"",'Ark1'!W73)</f>
        <v/>
      </c>
      <c r="Y54" s="131" t="str">
        <f>+IF(F54=0,"",'Ark1'!X73)</f>
        <v/>
      </c>
      <c r="Z54" s="131" t="str">
        <f>+IF(F54=0,"",'Ark1'!Y73)</f>
        <v/>
      </c>
      <c r="AA54" s="131" t="str">
        <f>+IF(F54=0,"",'Ark1'!Z73)</f>
        <v/>
      </c>
      <c r="AB54" s="125" t="str">
        <f>+IF(F54=0,"",'Ark1'!AA73)</f>
        <v/>
      </c>
      <c r="AC54" s="70" t="str">
        <f>+IF(F54=0,"",'Ark1'!AB73)</f>
        <v/>
      </c>
      <c r="AD54" s="70" t="str">
        <f>+IF(F54=0,"",'Ark1'!AC73)</f>
        <v/>
      </c>
      <c r="AE54" s="131" t="str">
        <f>+IF(F54=0,"",'Ark1'!AD73)</f>
        <v/>
      </c>
      <c r="AF54" s="131" t="str">
        <f>+IF(F54=0,"",'Ark1'!AE73)</f>
        <v/>
      </c>
      <c r="AG54" s="131" t="str">
        <f>+IF(F54=0,"",'Ark1'!AF73)</f>
        <v/>
      </c>
      <c r="AH54" s="70" t="str">
        <f t="shared" si="17"/>
        <v/>
      </c>
      <c r="AI54" s="25"/>
    </row>
    <row r="55" spans="1:97">
      <c r="A55" s="25"/>
      <c r="B55" s="69" t="str">
        <f t="shared" si="21"/>
        <v>Aug</v>
      </c>
      <c r="C55" s="393">
        <f>+'Ark1'!C74</f>
        <v>2021</v>
      </c>
      <c r="D55" s="69" t="str">
        <f>+IF(F55=0,"",'Ark1'!Q74)</f>
        <v/>
      </c>
      <c r="E55" s="69" t="str">
        <f t="shared" si="18"/>
        <v/>
      </c>
      <c r="F55" s="402">
        <f>+'Ark1'!R74</f>
        <v>0</v>
      </c>
      <c r="G55" s="69" t="str">
        <f t="shared" si="22"/>
        <v/>
      </c>
      <c r="H55" s="125" t="str">
        <f>+IF(F55=0,"",'Ark1'!AG74)</f>
        <v/>
      </c>
      <c r="I55" s="125" t="str">
        <f t="shared" si="23"/>
        <v/>
      </c>
      <c r="J55" s="125" t="str">
        <f>+IF(F55=0,"",'Ark1'!AH74)</f>
        <v/>
      </c>
      <c r="K55" s="125"/>
      <c r="L55" s="373"/>
      <c r="M55" s="373"/>
      <c r="N55" s="125" t="str">
        <f>+IF(F55=0,"",'Ark1'!U74)</f>
        <v/>
      </c>
      <c r="O55" s="125" t="str">
        <f t="shared" si="19"/>
        <v/>
      </c>
      <c r="P55" s="389"/>
      <c r="Q55" s="383"/>
      <c r="R55" s="383"/>
      <c r="S55" s="70" t="str">
        <f>+IF(F55=0,"",'Ark1'!S74)</f>
        <v/>
      </c>
      <c r="T55" s="70" t="str">
        <f t="shared" si="24"/>
        <v/>
      </c>
      <c r="U55" s="383"/>
      <c r="V55" s="70" t="str">
        <f>+IF(F55=0,"",'Ark1'!T74)</f>
        <v/>
      </c>
      <c r="W55" s="70" t="str">
        <f t="shared" si="20"/>
        <v/>
      </c>
      <c r="X55" s="131" t="str">
        <f>+IF(F55=0,"",'Ark1'!W74)</f>
        <v/>
      </c>
      <c r="Y55" s="131" t="str">
        <f>+IF(F55=0,"",'Ark1'!X74)</f>
        <v/>
      </c>
      <c r="Z55" s="131" t="str">
        <f>+IF(F55=0,"",'Ark1'!Y74)</f>
        <v/>
      </c>
      <c r="AA55" s="131" t="str">
        <f>+IF(F55=0,"",'Ark1'!Z74)</f>
        <v/>
      </c>
      <c r="AB55" s="125" t="str">
        <f>+IF(F55=0,"",'Ark1'!AA74)</f>
        <v/>
      </c>
      <c r="AC55" s="70" t="str">
        <f>+IF(F55=0,"",'Ark1'!AB74)</f>
        <v/>
      </c>
      <c r="AD55" s="70" t="str">
        <f>+IF(F55=0,"",'Ark1'!AC74)</f>
        <v/>
      </c>
      <c r="AE55" s="131" t="str">
        <f>+IF(F55=0,"",'Ark1'!AD74)</f>
        <v/>
      </c>
      <c r="AF55" s="131" t="str">
        <f>+IF(F55=0,"",'Ark1'!AE74)</f>
        <v/>
      </c>
      <c r="AG55" s="131" t="str">
        <f>+IF(F55=0,"",'Ark1'!AF74)</f>
        <v/>
      </c>
      <c r="AH55" s="70" t="str">
        <f t="shared" si="17"/>
        <v/>
      </c>
      <c r="AI55" s="25"/>
    </row>
    <row r="56" spans="1:97">
      <c r="A56" s="25"/>
      <c r="B56" s="69" t="str">
        <f t="shared" si="21"/>
        <v>Sep</v>
      </c>
      <c r="C56" s="393">
        <f>+'Ark1'!C75</f>
        <v>2021</v>
      </c>
      <c r="D56" s="69" t="str">
        <f>+IF(F56=0,"",'Ark1'!Q75)</f>
        <v/>
      </c>
      <c r="E56" s="69" t="str">
        <f t="shared" si="18"/>
        <v/>
      </c>
      <c r="F56" s="402">
        <f>+'Ark1'!R75</f>
        <v>0</v>
      </c>
      <c r="G56" s="69" t="str">
        <f t="shared" si="22"/>
        <v/>
      </c>
      <c r="H56" s="125" t="str">
        <f>+IF(F56=0,"",'Ark1'!AG75)</f>
        <v/>
      </c>
      <c r="I56" s="125" t="str">
        <f t="shared" si="23"/>
        <v/>
      </c>
      <c r="J56" s="125" t="str">
        <f>+IF(F56=0,"",'Ark1'!AH75)</f>
        <v/>
      </c>
      <c r="K56" s="125"/>
      <c r="L56" s="373"/>
      <c r="M56" s="373"/>
      <c r="N56" s="125" t="str">
        <f>+IF(F56=0,"",'Ark1'!U75)</f>
        <v/>
      </c>
      <c r="O56" s="125" t="str">
        <f t="shared" si="19"/>
        <v/>
      </c>
      <c r="P56" s="389"/>
      <c r="Q56" s="383"/>
      <c r="R56" s="383"/>
      <c r="S56" s="70" t="str">
        <f>+IF(F56=0,"",'Ark1'!S75)</f>
        <v/>
      </c>
      <c r="T56" s="70" t="str">
        <f t="shared" si="24"/>
        <v/>
      </c>
      <c r="U56" s="383"/>
      <c r="V56" s="70" t="str">
        <f>+IF(F56=0,"",'Ark1'!T75)</f>
        <v/>
      </c>
      <c r="W56" s="70" t="str">
        <f t="shared" si="20"/>
        <v/>
      </c>
      <c r="X56" s="131" t="str">
        <f>+IF(F56=0,"",'Ark1'!W75)</f>
        <v/>
      </c>
      <c r="Y56" s="131" t="str">
        <f>+IF(F56=0,"",'Ark1'!X75)</f>
        <v/>
      </c>
      <c r="Z56" s="131" t="str">
        <f>+IF(F56=0,"",'Ark1'!Y75)</f>
        <v/>
      </c>
      <c r="AA56" s="131" t="str">
        <f>+IF(F56=0,"",'Ark1'!Z75)</f>
        <v/>
      </c>
      <c r="AB56" s="125" t="str">
        <f>+IF(F56=0,"",'Ark1'!AA75)</f>
        <v/>
      </c>
      <c r="AC56" s="70" t="str">
        <f>+IF(F56=0,"",'Ark1'!AB75)</f>
        <v/>
      </c>
      <c r="AD56" s="70" t="str">
        <f>+IF(F56=0,"",'Ark1'!AC75)</f>
        <v/>
      </c>
      <c r="AE56" s="131" t="str">
        <f>+IF(F56=0,"",'Ark1'!AD75)</f>
        <v/>
      </c>
      <c r="AF56" s="131" t="str">
        <f>+IF(F56=0,"",'Ark1'!AE75)</f>
        <v/>
      </c>
      <c r="AG56" s="131" t="str">
        <f>+IF(F56=0,"",'Ark1'!AF75)</f>
        <v/>
      </c>
      <c r="AH56" s="70" t="str">
        <f t="shared" si="17"/>
        <v/>
      </c>
      <c r="AI56" s="25"/>
    </row>
    <row r="57" spans="1:97">
      <c r="A57" s="25"/>
      <c r="B57" s="69" t="str">
        <f t="shared" si="21"/>
        <v>Okt</v>
      </c>
      <c r="C57" s="393">
        <f>+'Ark1'!C76</f>
        <v>2021</v>
      </c>
      <c r="D57" s="69" t="str">
        <f>+IF(F57=0,"",'Ark1'!Q76)</f>
        <v/>
      </c>
      <c r="E57" s="69" t="str">
        <f t="shared" si="18"/>
        <v/>
      </c>
      <c r="F57" s="402">
        <f>+'Ark1'!R76</f>
        <v>0</v>
      </c>
      <c r="G57" s="69" t="str">
        <f t="shared" si="22"/>
        <v/>
      </c>
      <c r="H57" s="125" t="str">
        <f>+IF(F57=0,"",'Ark1'!AG76)</f>
        <v/>
      </c>
      <c r="I57" s="125" t="str">
        <f t="shared" si="23"/>
        <v/>
      </c>
      <c r="J57" s="125" t="str">
        <f>+IF(F57=0,"",'Ark1'!AH76)</f>
        <v/>
      </c>
      <c r="K57" s="125"/>
      <c r="L57" s="373"/>
      <c r="M57" s="373"/>
      <c r="N57" s="125" t="str">
        <f>+IF(F57=0,"",'Ark1'!U76)</f>
        <v/>
      </c>
      <c r="O57" s="125" t="str">
        <f t="shared" si="19"/>
        <v/>
      </c>
      <c r="P57" s="389"/>
      <c r="Q57" s="383"/>
      <c r="R57" s="383"/>
      <c r="S57" s="70" t="str">
        <f>+IF(F57=0,"",'Ark1'!S76)</f>
        <v/>
      </c>
      <c r="T57" s="70" t="str">
        <f t="shared" si="24"/>
        <v/>
      </c>
      <c r="U57" s="383"/>
      <c r="V57" s="70" t="str">
        <f>+IF(F57=0,"",'Ark1'!T76)</f>
        <v/>
      </c>
      <c r="W57" s="70" t="str">
        <f t="shared" si="20"/>
        <v/>
      </c>
      <c r="X57" s="131" t="str">
        <f>+IF(F57=0,"",'Ark1'!W76)</f>
        <v/>
      </c>
      <c r="Y57" s="131" t="str">
        <f>+IF(F57=0,"",'Ark1'!X76)</f>
        <v/>
      </c>
      <c r="Z57" s="131" t="str">
        <f>+IF(F57=0,"",'Ark1'!Y76)</f>
        <v/>
      </c>
      <c r="AA57" s="131" t="str">
        <f>+IF(F57=0,"",'Ark1'!Z76)</f>
        <v/>
      </c>
      <c r="AB57" s="125" t="str">
        <f>+IF(F57=0,"",'Ark1'!AA76)</f>
        <v/>
      </c>
      <c r="AC57" s="70" t="str">
        <f>+IF(F57=0,"",'Ark1'!AB76)</f>
        <v/>
      </c>
      <c r="AD57" s="70" t="str">
        <f>+IF(F57=0,"",'Ark1'!AC76)</f>
        <v/>
      </c>
      <c r="AE57" s="131" t="str">
        <f>+IF(F57=0,"",'Ark1'!AD76)</f>
        <v/>
      </c>
      <c r="AF57" s="131" t="str">
        <f>+IF(F57=0,"",'Ark1'!AE76)</f>
        <v/>
      </c>
      <c r="AG57" s="131" t="str">
        <f>+IF(F57=0,"",'Ark1'!AF76)</f>
        <v/>
      </c>
      <c r="AH57" s="70" t="str">
        <f t="shared" si="17"/>
        <v/>
      </c>
      <c r="AI57" s="25"/>
    </row>
    <row r="58" spans="1:97">
      <c r="A58" s="25"/>
      <c r="B58" s="69" t="str">
        <f t="shared" si="21"/>
        <v>Nov</v>
      </c>
      <c r="C58" s="393">
        <f>+'Ark1'!C77</f>
        <v>2021</v>
      </c>
      <c r="D58" s="69" t="str">
        <f>+IF(F58=0,"",'Ark1'!Q77)</f>
        <v/>
      </c>
      <c r="E58" s="69" t="str">
        <f t="shared" si="18"/>
        <v/>
      </c>
      <c r="F58" s="402">
        <f>+'Ark1'!R77</f>
        <v>0</v>
      </c>
      <c r="G58" s="69" t="str">
        <f t="shared" si="22"/>
        <v/>
      </c>
      <c r="H58" s="125" t="str">
        <f>+IF(F58=0,"",'Ark1'!AG77)</f>
        <v/>
      </c>
      <c r="I58" s="125" t="str">
        <f t="shared" si="23"/>
        <v/>
      </c>
      <c r="J58" s="125" t="str">
        <f>+IF(F58=0,"",'Ark1'!AH77)</f>
        <v/>
      </c>
      <c r="K58" s="125"/>
      <c r="L58" s="373"/>
      <c r="M58" s="373"/>
      <c r="N58" s="125" t="str">
        <f>+IF(F58=0,"",'Ark1'!U77)</f>
        <v/>
      </c>
      <c r="O58" s="125" t="str">
        <f t="shared" si="19"/>
        <v/>
      </c>
      <c r="P58" s="389"/>
      <c r="Q58" s="383"/>
      <c r="R58" s="383"/>
      <c r="S58" s="70" t="str">
        <f>+IF(F58=0,"",'Ark1'!S77)</f>
        <v/>
      </c>
      <c r="T58" s="70" t="str">
        <f t="shared" si="24"/>
        <v/>
      </c>
      <c r="U58" s="383"/>
      <c r="V58" s="70" t="str">
        <f>+IF(F58=0,"",'Ark1'!T77)</f>
        <v/>
      </c>
      <c r="W58" s="70" t="str">
        <f t="shared" si="20"/>
        <v/>
      </c>
      <c r="X58" s="131" t="str">
        <f>+IF(F58=0,"",'Ark1'!W77)</f>
        <v/>
      </c>
      <c r="Y58" s="131" t="str">
        <f>+IF(F58=0,"",'Ark1'!X77)</f>
        <v/>
      </c>
      <c r="Z58" s="131" t="str">
        <f>+IF(F58=0,"",'Ark1'!Y77)</f>
        <v/>
      </c>
      <c r="AA58" s="131" t="str">
        <f>+IF(F58=0,"",'Ark1'!Z77)</f>
        <v/>
      </c>
      <c r="AB58" s="125" t="str">
        <f>+IF(F58=0,"",'Ark1'!AA77)</f>
        <v/>
      </c>
      <c r="AC58" s="70" t="str">
        <f>+IF(F58=0,"",'Ark1'!AB77)</f>
        <v/>
      </c>
      <c r="AD58" s="70" t="str">
        <f>+IF(F58=0,"",'Ark1'!AC77)</f>
        <v/>
      </c>
      <c r="AE58" s="131" t="str">
        <f>+IF(F58=0,"",'Ark1'!AD77)</f>
        <v/>
      </c>
      <c r="AF58" s="131" t="str">
        <f>+IF(F58=0,"",'Ark1'!AE77)</f>
        <v/>
      </c>
      <c r="AG58" s="131" t="str">
        <f>+IF(F58=0,"",'Ark1'!AF77)</f>
        <v/>
      </c>
      <c r="AH58" s="70" t="str">
        <f t="shared" si="17"/>
        <v/>
      </c>
      <c r="AI58" s="25"/>
    </row>
    <row r="59" spans="1:97">
      <c r="A59" s="25"/>
      <c r="B59" s="69" t="str">
        <f t="shared" si="21"/>
        <v>Des</v>
      </c>
      <c r="C59" s="393">
        <f>+'Ark1'!C78</f>
        <v>2021</v>
      </c>
      <c r="D59" s="69" t="str">
        <f>+IF(F59=0,"",'Ark1'!Q78)</f>
        <v/>
      </c>
      <c r="E59" s="69" t="str">
        <f t="shared" si="18"/>
        <v/>
      </c>
      <c r="F59" s="402">
        <f>+'Ark1'!R78</f>
        <v>0</v>
      </c>
      <c r="G59" s="69" t="str">
        <f t="shared" si="22"/>
        <v/>
      </c>
      <c r="H59" s="125" t="str">
        <f>+IF(F59=0,"",'Ark1'!AG78)</f>
        <v/>
      </c>
      <c r="I59" s="125" t="str">
        <f t="shared" si="23"/>
        <v/>
      </c>
      <c r="J59" s="125" t="str">
        <f>+IF(F59=0,"",'Ark1'!AH78)</f>
        <v/>
      </c>
      <c r="K59" s="125"/>
      <c r="L59" s="373"/>
      <c r="M59" s="373"/>
      <c r="N59" s="125" t="str">
        <f>+IF(F59=0,"",'Ark1'!U78)</f>
        <v/>
      </c>
      <c r="O59" s="125" t="str">
        <f t="shared" si="19"/>
        <v/>
      </c>
      <c r="P59" s="389"/>
      <c r="Q59" s="383"/>
      <c r="R59" s="383"/>
      <c r="S59" s="70" t="str">
        <f>+IF(F59=0,"",'Ark1'!S78)</f>
        <v/>
      </c>
      <c r="T59" s="70" t="str">
        <f t="shared" si="24"/>
        <v/>
      </c>
      <c r="U59" s="383"/>
      <c r="V59" s="70" t="str">
        <f>+IF(F59=0,"",'Ark1'!T78)</f>
        <v/>
      </c>
      <c r="W59" s="70" t="str">
        <f t="shared" si="20"/>
        <v/>
      </c>
      <c r="X59" s="131" t="str">
        <f>+IF(F59=0,"",'Ark1'!W78)</f>
        <v/>
      </c>
      <c r="Y59" s="131" t="str">
        <f>+IF(F59=0,"",'Ark1'!X78)</f>
        <v/>
      </c>
      <c r="Z59" s="131" t="str">
        <f>+IF(F59=0,"",'Ark1'!Y78)</f>
        <v/>
      </c>
      <c r="AA59" s="131" t="str">
        <f>+IF(F59=0,"",'Ark1'!Z78)</f>
        <v/>
      </c>
      <c r="AB59" s="125" t="str">
        <f>+IF(F59=0,"",'Ark1'!AA78)</f>
        <v/>
      </c>
      <c r="AC59" s="70" t="str">
        <f>+IF(F59=0,"",'Ark1'!AB78)</f>
        <v/>
      </c>
      <c r="AD59" s="70" t="str">
        <f>+IF(F59=0,"",'Ark1'!AC78)</f>
        <v/>
      </c>
      <c r="AE59" s="131" t="str">
        <f>+IF(F59=0,"",'Ark1'!AD78)</f>
        <v/>
      </c>
      <c r="AF59" s="131" t="str">
        <f>+IF(F59=0,"",'Ark1'!AE78)</f>
        <v/>
      </c>
      <c r="AG59" s="131" t="str">
        <f>+IF(F59=0,"",'Ark1'!AF78)</f>
        <v/>
      </c>
      <c r="AH59" s="70" t="str">
        <f t="shared" si="17"/>
        <v/>
      </c>
      <c r="AI59" s="25"/>
    </row>
    <row r="60" spans="1:97">
      <c r="A60" s="25"/>
      <c r="B60" s="44" t="str">
        <f>+B48</f>
        <v>Jan</v>
      </c>
      <c r="C60" s="392">
        <f>+'Ark1'!C79</f>
        <v>2020</v>
      </c>
      <c r="D60" s="44" t="str">
        <f>+IF(F60=0,"",'Ark1'!Q79)</f>
        <v/>
      </c>
      <c r="E60" s="44" t="str">
        <f>+IF(F60=0,"",D60-D72)</f>
        <v/>
      </c>
      <c r="F60" s="401">
        <f>+'Ark1'!R79</f>
        <v>0</v>
      </c>
      <c r="G60" s="44" t="str">
        <f>+IF(F60=0,"",F60-F72)</f>
        <v/>
      </c>
      <c r="H60" s="104" t="str">
        <f>+IF(F60=0,"",'Ark1'!AG79)</f>
        <v/>
      </c>
      <c r="I60" s="104" t="str">
        <f>+IF(F60=0,"",H60-H72)</f>
        <v/>
      </c>
      <c r="J60" s="104" t="str">
        <f>+IF(F60=0,"",'Ark1'!AH79)</f>
        <v/>
      </c>
      <c r="K60" s="104"/>
      <c r="L60" s="372"/>
      <c r="M60" s="372"/>
      <c r="N60" s="104" t="str">
        <f>+IF(F60=0,"",'Ark1'!U79)</f>
        <v/>
      </c>
      <c r="O60" s="104" t="str">
        <f t="shared" si="19"/>
        <v/>
      </c>
      <c r="P60" s="388"/>
      <c r="Q60" s="382"/>
      <c r="R60" s="382"/>
      <c r="S60" s="37" t="str">
        <f>+IF(F60=0,"",'Ark1'!S79)</f>
        <v/>
      </c>
      <c r="T60" s="37" t="str">
        <f>+IF(F60=0,"",S60-S72)</f>
        <v/>
      </c>
      <c r="U60" s="382"/>
      <c r="V60" s="37" t="str">
        <f>+IF(F60=0,"",'Ark1'!T79)</f>
        <v/>
      </c>
      <c r="W60" s="37" t="str">
        <f t="shared" si="20"/>
        <v/>
      </c>
      <c r="X60" s="130" t="str">
        <f>+IF(F60=0,"",'Ark1'!W79)</f>
        <v/>
      </c>
      <c r="Y60" s="130" t="str">
        <f>+IF(F60=0,"",'Ark1'!X79)</f>
        <v/>
      </c>
      <c r="Z60" s="130" t="str">
        <f>+IF(F60=0,"",'Ark1'!Y79)</f>
        <v/>
      </c>
      <c r="AA60" s="130" t="str">
        <f>+IF(F60=0,"",'Ark1'!Z79)</f>
        <v/>
      </c>
      <c r="AB60" s="104" t="str">
        <f>+IF(F60=0,"",'Ark1'!AA79)</f>
        <v/>
      </c>
      <c r="AC60" s="37" t="str">
        <f>+IF(F60=0,"",'Ark1'!AB79)</f>
        <v/>
      </c>
      <c r="AD60" s="37" t="str">
        <f>+IF(F60=0,"",'Ark1'!AC79)</f>
        <v/>
      </c>
      <c r="AE60" s="130" t="str">
        <f>+IF(F60=0,"",'Ark1'!AD79)</f>
        <v/>
      </c>
      <c r="AF60" s="130" t="str">
        <f>+IF(F60=0,"",'Ark1'!AE79)</f>
        <v/>
      </c>
      <c r="AG60" s="130" t="str">
        <f>+IF(F60=0,"",'Ark1'!AF79)</f>
        <v/>
      </c>
      <c r="AH60" s="37" t="str">
        <f t="shared" si="17"/>
        <v/>
      </c>
      <c r="AI60" s="25"/>
    </row>
    <row r="61" spans="1:97">
      <c r="A61" s="25"/>
      <c r="B61" s="44" t="str">
        <f t="shared" ref="B61:B71" si="25">+B49</f>
        <v>Feb</v>
      </c>
      <c r="C61" s="392">
        <f>+'Ark1'!C80</f>
        <v>2020</v>
      </c>
      <c r="D61" s="44" t="str">
        <f>+IF(F61=0,"",'Ark1'!Q80)</f>
        <v/>
      </c>
      <c r="E61" s="44" t="str">
        <f t="shared" si="18"/>
        <v/>
      </c>
      <c r="F61" s="401">
        <f>+'Ark1'!R80</f>
        <v>0</v>
      </c>
      <c r="G61" s="44" t="str">
        <f t="shared" si="22"/>
        <v/>
      </c>
      <c r="H61" s="104" t="str">
        <f>+IF(F61=0,"",'Ark1'!AG80)</f>
        <v/>
      </c>
      <c r="I61" s="104" t="str">
        <f t="shared" ref="I61:I71" si="26">+IF(F61=0,"",H61-H73)</f>
        <v/>
      </c>
      <c r="J61" s="104" t="str">
        <f>+IF(F61=0,"",'Ark1'!AH80)</f>
        <v/>
      </c>
      <c r="K61" s="104"/>
      <c r="L61" s="372"/>
      <c r="M61" s="372"/>
      <c r="N61" s="104" t="str">
        <f>+IF(F61=0,"",'Ark1'!U80)</f>
        <v/>
      </c>
      <c r="O61" s="104" t="str">
        <f t="shared" si="19"/>
        <v/>
      </c>
      <c r="P61" s="388"/>
      <c r="Q61" s="382"/>
      <c r="R61" s="382"/>
      <c r="S61" s="37" t="str">
        <f>+IF(F61=0,"",'Ark1'!S80)</f>
        <v/>
      </c>
      <c r="T61" s="37" t="str">
        <f t="shared" ref="T61:T71" si="27">+IF(F61=0,"",S61-S73)</f>
        <v/>
      </c>
      <c r="U61" s="382"/>
      <c r="V61" s="37" t="str">
        <f>+IF(F61=0,"",'Ark1'!T80)</f>
        <v/>
      </c>
      <c r="W61" s="37" t="str">
        <f t="shared" si="20"/>
        <v/>
      </c>
      <c r="X61" s="130" t="str">
        <f>+IF(F61=0,"",'Ark1'!W80)</f>
        <v/>
      </c>
      <c r="Y61" s="130" t="str">
        <f>+IF(F61=0,"",'Ark1'!X80)</f>
        <v/>
      </c>
      <c r="Z61" s="130" t="str">
        <f>+IF(F61=0,"",'Ark1'!Y80)</f>
        <v/>
      </c>
      <c r="AA61" s="130" t="str">
        <f>+IF(F61=0,"",'Ark1'!Z80)</f>
        <v/>
      </c>
      <c r="AB61" s="104" t="str">
        <f>+IF(F61=0,"",'Ark1'!AA80)</f>
        <v/>
      </c>
      <c r="AC61" s="37" t="str">
        <f>+IF(F61=0,"",'Ark1'!AB80)</f>
        <v/>
      </c>
      <c r="AD61" s="37" t="str">
        <f>+IF(F61=0,"",'Ark1'!AC80)</f>
        <v/>
      </c>
      <c r="AE61" s="130" t="str">
        <f>+IF(F61=0,"",'Ark1'!AD80)</f>
        <v/>
      </c>
      <c r="AF61" s="130" t="str">
        <f>+IF(F61=0,"",'Ark1'!AE80)</f>
        <v/>
      </c>
      <c r="AG61" s="130" t="str">
        <f>+IF(F61=0,"",'Ark1'!AF80)</f>
        <v/>
      </c>
      <c r="AH61" s="37" t="str">
        <f t="shared" si="17"/>
        <v/>
      </c>
      <c r="AI61" s="25"/>
    </row>
    <row r="62" spans="1:97">
      <c r="A62" s="25"/>
      <c r="B62" s="44" t="str">
        <f t="shared" si="25"/>
        <v>Mar</v>
      </c>
      <c r="C62" s="392">
        <f>+'Ark1'!C81</f>
        <v>2020</v>
      </c>
      <c r="D62" s="44" t="str">
        <f>+IF(F62=0,"",'Ark1'!Q81)</f>
        <v/>
      </c>
      <c r="E62" s="44" t="str">
        <f t="shared" si="18"/>
        <v/>
      </c>
      <c r="F62" s="401">
        <f>+'Ark1'!R81</f>
        <v>0</v>
      </c>
      <c r="G62" s="44" t="str">
        <f t="shared" si="22"/>
        <v/>
      </c>
      <c r="H62" s="104" t="str">
        <f>+IF(F62=0,"",'Ark1'!AG81)</f>
        <v/>
      </c>
      <c r="I62" s="104" t="str">
        <f t="shared" si="26"/>
        <v/>
      </c>
      <c r="J62" s="104" t="str">
        <f>+IF(F62=0,"",'Ark1'!AH81)</f>
        <v/>
      </c>
      <c r="K62" s="104"/>
      <c r="L62" s="372"/>
      <c r="M62" s="372"/>
      <c r="N62" s="104" t="str">
        <f>+IF(F62=0,"",'Ark1'!U81)</f>
        <v/>
      </c>
      <c r="O62" s="104" t="str">
        <f t="shared" si="19"/>
        <v/>
      </c>
      <c r="P62" s="388"/>
      <c r="Q62" s="382"/>
      <c r="R62" s="382"/>
      <c r="S62" s="37" t="str">
        <f>+IF(F62=0,"",'Ark1'!S81)</f>
        <v/>
      </c>
      <c r="T62" s="37" t="str">
        <f t="shared" si="27"/>
        <v/>
      </c>
      <c r="U62" s="382"/>
      <c r="V62" s="37" t="str">
        <f>+IF(F62=0,"",'Ark1'!T81)</f>
        <v/>
      </c>
      <c r="W62" s="37" t="str">
        <f t="shared" si="20"/>
        <v/>
      </c>
      <c r="X62" s="130" t="str">
        <f>+IF(F62=0,"",'Ark1'!W81)</f>
        <v/>
      </c>
      <c r="Y62" s="130" t="str">
        <f>+IF(F62=0,"",'Ark1'!X81)</f>
        <v/>
      </c>
      <c r="Z62" s="130" t="str">
        <f>+IF(F62=0,"",'Ark1'!Y81)</f>
        <v/>
      </c>
      <c r="AA62" s="130" t="str">
        <f>+IF(F62=0,"",'Ark1'!Z81)</f>
        <v/>
      </c>
      <c r="AB62" s="104" t="str">
        <f>+IF(F62=0,"",'Ark1'!AA81)</f>
        <v/>
      </c>
      <c r="AC62" s="37" t="str">
        <f>+IF(F62=0,"",'Ark1'!AB81)</f>
        <v/>
      </c>
      <c r="AD62" s="37" t="str">
        <f>+IF(F62=0,"",'Ark1'!AC81)</f>
        <v/>
      </c>
      <c r="AE62" s="130" t="str">
        <f>+IF(F62=0,"",'Ark1'!AD81)</f>
        <v/>
      </c>
      <c r="AF62" s="130" t="str">
        <f>+IF(F62=0,"",'Ark1'!AE81)</f>
        <v/>
      </c>
      <c r="AG62" s="130" t="str">
        <f>+IF(F62=0,"",'Ark1'!AF81)</f>
        <v/>
      </c>
      <c r="AH62" s="37" t="str">
        <f t="shared" si="17"/>
        <v/>
      </c>
      <c r="AI62" s="25"/>
    </row>
    <row r="63" spans="1:97">
      <c r="A63" s="25"/>
      <c r="B63" s="44" t="str">
        <f t="shared" si="25"/>
        <v>Apr</v>
      </c>
      <c r="C63" s="392">
        <f>+'Ark1'!C82</f>
        <v>2020</v>
      </c>
      <c r="D63" s="44" t="str">
        <f>+IF(F63=0,"",'Ark1'!Q82)</f>
        <v/>
      </c>
      <c r="E63" s="44" t="str">
        <f t="shared" si="18"/>
        <v/>
      </c>
      <c r="F63" s="401">
        <f>+'Ark1'!R82</f>
        <v>0</v>
      </c>
      <c r="G63" s="44" t="str">
        <f t="shared" si="22"/>
        <v/>
      </c>
      <c r="H63" s="104" t="str">
        <f>+IF(F63=0,"",'Ark1'!AG82)</f>
        <v/>
      </c>
      <c r="I63" s="104" t="str">
        <f t="shared" si="26"/>
        <v/>
      </c>
      <c r="J63" s="104" t="str">
        <f>+IF(F63=0,"",'Ark1'!AH82)</f>
        <v/>
      </c>
      <c r="K63" s="104"/>
      <c r="L63" s="372"/>
      <c r="M63" s="372"/>
      <c r="N63" s="104" t="str">
        <f>+IF(F63=0,"",'Ark1'!U82)</f>
        <v/>
      </c>
      <c r="O63" s="104" t="str">
        <f t="shared" si="19"/>
        <v/>
      </c>
      <c r="P63" s="388"/>
      <c r="Q63" s="382"/>
      <c r="R63" s="382"/>
      <c r="S63" s="37" t="str">
        <f>+IF(F63=0,"",'Ark1'!S82)</f>
        <v/>
      </c>
      <c r="T63" s="37" t="str">
        <f t="shared" si="27"/>
        <v/>
      </c>
      <c r="U63" s="382"/>
      <c r="V63" s="37" t="str">
        <f>+IF(F63=0,"",'Ark1'!T82)</f>
        <v/>
      </c>
      <c r="W63" s="37" t="str">
        <f t="shared" si="20"/>
        <v/>
      </c>
      <c r="X63" s="130" t="str">
        <f>+IF(F63=0,"",'Ark1'!W82)</f>
        <v/>
      </c>
      <c r="Y63" s="130" t="str">
        <f>+IF(F63=0,"",'Ark1'!X82)</f>
        <v/>
      </c>
      <c r="Z63" s="130" t="str">
        <f>+IF(F63=0,"",'Ark1'!Y82)</f>
        <v/>
      </c>
      <c r="AA63" s="130" t="str">
        <f>+IF(F63=0,"",'Ark1'!Z82)</f>
        <v/>
      </c>
      <c r="AB63" s="104" t="str">
        <f>+IF(F63=0,"",'Ark1'!AA82)</f>
        <v/>
      </c>
      <c r="AC63" s="37" t="str">
        <f>+IF(F63=0,"",'Ark1'!AB82)</f>
        <v/>
      </c>
      <c r="AD63" s="37" t="str">
        <f>+IF(F63=0,"",'Ark1'!AC82)</f>
        <v/>
      </c>
      <c r="AE63" s="130" t="str">
        <f>+IF(F63=0,"",'Ark1'!AD82)</f>
        <v/>
      </c>
      <c r="AF63" s="130" t="str">
        <f>+IF(F63=0,"",'Ark1'!AE82)</f>
        <v/>
      </c>
      <c r="AG63" s="130" t="str">
        <f>+IF(F63=0,"",'Ark1'!AF82)</f>
        <v/>
      </c>
      <c r="AH63" s="37" t="str">
        <f t="shared" si="17"/>
        <v/>
      </c>
      <c r="AI63" s="25"/>
    </row>
    <row r="64" spans="1:97">
      <c r="A64" s="25"/>
      <c r="B64" s="44" t="str">
        <f t="shared" si="25"/>
        <v>Mai</v>
      </c>
      <c r="C64" s="392">
        <f>+'Ark1'!C83</f>
        <v>2020</v>
      </c>
      <c r="D64" s="44" t="str">
        <f>+IF(F64=0,"",'Ark1'!Q83)</f>
        <v/>
      </c>
      <c r="E64" s="44" t="str">
        <f t="shared" si="18"/>
        <v/>
      </c>
      <c r="F64" s="401">
        <f>+'Ark1'!R83</f>
        <v>0</v>
      </c>
      <c r="G64" s="44" t="str">
        <f t="shared" si="22"/>
        <v/>
      </c>
      <c r="H64" s="104" t="str">
        <f>+IF(F64=0,"",'Ark1'!AG83)</f>
        <v/>
      </c>
      <c r="I64" s="104" t="str">
        <f t="shared" si="26"/>
        <v/>
      </c>
      <c r="J64" s="104" t="str">
        <f>+IF(F64=0,"",'Ark1'!AH83)</f>
        <v/>
      </c>
      <c r="K64" s="104"/>
      <c r="L64" s="372"/>
      <c r="M64" s="372"/>
      <c r="N64" s="104" t="str">
        <f>+IF(F64=0,"",'Ark1'!U83)</f>
        <v/>
      </c>
      <c r="O64" s="104" t="str">
        <f t="shared" si="19"/>
        <v/>
      </c>
      <c r="P64" s="388"/>
      <c r="Q64" s="382"/>
      <c r="R64" s="382"/>
      <c r="S64" s="37" t="str">
        <f>+IF(F64=0,"",'Ark1'!S83)</f>
        <v/>
      </c>
      <c r="T64" s="37" t="str">
        <f t="shared" si="27"/>
        <v/>
      </c>
      <c r="U64" s="382"/>
      <c r="V64" s="37" t="str">
        <f>+IF(F64=0,"",'Ark1'!T83)</f>
        <v/>
      </c>
      <c r="W64" s="37" t="str">
        <f t="shared" si="20"/>
        <v/>
      </c>
      <c r="X64" s="130" t="str">
        <f>+IF(F64=0,"",'Ark1'!W83)</f>
        <v/>
      </c>
      <c r="Y64" s="130" t="str">
        <f>+IF(F64=0,"",'Ark1'!X83)</f>
        <v/>
      </c>
      <c r="Z64" s="130" t="str">
        <f>+IF(F64=0,"",'Ark1'!Y83)</f>
        <v/>
      </c>
      <c r="AA64" s="130" t="str">
        <f>+IF(F64=0,"",'Ark1'!Z83)</f>
        <v/>
      </c>
      <c r="AB64" s="104" t="str">
        <f>+IF(F64=0,"",'Ark1'!AA83)</f>
        <v/>
      </c>
      <c r="AC64" s="37" t="str">
        <f>+IF(F64=0,"",'Ark1'!AB83)</f>
        <v/>
      </c>
      <c r="AD64" s="37" t="str">
        <f>+IF(F64=0,"",'Ark1'!AC83)</f>
        <v/>
      </c>
      <c r="AE64" s="130" t="str">
        <f>+IF(F64=0,"",'Ark1'!AD83)</f>
        <v/>
      </c>
      <c r="AF64" s="130" t="str">
        <f>+IF(F64=0,"",'Ark1'!AE83)</f>
        <v/>
      </c>
      <c r="AG64" s="130" t="str">
        <f>+IF(F64=0,"",'Ark1'!AF83)</f>
        <v/>
      </c>
      <c r="AH64" s="37" t="str">
        <f t="shared" si="17"/>
        <v/>
      </c>
      <c r="AI64" s="25"/>
    </row>
    <row r="65" spans="1:41">
      <c r="A65" s="25"/>
      <c r="B65" s="44" t="str">
        <f t="shared" si="25"/>
        <v>Jun</v>
      </c>
      <c r="C65" s="392">
        <f>+'Ark1'!C84</f>
        <v>2020</v>
      </c>
      <c r="D65" s="44" t="str">
        <f>+IF(F65=0,"",'Ark1'!Q84)</f>
        <v/>
      </c>
      <c r="E65" s="44" t="str">
        <f t="shared" si="18"/>
        <v/>
      </c>
      <c r="F65" s="401">
        <f>+'Ark1'!R84</f>
        <v>0</v>
      </c>
      <c r="G65" s="44" t="str">
        <f t="shared" si="22"/>
        <v/>
      </c>
      <c r="H65" s="104" t="str">
        <f>+IF(F65=0,"",'Ark1'!AG84)</f>
        <v/>
      </c>
      <c r="I65" s="104" t="str">
        <f t="shared" si="26"/>
        <v/>
      </c>
      <c r="J65" s="104" t="str">
        <f>+IF(F65=0,"",'Ark1'!AH84)</f>
        <v/>
      </c>
      <c r="K65" s="104"/>
      <c r="L65" s="372"/>
      <c r="M65" s="372"/>
      <c r="N65" s="104" t="str">
        <f>+IF(F65=0,"",'Ark1'!U84)</f>
        <v/>
      </c>
      <c r="O65" s="104" t="str">
        <f t="shared" si="19"/>
        <v/>
      </c>
      <c r="P65" s="388"/>
      <c r="Q65" s="382"/>
      <c r="R65" s="382"/>
      <c r="S65" s="37" t="str">
        <f>+IF(F65=0,"",'Ark1'!S84)</f>
        <v/>
      </c>
      <c r="T65" s="37" t="str">
        <f t="shared" si="27"/>
        <v/>
      </c>
      <c r="U65" s="382"/>
      <c r="V65" s="37" t="str">
        <f>+IF(F65=0,"",'Ark1'!T84)</f>
        <v/>
      </c>
      <c r="W65" s="37" t="str">
        <f t="shared" si="20"/>
        <v/>
      </c>
      <c r="X65" s="130" t="str">
        <f>+IF(F65=0,"",'Ark1'!W84)</f>
        <v/>
      </c>
      <c r="Y65" s="130" t="str">
        <f>+IF(F65=0,"",'Ark1'!X84)</f>
        <v/>
      </c>
      <c r="Z65" s="130" t="str">
        <f>+IF(F65=0,"",'Ark1'!Y84)</f>
        <v/>
      </c>
      <c r="AA65" s="130" t="str">
        <f>+IF(F65=0,"",'Ark1'!Z84)</f>
        <v/>
      </c>
      <c r="AB65" s="104" t="str">
        <f>+IF(F65=0,"",'Ark1'!AA84)</f>
        <v/>
      </c>
      <c r="AC65" s="37" t="str">
        <f>+IF(F65=0,"",'Ark1'!AB84)</f>
        <v/>
      </c>
      <c r="AD65" s="37" t="str">
        <f>+IF(F65=0,"",'Ark1'!AC84)</f>
        <v/>
      </c>
      <c r="AE65" s="130" t="str">
        <f>+IF(F65=0,"",'Ark1'!AD84)</f>
        <v/>
      </c>
      <c r="AF65" s="130" t="str">
        <f>+IF(F65=0,"",'Ark1'!AE84)</f>
        <v/>
      </c>
      <c r="AG65" s="130" t="str">
        <f>+IF(F65=0,"",'Ark1'!AF84)</f>
        <v/>
      </c>
      <c r="AH65" s="37" t="str">
        <f t="shared" si="17"/>
        <v/>
      </c>
      <c r="AI65" s="25"/>
    </row>
    <row r="66" spans="1:41">
      <c r="A66" s="25"/>
      <c r="B66" s="44" t="str">
        <f t="shared" si="25"/>
        <v>Jul</v>
      </c>
      <c r="C66" s="392">
        <f>+'Ark1'!C85</f>
        <v>2020</v>
      </c>
      <c r="D66" s="44" t="str">
        <f>+IF(F66=0,"",'Ark1'!Q85)</f>
        <v/>
      </c>
      <c r="E66" s="44" t="str">
        <f t="shared" si="18"/>
        <v/>
      </c>
      <c r="F66" s="401">
        <f>+'Ark1'!R85</f>
        <v>0</v>
      </c>
      <c r="G66" s="44" t="str">
        <f t="shared" si="22"/>
        <v/>
      </c>
      <c r="H66" s="104" t="str">
        <f>+IF(F66=0,"",'Ark1'!AG85)</f>
        <v/>
      </c>
      <c r="I66" s="104" t="str">
        <f t="shared" si="26"/>
        <v/>
      </c>
      <c r="J66" s="104" t="str">
        <f>+IF(F66=0,"",'Ark1'!AH85)</f>
        <v/>
      </c>
      <c r="K66" s="104"/>
      <c r="L66" s="372"/>
      <c r="M66" s="372"/>
      <c r="N66" s="104" t="str">
        <f>+IF(F66=0,"",'Ark1'!U85)</f>
        <v/>
      </c>
      <c r="O66" s="104" t="str">
        <f t="shared" si="19"/>
        <v/>
      </c>
      <c r="P66" s="388"/>
      <c r="Q66" s="382"/>
      <c r="R66" s="382"/>
      <c r="S66" s="37" t="str">
        <f>+IF(F66=0,"",'Ark1'!S85)</f>
        <v/>
      </c>
      <c r="T66" s="37" t="str">
        <f t="shared" si="27"/>
        <v/>
      </c>
      <c r="U66" s="382"/>
      <c r="V66" s="37" t="str">
        <f>+IF(F66=0,"",'Ark1'!T85)</f>
        <v/>
      </c>
      <c r="W66" s="37" t="str">
        <f t="shared" si="20"/>
        <v/>
      </c>
      <c r="X66" s="130" t="str">
        <f>+IF(F66=0,"",'Ark1'!W85)</f>
        <v/>
      </c>
      <c r="Y66" s="130" t="str">
        <f>+IF(F66=0,"",'Ark1'!X85)</f>
        <v/>
      </c>
      <c r="Z66" s="130" t="str">
        <f>+IF(F66=0,"",'Ark1'!Y85)</f>
        <v/>
      </c>
      <c r="AA66" s="130" t="str">
        <f>+IF(F66=0,"",'Ark1'!Z85)</f>
        <v/>
      </c>
      <c r="AB66" s="104" t="str">
        <f>+IF(F66=0,"",'Ark1'!AA85)</f>
        <v/>
      </c>
      <c r="AC66" s="37" t="str">
        <f>+IF(F66=0,"",'Ark1'!AB85)</f>
        <v/>
      </c>
      <c r="AD66" s="37" t="str">
        <f>+IF(F66=0,"",'Ark1'!AC85)</f>
        <v/>
      </c>
      <c r="AE66" s="130" t="str">
        <f>+IF(F66=0,"",'Ark1'!AD85)</f>
        <v/>
      </c>
      <c r="AF66" s="130" t="str">
        <f>+IF(F66=0,"",'Ark1'!AE85)</f>
        <v/>
      </c>
      <c r="AG66" s="130" t="str">
        <f>+IF(F66=0,"",'Ark1'!AF85)</f>
        <v/>
      </c>
      <c r="AH66" s="37" t="str">
        <f t="shared" si="17"/>
        <v/>
      </c>
      <c r="AI66" s="25"/>
    </row>
    <row r="67" spans="1:41">
      <c r="A67" s="25"/>
      <c r="B67" s="44" t="str">
        <f t="shared" si="25"/>
        <v>Aug</v>
      </c>
      <c r="C67" s="392">
        <f>+'Ark1'!C86</f>
        <v>2020</v>
      </c>
      <c r="D67" s="44" t="str">
        <f>+IF(F67=0,"",'Ark1'!Q86)</f>
        <v/>
      </c>
      <c r="E67" s="44" t="str">
        <f t="shared" si="18"/>
        <v/>
      </c>
      <c r="F67" s="401">
        <f>+'Ark1'!R86</f>
        <v>0</v>
      </c>
      <c r="G67" s="44" t="str">
        <f t="shared" si="22"/>
        <v/>
      </c>
      <c r="H67" s="104" t="str">
        <f>+IF(F67=0,"",'Ark1'!AG86)</f>
        <v/>
      </c>
      <c r="I67" s="104" t="str">
        <f t="shared" si="26"/>
        <v/>
      </c>
      <c r="J67" s="104" t="str">
        <f>+IF(F67=0,"",'Ark1'!AH86)</f>
        <v/>
      </c>
      <c r="K67" s="104"/>
      <c r="L67" s="372"/>
      <c r="M67" s="372"/>
      <c r="N67" s="104" t="str">
        <f>+IF(F67=0,"",'Ark1'!U86)</f>
        <v/>
      </c>
      <c r="O67" s="104" t="str">
        <f t="shared" si="19"/>
        <v/>
      </c>
      <c r="P67" s="388"/>
      <c r="Q67" s="382"/>
      <c r="R67" s="382"/>
      <c r="S67" s="37" t="str">
        <f>+IF(F67=0,"",'Ark1'!S86)</f>
        <v/>
      </c>
      <c r="T67" s="37" t="str">
        <f t="shared" si="27"/>
        <v/>
      </c>
      <c r="U67" s="382"/>
      <c r="V67" s="37" t="str">
        <f>+IF(F67=0,"",'Ark1'!T86)</f>
        <v/>
      </c>
      <c r="W67" s="37" t="str">
        <f t="shared" si="20"/>
        <v/>
      </c>
      <c r="X67" s="130" t="str">
        <f>+IF(F67=0,"",'Ark1'!W86)</f>
        <v/>
      </c>
      <c r="Y67" s="130" t="str">
        <f>+IF(F67=0,"",'Ark1'!X86)</f>
        <v/>
      </c>
      <c r="Z67" s="130" t="str">
        <f>+IF(F67=0,"",'Ark1'!Y86)</f>
        <v/>
      </c>
      <c r="AA67" s="130" t="str">
        <f>+IF(F67=0,"",'Ark1'!Z86)</f>
        <v/>
      </c>
      <c r="AB67" s="104" t="str">
        <f>+IF(F67=0,"",'Ark1'!AA86)</f>
        <v/>
      </c>
      <c r="AC67" s="37" t="str">
        <f>+IF(F67=0,"",'Ark1'!AB86)</f>
        <v/>
      </c>
      <c r="AD67" s="37" t="str">
        <f>+IF(F67=0,"",'Ark1'!AC86)</f>
        <v/>
      </c>
      <c r="AE67" s="130" t="str">
        <f>+IF(F67=0,"",'Ark1'!AD86)</f>
        <v/>
      </c>
      <c r="AF67" s="130" t="str">
        <f>+IF(F67=0,"",'Ark1'!AE86)</f>
        <v/>
      </c>
      <c r="AG67" s="130" t="str">
        <f>+IF(F67=0,"",'Ark1'!AF86)</f>
        <v/>
      </c>
      <c r="AH67" s="37" t="str">
        <f t="shared" si="17"/>
        <v/>
      </c>
      <c r="AI67" s="25"/>
    </row>
    <row r="68" spans="1:41">
      <c r="A68" s="25"/>
      <c r="B68" s="44" t="str">
        <f t="shared" si="25"/>
        <v>Sep</v>
      </c>
      <c r="C68" s="392">
        <f>+'Ark1'!C87</f>
        <v>2020</v>
      </c>
      <c r="D68" s="44" t="str">
        <f>+IF(F68=0,"",'Ark1'!Q87)</f>
        <v/>
      </c>
      <c r="E68" s="44" t="str">
        <f t="shared" si="18"/>
        <v/>
      </c>
      <c r="F68" s="401">
        <f>+'Ark1'!R87</f>
        <v>0</v>
      </c>
      <c r="G68" s="44" t="str">
        <f t="shared" si="22"/>
        <v/>
      </c>
      <c r="H68" s="104" t="str">
        <f>+IF(F68=0,"",'Ark1'!AG87)</f>
        <v/>
      </c>
      <c r="I68" s="104" t="str">
        <f t="shared" si="26"/>
        <v/>
      </c>
      <c r="J68" s="104" t="str">
        <f>+IF(F68=0,"",'Ark1'!AH87)</f>
        <v/>
      </c>
      <c r="K68" s="104"/>
      <c r="L68" s="372"/>
      <c r="M68" s="372"/>
      <c r="N68" s="104" t="str">
        <f>+IF(F68=0,"",'Ark1'!U87)</f>
        <v/>
      </c>
      <c r="O68" s="104" t="str">
        <f t="shared" si="19"/>
        <v/>
      </c>
      <c r="P68" s="388"/>
      <c r="Q68" s="382"/>
      <c r="R68" s="382"/>
      <c r="S68" s="37" t="str">
        <f>+IF(F68=0,"",'Ark1'!S87)</f>
        <v/>
      </c>
      <c r="T68" s="37" t="str">
        <f t="shared" si="27"/>
        <v/>
      </c>
      <c r="U68" s="382"/>
      <c r="V68" s="37" t="str">
        <f>+IF(F68=0,"",'Ark1'!T87)</f>
        <v/>
      </c>
      <c r="W68" s="37" t="str">
        <f t="shared" si="20"/>
        <v/>
      </c>
      <c r="X68" s="130" t="str">
        <f>+IF(F68=0,"",'Ark1'!W87)</f>
        <v/>
      </c>
      <c r="Y68" s="130" t="str">
        <f>+IF(F68=0,"",'Ark1'!X87)</f>
        <v/>
      </c>
      <c r="Z68" s="130" t="str">
        <f>+IF(F68=0,"",'Ark1'!Y87)</f>
        <v/>
      </c>
      <c r="AA68" s="130" t="str">
        <f>+IF(F68=0,"",'Ark1'!Z87)</f>
        <v/>
      </c>
      <c r="AB68" s="104" t="str">
        <f>+IF(F68=0,"",'Ark1'!AA87)</f>
        <v/>
      </c>
      <c r="AC68" s="37" t="str">
        <f>+IF(F68=0,"",'Ark1'!AB87)</f>
        <v/>
      </c>
      <c r="AD68" s="37" t="str">
        <f>+IF(F68=0,"",'Ark1'!AC87)</f>
        <v/>
      </c>
      <c r="AE68" s="130" t="str">
        <f>+IF(F68=0,"",'Ark1'!AD87)</f>
        <v/>
      </c>
      <c r="AF68" s="130" t="str">
        <f>+IF(F68=0,"",'Ark1'!AE87)</f>
        <v/>
      </c>
      <c r="AG68" s="130" t="str">
        <f>+IF(F68=0,"",'Ark1'!AF87)</f>
        <v/>
      </c>
      <c r="AH68" s="37" t="str">
        <f t="shared" si="17"/>
        <v/>
      </c>
      <c r="AI68" s="25"/>
    </row>
    <row r="69" spans="1:41">
      <c r="A69" s="25"/>
      <c r="B69" s="44" t="str">
        <f t="shared" si="25"/>
        <v>Okt</v>
      </c>
      <c r="C69" s="392">
        <f>+'Ark1'!C88</f>
        <v>2020</v>
      </c>
      <c r="D69" s="44" t="str">
        <f>+IF(F69=0,"",'Ark1'!Q88)</f>
        <v/>
      </c>
      <c r="E69" s="44" t="str">
        <f t="shared" si="18"/>
        <v/>
      </c>
      <c r="F69" s="401">
        <f>+'Ark1'!R88</f>
        <v>0</v>
      </c>
      <c r="G69" s="44" t="str">
        <f t="shared" si="22"/>
        <v/>
      </c>
      <c r="H69" s="104" t="str">
        <f>+IF(F69=0,"",'Ark1'!AG88)</f>
        <v/>
      </c>
      <c r="I69" s="104" t="str">
        <f t="shared" si="26"/>
        <v/>
      </c>
      <c r="J69" s="104" t="str">
        <f>+IF(F69=0,"",'Ark1'!AH88)</f>
        <v/>
      </c>
      <c r="K69" s="104"/>
      <c r="L69" s="372"/>
      <c r="M69" s="372"/>
      <c r="N69" s="104" t="str">
        <f>+IF(F69=0,"",'Ark1'!U88)</f>
        <v/>
      </c>
      <c r="O69" s="104" t="str">
        <f t="shared" si="19"/>
        <v/>
      </c>
      <c r="P69" s="388"/>
      <c r="Q69" s="382"/>
      <c r="R69" s="382"/>
      <c r="S69" s="37" t="str">
        <f>+IF(F69=0,"",'Ark1'!S88)</f>
        <v/>
      </c>
      <c r="T69" s="37" t="str">
        <f t="shared" si="27"/>
        <v/>
      </c>
      <c r="U69" s="382"/>
      <c r="V69" s="37" t="str">
        <f>+IF(F69=0,"",'Ark1'!T88)</f>
        <v/>
      </c>
      <c r="W69" s="37" t="str">
        <f t="shared" si="20"/>
        <v/>
      </c>
      <c r="X69" s="130" t="str">
        <f>+IF(F69=0,"",'Ark1'!W88)</f>
        <v/>
      </c>
      <c r="Y69" s="130" t="str">
        <f>+IF(F69=0,"",'Ark1'!X88)</f>
        <v/>
      </c>
      <c r="Z69" s="130" t="str">
        <f>+IF(F69=0,"",'Ark1'!Y88)</f>
        <v/>
      </c>
      <c r="AA69" s="130" t="str">
        <f>+IF(F69=0,"",'Ark1'!Z88)</f>
        <v/>
      </c>
      <c r="AB69" s="104" t="str">
        <f>+IF(F69=0,"",'Ark1'!AA88)</f>
        <v/>
      </c>
      <c r="AC69" s="37" t="str">
        <f>+IF(F69=0,"",'Ark1'!AB88)</f>
        <v/>
      </c>
      <c r="AD69" s="37" t="str">
        <f>+IF(F69=0,"",'Ark1'!AC88)</f>
        <v/>
      </c>
      <c r="AE69" s="130" t="str">
        <f>+IF(F69=0,"",'Ark1'!AD88)</f>
        <v/>
      </c>
      <c r="AF69" s="130" t="str">
        <f>+IF(F69=0,"",'Ark1'!AE88)</f>
        <v/>
      </c>
      <c r="AG69" s="130" t="str">
        <f>+IF(F69=0,"",'Ark1'!AF88)</f>
        <v/>
      </c>
      <c r="AH69" s="37" t="str">
        <f t="shared" si="17"/>
        <v/>
      </c>
      <c r="AI69" s="25"/>
    </row>
    <row r="70" spans="1:41">
      <c r="A70" s="25"/>
      <c r="B70" s="44" t="str">
        <f t="shared" si="25"/>
        <v>Nov</v>
      </c>
      <c r="C70" s="392">
        <f>+'Ark1'!C89</f>
        <v>2020</v>
      </c>
      <c r="D70" s="44" t="str">
        <f>+IF(F70=0,"",'Ark1'!Q89)</f>
        <v/>
      </c>
      <c r="E70" s="44" t="str">
        <f t="shared" si="18"/>
        <v/>
      </c>
      <c r="F70" s="401">
        <f>+'Ark1'!R89</f>
        <v>0</v>
      </c>
      <c r="G70" s="44" t="str">
        <f t="shared" si="22"/>
        <v/>
      </c>
      <c r="H70" s="104" t="str">
        <f>+IF(F70=0,"",'Ark1'!AG89)</f>
        <v/>
      </c>
      <c r="I70" s="104" t="str">
        <f t="shared" si="26"/>
        <v/>
      </c>
      <c r="J70" s="104" t="str">
        <f>+IF(F70=0,"",'Ark1'!AH89)</f>
        <v/>
      </c>
      <c r="K70" s="104"/>
      <c r="L70" s="372"/>
      <c r="M70" s="372"/>
      <c r="N70" s="104" t="str">
        <f>+IF(F70=0,"",'Ark1'!U89)</f>
        <v/>
      </c>
      <c r="O70" s="104" t="str">
        <f t="shared" si="19"/>
        <v/>
      </c>
      <c r="P70" s="388"/>
      <c r="Q70" s="382"/>
      <c r="R70" s="382"/>
      <c r="S70" s="37" t="str">
        <f>+IF(F70=0,"",'Ark1'!S89)</f>
        <v/>
      </c>
      <c r="T70" s="37" t="str">
        <f t="shared" si="27"/>
        <v/>
      </c>
      <c r="U70" s="382"/>
      <c r="V70" s="37" t="str">
        <f>+IF(F70=0,"",'Ark1'!T89)</f>
        <v/>
      </c>
      <c r="W70" s="37" t="str">
        <f t="shared" si="20"/>
        <v/>
      </c>
      <c r="X70" s="130" t="str">
        <f>+IF(F70=0,"",'Ark1'!W89)</f>
        <v/>
      </c>
      <c r="Y70" s="130" t="str">
        <f>+IF(F70=0,"",'Ark1'!X89)</f>
        <v/>
      </c>
      <c r="Z70" s="130" t="str">
        <f>+IF(F70=0,"",'Ark1'!Y89)</f>
        <v/>
      </c>
      <c r="AA70" s="130" t="str">
        <f>+IF(F70=0,"",'Ark1'!Z89)</f>
        <v/>
      </c>
      <c r="AB70" s="104" t="str">
        <f>+IF(F70=0,"",'Ark1'!AA89)</f>
        <v/>
      </c>
      <c r="AC70" s="37" t="str">
        <f>+IF(F70=0,"",'Ark1'!AB89)</f>
        <v/>
      </c>
      <c r="AD70" s="37" t="str">
        <f>+IF(F70=0,"",'Ark1'!AC89)</f>
        <v/>
      </c>
      <c r="AE70" s="130" t="str">
        <f>+IF(F70=0,"",'Ark1'!AD89)</f>
        <v/>
      </c>
      <c r="AF70" s="130" t="str">
        <f>+IF(F70=0,"",'Ark1'!AE89)</f>
        <v/>
      </c>
      <c r="AG70" s="130" t="str">
        <f>+IF(F70=0,"",'Ark1'!AF89)</f>
        <v/>
      </c>
      <c r="AH70" s="37" t="str">
        <f t="shared" si="17"/>
        <v/>
      </c>
      <c r="AI70" s="25"/>
    </row>
    <row r="71" spans="1:41">
      <c r="A71" s="25"/>
      <c r="B71" s="44" t="str">
        <f t="shared" si="25"/>
        <v>Des</v>
      </c>
      <c r="C71" s="392">
        <f>+'Ark1'!C90</f>
        <v>2020</v>
      </c>
      <c r="D71" s="44" t="str">
        <f>+IF(F71=0,"",'Ark1'!Q90)</f>
        <v/>
      </c>
      <c r="E71" s="44" t="str">
        <f t="shared" si="18"/>
        <v/>
      </c>
      <c r="F71" s="401">
        <f>+'Ark1'!R90</f>
        <v>0</v>
      </c>
      <c r="G71" s="44" t="str">
        <f t="shared" si="22"/>
        <v/>
      </c>
      <c r="H71" s="104" t="str">
        <f>+IF(F71=0,"",'Ark1'!AG90)</f>
        <v/>
      </c>
      <c r="I71" s="104" t="str">
        <f t="shared" si="26"/>
        <v/>
      </c>
      <c r="J71" s="104" t="str">
        <f>+IF(F71=0,"",'Ark1'!AH90)</f>
        <v/>
      </c>
      <c r="K71" s="104"/>
      <c r="L71" s="372"/>
      <c r="M71" s="372"/>
      <c r="N71" s="104" t="str">
        <f>+IF(F71=0,"",'Ark1'!U90)</f>
        <v/>
      </c>
      <c r="O71" s="104" t="str">
        <f t="shared" si="19"/>
        <v/>
      </c>
      <c r="P71" s="388"/>
      <c r="Q71" s="382"/>
      <c r="R71" s="382"/>
      <c r="S71" s="37" t="str">
        <f>+IF(F71=0,"",'Ark1'!S90)</f>
        <v/>
      </c>
      <c r="T71" s="37" t="str">
        <f t="shared" si="27"/>
        <v/>
      </c>
      <c r="U71" s="382"/>
      <c r="V71" s="37" t="str">
        <f>+IF(F71=0,"",'Ark1'!T90)</f>
        <v/>
      </c>
      <c r="W71" s="37" t="str">
        <f t="shared" si="20"/>
        <v/>
      </c>
      <c r="X71" s="130" t="str">
        <f>+IF(F71=0,"",'Ark1'!W90)</f>
        <v/>
      </c>
      <c r="Y71" s="130" t="str">
        <f>+IF(F71=0,"",'Ark1'!X90)</f>
        <v/>
      </c>
      <c r="Z71" s="130" t="str">
        <f>+IF(F71=0,"",'Ark1'!Y90)</f>
        <v/>
      </c>
      <c r="AA71" s="130" t="str">
        <f>+IF(F71=0,"",'Ark1'!Z90)</f>
        <v/>
      </c>
      <c r="AB71" s="104" t="str">
        <f>+IF(F71=0,"",'Ark1'!AA90)</f>
        <v/>
      </c>
      <c r="AC71" s="37" t="str">
        <f>+IF(F71=0,"",'Ark1'!AB90)</f>
        <v/>
      </c>
      <c r="AD71" s="37" t="str">
        <f>+IF(F71=0,"",'Ark1'!AC90)</f>
        <v/>
      </c>
      <c r="AE71" s="130" t="str">
        <f>+IF(F71=0,"",'Ark1'!AD90)</f>
        <v/>
      </c>
      <c r="AF71" s="130" t="str">
        <f>+IF(F71=0,"",'Ark1'!AE90)</f>
        <v/>
      </c>
      <c r="AG71" s="130" t="str">
        <f>+IF(F71=0,"",'Ark1'!AF90)</f>
        <v/>
      </c>
      <c r="AH71" s="37" t="str">
        <f t="shared" si="17"/>
        <v/>
      </c>
      <c r="AI71" s="25"/>
    </row>
    <row r="72" spans="1:41">
      <c r="A72" s="25"/>
      <c r="B72" s="69" t="str">
        <f>+B60</f>
        <v>Jan</v>
      </c>
      <c r="C72" s="393">
        <f>+'Ark1'!C91</f>
        <v>2019</v>
      </c>
      <c r="D72" s="69" t="str">
        <f>+IF(F72=0,"",'Ark1'!Q91)</f>
        <v/>
      </c>
      <c r="E72" s="69" t="str">
        <f>+IF(F72=0,"",D72-D84)</f>
        <v/>
      </c>
      <c r="F72" s="402">
        <f>+'Ark1'!R91</f>
        <v>0</v>
      </c>
      <c r="G72" s="69" t="str">
        <f>+IF(F72=0,"",F72-F84)</f>
        <v/>
      </c>
      <c r="H72" s="125" t="str">
        <f>+IF(F72=0,"",'Ark1'!AG91)</f>
        <v/>
      </c>
      <c r="I72" s="125" t="str">
        <f>+IF(F72=0,"",H72-H84)</f>
        <v/>
      </c>
      <c r="J72" s="125" t="str">
        <f>+IF(F72=0,"",'Ark1'!AH91)</f>
        <v/>
      </c>
      <c r="K72" s="125"/>
      <c r="L72" s="373"/>
      <c r="M72" s="373"/>
      <c r="N72" s="125" t="str">
        <f>+IF(F72=0,"",'Ark1'!U91)</f>
        <v/>
      </c>
      <c r="O72" s="125" t="str">
        <f t="shared" si="19"/>
        <v/>
      </c>
      <c r="P72" s="389"/>
      <c r="Q72" s="383"/>
      <c r="R72" s="383"/>
      <c r="S72" s="70" t="str">
        <f>+IF(F72=0,"",'Ark1'!S91)</f>
        <v/>
      </c>
      <c r="T72" s="70" t="str">
        <f>+IF(F72=0,"",S72-S84)</f>
        <v/>
      </c>
      <c r="U72" s="383"/>
      <c r="V72" s="70" t="str">
        <f>+IF(F72=0,"",'Ark1'!T91)</f>
        <v/>
      </c>
      <c r="W72" s="70" t="str">
        <f t="shared" si="20"/>
        <v/>
      </c>
      <c r="X72" s="131" t="str">
        <f>+IF(F72=0,"",'Ark1'!W91)</f>
        <v/>
      </c>
      <c r="Y72" s="131" t="str">
        <f>+IF(F72=0,"",'Ark1'!X91)</f>
        <v/>
      </c>
      <c r="Z72" s="131" t="str">
        <f>+IF(F72=0,"",'Ark1'!Y91)</f>
        <v/>
      </c>
      <c r="AA72" s="131" t="str">
        <f>+IF(F72=0,"",'Ark1'!Z91)</f>
        <v/>
      </c>
      <c r="AB72" s="125" t="str">
        <f>+IF(F72=0,"",'Ark1'!AA91)</f>
        <v/>
      </c>
      <c r="AC72" s="70" t="str">
        <f>+IF(F72=0,"",'Ark1'!AB91)</f>
        <v/>
      </c>
      <c r="AD72" s="70" t="str">
        <f>+IF(F72=0,"",'Ark1'!AC91)</f>
        <v/>
      </c>
      <c r="AE72" s="131" t="str">
        <f>+IF(F72=0,"",'Ark1'!AD91)</f>
        <v/>
      </c>
      <c r="AF72" s="131" t="str">
        <f>+IF(F72=0,"",'Ark1'!AE91)</f>
        <v/>
      </c>
      <c r="AG72" s="131" t="str">
        <f>+IF(F72=0,"",'Ark1'!AF91)</f>
        <v/>
      </c>
      <c r="AH72" s="70" t="str">
        <f t="shared" si="17"/>
        <v/>
      </c>
      <c r="AI72" s="25"/>
    </row>
    <row r="73" spans="1:41">
      <c r="A73" s="25"/>
      <c r="B73" s="69" t="str">
        <f t="shared" ref="B73:B83" si="28">+B61</f>
        <v>Feb</v>
      </c>
      <c r="C73" s="393">
        <f>+'Ark1'!C92</f>
        <v>2019</v>
      </c>
      <c r="D73" s="69" t="str">
        <f>+IF(F73=0,"",'Ark1'!Q92)</f>
        <v/>
      </c>
      <c r="E73" s="69" t="str">
        <f t="shared" si="18"/>
        <v/>
      </c>
      <c r="F73" s="402">
        <f>+'Ark1'!R92</f>
        <v>0</v>
      </c>
      <c r="G73" s="69" t="str">
        <f t="shared" si="22"/>
        <v/>
      </c>
      <c r="H73" s="125" t="str">
        <f>+IF(F73=0,"",'Ark1'!AG92)</f>
        <v/>
      </c>
      <c r="I73" s="125" t="str">
        <f t="shared" ref="I73:I83" si="29">+IF(F73=0,"",H73-H85)</f>
        <v/>
      </c>
      <c r="J73" s="125" t="str">
        <f>+IF(F73=0,"",'Ark1'!AH92)</f>
        <v/>
      </c>
      <c r="K73" s="125"/>
      <c r="L73" s="373"/>
      <c r="M73" s="373"/>
      <c r="N73" s="125" t="str">
        <f>+IF(F73=0,"",'Ark1'!U92)</f>
        <v/>
      </c>
      <c r="O73" s="125" t="str">
        <f t="shared" si="19"/>
        <v/>
      </c>
      <c r="P73" s="389"/>
      <c r="Q73" s="383"/>
      <c r="R73" s="383"/>
      <c r="S73" s="70" t="str">
        <f>+IF(F73=0,"",'Ark1'!S92)</f>
        <v/>
      </c>
      <c r="T73" s="70" t="str">
        <f t="shared" ref="T73:T83" si="30">+IF(F73=0,"",S73-S85)</f>
        <v/>
      </c>
      <c r="U73" s="383"/>
      <c r="V73" s="70" t="str">
        <f>+IF(F73=0,"",'Ark1'!T92)</f>
        <v/>
      </c>
      <c r="W73" s="70" t="str">
        <f t="shared" si="20"/>
        <v/>
      </c>
      <c r="X73" s="131" t="str">
        <f>+IF(F73=0,"",'Ark1'!W92)</f>
        <v/>
      </c>
      <c r="Y73" s="131" t="str">
        <f>+IF(F73=0,"",'Ark1'!X92)</f>
        <v/>
      </c>
      <c r="Z73" s="131" t="str">
        <f>+IF(F73=0,"",'Ark1'!Y92)</f>
        <v/>
      </c>
      <c r="AA73" s="131" t="str">
        <f>+IF(F73=0,"",'Ark1'!Z92)</f>
        <v/>
      </c>
      <c r="AB73" s="125" t="str">
        <f>+IF(F73=0,"",'Ark1'!AA92)</f>
        <v/>
      </c>
      <c r="AC73" s="70" t="str">
        <f>+IF(F73=0,"",'Ark1'!AB92)</f>
        <v/>
      </c>
      <c r="AD73" s="70" t="str">
        <f>+IF(F73=0,"",'Ark1'!AC92)</f>
        <v/>
      </c>
      <c r="AE73" s="131" t="str">
        <f>+IF(F73=0,"",'Ark1'!AD92)</f>
        <v/>
      </c>
      <c r="AF73" s="131" t="str">
        <f>+IF(F73=0,"",'Ark1'!AE92)</f>
        <v/>
      </c>
      <c r="AG73" s="131" t="str">
        <f>+IF(F73=0,"",'Ark1'!AF92)</f>
        <v/>
      </c>
      <c r="AH73" s="70" t="str">
        <f t="shared" si="17"/>
        <v/>
      </c>
      <c r="AI73" s="25"/>
    </row>
    <row r="74" spans="1:41">
      <c r="A74" s="25"/>
      <c r="B74" s="69" t="str">
        <f t="shared" si="28"/>
        <v>Mar</v>
      </c>
      <c r="C74" s="393">
        <f>+'Ark1'!C93</f>
        <v>2019</v>
      </c>
      <c r="D74" s="69" t="str">
        <f>+IF(F74=0,"",'Ark1'!Q93)</f>
        <v/>
      </c>
      <c r="E74" s="69" t="str">
        <f t="shared" si="18"/>
        <v/>
      </c>
      <c r="F74" s="402">
        <f>+'Ark1'!R93</f>
        <v>0</v>
      </c>
      <c r="G74" s="69" t="str">
        <f t="shared" si="22"/>
        <v/>
      </c>
      <c r="H74" s="125" t="str">
        <f>+IF(F74=0,"",'Ark1'!AG93)</f>
        <v/>
      </c>
      <c r="I74" s="125" t="str">
        <f t="shared" si="29"/>
        <v/>
      </c>
      <c r="J74" s="125" t="str">
        <f>+IF(F74=0,"",'Ark1'!AH93)</f>
        <v/>
      </c>
      <c r="K74" s="125"/>
      <c r="L74" s="373"/>
      <c r="M74" s="373"/>
      <c r="N74" s="125" t="str">
        <f>+IF(F74=0,"",'Ark1'!U93)</f>
        <v/>
      </c>
      <c r="O74" s="125" t="str">
        <f t="shared" si="19"/>
        <v/>
      </c>
      <c r="P74" s="389"/>
      <c r="Q74" s="383"/>
      <c r="R74" s="383"/>
      <c r="S74" s="70" t="str">
        <f>+IF(F74=0,"",'Ark1'!S93)</f>
        <v/>
      </c>
      <c r="T74" s="70" t="str">
        <f t="shared" si="30"/>
        <v/>
      </c>
      <c r="U74" s="383"/>
      <c r="V74" s="70" t="str">
        <f>+IF(F74=0,"",'Ark1'!T93)</f>
        <v/>
      </c>
      <c r="W74" s="70" t="str">
        <f t="shared" si="20"/>
        <v/>
      </c>
      <c r="X74" s="131" t="str">
        <f>+IF(F74=0,"",'Ark1'!W93)</f>
        <v/>
      </c>
      <c r="Y74" s="131" t="str">
        <f>+IF(F74=0,"",'Ark1'!X93)</f>
        <v/>
      </c>
      <c r="Z74" s="131" t="str">
        <f>+IF(F74=0,"",'Ark1'!Y93)</f>
        <v/>
      </c>
      <c r="AA74" s="131" t="str">
        <f>+IF(F74=0,"",'Ark1'!Z93)</f>
        <v/>
      </c>
      <c r="AB74" s="125" t="str">
        <f>+IF(F74=0,"",'Ark1'!AA93)</f>
        <v/>
      </c>
      <c r="AC74" s="70" t="str">
        <f>+IF(F74=0,"",'Ark1'!AB93)</f>
        <v/>
      </c>
      <c r="AD74" s="70" t="str">
        <f>+IF(F74=0,"",'Ark1'!AC93)</f>
        <v/>
      </c>
      <c r="AE74" s="131" t="str">
        <f>+IF(F74=0,"",'Ark1'!AD93)</f>
        <v/>
      </c>
      <c r="AF74" s="131" t="str">
        <f>+IF(F74=0,"",'Ark1'!AE93)</f>
        <v/>
      </c>
      <c r="AG74" s="131" t="str">
        <f>+IF(F74=0,"",'Ark1'!AF93)</f>
        <v/>
      </c>
      <c r="AH74" s="70" t="str">
        <f t="shared" si="17"/>
        <v/>
      </c>
      <c r="AI74" s="25"/>
    </row>
    <row r="75" spans="1:41">
      <c r="A75" s="25"/>
      <c r="B75" s="69" t="str">
        <f t="shared" si="28"/>
        <v>Apr</v>
      </c>
      <c r="C75" s="393">
        <f>+'Ark1'!C94</f>
        <v>2019</v>
      </c>
      <c r="D75" s="69" t="str">
        <f>+IF(F75=0,"",'Ark1'!Q94)</f>
        <v/>
      </c>
      <c r="E75" s="69" t="str">
        <f t="shared" si="18"/>
        <v/>
      </c>
      <c r="F75" s="402">
        <f>+'Ark1'!R94</f>
        <v>0</v>
      </c>
      <c r="G75" s="69" t="str">
        <f t="shared" si="22"/>
        <v/>
      </c>
      <c r="H75" s="125" t="str">
        <f>+IF(F75=0,"",'Ark1'!AG94)</f>
        <v/>
      </c>
      <c r="I75" s="125" t="str">
        <f t="shared" si="29"/>
        <v/>
      </c>
      <c r="J75" s="125" t="str">
        <f>+IF(F75=0,"",'Ark1'!AH94)</f>
        <v/>
      </c>
      <c r="K75" s="125"/>
      <c r="L75" s="373"/>
      <c r="M75" s="373"/>
      <c r="N75" s="125" t="str">
        <f>+IF(F75=0,"",'Ark1'!U94)</f>
        <v/>
      </c>
      <c r="O75" s="125" t="str">
        <f t="shared" si="19"/>
        <v/>
      </c>
      <c r="P75" s="389"/>
      <c r="Q75" s="383"/>
      <c r="R75" s="383"/>
      <c r="S75" s="70" t="str">
        <f>+IF(F75=0,"",'Ark1'!S94)</f>
        <v/>
      </c>
      <c r="T75" s="70" t="str">
        <f t="shared" si="30"/>
        <v/>
      </c>
      <c r="U75" s="383"/>
      <c r="V75" s="70" t="str">
        <f>+IF(F75=0,"",'Ark1'!T94)</f>
        <v/>
      </c>
      <c r="W75" s="70" t="str">
        <f t="shared" si="20"/>
        <v/>
      </c>
      <c r="X75" s="131" t="str">
        <f>+IF(F75=0,"",'Ark1'!W94)</f>
        <v/>
      </c>
      <c r="Y75" s="131" t="str">
        <f>+IF(F75=0,"",'Ark1'!X94)</f>
        <v/>
      </c>
      <c r="Z75" s="131" t="str">
        <f>+IF(F75=0,"",'Ark1'!Y94)</f>
        <v/>
      </c>
      <c r="AA75" s="131" t="str">
        <f>+IF(F75=0,"",'Ark1'!Z94)</f>
        <v/>
      </c>
      <c r="AB75" s="125" t="str">
        <f>+IF(F75=0,"",'Ark1'!AA94)</f>
        <v/>
      </c>
      <c r="AC75" s="70" t="str">
        <f>+IF(F75=0,"",'Ark1'!AB94)</f>
        <v/>
      </c>
      <c r="AD75" s="70" t="str">
        <f>+IF(F75=0,"",'Ark1'!AC94)</f>
        <v/>
      </c>
      <c r="AE75" s="131" t="str">
        <f>+IF(F75=0,"",'Ark1'!AD94)</f>
        <v/>
      </c>
      <c r="AF75" s="131" t="str">
        <f>+IF(F75=0,"",'Ark1'!AE94)</f>
        <v/>
      </c>
      <c r="AG75" s="131" t="str">
        <f>+IF(F75=0,"",'Ark1'!AF94)</f>
        <v/>
      </c>
      <c r="AH75" s="70" t="str">
        <f t="shared" si="17"/>
        <v/>
      </c>
      <c r="AI75" s="25"/>
    </row>
    <row r="76" spans="1:41">
      <c r="A76" s="25"/>
      <c r="B76" s="69" t="str">
        <f t="shared" si="28"/>
        <v>Mai</v>
      </c>
      <c r="C76" s="393">
        <f>+'Ark1'!C95</f>
        <v>2019</v>
      </c>
      <c r="D76" s="69" t="str">
        <f>+IF(F76=0,"",'Ark1'!Q95)</f>
        <v/>
      </c>
      <c r="E76" s="69" t="str">
        <f t="shared" si="18"/>
        <v/>
      </c>
      <c r="F76" s="402">
        <f>+'Ark1'!R95</f>
        <v>0</v>
      </c>
      <c r="G76" s="69" t="str">
        <f t="shared" si="22"/>
        <v/>
      </c>
      <c r="H76" s="125" t="str">
        <f>+IF(F76=0,"",'Ark1'!AG95)</f>
        <v/>
      </c>
      <c r="I76" s="125" t="str">
        <f t="shared" si="29"/>
        <v/>
      </c>
      <c r="J76" s="125" t="str">
        <f>+IF(F76=0,"",'Ark1'!AH95)</f>
        <v/>
      </c>
      <c r="K76" s="125"/>
      <c r="L76" s="373"/>
      <c r="M76" s="373"/>
      <c r="N76" s="125" t="str">
        <f>+IF(F76=0,"",'Ark1'!U95)</f>
        <v/>
      </c>
      <c r="O76" s="125" t="str">
        <f t="shared" si="19"/>
        <v/>
      </c>
      <c r="P76" s="389"/>
      <c r="Q76" s="383"/>
      <c r="R76" s="383"/>
      <c r="S76" s="70" t="str">
        <f>+IF(F76=0,"",'Ark1'!S95)</f>
        <v/>
      </c>
      <c r="T76" s="70" t="str">
        <f t="shared" si="30"/>
        <v/>
      </c>
      <c r="U76" s="383"/>
      <c r="V76" s="70" t="str">
        <f>+IF(F76=0,"",'Ark1'!T95)</f>
        <v/>
      </c>
      <c r="W76" s="70" t="str">
        <f t="shared" si="20"/>
        <v/>
      </c>
      <c r="X76" s="131" t="str">
        <f>+IF(F76=0,"",'Ark1'!W95)</f>
        <v/>
      </c>
      <c r="Y76" s="131" t="str">
        <f>+IF(F76=0,"",'Ark1'!X95)</f>
        <v/>
      </c>
      <c r="Z76" s="131" t="str">
        <f>+IF(F76=0,"",'Ark1'!Y95)</f>
        <v/>
      </c>
      <c r="AA76" s="131" t="str">
        <f>+IF(F76=0,"",'Ark1'!Z95)</f>
        <v/>
      </c>
      <c r="AB76" s="125" t="str">
        <f>+IF(F76=0,"",'Ark1'!AA95)</f>
        <v/>
      </c>
      <c r="AC76" s="70" t="str">
        <f>+IF(F76=0,"",'Ark1'!AB95)</f>
        <v/>
      </c>
      <c r="AD76" s="70" t="str">
        <f>+IF(F76=0,"",'Ark1'!AC95)</f>
        <v/>
      </c>
      <c r="AE76" s="131" t="str">
        <f>+IF(F76=0,"",'Ark1'!AD95)</f>
        <v/>
      </c>
      <c r="AF76" s="131" t="str">
        <f>+IF(F76=0,"",'Ark1'!AE95)</f>
        <v/>
      </c>
      <c r="AG76" s="131" t="str">
        <f>+IF(F76=0,"",'Ark1'!AF95)</f>
        <v/>
      </c>
      <c r="AH76" s="70" t="str">
        <f t="shared" si="17"/>
        <v/>
      </c>
      <c r="AI76" s="25"/>
    </row>
    <row r="77" spans="1:41">
      <c r="A77" s="25"/>
      <c r="B77" s="69" t="str">
        <f t="shared" si="28"/>
        <v>Jun</v>
      </c>
      <c r="C77" s="393">
        <f>+'Ark1'!C96</f>
        <v>2019</v>
      </c>
      <c r="D77" s="69" t="str">
        <f>+IF(F77=0,"",'Ark1'!Q96)</f>
        <v/>
      </c>
      <c r="E77" s="69" t="str">
        <f t="shared" ref="E77:E83" si="31">+IF(F77=0,"",D77-D89)</f>
        <v/>
      </c>
      <c r="F77" s="402">
        <f>+'Ark1'!R96</f>
        <v>0</v>
      </c>
      <c r="G77" s="69" t="str">
        <f t="shared" ref="G77:G83" si="32">+IF(F77=0,"",F77-F89)</f>
        <v/>
      </c>
      <c r="H77" s="125" t="str">
        <f>+IF(F77=0,"",'Ark1'!AG96)</f>
        <v/>
      </c>
      <c r="I77" s="125" t="str">
        <f t="shared" si="29"/>
        <v/>
      </c>
      <c r="J77" s="125" t="str">
        <f>+IF(F77=0,"",'Ark1'!AH96)</f>
        <v/>
      </c>
      <c r="K77" s="125"/>
      <c r="L77" s="373"/>
      <c r="M77" s="373"/>
      <c r="N77" s="125" t="str">
        <f>+IF(F77=0,"",'Ark1'!U96)</f>
        <v/>
      </c>
      <c r="O77" s="125" t="str">
        <f t="shared" si="19"/>
        <v/>
      </c>
      <c r="P77" s="389"/>
      <c r="Q77" s="383"/>
      <c r="R77" s="383"/>
      <c r="S77" s="70" t="str">
        <f>+IF(F77=0,"",'Ark1'!S96)</f>
        <v/>
      </c>
      <c r="T77" s="70" t="str">
        <f t="shared" si="30"/>
        <v/>
      </c>
      <c r="U77" s="383"/>
      <c r="V77" s="70" t="str">
        <f>+IF(F77=0,"",'Ark1'!T96)</f>
        <v/>
      </c>
      <c r="W77" s="70" t="str">
        <f t="shared" si="20"/>
        <v/>
      </c>
      <c r="X77" s="131" t="str">
        <f>+IF(F77=0,"",'Ark1'!W96)</f>
        <v/>
      </c>
      <c r="Y77" s="131" t="str">
        <f>+IF(F77=0,"",'Ark1'!X96)</f>
        <v/>
      </c>
      <c r="Z77" s="131" t="str">
        <f>+IF(F77=0,"",'Ark1'!Y96)</f>
        <v/>
      </c>
      <c r="AA77" s="131" t="str">
        <f>+IF(F77=0,"",'Ark1'!Z96)</f>
        <v/>
      </c>
      <c r="AB77" s="125" t="str">
        <f>+IF(F77=0,"",'Ark1'!AA96)</f>
        <v/>
      </c>
      <c r="AC77" s="70" t="str">
        <f>+IF(F77=0,"",'Ark1'!AB96)</f>
        <v/>
      </c>
      <c r="AD77" s="70" t="str">
        <f>+IF(F77=0,"",'Ark1'!AC96)</f>
        <v/>
      </c>
      <c r="AE77" s="131" t="str">
        <f>+IF(F77=0,"",'Ark1'!AD96)</f>
        <v/>
      </c>
      <c r="AF77" s="131" t="str">
        <f>+IF(F77=0,"",'Ark1'!AE96)</f>
        <v/>
      </c>
      <c r="AG77" s="131" t="str">
        <f>+IF(F77=0,"",'Ark1'!AF96)</f>
        <v/>
      </c>
      <c r="AH77" s="70" t="str">
        <f t="shared" si="17"/>
        <v/>
      </c>
      <c r="AI77" s="25"/>
    </row>
    <row r="78" spans="1:41">
      <c r="A78" s="25"/>
      <c r="B78" s="69" t="str">
        <f t="shared" si="28"/>
        <v>Jul</v>
      </c>
      <c r="C78" s="393">
        <f>+'Ark1'!C97</f>
        <v>2019</v>
      </c>
      <c r="D78" s="69" t="str">
        <f>+IF(F78=0,"",'Ark1'!Q97)</f>
        <v/>
      </c>
      <c r="E78" s="69" t="str">
        <f t="shared" si="31"/>
        <v/>
      </c>
      <c r="F78" s="402">
        <f>+'Ark1'!R97</f>
        <v>0</v>
      </c>
      <c r="G78" s="69" t="str">
        <f t="shared" si="32"/>
        <v/>
      </c>
      <c r="H78" s="125" t="str">
        <f>+IF(F78=0,"",'Ark1'!AG97)</f>
        <v/>
      </c>
      <c r="I78" s="125" t="str">
        <f t="shared" si="29"/>
        <v/>
      </c>
      <c r="J78" s="125" t="str">
        <f>+IF(F78=0,"",'Ark1'!AH97)</f>
        <v/>
      </c>
      <c r="K78" s="125"/>
      <c r="L78" s="373"/>
      <c r="M78" s="373"/>
      <c r="N78" s="125" t="str">
        <f>+IF(F78=0,"",'Ark1'!U97)</f>
        <v/>
      </c>
      <c r="O78" s="125" t="str">
        <f t="shared" si="19"/>
        <v/>
      </c>
      <c r="P78" s="389"/>
      <c r="Q78" s="383"/>
      <c r="R78" s="383"/>
      <c r="S78" s="70" t="str">
        <f>+IF(F78=0,"",'Ark1'!S97)</f>
        <v/>
      </c>
      <c r="T78" s="70" t="str">
        <f t="shared" si="30"/>
        <v/>
      </c>
      <c r="U78" s="383"/>
      <c r="V78" s="70" t="str">
        <f>+IF(F78=0,"",'Ark1'!T97)</f>
        <v/>
      </c>
      <c r="W78" s="70" t="str">
        <f t="shared" si="20"/>
        <v/>
      </c>
      <c r="X78" s="131" t="str">
        <f>+IF(F78=0,"",'Ark1'!W97)</f>
        <v/>
      </c>
      <c r="Y78" s="131" t="str">
        <f>+IF(F78=0,"",'Ark1'!X97)</f>
        <v/>
      </c>
      <c r="Z78" s="131" t="str">
        <f>+IF(F78=0,"",'Ark1'!Y97)</f>
        <v/>
      </c>
      <c r="AA78" s="131" t="str">
        <f>+IF(F78=0,"",'Ark1'!Z97)</f>
        <v/>
      </c>
      <c r="AB78" s="125" t="str">
        <f>+IF(F78=0,"",'Ark1'!AA97)</f>
        <v/>
      </c>
      <c r="AC78" s="70" t="str">
        <f>+IF(F78=0,"",'Ark1'!AB97)</f>
        <v/>
      </c>
      <c r="AD78" s="70" t="str">
        <f>+IF(F78=0,"",'Ark1'!AC97)</f>
        <v/>
      </c>
      <c r="AE78" s="131" t="str">
        <f>+IF(F78=0,"",'Ark1'!AD97)</f>
        <v/>
      </c>
      <c r="AF78" s="131" t="str">
        <f>+IF(F78=0,"",'Ark1'!AE97)</f>
        <v/>
      </c>
      <c r="AG78" s="131" t="str">
        <f>+IF(F78=0,"",'Ark1'!AF97)</f>
        <v/>
      </c>
      <c r="AH78" s="70" t="str">
        <f t="shared" si="17"/>
        <v/>
      </c>
      <c r="AI78" s="25"/>
    </row>
    <row r="79" spans="1:41">
      <c r="A79" s="25"/>
      <c r="B79" s="69" t="str">
        <f t="shared" si="28"/>
        <v>Aug</v>
      </c>
      <c r="C79" s="393">
        <f>+'Ark1'!C98</f>
        <v>2019</v>
      </c>
      <c r="D79" s="69" t="str">
        <f>+IF(F79=0,"",'Ark1'!Q98)</f>
        <v/>
      </c>
      <c r="E79" s="69" t="str">
        <f t="shared" si="31"/>
        <v/>
      </c>
      <c r="F79" s="402">
        <f>+'Ark1'!R98</f>
        <v>0</v>
      </c>
      <c r="G79" s="69" t="str">
        <f t="shared" si="32"/>
        <v/>
      </c>
      <c r="H79" s="125" t="str">
        <f>+IF(F79=0,"",'Ark1'!AG98)</f>
        <v/>
      </c>
      <c r="I79" s="125" t="str">
        <f t="shared" si="29"/>
        <v/>
      </c>
      <c r="J79" s="125" t="str">
        <f>+IF(F79=0,"",'Ark1'!AH98)</f>
        <v/>
      </c>
      <c r="K79" s="125"/>
      <c r="L79" s="373"/>
      <c r="M79" s="373"/>
      <c r="N79" s="125" t="str">
        <f>+IF(F79=0,"",'Ark1'!U98)</f>
        <v/>
      </c>
      <c r="O79" s="125" t="str">
        <f t="shared" si="19"/>
        <v/>
      </c>
      <c r="P79" s="389"/>
      <c r="Q79" s="383"/>
      <c r="R79" s="383"/>
      <c r="S79" s="70" t="str">
        <f>+IF(F79=0,"",'Ark1'!S98)</f>
        <v/>
      </c>
      <c r="T79" s="70" t="str">
        <f t="shared" si="30"/>
        <v/>
      </c>
      <c r="U79" s="383"/>
      <c r="V79" s="70" t="str">
        <f>+IF(F79=0,"",'Ark1'!T98)</f>
        <v/>
      </c>
      <c r="W79" s="70" t="str">
        <f t="shared" si="20"/>
        <v/>
      </c>
      <c r="X79" s="131" t="str">
        <f>+IF(F79=0,"",'Ark1'!W98)</f>
        <v/>
      </c>
      <c r="Y79" s="131" t="str">
        <f>+IF(F79=0,"",'Ark1'!X98)</f>
        <v/>
      </c>
      <c r="Z79" s="131" t="str">
        <f>+IF(F79=0,"",'Ark1'!Y98)</f>
        <v/>
      </c>
      <c r="AA79" s="131" t="str">
        <f>+IF(F79=0,"",'Ark1'!Z98)</f>
        <v/>
      </c>
      <c r="AB79" s="125" t="str">
        <f>+IF(F79=0,"",'Ark1'!AA98)</f>
        <v/>
      </c>
      <c r="AC79" s="70" t="str">
        <f>+IF(F79=0,"",'Ark1'!AB98)</f>
        <v/>
      </c>
      <c r="AD79" s="70" t="str">
        <f>+IF(F79=0,"",'Ark1'!AC98)</f>
        <v/>
      </c>
      <c r="AE79" s="131" t="str">
        <f>+IF(F79=0,"",'Ark1'!AD98)</f>
        <v/>
      </c>
      <c r="AF79" s="131" t="str">
        <f>+IF(F79=0,"",'Ark1'!AE98)</f>
        <v/>
      </c>
      <c r="AG79" s="131" t="str">
        <f>+IF(F79=0,"",'Ark1'!AF98)</f>
        <v/>
      </c>
      <c r="AH79" s="70" t="str">
        <f t="shared" si="17"/>
        <v/>
      </c>
      <c r="AI79" s="25"/>
    </row>
    <row r="80" spans="1:41">
      <c r="A80" s="25"/>
      <c r="B80" s="69" t="str">
        <f t="shared" si="28"/>
        <v>Sep</v>
      </c>
      <c r="C80" s="393">
        <f>+'Ark1'!C99</f>
        <v>2019</v>
      </c>
      <c r="D80" s="69" t="str">
        <f>+IF(F80=0,"",'Ark1'!Q99)</f>
        <v/>
      </c>
      <c r="E80" s="69" t="str">
        <f t="shared" si="31"/>
        <v/>
      </c>
      <c r="F80" s="402">
        <f>+'Ark1'!R99</f>
        <v>0</v>
      </c>
      <c r="G80" s="69" t="str">
        <f t="shared" si="32"/>
        <v/>
      </c>
      <c r="H80" s="125" t="str">
        <f>+IF(F80=0,"",'Ark1'!AG99)</f>
        <v/>
      </c>
      <c r="I80" s="125" t="str">
        <f t="shared" si="29"/>
        <v/>
      </c>
      <c r="J80" s="125" t="str">
        <f>+IF(F80=0,"",'Ark1'!AH99)</f>
        <v/>
      </c>
      <c r="K80" s="125"/>
      <c r="L80" s="373"/>
      <c r="M80" s="373"/>
      <c r="N80" s="125" t="str">
        <f>+IF(F80=0,"",'Ark1'!U99)</f>
        <v/>
      </c>
      <c r="O80" s="125" t="str">
        <f t="shared" si="19"/>
        <v/>
      </c>
      <c r="P80" s="389"/>
      <c r="Q80" s="383"/>
      <c r="R80" s="383"/>
      <c r="S80" s="70" t="str">
        <f>+IF(F80=0,"",'Ark1'!S99)</f>
        <v/>
      </c>
      <c r="T80" s="70" t="str">
        <f t="shared" si="30"/>
        <v/>
      </c>
      <c r="U80" s="383"/>
      <c r="V80" s="70" t="str">
        <f>+IF(F80=0,"",'Ark1'!T99)</f>
        <v/>
      </c>
      <c r="W80" s="70" t="str">
        <f t="shared" si="20"/>
        <v/>
      </c>
      <c r="X80" s="131" t="str">
        <f>+IF(F80=0,"",'Ark1'!W99)</f>
        <v/>
      </c>
      <c r="Y80" s="131" t="str">
        <f>+IF(F80=0,"",'Ark1'!X99)</f>
        <v/>
      </c>
      <c r="Z80" s="131" t="str">
        <f>+IF(F80=0,"",'Ark1'!Y99)</f>
        <v/>
      </c>
      <c r="AA80" s="131" t="str">
        <f>+IF(F80=0,"",'Ark1'!Z99)</f>
        <v/>
      </c>
      <c r="AB80" s="125" t="str">
        <f>+IF(F80=0,"",'Ark1'!AA99)</f>
        <v/>
      </c>
      <c r="AC80" s="70" t="str">
        <f>+IF(F80=0,"",'Ark1'!AB99)</f>
        <v/>
      </c>
      <c r="AD80" s="70" t="str">
        <f>+IF(F80=0,"",'Ark1'!AC99)</f>
        <v/>
      </c>
      <c r="AE80" s="131" t="str">
        <f>+IF(F80=0,"",'Ark1'!AD99)</f>
        <v/>
      </c>
      <c r="AF80" s="131" t="str">
        <f>+IF(F80=0,"",'Ark1'!AE99)</f>
        <v/>
      </c>
      <c r="AG80" s="131" t="str">
        <f>+IF(F80=0,"",'Ark1'!AF99)</f>
        <v/>
      </c>
      <c r="AH80" s="70" t="str">
        <f t="shared" si="17"/>
        <v/>
      </c>
      <c r="AI80" s="25"/>
      <c r="AO80" t="s">
        <v>80</v>
      </c>
    </row>
    <row r="81" spans="1:41">
      <c r="A81" s="25"/>
      <c r="B81" s="69" t="str">
        <f t="shared" si="28"/>
        <v>Okt</v>
      </c>
      <c r="C81" s="393">
        <f>+'Ark1'!C100</f>
        <v>2019</v>
      </c>
      <c r="D81" s="69" t="str">
        <f>+IF(F81=0,"",'Ark1'!Q100)</f>
        <v/>
      </c>
      <c r="E81" s="69" t="str">
        <f t="shared" si="31"/>
        <v/>
      </c>
      <c r="F81" s="402">
        <f>+'Ark1'!R100</f>
        <v>0</v>
      </c>
      <c r="G81" s="69" t="str">
        <f t="shared" si="32"/>
        <v/>
      </c>
      <c r="H81" s="125" t="str">
        <f>+IF(F81=0,"",'Ark1'!AG100)</f>
        <v/>
      </c>
      <c r="I81" s="125" t="str">
        <f t="shared" si="29"/>
        <v/>
      </c>
      <c r="J81" s="125" t="str">
        <f>+IF(F81=0,"",'Ark1'!AH100)</f>
        <v/>
      </c>
      <c r="K81" s="125"/>
      <c r="L81" s="373"/>
      <c r="M81" s="373"/>
      <c r="N81" s="125" t="str">
        <f>+IF(F81=0,"",'Ark1'!U100)</f>
        <v/>
      </c>
      <c r="O81" s="125" t="str">
        <f t="shared" si="19"/>
        <v/>
      </c>
      <c r="P81" s="389"/>
      <c r="Q81" s="383"/>
      <c r="R81" s="383"/>
      <c r="S81" s="70" t="str">
        <f>+IF(F81=0,"",'Ark1'!S100)</f>
        <v/>
      </c>
      <c r="T81" s="70" t="str">
        <f t="shared" si="30"/>
        <v/>
      </c>
      <c r="U81" s="383"/>
      <c r="V81" s="70" t="str">
        <f>+IF(F81=0,"",'Ark1'!T100)</f>
        <v/>
      </c>
      <c r="W81" s="70" t="str">
        <f t="shared" si="20"/>
        <v/>
      </c>
      <c r="X81" s="131" t="str">
        <f>+IF(F81=0,"",'Ark1'!W100)</f>
        <v/>
      </c>
      <c r="Y81" s="131" t="str">
        <f>+IF(F81=0,"",'Ark1'!X100)</f>
        <v/>
      </c>
      <c r="Z81" s="131" t="str">
        <f>+IF(F81=0,"",'Ark1'!Y100)</f>
        <v/>
      </c>
      <c r="AA81" s="131" t="str">
        <f>+IF(F81=0,"",'Ark1'!Z100)</f>
        <v/>
      </c>
      <c r="AB81" s="125" t="str">
        <f>+IF(F81=0,"",'Ark1'!AA100)</f>
        <v/>
      </c>
      <c r="AC81" s="70" t="str">
        <f>+IF(F81=0,"",'Ark1'!AB100)</f>
        <v/>
      </c>
      <c r="AD81" s="70" t="str">
        <f>+IF(F81=0,"",'Ark1'!AC100)</f>
        <v/>
      </c>
      <c r="AE81" s="131" t="str">
        <f>+IF(F81=0,"",'Ark1'!AD100)</f>
        <v/>
      </c>
      <c r="AF81" s="131" t="str">
        <f>+IF(F81=0,"",'Ark1'!AE100)</f>
        <v/>
      </c>
      <c r="AG81" s="131" t="str">
        <f>+IF(F81=0,"",'Ark1'!AF100)</f>
        <v/>
      </c>
      <c r="AH81" s="70" t="str">
        <f t="shared" si="17"/>
        <v/>
      </c>
      <c r="AI81" s="25"/>
      <c r="AO81" t="s">
        <v>69</v>
      </c>
    </row>
    <row r="82" spans="1:41">
      <c r="A82" s="25"/>
      <c r="B82" s="69" t="str">
        <f t="shared" si="28"/>
        <v>Nov</v>
      </c>
      <c r="C82" s="393">
        <f>+'Ark1'!C101</f>
        <v>2019</v>
      </c>
      <c r="D82" s="69" t="str">
        <f>+IF(F82=0,"",'Ark1'!Q101)</f>
        <v/>
      </c>
      <c r="E82" s="69" t="str">
        <f t="shared" si="31"/>
        <v/>
      </c>
      <c r="F82" s="402">
        <f>+'Ark1'!R101</f>
        <v>0</v>
      </c>
      <c r="G82" s="69" t="str">
        <f t="shared" si="32"/>
        <v/>
      </c>
      <c r="H82" s="125" t="str">
        <f>+IF(F82=0,"",'Ark1'!AG101)</f>
        <v/>
      </c>
      <c r="I82" s="125" t="str">
        <f t="shared" si="29"/>
        <v/>
      </c>
      <c r="J82" s="125" t="str">
        <f>+IF(F82=0,"",'Ark1'!AH101)</f>
        <v/>
      </c>
      <c r="K82" s="125"/>
      <c r="L82" s="373"/>
      <c r="M82" s="373"/>
      <c r="N82" s="125" t="str">
        <f>+IF(F82=0,"",'Ark1'!U101)</f>
        <v/>
      </c>
      <c r="O82" s="125" t="str">
        <f t="shared" si="19"/>
        <v/>
      </c>
      <c r="P82" s="389"/>
      <c r="Q82" s="383"/>
      <c r="R82" s="383"/>
      <c r="S82" s="70" t="str">
        <f>+IF(F82=0,"",'Ark1'!S101)</f>
        <v/>
      </c>
      <c r="T82" s="70" t="str">
        <f t="shared" si="30"/>
        <v/>
      </c>
      <c r="U82" s="383"/>
      <c r="V82" s="70" t="str">
        <f>+IF(F82=0,"",'Ark1'!T101)</f>
        <v/>
      </c>
      <c r="W82" s="70" t="str">
        <f t="shared" si="20"/>
        <v/>
      </c>
      <c r="X82" s="131" t="str">
        <f>+IF(F82=0,"",'Ark1'!W101)</f>
        <v/>
      </c>
      <c r="Y82" s="131" t="str">
        <f>+IF(F82=0,"",'Ark1'!X101)</f>
        <v/>
      </c>
      <c r="Z82" s="131" t="str">
        <f>+IF(F82=0,"",'Ark1'!Y101)</f>
        <v/>
      </c>
      <c r="AA82" s="131" t="str">
        <f>+IF(F82=0,"",'Ark1'!Z101)</f>
        <v/>
      </c>
      <c r="AB82" s="125" t="str">
        <f>+IF(F82=0,"",'Ark1'!AA101)</f>
        <v/>
      </c>
      <c r="AC82" s="70" t="str">
        <f>+IF(F82=0,"",'Ark1'!AB101)</f>
        <v/>
      </c>
      <c r="AD82" s="70" t="str">
        <f>+IF(F82=0,"",'Ark1'!AC101)</f>
        <v/>
      </c>
      <c r="AE82" s="131" t="str">
        <f>+IF(F82=0,"",'Ark1'!AD101)</f>
        <v/>
      </c>
      <c r="AF82" s="131" t="str">
        <f>+IF(F82=0,"",'Ark1'!AE101)</f>
        <v/>
      </c>
      <c r="AG82" s="131" t="str">
        <f>+IF(F82=0,"",'Ark1'!AF101)</f>
        <v/>
      </c>
      <c r="AH82" s="70" t="str">
        <f t="shared" si="17"/>
        <v/>
      </c>
      <c r="AI82" s="25"/>
      <c r="AO82" t="s">
        <v>70</v>
      </c>
    </row>
    <row r="83" spans="1:41">
      <c r="A83" s="25"/>
      <c r="B83" s="69" t="str">
        <f t="shared" si="28"/>
        <v>Des</v>
      </c>
      <c r="C83" s="393">
        <f>+'Ark1'!C102</f>
        <v>2019</v>
      </c>
      <c r="D83" s="69" t="str">
        <f>+IF(F83=0,"",'Ark1'!Q102)</f>
        <v/>
      </c>
      <c r="E83" s="69" t="str">
        <f t="shared" si="31"/>
        <v/>
      </c>
      <c r="F83" s="402">
        <f>+'Ark1'!R102</f>
        <v>0</v>
      </c>
      <c r="G83" s="69" t="str">
        <f t="shared" si="32"/>
        <v/>
      </c>
      <c r="H83" s="125" t="str">
        <f>+IF(F83=0,"",'Ark1'!AG102)</f>
        <v/>
      </c>
      <c r="I83" s="125" t="str">
        <f t="shared" si="29"/>
        <v/>
      </c>
      <c r="J83" s="125" t="str">
        <f>+IF(F83=0,"",'Ark1'!AH102)</f>
        <v/>
      </c>
      <c r="K83" s="125"/>
      <c r="L83" s="373"/>
      <c r="M83" s="373"/>
      <c r="N83" s="125" t="str">
        <f>+IF(F83=0,"",'Ark1'!U102)</f>
        <v/>
      </c>
      <c r="O83" s="125" t="str">
        <f t="shared" si="19"/>
        <v/>
      </c>
      <c r="P83" s="389"/>
      <c r="Q83" s="383"/>
      <c r="R83" s="383"/>
      <c r="S83" s="70" t="str">
        <f>+IF(F83=0,"",'Ark1'!S102)</f>
        <v/>
      </c>
      <c r="T83" s="70" t="str">
        <f t="shared" si="30"/>
        <v/>
      </c>
      <c r="U83" s="383"/>
      <c r="V83" s="70" t="str">
        <f>+IF(F83=0,"",'Ark1'!T102)</f>
        <v/>
      </c>
      <c r="W83" s="70" t="str">
        <f t="shared" si="20"/>
        <v/>
      </c>
      <c r="X83" s="131" t="str">
        <f>+IF(F83=0,"",'Ark1'!W102)</f>
        <v/>
      </c>
      <c r="Y83" s="131" t="str">
        <f>+IF(F83=0,"",'Ark1'!X102)</f>
        <v/>
      </c>
      <c r="Z83" s="131" t="str">
        <f>+IF(F83=0,"",'Ark1'!Y102)</f>
        <v/>
      </c>
      <c r="AA83" s="131" t="str">
        <f>+IF(F83=0,"",'Ark1'!Z102)</f>
        <v/>
      </c>
      <c r="AB83" s="125" t="str">
        <f>+IF(F83=0,"",'Ark1'!AA102)</f>
        <v/>
      </c>
      <c r="AC83" s="70" t="str">
        <f>+IF(F83=0,"",'Ark1'!AB102)</f>
        <v/>
      </c>
      <c r="AD83" s="70" t="str">
        <f>+IF(F83=0,"",'Ark1'!AC102)</f>
        <v/>
      </c>
      <c r="AE83" s="131" t="str">
        <f>+IF(F83=0,"",'Ark1'!AD102)</f>
        <v/>
      </c>
      <c r="AF83" s="131" t="str">
        <f>+IF(F83=0,"",'Ark1'!AE102)</f>
        <v/>
      </c>
      <c r="AG83" s="131" t="str">
        <f>+IF(F83=0,"",'Ark1'!AF102)</f>
        <v/>
      </c>
      <c r="AH83" s="70" t="str">
        <f t="shared" si="17"/>
        <v/>
      </c>
      <c r="AI83" s="25"/>
      <c r="AO83" t="s">
        <v>71</v>
      </c>
    </row>
    <row r="84" spans="1:41">
      <c r="A84" s="25"/>
      <c r="B84" s="44" t="str">
        <f t="shared" ref="B84:B93" si="33">+AO84</f>
        <v>Januar</v>
      </c>
      <c r="C84" s="392">
        <f>+'Ark1'!C103</f>
        <v>2018</v>
      </c>
      <c r="D84" s="44" t="str">
        <f>+IF(F84=0,"",'Ark1'!Q103)</f>
        <v/>
      </c>
      <c r="E84" s="44" t="str">
        <f>+IF(F84=0,"",D84-D96)</f>
        <v/>
      </c>
      <c r="F84" s="401">
        <f>+'Ark1'!R103</f>
        <v>0</v>
      </c>
      <c r="G84" s="44" t="str">
        <f>+IF(F84=0,"",F84-F96)</f>
        <v/>
      </c>
      <c r="H84" s="104" t="str">
        <f>+IF(F84=0,"",'Ark1'!AG103)</f>
        <v/>
      </c>
      <c r="I84" s="104" t="str">
        <f>+IF(F84=0,"",H84-H96)</f>
        <v/>
      </c>
      <c r="J84" s="104" t="str">
        <f>+IF(F84=0,"",'Ark1'!AH103)</f>
        <v/>
      </c>
      <c r="K84" s="104"/>
      <c r="L84" s="372"/>
      <c r="M84" s="372"/>
      <c r="N84" s="104" t="str">
        <f>+IF(F84=0,"",'Ark1'!U103)</f>
        <v/>
      </c>
      <c r="O84" s="104" t="str">
        <f t="shared" si="19"/>
        <v/>
      </c>
      <c r="P84" s="388"/>
      <c r="Q84" s="382"/>
      <c r="R84" s="382"/>
      <c r="S84" s="37" t="str">
        <f>+IF(F84=0,"",'Ark1'!S103)</f>
        <v/>
      </c>
      <c r="T84" s="37" t="str">
        <f>+IF(F84=0,"",S84-S96)</f>
        <v/>
      </c>
      <c r="U84" s="382"/>
      <c r="V84" s="37" t="str">
        <f>+IF(F84=0,"",'Ark1'!T103)</f>
        <v/>
      </c>
      <c r="W84" s="37" t="str">
        <f t="shared" si="20"/>
        <v/>
      </c>
      <c r="X84" s="130" t="str">
        <f>+IF(F84=0,"",'Ark1'!W103)</f>
        <v/>
      </c>
      <c r="Y84" s="130" t="str">
        <f>+IF(F84=0,"",'Ark1'!X103)</f>
        <v/>
      </c>
      <c r="Z84" s="130" t="str">
        <f>+IF(F84=0,"",'Ark1'!Y103)</f>
        <v/>
      </c>
      <c r="AA84" s="130" t="str">
        <f>+IF(F84=0,"",'Ark1'!Z103)</f>
        <v/>
      </c>
      <c r="AB84" s="104" t="str">
        <f>+IF(F84=0,"",'Ark1'!AA103)</f>
        <v/>
      </c>
      <c r="AC84" s="37" t="str">
        <f>+IF(F84=0,"",'Ark1'!AB103)</f>
        <v/>
      </c>
      <c r="AD84" s="37" t="str">
        <f>+IF(F84=0,"",'Ark1'!AC103)</f>
        <v/>
      </c>
      <c r="AE84" s="130" t="str">
        <f>+IF(F84=0,"",'Ark1'!AD103)</f>
        <v/>
      </c>
      <c r="AF84" s="130" t="str">
        <f>+IF(F84=0,"",'Ark1'!AE103)</f>
        <v/>
      </c>
      <c r="AG84" s="130" t="str">
        <f>+IF(F84=0,"",'Ark1'!AF103)</f>
        <v/>
      </c>
      <c r="AH84" s="37" t="str">
        <f t="shared" si="17"/>
        <v/>
      </c>
      <c r="AI84" s="25"/>
      <c r="AO84" t="s">
        <v>452</v>
      </c>
    </row>
    <row r="85" spans="1:41">
      <c r="A85" s="25"/>
      <c r="B85" s="44" t="str">
        <f t="shared" si="33"/>
        <v>Februar</v>
      </c>
      <c r="C85" s="392">
        <f>+'Ark1'!C104</f>
        <v>2018</v>
      </c>
      <c r="D85" s="44" t="str">
        <f>+IF(F85=0,"",'Ark1'!Q104)</f>
        <v/>
      </c>
      <c r="E85" s="44" t="str">
        <f t="shared" ref="E85:E95" si="34">+IF(F85=0,"",D85-D97)</f>
        <v/>
      </c>
      <c r="F85" s="401">
        <f>+'Ark1'!R104</f>
        <v>0</v>
      </c>
      <c r="G85" s="44" t="str">
        <f t="shared" ref="G85:G95" si="35">+IF(F85=0,"",F85-F97)</f>
        <v/>
      </c>
      <c r="H85" s="104" t="str">
        <f>+IF(F85=0,"",'Ark1'!AG104)</f>
        <v/>
      </c>
      <c r="I85" s="104" t="str">
        <f t="shared" ref="I85:I95" si="36">+IF(F85=0,"",H85-H97)</f>
        <v/>
      </c>
      <c r="J85" s="104" t="str">
        <f>+IF(F85=0,"",'Ark1'!AH104)</f>
        <v/>
      </c>
      <c r="K85" s="104"/>
      <c r="L85" s="372"/>
      <c r="M85" s="372"/>
      <c r="N85" s="104" t="str">
        <f>+IF(F85=0,"",'Ark1'!U104)</f>
        <v/>
      </c>
      <c r="O85" s="104" t="str">
        <f t="shared" si="19"/>
        <v/>
      </c>
      <c r="P85" s="388"/>
      <c r="Q85" s="382"/>
      <c r="R85" s="382"/>
      <c r="S85" s="37" t="str">
        <f>+IF(F85=0,"",'Ark1'!S104)</f>
        <v/>
      </c>
      <c r="T85" s="37" t="str">
        <f t="shared" ref="T85:T95" si="37">+IF(F85=0,"",S85-S97)</f>
        <v/>
      </c>
      <c r="U85" s="382"/>
      <c r="V85" s="37" t="str">
        <f>+IF(F85=0,"",'Ark1'!T104)</f>
        <v/>
      </c>
      <c r="W85" s="37" t="str">
        <f t="shared" si="20"/>
        <v/>
      </c>
      <c r="X85" s="130" t="str">
        <f>+IF(F85=0,"",'Ark1'!W104)</f>
        <v/>
      </c>
      <c r="Y85" s="130" t="str">
        <f>+IF(F85=0,"",'Ark1'!X104)</f>
        <v/>
      </c>
      <c r="Z85" s="130" t="str">
        <f>+IF(F85=0,"",'Ark1'!Y104)</f>
        <v/>
      </c>
      <c r="AA85" s="130" t="str">
        <f>+IF(F85=0,"",'Ark1'!Z104)</f>
        <v/>
      </c>
      <c r="AB85" s="104" t="str">
        <f>+IF(F85=0,"",'Ark1'!AA104)</f>
        <v/>
      </c>
      <c r="AC85" s="37" t="str">
        <f>+IF(F85=0,"",'Ark1'!AB104)</f>
        <v/>
      </c>
      <c r="AD85" s="37" t="str">
        <f>+IF(F85=0,"",'Ark1'!AC104)</f>
        <v/>
      </c>
      <c r="AE85" s="130" t="str">
        <f>+IF(F85=0,"",'Ark1'!AD104)</f>
        <v/>
      </c>
      <c r="AF85" s="130" t="str">
        <f>+IF(F85=0,"",'Ark1'!AE104)</f>
        <v/>
      </c>
      <c r="AG85" s="130" t="str">
        <f>+IF(F85=0,"",'Ark1'!AF104)</f>
        <v/>
      </c>
      <c r="AH85" s="37" t="str">
        <f t="shared" si="17"/>
        <v/>
      </c>
      <c r="AI85" s="25"/>
      <c r="AO85" t="s">
        <v>453</v>
      </c>
    </row>
    <row r="86" spans="1:41">
      <c r="A86" s="25"/>
      <c r="B86" s="44" t="str">
        <f t="shared" si="33"/>
        <v>Mars</v>
      </c>
      <c r="C86" s="392">
        <f>+'Ark1'!C105</f>
        <v>2018</v>
      </c>
      <c r="D86" s="44" t="str">
        <f>+IF(F86=0,"",'Ark1'!Q105)</f>
        <v/>
      </c>
      <c r="E86" s="44" t="str">
        <f t="shared" si="34"/>
        <v/>
      </c>
      <c r="F86" s="401">
        <f>+'Ark1'!R105</f>
        <v>0</v>
      </c>
      <c r="G86" s="44" t="str">
        <f t="shared" si="35"/>
        <v/>
      </c>
      <c r="H86" s="104" t="str">
        <f>+IF(F86=0,"",'Ark1'!AG105)</f>
        <v/>
      </c>
      <c r="I86" s="104" t="str">
        <f t="shared" si="36"/>
        <v/>
      </c>
      <c r="J86" s="104" t="str">
        <f>+IF(F86=0,"",'Ark1'!AH105)</f>
        <v/>
      </c>
      <c r="K86" s="104"/>
      <c r="L86" s="372"/>
      <c r="M86" s="372"/>
      <c r="N86" s="104" t="str">
        <f>+IF(F86=0,"",'Ark1'!U105)</f>
        <v/>
      </c>
      <c r="O86" s="104" t="str">
        <f t="shared" si="19"/>
        <v/>
      </c>
      <c r="P86" s="388"/>
      <c r="Q86" s="382"/>
      <c r="R86" s="382"/>
      <c r="S86" s="37" t="str">
        <f>+IF(F86=0,"",'Ark1'!S105)</f>
        <v/>
      </c>
      <c r="T86" s="37" t="str">
        <f t="shared" si="37"/>
        <v/>
      </c>
      <c r="U86" s="382"/>
      <c r="V86" s="37" t="str">
        <f>+IF(F86=0,"",'Ark1'!T105)</f>
        <v/>
      </c>
      <c r="W86" s="37" t="str">
        <f t="shared" si="20"/>
        <v/>
      </c>
      <c r="X86" s="130" t="str">
        <f>+IF(F86=0,"",'Ark1'!W105)</f>
        <v/>
      </c>
      <c r="Y86" s="130" t="str">
        <f>+IF(F86=0,"",'Ark1'!X105)</f>
        <v/>
      </c>
      <c r="Z86" s="130" t="str">
        <f>+IF(F86=0,"",'Ark1'!Y105)</f>
        <v/>
      </c>
      <c r="AA86" s="130" t="str">
        <f>+IF(F86=0,"",'Ark1'!Z105)</f>
        <v/>
      </c>
      <c r="AB86" s="104" t="str">
        <f>+IF(F86=0,"",'Ark1'!AA105)</f>
        <v/>
      </c>
      <c r="AC86" s="37" t="str">
        <f>+IF(F86=0,"",'Ark1'!AB105)</f>
        <v/>
      </c>
      <c r="AD86" s="37" t="str">
        <f>+IF(F86=0,"",'Ark1'!AC105)</f>
        <v/>
      </c>
      <c r="AE86" s="130" t="str">
        <f>+IF(F86=0,"",'Ark1'!AD105)</f>
        <v/>
      </c>
      <c r="AF86" s="130" t="str">
        <f>+IF(F86=0,"",'Ark1'!AE105)</f>
        <v/>
      </c>
      <c r="AG86" s="130" t="str">
        <f>+IF(F86=0,"",'Ark1'!AF105)</f>
        <v/>
      </c>
      <c r="AH86" s="37" t="str">
        <f t="shared" si="17"/>
        <v/>
      </c>
      <c r="AI86" s="25"/>
      <c r="AO86" t="s">
        <v>454</v>
      </c>
    </row>
    <row r="87" spans="1:41">
      <c r="A87" s="25"/>
      <c r="B87" s="44" t="str">
        <f t="shared" si="33"/>
        <v>April</v>
      </c>
      <c r="C87" s="392">
        <f>+'Ark1'!C106</f>
        <v>2018</v>
      </c>
      <c r="D87" s="44" t="str">
        <f>+IF(F87=0,"",'Ark1'!Q106)</f>
        <v/>
      </c>
      <c r="E87" s="44" t="str">
        <f t="shared" si="34"/>
        <v/>
      </c>
      <c r="F87" s="401">
        <f>+'Ark1'!R106</f>
        <v>0</v>
      </c>
      <c r="G87" s="44" t="str">
        <f t="shared" si="35"/>
        <v/>
      </c>
      <c r="H87" s="104" t="str">
        <f>+IF(F87=0,"",'Ark1'!AG106)</f>
        <v/>
      </c>
      <c r="I87" s="104" t="str">
        <f t="shared" si="36"/>
        <v/>
      </c>
      <c r="J87" s="104" t="str">
        <f>+IF(F87=0,"",'Ark1'!AH106)</f>
        <v/>
      </c>
      <c r="K87" s="104"/>
      <c r="L87" s="372"/>
      <c r="M87" s="372"/>
      <c r="N87" s="104" t="str">
        <f>+IF(F87=0,"",'Ark1'!U106)</f>
        <v/>
      </c>
      <c r="O87" s="104" t="str">
        <f t="shared" si="19"/>
        <v/>
      </c>
      <c r="P87" s="388"/>
      <c r="Q87" s="382"/>
      <c r="R87" s="382"/>
      <c r="S87" s="37" t="str">
        <f>+IF(F87=0,"",'Ark1'!S106)</f>
        <v/>
      </c>
      <c r="T87" s="37" t="str">
        <f t="shared" si="37"/>
        <v/>
      </c>
      <c r="U87" s="382"/>
      <c r="V87" s="37" t="str">
        <f>+IF(F87=0,"",'Ark1'!T106)</f>
        <v/>
      </c>
      <c r="W87" s="37" t="str">
        <f t="shared" si="20"/>
        <v/>
      </c>
      <c r="X87" s="130" t="str">
        <f>+IF(F87=0,"",'Ark1'!W106)</f>
        <v/>
      </c>
      <c r="Y87" s="130" t="str">
        <f>+IF(F87=0,"",'Ark1'!X106)</f>
        <v/>
      </c>
      <c r="Z87" s="130" t="str">
        <f>+IF(F87=0,"",'Ark1'!Y106)</f>
        <v/>
      </c>
      <c r="AA87" s="130" t="str">
        <f>+IF(F87=0,"",'Ark1'!Z106)</f>
        <v/>
      </c>
      <c r="AB87" s="104" t="str">
        <f>+IF(F87=0,"",'Ark1'!AA106)</f>
        <v/>
      </c>
      <c r="AC87" s="37" t="str">
        <f>+IF(F87=0,"",'Ark1'!AB106)</f>
        <v/>
      </c>
      <c r="AD87" s="37" t="str">
        <f>+IF(F87=0,"",'Ark1'!AC106)</f>
        <v/>
      </c>
      <c r="AE87" s="130" t="str">
        <f>+IF(F87=0,"",'Ark1'!AD106)</f>
        <v/>
      </c>
      <c r="AF87" s="130" t="str">
        <f>+IF(F87=0,"",'Ark1'!AE106)</f>
        <v/>
      </c>
      <c r="AG87" s="130" t="str">
        <f>+IF(F87=0,"",'Ark1'!AF106)</f>
        <v/>
      </c>
      <c r="AH87" s="37" t="str">
        <f t="shared" si="17"/>
        <v/>
      </c>
      <c r="AI87" s="25"/>
      <c r="AO87" t="s">
        <v>455</v>
      </c>
    </row>
    <row r="88" spans="1:41">
      <c r="A88" s="25"/>
      <c r="B88" s="44" t="str">
        <f t="shared" si="33"/>
        <v>Mai</v>
      </c>
      <c r="C88" s="392">
        <f>+'Ark1'!C107</f>
        <v>2018</v>
      </c>
      <c r="D88" s="44" t="str">
        <f>+IF(F88=0,"",'Ark1'!Q107)</f>
        <v/>
      </c>
      <c r="E88" s="44" t="str">
        <f t="shared" si="34"/>
        <v/>
      </c>
      <c r="F88" s="401">
        <f>+'Ark1'!R107</f>
        <v>0</v>
      </c>
      <c r="G88" s="44" t="str">
        <f t="shared" si="35"/>
        <v/>
      </c>
      <c r="H88" s="104" t="str">
        <f>+IF(F88=0,"",'Ark1'!AG107)</f>
        <v/>
      </c>
      <c r="I88" s="104" t="str">
        <f t="shared" si="36"/>
        <v/>
      </c>
      <c r="J88" s="104" t="str">
        <f>+IF(F88=0,"",'Ark1'!AH107)</f>
        <v/>
      </c>
      <c r="K88" s="104"/>
      <c r="L88" s="372"/>
      <c r="M88" s="372"/>
      <c r="N88" s="104" t="str">
        <f>+IF(F88=0,"",'Ark1'!U107)</f>
        <v/>
      </c>
      <c r="O88" s="104" t="str">
        <f t="shared" si="19"/>
        <v/>
      </c>
      <c r="P88" s="388"/>
      <c r="Q88" s="382"/>
      <c r="R88" s="382"/>
      <c r="S88" s="37" t="str">
        <f>+IF(F88=0,"",'Ark1'!S107)</f>
        <v/>
      </c>
      <c r="T88" s="37" t="str">
        <f t="shared" si="37"/>
        <v/>
      </c>
      <c r="U88" s="382"/>
      <c r="V88" s="37" t="str">
        <f>+IF(F88=0,"",'Ark1'!T107)</f>
        <v/>
      </c>
      <c r="W88" s="37" t="str">
        <f t="shared" si="20"/>
        <v/>
      </c>
      <c r="X88" s="130" t="str">
        <f>+IF(F88=0,"",'Ark1'!W107)</f>
        <v/>
      </c>
      <c r="Y88" s="130" t="str">
        <f>+IF(F88=0,"",'Ark1'!X107)</f>
        <v/>
      </c>
      <c r="Z88" s="130" t="str">
        <f>+IF(F88=0,"",'Ark1'!Y107)</f>
        <v/>
      </c>
      <c r="AA88" s="130" t="str">
        <f>+IF(F88=0,"",'Ark1'!Z107)</f>
        <v/>
      </c>
      <c r="AB88" s="104" t="str">
        <f>+IF(F88=0,"",'Ark1'!AA107)</f>
        <v/>
      </c>
      <c r="AC88" s="37" t="str">
        <f>+IF(F88=0,"",'Ark1'!AB107)</f>
        <v/>
      </c>
      <c r="AD88" s="37" t="str">
        <f>+IF(F88=0,"",'Ark1'!AC107)</f>
        <v/>
      </c>
      <c r="AE88" s="130" t="str">
        <f>+IF(F88=0,"",'Ark1'!AD107)</f>
        <v/>
      </c>
      <c r="AF88" s="130" t="str">
        <f>+IF(F88=0,"",'Ark1'!AE107)</f>
        <v/>
      </c>
      <c r="AG88" s="130" t="str">
        <f>+IF(F88=0,"",'Ark1'!AF107)</f>
        <v/>
      </c>
      <c r="AH88" s="37" t="str">
        <f t="shared" si="17"/>
        <v/>
      </c>
      <c r="AI88" s="25"/>
      <c r="AO88" t="s">
        <v>456</v>
      </c>
    </row>
    <row r="89" spans="1:41">
      <c r="A89" s="25"/>
      <c r="B89" s="44" t="str">
        <f t="shared" si="33"/>
        <v>Juni</v>
      </c>
      <c r="C89" s="392">
        <f>+'Ark1'!C108</f>
        <v>2018</v>
      </c>
      <c r="D89" s="44" t="str">
        <f>+IF(F89=0,"",'Ark1'!Q108)</f>
        <v/>
      </c>
      <c r="E89" s="44" t="str">
        <f t="shared" si="34"/>
        <v/>
      </c>
      <c r="F89" s="401">
        <f>+'Ark1'!R108</f>
        <v>0</v>
      </c>
      <c r="G89" s="44" t="str">
        <f t="shared" si="35"/>
        <v/>
      </c>
      <c r="H89" s="104" t="str">
        <f>+IF(F89=0,"",'Ark1'!AG108)</f>
        <v/>
      </c>
      <c r="I89" s="104" t="str">
        <f t="shared" si="36"/>
        <v/>
      </c>
      <c r="J89" s="104" t="str">
        <f>+IF(F89=0,"",'Ark1'!AH108)</f>
        <v/>
      </c>
      <c r="K89" s="104"/>
      <c r="L89" s="372"/>
      <c r="M89" s="372"/>
      <c r="N89" s="104" t="str">
        <f>+IF(F89=0,"",'Ark1'!U108)</f>
        <v/>
      </c>
      <c r="O89" s="104" t="str">
        <f t="shared" si="19"/>
        <v/>
      </c>
      <c r="P89" s="388"/>
      <c r="Q89" s="382"/>
      <c r="R89" s="382"/>
      <c r="S89" s="37" t="str">
        <f>+IF(F89=0,"",'Ark1'!S108)</f>
        <v/>
      </c>
      <c r="T89" s="37" t="str">
        <f t="shared" si="37"/>
        <v/>
      </c>
      <c r="U89" s="382"/>
      <c r="V89" s="37" t="str">
        <f>+IF(F89=0,"",'Ark1'!T108)</f>
        <v/>
      </c>
      <c r="W89" s="37" t="str">
        <f t="shared" si="20"/>
        <v/>
      </c>
      <c r="X89" s="130" t="str">
        <f>+IF(F89=0,"",'Ark1'!W108)</f>
        <v/>
      </c>
      <c r="Y89" s="130" t="str">
        <f>+IF(F89=0,"",'Ark1'!X108)</f>
        <v/>
      </c>
      <c r="Z89" s="130" t="str">
        <f>+IF(F89=0,"",'Ark1'!Y108)</f>
        <v/>
      </c>
      <c r="AA89" s="130" t="str">
        <f>+IF(F89=0,"",'Ark1'!Z108)</f>
        <v/>
      </c>
      <c r="AB89" s="104" t="str">
        <f>+IF(F89=0,"",'Ark1'!AA108)</f>
        <v/>
      </c>
      <c r="AC89" s="37" t="str">
        <f>+IF(F89=0,"",'Ark1'!AB108)</f>
        <v/>
      </c>
      <c r="AD89" s="37" t="str">
        <f>+IF(F89=0,"",'Ark1'!AC108)</f>
        <v/>
      </c>
      <c r="AE89" s="130" t="str">
        <f>+IF(F89=0,"",'Ark1'!AD108)</f>
        <v/>
      </c>
      <c r="AF89" s="130" t="str">
        <f>+IF(F89=0,"",'Ark1'!AE108)</f>
        <v/>
      </c>
      <c r="AG89" s="130" t="str">
        <f>+IF(F89=0,"",'Ark1'!AF108)</f>
        <v/>
      </c>
      <c r="AH89" s="37" t="str">
        <f t="shared" si="17"/>
        <v/>
      </c>
      <c r="AI89" s="25"/>
      <c r="AO89" t="s">
        <v>457</v>
      </c>
    </row>
    <row r="90" spans="1:41">
      <c r="A90" s="25"/>
      <c r="B90" s="44" t="str">
        <f t="shared" si="33"/>
        <v>Juli</v>
      </c>
      <c r="C90" s="392">
        <f>+'Ark1'!C109</f>
        <v>2018</v>
      </c>
      <c r="D90" s="44" t="str">
        <f>+IF(F90=0,"",'Ark1'!Q109)</f>
        <v/>
      </c>
      <c r="E90" s="44" t="str">
        <f t="shared" si="34"/>
        <v/>
      </c>
      <c r="F90" s="401">
        <f>+'Ark1'!R109</f>
        <v>0</v>
      </c>
      <c r="G90" s="44" t="str">
        <f t="shared" si="35"/>
        <v/>
      </c>
      <c r="H90" s="104" t="str">
        <f>+IF(F90=0,"",'Ark1'!AG109)</f>
        <v/>
      </c>
      <c r="I90" s="104" t="str">
        <f t="shared" si="36"/>
        <v/>
      </c>
      <c r="J90" s="104" t="str">
        <f>+IF(F90=0,"",'Ark1'!AH109)</f>
        <v/>
      </c>
      <c r="K90" s="104"/>
      <c r="L90" s="372"/>
      <c r="M90" s="372"/>
      <c r="N90" s="104" t="str">
        <f>+IF(F90=0,"",'Ark1'!U109)</f>
        <v/>
      </c>
      <c r="O90" s="104" t="str">
        <f t="shared" si="19"/>
        <v/>
      </c>
      <c r="P90" s="388"/>
      <c r="Q90" s="382"/>
      <c r="R90" s="382"/>
      <c r="S90" s="37" t="str">
        <f>+IF(F90=0,"",'Ark1'!S109)</f>
        <v/>
      </c>
      <c r="T90" s="37" t="str">
        <f t="shared" si="37"/>
        <v/>
      </c>
      <c r="U90" s="382"/>
      <c r="V90" s="37" t="str">
        <f>+IF(F90=0,"",'Ark1'!T109)</f>
        <v/>
      </c>
      <c r="W90" s="37" t="str">
        <f t="shared" si="20"/>
        <v/>
      </c>
      <c r="X90" s="130" t="str">
        <f>+IF(F90=0,"",'Ark1'!W109)</f>
        <v/>
      </c>
      <c r="Y90" s="130" t="str">
        <f>+IF(F90=0,"",'Ark1'!X109)</f>
        <v/>
      </c>
      <c r="Z90" s="130" t="str">
        <f>+IF(F90=0,"",'Ark1'!Y109)</f>
        <v/>
      </c>
      <c r="AA90" s="130" t="str">
        <f>+IF(F90=0,"",'Ark1'!Z109)</f>
        <v/>
      </c>
      <c r="AB90" s="104" t="str">
        <f>+IF(F90=0,"",'Ark1'!AA109)</f>
        <v/>
      </c>
      <c r="AC90" s="37" t="str">
        <f>+IF(F90=0,"",'Ark1'!AB109)</f>
        <v/>
      </c>
      <c r="AD90" s="37" t="str">
        <f>+IF(F90=0,"",'Ark1'!AC109)</f>
        <v/>
      </c>
      <c r="AE90" s="130" t="str">
        <f>+IF(F90=0,"",'Ark1'!AD109)</f>
        <v/>
      </c>
      <c r="AF90" s="130" t="str">
        <f>+IF(F90=0,"",'Ark1'!AE109)</f>
        <v/>
      </c>
      <c r="AG90" s="130" t="str">
        <f>+IF(F90=0,"",'Ark1'!AF109)</f>
        <v/>
      </c>
      <c r="AH90" s="37" t="str">
        <f t="shared" si="17"/>
        <v/>
      </c>
      <c r="AI90" s="25"/>
      <c r="AO90" t="s">
        <v>458</v>
      </c>
    </row>
    <row r="91" spans="1:41">
      <c r="A91" s="25"/>
      <c r="B91" s="44" t="str">
        <f t="shared" si="33"/>
        <v>August</v>
      </c>
      <c r="C91" s="392">
        <f>+'Ark1'!C110</f>
        <v>2018</v>
      </c>
      <c r="D91" s="44" t="str">
        <f>+IF(F91=0,"",'Ark1'!Q110)</f>
        <v/>
      </c>
      <c r="E91" s="44" t="str">
        <f t="shared" si="34"/>
        <v/>
      </c>
      <c r="F91" s="401">
        <f>+'Ark1'!R110</f>
        <v>0</v>
      </c>
      <c r="G91" s="44" t="str">
        <f t="shared" si="35"/>
        <v/>
      </c>
      <c r="H91" s="104" t="str">
        <f>+IF(F91=0,"",'Ark1'!AG110)</f>
        <v/>
      </c>
      <c r="I91" s="104" t="str">
        <f t="shared" si="36"/>
        <v/>
      </c>
      <c r="J91" s="104" t="str">
        <f>+IF(F91=0,"",'Ark1'!AH110)</f>
        <v/>
      </c>
      <c r="K91" s="104"/>
      <c r="L91" s="372"/>
      <c r="M91" s="372"/>
      <c r="N91" s="104" t="str">
        <f>+IF(F91=0,"",'Ark1'!U110)</f>
        <v/>
      </c>
      <c r="O91" s="104" t="str">
        <f t="shared" si="19"/>
        <v/>
      </c>
      <c r="P91" s="388"/>
      <c r="Q91" s="382"/>
      <c r="R91" s="382"/>
      <c r="S91" s="37" t="str">
        <f>+IF(F91=0,"",'Ark1'!S110)</f>
        <v/>
      </c>
      <c r="T91" s="37" t="str">
        <f t="shared" si="37"/>
        <v/>
      </c>
      <c r="U91" s="382"/>
      <c r="V91" s="37" t="str">
        <f>+IF(F91=0,"",'Ark1'!T110)</f>
        <v/>
      </c>
      <c r="W91" s="37" t="str">
        <f t="shared" si="20"/>
        <v/>
      </c>
      <c r="X91" s="130" t="str">
        <f>+IF(F91=0,"",'Ark1'!W110)</f>
        <v/>
      </c>
      <c r="Y91" s="130" t="str">
        <f>+IF(F91=0,"",'Ark1'!X110)</f>
        <v/>
      </c>
      <c r="Z91" s="130" t="str">
        <f>+IF(F91=0,"",'Ark1'!Y110)</f>
        <v/>
      </c>
      <c r="AA91" s="130" t="str">
        <f>+IF(F91=0,"",'Ark1'!Z110)</f>
        <v/>
      </c>
      <c r="AB91" s="104" t="str">
        <f>+IF(F91=0,"",'Ark1'!AA110)</f>
        <v/>
      </c>
      <c r="AC91" s="37" t="str">
        <f>+IF(F91=0,"",'Ark1'!AB110)</f>
        <v/>
      </c>
      <c r="AD91" s="37" t="str">
        <f>+IF(F91=0,"",'Ark1'!AC110)</f>
        <v/>
      </c>
      <c r="AE91" s="130" t="str">
        <f>+IF(F91=0,"",'Ark1'!AD110)</f>
        <v/>
      </c>
      <c r="AF91" s="130" t="str">
        <f>+IF(F91=0,"",'Ark1'!AE110)</f>
        <v/>
      </c>
      <c r="AG91" s="130" t="str">
        <f>+IF(F91=0,"",'Ark1'!AF110)</f>
        <v/>
      </c>
      <c r="AH91" s="37" t="str">
        <f t="shared" si="17"/>
        <v/>
      </c>
      <c r="AI91" s="25"/>
      <c r="AO91" t="s">
        <v>68</v>
      </c>
    </row>
    <row r="92" spans="1:41">
      <c r="A92" s="25"/>
      <c r="B92" s="44" t="str">
        <f t="shared" si="33"/>
        <v>September</v>
      </c>
      <c r="C92" s="392">
        <f>+'Ark1'!C111</f>
        <v>2018</v>
      </c>
      <c r="D92" s="44" t="str">
        <f>+IF(F92=0,"",'Ark1'!Q111)</f>
        <v/>
      </c>
      <c r="E92" s="44" t="str">
        <f t="shared" si="34"/>
        <v/>
      </c>
      <c r="F92" s="401">
        <f>+'Ark1'!R111</f>
        <v>0</v>
      </c>
      <c r="G92" s="44" t="str">
        <f t="shared" si="35"/>
        <v/>
      </c>
      <c r="H92" s="104" t="str">
        <f>+IF(F92=0,"",'Ark1'!AG111)</f>
        <v/>
      </c>
      <c r="I92" s="104" t="str">
        <f t="shared" si="36"/>
        <v/>
      </c>
      <c r="J92" s="104" t="str">
        <f>+IF(F92=0,"",'Ark1'!AH111)</f>
        <v/>
      </c>
      <c r="K92" s="104"/>
      <c r="L92" s="372"/>
      <c r="M92" s="372"/>
      <c r="N92" s="104" t="str">
        <f>+IF(F92=0,"",'Ark1'!U111)</f>
        <v/>
      </c>
      <c r="O92" s="104" t="str">
        <f t="shared" si="19"/>
        <v/>
      </c>
      <c r="P92" s="388"/>
      <c r="Q92" s="382"/>
      <c r="R92" s="382"/>
      <c r="S92" s="37" t="str">
        <f>+IF(F92=0,"",'Ark1'!S111)</f>
        <v/>
      </c>
      <c r="T92" s="37" t="str">
        <f t="shared" si="37"/>
        <v/>
      </c>
      <c r="U92" s="382"/>
      <c r="V92" s="37" t="str">
        <f>+IF(F92=0,"",'Ark1'!T111)</f>
        <v/>
      </c>
      <c r="W92" s="37" t="str">
        <f t="shared" si="20"/>
        <v/>
      </c>
      <c r="X92" s="130" t="str">
        <f>+IF(F92=0,"",'Ark1'!W111)</f>
        <v/>
      </c>
      <c r="Y92" s="130" t="str">
        <f>+IF(F92=0,"",'Ark1'!X111)</f>
        <v/>
      </c>
      <c r="Z92" s="130" t="str">
        <f>+IF(F92=0,"",'Ark1'!Y111)</f>
        <v/>
      </c>
      <c r="AA92" s="130" t="str">
        <f>+IF(F92=0,"",'Ark1'!Z111)</f>
        <v/>
      </c>
      <c r="AB92" s="104" t="str">
        <f>+IF(F92=0,"",'Ark1'!AA111)</f>
        <v/>
      </c>
      <c r="AC92" s="37" t="str">
        <f>+IF(F92=0,"",'Ark1'!AB111)</f>
        <v/>
      </c>
      <c r="AD92" s="37" t="str">
        <f>+IF(F92=0,"",'Ark1'!AC111)</f>
        <v/>
      </c>
      <c r="AE92" s="130" t="str">
        <f>+IF(F92=0,"",'Ark1'!AD111)</f>
        <v/>
      </c>
      <c r="AF92" s="130" t="str">
        <f>+IF(F92=0,"",'Ark1'!AE111)</f>
        <v/>
      </c>
      <c r="AG92" s="130" t="str">
        <f>+IF(F92=0,"",'Ark1'!AF111)</f>
        <v/>
      </c>
      <c r="AH92" s="37" t="str">
        <f t="shared" si="17"/>
        <v/>
      </c>
      <c r="AI92" s="25"/>
      <c r="AO92" t="s">
        <v>80</v>
      </c>
    </row>
    <row r="93" spans="1:41">
      <c r="A93" s="25"/>
      <c r="B93" s="44" t="str">
        <f t="shared" si="33"/>
        <v>Oktober</v>
      </c>
      <c r="C93" s="392">
        <f>+'Ark1'!C112</f>
        <v>2018</v>
      </c>
      <c r="D93" s="44" t="str">
        <f>+IF(F93=0,"",'Ark1'!Q112)</f>
        <v/>
      </c>
      <c r="E93" s="44" t="str">
        <f t="shared" si="34"/>
        <v/>
      </c>
      <c r="F93" s="401">
        <f>+'Ark1'!R112</f>
        <v>0</v>
      </c>
      <c r="G93" s="44" t="str">
        <f t="shared" si="35"/>
        <v/>
      </c>
      <c r="H93" s="104" t="str">
        <f>+IF(F93=0,"",'Ark1'!AG112)</f>
        <v/>
      </c>
      <c r="I93" s="104" t="str">
        <f t="shared" si="36"/>
        <v/>
      </c>
      <c r="J93" s="104" t="str">
        <f>+IF(F93=0,"",'Ark1'!AH112)</f>
        <v/>
      </c>
      <c r="K93" s="104"/>
      <c r="L93" s="372"/>
      <c r="M93" s="372"/>
      <c r="N93" s="104" t="str">
        <f>+IF(F93=0,"",'Ark1'!U112)</f>
        <v/>
      </c>
      <c r="O93" s="104" t="str">
        <f t="shared" si="19"/>
        <v/>
      </c>
      <c r="P93" s="388"/>
      <c r="Q93" s="382"/>
      <c r="R93" s="382"/>
      <c r="S93" s="37" t="str">
        <f>+IF(F93=0,"",'Ark1'!S112)</f>
        <v/>
      </c>
      <c r="T93" s="37" t="str">
        <f t="shared" si="37"/>
        <v/>
      </c>
      <c r="U93" s="382"/>
      <c r="V93" s="37" t="str">
        <f>+IF(F93=0,"",'Ark1'!T112)</f>
        <v/>
      </c>
      <c r="W93" s="37" t="str">
        <f t="shared" si="20"/>
        <v/>
      </c>
      <c r="X93" s="130" t="str">
        <f>+IF(F93=0,"",'Ark1'!W112)</f>
        <v/>
      </c>
      <c r="Y93" s="130" t="str">
        <f>+IF(F93=0,"",'Ark1'!X112)</f>
        <v/>
      </c>
      <c r="Z93" s="130" t="str">
        <f>+IF(F93=0,"",'Ark1'!Y112)</f>
        <v/>
      </c>
      <c r="AA93" s="130" t="str">
        <f>+IF(F93=0,"",'Ark1'!Z112)</f>
        <v/>
      </c>
      <c r="AB93" s="104" t="str">
        <f>+IF(F93=0,"",'Ark1'!AA112)</f>
        <v/>
      </c>
      <c r="AC93" s="37" t="str">
        <f>+IF(F93=0,"",'Ark1'!AB112)</f>
        <v/>
      </c>
      <c r="AD93" s="37" t="str">
        <f>+IF(F93=0,"",'Ark1'!AC112)</f>
        <v/>
      </c>
      <c r="AE93" s="130" t="str">
        <f>+IF(F93=0,"",'Ark1'!AD112)</f>
        <v/>
      </c>
      <c r="AF93" s="130" t="str">
        <f>+IF(F93=0,"",'Ark1'!AE112)</f>
        <v/>
      </c>
      <c r="AG93" s="130" t="str">
        <f>+IF(F93=0,"",'Ark1'!AF112)</f>
        <v/>
      </c>
      <c r="AH93" s="37" t="str">
        <f t="shared" si="17"/>
        <v/>
      </c>
      <c r="AI93" s="25"/>
      <c r="AO93" t="s">
        <v>69</v>
      </c>
    </row>
    <row r="94" spans="1:41">
      <c r="A94" s="25"/>
      <c r="B94" s="44" t="str">
        <f>+AO94</f>
        <v>November</v>
      </c>
      <c r="C94" s="392">
        <f>+'Ark1'!C113</f>
        <v>2018</v>
      </c>
      <c r="D94" s="44" t="str">
        <f>+IF(F94=0,"",'Ark1'!Q113)</f>
        <v/>
      </c>
      <c r="E94" s="44" t="str">
        <f t="shared" si="34"/>
        <v/>
      </c>
      <c r="F94" s="401">
        <f>+'Ark1'!R113</f>
        <v>0</v>
      </c>
      <c r="G94" s="44" t="str">
        <f t="shared" si="35"/>
        <v/>
      </c>
      <c r="H94" s="104" t="str">
        <f>+IF(F94=0,"",'Ark1'!AG113)</f>
        <v/>
      </c>
      <c r="I94" s="104" t="str">
        <f t="shared" si="36"/>
        <v/>
      </c>
      <c r="J94" s="104" t="str">
        <f>+IF(F94=0,"",'Ark1'!AH113)</f>
        <v/>
      </c>
      <c r="K94" s="104"/>
      <c r="L94" s="372"/>
      <c r="M94" s="372"/>
      <c r="N94" s="104" t="str">
        <f>+IF(F94=0,"",'Ark1'!U113)</f>
        <v/>
      </c>
      <c r="O94" s="104" t="str">
        <f t="shared" si="19"/>
        <v/>
      </c>
      <c r="P94" s="388"/>
      <c r="Q94" s="382"/>
      <c r="R94" s="382"/>
      <c r="S94" s="37" t="str">
        <f>+IF(F94=0,"",'Ark1'!S113)</f>
        <v/>
      </c>
      <c r="T94" s="37" t="str">
        <f t="shared" si="37"/>
        <v/>
      </c>
      <c r="U94" s="382"/>
      <c r="V94" s="37" t="str">
        <f>+IF(F94=0,"",'Ark1'!T113)</f>
        <v/>
      </c>
      <c r="W94" s="37" t="str">
        <f t="shared" si="20"/>
        <v/>
      </c>
      <c r="X94" s="130" t="str">
        <f>+IF(F94=0,"",'Ark1'!W113)</f>
        <v/>
      </c>
      <c r="Y94" s="130" t="str">
        <f>+IF(F94=0,"",'Ark1'!X113)</f>
        <v/>
      </c>
      <c r="Z94" s="130" t="str">
        <f>+IF(F94=0,"",'Ark1'!Y113)</f>
        <v/>
      </c>
      <c r="AA94" s="130" t="str">
        <f>+IF(F94=0,"",'Ark1'!Z113)</f>
        <v/>
      </c>
      <c r="AB94" s="104" t="str">
        <f>+IF(F94=0,"",'Ark1'!AA113)</f>
        <v/>
      </c>
      <c r="AC94" s="37" t="str">
        <f>+IF(F94=0,"",'Ark1'!AB113)</f>
        <v/>
      </c>
      <c r="AD94" s="37" t="str">
        <f>+IF(F94=0,"",'Ark1'!AC113)</f>
        <v/>
      </c>
      <c r="AE94" s="130" t="str">
        <f>+IF(F94=0,"",'Ark1'!AD113)</f>
        <v/>
      </c>
      <c r="AF94" s="130" t="str">
        <f>+IF(F94=0,"",'Ark1'!AE113)</f>
        <v/>
      </c>
      <c r="AG94" s="130" t="str">
        <f>+IF(F94=0,"",'Ark1'!AF113)</f>
        <v/>
      </c>
      <c r="AH94" s="37" t="str">
        <f t="shared" si="17"/>
        <v/>
      </c>
      <c r="AI94" s="25"/>
      <c r="AO94" t="s">
        <v>70</v>
      </c>
    </row>
    <row r="95" spans="1:41">
      <c r="A95" s="25"/>
      <c r="B95" s="44" t="str">
        <f>+AO95</f>
        <v>Desember</v>
      </c>
      <c r="C95" s="392">
        <f>+'Ark1'!C114</f>
        <v>2018</v>
      </c>
      <c r="D95" s="44" t="str">
        <f>+IF(F95=0,"",'Ark1'!Q114)</f>
        <v/>
      </c>
      <c r="E95" s="44" t="str">
        <f t="shared" si="34"/>
        <v/>
      </c>
      <c r="F95" s="401">
        <f>+'Ark1'!R114</f>
        <v>0</v>
      </c>
      <c r="G95" s="44" t="str">
        <f t="shared" si="35"/>
        <v/>
      </c>
      <c r="H95" s="104" t="str">
        <f>+IF(F95=0,"",'Ark1'!AG114)</f>
        <v/>
      </c>
      <c r="I95" s="104" t="str">
        <f t="shared" si="36"/>
        <v/>
      </c>
      <c r="J95" s="104" t="str">
        <f>+IF(F95=0,"",'Ark1'!AH114)</f>
        <v/>
      </c>
      <c r="K95" s="104"/>
      <c r="L95" s="372"/>
      <c r="M95" s="372"/>
      <c r="N95" s="104" t="str">
        <f>+IF(F95=0,"",'Ark1'!U114)</f>
        <v/>
      </c>
      <c r="O95" s="104" t="str">
        <f t="shared" si="19"/>
        <v/>
      </c>
      <c r="P95" s="388"/>
      <c r="Q95" s="382"/>
      <c r="R95" s="382"/>
      <c r="S95" s="37" t="str">
        <f>+IF(F95=0,"",'Ark1'!S114)</f>
        <v/>
      </c>
      <c r="T95" s="37" t="str">
        <f t="shared" si="37"/>
        <v/>
      </c>
      <c r="U95" s="382"/>
      <c r="V95" s="37" t="str">
        <f>+IF(F95=0,"",'Ark1'!T114)</f>
        <v/>
      </c>
      <c r="W95" s="37" t="str">
        <f t="shared" si="20"/>
        <v/>
      </c>
      <c r="X95" s="130" t="str">
        <f>+IF(F95=0,"",'Ark1'!W114)</f>
        <v/>
      </c>
      <c r="Y95" s="130" t="str">
        <f>+IF(F95=0,"",'Ark1'!X114)</f>
        <v/>
      </c>
      <c r="Z95" s="130" t="str">
        <f>+IF(F95=0,"",'Ark1'!Y114)</f>
        <v/>
      </c>
      <c r="AA95" s="130" t="str">
        <f>+IF(F95=0,"",'Ark1'!Z114)</f>
        <v/>
      </c>
      <c r="AB95" s="104" t="str">
        <f>+IF(F95=0,"",'Ark1'!AA114)</f>
        <v/>
      </c>
      <c r="AC95" s="37" t="str">
        <f>+IF(F95=0,"",'Ark1'!AB114)</f>
        <v/>
      </c>
      <c r="AD95" s="37" t="str">
        <f>+IF(F95=0,"",'Ark1'!AC114)</f>
        <v/>
      </c>
      <c r="AE95" s="130" t="str">
        <f>+IF(F95=0,"",'Ark1'!AD114)</f>
        <v/>
      </c>
      <c r="AF95" s="130" t="str">
        <f>+IF(F95=0,"",'Ark1'!AE114)</f>
        <v/>
      </c>
      <c r="AG95" s="130" t="str">
        <f>+IF(F95=0,"",'Ark1'!AF114)</f>
        <v/>
      </c>
      <c r="AH95" s="37" t="str">
        <f t="shared" si="17"/>
        <v/>
      </c>
      <c r="AI95" s="25"/>
      <c r="AO95" t="s">
        <v>71</v>
      </c>
    </row>
    <row r="96" spans="1:41">
      <c r="A96" s="25"/>
      <c r="B96" s="69" t="str">
        <f t="shared" ref="B96:B105" si="38">+AO96</f>
        <v>Januar</v>
      </c>
      <c r="C96" s="393">
        <f>+'Ark1'!C115</f>
        <v>2017</v>
      </c>
      <c r="D96" s="69" t="str">
        <f>+IF(F96=0,"",'Ark1'!Q115)</f>
        <v/>
      </c>
      <c r="E96" s="69" t="str">
        <f>+IF(F96=0,"",D96-D108)</f>
        <v/>
      </c>
      <c r="F96" s="402">
        <f>+'Ark1'!R115</f>
        <v>0</v>
      </c>
      <c r="G96" s="69" t="str">
        <f>+IF(F96=0,"",F96-F108)</f>
        <v/>
      </c>
      <c r="H96" s="125" t="str">
        <f>+IF(F96=0,"",'Ark1'!AG115)</f>
        <v/>
      </c>
      <c r="I96" s="125" t="str">
        <f>+IF(F96=0,"",H96-H108)</f>
        <v/>
      </c>
      <c r="J96" s="125" t="str">
        <f>+IF(F96=0,"",'Ark1'!AH115)</f>
        <v/>
      </c>
      <c r="K96" s="125"/>
      <c r="L96" s="373"/>
      <c r="M96" s="373"/>
      <c r="N96" s="125" t="str">
        <f>+IF(F96=0,"",'Ark1'!U115)</f>
        <v/>
      </c>
      <c r="O96" s="125" t="str">
        <f t="shared" si="19"/>
        <v/>
      </c>
      <c r="P96" s="389"/>
      <c r="Q96" s="383"/>
      <c r="R96" s="383"/>
      <c r="S96" s="70" t="str">
        <f>+IF(F96=0,"",'Ark1'!S115)</f>
        <v/>
      </c>
      <c r="T96" s="70" t="str">
        <f>+IF(F96=0,"",S96-S108)</f>
        <v/>
      </c>
      <c r="U96" s="383"/>
      <c r="V96" s="70" t="str">
        <f>+IF(F96=0,"",'Ark1'!T115)</f>
        <v/>
      </c>
      <c r="W96" s="70" t="str">
        <f t="shared" si="20"/>
        <v/>
      </c>
      <c r="X96" s="131" t="str">
        <f>+IF(F96=0,"",'Ark1'!W115)</f>
        <v/>
      </c>
      <c r="Y96" s="131" t="str">
        <f>+IF(F96=0,"",'Ark1'!X115)</f>
        <v/>
      </c>
      <c r="Z96" s="131" t="str">
        <f>+IF(F96=0,"",'Ark1'!Y115)</f>
        <v/>
      </c>
      <c r="AA96" s="131" t="str">
        <f>+IF(F96=0,"",'Ark1'!Z115)</f>
        <v/>
      </c>
      <c r="AB96" s="125" t="str">
        <f>+IF(F96=0,"",'Ark1'!AA115)</f>
        <v/>
      </c>
      <c r="AC96" s="70" t="str">
        <f>+IF(F96=0,"",'Ark1'!AB115)</f>
        <v/>
      </c>
      <c r="AD96" s="70" t="str">
        <f>+IF(F96=0,"",'Ark1'!AC115)</f>
        <v/>
      </c>
      <c r="AE96" s="131" t="str">
        <f>+IF(F96=0,"",'Ark1'!AD115)</f>
        <v/>
      </c>
      <c r="AF96" s="131" t="str">
        <f>+IF(F96=0,"",'Ark1'!AE115)</f>
        <v/>
      </c>
      <c r="AG96" s="131" t="str">
        <f>+IF(F96=0,"",'Ark1'!AF115)</f>
        <v/>
      </c>
      <c r="AH96" s="70" t="str">
        <f t="shared" si="17"/>
        <v/>
      </c>
      <c r="AI96" s="25"/>
      <c r="AO96" t="s">
        <v>452</v>
      </c>
    </row>
    <row r="97" spans="1:41">
      <c r="A97" s="25"/>
      <c r="B97" s="69" t="str">
        <f t="shared" si="38"/>
        <v>Februar</v>
      </c>
      <c r="C97" s="393">
        <f>+'Ark1'!C116</f>
        <v>2017</v>
      </c>
      <c r="D97" s="69" t="str">
        <f>+IF(F97=0,"",'Ark1'!Q116)</f>
        <v/>
      </c>
      <c r="E97" s="69" t="str">
        <f t="shared" ref="E97:E160" si="39">+IF(F97=0,"",D97-D109)</f>
        <v/>
      </c>
      <c r="F97" s="402">
        <f>+'Ark1'!R116</f>
        <v>0</v>
      </c>
      <c r="G97" s="69" t="str">
        <f t="shared" ref="G97:G160" si="40">+IF(F97=0,"",F97-F109)</f>
        <v/>
      </c>
      <c r="H97" s="125" t="str">
        <f>+IF(F97=0,"",'Ark1'!AG116)</f>
        <v/>
      </c>
      <c r="I97" s="125" t="str">
        <f t="shared" ref="I97:I107" si="41">+IF(F97=0,"",H97-H109)</f>
        <v/>
      </c>
      <c r="J97" s="125" t="str">
        <f>+IF(F97=0,"",'Ark1'!AH116)</f>
        <v/>
      </c>
      <c r="K97" s="125"/>
      <c r="L97" s="373"/>
      <c r="M97" s="373"/>
      <c r="N97" s="125" t="str">
        <f>+IF(F97=0,"",'Ark1'!U116)</f>
        <v/>
      </c>
      <c r="O97" s="125" t="str">
        <f t="shared" si="19"/>
        <v/>
      </c>
      <c r="P97" s="389"/>
      <c r="Q97" s="383"/>
      <c r="R97" s="383"/>
      <c r="S97" s="70" t="str">
        <f>+IF(F97=0,"",'Ark1'!S116)</f>
        <v/>
      </c>
      <c r="T97" s="70" t="str">
        <f t="shared" ref="T97:T107" si="42">+IF(F97=0,"",S97-S109)</f>
        <v/>
      </c>
      <c r="U97" s="383"/>
      <c r="V97" s="70" t="str">
        <f>+IF(F97=0,"",'Ark1'!T116)</f>
        <v/>
      </c>
      <c r="W97" s="70" t="str">
        <f t="shared" si="20"/>
        <v/>
      </c>
      <c r="X97" s="131" t="str">
        <f>+IF(F97=0,"",'Ark1'!W116)</f>
        <v/>
      </c>
      <c r="Y97" s="131" t="str">
        <f>+IF(F97=0,"",'Ark1'!X116)</f>
        <v/>
      </c>
      <c r="Z97" s="131" t="str">
        <f>+IF(F97=0,"",'Ark1'!Y116)</f>
        <v/>
      </c>
      <c r="AA97" s="131" t="str">
        <f>+IF(F97=0,"",'Ark1'!Z116)</f>
        <v/>
      </c>
      <c r="AB97" s="125" t="str">
        <f>+IF(F97=0,"",'Ark1'!AA116)</f>
        <v/>
      </c>
      <c r="AC97" s="70" t="str">
        <f>+IF(F97=0,"",'Ark1'!AB116)</f>
        <v/>
      </c>
      <c r="AD97" s="70" t="str">
        <f>+IF(F97=0,"",'Ark1'!AC116)</f>
        <v/>
      </c>
      <c r="AE97" s="131" t="str">
        <f>+IF(F97=0,"",'Ark1'!AD116)</f>
        <v/>
      </c>
      <c r="AF97" s="131" t="str">
        <f>+IF(F97=0,"",'Ark1'!AE116)</f>
        <v/>
      </c>
      <c r="AG97" s="131" t="str">
        <f>+IF(F97=0,"",'Ark1'!AF116)</f>
        <v/>
      </c>
      <c r="AH97" s="70" t="str">
        <f t="shared" si="17"/>
        <v/>
      </c>
      <c r="AI97" s="25"/>
      <c r="AO97" t="s">
        <v>453</v>
      </c>
    </row>
    <row r="98" spans="1:41">
      <c r="A98" s="25"/>
      <c r="B98" s="69" t="str">
        <f t="shared" si="38"/>
        <v>Mars</v>
      </c>
      <c r="C98" s="393">
        <f>+'Ark1'!C117</f>
        <v>2017</v>
      </c>
      <c r="D98" s="69" t="str">
        <f>+IF(F98=0,"",'Ark1'!Q117)</f>
        <v/>
      </c>
      <c r="E98" s="69" t="str">
        <f t="shared" si="39"/>
        <v/>
      </c>
      <c r="F98" s="402">
        <f>+'Ark1'!R117</f>
        <v>0</v>
      </c>
      <c r="G98" s="69" t="str">
        <f t="shared" si="40"/>
        <v/>
      </c>
      <c r="H98" s="125" t="str">
        <f>+IF(F98=0,"",'Ark1'!AG117)</f>
        <v/>
      </c>
      <c r="I98" s="125" t="str">
        <f t="shared" si="41"/>
        <v/>
      </c>
      <c r="J98" s="125" t="str">
        <f>+IF(F98=0,"",'Ark1'!AH117)</f>
        <v/>
      </c>
      <c r="K98" s="125"/>
      <c r="L98" s="373"/>
      <c r="M98" s="373"/>
      <c r="N98" s="125" t="str">
        <f>+IF(F98=0,"",'Ark1'!U117)</f>
        <v/>
      </c>
      <c r="O98" s="125" t="str">
        <f t="shared" si="19"/>
        <v/>
      </c>
      <c r="P98" s="389"/>
      <c r="Q98" s="383"/>
      <c r="R98" s="383"/>
      <c r="S98" s="70" t="str">
        <f>+IF(F98=0,"",'Ark1'!S117)</f>
        <v/>
      </c>
      <c r="T98" s="70" t="str">
        <f t="shared" si="42"/>
        <v/>
      </c>
      <c r="U98" s="383"/>
      <c r="V98" s="70" t="str">
        <f>+IF(F98=0,"",'Ark1'!T117)</f>
        <v/>
      </c>
      <c r="W98" s="70" t="str">
        <f t="shared" si="20"/>
        <v/>
      </c>
      <c r="X98" s="131" t="str">
        <f>+IF(F98=0,"",'Ark1'!W117)</f>
        <v/>
      </c>
      <c r="Y98" s="131" t="str">
        <f>+IF(F98=0,"",'Ark1'!X117)</f>
        <v/>
      </c>
      <c r="Z98" s="131" t="str">
        <f>+IF(F98=0,"",'Ark1'!Y117)</f>
        <v/>
      </c>
      <c r="AA98" s="131" t="str">
        <f>+IF(F98=0,"",'Ark1'!Z117)</f>
        <v/>
      </c>
      <c r="AB98" s="125" t="str">
        <f>+IF(F98=0,"",'Ark1'!AA117)</f>
        <v/>
      </c>
      <c r="AC98" s="70" t="str">
        <f>+IF(F98=0,"",'Ark1'!AB117)</f>
        <v/>
      </c>
      <c r="AD98" s="70" t="str">
        <f>+IF(F98=0,"",'Ark1'!AC117)</f>
        <v/>
      </c>
      <c r="AE98" s="131" t="str">
        <f>+IF(F98=0,"",'Ark1'!AD117)</f>
        <v/>
      </c>
      <c r="AF98" s="131" t="str">
        <f>+IF(F98=0,"",'Ark1'!AE117)</f>
        <v/>
      </c>
      <c r="AG98" s="131" t="str">
        <f>+IF(F98=0,"",'Ark1'!AF117)</f>
        <v/>
      </c>
      <c r="AH98" s="70" t="str">
        <f t="shared" si="17"/>
        <v/>
      </c>
      <c r="AI98" s="25"/>
      <c r="AO98" t="s">
        <v>454</v>
      </c>
    </row>
    <row r="99" spans="1:41">
      <c r="A99" s="25"/>
      <c r="B99" s="69" t="str">
        <f t="shared" si="38"/>
        <v>April</v>
      </c>
      <c r="C99" s="393">
        <f>+'Ark1'!C118</f>
        <v>2017</v>
      </c>
      <c r="D99" s="69" t="str">
        <f>+IF(F99=0,"",'Ark1'!Q118)</f>
        <v/>
      </c>
      <c r="E99" s="69" t="str">
        <f t="shared" si="39"/>
        <v/>
      </c>
      <c r="F99" s="402">
        <f>+'Ark1'!R118</f>
        <v>0</v>
      </c>
      <c r="G99" s="69" t="str">
        <f t="shared" si="40"/>
        <v/>
      </c>
      <c r="H99" s="125" t="str">
        <f>+IF(F99=0,"",'Ark1'!AG118)</f>
        <v/>
      </c>
      <c r="I99" s="125" t="str">
        <f t="shared" si="41"/>
        <v/>
      </c>
      <c r="J99" s="125" t="str">
        <f>+IF(F99=0,"",'Ark1'!AH118)</f>
        <v/>
      </c>
      <c r="K99" s="125"/>
      <c r="L99" s="373"/>
      <c r="M99" s="373"/>
      <c r="N99" s="125" t="str">
        <f>+IF(F99=0,"",'Ark1'!U118)</f>
        <v/>
      </c>
      <c r="O99" s="125" t="str">
        <f t="shared" si="19"/>
        <v/>
      </c>
      <c r="P99" s="389"/>
      <c r="Q99" s="383"/>
      <c r="R99" s="383"/>
      <c r="S99" s="70" t="str">
        <f>+IF(F99=0,"",'Ark1'!S118)</f>
        <v/>
      </c>
      <c r="T99" s="70" t="str">
        <f t="shared" si="42"/>
        <v/>
      </c>
      <c r="U99" s="383"/>
      <c r="V99" s="70" t="str">
        <f>+IF(F99=0,"",'Ark1'!T118)</f>
        <v/>
      </c>
      <c r="W99" s="70" t="str">
        <f t="shared" si="20"/>
        <v/>
      </c>
      <c r="X99" s="131" t="str">
        <f>+IF(F99=0,"",'Ark1'!W118)</f>
        <v/>
      </c>
      <c r="Y99" s="131" t="str">
        <f>+IF(F99=0,"",'Ark1'!X118)</f>
        <v/>
      </c>
      <c r="Z99" s="131" t="str">
        <f>+IF(F99=0,"",'Ark1'!Y118)</f>
        <v/>
      </c>
      <c r="AA99" s="131" t="str">
        <f>+IF(F99=0,"",'Ark1'!Z118)</f>
        <v/>
      </c>
      <c r="AB99" s="125" t="str">
        <f>+IF(F99=0,"",'Ark1'!AA118)</f>
        <v/>
      </c>
      <c r="AC99" s="70" t="str">
        <f>+IF(F99=0,"",'Ark1'!AB118)</f>
        <v/>
      </c>
      <c r="AD99" s="70" t="str">
        <f>+IF(F99=0,"",'Ark1'!AC118)</f>
        <v/>
      </c>
      <c r="AE99" s="131" t="str">
        <f>+IF(F99=0,"",'Ark1'!AD118)</f>
        <v/>
      </c>
      <c r="AF99" s="131" t="str">
        <f>+IF(F99=0,"",'Ark1'!AE118)</f>
        <v/>
      </c>
      <c r="AG99" s="131" t="str">
        <f>+IF(F99=0,"",'Ark1'!AF118)</f>
        <v/>
      </c>
      <c r="AH99" s="70" t="str">
        <f t="shared" si="17"/>
        <v/>
      </c>
      <c r="AI99" s="25"/>
      <c r="AO99" t="s">
        <v>455</v>
      </c>
    </row>
    <row r="100" spans="1:41">
      <c r="A100" s="25"/>
      <c r="B100" s="69" t="str">
        <f t="shared" si="38"/>
        <v>Mai</v>
      </c>
      <c r="C100" s="393">
        <f>+'Ark1'!C119</f>
        <v>2017</v>
      </c>
      <c r="D100" s="69" t="str">
        <f>+IF(F100=0,"",'Ark1'!Q119)</f>
        <v/>
      </c>
      <c r="E100" s="69" t="str">
        <f t="shared" si="39"/>
        <v/>
      </c>
      <c r="F100" s="402">
        <f>+'Ark1'!R119</f>
        <v>0</v>
      </c>
      <c r="G100" s="69" t="str">
        <f t="shared" si="40"/>
        <v/>
      </c>
      <c r="H100" s="125" t="str">
        <f>+IF(F100=0,"",'Ark1'!AG119)</f>
        <v/>
      </c>
      <c r="I100" s="125" t="str">
        <f t="shared" si="41"/>
        <v/>
      </c>
      <c r="J100" s="125" t="str">
        <f>+IF(F100=0,"",'Ark1'!AH119)</f>
        <v/>
      </c>
      <c r="K100" s="125"/>
      <c r="L100" s="373"/>
      <c r="M100" s="373"/>
      <c r="N100" s="125" t="str">
        <f>+IF(F100=0,"",'Ark1'!U119)</f>
        <v/>
      </c>
      <c r="O100" s="125" t="str">
        <f t="shared" si="19"/>
        <v/>
      </c>
      <c r="P100" s="389"/>
      <c r="Q100" s="383"/>
      <c r="R100" s="383"/>
      <c r="S100" s="70" t="str">
        <f>+IF(F100=0,"",'Ark1'!S119)</f>
        <v/>
      </c>
      <c r="T100" s="70" t="str">
        <f t="shared" si="42"/>
        <v/>
      </c>
      <c r="U100" s="383"/>
      <c r="V100" s="70" t="str">
        <f>+IF(F100=0,"",'Ark1'!T119)</f>
        <v/>
      </c>
      <c r="W100" s="70" t="str">
        <f t="shared" si="20"/>
        <v/>
      </c>
      <c r="X100" s="131" t="str">
        <f>+IF(F100=0,"",'Ark1'!W119)</f>
        <v/>
      </c>
      <c r="Y100" s="131" t="str">
        <f>+IF(F100=0,"",'Ark1'!X119)</f>
        <v/>
      </c>
      <c r="Z100" s="131" t="str">
        <f>+IF(F100=0,"",'Ark1'!Y119)</f>
        <v/>
      </c>
      <c r="AA100" s="131" t="str">
        <f>+IF(F100=0,"",'Ark1'!Z119)</f>
        <v/>
      </c>
      <c r="AB100" s="125" t="str">
        <f>+IF(F100=0,"",'Ark1'!AA119)</f>
        <v/>
      </c>
      <c r="AC100" s="70" t="str">
        <f>+IF(F100=0,"",'Ark1'!AB119)</f>
        <v/>
      </c>
      <c r="AD100" s="70" t="str">
        <f>+IF(F100=0,"",'Ark1'!AC119)</f>
        <v/>
      </c>
      <c r="AE100" s="131" t="str">
        <f>+IF(F100=0,"",'Ark1'!AD119)</f>
        <v/>
      </c>
      <c r="AF100" s="131" t="str">
        <f>+IF(F100=0,"",'Ark1'!AE119)</f>
        <v/>
      </c>
      <c r="AG100" s="131" t="str">
        <f>+IF(F100=0,"",'Ark1'!AF119)</f>
        <v/>
      </c>
      <c r="AH100" s="70" t="str">
        <f t="shared" ref="AH100:AH163" si="43">+IF(F100=0,"",N100/S100)</f>
        <v/>
      </c>
      <c r="AI100" s="25"/>
      <c r="AO100" t="s">
        <v>456</v>
      </c>
    </row>
    <row r="101" spans="1:41">
      <c r="A101" s="25"/>
      <c r="B101" s="69" t="str">
        <f t="shared" si="38"/>
        <v>Juni</v>
      </c>
      <c r="C101" s="393">
        <f>+'Ark1'!C120</f>
        <v>2017</v>
      </c>
      <c r="D101" s="69" t="str">
        <f>+IF(F101=0,"",'Ark1'!Q120)</f>
        <v/>
      </c>
      <c r="E101" s="69" t="str">
        <f t="shared" si="39"/>
        <v/>
      </c>
      <c r="F101" s="402">
        <f>+'Ark1'!R120</f>
        <v>0</v>
      </c>
      <c r="G101" s="69" t="str">
        <f t="shared" si="40"/>
        <v/>
      </c>
      <c r="H101" s="125" t="str">
        <f>+IF(F101=0,"",'Ark1'!AG120)</f>
        <v/>
      </c>
      <c r="I101" s="125" t="str">
        <f t="shared" si="41"/>
        <v/>
      </c>
      <c r="J101" s="125" t="str">
        <f>+IF(F101=0,"",'Ark1'!AH120)</f>
        <v/>
      </c>
      <c r="K101" s="125"/>
      <c r="L101" s="373"/>
      <c r="M101" s="373"/>
      <c r="N101" s="125" t="str">
        <f>+IF(F101=0,"",'Ark1'!U120)</f>
        <v/>
      </c>
      <c r="O101" s="125" t="str">
        <f t="shared" si="19"/>
        <v/>
      </c>
      <c r="P101" s="389"/>
      <c r="Q101" s="383"/>
      <c r="R101" s="383"/>
      <c r="S101" s="70" t="str">
        <f>+IF(F101=0,"",'Ark1'!S120)</f>
        <v/>
      </c>
      <c r="T101" s="70" t="str">
        <f t="shared" si="42"/>
        <v/>
      </c>
      <c r="U101" s="383"/>
      <c r="V101" s="70" t="str">
        <f>+IF(F101=0,"",'Ark1'!T120)</f>
        <v/>
      </c>
      <c r="W101" s="70" t="str">
        <f t="shared" si="20"/>
        <v/>
      </c>
      <c r="X101" s="131" t="str">
        <f>+IF(F101=0,"",'Ark1'!W120)</f>
        <v/>
      </c>
      <c r="Y101" s="131" t="str">
        <f>+IF(F101=0,"",'Ark1'!X120)</f>
        <v/>
      </c>
      <c r="Z101" s="131" t="str">
        <f>+IF(F101=0,"",'Ark1'!Y120)</f>
        <v/>
      </c>
      <c r="AA101" s="131" t="str">
        <f>+IF(F101=0,"",'Ark1'!Z120)</f>
        <v/>
      </c>
      <c r="AB101" s="125" t="str">
        <f>+IF(F101=0,"",'Ark1'!AA120)</f>
        <v/>
      </c>
      <c r="AC101" s="70" t="str">
        <f>+IF(F101=0,"",'Ark1'!AB120)</f>
        <v/>
      </c>
      <c r="AD101" s="70" t="str">
        <f>+IF(F101=0,"",'Ark1'!AC120)</f>
        <v/>
      </c>
      <c r="AE101" s="131" t="str">
        <f>+IF(F101=0,"",'Ark1'!AD120)</f>
        <v/>
      </c>
      <c r="AF101" s="131" t="str">
        <f>+IF(F101=0,"",'Ark1'!AE120)</f>
        <v/>
      </c>
      <c r="AG101" s="131" t="str">
        <f>+IF(F101=0,"",'Ark1'!AF120)</f>
        <v/>
      </c>
      <c r="AH101" s="70" t="str">
        <f t="shared" si="43"/>
        <v/>
      </c>
      <c r="AI101" s="25"/>
      <c r="AO101" t="s">
        <v>457</v>
      </c>
    </row>
    <row r="102" spans="1:41">
      <c r="A102" s="25"/>
      <c r="B102" s="69" t="str">
        <f t="shared" si="38"/>
        <v>Juli</v>
      </c>
      <c r="C102" s="393">
        <f>+'Ark1'!C121</f>
        <v>2017</v>
      </c>
      <c r="D102" s="69" t="str">
        <f>+IF(F102=0,"",'Ark1'!Q121)</f>
        <v/>
      </c>
      <c r="E102" s="69" t="str">
        <f t="shared" si="39"/>
        <v/>
      </c>
      <c r="F102" s="402">
        <f>+'Ark1'!R121</f>
        <v>0</v>
      </c>
      <c r="G102" s="69" t="str">
        <f t="shared" si="40"/>
        <v/>
      </c>
      <c r="H102" s="125" t="str">
        <f>+IF(F102=0,"",'Ark1'!AG121)</f>
        <v/>
      </c>
      <c r="I102" s="125" t="str">
        <f t="shared" si="41"/>
        <v/>
      </c>
      <c r="J102" s="125" t="str">
        <f>+IF(F102=0,"",'Ark1'!AH121)</f>
        <v/>
      </c>
      <c r="K102" s="125"/>
      <c r="L102" s="373"/>
      <c r="M102" s="373"/>
      <c r="N102" s="125" t="str">
        <f>+IF(F102=0,"",'Ark1'!U121)</f>
        <v/>
      </c>
      <c r="O102" s="125" t="str">
        <f t="shared" si="19"/>
        <v/>
      </c>
      <c r="P102" s="389"/>
      <c r="Q102" s="383"/>
      <c r="R102" s="383"/>
      <c r="S102" s="70" t="str">
        <f>+IF(F102=0,"",'Ark1'!S121)</f>
        <v/>
      </c>
      <c r="T102" s="70" t="str">
        <f t="shared" si="42"/>
        <v/>
      </c>
      <c r="U102" s="383"/>
      <c r="V102" s="70" t="str">
        <f>+IF(F102=0,"",'Ark1'!T121)</f>
        <v/>
      </c>
      <c r="W102" s="70" t="str">
        <f t="shared" si="20"/>
        <v/>
      </c>
      <c r="X102" s="131" t="str">
        <f>+IF(F102=0,"",'Ark1'!W121)</f>
        <v/>
      </c>
      <c r="Y102" s="131" t="str">
        <f>+IF(F102=0,"",'Ark1'!X121)</f>
        <v/>
      </c>
      <c r="Z102" s="131" t="str">
        <f>+IF(F102=0,"",'Ark1'!Y121)</f>
        <v/>
      </c>
      <c r="AA102" s="131" t="str">
        <f>+IF(F102=0,"",'Ark1'!Z121)</f>
        <v/>
      </c>
      <c r="AB102" s="125" t="str">
        <f>+IF(F102=0,"",'Ark1'!AA121)</f>
        <v/>
      </c>
      <c r="AC102" s="70" t="str">
        <f>+IF(F102=0,"",'Ark1'!AB121)</f>
        <v/>
      </c>
      <c r="AD102" s="70" t="str">
        <f>+IF(F102=0,"",'Ark1'!AC121)</f>
        <v/>
      </c>
      <c r="AE102" s="131" t="str">
        <f>+IF(F102=0,"",'Ark1'!AD121)</f>
        <v/>
      </c>
      <c r="AF102" s="131" t="str">
        <f>+IF(F102=0,"",'Ark1'!AE121)</f>
        <v/>
      </c>
      <c r="AG102" s="131" t="str">
        <f>+IF(F102=0,"",'Ark1'!AF121)</f>
        <v/>
      </c>
      <c r="AH102" s="70" t="str">
        <f t="shared" si="43"/>
        <v/>
      </c>
      <c r="AI102" s="25"/>
      <c r="AO102" t="s">
        <v>458</v>
      </c>
    </row>
    <row r="103" spans="1:41">
      <c r="A103" s="25"/>
      <c r="B103" s="69" t="str">
        <f t="shared" si="38"/>
        <v>August</v>
      </c>
      <c r="C103" s="393">
        <f>+'Ark1'!C122</f>
        <v>2017</v>
      </c>
      <c r="D103" s="69" t="str">
        <f>+IF(F103=0,"",'Ark1'!Q122)</f>
        <v/>
      </c>
      <c r="E103" s="69" t="str">
        <f t="shared" si="39"/>
        <v/>
      </c>
      <c r="F103" s="402">
        <f>+'Ark1'!R122</f>
        <v>0</v>
      </c>
      <c r="G103" s="69" t="str">
        <f t="shared" si="40"/>
        <v/>
      </c>
      <c r="H103" s="125" t="str">
        <f>+IF(F103=0,"",'Ark1'!AG122)</f>
        <v/>
      </c>
      <c r="I103" s="125" t="str">
        <f t="shared" si="41"/>
        <v/>
      </c>
      <c r="J103" s="125" t="str">
        <f>+IF(F103=0,"",'Ark1'!AH122)</f>
        <v/>
      </c>
      <c r="K103" s="125"/>
      <c r="L103" s="373"/>
      <c r="M103" s="373"/>
      <c r="N103" s="125" t="str">
        <f>+IF(F103=0,"",'Ark1'!U122)</f>
        <v/>
      </c>
      <c r="O103" s="125" t="str">
        <f t="shared" si="19"/>
        <v/>
      </c>
      <c r="P103" s="389"/>
      <c r="Q103" s="383"/>
      <c r="R103" s="383"/>
      <c r="S103" s="70" t="str">
        <f>+IF(F103=0,"",'Ark1'!S122)</f>
        <v/>
      </c>
      <c r="T103" s="70" t="str">
        <f t="shared" si="42"/>
        <v/>
      </c>
      <c r="U103" s="383"/>
      <c r="V103" s="70" t="str">
        <f>+IF(F103=0,"",'Ark1'!T122)</f>
        <v/>
      </c>
      <c r="W103" s="70" t="str">
        <f t="shared" si="20"/>
        <v/>
      </c>
      <c r="X103" s="131" t="str">
        <f>+IF(F103=0,"",'Ark1'!W122)</f>
        <v/>
      </c>
      <c r="Y103" s="131" t="str">
        <f>+IF(F103=0,"",'Ark1'!X122)</f>
        <v/>
      </c>
      <c r="Z103" s="131" t="str">
        <f>+IF(F103=0,"",'Ark1'!Y122)</f>
        <v/>
      </c>
      <c r="AA103" s="131" t="str">
        <f>+IF(F103=0,"",'Ark1'!Z122)</f>
        <v/>
      </c>
      <c r="AB103" s="125" t="str">
        <f>+IF(F103=0,"",'Ark1'!AA122)</f>
        <v/>
      </c>
      <c r="AC103" s="70" t="str">
        <f>+IF(F103=0,"",'Ark1'!AB122)</f>
        <v/>
      </c>
      <c r="AD103" s="70" t="str">
        <f>+IF(F103=0,"",'Ark1'!AC122)</f>
        <v/>
      </c>
      <c r="AE103" s="131" t="str">
        <f>+IF(F103=0,"",'Ark1'!AD122)</f>
        <v/>
      </c>
      <c r="AF103" s="131" t="str">
        <f>+IF(F103=0,"",'Ark1'!AE122)</f>
        <v/>
      </c>
      <c r="AG103" s="131" t="str">
        <f>+IF(F103=0,"",'Ark1'!AF122)</f>
        <v/>
      </c>
      <c r="AH103" s="70" t="str">
        <f t="shared" si="43"/>
        <v/>
      </c>
      <c r="AI103" s="25"/>
      <c r="AO103" t="s">
        <v>68</v>
      </c>
    </row>
    <row r="104" spans="1:41">
      <c r="A104" s="25"/>
      <c r="B104" s="69" t="str">
        <f t="shared" si="38"/>
        <v>September</v>
      </c>
      <c r="C104" s="393">
        <f>+'Ark1'!C123</f>
        <v>2017</v>
      </c>
      <c r="D104" s="69" t="str">
        <f>+IF(F104=0,"",'Ark1'!Q123)</f>
        <v/>
      </c>
      <c r="E104" s="69" t="str">
        <f t="shared" si="39"/>
        <v/>
      </c>
      <c r="F104" s="402">
        <f>+'Ark1'!R123</f>
        <v>0</v>
      </c>
      <c r="G104" s="69" t="str">
        <f t="shared" si="40"/>
        <v/>
      </c>
      <c r="H104" s="125" t="str">
        <f>+IF(F104=0,"",'Ark1'!AG123)</f>
        <v/>
      </c>
      <c r="I104" s="125" t="str">
        <f t="shared" si="41"/>
        <v/>
      </c>
      <c r="J104" s="125" t="str">
        <f>+IF(F104=0,"",'Ark1'!AH123)</f>
        <v/>
      </c>
      <c r="K104" s="125"/>
      <c r="L104" s="373"/>
      <c r="M104" s="373"/>
      <c r="N104" s="125" t="str">
        <f>+IF(F104=0,"",'Ark1'!U123)</f>
        <v/>
      </c>
      <c r="O104" s="125" t="str">
        <f t="shared" si="19"/>
        <v/>
      </c>
      <c r="P104" s="389"/>
      <c r="Q104" s="383"/>
      <c r="R104" s="383"/>
      <c r="S104" s="70" t="str">
        <f>+IF(F104=0,"",'Ark1'!S123)</f>
        <v/>
      </c>
      <c r="T104" s="70" t="str">
        <f t="shared" si="42"/>
        <v/>
      </c>
      <c r="U104" s="383"/>
      <c r="V104" s="70" t="str">
        <f>+IF(F104=0,"",'Ark1'!T123)</f>
        <v/>
      </c>
      <c r="W104" s="70" t="str">
        <f t="shared" si="20"/>
        <v/>
      </c>
      <c r="X104" s="131" t="str">
        <f>+IF(F104=0,"",'Ark1'!W123)</f>
        <v/>
      </c>
      <c r="Y104" s="131" t="str">
        <f>+IF(F104=0,"",'Ark1'!X123)</f>
        <v/>
      </c>
      <c r="Z104" s="131" t="str">
        <f>+IF(F104=0,"",'Ark1'!Y123)</f>
        <v/>
      </c>
      <c r="AA104" s="131" t="str">
        <f>+IF(F104=0,"",'Ark1'!Z123)</f>
        <v/>
      </c>
      <c r="AB104" s="125" t="str">
        <f>+IF(F104=0,"",'Ark1'!AA123)</f>
        <v/>
      </c>
      <c r="AC104" s="70" t="str">
        <f>+IF(F104=0,"",'Ark1'!AB123)</f>
        <v/>
      </c>
      <c r="AD104" s="70" t="str">
        <f>+IF(F104=0,"",'Ark1'!AC123)</f>
        <v/>
      </c>
      <c r="AE104" s="131" t="str">
        <f>+IF(F104=0,"",'Ark1'!AD123)</f>
        <v/>
      </c>
      <c r="AF104" s="131" t="str">
        <f>+IF(F104=0,"",'Ark1'!AE123)</f>
        <v/>
      </c>
      <c r="AG104" s="131" t="str">
        <f>+IF(F104=0,"",'Ark1'!AF123)</f>
        <v/>
      </c>
      <c r="AH104" s="70" t="str">
        <f t="shared" si="43"/>
        <v/>
      </c>
      <c r="AI104" s="25"/>
      <c r="AO104" t="s">
        <v>80</v>
      </c>
    </row>
    <row r="105" spans="1:41">
      <c r="A105" s="25"/>
      <c r="B105" s="69" t="str">
        <f t="shared" si="38"/>
        <v>Oktober</v>
      </c>
      <c r="C105" s="393">
        <f>+'Ark1'!C124</f>
        <v>2017</v>
      </c>
      <c r="D105" s="69" t="str">
        <f>+IF(F105=0,"",'Ark1'!Q124)</f>
        <v/>
      </c>
      <c r="E105" s="69" t="str">
        <f t="shared" si="39"/>
        <v/>
      </c>
      <c r="F105" s="402">
        <f>+'Ark1'!R124</f>
        <v>0</v>
      </c>
      <c r="G105" s="69" t="str">
        <f t="shared" si="40"/>
        <v/>
      </c>
      <c r="H105" s="125" t="str">
        <f>+IF(F105=0,"",'Ark1'!AG124)</f>
        <v/>
      </c>
      <c r="I105" s="125" t="str">
        <f t="shared" si="41"/>
        <v/>
      </c>
      <c r="J105" s="125" t="str">
        <f>+IF(F105=0,"",'Ark1'!AH124)</f>
        <v/>
      </c>
      <c r="K105" s="125"/>
      <c r="L105" s="373"/>
      <c r="M105" s="373"/>
      <c r="N105" s="125" t="str">
        <f>+IF(F105=0,"",'Ark1'!U124)</f>
        <v/>
      </c>
      <c r="O105" s="125" t="str">
        <f t="shared" si="19"/>
        <v/>
      </c>
      <c r="P105" s="389"/>
      <c r="Q105" s="383"/>
      <c r="R105" s="383"/>
      <c r="S105" s="70" t="str">
        <f>+IF(F105=0,"",'Ark1'!S124)</f>
        <v/>
      </c>
      <c r="T105" s="70" t="str">
        <f t="shared" si="42"/>
        <v/>
      </c>
      <c r="U105" s="383"/>
      <c r="V105" s="70" t="str">
        <f>+IF(F105=0,"",'Ark1'!T124)</f>
        <v/>
      </c>
      <c r="W105" s="70" t="str">
        <f t="shared" si="20"/>
        <v/>
      </c>
      <c r="X105" s="131" t="str">
        <f>+IF(F105=0,"",'Ark1'!W124)</f>
        <v/>
      </c>
      <c r="Y105" s="131" t="str">
        <f>+IF(F105=0,"",'Ark1'!X124)</f>
        <v/>
      </c>
      <c r="Z105" s="131" t="str">
        <f>+IF(F105=0,"",'Ark1'!Y124)</f>
        <v/>
      </c>
      <c r="AA105" s="131" t="str">
        <f>+IF(F105=0,"",'Ark1'!Z124)</f>
        <v/>
      </c>
      <c r="AB105" s="125" t="str">
        <f>+IF(F105=0,"",'Ark1'!AA124)</f>
        <v/>
      </c>
      <c r="AC105" s="70" t="str">
        <f>+IF(F105=0,"",'Ark1'!AB124)</f>
        <v/>
      </c>
      <c r="AD105" s="70" t="str">
        <f>+IF(F105=0,"",'Ark1'!AC124)</f>
        <v/>
      </c>
      <c r="AE105" s="131" t="str">
        <f>+IF(F105=0,"",'Ark1'!AD124)</f>
        <v/>
      </c>
      <c r="AF105" s="131" t="str">
        <f>+IF(F105=0,"",'Ark1'!AE124)</f>
        <v/>
      </c>
      <c r="AG105" s="131" t="str">
        <f>+IF(F105=0,"",'Ark1'!AF124)</f>
        <v/>
      </c>
      <c r="AH105" s="70" t="str">
        <f t="shared" si="43"/>
        <v/>
      </c>
      <c r="AI105" s="25"/>
      <c r="AO105" t="s">
        <v>69</v>
      </c>
    </row>
    <row r="106" spans="1:41">
      <c r="A106" s="25"/>
      <c r="B106" s="69" t="str">
        <f>+AO106</f>
        <v>November</v>
      </c>
      <c r="C106" s="393">
        <f>+'Ark1'!C125</f>
        <v>2017</v>
      </c>
      <c r="D106" s="69" t="str">
        <f>+IF(F106=0,"",'Ark1'!Q125)</f>
        <v/>
      </c>
      <c r="E106" s="69" t="str">
        <f t="shared" si="39"/>
        <v/>
      </c>
      <c r="F106" s="402">
        <f>+'Ark1'!R125</f>
        <v>0</v>
      </c>
      <c r="G106" s="69" t="str">
        <f t="shared" si="40"/>
        <v/>
      </c>
      <c r="H106" s="125" t="str">
        <f>+IF(F106=0,"",'Ark1'!AG125)</f>
        <v/>
      </c>
      <c r="I106" s="125" t="str">
        <f t="shared" si="41"/>
        <v/>
      </c>
      <c r="J106" s="125" t="str">
        <f>+IF(F106=0,"",'Ark1'!AH125)</f>
        <v/>
      </c>
      <c r="K106" s="125"/>
      <c r="L106" s="373"/>
      <c r="M106" s="373"/>
      <c r="N106" s="125" t="str">
        <f>+IF(F106=0,"",'Ark1'!U125)</f>
        <v/>
      </c>
      <c r="O106" s="125" t="str">
        <f t="shared" si="19"/>
        <v/>
      </c>
      <c r="P106" s="389"/>
      <c r="Q106" s="383"/>
      <c r="R106" s="383"/>
      <c r="S106" s="70" t="str">
        <f>+IF(F106=0,"",'Ark1'!S125)</f>
        <v/>
      </c>
      <c r="T106" s="70" t="str">
        <f t="shared" si="42"/>
        <v/>
      </c>
      <c r="U106" s="383"/>
      <c r="V106" s="70" t="str">
        <f>+IF(F106=0,"",'Ark1'!T125)</f>
        <v/>
      </c>
      <c r="W106" s="70" t="str">
        <f t="shared" si="20"/>
        <v/>
      </c>
      <c r="X106" s="131" t="str">
        <f>+IF(F106=0,"",'Ark1'!W125)</f>
        <v/>
      </c>
      <c r="Y106" s="131" t="str">
        <f>+IF(F106=0,"",'Ark1'!X125)</f>
        <v/>
      </c>
      <c r="Z106" s="131" t="str">
        <f>+IF(F106=0,"",'Ark1'!Y125)</f>
        <v/>
      </c>
      <c r="AA106" s="131" t="str">
        <f>+IF(F106=0,"",'Ark1'!Z125)</f>
        <v/>
      </c>
      <c r="AB106" s="125" t="str">
        <f>+IF(F106=0,"",'Ark1'!AA125)</f>
        <v/>
      </c>
      <c r="AC106" s="70" t="str">
        <f>+IF(F106=0,"",'Ark1'!AB125)</f>
        <v/>
      </c>
      <c r="AD106" s="70" t="str">
        <f>+IF(F106=0,"",'Ark1'!AC125)</f>
        <v/>
      </c>
      <c r="AE106" s="131" t="str">
        <f>+IF(F106=0,"",'Ark1'!AD125)</f>
        <v/>
      </c>
      <c r="AF106" s="131" t="str">
        <f>+IF(F106=0,"",'Ark1'!AE125)</f>
        <v/>
      </c>
      <c r="AG106" s="131" t="str">
        <f>+IF(F106=0,"",'Ark1'!AF125)</f>
        <v/>
      </c>
      <c r="AH106" s="70" t="str">
        <f t="shared" si="43"/>
        <v/>
      </c>
      <c r="AI106" s="25"/>
      <c r="AO106" t="s">
        <v>70</v>
      </c>
    </row>
    <row r="107" spans="1:41">
      <c r="A107" s="25"/>
      <c r="B107" s="69" t="str">
        <f>+AO107</f>
        <v>Desember</v>
      </c>
      <c r="C107" s="393">
        <f>+'Ark1'!C126</f>
        <v>2017</v>
      </c>
      <c r="D107" s="69" t="str">
        <f>+IF(F107=0,"",'Ark1'!Q126)</f>
        <v/>
      </c>
      <c r="E107" s="69" t="str">
        <f t="shared" si="39"/>
        <v/>
      </c>
      <c r="F107" s="402">
        <f>+'Ark1'!R126</f>
        <v>0</v>
      </c>
      <c r="G107" s="69" t="str">
        <f t="shared" si="40"/>
        <v/>
      </c>
      <c r="H107" s="125" t="str">
        <f>+IF(F107=0,"",'Ark1'!AG126)</f>
        <v/>
      </c>
      <c r="I107" s="125" t="str">
        <f t="shared" si="41"/>
        <v/>
      </c>
      <c r="J107" s="125" t="str">
        <f>+IF(F107=0,"",'Ark1'!AH126)</f>
        <v/>
      </c>
      <c r="K107" s="125"/>
      <c r="L107" s="373"/>
      <c r="M107" s="373"/>
      <c r="N107" s="125" t="str">
        <f>+IF(F107=0,"",'Ark1'!U126)</f>
        <v/>
      </c>
      <c r="O107" s="125" t="str">
        <f t="shared" si="19"/>
        <v/>
      </c>
      <c r="P107" s="389"/>
      <c r="Q107" s="383"/>
      <c r="R107" s="383"/>
      <c r="S107" s="70" t="str">
        <f>+IF(F107=0,"",'Ark1'!S126)</f>
        <v/>
      </c>
      <c r="T107" s="70" t="str">
        <f t="shared" si="42"/>
        <v/>
      </c>
      <c r="U107" s="383"/>
      <c r="V107" s="70" t="str">
        <f>+IF(F107=0,"",'Ark1'!T126)</f>
        <v/>
      </c>
      <c r="W107" s="70" t="str">
        <f t="shared" si="20"/>
        <v/>
      </c>
      <c r="X107" s="131" t="str">
        <f>+IF(F107=0,"",'Ark1'!W126)</f>
        <v/>
      </c>
      <c r="Y107" s="131" t="str">
        <f>+IF(F107=0,"",'Ark1'!X126)</f>
        <v/>
      </c>
      <c r="Z107" s="131" t="str">
        <f>+IF(F107=0,"",'Ark1'!Y126)</f>
        <v/>
      </c>
      <c r="AA107" s="131" t="str">
        <f>+IF(F107=0,"",'Ark1'!Z126)</f>
        <v/>
      </c>
      <c r="AB107" s="125" t="str">
        <f>+IF(F107=0,"",'Ark1'!AA126)</f>
        <v/>
      </c>
      <c r="AC107" s="70" t="str">
        <f>+IF(F107=0,"",'Ark1'!AB126)</f>
        <v/>
      </c>
      <c r="AD107" s="70" t="str">
        <f>+IF(F107=0,"",'Ark1'!AC126)</f>
        <v/>
      </c>
      <c r="AE107" s="131" t="str">
        <f>+IF(F107=0,"",'Ark1'!AD126)</f>
        <v/>
      </c>
      <c r="AF107" s="131" t="str">
        <f>+IF(F107=0,"",'Ark1'!AE126)</f>
        <v/>
      </c>
      <c r="AG107" s="131" t="str">
        <f>+IF(F107=0,"",'Ark1'!AF126)</f>
        <v/>
      </c>
      <c r="AH107" s="70" t="str">
        <f t="shared" si="43"/>
        <v/>
      </c>
      <c r="AI107" s="25"/>
      <c r="AO107" t="s">
        <v>71</v>
      </c>
    </row>
    <row r="108" spans="1:41">
      <c r="A108" s="25"/>
      <c r="B108" s="44" t="str">
        <f t="shared" ref="B108:B117" si="44">+AO108</f>
        <v>Januar</v>
      </c>
      <c r="C108" s="392">
        <f>+'Ark1'!C127</f>
        <v>2016</v>
      </c>
      <c r="D108" s="44" t="str">
        <f>+IF(F108=0,"",'Ark1'!Q127)</f>
        <v/>
      </c>
      <c r="E108" s="44" t="str">
        <f>+IF(F108=0,"",D108-D120)</f>
        <v/>
      </c>
      <c r="F108" s="401">
        <f>+'Ark1'!R127</f>
        <v>0</v>
      </c>
      <c r="G108" s="44" t="str">
        <f>+IF(F108=0,"",F108-F120)</f>
        <v/>
      </c>
      <c r="H108" s="104" t="str">
        <f>+IF(F108=0,"",'Ark1'!AG127)</f>
        <v/>
      </c>
      <c r="I108" s="104" t="str">
        <f>+IF(F108=0,"",H108-H120)</f>
        <v/>
      </c>
      <c r="J108" s="104" t="str">
        <f>+IF(F108=0,"",'Ark1'!AH127)</f>
        <v/>
      </c>
      <c r="K108" s="104"/>
      <c r="L108" s="372"/>
      <c r="M108" s="372"/>
      <c r="N108" s="104" t="str">
        <f>+IF(F108=0,"",'Ark1'!U127)</f>
        <v/>
      </c>
      <c r="O108" s="104" t="str">
        <f t="shared" si="19"/>
        <v/>
      </c>
      <c r="P108" s="388"/>
      <c r="Q108" s="382"/>
      <c r="R108" s="382"/>
      <c r="S108" s="37" t="str">
        <f>+IF(F108=0,"",'Ark1'!S127)</f>
        <v/>
      </c>
      <c r="T108" s="37" t="str">
        <f>+IF(F108=0,"",S108-S120)</f>
        <v/>
      </c>
      <c r="U108" s="382"/>
      <c r="V108" s="37" t="str">
        <f>+IF(F108=0,"",'Ark1'!T127)</f>
        <v/>
      </c>
      <c r="W108" s="37" t="str">
        <f t="shared" si="20"/>
        <v/>
      </c>
      <c r="X108" s="130" t="str">
        <f>+IF(F108=0,"",'Ark1'!W127)</f>
        <v/>
      </c>
      <c r="Y108" s="130" t="str">
        <f>+IF(F108=0,"",'Ark1'!X127)</f>
        <v/>
      </c>
      <c r="Z108" s="130" t="str">
        <f>+IF(F108=0,"",'Ark1'!Y127)</f>
        <v/>
      </c>
      <c r="AA108" s="130" t="str">
        <f>+IF(F108=0,"",'Ark1'!Z127)</f>
        <v/>
      </c>
      <c r="AB108" s="104" t="str">
        <f>+IF(F108=0,"",'Ark1'!AA127)</f>
        <v/>
      </c>
      <c r="AC108" s="37" t="str">
        <f>+IF(F108=0,"",'Ark1'!AB127)</f>
        <v/>
      </c>
      <c r="AD108" s="37" t="str">
        <f>+IF(F108=0,"",'Ark1'!AC127)</f>
        <v/>
      </c>
      <c r="AE108" s="130" t="str">
        <f>+IF(F108=0,"",'Ark1'!AD127)</f>
        <v/>
      </c>
      <c r="AF108" s="130" t="str">
        <f>+IF(F108=0,"",'Ark1'!AE127)</f>
        <v/>
      </c>
      <c r="AG108" s="130" t="str">
        <f>+IF(F108=0,"",'Ark1'!AF127)</f>
        <v/>
      </c>
      <c r="AH108" s="37" t="str">
        <f t="shared" si="43"/>
        <v/>
      </c>
      <c r="AI108" s="25"/>
      <c r="AO108" t="s">
        <v>452</v>
      </c>
    </row>
    <row r="109" spans="1:41">
      <c r="A109" s="25"/>
      <c r="B109" s="44" t="str">
        <f t="shared" si="44"/>
        <v>Februar</v>
      </c>
      <c r="C109" s="392">
        <f>+'Ark1'!C128</f>
        <v>2016</v>
      </c>
      <c r="D109" s="44" t="str">
        <f>+IF(F109=0,"",'Ark1'!Q128)</f>
        <v/>
      </c>
      <c r="E109" s="44" t="str">
        <f t="shared" si="39"/>
        <v/>
      </c>
      <c r="F109" s="401">
        <f>+'Ark1'!R128</f>
        <v>0</v>
      </c>
      <c r="G109" s="44" t="str">
        <f t="shared" si="40"/>
        <v/>
      </c>
      <c r="H109" s="104" t="str">
        <f>+IF(F109=0,"",'Ark1'!AG128)</f>
        <v/>
      </c>
      <c r="I109" s="104" t="str">
        <f t="shared" ref="I109:I119" si="45">+IF(F109=0,"",H109-H121)</f>
        <v/>
      </c>
      <c r="J109" s="104" t="str">
        <f>+IF(F109=0,"",'Ark1'!AH128)</f>
        <v/>
      </c>
      <c r="K109" s="104"/>
      <c r="L109" s="372"/>
      <c r="M109" s="372"/>
      <c r="N109" s="104" t="str">
        <f>+IF(F109=0,"",'Ark1'!U128)</f>
        <v/>
      </c>
      <c r="O109" s="104" t="str">
        <f t="shared" si="19"/>
        <v/>
      </c>
      <c r="P109" s="388"/>
      <c r="Q109" s="382"/>
      <c r="R109" s="382"/>
      <c r="S109" s="37" t="str">
        <f>+IF(F109=0,"",'Ark1'!S128)</f>
        <v/>
      </c>
      <c r="T109" s="37" t="str">
        <f t="shared" ref="T109:T119" si="46">+IF(F109=0,"",S109-S121)</f>
        <v/>
      </c>
      <c r="U109" s="382"/>
      <c r="V109" s="37" t="str">
        <f>+IF(F109=0,"",'Ark1'!T128)</f>
        <v/>
      </c>
      <c r="W109" s="37" t="str">
        <f t="shared" si="20"/>
        <v/>
      </c>
      <c r="X109" s="130" t="str">
        <f>+IF(F109=0,"",'Ark1'!W128)</f>
        <v/>
      </c>
      <c r="Y109" s="130" t="str">
        <f>+IF(F109=0,"",'Ark1'!X128)</f>
        <v/>
      </c>
      <c r="Z109" s="130" t="str">
        <f>+IF(F109=0,"",'Ark1'!Y128)</f>
        <v/>
      </c>
      <c r="AA109" s="130" t="str">
        <f>+IF(F109=0,"",'Ark1'!Z128)</f>
        <v/>
      </c>
      <c r="AB109" s="104" t="str">
        <f>+IF(F109=0,"",'Ark1'!AA128)</f>
        <v/>
      </c>
      <c r="AC109" s="37" t="str">
        <f>+IF(F109=0,"",'Ark1'!AB128)</f>
        <v/>
      </c>
      <c r="AD109" s="37" t="str">
        <f>+IF(F109=0,"",'Ark1'!AC128)</f>
        <v/>
      </c>
      <c r="AE109" s="130" t="str">
        <f>+IF(F109=0,"",'Ark1'!AD128)</f>
        <v/>
      </c>
      <c r="AF109" s="130" t="str">
        <f>+IF(F109=0,"",'Ark1'!AE128)</f>
        <v/>
      </c>
      <c r="AG109" s="130" t="str">
        <f>+IF(F109=0,"",'Ark1'!AF128)</f>
        <v/>
      </c>
      <c r="AH109" s="37" t="str">
        <f t="shared" si="43"/>
        <v/>
      </c>
      <c r="AI109" s="25"/>
      <c r="AO109" t="s">
        <v>453</v>
      </c>
    </row>
    <row r="110" spans="1:41">
      <c r="A110" s="25"/>
      <c r="B110" s="44" t="str">
        <f t="shared" si="44"/>
        <v>Mars</v>
      </c>
      <c r="C110" s="392">
        <f>+'Ark1'!C129</f>
        <v>2016</v>
      </c>
      <c r="D110" s="44" t="str">
        <f>+IF(F110=0,"",'Ark1'!Q129)</f>
        <v/>
      </c>
      <c r="E110" s="44" t="str">
        <f t="shared" si="39"/>
        <v/>
      </c>
      <c r="F110" s="401">
        <f>+'Ark1'!R129</f>
        <v>0</v>
      </c>
      <c r="G110" s="44" t="str">
        <f t="shared" si="40"/>
        <v/>
      </c>
      <c r="H110" s="104" t="str">
        <f>+IF(F110=0,"",'Ark1'!AG129)</f>
        <v/>
      </c>
      <c r="I110" s="104" t="str">
        <f t="shared" si="45"/>
        <v/>
      </c>
      <c r="J110" s="104" t="str">
        <f>+IF(F110=0,"",'Ark1'!AH129)</f>
        <v/>
      </c>
      <c r="K110" s="104"/>
      <c r="L110" s="372"/>
      <c r="M110" s="372"/>
      <c r="N110" s="104" t="str">
        <f>+IF(F110=0,"",'Ark1'!U129)</f>
        <v/>
      </c>
      <c r="O110" s="104" t="str">
        <f t="shared" si="19"/>
        <v/>
      </c>
      <c r="P110" s="388"/>
      <c r="Q110" s="382"/>
      <c r="R110" s="382"/>
      <c r="S110" s="37" t="str">
        <f>+IF(F110=0,"",'Ark1'!S129)</f>
        <v/>
      </c>
      <c r="T110" s="37" t="str">
        <f t="shared" si="46"/>
        <v/>
      </c>
      <c r="U110" s="382"/>
      <c r="V110" s="37" t="str">
        <f>+IF(F110=0,"",'Ark1'!T129)</f>
        <v/>
      </c>
      <c r="W110" s="37" t="str">
        <f t="shared" si="20"/>
        <v/>
      </c>
      <c r="X110" s="130" t="str">
        <f>+IF(F110=0,"",'Ark1'!W129)</f>
        <v/>
      </c>
      <c r="Y110" s="130" t="str">
        <f>+IF(F110=0,"",'Ark1'!X129)</f>
        <v/>
      </c>
      <c r="Z110" s="130" t="str">
        <f>+IF(F110=0,"",'Ark1'!Y129)</f>
        <v/>
      </c>
      <c r="AA110" s="130" t="str">
        <f>+IF(F110=0,"",'Ark1'!Z129)</f>
        <v/>
      </c>
      <c r="AB110" s="104" t="str">
        <f>+IF(F110=0,"",'Ark1'!AA129)</f>
        <v/>
      </c>
      <c r="AC110" s="37" t="str">
        <f>+IF(F110=0,"",'Ark1'!AB129)</f>
        <v/>
      </c>
      <c r="AD110" s="37" t="str">
        <f>+IF(F110=0,"",'Ark1'!AC129)</f>
        <v/>
      </c>
      <c r="AE110" s="130" t="str">
        <f>+IF(F110=0,"",'Ark1'!AD129)</f>
        <v/>
      </c>
      <c r="AF110" s="130" t="str">
        <f>+IF(F110=0,"",'Ark1'!AE129)</f>
        <v/>
      </c>
      <c r="AG110" s="130" t="str">
        <f>+IF(F110=0,"",'Ark1'!AF129)</f>
        <v/>
      </c>
      <c r="AH110" s="37" t="str">
        <f t="shared" si="43"/>
        <v/>
      </c>
      <c r="AI110" s="25"/>
      <c r="AO110" t="s">
        <v>454</v>
      </c>
    </row>
    <row r="111" spans="1:41">
      <c r="A111" s="25"/>
      <c r="B111" s="44" t="str">
        <f t="shared" si="44"/>
        <v>April</v>
      </c>
      <c r="C111" s="392">
        <f>+'Ark1'!C130</f>
        <v>2016</v>
      </c>
      <c r="D111" s="44" t="str">
        <f>+IF(F111=0,"",'Ark1'!Q130)</f>
        <v/>
      </c>
      <c r="E111" s="44" t="str">
        <f t="shared" si="39"/>
        <v/>
      </c>
      <c r="F111" s="401">
        <f>+'Ark1'!R130</f>
        <v>0</v>
      </c>
      <c r="G111" s="44" t="str">
        <f t="shared" si="40"/>
        <v/>
      </c>
      <c r="H111" s="104" t="str">
        <f>+IF(F111=0,"",'Ark1'!AG130)</f>
        <v/>
      </c>
      <c r="I111" s="104" t="str">
        <f t="shared" si="45"/>
        <v/>
      </c>
      <c r="J111" s="104" t="str">
        <f>+IF(F111=0,"",'Ark1'!AH130)</f>
        <v/>
      </c>
      <c r="K111" s="104"/>
      <c r="L111" s="372"/>
      <c r="M111" s="372"/>
      <c r="N111" s="104" t="str">
        <f>+IF(F111=0,"",'Ark1'!U130)</f>
        <v/>
      </c>
      <c r="O111" s="104" t="str">
        <f t="shared" si="19"/>
        <v/>
      </c>
      <c r="P111" s="388"/>
      <c r="Q111" s="382"/>
      <c r="R111" s="382"/>
      <c r="S111" s="37" t="str">
        <f>+IF(F111=0,"",'Ark1'!S130)</f>
        <v/>
      </c>
      <c r="T111" s="37" t="str">
        <f t="shared" si="46"/>
        <v/>
      </c>
      <c r="U111" s="382"/>
      <c r="V111" s="37" t="str">
        <f>+IF(F111=0,"",'Ark1'!T130)</f>
        <v/>
      </c>
      <c r="W111" s="37" t="str">
        <f t="shared" si="20"/>
        <v/>
      </c>
      <c r="X111" s="130" t="str">
        <f>+IF(F111=0,"",'Ark1'!W130)</f>
        <v/>
      </c>
      <c r="Y111" s="130" t="str">
        <f>+IF(F111=0,"",'Ark1'!X130)</f>
        <v/>
      </c>
      <c r="Z111" s="130" t="str">
        <f>+IF(F111=0,"",'Ark1'!Y130)</f>
        <v/>
      </c>
      <c r="AA111" s="130" t="str">
        <f>+IF(F111=0,"",'Ark1'!Z130)</f>
        <v/>
      </c>
      <c r="AB111" s="104" t="str">
        <f>+IF(F111=0,"",'Ark1'!AA130)</f>
        <v/>
      </c>
      <c r="AC111" s="37" t="str">
        <f>+IF(F111=0,"",'Ark1'!AB130)</f>
        <v/>
      </c>
      <c r="AD111" s="37" t="str">
        <f>+IF(F111=0,"",'Ark1'!AC130)</f>
        <v/>
      </c>
      <c r="AE111" s="130" t="str">
        <f>+IF(F111=0,"",'Ark1'!AD130)</f>
        <v/>
      </c>
      <c r="AF111" s="130" t="str">
        <f>+IF(F111=0,"",'Ark1'!AE130)</f>
        <v/>
      </c>
      <c r="AG111" s="130" t="str">
        <f>+IF(F111=0,"",'Ark1'!AF130)</f>
        <v/>
      </c>
      <c r="AH111" s="37" t="str">
        <f t="shared" si="43"/>
        <v/>
      </c>
      <c r="AI111" s="25"/>
      <c r="AO111" t="s">
        <v>455</v>
      </c>
    </row>
    <row r="112" spans="1:41">
      <c r="A112" s="25"/>
      <c r="B112" s="44" t="str">
        <f t="shared" si="44"/>
        <v>Mai</v>
      </c>
      <c r="C112" s="392">
        <f>+'Ark1'!C131</f>
        <v>2016</v>
      </c>
      <c r="D112" s="44" t="str">
        <f>+IF(F112=0,"",'Ark1'!Q131)</f>
        <v/>
      </c>
      <c r="E112" s="44" t="str">
        <f t="shared" si="39"/>
        <v/>
      </c>
      <c r="F112" s="401">
        <f>+'Ark1'!R131</f>
        <v>0</v>
      </c>
      <c r="G112" s="44" t="str">
        <f t="shared" si="40"/>
        <v/>
      </c>
      <c r="H112" s="104" t="str">
        <f>+IF(F112=0,"",'Ark1'!AG131)</f>
        <v/>
      </c>
      <c r="I112" s="104" t="str">
        <f t="shared" si="45"/>
        <v/>
      </c>
      <c r="J112" s="104" t="str">
        <f>+IF(F112=0,"",'Ark1'!AH131)</f>
        <v/>
      </c>
      <c r="K112" s="104"/>
      <c r="L112" s="372"/>
      <c r="M112" s="372"/>
      <c r="N112" s="104" t="str">
        <f>+IF(F112=0,"",'Ark1'!U131)</f>
        <v/>
      </c>
      <c r="O112" s="104" t="str">
        <f t="shared" ref="O112:O175" si="47">+IF(F112=0,"",N112-N124)</f>
        <v/>
      </c>
      <c r="P112" s="388"/>
      <c r="Q112" s="382"/>
      <c r="R112" s="382"/>
      <c r="S112" s="37" t="str">
        <f>+IF(F112=0,"",'Ark1'!S131)</f>
        <v/>
      </c>
      <c r="T112" s="37" t="str">
        <f t="shared" si="46"/>
        <v/>
      </c>
      <c r="U112" s="382"/>
      <c r="V112" s="37" t="str">
        <f>+IF(F112=0,"",'Ark1'!T131)</f>
        <v/>
      </c>
      <c r="W112" s="37" t="str">
        <f t="shared" ref="W112:W175" si="48">+IF(F112=0,"",V112-V124)</f>
        <v/>
      </c>
      <c r="X112" s="130" t="str">
        <f>+IF(F112=0,"",'Ark1'!W131)</f>
        <v/>
      </c>
      <c r="Y112" s="130" t="str">
        <f>+IF(F112=0,"",'Ark1'!X131)</f>
        <v/>
      </c>
      <c r="Z112" s="130" t="str">
        <f>+IF(F112=0,"",'Ark1'!Y131)</f>
        <v/>
      </c>
      <c r="AA112" s="130" t="str">
        <f>+IF(F112=0,"",'Ark1'!Z131)</f>
        <v/>
      </c>
      <c r="AB112" s="104" t="str">
        <f>+IF(F112=0,"",'Ark1'!AA131)</f>
        <v/>
      </c>
      <c r="AC112" s="37" t="str">
        <f>+IF(F112=0,"",'Ark1'!AB131)</f>
        <v/>
      </c>
      <c r="AD112" s="37" t="str">
        <f>+IF(F112=0,"",'Ark1'!AC131)</f>
        <v/>
      </c>
      <c r="AE112" s="130" t="str">
        <f>+IF(F112=0,"",'Ark1'!AD131)</f>
        <v/>
      </c>
      <c r="AF112" s="130" t="str">
        <f>+IF(F112=0,"",'Ark1'!AE131)</f>
        <v/>
      </c>
      <c r="AG112" s="130" t="str">
        <f>+IF(F112=0,"",'Ark1'!AF131)</f>
        <v/>
      </c>
      <c r="AH112" s="37" t="str">
        <f t="shared" si="43"/>
        <v/>
      </c>
      <c r="AI112" s="25"/>
      <c r="AO112" t="s">
        <v>456</v>
      </c>
    </row>
    <row r="113" spans="1:41">
      <c r="A113" s="25"/>
      <c r="B113" s="44" t="str">
        <f t="shared" si="44"/>
        <v>Juni</v>
      </c>
      <c r="C113" s="392">
        <f>+'Ark1'!C132</f>
        <v>2016</v>
      </c>
      <c r="D113" s="44" t="str">
        <f>+IF(F113=0,"",'Ark1'!Q132)</f>
        <v/>
      </c>
      <c r="E113" s="44" t="str">
        <f t="shared" si="39"/>
        <v/>
      </c>
      <c r="F113" s="401">
        <f>+'Ark1'!R132</f>
        <v>0</v>
      </c>
      <c r="G113" s="44" t="str">
        <f t="shared" si="40"/>
        <v/>
      </c>
      <c r="H113" s="104" t="str">
        <f>+IF(F113=0,"",'Ark1'!AG132)</f>
        <v/>
      </c>
      <c r="I113" s="104" t="str">
        <f t="shared" si="45"/>
        <v/>
      </c>
      <c r="J113" s="104" t="str">
        <f>+IF(F113=0,"",'Ark1'!AH132)</f>
        <v/>
      </c>
      <c r="K113" s="104"/>
      <c r="L113" s="372"/>
      <c r="M113" s="372"/>
      <c r="N113" s="104" t="str">
        <f>+IF(F113=0,"",'Ark1'!U132)</f>
        <v/>
      </c>
      <c r="O113" s="104" t="str">
        <f t="shared" si="47"/>
        <v/>
      </c>
      <c r="P113" s="388"/>
      <c r="Q113" s="382"/>
      <c r="R113" s="382"/>
      <c r="S113" s="37" t="str">
        <f>+IF(F113=0,"",'Ark1'!S132)</f>
        <v/>
      </c>
      <c r="T113" s="37" t="str">
        <f t="shared" si="46"/>
        <v/>
      </c>
      <c r="U113" s="382"/>
      <c r="V113" s="37" t="str">
        <f>+IF(F113=0,"",'Ark1'!T132)</f>
        <v/>
      </c>
      <c r="W113" s="37" t="str">
        <f t="shared" si="48"/>
        <v/>
      </c>
      <c r="X113" s="130" t="str">
        <f>+IF(F113=0,"",'Ark1'!W132)</f>
        <v/>
      </c>
      <c r="Y113" s="130" t="str">
        <f>+IF(F113=0,"",'Ark1'!X132)</f>
        <v/>
      </c>
      <c r="Z113" s="130" t="str">
        <f>+IF(F113=0,"",'Ark1'!Y132)</f>
        <v/>
      </c>
      <c r="AA113" s="130" t="str">
        <f>+IF(F113=0,"",'Ark1'!Z132)</f>
        <v/>
      </c>
      <c r="AB113" s="104" t="str">
        <f>+IF(F113=0,"",'Ark1'!AA132)</f>
        <v/>
      </c>
      <c r="AC113" s="37" t="str">
        <f>+IF(F113=0,"",'Ark1'!AB132)</f>
        <v/>
      </c>
      <c r="AD113" s="37" t="str">
        <f>+IF(F113=0,"",'Ark1'!AC132)</f>
        <v/>
      </c>
      <c r="AE113" s="130" t="str">
        <f>+IF(F113=0,"",'Ark1'!AD132)</f>
        <v/>
      </c>
      <c r="AF113" s="130" t="str">
        <f>+IF(F113=0,"",'Ark1'!AE132)</f>
        <v/>
      </c>
      <c r="AG113" s="130" t="str">
        <f>+IF(F113=0,"",'Ark1'!AF132)</f>
        <v/>
      </c>
      <c r="AH113" s="37" t="str">
        <f t="shared" si="43"/>
        <v/>
      </c>
      <c r="AI113" s="25"/>
      <c r="AO113" t="s">
        <v>457</v>
      </c>
    </row>
    <row r="114" spans="1:41">
      <c r="A114" s="25"/>
      <c r="B114" s="44" t="str">
        <f t="shared" si="44"/>
        <v>Juli</v>
      </c>
      <c r="C114" s="392">
        <f>+'Ark1'!C133</f>
        <v>2016</v>
      </c>
      <c r="D114" s="44" t="str">
        <f>+IF(F114=0,"",'Ark1'!Q133)</f>
        <v/>
      </c>
      <c r="E114" s="44" t="str">
        <f t="shared" si="39"/>
        <v/>
      </c>
      <c r="F114" s="401">
        <f>+'Ark1'!R133</f>
        <v>0</v>
      </c>
      <c r="G114" s="44" t="str">
        <f t="shared" si="40"/>
        <v/>
      </c>
      <c r="H114" s="104" t="str">
        <f>+IF(F114=0,"",'Ark1'!AG133)</f>
        <v/>
      </c>
      <c r="I114" s="104" t="str">
        <f t="shared" si="45"/>
        <v/>
      </c>
      <c r="J114" s="104" t="str">
        <f>+IF(F114=0,"",'Ark1'!AH133)</f>
        <v/>
      </c>
      <c r="K114" s="104"/>
      <c r="L114" s="372"/>
      <c r="M114" s="372"/>
      <c r="N114" s="104" t="str">
        <f>+IF(F114=0,"",'Ark1'!U133)</f>
        <v/>
      </c>
      <c r="O114" s="104" t="str">
        <f t="shared" si="47"/>
        <v/>
      </c>
      <c r="P114" s="388"/>
      <c r="Q114" s="382"/>
      <c r="R114" s="382"/>
      <c r="S114" s="37" t="str">
        <f>+IF(F114=0,"",'Ark1'!S133)</f>
        <v/>
      </c>
      <c r="T114" s="37" t="str">
        <f t="shared" si="46"/>
        <v/>
      </c>
      <c r="U114" s="382"/>
      <c r="V114" s="37" t="str">
        <f>+IF(F114=0,"",'Ark1'!T133)</f>
        <v/>
      </c>
      <c r="W114" s="37" t="str">
        <f t="shared" si="48"/>
        <v/>
      </c>
      <c r="X114" s="130" t="str">
        <f>+IF(F114=0,"",'Ark1'!W133)</f>
        <v/>
      </c>
      <c r="Y114" s="130" t="str">
        <f>+IF(F114=0,"",'Ark1'!X133)</f>
        <v/>
      </c>
      <c r="Z114" s="130" t="str">
        <f>+IF(F114=0,"",'Ark1'!Y133)</f>
        <v/>
      </c>
      <c r="AA114" s="130" t="str">
        <f>+IF(F114=0,"",'Ark1'!Z133)</f>
        <v/>
      </c>
      <c r="AB114" s="104" t="str">
        <f>+IF(F114=0,"",'Ark1'!AA133)</f>
        <v/>
      </c>
      <c r="AC114" s="37" t="str">
        <f>+IF(F114=0,"",'Ark1'!AB133)</f>
        <v/>
      </c>
      <c r="AD114" s="37" t="str">
        <f>+IF(F114=0,"",'Ark1'!AC133)</f>
        <v/>
      </c>
      <c r="AE114" s="130" t="str">
        <f>+IF(F114=0,"",'Ark1'!AD133)</f>
        <v/>
      </c>
      <c r="AF114" s="130" t="str">
        <f>+IF(F114=0,"",'Ark1'!AE133)</f>
        <v/>
      </c>
      <c r="AG114" s="130" t="str">
        <f>+IF(F114=0,"",'Ark1'!AF133)</f>
        <v/>
      </c>
      <c r="AH114" s="37" t="str">
        <f t="shared" si="43"/>
        <v/>
      </c>
      <c r="AI114" s="25"/>
      <c r="AO114" t="s">
        <v>458</v>
      </c>
    </row>
    <row r="115" spans="1:41">
      <c r="A115" s="25"/>
      <c r="B115" s="44" t="str">
        <f t="shared" si="44"/>
        <v>August</v>
      </c>
      <c r="C115" s="392">
        <f>+'Ark1'!C134</f>
        <v>2016</v>
      </c>
      <c r="D115" s="44" t="str">
        <f>+IF(F115=0,"",'Ark1'!Q134)</f>
        <v/>
      </c>
      <c r="E115" s="44" t="str">
        <f t="shared" si="39"/>
        <v/>
      </c>
      <c r="F115" s="401">
        <f>+'Ark1'!R134</f>
        <v>0</v>
      </c>
      <c r="G115" s="44" t="str">
        <f t="shared" si="40"/>
        <v/>
      </c>
      <c r="H115" s="104" t="str">
        <f>+IF(F115=0,"",'Ark1'!AG134)</f>
        <v/>
      </c>
      <c r="I115" s="104" t="str">
        <f t="shared" si="45"/>
        <v/>
      </c>
      <c r="J115" s="104" t="str">
        <f>+IF(F115=0,"",'Ark1'!AH134)</f>
        <v/>
      </c>
      <c r="K115" s="104"/>
      <c r="L115" s="372"/>
      <c r="M115" s="372"/>
      <c r="N115" s="104" t="str">
        <f>+IF(F115=0,"",'Ark1'!U134)</f>
        <v/>
      </c>
      <c r="O115" s="104" t="str">
        <f t="shared" si="47"/>
        <v/>
      </c>
      <c r="P115" s="388"/>
      <c r="Q115" s="382"/>
      <c r="R115" s="382"/>
      <c r="S115" s="37" t="str">
        <f>+IF(F115=0,"",'Ark1'!S134)</f>
        <v/>
      </c>
      <c r="T115" s="37" t="str">
        <f t="shared" si="46"/>
        <v/>
      </c>
      <c r="U115" s="382"/>
      <c r="V115" s="37" t="str">
        <f>+IF(F115=0,"",'Ark1'!T134)</f>
        <v/>
      </c>
      <c r="W115" s="37" t="str">
        <f t="shared" si="48"/>
        <v/>
      </c>
      <c r="X115" s="130" t="str">
        <f>+IF(F115=0,"",'Ark1'!W134)</f>
        <v/>
      </c>
      <c r="Y115" s="130" t="str">
        <f>+IF(F115=0,"",'Ark1'!X134)</f>
        <v/>
      </c>
      <c r="Z115" s="130" t="str">
        <f>+IF(F115=0,"",'Ark1'!Y134)</f>
        <v/>
      </c>
      <c r="AA115" s="130" t="str">
        <f>+IF(F115=0,"",'Ark1'!Z134)</f>
        <v/>
      </c>
      <c r="AB115" s="104" t="str">
        <f>+IF(F115=0,"",'Ark1'!AA134)</f>
        <v/>
      </c>
      <c r="AC115" s="37" t="str">
        <f>+IF(F115=0,"",'Ark1'!AB134)</f>
        <v/>
      </c>
      <c r="AD115" s="37" t="str">
        <f>+IF(F115=0,"",'Ark1'!AC134)</f>
        <v/>
      </c>
      <c r="AE115" s="130" t="str">
        <f>+IF(F115=0,"",'Ark1'!AD134)</f>
        <v/>
      </c>
      <c r="AF115" s="130" t="str">
        <f>+IF(F115=0,"",'Ark1'!AE134)</f>
        <v/>
      </c>
      <c r="AG115" s="130" t="str">
        <f>+IF(F115=0,"",'Ark1'!AF134)</f>
        <v/>
      </c>
      <c r="AH115" s="37" t="str">
        <f t="shared" si="43"/>
        <v/>
      </c>
      <c r="AI115" s="25"/>
      <c r="AO115" t="s">
        <v>68</v>
      </c>
    </row>
    <row r="116" spans="1:41">
      <c r="A116" s="25"/>
      <c r="B116" s="44" t="str">
        <f t="shared" si="44"/>
        <v>September</v>
      </c>
      <c r="C116" s="392">
        <f>+'Ark1'!C135</f>
        <v>2016</v>
      </c>
      <c r="D116" s="44" t="str">
        <f>+IF(F116=0,"",'Ark1'!Q135)</f>
        <v/>
      </c>
      <c r="E116" s="44" t="str">
        <f t="shared" si="39"/>
        <v/>
      </c>
      <c r="F116" s="401">
        <f>+'Ark1'!R135</f>
        <v>0</v>
      </c>
      <c r="G116" s="44" t="str">
        <f t="shared" si="40"/>
        <v/>
      </c>
      <c r="H116" s="104" t="str">
        <f>+IF(F116=0,"",'Ark1'!AG135)</f>
        <v/>
      </c>
      <c r="I116" s="104" t="str">
        <f t="shared" si="45"/>
        <v/>
      </c>
      <c r="J116" s="104" t="str">
        <f>+IF(F116=0,"",'Ark1'!AH135)</f>
        <v/>
      </c>
      <c r="K116" s="104"/>
      <c r="L116" s="372"/>
      <c r="M116" s="372"/>
      <c r="N116" s="104" t="str">
        <f>+IF(F116=0,"",'Ark1'!U135)</f>
        <v/>
      </c>
      <c r="O116" s="104" t="str">
        <f t="shared" si="47"/>
        <v/>
      </c>
      <c r="P116" s="388"/>
      <c r="Q116" s="382"/>
      <c r="R116" s="382"/>
      <c r="S116" s="37" t="str">
        <f>+IF(F116=0,"",'Ark1'!S135)</f>
        <v/>
      </c>
      <c r="T116" s="37" t="str">
        <f t="shared" si="46"/>
        <v/>
      </c>
      <c r="U116" s="382"/>
      <c r="V116" s="37" t="str">
        <f>+IF(F116=0,"",'Ark1'!T135)</f>
        <v/>
      </c>
      <c r="W116" s="37" t="str">
        <f t="shared" si="48"/>
        <v/>
      </c>
      <c r="X116" s="130" t="str">
        <f>+IF(F116=0,"",'Ark1'!W135)</f>
        <v/>
      </c>
      <c r="Y116" s="130" t="str">
        <f>+IF(F116=0,"",'Ark1'!X135)</f>
        <v/>
      </c>
      <c r="Z116" s="130" t="str">
        <f>+IF(F116=0,"",'Ark1'!Y135)</f>
        <v/>
      </c>
      <c r="AA116" s="130" t="str">
        <f>+IF(F116=0,"",'Ark1'!Z135)</f>
        <v/>
      </c>
      <c r="AB116" s="104" t="str">
        <f>+IF(F116=0,"",'Ark1'!AA135)</f>
        <v/>
      </c>
      <c r="AC116" s="37" t="str">
        <f>+IF(F116=0,"",'Ark1'!AB135)</f>
        <v/>
      </c>
      <c r="AD116" s="37" t="str">
        <f>+IF(F116=0,"",'Ark1'!AC135)</f>
        <v/>
      </c>
      <c r="AE116" s="130" t="str">
        <f>+IF(F116=0,"",'Ark1'!AD135)</f>
        <v/>
      </c>
      <c r="AF116" s="130" t="str">
        <f>+IF(F116=0,"",'Ark1'!AE135)</f>
        <v/>
      </c>
      <c r="AG116" s="130" t="str">
        <f>+IF(F116=0,"",'Ark1'!AF135)</f>
        <v/>
      </c>
      <c r="AH116" s="37" t="str">
        <f t="shared" si="43"/>
        <v/>
      </c>
      <c r="AI116" s="25"/>
      <c r="AO116" t="s">
        <v>80</v>
      </c>
    </row>
    <row r="117" spans="1:41">
      <c r="A117" s="25"/>
      <c r="B117" s="44" t="str">
        <f t="shared" si="44"/>
        <v>Oktober</v>
      </c>
      <c r="C117" s="392">
        <f>+'Ark1'!C136</f>
        <v>2016</v>
      </c>
      <c r="D117" s="44" t="str">
        <f>+IF(F117=0,"",'Ark1'!Q136)</f>
        <v/>
      </c>
      <c r="E117" s="44" t="str">
        <f t="shared" si="39"/>
        <v/>
      </c>
      <c r="F117" s="401">
        <f>+'Ark1'!R136</f>
        <v>0</v>
      </c>
      <c r="G117" s="44" t="str">
        <f t="shared" si="40"/>
        <v/>
      </c>
      <c r="H117" s="104" t="str">
        <f>+IF(F117=0,"",'Ark1'!AG136)</f>
        <v/>
      </c>
      <c r="I117" s="104" t="str">
        <f t="shared" si="45"/>
        <v/>
      </c>
      <c r="J117" s="104" t="str">
        <f>+IF(F117=0,"",'Ark1'!AH136)</f>
        <v/>
      </c>
      <c r="K117" s="104"/>
      <c r="L117" s="372"/>
      <c r="M117" s="372"/>
      <c r="N117" s="104" t="str">
        <f>+IF(F117=0,"",'Ark1'!U136)</f>
        <v/>
      </c>
      <c r="O117" s="104" t="str">
        <f t="shared" si="47"/>
        <v/>
      </c>
      <c r="P117" s="388"/>
      <c r="Q117" s="382"/>
      <c r="R117" s="382"/>
      <c r="S117" s="37" t="str">
        <f>+IF(F117=0,"",'Ark1'!S136)</f>
        <v/>
      </c>
      <c r="T117" s="37" t="str">
        <f t="shared" si="46"/>
        <v/>
      </c>
      <c r="U117" s="382"/>
      <c r="V117" s="37" t="str">
        <f>+IF(F117=0,"",'Ark1'!T136)</f>
        <v/>
      </c>
      <c r="W117" s="37" t="str">
        <f t="shared" si="48"/>
        <v/>
      </c>
      <c r="X117" s="130" t="str">
        <f>+IF(F117=0,"",'Ark1'!W136)</f>
        <v/>
      </c>
      <c r="Y117" s="130" t="str">
        <f>+IF(F117=0,"",'Ark1'!X136)</f>
        <v/>
      </c>
      <c r="Z117" s="130" t="str">
        <f>+IF(F117=0,"",'Ark1'!Y136)</f>
        <v/>
      </c>
      <c r="AA117" s="130" t="str">
        <f>+IF(F117=0,"",'Ark1'!Z136)</f>
        <v/>
      </c>
      <c r="AB117" s="104" t="str">
        <f>+IF(F117=0,"",'Ark1'!AA136)</f>
        <v/>
      </c>
      <c r="AC117" s="37" t="str">
        <f>+IF(F117=0,"",'Ark1'!AB136)</f>
        <v/>
      </c>
      <c r="AD117" s="37" t="str">
        <f>+IF(F117=0,"",'Ark1'!AC136)</f>
        <v/>
      </c>
      <c r="AE117" s="130" t="str">
        <f>+IF(F117=0,"",'Ark1'!AD136)</f>
        <v/>
      </c>
      <c r="AF117" s="130" t="str">
        <f>+IF(F117=0,"",'Ark1'!AE136)</f>
        <v/>
      </c>
      <c r="AG117" s="130" t="str">
        <f>+IF(F117=0,"",'Ark1'!AF136)</f>
        <v/>
      </c>
      <c r="AH117" s="37" t="str">
        <f t="shared" si="43"/>
        <v/>
      </c>
      <c r="AI117" s="25"/>
      <c r="AO117" t="s">
        <v>69</v>
      </c>
    </row>
    <row r="118" spans="1:41">
      <c r="A118" s="25"/>
      <c r="B118" s="44" t="str">
        <f>+AO118</f>
        <v>November</v>
      </c>
      <c r="C118" s="392">
        <f>+'Ark1'!C137</f>
        <v>2016</v>
      </c>
      <c r="D118" s="44" t="str">
        <f>+IF(F118=0,"",'Ark1'!Q137)</f>
        <v/>
      </c>
      <c r="E118" s="44" t="str">
        <f t="shared" si="39"/>
        <v/>
      </c>
      <c r="F118" s="401">
        <f>+'Ark1'!R137</f>
        <v>0</v>
      </c>
      <c r="G118" s="44" t="str">
        <f t="shared" si="40"/>
        <v/>
      </c>
      <c r="H118" s="104" t="str">
        <f>+IF(F118=0,"",'Ark1'!AG137)</f>
        <v/>
      </c>
      <c r="I118" s="104" t="str">
        <f t="shared" si="45"/>
        <v/>
      </c>
      <c r="J118" s="104" t="str">
        <f>+IF(F118=0,"",'Ark1'!AH137)</f>
        <v/>
      </c>
      <c r="K118" s="104"/>
      <c r="L118" s="372"/>
      <c r="M118" s="372"/>
      <c r="N118" s="104" t="str">
        <f>+IF(F118=0,"",'Ark1'!U137)</f>
        <v/>
      </c>
      <c r="O118" s="104" t="str">
        <f t="shared" si="47"/>
        <v/>
      </c>
      <c r="P118" s="388"/>
      <c r="Q118" s="382"/>
      <c r="R118" s="382"/>
      <c r="S118" s="37" t="str">
        <f>+IF(F118=0,"",'Ark1'!S137)</f>
        <v/>
      </c>
      <c r="T118" s="37" t="str">
        <f t="shared" si="46"/>
        <v/>
      </c>
      <c r="U118" s="382"/>
      <c r="V118" s="37" t="str">
        <f>+IF(F118=0,"",'Ark1'!T137)</f>
        <v/>
      </c>
      <c r="W118" s="37" t="str">
        <f t="shared" si="48"/>
        <v/>
      </c>
      <c r="X118" s="130" t="str">
        <f>+IF(F118=0,"",'Ark1'!W137)</f>
        <v/>
      </c>
      <c r="Y118" s="130" t="str">
        <f>+IF(F118=0,"",'Ark1'!X137)</f>
        <v/>
      </c>
      <c r="Z118" s="130" t="str">
        <f>+IF(F118=0,"",'Ark1'!Y137)</f>
        <v/>
      </c>
      <c r="AA118" s="130" t="str">
        <f>+IF(F118=0,"",'Ark1'!Z137)</f>
        <v/>
      </c>
      <c r="AB118" s="104" t="str">
        <f>+IF(F118=0,"",'Ark1'!AA137)</f>
        <v/>
      </c>
      <c r="AC118" s="37" t="str">
        <f>+IF(F118=0,"",'Ark1'!AB137)</f>
        <v/>
      </c>
      <c r="AD118" s="37" t="str">
        <f>+IF(F118=0,"",'Ark1'!AC137)</f>
        <v/>
      </c>
      <c r="AE118" s="130" t="str">
        <f>+IF(F118=0,"",'Ark1'!AD137)</f>
        <v/>
      </c>
      <c r="AF118" s="130" t="str">
        <f>+IF(F118=0,"",'Ark1'!AE137)</f>
        <v/>
      </c>
      <c r="AG118" s="130" t="str">
        <f>+IF(F118=0,"",'Ark1'!AF137)</f>
        <v/>
      </c>
      <c r="AH118" s="37" t="str">
        <f t="shared" si="43"/>
        <v/>
      </c>
      <c r="AI118" s="25"/>
      <c r="AO118" t="s">
        <v>70</v>
      </c>
    </row>
    <row r="119" spans="1:41">
      <c r="A119" s="25"/>
      <c r="B119" s="44" t="str">
        <f>+AO119</f>
        <v>Desember</v>
      </c>
      <c r="C119" s="392">
        <f>+'Ark1'!C138</f>
        <v>2016</v>
      </c>
      <c r="D119" s="44" t="str">
        <f>+IF(F119=0,"",'Ark1'!Q138)</f>
        <v/>
      </c>
      <c r="E119" s="44" t="str">
        <f t="shared" si="39"/>
        <v/>
      </c>
      <c r="F119" s="401">
        <f>+'Ark1'!R138</f>
        <v>0</v>
      </c>
      <c r="G119" s="44" t="str">
        <f t="shared" si="40"/>
        <v/>
      </c>
      <c r="H119" s="104" t="str">
        <f>+IF(F119=0,"",'Ark1'!AG138)</f>
        <v/>
      </c>
      <c r="I119" s="104" t="str">
        <f t="shared" si="45"/>
        <v/>
      </c>
      <c r="J119" s="104" t="str">
        <f>+IF(F119=0,"",'Ark1'!AH138)</f>
        <v/>
      </c>
      <c r="K119" s="104"/>
      <c r="L119" s="372"/>
      <c r="M119" s="372"/>
      <c r="N119" s="104" t="str">
        <f>+IF(F119=0,"",'Ark1'!U138)</f>
        <v/>
      </c>
      <c r="O119" s="104" t="str">
        <f t="shared" si="47"/>
        <v/>
      </c>
      <c r="P119" s="388"/>
      <c r="Q119" s="382"/>
      <c r="R119" s="382"/>
      <c r="S119" s="37" t="str">
        <f>+IF(F119=0,"",'Ark1'!S138)</f>
        <v/>
      </c>
      <c r="T119" s="37" t="str">
        <f t="shared" si="46"/>
        <v/>
      </c>
      <c r="U119" s="382"/>
      <c r="V119" s="37" t="str">
        <f>+IF(F119=0,"",'Ark1'!T138)</f>
        <v/>
      </c>
      <c r="W119" s="37" t="str">
        <f t="shared" si="48"/>
        <v/>
      </c>
      <c r="X119" s="130" t="str">
        <f>+IF(F119=0,"",'Ark1'!W138)</f>
        <v/>
      </c>
      <c r="Y119" s="130" t="str">
        <f>+IF(F119=0,"",'Ark1'!X138)</f>
        <v/>
      </c>
      <c r="Z119" s="130" t="str">
        <f>+IF(F119=0,"",'Ark1'!Y138)</f>
        <v/>
      </c>
      <c r="AA119" s="130" t="str">
        <f>+IF(F119=0,"",'Ark1'!Z138)</f>
        <v/>
      </c>
      <c r="AB119" s="104" t="str">
        <f>+IF(F119=0,"",'Ark1'!AA138)</f>
        <v/>
      </c>
      <c r="AC119" s="37" t="str">
        <f>+IF(F119=0,"",'Ark1'!AB138)</f>
        <v/>
      </c>
      <c r="AD119" s="37" t="str">
        <f>+IF(F119=0,"",'Ark1'!AC138)</f>
        <v/>
      </c>
      <c r="AE119" s="130" t="str">
        <f>+IF(F119=0,"",'Ark1'!AD138)</f>
        <v/>
      </c>
      <c r="AF119" s="130" t="str">
        <f>+IF(F119=0,"",'Ark1'!AE138)</f>
        <v/>
      </c>
      <c r="AG119" s="130" t="str">
        <f>+IF(F119=0,"",'Ark1'!AF138)</f>
        <v/>
      </c>
      <c r="AH119" s="37" t="str">
        <f t="shared" si="43"/>
        <v/>
      </c>
      <c r="AI119" s="25"/>
      <c r="AO119" t="s">
        <v>71</v>
      </c>
    </row>
    <row r="120" spans="1:41">
      <c r="A120" s="25"/>
      <c r="B120" s="69" t="str">
        <f t="shared" ref="B120:B129" si="49">+AO120</f>
        <v>Januar</v>
      </c>
      <c r="C120" s="393">
        <f>+'Ark1'!C139</f>
        <v>2015</v>
      </c>
      <c r="D120" s="69" t="str">
        <f>+IF(F120=0,"",'Ark1'!Q139)</f>
        <v/>
      </c>
      <c r="E120" s="69" t="str">
        <f>+IF(F120=0,"",D120-D132)</f>
        <v/>
      </c>
      <c r="F120" s="402">
        <f>+'Ark1'!R139</f>
        <v>0</v>
      </c>
      <c r="G120" s="69" t="str">
        <f>+IF(F120=0,"",F120-F132)</f>
        <v/>
      </c>
      <c r="H120" s="125" t="str">
        <f>+IF(F120=0,"",'Ark1'!AG139)</f>
        <v/>
      </c>
      <c r="I120" s="125" t="str">
        <f>+IF(F120=0,"",H120-H132)</f>
        <v/>
      </c>
      <c r="J120" s="125" t="str">
        <f>+IF(F120=0,"",'Ark1'!AH139)</f>
        <v/>
      </c>
      <c r="K120" s="125"/>
      <c r="L120" s="373"/>
      <c r="M120" s="373"/>
      <c r="N120" s="125" t="str">
        <f>+IF(F120=0,"",'Ark1'!U139)</f>
        <v/>
      </c>
      <c r="O120" s="125" t="str">
        <f t="shared" si="47"/>
        <v/>
      </c>
      <c r="P120" s="389"/>
      <c r="Q120" s="383"/>
      <c r="R120" s="383"/>
      <c r="S120" s="70" t="str">
        <f>+IF(F120=0,"",'Ark1'!S139)</f>
        <v/>
      </c>
      <c r="T120" s="70" t="str">
        <f>+IF(F120=0,"",S120-S132)</f>
        <v/>
      </c>
      <c r="U120" s="383"/>
      <c r="V120" s="70" t="str">
        <f>+IF(F120=0,"",'Ark1'!T139)</f>
        <v/>
      </c>
      <c r="W120" s="70" t="str">
        <f t="shared" si="48"/>
        <v/>
      </c>
      <c r="X120" s="131" t="str">
        <f>+IF(F120=0,"",'Ark1'!W139)</f>
        <v/>
      </c>
      <c r="Y120" s="131" t="str">
        <f>+IF(F120=0,"",'Ark1'!X139)</f>
        <v/>
      </c>
      <c r="Z120" s="131" t="str">
        <f>+IF(F120=0,"",'Ark1'!Y139)</f>
        <v/>
      </c>
      <c r="AA120" s="131" t="str">
        <f>+IF(F120=0,"",'Ark1'!Z139)</f>
        <v/>
      </c>
      <c r="AB120" s="125" t="str">
        <f>+IF(F120=0,"",'Ark1'!AA139)</f>
        <v/>
      </c>
      <c r="AC120" s="70" t="str">
        <f>+IF(F120=0,"",'Ark1'!AB139)</f>
        <v/>
      </c>
      <c r="AD120" s="70" t="str">
        <f>+IF(F120=0,"",'Ark1'!AC139)</f>
        <v/>
      </c>
      <c r="AE120" s="131" t="str">
        <f>+IF(F120=0,"",'Ark1'!AD139)</f>
        <v/>
      </c>
      <c r="AF120" s="131" t="str">
        <f>+IF(F120=0,"",'Ark1'!AE139)</f>
        <v/>
      </c>
      <c r="AG120" s="131" t="str">
        <f>+IF(F120=0,"",'Ark1'!AF139)</f>
        <v/>
      </c>
      <c r="AH120" s="70" t="str">
        <f t="shared" si="43"/>
        <v/>
      </c>
      <c r="AI120" s="25"/>
      <c r="AO120" t="s">
        <v>452</v>
      </c>
    </row>
    <row r="121" spans="1:41">
      <c r="A121" s="25"/>
      <c r="B121" s="69" t="str">
        <f t="shared" si="49"/>
        <v>Februar</v>
      </c>
      <c r="C121" s="393">
        <f>+'Ark1'!C140</f>
        <v>2015</v>
      </c>
      <c r="D121" s="69" t="str">
        <f>+IF(F121=0,"",'Ark1'!Q140)</f>
        <v/>
      </c>
      <c r="E121" s="69" t="str">
        <f t="shared" si="39"/>
        <v/>
      </c>
      <c r="F121" s="402">
        <f>+'Ark1'!R140</f>
        <v>0</v>
      </c>
      <c r="G121" s="69" t="str">
        <f t="shared" si="40"/>
        <v/>
      </c>
      <c r="H121" s="125" t="str">
        <f>+IF(F121=0,"",'Ark1'!AG140)</f>
        <v/>
      </c>
      <c r="I121" s="125" t="str">
        <f t="shared" ref="I121:I131" si="50">+IF(F121=0,"",H121-H133)</f>
        <v/>
      </c>
      <c r="J121" s="125" t="str">
        <f>+IF(F121=0,"",'Ark1'!AH140)</f>
        <v/>
      </c>
      <c r="K121" s="125"/>
      <c r="L121" s="373"/>
      <c r="M121" s="373"/>
      <c r="N121" s="125" t="str">
        <f>+IF(F121=0,"",'Ark1'!U140)</f>
        <v/>
      </c>
      <c r="O121" s="125" t="str">
        <f t="shared" si="47"/>
        <v/>
      </c>
      <c r="P121" s="389"/>
      <c r="Q121" s="383"/>
      <c r="R121" s="383"/>
      <c r="S121" s="70" t="str">
        <f>+IF(F121=0,"",'Ark1'!S140)</f>
        <v/>
      </c>
      <c r="T121" s="70" t="str">
        <f t="shared" ref="T121:T131" si="51">+IF(F121=0,"",S121-S133)</f>
        <v/>
      </c>
      <c r="U121" s="383"/>
      <c r="V121" s="70" t="str">
        <f>+IF(F121=0,"",'Ark1'!T140)</f>
        <v/>
      </c>
      <c r="W121" s="70" t="str">
        <f t="shared" si="48"/>
        <v/>
      </c>
      <c r="X121" s="131" t="str">
        <f>+IF(F121=0,"",'Ark1'!W140)</f>
        <v/>
      </c>
      <c r="Y121" s="131" t="str">
        <f>+IF(F121=0,"",'Ark1'!X140)</f>
        <v/>
      </c>
      <c r="Z121" s="131" t="str">
        <f>+IF(F121=0,"",'Ark1'!Y140)</f>
        <v/>
      </c>
      <c r="AA121" s="131" t="str">
        <f>+IF(F121=0,"",'Ark1'!Z140)</f>
        <v/>
      </c>
      <c r="AB121" s="125" t="str">
        <f>+IF(F121=0,"",'Ark1'!AA140)</f>
        <v/>
      </c>
      <c r="AC121" s="70" t="str">
        <f>+IF(F121=0,"",'Ark1'!AB140)</f>
        <v/>
      </c>
      <c r="AD121" s="70" t="str">
        <f>+IF(F121=0,"",'Ark1'!AC140)</f>
        <v/>
      </c>
      <c r="AE121" s="131" t="str">
        <f>+IF(F121=0,"",'Ark1'!AD140)</f>
        <v/>
      </c>
      <c r="AF121" s="131" t="str">
        <f>+IF(F121=0,"",'Ark1'!AE140)</f>
        <v/>
      </c>
      <c r="AG121" s="131" t="str">
        <f>+IF(F121=0,"",'Ark1'!AF140)</f>
        <v/>
      </c>
      <c r="AH121" s="70" t="str">
        <f t="shared" si="43"/>
        <v/>
      </c>
      <c r="AI121" s="25"/>
      <c r="AO121" t="s">
        <v>453</v>
      </c>
    </row>
    <row r="122" spans="1:41">
      <c r="A122" s="25"/>
      <c r="B122" s="69" t="str">
        <f t="shared" si="49"/>
        <v>Mars</v>
      </c>
      <c r="C122" s="393">
        <f>+'Ark1'!C141</f>
        <v>2015</v>
      </c>
      <c r="D122" s="69" t="str">
        <f>+IF(F122=0,"",'Ark1'!Q141)</f>
        <v/>
      </c>
      <c r="E122" s="69" t="str">
        <f t="shared" si="39"/>
        <v/>
      </c>
      <c r="F122" s="402">
        <f>+'Ark1'!R141</f>
        <v>0</v>
      </c>
      <c r="G122" s="69" t="str">
        <f t="shared" si="40"/>
        <v/>
      </c>
      <c r="H122" s="125" t="str">
        <f>+IF(F122=0,"",'Ark1'!AG141)</f>
        <v/>
      </c>
      <c r="I122" s="125" t="str">
        <f t="shared" si="50"/>
        <v/>
      </c>
      <c r="J122" s="125" t="str">
        <f>+IF(F122=0,"",'Ark1'!AH141)</f>
        <v/>
      </c>
      <c r="K122" s="125"/>
      <c r="L122" s="373"/>
      <c r="M122" s="373"/>
      <c r="N122" s="125" t="str">
        <f>+IF(F122=0,"",'Ark1'!U141)</f>
        <v/>
      </c>
      <c r="O122" s="125" t="str">
        <f t="shared" si="47"/>
        <v/>
      </c>
      <c r="P122" s="389"/>
      <c r="Q122" s="383"/>
      <c r="R122" s="383"/>
      <c r="S122" s="70" t="str">
        <f>+IF(F122=0,"",'Ark1'!S141)</f>
        <v/>
      </c>
      <c r="T122" s="70" t="str">
        <f t="shared" si="51"/>
        <v/>
      </c>
      <c r="U122" s="383"/>
      <c r="V122" s="70" t="str">
        <f>+IF(F122=0,"",'Ark1'!T141)</f>
        <v/>
      </c>
      <c r="W122" s="70" t="str">
        <f t="shared" si="48"/>
        <v/>
      </c>
      <c r="X122" s="131" t="str">
        <f>+IF(F122=0,"",'Ark1'!W141)</f>
        <v/>
      </c>
      <c r="Y122" s="131" t="str">
        <f>+IF(F122=0,"",'Ark1'!X141)</f>
        <v/>
      </c>
      <c r="Z122" s="131" t="str">
        <f>+IF(F122=0,"",'Ark1'!Y141)</f>
        <v/>
      </c>
      <c r="AA122" s="131" t="str">
        <f>+IF(F122=0,"",'Ark1'!Z141)</f>
        <v/>
      </c>
      <c r="AB122" s="125" t="str">
        <f>+IF(F122=0,"",'Ark1'!AA141)</f>
        <v/>
      </c>
      <c r="AC122" s="70" t="str">
        <f>+IF(F122=0,"",'Ark1'!AB141)</f>
        <v/>
      </c>
      <c r="AD122" s="70" t="str">
        <f>+IF(F122=0,"",'Ark1'!AC141)</f>
        <v/>
      </c>
      <c r="AE122" s="131" t="str">
        <f>+IF(F122=0,"",'Ark1'!AD141)</f>
        <v/>
      </c>
      <c r="AF122" s="131" t="str">
        <f>+IF(F122=0,"",'Ark1'!AE141)</f>
        <v/>
      </c>
      <c r="AG122" s="131" t="str">
        <f>+IF(F122=0,"",'Ark1'!AF141)</f>
        <v/>
      </c>
      <c r="AH122" s="70" t="str">
        <f t="shared" si="43"/>
        <v/>
      </c>
      <c r="AI122" s="25"/>
      <c r="AO122" t="s">
        <v>454</v>
      </c>
    </row>
    <row r="123" spans="1:41">
      <c r="A123" s="25"/>
      <c r="B123" s="69" t="str">
        <f t="shared" si="49"/>
        <v>April</v>
      </c>
      <c r="C123" s="393">
        <f>+'Ark1'!C142</f>
        <v>2015</v>
      </c>
      <c r="D123" s="69" t="str">
        <f>+IF(F123=0,"",'Ark1'!Q142)</f>
        <v/>
      </c>
      <c r="E123" s="69" t="str">
        <f t="shared" si="39"/>
        <v/>
      </c>
      <c r="F123" s="402">
        <f>+'Ark1'!R142</f>
        <v>0</v>
      </c>
      <c r="G123" s="69" t="str">
        <f t="shared" si="40"/>
        <v/>
      </c>
      <c r="H123" s="125" t="str">
        <f>+IF(F123=0,"",'Ark1'!AG142)</f>
        <v/>
      </c>
      <c r="I123" s="125" t="str">
        <f t="shared" si="50"/>
        <v/>
      </c>
      <c r="J123" s="125" t="str">
        <f>+IF(F123=0,"",'Ark1'!AH142)</f>
        <v/>
      </c>
      <c r="K123" s="125"/>
      <c r="L123" s="373"/>
      <c r="M123" s="373"/>
      <c r="N123" s="125" t="str">
        <f>+IF(F123=0,"",'Ark1'!U142)</f>
        <v/>
      </c>
      <c r="O123" s="125" t="str">
        <f t="shared" si="47"/>
        <v/>
      </c>
      <c r="P123" s="389"/>
      <c r="Q123" s="383"/>
      <c r="R123" s="383"/>
      <c r="S123" s="70" t="str">
        <f>+IF(F123=0,"",'Ark1'!S142)</f>
        <v/>
      </c>
      <c r="T123" s="70" t="str">
        <f t="shared" si="51"/>
        <v/>
      </c>
      <c r="U123" s="383"/>
      <c r="V123" s="70" t="str">
        <f>+IF(F123=0,"",'Ark1'!T142)</f>
        <v/>
      </c>
      <c r="W123" s="70" t="str">
        <f t="shared" si="48"/>
        <v/>
      </c>
      <c r="X123" s="131" t="str">
        <f>+IF(F123=0,"",'Ark1'!W142)</f>
        <v/>
      </c>
      <c r="Y123" s="131" t="str">
        <f>+IF(F123=0,"",'Ark1'!X142)</f>
        <v/>
      </c>
      <c r="Z123" s="131" t="str">
        <f>+IF(F123=0,"",'Ark1'!Y142)</f>
        <v/>
      </c>
      <c r="AA123" s="131" t="str">
        <f>+IF(F123=0,"",'Ark1'!Z142)</f>
        <v/>
      </c>
      <c r="AB123" s="125" t="str">
        <f>+IF(F123=0,"",'Ark1'!AA142)</f>
        <v/>
      </c>
      <c r="AC123" s="70" t="str">
        <f>+IF(F123=0,"",'Ark1'!AB142)</f>
        <v/>
      </c>
      <c r="AD123" s="70" t="str">
        <f>+IF(F123=0,"",'Ark1'!AC142)</f>
        <v/>
      </c>
      <c r="AE123" s="131" t="str">
        <f>+IF(F123=0,"",'Ark1'!AD142)</f>
        <v/>
      </c>
      <c r="AF123" s="131" t="str">
        <f>+IF(F123=0,"",'Ark1'!AE142)</f>
        <v/>
      </c>
      <c r="AG123" s="131" t="str">
        <f>+IF(F123=0,"",'Ark1'!AF142)</f>
        <v/>
      </c>
      <c r="AH123" s="70" t="str">
        <f t="shared" si="43"/>
        <v/>
      </c>
      <c r="AI123" s="25"/>
      <c r="AO123" t="s">
        <v>455</v>
      </c>
    </row>
    <row r="124" spans="1:41">
      <c r="A124" s="25"/>
      <c r="B124" s="69" t="str">
        <f t="shared" si="49"/>
        <v>Mai</v>
      </c>
      <c r="C124" s="393">
        <f>+'Ark1'!C143</f>
        <v>2015</v>
      </c>
      <c r="D124" s="69" t="str">
        <f>+IF(F124=0,"",'Ark1'!Q143)</f>
        <v/>
      </c>
      <c r="E124" s="69" t="str">
        <f t="shared" si="39"/>
        <v/>
      </c>
      <c r="F124" s="402">
        <f>+'Ark1'!R143</f>
        <v>0</v>
      </c>
      <c r="G124" s="69" t="str">
        <f t="shared" si="40"/>
        <v/>
      </c>
      <c r="H124" s="125" t="str">
        <f>+IF(F124=0,"",'Ark1'!AG143)</f>
        <v/>
      </c>
      <c r="I124" s="125" t="str">
        <f t="shared" si="50"/>
        <v/>
      </c>
      <c r="J124" s="125" t="str">
        <f>+IF(F124=0,"",'Ark1'!AH143)</f>
        <v/>
      </c>
      <c r="K124" s="125"/>
      <c r="L124" s="373"/>
      <c r="M124" s="373"/>
      <c r="N124" s="125" t="str">
        <f>+IF(F124=0,"",'Ark1'!U143)</f>
        <v/>
      </c>
      <c r="O124" s="125" t="str">
        <f t="shared" si="47"/>
        <v/>
      </c>
      <c r="P124" s="389"/>
      <c r="Q124" s="383"/>
      <c r="R124" s="383"/>
      <c r="S124" s="70" t="str">
        <f>+IF(F124=0,"",'Ark1'!S143)</f>
        <v/>
      </c>
      <c r="T124" s="70" t="str">
        <f t="shared" si="51"/>
        <v/>
      </c>
      <c r="U124" s="383"/>
      <c r="V124" s="70" t="str">
        <f>+IF(F124=0,"",'Ark1'!T143)</f>
        <v/>
      </c>
      <c r="W124" s="70" t="str">
        <f t="shared" si="48"/>
        <v/>
      </c>
      <c r="X124" s="131" t="str">
        <f>+IF(F124=0,"",'Ark1'!W143)</f>
        <v/>
      </c>
      <c r="Y124" s="131" t="str">
        <f>+IF(F124=0,"",'Ark1'!X143)</f>
        <v/>
      </c>
      <c r="Z124" s="131" t="str">
        <f>+IF(F124=0,"",'Ark1'!Y143)</f>
        <v/>
      </c>
      <c r="AA124" s="131" t="str">
        <f>+IF(F124=0,"",'Ark1'!Z143)</f>
        <v/>
      </c>
      <c r="AB124" s="125" t="str">
        <f>+IF(F124=0,"",'Ark1'!AA143)</f>
        <v/>
      </c>
      <c r="AC124" s="70" t="str">
        <f>+IF(F124=0,"",'Ark1'!AB143)</f>
        <v/>
      </c>
      <c r="AD124" s="70" t="str">
        <f>+IF(F124=0,"",'Ark1'!AC143)</f>
        <v/>
      </c>
      <c r="AE124" s="131" t="str">
        <f>+IF(F124=0,"",'Ark1'!AD143)</f>
        <v/>
      </c>
      <c r="AF124" s="131" t="str">
        <f>+IF(F124=0,"",'Ark1'!AE143)</f>
        <v/>
      </c>
      <c r="AG124" s="131" t="str">
        <f>+IF(F124=0,"",'Ark1'!AF143)</f>
        <v/>
      </c>
      <c r="AH124" s="70" t="str">
        <f t="shared" si="43"/>
        <v/>
      </c>
      <c r="AI124" s="25"/>
      <c r="AO124" t="s">
        <v>456</v>
      </c>
    </row>
    <row r="125" spans="1:41">
      <c r="A125" s="25"/>
      <c r="B125" s="69" t="str">
        <f t="shared" si="49"/>
        <v>Juni</v>
      </c>
      <c r="C125" s="393">
        <f>+'Ark1'!C144</f>
        <v>2015</v>
      </c>
      <c r="D125" s="69" t="str">
        <f>+IF(F125=0,"",'Ark1'!Q144)</f>
        <v/>
      </c>
      <c r="E125" s="69" t="str">
        <f t="shared" si="39"/>
        <v/>
      </c>
      <c r="F125" s="402">
        <f>+'Ark1'!R144</f>
        <v>0</v>
      </c>
      <c r="G125" s="69" t="str">
        <f t="shared" si="40"/>
        <v/>
      </c>
      <c r="H125" s="125" t="str">
        <f>+IF(F125=0,"",'Ark1'!AG144)</f>
        <v/>
      </c>
      <c r="I125" s="125" t="str">
        <f t="shared" si="50"/>
        <v/>
      </c>
      <c r="J125" s="125" t="str">
        <f>+IF(F125=0,"",'Ark1'!AH144)</f>
        <v/>
      </c>
      <c r="K125" s="125"/>
      <c r="L125" s="373"/>
      <c r="M125" s="373"/>
      <c r="N125" s="125" t="str">
        <f>+IF(F125=0,"",'Ark1'!U144)</f>
        <v/>
      </c>
      <c r="O125" s="125" t="str">
        <f t="shared" si="47"/>
        <v/>
      </c>
      <c r="P125" s="389"/>
      <c r="Q125" s="383"/>
      <c r="R125" s="383"/>
      <c r="S125" s="70" t="str">
        <f>+IF(F125=0,"",'Ark1'!S144)</f>
        <v/>
      </c>
      <c r="T125" s="70" t="str">
        <f t="shared" si="51"/>
        <v/>
      </c>
      <c r="U125" s="383"/>
      <c r="V125" s="70" t="str">
        <f>+IF(F125=0,"",'Ark1'!T144)</f>
        <v/>
      </c>
      <c r="W125" s="70" t="str">
        <f t="shared" si="48"/>
        <v/>
      </c>
      <c r="X125" s="131" t="str">
        <f>+IF(F125=0,"",'Ark1'!W144)</f>
        <v/>
      </c>
      <c r="Y125" s="131" t="str">
        <f>+IF(F125=0,"",'Ark1'!X144)</f>
        <v/>
      </c>
      <c r="Z125" s="131" t="str">
        <f>+IF(F125=0,"",'Ark1'!Y144)</f>
        <v/>
      </c>
      <c r="AA125" s="131" t="str">
        <f>+IF(F125=0,"",'Ark1'!Z144)</f>
        <v/>
      </c>
      <c r="AB125" s="125" t="str">
        <f>+IF(F125=0,"",'Ark1'!AA144)</f>
        <v/>
      </c>
      <c r="AC125" s="70" t="str">
        <f>+IF(F125=0,"",'Ark1'!AB144)</f>
        <v/>
      </c>
      <c r="AD125" s="70" t="str">
        <f>+IF(F125=0,"",'Ark1'!AC144)</f>
        <v/>
      </c>
      <c r="AE125" s="131" t="str">
        <f>+IF(F125=0,"",'Ark1'!AD144)</f>
        <v/>
      </c>
      <c r="AF125" s="131" t="str">
        <f>+IF(F125=0,"",'Ark1'!AE144)</f>
        <v/>
      </c>
      <c r="AG125" s="131" t="str">
        <f>+IF(F125=0,"",'Ark1'!AF144)</f>
        <v/>
      </c>
      <c r="AH125" s="70" t="str">
        <f t="shared" si="43"/>
        <v/>
      </c>
      <c r="AI125" s="25"/>
      <c r="AO125" t="s">
        <v>457</v>
      </c>
    </row>
    <row r="126" spans="1:41">
      <c r="A126" s="25"/>
      <c r="B126" s="69" t="str">
        <f t="shared" si="49"/>
        <v>Juli</v>
      </c>
      <c r="C126" s="393">
        <f>+'Ark1'!C145</f>
        <v>2015</v>
      </c>
      <c r="D126" s="69" t="str">
        <f>+IF(F126=0,"",'Ark1'!Q145)</f>
        <v/>
      </c>
      <c r="E126" s="69" t="str">
        <f t="shared" si="39"/>
        <v/>
      </c>
      <c r="F126" s="402">
        <f>+'Ark1'!R145</f>
        <v>0</v>
      </c>
      <c r="G126" s="69" t="str">
        <f t="shared" si="40"/>
        <v/>
      </c>
      <c r="H126" s="125" t="str">
        <f>+IF(F126=0,"",'Ark1'!AG145)</f>
        <v/>
      </c>
      <c r="I126" s="125" t="str">
        <f t="shared" si="50"/>
        <v/>
      </c>
      <c r="J126" s="125" t="str">
        <f>+IF(F126=0,"",'Ark1'!AH145)</f>
        <v/>
      </c>
      <c r="K126" s="125"/>
      <c r="L126" s="373"/>
      <c r="M126" s="373"/>
      <c r="N126" s="125" t="str">
        <f>+IF(F126=0,"",'Ark1'!U145)</f>
        <v/>
      </c>
      <c r="O126" s="125" t="str">
        <f t="shared" si="47"/>
        <v/>
      </c>
      <c r="P126" s="389"/>
      <c r="Q126" s="383"/>
      <c r="R126" s="383"/>
      <c r="S126" s="70" t="str">
        <f>+IF(F126=0,"",'Ark1'!S145)</f>
        <v/>
      </c>
      <c r="T126" s="70" t="str">
        <f t="shared" si="51"/>
        <v/>
      </c>
      <c r="U126" s="383"/>
      <c r="V126" s="70" t="str">
        <f>+IF(F126=0,"",'Ark1'!T145)</f>
        <v/>
      </c>
      <c r="W126" s="70" t="str">
        <f t="shared" si="48"/>
        <v/>
      </c>
      <c r="X126" s="131" t="str">
        <f>+IF(F126=0,"",'Ark1'!W145)</f>
        <v/>
      </c>
      <c r="Y126" s="131" t="str">
        <f>+IF(F126=0,"",'Ark1'!X145)</f>
        <v/>
      </c>
      <c r="Z126" s="131" t="str">
        <f>+IF(F126=0,"",'Ark1'!Y145)</f>
        <v/>
      </c>
      <c r="AA126" s="131" t="str">
        <f>+IF(F126=0,"",'Ark1'!Z145)</f>
        <v/>
      </c>
      <c r="AB126" s="125" t="str">
        <f>+IF(F126=0,"",'Ark1'!AA145)</f>
        <v/>
      </c>
      <c r="AC126" s="70" t="str">
        <f>+IF(F126=0,"",'Ark1'!AB145)</f>
        <v/>
      </c>
      <c r="AD126" s="70" t="str">
        <f>+IF(F126=0,"",'Ark1'!AC145)</f>
        <v/>
      </c>
      <c r="AE126" s="131" t="str">
        <f>+IF(F126=0,"",'Ark1'!AD145)</f>
        <v/>
      </c>
      <c r="AF126" s="131" t="str">
        <f>+IF(F126=0,"",'Ark1'!AE145)</f>
        <v/>
      </c>
      <c r="AG126" s="131" t="str">
        <f>+IF(F126=0,"",'Ark1'!AF145)</f>
        <v/>
      </c>
      <c r="AH126" s="70" t="str">
        <f t="shared" si="43"/>
        <v/>
      </c>
      <c r="AI126" s="25"/>
      <c r="AO126" t="s">
        <v>458</v>
      </c>
    </row>
    <row r="127" spans="1:41">
      <c r="A127" s="25"/>
      <c r="B127" s="69" t="str">
        <f t="shared" si="49"/>
        <v>August</v>
      </c>
      <c r="C127" s="393">
        <f>+'Ark1'!C146</f>
        <v>2015</v>
      </c>
      <c r="D127" s="69" t="str">
        <f>+IF(F127=0,"",'Ark1'!Q146)</f>
        <v/>
      </c>
      <c r="E127" s="69" t="str">
        <f t="shared" si="39"/>
        <v/>
      </c>
      <c r="F127" s="402">
        <f>+'Ark1'!R146</f>
        <v>0</v>
      </c>
      <c r="G127" s="69" t="str">
        <f t="shared" si="40"/>
        <v/>
      </c>
      <c r="H127" s="125" t="str">
        <f>+IF(F127=0,"",'Ark1'!AG146)</f>
        <v/>
      </c>
      <c r="I127" s="125" t="str">
        <f t="shared" si="50"/>
        <v/>
      </c>
      <c r="J127" s="125" t="str">
        <f>+IF(F127=0,"",'Ark1'!AH146)</f>
        <v/>
      </c>
      <c r="K127" s="125"/>
      <c r="L127" s="373"/>
      <c r="M127" s="373"/>
      <c r="N127" s="125" t="str">
        <f>+IF(F127=0,"",'Ark1'!U146)</f>
        <v/>
      </c>
      <c r="O127" s="125" t="str">
        <f t="shared" si="47"/>
        <v/>
      </c>
      <c r="P127" s="389"/>
      <c r="Q127" s="383"/>
      <c r="R127" s="383"/>
      <c r="S127" s="70" t="str">
        <f>+IF(F127=0,"",'Ark1'!S146)</f>
        <v/>
      </c>
      <c r="T127" s="70" t="str">
        <f t="shared" si="51"/>
        <v/>
      </c>
      <c r="U127" s="383"/>
      <c r="V127" s="70" t="str">
        <f>+IF(F127=0,"",'Ark1'!T146)</f>
        <v/>
      </c>
      <c r="W127" s="70" t="str">
        <f t="shared" si="48"/>
        <v/>
      </c>
      <c r="X127" s="131" t="str">
        <f>+IF(F127=0,"",'Ark1'!W146)</f>
        <v/>
      </c>
      <c r="Y127" s="131" t="str">
        <f>+IF(F127=0,"",'Ark1'!X146)</f>
        <v/>
      </c>
      <c r="Z127" s="131" t="str">
        <f>+IF(F127=0,"",'Ark1'!Y146)</f>
        <v/>
      </c>
      <c r="AA127" s="131" t="str">
        <f>+IF(F127=0,"",'Ark1'!Z146)</f>
        <v/>
      </c>
      <c r="AB127" s="125" t="str">
        <f>+IF(F127=0,"",'Ark1'!AA146)</f>
        <v/>
      </c>
      <c r="AC127" s="70" t="str">
        <f>+IF(F127=0,"",'Ark1'!AB146)</f>
        <v/>
      </c>
      <c r="AD127" s="70" t="str">
        <f>+IF(F127=0,"",'Ark1'!AC146)</f>
        <v/>
      </c>
      <c r="AE127" s="131" t="str">
        <f>+IF(F127=0,"",'Ark1'!AD146)</f>
        <v/>
      </c>
      <c r="AF127" s="131" t="str">
        <f>+IF(F127=0,"",'Ark1'!AE146)</f>
        <v/>
      </c>
      <c r="AG127" s="131" t="str">
        <f>+IF(F127=0,"",'Ark1'!AF146)</f>
        <v/>
      </c>
      <c r="AH127" s="70" t="str">
        <f t="shared" si="43"/>
        <v/>
      </c>
      <c r="AI127" s="25"/>
      <c r="AO127" t="s">
        <v>68</v>
      </c>
    </row>
    <row r="128" spans="1:41">
      <c r="A128" s="25"/>
      <c r="B128" s="69" t="str">
        <f t="shared" si="49"/>
        <v>September</v>
      </c>
      <c r="C128" s="393">
        <f>+'Ark1'!C147</f>
        <v>2015</v>
      </c>
      <c r="D128" s="69" t="str">
        <f>+IF(F128=0,"",'Ark1'!Q147)</f>
        <v/>
      </c>
      <c r="E128" s="69" t="str">
        <f t="shared" si="39"/>
        <v/>
      </c>
      <c r="F128" s="402">
        <f>+'Ark1'!R147</f>
        <v>0</v>
      </c>
      <c r="G128" s="69" t="str">
        <f t="shared" si="40"/>
        <v/>
      </c>
      <c r="H128" s="125" t="str">
        <f>+IF(F128=0,"",'Ark1'!AG147)</f>
        <v/>
      </c>
      <c r="I128" s="125" t="str">
        <f t="shared" si="50"/>
        <v/>
      </c>
      <c r="J128" s="125" t="str">
        <f>+IF(F128=0,"",'Ark1'!AH147)</f>
        <v/>
      </c>
      <c r="K128" s="125"/>
      <c r="L128" s="373"/>
      <c r="M128" s="373"/>
      <c r="N128" s="125" t="str">
        <f>+IF(F128=0,"",'Ark1'!U147)</f>
        <v/>
      </c>
      <c r="O128" s="125" t="str">
        <f t="shared" si="47"/>
        <v/>
      </c>
      <c r="P128" s="389"/>
      <c r="Q128" s="383"/>
      <c r="R128" s="383"/>
      <c r="S128" s="70" t="str">
        <f>+IF(F128=0,"",'Ark1'!S147)</f>
        <v/>
      </c>
      <c r="T128" s="70" t="str">
        <f t="shared" si="51"/>
        <v/>
      </c>
      <c r="U128" s="383"/>
      <c r="V128" s="70" t="str">
        <f>+IF(F128=0,"",'Ark1'!T147)</f>
        <v/>
      </c>
      <c r="W128" s="70" t="str">
        <f t="shared" si="48"/>
        <v/>
      </c>
      <c r="X128" s="131" t="str">
        <f>+IF(F128=0,"",'Ark1'!W147)</f>
        <v/>
      </c>
      <c r="Y128" s="131" t="str">
        <f>+IF(F128=0,"",'Ark1'!X147)</f>
        <v/>
      </c>
      <c r="Z128" s="131" t="str">
        <f>+IF(F128=0,"",'Ark1'!Y147)</f>
        <v/>
      </c>
      <c r="AA128" s="131" t="str">
        <f>+IF(F128=0,"",'Ark1'!Z147)</f>
        <v/>
      </c>
      <c r="AB128" s="125" t="str">
        <f>+IF(F128=0,"",'Ark1'!AA147)</f>
        <v/>
      </c>
      <c r="AC128" s="70" t="str">
        <f>+IF(F128=0,"",'Ark1'!AB147)</f>
        <v/>
      </c>
      <c r="AD128" s="70" t="str">
        <f>+IF(F128=0,"",'Ark1'!AC147)</f>
        <v/>
      </c>
      <c r="AE128" s="131" t="str">
        <f>+IF(F128=0,"",'Ark1'!AD147)</f>
        <v/>
      </c>
      <c r="AF128" s="131" t="str">
        <f>+IF(F128=0,"",'Ark1'!AE147)</f>
        <v/>
      </c>
      <c r="AG128" s="131" t="str">
        <f>+IF(F128=0,"",'Ark1'!AF147)</f>
        <v/>
      </c>
      <c r="AH128" s="70" t="str">
        <f t="shared" si="43"/>
        <v/>
      </c>
      <c r="AI128" s="25"/>
      <c r="AO128" t="s">
        <v>80</v>
      </c>
    </row>
    <row r="129" spans="1:41">
      <c r="A129" s="25"/>
      <c r="B129" s="69" t="str">
        <f t="shared" si="49"/>
        <v>Oktober</v>
      </c>
      <c r="C129" s="393">
        <f>+'Ark1'!C148</f>
        <v>2015</v>
      </c>
      <c r="D129" s="69" t="str">
        <f>+IF(F129=0,"",'Ark1'!Q148)</f>
        <v/>
      </c>
      <c r="E129" s="69" t="str">
        <f t="shared" si="39"/>
        <v/>
      </c>
      <c r="F129" s="402">
        <f>+'Ark1'!R148</f>
        <v>0</v>
      </c>
      <c r="G129" s="69" t="str">
        <f t="shared" si="40"/>
        <v/>
      </c>
      <c r="H129" s="125" t="str">
        <f>+IF(F129=0,"",'Ark1'!AG148)</f>
        <v/>
      </c>
      <c r="I129" s="125" t="str">
        <f t="shared" si="50"/>
        <v/>
      </c>
      <c r="J129" s="125" t="str">
        <f>+IF(F129=0,"",'Ark1'!AH148)</f>
        <v/>
      </c>
      <c r="K129" s="125"/>
      <c r="L129" s="373"/>
      <c r="M129" s="373"/>
      <c r="N129" s="125" t="str">
        <f>+IF(F129=0,"",'Ark1'!U148)</f>
        <v/>
      </c>
      <c r="O129" s="125" t="str">
        <f t="shared" si="47"/>
        <v/>
      </c>
      <c r="P129" s="389"/>
      <c r="Q129" s="383"/>
      <c r="R129" s="383"/>
      <c r="S129" s="70" t="str">
        <f>+IF(F129=0,"",'Ark1'!S148)</f>
        <v/>
      </c>
      <c r="T129" s="70" t="str">
        <f t="shared" si="51"/>
        <v/>
      </c>
      <c r="U129" s="383"/>
      <c r="V129" s="70" t="str">
        <f>+IF(F129=0,"",'Ark1'!T148)</f>
        <v/>
      </c>
      <c r="W129" s="70" t="str">
        <f t="shared" si="48"/>
        <v/>
      </c>
      <c r="X129" s="131" t="str">
        <f>+IF(F129=0,"",'Ark1'!W148)</f>
        <v/>
      </c>
      <c r="Y129" s="131" t="str">
        <f>+IF(F129=0,"",'Ark1'!X148)</f>
        <v/>
      </c>
      <c r="Z129" s="131" t="str">
        <f>+IF(F129=0,"",'Ark1'!Y148)</f>
        <v/>
      </c>
      <c r="AA129" s="131" t="str">
        <f>+IF(F129=0,"",'Ark1'!Z148)</f>
        <v/>
      </c>
      <c r="AB129" s="125" t="str">
        <f>+IF(F129=0,"",'Ark1'!AA148)</f>
        <v/>
      </c>
      <c r="AC129" s="70" t="str">
        <f>+IF(F129=0,"",'Ark1'!AB148)</f>
        <v/>
      </c>
      <c r="AD129" s="70" t="str">
        <f>+IF(F129=0,"",'Ark1'!AC148)</f>
        <v/>
      </c>
      <c r="AE129" s="131" t="str">
        <f>+IF(F129=0,"",'Ark1'!AD148)</f>
        <v/>
      </c>
      <c r="AF129" s="131" t="str">
        <f>+IF(F129=0,"",'Ark1'!AE148)</f>
        <v/>
      </c>
      <c r="AG129" s="131" t="str">
        <f>+IF(F129=0,"",'Ark1'!AF148)</f>
        <v/>
      </c>
      <c r="AH129" s="70" t="str">
        <f t="shared" si="43"/>
        <v/>
      </c>
      <c r="AI129" s="25"/>
      <c r="AO129" t="s">
        <v>69</v>
      </c>
    </row>
    <row r="130" spans="1:41">
      <c r="A130" s="25"/>
      <c r="B130" s="69" t="str">
        <f>+AO130</f>
        <v>November</v>
      </c>
      <c r="C130" s="393">
        <f>+'Ark1'!C149</f>
        <v>2015</v>
      </c>
      <c r="D130" s="69" t="str">
        <f>+IF(F130=0,"",'Ark1'!Q149)</f>
        <v/>
      </c>
      <c r="E130" s="69" t="str">
        <f t="shared" si="39"/>
        <v/>
      </c>
      <c r="F130" s="402">
        <f>+'Ark1'!R149</f>
        <v>0</v>
      </c>
      <c r="G130" s="69" t="str">
        <f t="shared" si="40"/>
        <v/>
      </c>
      <c r="H130" s="125" t="str">
        <f>+IF(F130=0,"",'Ark1'!AG149)</f>
        <v/>
      </c>
      <c r="I130" s="125" t="str">
        <f t="shared" si="50"/>
        <v/>
      </c>
      <c r="J130" s="125" t="str">
        <f>+IF(F130=0,"",'Ark1'!AH149)</f>
        <v/>
      </c>
      <c r="K130" s="125"/>
      <c r="L130" s="373"/>
      <c r="M130" s="373"/>
      <c r="N130" s="125" t="str">
        <f>+IF(F130=0,"",'Ark1'!U149)</f>
        <v/>
      </c>
      <c r="O130" s="125" t="str">
        <f t="shared" si="47"/>
        <v/>
      </c>
      <c r="P130" s="389"/>
      <c r="Q130" s="383"/>
      <c r="R130" s="383"/>
      <c r="S130" s="70" t="str">
        <f>+IF(F130=0,"",'Ark1'!S149)</f>
        <v/>
      </c>
      <c r="T130" s="70" t="str">
        <f t="shared" si="51"/>
        <v/>
      </c>
      <c r="U130" s="383"/>
      <c r="V130" s="70" t="str">
        <f>+IF(F130=0,"",'Ark1'!T149)</f>
        <v/>
      </c>
      <c r="W130" s="70" t="str">
        <f t="shared" si="48"/>
        <v/>
      </c>
      <c r="X130" s="131" t="str">
        <f>+IF(F130=0,"",'Ark1'!W149)</f>
        <v/>
      </c>
      <c r="Y130" s="131" t="str">
        <f>+IF(F130=0,"",'Ark1'!X149)</f>
        <v/>
      </c>
      <c r="Z130" s="131" t="str">
        <f>+IF(F130=0,"",'Ark1'!Y149)</f>
        <v/>
      </c>
      <c r="AA130" s="131" t="str">
        <f>+IF(F130=0,"",'Ark1'!Z149)</f>
        <v/>
      </c>
      <c r="AB130" s="125" t="str">
        <f>+IF(F130=0,"",'Ark1'!AA149)</f>
        <v/>
      </c>
      <c r="AC130" s="70" t="str">
        <f>+IF(F130=0,"",'Ark1'!AB149)</f>
        <v/>
      </c>
      <c r="AD130" s="70" t="str">
        <f>+IF(F130=0,"",'Ark1'!AC149)</f>
        <v/>
      </c>
      <c r="AE130" s="131" t="str">
        <f>+IF(F130=0,"",'Ark1'!AD149)</f>
        <v/>
      </c>
      <c r="AF130" s="131" t="str">
        <f>+IF(F130=0,"",'Ark1'!AE149)</f>
        <v/>
      </c>
      <c r="AG130" s="131" t="str">
        <f>+IF(F130=0,"",'Ark1'!AF149)</f>
        <v/>
      </c>
      <c r="AH130" s="70" t="str">
        <f t="shared" si="43"/>
        <v/>
      </c>
      <c r="AI130" s="25"/>
      <c r="AO130" t="s">
        <v>70</v>
      </c>
    </row>
    <row r="131" spans="1:41">
      <c r="A131" s="25"/>
      <c r="B131" s="69" t="str">
        <f>+AO131</f>
        <v>Desember</v>
      </c>
      <c r="C131" s="393">
        <f>+'Ark1'!C150</f>
        <v>2015</v>
      </c>
      <c r="D131" s="69" t="str">
        <f>+IF(F131=0,"",'Ark1'!Q150)</f>
        <v/>
      </c>
      <c r="E131" s="69" t="str">
        <f t="shared" si="39"/>
        <v/>
      </c>
      <c r="F131" s="402">
        <f>+'Ark1'!R150</f>
        <v>0</v>
      </c>
      <c r="G131" s="69" t="str">
        <f t="shared" si="40"/>
        <v/>
      </c>
      <c r="H131" s="125" t="str">
        <f>+IF(F131=0,"",'Ark1'!AG150)</f>
        <v/>
      </c>
      <c r="I131" s="125" t="str">
        <f t="shared" si="50"/>
        <v/>
      </c>
      <c r="J131" s="125" t="str">
        <f>+IF(F131=0,"",'Ark1'!AH150)</f>
        <v/>
      </c>
      <c r="K131" s="125"/>
      <c r="L131" s="373"/>
      <c r="M131" s="373"/>
      <c r="N131" s="125" t="str">
        <f>+IF(F131=0,"",'Ark1'!U150)</f>
        <v/>
      </c>
      <c r="O131" s="125" t="str">
        <f t="shared" si="47"/>
        <v/>
      </c>
      <c r="P131" s="389"/>
      <c r="Q131" s="383"/>
      <c r="R131" s="383"/>
      <c r="S131" s="70" t="str">
        <f>+IF(F131=0,"",'Ark1'!S150)</f>
        <v/>
      </c>
      <c r="T131" s="70" t="str">
        <f t="shared" si="51"/>
        <v/>
      </c>
      <c r="U131" s="383"/>
      <c r="V131" s="70" t="str">
        <f>+IF(F131=0,"",'Ark1'!T150)</f>
        <v/>
      </c>
      <c r="W131" s="70" t="str">
        <f t="shared" si="48"/>
        <v/>
      </c>
      <c r="X131" s="131" t="str">
        <f>+IF(F131=0,"",'Ark1'!W150)</f>
        <v/>
      </c>
      <c r="Y131" s="131" t="str">
        <f>+IF(F131=0,"",'Ark1'!X150)</f>
        <v/>
      </c>
      <c r="Z131" s="131" t="str">
        <f>+IF(F131=0,"",'Ark1'!Y150)</f>
        <v/>
      </c>
      <c r="AA131" s="131" t="str">
        <f>+IF(F131=0,"",'Ark1'!Z150)</f>
        <v/>
      </c>
      <c r="AB131" s="125" t="str">
        <f>+IF(F131=0,"",'Ark1'!AA150)</f>
        <v/>
      </c>
      <c r="AC131" s="70" t="str">
        <f>+IF(F131=0,"",'Ark1'!AB150)</f>
        <v/>
      </c>
      <c r="AD131" s="70" t="str">
        <f>+IF(F131=0,"",'Ark1'!AC150)</f>
        <v/>
      </c>
      <c r="AE131" s="131" t="str">
        <f>+IF(F131=0,"",'Ark1'!AD150)</f>
        <v/>
      </c>
      <c r="AF131" s="131" t="str">
        <f>+IF(F131=0,"",'Ark1'!AE150)</f>
        <v/>
      </c>
      <c r="AG131" s="131" t="str">
        <f>+IF(F131=0,"",'Ark1'!AF150)</f>
        <v/>
      </c>
      <c r="AH131" s="70" t="str">
        <f t="shared" si="43"/>
        <v/>
      </c>
      <c r="AI131" s="25"/>
      <c r="AO131" t="s">
        <v>71</v>
      </c>
    </row>
    <row r="132" spans="1:41">
      <c r="A132" s="25"/>
      <c r="B132" s="44" t="str">
        <f t="shared" ref="B132:B141" si="52">+AO132</f>
        <v>Januar</v>
      </c>
      <c r="C132" s="392">
        <f>+'Ark1'!C151</f>
        <v>2014</v>
      </c>
      <c r="D132" s="44" t="str">
        <f>+IF(F132=0,"",'Ark1'!Q151)</f>
        <v/>
      </c>
      <c r="E132" s="44" t="str">
        <f>+IF(F132=0,"",D132-D144)</f>
        <v/>
      </c>
      <c r="F132" s="401">
        <f>+'Ark1'!R151</f>
        <v>0</v>
      </c>
      <c r="G132" s="44" t="str">
        <f>+IF(F132=0,"",F132-F144)</f>
        <v/>
      </c>
      <c r="H132" s="104" t="str">
        <f>+IF(F132=0,"",'Ark1'!AG151)</f>
        <v/>
      </c>
      <c r="I132" s="104" t="str">
        <f>+IF(F132=0,"",H132-H144)</f>
        <v/>
      </c>
      <c r="J132" s="104" t="str">
        <f>+IF(F132=0,"",'Ark1'!AH151)</f>
        <v/>
      </c>
      <c r="K132" s="104"/>
      <c r="L132" s="372"/>
      <c r="M132" s="372"/>
      <c r="N132" s="104" t="str">
        <f>+IF(F132=0,"",'Ark1'!U151)</f>
        <v/>
      </c>
      <c r="O132" s="104" t="str">
        <f t="shared" si="47"/>
        <v/>
      </c>
      <c r="P132" s="388"/>
      <c r="Q132" s="382"/>
      <c r="R132" s="382"/>
      <c r="S132" s="37" t="str">
        <f>+IF(F132=0,"",'Ark1'!S151)</f>
        <v/>
      </c>
      <c r="T132" s="37" t="str">
        <f>+IF(F132=0,"",S132-S144)</f>
        <v/>
      </c>
      <c r="U132" s="382"/>
      <c r="V132" s="37" t="str">
        <f>+IF(F132=0,"",'Ark1'!T151)</f>
        <v/>
      </c>
      <c r="W132" s="37" t="str">
        <f t="shared" si="48"/>
        <v/>
      </c>
      <c r="X132" s="130" t="str">
        <f>+IF(F132=0,"",'Ark1'!W151)</f>
        <v/>
      </c>
      <c r="Y132" s="313" t="str">
        <f>+IF(F132=0,"",'Ark1'!X151)</f>
        <v/>
      </c>
      <c r="Z132" s="313" t="str">
        <f>+IF(F132=0,"",'Ark1'!Y151)</f>
        <v/>
      </c>
      <c r="AA132" s="313" t="str">
        <f>+IF(F132=0,"",'Ark1'!Z151)</f>
        <v/>
      </c>
      <c r="AB132" s="104" t="str">
        <f>+IF(F132=0,"",'Ark1'!AA151)</f>
        <v/>
      </c>
      <c r="AC132" s="37" t="str">
        <f>+IF(F132=0,"",'Ark1'!AB151)</f>
        <v/>
      </c>
      <c r="AD132" s="37" t="str">
        <f>+IF(F132=0,"",'Ark1'!AC151)</f>
        <v/>
      </c>
      <c r="AE132" s="313" t="str">
        <f>+IF(F132=0,"",'Ark1'!AD151)</f>
        <v/>
      </c>
      <c r="AF132" s="313" t="str">
        <f>+IF(F132=0,"",'Ark1'!AE151)</f>
        <v/>
      </c>
      <c r="AG132" s="313" t="str">
        <f>+IF(F132=0,"",'Ark1'!AF151)</f>
        <v/>
      </c>
      <c r="AH132" s="37" t="str">
        <f t="shared" si="43"/>
        <v/>
      </c>
      <c r="AI132" s="25"/>
      <c r="AO132" t="s">
        <v>452</v>
      </c>
    </row>
    <row r="133" spans="1:41">
      <c r="A133" s="25"/>
      <c r="B133" s="44" t="str">
        <f t="shared" si="52"/>
        <v>Februar</v>
      </c>
      <c r="C133" s="392">
        <f>+'Ark1'!C152</f>
        <v>2014</v>
      </c>
      <c r="D133" s="44" t="str">
        <f>+IF(F133=0,"",'Ark1'!Q152)</f>
        <v/>
      </c>
      <c r="E133" s="44" t="str">
        <f t="shared" si="39"/>
        <v/>
      </c>
      <c r="F133" s="401">
        <f>+'Ark1'!R152</f>
        <v>0</v>
      </c>
      <c r="G133" s="44" t="str">
        <f t="shared" si="40"/>
        <v/>
      </c>
      <c r="H133" s="104" t="str">
        <f>+IF(F133=0,"",'Ark1'!AG152)</f>
        <v/>
      </c>
      <c r="I133" s="104" t="str">
        <f t="shared" ref="I133:I143" si="53">+IF(F133=0,"",H133-H145)</f>
        <v/>
      </c>
      <c r="J133" s="104" t="str">
        <f>+IF(F133=0,"",'Ark1'!AH152)</f>
        <v/>
      </c>
      <c r="K133" s="104"/>
      <c r="L133" s="372"/>
      <c r="M133" s="372"/>
      <c r="N133" s="104" t="str">
        <f>+IF(F133=0,"",'Ark1'!U152)</f>
        <v/>
      </c>
      <c r="O133" s="104" t="str">
        <f t="shared" si="47"/>
        <v/>
      </c>
      <c r="P133" s="388"/>
      <c r="Q133" s="382"/>
      <c r="R133" s="382"/>
      <c r="S133" s="37" t="str">
        <f>+IF(F133=0,"",'Ark1'!S152)</f>
        <v/>
      </c>
      <c r="T133" s="37" t="str">
        <f t="shared" ref="T133:T143" si="54">+IF(F133=0,"",S133-S145)</f>
        <v/>
      </c>
      <c r="U133" s="382"/>
      <c r="V133" s="37" t="str">
        <f>+IF(F133=0,"",'Ark1'!T152)</f>
        <v/>
      </c>
      <c r="W133" s="37" t="str">
        <f t="shared" si="48"/>
        <v/>
      </c>
      <c r="X133" s="130" t="str">
        <f>+IF(F133=0,"",'Ark1'!W152)</f>
        <v/>
      </c>
      <c r="Y133" s="313" t="str">
        <f>+IF(F133=0,"",'Ark1'!X152)</f>
        <v/>
      </c>
      <c r="Z133" s="313" t="str">
        <f>+IF(F133=0,"",'Ark1'!Y152)</f>
        <v/>
      </c>
      <c r="AA133" s="313" t="str">
        <f>+IF(F133=0,"",'Ark1'!Z152)</f>
        <v/>
      </c>
      <c r="AB133" s="104" t="str">
        <f>+IF(F133=0,"",'Ark1'!AA152)</f>
        <v/>
      </c>
      <c r="AC133" s="37" t="str">
        <f>+IF(F133=0,"",'Ark1'!AB152)</f>
        <v/>
      </c>
      <c r="AD133" s="37" t="str">
        <f>+IF(F133=0,"",'Ark1'!AC152)</f>
        <v/>
      </c>
      <c r="AE133" s="313" t="str">
        <f>+IF(F133=0,"",'Ark1'!AD152)</f>
        <v/>
      </c>
      <c r="AF133" s="313" t="str">
        <f>+IF(F133=0,"",'Ark1'!AE152)</f>
        <v/>
      </c>
      <c r="AG133" s="313" t="str">
        <f>+IF(F133=0,"",'Ark1'!AF152)</f>
        <v/>
      </c>
      <c r="AH133" s="37" t="str">
        <f t="shared" si="43"/>
        <v/>
      </c>
      <c r="AI133" s="25"/>
      <c r="AO133" t="s">
        <v>453</v>
      </c>
    </row>
    <row r="134" spans="1:41">
      <c r="A134" s="25"/>
      <c r="B134" s="44" t="str">
        <f t="shared" si="52"/>
        <v>Mars</v>
      </c>
      <c r="C134" s="392">
        <f>+'Ark1'!C153</f>
        <v>2014</v>
      </c>
      <c r="D134" s="44" t="str">
        <f>+IF(F134=0,"",'Ark1'!Q153)</f>
        <v/>
      </c>
      <c r="E134" s="44" t="str">
        <f t="shared" si="39"/>
        <v/>
      </c>
      <c r="F134" s="401">
        <f>+'Ark1'!R153</f>
        <v>0</v>
      </c>
      <c r="G134" s="44" t="str">
        <f t="shared" si="40"/>
        <v/>
      </c>
      <c r="H134" s="104" t="str">
        <f>+IF(F134=0,"",'Ark1'!AG153)</f>
        <v/>
      </c>
      <c r="I134" s="104" t="str">
        <f t="shared" si="53"/>
        <v/>
      </c>
      <c r="J134" s="104" t="str">
        <f>+IF(F134=0,"",'Ark1'!AH153)</f>
        <v/>
      </c>
      <c r="K134" s="104"/>
      <c r="L134" s="372"/>
      <c r="M134" s="372"/>
      <c r="N134" s="104" t="str">
        <f>+IF(F134=0,"",'Ark1'!U153)</f>
        <v/>
      </c>
      <c r="O134" s="104" t="str">
        <f t="shared" si="47"/>
        <v/>
      </c>
      <c r="P134" s="388"/>
      <c r="Q134" s="382"/>
      <c r="R134" s="382"/>
      <c r="S134" s="37" t="str">
        <f>+IF(F134=0,"",'Ark1'!S153)</f>
        <v/>
      </c>
      <c r="T134" s="37" t="str">
        <f t="shared" si="54"/>
        <v/>
      </c>
      <c r="U134" s="382"/>
      <c r="V134" s="37" t="str">
        <f>+IF(F134=0,"",'Ark1'!T153)</f>
        <v/>
      </c>
      <c r="W134" s="37" t="str">
        <f t="shared" si="48"/>
        <v/>
      </c>
      <c r="X134" s="130" t="str">
        <f>+IF(F134=0,"",'Ark1'!W153)</f>
        <v/>
      </c>
      <c r="Y134" s="313" t="str">
        <f>+IF(F134=0,"",'Ark1'!X153)</f>
        <v/>
      </c>
      <c r="Z134" s="313" t="str">
        <f>+IF(F134=0,"",'Ark1'!Y153)</f>
        <v/>
      </c>
      <c r="AA134" s="313" t="str">
        <f>+IF(F134=0,"",'Ark1'!Z153)</f>
        <v/>
      </c>
      <c r="AB134" s="104" t="str">
        <f>+IF(F134=0,"",'Ark1'!AA153)</f>
        <v/>
      </c>
      <c r="AC134" s="37" t="str">
        <f>+IF(F134=0,"",'Ark1'!AB153)</f>
        <v/>
      </c>
      <c r="AD134" s="37" t="str">
        <f>+IF(F134=0,"",'Ark1'!AC153)</f>
        <v/>
      </c>
      <c r="AE134" s="313" t="str">
        <f>+IF(F134=0,"",'Ark1'!AD153)</f>
        <v/>
      </c>
      <c r="AF134" s="313" t="str">
        <f>+IF(F134=0,"",'Ark1'!AE153)</f>
        <v/>
      </c>
      <c r="AG134" s="313" t="str">
        <f>+IF(F134=0,"",'Ark1'!AF153)</f>
        <v/>
      </c>
      <c r="AH134" s="37" t="str">
        <f t="shared" si="43"/>
        <v/>
      </c>
      <c r="AI134" s="25"/>
      <c r="AO134" t="s">
        <v>454</v>
      </c>
    </row>
    <row r="135" spans="1:41">
      <c r="A135" s="25"/>
      <c r="B135" s="44" t="str">
        <f t="shared" si="52"/>
        <v>April</v>
      </c>
      <c r="C135" s="392">
        <f>+'Ark1'!C154</f>
        <v>2014</v>
      </c>
      <c r="D135" s="44" t="str">
        <f>+IF(F135=0,"",'Ark1'!Q154)</f>
        <v/>
      </c>
      <c r="E135" s="44" t="str">
        <f t="shared" si="39"/>
        <v/>
      </c>
      <c r="F135" s="401">
        <f>+'Ark1'!R154</f>
        <v>0</v>
      </c>
      <c r="G135" s="44" t="str">
        <f t="shared" si="40"/>
        <v/>
      </c>
      <c r="H135" s="104" t="str">
        <f>+IF(F135=0,"",'Ark1'!AG154)</f>
        <v/>
      </c>
      <c r="I135" s="104" t="str">
        <f t="shared" si="53"/>
        <v/>
      </c>
      <c r="J135" s="104" t="str">
        <f>+IF(F135=0,"",'Ark1'!AH154)</f>
        <v/>
      </c>
      <c r="K135" s="104"/>
      <c r="L135" s="372"/>
      <c r="M135" s="372"/>
      <c r="N135" s="104" t="str">
        <f>+IF(F135=0,"",'Ark1'!U154)</f>
        <v/>
      </c>
      <c r="O135" s="104" t="str">
        <f t="shared" si="47"/>
        <v/>
      </c>
      <c r="P135" s="388"/>
      <c r="Q135" s="382"/>
      <c r="R135" s="382"/>
      <c r="S135" s="37" t="str">
        <f>+IF(F135=0,"",'Ark1'!S154)</f>
        <v/>
      </c>
      <c r="T135" s="37" t="str">
        <f t="shared" si="54"/>
        <v/>
      </c>
      <c r="U135" s="382"/>
      <c r="V135" s="37" t="str">
        <f>+IF(F135=0,"",'Ark1'!T154)</f>
        <v/>
      </c>
      <c r="W135" s="37" t="str">
        <f t="shared" si="48"/>
        <v/>
      </c>
      <c r="X135" s="130" t="str">
        <f>+IF(F135=0,"",'Ark1'!W154)</f>
        <v/>
      </c>
      <c r="Y135" s="313" t="str">
        <f>+IF(F135=0,"",'Ark1'!X154)</f>
        <v/>
      </c>
      <c r="Z135" s="313" t="str">
        <f>+IF(F135=0,"",'Ark1'!Y154)</f>
        <v/>
      </c>
      <c r="AA135" s="313" t="str">
        <f>+IF(F135=0,"",'Ark1'!Z154)</f>
        <v/>
      </c>
      <c r="AB135" s="104" t="str">
        <f>+IF(F135=0,"",'Ark1'!AA154)</f>
        <v/>
      </c>
      <c r="AC135" s="37" t="str">
        <f>+IF(F135=0,"",'Ark1'!AB154)</f>
        <v/>
      </c>
      <c r="AD135" s="37" t="str">
        <f>+IF(F135=0,"",'Ark1'!AC154)</f>
        <v/>
      </c>
      <c r="AE135" s="313" t="str">
        <f>+IF(F135=0,"",'Ark1'!AD154)</f>
        <v/>
      </c>
      <c r="AF135" s="313" t="str">
        <f>+IF(F135=0,"",'Ark1'!AE154)</f>
        <v/>
      </c>
      <c r="AG135" s="313" t="str">
        <f>+IF(F135=0,"",'Ark1'!AF154)</f>
        <v/>
      </c>
      <c r="AH135" s="37" t="str">
        <f t="shared" si="43"/>
        <v/>
      </c>
      <c r="AI135" s="25"/>
      <c r="AO135" t="s">
        <v>455</v>
      </c>
    </row>
    <row r="136" spans="1:41">
      <c r="A136" s="25"/>
      <c r="B136" s="44" t="str">
        <f t="shared" si="52"/>
        <v>Mai</v>
      </c>
      <c r="C136" s="392">
        <f>+'Ark1'!C155</f>
        <v>2014</v>
      </c>
      <c r="D136" s="44" t="str">
        <f>+IF(F136=0,"",'Ark1'!Q155)</f>
        <v/>
      </c>
      <c r="E136" s="44" t="str">
        <f t="shared" si="39"/>
        <v/>
      </c>
      <c r="F136" s="401">
        <f>+'Ark1'!R155</f>
        <v>0</v>
      </c>
      <c r="G136" s="44" t="str">
        <f t="shared" si="40"/>
        <v/>
      </c>
      <c r="H136" s="104" t="str">
        <f>+IF(F136=0,"",'Ark1'!AG155)</f>
        <v/>
      </c>
      <c r="I136" s="104" t="str">
        <f t="shared" si="53"/>
        <v/>
      </c>
      <c r="J136" s="104" t="str">
        <f>+IF(F136=0,"",'Ark1'!AH155)</f>
        <v/>
      </c>
      <c r="K136" s="104"/>
      <c r="L136" s="372"/>
      <c r="M136" s="372"/>
      <c r="N136" s="104" t="str">
        <f>+IF(F136=0,"",'Ark1'!U155)</f>
        <v/>
      </c>
      <c r="O136" s="104" t="str">
        <f t="shared" si="47"/>
        <v/>
      </c>
      <c r="P136" s="388"/>
      <c r="Q136" s="382"/>
      <c r="R136" s="382"/>
      <c r="S136" s="37" t="str">
        <f>+IF(F136=0,"",'Ark1'!S155)</f>
        <v/>
      </c>
      <c r="T136" s="37" t="str">
        <f t="shared" si="54"/>
        <v/>
      </c>
      <c r="U136" s="382"/>
      <c r="V136" s="37" t="str">
        <f>+IF(F136=0,"",'Ark1'!T155)</f>
        <v/>
      </c>
      <c r="W136" s="37" t="str">
        <f t="shared" si="48"/>
        <v/>
      </c>
      <c r="X136" s="130" t="str">
        <f>+IF(F136=0,"",'Ark1'!W155)</f>
        <v/>
      </c>
      <c r="Y136" s="313" t="str">
        <f>+IF(F136=0,"",'Ark1'!X155)</f>
        <v/>
      </c>
      <c r="Z136" s="313" t="str">
        <f>+IF(F136=0,"",'Ark1'!Y155)</f>
        <v/>
      </c>
      <c r="AA136" s="313" t="str">
        <f>+IF(F136=0,"",'Ark1'!Z155)</f>
        <v/>
      </c>
      <c r="AB136" s="104" t="str">
        <f>+IF(F136=0,"",'Ark1'!AA155)</f>
        <v/>
      </c>
      <c r="AC136" s="37" t="str">
        <f>+IF(F136=0,"",'Ark1'!AB155)</f>
        <v/>
      </c>
      <c r="AD136" s="37" t="str">
        <f>+IF(F136=0,"",'Ark1'!AC155)</f>
        <v/>
      </c>
      <c r="AE136" s="313" t="str">
        <f>+IF(F136=0,"",'Ark1'!AD155)</f>
        <v/>
      </c>
      <c r="AF136" s="313" t="str">
        <f>+IF(F136=0,"",'Ark1'!AE155)</f>
        <v/>
      </c>
      <c r="AG136" s="313" t="str">
        <f>+IF(F136=0,"",'Ark1'!AF155)</f>
        <v/>
      </c>
      <c r="AH136" s="37" t="str">
        <f t="shared" si="43"/>
        <v/>
      </c>
      <c r="AI136" s="25"/>
      <c r="AO136" t="s">
        <v>456</v>
      </c>
    </row>
    <row r="137" spans="1:41">
      <c r="A137" s="25"/>
      <c r="B137" s="44" t="str">
        <f t="shared" si="52"/>
        <v>Juni</v>
      </c>
      <c r="C137" s="392">
        <f>+'Ark1'!C156</f>
        <v>2014</v>
      </c>
      <c r="D137" s="44" t="str">
        <f>+IF(F137=0,"",'Ark1'!Q156)</f>
        <v/>
      </c>
      <c r="E137" s="44" t="str">
        <f t="shared" si="39"/>
        <v/>
      </c>
      <c r="F137" s="401">
        <f>+'Ark1'!R156</f>
        <v>0</v>
      </c>
      <c r="G137" s="44" t="str">
        <f t="shared" si="40"/>
        <v/>
      </c>
      <c r="H137" s="104" t="str">
        <f>+IF(F137=0,"",'Ark1'!AG156)</f>
        <v/>
      </c>
      <c r="I137" s="104" t="str">
        <f t="shared" si="53"/>
        <v/>
      </c>
      <c r="J137" s="104" t="str">
        <f>+IF(F137=0,"",'Ark1'!AH156)</f>
        <v/>
      </c>
      <c r="K137" s="104"/>
      <c r="L137" s="372"/>
      <c r="M137" s="372"/>
      <c r="N137" s="104" t="str">
        <f>+IF(F137=0,"",'Ark1'!U156)</f>
        <v/>
      </c>
      <c r="O137" s="104" t="str">
        <f t="shared" si="47"/>
        <v/>
      </c>
      <c r="P137" s="388"/>
      <c r="Q137" s="382"/>
      <c r="R137" s="382"/>
      <c r="S137" s="37" t="str">
        <f>+IF(F137=0,"",'Ark1'!S156)</f>
        <v/>
      </c>
      <c r="T137" s="37" t="str">
        <f t="shared" si="54"/>
        <v/>
      </c>
      <c r="U137" s="382"/>
      <c r="V137" s="37" t="str">
        <f>+IF(F137=0,"",'Ark1'!T156)</f>
        <v/>
      </c>
      <c r="W137" s="37" t="str">
        <f t="shared" si="48"/>
        <v/>
      </c>
      <c r="X137" s="130" t="str">
        <f>+IF(F137=0,"",'Ark1'!W156)</f>
        <v/>
      </c>
      <c r="Y137" s="313" t="str">
        <f>+IF(F137=0,"",'Ark1'!X156)</f>
        <v/>
      </c>
      <c r="Z137" s="313" t="str">
        <f>+IF(F137=0,"",'Ark1'!Y156)</f>
        <v/>
      </c>
      <c r="AA137" s="313" t="str">
        <f>+IF(F137=0,"",'Ark1'!Z156)</f>
        <v/>
      </c>
      <c r="AB137" s="104" t="str">
        <f>+IF(F137=0,"",'Ark1'!AA156)</f>
        <v/>
      </c>
      <c r="AC137" s="37" t="str">
        <f>+IF(F137=0,"",'Ark1'!AB156)</f>
        <v/>
      </c>
      <c r="AD137" s="37" t="str">
        <f>+IF(F137=0,"",'Ark1'!AC156)</f>
        <v/>
      </c>
      <c r="AE137" s="313" t="str">
        <f>+IF(F137=0,"",'Ark1'!AD156)</f>
        <v/>
      </c>
      <c r="AF137" s="313" t="str">
        <f>+IF(F137=0,"",'Ark1'!AE156)</f>
        <v/>
      </c>
      <c r="AG137" s="313" t="str">
        <f>+IF(F137=0,"",'Ark1'!AF156)</f>
        <v/>
      </c>
      <c r="AH137" s="37" t="str">
        <f t="shared" si="43"/>
        <v/>
      </c>
      <c r="AI137" s="25"/>
      <c r="AO137" t="s">
        <v>457</v>
      </c>
    </row>
    <row r="138" spans="1:41">
      <c r="A138" s="25"/>
      <c r="B138" s="44" t="str">
        <f t="shared" si="52"/>
        <v>Juli</v>
      </c>
      <c r="C138" s="392">
        <f>+'Ark1'!C157</f>
        <v>2014</v>
      </c>
      <c r="D138" s="44" t="str">
        <f>+IF(F138=0,"",'Ark1'!Q157)</f>
        <v/>
      </c>
      <c r="E138" s="44" t="str">
        <f t="shared" si="39"/>
        <v/>
      </c>
      <c r="F138" s="401">
        <f>+'Ark1'!R157</f>
        <v>0</v>
      </c>
      <c r="G138" s="44" t="str">
        <f t="shared" si="40"/>
        <v/>
      </c>
      <c r="H138" s="104" t="str">
        <f>+IF(F138=0,"",'Ark1'!AG157)</f>
        <v/>
      </c>
      <c r="I138" s="104" t="str">
        <f t="shared" si="53"/>
        <v/>
      </c>
      <c r="J138" s="104" t="str">
        <f>+IF(F138=0,"",'Ark1'!AH157)</f>
        <v/>
      </c>
      <c r="K138" s="104"/>
      <c r="L138" s="372"/>
      <c r="M138" s="372"/>
      <c r="N138" s="104" t="str">
        <f>+IF(F138=0,"",'Ark1'!U157)</f>
        <v/>
      </c>
      <c r="O138" s="104" t="str">
        <f t="shared" si="47"/>
        <v/>
      </c>
      <c r="P138" s="388"/>
      <c r="Q138" s="382"/>
      <c r="R138" s="382"/>
      <c r="S138" s="37" t="str">
        <f>+IF(F138=0,"",'Ark1'!S157)</f>
        <v/>
      </c>
      <c r="T138" s="37" t="str">
        <f t="shared" si="54"/>
        <v/>
      </c>
      <c r="U138" s="382"/>
      <c r="V138" s="37" t="str">
        <f>+IF(F138=0,"",'Ark1'!T157)</f>
        <v/>
      </c>
      <c r="W138" s="37" t="str">
        <f t="shared" si="48"/>
        <v/>
      </c>
      <c r="X138" s="130" t="str">
        <f>+IF(F138=0,"",'Ark1'!W157)</f>
        <v/>
      </c>
      <c r="Y138" s="313" t="str">
        <f>+IF(F138=0,"",'Ark1'!X157)</f>
        <v/>
      </c>
      <c r="Z138" s="313" t="str">
        <f>+IF(F138=0,"",'Ark1'!Y157)</f>
        <v/>
      </c>
      <c r="AA138" s="313" t="str">
        <f>+IF(F138=0,"",'Ark1'!Z157)</f>
        <v/>
      </c>
      <c r="AB138" s="104" t="str">
        <f>+IF(F138=0,"",'Ark1'!AA157)</f>
        <v/>
      </c>
      <c r="AC138" s="37" t="str">
        <f>+IF(F138=0,"",'Ark1'!AB157)</f>
        <v/>
      </c>
      <c r="AD138" s="37" t="str">
        <f>+IF(F138=0,"",'Ark1'!AC157)</f>
        <v/>
      </c>
      <c r="AE138" s="313" t="str">
        <f>+IF(F138=0,"",'Ark1'!AD157)</f>
        <v/>
      </c>
      <c r="AF138" s="313" t="str">
        <f>+IF(F138=0,"",'Ark1'!AE157)</f>
        <v/>
      </c>
      <c r="AG138" s="313" t="str">
        <f>+IF(F138=0,"",'Ark1'!AF157)</f>
        <v/>
      </c>
      <c r="AH138" s="37" t="str">
        <f t="shared" si="43"/>
        <v/>
      </c>
      <c r="AI138" s="25"/>
      <c r="AO138" t="s">
        <v>458</v>
      </c>
    </row>
    <row r="139" spans="1:41">
      <c r="A139" s="25"/>
      <c r="B139" s="44" t="str">
        <f t="shared" si="52"/>
        <v>August</v>
      </c>
      <c r="C139" s="392">
        <f>+'Ark1'!C158</f>
        <v>2014</v>
      </c>
      <c r="D139" s="44" t="str">
        <f>+IF(F139=0,"",'Ark1'!Q158)</f>
        <v/>
      </c>
      <c r="E139" s="44" t="str">
        <f t="shared" si="39"/>
        <v/>
      </c>
      <c r="F139" s="401">
        <f>+'Ark1'!R158</f>
        <v>0</v>
      </c>
      <c r="G139" s="44" t="str">
        <f t="shared" si="40"/>
        <v/>
      </c>
      <c r="H139" s="104" t="str">
        <f>+IF(F139=0,"",'Ark1'!AG158)</f>
        <v/>
      </c>
      <c r="I139" s="104" t="str">
        <f t="shared" si="53"/>
        <v/>
      </c>
      <c r="J139" s="104" t="str">
        <f>+IF(F139=0,"",'Ark1'!AH158)</f>
        <v/>
      </c>
      <c r="K139" s="104"/>
      <c r="L139" s="372"/>
      <c r="M139" s="372"/>
      <c r="N139" s="104" t="str">
        <f>+IF(F139=0,"",'Ark1'!U158)</f>
        <v/>
      </c>
      <c r="O139" s="104" t="str">
        <f t="shared" si="47"/>
        <v/>
      </c>
      <c r="P139" s="388"/>
      <c r="Q139" s="382"/>
      <c r="R139" s="382"/>
      <c r="S139" s="37" t="str">
        <f>+IF(F139=0,"",'Ark1'!S158)</f>
        <v/>
      </c>
      <c r="T139" s="37" t="str">
        <f t="shared" si="54"/>
        <v/>
      </c>
      <c r="U139" s="382"/>
      <c r="V139" s="37" t="str">
        <f>+IF(F139=0,"",'Ark1'!T158)</f>
        <v/>
      </c>
      <c r="W139" s="37" t="str">
        <f t="shared" si="48"/>
        <v/>
      </c>
      <c r="X139" s="130" t="str">
        <f>+IF(F139=0,"",'Ark1'!W158)</f>
        <v/>
      </c>
      <c r="Y139" s="313" t="str">
        <f>+IF(F139=0,"",'Ark1'!X158)</f>
        <v/>
      </c>
      <c r="Z139" s="313" t="str">
        <f>+IF(F139=0,"",'Ark1'!Y158)</f>
        <v/>
      </c>
      <c r="AA139" s="313" t="str">
        <f>+IF(F139=0,"",'Ark1'!Z158)</f>
        <v/>
      </c>
      <c r="AB139" s="104" t="str">
        <f>+IF(F139=0,"",'Ark1'!AA158)</f>
        <v/>
      </c>
      <c r="AC139" s="37" t="str">
        <f>+IF(F139=0,"",'Ark1'!AB158)</f>
        <v/>
      </c>
      <c r="AD139" s="37" t="str">
        <f>+IF(F139=0,"",'Ark1'!AC158)</f>
        <v/>
      </c>
      <c r="AE139" s="313" t="str">
        <f>+IF(F139=0,"",'Ark1'!AD158)</f>
        <v/>
      </c>
      <c r="AF139" s="313" t="str">
        <f>+IF(F139=0,"",'Ark1'!AE158)</f>
        <v/>
      </c>
      <c r="AG139" s="313" t="str">
        <f>+IF(F139=0,"",'Ark1'!AF158)</f>
        <v/>
      </c>
      <c r="AH139" s="37" t="str">
        <f t="shared" si="43"/>
        <v/>
      </c>
      <c r="AI139" s="25"/>
      <c r="AO139" t="s">
        <v>68</v>
      </c>
    </row>
    <row r="140" spans="1:41">
      <c r="A140" s="25"/>
      <c r="B140" s="44" t="str">
        <f t="shared" si="52"/>
        <v>September</v>
      </c>
      <c r="C140" s="392">
        <f>+'Ark1'!C159</f>
        <v>2014</v>
      </c>
      <c r="D140" s="44" t="str">
        <f>+IF(F140=0,"",'Ark1'!Q159)</f>
        <v/>
      </c>
      <c r="E140" s="44" t="str">
        <f t="shared" si="39"/>
        <v/>
      </c>
      <c r="F140" s="401">
        <f>+'Ark1'!R159</f>
        <v>0</v>
      </c>
      <c r="G140" s="44" t="str">
        <f t="shared" si="40"/>
        <v/>
      </c>
      <c r="H140" s="104" t="str">
        <f>+IF(F140=0,"",'Ark1'!AG159)</f>
        <v/>
      </c>
      <c r="I140" s="104" t="str">
        <f t="shared" si="53"/>
        <v/>
      </c>
      <c r="J140" s="104" t="str">
        <f>+IF(F140=0,"",'Ark1'!AH159)</f>
        <v/>
      </c>
      <c r="K140" s="104"/>
      <c r="L140" s="372"/>
      <c r="M140" s="372"/>
      <c r="N140" s="104" t="str">
        <f>+IF(F140=0,"",'Ark1'!U159)</f>
        <v/>
      </c>
      <c r="O140" s="104" t="str">
        <f t="shared" si="47"/>
        <v/>
      </c>
      <c r="P140" s="388"/>
      <c r="Q140" s="382"/>
      <c r="R140" s="382"/>
      <c r="S140" s="37" t="str">
        <f>+IF(F140=0,"",'Ark1'!S159)</f>
        <v/>
      </c>
      <c r="T140" s="37" t="str">
        <f t="shared" si="54"/>
        <v/>
      </c>
      <c r="U140" s="382"/>
      <c r="V140" s="37" t="str">
        <f>+IF(F140=0,"",'Ark1'!T159)</f>
        <v/>
      </c>
      <c r="W140" s="37" t="str">
        <f t="shared" si="48"/>
        <v/>
      </c>
      <c r="X140" s="130" t="str">
        <f>+IF(F140=0,"",'Ark1'!W159)</f>
        <v/>
      </c>
      <c r="Y140" s="313" t="str">
        <f>+IF(F140=0,"",'Ark1'!X159)</f>
        <v/>
      </c>
      <c r="Z140" s="313" t="str">
        <f>+IF(F140=0,"",'Ark1'!Y159)</f>
        <v/>
      </c>
      <c r="AA140" s="313" t="str">
        <f>+IF(F140=0,"",'Ark1'!Z159)</f>
        <v/>
      </c>
      <c r="AB140" s="104" t="str">
        <f>+IF(F140=0,"",'Ark1'!AA159)</f>
        <v/>
      </c>
      <c r="AC140" s="37" t="str">
        <f>+IF(F140=0,"",'Ark1'!AB159)</f>
        <v/>
      </c>
      <c r="AD140" s="37" t="str">
        <f>+IF(F140=0,"",'Ark1'!AC159)</f>
        <v/>
      </c>
      <c r="AE140" s="313" t="str">
        <f>+IF(F140=0,"",'Ark1'!AD159)</f>
        <v/>
      </c>
      <c r="AF140" s="313" t="str">
        <f>+IF(F140=0,"",'Ark1'!AE159)</f>
        <v/>
      </c>
      <c r="AG140" s="313" t="str">
        <f>+IF(F140=0,"",'Ark1'!AF159)</f>
        <v/>
      </c>
      <c r="AH140" s="37" t="str">
        <f t="shared" si="43"/>
        <v/>
      </c>
      <c r="AI140" s="25"/>
      <c r="AO140" t="s">
        <v>80</v>
      </c>
    </row>
    <row r="141" spans="1:41">
      <c r="A141" s="25"/>
      <c r="B141" s="44" t="str">
        <f t="shared" si="52"/>
        <v>Oktober</v>
      </c>
      <c r="C141" s="392">
        <f>+'Ark1'!C160</f>
        <v>2014</v>
      </c>
      <c r="D141" s="44" t="str">
        <f>+IF(F141=0,"",'Ark1'!Q160)</f>
        <v/>
      </c>
      <c r="E141" s="44" t="str">
        <f t="shared" si="39"/>
        <v/>
      </c>
      <c r="F141" s="401">
        <f>+'Ark1'!R160</f>
        <v>0</v>
      </c>
      <c r="G141" s="44" t="str">
        <f t="shared" si="40"/>
        <v/>
      </c>
      <c r="H141" s="104" t="str">
        <f>+IF(F141=0,"",'Ark1'!AG160)</f>
        <v/>
      </c>
      <c r="I141" s="104" t="str">
        <f t="shared" si="53"/>
        <v/>
      </c>
      <c r="J141" s="104" t="str">
        <f>+IF(F141=0,"",'Ark1'!AH160)</f>
        <v/>
      </c>
      <c r="K141" s="104"/>
      <c r="L141" s="372"/>
      <c r="M141" s="372"/>
      <c r="N141" s="104" t="str">
        <f>+IF(F141=0,"",'Ark1'!U160)</f>
        <v/>
      </c>
      <c r="O141" s="104" t="str">
        <f t="shared" si="47"/>
        <v/>
      </c>
      <c r="P141" s="388"/>
      <c r="Q141" s="382"/>
      <c r="R141" s="382"/>
      <c r="S141" s="37" t="str">
        <f>+IF(F141=0,"",'Ark1'!S160)</f>
        <v/>
      </c>
      <c r="T141" s="37" t="str">
        <f t="shared" si="54"/>
        <v/>
      </c>
      <c r="U141" s="382"/>
      <c r="V141" s="37" t="str">
        <f>+IF(F141=0,"",'Ark1'!T160)</f>
        <v/>
      </c>
      <c r="W141" s="37" t="str">
        <f t="shared" si="48"/>
        <v/>
      </c>
      <c r="X141" s="130" t="str">
        <f>+IF(F141=0,"",'Ark1'!W160)</f>
        <v/>
      </c>
      <c r="Y141" s="313" t="str">
        <f>+IF(F141=0,"",'Ark1'!X160)</f>
        <v/>
      </c>
      <c r="Z141" s="313" t="str">
        <f>+IF(F141=0,"",'Ark1'!Y160)</f>
        <v/>
      </c>
      <c r="AA141" s="313" t="str">
        <f>+IF(F141=0,"",'Ark1'!Z160)</f>
        <v/>
      </c>
      <c r="AB141" s="104" t="str">
        <f>+IF(F141=0,"",'Ark1'!AA160)</f>
        <v/>
      </c>
      <c r="AC141" s="37" t="str">
        <f>+IF(F141=0,"",'Ark1'!AB160)</f>
        <v/>
      </c>
      <c r="AD141" s="37" t="str">
        <f>+IF(F141=0,"",'Ark1'!AC160)</f>
        <v/>
      </c>
      <c r="AE141" s="313" t="str">
        <f>+IF(F141=0,"",'Ark1'!AD160)</f>
        <v/>
      </c>
      <c r="AF141" s="313" t="str">
        <f>+IF(F141=0,"",'Ark1'!AE160)</f>
        <v/>
      </c>
      <c r="AG141" s="313" t="str">
        <f>+IF(F141=0,"",'Ark1'!AF160)</f>
        <v/>
      </c>
      <c r="AH141" s="37" t="str">
        <f t="shared" si="43"/>
        <v/>
      </c>
      <c r="AI141" s="25"/>
      <c r="AO141" t="s">
        <v>69</v>
      </c>
    </row>
    <row r="142" spans="1:41">
      <c r="A142" s="25"/>
      <c r="B142" s="44" t="str">
        <f>+AO142</f>
        <v>November</v>
      </c>
      <c r="C142" s="392">
        <f>+'Ark1'!C161</f>
        <v>2014</v>
      </c>
      <c r="D142" s="44" t="str">
        <f>+IF(F142=0,"",'Ark1'!Q161)</f>
        <v/>
      </c>
      <c r="E142" s="44" t="str">
        <f t="shared" si="39"/>
        <v/>
      </c>
      <c r="F142" s="401">
        <f>+'Ark1'!R161</f>
        <v>0</v>
      </c>
      <c r="G142" s="44" t="str">
        <f t="shared" si="40"/>
        <v/>
      </c>
      <c r="H142" s="104" t="str">
        <f>+IF(F142=0,"",'Ark1'!AG161)</f>
        <v/>
      </c>
      <c r="I142" s="104" t="str">
        <f t="shared" si="53"/>
        <v/>
      </c>
      <c r="J142" s="104" t="str">
        <f>+IF(F142=0,"",'Ark1'!AH161)</f>
        <v/>
      </c>
      <c r="K142" s="104"/>
      <c r="L142" s="372"/>
      <c r="M142" s="372"/>
      <c r="N142" s="104" t="str">
        <f>+IF(F142=0,"",'Ark1'!U161)</f>
        <v/>
      </c>
      <c r="O142" s="104" t="str">
        <f t="shared" si="47"/>
        <v/>
      </c>
      <c r="P142" s="388"/>
      <c r="Q142" s="382"/>
      <c r="R142" s="382"/>
      <c r="S142" s="37" t="str">
        <f>+IF(F142=0,"",'Ark1'!S161)</f>
        <v/>
      </c>
      <c r="T142" s="37" t="str">
        <f t="shared" si="54"/>
        <v/>
      </c>
      <c r="U142" s="382"/>
      <c r="V142" s="37" t="str">
        <f>+IF(F142=0,"",'Ark1'!T161)</f>
        <v/>
      </c>
      <c r="W142" s="37" t="str">
        <f t="shared" si="48"/>
        <v/>
      </c>
      <c r="X142" s="130" t="str">
        <f>+IF(F142=0,"",'Ark1'!W161)</f>
        <v/>
      </c>
      <c r="Y142" s="313" t="str">
        <f>+IF(F142=0,"",'Ark1'!X161)</f>
        <v/>
      </c>
      <c r="Z142" s="313" t="str">
        <f>+IF(F142=0,"",'Ark1'!Y161)</f>
        <v/>
      </c>
      <c r="AA142" s="313" t="str">
        <f>+IF(F142=0,"",'Ark1'!Z161)</f>
        <v/>
      </c>
      <c r="AB142" s="104" t="str">
        <f>+IF(F142=0,"",'Ark1'!AA161)</f>
        <v/>
      </c>
      <c r="AC142" s="37" t="str">
        <f>+IF(F142=0,"",'Ark1'!AB161)</f>
        <v/>
      </c>
      <c r="AD142" s="37" t="str">
        <f>+IF(F142=0,"",'Ark1'!AC161)</f>
        <v/>
      </c>
      <c r="AE142" s="313" t="str">
        <f>+IF(F142=0,"",'Ark1'!AD161)</f>
        <v/>
      </c>
      <c r="AF142" s="313" t="str">
        <f>+IF(F142=0,"",'Ark1'!AE161)</f>
        <v/>
      </c>
      <c r="AG142" s="313" t="str">
        <f>+IF(F142=0,"",'Ark1'!AF161)</f>
        <v/>
      </c>
      <c r="AH142" s="37" t="str">
        <f t="shared" si="43"/>
        <v/>
      </c>
      <c r="AI142" s="25"/>
      <c r="AO142" t="s">
        <v>70</v>
      </c>
    </row>
    <row r="143" spans="1:41">
      <c r="A143" s="25"/>
      <c r="B143" s="44" t="str">
        <f>+AO143</f>
        <v>Desember</v>
      </c>
      <c r="C143" s="392">
        <f>+'Ark1'!C162</f>
        <v>2014</v>
      </c>
      <c r="D143" s="44" t="str">
        <f>+IF(F143=0,"",'Ark1'!Q162)</f>
        <v/>
      </c>
      <c r="E143" s="44" t="str">
        <f t="shared" si="39"/>
        <v/>
      </c>
      <c r="F143" s="401">
        <f>+'Ark1'!R162</f>
        <v>0</v>
      </c>
      <c r="G143" s="44" t="str">
        <f t="shared" si="40"/>
        <v/>
      </c>
      <c r="H143" s="104" t="str">
        <f>+IF(F143=0,"",'Ark1'!AG162)</f>
        <v/>
      </c>
      <c r="I143" s="104" t="str">
        <f t="shared" si="53"/>
        <v/>
      </c>
      <c r="J143" s="104" t="str">
        <f>+IF(F143=0,"",'Ark1'!AH162)</f>
        <v/>
      </c>
      <c r="K143" s="104"/>
      <c r="L143" s="372"/>
      <c r="M143" s="372"/>
      <c r="N143" s="104" t="str">
        <f>+IF(F143=0,"",'Ark1'!U162)</f>
        <v/>
      </c>
      <c r="O143" s="104" t="str">
        <f t="shared" si="47"/>
        <v/>
      </c>
      <c r="P143" s="388"/>
      <c r="Q143" s="382"/>
      <c r="R143" s="382"/>
      <c r="S143" s="37" t="str">
        <f>+IF(F143=0,"",'Ark1'!S162)</f>
        <v/>
      </c>
      <c r="T143" s="37" t="str">
        <f t="shared" si="54"/>
        <v/>
      </c>
      <c r="U143" s="382"/>
      <c r="V143" s="37" t="str">
        <f>+IF(F143=0,"",'Ark1'!T162)</f>
        <v/>
      </c>
      <c r="W143" s="37" t="str">
        <f t="shared" si="48"/>
        <v/>
      </c>
      <c r="X143" s="130" t="str">
        <f>+IF(F143=0,"",'Ark1'!W162)</f>
        <v/>
      </c>
      <c r="Y143" s="313" t="str">
        <f>+IF(F143=0,"",'Ark1'!X162)</f>
        <v/>
      </c>
      <c r="Z143" s="313" t="str">
        <f>+IF(F143=0,"",'Ark1'!Y162)</f>
        <v/>
      </c>
      <c r="AA143" s="313" t="str">
        <f>+IF(F143=0,"",'Ark1'!Z162)</f>
        <v/>
      </c>
      <c r="AB143" s="104" t="str">
        <f>+IF(F143=0,"",'Ark1'!AA162)</f>
        <v/>
      </c>
      <c r="AC143" s="37" t="str">
        <f>+IF(F143=0,"",'Ark1'!AB162)</f>
        <v/>
      </c>
      <c r="AD143" s="37" t="str">
        <f>+IF(F143=0,"",'Ark1'!AC162)</f>
        <v/>
      </c>
      <c r="AE143" s="313" t="str">
        <f>+IF(F143=0,"",'Ark1'!AD162)</f>
        <v/>
      </c>
      <c r="AF143" s="313" t="str">
        <f>+IF(F143=0,"",'Ark1'!AE162)</f>
        <v/>
      </c>
      <c r="AG143" s="313" t="str">
        <f>+IF(F143=0,"",'Ark1'!AF162)</f>
        <v/>
      </c>
      <c r="AH143" s="37" t="str">
        <f t="shared" si="43"/>
        <v/>
      </c>
      <c r="AI143" s="25"/>
      <c r="AO143" t="s">
        <v>71</v>
      </c>
    </row>
    <row r="144" spans="1:41">
      <c r="A144" s="25"/>
      <c r="B144" s="69" t="str">
        <f t="shared" ref="B144:B153" si="55">+AO144</f>
        <v>Januar</v>
      </c>
      <c r="C144" s="393">
        <f>+'Ark1'!C163</f>
        <v>2013</v>
      </c>
      <c r="D144" s="69" t="str">
        <f>+IF(F144=0,"",'Ark1'!Q163)</f>
        <v/>
      </c>
      <c r="E144" s="69" t="str">
        <f>+IF(F144=0,"",D144-D156)</f>
        <v/>
      </c>
      <c r="F144" s="402">
        <f>+'Ark1'!R163</f>
        <v>0</v>
      </c>
      <c r="G144" s="69" t="str">
        <f>+IF(F144=0,"",F144-F156)</f>
        <v/>
      </c>
      <c r="H144" s="125" t="str">
        <f>+IF(F144=0,"",'Ark1'!AG163)</f>
        <v/>
      </c>
      <c r="I144" s="125" t="str">
        <f>+IF(F144=0,"",H144-H156)</f>
        <v/>
      </c>
      <c r="J144" s="125" t="str">
        <f>+IF(F144=0,"",'Ark1'!AH163)</f>
        <v/>
      </c>
      <c r="K144" s="125"/>
      <c r="L144" s="373"/>
      <c r="M144" s="373"/>
      <c r="N144" s="125" t="str">
        <f>+IF(F144=0,"",'Ark1'!U163)</f>
        <v/>
      </c>
      <c r="O144" s="125" t="str">
        <f t="shared" si="47"/>
        <v/>
      </c>
      <c r="P144" s="389"/>
      <c r="Q144" s="383"/>
      <c r="R144" s="383"/>
      <c r="S144" s="70" t="str">
        <f>+IF(F144=0,"",'Ark1'!S163)</f>
        <v/>
      </c>
      <c r="T144" s="70" t="str">
        <f>+IF(F144=0,"",S144-S156)</f>
        <v/>
      </c>
      <c r="U144" s="383"/>
      <c r="V144" s="70" t="str">
        <f>+IF(F144=0,"",'Ark1'!T163)</f>
        <v/>
      </c>
      <c r="W144" s="70" t="str">
        <f t="shared" si="48"/>
        <v/>
      </c>
      <c r="X144" s="131" t="str">
        <f>+IF(F144=0,"",'Ark1'!W163)</f>
        <v/>
      </c>
      <c r="Y144" s="131" t="str">
        <f>+IF(F144=0,"",'Ark1'!X163)</f>
        <v/>
      </c>
      <c r="Z144" s="131" t="str">
        <f>+IF(F144=0,"",'Ark1'!Y163)</f>
        <v/>
      </c>
      <c r="AA144" s="131" t="str">
        <f>+IF(F144=0,"",'Ark1'!Z163)</f>
        <v/>
      </c>
      <c r="AB144" s="125" t="str">
        <f>+IF(F144=0,"",'Ark1'!AA163)</f>
        <v/>
      </c>
      <c r="AC144" s="70" t="str">
        <f>+IF(F144=0,"",'Ark1'!AB163)</f>
        <v/>
      </c>
      <c r="AD144" s="70" t="str">
        <f>+IF(F144=0,"",'Ark1'!AC163)</f>
        <v/>
      </c>
      <c r="AE144" s="131" t="str">
        <f>+IF(F144=0,"",'Ark1'!AD163)</f>
        <v/>
      </c>
      <c r="AF144" s="131" t="str">
        <f>+IF(F144=0,"",'Ark1'!AE163)</f>
        <v/>
      </c>
      <c r="AG144" s="131" t="str">
        <f>+IF(F144=0,"",'Ark1'!AF163)</f>
        <v/>
      </c>
      <c r="AH144" s="70" t="str">
        <f t="shared" si="43"/>
        <v/>
      </c>
      <c r="AI144" s="25"/>
      <c r="AO144" t="s">
        <v>452</v>
      </c>
    </row>
    <row r="145" spans="1:41">
      <c r="A145" s="25"/>
      <c r="B145" s="69" t="str">
        <f t="shared" si="55"/>
        <v>Februar</v>
      </c>
      <c r="C145" s="393">
        <f>+'Ark1'!C164</f>
        <v>2013</v>
      </c>
      <c r="D145" s="69" t="str">
        <f>+IF(F145=0,"",'Ark1'!Q164)</f>
        <v/>
      </c>
      <c r="E145" s="69" t="str">
        <f t="shared" si="39"/>
        <v/>
      </c>
      <c r="F145" s="402">
        <f>+'Ark1'!R164</f>
        <v>0</v>
      </c>
      <c r="G145" s="69" t="str">
        <f t="shared" si="40"/>
        <v/>
      </c>
      <c r="H145" s="125" t="str">
        <f>+IF(F145=0,"",'Ark1'!AG164)</f>
        <v/>
      </c>
      <c r="I145" s="125" t="str">
        <f t="shared" ref="I145:I155" si="56">+IF(F145=0,"",H145-H157)</f>
        <v/>
      </c>
      <c r="J145" s="125" t="str">
        <f>+IF(F145=0,"",'Ark1'!AH164)</f>
        <v/>
      </c>
      <c r="K145" s="125"/>
      <c r="L145" s="373"/>
      <c r="M145" s="373"/>
      <c r="N145" s="125" t="str">
        <f>+IF(F145=0,"",'Ark1'!U164)</f>
        <v/>
      </c>
      <c r="O145" s="125" t="str">
        <f t="shared" si="47"/>
        <v/>
      </c>
      <c r="P145" s="389"/>
      <c r="Q145" s="383"/>
      <c r="R145" s="383"/>
      <c r="S145" s="70" t="str">
        <f>+IF(F145=0,"",'Ark1'!S164)</f>
        <v/>
      </c>
      <c r="T145" s="70" t="str">
        <f t="shared" ref="T145:T155" si="57">+IF(F145=0,"",S145-S157)</f>
        <v/>
      </c>
      <c r="U145" s="383"/>
      <c r="V145" s="70" t="str">
        <f>+IF(F145=0,"",'Ark1'!T164)</f>
        <v/>
      </c>
      <c r="W145" s="70" t="str">
        <f t="shared" si="48"/>
        <v/>
      </c>
      <c r="X145" s="131" t="str">
        <f>+IF(F145=0,"",'Ark1'!W164)</f>
        <v/>
      </c>
      <c r="Y145" s="131" t="str">
        <f>+IF(F145=0,"",'Ark1'!X164)</f>
        <v/>
      </c>
      <c r="Z145" s="131" t="str">
        <f>+IF(F145=0,"",'Ark1'!Y164)</f>
        <v/>
      </c>
      <c r="AA145" s="131" t="str">
        <f>+IF(F145=0,"",'Ark1'!Z164)</f>
        <v/>
      </c>
      <c r="AB145" s="125" t="str">
        <f>+IF(F145=0,"",'Ark1'!AA164)</f>
        <v/>
      </c>
      <c r="AC145" s="70" t="str">
        <f>+IF(F145=0,"",'Ark1'!AB164)</f>
        <v/>
      </c>
      <c r="AD145" s="70" t="str">
        <f>+IF(F145=0,"",'Ark1'!AC164)</f>
        <v/>
      </c>
      <c r="AE145" s="131" t="str">
        <f>+IF(F145=0,"",'Ark1'!AD164)</f>
        <v/>
      </c>
      <c r="AF145" s="131" t="str">
        <f>+IF(F145=0,"",'Ark1'!AE164)</f>
        <v/>
      </c>
      <c r="AG145" s="131" t="str">
        <f>+IF(F145=0,"",'Ark1'!AF164)</f>
        <v/>
      </c>
      <c r="AH145" s="70" t="str">
        <f t="shared" si="43"/>
        <v/>
      </c>
      <c r="AI145" s="25"/>
      <c r="AO145" t="s">
        <v>453</v>
      </c>
    </row>
    <row r="146" spans="1:41">
      <c r="A146" s="25"/>
      <c r="B146" s="69" t="str">
        <f t="shared" si="55"/>
        <v>Mars</v>
      </c>
      <c r="C146" s="393">
        <f>+'Ark1'!C165</f>
        <v>2013</v>
      </c>
      <c r="D146" s="69" t="str">
        <f>+IF(F146=0,"",'Ark1'!Q165)</f>
        <v/>
      </c>
      <c r="E146" s="69" t="str">
        <f t="shared" si="39"/>
        <v/>
      </c>
      <c r="F146" s="402">
        <f>+'Ark1'!R165</f>
        <v>0</v>
      </c>
      <c r="G146" s="69" t="str">
        <f t="shared" si="40"/>
        <v/>
      </c>
      <c r="H146" s="125" t="str">
        <f>+IF(F146=0,"",'Ark1'!AG165)</f>
        <v/>
      </c>
      <c r="I146" s="125" t="str">
        <f t="shared" si="56"/>
        <v/>
      </c>
      <c r="J146" s="125" t="str">
        <f>+IF(F146=0,"",'Ark1'!AH165)</f>
        <v/>
      </c>
      <c r="K146" s="125"/>
      <c r="L146" s="373"/>
      <c r="M146" s="373"/>
      <c r="N146" s="125" t="str">
        <f>+IF(F146=0,"",'Ark1'!U165)</f>
        <v/>
      </c>
      <c r="O146" s="125" t="str">
        <f t="shared" si="47"/>
        <v/>
      </c>
      <c r="P146" s="389"/>
      <c r="Q146" s="383"/>
      <c r="R146" s="383"/>
      <c r="S146" s="70" t="str">
        <f>+IF(F146=0,"",'Ark1'!S165)</f>
        <v/>
      </c>
      <c r="T146" s="70" t="str">
        <f t="shared" si="57"/>
        <v/>
      </c>
      <c r="U146" s="383"/>
      <c r="V146" s="70" t="str">
        <f>+IF(F146=0,"",'Ark1'!T165)</f>
        <v/>
      </c>
      <c r="W146" s="70" t="str">
        <f t="shared" si="48"/>
        <v/>
      </c>
      <c r="X146" s="131" t="str">
        <f>+IF(F146=0,"",'Ark1'!W165)</f>
        <v/>
      </c>
      <c r="Y146" s="131" t="str">
        <f>+IF(F146=0,"",'Ark1'!X165)</f>
        <v/>
      </c>
      <c r="Z146" s="131" t="str">
        <f>+IF(F146=0,"",'Ark1'!Y165)</f>
        <v/>
      </c>
      <c r="AA146" s="131" t="str">
        <f>+IF(F146=0,"",'Ark1'!Z165)</f>
        <v/>
      </c>
      <c r="AB146" s="125" t="str">
        <f>+IF(F146=0,"",'Ark1'!AA165)</f>
        <v/>
      </c>
      <c r="AC146" s="70" t="str">
        <f>+IF(F146=0,"",'Ark1'!AB165)</f>
        <v/>
      </c>
      <c r="AD146" s="70" t="str">
        <f>+IF(F146=0,"",'Ark1'!AC165)</f>
        <v/>
      </c>
      <c r="AE146" s="131" t="str">
        <f>+IF(F146=0,"",'Ark1'!AD165)</f>
        <v/>
      </c>
      <c r="AF146" s="131" t="str">
        <f>+IF(F146=0,"",'Ark1'!AE165)</f>
        <v/>
      </c>
      <c r="AG146" s="131" t="str">
        <f>+IF(F146=0,"",'Ark1'!AF165)</f>
        <v/>
      </c>
      <c r="AH146" s="70" t="str">
        <f t="shared" si="43"/>
        <v/>
      </c>
      <c r="AI146" s="25"/>
      <c r="AO146" t="s">
        <v>454</v>
      </c>
    </row>
    <row r="147" spans="1:41">
      <c r="A147" s="25"/>
      <c r="B147" s="69" t="str">
        <f t="shared" si="55"/>
        <v>April</v>
      </c>
      <c r="C147" s="393">
        <f>+'Ark1'!C166</f>
        <v>2013</v>
      </c>
      <c r="D147" s="69" t="str">
        <f>+IF(F147=0,"",'Ark1'!Q166)</f>
        <v/>
      </c>
      <c r="E147" s="69" t="str">
        <f t="shared" si="39"/>
        <v/>
      </c>
      <c r="F147" s="402">
        <f>+'Ark1'!R166</f>
        <v>0</v>
      </c>
      <c r="G147" s="69" t="str">
        <f t="shared" si="40"/>
        <v/>
      </c>
      <c r="H147" s="125" t="str">
        <f>+IF(F147=0,"",'Ark1'!AG166)</f>
        <v/>
      </c>
      <c r="I147" s="125" t="str">
        <f t="shared" si="56"/>
        <v/>
      </c>
      <c r="J147" s="125" t="str">
        <f>+IF(F147=0,"",'Ark1'!AH166)</f>
        <v/>
      </c>
      <c r="K147" s="125"/>
      <c r="L147" s="373"/>
      <c r="M147" s="373"/>
      <c r="N147" s="125" t="str">
        <f>+IF(F147=0,"",'Ark1'!U166)</f>
        <v/>
      </c>
      <c r="O147" s="125" t="str">
        <f t="shared" si="47"/>
        <v/>
      </c>
      <c r="P147" s="389"/>
      <c r="Q147" s="383"/>
      <c r="R147" s="383"/>
      <c r="S147" s="70" t="str">
        <f>+IF(F147=0,"",'Ark1'!S166)</f>
        <v/>
      </c>
      <c r="T147" s="70" t="str">
        <f t="shared" si="57"/>
        <v/>
      </c>
      <c r="U147" s="383"/>
      <c r="V147" s="70" t="str">
        <f>+IF(F147=0,"",'Ark1'!T166)</f>
        <v/>
      </c>
      <c r="W147" s="70" t="str">
        <f t="shared" si="48"/>
        <v/>
      </c>
      <c r="X147" s="131" t="str">
        <f>+IF(F147=0,"",'Ark1'!W166)</f>
        <v/>
      </c>
      <c r="Y147" s="131" t="str">
        <f>+IF(F147=0,"",'Ark1'!X166)</f>
        <v/>
      </c>
      <c r="Z147" s="131" t="str">
        <f>+IF(F147=0,"",'Ark1'!Y166)</f>
        <v/>
      </c>
      <c r="AA147" s="131" t="str">
        <f>+IF(F147=0,"",'Ark1'!Z166)</f>
        <v/>
      </c>
      <c r="AB147" s="125" t="str">
        <f>+IF(F147=0,"",'Ark1'!AA166)</f>
        <v/>
      </c>
      <c r="AC147" s="70" t="str">
        <f>+IF(F147=0,"",'Ark1'!AB166)</f>
        <v/>
      </c>
      <c r="AD147" s="70" t="str">
        <f>+IF(F147=0,"",'Ark1'!AC166)</f>
        <v/>
      </c>
      <c r="AE147" s="131" t="str">
        <f>+IF(F147=0,"",'Ark1'!AD166)</f>
        <v/>
      </c>
      <c r="AF147" s="131" t="str">
        <f>+IF(F147=0,"",'Ark1'!AE166)</f>
        <v/>
      </c>
      <c r="AG147" s="131" t="str">
        <f>+IF(F147=0,"",'Ark1'!AF166)</f>
        <v/>
      </c>
      <c r="AH147" s="70" t="str">
        <f t="shared" si="43"/>
        <v/>
      </c>
      <c r="AI147" s="25"/>
      <c r="AO147" t="s">
        <v>455</v>
      </c>
    </row>
    <row r="148" spans="1:41">
      <c r="A148" s="25"/>
      <c r="B148" s="69" t="str">
        <f t="shared" si="55"/>
        <v>Mai</v>
      </c>
      <c r="C148" s="393">
        <f>+'Ark1'!C167</f>
        <v>2013</v>
      </c>
      <c r="D148" s="69" t="str">
        <f>+IF(F148=0,"",'Ark1'!Q167)</f>
        <v/>
      </c>
      <c r="E148" s="69" t="str">
        <f t="shared" si="39"/>
        <v/>
      </c>
      <c r="F148" s="402">
        <f>+'Ark1'!R167</f>
        <v>0</v>
      </c>
      <c r="G148" s="69" t="str">
        <f t="shared" si="40"/>
        <v/>
      </c>
      <c r="H148" s="125" t="str">
        <f>+IF(F148=0,"",'Ark1'!AG167)</f>
        <v/>
      </c>
      <c r="I148" s="125" t="str">
        <f t="shared" si="56"/>
        <v/>
      </c>
      <c r="J148" s="125" t="str">
        <f>+IF(F148=0,"",'Ark1'!AH167)</f>
        <v/>
      </c>
      <c r="K148" s="125"/>
      <c r="L148" s="373"/>
      <c r="M148" s="373"/>
      <c r="N148" s="125" t="str">
        <f>+IF(F148=0,"",'Ark1'!U167)</f>
        <v/>
      </c>
      <c r="O148" s="125" t="str">
        <f t="shared" si="47"/>
        <v/>
      </c>
      <c r="P148" s="389"/>
      <c r="Q148" s="383"/>
      <c r="R148" s="383"/>
      <c r="S148" s="70" t="str">
        <f>+IF(F148=0,"",'Ark1'!S167)</f>
        <v/>
      </c>
      <c r="T148" s="70" t="str">
        <f t="shared" si="57"/>
        <v/>
      </c>
      <c r="U148" s="383"/>
      <c r="V148" s="70" t="str">
        <f>+IF(F148=0,"",'Ark1'!T167)</f>
        <v/>
      </c>
      <c r="W148" s="70" t="str">
        <f t="shared" si="48"/>
        <v/>
      </c>
      <c r="X148" s="131" t="str">
        <f>+IF(F148=0,"",'Ark1'!W167)</f>
        <v/>
      </c>
      <c r="Y148" s="131" t="str">
        <f>+IF(F148=0,"",'Ark1'!X167)</f>
        <v/>
      </c>
      <c r="Z148" s="131" t="str">
        <f>+IF(F148=0,"",'Ark1'!Y167)</f>
        <v/>
      </c>
      <c r="AA148" s="131" t="str">
        <f>+IF(F148=0,"",'Ark1'!Z167)</f>
        <v/>
      </c>
      <c r="AB148" s="125" t="str">
        <f>+IF(F148=0,"",'Ark1'!AA167)</f>
        <v/>
      </c>
      <c r="AC148" s="70" t="str">
        <f>+IF(F148=0,"",'Ark1'!AB167)</f>
        <v/>
      </c>
      <c r="AD148" s="70" t="str">
        <f>+IF(F148=0,"",'Ark1'!AC167)</f>
        <v/>
      </c>
      <c r="AE148" s="131" t="str">
        <f>+IF(F148=0,"",'Ark1'!AD167)</f>
        <v/>
      </c>
      <c r="AF148" s="131" t="str">
        <f>+IF(F148=0,"",'Ark1'!AE167)</f>
        <v/>
      </c>
      <c r="AG148" s="131" t="str">
        <f>+IF(F148=0,"",'Ark1'!AF167)</f>
        <v/>
      </c>
      <c r="AH148" s="70" t="str">
        <f t="shared" si="43"/>
        <v/>
      </c>
      <c r="AI148" s="25"/>
      <c r="AO148" t="s">
        <v>456</v>
      </c>
    </row>
    <row r="149" spans="1:41">
      <c r="A149" s="25"/>
      <c r="B149" s="69" t="str">
        <f t="shared" si="55"/>
        <v>Juni</v>
      </c>
      <c r="C149" s="393">
        <f>+'Ark1'!C168</f>
        <v>2013</v>
      </c>
      <c r="D149" s="69" t="str">
        <f>+IF(F149=0,"",'Ark1'!Q168)</f>
        <v/>
      </c>
      <c r="E149" s="69" t="str">
        <f t="shared" si="39"/>
        <v/>
      </c>
      <c r="F149" s="402">
        <f>+'Ark1'!R168</f>
        <v>0</v>
      </c>
      <c r="G149" s="69" t="str">
        <f t="shared" si="40"/>
        <v/>
      </c>
      <c r="H149" s="125" t="str">
        <f>+IF(F149=0,"",'Ark1'!AG168)</f>
        <v/>
      </c>
      <c r="I149" s="125" t="str">
        <f t="shared" si="56"/>
        <v/>
      </c>
      <c r="J149" s="125" t="str">
        <f>+IF(F149=0,"",'Ark1'!AH168)</f>
        <v/>
      </c>
      <c r="K149" s="125"/>
      <c r="L149" s="373"/>
      <c r="M149" s="373"/>
      <c r="N149" s="125" t="str">
        <f>+IF(F149=0,"",'Ark1'!U168)</f>
        <v/>
      </c>
      <c r="O149" s="125" t="str">
        <f t="shared" si="47"/>
        <v/>
      </c>
      <c r="P149" s="389"/>
      <c r="Q149" s="383"/>
      <c r="R149" s="383"/>
      <c r="S149" s="70" t="str">
        <f>+IF(F149=0,"",'Ark1'!S168)</f>
        <v/>
      </c>
      <c r="T149" s="70" t="str">
        <f t="shared" si="57"/>
        <v/>
      </c>
      <c r="U149" s="383"/>
      <c r="V149" s="70" t="str">
        <f>+IF(F149=0,"",'Ark1'!T168)</f>
        <v/>
      </c>
      <c r="W149" s="70" t="str">
        <f t="shared" si="48"/>
        <v/>
      </c>
      <c r="X149" s="131" t="str">
        <f>+IF(F149=0,"",'Ark1'!W168)</f>
        <v/>
      </c>
      <c r="Y149" s="131" t="str">
        <f>+IF(F149=0,"",'Ark1'!X168)</f>
        <v/>
      </c>
      <c r="Z149" s="131" t="str">
        <f>+IF(F149=0,"",'Ark1'!Y168)</f>
        <v/>
      </c>
      <c r="AA149" s="131" t="str">
        <f>+IF(F149=0,"",'Ark1'!Z168)</f>
        <v/>
      </c>
      <c r="AB149" s="125" t="str">
        <f>+IF(F149=0,"",'Ark1'!AA168)</f>
        <v/>
      </c>
      <c r="AC149" s="70" t="str">
        <f>+IF(F149=0,"",'Ark1'!AB168)</f>
        <v/>
      </c>
      <c r="AD149" s="70" t="str">
        <f>+IF(F149=0,"",'Ark1'!AC168)</f>
        <v/>
      </c>
      <c r="AE149" s="131" t="str">
        <f>+IF(F149=0,"",'Ark1'!AD168)</f>
        <v/>
      </c>
      <c r="AF149" s="131" t="str">
        <f>+IF(F149=0,"",'Ark1'!AE168)</f>
        <v/>
      </c>
      <c r="AG149" s="131" t="str">
        <f>+IF(F149=0,"",'Ark1'!AF168)</f>
        <v/>
      </c>
      <c r="AH149" s="70" t="str">
        <f t="shared" si="43"/>
        <v/>
      </c>
      <c r="AI149" s="25"/>
      <c r="AO149" t="s">
        <v>457</v>
      </c>
    </row>
    <row r="150" spans="1:41">
      <c r="A150" s="25"/>
      <c r="B150" s="69" t="str">
        <f t="shared" si="55"/>
        <v>Juli</v>
      </c>
      <c r="C150" s="393">
        <f>+'Ark1'!C169</f>
        <v>2013</v>
      </c>
      <c r="D150" s="69" t="str">
        <f>+IF(F150=0,"",'Ark1'!Q169)</f>
        <v/>
      </c>
      <c r="E150" s="69" t="str">
        <f t="shared" si="39"/>
        <v/>
      </c>
      <c r="F150" s="402">
        <f>+'Ark1'!R169</f>
        <v>0</v>
      </c>
      <c r="G150" s="69" t="str">
        <f t="shared" si="40"/>
        <v/>
      </c>
      <c r="H150" s="125" t="str">
        <f>+IF(F150=0,"",'Ark1'!AG169)</f>
        <v/>
      </c>
      <c r="I150" s="125" t="str">
        <f t="shared" si="56"/>
        <v/>
      </c>
      <c r="J150" s="125" t="str">
        <f>+IF(F150=0,"",'Ark1'!AH169)</f>
        <v/>
      </c>
      <c r="K150" s="125"/>
      <c r="L150" s="373"/>
      <c r="M150" s="373"/>
      <c r="N150" s="125" t="str">
        <f>+IF(F150=0,"",'Ark1'!U169)</f>
        <v/>
      </c>
      <c r="O150" s="125" t="str">
        <f t="shared" si="47"/>
        <v/>
      </c>
      <c r="P150" s="389"/>
      <c r="Q150" s="383"/>
      <c r="R150" s="383"/>
      <c r="S150" s="70" t="str">
        <f>+IF(F150=0,"",'Ark1'!S169)</f>
        <v/>
      </c>
      <c r="T150" s="70" t="str">
        <f t="shared" si="57"/>
        <v/>
      </c>
      <c r="U150" s="383"/>
      <c r="V150" s="70" t="str">
        <f>+IF(F150=0,"",'Ark1'!T169)</f>
        <v/>
      </c>
      <c r="W150" s="70" t="str">
        <f t="shared" si="48"/>
        <v/>
      </c>
      <c r="X150" s="131" t="str">
        <f>+IF(F150=0,"",'Ark1'!W169)</f>
        <v/>
      </c>
      <c r="Y150" s="131" t="str">
        <f>+IF(F150=0,"",'Ark1'!X169)</f>
        <v/>
      </c>
      <c r="Z150" s="131" t="str">
        <f>+IF(F150=0,"",'Ark1'!Y169)</f>
        <v/>
      </c>
      <c r="AA150" s="131" t="str">
        <f>+IF(F150=0,"",'Ark1'!Z169)</f>
        <v/>
      </c>
      <c r="AB150" s="125" t="str">
        <f>+IF(F150=0,"",'Ark1'!AA169)</f>
        <v/>
      </c>
      <c r="AC150" s="70" t="str">
        <f>+IF(F150=0,"",'Ark1'!AB169)</f>
        <v/>
      </c>
      <c r="AD150" s="70" t="str">
        <f>+IF(F150=0,"",'Ark1'!AC169)</f>
        <v/>
      </c>
      <c r="AE150" s="131" t="str">
        <f>+IF(F150=0,"",'Ark1'!AD169)</f>
        <v/>
      </c>
      <c r="AF150" s="131" t="str">
        <f>+IF(F150=0,"",'Ark1'!AE169)</f>
        <v/>
      </c>
      <c r="AG150" s="131" t="str">
        <f>+IF(F150=0,"",'Ark1'!AF169)</f>
        <v/>
      </c>
      <c r="AH150" s="70" t="str">
        <f t="shared" si="43"/>
        <v/>
      </c>
      <c r="AI150" s="25"/>
      <c r="AO150" t="s">
        <v>458</v>
      </c>
    </row>
    <row r="151" spans="1:41">
      <c r="A151" s="25"/>
      <c r="B151" s="69" t="str">
        <f t="shared" si="55"/>
        <v>August</v>
      </c>
      <c r="C151" s="393">
        <f>+'Ark1'!C170</f>
        <v>2013</v>
      </c>
      <c r="D151" s="69" t="str">
        <f>+IF(F151=0,"",'Ark1'!Q170)</f>
        <v/>
      </c>
      <c r="E151" s="69" t="str">
        <f t="shared" si="39"/>
        <v/>
      </c>
      <c r="F151" s="402">
        <f>+'Ark1'!R170</f>
        <v>0</v>
      </c>
      <c r="G151" s="69" t="str">
        <f t="shared" si="40"/>
        <v/>
      </c>
      <c r="H151" s="125" t="str">
        <f>+IF(F151=0,"",'Ark1'!AG170)</f>
        <v/>
      </c>
      <c r="I151" s="125" t="str">
        <f t="shared" si="56"/>
        <v/>
      </c>
      <c r="J151" s="125" t="str">
        <f>+IF(F151=0,"",'Ark1'!AH170)</f>
        <v/>
      </c>
      <c r="K151" s="125"/>
      <c r="L151" s="373"/>
      <c r="M151" s="373"/>
      <c r="N151" s="125" t="str">
        <f>+IF(F151=0,"",'Ark1'!U170)</f>
        <v/>
      </c>
      <c r="O151" s="125" t="str">
        <f t="shared" si="47"/>
        <v/>
      </c>
      <c r="P151" s="389"/>
      <c r="Q151" s="383"/>
      <c r="R151" s="383"/>
      <c r="S151" s="70" t="str">
        <f>+IF(F151=0,"",'Ark1'!S170)</f>
        <v/>
      </c>
      <c r="T151" s="70" t="str">
        <f t="shared" si="57"/>
        <v/>
      </c>
      <c r="U151" s="383"/>
      <c r="V151" s="70" t="str">
        <f>+IF(F151=0,"",'Ark1'!T170)</f>
        <v/>
      </c>
      <c r="W151" s="70" t="str">
        <f t="shared" si="48"/>
        <v/>
      </c>
      <c r="X151" s="131" t="str">
        <f>+IF(F151=0,"",'Ark1'!W170)</f>
        <v/>
      </c>
      <c r="Y151" s="131" t="str">
        <f>+IF(F151=0,"",'Ark1'!X170)</f>
        <v/>
      </c>
      <c r="Z151" s="131" t="str">
        <f>+IF(F151=0,"",'Ark1'!Y170)</f>
        <v/>
      </c>
      <c r="AA151" s="131" t="str">
        <f>+IF(F151=0,"",'Ark1'!Z170)</f>
        <v/>
      </c>
      <c r="AB151" s="125" t="str">
        <f>+IF(F151=0,"",'Ark1'!AA170)</f>
        <v/>
      </c>
      <c r="AC151" s="70" t="str">
        <f>+IF(F151=0,"",'Ark1'!AB170)</f>
        <v/>
      </c>
      <c r="AD151" s="70" t="str">
        <f>+IF(F151=0,"",'Ark1'!AC170)</f>
        <v/>
      </c>
      <c r="AE151" s="131" t="str">
        <f>+IF(F151=0,"",'Ark1'!AD170)</f>
        <v/>
      </c>
      <c r="AF151" s="131" t="str">
        <f>+IF(F151=0,"",'Ark1'!AE170)</f>
        <v/>
      </c>
      <c r="AG151" s="131" t="str">
        <f>+IF(F151=0,"",'Ark1'!AF170)</f>
        <v/>
      </c>
      <c r="AH151" s="70" t="str">
        <f t="shared" si="43"/>
        <v/>
      </c>
      <c r="AI151" s="25"/>
      <c r="AO151" t="s">
        <v>68</v>
      </c>
    </row>
    <row r="152" spans="1:41">
      <c r="A152" s="25"/>
      <c r="B152" s="69" t="str">
        <f t="shared" si="55"/>
        <v>September</v>
      </c>
      <c r="C152" s="393">
        <f>+'Ark1'!C171</f>
        <v>2013</v>
      </c>
      <c r="D152" s="69" t="str">
        <f>+IF(F152=0,"",'Ark1'!Q171)</f>
        <v/>
      </c>
      <c r="E152" s="69" t="str">
        <f t="shared" si="39"/>
        <v/>
      </c>
      <c r="F152" s="402">
        <f>+'Ark1'!R171</f>
        <v>0</v>
      </c>
      <c r="G152" s="69" t="str">
        <f t="shared" si="40"/>
        <v/>
      </c>
      <c r="H152" s="125" t="str">
        <f>+IF(F152=0,"",'Ark1'!AG171)</f>
        <v/>
      </c>
      <c r="I152" s="125" t="str">
        <f t="shared" si="56"/>
        <v/>
      </c>
      <c r="J152" s="125" t="str">
        <f>+IF(F152=0,"",'Ark1'!AH171)</f>
        <v/>
      </c>
      <c r="K152" s="125"/>
      <c r="L152" s="373"/>
      <c r="M152" s="373"/>
      <c r="N152" s="125" t="str">
        <f>+IF(F152=0,"",'Ark1'!U171)</f>
        <v/>
      </c>
      <c r="O152" s="125" t="str">
        <f t="shared" si="47"/>
        <v/>
      </c>
      <c r="P152" s="389"/>
      <c r="Q152" s="383"/>
      <c r="R152" s="383"/>
      <c r="S152" s="70" t="str">
        <f>+IF(F152=0,"",'Ark1'!S171)</f>
        <v/>
      </c>
      <c r="T152" s="70" t="str">
        <f t="shared" si="57"/>
        <v/>
      </c>
      <c r="U152" s="383"/>
      <c r="V152" s="70" t="str">
        <f>+IF(F152=0,"",'Ark1'!T171)</f>
        <v/>
      </c>
      <c r="W152" s="70" t="str">
        <f t="shared" si="48"/>
        <v/>
      </c>
      <c r="X152" s="131" t="str">
        <f>+IF(F152=0,"",'Ark1'!W171)</f>
        <v/>
      </c>
      <c r="Y152" s="131" t="str">
        <f>+IF(F152=0,"",'Ark1'!X171)</f>
        <v/>
      </c>
      <c r="Z152" s="131" t="str">
        <f>+IF(F152=0,"",'Ark1'!Y171)</f>
        <v/>
      </c>
      <c r="AA152" s="131" t="str">
        <f>+IF(F152=0,"",'Ark1'!Z171)</f>
        <v/>
      </c>
      <c r="AB152" s="125" t="str">
        <f>+IF(F152=0,"",'Ark1'!AA171)</f>
        <v/>
      </c>
      <c r="AC152" s="70" t="str">
        <f>+IF(F152=0,"",'Ark1'!AB171)</f>
        <v/>
      </c>
      <c r="AD152" s="70" t="str">
        <f>+IF(F152=0,"",'Ark1'!AC171)</f>
        <v/>
      </c>
      <c r="AE152" s="131" t="str">
        <f>+IF(F152=0,"",'Ark1'!AD171)</f>
        <v/>
      </c>
      <c r="AF152" s="131" t="str">
        <f>+IF(F152=0,"",'Ark1'!AE171)</f>
        <v/>
      </c>
      <c r="AG152" s="131" t="str">
        <f>+IF(F152=0,"",'Ark1'!AF171)</f>
        <v/>
      </c>
      <c r="AH152" s="70" t="str">
        <f t="shared" si="43"/>
        <v/>
      </c>
      <c r="AI152" s="25"/>
      <c r="AO152" t="s">
        <v>80</v>
      </c>
    </row>
    <row r="153" spans="1:41">
      <c r="A153" s="25"/>
      <c r="B153" s="69" t="str">
        <f t="shared" si="55"/>
        <v>Oktober</v>
      </c>
      <c r="C153" s="393">
        <f>+'Ark1'!C172</f>
        <v>2013</v>
      </c>
      <c r="D153" s="69" t="str">
        <f>+IF(F153=0,"",'Ark1'!Q172)</f>
        <v/>
      </c>
      <c r="E153" s="69" t="str">
        <f t="shared" si="39"/>
        <v/>
      </c>
      <c r="F153" s="402">
        <f>+'Ark1'!R172</f>
        <v>0</v>
      </c>
      <c r="G153" s="69" t="str">
        <f t="shared" si="40"/>
        <v/>
      </c>
      <c r="H153" s="125" t="str">
        <f>+IF(F153=0,"",'Ark1'!AG172)</f>
        <v/>
      </c>
      <c r="I153" s="125" t="str">
        <f t="shared" si="56"/>
        <v/>
      </c>
      <c r="J153" s="125" t="str">
        <f>+IF(F153=0,"",'Ark1'!AH172)</f>
        <v/>
      </c>
      <c r="K153" s="125"/>
      <c r="L153" s="373"/>
      <c r="M153" s="373"/>
      <c r="N153" s="125" t="str">
        <f>+IF(F153=0,"",'Ark1'!U172)</f>
        <v/>
      </c>
      <c r="O153" s="125" t="str">
        <f t="shared" si="47"/>
        <v/>
      </c>
      <c r="P153" s="389"/>
      <c r="Q153" s="383"/>
      <c r="R153" s="383"/>
      <c r="S153" s="70" t="str">
        <f>+IF(F153=0,"",'Ark1'!S172)</f>
        <v/>
      </c>
      <c r="T153" s="70" t="str">
        <f t="shared" si="57"/>
        <v/>
      </c>
      <c r="U153" s="383"/>
      <c r="V153" s="70" t="str">
        <f>+IF(F153=0,"",'Ark1'!T172)</f>
        <v/>
      </c>
      <c r="W153" s="70" t="str">
        <f t="shared" si="48"/>
        <v/>
      </c>
      <c r="X153" s="131" t="str">
        <f>+IF(F153=0,"",'Ark1'!W172)</f>
        <v/>
      </c>
      <c r="Y153" s="131" t="str">
        <f>+IF(F153=0,"",'Ark1'!X172)</f>
        <v/>
      </c>
      <c r="Z153" s="131" t="str">
        <f>+IF(F153=0,"",'Ark1'!Y172)</f>
        <v/>
      </c>
      <c r="AA153" s="131" t="str">
        <f>+IF(F153=0,"",'Ark1'!Z172)</f>
        <v/>
      </c>
      <c r="AB153" s="125" t="str">
        <f>+IF(F153=0,"",'Ark1'!AA172)</f>
        <v/>
      </c>
      <c r="AC153" s="70" t="str">
        <f>+IF(F153=0,"",'Ark1'!AB172)</f>
        <v/>
      </c>
      <c r="AD153" s="70" t="str">
        <f>+IF(F153=0,"",'Ark1'!AC172)</f>
        <v/>
      </c>
      <c r="AE153" s="131" t="str">
        <f>+IF(F153=0,"",'Ark1'!AD172)</f>
        <v/>
      </c>
      <c r="AF153" s="131" t="str">
        <f>+IF(F153=0,"",'Ark1'!AE172)</f>
        <v/>
      </c>
      <c r="AG153" s="131" t="str">
        <f>+IF(F153=0,"",'Ark1'!AF172)</f>
        <v/>
      </c>
      <c r="AH153" s="70" t="str">
        <f t="shared" si="43"/>
        <v/>
      </c>
      <c r="AI153" s="25"/>
      <c r="AO153" t="s">
        <v>69</v>
      </c>
    </row>
    <row r="154" spans="1:41">
      <c r="A154" s="25"/>
      <c r="B154" s="69" t="str">
        <f>+AO154</f>
        <v>November</v>
      </c>
      <c r="C154" s="393">
        <f>+'Ark1'!C173</f>
        <v>2013</v>
      </c>
      <c r="D154" s="69" t="str">
        <f>+IF(F154=0,"",'Ark1'!Q173)</f>
        <v/>
      </c>
      <c r="E154" s="69" t="str">
        <f t="shared" si="39"/>
        <v/>
      </c>
      <c r="F154" s="402">
        <f>+'Ark1'!R173</f>
        <v>0</v>
      </c>
      <c r="G154" s="69" t="str">
        <f t="shared" si="40"/>
        <v/>
      </c>
      <c r="H154" s="125" t="str">
        <f>+IF(F154=0,"",'Ark1'!AG173)</f>
        <v/>
      </c>
      <c r="I154" s="125" t="str">
        <f t="shared" si="56"/>
        <v/>
      </c>
      <c r="J154" s="125" t="str">
        <f>+IF(F154=0,"",'Ark1'!AH173)</f>
        <v/>
      </c>
      <c r="K154" s="125"/>
      <c r="L154" s="373"/>
      <c r="M154" s="373"/>
      <c r="N154" s="125" t="str">
        <f>+IF(F154=0,"",'Ark1'!U173)</f>
        <v/>
      </c>
      <c r="O154" s="125" t="str">
        <f t="shared" si="47"/>
        <v/>
      </c>
      <c r="P154" s="389"/>
      <c r="Q154" s="383"/>
      <c r="R154" s="383"/>
      <c r="S154" s="70" t="str">
        <f>+IF(F154=0,"",'Ark1'!S173)</f>
        <v/>
      </c>
      <c r="T154" s="70" t="str">
        <f t="shared" si="57"/>
        <v/>
      </c>
      <c r="U154" s="383"/>
      <c r="V154" s="70" t="str">
        <f>+IF(F154=0,"",'Ark1'!T173)</f>
        <v/>
      </c>
      <c r="W154" s="70" t="str">
        <f t="shared" si="48"/>
        <v/>
      </c>
      <c r="X154" s="131" t="str">
        <f>+IF(F154=0,"",'Ark1'!W173)</f>
        <v/>
      </c>
      <c r="Y154" s="131" t="str">
        <f>+IF(F154=0,"",'Ark1'!X173)</f>
        <v/>
      </c>
      <c r="Z154" s="131" t="str">
        <f>+IF(F154=0,"",'Ark1'!Y173)</f>
        <v/>
      </c>
      <c r="AA154" s="131" t="str">
        <f>+IF(F154=0,"",'Ark1'!Z173)</f>
        <v/>
      </c>
      <c r="AB154" s="125" t="str">
        <f>+IF(F154=0,"",'Ark1'!AA173)</f>
        <v/>
      </c>
      <c r="AC154" s="70" t="str">
        <f>+IF(F154=0,"",'Ark1'!AB173)</f>
        <v/>
      </c>
      <c r="AD154" s="70" t="str">
        <f>+IF(F154=0,"",'Ark1'!AC173)</f>
        <v/>
      </c>
      <c r="AE154" s="131" t="str">
        <f>+IF(F154=0,"",'Ark1'!AD173)</f>
        <v/>
      </c>
      <c r="AF154" s="131" t="str">
        <f>+IF(F154=0,"",'Ark1'!AE173)</f>
        <v/>
      </c>
      <c r="AG154" s="131" t="str">
        <f>+IF(F154=0,"",'Ark1'!AF173)</f>
        <v/>
      </c>
      <c r="AH154" s="70" t="str">
        <f t="shared" si="43"/>
        <v/>
      </c>
      <c r="AI154" s="25"/>
      <c r="AO154" t="s">
        <v>70</v>
      </c>
    </row>
    <row r="155" spans="1:41">
      <c r="A155" s="25"/>
      <c r="B155" s="69" t="str">
        <f>+AO155</f>
        <v>Desember</v>
      </c>
      <c r="C155" s="393">
        <f>+'Ark1'!C174</f>
        <v>2013</v>
      </c>
      <c r="D155" s="69" t="str">
        <f>+IF(F155=0,"",'Ark1'!Q174)</f>
        <v/>
      </c>
      <c r="E155" s="69" t="str">
        <f t="shared" si="39"/>
        <v/>
      </c>
      <c r="F155" s="402">
        <f>+'Ark1'!R174</f>
        <v>0</v>
      </c>
      <c r="G155" s="69" t="str">
        <f t="shared" si="40"/>
        <v/>
      </c>
      <c r="H155" s="125" t="str">
        <f>+IF(F155=0,"",'Ark1'!AG174)</f>
        <v/>
      </c>
      <c r="I155" s="125" t="str">
        <f t="shared" si="56"/>
        <v/>
      </c>
      <c r="J155" s="125" t="str">
        <f>+IF(F155=0,"",'Ark1'!AH174)</f>
        <v/>
      </c>
      <c r="K155" s="125"/>
      <c r="L155" s="373"/>
      <c r="M155" s="373"/>
      <c r="N155" s="125" t="str">
        <f>+IF(F155=0,"",'Ark1'!U174)</f>
        <v/>
      </c>
      <c r="O155" s="125" t="str">
        <f t="shared" si="47"/>
        <v/>
      </c>
      <c r="P155" s="389"/>
      <c r="Q155" s="383"/>
      <c r="R155" s="383"/>
      <c r="S155" s="70" t="str">
        <f>+IF(F155=0,"",'Ark1'!S174)</f>
        <v/>
      </c>
      <c r="T155" s="70" t="str">
        <f t="shared" si="57"/>
        <v/>
      </c>
      <c r="U155" s="383"/>
      <c r="V155" s="70" t="str">
        <f>+IF(F155=0,"",'Ark1'!T174)</f>
        <v/>
      </c>
      <c r="W155" s="70" t="str">
        <f t="shared" si="48"/>
        <v/>
      </c>
      <c r="X155" s="131" t="str">
        <f>+IF(F155=0,"",'Ark1'!W174)</f>
        <v/>
      </c>
      <c r="Y155" s="131" t="str">
        <f>+IF(F155=0,"",'Ark1'!X174)</f>
        <v/>
      </c>
      <c r="Z155" s="131" t="str">
        <f>+IF(F155=0,"",'Ark1'!Y174)</f>
        <v/>
      </c>
      <c r="AA155" s="131" t="str">
        <f>+IF(F155=0,"",'Ark1'!Z174)</f>
        <v/>
      </c>
      <c r="AB155" s="125" t="str">
        <f>+IF(F155=0,"",'Ark1'!AA174)</f>
        <v/>
      </c>
      <c r="AC155" s="70" t="str">
        <f>+IF(F155=0,"",'Ark1'!AB174)</f>
        <v/>
      </c>
      <c r="AD155" s="70" t="str">
        <f>+IF(F155=0,"",'Ark1'!AC174)</f>
        <v/>
      </c>
      <c r="AE155" s="131" t="str">
        <f>+IF(F155=0,"",'Ark1'!AD174)</f>
        <v/>
      </c>
      <c r="AF155" s="131" t="str">
        <f>+IF(F155=0,"",'Ark1'!AE174)</f>
        <v/>
      </c>
      <c r="AG155" s="131" t="str">
        <f>+IF(F155=0,"",'Ark1'!AF174)</f>
        <v/>
      </c>
      <c r="AH155" s="70" t="str">
        <f t="shared" si="43"/>
        <v/>
      </c>
      <c r="AI155" s="25"/>
      <c r="AO155" t="s">
        <v>71</v>
      </c>
    </row>
    <row r="156" spans="1:41">
      <c r="A156" s="25"/>
      <c r="B156" s="44" t="str">
        <f t="shared" ref="B156:B165" si="58">+AO156</f>
        <v>Januar</v>
      </c>
      <c r="C156" s="392">
        <f>+'Ark1'!C175</f>
        <v>2012</v>
      </c>
      <c r="D156" s="44" t="str">
        <f>+IF(F156=0,"",'Ark1'!Q175)</f>
        <v/>
      </c>
      <c r="E156" s="44" t="str">
        <f>+IF(F156=0,"",D156-D168)</f>
        <v/>
      </c>
      <c r="F156" s="401">
        <f>+'Ark1'!R175</f>
        <v>0</v>
      </c>
      <c r="G156" s="44" t="str">
        <f>+IF(F156=0,"",F156-F168)</f>
        <v/>
      </c>
      <c r="H156" s="104" t="str">
        <f>+IF(F156=0,"",'Ark1'!AG175)</f>
        <v/>
      </c>
      <c r="I156" s="104" t="str">
        <f>+IF(F156=0,"",H156-H168)</f>
        <v/>
      </c>
      <c r="J156" s="104" t="str">
        <f>+IF(F156=0,"",'Ark1'!AH175)</f>
        <v/>
      </c>
      <c r="K156" s="104"/>
      <c r="L156" s="372"/>
      <c r="M156" s="372"/>
      <c r="N156" s="104" t="str">
        <f>+IF(F156=0,"",'Ark1'!U175)</f>
        <v/>
      </c>
      <c r="O156" s="104" t="str">
        <f t="shared" si="47"/>
        <v/>
      </c>
      <c r="P156" s="388"/>
      <c r="Q156" s="382"/>
      <c r="R156" s="382"/>
      <c r="S156" s="37" t="str">
        <f>+IF(F156=0,"",'Ark1'!S175)</f>
        <v/>
      </c>
      <c r="T156" s="37" t="str">
        <f>+IF(F156=0,"",S156-S168)</f>
        <v/>
      </c>
      <c r="U156" s="382"/>
      <c r="V156" s="37" t="str">
        <f>+IF(F156=0,"",'Ark1'!T175)</f>
        <v/>
      </c>
      <c r="W156" s="37" t="str">
        <f t="shared" si="48"/>
        <v/>
      </c>
      <c r="X156" s="130" t="str">
        <f>+IF(F156=0,"",'Ark1'!W175)</f>
        <v/>
      </c>
      <c r="Y156" s="130" t="str">
        <f>+IF(F156=0,"",'Ark1'!X175)</f>
        <v/>
      </c>
      <c r="Z156" s="130" t="str">
        <f>+IF(F156=0,"",'Ark1'!Y175)</f>
        <v/>
      </c>
      <c r="AA156" s="130" t="str">
        <f>+IF(F156=0,"",'Ark1'!Z175)</f>
        <v/>
      </c>
      <c r="AB156" s="104" t="str">
        <f>+IF(F156=0,"",'Ark1'!AA175)</f>
        <v/>
      </c>
      <c r="AC156" s="37" t="str">
        <f>+IF(F156=0,"",'Ark1'!AB175)</f>
        <v/>
      </c>
      <c r="AD156" s="37" t="str">
        <f>+IF(F156=0,"",'Ark1'!AC175)</f>
        <v/>
      </c>
      <c r="AE156" s="130" t="str">
        <f>+IF(F156=0,"",'Ark1'!AD175)</f>
        <v/>
      </c>
      <c r="AF156" s="130" t="str">
        <f>+IF(F156=0,"",'Ark1'!AE175)</f>
        <v/>
      </c>
      <c r="AG156" s="130" t="str">
        <f>+IF(F156=0,"",'Ark1'!AF175)</f>
        <v/>
      </c>
      <c r="AH156" s="37" t="str">
        <f t="shared" si="43"/>
        <v/>
      </c>
      <c r="AI156" s="25"/>
      <c r="AO156" t="s">
        <v>452</v>
      </c>
    </row>
    <row r="157" spans="1:41">
      <c r="A157" s="25"/>
      <c r="B157" s="44" t="str">
        <f t="shared" si="58"/>
        <v>Februar</v>
      </c>
      <c r="C157" s="392">
        <f>+'Ark1'!C176</f>
        <v>2012</v>
      </c>
      <c r="D157" s="44" t="str">
        <f>+IF(F157=0,"",'Ark1'!Q176)</f>
        <v/>
      </c>
      <c r="E157" s="44" t="str">
        <f t="shared" si="39"/>
        <v/>
      </c>
      <c r="F157" s="401">
        <f>+'Ark1'!R176</f>
        <v>0</v>
      </c>
      <c r="G157" s="44" t="str">
        <f t="shared" si="40"/>
        <v/>
      </c>
      <c r="H157" s="104" t="str">
        <f>+IF(F157=0,"",'Ark1'!AG176)</f>
        <v/>
      </c>
      <c r="I157" s="104" t="str">
        <f t="shared" ref="I157:I167" si="59">+IF(F157=0,"",H157-H169)</f>
        <v/>
      </c>
      <c r="J157" s="104" t="str">
        <f>+IF(F157=0,"",'Ark1'!AH176)</f>
        <v/>
      </c>
      <c r="K157" s="104"/>
      <c r="L157" s="372"/>
      <c r="M157" s="372"/>
      <c r="N157" s="104" t="str">
        <f>+IF(F157=0,"",'Ark1'!U176)</f>
        <v/>
      </c>
      <c r="O157" s="104" t="str">
        <f t="shared" si="47"/>
        <v/>
      </c>
      <c r="P157" s="388"/>
      <c r="Q157" s="382"/>
      <c r="R157" s="382"/>
      <c r="S157" s="37" t="str">
        <f>+IF(F157=0,"",'Ark1'!S176)</f>
        <v/>
      </c>
      <c r="T157" s="37" t="str">
        <f t="shared" ref="T157:T167" si="60">+IF(F157=0,"",S157-S169)</f>
        <v/>
      </c>
      <c r="U157" s="382"/>
      <c r="V157" s="37" t="str">
        <f>+IF(F157=0,"",'Ark1'!T176)</f>
        <v/>
      </c>
      <c r="W157" s="37" t="str">
        <f t="shared" si="48"/>
        <v/>
      </c>
      <c r="X157" s="130" t="str">
        <f>+IF(F157=0,"",'Ark1'!W176)</f>
        <v/>
      </c>
      <c r="Y157" s="130" t="str">
        <f>+IF(F157=0,"",'Ark1'!X176)</f>
        <v/>
      </c>
      <c r="Z157" s="130" t="str">
        <f>+IF(F157=0,"",'Ark1'!Y176)</f>
        <v/>
      </c>
      <c r="AA157" s="130" t="str">
        <f>+IF(F157=0,"",'Ark1'!Z176)</f>
        <v/>
      </c>
      <c r="AB157" s="104" t="str">
        <f>+IF(F157=0,"",'Ark1'!AA176)</f>
        <v/>
      </c>
      <c r="AC157" s="37" t="str">
        <f>+IF(F157=0,"",'Ark1'!AB176)</f>
        <v/>
      </c>
      <c r="AD157" s="37" t="str">
        <f>+IF(F157=0,"",'Ark1'!AC176)</f>
        <v/>
      </c>
      <c r="AE157" s="130" t="str">
        <f>+IF(F157=0,"",'Ark1'!AD176)</f>
        <v/>
      </c>
      <c r="AF157" s="130" t="str">
        <f>+IF(F157=0,"",'Ark1'!AE176)</f>
        <v/>
      </c>
      <c r="AG157" s="130" t="str">
        <f>+IF(F157=0,"",'Ark1'!AF176)</f>
        <v/>
      </c>
      <c r="AH157" s="37" t="str">
        <f t="shared" si="43"/>
        <v/>
      </c>
      <c r="AI157" s="25"/>
      <c r="AO157" t="s">
        <v>453</v>
      </c>
    </row>
    <row r="158" spans="1:41">
      <c r="A158" s="25"/>
      <c r="B158" s="44" t="str">
        <f t="shared" si="58"/>
        <v>Mars</v>
      </c>
      <c r="C158" s="392">
        <f>+'Ark1'!C177</f>
        <v>2012</v>
      </c>
      <c r="D158" s="44" t="str">
        <f>+IF(F158=0,"",'Ark1'!Q177)</f>
        <v/>
      </c>
      <c r="E158" s="44" t="str">
        <f t="shared" si="39"/>
        <v/>
      </c>
      <c r="F158" s="401">
        <f>+'Ark1'!R177</f>
        <v>0</v>
      </c>
      <c r="G158" s="44" t="str">
        <f t="shared" si="40"/>
        <v/>
      </c>
      <c r="H158" s="104" t="str">
        <f>+IF(F158=0,"",'Ark1'!AG177)</f>
        <v/>
      </c>
      <c r="I158" s="104" t="str">
        <f t="shared" si="59"/>
        <v/>
      </c>
      <c r="J158" s="104" t="str">
        <f>+IF(F158=0,"",'Ark1'!AH177)</f>
        <v/>
      </c>
      <c r="K158" s="104"/>
      <c r="L158" s="372"/>
      <c r="M158" s="372"/>
      <c r="N158" s="104" t="str">
        <f>+IF(F158=0,"",'Ark1'!U177)</f>
        <v/>
      </c>
      <c r="O158" s="104" t="str">
        <f t="shared" si="47"/>
        <v/>
      </c>
      <c r="P158" s="388"/>
      <c r="Q158" s="382"/>
      <c r="R158" s="382"/>
      <c r="S158" s="37" t="str">
        <f>+IF(F158=0,"",'Ark1'!S177)</f>
        <v/>
      </c>
      <c r="T158" s="37" t="str">
        <f t="shared" si="60"/>
        <v/>
      </c>
      <c r="U158" s="382"/>
      <c r="V158" s="37" t="str">
        <f>+IF(F158=0,"",'Ark1'!T177)</f>
        <v/>
      </c>
      <c r="W158" s="37" t="str">
        <f t="shared" si="48"/>
        <v/>
      </c>
      <c r="X158" s="130" t="str">
        <f>+IF(F158=0,"",'Ark1'!W177)</f>
        <v/>
      </c>
      <c r="Y158" s="130" t="str">
        <f>+IF(F158=0,"",'Ark1'!X177)</f>
        <v/>
      </c>
      <c r="Z158" s="130" t="str">
        <f>+IF(F158=0,"",'Ark1'!Y177)</f>
        <v/>
      </c>
      <c r="AA158" s="130" t="str">
        <f>+IF(F158=0,"",'Ark1'!Z177)</f>
        <v/>
      </c>
      <c r="AB158" s="104" t="str">
        <f>+IF(F158=0,"",'Ark1'!AA177)</f>
        <v/>
      </c>
      <c r="AC158" s="37" t="str">
        <f>+IF(F158=0,"",'Ark1'!AB177)</f>
        <v/>
      </c>
      <c r="AD158" s="37" t="str">
        <f>+IF(F158=0,"",'Ark1'!AC177)</f>
        <v/>
      </c>
      <c r="AE158" s="130" t="str">
        <f>+IF(F158=0,"",'Ark1'!AD177)</f>
        <v/>
      </c>
      <c r="AF158" s="130" t="str">
        <f>+IF(F158=0,"",'Ark1'!AE177)</f>
        <v/>
      </c>
      <c r="AG158" s="130" t="str">
        <f>+IF(F158=0,"",'Ark1'!AF177)</f>
        <v/>
      </c>
      <c r="AH158" s="37" t="str">
        <f t="shared" si="43"/>
        <v/>
      </c>
      <c r="AI158" s="25"/>
      <c r="AO158" t="s">
        <v>454</v>
      </c>
    </row>
    <row r="159" spans="1:41">
      <c r="A159" s="25"/>
      <c r="B159" s="44" t="str">
        <f t="shared" si="58"/>
        <v>April</v>
      </c>
      <c r="C159" s="392">
        <f>+'Ark1'!C178</f>
        <v>2012</v>
      </c>
      <c r="D159" s="44" t="str">
        <f>+IF(F159=0,"",'Ark1'!Q178)</f>
        <v/>
      </c>
      <c r="E159" s="44" t="str">
        <f t="shared" si="39"/>
        <v/>
      </c>
      <c r="F159" s="401">
        <f>+'Ark1'!R178</f>
        <v>0</v>
      </c>
      <c r="G159" s="44" t="str">
        <f t="shared" si="40"/>
        <v/>
      </c>
      <c r="H159" s="104" t="str">
        <f>+IF(F159=0,"",'Ark1'!AG178)</f>
        <v/>
      </c>
      <c r="I159" s="104" t="str">
        <f t="shared" si="59"/>
        <v/>
      </c>
      <c r="J159" s="104" t="str">
        <f>+IF(F159=0,"",'Ark1'!AH178)</f>
        <v/>
      </c>
      <c r="K159" s="104"/>
      <c r="L159" s="372"/>
      <c r="M159" s="372"/>
      <c r="N159" s="104" t="str">
        <f>+IF(F159=0,"",'Ark1'!U178)</f>
        <v/>
      </c>
      <c r="O159" s="104" t="str">
        <f t="shared" si="47"/>
        <v/>
      </c>
      <c r="P159" s="388"/>
      <c r="Q159" s="382"/>
      <c r="R159" s="382"/>
      <c r="S159" s="37" t="str">
        <f>+IF(F159=0,"",'Ark1'!S178)</f>
        <v/>
      </c>
      <c r="T159" s="37" t="str">
        <f t="shared" si="60"/>
        <v/>
      </c>
      <c r="U159" s="382"/>
      <c r="V159" s="37" t="str">
        <f>+IF(F159=0,"",'Ark1'!T178)</f>
        <v/>
      </c>
      <c r="W159" s="37" t="str">
        <f t="shared" si="48"/>
        <v/>
      </c>
      <c r="X159" s="130" t="str">
        <f>+IF(F159=0,"",'Ark1'!W178)</f>
        <v/>
      </c>
      <c r="Y159" s="130" t="str">
        <f>+IF(F159=0,"",'Ark1'!X178)</f>
        <v/>
      </c>
      <c r="Z159" s="130" t="str">
        <f>+IF(F159=0,"",'Ark1'!Y178)</f>
        <v/>
      </c>
      <c r="AA159" s="130" t="str">
        <f>+IF(F159=0,"",'Ark1'!Z178)</f>
        <v/>
      </c>
      <c r="AB159" s="104" t="str">
        <f>+IF(F159=0,"",'Ark1'!AA178)</f>
        <v/>
      </c>
      <c r="AC159" s="37" t="str">
        <f>+IF(F159=0,"",'Ark1'!AB178)</f>
        <v/>
      </c>
      <c r="AD159" s="37" t="str">
        <f>+IF(F159=0,"",'Ark1'!AC178)</f>
        <v/>
      </c>
      <c r="AE159" s="130" t="str">
        <f>+IF(F159=0,"",'Ark1'!AD178)</f>
        <v/>
      </c>
      <c r="AF159" s="130" t="str">
        <f>+IF(F159=0,"",'Ark1'!AE178)</f>
        <v/>
      </c>
      <c r="AG159" s="130" t="str">
        <f>+IF(F159=0,"",'Ark1'!AF178)</f>
        <v/>
      </c>
      <c r="AH159" s="37" t="str">
        <f t="shared" si="43"/>
        <v/>
      </c>
      <c r="AI159" s="25"/>
      <c r="AO159" t="s">
        <v>455</v>
      </c>
    </row>
    <row r="160" spans="1:41">
      <c r="A160" s="25"/>
      <c r="B160" s="44" t="str">
        <f t="shared" si="58"/>
        <v>Mai</v>
      </c>
      <c r="C160" s="392">
        <f>+'Ark1'!C179</f>
        <v>2012</v>
      </c>
      <c r="D160" s="44" t="str">
        <f>+IF(F160=0,"",'Ark1'!Q179)</f>
        <v/>
      </c>
      <c r="E160" s="44" t="str">
        <f t="shared" si="39"/>
        <v/>
      </c>
      <c r="F160" s="401">
        <f>+'Ark1'!R179</f>
        <v>0</v>
      </c>
      <c r="G160" s="44" t="str">
        <f t="shared" si="40"/>
        <v/>
      </c>
      <c r="H160" s="104" t="str">
        <f>+IF(F160=0,"",'Ark1'!AG179)</f>
        <v/>
      </c>
      <c r="I160" s="104" t="str">
        <f t="shared" si="59"/>
        <v/>
      </c>
      <c r="J160" s="104" t="str">
        <f>+IF(F160=0,"",'Ark1'!AH179)</f>
        <v/>
      </c>
      <c r="K160" s="104"/>
      <c r="L160" s="372"/>
      <c r="M160" s="372"/>
      <c r="N160" s="104" t="str">
        <f>+IF(F160=0,"",'Ark1'!U179)</f>
        <v/>
      </c>
      <c r="O160" s="104" t="str">
        <f t="shared" si="47"/>
        <v/>
      </c>
      <c r="P160" s="388"/>
      <c r="Q160" s="382"/>
      <c r="R160" s="382"/>
      <c r="S160" s="37" t="str">
        <f>+IF(F160=0,"",'Ark1'!S179)</f>
        <v/>
      </c>
      <c r="T160" s="37" t="str">
        <f t="shared" si="60"/>
        <v/>
      </c>
      <c r="U160" s="382"/>
      <c r="V160" s="37" t="str">
        <f>+IF(F160=0,"",'Ark1'!T179)</f>
        <v/>
      </c>
      <c r="W160" s="37" t="str">
        <f t="shared" si="48"/>
        <v/>
      </c>
      <c r="X160" s="130" t="str">
        <f>+IF(F160=0,"",'Ark1'!W179)</f>
        <v/>
      </c>
      <c r="Y160" s="130" t="str">
        <f>+IF(F160=0,"",'Ark1'!X179)</f>
        <v/>
      </c>
      <c r="Z160" s="130" t="str">
        <f>+IF(F160=0,"",'Ark1'!Y179)</f>
        <v/>
      </c>
      <c r="AA160" s="130" t="str">
        <f>+IF(F160=0,"",'Ark1'!Z179)</f>
        <v/>
      </c>
      <c r="AB160" s="104" t="str">
        <f>+IF(F160=0,"",'Ark1'!AA179)</f>
        <v/>
      </c>
      <c r="AC160" s="37" t="str">
        <f>+IF(F160=0,"",'Ark1'!AB179)</f>
        <v/>
      </c>
      <c r="AD160" s="37" t="str">
        <f>+IF(F160=0,"",'Ark1'!AC179)</f>
        <v/>
      </c>
      <c r="AE160" s="130" t="str">
        <f>+IF(F160=0,"",'Ark1'!AD179)</f>
        <v/>
      </c>
      <c r="AF160" s="130" t="str">
        <f>+IF(F160=0,"",'Ark1'!AE179)</f>
        <v/>
      </c>
      <c r="AG160" s="130" t="str">
        <f>+IF(F160=0,"",'Ark1'!AF179)</f>
        <v/>
      </c>
      <c r="AH160" s="37" t="str">
        <f t="shared" si="43"/>
        <v/>
      </c>
      <c r="AI160" s="25"/>
      <c r="AO160" t="s">
        <v>456</v>
      </c>
    </row>
    <row r="161" spans="1:41">
      <c r="A161" s="25"/>
      <c r="B161" s="44" t="str">
        <f t="shared" si="58"/>
        <v>Juni</v>
      </c>
      <c r="C161" s="392">
        <f>+'Ark1'!C180</f>
        <v>2012</v>
      </c>
      <c r="D161" s="44" t="str">
        <f>+IF(F161=0,"",'Ark1'!Q180)</f>
        <v/>
      </c>
      <c r="E161" s="44" t="str">
        <f t="shared" ref="E161:E167" si="61">+IF(F161=0,"",D161-D173)</f>
        <v/>
      </c>
      <c r="F161" s="401">
        <f>+'Ark1'!R180</f>
        <v>0</v>
      </c>
      <c r="G161" s="44" t="str">
        <f t="shared" ref="G161:G167" si="62">+IF(F161=0,"",F161-F173)</f>
        <v/>
      </c>
      <c r="H161" s="104" t="str">
        <f>+IF(F161=0,"",'Ark1'!AG180)</f>
        <v/>
      </c>
      <c r="I161" s="104" t="str">
        <f t="shared" si="59"/>
        <v/>
      </c>
      <c r="J161" s="104" t="str">
        <f>+IF(F161=0,"",'Ark1'!AH180)</f>
        <v/>
      </c>
      <c r="K161" s="104"/>
      <c r="L161" s="372"/>
      <c r="M161" s="372"/>
      <c r="N161" s="104" t="str">
        <f>+IF(F161=0,"",'Ark1'!U180)</f>
        <v/>
      </c>
      <c r="O161" s="104" t="str">
        <f t="shared" si="47"/>
        <v/>
      </c>
      <c r="P161" s="388"/>
      <c r="Q161" s="382"/>
      <c r="R161" s="382"/>
      <c r="S161" s="37" t="str">
        <f>+IF(F161=0,"",'Ark1'!S180)</f>
        <v/>
      </c>
      <c r="T161" s="37" t="str">
        <f t="shared" si="60"/>
        <v/>
      </c>
      <c r="U161" s="382"/>
      <c r="V161" s="37" t="str">
        <f>+IF(F161=0,"",'Ark1'!T180)</f>
        <v/>
      </c>
      <c r="W161" s="37" t="str">
        <f t="shared" si="48"/>
        <v/>
      </c>
      <c r="X161" s="130" t="str">
        <f>+IF(F161=0,"",'Ark1'!W180)</f>
        <v/>
      </c>
      <c r="Y161" s="130" t="str">
        <f>+IF(F161=0,"",'Ark1'!X180)</f>
        <v/>
      </c>
      <c r="Z161" s="130" t="str">
        <f>+IF(F161=0,"",'Ark1'!Y180)</f>
        <v/>
      </c>
      <c r="AA161" s="130" t="str">
        <f>+IF(F161=0,"",'Ark1'!Z180)</f>
        <v/>
      </c>
      <c r="AB161" s="104" t="str">
        <f>+IF(F161=0,"",'Ark1'!AA180)</f>
        <v/>
      </c>
      <c r="AC161" s="37" t="str">
        <f>+IF(F161=0,"",'Ark1'!AB180)</f>
        <v/>
      </c>
      <c r="AD161" s="37" t="str">
        <f>+IF(F161=0,"",'Ark1'!AC180)</f>
        <v/>
      </c>
      <c r="AE161" s="130" t="str">
        <f>+IF(F161=0,"",'Ark1'!AD180)</f>
        <v/>
      </c>
      <c r="AF161" s="130" t="str">
        <f>+IF(F161=0,"",'Ark1'!AE180)</f>
        <v/>
      </c>
      <c r="AG161" s="130" t="str">
        <f>+IF(F161=0,"",'Ark1'!AF180)</f>
        <v/>
      </c>
      <c r="AH161" s="37" t="str">
        <f t="shared" si="43"/>
        <v/>
      </c>
      <c r="AI161" s="25"/>
      <c r="AO161" t="s">
        <v>457</v>
      </c>
    </row>
    <row r="162" spans="1:41">
      <c r="A162" s="25"/>
      <c r="B162" s="44" t="str">
        <f t="shared" si="58"/>
        <v>Juli</v>
      </c>
      <c r="C162" s="392">
        <f>+'Ark1'!C181</f>
        <v>2012</v>
      </c>
      <c r="D162" s="44" t="str">
        <f>+IF(F162=0,"",'Ark1'!Q181)</f>
        <v/>
      </c>
      <c r="E162" s="44" t="str">
        <f t="shared" si="61"/>
        <v/>
      </c>
      <c r="F162" s="401">
        <f>+'Ark1'!R181</f>
        <v>0</v>
      </c>
      <c r="G162" s="44" t="str">
        <f t="shared" si="62"/>
        <v/>
      </c>
      <c r="H162" s="104" t="str">
        <f>+IF(F162=0,"",'Ark1'!AG181)</f>
        <v/>
      </c>
      <c r="I162" s="104" t="str">
        <f t="shared" si="59"/>
        <v/>
      </c>
      <c r="J162" s="104" t="str">
        <f>+IF(F162=0,"",'Ark1'!AH181)</f>
        <v/>
      </c>
      <c r="K162" s="104"/>
      <c r="L162" s="372"/>
      <c r="M162" s="372"/>
      <c r="N162" s="104" t="str">
        <f>+IF(F162=0,"",'Ark1'!U181)</f>
        <v/>
      </c>
      <c r="O162" s="104" t="str">
        <f t="shared" si="47"/>
        <v/>
      </c>
      <c r="P162" s="388"/>
      <c r="Q162" s="382"/>
      <c r="R162" s="382"/>
      <c r="S162" s="37" t="str">
        <f>+IF(F162=0,"",'Ark1'!S181)</f>
        <v/>
      </c>
      <c r="T162" s="37" t="str">
        <f t="shared" si="60"/>
        <v/>
      </c>
      <c r="U162" s="382"/>
      <c r="V162" s="37" t="str">
        <f>+IF(F162=0,"",'Ark1'!T181)</f>
        <v/>
      </c>
      <c r="W162" s="37" t="str">
        <f t="shared" si="48"/>
        <v/>
      </c>
      <c r="X162" s="130" t="str">
        <f>+IF(F162=0,"",'Ark1'!W181)</f>
        <v/>
      </c>
      <c r="Y162" s="130" t="str">
        <f>+IF(F162=0,"",'Ark1'!X181)</f>
        <v/>
      </c>
      <c r="Z162" s="130" t="str">
        <f>+IF(F162=0,"",'Ark1'!Y181)</f>
        <v/>
      </c>
      <c r="AA162" s="130" t="str">
        <f>+IF(F162=0,"",'Ark1'!Z181)</f>
        <v/>
      </c>
      <c r="AB162" s="104" t="str">
        <f>+IF(F162=0,"",'Ark1'!AA181)</f>
        <v/>
      </c>
      <c r="AC162" s="37" t="str">
        <f>+IF(F162=0,"",'Ark1'!AB181)</f>
        <v/>
      </c>
      <c r="AD162" s="37" t="str">
        <f>+IF(F162=0,"",'Ark1'!AC181)</f>
        <v/>
      </c>
      <c r="AE162" s="130" t="str">
        <f>+IF(F162=0,"",'Ark1'!AD181)</f>
        <v/>
      </c>
      <c r="AF162" s="130" t="str">
        <f>+IF(F162=0,"",'Ark1'!AE181)</f>
        <v/>
      </c>
      <c r="AG162" s="130" t="str">
        <f>+IF(F162=0,"",'Ark1'!AF181)</f>
        <v/>
      </c>
      <c r="AH162" s="37" t="str">
        <f t="shared" si="43"/>
        <v/>
      </c>
      <c r="AI162" s="25"/>
      <c r="AO162" t="s">
        <v>458</v>
      </c>
    </row>
    <row r="163" spans="1:41">
      <c r="A163" s="25"/>
      <c r="B163" s="44" t="str">
        <f t="shared" si="58"/>
        <v>August</v>
      </c>
      <c r="C163" s="392">
        <f>+'Ark1'!C182</f>
        <v>2012</v>
      </c>
      <c r="D163" s="44" t="str">
        <f>+IF(F163=0,"",'Ark1'!Q182)</f>
        <v/>
      </c>
      <c r="E163" s="44" t="str">
        <f t="shared" si="61"/>
        <v/>
      </c>
      <c r="F163" s="401">
        <f>+'Ark1'!R182</f>
        <v>0</v>
      </c>
      <c r="G163" s="44" t="str">
        <f t="shared" si="62"/>
        <v/>
      </c>
      <c r="H163" s="104" t="str">
        <f>+IF(F163=0,"",'Ark1'!AG182)</f>
        <v/>
      </c>
      <c r="I163" s="104" t="str">
        <f t="shared" si="59"/>
        <v/>
      </c>
      <c r="J163" s="104" t="str">
        <f>+IF(F163=0,"",'Ark1'!AH182)</f>
        <v/>
      </c>
      <c r="K163" s="104"/>
      <c r="L163" s="372"/>
      <c r="M163" s="372"/>
      <c r="N163" s="104" t="str">
        <f>+IF(F163=0,"",'Ark1'!U182)</f>
        <v/>
      </c>
      <c r="O163" s="104" t="str">
        <f t="shared" si="47"/>
        <v/>
      </c>
      <c r="P163" s="388"/>
      <c r="Q163" s="382"/>
      <c r="R163" s="382"/>
      <c r="S163" s="37" t="str">
        <f>+IF(F163=0,"",'Ark1'!S182)</f>
        <v/>
      </c>
      <c r="T163" s="37" t="str">
        <f t="shared" si="60"/>
        <v/>
      </c>
      <c r="U163" s="382"/>
      <c r="V163" s="37" t="str">
        <f>+IF(F163=0,"",'Ark1'!T182)</f>
        <v/>
      </c>
      <c r="W163" s="37" t="str">
        <f t="shared" si="48"/>
        <v/>
      </c>
      <c r="X163" s="130" t="str">
        <f>+IF(F163=0,"",'Ark1'!W182)</f>
        <v/>
      </c>
      <c r="Y163" s="130" t="str">
        <f>+IF(F163=0,"",'Ark1'!X182)</f>
        <v/>
      </c>
      <c r="Z163" s="130" t="str">
        <f>+IF(F163=0,"",'Ark1'!Y182)</f>
        <v/>
      </c>
      <c r="AA163" s="130" t="str">
        <f>+IF(F163=0,"",'Ark1'!Z182)</f>
        <v/>
      </c>
      <c r="AB163" s="104" t="str">
        <f>+IF(F163=0,"",'Ark1'!AA182)</f>
        <v/>
      </c>
      <c r="AC163" s="37" t="str">
        <f>+IF(F163=0,"",'Ark1'!AB182)</f>
        <v/>
      </c>
      <c r="AD163" s="37" t="str">
        <f>+IF(F163=0,"",'Ark1'!AC182)</f>
        <v/>
      </c>
      <c r="AE163" s="130" t="str">
        <f>+IF(F163=0,"",'Ark1'!AD182)</f>
        <v/>
      </c>
      <c r="AF163" s="130" t="str">
        <f>+IF(F163=0,"",'Ark1'!AE182)</f>
        <v/>
      </c>
      <c r="AG163" s="130" t="str">
        <f>+IF(F163=0,"",'Ark1'!AF182)</f>
        <v/>
      </c>
      <c r="AH163" s="37" t="str">
        <f t="shared" si="43"/>
        <v/>
      </c>
      <c r="AI163" s="25"/>
      <c r="AO163" t="s">
        <v>68</v>
      </c>
    </row>
    <row r="164" spans="1:41">
      <c r="A164" s="25"/>
      <c r="B164" s="44" t="str">
        <f t="shared" si="58"/>
        <v>September</v>
      </c>
      <c r="C164" s="392">
        <f>+'Ark1'!C183</f>
        <v>2012</v>
      </c>
      <c r="D164" s="44" t="str">
        <f>+IF(F164=0,"",'Ark1'!Q183)</f>
        <v/>
      </c>
      <c r="E164" s="44" t="str">
        <f t="shared" si="61"/>
        <v/>
      </c>
      <c r="F164" s="401">
        <f>+'Ark1'!R183</f>
        <v>0</v>
      </c>
      <c r="G164" s="44" t="str">
        <f t="shared" si="62"/>
        <v/>
      </c>
      <c r="H164" s="104" t="str">
        <f>+IF(F164=0,"",'Ark1'!AG183)</f>
        <v/>
      </c>
      <c r="I164" s="104" t="str">
        <f t="shared" si="59"/>
        <v/>
      </c>
      <c r="J164" s="104" t="str">
        <f>+IF(F164=0,"",'Ark1'!AH183)</f>
        <v/>
      </c>
      <c r="K164" s="104"/>
      <c r="L164" s="372"/>
      <c r="M164" s="372"/>
      <c r="N164" s="104" t="str">
        <f>+IF(F164=0,"",'Ark1'!U183)</f>
        <v/>
      </c>
      <c r="O164" s="104" t="str">
        <f t="shared" si="47"/>
        <v/>
      </c>
      <c r="P164" s="388"/>
      <c r="Q164" s="382"/>
      <c r="R164" s="382"/>
      <c r="S164" s="37" t="str">
        <f>+IF(F164=0,"",'Ark1'!S183)</f>
        <v/>
      </c>
      <c r="T164" s="37" t="str">
        <f t="shared" si="60"/>
        <v/>
      </c>
      <c r="U164" s="382"/>
      <c r="V164" s="37" t="str">
        <f>+IF(F164=0,"",'Ark1'!T183)</f>
        <v/>
      </c>
      <c r="W164" s="37" t="str">
        <f t="shared" si="48"/>
        <v/>
      </c>
      <c r="X164" s="130" t="str">
        <f>+IF(F164=0,"",'Ark1'!W183)</f>
        <v/>
      </c>
      <c r="Y164" s="130" t="str">
        <f>+IF(F164=0,"",'Ark1'!X183)</f>
        <v/>
      </c>
      <c r="Z164" s="130" t="str">
        <f>+IF(F164=0,"",'Ark1'!Y183)</f>
        <v/>
      </c>
      <c r="AA164" s="130" t="str">
        <f>+IF(F164=0,"",'Ark1'!Z183)</f>
        <v/>
      </c>
      <c r="AB164" s="104" t="str">
        <f>+IF(F164=0,"",'Ark1'!AA183)</f>
        <v/>
      </c>
      <c r="AC164" s="37" t="str">
        <f>+IF(F164=0,"",'Ark1'!AB183)</f>
        <v/>
      </c>
      <c r="AD164" s="37" t="str">
        <f>+IF(F164=0,"",'Ark1'!AC183)</f>
        <v/>
      </c>
      <c r="AE164" s="130" t="str">
        <f>+IF(F164=0,"",'Ark1'!AD183)</f>
        <v/>
      </c>
      <c r="AF164" s="130" t="str">
        <f>+IF(F164=0,"",'Ark1'!AE183)</f>
        <v/>
      </c>
      <c r="AG164" s="130" t="str">
        <f>+IF(F164=0,"",'Ark1'!AF183)</f>
        <v/>
      </c>
      <c r="AH164" s="37" t="str">
        <f t="shared" ref="AH164:AH227" si="63">+IF(F164=0,"",N164/S164)</f>
        <v/>
      </c>
      <c r="AI164" s="25"/>
      <c r="AO164" t="s">
        <v>80</v>
      </c>
    </row>
    <row r="165" spans="1:41">
      <c r="A165" s="25"/>
      <c r="B165" s="44" t="str">
        <f t="shared" si="58"/>
        <v>Oktober</v>
      </c>
      <c r="C165" s="392">
        <f>+'Ark1'!C184</f>
        <v>2012</v>
      </c>
      <c r="D165" s="44" t="str">
        <f>+IF(F165=0,"",'Ark1'!Q184)</f>
        <v/>
      </c>
      <c r="E165" s="44" t="str">
        <f t="shared" si="61"/>
        <v/>
      </c>
      <c r="F165" s="401">
        <f>+'Ark1'!R184</f>
        <v>0</v>
      </c>
      <c r="G165" s="44" t="str">
        <f t="shared" si="62"/>
        <v/>
      </c>
      <c r="H165" s="104" t="str">
        <f>+IF(F165=0,"",'Ark1'!AG184)</f>
        <v/>
      </c>
      <c r="I165" s="104" t="str">
        <f t="shared" si="59"/>
        <v/>
      </c>
      <c r="J165" s="104" t="str">
        <f>+IF(F165=0,"",'Ark1'!AH184)</f>
        <v/>
      </c>
      <c r="K165" s="104"/>
      <c r="L165" s="372"/>
      <c r="M165" s="372"/>
      <c r="N165" s="104" t="str">
        <f>+IF(F165=0,"",'Ark1'!U184)</f>
        <v/>
      </c>
      <c r="O165" s="104" t="str">
        <f t="shared" si="47"/>
        <v/>
      </c>
      <c r="P165" s="388"/>
      <c r="Q165" s="382"/>
      <c r="R165" s="382"/>
      <c r="S165" s="37" t="str">
        <f>+IF(F165=0,"",'Ark1'!S184)</f>
        <v/>
      </c>
      <c r="T165" s="37" t="str">
        <f t="shared" si="60"/>
        <v/>
      </c>
      <c r="U165" s="382"/>
      <c r="V165" s="37" t="str">
        <f>+IF(F165=0,"",'Ark1'!T184)</f>
        <v/>
      </c>
      <c r="W165" s="37" t="str">
        <f t="shared" si="48"/>
        <v/>
      </c>
      <c r="X165" s="130" t="str">
        <f>+IF(F165=0,"",'Ark1'!W184)</f>
        <v/>
      </c>
      <c r="Y165" s="130" t="str">
        <f>+IF(F165=0,"",'Ark1'!X184)</f>
        <v/>
      </c>
      <c r="Z165" s="130" t="str">
        <f>+IF(F165=0,"",'Ark1'!Y184)</f>
        <v/>
      </c>
      <c r="AA165" s="130" t="str">
        <f>+IF(F165=0,"",'Ark1'!Z184)</f>
        <v/>
      </c>
      <c r="AB165" s="104" t="str">
        <f>+IF(F165=0,"",'Ark1'!AA184)</f>
        <v/>
      </c>
      <c r="AC165" s="37" t="str">
        <f>+IF(F165=0,"",'Ark1'!AB184)</f>
        <v/>
      </c>
      <c r="AD165" s="37" t="str">
        <f>+IF(F165=0,"",'Ark1'!AC184)</f>
        <v/>
      </c>
      <c r="AE165" s="130" t="str">
        <f>+IF(F165=0,"",'Ark1'!AD184)</f>
        <v/>
      </c>
      <c r="AF165" s="130" t="str">
        <f>+IF(F165=0,"",'Ark1'!AE184)</f>
        <v/>
      </c>
      <c r="AG165" s="130" t="str">
        <f>+IF(F165=0,"",'Ark1'!AF184)</f>
        <v/>
      </c>
      <c r="AH165" s="37" t="str">
        <f t="shared" si="63"/>
        <v/>
      </c>
      <c r="AI165" s="25"/>
      <c r="AO165" t="s">
        <v>69</v>
      </c>
    </row>
    <row r="166" spans="1:41">
      <c r="A166" s="25"/>
      <c r="B166" s="44" t="str">
        <f>+AO166</f>
        <v>November</v>
      </c>
      <c r="C166" s="392">
        <f>+'Ark1'!C185</f>
        <v>2012</v>
      </c>
      <c r="D166" s="44" t="str">
        <f>+IF(F166=0,"",'Ark1'!Q185)</f>
        <v/>
      </c>
      <c r="E166" s="44" t="str">
        <f t="shared" si="61"/>
        <v/>
      </c>
      <c r="F166" s="401">
        <f>+'Ark1'!R185</f>
        <v>0</v>
      </c>
      <c r="G166" s="44" t="str">
        <f t="shared" si="62"/>
        <v/>
      </c>
      <c r="H166" s="104" t="str">
        <f>+IF(F166=0,"",'Ark1'!AG185)</f>
        <v/>
      </c>
      <c r="I166" s="104" t="str">
        <f t="shared" si="59"/>
        <v/>
      </c>
      <c r="J166" s="104" t="str">
        <f>+IF(F166=0,"",'Ark1'!AH185)</f>
        <v/>
      </c>
      <c r="K166" s="104"/>
      <c r="L166" s="372"/>
      <c r="M166" s="372"/>
      <c r="N166" s="104" t="str">
        <f>+IF(F166=0,"",'Ark1'!U185)</f>
        <v/>
      </c>
      <c r="O166" s="104" t="str">
        <f t="shared" si="47"/>
        <v/>
      </c>
      <c r="P166" s="388"/>
      <c r="Q166" s="382"/>
      <c r="R166" s="382"/>
      <c r="S166" s="37" t="str">
        <f>+IF(F166=0,"",'Ark1'!S185)</f>
        <v/>
      </c>
      <c r="T166" s="37" t="str">
        <f t="shared" si="60"/>
        <v/>
      </c>
      <c r="U166" s="382"/>
      <c r="V166" s="37" t="str">
        <f>+IF(F166=0,"",'Ark1'!T185)</f>
        <v/>
      </c>
      <c r="W166" s="37" t="str">
        <f t="shared" si="48"/>
        <v/>
      </c>
      <c r="X166" s="130" t="str">
        <f>+IF(F166=0,"",'Ark1'!W185)</f>
        <v/>
      </c>
      <c r="Y166" s="130" t="str">
        <f>+IF(F166=0,"",'Ark1'!X185)</f>
        <v/>
      </c>
      <c r="Z166" s="130" t="str">
        <f>+IF(F166=0,"",'Ark1'!Y185)</f>
        <v/>
      </c>
      <c r="AA166" s="130" t="str">
        <f>+IF(F166=0,"",'Ark1'!Z185)</f>
        <v/>
      </c>
      <c r="AB166" s="104" t="str">
        <f>+IF(F166=0,"",'Ark1'!AA185)</f>
        <v/>
      </c>
      <c r="AC166" s="37" t="str">
        <f>+IF(F166=0,"",'Ark1'!AB185)</f>
        <v/>
      </c>
      <c r="AD166" s="37" t="str">
        <f>+IF(F166=0,"",'Ark1'!AC185)</f>
        <v/>
      </c>
      <c r="AE166" s="130" t="str">
        <f>+IF(F166=0,"",'Ark1'!AD185)</f>
        <v/>
      </c>
      <c r="AF166" s="130" t="str">
        <f>+IF(F166=0,"",'Ark1'!AE185)</f>
        <v/>
      </c>
      <c r="AG166" s="130" t="str">
        <f>+IF(F166=0,"",'Ark1'!AF185)</f>
        <v/>
      </c>
      <c r="AH166" s="37" t="str">
        <f t="shared" si="63"/>
        <v/>
      </c>
      <c r="AI166" s="25"/>
      <c r="AO166" t="s">
        <v>70</v>
      </c>
    </row>
    <row r="167" spans="1:41">
      <c r="A167" s="25"/>
      <c r="B167" s="44" t="str">
        <f>+AO167</f>
        <v>Desember</v>
      </c>
      <c r="C167" s="392">
        <f>+'Ark1'!C186</f>
        <v>2012</v>
      </c>
      <c r="D167" s="44" t="str">
        <f>+IF(F167=0,"",'Ark1'!Q186)</f>
        <v/>
      </c>
      <c r="E167" s="44" t="str">
        <f t="shared" si="61"/>
        <v/>
      </c>
      <c r="F167" s="401">
        <f>+'Ark1'!R186</f>
        <v>0</v>
      </c>
      <c r="G167" s="44" t="str">
        <f t="shared" si="62"/>
        <v/>
      </c>
      <c r="H167" s="104" t="str">
        <f>+IF(F167=0,"",'Ark1'!AG186)</f>
        <v/>
      </c>
      <c r="I167" s="104" t="str">
        <f t="shared" si="59"/>
        <v/>
      </c>
      <c r="J167" s="104" t="str">
        <f>+IF(F167=0,"",'Ark1'!AH186)</f>
        <v/>
      </c>
      <c r="K167" s="104"/>
      <c r="L167" s="372"/>
      <c r="M167" s="372"/>
      <c r="N167" s="104" t="str">
        <f>+IF(F167=0,"",'Ark1'!U186)</f>
        <v/>
      </c>
      <c r="O167" s="104" t="str">
        <f t="shared" si="47"/>
        <v/>
      </c>
      <c r="P167" s="388"/>
      <c r="Q167" s="382"/>
      <c r="R167" s="382"/>
      <c r="S167" s="37" t="str">
        <f>+IF(F167=0,"",'Ark1'!S186)</f>
        <v/>
      </c>
      <c r="T167" s="37" t="str">
        <f t="shared" si="60"/>
        <v/>
      </c>
      <c r="U167" s="382"/>
      <c r="V167" s="37" t="str">
        <f>+IF(F167=0,"",'Ark1'!T186)</f>
        <v/>
      </c>
      <c r="W167" s="37" t="str">
        <f t="shared" si="48"/>
        <v/>
      </c>
      <c r="X167" s="130" t="str">
        <f>+IF(F167=0,"",'Ark1'!W186)</f>
        <v/>
      </c>
      <c r="Y167" s="130" t="str">
        <f>+IF(F167=0,"",'Ark1'!X186)</f>
        <v/>
      </c>
      <c r="Z167" s="130" t="str">
        <f>+IF(F167=0,"",'Ark1'!Y186)</f>
        <v/>
      </c>
      <c r="AA167" s="130" t="str">
        <f>+IF(F167=0,"",'Ark1'!Z186)</f>
        <v/>
      </c>
      <c r="AB167" s="104" t="str">
        <f>+IF(F167=0,"",'Ark1'!AA186)</f>
        <v/>
      </c>
      <c r="AC167" s="37" t="str">
        <f>+IF(F167=0,"",'Ark1'!AB186)</f>
        <v/>
      </c>
      <c r="AD167" s="37" t="str">
        <f>+IF(F167=0,"",'Ark1'!AC186)</f>
        <v/>
      </c>
      <c r="AE167" s="130" t="str">
        <f>+IF(F167=0,"",'Ark1'!AD186)</f>
        <v/>
      </c>
      <c r="AF167" s="130" t="str">
        <f>+IF(F167=0,"",'Ark1'!AE186)</f>
        <v/>
      </c>
      <c r="AG167" s="130" t="str">
        <f>+IF(F167=0,"",'Ark1'!AF186)</f>
        <v/>
      </c>
      <c r="AH167" s="37" t="str">
        <f t="shared" si="63"/>
        <v/>
      </c>
      <c r="AI167" s="25"/>
      <c r="AO167" t="s">
        <v>71</v>
      </c>
    </row>
    <row r="168" spans="1:41">
      <c r="A168" s="25"/>
      <c r="B168" s="69" t="str">
        <f t="shared" ref="B168:B177" si="64">+AO168</f>
        <v>Januar</v>
      </c>
      <c r="C168" s="393">
        <f>+'Ark1'!C187</f>
        <v>2011</v>
      </c>
      <c r="D168" s="69" t="str">
        <f>+IF(F168=0,"",'Ark1'!Q187)</f>
        <v/>
      </c>
      <c r="E168" s="69" t="str">
        <f>+IF(F168=0,"",D168-D180)</f>
        <v/>
      </c>
      <c r="F168" s="402">
        <f>+'Ark1'!R187</f>
        <v>0</v>
      </c>
      <c r="G168" s="69" t="str">
        <f>+IF(F168=0,"",F168-F180)</f>
        <v/>
      </c>
      <c r="H168" s="125" t="str">
        <f>+IF(F168=0,"",'Ark1'!AG187)</f>
        <v/>
      </c>
      <c r="I168" s="125" t="str">
        <f>+IF(F168=0,"",H168-H180)</f>
        <v/>
      </c>
      <c r="J168" s="125" t="str">
        <f>+IF(F168=0,"",'Ark1'!AH187)</f>
        <v/>
      </c>
      <c r="K168" s="125"/>
      <c r="L168" s="373"/>
      <c r="M168" s="373"/>
      <c r="N168" s="125" t="str">
        <f>+IF(F168=0,"",'Ark1'!U187)</f>
        <v/>
      </c>
      <c r="O168" s="125" t="str">
        <f t="shared" si="47"/>
        <v/>
      </c>
      <c r="P168" s="389"/>
      <c r="Q168" s="383"/>
      <c r="R168" s="383"/>
      <c r="S168" s="70" t="str">
        <f>+IF(F168=0,"",'Ark1'!S187)</f>
        <v/>
      </c>
      <c r="T168" s="70" t="str">
        <f>+IF(F168=0,"",S168-S180)</f>
        <v/>
      </c>
      <c r="U168" s="383"/>
      <c r="V168" s="70" t="str">
        <f>+IF(F168=0,"",'Ark1'!T187)</f>
        <v/>
      </c>
      <c r="W168" s="70" t="str">
        <f t="shared" si="48"/>
        <v/>
      </c>
      <c r="X168" s="131" t="str">
        <f>+IF(F168=0,"",'Ark1'!W187)</f>
        <v/>
      </c>
      <c r="Y168" s="131" t="str">
        <f>+IF(F168=0,"",'Ark1'!X187)</f>
        <v/>
      </c>
      <c r="Z168" s="131" t="str">
        <f>+IF(F168=0,"",'Ark1'!Y187)</f>
        <v/>
      </c>
      <c r="AA168" s="131" t="str">
        <f>+IF(F168=0,"",'Ark1'!Z187)</f>
        <v/>
      </c>
      <c r="AB168" s="125" t="str">
        <f>+IF(F168=0,"",'Ark1'!AA187)</f>
        <v/>
      </c>
      <c r="AC168" s="70" t="str">
        <f>+IF(F168=0,"",'Ark1'!AB187)</f>
        <v/>
      </c>
      <c r="AD168" s="70" t="str">
        <f>+IF(F168=0,"",'Ark1'!AC187)</f>
        <v/>
      </c>
      <c r="AE168" s="131" t="str">
        <f>+IF(F168=0,"",'Ark1'!AD187)</f>
        <v/>
      </c>
      <c r="AF168" s="131" t="str">
        <f>+IF(F168=0,"",'Ark1'!AE187)</f>
        <v/>
      </c>
      <c r="AG168" s="131" t="str">
        <f>+IF(F168=0,"",'Ark1'!AF187)</f>
        <v/>
      </c>
      <c r="AH168" s="70" t="str">
        <f t="shared" si="63"/>
        <v/>
      </c>
      <c r="AI168" s="25"/>
      <c r="AO168" t="s">
        <v>452</v>
      </c>
    </row>
    <row r="169" spans="1:41">
      <c r="A169" s="25"/>
      <c r="B169" s="69" t="str">
        <f t="shared" si="64"/>
        <v>Februar</v>
      </c>
      <c r="C169" s="393">
        <f>+'Ark1'!C188</f>
        <v>2011</v>
      </c>
      <c r="D169" s="69" t="str">
        <f>+IF(F169=0,"",'Ark1'!Q188)</f>
        <v/>
      </c>
      <c r="E169" s="69" t="str">
        <f t="shared" ref="E169:E179" si="65">+IF(F169=0,"",D169-D181)</f>
        <v/>
      </c>
      <c r="F169" s="402">
        <f>+'Ark1'!R188</f>
        <v>0</v>
      </c>
      <c r="G169" s="69" t="str">
        <f t="shared" ref="G169:G179" si="66">+IF(F169=0,"",F169-F181)</f>
        <v/>
      </c>
      <c r="H169" s="125" t="str">
        <f>+IF(F169=0,"",'Ark1'!AG188)</f>
        <v/>
      </c>
      <c r="I169" s="125" t="str">
        <f t="shared" ref="I169:I179" si="67">+IF(F169=0,"",H169-H181)</f>
        <v/>
      </c>
      <c r="J169" s="125" t="str">
        <f>+IF(F169=0,"",'Ark1'!AH188)</f>
        <v/>
      </c>
      <c r="K169" s="125"/>
      <c r="L169" s="373"/>
      <c r="M169" s="373"/>
      <c r="N169" s="125" t="str">
        <f>+IF(F169=0,"",'Ark1'!U188)</f>
        <v/>
      </c>
      <c r="O169" s="125" t="str">
        <f t="shared" si="47"/>
        <v/>
      </c>
      <c r="P169" s="389"/>
      <c r="Q169" s="383"/>
      <c r="R169" s="383"/>
      <c r="S169" s="70" t="str">
        <f>+IF(F169=0,"",'Ark1'!S188)</f>
        <v/>
      </c>
      <c r="T169" s="70" t="str">
        <f t="shared" ref="T169:T179" si="68">+IF(F169=0,"",S169-S181)</f>
        <v/>
      </c>
      <c r="U169" s="383"/>
      <c r="V169" s="70" t="str">
        <f>+IF(F169=0,"",'Ark1'!T188)</f>
        <v/>
      </c>
      <c r="W169" s="70" t="str">
        <f t="shared" si="48"/>
        <v/>
      </c>
      <c r="X169" s="131" t="str">
        <f>+IF(F169=0,"",'Ark1'!W188)</f>
        <v/>
      </c>
      <c r="Y169" s="131" t="str">
        <f>+IF(F169=0,"",'Ark1'!X188)</f>
        <v/>
      </c>
      <c r="Z169" s="131" t="str">
        <f>+IF(F169=0,"",'Ark1'!Y188)</f>
        <v/>
      </c>
      <c r="AA169" s="131" t="str">
        <f>+IF(F169=0,"",'Ark1'!Z188)</f>
        <v/>
      </c>
      <c r="AB169" s="125" t="str">
        <f>+IF(F169=0,"",'Ark1'!AA188)</f>
        <v/>
      </c>
      <c r="AC169" s="70" t="str">
        <f>+IF(F169=0,"",'Ark1'!AB188)</f>
        <v/>
      </c>
      <c r="AD169" s="70" t="str">
        <f>+IF(F169=0,"",'Ark1'!AC188)</f>
        <v/>
      </c>
      <c r="AE169" s="131" t="str">
        <f>+IF(F169=0,"",'Ark1'!AD188)</f>
        <v/>
      </c>
      <c r="AF169" s="131" t="str">
        <f>+IF(F169=0,"",'Ark1'!AE188)</f>
        <v/>
      </c>
      <c r="AG169" s="131" t="str">
        <f>+IF(F169=0,"",'Ark1'!AF188)</f>
        <v/>
      </c>
      <c r="AH169" s="70" t="str">
        <f t="shared" si="63"/>
        <v/>
      </c>
      <c r="AI169" s="25"/>
      <c r="AO169" t="s">
        <v>453</v>
      </c>
    </row>
    <row r="170" spans="1:41">
      <c r="A170" s="25"/>
      <c r="B170" s="69" t="str">
        <f t="shared" si="64"/>
        <v>Mars</v>
      </c>
      <c r="C170" s="393">
        <f>+'Ark1'!C189</f>
        <v>2011</v>
      </c>
      <c r="D170" s="69" t="str">
        <f>+IF(F170=0,"",'Ark1'!Q189)</f>
        <v/>
      </c>
      <c r="E170" s="69" t="str">
        <f t="shared" si="65"/>
        <v/>
      </c>
      <c r="F170" s="402">
        <f>+'Ark1'!R189</f>
        <v>0</v>
      </c>
      <c r="G170" s="69" t="str">
        <f t="shared" si="66"/>
        <v/>
      </c>
      <c r="H170" s="125" t="str">
        <f>+IF(F170=0,"",'Ark1'!AG189)</f>
        <v/>
      </c>
      <c r="I170" s="125" t="str">
        <f t="shared" si="67"/>
        <v/>
      </c>
      <c r="J170" s="125" t="str">
        <f>+IF(F170=0,"",'Ark1'!AH189)</f>
        <v/>
      </c>
      <c r="K170" s="125"/>
      <c r="L170" s="373"/>
      <c r="M170" s="373"/>
      <c r="N170" s="125" t="str">
        <f>+IF(F170=0,"",'Ark1'!U189)</f>
        <v/>
      </c>
      <c r="O170" s="125" t="str">
        <f t="shared" si="47"/>
        <v/>
      </c>
      <c r="P170" s="389"/>
      <c r="Q170" s="383"/>
      <c r="R170" s="383"/>
      <c r="S170" s="70" t="str">
        <f>+IF(F170=0,"",'Ark1'!S189)</f>
        <v/>
      </c>
      <c r="T170" s="70" t="str">
        <f t="shared" si="68"/>
        <v/>
      </c>
      <c r="U170" s="383"/>
      <c r="V170" s="70" t="str">
        <f>+IF(F170=0,"",'Ark1'!T189)</f>
        <v/>
      </c>
      <c r="W170" s="70" t="str">
        <f t="shared" si="48"/>
        <v/>
      </c>
      <c r="X170" s="131" t="str">
        <f>+IF(F170=0,"",'Ark1'!W189)</f>
        <v/>
      </c>
      <c r="Y170" s="131" t="str">
        <f>+IF(F170=0,"",'Ark1'!X189)</f>
        <v/>
      </c>
      <c r="Z170" s="131" t="str">
        <f>+IF(F170=0,"",'Ark1'!Y189)</f>
        <v/>
      </c>
      <c r="AA170" s="131" t="str">
        <f>+IF(F170=0,"",'Ark1'!Z189)</f>
        <v/>
      </c>
      <c r="AB170" s="125" t="str">
        <f>+IF(F170=0,"",'Ark1'!AA189)</f>
        <v/>
      </c>
      <c r="AC170" s="70" t="str">
        <f>+IF(F170=0,"",'Ark1'!AB189)</f>
        <v/>
      </c>
      <c r="AD170" s="70" t="str">
        <f>+IF(F170=0,"",'Ark1'!AC189)</f>
        <v/>
      </c>
      <c r="AE170" s="131" t="str">
        <f>+IF(F170=0,"",'Ark1'!AD189)</f>
        <v/>
      </c>
      <c r="AF170" s="131" t="str">
        <f>+IF(F170=0,"",'Ark1'!AE189)</f>
        <v/>
      </c>
      <c r="AG170" s="131" t="str">
        <f>+IF(F170=0,"",'Ark1'!AF189)</f>
        <v/>
      </c>
      <c r="AH170" s="70" t="str">
        <f t="shared" si="63"/>
        <v/>
      </c>
      <c r="AI170" s="25"/>
      <c r="AO170" t="s">
        <v>454</v>
      </c>
    </row>
    <row r="171" spans="1:41">
      <c r="A171" s="25"/>
      <c r="B171" s="69" t="str">
        <f t="shared" si="64"/>
        <v>April</v>
      </c>
      <c r="C171" s="393">
        <f>+'Ark1'!C190</f>
        <v>2011</v>
      </c>
      <c r="D171" s="69" t="str">
        <f>+IF(F171=0,"",'Ark1'!Q190)</f>
        <v/>
      </c>
      <c r="E171" s="69" t="str">
        <f t="shared" si="65"/>
        <v/>
      </c>
      <c r="F171" s="402">
        <f>+'Ark1'!R190</f>
        <v>0</v>
      </c>
      <c r="G171" s="69" t="str">
        <f t="shared" si="66"/>
        <v/>
      </c>
      <c r="H171" s="125" t="str">
        <f>+IF(F171=0,"",'Ark1'!AG190)</f>
        <v/>
      </c>
      <c r="I171" s="125" t="str">
        <f t="shared" si="67"/>
        <v/>
      </c>
      <c r="J171" s="125" t="str">
        <f>+IF(F171=0,"",'Ark1'!AH190)</f>
        <v/>
      </c>
      <c r="K171" s="125"/>
      <c r="L171" s="373"/>
      <c r="M171" s="373"/>
      <c r="N171" s="125" t="str">
        <f>+IF(F171=0,"",'Ark1'!U190)</f>
        <v/>
      </c>
      <c r="O171" s="125" t="str">
        <f t="shared" si="47"/>
        <v/>
      </c>
      <c r="P171" s="389"/>
      <c r="Q171" s="383"/>
      <c r="R171" s="383"/>
      <c r="S171" s="70" t="str">
        <f>+IF(F171=0,"",'Ark1'!S190)</f>
        <v/>
      </c>
      <c r="T171" s="70" t="str">
        <f t="shared" si="68"/>
        <v/>
      </c>
      <c r="U171" s="383"/>
      <c r="V171" s="70" t="str">
        <f>+IF(F171=0,"",'Ark1'!T190)</f>
        <v/>
      </c>
      <c r="W171" s="70" t="str">
        <f t="shared" si="48"/>
        <v/>
      </c>
      <c r="X171" s="131" t="str">
        <f>+IF(F171=0,"",'Ark1'!W190)</f>
        <v/>
      </c>
      <c r="Y171" s="131" t="str">
        <f>+IF(F171=0,"",'Ark1'!X190)</f>
        <v/>
      </c>
      <c r="Z171" s="131" t="str">
        <f>+IF(F171=0,"",'Ark1'!Y190)</f>
        <v/>
      </c>
      <c r="AA171" s="131" t="str">
        <f>+IF(F171=0,"",'Ark1'!Z190)</f>
        <v/>
      </c>
      <c r="AB171" s="125" t="str">
        <f>+IF(F171=0,"",'Ark1'!AA190)</f>
        <v/>
      </c>
      <c r="AC171" s="70" t="str">
        <f>+IF(F171=0,"",'Ark1'!AB190)</f>
        <v/>
      </c>
      <c r="AD171" s="70" t="str">
        <f>+IF(F171=0,"",'Ark1'!AC190)</f>
        <v/>
      </c>
      <c r="AE171" s="131" t="str">
        <f>+IF(F171=0,"",'Ark1'!AD190)</f>
        <v/>
      </c>
      <c r="AF171" s="131" t="str">
        <f>+IF(F171=0,"",'Ark1'!AE190)</f>
        <v/>
      </c>
      <c r="AG171" s="131" t="str">
        <f>+IF(F171=0,"",'Ark1'!AF190)</f>
        <v/>
      </c>
      <c r="AH171" s="70" t="str">
        <f t="shared" si="63"/>
        <v/>
      </c>
      <c r="AI171" s="25"/>
      <c r="AO171" t="s">
        <v>455</v>
      </c>
    </row>
    <row r="172" spans="1:41">
      <c r="A172" s="25"/>
      <c r="B172" s="69" t="str">
        <f t="shared" si="64"/>
        <v>Mai</v>
      </c>
      <c r="C172" s="393">
        <f>+'Ark1'!C191</f>
        <v>2011</v>
      </c>
      <c r="D172" s="69" t="str">
        <f>+IF(F172=0,"",'Ark1'!Q191)</f>
        <v/>
      </c>
      <c r="E172" s="69" t="str">
        <f t="shared" si="65"/>
        <v/>
      </c>
      <c r="F172" s="402">
        <f>+'Ark1'!R191</f>
        <v>0</v>
      </c>
      <c r="G172" s="69" t="str">
        <f t="shared" si="66"/>
        <v/>
      </c>
      <c r="H172" s="125" t="str">
        <f>+IF(F172=0,"",'Ark1'!AG191)</f>
        <v/>
      </c>
      <c r="I172" s="125" t="str">
        <f t="shared" si="67"/>
        <v/>
      </c>
      <c r="J172" s="125" t="str">
        <f>+IF(F172=0,"",'Ark1'!AH191)</f>
        <v/>
      </c>
      <c r="K172" s="125"/>
      <c r="L172" s="373"/>
      <c r="M172" s="373"/>
      <c r="N172" s="125" t="str">
        <f>+IF(F172=0,"",'Ark1'!U191)</f>
        <v/>
      </c>
      <c r="O172" s="125" t="str">
        <f t="shared" si="47"/>
        <v/>
      </c>
      <c r="P172" s="389"/>
      <c r="Q172" s="383"/>
      <c r="R172" s="383"/>
      <c r="S172" s="70" t="str">
        <f>+IF(F172=0,"",'Ark1'!S191)</f>
        <v/>
      </c>
      <c r="T172" s="70" t="str">
        <f t="shared" si="68"/>
        <v/>
      </c>
      <c r="U172" s="383"/>
      <c r="V172" s="70" t="str">
        <f>+IF(F172=0,"",'Ark1'!T191)</f>
        <v/>
      </c>
      <c r="W172" s="70" t="str">
        <f t="shared" si="48"/>
        <v/>
      </c>
      <c r="X172" s="131" t="str">
        <f>+IF(F172=0,"",'Ark1'!W191)</f>
        <v/>
      </c>
      <c r="Y172" s="131" t="str">
        <f>+IF(F172=0,"",'Ark1'!X191)</f>
        <v/>
      </c>
      <c r="Z172" s="131" t="str">
        <f>+IF(F172=0,"",'Ark1'!Y191)</f>
        <v/>
      </c>
      <c r="AA172" s="131" t="str">
        <f>+IF(F172=0,"",'Ark1'!Z191)</f>
        <v/>
      </c>
      <c r="AB172" s="125" t="str">
        <f>+IF(F172=0,"",'Ark1'!AA191)</f>
        <v/>
      </c>
      <c r="AC172" s="70" t="str">
        <f>+IF(F172=0,"",'Ark1'!AB191)</f>
        <v/>
      </c>
      <c r="AD172" s="70" t="str">
        <f>+IF(F172=0,"",'Ark1'!AC191)</f>
        <v/>
      </c>
      <c r="AE172" s="131" t="str">
        <f>+IF(F172=0,"",'Ark1'!AD191)</f>
        <v/>
      </c>
      <c r="AF172" s="131" t="str">
        <f>+IF(F172=0,"",'Ark1'!AE191)</f>
        <v/>
      </c>
      <c r="AG172" s="131" t="str">
        <f>+IF(F172=0,"",'Ark1'!AF191)</f>
        <v/>
      </c>
      <c r="AH172" s="70" t="str">
        <f t="shared" si="63"/>
        <v/>
      </c>
      <c r="AI172" s="25"/>
      <c r="AO172" t="s">
        <v>456</v>
      </c>
    </row>
    <row r="173" spans="1:41">
      <c r="A173" s="25"/>
      <c r="B173" s="69" t="str">
        <f t="shared" si="64"/>
        <v>Juni</v>
      </c>
      <c r="C173" s="393">
        <f>+'Ark1'!C192</f>
        <v>2011</v>
      </c>
      <c r="D173" s="69" t="str">
        <f>+IF(F173=0,"",'Ark1'!Q192)</f>
        <v/>
      </c>
      <c r="E173" s="69" t="str">
        <f t="shared" si="65"/>
        <v/>
      </c>
      <c r="F173" s="402">
        <f>+'Ark1'!R192</f>
        <v>0</v>
      </c>
      <c r="G173" s="69" t="str">
        <f t="shared" si="66"/>
        <v/>
      </c>
      <c r="H173" s="125" t="str">
        <f>+IF(F173=0,"",'Ark1'!AG192)</f>
        <v/>
      </c>
      <c r="I173" s="125" t="str">
        <f t="shared" si="67"/>
        <v/>
      </c>
      <c r="J173" s="125" t="str">
        <f>+IF(F173=0,"",'Ark1'!AH192)</f>
        <v/>
      </c>
      <c r="K173" s="125"/>
      <c r="L173" s="373"/>
      <c r="M173" s="373"/>
      <c r="N173" s="125" t="str">
        <f>+IF(F173=0,"",'Ark1'!U192)</f>
        <v/>
      </c>
      <c r="O173" s="125" t="str">
        <f t="shared" si="47"/>
        <v/>
      </c>
      <c r="P173" s="389"/>
      <c r="Q173" s="383"/>
      <c r="R173" s="383"/>
      <c r="S173" s="70" t="str">
        <f>+IF(F173=0,"",'Ark1'!S192)</f>
        <v/>
      </c>
      <c r="T173" s="70" t="str">
        <f t="shared" si="68"/>
        <v/>
      </c>
      <c r="U173" s="383"/>
      <c r="V173" s="70" t="str">
        <f>+IF(F173=0,"",'Ark1'!T192)</f>
        <v/>
      </c>
      <c r="W173" s="70" t="str">
        <f t="shared" si="48"/>
        <v/>
      </c>
      <c r="X173" s="131" t="str">
        <f>+IF(F173=0,"",'Ark1'!W192)</f>
        <v/>
      </c>
      <c r="Y173" s="131" t="str">
        <f>+IF(F173=0,"",'Ark1'!X192)</f>
        <v/>
      </c>
      <c r="Z173" s="131" t="str">
        <f>+IF(F173=0,"",'Ark1'!Y192)</f>
        <v/>
      </c>
      <c r="AA173" s="131" t="str">
        <f>+IF(F173=0,"",'Ark1'!Z192)</f>
        <v/>
      </c>
      <c r="AB173" s="125" t="str">
        <f>+IF(F173=0,"",'Ark1'!AA192)</f>
        <v/>
      </c>
      <c r="AC173" s="70" t="str">
        <f>+IF(F173=0,"",'Ark1'!AB192)</f>
        <v/>
      </c>
      <c r="AD173" s="70" t="str">
        <f>+IF(F173=0,"",'Ark1'!AC192)</f>
        <v/>
      </c>
      <c r="AE173" s="131" t="str">
        <f>+IF(F173=0,"",'Ark1'!AD192)</f>
        <v/>
      </c>
      <c r="AF173" s="131" t="str">
        <f>+IF(F173=0,"",'Ark1'!AE192)</f>
        <v/>
      </c>
      <c r="AG173" s="131" t="str">
        <f>+IF(F173=0,"",'Ark1'!AF192)</f>
        <v/>
      </c>
      <c r="AH173" s="70" t="str">
        <f t="shared" si="63"/>
        <v/>
      </c>
      <c r="AI173" s="25"/>
      <c r="AO173" t="s">
        <v>457</v>
      </c>
    </row>
    <row r="174" spans="1:41">
      <c r="A174" s="25"/>
      <c r="B174" s="69" t="str">
        <f t="shared" si="64"/>
        <v>Juli</v>
      </c>
      <c r="C174" s="393">
        <f>+'Ark1'!C193</f>
        <v>2011</v>
      </c>
      <c r="D174" s="69" t="str">
        <f>+IF(F174=0,"",'Ark1'!Q193)</f>
        <v/>
      </c>
      <c r="E174" s="69" t="str">
        <f t="shared" si="65"/>
        <v/>
      </c>
      <c r="F174" s="402">
        <f>+'Ark1'!R193</f>
        <v>0</v>
      </c>
      <c r="G174" s="69" t="str">
        <f t="shared" si="66"/>
        <v/>
      </c>
      <c r="H174" s="125" t="str">
        <f>+IF(F174=0,"",'Ark1'!AG193)</f>
        <v/>
      </c>
      <c r="I174" s="125" t="str">
        <f t="shared" si="67"/>
        <v/>
      </c>
      <c r="J174" s="125" t="str">
        <f>+IF(F174=0,"",'Ark1'!AH193)</f>
        <v/>
      </c>
      <c r="K174" s="125"/>
      <c r="L174" s="373"/>
      <c r="M174" s="373"/>
      <c r="N174" s="125" t="str">
        <f>+IF(F174=0,"",'Ark1'!U193)</f>
        <v/>
      </c>
      <c r="O174" s="125" t="str">
        <f t="shared" si="47"/>
        <v/>
      </c>
      <c r="P174" s="389"/>
      <c r="Q174" s="383"/>
      <c r="R174" s="383"/>
      <c r="S174" s="70" t="str">
        <f>+IF(F174=0,"",'Ark1'!S193)</f>
        <v/>
      </c>
      <c r="T174" s="70" t="str">
        <f t="shared" si="68"/>
        <v/>
      </c>
      <c r="U174" s="383"/>
      <c r="V174" s="70" t="str">
        <f>+IF(F174=0,"",'Ark1'!T193)</f>
        <v/>
      </c>
      <c r="W174" s="70" t="str">
        <f t="shared" si="48"/>
        <v/>
      </c>
      <c r="X174" s="131" t="str">
        <f>+IF(F174=0,"",'Ark1'!W193)</f>
        <v/>
      </c>
      <c r="Y174" s="131" t="str">
        <f>+IF(F174=0,"",'Ark1'!X193)</f>
        <v/>
      </c>
      <c r="Z174" s="131" t="str">
        <f>+IF(F174=0,"",'Ark1'!Y193)</f>
        <v/>
      </c>
      <c r="AA174" s="131" t="str">
        <f>+IF(F174=0,"",'Ark1'!Z193)</f>
        <v/>
      </c>
      <c r="AB174" s="125" t="str">
        <f>+IF(F174=0,"",'Ark1'!AA193)</f>
        <v/>
      </c>
      <c r="AC174" s="70" t="str">
        <f>+IF(F174=0,"",'Ark1'!AB193)</f>
        <v/>
      </c>
      <c r="AD174" s="70" t="str">
        <f>+IF(F174=0,"",'Ark1'!AC193)</f>
        <v/>
      </c>
      <c r="AE174" s="131" t="str">
        <f>+IF(F174=0,"",'Ark1'!AD193)</f>
        <v/>
      </c>
      <c r="AF174" s="131" t="str">
        <f>+IF(F174=0,"",'Ark1'!AE193)</f>
        <v/>
      </c>
      <c r="AG174" s="131" t="str">
        <f>+IF(F174=0,"",'Ark1'!AF193)</f>
        <v/>
      </c>
      <c r="AH174" s="70" t="str">
        <f t="shared" si="63"/>
        <v/>
      </c>
      <c r="AI174" s="25"/>
      <c r="AO174" t="s">
        <v>458</v>
      </c>
    </row>
    <row r="175" spans="1:41">
      <c r="A175" s="25"/>
      <c r="B175" s="69" t="str">
        <f t="shared" si="64"/>
        <v>August</v>
      </c>
      <c r="C175" s="393">
        <f>+'Ark1'!C194</f>
        <v>2011</v>
      </c>
      <c r="D175" s="69" t="str">
        <f>+IF(F175=0,"",'Ark1'!Q194)</f>
        <v/>
      </c>
      <c r="E175" s="69" t="str">
        <f t="shared" si="65"/>
        <v/>
      </c>
      <c r="F175" s="402">
        <f>+'Ark1'!R194</f>
        <v>0</v>
      </c>
      <c r="G175" s="69" t="str">
        <f t="shared" si="66"/>
        <v/>
      </c>
      <c r="H175" s="125" t="str">
        <f>+IF(F175=0,"",'Ark1'!AG194)</f>
        <v/>
      </c>
      <c r="I175" s="125" t="str">
        <f t="shared" si="67"/>
        <v/>
      </c>
      <c r="J175" s="125" t="str">
        <f>+IF(F175=0,"",'Ark1'!AH194)</f>
        <v/>
      </c>
      <c r="K175" s="125"/>
      <c r="L175" s="373"/>
      <c r="M175" s="373"/>
      <c r="N175" s="125" t="str">
        <f>+IF(F175=0,"",'Ark1'!U194)</f>
        <v/>
      </c>
      <c r="O175" s="125" t="str">
        <f t="shared" si="47"/>
        <v/>
      </c>
      <c r="P175" s="389"/>
      <c r="Q175" s="383"/>
      <c r="R175" s="383"/>
      <c r="S175" s="70" t="str">
        <f>+IF(F175=0,"",'Ark1'!S194)</f>
        <v/>
      </c>
      <c r="T175" s="70" t="str">
        <f t="shared" si="68"/>
        <v/>
      </c>
      <c r="U175" s="383"/>
      <c r="V175" s="70" t="str">
        <f>+IF(F175=0,"",'Ark1'!T194)</f>
        <v/>
      </c>
      <c r="W175" s="70" t="str">
        <f t="shared" si="48"/>
        <v/>
      </c>
      <c r="X175" s="131" t="str">
        <f>+IF(F175=0,"",'Ark1'!W194)</f>
        <v/>
      </c>
      <c r="Y175" s="131" t="str">
        <f>+IF(F175=0,"",'Ark1'!X194)</f>
        <v/>
      </c>
      <c r="Z175" s="131" t="str">
        <f>+IF(F175=0,"",'Ark1'!Y194)</f>
        <v/>
      </c>
      <c r="AA175" s="131" t="str">
        <f>+IF(F175=0,"",'Ark1'!Z194)</f>
        <v/>
      </c>
      <c r="AB175" s="125" t="str">
        <f>+IF(F175=0,"",'Ark1'!AA194)</f>
        <v/>
      </c>
      <c r="AC175" s="70" t="str">
        <f>+IF(F175=0,"",'Ark1'!AB194)</f>
        <v/>
      </c>
      <c r="AD175" s="70" t="str">
        <f>+IF(F175=0,"",'Ark1'!AC194)</f>
        <v/>
      </c>
      <c r="AE175" s="131" t="str">
        <f>+IF(F175=0,"",'Ark1'!AD194)</f>
        <v/>
      </c>
      <c r="AF175" s="131" t="str">
        <f>+IF(F175=0,"",'Ark1'!AE194)</f>
        <v/>
      </c>
      <c r="AG175" s="131" t="str">
        <f>+IF(F175=0,"",'Ark1'!AF194)</f>
        <v/>
      </c>
      <c r="AH175" s="70" t="str">
        <f t="shared" si="63"/>
        <v/>
      </c>
      <c r="AI175" s="25"/>
      <c r="AO175" t="s">
        <v>68</v>
      </c>
    </row>
    <row r="176" spans="1:41">
      <c r="A176" s="25"/>
      <c r="B176" s="69" t="str">
        <f t="shared" si="64"/>
        <v>September</v>
      </c>
      <c r="C176" s="393">
        <f>+'Ark1'!C195</f>
        <v>2011</v>
      </c>
      <c r="D176" s="69" t="str">
        <f>+IF(F176=0,"",'Ark1'!Q195)</f>
        <v/>
      </c>
      <c r="E176" s="69" t="str">
        <f t="shared" si="65"/>
        <v/>
      </c>
      <c r="F176" s="402">
        <f>+'Ark1'!R195</f>
        <v>0</v>
      </c>
      <c r="G176" s="69" t="str">
        <f t="shared" si="66"/>
        <v/>
      </c>
      <c r="H176" s="125" t="str">
        <f>+IF(F176=0,"",'Ark1'!AG195)</f>
        <v/>
      </c>
      <c r="I176" s="125" t="str">
        <f t="shared" si="67"/>
        <v/>
      </c>
      <c r="J176" s="125" t="str">
        <f>+IF(F176=0,"",'Ark1'!AH195)</f>
        <v/>
      </c>
      <c r="K176" s="125"/>
      <c r="L176" s="373"/>
      <c r="M176" s="373"/>
      <c r="N176" s="125" t="str">
        <f>+IF(F176=0,"",'Ark1'!U195)</f>
        <v/>
      </c>
      <c r="O176" s="125" t="str">
        <f t="shared" ref="O176:O239" si="69">+IF(F176=0,"",N176-N188)</f>
        <v/>
      </c>
      <c r="P176" s="389"/>
      <c r="Q176" s="383"/>
      <c r="R176" s="383"/>
      <c r="S176" s="70" t="str">
        <f>+IF(F176=0,"",'Ark1'!S195)</f>
        <v/>
      </c>
      <c r="T176" s="70" t="str">
        <f t="shared" si="68"/>
        <v/>
      </c>
      <c r="U176" s="383"/>
      <c r="V176" s="70" t="str">
        <f>+IF(F176=0,"",'Ark1'!T195)</f>
        <v/>
      </c>
      <c r="W176" s="70" t="str">
        <f t="shared" ref="W176:W239" si="70">+IF(F176=0,"",V176-V188)</f>
        <v/>
      </c>
      <c r="X176" s="131" t="str">
        <f>+IF(F176=0,"",'Ark1'!W195)</f>
        <v/>
      </c>
      <c r="Y176" s="131" t="str">
        <f>+IF(F176=0,"",'Ark1'!X195)</f>
        <v/>
      </c>
      <c r="Z176" s="131" t="str">
        <f>+IF(F176=0,"",'Ark1'!Y195)</f>
        <v/>
      </c>
      <c r="AA176" s="131" t="str">
        <f>+IF(F176=0,"",'Ark1'!Z195)</f>
        <v/>
      </c>
      <c r="AB176" s="125" t="str">
        <f>+IF(F176=0,"",'Ark1'!AA195)</f>
        <v/>
      </c>
      <c r="AC176" s="70" t="str">
        <f>+IF(F176=0,"",'Ark1'!AB195)</f>
        <v/>
      </c>
      <c r="AD176" s="70" t="str">
        <f>+IF(F176=0,"",'Ark1'!AC195)</f>
        <v/>
      </c>
      <c r="AE176" s="131" t="str">
        <f>+IF(F176=0,"",'Ark1'!AD195)</f>
        <v/>
      </c>
      <c r="AF176" s="131" t="str">
        <f>+IF(F176=0,"",'Ark1'!AE195)</f>
        <v/>
      </c>
      <c r="AG176" s="131" t="str">
        <f>+IF(F176=0,"",'Ark1'!AF195)</f>
        <v/>
      </c>
      <c r="AH176" s="70" t="str">
        <f t="shared" si="63"/>
        <v/>
      </c>
      <c r="AI176" s="25"/>
      <c r="AO176" t="s">
        <v>80</v>
      </c>
    </row>
    <row r="177" spans="1:41">
      <c r="A177" s="25"/>
      <c r="B177" s="69" t="str">
        <f t="shared" si="64"/>
        <v>Oktober</v>
      </c>
      <c r="C177" s="393">
        <f>+'Ark1'!C196</f>
        <v>2011</v>
      </c>
      <c r="D177" s="69" t="str">
        <f>+IF(F177=0,"",'Ark1'!Q196)</f>
        <v/>
      </c>
      <c r="E177" s="69" t="str">
        <f t="shared" si="65"/>
        <v/>
      </c>
      <c r="F177" s="402">
        <f>+'Ark1'!R196</f>
        <v>0</v>
      </c>
      <c r="G177" s="69" t="str">
        <f t="shared" si="66"/>
        <v/>
      </c>
      <c r="H177" s="125" t="str">
        <f>+IF(F177=0,"",'Ark1'!AG196)</f>
        <v/>
      </c>
      <c r="I177" s="125" t="str">
        <f t="shared" si="67"/>
        <v/>
      </c>
      <c r="J177" s="125" t="str">
        <f>+IF(F177=0,"",'Ark1'!AH196)</f>
        <v/>
      </c>
      <c r="K177" s="125"/>
      <c r="L177" s="373"/>
      <c r="M177" s="373"/>
      <c r="N177" s="125" t="str">
        <f>+IF(F177=0,"",'Ark1'!U196)</f>
        <v/>
      </c>
      <c r="O177" s="125" t="str">
        <f t="shared" si="69"/>
        <v/>
      </c>
      <c r="P177" s="389"/>
      <c r="Q177" s="383"/>
      <c r="R177" s="383"/>
      <c r="S177" s="70" t="str">
        <f>+IF(F177=0,"",'Ark1'!S196)</f>
        <v/>
      </c>
      <c r="T177" s="70" t="str">
        <f t="shared" si="68"/>
        <v/>
      </c>
      <c r="U177" s="383"/>
      <c r="V177" s="70" t="str">
        <f>+IF(F177=0,"",'Ark1'!T196)</f>
        <v/>
      </c>
      <c r="W177" s="70" t="str">
        <f t="shared" si="70"/>
        <v/>
      </c>
      <c r="X177" s="131" t="str">
        <f>+IF(F177=0,"",'Ark1'!W196)</f>
        <v/>
      </c>
      <c r="Y177" s="131" t="str">
        <f>+IF(F177=0,"",'Ark1'!X196)</f>
        <v/>
      </c>
      <c r="Z177" s="131" t="str">
        <f>+IF(F177=0,"",'Ark1'!Y196)</f>
        <v/>
      </c>
      <c r="AA177" s="131" t="str">
        <f>+IF(F177=0,"",'Ark1'!Z196)</f>
        <v/>
      </c>
      <c r="AB177" s="125" t="str">
        <f>+IF(F177=0,"",'Ark1'!AA196)</f>
        <v/>
      </c>
      <c r="AC177" s="70" t="str">
        <f>+IF(F177=0,"",'Ark1'!AB196)</f>
        <v/>
      </c>
      <c r="AD177" s="70" t="str">
        <f>+IF(F177=0,"",'Ark1'!AC196)</f>
        <v/>
      </c>
      <c r="AE177" s="131" t="str">
        <f>+IF(F177=0,"",'Ark1'!AD196)</f>
        <v/>
      </c>
      <c r="AF177" s="131" t="str">
        <f>+IF(F177=0,"",'Ark1'!AE196)</f>
        <v/>
      </c>
      <c r="AG177" s="131" t="str">
        <f>+IF(F177=0,"",'Ark1'!AF196)</f>
        <v/>
      </c>
      <c r="AH177" s="70" t="str">
        <f t="shared" si="63"/>
        <v/>
      </c>
      <c r="AI177" s="25"/>
      <c r="AO177" t="s">
        <v>69</v>
      </c>
    </row>
    <row r="178" spans="1:41">
      <c r="A178" s="25"/>
      <c r="B178" s="69" t="str">
        <f>+AO178</f>
        <v>November</v>
      </c>
      <c r="C178" s="393">
        <f>+'Ark1'!C197</f>
        <v>2011</v>
      </c>
      <c r="D178" s="69" t="str">
        <f>+IF(F178=0,"",'Ark1'!Q197)</f>
        <v/>
      </c>
      <c r="E178" s="69" t="str">
        <f t="shared" si="65"/>
        <v/>
      </c>
      <c r="F178" s="402">
        <f>+'Ark1'!R197</f>
        <v>0</v>
      </c>
      <c r="G178" s="69" t="str">
        <f t="shared" si="66"/>
        <v/>
      </c>
      <c r="H178" s="125" t="str">
        <f>+IF(F178=0,"",'Ark1'!AG197)</f>
        <v/>
      </c>
      <c r="I178" s="125" t="str">
        <f t="shared" si="67"/>
        <v/>
      </c>
      <c r="J178" s="125" t="str">
        <f>+IF(F178=0,"",'Ark1'!AH197)</f>
        <v/>
      </c>
      <c r="K178" s="125"/>
      <c r="L178" s="373"/>
      <c r="M178" s="373"/>
      <c r="N178" s="125" t="str">
        <f>+IF(F178=0,"",'Ark1'!U197)</f>
        <v/>
      </c>
      <c r="O178" s="125" t="str">
        <f t="shared" si="69"/>
        <v/>
      </c>
      <c r="P178" s="389"/>
      <c r="Q178" s="383"/>
      <c r="R178" s="383"/>
      <c r="S178" s="70" t="str">
        <f>+IF(F178=0,"",'Ark1'!S197)</f>
        <v/>
      </c>
      <c r="T178" s="70" t="str">
        <f t="shared" si="68"/>
        <v/>
      </c>
      <c r="U178" s="383"/>
      <c r="V178" s="70" t="str">
        <f>+IF(F178=0,"",'Ark1'!T197)</f>
        <v/>
      </c>
      <c r="W178" s="70" t="str">
        <f t="shared" si="70"/>
        <v/>
      </c>
      <c r="X178" s="131" t="str">
        <f>+IF(F178=0,"",'Ark1'!W197)</f>
        <v/>
      </c>
      <c r="Y178" s="131" t="str">
        <f>+IF(F178=0,"",'Ark1'!X197)</f>
        <v/>
      </c>
      <c r="Z178" s="131" t="str">
        <f>+IF(F178=0,"",'Ark1'!Y197)</f>
        <v/>
      </c>
      <c r="AA178" s="131" t="str">
        <f>+IF(F178=0,"",'Ark1'!Z197)</f>
        <v/>
      </c>
      <c r="AB178" s="125" t="str">
        <f>+IF(F178=0,"",'Ark1'!AA197)</f>
        <v/>
      </c>
      <c r="AC178" s="70" t="str">
        <f>+IF(F178=0,"",'Ark1'!AB197)</f>
        <v/>
      </c>
      <c r="AD178" s="70" t="str">
        <f>+IF(F178=0,"",'Ark1'!AC197)</f>
        <v/>
      </c>
      <c r="AE178" s="131" t="str">
        <f>+IF(F178=0,"",'Ark1'!AD197)</f>
        <v/>
      </c>
      <c r="AF178" s="131" t="str">
        <f>+IF(F178=0,"",'Ark1'!AE197)</f>
        <v/>
      </c>
      <c r="AG178" s="131" t="str">
        <f>+IF(F178=0,"",'Ark1'!AF197)</f>
        <v/>
      </c>
      <c r="AH178" s="70" t="str">
        <f t="shared" si="63"/>
        <v/>
      </c>
      <c r="AI178" s="25"/>
      <c r="AO178" t="s">
        <v>70</v>
      </c>
    </row>
    <row r="179" spans="1:41">
      <c r="A179" s="25"/>
      <c r="B179" s="69" t="str">
        <f>+AO179</f>
        <v>Desember</v>
      </c>
      <c r="C179" s="393">
        <f>+'Ark1'!C198</f>
        <v>2011</v>
      </c>
      <c r="D179" s="69" t="str">
        <f>+IF(F179=0,"",'Ark1'!Q198)</f>
        <v/>
      </c>
      <c r="E179" s="69" t="str">
        <f t="shared" si="65"/>
        <v/>
      </c>
      <c r="F179" s="402">
        <f>+'Ark1'!R198</f>
        <v>0</v>
      </c>
      <c r="G179" s="69" t="str">
        <f t="shared" si="66"/>
        <v/>
      </c>
      <c r="H179" s="125" t="str">
        <f>+IF(F179=0,"",'Ark1'!AG198)</f>
        <v/>
      </c>
      <c r="I179" s="125" t="str">
        <f t="shared" si="67"/>
        <v/>
      </c>
      <c r="J179" s="125" t="str">
        <f>+IF(F179=0,"",'Ark1'!AH198)</f>
        <v/>
      </c>
      <c r="K179" s="125"/>
      <c r="L179" s="373"/>
      <c r="M179" s="373"/>
      <c r="N179" s="125" t="str">
        <f>+IF(F179=0,"",'Ark1'!U198)</f>
        <v/>
      </c>
      <c r="O179" s="125" t="str">
        <f t="shared" si="69"/>
        <v/>
      </c>
      <c r="P179" s="389"/>
      <c r="Q179" s="383"/>
      <c r="R179" s="383"/>
      <c r="S179" s="70" t="str">
        <f>+IF(F179=0,"",'Ark1'!S198)</f>
        <v/>
      </c>
      <c r="T179" s="70" t="str">
        <f t="shared" si="68"/>
        <v/>
      </c>
      <c r="U179" s="383"/>
      <c r="V179" s="70" t="str">
        <f>+IF(F179=0,"",'Ark1'!T198)</f>
        <v/>
      </c>
      <c r="W179" s="70" t="str">
        <f t="shared" si="70"/>
        <v/>
      </c>
      <c r="X179" s="131" t="str">
        <f>+IF(F179=0,"",'Ark1'!W198)</f>
        <v/>
      </c>
      <c r="Y179" s="131" t="str">
        <f>+IF(F179=0,"",'Ark1'!X198)</f>
        <v/>
      </c>
      <c r="Z179" s="131" t="str">
        <f>+IF(F179=0,"",'Ark1'!Y198)</f>
        <v/>
      </c>
      <c r="AA179" s="131" t="str">
        <f>+IF(F179=0,"",'Ark1'!Z198)</f>
        <v/>
      </c>
      <c r="AB179" s="125" t="str">
        <f>+IF(F179=0,"",'Ark1'!AA198)</f>
        <v/>
      </c>
      <c r="AC179" s="70" t="str">
        <f>+IF(F179=0,"",'Ark1'!AB198)</f>
        <v/>
      </c>
      <c r="AD179" s="70" t="str">
        <f>+IF(F179=0,"",'Ark1'!AC198)</f>
        <v/>
      </c>
      <c r="AE179" s="131" t="str">
        <f>+IF(F179=0,"",'Ark1'!AD198)</f>
        <v/>
      </c>
      <c r="AF179" s="131" t="str">
        <f>+IF(F179=0,"",'Ark1'!AE198)</f>
        <v/>
      </c>
      <c r="AG179" s="131" t="str">
        <f>+IF(F179=0,"",'Ark1'!AF198)</f>
        <v/>
      </c>
      <c r="AH179" s="70" t="str">
        <f t="shared" si="63"/>
        <v/>
      </c>
      <c r="AI179" s="25"/>
      <c r="AO179" t="s">
        <v>71</v>
      </c>
    </row>
    <row r="180" spans="1:41">
      <c r="A180" s="25"/>
      <c r="B180" s="44" t="str">
        <f t="shared" ref="B180:B189" si="71">+AO180</f>
        <v>Januar</v>
      </c>
      <c r="C180" s="392">
        <f>+'Ark1'!C199</f>
        <v>2010</v>
      </c>
      <c r="D180" s="44" t="str">
        <f>+IF(F180=0,"",'Ark1'!Q199)</f>
        <v/>
      </c>
      <c r="E180" s="44" t="str">
        <f>+IF(F180=0,"",D180-D192)</f>
        <v/>
      </c>
      <c r="F180" s="401">
        <f>+'Ark1'!R199</f>
        <v>0</v>
      </c>
      <c r="G180" s="44" t="str">
        <f>+IF(F180=0,"",F180-F192)</f>
        <v/>
      </c>
      <c r="H180" s="104" t="str">
        <f>+IF(F180=0,"",'Ark1'!AG199)</f>
        <v/>
      </c>
      <c r="I180" s="104" t="str">
        <f>+IF(F180=0,"",H180-H192)</f>
        <v/>
      </c>
      <c r="J180" s="104" t="str">
        <f>+IF(F180=0,"",'Ark1'!AH199)</f>
        <v/>
      </c>
      <c r="K180" s="104"/>
      <c r="L180" s="372"/>
      <c r="M180" s="372"/>
      <c r="N180" s="104" t="str">
        <f>+IF(F180=0,"",'Ark1'!U199)</f>
        <v/>
      </c>
      <c r="O180" s="104" t="str">
        <f t="shared" si="69"/>
        <v/>
      </c>
      <c r="P180" s="388"/>
      <c r="Q180" s="382"/>
      <c r="R180" s="382"/>
      <c r="S180" s="37" t="str">
        <f>+IF(F180=0,"",'Ark1'!S199)</f>
        <v/>
      </c>
      <c r="T180" s="37" t="str">
        <f>+IF(F180=0,"",S180-S192)</f>
        <v/>
      </c>
      <c r="U180" s="382"/>
      <c r="V180" s="37" t="str">
        <f>+IF(F180=0,"",'Ark1'!T199)</f>
        <v/>
      </c>
      <c r="W180" s="37" t="str">
        <f t="shared" si="70"/>
        <v/>
      </c>
      <c r="X180" s="130" t="str">
        <f>+IF(F180=0,"",'Ark1'!W199)</f>
        <v/>
      </c>
      <c r="Y180" s="130" t="str">
        <f>+IF(F180=0,"",'Ark1'!X199)</f>
        <v/>
      </c>
      <c r="Z180" s="130" t="str">
        <f>+IF(F180=0,"",'Ark1'!Y199)</f>
        <v/>
      </c>
      <c r="AA180" s="130" t="str">
        <f>+IF(F180=0,"",'Ark1'!Z199)</f>
        <v/>
      </c>
      <c r="AB180" s="104" t="str">
        <f>+IF(F180=0,"",'Ark1'!AA199)</f>
        <v/>
      </c>
      <c r="AC180" s="37" t="str">
        <f>+IF(F180=0,"",'Ark1'!AB199)</f>
        <v/>
      </c>
      <c r="AD180" s="37" t="str">
        <f>+IF(F180=0,"",'Ark1'!AC199)</f>
        <v/>
      </c>
      <c r="AE180" s="130" t="str">
        <f>+IF(F180=0,"",'Ark1'!AD199)</f>
        <v/>
      </c>
      <c r="AF180" s="130" t="str">
        <f>+IF(F180=0,"",'Ark1'!AE199)</f>
        <v/>
      </c>
      <c r="AG180" s="130" t="str">
        <f>+IF(F180=0,"",'Ark1'!AF199)</f>
        <v/>
      </c>
      <c r="AH180" s="37" t="str">
        <f t="shared" si="63"/>
        <v/>
      </c>
      <c r="AI180" s="25"/>
      <c r="AO180" t="s">
        <v>452</v>
      </c>
    </row>
    <row r="181" spans="1:41">
      <c r="A181" s="25"/>
      <c r="B181" s="44" t="str">
        <f t="shared" si="71"/>
        <v>Februar</v>
      </c>
      <c r="C181" s="392">
        <f>+'Ark1'!C200</f>
        <v>2010</v>
      </c>
      <c r="D181" s="44" t="str">
        <f>+IF(F181=0,"",'Ark1'!Q200)</f>
        <v/>
      </c>
      <c r="E181" s="44" t="str">
        <f t="shared" ref="E181:E191" si="72">+IF(F181=0,"",D181-D193)</f>
        <v/>
      </c>
      <c r="F181" s="401">
        <f>+'Ark1'!R200</f>
        <v>0</v>
      </c>
      <c r="G181" s="44" t="str">
        <f t="shared" ref="G181:G191" si="73">+IF(F181=0,"",F181-F193)</f>
        <v/>
      </c>
      <c r="H181" s="104" t="str">
        <f>+IF(F181=0,"",'Ark1'!AG200)</f>
        <v/>
      </c>
      <c r="I181" s="104" t="str">
        <f t="shared" ref="I181:I191" si="74">+IF(F181=0,"",H181-H193)</f>
        <v/>
      </c>
      <c r="J181" s="104" t="str">
        <f>+IF(F181=0,"",'Ark1'!AH200)</f>
        <v/>
      </c>
      <c r="K181" s="104"/>
      <c r="L181" s="372"/>
      <c r="M181" s="372"/>
      <c r="N181" s="104" t="str">
        <f>+IF(F181=0,"",'Ark1'!U200)</f>
        <v/>
      </c>
      <c r="O181" s="104" t="str">
        <f t="shared" si="69"/>
        <v/>
      </c>
      <c r="P181" s="388"/>
      <c r="Q181" s="382"/>
      <c r="R181" s="382"/>
      <c r="S181" s="37" t="str">
        <f>+IF(F181=0,"",'Ark1'!S200)</f>
        <v/>
      </c>
      <c r="T181" s="37" t="str">
        <f t="shared" ref="T181:T191" si="75">+IF(F181=0,"",S181-S193)</f>
        <v/>
      </c>
      <c r="U181" s="382"/>
      <c r="V181" s="37" t="str">
        <f>+IF(F181=0,"",'Ark1'!T200)</f>
        <v/>
      </c>
      <c r="W181" s="37" t="str">
        <f t="shared" si="70"/>
        <v/>
      </c>
      <c r="X181" s="130" t="str">
        <f>+IF(F181=0,"",'Ark1'!W200)</f>
        <v/>
      </c>
      <c r="Y181" s="130" t="str">
        <f>+IF(F181=0,"",'Ark1'!X200)</f>
        <v/>
      </c>
      <c r="Z181" s="130" t="str">
        <f>+IF(F181=0,"",'Ark1'!Y200)</f>
        <v/>
      </c>
      <c r="AA181" s="130" t="str">
        <f>+IF(F181=0,"",'Ark1'!Z200)</f>
        <v/>
      </c>
      <c r="AB181" s="104" t="str">
        <f>+IF(F181=0,"",'Ark1'!AA200)</f>
        <v/>
      </c>
      <c r="AC181" s="37" t="str">
        <f>+IF(F181=0,"",'Ark1'!AB200)</f>
        <v/>
      </c>
      <c r="AD181" s="37" t="str">
        <f>+IF(F181=0,"",'Ark1'!AC200)</f>
        <v/>
      </c>
      <c r="AE181" s="130" t="str">
        <f>+IF(F181=0,"",'Ark1'!AD200)</f>
        <v/>
      </c>
      <c r="AF181" s="130" t="str">
        <f>+IF(F181=0,"",'Ark1'!AE200)</f>
        <v/>
      </c>
      <c r="AG181" s="130" t="str">
        <f>+IF(F181=0,"",'Ark1'!AF200)</f>
        <v/>
      </c>
      <c r="AH181" s="37" t="str">
        <f t="shared" si="63"/>
        <v/>
      </c>
      <c r="AI181" s="25"/>
      <c r="AO181" t="s">
        <v>453</v>
      </c>
    </row>
    <row r="182" spans="1:41">
      <c r="A182" s="25"/>
      <c r="B182" s="44" t="str">
        <f t="shared" si="71"/>
        <v>Mars</v>
      </c>
      <c r="C182" s="392">
        <f>+'Ark1'!C201</f>
        <v>2010</v>
      </c>
      <c r="D182" s="44" t="str">
        <f>+IF(F182=0,"",'Ark1'!Q201)</f>
        <v/>
      </c>
      <c r="E182" s="44" t="str">
        <f t="shared" si="72"/>
        <v/>
      </c>
      <c r="F182" s="401">
        <f>+'Ark1'!R201</f>
        <v>0</v>
      </c>
      <c r="G182" s="44" t="str">
        <f t="shared" si="73"/>
        <v/>
      </c>
      <c r="H182" s="104" t="str">
        <f>+IF(F182=0,"",'Ark1'!AG201)</f>
        <v/>
      </c>
      <c r="I182" s="104" t="str">
        <f t="shared" si="74"/>
        <v/>
      </c>
      <c r="J182" s="104" t="str">
        <f>+IF(F182=0,"",'Ark1'!AH201)</f>
        <v/>
      </c>
      <c r="K182" s="104"/>
      <c r="L182" s="372"/>
      <c r="M182" s="372"/>
      <c r="N182" s="104" t="str">
        <f>+IF(F182=0,"",'Ark1'!U201)</f>
        <v/>
      </c>
      <c r="O182" s="104" t="str">
        <f t="shared" si="69"/>
        <v/>
      </c>
      <c r="P182" s="388"/>
      <c r="Q182" s="382"/>
      <c r="R182" s="382"/>
      <c r="S182" s="37" t="str">
        <f>+IF(F182=0,"",'Ark1'!S201)</f>
        <v/>
      </c>
      <c r="T182" s="37" t="str">
        <f t="shared" si="75"/>
        <v/>
      </c>
      <c r="U182" s="382"/>
      <c r="V182" s="37" t="str">
        <f>+IF(F182=0,"",'Ark1'!T201)</f>
        <v/>
      </c>
      <c r="W182" s="37" t="str">
        <f t="shared" si="70"/>
        <v/>
      </c>
      <c r="X182" s="130" t="str">
        <f>+IF(F182=0,"",'Ark1'!W201)</f>
        <v/>
      </c>
      <c r="Y182" s="130" t="str">
        <f>+IF(F182=0,"",'Ark1'!X201)</f>
        <v/>
      </c>
      <c r="Z182" s="130" t="str">
        <f>+IF(F182=0,"",'Ark1'!Y201)</f>
        <v/>
      </c>
      <c r="AA182" s="130" t="str">
        <f>+IF(F182=0,"",'Ark1'!Z201)</f>
        <v/>
      </c>
      <c r="AB182" s="104" t="str">
        <f>+IF(F182=0,"",'Ark1'!AA201)</f>
        <v/>
      </c>
      <c r="AC182" s="37" t="str">
        <f>+IF(F182=0,"",'Ark1'!AB201)</f>
        <v/>
      </c>
      <c r="AD182" s="37" t="str">
        <f>+IF(F182=0,"",'Ark1'!AC201)</f>
        <v/>
      </c>
      <c r="AE182" s="130" t="str">
        <f>+IF(F182=0,"",'Ark1'!AD201)</f>
        <v/>
      </c>
      <c r="AF182" s="130" t="str">
        <f>+IF(F182=0,"",'Ark1'!AE201)</f>
        <v/>
      </c>
      <c r="AG182" s="130" t="str">
        <f>+IF(F182=0,"",'Ark1'!AF201)</f>
        <v/>
      </c>
      <c r="AH182" s="37" t="str">
        <f t="shared" si="63"/>
        <v/>
      </c>
      <c r="AI182" s="25"/>
      <c r="AO182" t="s">
        <v>454</v>
      </c>
    </row>
    <row r="183" spans="1:41">
      <c r="A183" s="25"/>
      <c r="B183" s="44" t="str">
        <f t="shared" si="71"/>
        <v>April</v>
      </c>
      <c r="C183" s="392">
        <f>+'Ark1'!C202</f>
        <v>2010</v>
      </c>
      <c r="D183" s="44" t="str">
        <f>+IF(F183=0,"",'Ark1'!Q202)</f>
        <v/>
      </c>
      <c r="E183" s="44" t="str">
        <f t="shared" si="72"/>
        <v/>
      </c>
      <c r="F183" s="401">
        <f>+'Ark1'!R202</f>
        <v>0</v>
      </c>
      <c r="G183" s="44" t="str">
        <f t="shared" si="73"/>
        <v/>
      </c>
      <c r="H183" s="104" t="str">
        <f>+IF(F183=0,"",'Ark1'!AG202)</f>
        <v/>
      </c>
      <c r="I183" s="104" t="str">
        <f t="shared" si="74"/>
        <v/>
      </c>
      <c r="J183" s="104" t="str">
        <f>+IF(F183=0,"",'Ark1'!AH202)</f>
        <v/>
      </c>
      <c r="K183" s="104"/>
      <c r="L183" s="372"/>
      <c r="M183" s="372"/>
      <c r="N183" s="104" t="str">
        <f>+IF(F183=0,"",'Ark1'!U202)</f>
        <v/>
      </c>
      <c r="O183" s="104" t="str">
        <f t="shared" si="69"/>
        <v/>
      </c>
      <c r="P183" s="388"/>
      <c r="Q183" s="382"/>
      <c r="R183" s="382"/>
      <c r="S183" s="37" t="str">
        <f>+IF(F183=0,"",'Ark1'!S202)</f>
        <v/>
      </c>
      <c r="T183" s="37" t="str">
        <f t="shared" si="75"/>
        <v/>
      </c>
      <c r="U183" s="382"/>
      <c r="V183" s="37" t="str">
        <f>+IF(F183=0,"",'Ark1'!T202)</f>
        <v/>
      </c>
      <c r="W183" s="37" t="str">
        <f t="shared" si="70"/>
        <v/>
      </c>
      <c r="X183" s="130" t="str">
        <f>+IF(F183=0,"",'Ark1'!W202)</f>
        <v/>
      </c>
      <c r="Y183" s="130" t="str">
        <f>+IF(F183=0,"",'Ark1'!X202)</f>
        <v/>
      </c>
      <c r="Z183" s="130" t="str">
        <f>+IF(F183=0,"",'Ark1'!Y202)</f>
        <v/>
      </c>
      <c r="AA183" s="130" t="str">
        <f>+IF(F183=0,"",'Ark1'!Z202)</f>
        <v/>
      </c>
      <c r="AB183" s="104" t="str">
        <f>+IF(F183=0,"",'Ark1'!AA202)</f>
        <v/>
      </c>
      <c r="AC183" s="37" t="str">
        <f>+IF(F183=0,"",'Ark1'!AB202)</f>
        <v/>
      </c>
      <c r="AD183" s="37" t="str">
        <f>+IF(F183=0,"",'Ark1'!AC202)</f>
        <v/>
      </c>
      <c r="AE183" s="130" t="str">
        <f>+IF(F183=0,"",'Ark1'!AD202)</f>
        <v/>
      </c>
      <c r="AF183" s="130" t="str">
        <f>+IF(F183=0,"",'Ark1'!AE202)</f>
        <v/>
      </c>
      <c r="AG183" s="130" t="str">
        <f>+IF(F183=0,"",'Ark1'!AF202)</f>
        <v/>
      </c>
      <c r="AH183" s="37" t="str">
        <f t="shared" si="63"/>
        <v/>
      </c>
      <c r="AI183" s="25"/>
      <c r="AO183" t="s">
        <v>455</v>
      </c>
    </row>
    <row r="184" spans="1:41">
      <c r="A184" s="25"/>
      <c r="B184" s="44" t="str">
        <f t="shared" si="71"/>
        <v>Mai</v>
      </c>
      <c r="C184" s="392">
        <f>+'Ark1'!C203</f>
        <v>2010</v>
      </c>
      <c r="D184" s="44" t="str">
        <f>+IF(F184=0,"",'Ark1'!Q203)</f>
        <v/>
      </c>
      <c r="E184" s="44" t="str">
        <f t="shared" si="72"/>
        <v/>
      </c>
      <c r="F184" s="401">
        <f>+'Ark1'!R203</f>
        <v>0</v>
      </c>
      <c r="G184" s="44" t="str">
        <f t="shared" si="73"/>
        <v/>
      </c>
      <c r="H184" s="104" t="str">
        <f>+IF(F184=0,"",'Ark1'!AG203)</f>
        <v/>
      </c>
      <c r="I184" s="104" t="str">
        <f t="shared" si="74"/>
        <v/>
      </c>
      <c r="J184" s="104" t="str">
        <f>+IF(F184=0,"",'Ark1'!AH203)</f>
        <v/>
      </c>
      <c r="K184" s="104"/>
      <c r="L184" s="372"/>
      <c r="M184" s="372"/>
      <c r="N184" s="104" t="str">
        <f>+IF(F184=0,"",'Ark1'!U203)</f>
        <v/>
      </c>
      <c r="O184" s="104" t="str">
        <f t="shared" si="69"/>
        <v/>
      </c>
      <c r="P184" s="388"/>
      <c r="Q184" s="382"/>
      <c r="R184" s="382"/>
      <c r="S184" s="37" t="str">
        <f>+IF(F184=0,"",'Ark1'!S203)</f>
        <v/>
      </c>
      <c r="T184" s="37" t="str">
        <f t="shared" si="75"/>
        <v/>
      </c>
      <c r="U184" s="382"/>
      <c r="V184" s="37" t="str">
        <f>+IF(F184=0,"",'Ark1'!T203)</f>
        <v/>
      </c>
      <c r="W184" s="37" t="str">
        <f t="shared" si="70"/>
        <v/>
      </c>
      <c r="X184" s="130" t="str">
        <f>+IF(F184=0,"",'Ark1'!W203)</f>
        <v/>
      </c>
      <c r="Y184" s="130" t="str">
        <f>+IF(F184=0,"",'Ark1'!X203)</f>
        <v/>
      </c>
      <c r="Z184" s="130" t="str">
        <f>+IF(F184=0,"",'Ark1'!Y203)</f>
        <v/>
      </c>
      <c r="AA184" s="130" t="str">
        <f>+IF(F184=0,"",'Ark1'!Z203)</f>
        <v/>
      </c>
      <c r="AB184" s="104" t="str">
        <f>+IF(F184=0,"",'Ark1'!AA203)</f>
        <v/>
      </c>
      <c r="AC184" s="37" t="str">
        <f>+IF(F184=0,"",'Ark1'!AB203)</f>
        <v/>
      </c>
      <c r="AD184" s="37" t="str">
        <f>+IF(F184=0,"",'Ark1'!AC203)</f>
        <v/>
      </c>
      <c r="AE184" s="130" t="str">
        <f>+IF(F184=0,"",'Ark1'!AD203)</f>
        <v/>
      </c>
      <c r="AF184" s="130" t="str">
        <f>+IF(F184=0,"",'Ark1'!AE203)</f>
        <v/>
      </c>
      <c r="AG184" s="130" t="str">
        <f>+IF(F184=0,"",'Ark1'!AF203)</f>
        <v/>
      </c>
      <c r="AH184" s="37" t="str">
        <f t="shared" si="63"/>
        <v/>
      </c>
      <c r="AI184" s="25"/>
      <c r="AO184" t="s">
        <v>456</v>
      </c>
    </row>
    <row r="185" spans="1:41">
      <c r="A185" s="25"/>
      <c r="B185" s="44" t="str">
        <f t="shared" si="71"/>
        <v>Juni</v>
      </c>
      <c r="C185" s="392">
        <f>+'Ark1'!C204</f>
        <v>2010</v>
      </c>
      <c r="D185" s="44" t="str">
        <f>+IF(F185=0,"",'Ark1'!Q204)</f>
        <v/>
      </c>
      <c r="E185" s="44" t="str">
        <f t="shared" si="72"/>
        <v/>
      </c>
      <c r="F185" s="401">
        <f>+'Ark1'!R204</f>
        <v>0</v>
      </c>
      <c r="G185" s="44" t="str">
        <f t="shared" si="73"/>
        <v/>
      </c>
      <c r="H185" s="104" t="str">
        <f>+IF(F185=0,"",'Ark1'!AG204)</f>
        <v/>
      </c>
      <c r="I185" s="104" t="str">
        <f t="shared" si="74"/>
        <v/>
      </c>
      <c r="J185" s="104" t="str">
        <f>+IF(F185=0,"",'Ark1'!AH204)</f>
        <v/>
      </c>
      <c r="K185" s="104"/>
      <c r="L185" s="372"/>
      <c r="M185" s="372"/>
      <c r="N185" s="104" t="str">
        <f>+IF(F185=0,"",'Ark1'!U204)</f>
        <v/>
      </c>
      <c r="O185" s="104" t="str">
        <f t="shared" si="69"/>
        <v/>
      </c>
      <c r="P185" s="388"/>
      <c r="Q185" s="382"/>
      <c r="R185" s="382"/>
      <c r="S185" s="37" t="str">
        <f>+IF(F185=0,"",'Ark1'!S204)</f>
        <v/>
      </c>
      <c r="T185" s="37" t="str">
        <f t="shared" si="75"/>
        <v/>
      </c>
      <c r="U185" s="382"/>
      <c r="V185" s="37" t="str">
        <f>+IF(F185=0,"",'Ark1'!T204)</f>
        <v/>
      </c>
      <c r="W185" s="37" t="str">
        <f t="shared" si="70"/>
        <v/>
      </c>
      <c r="X185" s="130" t="str">
        <f>+IF(F185=0,"",'Ark1'!W204)</f>
        <v/>
      </c>
      <c r="Y185" s="130" t="str">
        <f>+IF(F185=0,"",'Ark1'!X204)</f>
        <v/>
      </c>
      <c r="Z185" s="130" t="str">
        <f>+IF(F185=0,"",'Ark1'!Y204)</f>
        <v/>
      </c>
      <c r="AA185" s="130" t="str">
        <f>+IF(F185=0,"",'Ark1'!Z204)</f>
        <v/>
      </c>
      <c r="AB185" s="104" t="str">
        <f>+IF(F185=0,"",'Ark1'!AA204)</f>
        <v/>
      </c>
      <c r="AC185" s="37" t="str">
        <f>+IF(F185=0,"",'Ark1'!AB204)</f>
        <v/>
      </c>
      <c r="AD185" s="37" t="str">
        <f>+IF(F185=0,"",'Ark1'!AC204)</f>
        <v/>
      </c>
      <c r="AE185" s="130" t="str">
        <f>+IF(F185=0,"",'Ark1'!AD204)</f>
        <v/>
      </c>
      <c r="AF185" s="130" t="str">
        <f>+IF(F185=0,"",'Ark1'!AE204)</f>
        <v/>
      </c>
      <c r="AG185" s="130" t="str">
        <f>+IF(F185=0,"",'Ark1'!AF204)</f>
        <v/>
      </c>
      <c r="AH185" s="37" t="str">
        <f t="shared" si="63"/>
        <v/>
      </c>
      <c r="AI185" s="25"/>
      <c r="AO185" t="s">
        <v>457</v>
      </c>
    </row>
    <row r="186" spans="1:41">
      <c r="A186" s="25"/>
      <c r="B186" s="44" t="str">
        <f t="shared" si="71"/>
        <v>Juli</v>
      </c>
      <c r="C186" s="392">
        <f>+'Ark1'!C205</f>
        <v>2010</v>
      </c>
      <c r="D186" s="44" t="str">
        <f>+IF(F186=0,"",'Ark1'!Q205)</f>
        <v/>
      </c>
      <c r="E186" s="44" t="str">
        <f t="shared" si="72"/>
        <v/>
      </c>
      <c r="F186" s="401">
        <f>+'Ark1'!R205</f>
        <v>0</v>
      </c>
      <c r="G186" s="44" t="str">
        <f t="shared" si="73"/>
        <v/>
      </c>
      <c r="H186" s="104" t="str">
        <f>+IF(F186=0,"",'Ark1'!AG205)</f>
        <v/>
      </c>
      <c r="I186" s="104" t="str">
        <f t="shared" si="74"/>
        <v/>
      </c>
      <c r="J186" s="104" t="str">
        <f>+IF(F186=0,"",'Ark1'!AH205)</f>
        <v/>
      </c>
      <c r="K186" s="104"/>
      <c r="L186" s="372"/>
      <c r="M186" s="372"/>
      <c r="N186" s="104" t="str">
        <f>+IF(F186=0,"",'Ark1'!U205)</f>
        <v/>
      </c>
      <c r="O186" s="104" t="str">
        <f t="shared" si="69"/>
        <v/>
      </c>
      <c r="P186" s="388"/>
      <c r="Q186" s="382"/>
      <c r="R186" s="382"/>
      <c r="S186" s="37" t="str">
        <f>+IF(F186=0,"",'Ark1'!S205)</f>
        <v/>
      </c>
      <c r="T186" s="37" t="str">
        <f t="shared" si="75"/>
        <v/>
      </c>
      <c r="U186" s="382"/>
      <c r="V186" s="37" t="str">
        <f>+IF(F186=0,"",'Ark1'!T205)</f>
        <v/>
      </c>
      <c r="W186" s="37" t="str">
        <f t="shared" si="70"/>
        <v/>
      </c>
      <c r="X186" s="130" t="str">
        <f>+IF(F186=0,"",'Ark1'!W205)</f>
        <v/>
      </c>
      <c r="Y186" s="130" t="str">
        <f>+IF(F186=0,"",'Ark1'!X205)</f>
        <v/>
      </c>
      <c r="Z186" s="130" t="str">
        <f>+IF(F186=0,"",'Ark1'!Y205)</f>
        <v/>
      </c>
      <c r="AA186" s="130" t="str">
        <f>+IF(F186=0,"",'Ark1'!Z205)</f>
        <v/>
      </c>
      <c r="AB186" s="104" t="str">
        <f>+IF(F186=0,"",'Ark1'!AA205)</f>
        <v/>
      </c>
      <c r="AC186" s="37" t="str">
        <f>+IF(F186=0,"",'Ark1'!AB205)</f>
        <v/>
      </c>
      <c r="AD186" s="37" t="str">
        <f>+IF(F186=0,"",'Ark1'!AC205)</f>
        <v/>
      </c>
      <c r="AE186" s="130" t="str">
        <f>+IF(F186=0,"",'Ark1'!AD205)</f>
        <v/>
      </c>
      <c r="AF186" s="130" t="str">
        <f>+IF(F186=0,"",'Ark1'!AE205)</f>
        <v/>
      </c>
      <c r="AG186" s="130" t="str">
        <f>+IF(F186=0,"",'Ark1'!AF205)</f>
        <v/>
      </c>
      <c r="AH186" s="37" t="str">
        <f t="shared" si="63"/>
        <v/>
      </c>
      <c r="AI186" s="25"/>
      <c r="AO186" t="s">
        <v>458</v>
      </c>
    </row>
    <row r="187" spans="1:41">
      <c r="A187" s="25"/>
      <c r="B187" s="44" t="str">
        <f t="shared" si="71"/>
        <v>August</v>
      </c>
      <c r="C187" s="392">
        <f>+'Ark1'!C206</f>
        <v>2010</v>
      </c>
      <c r="D187" s="44" t="str">
        <f>+IF(F187=0,"",'Ark1'!Q206)</f>
        <v/>
      </c>
      <c r="E187" s="44" t="str">
        <f t="shared" si="72"/>
        <v/>
      </c>
      <c r="F187" s="401">
        <f>+'Ark1'!R206</f>
        <v>0</v>
      </c>
      <c r="G187" s="44" t="str">
        <f t="shared" si="73"/>
        <v/>
      </c>
      <c r="H187" s="104" t="str">
        <f>+IF(F187=0,"",'Ark1'!AG206)</f>
        <v/>
      </c>
      <c r="I187" s="104" t="str">
        <f t="shared" si="74"/>
        <v/>
      </c>
      <c r="J187" s="104" t="str">
        <f>+IF(F187=0,"",'Ark1'!AH206)</f>
        <v/>
      </c>
      <c r="K187" s="104"/>
      <c r="L187" s="372"/>
      <c r="M187" s="372"/>
      <c r="N187" s="104" t="str">
        <f>+IF(F187=0,"",'Ark1'!U206)</f>
        <v/>
      </c>
      <c r="O187" s="104" t="str">
        <f t="shared" si="69"/>
        <v/>
      </c>
      <c r="P187" s="388"/>
      <c r="Q187" s="382"/>
      <c r="R187" s="382"/>
      <c r="S187" s="37" t="str">
        <f>+IF(F187=0,"",'Ark1'!S206)</f>
        <v/>
      </c>
      <c r="T187" s="37" t="str">
        <f t="shared" si="75"/>
        <v/>
      </c>
      <c r="U187" s="382"/>
      <c r="V187" s="37" t="str">
        <f>+IF(F187=0,"",'Ark1'!T206)</f>
        <v/>
      </c>
      <c r="W187" s="37" t="str">
        <f t="shared" si="70"/>
        <v/>
      </c>
      <c r="X187" s="130" t="str">
        <f>+IF(F187=0,"",'Ark1'!W206)</f>
        <v/>
      </c>
      <c r="Y187" s="130" t="str">
        <f>+IF(F187=0,"",'Ark1'!X206)</f>
        <v/>
      </c>
      <c r="Z187" s="130" t="str">
        <f>+IF(F187=0,"",'Ark1'!Y206)</f>
        <v/>
      </c>
      <c r="AA187" s="130" t="str">
        <f>+IF(F187=0,"",'Ark1'!Z206)</f>
        <v/>
      </c>
      <c r="AB187" s="104" t="str">
        <f>+IF(F187=0,"",'Ark1'!AA206)</f>
        <v/>
      </c>
      <c r="AC187" s="37" t="str">
        <f>+IF(F187=0,"",'Ark1'!AB206)</f>
        <v/>
      </c>
      <c r="AD187" s="37" t="str">
        <f>+IF(F187=0,"",'Ark1'!AC206)</f>
        <v/>
      </c>
      <c r="AE187" s="130" t="str">
        <f>+IF(F187=0,"",'Ark1'!AD206)</f>
        <v/>
      </c>
      <c r="AF187" s="130" t="str">
        <f>+IF(F187=0,"",'Ark1'!AE206)</f>
        <v/>
      </c>
      <c r="AG187" s="130" t="str">
        <f>+IF(F187=0,"",'Ark1'!AF206)</f>
        <v/>
      </c>
      <c r="AH187" s="37" t="str">
        <f t="shared" si="63"/>
        <v/>
      </c>
      <c r="AI187" s="25"/>
      <c r="AO187" t="s">
        <v>68</v>
      </c>
    </row>
    <row r="188" spans="1:41">
      <c r="A188" s="25"/>
      <c r="B188" s="44" t="str">
        <f t="shared" si="71"/>
        <v>September</v>
      </c>
      <c r="C188" s="392">
        <f>+'Ark1'!C207</f>
        <v>2010</v>
      </c>
      <c r="D188" s="44" t="str">
        <f>+IF(F188=0,"",'Ark1'!Q207)</f>
        <v/>
      </c>
      <c r="E188" s="44" t="str">
        <f t="shared" si="72"/>
        <v/>
      </c>
      <c r="F188" s="401">
        <f>+'Ark1'!R207</f>
        <v>0</v>
      </c>
      <c r="G188" s="44" t="str">
        <f t="shared" si="73"/>
        <v/>
      </c>
      <c r="H188" s="104" t="str">
        <f>+IF(F188=0,"",'Ark1'!AG207)</f>
        <v/>
      </c>
      <c r="I188" s="104" t="str">
        <f t="shared" si="74"/>
        <v/>
      </c>
      <c r="J188" s="104" t="str">
        <f>+IF(F188=0,"",'Ark1'!AH207)</f>
        <v/>
      </c>
      <c r="K188" s="104"/>
      <c r="L188" s="372"/>
      <c r="M188" s="372"/>
      <c r="N188" s="104" t="str">
        <f>+IF(F188=0,"",'Ark1'!U207)</f>
        <v/>
      </c>
      <c r="O188" s="104" t="str">
        <f t="shared" si="69"/>
        <v/>
      </c>
      <c r="P188" s="388"/>
      <c r="Q188" s="382"/>
      <c r="R188" s="382"/>
      <c r="S188" s="37" t="str">
        <f>+IF(F188=0,"",'Ark1'!S207)</f>
        <v/>
      </c>
      <c r="T188" s="37" t="str">
        <f t="shared" si="75"/>
        <v/>
      </c>
      <c r="U188" s="382"/>
      <c r="V188" s="37" t="str">
        <f>+IF(F188=0,"",'Ark1'!T207)</f>
        <v/>
      </c>
      <c r="W188" s="37" t="str">
        <f t="shared" si="70"/>
        <v/>
      </c>
      <c r="X188" s="130" t="str">
        <f>+IF(F188=0,"",'Ark1'!W207)</f>
        <v/>
      </c>
      <c r="Y188" s="130" t="str">
        <f>+IF(F188=0,"",'Ark1'!X207)</f>
        <v/>
      </c>
      <c r="Z188" s="130" t="str">
        <f>+IF(F188=0,"",'Ark1'!Y207)</f>
        <v/>
      </c>
      <c r="AA188" s="130" t="str">
        <f>+IF(F188=0,"",'Ark1'!Z207)</f>
        <v/>
      </c>
      <c r="AB188" s="104" t="str">
        <f>+IF(F188=0,"",'Ark1'!AA207)</f>
        <v/>
      </c>
      <c r="AC188" s="37" t="str">
        <f>+IF(F188=0,"",'Ark1'!AB207)</f>
        <v/>
      </c>
      <c r="AD188" s="37" t="str">
        <f>+IF(F188=0,"",'Ark1'!AC207)</f>
        <v/>
      </c>
      <c r="AE188" s="130" t="str">
        <f>+IF(F188=0,"",'Ark1'!AD207)</f>
        <v/>
      </c>
      <c r="AF188" s="130" t="str">
        <f>+IF(F188=0,"",'Ark1'!AE207)</f>
        <v/>
      </c>
      <c r="AG188" s="130" t="str">
        <f>+IF(F188=0,"",'Ark1'!AF207)</f>
        <v/>
      </c>
      <c r="AH188" s="37" t="str">
        <f t="shared" si="63"/>
        <v/>
      </c>
      <c r="AI188" s="25"/>
      <c r="AO188" t="s">
        <v>80</v>
      </c>
    </row>
    <row r="189" spans="1:41">
      <c r="A189" s="25"/>
      <c r="B189" s="44" t="str">
        <f t="shared" si="71"/>
        <v>Oktober</v>
      </c>
      <c r="C189" s="392">
        <f>+'Ark1'!C208</f>
        <v>2010</v>
      </c>
      <c r="D189" s="44" t="str">
        <f>+IF(F189=0,"",'Ark1'!Q208)</f>
        <v/>
      </c>
      <c r="E189" s="44" t="str">
        <f t="shared" si="72"/>
        <v/>
      </c>
      <c r="F189" s="401">
        <f>+'Ark1'!R208</f>
        <v>0</v>
      </c>
      <c r="G189" s="44" t="str">
        <f t="shared" si="73"/>
        <v/>
      </c>
      <c r="H189" s="104" t="str">
        <f>+IF(F189=0,"",'Ark1'!AG208)</f>
        <v/>
      </c>
      <c r="I189" s="104" t="str">
        <f t="shared" si="74"/>
        <v/>
      </c>
      <c r="J189" s="104" t="str">
        <f>+IF(F189=0,"",'Ark1'!AH208)</f>
        <v/>
      </c>
      <c r="K189" s="104"/>
      <c r="L189" s="372"/>
      <c r="M189" s="372"/>
      <c r="N189" s="104" t="str">
        <f>+IF(F189=0,"",'Ark1'!U208)</f>
        <v/>
      </c>
      <c r="O189" s="104" t="str">
        <f t="shared" si="69"/>
        <v/>
      </c>
      <c r="P189" s="388"/>
      <c r="Q189" s="382"/>
      <c r="R189" s="382"/>
      <c r="S189" s="37" t="str">
        <f>+IF(F189=0,"",'Ark1'!S208)</f>
        <v/>
      </c>
      <c r="T189" s="37" t="str">
        <f t="shared" si="75"/>
        <v/>
      </c>
      <c r="U189" s="382"/>
      <c r="V189" s="37" t="str">
        <f>+IF(F189=0,"",'Ark1'!T208)</f>
        <v/>
      </c>
      <c r="W189" s="37" t="str">
        <f t="shared" si="70"/>
        <v/>
      </c>
      <c r="X189" s="130" t="str">
        <f>+IF(F189=0,"",'Ark1'!W208)</f>
        <v/>
      </c>
      <c r="Y189" s="130" t="str">
        <f>+IF(F189=0,"",'Ark1'!X208)</f>
        <v/>
      </c>
      <c r="Z189" s="130" t="str">
        <f>+IF(F189=0,"",'Ark1'!Y208)</f>
        <v/>
      </c>
      <c r="AA189" s="130" t="str">
        <f>+IF(F189=0,"",'Ark1'!Z208)</f>
        <v/>
      </c>
      <c r="AB189" s="104" t="str">
        <f>+IF(F189=0,"",'Ark1'!AA208)</f>
        <v/>
      </c>
      <c r="AC189" s="37" t="str">
        <f>+IF(F189=0,"",'Ark1'!AB208)</f>
        <v/>
      </c>
      <c r="AD189" s="37" t="str">
        <f>+IF(F189=0,"",'Ark1'!AC208)</f>
        <v/>
      </c>
      <c r="AE189" s="130" t="str">
        <f>+IF(F189=0,"",'Ark1'!AD208)</f>
        <v/>
      </c>
      <c r="AF189" s="130" t="str">
        <f>+IF(F189=0,"",'Ark1'!AE208)</f>
        <v/>
      </c>
      <c r="AG189" s="130" t="str">
        <f>+IF(F189=0,"",'Ark1'!AF208)</f>
        <v/>
      </c>
      <c r="AH189" s="37" t="str">
        <f t="shared" si="63"/>
        <v/>
      </c>
      <c r="AI189" s="25"/>
      <c r="AO189" t="s">
        <v>69</v>
      </c>
    </row>
    <row r="190" spans="1:41">
      <c r="A190" s="25"/>
      <c r="B190" s="44" t="str">
        <f>+AO190</f>
        <v>November</v>
      </c>
      <c r="C190" s="392">
        <f>+'Ark1'!C209</f>
        <v>2010</v>
      </c>
      <c r="D190" s="44" t="str">
        <f>+IF(F190=0,"",'Ark1'!Q209)</f>
        <v/>
      </c>
      <c r="E190" s="44" t="str">
        <f t="shared" si="72"/>
        <v/>
      </c>
      <c r="F190" s="401">
        <f>+'Ark1'!R209</f>
        <v>0</v>
      </c>
      <c r="G190" s="44" t="str">
        <f t="shared" si="73"/>
        <v/>
      </c>
      <c r="H190" s="104" t="str">
        <f>+IF(F190=0,"",'Ark1'!AG209)</f>
        <v/>
      </c>
      <c r="I190" s="104" t="str">
        <f t="shared" si="74"/>
        <v/>
      </c>
      <c r="J190" s="104" t="str">
        <f>+IF(F190=0,"",'Ark1'!AH209)</f>
        <v/>
      </c>
      <c r="K190" s="104"/>
      <c r="L190" s="372"/>
      <c r="M190" s="372"/>
      <c r="N190" s="104" t="str">
        <f>+IF(F190=0,"",'Ark1'!U209)</f>
        <v/>
      </c>
      <c r="O190" s="104" t="str">
        <f t="shared" si="69"/>
        <v/>
      </c>
      <c r="P190" s="388"/>
      <c r="Q190" s="382"/>
      <c r="R190" s="382"/>
      <c r="S190" s="37" t="str">
        <f>+IF(F190=0,"",'Ark1'!S209)</f>
        <v/>
      </c>
      <c r="T190" s="37" t="str">
        <f t="shared" si="75"/>
        <v/>
      </c>
      <c r="U190" s="382"/>
      <c r="V190" s="37" t="str">
        <f>+IF(F190=0,"",'Ark1'!T209)</f>
        <v/>
      </c>
      <c r="W190" s="37" t="str">
        <f t="shared" si="70"/>
        <v/>
      </c>
      <c r="X190" s="130" t="str">
        <f>+IF(F190=0,"",'Ark1'!W209)</f>
        <v/>
      </c>
      <c r="Y190" s="130" t="str">
        <f>+IF(F190=0,"",'Ark1'!X209)</f>
        <v/>
      </c>
      <c r="Z190" s="130" t="str">
        <f>+IF(F190=0,"",'Ark1'!Y209)</f>
        <v/>
      </c>
      <c r="AA190" s="130" t="str">
        <f>+IF(F190=0,"",'Ark1'!Z209)</f>
        <v/>
      </c>
      <c r="AB190" s="104" t="str">
        <f>+IF(F190=0,"",'Ark1'!AA209)</f>
        <v/>
      </c>
      <c r="AC190" s="37" t="str">
        <f>+IF(F190=0,"",'Ark1'!AB209)</f>
        <v/>
      </c>
      <c r="AD190" s="37" t="str">
        <f>+IF(F190=0,"",'Ark1'!AC209)</f>
        <v/>
      </c>
      <c r="AE190" s="130" t="str">
        <f>+IF(F190=0,"",'Ark1'!AD209)</f>
        <v/>
      </c>
      <c r="AF190" s="130" t="str">
        <f>+IF(F190=0,"",'Ark1'!AE209)</f>
        <v/>
      </c>
      <c r="AG190" s="130" t="str">
        <f>+IF(F190=0,"",'Ark1'!AF209)</f>
        <v/>
      </c>
      <c r="AH190" s="37" t="str">
        <f t="shared" si="63"/>
        <v/>
      </c>
      <c r="AI190" s="25"/>
      <c r="AO190" t="s">
        <v>70</v>
      </c>
    </row>
    <row r="191" spans="1:41">
      <c r="A191" s="25"/>
      <c r="B191" s="44" t="str">
        <f>+AO191</f>
        <v>Desember</v>
      </c>
      <c r="C191" s="392">
        <f>+'Ark1'!C210</f>
        <v>2010</v>
      </c>
      <c r="D191" s="44" t="str">
        <f>+IF(F191=0,"",'Ark1'!Q210)</f>
        <v/>
      </c>
      <c r="E191" s="44" t="str">
        <f t="shared" si="72"/>
        <v/>
      </c>
      <c r="F191" s="401">
        <f>+'Ark1'!R210</f>
        <v>0</v>
      </c>
      <c r="G191" s="44" t="str">
        <f t="shared" si="73"/>
        <v/>
      </c>
      <c r="H191" s="104" t="str">
        <f>+IF(F191=0,"",'Ark1'!AG210)</f>
        <v/>
      </c>
      <c r="I191" s="104" t="str">
        <f t="shared" si="74"/>
        <v/>
      </c>
      <c r="J191" s="104" t="str">
        <f>+IF(F191=0,"",'Ark1'!AH210)</f>
        <v/>
      </c>
      <c r="K191" s="104"/>
      <c r="L191" s="372"/>
      <c r="M191" s="372"/>
      <c r="N191" s="104" t="str">
        <f>+IF(F191=0,"",'Ark1'!U210)</f>
        <v/>
      </c>
      <c r="O191" s="104" t="str">
        <f t="shared" si="69"/>
        <v/>
      </c>
      <c r="P191" s="388"/>
      <c r="Q191" s="382"/>
      <c r="R191" s="382"/>
      <c r="S191" s="37" t="str">
        <f>+IF(F191=0,"",'Ark1'!S210)</f>
        <v/>
      </c>
      <c r="T191" s="37" t="str">
        <f t="shared" si="75"/>
        <v/>
      </c>
      <c r="U191" s="382"/>
      <c r="V191" s="37" t="str">
        <f>+IF(F191=0,"",'Ark1'!T210)</f>
        <v/>
      </c>
      <c r="W191" s="37" t="str">
        <f t="shared" si="70"/>
        <v/>
      </c>
      <c r="X191" s="130" t="str">
        <f>+IF(F191=0,"",'Ark1'!W210)</f>
        <v/>
      </c>
      <c r="Y191" s="130" t="str">
        <f>+IF(F191=0,"",'Ark1'!X210)</f>
        <v/>
      </c>
      <c r="Z191" s="130" t="str">
        <f>+IF(F191=0,"",'Ark1'!Y210)</f>
        <v/>
      </c>
      <c r="AA191" s="130" t="str">
        <f>+IF(F191=0,"",'Ark1'!Z210)</f>
        <v/>
      </c>
      <c r="AB191" s="104" t="str">
        <f>+IF(F191=0,"",'Ark1'!AA210)</f>
        <v/>
      </c>
      <c r="AC191" s="37" t="str">
        <f>+IF(F191=0,"",'Ark1'!AB210)</f>
        <v/>
      </c>
      <c r="AD191" s="37" t="str">
        <f>+IF(F191=0,"",'Ark1'!AC210)</f>
        <v/>
      </c>
      <c r="AE191" s="130" t="str">
        <f>+IF(F191=0,"",'Ark1'!AD210)</f>
        <v/>
      </c>
      <c r="AF191" s="130" t="str">
        <f>+IF(F191=0,"",'Ark1'!AE210)</f>
        <v/>
      </c>
      <c r="AG191" s="130" t="str">
        <f>+IF(F191=0,"",'Ark1'!AF210)</f>
        <v/>
      </c>
      <c r="AH191" s="37" t="str">
        <f t="shared" si="63"/>
        <v/>
      </c>
      <c r="AI191" s="25"/>
      <c r="AO191" t="s">
        <v>71</v>
      </c>
    </row>
    <row r="192" spans="1:41">
      <c r="A192" s="25"/>
      <c r="B192" s="69" t="str">
        <f t="shared" ref="B192:B201" si="76">+AO192</f>
        <v>Januar</v>
      </c>
      <c r="C192" s="393">
        <f>+'Ark1'!C211</f>
        <v>2009</v>
      </c>
      <c r="D192" s="69" t="str">
        <f>+IF(F192=0,"",'Ark1'!Q211)</f>
        <v/>
      </c>
      <c r="E192" s="69" t="str">
        <f>+IF(F192=0,"",D192-D204)</f>
        <v/>
      </c>
      <c r="F192" s="402">
        <f>+'Ark1'!R211</f>
        <v>0</v>
      </c>
      <c r="G192" s="69" t="str">
        <f>+IF(F192=0,"",F192-F204)</f>
        <v/>
      </c>
      <c r="H192" s="125" t="str">
        <f>+IF(F192=0,"",'Ark1'!AG211)</f>
        <v/>
      </c>
      <c r="I192" s="125" t="str">
        <f>+IF(F192=0,"",H192-H204)</f>
        <v/>
      </c>
      <c r="J192" s="125" t="str">
        <f>+IF(F192=0,"",'Ark1'!AH211)</f>
        <v/>
      </c>
      <c r="K192" s="125"/>
      <c r="L192" s="373"/>
      <c r="M192" s="373"/>
      <c r="N192" s="125" t="str">
        <f>+IF(F192=0,"",'Ark1'!U211)</f>
        <v/>
      </c>
      <c r="O192" s="125" t="str">
        <f t="shared" si="69"/>
        <v/>
      </c>
      <c r="P192" s="389"/>
      <c r="Q192" s="383"/>
      <c r="R192" s="383"/>
      <c r="S192" s="70" t="str">
        <f>+IF(F192=0,"",'Ark1'!S211)</f>
        <v/>
      </c>
      <c r="T192" s="70" t="str">
        <f>+IF(F192=0,"",S192-S204)</f>
        <v/>
      </c>
      <c r="U192" s="383"/>
      <c r="V192" s="70" t="str">
        <f>+IF(F192=0,"",'Ark1'!T211)</f>
        <v/>
      </c>
      <c r="W192" s="70" t="str">
        <f t="shared" si="70"/>
        <v/>
      </c>
      <c r="X192" s="131" t="str">
        <f>+IF(F192=0,"",'Ark1'!W211)</f>
        <v/>
      </c>
      <c r="Y192" s="131" t="str">
        <f>+IF(F192=0,"",'Ark1'!X211)</f>
        <v/>
      </c>
      <c r="Z192" s="131" t="str">
        <f>+IF(F192=0,"",'Ark1'!Y211)</f>
        <v/>
      </c>
      <c r="AA192" s="131" t="str">
        <f>+IF(F192=0,"",'Ark1'!Z211)</f>
        <v/>
      </c>
      <c r="AB192" s="125" t="str">
        <f>+IF(F192=0,"",'Ark1'!AA211)</f>
        <v/>
      </c>
      <c r="AC192" s="70" t="str">
        <f>+IF(F192=0,"",'Ark1'!AB211)</f>
        <v/>
      </c>
      <c r="AD192" s="70" t="str">
        <f>+IF(F192=0,"",'Ark1'!AC211)</f>
        <v/>
      </c>
      <c r="AE192" s="131" t="str">
        <f>+IF(F192=0,"",'Ark1'!AD211)</f>
        <v/>
      </c>
      <c r="AF192" s="131" t="str">
        <f>+IF(F192=0,"",'Ark1'!AE211)</f>
        <v/>
      </c>
      <c r="AG192" s="131" t="str">
        <f>+IF(F192=0,"",'Ark1'!AF211)</f>
        <v/>
      </c>
      <c r="AH192" s="70" t="str">
        <f t="shared" si="63"/>
        <v/>
      </c>
      <c r="AI192" s="25"/>
      <c r="AO192" t="s">
        <v>452</v>
      </c>
    </row>
    <row r="193" spans="1:41">
      <c r="A193" s="25"/>
      <c r="B193" s="69" t="str">
        <f t="shared" si="76"/>
        <v>Februar</v>
      </c>
      <c r="C193" s="393">
        <f>+'Ark1'!C212</f>
        <v>2009</v>
      </c>
      <c r="D193" s="69" t="str">
        <f>+IF(F193=0,"",'Ark1'!Q212)</f>
        <v/>
      </c>
      <c r="E193" s="69" t="str">
        <f t="shared" ref="E193:E203" si="77">+IF(F193=0,"",D193-D205)</f>
        <v/>
      </c>
      <c r="F193" s="402">
        <f>+'Ark1'!R212</f>
        <v>0</v>
      </c>
      <c r="G193" s="69" t="str">
        <f t="shared" ref="G193:G203" si="78">+IF(F193=0,"",F193-F205)</f>
        <v/>
      </c>
      <c r="H193" s="125" t="str">
        <f>+IF(F193=0,"",'Ark1'!AG212)</f>
        <v/>
      </c>
      <c r="I193" s="125" t="str">
        <f t="shared" ref="I193:I203" si="79">+IF(F193=0,"",H193-H205)</f>
        <v/>
      </c>
      <c r="J193" s="125" t="str">
        <f>+IF(F193=0,"",'Ark1'!AH212)</f>
        <v/>
      </c>
      <c r="K193" s="125"/>
      <c r="L193" s="373"/>
      <c r="M193" s="373"/>
      <c r="N193" s="125" t="str">
        <f>+IF(F193=0,"",'Ark1'!U212)</f>
        <v/>
      </c>
      <c r="O193" s="125" t="str">
        <f t="shared" si="69"/>
        <v/>
      </c>
      <c r="P193" s="389"/>
      <c r="Q193" s="383"/>
      <c r="R193" s="383"/>
      <c r="S193" s="70" t="str">
        <f>+IF(F193=0,"",'Ark1'!S212)</f>
        <v/>
      </c>
      <c r="T193" s="70" t="str">
        <f t="shared" ref="T193:T203" si="80">+IF(F193=0,"",S193-S205)</f>
        <v/>
      </c>
      <c r="U193" s="383"/>
      <c r="V193" s="70" t="str">
        <f>+IF(F193=0,"",'Ark1'!T212)</f>
        <v/>
      </c>
      <c r="W193" s="70" t="str">
        <f t="shared" si="70"/>
        <v/>
      </c>
      <c r="X193" s="131" t="str">
        <f>+IF(F193=0,"",'Ark1'!W212)</f>
        <v/>
      </c>
      <c r="Y193" s="131" t="str">
        <f>+IF(F193=0,"",'Ark1'!X212)</f>
        <v/>
      </c>
      <c r="Z193" s="131" t="str">
        <f>+IF(F193=0,"",'Ark1'!Y212)</f>
        <v/>
      </c>
      <c r="AA193" s="131" t="str">
        <f>+IF(F193=0,"",'Ark1'!Z212)</f>
        <v/>
      </c>
      <c r="AB193" s="125" t="str">
        <f>+IF(F193=0,"",'Ark1'!AA212)</f>
        <v/>
      </c>
      <c r="AC193" s="70" t="str">
        <f>+IF(F193=0,"",'Ark1'!AB212)</f>
        <v/>
      </c>
      <c r="AD193" s="70" t="str">
        <f>+IF(F193=0,"",'Ark1'!AC212)</f>
        <v/>
      </c>
      <c r="AE193" s="131" t="str">
        <f>+IF(F193=0,"",'Ark1'!AD212)</f>
        <v/>
      </c>
      <c r="AF193" s="131" t="str">
        <f>+IF(F193=0,"",'Ark1'!AE212)</f>
        <v/>
      </c>
      <c r="AG193" s="131" t="str">
        <f>+IF(F193=0,"",'Ark1'!AF212)</f>
        <v/>
      </c>
      <c r="AH193" s="70" t="str">
        <f t="shared" si="63"/>
        <v/>
      </c>
      <c r="AI193" s="25"/>
      <c r="AO193" t="s">
        <v>453</v>
      </c>
    </row>
    <row r="194" spans="1:41">
      <c r="A194" s="25"/>
      <c r="B194" s="69" t="str">
        <f t="shared" si="76"/>
        <v>Mars</v>
      </c>
      <c r="C194" s="393">
        <f>+'Ark1'!C213</f>
        <v>2009</v>
      </c>
      <c r="D194" s="69" t="str">
        <f>+IF(F194=0,"",'Ark1'!Q213)</f>
        <v/>
      </c>
      <c r="E194" s="69" t="str">
        <f t="shared" si="77"/>
        <v/>
      </c>
      <c r="F194" s="402">
        <f>+'Ark1'!R213</f>
        <v>0</v>
      </c>
      <c r="G194" s="69" t="str">
        <f t="shared" si="78"/>
        <v/>
      </c>
      <c r="H194" s="125" t="str">
        <f>+IF(F194=0,"",'Ark1'!AG213)</f>
        <v/>
      </c>
      <c r="I194" s="125" t="str">
        <f t="shared" si="79"/>
        <v/>
      </c>
      <c r="J194" s="125" t="str">
        <f>+IF(F194=0,"",'Ark1'!AH213)</f>
        <v/>
      </c>
      <c r="K194" s="125"/>
      <c r="L194" s="373"/>
      <c r="M194" s="373"/>
      <c r="N194" s="125" t="str">
        <f>+IF(F194=0,"",'Ark1'!U213)</f>
        <v/>
      </c>
      <c r="O194" s="125" t="str">
        <f t="shared" si="69"/>
        <v/>
      </c>
      <c r="P194" s="389"/>
      <c r="Q194" s="383"/>
      <c r="R194" s="383"/>
      <c r="S194" s="70" t="str">
        <f>+IF(F194=0,"",'Ark1'!S213)</f>
        <v/>
      </c>
      <c r="T194" s="70" t="str">
        <f t="shared" si="80"/>
        <v/>
      </c>
      <c r="U194" s="383"/>
      <c r="V194" s="70" t="str">
        <f>+IF(F194=0,"",'Ark1'!T213)</f>
        <v/>
      </c>
      <c r="W194" s="70" t="str">
        <f t="shared" si="70"/>
        <v/>
      </c>
      <c r="X194" s="131" t="str">
        <f>+IF(F194=0,"",'Ark1'!W213)</f>
        <v/>
      </c>
      <c r="Y194" s="131" t="str">
        <f>+IF(F194=0,"",'Ark1'!X213)</f>
        <v/>
      </c>
      <c r="Z194" s="131" t="str">
        <f>+IF(F194=0,"",'Ark1'!Y213)</f>
        <v/>
      </c>
      <c r="AA194" s="131" t="str">
        <f>+IF(F194=0,"",'Ark1'!Z213)</f>
        <v/>
      </c>
      <c r="AB194" s="125" t="str">
        <f>+IF(F194=0,"",'Ark1'!AA213)</f>
        <v/>
      </c>
      <c r="AC194" s="70" t="str">
        <f>+IF(F194=0,"",'Ark1'!AB213)</f>
        <v/>
      </c>
      <c r="AD194" s="70" t="str">
        <f>+IF(F194=0,"",'Ark1'!AC213)</f>
        <v/>
      </c>
      <c r="AE194" s="131" t="str">
        <f>+IF(F194=0,"",'Ark1'!AD213)</f>
        <v/>
      </c>
      <c r="AF194" s="131" t="str">
        <f>+IF(F194=0,"",'Ark1'!AE213)</f>
        <v/>
      </c>
      <c r="AG194" s="131" t="str">
        <f>+IF(F194=0,"",'Ark1'!AF213)</f>
        <v/>
      </c>
      <c r="AH194" s="70" t="str">
        <f t="shared" si="63"/>
        <v/>
      </c>
      <c r="AI194" s="25"/>
      <c r="AO194" t="s">
        <v>454</v>
      </c>
    </row>
    <row r="195" spans="1:41">
      <c r="A195" s="25"/>
      <c r="B195" s="69" t="str">
        <f t="shared" si="76"/>
        <v>April</v>
      </c>
      <c r="C195" s="393">
        <f>+'Ark1'!C214</f>
        <v>2009</v>
      </c>
      <c r="D195" s="69" t="str">
        <f>+IF(F195=0,"",'Ark1'!Q214)</f>
        <v/>
      </c>
      <c r="E195" s="69" t="str">
        <f t="shared" si="77"/>
        <v/>
      </c>
      <c r="F195" s="402">
        <f>+'Ark1'!R214</f>
        <v>0</v>
      </c>
      <c r="G195" s="69" t="str">
        <f t="shared" si="78"/>
        <v/>
      </c>
      <c r="H195" s="125" t="str">
        <f>+IF(F195=0,"",'Ark1'!AG214)</f>
        <v/>
      </c>
      <c r="I195" s="125" t="str">
        <f t="shared" si="79"/>
        <v/>
      </c>
      <c r="J195" s="125" t="str">
        <f>+IF(F195=0,"",'Ark1'!AH214)</f>
        <v/>
      </c>
      <c r="K195" s="125"/>
      <c r="L195" s="373"/>
      <c r="M195" s="373"/>
      <c r="N195" s="125" t="str">
        <f>+IF(F195=0,"",'Ark1'!U214)</f>
        <v/>
      </c>
      <c r="O195" s="125" t="str">
        <f t="shared" si="69"/>
        <v/>
      </c>
      <c r="P195" s="389"/>
      <c r="Q195" s="383"/>
      <c r="R195" s="383"/>
      <c r="S195" s="70" t="str">
        <f>+IF(F195=0,"",'Ark1'!S214)</f>
        <v/>
      </c>
      <c r="T195" s="70" t="str">
        <f t="shared" si="80"/>
        <v/>
      </c>
      <c r="U195" s="383"/>
      <c r="V195" s="70" t="str">
        <f>+IF(F195=0,"",'Ark1'!T214)</f>
        <v/>
      </c>
      <c r="W195" s="70" t="str">
        <f t="shared" si="70"/>
        <v/>
      </c>
      <c r="X195" s="131" t="str">
        <f>+IF(F195=0,"",'Ark1'!W214)</f>
        <v/>
      </c>
      <c r="Y195" s="131" t="str">
        <f>+IF(F195=0,"",'Ark1'!X214)</f>
        <v/>
      </c>
      <c r="Z195" s="131" t="str">
        <f>+IF(F195=0,"",'Ark1'!Y214)</f>
        <v/>
      </c>
      <c r="AA195" s="131" t="str">
        <f>+IF(F195=0,"",'Ark1'!Z214)</f>
        <v/>
      </c>
      <c r="AB195" s="125" t="str">
        <f>+IF(F195=0,"",'Ark1'!AA214)</f>
        <v/>
      </c>
      <c r="AC195" s="70" t="str">
        <f>+IF(F195=0,"",'Ark1'!AB214)</f>
        <v/>
      </c>
      <c r="AD195" s="70" t="str">
        <f>+IF(F195=0,"",'Ark1'!AC214)</f>
        <v/>
      </c>
      <c r="AE195" s="131" t="str">
        <f>+IF(F195=0,"",'Ark1'!AD214)</f>
        <v/>
      </c>
      <c r="AF195" s="131" t="str">
        <f>+IF(F195=0,"",'Ark1'!AE214)</f>
        <v/>
      </c>
      <c r="AG195" s="131" t="str">
        <f>+IF(F195=0,"",'Ark1'!AF214)</f>
        <v/>
      </c>
      <c r="AH195" s="70" t="str">
        <f t="shared" si="63"/>
        <v/>
      </c>
      <c r="AI195" s="25"/>
      <c r="AO195" t="s">
        <v>455</v>
      </c>
    </row>
    <row r="196" spans="1:41">
      <c r="A196" s="25"/>
      <c r="B196" s="69" t="str">
        <f t="shared" si="76"/>
        <v>Mai</v>
      </c>
      <c r="C196" s="393">
        <f>+'Ark1'!C215</f>
        <v>2009</v>
      </c>
      <c r="D196" s="69" t="str">
        <f>+IF(F196=0,"",'Ark1'!Q215)</f>
        <v/>
      </c>
      <c r="E196" s="69" t="str">
        <f t="shared" si="77"/>
        <v/>
      </c>
      <c r="F196" s="402">
        <f>+'Ark1'!R215</f>
        <v>0</v>
      </c>
      <c r="G196" s="69" t="str">
        <f t="shared" si="78"/>
        <v/>
      </c>
      <c r="H196" s="125" t="str">
        <f>+IF(F196=0,"",'Ark1'!AG215)</f>
        <v/>
      </c>
      <c r="I196" s="125" t="str">
        <f t="shared" si="79"/>
        <v/>
      </c>
      <c r="J196" s="125" t="str">
        <f>+IF(F196=0,"",'Ark1'!AH215)</f>
        <v/>
      </c>
      <c r="K196" s="125"/>
      <c r="L196" s="373"/>
      <c r="M196" s="373"/>
      <c r="N196" s="125" t="str">
        <f>+IF(F196=0,"",'Ark1'!U215)</f>
        <v/>
      </c>
      <c r="O196" s="125" t="str">
        <f t="shared" si="69"/>
        <v/>
      </c>
      <c r="P196" s="389"/>
      <c r="Q196" s="383"/>
      <c r="R196" s="383"/>
      <c r="S196" s="70" t="str">
        <f>+IF(F196=0,"",'Ark1'!S215)</f>
        <v/>
      </c>
      <c r="T196" s="70" t="str">
        <f t="shared" si="80"/>
        <v/>
      </c>
      <c r="U196" s="383"/>
      <c r="V196" s="70" t="str">
        <f>+IF(F196=0,"",'Ark1'!T215)</f>
        <v/>
      </c>
      <c r="W196" s="70" t="str">
        <f t="shared" si="70"/>
        <v/>
      </c>
      <c r="X196" s="131" t="str">
        <f>+IF(F196=0,"",'Ark1'!W215)</f>
        <v/>
      </c>
      <c r="Y196" s="131" t="str">
        <f>+IF(F196=0,"",'Ark1'!X215)</f>
        <v/>
      </c>
      <c r="Z196" s="131" t="str">
        <f>+IF(F196=0,"",'Ark1'!Y215)</f>
        <v/>
      </c>
      <c r="AA196" s="131" t="str">
        <f>+IF(F196=0,"",'Ark1'!Z215)</f>
        <v/>
      </c>
      <c r="AB196" s="125" t="str">
        <f>+IF(F196=0,"",'Ark1'!AA215)</f>
        <v/>
      </c>
      <c r="AC196" s="70" t="str">
        <f>+IF(F196=0,"",'Ark1'!AB215)</f>
        <v/>
      </c>
      <c r="AD196" s="70" t="str">
        <f>+IF(F196=0,"",'Ark1'!AC215)</f>
        <v/>
      </c>
      <c r="AE196" s="131" t="str">
        <f>+IF(F196=0,"",'Ark1'!AD215)</f>
        <v/>
      </c>
      <c r="AF196" s="131" t="str">
        <f>+IF(F196=0,"",'Ark1'!AE215)</f>
        <v/>
      </c>
      <c r="AG196" s="131" t="str">
        <f>+IF(F196=0,"",'Ark1'!AF215)</f>
        <v/>
      </c>
      <c r="AH196" s="70" t="str">
        <f t="shared" si="63"/>
        <v/>
      </c>
      <c r="AI196" s="25"/>
      <c r="AO196" t="s">
        <v>456</v>
      </c>
    </row>
    <row r="197" spans="1:41">
      <c r="A197" s="25"/>
      <c r="B197" s="69" t="str">
        <f t="shared" si="76"/>
        <v>Juni</v>
      </c>
      <c r="C197" s="393">
        <f>+'Ark1'!C216</f>
        <v>2009</v>
      </c>
      <c r="D197" s="69" t="str">
        <f>+IF(F197=0,"",'Ark1'!Q216)</f>
        <v/>
      </c>
      <c r="E197" s="69" t="str">
        <f t="shared" si="77"/>
        <v/>
      </c>
      <c r="F197" s="402">
        <f>+'Ark1'!R216</f>
        <v>0</v>
      </c>
      <c r="G197" s="69" t="str">
        <f t="shared" si="78"/>
        <v/>
      </c>
      <c r="H197" s="125" t="str">
        <f>+IF(F197=0,"",'Ark1'!AG216)</f>
        <v/>
      </c>
      <c r="I197" s="125" t="str">
        <f t="shared" si="79"/>
        <v/>
      </c>
      <c r="J197" s="125" t="str">
        <f>+IF(F197=0,"",'Ark1'!AH216)</f>
        <v/>
      </c>
      <c r="K197" s="125"/>
      <c r="L197" s="373"/>
      <c r="M197" s="373"/>
      <c r="N197" s="125" t="str">
        <f>+IF(F197=0,"",'Ark1'!U216)</f>
        <v/>
      </c>
      <c r="O197" s="125" t="str">
        <f t="shared" si="69"/>
        <v/>
      </c>
      <c r="P197" s="389"/>
      <c r="Q197" s="383"/>
      <c r="R197" s="383"/>
      <c r="S197" s="70" t="str">
        <f>+IF(F197=0,"",'Ark1'!S216)</f>
        <v/>
      </c>
      <c r="T197" s="70" t="str">
        <f t="shared" si="80"/>
        <v/>
      </c>
      <c r="U197" s="383"/>
      <c r="V197" s="70" t="str">
        <f>+IF(F197=0,"",'Ark1'!T216)</f>
        <v/>
      </c>
      <c r="W197" s="70" t="str">
        <f t="shared" si="70"/>
        <v/>
      </c>
      <c r="X197" s="131" t="str">
        <f>+IF(F197=0,"",'Ark1'!W216)</f>
        <v/>
      </c>
      <c r="Y197" s="131" t="str">
        <f>+IF(F197=0,"",'Ark1'!X216)</f>
        <v/>
      </c>
      <c r="Z197" s="131" t="str">
        <f>+IF(F197=0,"",'Ark1'!Y216)</f>
        <v/>
      </c>
      <c r="AA197" s="131" t="str">
        <f>+IF(F197=0,"",'Ark1'!Z216)</f>
        <v/>
      </c>
      <c r="AB197" s="125" t="str">
        <f>+IF(F197=0,"",'Ark1'!AA216)</f>
        <v/>
      </c>
      <c r="AC197" s="70" t="str">
        <f>+IF(F197=0,"",'Ark1'!AB216)</f>
        <v/>
      </c>
      <c r="AD197" s="70" t="str">
        <f>+IF(F197=0,"",'Ark1'!AC216)</f>
        <v/>
      </c>
      <c r="AE197" s="131" t="str">
        <f>+IF(F197=0,"",'Ark1'!AD216)</f>
        <v/>
      </c>
      <c r="AF197" s="131" t="str">
        <f>+IF(F197=0,"",'Ark1'!AE216)</f>
        <v/>
      </c>
      <c r="AG197" s="131" t="str">
        <f>+IF(F197=0,"",'Ark1'!AF216)</f>
        <v/>
      </c>
      <c r="AH197" s="70" t="str">
        <f t="shared" si="63"/>
        <v/>
      </c>
      <c r="AI197" s="25"/>
      <c r="AO197" t="s">
        <v>457</v>
      </c>
    </row>
    <row r="198" spans="1:41">
      <c r="A198" s="25"/>
      <c r="B198" s="69" t="str">
        <f t="shared" si="76"/>
        <v>Juli</v>
      </c>
      <c r="C198" s="393">
        <f>+'Ark1'!C217</f>
        <v>2009</v>
      </c>
      <c r="D198" s="69" t="str">
        <f>+IF(F198=0,"",'Ark1'!Q217)</f>
        <v/>
      </c>
      <c r="E198" s="69" t="str">
        <f t="shared" si="77"/>
        <v/>
      </c>
      <c r="F198" s="402">
        <f>+'Ark1'!R217</f>
        <v>0</v>
      </c>
      <c r="G198" s="69" t="str">
        <f t="shared" si="78"/>
        <v/>
      </c>
      <c r="H198" s="125" t="str">
        <f>+IF(F198=0,"",'Ark1'!AG217)</f>
        <v/>
      </c>
      <c r="I198" s="125" t="str">
        <f t="shared" si="79"/>
        <v/>
      </c>
      <c r="J198" s="125" t="str">
        <f>+IF(F198=0,"",'Ark1'!AH217)</f>
        <v/>
      </c>
      <c r="K198" s="125"/>
      <c r="L198" s="373"/>
      <c r="M198" s="373"/>
      <c r="N198" s="125" t="str">
        <f>+IF(F198=0,"",'Ark1'!U217)</f>
        <v/>
      </c>
      <c r="O198" s="125" t="str">
        <f t="shared" si="69"/>
        <v/>
      </c>
      <c r="P198" s="389"/>
      <c r="Q198" s="383"/>
      <c r="R198" s="383"/>
      <c r="S198" s="70" t="str">
        <f>+IF(F198=0,"",'Ark1'!S217)</f>
        <v/>
      </c>
      <c r="T198" s="70" t="str">
        <f t="shared" si="80"/>
        <v/>
      </c>
      <c r="U198" s="383"/>
      <c r="V198" s="70" t="str">
        <f>+IF(F198=0,"",'Ark1'!T217)</f>
        <v/>
      </c>
      <c r="W198" s="70" t="str">
        <f t="shared" si="70"/>
        <v/>
      </c>
      <c r="X198" s="131" t="str">
        <f>+IF(F198=0,"",'Ark1'!W217)</f>
        <v/>
      </c>
      <c r="Y198" s="131" t="str">
        <f>+IF(F198=0,"",'Ark1'!X217)</f>
        <v/>
      </c>
      <c r="Z198" s="131" t="str">
        <f>+IF(F198=0,"",'Ark1'!Y217)</f>
        <v/>
      </c>
      <c r="AA198" s="131" t="str">
        <f>+IF(F198=0,"",'Ark1'!Z217)</f>
        <v/>
      </c>
      <c r="AB198" s="125" t="str">
        <f>+IF(F198=0,"",'Ark1'!AA217)</f>
        <v/>
      </c>
      <c r="AC198" s="70" t="str">
        <f>+IF(F198=0,"",'Ark1'!AB217)</f>
        <v/>
      </c>
      <c r="AD198" s="70" t="str">
        <f>+IF(F198=0,"",'Ark1'!AC217)</f>
        <v/>
      </c>
      <c r="AE198" s="131" t="str">
        <f>+IF(F198=0,"",'Ark1'!AD217)</f>
        <v/>
      </c>
      <c r="AF198" s="131" t="str">
        <f>+IF(F198=0,"",'Ark1'!AE217)</f>
        <v/>
      </c>
      <c r="AG198" s="131" t="str">
        <f>+IF(F198=0,"",'Ark1'!AF217)</f>
        <v/>
      </c>
      <c r="AH198" s="70" t="str">
        <f t="shared" si="63"/>
        <v/>
      </c>
      <c r="AI198" s="25"/>
      <c r="AO198" t="s">
        <v>458</v>
      </c>
    </row>
    <row r="199" spans="1:41">
      <c r="A199" s="25"/>
      <c r="B199" s="69" t="str">
        <f t="shared" si="76"/>
        <v>August</v>
      </c>
      <c r="C199" s="393">
        <f>+'Ark1'!C218</f>
        <v>2009</v>
      </c>
      <c r="D199" s="69" t="str">
        <f>+IF(F199=0,"",'Ark1'!Q218)</f>
        <v/>
      </c>
      <c r="E199" s="69" t="str">
        <f t="shared" si="77"/>
        <v/>
      </c>
      <c r="F199" s="402">
        <f>+'Ark1'!R218</f>
        <v>0</v>
      </c>
      <c r="G199" s="69" t="str">
        <f t="shared" si="78"/>
        <v/>
      </c>
      <c r="H199" s="125" t="str">
        <f>+IF(F199=0,"",'Ark1'!AG218)</f>
        <v/>
      </c>
      <c r="I199" s="125" t="str">
        <f t="shared" si="79"/>
        <v/>
      </c>
      <c r="J199" s="125" t="str">
        <f>+IF(F199=0,"",'Ark1'!AH218)</f>
        <v/>
      </c>
      <c r="K199" s="125"/>
      <c r="L199" s="373"/>
      <c r="M199" s="373"/>
      <c r="N199" s="125" t="str">
        <f>+IF(F199=0,"",'Ark1'!U218)</f>
        <v/>
      </c>
      <c r="O199" s="125" t="str">
        <f t="shared" si="69"/>
        <v/>
      </c>
      <c r="P199" s="389"/>
      <c r="Q199" s="383"/>
      <c r="R199" s="383"/>
      <c r="S199" s="70" t="str">
        <f>+IF(F199=0,"",'Ark1'!S218)</f>
        <v/>
      </c>
      <c r="T199" s="70" t="str">
        <f t="shared" si="80"/>
        <v/>
      </c>
      <c r="U199" s="383"/>
      <c r="V199" s="70" t="str">
        <f>+IF(F199=0,"",'Ark1'!T218)</f>
        <v/>
      </c>
      <c r="W199" s="70" t="str">
        <f t="shared" si="70"/>
        <v/>
      </c>
      <c r="X199" s="131" t="str">
        <f>+IF(F199=0,"",'Ark1'!W218)</f>
        <v/>
      </c>
      <c r="Y199" s="131" t="str">
        <f>+IF(F199=0,"",'Ark1'!X218)</f>
        <v/>
      </c>
      <c r="Z199" s="131" t="str">
        <f>+IF(F199=0,"",'Ark1'!Y218)</f>
        <v/>
      </c>
      <c r="AA199" s="131" t="str">
        <f>+IF(F199=0,"",'Ark1'!Z218)</f>
        <v/>
      </c>
      <c r="AB199" s="125" t="str">
        <f>+IF(F199=0,"",'Ark1'!AA218)</f>
        <v/>
      </c>
      <c r="AC199" s="70" t="str">
        <f>+IF(F199=0,"",'Ark1'!AB218)</f>
        <v/>
      </c>
      <c r="AD199" s="70" t="str">
        <f>+IF(F199=0,"",'Ark1'!AC218)</f>
        <v/>
      </c>
      <c r="AE199" s="131" t="str">
        <f>+IF(F199=0,"",'Ark1'!AD218)</f>
        <v/>
      </c>
      <c r="AF199" s="131" t="str">
        <f>+IF(F199=0,"",'Ark1'!AE218)</f>
        <v/>
      </c>
      <c r="AG199" s="131" t="str">
        <f>+IF(F199=0,"",'Ark1'!AF218)</f>
        <v/>
      </c>
      <c r="AH199" s="70" t="str">
        <f t="shared" si="63"/>
        <v/>
      </c>
      <c r="AI199" s="25"/>
      <c r="AO199" t="s">
        <v>68</v>
      </c>
    </row>
    <row r="200" spans="1:41">
      <c r="A200" s="25"/>
      <c r="B200" s="69" t="str">
        <f t="shared" si="76"/>
        <v>September</v>
      </c>
      <c r="C200" s="393">
        <f>+'Ark1'!C219</f>
        <v>2009</v>
      </c>
      <c r="D200" s="69" t="str">
        <f>+IF(F200=0,"",'Ark1'!Q219)</f>
        <v/>
      </c>
      <c r="E200" s="69" t="str">
        <f t="shared" si="77"/>
        <v/>
      </c>
      <c r="F200" s="402">
        <f>+'Ark1'!R219</f>
        <v>0</v>
      </c>
      <c r="G200" s="69" t="str">
        <f t="shared" si="78"/>
        <v/>
      </c>
      <c r="H200" s="125" t="str">
        <f>+IF(F200=0,"",'Ark1'!AG219)</f>
        <v/>
      </c>
      <c r="I200" s="125" t="str">
        <f t="shared" si="79"/>
        <v/>
      </c>
      <c r="J200" s="125" t="str">
        <f>+IF(F200=0,"",'Ark1'!AH219)</f>
        <v/>
      </c>
      <c r="K200" s="125"/>
      <c r="L200" s="373"/>
      <c r="M200" s="373"/>
      <c r="N200" s="125" t="str">
        <f>+IF(F200=0,"",'Ark1'!U219)</f>
        <v/>
      </c>
      <c r="O200" s="125" t="str">
        <f t="shared" si="69"/>
        <v/>
      </c>
      <c r="P200" s="389"/>
      <c r="Q200" s="383"/>
      <c r="R200" s="383"/>
      <c r="S200" s="70" t="str">
        <f>+IF(F200=0,"",'Ark1'!S219)</f>
        <v/>
      </c>
      <c r="T200" s="70" t="str">
        <f t="shared" si="80"/>
        <v/>
      </c>
      <c r="U200" s="383"/>
      <c r="V200" s="70" t="str">
        <f>+IF(F200=0,"",'Ark1'!T219)</f>
        <v/>
      </c>
      <c r="W200" s="70" t="str">
        <f t="shared" si="70"/>
        <v/>
      </c>
      <c r="X200" s="131" t="str">
        <f>+IF(F200=0,"",'Ark1'!W219)</f>
        <v/>
      </c>
      <c r="Y200" s="131" t="str">
        <f>+IF(F200=0,"",'Ark1'!X219)</f>
        <v/>
      </c>
      <c r="Z200" s="131" t="str">
        <f>+IF(F200=0,"",'Ark1'!Y219)</f>
        <v/>
      </c>
      <c r="AA200" s="131" t="str">
        <f>+IF(F200=0,"",'Ark1'!Z219)</f>
        <v/>
      </c>
      <c r="AB200" s="125" t="str">
        <f>+IF(F200=0,"",'Ark1'!AA219)</f>
        <v/>
      </c>
      <c r="AC200" s="70" t="str">
        <f>+IF(F200=0,"",'Ark1'!AB219)</f>
        <v/>
      </c>
      <c r="AD200" s="70" t="str">
        <f>+IF(F200=0,"",'Ark1'!AC219)</f>
        <v/>
      </c>
      <c r="AE200" s="131" t="str">
        <f>+IF(F200=0,"",'Ark1'!AD219)</f>
        <v/>
      </c>
      <c r="AF200" s="131" t="str">
        <f>+IF(F200=0,"",'Ark1'!AE219)</f>
        <v/>
      </c>
      <c r="AG200" s="131" t="str">
        <f>+IF(F200=0,"",'Ark1'!AF219)</f>
        <v/>
      </c>
      <c r="AH200" s="70" t="str">
        <f t="shared" si="63"/>
        <v/>
      </c>
      <c r="AI200" s="25"/>
      <c r="AO200" t="s">
        <v>80</v>
      </c>
    </row>
    <row r="201" spans="1:41">
      <c r="A201" s="25"/>
      <c r="B201" s="69" t="str">
        <f t="shared" si="76"/>
        <v>Oktober</v>
      </c>
      <c r="C201" s="393">
        <f>+'Ark1'!C220</f>
        <v>2009</v>
      </c>
      <c r="D201" s="69" t="str">
        <f>+IF(F201=0,"",'Ark1'!Q220)</f>
        <v/>
      </c>
      <c r="E201" s="69" t="str">
        <f t="shared" si="77"/>
        <v/>
      </c>
      <c r="F201" s="402">
        <f>+'Ark1'!R220</f>
        <v>0</v>
      </c>
      <c r="G201" s="69" t="str">
        <f t="shared" si="78"/>
        <v/>
      </c>
      <c r="H201" s="125" t="str">
        <f>+IF(F201=0,"",'Ark1'!AG220)</f>
        <v/>
      </c>
      <c r="I201" s="125" t="str">
        <f t="shared" si="79"/>
        <v/>
      </c>
      <c r="J201" s="125" t="str">
        <f>+IF(F201=0,"",'Ark1'!AH220)</f>
        <v/>
      </c>
      <c r="K201" s="125"/>
      <c r="L201" s="373"/>
      <c r="M201" s="373"/>
      <c r="N201" s="125" t="str">
        <f>+IF(F201=0,"",'Ark1'!U220)</f>
        <v/>
      </c>
      <c r="O201" s="125" t="str">
        <f t="shared" si="69"/>
        <v/>
      </c>
      <c r="P201" s="389"/>
      <c r="Q201" s="383"/>
      <c r="R201" s="383"/>
      <c r="S201" s="70" t="str">
        <f>+IF(F201=0,"",'Ark1'!S220)</f>
        <v/>
      </c>
      <c r="T201" s="70" t="str">
        <f t="shared" si="80"/>
        <v/>
      </c>
      <c r="U201" s="383"/>
      <c r="V201" s="70" t="str">
        <f>+IF(F201=0,"",'Ark1'!T220)</f>
        <v/>
      </c>
      <c r="W201" s="70" t="str">
        <f t="shared" si="70"/>
        <v/>
      </c>
      <c r="X201" s="131" t="str">
        <f>+IF(F201=0,"",'Ark1'!W220)</f>
        <v/>
      </c>
      <c r="Y201" s="131" t="str">
        <f>+IF(F201=0,"",'Ark1'!X220)</f>
        <v/>
      </c>
      <c r="Z201" s="131" t="str">
        <f>+IF(F201=0,"",'Ark1'!Y220)</f>
        <v/>
      </c>
      <c r="AA201" s="131" t="str">
        <f>+IF(F201=0,"",'Ark1'!Z220)</f>
        <v/>
      </c>
      <c r="AB201" s="125" t="str">
        <f>+IF(F201=0,"",'Ark1'!AA220)</f>
        <v/>
      </c>
      <c r="AC201" s="70" t="str">
        <f>+IF(F201=0,"",'Ark1'!AB220)</f>
        <v/>
      </c>
      <c r="AD201" s="70" t="str">
        <f>+IF(F201=0,"",'Ark1'!AC220)</f>
        <v/>
      </c>
      <c r="AE201" s="131" t="str">
        <f>+IF(F201=0,"",'Ark1'!AD220)</f>
        <v/>
      </c>
      <c r="AF201" s="131" t="str">
        <f>+IF(F201=0,"",'Ark1'!AE220)</f>
        <v/>
      </c>
      <c r="AG201" s="131" t="str">
        <f>+IF(F201=0,"",'Ark1'!AF220)</f>
        <v/>
      </c>
      <c r="AH201" s="70" t="str">
        <f t="shared" si="63"/>
        <v/>
      </c>
      <c r="AI201" s="25"/>
      <c r="AO201" t="s">
        <v>69</v>
      </c>
    </row>
    <row r="202" spans="1:41">
      <c r="A202" s="25"/>
      <c r="B202" s="69" t="str">
        <f>+AO202</f>
        <v>November</v>
      </c>
      <c r="C202" s="393">
        <f>+'Ark1'!C221</f>
        <v>2009</v>
      </c>
      <c r="D202" s="69" t="str">
        <f>+IF(F202=0,"",'Ark1'!Q221)</f>
        <v/>
      </c>
      <c r="E202" s="69" t="str">
        <f t="shared" si="77"/>
        <v/>
      </c>
      <c r="F202" s="402">
        <f>+'Ark1'!R221</f>
        <v>0</v>
      </c>
      <c r="G202" s="69" t="str">
        <f t="shared" si="78"/>
        <v/>
      </c>
      <c r="H202" s="125" t="str">
        <f>+IF(F202=0,"",'Ark1'!AG221)</f>
        <v/>
      </c>
      <c r="I202" s="125" t="str">
        <f t="shared" si="79"/>
        <v/>
      </c>
      <c r="J202" s="125" t="str">
        <f>+IF(F202=0,"",'Ark1'!AH221)</f>
        <v/>
      </c>
      <c r="K202" s="125"/>
      <c r="L202" s="373"/>
      <c r="M202" s="373"/>
      <c r="N202" s="125" t="str">
        <f>+IF(F202=0,"",'Ark1'!U221)</f>
        <v/>
      </c>
      <c r="O202" s="125" t="str">
        <f t="shared" si="69"/>
        <v/>
      </c>
      <c r="P202" s="389"/>
      <c r="Q202" s="383"/>
      <c r="R202" s="383"/>
      <c r="S202" s="70" t="str">
        <f>+IF(F202=0,"",'Ark1'!S221)</f>
        <v/>
      </c>
      <c r="T202" s="70" t="str">
        <f t="shared" si="80"/>
        <v/>
      </c>
      <c r="U202" s="383"/>
      <c r="V202" s="70" t="str">
        <f>+IF(F202=0,"",'Ark1'!T221)</f>
        <v/>
      </c>
      <c r="W202" s="70" t="str">
        <f t="shared" si="70"/>
        <v/>
      </c>
      <c r="X202" s="131" t="str">
        <f>+IF(F202=0,"",'Ark1'!W221)</f>
        <v/>
      </c>
      <c r="Y202" s="131" t="str">
        <f>+IF(F202=0,"",'Ark1'!X221)</f>
        <v/>
      </c>
      <c r="Z202" s="131" t="str">
        <f>+IF(F202=0,"",'Ark1'!Y221)</f>
        <v/>
      </c>
      <c r="AA202" s="131" t="str">
        <f>+IF(F202=0,"",'Ark1'!Z221)</f>
        <v/>
      </c>
      <c r="AB202" s="125" t="str">
        <f>+IF(F202=0,"",'Ark1'!AA221)</f>
        <v/>
      </c>
      <c r="AC202" s="70" t="str">
        <f>+IF(F202=0,"",'Ark1'!AB221)</f>
        <v/>
      </c>
      <c r="AD202" s="70" t="str">
        <f>+IF(F202=0,"",'Ark1'!AC221)</f>
        <v/>
      </c>
      <c r="AE202" s="131" t="str">
        <f>+IF(F202=0,"",'Ark1'!AD221)</f>
        <v/>
      </c>
      <c r="AF202" s="131" t="str">
        <f>+IF(F202=0,"",'Ark1'!AE221)</f>
        <v/>
      </c>
      <c r="AG202" s="131" t="str">
        <f>+IF(F202=0,"",'Ark1'!AF221)</f>
        <v/>
      </c>
      <c r="AH202" s="70" t="str">
        <f t="shared" si="63"/>
        <v/>
      </c>
      <c r="AI202" s="25"/>
      <c r="AO202" t="s">
        <v>70</v>
      </c>
    </row>
    <row r="203" spans="1:41">
      <c r="A203" s="25"/>
      <c r="B203" s="69" t="str">
        <f>+AO203</f>
        <v>Desember</v>
      </c>
      <c r="C203" s="393">
        <f>+'Ark1'!C222</f>
        <v>2009</v>
      </c>
      <c r="D203" s="69" t="str">
        <f>+IF(F203=0,"",'Ark1'!Q222)</f>
        <v/>
      </c>
      <c r="E203" s="69" t="str">
        <f t="shared" si="77"/>
        <v/>
      </c>
      <c r="F203" s="402">
        <f>+'Ark1'!R222</f>
        <v>0</v>
      </c>
      <c r="G203" s="69" t="str">
        <f t="shared" si="78"/>
        <v/>
      </c>
      <c r="H203" s="125" t="str">
        <f>+IF(F203=0,"",'Ark1'!AG222)</f>
        <v/>
      </c>
      <c r="I203" s="125" t="str">
        <f t="shared" si="79"/>
        <v/>
      </c>
      <c r="J203" s="125" t="str">
        <f>+IF(F203=0,"",'Ark1'!AH222)</f>
        <v/>
      </c>
      <c r="K203" s="125"/>
      <c r="L203" s="373"/>
      <c r="M203" s="373"/>
      <c r="N203" s="125" t="str">
        <f>+IF(F203=0,"",'Ark1'!U222)</f>
        <v/>
      </c>
      <c r="O203" s="125" t="str">
        <f t="shared" si="69"/>
        <v/>
      </c>
      <c r="P203" s="389"/>
      <c r="Q203" s="383"/>
      <c r="R203" s="383"/>
      <c r="S203" s="70" t="str">
        <f>+IF(F203=0,"",'Ark1'!S222)</f>
        <v/>
      </c>
      <c r="T203" s="70" t="str">
        <f t="shared" si="80"/>
        <v/>
      </c>
      <c r="U203" s="383"/>
      <c r="V203" s="70" t="str">
        <f>+IF(F203=0,"",'Ark1'!T222)</f>
        <v/>
      </c>
      <c r="W203" s="70" t="str">
        <f t="shared" si="70"/>
        <v/>
      </c>
      <c r="X203" s="131" t="str">
        <f>+IF(F203=0,"",'Ark1'!W222)</f>
        <v/>
      </c>
      <c r="Y203" s="131" t="str">
        <f>+IF(F203=0,"",'Ark1'!X222)</f>
        <v/>
      </c>
      <c r="Z203" s="131" t="str">
        <f>+IF(F203=0,"",'Ark1'!Y222)</f>
        <v/>
      </c>
      <c r="AA203" s="131" t="str">
        <f>+IF(F203=0,"",'Ark1'!Z222)</f>
        <v/>
      </c>
      <c r="AB203" s="125" t="str">
        <f>+IF(F203=0,"",'Ark1'!AA222)</f>
        <v/>
      </c>
      <c r="AC203" s="70" t="str">
        <f>+IF(F203=0,"",'Ark1'!AB222)</f>
        <v/>
      </c>
      <c r="AD203" s="70" t="str">
        <f>+IF(F203=0,"",'Ark1'!AC222)</f>
        <v/>
      </c>
      <c r="AE203" s="131" t="str">
        <f>+IF(F203=0,"",'Ark1'!AD222)</f>
        <v/>
      </c>
      <c r="AF203" s="131" t="str">
        <f>+IF(F203=0,"",'Ark1'!AE222)</f>
        <v/>
      </c>
      <c r="AG203" s="131" t="str">
        <f>+IF(F203=0,"",'Ark1'!AF222)</f>
        <v/>
      </c>
      <c r="AH203" s="70" t="str">
        <f t="shared" si="63"/>
        <v/>
      </c>
      <c r="AI203" s="25"/>
      <c r="AO203" t="s">
        <v>71</v>
      </c>
    </row>
    <row r="204" spans="1:41">
      <c r="A204" s="25"/>
      <c r="B204" s="44" t="str">
        <f t="shared" ref="B204:B213" si="81">+AO204</f>
        <v>Januar</v>
      </c>
      <c r="C204" s="392">
        <f>+'Ark1'!C223</f>
        <v>2008</v>
      </c>
      <c r="D204" s="44" t="str">
        <f>+IF(F204=0,"",'Ark1'!Q223)</f>
        <v/>
      </c>
      <c r="E204" s="44" t="str">
        <f>+IF(F204=0,"",D204-D216)</f>
        <v/>
      </c>
      <c r="F204" s="401">
        <f>+'Ark1'!R223</f>
        <v>0</v>
      </c>
      <c r="G204" s="44" t="str">
        <f>+IF(F204=0,"",F204-F216)</f>
        <v/>
      </c>
      <c r="H204" s="104" t="str">
        <f>+IF(F204=0,"",'Ark1'!AG223)</f>
        <v/>
      </c>
      <c r="I204" s="104" t="str">
        <f>+IF(F204=0,"",H204-H216)</f>
        <v/>
      </c>
      <c r="J204" s="104" t="str">
        <f>+IF(F204=0,"",'Ark1'!AH223)</f>
        <v/>
      </c>
      <c r="K204" s="104"/>
      <c r="L204" s="372"/>
      <c r="M204" s="372"/>
      <c r="N204" s="104" t="str">
        <f>+IF(F204=0,"",'Ark1'!U223)</f>
        <v/>
      </c>
      <c r="O204" s="104" t="str">
        <f t="shared" si="69"/>
        <v/>
      </c>
      <c r="P204" s="388"/>
      <c r="Q204" s="382"/>
      <c r="R204" s="382"/>
      <c r="S204" s="37" t="str">
        <f>+IF(F204=0,"",'Ark1'!S223)</f>
        <v/>
      </c>
      <c r="T204" s="37" t="str">
        <f>+IF(F204=0,"",S204-S216)</f>
        <v/>
      </c>
      <c r="U204" s="382"/>
      <c r="V204" s="37" t="str">
        <f>+IF(F204=0,"",'Ark1'!T223)</f>
        <v/>
      </c>
      <c r="W204" s="37" t="str">
        <f t="shared" si="70"/>
        <v/>
      </c>
      <c r="X204" s="130" t="str">
        <f>+IF(F204=0,"",'Ark1'!W223)</f>
        <v/>
      </c>
      <c r="Y204" s="130" t="str">
        <f>+IF(F204=0,"",'Ark1'!X223)</f>
        <v/>
      </c>
      <c r="Z204" s="130" t="str">
        <f>+IF(F204=0,"",'Ark1'!Y223)</f>
        <v/>
      </c>
      <c r="AA204" s="130" t="str">
        <f>+IF(F204=0,"",'Ark1'!Z223)</f>
        <v/>
      </c>
      <c r="AB204" s="104" t="str">
        <f>+IF(F204=0,"",'Ark1'!AA223)</f>
        <v/>
      </c>
      <c r="AC204" s="37" t="str">
        <f>+IF(F204=0,"",'Ark1'!AB223)</f>
        <v/>
      </c>
      <c r="AD204" s="37" t="str">
        <f>+IF(F204=0,"",'Ark1'!AC223)</f>
        <v/>
      </c>
      <c r="AE204" s="130" t="str">
        <f>+IF(F204=0,"",'Ark1'!AD223)</f>
        <v/>
      </c>
      <c r="AF204" s="130" t="str">
        <f>+IF(F204=0,"",'Ark1'!AE223)</f>
        <v/>
      </c>
      <c r="AG204" s="130" t="str">
        <f>+IF(F204=0,"",'Ark1'!AF223)</f>
        <v/>
      </c>
      <c r="AH204" s="37" t="str">
        <f t="shared" si="63"/>
        <v/>
      </c>
      <c r="AI204" s="25"/>
      <c r="AO204" t="s">
        <v>452</v>
      </c>
    </row>
    <row r="205" spans="1:41">
      <c r="A205" s="25"/>
      <c r="B205" s="44" t="str">
        <f t="shared" si="81"/>
        <v>Februar</v>
      </c>
      <c r="C205" s="392">
        <f>+'Ark1'!C224</f>
        <v>2008</v>
      </c>
      <c r="D205" s="44" t="str">
        <f>+IF(F205=0,"",'Ark1'!Q224)</f>
        <v/>
      </c>
      <c r="E205" s="44" t="str">
        <f t="shared" ref="E205:E215" si="82">+IF(F205=0,"",D205-D217)</f>
        <v/>
      </c>
      <c r="F205" s="401">
        <f>+'Ark1'!R224</f>
        <v>0</v>
      </c>
      <c r="G205" s="44" t="str">
        <f t="shared" ref="G205:G215" si="83">+IF(F205=0,"",F205-F217)</f>
        <v/>
      </c>
      <c r="H205" s="104" t="str">
        <f>+IF(F205=0,"",'Ark1'!AG224)</f>
        <v/>
      </c>
      <c r="I205" s="104" t="str">
        <f t="shared" ref="I205:I215" si="84">+IF(F205=0,"",H205-H217)</f>
        <v/>
      </c>
      <c r="J205" s="104" t="str">
        <f>+IF(F205=0,"",'Ark1'!AH224)</f>
        <v/>
      </c>
      <c r="K205" s="104"/>
      <c r="L205" s="372"/>
      <c r="M205" s="372"/>
      <c r="N205" s="104" t="str">
        <f>+IF(F205=0,"",'Ark1'!U224)</f>
        <v/>
      </c>
      <c r="O205" s="104" t="str">
        <f t="shared" si="69"/>
        <v/>
      </c>
      <c r="P205" s="388"/>
      <c r="Q205" s="382"/>
      <c r="R205" s="382"/>
      <c r="S205" s="37" t="str">
        <f>+IF(F205=0,"",'Ark1'!S224)</f>
        <v/>
      </c>
      <c r="T205" s="37" t="str">
        <f t="shared" ref="T205:T215" si="85">+IF(F205=0,"",S205-S217)</f>
        <v/>
      </c>
      <c r="U205" s="382"/>
      <c r="V205" s="37" t="str">
        <f>+IF(F205=0,"",'Ark1'!T224)</f>
        <v/>
      </c>
      <c r="W205" s="37" t="str">
        <f t="shared" si="70"/>
        <v/>
      </c>
      <c r="X205" s="130" t="str">
        <f>+IF(F205=0,"",'Ark1'!W224)</f>
        <v/>
      </c>
      <c r="Y205" s="130" t="str">
        <f>+IF(F205=0,"",'Ark1'!X224)</f>
        <v/>
      </c>
      <c r="Z205" s="130" t="str">
        <f>+IF(F205=0,"",'Ark1'!Y224)</f>
        <v/>
      </c>
      <c r="AA205" s="130" t="str">
        <f>+IF(F205=0,"",'Ark1'!Z224)</f>
        <v/>
      </c>
      <c r="AB205" s="104" t="str">
        <f>+IF(F205=0,"",'Ark1'!AA224)</f>
        <v/>
      </c>
      <c r="AC205" s="37" t="str">
        <f>+IF(F205=0,"",'Ark1'!AB224)</f>
        <v/>
      </c>
      <c r="AD205" s="37" t="str">
        <f>+IF(F205=0,"",'Ark1'!AC224)</f>
        <v/>
      </c>
      <c r="AE205" s="130" t="str">
        <f>+IF(F205=0,"",'Ark1'!AD224)</f>
        <v/>
      </c>
      <c r="AF205" s="130" t="str">
        <f>+IF(F205=0,"",'Ark1'!AE224)</f>
        <v/>
      </c>
      <c r="AG205" s="130" t="str">
        <f>+IF(F205=0,"",'Ark1'!AF224)</f>
        <v/>
      </c>
      <c r="AH205" s="37" t="str">
        <f t="shared" si="63"/>
        <v/>
      </c>
      <c r="AI205" s="25"/>
      <c r="AO205" t="s">
        <v>453</v>
      </c>
    </row>
    <row r="206" spans="1:41">
      <c r="A206" s="25"/>
      <c r="B206" s="44" t="str">
        <f t="shared" si="81"/>
        <v>Mars</v>
      </c>
      <c r="C206" s="392">
        <f>+'Ark1'!C225</f>
        <v>2008</v>
      </c>
      <c r="D206" s="44" t="str">
        <f>+IF(F206=0,"",'Ark1'!Q225)</f>
        <v/>
      </c>
      <c r="E206" s="44" t="str">
        <f t="shared" si="82"/>
        <v/>
      </c>
      <c r="F206" s="401">
        <f>+'Ark1'!R225</f>
        <v>0</v>
      </c>
      <c r="G206" s="44" t="str">
        <f t="shared" si="83"/>
        <v/>
      </c>
      <c r="H206" s="104" t="str">
        <f>+IF(F206=0,"",'Ark1'!AG225)</f>
        <v/>
      </c>
      <c r="I206" s="104" t="str">
        <f t="shared" si="84"/>
        <v/>
      </c>
      <c r="J206" s="104" t="str">
        <f>+IF(F206=0,"",'Ark1'!AH225)</f>
        <v/>
      </c>
      <c r="K206" s="104"/>
      <c r="L206" s="372"/>
      <c r="M206" s="372"/>
      <c r="N206" s="104" t="str">
        <f>+IF(F206=0,"",'Ark1'!U225)</f>
        <v/>
      </c>
      <c r="O206" s="104" t="str">
        <f t="shared" si="69"/>
        <v/>
      </c>
      <c r="P206" s="388"/>
      <c r="Q206" s="382"/>
      <c r="R206" s="382"/>
      <c r="S206" s="37" t="str">
        <f>+IF(F206=0,"",'Ark1'!S225)</f>
        <v/>
      </c>
      <c r="T206" s="37" t="str">
        <f t="shared" si="85"/>
        <v/>
      </c>
      <c r="U206" s="382"/>
      <c r="V206" s="37" t="str">
        <f>+IF(F206=0,"",'Ark1'!T225)</f>
        <v/>
      </c>
      <c r="W206" s="37" t="str">
        <f t="shared" si="70"/>
        <v/>
      </c>
      <c r="X206" s="130" t="str">
        <f>+IF(F206=0,"",'Ark1'!W225)</f>
        <v/>
      </c>
      <c r="Y206" s="130" t="str">
        <f>+IF(F206=0,"",'Ark1'!X225)</f>
        <v/>
      </c>
      <c r="Z206" s="130" t="str">
        <f>+IF(F206=0,"",'Ark1'!Y225)</f>
        <v/>
      </c>
      <c r="AA206" s="130" t="str">
        <f>+IF(F206=0,"",'Ark1'!Z225)</f>
        <v/>
      </c>
      <c r="AB206" s="104" t="str">
        <f>+IF(F206=0,"",'Ark1'!AA225)</f>
        <v/>
      </c>
      <c r="AC206" s="37" t="str">
        <f>+IF(F206=0,"",'Ark1'!AB225)</f>
        <v/>
      </c>
      <c r="AD206" s="37" t="str">
        <f>+IF(F206=0,"",'Ark1'!AC225)</f>
        <v/>
      </c>
      <c r="AE206" s="130" t="str">
        <f>+IF(F206=0,"",'Ark1'!AD225)</f>
        <v/>
      </c>
      <c r="AF206" s="130" t="str">
        <f>+IF(F206=0,"",'Ark1'!AE225)</f>
        <v/>
      </c>
      <c r="AG206" s="130" t="str">
        <f>+IF(F206=0,"",'Ark1'!AF225)</f>
        <v/>
      </c>
      <c r="AH206" s="37" t="str">
        <f t="shared" si="63"/>
        <v/>
      </c>
      <c r="AI206" s="25"/>
      <c r="AO206" t="s">
        <v>454</v>
      </c>
    </row>
    <row r="207" spans="1:41">
      <c r="A207" s="25"/>
      <c r="B207" s="44" t="str">
        <f t="shared" si="81"/>
        <v>April</v>
      </c>
      <c r="C207" s="392">
        <f>+'Ark1'!C226</f>
        <v>2008</v>
      </c>
      <c r="D207" s="44" t="str">
        <f>+IF(F207=0,"",'Ark1'!Q226)</f>
        <v/>
      </c>
      <c r="E207" s="44" t="str">
        <f t="shared" si="82"/>
        <v/>
      </c>
      <c r="F207" s="401">
        <f>+'Ark1'!R226</f>
        <v>0</v>
      </c>
      <c r="G207" s="44" t="str">
        <f t="shared" si="83"/>
        <v/>
      </c>
      <c r="H207" s="104" t="str">
        <f>+IF(F207=0,"",'Ark1'!AG226)</f>
        <v/>
      </c>
      <c r="I207" s="104" t="str">
        <f t="shared" si="84"/>
        <v/>
      </c>
      <c r="J207" s="104" t="str">
        <f>+IF(F207=0,"",'Ark1'!AH226)</f>
        <v/>
      </c>
      <c r="K207" s="104"/>
      <c r="L207" s="372"/>
      <c r="M207" s="372"/>
      <c r="N207" s="104" t="str">
        <f>+IF(F207=0,"",'Ark1'!U226)</f>
        <v/>
      </c>
      <c r="O207" s="104" t="str">
        <f t="shared" si="69"/>
        <v/>
      </c>
      <c r="P207" s="388"/>
      <c r="Q207" s="382"/>
      <c r="R207" s="382"/>
      <c r="S207" s="37" t="str">
        <f>+IF(F207=0,"",'Ark1'!S226)</f>
        <v/>
      </c>
      <c r="T207" s="37" t="str">
        <f t="shared" si="85"/>
        <v/>
      </c>
      <c r="U207" s="382"/>
      <c r="V207" s="37" t="str">
        <f>+IF(F207=0,"",'Ark1'!T226)</f>
        <v/>
      </c>
      <c r="W207" s="37" t="str">
        <f t="shared" si="70"/>
        <v/>
      </c>
      <c r="X207" s="130" t="str">
        <f>+IF(F207=0,"",'Ark1'!W226)</f>
        <v/>
      </c>
      <c r="Y207" s="130" t="str">
        <f>+IF(F207=0,"",'Ark1'!X226)</f>
        <v/>
      </c>
      <c r="Z207" s="130" t="str">
        <f>+IF(F207=0,"",'Ark1'!Y226)</f>
        <v/>
      </c>
      <c r="AA207" s="130" t="str">
        <f>+IF(F207=0,"",'Ark1'!Z226)</f>
        <v/>
      </c>
      <c r="AB207" s="104" t="str">
        <f>+IF(F207=0,"",'Ark1'!AA226)</f>
        <v/>
      </c>
      <c r="AC207" s="37" t="str">
        <f>+IF(F207=0,"",'Ark1'!AB226)</f>
        <v/>
      </c>
      <c r="AD207" s="37" t="str">
        <f>+IF(F207=0,"",'Ark1'!AC226)</f>
        <v/>
      </c>
      <c r="AE207" s="130" t="str">
        <f>+IF(F207=0,"",'Ark1'!AD226)</f>
        <v/>
      </c>
      <c r="AF207" s="130" t="str">
        <f>+IF(F207=0,"",'Ark1'!AE226)</f>
        <v/>
      </c>
      <c r="AG207" s="130" t="str">
        <f>+IF(F207=0,"",'Ark1'!AF226)</f>
        <v/>
      </c>
      <c r="AH207" s="37" t="str">
        <f t="shared" si="63"/>
        <v/>
      </c>
      <c r="AI207" s="25"/>
      <c r="AO207" t="s">
        <v>455</v>
      </c>
    </row>
    <row r="208" spans="1:41">
      <c r="A208" s="25"/>
      <c r="B208" s="44" t="str">
        <f t="shared" si="81"/>
        <v>Mai</v>
      </c>
      <c r="C208" s="392">
        <f>+'Ark1'!C227</f>
        <v>2008</v>
      </c>
      <c r="D208" s="44" t="str">
        <f>+IF(F208=0,"",'Ark1'!Q227)</f>
        <v/>
      </c>
      <c r="E208" s="44" t="str">
        <f t="shared" si="82"/>
        <v/>
      </c>
      <c r="F208" s="401">
        <f>+'Ark1'!R227</f>
        <v>0</v>
      </c>
      <c r="G208" s="44" t="str">
        <f t="shared" si="83"/>
        <v/>
      </c>
      <c r="H208" s="104" t="str">
        <f>+IF(F208=0,"",'Ark1'!AG227)</f>
        <v/>
      </c>
      <c r="I208" s="104" t="str">
        <f t="shared" si="84"/>
        <v/>
      </c>
      <c r="J208" s="104" t="str">
        <f>+IF(F208=0,"",'Ark1'!AH227)</f>
        <v/>
      </c>
      <c r="K208" s="104"/>
      <c r="L208" s="372"/>
      <c r="M208" s="372"/>
      <c r="N208" s="104" t="str">
        <f>+IF(F208=0,"",'Ark1'!U227)</f>
        <v/>
      </c>
      <c r="O208" s="104" t="str">
        <f t="shared" si="69"/>
        <v/>
      </c>
      <c r="P208" s="388"/>
      <c r="Q208" s="382"/>
      <c r="R208" s="382"/>
      <c r="S208" s="37" t="str">
        <f>+IF(F208=0,"",'Ark1'!S227)</f>
        <v/>
      </c>
      <c r="T208" s="37" t="str">
        <f t="shared" si="85"/>
        <v/>
      </c>
      <c r="U208" s="382"/>
      <c r="V208" s="37" t="str">
        <f>+IF(F208=0,"",'Ark1'!T227)</f>
        <v/>
      </c>
      <c r="W208" s="37" t="str">
        <f t="shared" si="70"/>
        <v/>
      </c>
      <c r="X208" s="130" t="str">
        <f>+IF(F208=0,"",'Ark1'!W227)</f>
        <v/>
      </c>
      <c r="Y208" s="130" t="str">
        <f>+IF(F208=0,"",'Ark1'!X227)</f>
        <v/>
      </c>
      <c r="Z208" s="130" t="str">
        <f>+IF(F208=0,"",'Ark1'!Y227)</f>
        <v/>
      </c>
      <c r="AA208" s="130" t="str">
        <f>+IF(F208=0,"",'Ark1'!Z227)</f>
        <v/>
      </c>
      <c r="AB208" s="104" t="str">
        <f>+IF(F208=0,"",'Ark1'!AA227)</f>
        <v/>
      </c>
      <c r="AC208" s="37" t="str">
        <f>+IF(F208=0,"",'Ark1'!AB227)</f>
        <v/>
      </c>
      <c r="AD208" s="37" t="str">
        <f>+IF(F208=0,"",'Ark1'!AC227)</f>
        <v/>
      </c>
      <c r="AE208" s="130" t="str">
        <f>+IF(F208=0,"",'Ark1'!AD227)</f>
        <v/>
      </c>
      <c r="AF208" s="130" t="str">
        <f>+IF(F208=0,"",'Ark1'!AE227)</f>
        <v/>
      </c>
      <c r="AG208" s="130" t="str">
        <f>+IF(F208=0,"",'Ark1'!AF227)</f>
        <v/>
      </c>
      <c r="AH208" s="37" t="str">
        <f t="shared" si="63"/>
        <v/>
      </c>
      <c r="AI208" s="25"/>
      <c r="AO208" t="s">
        <v>456</v>
      </c>
    </row>
    <row r="209" spans="1:41">
      <c r="A209" s="25"/>
      <c r="B209" s="44" t="str">
        <f t="shared" si="81"/>
        <v>Juni</v>
      </c>
      <c r="C209" s="392">
        <f>+'Ark1'!C228</f>
        <v>2008</v>
      </c>
      <c r="D209" s="44" t="str">
        <f>+IF(F209=0,"",'Ark1'!Q228)</f>
        <v/>
      </c>
      <c r="E209" s="44" t="str">
        <f t="shared" si="82"/>
        <v/>
      </c>
      <c r="F209" s="401">
        <f>+'Ark1'!R228</f>
        <v>0</v>
      </c>
      <c r="G209" s="44" t="str">
        <f t="shared" si="83"/>
        <v/>
      </c>
      <c r="H209" s="104" t="str">
        <f>+IF(F209=0,"",'Ark1'!AG228)</f>
        <v/>
      </c>
      <c r="I209" s="104" t="str">
        <f t="shared" si="84"/>
        <v/>
      </c>
      <c r="J209" s="104" t="str">
        <f>+IF(F209=0,"",'Ark1'!AH228)</f>
        <v/>
      </c>
      <c r="K209" s="104"/>
      <c r="L209" s="372"/>
      <c r="M209" s="372"/>
      <c r="N209" s="104" t="str">
        <f>+IF(F209=0,"",'Ark1'!U228)</f>
        <v/>
      </c>
      <c r="O209" s="104" t="str">
        <f t="shared" si="69"/>
        <v/>
      </c>
      <c r="P209" s="388"/>
      <c r="Q209" s="382"/>
      <c r="R209" s="382"/>
      <c r="S209" s="37" t="str">
        <f>+IF(F209=0,"",'Ark1'!S228)</f>
        <v/>
      </c>
      <c r="T209" s="37" t="str">
        <f t="shared" si="85"/>
        <v/>
      </c>
      <c r="U209" s="382"/>
      <c r="V209" s="37" t="str">
        <f>+IF(F209=0,"",'Ark1'!T228)</f>
        <v/>
      </c>
      <c r="W209" s="37" t="str">
        <f t="shared" si="70"/>
        <v/>
      </c>
      <c r="X209" s="130" t="str">
        <f>+IF(F209=0,"",'Ark1'!W228)</f>
        <v/>
      </c>
      <c r="Y209" s="130" t="str">
        <f>+IF(F209=0,"",'Ark1'!X228)</f>
        <v/>
      </c>
      <c r="Z209" s="130" t="str">
        <f>+IF(F209=0,"",'Ark1'!Y228)</f>
        <v/>
      </c>
      <c r="AA209" s="130" t="str">
        <f>+IF(F209=0,"",'Ark1'!Z228)</f>
        <v/>
      </c>
      <c r="AB209" s="104" t="str">
        <f>+IF(F209=0,"",'Ark1'!AA228)</f>
        <v/>
      </c>
      <c r="AC209" s="37" t="str">
        <f>+IF(F209=0,"",'Ark1'!AB228)</f>
        <v/>
      </c>
      <c r="AD209" s="37" t="str">
        <f>+IF(F209=0,"",'Ark1'!AC228)</f>
        <v/>
      </c>
      <c r="AE209" s="130" t="str">
        <f>+IF(F209=0,"",'Ark1'!AD228)</f>
        <v/>
      </c>
      <c r="AF209" s="130" t="str">
        <f>+IF(F209=0,"",'Ark1'!AE228)</f>
        <v/>
      </c>
      <c r="AG209" s="130" t="str">
        <f>+IF(F209=0,"",'Ark1'!AF228)</f>
        <v/>
      </c>
      <c r="AH209" s="37" t="str">
        <f t="shared" si="63"/>
        <v/>
      </c>
      <c r="AI209" s="25"/>
      <c r="AO209" t="s">
        <v>457</v>
      </c>
    </row>
    <row r="210" spans="1:41">
      <c r="A210" s="25"/>
      <c r="B210" s="44" t="str">
        <f t="shared" si="81"/>
        <v>Juli</v>
      </c>
      <c r="C210" s="392">
        <f>+'Ark1'!C229</f>
        <v>2008</v>
      </c>
      <c r="D210" s="44" t="str">
        <f>+IF(F210=0,"",'Ark1'!Q229)</f>
        <v/>
      </c>
      <c r="E210" s="44" t="str">
        <f t="shared" si="82"/>
        <v/>
      </c>
      <c r="F210" s="401">
        <f>+'Ark1'!R229</f>
        <v>0</v>
      </c>
      <c r="G210" s="44" t="str">
        <f t="shared" si="83"/>
        <v/>
      </c>
      <c r="H210" s="104" t="str">
        <f>+IF(F210=0,"",'Ark1'!AG229)</f>
        <v/>
      </c>
      <c r="I210" s="104" t="str">
        <f t="shared" si="84"/>
        <v/>
      </c>
      <c r="J210" s="104" t="str">
        <f>+IF(F210=0,"",'Ark1'!AH229)</f>
        <v/>
      </c>
      <c r="K210" s="104"/>
      <c r="L210" s="372"/>
      <c r="M210" s="372"/>
      <c r="N210" s="104" t="str">
        <f>+IF(F210=0,"",'Ark1'!U229)</f>
        <v/>
      </c>
      <c r="O210" s="104" t="str">
        <f t="shared" si="69"/>
        <v/>
      </c>
      <c r="P210" s="388"/>
      <c r="Q210" s="382"/>
      <c r="R210" s="382"/>
      <c r="S210" s="37" t="str">
        <f>+IF(F210=0,"",'Ark1'!S229)</f>
        <v/>
      </c>
      <c r="T210" s="37" t="str">
        <f t="shared" si="85"/>
        <v/>
      </c>
      <c r="U210" s="382"/>
      <c r="V210" s="37" t="str">
        <f>+IF(F210=0,"",'Ark1'!T229)</f>
        <v/>
      </c>
      <c r="W210" s="37" t="str">
        <f t="shared" si="70"/>
        <v/>
      </c>
      <c r="X210" s="130" t="str">
        <f>+IF(F210=0,"",'Ark1'!W229)</f>
        <v/>
      </c>
      <c r="Y210" s="130" t="str">
        <f>+IF(F210=0,"",'Ark1'!X229)</f>
        <v/>
      </c>
      <c r="Z210" s="130" t="str">
        <f>+IF(F210=0,"",'Ark1'!Y229)</f>
        <v/>
      </c>
      <c r="AA210" s="130" t="str">
        <f>+IF(F210=0,"",'Ark1'!Z229)</f>
        <v/>
      </c>
      <c r="AB210" s="104" t="str">
        <f>+IF(F210=0,"",'Ark1'!AA229)</f>
        <v/>
      </c>
      <c r="AC210" s="37" t="str">
        <f>+IF(F210=0,"",'Ark1'!AB229)</f>
        <v/>
      </c>
      <c r="AD210" s="37" t="str">
        <f>+IF(F210=0,"",'Ark1'!AC229)</f>
        <v/>
      </c>
      <c r="AE210" s="130" t="str">
        <f>+IF(F210=0,"",'Ark1'!AD229)</f>
        <v/>
      </c>
      <c r="AF210" s="130" t="str">
        <f>+IF(F210=0,"",'Ark1'!AE229)</f>
        <v/>
      </c>
      <c r="AG210" s="130" t="str">
        <f>+IF(F210=0,"",'Ark1'!AF229)</f>
        <v/>
      </c>
      <c r="AH210" s="37" t="str">
        <f t="shared" si="63"/>
        <v/>
      </c>
      <c r="AI210" s="25"/>
      <c r="AO210" t="s">
        <v>458</v>
      </c>
    </row>
    <row r="211" spans="1:41">
      <c r="A211" s="25"/>
      <c r="B211" s="44" t="str">
        <f t="shared" si="81"/>
        <v>August</v>
      </c>
      <c r="C211" s="392">
        <f>+'Ark1'!C230</f>
        <v>2008</v>
      </c>
      <c r="D211" s="44" t="str">
        <f>+IF(F211=0,"",'Ark1'!Q230)</f>
        <v/>
      </c>
      <c r="E211" s="44" t="str">
        <f t="shared" si="82"/>
        <v/>
      </c>
      <c r="F211" s="401">
        <f>+'Ark1'!R230</f>
        <v>0</v>
      </c>
      <c r="G211" s="44" t="str">
        <f t="shared" si="83"/>
        <v/>
      </c>
      <c r="H211" s="104" t="str">
        <f>+IF(F211=0,"",'Ark1'!AG230)</f>
        <v/>
      </c>
      <c r="I211" s="104" t="str">
        <f t="shared" si="84"/>
        <v/>
      </c>
      <c r="J211" s="104" t="str">
        <f>+IF(F211=0,"",'Ark1'!AH230)</f>
        <v/>
      </c>
      <c r="K211" s="104"/>
      <c r="L211" s="372"/>
      <c r="M211" s="372"/>
      <c r="N211" s="104" t="str">
        <f>+IF(F211=0,"",'Ark1'!U230)</f>
        <v/>
      </c>
      <c r="O211" s="104" t="str">
        <f t="shared" si="69"/>
        <v/>
      </c>
      <c r="P211" s="388"/>
      <c r="Q211" s="382"/>
      <c r="R211" s="382"/>
      <c r="S211" s="37" t="str">
        <f>+IF(F211=0,"",'Ark1'!S230)</f>
        <v/>
      </c>
      <c r="T211" s="37" t="str">
        <f t="shared" si="85"/>
        <v/>
      </c>
      <c r="U211" s="382"/>
      <c r="V211" s="37" t="str">
        <f>+IF(F211=0,"",'Ark1'!T230)</f>
        <v/>
      </c>
      <c r="W211" s="37" t="str">
        <f t="shared" si="70"/>
        <v/>
      </c>
      <c r="X211" s="130" t="str">
        <f>+IF(F211=0,"",'Ark1'!W230)</f>
        <v/>
      </c>
      <c r="Y211" s="130" t="str">
        <f>+IF(F211=0,"",'Ark1'!X230)</f>
        <v/>
      </c>
      <c r="Z211" s="130" t="str">
        <f>+IF(F211=0,"",'Ark1'!Y230)</f>
        <v/>
      </c>
      <c r="AA211" s="130" t="str">
        <f>+IF(F211=0,"",'Ark1'!Z230)</f>
        <v/>
      </c>
      <c r="AB211" s="104" t="str">
        <f>+IF(F211=0,"",'Ark1'!AA230)</f>
        <v/>
      </c>
      <c r="AC211" s="37" t="str">
        <f>+IF(F211=0,"",'Ark1'!AB230)</f>
        <v/>
      </c>
      <c r="AD211" s="37" t="str">
        <f>+IF(F211=0,"",'Ark1'!AC230)</f>
        <v/>
      </c>
      <c r="AE211" s="130" t="str">
        <f>+IF(F211=0,"",'Ark1'!AD230)</f>
        <v/>
      </c>
      <c r="AF211" s="130" t="str">
        <f>+IF(F211=0,"",'Ark1'!AE230)</f>
        <v/>
      </c>
      <c r="AG211" s="130" t="str">
        <f>+IF(F211=0,"",'Ark1'!AF230)</f>
        <v/>
      </c>
      <c r="AH211" s="37" t="str">
        <f t="shared" si="63"/>
        <v/>
      </c>
      <c r="AI211" s="25"/>
      <c r="AO211" t="s">
        <v>68</v>
      </c>
    </row>
    <row r="212" spans="1:41">
      <c r="A212" s="25"/>
      <c r="B212" s="44" t="str">
        <f t="shared" si="81"/>
        <v>September</v>
      </c>
      <c r="C212" s="392">
        <f>+'Ark1'!C231</f>
        <v>2008</v>
      </c>
      <c r="D212" s="44" t="str">
        <f>+IF(F212=0,"",'Ark1'!Q231)</f>
        <v/>
      </c>
      <c r="E212" s="44" t="str">
        <f t="shared" si="82"/>
        <v/>
      </c>
      <c r="F212" s="401">
        <f>+'Ark1'!R231</f>
        <v>0</v>
      </c>
      <c r="G212" s="44" t="str">
        <f t="shared" si="83"/>
        <v/>
      </c>
      <c r="H212" s="104" t="str">
        <f>+IF(F212=0,"",'Ark1'!AG231)</f>
        <v/>
      </c>
      <c r="I212" s="104" t="str">
        <f t="shared" si="84"/>
        <v/>
      </c>
      <c r="J212" s="104" t="str">
        <f>+IF(F212=0,"",'Ark1'!AH231)</f>
        <v/>
      </c>
      <c r="K212" s="104"/>
      <c r="L212" s="372"/>
      <c r="M212" s="372"/>
      <c r="N212" s="104" t="str">
        <f>+IF(F212=0,"",'Ark1'!U231)</f>
        <v/>
      </c>
      <c r="O212" s="104" t="str">
        <f t="shared" si="69"/>
        <v/>
      </c>
      <c r="P212" s="388"/>
      <c r="Q212" s="382"/>
      <c r="R212" s="382"/>
      <c r="S212" s="37" t="str">
        <f>+IF(F212=0,"",'Ark1'!S231)</f>
        <v/>
      </c>
      <c r="T212" s="37" t="str">
        <f t="shared" si="85"/>
        <v/>
      </c>
      <c r="U212" s="382"/>
      <c r="V212" s="37" t="str">
        <f>+IF(F212=0,"",'Ark1'!T231)</f>
        <v/>
      </c>
      <c r="W212" s="37" t="str">
        <f t="shared" si="70"/>
        <v/>
      </c>
      <c r="X212" s="130" t="str">
        <f>+IF(F212=0,"",'Ark1'!W231)</f>
        <v/>
      </c>
      <c r="Y212" s="130" t="str">
        <f>+IF(F212=0,"",'Ark1'!X231)</f>
        <v/>
      </c>
      <c r="Z212" s="130" t="str">
        <f>+IF(F212=0,"",'Ark1'!Y231)</f>
        <v/>
      </c>
      <c r="AA212" s="130" t="str">
        <f>+IF(F212=0,"",'Ark1'!Z231)</f>
        <v/>
      </c>
      <c r="AB212" s="104" t="str">
        <f>+IF(F212=0,"",'Ark1'!AA231)</f>
        <v/>
      </c>
      <c r="AC212" s="37" t="str">
        <f>+IF(F212=0,"",'Ark1'!AB231)</f>
        <v/>
      </c>
      <c r="AD212" s="37" t="str">
        <f>+IF(F212=0,"",'Ark1'!AC231)</f>
        <v/>
      </c>
      <c r="AE212" s="130" t="str">
        <f>+IF(F212=0,"",'Ark1'!AD231)</f>
        <v/>
      </c>
      <c r="AF212" s="130" t="str">
        <f>+IF(F212=0,"",'Ark1'!AE231)</f>
        <v/>
      </c>
      <c r="AG212" s="130" t="str">
        <f>+IF(F212=0,"",'Ark1'!AF231)</f>
        <v/>
      </c>
      <c r="AH212" s="37" t="str">
        <f t="shared" si="63"/>
        <v/>
      </c>
      <c r="AI212" s="25"/>
      <c r="AO212" t="s">
        <v>80</v>
      </c>
    </row>
    <row r="213" spans="1:41">
      <c r="A213" s="25"/>
      <c r="B213" s="44" t="str">
        <f t="shared" si="81"/>
        <v>Oktober</v>
      </c>
      <c r="C213" s="392">
        <f>+'Ark1'!C232</f>
        <v>2008</v>
      </c>
      <c r="D213" s="44" t="str">
        <f>+IF(F213=0,"",'Ark1'!Q232)</f>
        <v/>
      </c>
      <c r="E213" s="44" t="str">
        <f t="shared" si="82"/>
        <v/>
      </c>
      <c r="F213" s="401">
        <f>+'Ark1'!R232</f>
        <v>0</v>
      </c>
      <c r="G213" s="44" t="str">
        <f t="shared" si="83"/>
        <v/>
      </c>
      <c r="H213" s="104" t="str">
        <f>+IF(F213=0,"",'Ark1'!AG232)</f>
        <v/>
      </c>
      <c r="I213" s="104" t="str">
        <f t="shared" si="84"/>
        <v/>
      </c>
      <c r="J213" s="104" t="str">
        <f>+IF(F213=0,"",'Ark1'!AH232)</f>
        <v/>
      </c>
      <c r="K213" s="104"/>
      <c r="L213" s="372"/>
      <c r="M213" s="372"/>
      <c r="N213" s="104" t="str">
        <f>+IF(F213=0,"",'Ark1'!U232)</f>
        <v/>
      </c>
      <c r="O213" s="104" t="str">
        <f t="shared" si="69"/>
        <v/>
      </c>
      <c r="P213" s="388"/>
      <c r="Q213" s="382"/>
      <c r="R213" s="382"/>
      <c r="S213" s="37" t="str">
        <f>+IF(F213=0,"",'Ark1'!S232)</f>
        <v/>
      </c>
      <c r="T213" s="37" t="str">
        <f t="shared" si="85"/>
        <v/>
      </c>
      <c r="U213" s="382"/>
      <c r="V213" s="37" t="str">
        <f>+IF(F213=0,"",'Ark1'!T232)</f>
        <v/>
      </c>
      <c r="W213" s="37" t="str">
        <f t="shared" si="70"/>
        <v/>
      </c>
      <c r="X213" s="130" t="str">
        <f>+IF(F213=0,"",'Ark1'!W232)</f>
        <v/>
      </c>
      <c r="Y213" s="130" t="str">
        <f>+IF(F213=0,"",'Ark1'!X232)</f>
        <v/>
      </c>
      <c r="Z213" s="130" t="str">
        <f>+IF(F213=0,"",'Ark1'!Y232)</f>
        <v/>
      </c>
      <c r="AA213" s="130" t="str">
        <f>+IF(F213=0,"",'Ark1'!Z232)</f>
        <v/>
      </c>
      <c r="AB213" s="104" t="str">
        <f>+IF(F213=0,"",'Ark1'!AA232)</f>
        <v/>
      </c>
      <c r="AC213" s="37" t="str">
        <f>+IF(F213=0,"",'Ark1'!AB232)</f>
        <v/>
      </c>
      <c r="AD213" s="37" t="str">
        <f>+IF(F213=0,"",'Ark1'!AC232)</f>
        <v/>
      </c>
      <c r="AE213" s="130" t="str">
        <f>+IF(F213=0,"",'Ark1'!AD232)</f>
        <v/>
      </c>
      <c r="AF213" s="130" t="str">
        <f>+IF(F213=0,"",'Ark1'!AE232)</f>
        <v/>
      </c>
      <c r="AG213" s="130" t="str">
        <f>+IF(F213=0,"",'Ark1'!AF232)</f>
        <v/>
      </c>
      <c r="AH213" s="37" t="str">
        <f t="shared" si="63"/>
        <v/>
      </c>
      <c r="AI213" s="25"/>
      <c r="AO213" t="s">
        <v>69</v>
      </c>
    </row>
    <row r="214" spans="1:41">
      <c r="A214" s="25"/>
      <c r="B214" s="44" t="str">
        <f>+AO214</f>
        <v>November</v>
      </c>
      <c r="C214" s="392">
        <f>+'Ark1'!C233</f>
        <v>2008</v>
      </c>
      <c r="D214" s="44" t="str">
        <f>+IF(F214=0,"",'Ark1'!Q233)</f>
        <v/>
      </c>
      <c r="E214" s="44" t="str">
        <f t="shared" si="82"/>
        <v/>
      </c>
      <c r="F214" s="401">
        <f>+'Ark1'!R233</f>
        <v>0</v>
      </c>
      <c r="G214" s="44" t="str">
        <f t="shared" si="83"/>
        <v/>
      </c>
      <c r="H214" s="104" t="str">
        <f>+IF(F214=0,"",'Ark1'!AG233)</f>
        <v/>
      </c>
      <c r="I214" s="104" t="str">
        <f t="shared" si="84"/>
        <v/>
      </c>
      <c r="J214" s="104" t="str">
        <f>+IF(F214=0,"",'Ark1'!AH233)</f>
        <v/>
      </c>
      <c r="K214" s="104"/>
      <c r="L214" s="372"/>
      <c r="M214" s="372"/>
      <c r="N214" s="104" t="str">
        <f>+IF(F214=0,"",'Ark1'!U233)</f>
        <v/>
      </c>
      <c r="O214" s="104" t="str">
        <f t="shared" si="69"/>
        <v/>
      </c>
      <c r="P214" s="388"/>
      <c r="Q214" s="382"/>
      <c r="R214" s="382"/>
      <c r="S214" s="37" t="str">
        <f>+IF(F214=0,"",'Ark1'!S233)</f>
        <v/>
      </c>
      <c r="T214" s="37" t="str">
        <f t="shared" si="85"/>
        <v/>
      </c>
      <c r="U214" s="382"/>
      <c r="V214" s="37" t="str">
        <f>+IF(F214=0,"",'Ark1'!T233)</f>
        <v/>
      </c>
      <c r="W214" s="37" t="str">
        <f t="shared" si="70"/>
        <v/>
      </c>
      <c r="X214" s="130" t="str">
        <f>+IF(F214=0,"",'Ark1'!W233)</f>
        <v/>
      </c>
      <c r="Y214" s="130" t="str">
        <f>+IF(F214=0,"",'Ark1'!X233)</f>
        <v/>
      </c>
      <c r="Z214" s="130" t="str">
        <f>+IF(F214=0,"",'Ark1'!Y233)</f>
        <v/>
      </c>
      <c r="AA214" s="130" t="str">
        <f>+IF(F214=0,"",'Ark1'!Z233)</f>
        <v/>
      </c>
      <c r="AB214" s="104" t="str">
        <f>+IF(F214=0,"",'Ark1'!AA233)</f>
        <v/>
      </c>
      <c r="AC214" s="37" t="str">
        <f>+IF(F214=0,"",'Ark1'!AB233)</f>
        <v/>
      </c>
      <c r="AD214" s="37" t="str">
        <f>+IF(F214=0,"",'Ark1'!AC233)</f>
        <v/>
      </c>
      <c r="AE214" s="130" t="str">
        <f>+IF(F214=0,"",'Ark1'!AD233)</f>
        <v/>
      </c>
      <c r="AF214" s="130" t="str">
        <f>+IF(F214=0,"",'Ark1'!AE233)</f>
        <v/>
      </c>
      <c r="AG214" s="130" t="str">
        <f>+IF(F214=0,"",'Ark1'!AF233)</f>
        <v/>
      </c>
      <c r="AH214" s="37" t="str">
        <f t="shared" si="63"/>
        <v/>
      </c>
      <c r="AI214" s="25"/>
      <c r="AO214" t="s">
        <v>70</v>
      </c>
    </row>
    <row r="215" spans="1:41">
      <c r="A215" s="25"/>
      <c r="B215" s="44" t="str">
        <f>+AO215</f>
        <v>Desember</v>
      </c>
      <c r="C215" s="392">
        <f>+'Ark1'!C234</f>
        <v>2008</v>
      </c>
      <c r="D215" s="44" t="str">
        <f>+IF(F215=0,"",'Ark1'!Q234)</f>
        <v/>
      </c>
      <c r="E215" s="44" t="str">
        <f t="shared" si="82"/>
        <v/>
      </c>
      <c r="F215" s="401">
        <f>+'Ark1'!R234</f>
        <v>0</v>
      </c>
      <c r="G215" s="44" t="str">
        <f t="shared" si="83"/>
        <v/>
      </c>
      <c r="H215" s="104" t="str">
        <f>+IF(F215=0,"",'Ark1'!AG234)</f>
        <v/>
      </c>
      <c r="I215" s="104" t="str">
        <f t="shared" si="84"/>
        <v/>
      </c>
      <c r="J215" s="104" t="str">
        <f>+IF(F215=0,"",'Ark1'!AH234)</f>
        <v/>
      </c>
      <c r="K215" s="104"/>
      <c r="L215" s="372"/>
      <c r="M215" s="372"/>
      <c r="N215" s="104" t="str">
        <f>+IF(F215=0,"",'Ark1'!U234)</f>
        <v/>
      </c>
      <c r="O215" s="104" t="str">
        <f t="shared" si="69"/>
        <v/>
      </c>
      <c r="P215" s="388"/>
      <c r="Q215" s="382"/>
      <c r="R215" s="382"/>
      <c r="S215" s="37" t="str">
        <f>+IF(F215=0,"",'Ark1'!S234)</f>
        <v/>
      </c>
      <c r="T215" s="37" t="str">
        <f t="shared" si="85"/>
        <v/>
      </c>
      <c r="U215" s="382"/>
      <c r="V215" s="37" t="str">
        <f>+IF(F215=0,"",'Ark1'!T234)</f>
        <v/>
      </c>
      <c r="W215" s="37" t="str">
        <f t="shared" si="70"/>
        <v/>
      </c>
      <c r="X215" s="130" t="str">
        <f>+IF(F215=0,"",'Ark1'!W234)</f>
        <v/>
      </c>
      <c r="Y215" s="130" t="str">
        <f>+IF(F215=0,"",'Ark1'!X234)</f>
        <v/>
      </c>
      <c r="Z215" s="130" t="str">
        <f>+IF(F215=0,"",'Ark1'!Y234)</f>
        <v/>
      </c>
      <c r="AA215" s="130" t="str">
        <f>+IF(F215=0,"",'Ark1'!Z234)</f>
        <v/>
      </c>
      <c r="AB215" s="104" t="str">
        <f>+IF(F215=0,"",'Ark1'!AA234)</f>
        <v/>
      </c>
      <c r="AC215" s="37" t="str">
        <f>+IF(F215=0,"",'Ark1'!AB234)</f>
        <v/>
      </c>
      <c r="AD215" s="37" t="str">
        <f>+IF(F215=0,"",'Ark1'!AC234)</f>
        <v/>
      </c>
      <c r="AE215" s="130" t="str">
        <f>+IF(F215=0,"",'Ark1'!AD234)</f>
        <v/>
      </c>
      <c r="AF215" s="130" t="str">
        <f>+IF(F215=0,"",'Ark1'!AE234)</f>
        <v/>
      </c>
      <c r="AG215" s="130" t="str">
        <f>+IF(F215=0,"",'Ark1'!AF234)</f>
        <v/>
      </c>
      <c r="AH215" s="37" t="str">
        <f t="shared" si="63"/>
        <v/>
      </c>
      <c r="AI215" s="25"/>
      <c r="AO215" t="s">
        <v>71</v>
      </c>
    </row>
    <row r="216" spans="1:41">
      <c r="A216" s="25"/>
      <c r="B216" s="69" t="str">
        <f t="shared" ref="B216:B225" si="86">+AO216</f>
        <v>Januar</v>
      </c>
      <c r="C216" s="393">
        <f>+'Ark1'!C235</f>
        <v>2007</v>
      </c>
      <c r="D216" s="69" t="str">
        <f>+IF(F216=0,"",'Ark1'!Q235)</f>
        <v/>
      </c>
      <c r="E216" s="69" t="str">
        <f>+IF(F216=0,"",D216-D228)</f>
        <v/>
      </c>
      <c r="F216" s="402">
        <f>+'Ark1'!R235</f>
        <v>0</v>
      </c>
      <c r="G216" s="69" t="str">
        <f>+IF(F216=0,"",F216-F228)</f>
        <v/>
      </c>
      <c r="H216" s="125" t="str">
        <f>+IF(F216=0,"",'Ark1'!AG235)</f>
        <v/>
      </c>
      <c r="I216" s="125" t="str">
        <f>+IF(F216=0,"",H216-H228)</f>
        <v/>
      </c>
      <c r="J216" s="125" t="str">
        <f>+IF(F216=0,"",'Ark1'!AH235)</f>
        <v/>
      </c>
      <c r="K216" s="125"/>
      <c r="L216" s="373"/>
      <c r="M216" s="373"/>
      <c r="N216" s="125" t="str">
        <f>+IF(F216=0,"",'Ark1'!U235)</f>
        <v/>
      </c>
      <c r="O216" s="125" t="str">
        <f t="shared" si="69"/>
        <v/>
      </c>
      <c r="P216" s="389"/>
      <c r="Q216" s="383"/>
      <c r="R216" s="383"/>
      <c r="S216" s="70" t="str">
        <f>+IF(F216=0,"",'Ark1'!S235)</f>
        <v/>
      </c>
      <c r="T216" s="70" t="str">
        <f>+IF(F216=0,"",S216-S228)</f>
        <v/>
      </c>
      <c r="U216" s="383"/>
      <c r="V216" s="70" t="str">
        <f>+IF(F216=0,"",'Ark1'!T235)</f>
        <v/>
      </c>
      <c r="W216" s="70" t="str">
        <f t="shared" si="70"/>
        <v/>
      </c>
      <c r="X216" s="131" t="str">
        <f>+IF(F216=0,"",'Ark1'!W235)</f>
        <v/>
      </c>
      <c r="Y216" s="131" t="str">
        <f>+IF(F216=0,"",'Ark1'!X235)</f>
        <v/>
      </c>
      <c r="Z216" s="131" t="str">
        <f>+IF(F216=0,"",'Ark1'!Y235)</f>
        <v/>
      </c>
      <c r="AA216" s="131" t="str">
        <f>+IF(F216=0,"",'Ark1'!Z235)</f>
        <v/>
      </c>
      <c r="AB216" s="125" t="str">
        <f>+IF(F216=0,"",'Ark1'!AA235)</f>
        <v/>
      </c>
      <c r="AC216" s="70" t="str">
        <f>+IF(F216=0,"",'Ark1'!AB235)</f>
        <v/>
      </c>
      <c r="AD216" s="70" t="str">
        <f>+IF(F216=0,"",'Ark1'!AC235)</f>
        <v/>
      </c>
      <c r="AE216" s="131" t="str">
        <f>+IF(F216=0,"",'Ark1'!AD235)</f>
        <v/>
      </c>
      <c r="AF216" s="131" t="str">
        <f>+IF(F216=0,"",'Ark1'!AE235)</f>
        <v/>
      </c>
      <c r="AG216" s="131" t="str">
        <f>+IF(F216=0,"",'Ark1'!AF235)</f>
        <v/>
      </c>
      <c r="AH216" s="70" t="str">
        <f t="shared" si="63"/>
        <v/>
      </c>
      <c r="AI216" s="25"/>
      <c r="AO216" t="s">
        <v>452</v>
      </c>
    </row>
    <row r="217" spans="1:41">
      <c r="A217" s="25"/>
      <c r="B217" s="69" t="str">
        <f t="shared" si="86"/>
        <v>Februar</v>
      </c>
      <c r="C217" s="393">
        <f>+'Ark1'!C236</f>
        <v>2007</v>
      </c>
      <c r="D217" s="69" t="str">
        <f>+IF(F217=0,"",'Ark1'!Q236)</f>
        <v/>
      </c>
      <c r="E217" s="69" t="str">
        <f t="shared" ref="E217:E227" si="87">+IF(F217=0,"",D217-D229)</f>
        <v/>
      </c>
      <c r="F217" s="402">
        <f>+'Ark1'!R236</f>
        <v>0</v>
      </c>
      <c r="G217" s="69" t="str">
        <f t="shared" ref="G217:G227" si="88">+IF(F217=0,"",F217-F229)</f>
        <v/>
      </c>
      <c r="H217" s="125" t="str">
        <f>+IF(F217=0,"",'Ark1'!AG236)</f>
        <v/>
      </c>
      <c r="I217" s="125" t="str">
        <f t="shared" ref="I217:I227" si="89">+IF(F217=0,"",H217-H229)</f>
        <v/>
      </c>
      <c r="J217" s="125" t="str">
        <f>+IF(F217=0,"",'Ark1'!AH236)</f>
        <v/>
      </c>
      <c r="K217" s="125"/>
      <c r="L217" s="373"/>
      <c r="M217" s="373"/>
      <c r="N217" s="125" t="str">
        <f>+IF(F217=0,"",'Ark1'!U236)</f>
        <v/>
      </c>
      <c r="O217" s="125" t="str">
        <f t="shared" si="69"/>
        <v/>
      </c>
      <c r="P217" s="389"/>
      <c r="Q217" s="383"/>
      <c r="R217" s="383"/>
      <c r="S217" s="70" t="str">
        <f>+IF(F217=0,"",'Ark1'!S236)</f>
        <v/>
      </c>
      <c r="T217" s="70" t="str">
        <f t="shared" ref="T217:T227" si="90">+IF(F217=0,"",S217-S229)</f>
        <v/>
      </c>
      <c r="U217" s="383"/>
      <c r="V217" s="70" t="str">
        <f>+IF(F217=0,"",'Ark1'!T236)</f>
        <v/>
      </c>
      <c r="W217" s="70" t="str">
        <f t="shared" si="70"/>
        <v/>
      </c>
      <c r="X217" s="131" t="str">
        <f>+IF(F217=0,"",'Ark1'!W236)</f>
        <v/>
      </c>
      <c r="Y217" s="131" t="str">
        <f>+IF(F217=0,"",'Ark1'!X236)</f>
        <v/>
      </c>
      <c r="Z217" s="131" t="str">
        <f>+IF(F217=0,"",'Ark1'!Y236)</f>
        <v/>
      </c>
      <c r="AA217" s="131" t="str">
        <f>+IF(F217=0,"",'Ark1'!Z236)</f>
        <v/>
      </c>
      <c r="AB217" s="125" t="str">
        <f>+IF(F217=0,"",'Ark1'!AA236)</f>
        <v/>
      </c>
      <c r="AC217" s="70" t="str">
        <f>+IF(F217=0,"",'Ark1'!AB236)</f>
        <v/>
      </c>
      <c r="AD217" s="70" t="str">
        <f>+IF(F217=0,"",'Ark1'!AC236)</f>
        <v/>
      </c>
      <c r="AE217" s="131" t="str">
        <f>+IF(F217=0,"",'Ark1'!AD236)</f>
        <v/>
      </c>
      <c r="AF217" s="131" t="str">
        <f>+IF(F217=0,"",'Ark1'!AE236)</f>
        <v/>
      </c>
      <c r="AG217" s="131" t="str">
        <f>+IF(F217=0,"",'Ark1'!AF236)</f>
        <v/>
      </c>
      <c r="AH217" s="70" t="str">
        <f t="shared" si="63"/>
        <v/>
      </c>
      <c r="AI217" s="25"/>
      <c r="AO217" t="s">
        <v>453</v>
      </c>
    </row>
    <row r="218" spans="1:41">
      <c r="A218" s="25"/>
      <c r="B218" s="69" t="str">
        <f t="shared" si="86"/>
        <v>Mars</v>
      </c>
      <c r="C218" s="393">
        <f>+'Ark1'!C237</f>
        <v>2007</v>
      </c>
      <c r="D218" s="69" t="str">
        <f>+IF(F218=0,"",'Ark1'!Q237)</f>
        <v/>
      </c>
      <c r="E218" s="69" t="str">
        <f t="shared" si="87"/>
        <v/>
      </c>
      <c r="F218" s="402">
        <f>+'Ark1'!R237</f>
        <v>0</v>
      </c>
      <c r="G218" s="69" t="str">
        <f t="shared" si="88"/>
        <v/>
      </c>
      <c r="H218" s="125" t="str">
        <f>+IF(F218=0,"",'Ark1'!AG237)</f>
        <v/>
      </c>
      <c r="I218" s="125" t="str">
        <f t="shared" si="89"/>
        <v/>
      </c>
      <c r="J218" s="125" t="str">
        <f>+IF(F218=0,"",'Ark1'!AH237)</f>
        <v/>
      </c>
      <c r="K218" s="125"/>
      <c r="L218" s="373"/>
      <c r="M218" s="373"/>
      <c r="N218" s="125" t="str">
        <f>+IF(F218=0,"",'Ark1'!U237)</f>
        <v/>
      </c>
      <c r="O218" s="125" t="str">
        <f t="shared" si="69"/>
        <v/>
      </c>
      <c r="P218" s="389"/>
      <c r="Q218" s="383"/>
      <c r="R218" s="383"/>
      <c r="S218" s="70" t="str">
        <f>+IF(F218=0,"",'Ark1'!S237)</f>
        <v/>
      </c>
      <c r="T218" s="70" t="str">
        <f t="shared" si="90"/>
        <v/>
      </c>
      <c r="U218" s="383"/>
      <c r="V218" s="70" t="str">
        <f>+IF(F218=0,"",'Ark1'!T237)</f>
        <v/>
      </c>
      <c r="W218" s="70" t="str">
        <f t="shared" si="70"/>
        <v/>
      </c>
      <c r="X218" s="131" t="str">
        <f>+IF(F218=0,"",'Ark1'!W237)</f>
        <v/>
      </c>
      <c r="Y218" s="131" t="str">
        <f>+IF(F218=0,"",'Ark1'!X237)</f>
        <v/>
      </c>
      <c r="Z218" s="131" t="str">
        <f>+IF(F218=0,"",'Ark1'!Y237)</f>
        <v/>
      </c>
      <c r="AA218" s="131" t="str">
        <f>+IF(F218=0,"",'Ark1'!Z237)</f>
        <v/>
      </c>
      <c r="AB218" s="125" t="str">
        <f>+IF(F218=0,"",'Ark1'!AA237)</f>
        <v/>
      </c>
      <c r="AC218" s="70" t="str">
        <f>+IF(F218=0,"",'Ark1'!AB237)</f>
        <v/>
      </c>
      <c r="AD218" s="70" t="str">
        <f>+IF(F218=0,"",'Ark1'!AC237)</f>
        <v/>
      </c>
      <c r="AE218" s="131" t="str">
        <f>+IF(F218=0,"",'Ark1'!AD237)</f>
        <v/>
      </c>
      <c r="AF218" s="131" t="str">
        <f>+IF(F218=0,"",'Ark1'!AE237)</f>
        <v/>
      </c>
      <c r="AG218" s="131" t="str">
        <f>+IF(F218=0,"",'Ark1'!AF237)</f>
        <v/>
      </c>
      <c r="AH218" s="70" t="str">
        <f t="shared" si="63"/>
        <v/>
      </c>
      <c r="AI218" s="25"/>
      <c r="AO218" t="s">
        <v>454</v>
      </c>
    </row>
    <row r="219" spans="1:41">
      <c r="A219" s="25"/>
      <c r="B219" s="69" t="str">
        <f t="shared" si="86"/>
        <v>April</v>
      </c>
      <c r="C219" s="393">
        <f>+'Ark1'!C238</f>
        <v>2007</v>
      </c>
      <c r="D219" s="69" t="str">
        <f>+IF(F219=0,"",'Ark1'!Q238)</f>
        <v/>
      </c>
      <c r="E219" s="69" t="str">
        <f t="shared" si="87"/>
        <v/>
      </c>
      <c r="F219" s="402">
        <f>+'Ark1'!R238</f>
        <v>0</v>
      </c>
      <c r="G219" s="69" t="str">
        <f t="shared" si="88"/>
        <v/>
      </c>
      <c r="H219" s="125" t="str">
        <f>+IF(F219=0,"",'Ark1'!AG238)</f>
        <v/>
      </c>
      <c r="I219" s="125" t="str">
        <f t="shared" si="89"/>
        <v/>
      </c>
      <c r="J219" s="125" t="str">
        <f>+IF(F219=0,"",'Ark1'!AH238)</f>
        <v/>
      </c>
      <c r="K219" s="125"/>
      <c r="L219" s="373"/>
      <c r="M219" s="373"/>
      <c r="N219" s="125" t="str">
        <f>+IF(F219=0,"",'Ark1'!U238)</f>
        <v/>
      </c>
      <c r="O219" s="125" t="str">
        <f t="shared" si="69"/>
        <v/>
      </c>
      <c r="P219" s="389"/>
      <c r="Q219" s="383"/>
      <c r="R219" s="383"/>
      <c r="S219" s="70" t="str">
        <f>+IF(F219=0,"",'Ark1'!S238)</f>
        <v/>
      </c>
      <c r="T219" s="70" t="str">
        <f t="shared" si="90"/>
        <v/>
      </c>
      <c r="U219" s="383"/>
      <c r="V219" s="70" t="str">
        <f>+IF(F219=0,"",'Ark1'!T238)</f>
        <v/>
      </c>
      <c r="W219" s="70" t="str">
        <f t="shared" si="70"/>
        <v/>
      </c>
      <c r="X219" s="131" t="str">
        <f>+IF(F219=0,"",'Ark1'!W238)</f>
        <v/>
      </c>
      <c r="Y219" s="131" t="str">
        <f>+IF(F219=0,"",'Ark1'!X238)</f>
        <v/>
      </c>
      <c r="Z219" s="131" t="str">
        <f>+IF(F219=0,"",'Ark1'!Y238)</f>
        <v/>
      </c>
      <c r="AA219" s="131" t="str">
        <f>+IF(F219=0,"",'Ark1'!Z238)</f>
        <v/>
      </c>
      <c r="AB219" s="125" t="str">
        <f>+IF(F219=0,"",'Ark1'!AA238)</f>
        <v/>
      </c>
      <c r="AC219" s="70" t="str">
        <f>+IF(F219=0,"",'Ark1'!AB238)</f>
        <v/>
      </c>
      <c r="AD219" s="70" t="str">
        <f>+IF(F219=0,"",'Ark1'!AC238)</f>
        <v/>
      </c>
      <c r="AE219" s="131" t="str">
        <f>+IF(F219=0,"",'Ark1'!AD238)</f>
        <v/>
      </c>
      <c r="AF219" s="131" t="str">
        <f>+IF(F219=0,"",'Ark1'!AE238)</f>
        <v/>
      </c>
      <c r="AG219" s="131" t="str">
        <f>+IF(F219=0,"",'Ark1'!AF238)</f>
        <v/>
      </c>
      <c r="AH219" s="70" t="str">
        <f t="shared" si="63"/>
        <v/>
      </c>
      <c r="AI219" s="25"/>
      <c r="AO219" t="s">
        <v>455</v>
      </c>
    </row>
    <row r="220" spans="1:41">
      <c r="A220" s="25"/>
      <c r="B220" s="69" t="str">
        <f t="shared" si="86"/>
        <v>Mai</v>
      </c>
      <c r="C220" s="393">
        <f>+'Ark1'!C239</f>
        <v>2007</v>
      </c>
      <c r="D220" s="69" t="str">
        <f>+IF(F220=0,"",'Ark1'!Q239)</f>
        <v/>
      </c>
      <c r="E220" s="69" t="str">
        <f t="shared" si="87"/>
        <v/>
      </c>
      <c r="F220" s="402">
        <f>+'Ark1'!R239</f>
        <v>0</v>
      </c>
      <c r="G220" s="69" t="str">
        <f t="shared" si="88"/>
        <v/>
      </c>
      <c r="H220" s="125" t="str">
        <f>+IF(F220=0,"",'Ark1'!AG239)</f>
        <v/>
      </c>
      <c r="I220" s="125" t="str">
        <f t="shared" si="89"/>
        <v/>
      </c>
      <c r="J220" s="125" t="str">
        <f>+IF(F220=0,"",'Ark1'!AH239)</f>
        <v/>
      </c>
      <c r="K220" s="125"/>
      <c r="L220" s="373"/>
      <c r="M220" s="373"/>
      <c r="N220" s="125" t="str">
        <f>+IF(F220=0,"",'Ark1'!U239)</f>
        <v/>
      </c>
      <c r="O220" s="125" t="str">
        <f t="shared" si="69"/>
        <v/>
      </c>
      <c r="P220" s="389"/>
      <c r="Q220" s="383"/>
      <c r="R220" s="383"/>
      <c r="S220" s="70" t="str">
        <f>+IF(F220=0,"",'Ark1'!S239)</f>
        <v/>
      </c>
      <c r="T220" s="70" t="str">
        <f t="shared" si="90"/>
        <v/>
      </c>
      <c r="U220" s="383"/>
      <c r="V220" s="70" t="str">
        <f>+IF(F220=0,"",'Ark1'!T239)</f>
        <v/>
      </c>
      <c r="W220" s="70" t="str">
        <f t="shared" si="70"/>
        <v/>
      </c>
      <c r="X220" s="131" t="str">
        <f>+IF(F220=0,"",'Ark1'!W239)</f>
        <v/>
      </c>
      <c r="Y220" s="131" t="str">
        <f>+IF(F220=0,"",'Ark1'!X239)</f>
        <v/>
      </c>
      <c r="Z220" s="131" t="str">
        <f>+IF(F220=0,"",'Ark1'!Y239)</f>
        <v/>
      </c>
      <c r="AA220" s="131" t="str">
        <f>+IF(F220=0,"",'Ark1'!Z239)</f>
        <v/>
      </c>
      <c r="AB220" s="125" t="str">
        <f>+IF(F220=0,"",'Ark1'!AA239)</f>
        <v/>
      </c>
      <c r="AC220" s="70" t="str">
        <f>+IF(F220=0,"",'Ark1'!AB239)</f>
        <v/>
      </c>
      <c r="AD220" s="70" t="str">
        <f>+IF(F220=0,"",'Ark1'!AC239)</f>
        <v/>
      </c>
      <c r="AE220" s="131" t="str">
        <f>+IF(F220=0,"",'Ark1'!AD239)</f>
        <v/>
      </c>
      <c r="AF220" s="131" t="str">
        <f>+IF(F220=0,"",'Ark1'!AE239)</f>
        <v/>
      </c>
      <c r="AG220" s="131" t="str">
        <f>+IF(F220=0,"",'Ark1'!AF239)</f>
        <v/>
      </c>
      <c r="AH220" s="70" t="str">
        <f t="shared" si="63"/>
        <v/>
      </c>
      <c r="AI220" s="25"/>
      <c r="AO220" t="s">
        <v>456</v>
      </c>
    </row>
    <row r="221" spans="1:41">
      <c r="A221" s="25"/>
      <c r="B221" s="69" t="str">
        <f t="shared" si="86"/>
        <v>Juni</v>
      </c>
      <c r="C221" s="393">
        <f>+'Ark1'!C240</f>
        <v>2007</v>
      </c>
      <c r="D221" s="69" t="str">
        <f>+IF(F221=0,"",'Ark1'!Q240)</f>
        <v/>
      </c>
      <c r="E221" s="69" t="str">
        <f t="shared" si="87"/>
        <v/>
      </c>
      <c r="F221" s="402">
        <f>+'Ark1'!R240</f>
        <v>0</v>
      </c>
      <c r="G221" s="69" t="str">
        <f t="shared" si="88"/>
        <v/>
      </c>
      <c r="H221" s="125" t="str">
        <f>+IF(F221=0,"",'Ark1'!AG240)</f>
        <v/>
      </c>
      <c r="I221" s="125" t="str">
        <f t="shared" si="89"/>
        <v/>
      </c>
      <c r="J221" s="125" t="str">
        <f>+IF(F221=0,"",'Ark1'!AH240)</f>
        <v/>
      </c>
      <c r="K221" s="125"/>
      <c r="L221" s="373"/>
      <c r="M221" s="373"/>
      <c r="N221" s="125" t="str">
        <f>+IF(F221=0,"",'Ark1'!U240)</f>
        <v/>
      </c>
      <c r="O221" s="125" t="str">
        <f t="shared" si="69"/>
        <v/>
      </c>
      <c r="P221" s="389"/>
      <c r="Q221" s="383"/>
      <c r="R221" s="383"/>
      <c r="S221" s="70" t="str">
        <f>+IF(F221=0,"",'Ark1'!S240)</f>
        <v/>
      </c>
      <c r="T221" s="70" t="str">
        <f t="shared" si="90"/>
        <v/>
      </c>
      <c r="U221" s="383"/>
      <c r="V221" s="70" t="str">
        <f>+IF(F221=0,"",'Ark1'!T240)</f>
        <v/>
      </c>
      <c r="W221" s="70" t="str">
        <f t="shared" si="70"/>
        <v/>
      </c>
      <c r="X221" s="131" t="str">
        <f>+IF(F221=0,"",'Ark1'!W240)</f>
        <v/>
      </c>
      <c r="Y221" s="131" t="str">
        <f>+IF(F221=0,"",'Ark1'!X240)</f>
        <v/>
      </c>
      <c r="Z221" s="131" t="str">
        <f>+IF(F221=0,"",'Ark1'!Y240)</f>
        <v/>
      </c>
      <c r="AA221" s="131" t="str">
        <f>+IF(F221=0,"",'Ark1'!Z240)</f>
        <v/>
      </c>
      <c r="AB221" s="125" t="str">
        <f>+IF(F221=0,"",'Ark1'!AA240)</f>
        <v/>
      </c>
      <c r="AC221" s="70" t="str">
        <f>+IF(F221=0,"",'Ark1'!AB240)</f>
        <v/>
      </c>
      <c r="AD221" s="70" t="str">
        <f>+IF(F221=0,"",'Ark1'!AC240)</f>
        <v/>
      </c>
      <c r="AE221" s="131" t="str">
        <f>+IF(F221=0,"",'Ark1'!AD240)</f>
        <v/>
      </c>
      <c r="AF221" s="131" t="str">
        <f>+IF(F221=0,"",'Ark1'!AE240)</f>
        <v/>
      </c>
      <c r="AG221" s="131" t="str">
        <f>+IF(F221=0,"",'Ark1'!AF240)</f>
        <v/>
      </c>
      <c r="AH221" s="70" t="str">
        <f t="shared" si="63"/>
        <v/>
      </c>
      <c r="AI221" s="25"/>
      <c r="AO221" t="s">
        <v>457</v>
      </c>
    </row>
    <row r="222" spans="1:41">
      <c r="A222" s="25"/>
      <c r="B222" s="69" t="str">
        <f t="shared" si="86"/>
        <v>Juli</v>
      </c>
      <c r="C222" s="393">
        <f>+'Ark1'!C241</f>
        <v>2007</v>
      </c>
      <c r="D222" s="69" t="str">
        <f>+IF(F222=0,"",'Ark1'!Q241)</f>
        <v/>
      </c>
      <c r="E222" s="69" t="str">
        <f t="shared" si="87"/>
        <v/>
      </c>
      <c r="F222" s="402">
        <f>+'Ark1'!R241</f>
        <v>0</v>
      </c>
      <c r="G222" s="69" t="str">
        <f t="shared" si="88"/>
        <v/>
      </c>
      <c r="H222" s="125" t="str">
        <f>+IF(F222=0,"",'Ark1'!AG241)</f>
        <v/>
      </c>
      <c r="I222" s="125" t="str">
        <f t="shared" si="89"/>
        <v/>
      </c>
      <c r="J222" s="125" t="str">
        <f>+IF(F222=0,"",'Ark1'!AH241)</f>
        <v/>
      </c>
      <c r="K222" s="125"/>
      <c r="L222" s="373"/>
      <c r="M222" s="373"/>
      <c r="N222" s="125" t="str">
        <f>+IF(F222=0,"",'Ark1'!U241)</f>
        <v/>
      </c>
      <c r="O222" s="125" t="str">
        <f t="shared" si="69"/>
        <v/>
      </c>
      <c r="P222" s="389"/>
      <c r="Q222" s="383"/>
      <c r="R222" s="383"/>
      <c r="S222" s="70" t="str">
        <f>+IF(F222=0,"",'Ark1'!S241)</f>
        <v/>
      </c>
      <c r="T222" s="70" t="str">
        <f t="shared" si="90"/>
        <v/>
      </c>
      <c r="U222" s="383"/>
      <c r="V222" s="70" t="str">
        <f>+IF(F222=0,"",'Ark1'!T241)</f>
        <v/>
      </c>
      <c r="W222" s="70" t="str">
        <f t="shared" si="70"/>
        <v/>
      </c>
      <c r="X222" s="131" t="str">
        <f>+IF(F222=0,"",'Ark1'!W241)</f>
        <v/>
      </c>
      <c r="Y222" s="131" t="str">
        <f>+IF(F222=0,"",'Ark1'!X241)</f>
        <v/>
      </c>
      <c r="Z222" s="131" t="str">
        <f>+IF(F222=0,"",'Ark1'!Y241)</f>
        <v/>
      </c>
      <c r="AA222" s="131" t="str">
        <f>+IF(F222=0,"",'Ark1'!Z241)</f>
        <v/>
      </c>
      <c r="AB222" s="125" t="str">
        <f>+IF(F222=0,"",'Ark1'!AA241)</f>
        <v/>
      </c>
      <c r="AC222" s="70" t="str">
        <f>+IF(F222=0,"",'Ark1'!AB241)</f>
        <v/>
      </c>
      <c r="AD222" s="70" t="str">
        <f>+IF(F222=0,"",'Ark1'!AC241)</f>
        <v/>
      </c>
      <c r="AE222" s="131" t="str">
        <f>+IF(F222=0,"",'Ark1'!AD241)</f>
        <v/>
      </c>
      <c r="AF222" s="131" t="str">
        <f>+IF(F222=0,"",'Ark1'!AE241)</f>
        <v/>
      </c>
      <c r="AG222" s="131" t="str">
        <f>+IF(F222=0,"",'Ark1'!AF241)</f>
        <v/>
      </c>
      <c r="AH222" s="70" t="str">
        <f t="shared" si="63"/>
        <v/>
      </c>
      <c r="AI222" s="25"/>
      <c r="AO222" t="s">
        <v>458</v>
      </c>
    </row>
    <row r="223" spans="1:41">
      <c r="A223" s="25"/>
      <c r="B223" s="69" t="str">
        <f t="shared" si="86"/>
        <v>August</v>
      </c>
      <c r="C223" s="393">
        <f>+'Ark1'!C242</f>
        <v>2007</v>
      </c>
      <c r="D223" s="69" t="str">
        <f>+IF(F223=0,"",'Ark1'!Q242)</f>
        <v/>
      </c>
      <c r="E223" s="69" t="str">
        <f t="shared" si="87"/>
        <v/>
      </c>
      <c r="F223" s="402">
        <f>+'Ark1'!R242</f>
        <v>0</v>
      </c>
      <c r="G223" s="69" t="str">
        <f t="shared" si="88"/>
        <v/>
      </c>
      <c r="H223" s="125" t="str">
        <f>+IF(F223=0,"",'Ark1'!AG242)</f>
        <v/>
      </c>
      <c r="I223" s="125" t="str">
        <f t="shared" si="89"/>
        <v/>
      </c>
      <c r="J223" s="125" t="str">
        <f>+IF(F223=0,"",'Ark1'!AH242)</f>
        <v/>
      </c>
      <c r="K223" s="125"/>
      <c r="L223" s="373"/>
      <c r="M223" s="373"/>
      <c r="N223" s="125" t="str">
        <f>+IF(F223=0,"",'Ark1'!U242)</f>
        <v/>
      </c>
      <c r="O223" s="125" t="str">
        <f t="shared" si="69"/>
        <v/>
      </c>
      <c r="P223" s="389"/>
      <c r="Q223" s="383"/>
      <c r="R223" s="383"/>
      <c r="S223" s="70" t="str">
        <f>+IF(F223=0,"",'Ark1'!S242)</f>
        <v/>
      </c>
      <c r="T223" s="70" t="str">
        <f t="shared" si="90"/>
        <v/>
      </c>
      <c r="U223" s="383"/>
      <c r="V223" s="70" t="str">
        <f>+IF(F223=0,"",'Ark1'!T242)</f>
        <v/>
      </c>
      <c r="W223" s="70" t="str">
        <f t="shared" si="70"/>
        <v/>
      </c>
      <c r="X223" s="131" t="str">
        <f>+IF(F223=0,"",'Ark1'!W242)</f>
        <v/>
      </c>
      <c r="Y223" s="131" t="str">
        <f>+IF(F223=0,"",'Ark1'!X242)</f>
        <v/>
      </c>
      <c r="Z223" s="131" t="str">
        <f>+IF(F223=0,"",'Ark1'!Y242)</f>
        <v/>
      </c>
      <c r="AA223" s="131" t="str">
        <f>+IF(F223=0,"",'Ark1'!Z242)</f>
        <v/>
      </c>
      <c r="AB223" s="125" t="str">
        <f>+IF(F223=0,"",'Ark1'!AA242)</f>
        <v/>
      </c>
      <c r="AC223" s="70" t="str">
        <f>+IF(F223=0,"",'Ark1'!AB242)</f>
        <v/>
      </c>
      <c r="AD223" s="70" t="str">
        <f>+IF(F223=0,"",'Ark1'!AC242)</f>
        <v/>
      </c>
      <c r="AE223" s="131" t="str">
        <f>+IF(F223=0,"",'Ark1'!AD242)</f>
        <v/>
      </c>
      <c r="AF223" s="131" t="str">
        <f>+IF(F223=0,"",'Ark1'!AE242)</f>
        <v/>
      </c>
      <c r="AG223" s="131" t="str">
        <f>+IF(F223=0,"",'Ark1'!AF242)</f>
        <v/>
      </c>
      <c r="AH223" s="70" t="str">
        <f t="shared" si="63"/>
        <v/>
      </c>
      <c r="AI223" s="25"/>
      <c r="AO223" t="s">
        <v>68</v>
      </c>
    </row>
    <row r="224" spans="1:41">
      <c r="A224" s="25"/>
      <c r="B224" s="69" t="str">
        <f t="shared" si="86"/>
        <v>September</v>
      </c>
      <c r="C224" s="393">
        <f>+'Ark1'!C243</f>
        <v>2007</v>
      </c>
      <c r="D224" s="69" t="str">
        <f>+IF(F224=0,"",'Ark1'!Q243)</f>
        <v/>
      </c>
      <c r="E224" s="69" t="str">
        <f t="shared" si="87"/>
        <v/>
      </c>
      <c r="F224" s="402">
        <f>+'Ark1'!R243</f>
        <v>0</v>
      </c>
      <c r="G224" s="69" t="str">
        <f t="shared" si="88"/>
        <v/>
      </c>
      <c r="H224" s="125" t="str">
        <f>+IF(F224=0,"",'Ark1'!AG243)</f>
        <v/>
      </c>
      <c r="I224" s="125" t="str">
        <f t="shared" si="89"/>
        <v/>
      </c>
      <c r="J224" s="125" t="str">
        <f>+IF(F224=0,"",'Ark1'!AH243)</f>
        <v/>
      </c>
      <c r="K224" s="125"/>
      <c r="L224" s="373"/>
      <c r="M224" s="373"/>
      <c r="N224" s="125" t="str">
        <f>+IF(F224=0,"",'Ark1'!U243)</f>
        <v/>
      </c>
      <c r="O224" s="125" t="str">
        <f t="shared" si="69"/>
        <v/>
      </c>
      <c r="P224" s="389"/>
      <c r="Q224" s="383"/>
      <c r="R224" s="383"/>
      <c r="S224" s="70" t="str">
        <f>+IF(F224=0,"",'Ark1'!S243)</f>
        <v/>
      </c>
      <c r="T224" s="70" t="str">
        <f t="shared" si="90"/>
        <v/>
      </c>
      <c r="U224" s="383"/>
      <c r="V224" s="70" t="str">
        <f>+IF(F224=0,"",'Ark1'!T243)</f>
        <v/>
      </c>
      <c r="W224" s="70" t="str">
        <f t="shared" si="70"/>
        <v/>
      </c>
      <c r="X224" s="131" t="str">
        <f>+IF(F224=0,"",'Ark1'!W243)</f>
        <v/>
      </c>
      <c r="Y224" s="131" t="str">
        <f>+IF(F224=0,"",'Ark1'!X243)</f>
        <v/>
      </c>
      <c r="Z224" s="131" t="str">
        <f>+IF(F224=0,"",'Ark1'!Y243)</f>
        <v/>
      </c>
      <c r="AA224" s="131" t="str">
        <f>+IF(F224=0,"",'Ark1'!Z243)</f>
        <v/>
      </c>
      <c r="AB224" s="125" t="str">
        <f>+IF(F224=0,"",'Ark1'!AA243)</f>
        <v/>
      </c>
      <c r="AC224" s="70" t="str">
        <f>+IF(F224=0,"",'Ark1'!AB243)</f>
        <v/>
      </c>
      <c r="AD224" s="70" t="str">
        <f>+IF(F224=0,"",'Ark1'!AC243)</f>
        <v/>
      </c>
      <c r="AE224" s="131" t="str">
        <f>+IF(F224=0,"",'Ark1'!AD243)</f>
        <v/>
      </c>
      <c r="AF224" s="131" t="str">
        <f>+IF(F224=0,"",'Ark1'!AE243)</f>
        <v/>
      </c>
      <c r="AG224" s="131" t="str">
        <f>+IF(F224=0,"",'Ark1'!AF243)</f>
        <v/>
      </c>
      <c r="AH224" s="70" t="str">
        <f t="shared" si="63"/>
        <v/>
      </c>
      <c r="AI224" s="25"/>
      <c r="AO224" t="s">
        <v>80</v>
      </c>
    </row>
    <row r="225" spans="1:41">
      <c r="A225" s="25"/>
      <c r="B225" s="69" t="str">
        <f t="shared" si="86"/>
        <v>Oktober</v>
      </c>
      <c r="C225" s="393">
        <f>+'Ark1'!C244</f>
        <v>2007</v>
      </c>
      <c r="D225" s="69" t="str">
        <f>+IF(F225=0,"",'Ark1'!Q244)</f>
        <v/>
      </c>
      <c r="E225" s="69" t="str">
        <f t="shared" si="87"/>
        <v/>
      </c>
      <c r="F225" s="402">
        <f>+'Ark1'!R244</f>
        <v>0</v>
      </c>
      <c r="G225" s="69" t="str">
        <f t="shared" si="88"/>
        <v/>
      </c>
      <c r="H225" s="125" t="str">
        <f>+IF(F225=0,"",'Ark1'!AG244)</f>
        <v/>
      </c>
      <c r="I225" s="125" t="str">
        <f t="shared" si="89"/>
        <v/>
      </c>
      <c r="J225" s="125" t="str">
        <f>+IF(F225=0,"",'Ark1'!AH244)</f>
        <v/>
      </c>
      <c r="K225" s="125"/>
      <c r="L225" s="373"/>
      <c r="M225" s="373"/>
      <c r="N225" s="125" t="str">
        <f>+IF(F225=0,"",'Ark1'!U244)</f>
        <v/>
      </c>
      <c r="O225" s="125" t="str">
        <f t="shared" si="69"/>
        <v/>
      </c>
      <c r="P225" s="389"/>
      <c r="Q225" s="383"/>
      <c r="R225" s="383"/>
      <c r="S225" s="70" t="str">
        <f>+IF(F225=0,"",'Ark1'!S244)</f>
        <v/>
      </c>
      <c r="T225" s="70" t="str">
        <f t="shared" si="90"/>
        <v/>
      </c>
      <c r="U225" s="383"/>
      <c r="V225" s="70" t="str">
        <f>+IF(F225=0,"",'Ark1'!T244)</f>
        <v/>
      </c>
      <c r="W225" s="70" t="str">
        <f t="shared" si="70"/>
        <v/>
      </c>
      <c r="X225" s="131" t="str">
        <f>+IF(F225=0,"",'Ark1'!W244)</f>
        <v/>
      </c>
      <c r="Y225" s="131" t="str">
        <f>+IF(F225=0,"",'Ark1'!X244)</f>
        <v/>
      </c>
      <c r="Z225" s="131" t="str">
        <f>+IF(F225=0,"",'Ark1'!Y244)</f>
        <v/>
      </c>
      <c r="AA225" s="131" t="str">
        <f>+IF(F225=0,"",'Ark1'!Z244)</f>
        <v/>
      </c>
      <c r="AB225" s="125" t="str">
        <f>+IF(F225=0,"",'Ark1'!AA244)</f>
        <v/>
      </c>
      <c r="AC225" s="70" t="str">
        <f>+IF(F225=0,"",'Ark1'!AB244)</f>
        <v/>
      </c>
      <c r="AD225" s="70" t="str">
        <f>+IF(F225=0,"",'Ark1'!AC244)</f>
        <v/>
      </c>
      <c r="AE225" s="131" t="str">
        <f>+IF(F225=0,"",'Ark1'!AD244)</f>
        <v/>
      </c>
      <c r="AF225" s="131" t="str">
        <f>+IF(F225=0,"",'Ark1'!AE244)</f>
        <v/>
      </c>
      <c r="AG225" s="131" t="str">
        <f>+IF(F225=0,"",'Ark1'!AF244)</f>
        <v/>
      </c>
      <c r="AH225" s="70" t="str">
        <f t="shared" si="63"/>
        <v/>
      </c>
      <c r="AI225" s="25"/>
      <c r="AO225" t="s">
        <v>69</v>
      </c>
    </row>
    <row r="226" spans="1:41">
      <c r="A226" s="25"/>
      <c r="B226" s="69" t="str">
        <f>+AO226</f>
        <v>November</v>
      </c>
      <c r="C226" s="393">
        <f>+'Ark1'!C245</f>
        <v>2007</v>
      </c>
      <c r="D226" s="69" t="str">
        <f>+IF(F226=0,"",'Ark1'!Q245)</f>
        <v/>
      </c>
      <c r="E226" s="69" t="str">
        <f t="shared" si="87"/>
        <v/>
      </c>
      <c r="F226" s="402">
        <f>+'Ark1'!R245</f>
        <v>0</v>
      </c>
      <c r="G226" s="69" t="str">
        <f t="shared" si="88"/>
        <v/>
      </c>
      <c r="H226" s="125" t="str">
        <f>+IF(F226=0,"",'Ark1'!AG245)</f>
        <v/>
      </c>
      <c r="I226" s="125" t="str">
        <f t="shared" si="89"/>
        <v/>
      </c>
      <c r="J226" s="125" t="str">
        <f>+IF(F226=0,"",'Ark1'!AH245)</f>
        <v/>
      </c>
      <c r="K226" s="125"/>
      <c r="L226" s="373"/>
      <c r="M226" s="373"/>
      <c r="N226" s="125" t="str">
        <f>+IF(F226=0,"",'Ark1'!U245)</f>
        <v/>
      </c>
      <c r="O226" s="125" t="str">
        <f t="shared" si="69"/>
        <v/>
      </c>
      <c r="P226" s="389"/>
      <c r="Q226" s="383"/>
      <c r="R226" s="383"/>
      <c r="S226" s="70" t="str">
        <f>+IF(F226=0,"",'Ark1'!S245)</f>
        <v/>
      </c>
      <c r="T226" s="70" t="str">
        <f t="shared" si="90"/>
        <v/>
      </c>
      <c r="U226" s="383"/>
      <c r="V226" s="70" t="str">
        <f>+IF(F226=0,"",'Ark1'!T245)</f>
        <v/>
      </c>
      <c r="W226" s="70" t="str">
        <f t="shared" si="70"/>
        <v/>
      </c>
      <c r="X226" s="131" t="str">
        <f>+IF(F226=0,"",'Ark1'!W245)</f>
        <v/>
      </c>
      <c r="Y226" s="131" t="str">
        <f>+IF(F226=0,"",'Ark1'!X245)</f>
        <v/>
      </c>
      <c r="Z226" s="131" t="str">
        <f>+IF(F226=0,"",'Ark1'!Y245)</f>
        <v/>
      </c>
      <c r="AA226" s="131" t="str">
        <f>+IF(F226=0,"",'Ark1'!Z245)</f>
        <v/>
      </c>
      <c r="AB226" s="125" t="str">
        <f>+IF(F226=0,"",'Ark1'!AA245)</f>
        <v/>
      </c>
      <c r="AC226" s="70" t="str">
        <f>+IF(F226=0,"",'Ark1'!AB245)</f>
        <v/>
      </c>
      <c r="AD226" s="70" t="str">
        <f>+IF(F226=0,"",'Ark1'!AC245)</f>
        <v/>
      </c>
      <c r="AE226" s="131" t="str">
        <f>+IF(F226=0,"",'Ark1'!AD245)</f>
        <v/>
      </c>
      <c r="AF226" s="131" t="str">
        <f>+IF(F226=0,"",'Ark1'!AE245)</f>
        <v/>
      </c>
      <c r="AG226" s="131" t="str">
        <f>+IF(F226=0,"",'Ark1'!AF245)</f>
        <v/>
      </c>
      <c r="AH226" s="70" t="str">
        <f t="shared" si="63"/>
        <v/>
      </c>
      <c r="AI226" s="25"/>
      <c r="AO226" t="s">
        <v>70</v>
      </c>
    </row>
    <row r="227" spans="1:41">
      <c r="A227" s="25"/>
      <c r="B227" s="69" t="str">
        <f>+AO227</f>
        <v>Desember</v>
      </c>
      <c r="C227" s="393">
        <f>+'Ark1'!C246</f>
        <v>2007</v>
      </c>
      <c r="D227" s="69" t="str">
        <f>+IF(F227=0,"",'Ark1'!Q246)</f>
        <v/>
      </c>
      <c r="E227" s="69" t="str">
        <f t="shared" si="87"/>
        <v/>
      </c>
      <c r="F227" s="402">
        <f>+'Ark1'!R246</f>
        <v>0</v>
      </c>
      <c r="G227" s="69" t="str">
        <f t="shared" si="88"/>
        <v/>
      </c>
      <c r="H227" s="125" t="str">
        <f>+IF(F227=0,"",'Ark1'!AG246)</f>
        <v/>
      </c>
      <c r="I227" s="125" t="str">
        <f t="shared" si="89"/>
        <v/>
      </c>
      <c r="J227" s="125" t="str">
        <f>+IF(F227=0,"",'Ark1'!AH246)</f>
        <v/>
      </c>
      <c r="K227" s="125"/>
      <c r="L227" s="373"/>
      <c r="M227" s="373"/>
      <c r="N227" s="125" t="str">
        <f>+IF(F227=0,"",'Ark1'!U246)</f>
        <v/>
      </c>
      <c r="O227" s="125" t="str">
        <f t="shared" si="69"/>
        <v/>
      </c>
      <c r="P227" s="389"/>
      <c r="Q227" s="383"/>
      <c r="R227" s="383"/>
      <c r="S227" s="70" t="str">
        <f>+IF(F227=0,"",'Ark1'!S246)</f>
        <v/>
      </c>
      <c r="T227" s="70" t="str">
        <f t="shared" si="90"/>
        <v/>
      </c>
      <c r="U227" s="383"/>
      <c r="V227" s="70" t="str">
        <f>+IF(F227=0,"",'Ark1'!T246)</f>
        <v/>
      </c>
      <c r="W227" s="70" t="str">
        <f t="shared" si="70"/>
        <v/>
      </c>
      <c r="X227" s="131" t="str">
        <f>+IF(F227=0,"",'Ark1'!W246)</f>
        <v/>
      </c>
      <c r="Y227" s="131" t="str">
        <f>+IF(F227=0,"",'Ark1'!X246)</f>
        <v/>
      </c>
      <c r="Z227" s="131" t="str">
        <f>+IF(F227=0,"",'Ark1'!Y246)</f>
        <v/>
      </c>
      <c r="AA227" s="131" t="str">
        <f>+IF(F227=0,"",'Ark1'!Z246)</f>
        <v/>
      </c>
      <c r="AB227" s="125" t="str">
        <f>+IF(F227=0,"",'Ark1'!AA246)</f>
        <v/>
      </c>
      <c r="AC227" s="70" t="str">
        <f>+IF(F227=0,"",'Ark1'!AB246)</f>
        <v/>
      </c>
      <c r="AD227" s="70" t="str">
        <f>+IF(F227=0,"",'Ark1'!AC246)</f>
        <v/>
      </c>
      <c r="AE227" s="131" t="str">
        <f>+IF(F227=0,"",'Ark1'!AD246)</f>
        <v/>
      </c>
      <c r="AF227" s="131" t="str">
        <f>+IF(F227=0,"",'Ark1'!AE246)</f>
        <v/>
      </c>
      <c r="AG227" s="131" t="str">
        <f>+IF(F227=0,"",'Ark1'!AF246)</f>
        <v/>
      </c>
      <c r="AH227" s="70" t="str">
        <f t="shared" si="63"/>
        <v/>
      </c>
      <c r="AI227" s="25"/>
      <c r="AO227" t="s">
        <v>71</v>
      </c>
    </row>
    <row r="228" spans="1:41">
      <c r="A228" s="25"/>
      <c r="B228" s="44" t="str">
        <f t="shared" ref="B228:B237" si="91">+AO228</f>
        <v>Januar</v>
      </c>
      <c r="C228" s="392">
        <f>+'Ark1'!C247</f>
        <v>2006</v>
      </c>
      <c r="D228" s="44" t="str">
        <f>+IF(F228=0,"",'Ark1'!Q247)</f>
        <v/>
      </c>
      <c r="E228" s="44" t="str">
        <f>+IF(F228=0,"",D228-D240)</f>
        <v/>
      </c>
      <c r="F228" s="401">
        <f>+'Ark1'!R247</f>
        <v>0</v>
      </c>
      <c r="G228" s="44" t="str">
        <f>+IF(F228=0,"",F228-F240)</f>
        <v/>
      </c>
      <c r="H228" s="104" t="str">
        <f>+IF(F228=0,"",'Ark1'!AG247)</f>
        <v/>
      </c>
      <c r="I228" s="104" t="str">
        <f>+IF(F228=0,"",H228-H240)</f>
        <v/>
      </c>
      <c r="J228" s="104" t="str">
        <f>+IF(F228=0,"",'Ark1'!AH247)</f>
        <v/>
      </c>
      <c r="K228" s="104"/>
      <c r="L228" s="372"/>
      <c r="M228" s="372"/>
      <c r="N228" s="104" t="str">
        <f>+IF(F228=0,"",'Ark1'!U247)</f>
        <v/>
      </c>
      <c r="O228" s="104" t="str">
        <f t="shared" si="69"/>
        <v/>
      </c>
      <c r="P228" s="388"/>
      <c r="Q228" s="382"/>
      <c r="R228" s="382"/>
      <c r="S228" s="37" t="str">
        <f>+IF(F228=0,"",'Ark1'!S247)</f>
        <v/>
      </c>
      <c r="T228" s="37" t="str">
        <f>+IF(F228=0,"",S228-S240)</f>
        <v/>
      </c>
      <c r="U228" s="382"/>
      <c r="V228" s="37" t="str">
        <f>+IF(F228=0,"",'Ark1'!T247)</f>
        <v/>
      </c>
      <c r="W228" s="37" t="str">
        <f t="shared" si="70"/>
        <v/>
      </c>
      <c r="X228" s="130" t="str">
        <f>+IF(F228=0,"",'Ark1'!W247)</f>
        <v/>
      </c>
      <c r="Y228" s="130" t="str">
        <f>+IF(F228=0,"",'Ark1'!X247)</f>
        <v/>
      </c>
      <c r="Z228" s="130" t="str">
        <f>+IF(F228=0,"",'Ark1'!Y247)</f>
        <v/>
      </c>
      <c r="AA228" s="130" t="str">
        <f>+IF(F228=0,"",'Ark1'!Z247)</f>
        <v/>
      </c>
      <c r="AB228" s="104" t="str">
        <f>+IF(F228=0,"",'Ark1'!AA247)</f>
        <v/>
      </c>
      <c r="AC228" s="37" t="str">
        <f>+IF(F228=0,"",'Ark1'!AB247)</f>
        <v/>
      </c>
      <c r="AD228" s="37" t="str">
        <f>+IF(F228=0,"",'Ark1'!AC247)</f>
        <v/>
      </c>
      <c r="AE228" s="130" t="str">
        <f>+IF(F228=0,"",'Ark1'!AD247)</f>
        <v/>
      </c>
      <c r="AF228" s="130" t="str">
        <f>+IF(F228=0,"",'Ark1'!AE247)</f>
        <v/>
      </c>
      <c r="AG228" s="130" t="str">
        <f>+IF(F228=0,"",'Ark1'!AF247)</f>
        <v/>
      </c>
      <c r="AH228" s="37" t="str">
        <f t="shared" ref="AH228:AH251" si="92">+IF(F228=0,"",N228/S228)</f>
        <v/>
      </c>
      <c r="AI228" s="25"/>
      <c r="AO228" t="s">
        <v>452</v>
      </c>
    </row>
    <row r="229" spans="1:41">
      <c r="A229" s="25"/>
      <c r="B229" s="44" t="str">
        <f t="shared" si="91"/>
        <v>Februar</v>
      </c>
      <c r="C229" s="392">
        <f>+'Ark1'!C248</f>
        <v>2006</v>
      </c>
      <c r="D229" s="44" t="str">
        <f>+IF(F229=0,"",'Ark1'!Q248)</f>
        <v/>
      </c>
      <c r="E229" s="44" t="str">
        <f t="shared" ref="E229:E239" si="93">+IF(F229=0,"",D229-D241)</f>
        <v/>
      </c>
      <c r="F229" s="401">
        <f>+'Ark1'!R248</f>
        <v>0</v>
      </c>
      <c r="G229" s="44" t="str">
        <f t="shared" ref="G229:G239" si="94">+IF(F229=0,"",F229-F241)</f>
        <v/>
      </c>
      <c r="H229" s="104" t="str">
        <f>+IF(F229=0,"",'Ark1'!AG248)</f>
        <v/>
      </c>
      <c r="I229" s="104" t="str">
        <f t="shared" ref="I229:I239" si="95">+IF(F229=0,"",H229-H241)</f>
        <v/>
      </c>
      <c r="J229" s="104" t="str">
        <f>+IF(F229=0,"",'Ark1'!AH248)</f>
        <v/>
      </c>
      <c r="K229" s="104"/>
      <c r="L229" s="372"/>
      <c r="M229" s="372"/>
      <c r="N229" s="104" t="str">
        <f>+IF(F229=0,"",'Ark1'!U248)</f>
        <v/>
      </c>
      <c r="O229" s="104" t="str">
        <f t="shared" si="69"/>
        <v/>
      </c>
      <c r="P229" s="388"/>
      <c r="Q229" s="382"/>
      <c r="R229" s="382"/>
      <c r="S229" s="37" t="str">
        <f>+IF(F229=0,"",'Ark1'!S248)</f>
        <v/>
      </c>
      <c r="T229" s="37" t="str">
        <f t="shared" ref="T229:T239" si="96">+IF(F229=0,"",S229-S241)</f>
        <v/>
      </c>
      <c r="U229" s="382"/>
      <c r="V229" s="37" t="str">
        <f>+IF(F229=0,"",'Ark1'!T248)</f>
        <v/>
      </c>
      <c r="W229" s="37" t="str">
        <f t="shared" si="70"/>
        <v/>
      </c>
      <c r="X229" s="130" t="str">
        <f>+IF(F229=0,"",'Ark1'!W248)</f>
        <v/>
      </c>
      <c r="Y229" s="130" t="str">
        <f>+IF(F229=0,"",'Ark1'!X248)</f>
        <v/>
      </c>
      <c r="Z229" s="130" t="str">
        <f>+IF(F229=0,"",'Ark1'!Y248)</f>
        <v/>
      </c>
      <c r="AA229" s="130" t="str">
        <f>+IF(F229=0,"",'Ark1'!Z248)</f>
        <v/>
      </c>
      <c r="AB229" s="104" t="str">
        <f>+IF(F229=0,"",'Ark1'!AA248)</f>
        <v/>
      </c>
      <c r="AC229" s="37" t="str">
        <f>+IF(F229=0,"",'Ark1'!AB248)</f>
        <v/>
      </c>
      <c r="AD229" s="37" t="str">
        <f>+IF(F229=0,"",'Ark1'!AC248)</f>
        <v/>
      </c>
      <c r="AE229" s="130" t="str">
        <f>+IF(F229=0,"",'Ark1'!AD248)</f>
        <v/>
      </c>
      <c r="AF229" s="130" t="str">
        <f>+IF(F229=0,"",'Ark1'!AE248)</f>
        <v/>
      </c>
      <c r="AG229" s="130" t="str">
        <f>+IF(F229=0,"",'Ark1'!AF248)</f>
        <v/>
      </c>
      <c r="AH229" s="37" t="str">
        <f t="shared" si="92"/>
        <v/>
      </c>
      <c r="AI229" s="25"/>
      <c r="AO229" t="s">
        <v>453</v>
      </c>
    </row>
    <row r="230" spans="1:41">
      <c r="A230" s="25"/>
      <c r="B230" s="44" t="str">
        <f t="shared" si="91"/>
        <v>Mars</v>
      </c>
      <c r="C230" s="392">
        <f>+'Ark1'!C249</f>
        <v>2006</v>
      </c>
      <c r="D230" s="44" t="str">
        <f>+IF(F230=0,"",'Ark1'!Q249)</f>
        <v/>
      </c>
      <c r="E230" s="44" t="str">
        <f t="shared" si="93"/>
        <v/>
      </c>
      <c r="F230" s="401">
        <f>+'Ark1'!R249</f>
        <v>0</v>
      </c>
      <c r="G230" s="44" t="str">
        <f t="shared" si="94"/>
        <v/>
      </c>
      <c r="H230" s="104" t="str">
        <f>+IF(F230=0,"",'Ark1'!AG249)</f>
        <v/>
      </c>
      <c r="I230" s="104" t="str">
        <f t="shared" si="95"/>
        <v/>
      </c>
      <c r="J230" s="104" t="str">
        <f>+IF(F230=0,"",'Ark1'!AH249)</f>
        <v/>
      </c>
      <c r="K230" s="104"/>
      <c r="L230" s="372"/>
      <c r="M230" s="372"/>
      <c r="N230" s="104" t="str">
        <f>+IF(F230=0,"",'Ark1'!U249)</f>
        <v/>
      </c>
      <c r="O230" s="104" t="str">
        <f t="shared" si="69"/>
        <v/>
      </c>
      <c r="P230" s="388"/>
      <c r="Q230" s="382"/>
      <c r="R230" s="382"/>
      <c r="S230" s="37" t="str">
        <f>+IF(F230=0,"",'Ark1'!S249)</f>
        <v/>
      </c>
      <c r="T230" s="37" t="str">
        <f t="shared" si="96"/>
        <v/>
      </c>
      <c r="U230" s="382"/>
      <c r="V230" s="37" t="str">
        <f>+IF(F230=0,"",'Ark1'!T249)</f>
        <v/>
      </c>
      <c r="W230" s="37" t="str">
        <f t="shared" si="70"/>
        <v/>
      </c>
      <c r="X230" s="130" t="str">
        <f>+IF(F230=0,"",'Ark1'!W249)</f>
        <v/>
      </c>
      <c r="Y230" s="130" t="str">
        <f>+IF(F230=0,"",'Ark1'!X249)</f>
        <v/>
      </c>
      <c r="Z230" s="130" t="str">
        <f>+IF(F230=0,"",'Ark1'!Y249)</f>
        <v/>
      </c>
      <c r="AA230" s="130" t="str">
        <f>+IF(F230=0,"",'Ark1'!Z249)</f>
        <v/>
      </c>
      <c r="AB230" s="104" t="str">
        <f>+IF(F230=0,"",'Ark1'!AA249)</f>
        <v/>
      </c>
      <c r="AC230" s="37" t="str">
        <f>+IF(F230=0,"",'Ark1'!AB249)</f>
        <v/>
      </c>
      <c r="AD230" s="37" t="str">
        <f>+IF(F230=0,"",'Ark1'!AC249)</f>
        <v/>
      </c>
      <c r="AE230" s="130" t="str">
        <f>+IF(F230=0,"",'Ark1'!AD249)</f>
        <v/>
      </c>
      <c r="AF230" s="130" t="str">
        <f>+IF(F230=0,"",'Ark1'!AE249)</f>
        <v/>
      </c>
      <c r="AG230" s="130" t="str">
        <f>+IF(F230=0,"",'Ark1'!AF249)</f>
        <v/>
      </c>
      <c r="AH230" s="37" t="str">
        <f t="shared" si="92"/>
        <v/>
      </c>
      <c r="AI230" s="25"/>
      <c r="AO230" t="s">
        <v>454</v>
      </c>
    </row>
    <row r="231" spans="1:41">
      <c r="A231" s="25"/>
      <c r="B231" s="44" t="str">
        <f t="shared" si="91"/>
        <v>April</v>
      </c>
      <c r="C231" s="392">
        <f>+'Ark1'!C250</f>
        <v>2006</v>
      </c>
      <c r="D231" s="44" t="str">
        <f>+IF(F231=0,"",'Ark1'!Q250)</f>
        <v/>
      </c>
      <c r="E231" s="44" t="str">
        <f t="shared" si="93"/>
        <v/>
      </c>
      <c r="F231" s="401">
        <f>+'Ark1'!R250</f>
        <v>0</v>
      </c>
      <c r="G231" s="44" t="str">
        <f t="shared" si="94"/>
        <v/>
      </c>
      <c r="H231" s="104" t="str">
        <f>+IF(F231=0,"",'Ark1'!AG250)</f>
        <v/>
      </c>
      <c r="I231" s="104" t="str">
        <f t="shared" si="95"/>
        <v/>
      </c>
      <c r="J231" s="104" t="str">
        <f>+IF(F231=0,"",'Ark1'!AH250)</f>
        <v/>
      </c>
      <c r="K231" s="104"/>
      <c r="L231" s="372"/>
      <c r="M231" s="372"/>
      <c r="N231" s="104" t="str">
        <f>+IF(F231=0,"",'Ark1'!U250)</f>
        <v/>
      </c>
      <c r="O231" s="104" t="str">
        <f t="shared" si="69"/>
        <v/>
      </c>
      <c r="P231" s="388"/>
      <c r="Q231" s="382"/>
      <c r="R231" s="382"/>
      <c r="S231" s="37" t="str">
        <f>+IF(F231=0,"",'Ark1'!S250)</f>
        <v/>
      </c>
      <c r="T231" s="37" t="str">
        <f t="shared" si="96"/>
        <v/>
      </c>
      <c r="U231" s="382"/>
      <c r="V231" s="37" t="str">
        <f>+IF(F231=0,"",'Ark1'!T250)</f>
        <v/>
      </c>
      <c r="W231" s="37" t="str">
        <f t="shared" si="70"/>
        <v/>
      </c>
      <c r="X231" s="130" t="str">
        <f>+IF(F231=0,"",'Ark1'!W250)</f>
        <v/>
      </c>
      <c r="Y231" s="130" t="str">
        <f>+IF(F231=0,"",'Ark1'!X250)</f>
        <v/>
      </c>
      <c r="Z231" s="130" t="str">
        <f>+IF(F231=0,"",'Ark1'!Y250)</f>
        <v/>
      </c>
      <c r="AA231" s="130" t="str">
        <f>+IF(F231=0,"",'Ark1'!Z250)</f>
        <v/>
      </c>
      <c r="AB231" s="104" t="str">
        <f>+IF(F231=0,"",'Ark1'!AA250)</f>
        <v/>
      </c>
      <c r="AC231" s="37" t="str">
        <f>+IF(F231=0,"",'Ark1'!AB250)</f>
        <v/>
      </c>
      <c r="AD231" s="37" t="str">
        <f>+IF(F231=0,"",'Ark1'!AC250)</f>
        <v/>
      </c>
      <c r="AE231" s="130" t="str">
        <f>+IF(F231=0,"",'Ark1'!AD250)</f>
        <v/>
      </c>
      <c r="AF231" s="130" t="str">
        <f>+IF(F231=0,"",'Ark1'!AE250)</f>
        <v/>
      </c>
      <c r="AG231" s="130" t="str">
        <f>+IF(F231=0,"",'Ark1'!AF250)</f>
        <v/>
      </c>
      <c r="AH231" s="37" t="str">
        <f t="shared" si="92"/>
        <v/>
      </c>
      <c r="AI231" s="25"/>
      <c r="AO231" t="s">
        <v>455</v>
      </c>
    </row>
    <row r="232" spans="1:41">
      <c r="A232" s="25"/>
      <c r="B232" s="44" t="str">
        <f t="shared" si="91"/>
        <v>Mai</v>
      </c>
      <c r="C232" s="392">
        <f>+'Ark1'!C251</f>
        <v>2006</v>
      </c>
      <c r="D232" s="44" t="str">
        <f>+IF(F232=0,"",'Ark1'!Q251)</f>
        <v/>
      </c>
      <c r="E232" s="44" t="str">
        <f t="shared" si="93"/>
        <v/>
      </c>
      <c r="F232" s="401">
        <f>+'Ark1'!R251</f>
        <v>0</v>
      </c>
      <c r="G232" s="44" t="str">
        <f t="shared" si="94"/>
        <v/>
      </c>
      <c r="H232" s="104" t="str">
        <f>+IF(F232=0,"",'Ark1'!AG251)</f>
        <v/>
      </c>
      <c r="I232" s="104" t="str">
        <f t="shared" si="95"/>
        <v/>
      </c>
      <c r="J232" s="104" t="str">
        <f>+IF(F232=0,"",'Ark1'!AH251)</f>
        <v/>
      </c>
      <c r="K232" s="104"/>
      <c r="L232" s="372"/>
      <c r="M232" s="372"/>
      <c r="N232" s="104" t="str">
        <f>+IF(F232=0,"",'Ark1'!U251)</f>
        <v/>
      </c>
      <c r="O232" s="104" t="str">
        <f t="shared" si="69"/>
        <v/>
      </c>
      <c r="P232" s="388"/>
      <c r="Q232" s="382"/>
      <c r="R232" s="382"/>
      <c r="S232" s="37" t="str">
        <f>+IF(F232=0,"",'Ark1'!S251)</f>
        <v/>
      </c>
      <c r="T232" s="37" t="str">
        <f t="shared" si="96"/>
        <v/>
      </c>
      <c r="U232" s="382"/>
      <c r="V232" s="37" t="str">
        <f>+IF(F232=0,"",'Ark1'!T251)</f>
        <v/>
      </c>
      <c r="W232" s="37" t="str">
        <f t="shared" si="70"/>
        <v/>
      </c>
      <c r="X232" s="130" t="str">
        <f>+IF(F232=0,"",'Ark1'!W251)</f>
        <v/>
      </c>
      <c r="Y232" s="130" t="str">
        <f>+IF(F232=0,"",'Ark1'!X251)</f>
        <v/>
      </c>
      <c r="Z232" s="130" t="str">
        <f>+IF(F232=0,"",'Ark1'!Y251)</f>
        <v/>
      </c>
      <c r="AA232" s="130" t="str">
        <f>+IF(F232=0,"",'Ark1'!Z251)</f>
        <v/>
      </c>
      <c r="AB232" s="104" t="str">
        <f>+IF(F232=0,"",'Ark1'!AA251)</f>
        <v/>
      </c>
      <c r="AC232" s="37" t="str">
        <f>+IF(F232=0,"",'Ark1'!AB251)</f>
        <v/>
      </c>
      <c r="AD232" s="37" t="str">
        <f>+IF(F232=0,"",'Ark1'!AC251)</f>
        <v/>
      </c>
      <c r="AE232" s="130" t="str">
        <f>+IF(F232=0,"",'Ark1'!AD251)</f>
        <v/>
      </c>
      <c r="AF232" s="130" t="str">
        <f>+IF(F232=0,"",'Ark1'!AE251)</f>
        <v/>
      </c>
      <c r="AG232" s="130" t="str">
        <f>+IF(F232=0,"",'Ark1'!AF251)</f>
        <v/>
      </c>
      <c r="AH232" s="37" t="str">
        <f t="shared" si="92"/>
        <v/>
      </c>
      <c r="AI232" s="25"/>
      <c r="AO232" t="s">
        <v>456</v>
      </c>
    </row>
    <row r="233" spans="1:41">
      <c r="A233" s="25"/>
      <c r="B233" s="44" t="str">
        <f t="shared" si="91"/>
        <v>Juni</v>
      </c>
      <c r="C233" s="392">
        <f>+'Ark1'!C252</f>
        <v>2006</v>
      </c>
      <c r="D233" s="44" t="str">
        <f>+IF(F233=0,"",'Ark1'!Q252)</f>
        <v/>
      </c>
      <c r="E233" s="44" t="str">
        <f t="shared" si="93"/>
        <v/>
      </c>
      <c r="F233" s="401">
        <f>+'Ark1'!R252</f>
        <v>0</v>
      </c>
      <c r="G233" s="44" t="str">
        <f t="shared" si="94"/>
        <v/>
      </c>
      <c r="H233" s="104" t="str">
        <f>+IF(F233=0,"",'Ark1'!AG252)</f>
        <v/>
      </c>
      <c r="I233" s="104" t="str">
        <f t="shared" si="95"/>
        <v/>
      </c>
      <c r="J233" s="104" t="str">
        <f>+IF(F233=0,"",'Ark1'!AH252)</f>
        <v/>
      </c>
      <c r="K233" s="104"/>
      <c r="L233" s="372"/>
      <c r="M233" s="372"/>
      <c r="N233" s="104" t="str">
        <f>+IF(F233=0,"",'Ark1'!U252)</f>
        <v/>
      </c>
      <c r="O233" s="104" t="str">
        <f t="shared" si="69"/>
        <v/>
      </c>
      <c r="P233" s="388"/>
      <c r="Q233" s="382"/>
      <c r="R233" s="382"/>
      <c r="S233" s="37" t="str">
        <f>+IF(F233=0,"",'Ark1'!S252)</f>
        <v/>
      </c>
      <c r="T233" s="37" t="str">
        <f t="shared" si="96"/>
        <v/>
      </c>
      <c r="U233" s="382"/>
      <c r="V233" s="37" t="str">
        <f>+IF(F233=0,"",'Ark1'!T252)</f>
        <v/>
      </c>
      <c r="W233" s="37" t="str">
        <f t="shared" si="70"/>
        <v/>
      </c>
      <c r="X233" s="130" t="str">
        <f>+IF(F233=0,"",'Ark1'!W252)</f>
        <v/>
      </c>
      <c r="Y233" s="130" t="str">
        <f>+IF(F233=0,"",'Ark1'!X252)</f>
        <v/>
      </c>
      <c r="Z233" s="130" t="str">
        <f>+IF(F233=0,"",'Ark1'!Y252)</f>
        <v/>
      </c>
      <c r="AA233" s="130" t="str">
        <f>+IF(F233=0,"",'Ark1'!Z252)</f>
        <v/>
      </c>
      <c r="AB233" s="104" t="str">
        <f>+IF(F233=0,"",'Ark1'!AA252)</f>
        <v/>
      </c>
      <c r="AC233" s="37" t="str">
        <f>+IF(F233=0,"",'Ark1'!AB252)</f>
        <v/>
      </c>
      <c r="AD233" s="37" t="str">
        <f>+IF(F233=0,"",'Ark1'!AC252)</f>
        <v/>
      </c>
      <c r="AE233" s="130" t="str">
        <f>+IF(F233=0,"",'Ark1'!AD252)</f>
        <v/>
      </c>
      <c r="AF233" s="130" t="str">
        <f>+IF(F233=0,"",'Ark1'!AE252)</f>
        <v/>
      </c>
      <c r="AG233" s="130" t="str">
        <f>+IF(F233=0,"",'Ark1'!AF252)</f>
        <v/>
      </c>
      <c r="AH233" s="37" t="str">
        <f t="shared" si="92"/>
        <v/>
      </c>
      <c r="AI233" s="25"/>
      <c r="AO233" t="s">
        <v>457</v>
      </c>
    </row>
    <row r="234" spans="1:41">
      <c r="A234" s="25"/>
      <c r="B234" s="44" t="str">
        <f t="shared" si="91"/>
        <v>Juli</v>
      </c>
      <c r="C234" s="392">
        <f>+'Ark1'!C253</f>
        <v>2006</v>
      </c>
      <c r="D234" s="44" t="str">
        <f>+IF(F234=0,"",'Ark1'!Q253)</f>
        <v/>
      </c>
      <c r="E234" s="44" t="str">
        <f t="shared" si="93"/>
        <v/>
      </c>
      <c r="F234" s="401">
        <f>+'Ark1'!R253</f>
        <v>0</v>
      </c>
      <c r="G234" s="44" t="str">
        <f t="shared" si="94"/>
        <v/>
      </c>
      <c r="H234" s="104" t="str">
        <f>+IF(F234=0,"",'Ark1'!AG253)</f>
        <v/>
      </c>
      <c r="I234" s="104" t="str">
        <f t="shared" si="95"/>
        <v/>
      </c>
      <c r="J234" s="104" t="str">
        <f>+IF(F234=0,"",'Ark1'!AH253)</f>
        <v/>
      </c>
      <c r="K234" s="104"/>
      <c r="L234" s="372"/>
      <c r="M234" s="372"/>
      <c r="N234" s="104" t="str">
        <f>+IF(F234=0,"",'Ark1'!U253)</f>
        <v/>
      </c>
      <c r="O234" s="104" t="str">
        <f t="shared" si="69"/>
        <v/>
      </c>
      <c r="P234" s="388"/>
      <c r="Q234" s="382"/>
      <c r="R234" s="382"/>
      <c r="S234" s="37" t="str">
        <f>+IF(F234=0,"",'Ark1'!S253)</f>
        <v/>
      </c>
      <c r="T234" s="37" t="str">
        <f t="shared" si="96"/>
        <v/>
      </c>
      <c r="U234" s="382"/>
      <c r="V234" s="37" t="str">
        <f>+IF(F234=0,"",'Ark1'!T253)</f>
        <v/>
      </c>
      <c r="W234" s="37" t="str">
        <f t="shared" si="70"/>
        <v/>
      </c>
      <c r="X234" s="130" t="str">
        <f>+IF(F234=0,"",'Ark1'!W253)</f>
        <v/>
      </c>
      <c r="Y234" s="130" t="str">
        <f>+IF(F234=0,"",'Ark1'!X253)</f>
        <v/>
      </c>
      <c r="Z234" s="130" t="str">
        <f>+IF(F234=0,"",'Ark1'!Y253)</f>
        <v/>
      </c>
      <c r="AA234" s="130" t="str">
        <f>+IF(F234=0,"",'Ark1'!Z253)</f>
        <v/>
      </c>
      <c r="AB234" s="104" t="str">
        <f>+IF(F234=0,"",'Ark1'!AA253)</f>
        <v/>
      </c>
      <c r="AC234" s="37" t="str">
        <f>+IF(F234=0,"",'Ark1'!AB253)</f>
        <v/>
      </c>
      <c r="AD234" s="37" t="str">
        <f>+IF(F234=0,"",'Ark1'!AC253)</f>
        <v/>
      </c>
      <c r="AE234" s="130" t="str">
        <f>+IF(F234=0,"",'Ark1'!AD253)</f>
        <v/>
      </c>
      <c r="AF234" s="130" t="str">
        <f>+IF(F234=0,"",'Ark1'!AE253)</f>
        <v/>
      </c>
      <c r="AG234" s="130" t="str">
        <f>+IF(F234=0,"",'Ark1'!AF253)</f>
        <v/>
      </c>
      <c r="AH234" s="37" t="str">
        <f t="shared" si="92"/>
        <v/>
      </c>
      <c r="AI234" s="25"/>
      <c r="AO234" t="s">
        <v>458</v>
      </c>
    </row>
    <row r="235" spans="1:41">
      <c r="A235" s="25"/>
      <c r="B235" s="44" t="str">
        <f t="shared" si="91"/>
        <v>August</v>
      </c>
      <c r="C235" s="392">
        <f>+'Ark1'!C254</f>
        <v>2006</v>
      </c>
      <c r="D235" s="44" t="str">
        <f>+IF(F235=0,"",'Ark1'!Q254)</f>
        <v/>
      </c>
      <c r="E235" s="44" t="str">
        <f t="shared" si="93"/>
        <v/>
      </c>
      <c r="F235" s="401">
        <f>+'Ark1'!R254</f>
        <v>0</v>
      </c>
      <c r="G235" s="44" t="str">
        <f t="shared" si="94"/>
        <v/>
      </c>
      <c r="H235" s="104" t="str">
        <f>+IF(F235=0,"",'Ark1'!AG254)</f>
        <v/>
      </c>
      <c r="I235" s="104" t="str">
        <f t="shared" si="95"/>
        <v/>
      </c>
      <c r="J235" s="104" t="str">
        <f>+IF(F235=0,"",'Ark1'!AH254)</f>
        <v/>
      </c>
      <c r="K235" s="104"/>
      <c r="L235" s="372"/>
      <c r="M235" s="372"/>
      <c r="N235" s="104" t="str">
        <f>+IF(F235=0,"",'Ark1'!U254)</f>
        <v/>
      </c>
      <c r="O235" s="104" t="str">
        <f t="shared" si="69"/>
        <v/>
      </c>
      <c r="P235" s="388"/>
      <c r="Q235" s="382"/>
      <c r="R235" s="382"/>
      <c r="S235" s="37" t="str">
        <f>+IF(F235=0,"",'Ark1'!S254)</f>
        <v/>
      </c>
      <c r="T235" s="37" t="str">
        <f t="shared" si="96"/>
        <v/>
      </c>
      <c r="U235" s="382"/>
      <c r="V235" s="37" t="str">
        <f>+IF(F235=0,"",'Ark1'!T254)</f>
        <v/>
      </c>
      <c r="W235" s="37" t="str">
        <f t="shared" si="70"/>
        <v/>
      </c>
      <c r="X235" s="130" t="str">
        <f>+IF(F235=0,"",'Ark1'!W254)</f>
        <v/>
      </c>
      <c r="Y235" s="130" t="str">
        <f>+IF(F235=0,"",'Ark1'!X254)</f>
        <v/>
      </c>
      <c r="Z235" s="130" t="str">
        <f>+IF(F235=0,"",'Ark1'!Y254)</f>
        <v/>
      </c>
      <c r="AA235" s="130" t="str">
        <f>+IF(F235=0,"",'Ark1'!Z254)</f>
        <v/>
      </c>
      <c r="AB235" s="104" t="str">
        <f>+IF(F235=0,"",'Ark1'!AA254)</f>
        <v/>
      </c>
      <c r="AC235" s="37" t="str">
        <f>+IF(F235=0,"",'Ark1'!AB254)</f>
        <v/>
      </c>
      <c r="AD235" s="37" t="str">
        <f>+IF(F235=0,"",'Ark1'!AC254)</f>
        <v/>
      </c>
      <c r="AE235" s="130" t="str">
        <f>+IF(F235=0,"",'Ark1'!AD254)</f>
        <v/>
      </c>
      <c r="AF235" s="130" t="str">
        <f>+IF(F235=0,"",'Ark1'!AE254)</f>
        <v/>
      </c>
      <c r="AG235" s="130" t="str">
        <f>+IF(F235=0,"",'Ark1'!AF254)</f>
        <v/>
      </c>
      <c r="AH235" s="37" t="str">
        <f t="shared" si="92"/>
        <v/>
      </c>
      <c r="AI235" s="25"/>
      <c r="AO235" t="s">
        <v>68</v>
      </c>
    </row>
    <row r="236" spans="1:41">
      <c r="A236" s="25"/>
      <c r="B236" s="44" t="str">
        <f t="shared" si="91"/>
        <v>September</v>
      </c>
      <c r="C236" s="392">
        <f>+'Ark1'!C255</f>
        <v>2006</v>
      </c>
      <c r="D236" s="44" t="str">
        <f>+IF(F236=0,"",'Ark1'!Q255)</f>
        <v/>
      </c>
      <c r="E236" s="44" t="str">
        <f t="shared" si="93"/>
        <v/>
      </c>
      <c r="F236" s="401">
        <f>+'Ark1'!R255</f>
        <v>0</v>
      </c>
      <c r="G236" s="44" t="str">
        <f t="shared" si="94"/>
        <v/>
      </c>
      <c r="H236" s="104" t="str">
        <f>+IF(F236=0,"",'Ark1'!AG255)</f>
        <v/>
      </c>
      <c r="I236" s="104" t="str">
        <f t="shared" si="95"/>
        <v/>
      </c>
      <c r="J236" s="104" t="str">
        <f>+IF(F236=0,"",'Ark1'!AH255)</f>
        <v/>
      </c>
      <c r="K236" s="104"/>
      <c r="L236" s="372"/>
      <c r="M236" s="372"/>
      <c r="N236" s="104" t="str">
        <f>+IF(F236=0,"",'Ark1'!U255)</f>
        <v/>
      </c>
      <c r="O236" s="104" t="str">
        <f t="shared" si="69"/>
        <v/>
      </c>
      <c r="P236" s="388"/>
      <c r="Q236" s="382"/>
      <c r="R236" s="382"/>
      <c r="S236" s="37" t="str">
        <f>+IF(F236=0,"",'Ark1'!S255)</f>
        <v/>
      </c>
      <c r="T236" s="37" t="str">
        <f t="shared" si="96"/>
        <v/>
      </c>
      <c r="U236" s="382"/>
      <c r="V236" s="37" t="str">
        <f>+IF(F236=0,"",'Ark1'!T255)</f>
        <v/>
      </c>
      <c r="W236" s="37" t="str">
        <f t="shared" si="70"/>
        <v/>
      </c>
      <c r="X236" s="130" t="str">
        <f>+IF(F236=0,"",'Ark1'!W255)</f>
        <v/>
      </c>
      <c r="Y236" s="130" t="str">
        <f>+IF(F236=0,"",'Ark1'!X255)</f>
        <v/>
      </c>
      <c r="Z236" s="130" t="str">
        <f>+IF(F236=0,"",'Ark1'!Y255)</f>
        <v/>
      </c>
      <c r="AA236" s="130" t="str">
        <f>+IF(F236=0,"",'Ark1'!Z255)</f>
        <v/>
      </c>
      <c r="AB236" s="104" t="str">
        <f>+IF(F236=0,"",'Ark1'!AA255)</f>
        <v/>
      </c>
      <c r="AC236" s="37" t="str">
        <f>+IF(F236=0,"",'Ark1'!AB255)</f>
        <v/>
      </c>
      <c r="AD236" s="37" t="str">
        <f>+IF(F236=0,"",'Ark1'!AC255)</f>
        <v/>
      </c>
      <c r="AE236" s="130" t="str">
        <f>+IF(F236=0,"",'Ark1'!AD255)</f>
        <v/>
      </c>
      <c r="AF236" s="130" t="str">
        <f>+IF(F236=0,"",'Ark1'!AE255)</f>
        <v/>
      </c>
      <c r="AG236" s="130" t="str">
        <f>+IF(F236=0,"",'Ark1'!AF255)</f>
        <v/>
      </c>
      <c r="AH236" s="37" t="str">
        <f t="shared" si="92"/>
        <v/>
      </c>
      <c r="AI236" s="25"/>
      <c r="AO236" t="s">
        <v>80</v>
      </c>
    </row>
    <row r="237" spans="1:41">
      <c r="A237" s="25"/>
      <c r="B237" s="44" t="str">
        <f t="shared" si="91"/>
        <v>Oktober</v>
      </c>
      <c r="C237" s="392">
        <f>+'Ark1'!C256</f>
        <v>2006</v>
      </c>
      <c r="D237" s="44" t="str">
        <f>+IF(F237=0,"",'Ark1'!Q256)</f>
        <v/>
      </c>
      <c r="E237" s="44" t="str">
        <f t="shared" si="93"/>
        <v/>
      </c>
      <c r="F237" s="401">
        <f>+'Ark1'!R256</f>
        <v>0</v>
      </c>
      <c r="G237" s="44" t="str">
        <f t="shared" si="94"/>
        <v/>
      </c>
      <c r="H237" s="104" t="str">
        <f>+IF(F237=0,"",'Ark1'!AG256)</f>
        <v/>
      </c>
      <c r="I237" s="104" t="str">
        <f t="shared" si="95"/>
        <v/>
      </c>
      <c r="J237" s="104" t="str">
        <f>+IF(F237=0,"",'Ark1'!AH256)</f>
        <v/>
      </c>
      <c r="K237" s="104"/>
      <c r="L237" s="372"/>
      <c r="M237" s="372"/>
      <c r="N237" s="104" t="str">
        <f>+IF(F237=0,"",'Ark1'!U256)</f>
        <v/>
      </c>
      <c r="O237" s="104" t="str">
        <f t="shared" si="69"/>
        <v/>
      </c>
      <c r="P237" s="388"/>
      <c r="Q237" s="382"/>
      <c r="R237" s="382"/>
      <c r="S237" s="37" t="str">
        <f>+IF(F237=0,"",'Ark1'!S256)</f>
        <v/>
      </c>
      <c r="T237" s="37" t="str">
        <f t="shared" si="96"/>
        <v/>
      </c>
      <c r="U237" s="382"/>
      <c r="V237" s="37" t="str">
        <f>+IF(F237=0,"",'Ark1'!T256)</f>
        <v/>
      </c>
      <c r="W237" s="37" t="str">
        <f t="shared" si="70"/>
        <v/>
      </c>
      <c r="X237" s="130" t="str">
        <f>+IF(F237=0,"",'Ark1'!W256)</f>
        <v/>
      </c>
      <c r="Y237" s="130" t="str">
        <f>+IF(F237=0,"",'Ark1'!X256)</f>
        <v/>
      </c>
      <c r="Z237" s="130" t="str">
        <f>+IF(F237=0,"",'Ark1'!Y256)</f>
        <v/>
      </c>
      <c r="AA237" s="130" t="str">
        <f>+IF(F237=0,"",'Ark1'!Z256)</f>
        <v/>
      </c>
      <c r="AB237" s="104" t="str">
        <f>+IF(F237=0,"",'Ark1'!AA256)</f>
        <v/>
      </c>
      <c r="AC237" s="37" t="str">
        <f>+IF(F237=0,"",'Ark1'!AB256)</f>
        <v/>
      </c>
      <c r="AD237" s="37" t="str">
        <f>+IF(F237=0,"",'Ark1'!AC256)</f>
        <v/>
      </c>
      <c r="AE237" s="130" t="str">
        <f>+IF(F237=0,"",'Ark1'!AD256)</f>
        <v/>
      </c>
      <c r="AF237" s="130" t="str">
        <f>+IF(F237=0,"",'Ark1'!AE256)</f>
        <v/>
      </c>
      <c r="AG237" s="130" t="str">
        <f>+IF(F237=0,"",'Ark1'!AF256)</f>
        <v/>
      </c>
      <c r="AH237" s="37" t="str">
        <f t="shared" si="92"/>
        <v/>
      </c>
      <c r="AI237" s="25"/>
      <c r="AO237" t="s">
        <v>69</v>
      </c>
    </row>
    <row r="238" spans="1:41">
      <c r="A238" s="25"/>
      <c r="B238" s="44" t="str">
        <f>+AO238</f>
        <v>November</v>
      </c>
      <c r="C238" s="392">
        <f>+'Ark1'!C257</f>
        <v>2006</v>
      </c>
      <c r="D238" s="44" t="str">
        <f>+IF(F238=0,"",'Ark1'!Q257)</f>
        <v/>
      </c>
      <c r="E238" s="44" t="str">
        <f t="shared" si="93"/>
        <v/>
      </c>
      <c r="F238" s="401">
        <f>+'Ark1'!R257</f>
        <v>0</v>
      </c>
      <c r="G238" s="44" t="str">
        <f t="shared" si="94"/>
        <v/>
      </c>
      <c r="H238" s="104" t="str">
        <f>+IF(F238=0,"",'Ark1'!AG257)</f>
        <v/>
      </c>
      <c r="I238" s="104" t="str">
        <f t="shared" si="95"/>
        <v/>
      </c>
      <c r="J238" s="104" t="str">
        <f>+IF(F238=0,"",'Ark1'!AH257)</f>
        <v/>
      </c>
      <c r="K238" s="104"/>
      <c r="L238" s="372"/>
      <c r="M238" s="372"/>
      <c r="N238" s="104" t="str">
        <f>+IF(F238=0,"",'Ark1'!U257)</f>
        <v/>
      </c>
      <c r="O238" s="104" t="str">
        <f t="shared" si="69"/>
        <v/>
      </c>
      <c r="P238" s="388"/>
      <c r="Q238" s="382"/>
      <c r="R238" s="382"/>
      <c r="S238" s="37" t="str">
        <f>+IF(F238=0,"",'Ark1'!S257)</f>
        <v/>
      </c>
      <c r="T238" s="37" t="str">
        <f t="shared" si="96"/>
        <v/>
      </c>
      <c r="U238" s="382"/>
      <c r="V238" s="37" t="str">
        <f>+IF(F238=0,"",'Ark1'!T257)</f>
        <v/>
      </c>
      <c r="W238" s="37" t="str">
        <f t="shared" si="70"/>
        <v/>
      </c>
      <c r="X238" s="130" t="str">
        <f>+IF(F238=0,"",'Ark1'!W257)</f>
        <v/>
      </c>
      <c r="Y238" s="130" t="str">
        <f>+IF(F238=0,"",'Ark1'!X257)</f>
        <v/>
      </c>
      <c r="Z238" s="130" t="str">
        <f>+IF(F238=0,"",'Ark1'!Y257)</f>
        <v/>
      </c>
      <c r="AA238" s="130" t="str">
        <f>+IF(F238=0,"",'Ark1'!Z257)</f>
        <v/>
      </c>
      <c r="AB238" s="104" t="str">
        <f>+IF(F238=0,"",'Ark1'!AA257)</f>
        <v/>
      </c>
      <c r="AC238" s="37" t="str">
        <f>+IF(F238=0,"",'Ark1'!AB257)</f>
        <v/>
      </c>
      <c r="AD238" s="37" t="str">
        <f>+IF(F238=0,"",'Ark1'!AC257)</f>
        <v/>
      </c>
      <c r="AE238" s="130" t="str">
        <f>+IF(F238=0,"",'Ark1'!AD257)</f>
        <v/>
      </c>
      <c r="AF238" s="130" t="str">
        <f>+IF(F238=0,"",'Ark1'!AE257)</f>
        <v/>
      </c>
      <c r="AG238" s="130" t="str">
        <f>+IF(F238=0,"",'Ark1'!AF257)</f>
        <v/>
      </c>
      <c r="AH238" s="37" t="str">
        <f t="shared" si="92"/>
        <v/>
      </c>
      <c r="AI238" s="25"/>
      <c r="AO238" t="s">
        <v>70</v>
      </c>
    </row>
    <row r="239" spans="1:41">
      <c r="A239" s="25"/>
      <c r="B239" s="44" t="str">
        <f>+AO239</f>
        <v>Desember</v>
      </c>
      <c r="C239" s="392">
        <f>+'Ark1'!C258</f>
        <v>2006</v>
      </c>
      <c r="D239" s="44" t="str">
        <f>+IF(F239=0,"",'Ark1'!Q258)</f>
        <v/>
      </c>
      <c r="E239" s="44" t="str">
        <f t="shared" si="93"/>
        <v/>
      </c>
      <c r="F239" s="401">
        <f>+'Ark1'!R258</f>
        <v>0</v>
      </c>
      <c r="G239" s="44" t="str">
        <f t="shared" si="94"/>
        <v/>
      </c>
      <c r="H239" s="104" t="str">
        <f>+IF(F239=0,"",'Ark1'!AG258)</f>
        <v/>
      </c>
      <c r="I239" s="104" t="str">
        <f t="shared" si="95"/>
        <v/>
      </c>
      <c r="J239" s="104" t="str">
        <f>+IF(F239=0,"",'Ark1'!AH258)</f>
        <v/>
      </c>
      <c r="K239" s="104"/>
      <c r="L239" s="372"/>
      <c r="M239" s="372"/>
      <c r="N239" s="104" t="str">
        <f>+IF(F239=0,"",'Ark1'!U258)</f>
        <v/>
      </c>
      <c r="O239" s="104" t="str">
        <f t="shared" si="69"/>
        <v/>
      </c>
      <c r="P239" s="388"/>
      <c r="Q239" s="382"/>
      <c r="R239" s="382"/>
      <c r="S239" s="37" t="str">
        <f>+IF(F239=0,"",'Ark1'!S258)</f>
        <v/>
      </c>
      <c r="T239" s="37" t="str">
        <f t="shared" si="96"/>
        <v/>
      </c>
      <c r="U239" s="382"/>
      <c r="V239" s="37" t="str">
        <f>+IF(F239=0,"",'Ark1'!T258)</f>
        <v/>
      </c>
      <c r="W239" s="37" t="str">
        <f t="shared" si="70"/>
        <v/>
      </c>
      <c r="X239" s="130" t="str">
        <f>+IF(F239=0,"",'Ark1'!W258)</f>
        <v/>
      </c>
      <c r="Y239" s="130" t="str">
        <f>+IF(F239=0,"",'Ark1'!X258)</f>
        <v/>
      </c>
      <c r="Z239" s="130" t="str">
        <f>+IF(F239=0,"",'Ark1'!Y258)</f>
        <v/>
      </c>
      <c r="AA239" s="130" t="str">
        <f>+IF(F239=0,"",'Ark1'!Z258)</f>
        <v/>
      </c>
      <c r="AB239" s="104" t="str">
        <f>+IF(F239=0,"",'Ark1'!AA258)</f>
        <v/>
      </c>
      <c r="AC239" s="37" t="str">
        <f>+IF(F239=0,"",'Ark1'!AB258)</f>
        <v/>
      </c>
      <c r="AD239" s="37" t="str">
        <f>+IF(F239=0,"",'Ark1'!AC258)</f>
        <v/>
      </c>
      <c r="AE239" s="130" t="str">
        <f>+IF(F239=0,"",'Ark1'!AD258)</f>
        <v/>
      </c>
      <c r="AF239" s="130" t="str">
        <f>+IF(F239=0,"",'Ark1'!AE258)</f>
        <v/>
      </c>
      <c r="AG239" s="130" t="str">
        <f>+IF(F239=0,"",'Ark1'!AF258)</f>
        <v/>
      </c>
      <c r="AH239" s="37" t="str">
        <f t="shared" si="92"/>
        <v/>
      </c>
      <c r="AI239" s="25"/>
      <c r="AO239" t="s">
        <v>71</v>
      </c>
    </row>
    <row r="240" spans="1:41">
      <c r="A240" s="25"/>
      <c r="B240" s="69" t="str">
        <f t="shared" ref="B240:B249" si="97">+AO240</f>
        <v>Januar</v>
      </c>
      <c r="C240" s="393">
        <f>+'Ark1'!C259</f>
        <v>2005</v>
      </c>
      <c r="D240" s="69" t="str">
        <f>+IF(F240=0,"",'Ark1'!Q259)</f>
        <v/>
      </c>
      <c r="E240" s="69" t="str">
        <f>+IF(F240=0,"",D240-D252)</f>
        <v/>
      </c>
      <c r="F240" s="402">
        <f>+'Ark1'!R259</f>
        <v>0</v>
      </c>
      <c r="G240" s="69" t="str">
        <f>+IF(F240=0,"",F240-F252)</f>
        <v/>
      </c>
      <c r="H240" s="125" t="str">
        <f>+IF(F240=0,"",'Ark1'!AG259)</f>
        <v/>
      </c>
      <c r="I240" s="125" t="str">
        <f>+IF(F240=0,"",H240-H252)</f>
        <v/>
      </c>
      <c r="J240" s="125" t="str">
        <f>+IF(F240=0,"",'Ark1'!AH259)</f>
        <v/>
      </c>
      <c r="K240" s="125"/>
      <c r="L240" s="373"/>
      <c r="M240" s="373"/>
      <c r="N240" s="125" t="str">
        <f>+IF(F240=0,"",'Ark1'!U259)</f>
        <v/>
      </c>
      <c r="O240" s="125" t="str">
        <f t="shared" ref="O240:O251" si="98">+IF(F240=0,"",N240-N252)</f>
        <v/>
      </c>
      <c r="P240" s="389"/>
      <c r="Q240" s="383"/>
      <c r="R240" s="383"/>
      <c r="S240" s="70" t="str">
        <f>+IF(F240=0,"",'Ark1'!S259)</f>
        <v/>
      </c>
      <c r="T240" s="70" t="str">
        <f>+IF(F240=0,"",S240-S252)</f>
        <v/>
      </c>
      <c r="U240" s="383"/>
      <c r="V240" s="70" t="str">
        <f>+IF(F240=0,"",'Ark1'!T259)</f>
        <v/>
      </c>
      <c r="W240" s="70" t="str">
        <f t="shared" ref="W240:W251" si="99">+IF(F240=0,"",V240-V252)</f>
        <v/>
      </c>
      <c r="X240" s="131" t="str">
        <f>+IF(F240=0,"",'Ark1'!W259)</f>
        <v/>
      </c>
      <c r="Y240" s="131" t="str">
        <f>+IF(F240=0,"",'Ark1'!X259)</f>
        <v/>
      </c>
      <c r="Z240" s="131" t="str">
        <f>+IF(F240=0,"",'Ark1'!Y259)</f>
        <v/>
      </c>
      <c r="AA240" s="131" t="str">
        <f>+IF(F240=0,"",'Ark1'!Z259)</f>
        <v/>
      </c>
      <c r="AB240" s="125" t="str">
        <f>+IF(F240=0,"",'Ark1'!AA259)</f>
        <v/>
      </c>
      <c r="AC240" s="70" t="str">
        <f>+IF(F240=0,"",'Ark1'!AB259)</f>
        <v/>
      </c>
      <c r="AD240" s="70" t="str">
        <f>+IF(F240=0,"",'Ark1'!AC259)</f>
        <v/>
      </c>
      <c r="AE240" s="131" t="str">
        <f>+IF(F240=0,"",'Ark1'!AD259)</f>
        <v/>
      </c>
      <c r="AF240" s="131" t="str">
        <f>+IF(F240=0,"",'Ark1'!AE259)</f>
        <v/>
      </c>
      <c r="AG240" s="131" t="str">
        <f>+IF(F240=0,"",'Ark1'!AF259)</f>
        <v/>
      </c>
      <c r="AH240" s="70" t="str">
        <f t="shared" si="92"/>
        <v/>
      </c>
      <c r="AI240" s="25"/>
      <c r="AO240" t="s">
        <v>452</v>
      </c>
    </row>
    <row r="241" spans="1:63">
      <c r="A241" s="25"/>
      <c r="B241" s="69" t="str">
        <f t="shared" si="97"/>
        <v>Februar</v>
      </c>
      <c r="C241" s="393">
        <f>+'Ark1'!C260</f>
        <v>2005</v>
      </c>
      <c r="D241" s="69" t="str">
        <f>+IF(F241=0,"",'Ark1'!Q260)</f>
        <v/>
      </c>
      <c r="E241" s="69" t="str">
        <f t="shared" ref="E241:E251" si="100">+IF(F241=0,"",D241-D253)</f>
        <v/>
      </c>
      <c r="F241" s="402">
        <f>+'Ark1'!R260</f>
        <v>0</v>
      </c>
      <c r="G241" s="69" t="str">
        <f t="shared" ref="G241:G251" si="101">+IF(F241=0,"",F241-F253)</f>
        <v/>
      </c>
      <c r="H241" s="125" t="str">
        <f>+IF(F241=0,"",'Ark1'!AG260)</f>
        <v/>
      </c>
      <c r="I241" s="125" t="str">
        <f t="shared" ref="I241:I251" si="102">+IF(F241=0,"",H241-H253)</f>
        <v/>
      </c>
      <c r="J241" s="125" t="str">
        <f>+IF(F241=0,"",'Ark1'!AH260)</f>
        <v/>
      </c>
      <c r="K241" s="125"/>
      <c r="L241" s="373"/>
      <c r="M241" s="373"/>
      <c r="N241" s="125" t="str">
        <f>+IF(F241=0,"",'Ark1'!U260)</f>
        <v/>
      </c>
      <c r="O241" s="125" t="str">
        <f t="shared" si="98"/>
        <v/>
      </c>
      <c r="P241" s="389"/>
      <c r="Q241" s="383"/>
      <c r="R241" s="383"/>
      <c r="S241" s="70" t="str">
        <f>+IF(F241=0,"",'Ark1'!S260)</f>
        <v/>
      </c>
      <c r="T241" s="70" t="str">
        <f t="shared" ref="T241:T251" si="103">+IF(F241=0,"",S241-S253)</f>
        <v/>
      </c>
      <c r="U241" s="383"/>
      <c r="V241" s="70" t="str">
        <f>+IF(F241=0,"",'Ark1'!T260)</f>
        <v/>
      </c>
      <c r="W241" s="70" t="str">
        <f t="shared" si="99"/>
        <v/>
      </c>
      <c r="X241" s="131" t="str">
        <f>+IF(F241=0,"",'Ark1'!W260)</f>
        <v/>
      </c>
      <c r="Y241" s="131" t="str">
        <f>+IF(F241=0,"",'Ark1'!X260)</f>
        <v/>
      </c>
      <c r="Z241" s="131" t="str">
        <f>+IF(F241=0,"",'Ark1'!Y260)</f>
        <v/>
      </c>
      <c r="AA241" s="131" t="str">
        <f>+IF(F241=0,"",'Ark1'!Z260)</f>
        <v/>
      </c>
      <c r="AB241" s="125" t="str">
        <f>+IF(F241=0,"",'Ark1'!AA260)</f>
        <v/>
      </c>
      <c r="AC241" s="70" t="str">
        <f>+IF(F241=0,"",'Ark1'!AB260)</f>
        <v/>
      </c>
      <c r="AD241" s="70" t="str">
        <f>+IF(F241=0,"",'Ark1'!AC260)</f>
        <v/>
      </c>
      <c r="AE241" s="131" t="str">
        <f>+IF(F241=0,"",'Ark1'!AD260)</f>
        <v/>
      </c>
      <c r="AF241" s="131" t="str">
        <f>+IF(F241=0,"",'Ark1'!AE260)</f>
        <v/>
      </c>
      <c r="AG241" s="131" t="str">
        <f>+IF(F241=0,"",'Ark1'!AF260)</f>
        <v/>
      </c>
      <c r="AH241" s="70" t="str">
        <f t="shared" si="92"/>
        <v/>
      </c>
      <c r="AI241" s="25"/>
      <c r="AO241" t="s">
        <v>453</v>
      </c>
    </row>
    <row r="242" spans="1:63">
      <c r="A242" s="25"/>
      <c r="B242" s="69" t="str">
        <f t="shared" si="97"/>
        <v>Mars</v>
      </c>
      <c r="C242" s="393">
        <f>+'Ark1'!C261</f>
        <v>2005</v>
      </c>
      <c r="D242" s="69" t="str">
        <f>+IF(F242=0,"",'Ark1'!Q261)</f>
        <v/>
      </c>
      <c r="E242" s="69" t="str">
        <f t="shared" si="100"/>
        <v/>
      </c>
      <c r="F242" s="402">
        <f>+'Ark1'!R261</f>
        <v>0</v>
      </c>
      <c r="G242" s="69" t="str">
        <f t="shared" si="101"/>
        <v/>
      </c>
      <c r="H242" s="125" t="str">
        <f>+IF(F242=0,"",'Ark1'!AG261)</f>
        <v/>
      </c>
      <c r="I242" s="125" t="str">
        <f t="shared" si="102"/>
        <v/>
      </c>
      <c r="J242" s="125" t="str">
        <f>+IF(F242=0,"",'Ark1'!AH261)</f>
        <v/>
      </c>
      <c r="K242" s="125"/>
      <c r="L242" s="373"/>
      <c r="M242" s="373"/>
      <c r="N242" s="125" t="str">
        <f>+IF(F242=0,"",'Ark1'!U261)</f>
        <v/>
      </c>
      <c r="O242" s="125" t="str">
        <f t="shared" si="98"/>
        <v/>
      </c>
      <c r="P242" s="389"/>
      <c r="Q242" s="383"/>
      <c r="R242" s="383"/>
      <c r="S242" s="70" t="str">
        <f>+IF(F242=0,"",'Ark1'!S261)</f>
        <v/>
      </c>
      <c r="T242" s="70" t="str">
        <f t="shared" si="103"/>
        <v/>
      </c>
      <c r="U242" s="383"/>
      <c r="V242" s="70" t="str">
        <f>+IF(F242=0,"",'Ark1'!T261)</f>
        <v/>
      </c>
      <c r="W242" s="70" t="str">
        <f t="shared" si="99"/>
        <v/>
      </c>
      <c r="X242" s="131" t="str">
        <f>+IF(F242=0,"",'Ark1'!W261)</f>
        <v/>
      </c>
      <c r="Y242" s="131" t="str">
        <f>+IF(F242=0,"",'Ark1'!X261)</f>
        <v/>
      </c>
      <c r="Z242" s="131" t="str">
        <f>+IF(F242=0,"",'Ark1'!Y261)</f>
        <v/>
      </c>
      <c r="AA242" s="131" t="str">
        <f>+IF(F242=0,"",'Ark1'!Z261)</f>
        <v/>
      </c>
      <c r="AB242" s="125" t="str">
        <f>+IF(F242=0,"",'Ark1'!AA261)</f>
        <v/>
      </c>
      <c r="AC242" s="70" t="str">
        <f>+IF(F242=0,"",'Ark1'!AB261)</f>
        <v/>
      </c>
      <c r="AD242" s="70" t="str">
        <f>+IF(F242=0,"",'Ark1'!AC261)</f>
        <v/>
      </c>
      <c r="AE242" s="131" t="str">
        <f>+IF(F242=0,"",'Ark1'!AD261)</f>
        <v/>
      </c>
      <c r="AF242" s="131" t="str">
        <f>+IF(F242=0,"",'Ark1'!AE261)</f>
        <v/>
      </c>
      <c r="AG242" s="131" t="str">
        <f>+IF(F242=0,"",'Ark1'!AF261)</f>
        <v/>
      </c>
      <c r="AH242" s="70" t="str">
        <f t="shared" si="92"/>
        <v/>
      </c>
      <c r="AI242" s="25"/>
      <c r="AO242" t="s">
        <v>454</v>
      </c>
    </row>
    <row r="243" spans="1:63">
      <c r="A243" s="25"/>
      <c r="B243" s="69" t="str">
        <f t="shared" si="97"/>
        <v>April</v>
      </c>
      <c r="C243" s="393">
        <f>+'Ark1'!C262</f>
        <v>2005</v>
      </c>
      <c r="D243" s="69" t="str">
        <f>+IF(F243=0,"",'Ark1'!Q262)</f>
        <v/>
      </c>
      <c r="E243" s="69" t="str">
        <f t="shared" si="100"/>
        <v/>
      </c>
      <c r="F243" s="402">
        <f>+'Ark1'!R262</f>
        <v>0</v>
      </c>
      <c r="G243" s="69" t="str">
        <f t="shared" si="101"/>
        <v/>
      </c>
      <c r="H243" s="125" t="str">
        <f>+IF(F243=0,"",'Ark1'!AG262)</f>
        <v/>
      </c>
      <c r="I243" s="125" t="str">
        <f t="shared" si="102"/>
        <v/>
      </c>
      <c r="J243" s="125" t="str">
        <f>+IF(F243=0,"",'Ark1'!AH262)</f>
        <v/>
      </c>
      <c r="K243" s="125"/>
      <c r="L243" s="373"/>
      <c r="M243" s="373"/>
      <c r="N243" s="125" t="str">
        <f>+IF(F243=0,"",'Ark1'!U262)</f>
        <v/>
      </c>
      <c r="O243" s="125" t="str">
        <f t="shared" si="98"/>
        <v/>
      </c>
      <c r="P243" s="389"/>
      <c r="Q243" s="383"/>
      <c r="R243" s="383"/>
      <c r="S243" s="70" t="str">
        <f>+IF(F243=0,"",'Ark1'!S262)</f>
        <v/>
      </c>
      <c r="T243" s="70" t="str">
        <f t="shared" si="103"/>
        <v/>
      </c>
      <c r="U243" s="383"/>
      <c r="V243" s="70" t="str">
        <f>+IF(F243=0,"",'Ark1'!T262)</f>
        <v/>
      </c>
      <c r="W243" s="70" t="str">
        <f t="shared" si="99"/>
        <v/>
      </c>
      <c r="X243" s="131" t="str">
        <f>+IF(F243=0,"",'Ark1'!W262)</f>
        <v/>
      </c>
      <c r="Y243" s="131" t="str">
        <f>+IF(F243=0,"",'Ark1'!X262)</f>
        <v/>
      </c>
      <c r="Z243" s="131" t="str">
        <f>+IF(F243=0,"",'Ark1'!Y262)</f>
        <v/>
      </c>
      <c r="AA243" s="131" t="str">
        <f>+IF(F243=0,"",'Ark1'!Z262)</f>
        <v/>
      </c>
      <c r="AB243" s="125" t="str">
        <f>+IF(F243=0,"",'Ark1'!AA262)</f>
        <v/>
      </c>
      <c r="AC243" s="70" t="str">
        <f>+IF(F243=0,"",'Ark1'!AB262)</f>
        <v/>
      </c>
      <c r="AD243" s="70" t="str">
        <f>+IF(F243=0,"",'Ark1'!AC262)</f>
        <v/>
      </c>
      <c r="AE243" s="131" t="str">
        <f>+IF(F243=0,"",'Ark1'!AD262)</f>
        <v/>
      </c>
      <c r="AF243" s="131" t="str">
        <f>+IF(F243=0,"",'Ark1'!AE262)</f>
        <v/>
      </c>
      <c r="AG243" s="131" t="str">
        <f>+IF(F243=0,"",'Ark1'!AF262)</f>
        <v/>
      </c>
      <c r="AH243" s="70" t="str">
        <f t="shared" si="92"/>
        <v/>
      </c>
      <c r="AI243" s="25"/>
      <c r="AO243" t="s">
        <v>455</v>
      </c>
    </row>
    <row r="244" spans="1:63">
      <c r="A244" s="25"/>
      <c r="B244" s="69" t="str">
        <f t="shared" si="97"/>
        <v>Mai</v>
      </c>
      <c r="C244" s="393">
        <f>+'Ark1'!C263</f>
        <v>2005</v>
      </c>
      <c r="D244" s="69" t="str">
        <f>+IF(F244=0,"",'Ark1'!Q263)</f>
        <v/>
      </c>
      <c r="E244" s="69" t="str">
        <f t="shared" si="100"/>
        <v/>
      </c>
      <c r="F244" s="402">
        <f>+'Ark1'!R263</f>
        <v>0</v>
      </c>
      <c r="G244" s="69" t="str">
        <f t="shared" si="101"/>
        <v/>
      </c>
      <c r="H244" s="125" t="str">
        <f>+IF(F244=0,"",'Ark1'!AG263)</f>
        <v/>
      </c>
      <c r="I244" s="125" t="str">
        <f t="shared" si="102"/>
        <v/>
      </c>
      <c r="J244" s="125" t="str">
        <f>+IF(F244=0,"",'Ark1'!AH263)</f>
        <v/>
      </c>
      <c r="K244" s="125"/>
      <c r="L244" s="373"/>
      <c r="M244" s="373"/>
      <c r="N244" s="125" t="str">
        <f>+IF(F244=0,"",'Ark1'!U263)</f>
        <v/>
      </c>
      <c r="O244" s="125" t="str">
        <f t="shared" si="98"/>
        <v/>
      </c>
      <c r="P244" s="389"/>
      <c r="Q244" s="383"/>
      <c r="R244" s="383"/>
      <c r="S244" s="70" t="str">
        <f>+IF(F244=0,"",'Ark1'!S263)</f>
        <v/>
      </c>
      <c r="T244" s="70" t="str">
        <f t="shared" si="103"/>
        <v/>
      </c>
      <c r="U244" s="383"/>
      <c r="V244" s="70" t="str">
        <f>+IF(F244=0,"",'Ark1'!T263)</f>
        <v/>
      </c>
      <c r="W244" s="70" t="str">
        <f t="shared" si="99"/>
        <v/>
      </c>
      <c r="X244" s="131" t="str">
        <f>+IF(F244=0,"",'Ark1'!W263)</f>
        <v/>
      </c>
      <c r="Y244" s="131" t="str">
        <f>+IF(F244=0,"",'Ark1'!X263)</f>
        <v/>
      </c>
      <c r="Z244" s="131" t="str">
        <f>+IF(F244=0,"",'Ark1'!Y263)</f>
        <v/>
      </c>
      <c r="AA244" s="131" t="str">
        <f>+IF(F244=0,"",'Ark1'!Z263)</f>
        <v/>
      </c>
      <c r="AB244" s="125" t="str">
        <f>+IF(F244=0,"",'Ark1'!AA263)</f>
        <v/>
      </c>
      <c r="AC244" s="70" t="str">
        <f>+IF(F244=0,"",'Ark1'!AB263)</f>
        <v/>
      </c>
      <c r="AD244" s="70" t="str">
        <f>+IF(F244=0,"",'Ark1'!AC263)</f>
        <v/>
      </c>
      <c r="AE244" s="131" t="str">
        <f>+IF(F244=0,"",'Ark1'!AD263)</f>
        <v/>
      </c>
      <c r="AF244" s="131" t="str">
        <f>+IF(F244=0,"",'Ark1'!AE263)</f>
        <v/>
      </c>
      <c r="AG244" s="131" t="str">
        <f>+IF(F244=0,"",'Ark1'!AF263)</f>
        <v/>
      </c>
      <c r="AH244" s="70" t="str">
        <f t="shared" si="92"/>
        <v/>
      </c>
      <c r="AI244" s="25"/>
      <c r="AO244" t="s">
        <v>456</v>
      </c>
    </row>
    <row r="245" spans="1:63">
      <c r="A245" s="25"/>
      <c r="B245" s="69" t="str">
        <f t="shared" si="97"/>
        <v>Juni</v>
      </c>
      <c r="C245" s="393">
        <f>+'Ark1'!C264</f>
        <v>2005</v>
      </c>
      <c r="D245" s="69" t="str">
        <f>+IF(F245=0,"",'Ark1'!Q264)</f>
        <v/>
      </c>
      <c r="E245" s="69" t="str">
        <f t="shared" si="100"/>
        <v/>
      </c>
      <c r="F245" s="402">
        <f>+'Ark1'!R264</f>
        <v>0</v>
      </c>
      <c r="G245" s="69" t="str">
        <f t="shared" si="101"/>
        <v/>
      </c>
      <c r="H245" s="125" t="str">
        <f>+IF(F245=0,"",'Ark1'!AG264)</f>
        <v/>
      </c>
      <c r="I245" s="125" t="str">
        <f t="shared" si="102"/>
        <v/>
      </c>
      <c r="J245" s="125" t="str">
        <f>+IF(F245=0,"",'Ark1'!AH264)</f>
        <v/>
      </c>
      <c r="K245" s="125"/>
      <c r="L245" s="373"/>
      <c r="M245" s="373"/>
      <c r="N245" s="125" t="str">
        <f>+IF(F245=0,"",'Ark1'!U264)</f>
        <v/>
      </c>
      <c r="O245" s="125" t="str">
        <f t="shared" si="98"/>
        <v/>
      </c>
      <c r="P245" s="389"/>
      <c r="Q245" s="383"/>
      <c r="R245" s="383"/>
      <c r="S245" s="70" t="str">
        <f>+IF(F245=0,"",'Ark1'!S264)</f>
        <v/>
      </c>
      <c r="T245" s="70" t="str">
        <f t="shared" si="103"/>
        <v/>
      </c>
      <c r="U245" s="383"/>
      <c r="V245" s="70" t="str">
        <f>+IF(F245=0,"",'Ark1'!T264)</f>
        <v/>
      </c>
      <c r="W245" s="70" t="str">
        <f t="shared" si="99"/>
        <v/>
      </c>
      <c r="X245" s="131" t="str">
        <f>+IF(F245=0,"",'Ark1'!W264)</f>
        <v/>
      </c>
      <c r="Y245" s="131" t="str">
        <f>+IF(F245=0,"",'Ark1'!X264)</f>
        <v/>
      </c>
      <c r="Z245" s="131" t="str">
        <f>+IF(F245=0,"",'Ark1'!Y264)</f>
        <v/>
      </c>
      <c r="AA245" s="131" t="str">
        <f>+IF(F245=0,"",'Ark1'!Z264)</f>
        <v/>
      </c>
      <c r="AB245" s="125" t="str">
        <f>+IF(F245=0,"",'Ark1'!AA264)</f>
        <v/>
      </c>
      <c r="AC245" s="70" t="str">
        <f>+IF(F245=0,"",'Ark1'!AB264)</f>
        <v/>
      </c>
      <c r="AD245" s="70" t="str">
        <f>+IF(F245=0,"",'Ark1'!AC264)</f>
        <v/>
      </c>
      <c r="AE245" s="131" t="str">
        <f>+IF(F245=0,"",'Ark1'!AD264)</f>
        <v/>
      </c>
      <c r="AF245" s="131" t="str">
        <f>+IF(F245=0,"",'Ark1'!AE264)</f>
        <v/>
      </c>
      <c r="AG245" s="131" t="str">
        <f>+IF(F245=0,"",'Ark1'!AF264)</f>
        <v/>
      </c>
      <c r="AH245" s="70" t="str">
        <f t="shared" si="92"/>
        <v/>
      </c>
      <c r="AI245" s="25"/>
      <c r="AO245" t="s">
        <v>457</v>
      </c>
    </row>
    <row r="246" spans="1:63">
      <c r="A246" s="25"/>
      <c r="B246" s="69" t="str">
        <f t="shared" si="97"/>
        <v>Juli</v>
      </c>
      <c r="C246" s="393">
        <f>+'Ark1'!C265</f>
        <v>2005</v>
      </c>
      <c r="D246" s="69" t="str">
        <f>+IF(F246=0,"",'Ark1'!Q265)</f>
        <v/>
      </c>
      <c r="E246" s="69" t="str">
        <f t="shared" si="100"/>
        <v/>
      </c>
      <c r="F246" s="402">
        <f>+'Ark1'!R265</f>
        <v>0</v>
      </c>
      <c r="G246" s="69" t="str">
        <f t="shared" si="101"/>
        <v/>
      </c>
      <c r="H246" s="125" t="str">
        <f>+IF(F246=0,"",'Ark1'!AG265)</f>
        <v/>
      </c>
      <c r="I246" s="125" t="str">
        <f t="shared" si="102"/>
        <v/>
      </c>
      <c r="J246" s="125" t="str">
        <f>+IF(F246=0,"",'Ark1'!AH265)</f>
        <v/>
      </c>
      <c r="K246" s="125"/>
      <c r="L246" s="373"/>
      <c r="M246" s="373"/>
      <c r="N246" s="125" t="str">
        <f>+IF(F246=0,"",'Ark1'!U265)</f>
        <v/>
      </c>
      <c r="O246" s="125" t="str">
        <f t="shared" si="98"/>
        <v/>
      </c>
      <c r="P246" s="389"/>
      <c r="Q246" s="383"/>
      <c r="R246" s="383"/>
      <c r="S246" s="70" t="str">
        <f>+IF(F246=0,"",'Ark1'!S265)</f>
        <v/>
      </c>
      <c r="T246" s="70" t="str">
        <f t="shared" si="103"/>
        <v/>
      </c>
      <c r="U246" s="383"/>
      <c r="V246" s="70" t="str">
        <f>+IF(F246=0,"",'Ark1'!T265)</f>
        <v/>
      </c>
      <c r="W246" s="70" t="str">
        <f t="shared" si="99"/>
        <v/>
      </c>
      <c r="X246" s="131" t="str">
        <f>+IF(F246=0,"",'Ark1'!W265)</f>
        <v/>
      </c>
      <c r="Y246" s="131" t="str">
        <f>+IF(F246=0,"",'Ark1'!X265)</f>
        <v/>
      </c>
      <c r="Z246" s="131" t="str">
        <f>+IF(F246=0,"",'Ark1'!Y265)</f>
        <v/>
      </c>
      <c r="AA246" s="131" t="str">
        <f>+IF(F246=0,"",'Ark1'!Z265)</f>
        <v/>
      </c>
      <c r="AB246" s="125" t="str">
        <f>+IF(F246=0,"",'Ark1'!AA265)</f>
        <v/>
      </c>
      <c r="AC246" s="70" t="str">
        <f>+IF(F246=0,"",'Ark1'!AB265)</f>
        <v/>
      </c>
      <c r="AD246" s="70" t="str">
        <f>+IF(F246=0,"",'Ark1'!AC265)</f>
        <v/>
      </c>
      <c r="AE246" s="131" t="str">
        <f>+IF(F246=0,"",'Ark1'!AD265)</f>
        <v/>
      </c>
      <c r="AF246" s="131" t="str">
        <f>+IF(F246=0,"",'Ark1'!AE265)</f>
        <v/>
      </c>
      <c r="AG246" s="131" t="str">
        <f>+IF(F246=0,"",'Ark1'!AF265)</f>
        <v/>
      </c>
      <c r="AH246" s="70" t="str">
        <f t="shared" si="92"/>
        <v/>
      </c>
      <c r="AI246" s="25"/>
      <c r="AO246" t="s">
        <v>458</v>
      </c>
    </row>
    <row r="247" spans="1:63">
      <c r="A247" s="25"/>
      <c r="B247" s="69" t="str">
        <f t="shared" si="97"/>
        <v>August</v>
      </c>
      <c r="C247" s="393">
        <f>+'Ark1'!C266</f>
        <v>2005</v>
      </c>
      <c r="D247" s="69" t="str">
        <f>+IF(F247=0,"",'Ark1'!Q266)</f>
        <v/>
      </c>
      <c r="E247" s="69" t="str">
        <f t="shared" si="100"/>
        <v/>
      </c>
      <c r="F247" s="402">
        <f>+'Ark1'!R266</f>
        <v>0</v>
      </c>
      <c r="G247" s="69" t="str">
        <f t="shared" si="101"/>
        <v/>
      </c>
      <c r="H247" s="125" t="str">
        <f>+IF(F247=0,"",'Ark1'!AG266)</f>
        <v/>
      </c>
      <c r="I247" s="125" t="str">
        <f t="shared" si="102"/>
        <v/>
      </c>
      <c r="J247" s="125" t="str">
        <f>+IF(F247=0,"",'Ark1'!AH266)</f>
        <v/>
      </c>
      <c r="K247" s="125"/>
      <c r="L247" s="373"/>
      <c r="M247" s="373"/>
      <c r="N247" s="125" t="str">
        <f>+IF(F247=0,"",'Ark1'!U266)</f>
        <v/>
      </c>
      <c r="O247" s="125" t="str">
        <f t="shared" si="98"/>
        <v/>
      </c>
      <c r="P247" s="389"/>
      <c r="Q247" s="383"/>
      <c r="R247" s="383"/>
      <c r="S247" s="70" t="str">
        <f>+IF(F247=0,"",'Ark1'!S266)</f>
        <v/>
      </c>
      <c r="T247" s="70" t="str">
        <f t="shared" si="103"/>
        <v/>
      </c>
      <c r="U247" s="383"/>
      <c r="V247" s="70" t="str">
        <f>+IF(F247=0,"",'Ark1'!T266)</f>
        <v/>
      </c>
      <c r="W247" s="70" t="str">
        <f t="shared" si="99"/>
        <v/>
      </c>
      <c r="X247" s="131" t="str">
        <f>+IF(F247=0,"",'Ark1'!W266)</f>
        <v/>
      </c>
      <c r="Y247" s="131" t="str">
        <f>+IF(F247=0,"",'Ark1'!X266)</f>
        <v/>
      </c>
      <c r="Z247" s="131" t="str">
        <f>+IF(F247=0,"",'Ark1'!Y266)</f>
        <v/>
      </c>
      <c r="AA247" s="131" t="str">
        <f>+IF(F247=0,"",'Ark1'!Z266)</f>
        <v/>
      </c>
      <c r="AB247" s="125" t="str">
        <f>+IF(F247=0,"",'Ark1'!AA266)</f>
        <v/>
      </c>
      <c r="AC247" s="70" t="str">
        <f>+IF(F247=0,"",'Ark1'!AB266)</f>
        <v/>
      </c>
      <c r="AD247" s="70" t="str">
        <f>+IF(F247=0,"",'Ark1'!AC266)</f>
        <v/>
      </c>
      <c r="AE247" s="131" t="str">
        <f>+IF(F247=0,"",'Ark1'!AD266)</f>
        <v/>
      </c>
      <c r="AF247" s="131" t="str">
        <f>+IF(F247=0,"",'Ark1'!AE266)</f>
        <v/>
      </c>
      <c r="AG247" s="131" t="str">
        <f>+IF(F247=0,"",'Ark1'!AF266)</f>
        <v/>
      </c>
      <c r="AH247" s="70" t="str">
        <f t="shared" si="92"/>
        <v/>
      </c>
      <c r="AI247" s="25"/>
      <c r="AO247" t="s">
        <v>68</v>
      </c>
    </row>
    <row r="248" spans="1:63">
      <c r="A248" s="25"/>
      <c r="B248" s="69" t="str">
        <f t="shared" si="97"/>
        <v>September</v>
      </c>
      <c r="C248" s="393">
        <f>+'Ark1'!C267</f>
        <v>2005</v>
      </c>
      <c r="D248" s="69" t="str">
        <f>+IF(F248=0,"",'Ark1'!Q267)</f>
        <v/>
      </c>
      <c r="E248" s="69" t="str">
        <f t="shared" si="100"/>
        <v/>
      </c>
      <c r="F248" s="402">
        <f>+'Ark1'!R267</f>
        <v>0</v>
      </c>
      <c r="G248" s="69" t="str">
        <f t="shared" si="101"/>
        <v/>
      </c>
      <c r="H248" s="125" t="str">
        <f>+IF(F248=0,"",'Ark1'!AG267)</f>
        <v/>
      </c>
      <c r="I248" s="125" t="str">
        <f t="shared" si="102"/>
        <v/>
      </c>
      <c r="J248" s="125" t="str">
        <f>+IF(F248=0,"",'Ark1'!AH267)</f>
        <v/>
      </c>
      <c r="K248" s="125"/>
      <c r="L248" s="373"/>
      <c r="M248" s="373"/>
      <c r="N248" s="125" t="str">
        <f>+IF(F248=0,"",'Ark1'!U267)</f>
        <v/>
      </c>
      <c r="O248" s="125" t="str">
        <f t="shared" si="98"/>
        <v/>
      </c>
      <c r="P248" s="389"/>
      <c r="Q248" s="383"/>
      <c r="R248" s="383"/>
      <c r="S248" s="70" t="str">
        <f>+IF(F248=0,"",'Ark1'!S267)</f>
        <v/>
      </c>
      <c r="T248" s="70" t="str">
        <f t="shared" si="103"/>
        <v/>
      </c>
      <c r="U248" s="383"/>
      <c r="V248" s="70" t="str">
        <f>+IF(F248=0,"",'Ark1'!T267)</f>
        <v/>
      </c>
      <c r="W248" s="70" t="str">
        <f t="shared" si="99"/>
        <v/>
      </c>
      <c r="X248" s="131" t="str">
        <f>+IF(F248=0,"",'Ark1'!W267)</f>
        <v/>
      </c>
      <c r="Y248" s="131" t="str">
        <f>+IF(F248=0,"",'Ark1'!X267)</f>
        <v/>
      </c>
      <c r="Z248" s="131" t="str">
        <f>+IF(F248=0,"",'Ark1'!Y267)</f>
        <v/>
      </c>
      <c r="AA248" s="131" t="str">
        <f>+IF(F248=0,"",'Ark1'!Z267)</f>
        <v/>
      </c>
      <c r="AB248" s="125" t="str">
        <f>+IF(F248=0,"",'Ark1'!AA267)</f>
        <v/>
      </c>
      <c r="AC248" s="70" t="str">
        <f>+IF(F248=0,"",'Ark1'!AB267)</f>
        <v/>
      </c>
      <c r="AD248" s="70" t="str">
        <f>+IF(F248=0,"",'Ark1'!AC267)</f>
        <v/>
      </c>
      <c r="AE248" s="131" t="str">
        <f>+IF(F248=0,"",'Ark1'!AD267)</f>
        <v/>
      </c>
      <c r="AF248" s="131" t="str">
        <f>+IF(F248=0,"",'Ark1'!AE267)</f>
        <v/>
      </c>
      <c r="AG248" s="131" t="str">
        <f>+IF(F248=0,"",'Ark1'!AF267)</f>
        <v/>
      </c>
      <c r="AH248" s="70" t="str">
        <f t="shared" si="92"/>
        <v/>
      </c>
      <c r="AI248" s="25"/>
      <c r="AO248" t="s">
        <v>80</v>
      </c>
    </row>
    <row r="249" spans="1:63">
      <c r="A249" s="25"/>
      <c r="B249" s="69" t="str">
        <f t="shared" si="97"/>
        <v>Oktober</v>
      </c>
      <c r="C249" s="393">
        <f>+'Ark1'!C268</f>
        <v>2005</v>
      </c>
      <c r="D249" s="69" t="str">
        <f>+IF(F249=0,"",'Ark1'!Q268)</f>
        <v/>
      </c>
      <c r="E249" s="69" t="str">
        <f t="shared" si="100"/>
        <v/>
      </c>
      <c r="F249" s="402">
        <f>+'Ark1'!R268</f>
        <v>0</v>
      </c>
      <c r="G249" s="69" t="str">
        <f t="shared" si="101"/>
        <v/>
      </c>
      <c r="H249" s="125" t="str">
        <f>+IF(F249=0,"",'Ark1'!AG268)</f>
        <v/>
      </c>
      <c r="I249" s="125" t="str">
        <f t="shared" si="102"/>
        <v/>
      </c>
      <c r="J249" s="125" t="str">
        <f>+IF(F249=0,"",'Ark1'!AH268)</f>
        <v/>
      </c>
      <c r="K249" s="125"/>
      <c r="L249" s="373"/>
      <c r="M249" s="373"/>
      <c r="N249" s="125" t="str">
        <f>+IF(F249=0,"",'Ark1'!U268)</f>
        <v/>
      </c>
      <c r="O249" s="125" t="str">
        <f t="shared" si="98"/>
        <v/>
      </c>
      <c r="P249" s="389"/>
      <c r="Q249" s="383"/>
      <c r="R249" s="383"/>
      <c r="S249" s="70" t="str">
        <f>+IF(F249=0,"",'Ark1'!S268)</f>
        <v/>
      </c>
      <c r="T249" s="70" t="str">
        <f t="shared" si="103"/>
        <v/>
      </c>
      <c r="U249" s="383"/>
      <c r="V249" s="70" t="str">
        <f>+IF(F249=0,"",'Ark1'!T268)</f>
        <v/>
      </c>
      <c r="W249" s="70" t="str">
        <f t="shared" si="99"/>
        <v/>
      </c>
      <c r="X249" s="131" t="str">
        <f>+IF(F249=0,"",'Ark1'!W268)</f>
        <v/>
      </c>
      <c r="Y249" s="131" t="str">
        <f>+IF(F249=0,"",'Ark1'!X268)</f>
        <v/>
      </c>
      <c r="Z249" s="131" t="str">
        <f>+IF(F249=0,"",'Ark1'!Y268)</f>
        <v/>
      </c>
      <c r="AA249" s="131" t="str">
        <f>+IF(F249=0,"",'Ark1'!Z268)</f>
        <v/>
      </c>
      <c r="AB249" s="125" t="str">
        <f>+IF(F249=0,"",'Ark1'!AA268)</f>
        <v/>
      </c>
      <c r="AC249" s="70" t="str">
        <f>+IF(F249=0,"",'Ark1'!AB268)</f>
        <v/>
      </c>
      <c r="AD249" s="70" t="str">
        <f>+IF(F249=0,"",'Ark1'!AC268)</f>
        <v/>
      </c>
      <c r="AE249" s="131" t="str">
        <f>+IF(F249=0,"",'Ark1'!AD268)</f>
        <v/>
      </c>
      <c r="AF249" s="131" t="str">
        <f>+IF(F249=0,"",'Ark1'!AE268)</f>
        <v/>
      </c>
      <c r="AG249" s="131" t="str">
        <f>+IF(F249=0,"",'Ark1'!AF268)</f>
        <v/>
      </c>
      <c r="AH249" s="70" t="str">
        <f t="shared" si="92"/>
        <v/>
      </c>
      <c r="AI249" s="25"/>
      <c r="AO249" t="s">
        <v>69</v>
      </c>
    </row>
    <row r="250" spans="1:63">
      <c r="A250" s="25"/>
      <c r="B250" s="69" t="str">
        <f>+AO250</f>
        <v>November</v>
      </c>
      <c r="C250" s="393">
        <f>+'Ark1'!C269</f>
        <v>2005</v>
      </c>
      <c r="D250" s="69" t="str">
        <f>+IF(F250=0,"",'Ark1'!Q269)</f>
        <v/>
      </c>
      <c r="E250" s="69" t="str">
        <f t="shared" si="100"/>
        <v/>
      </c>
      <c r="F250" s="402">
        <f>+'Ark1'!R269</f>
        <v>0</v>
      </c>
      <c r="G250" s="69" t="str">
        <f t="shared" si="101"/>
        <v/>
      </c>
      <c r="H250" s="125" t="str">
        <f>+IF(F250=0,"",'Ark1'!AG269)</f>
        <v/>
      </c>
      <c r="I250" s="125" t="str">
        <f t="shared" si="102"/>
        <v/>
      </c>
      <c r="J250" s="125" t="str">
        <f>+IF(F250=0,"",'Ark1'!AH269)</f>
        <v/>
      </c>
      <c r="K250" s="125"/>
      <c r="L250" s="373"/>
      <c r="M250" s="373"/>
      <c r="N250" s="125" t="str">
        <f>+IF(F250=0,"",'Ark1'!U269)</f>
        <v/>
      </c>
      <c r="O250" s="125" t="str">
        <f t="shared" si="98"/>
        <v/>
      </c>
      <c r="P250" s="389"/>
      <c r="Q250" s="383"/>
      <c r="R250" s="383"/>
      <c r="S250" s="70" t="str">
        <f>+IF(F250=0,"",'Ark1'!S269)</f>
        <v/>
      </c>
      <c r="T250" s="70" t="str">
        <f t="shared" si="103"/>
        <v/>
      </c>
      <c r="U250" s="383"/>
      <c r="V250" s="70" t="str">
        <f>+IF(F250=0,"",'Ark1'!T269)</f>
        <v/>
      </c>
      <c r="W250" s="70" t="str">
        <f t="shared" si="99"/>
        <v/>
      </c>
      <c r="X250" s="131" t="str">
        <f>+IF(F250=0,"",'Ark1'!W269)</f>
        <v/>
      </c>
      <c r="Y250" s="131" t="str">
        <f>+IF(F250=0,"",'Ark1'!X269)</f>
        <v/>
      </c>
      <c r="Z250" s="131" t="str">
        <f>+IF(F250=0,"",'Ark1'!Y269)</f>
        <v/>
      </c>
      <c r="AA250" s="131" t="str">
        <f>+IF(F250=0,"",'Ark1'!Z269)</f>
        <v/>
      </c>
      <c r="AB250" s="125" t="str">
        <f>+IF(F250=0,"",'Ark1'!AA269)</f>
        <v/>
      </c>
      <c r="AC250" s="70" t="str">
        <f>+IF(F250=0,"",'Ark1'!AB269)</f>
        <v/>
      </c>
      <c r="AD250" s="70" t="str">
        <f>+IF(F250=0,"",'Ark1'!AC269)</f>
        <v/>
      </c>
      <c r="AE250" s="131" t="str">
        <f>+IF(F250=0,"",'Ark1'!AD269)</f>
        <v/>
      </c>
      <c r="AF250" s="131" t="str">
        <f>+IF(F250=0,"",'Ark1'!AE269)</f>
        <v/>
      </c>
      <c r="AG250" s="131" t="str">
        <f>+IF(F250=0,"",'Ark1'!AF269)</f>
        <v/>
      </c>
      <c r="AH250" s="70" t="str">
        <f t="shared" si="92"/>
        <v/>
      </c>
      <c r="AI250" s="25"/>
      <c r="AO250" t="s">
        <v>70</v>
      </c>
    </row>
    <row r="251" spans="1:63">
      <c r="A251" s="25"/>
      <c r="B251" s="69" t="str">
        <f>+AO251</f>
        <v>Desember</v>
      </c>
      <c r="C251" s="393">
        <f>+'Ark1'!C270</f>
        <v>2005</v>
      </c>
      <c r="D251" s="69" t="str">
        <f>+IF(F251=0,"",'Ark1'!Q270)</f>
        <v/>
      </c>
      <c r="E251" s="69" t="str">
        <f t="shared" si="100"/>
        <v/>
      </c>
      <c r="F251" s="402">
        <f>+'Ark1'!R270</f>
        <v>0</v>
      </c>
      <c r="G251" s="69" t="str">
        <f t="shared" si="101"/>
        <v/>
      </c>
      <c r="H251" s="125" t="str">
        <f>+IF(F251=0,"",'Ark1'!AG270)</f>
        <v/>
      </c>
      <c r="I251" s="125" t="str">
        <f t="shared" si="102"/>
        <v/>
      </c>
      <c r="J251" s="125" t="str">
        <f>+IF(F251=0,"",'Ark1'!AH270)</f>
        <v/>
      </c>
      <c r="K251" s="125"/>
      <c r="L251" s="373"/>
      <c r="M251" s="373"/>
      <c r="N251" s="125" t="str">
        <f>+IF(F251=0,"",'Ark1'!U270)</f>
        <v/>
      </c>
      <c r="O251" s="125" t="str">
        <f t="shared" si="98"/>
        <v/>
      </c>
      <c r="P251" s="389"/>
      <c r="Q251" s="383"/>
      <c r="R251" s="383"/>
      <c r="S251" s="70" t="str">
        <f>+IF(F251=0,"",'Ark1'!S270)</f>
        <v/>
      </c>
      <c r="T251" s="70" t="str">
        <f t="shared" si="103"/>
        <v/>
      </c>
      <c r="U251" s="383"/>
      <c r="V251" s="70" t="str">
        <f>+IF(F251=0,"",'Ark1'!T270)</f>
        <v/>
      </c>
      <c r="W251" s="70" t="str">
        <f t="shared" si="99"/>
        <v/>
      </c>
      <c r="X251" s="131" t="str">
        <f>+IF(F251=0,"",'Ark1'!W270)</f>
        <v/>
      </c>
      <c r="Y251" s="131" t="str">
        <f>+IF(F251=0,"",'Ark1'!X270)</f>
        <v/>
      </c>
      <c r="Z251" s="131" t="str">
        <f>+IF(F251=0,"",'Ark1'!Y270)</f>
        <v/>
      </c>
      <c r="AA251" s="131" t="str">
        <f>+IF(F251=0,"",'Ark1'!Z270)</f>
        <v/>
      </c>
      <c r="AB251" s="125" t="str">
        <f>+IF(F251=0,"",'Ark1'!AA270)</f>
        <v/>
      </c>
      <c r="AC251" s="70" t="str">
        <f>+IF(F251=0,"",'Ark1'!AB270)</f>
        <v/>
      </c>
      <c r="AD251" s="70" t="str">
        <f>+IF(F251=0,"",'Ark1'!AC270)</f>
        <v/>
      </c>
      <c r="AE251" s="131" t="str">
        <f>+IF(F251=0,"",'Ark1'!AD270)</f>
        <v/>
      </c>
      <c r="AF251" s="131" t="str">
        <f>+IF(F251=0,"",'Ark1'!AE270)</f>
        <v/>
      </c>
      <c r="AG251" s="131" t="str">
        <f>+IF(F251=0,"",'Ark1'!AF270)</f>
        <v/>
      </c>
      <c r="AH251" s="70" t="str">
        <f t="shared" si="92"/>
        <v/>
      </c>
      <c r="AI251" s="25"/>
      <c r="AO251" t="s">
        <v>71</v>
      </c>
    </row>
    <row r="252" spans="1:63">
      <c r="A252" s="25"/>
      <c r="B252" s="25"/>
      <c r="C252" s="369"/>
      <c r="D252" s="25"/>
      <c r="E252" s="25"/>
      <c r="F252" s="394"/>
      <c r="G252" s="25"/>
      <c r="H252" s="102"/>
      <c r="I252" s="102"/>
      <c r="J252" s="102"/>
      <c r="K252" s="102"/>
      <c r="L252" s="368"/>
      <c r="M252" s="368"/>
      <c r="N252" s="102"/>
      <c r="O252" s="102"/>
      <c r="P252" s="384"/>
      <c r="Q252" s="378"/>
      <c r="R252" s="378"/>
      <c r="S252" s="25"/>
      <c r="T252" s="25"/>
      <c r="U252" s="378"/>
      <c r="V252" s="25"/>
      <c r="W252" s="25"/>
      <c r="X252" s="127"/>
      <c r="Y252" s="127"/>
      <c r="Z252" s="127"/>
      <c r="AA252" s="127"/>
      <c r="AB252" s="102"/>
      <c r="AC252" s="25"/>
      <c r="AD252" s="25"/>
      <c r="AE252" s="127"/>
      <c r="AF252" s="127"/>
      <c r="AG252" s="127"/>
      <c r="AH252" s="25"/>
      <c r="AI252" s="25"/>
    </row>
    <row r="253" spans="1:63">
      <c r="N253" s="285"/>
      <c r="O253" s="285"/>
      <c r="X253" s="132"/>
      <c r="Y253" s="132"/>
      <c r="Z253" s="132"/>
      <c r="AA253" s="132"/>
      <c r="AB253" s="285"/>
      <c r="AC253" s="20"/>
      <c r="AD253" s="20"/>
      <c r="AE253" s="132"/>
      <c r="AF253" s="132"/>
      <c r="AG253" s="132"/>
      <c r="AH253" s="20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</row>
    <row r="254" spans="1:63">
      <c r="N254" s="285"/>
      <c r="O254" s="285"/>
      <c r="X254" s="132"/>
      <c r="Y254" s="132"/>
      <c r="Z254" s="132"/>
      <c r="AA254" s="132"/>
      <c r="AB254" s="285"/>
      <c r="AC254" s="20"/>
      <c r="AD254" s="20"/>
      <c r="AE254" s="132"/>
      <c r="AF254" s="132"/>
      <c r="AG254" s="132"/>
      <c r="AH254" s="20"/>
      <c r="AI254" s="20"/>
      <c r="AJ254" s="69"/>
      <c r="AK254" s="69"/>
      <c r="AL254" s="69"/>
      <c r="AM254" s="69"/>
      <c r="AN254" s="69"/>
      <c r="AO254" s="69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</row>
    <row r="255" spans="1:63">
      <c r="N255" s="285"/>
      <c r="O255" s="285"/>
      <c r="X255" s="132"/>
      <c r="Y255" s="132"/>
      <c r="Z255" s="132"/>
      <c r="AA255" s="132"/>
      <c r="AB255" s="285"/>
      <c r="AC255" s="20"/>
      <c r="AD255" s="20"/>
      <c r="AE255" s="132"/>
      <c r="AF255" s="132"/>
      <c r="AG255" s="132"/>
      <c r="AH255" s="20"/>
      <c r="AI255" s="20"/>
      <c r="AJ255" s="69"/>
      <c r="AK255" s="69"/>
      <c r="AL255" s="69"/>
      <c r="AM255" s="69"/>
      <c r="AN255" s="69"/>
      <c r="AO255" s="69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</row>
    <row r="256" spans="1:63">
      <c r="N256" s="285"/>
      <c r="O256" s="285"/>
      <c r="X256" s="132"/>
      <c r="Y256" s="132"/>
      <c r="Z256" s="132"/>
      <c r="AA256" s="132"/>
      <c r="AB256" s="285"/>
      <c r="AC256" s="20"/>
      <c r="AD256" s="20"/>
      <c r="AE256" s="132"/>
      <c r="AF256" s="132"/>
      <c r="AG256" s="132"/>
      <c r="AH256" s="20"/>
      <c r="AI256" s="20"/>
      <c r="AJ256" s="69"/>
      <c r="AK256" s="69"/>
      <c r="AL256" s="69"/>
      <c r="AM256" s="69"/>
      <c r="AN256" s="69"/>
      <c r="AO256" s="69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</row>
    <row r="257" spans="14:62">
      <c r="N257" s="285"/>
      <c r="O257" s="285"/>
      <c r="X257" s="132"/>
      <c r="Y257" s="132"/>
      <c r="Z257" s="132"/>
      <c r="AA257" s="132"/>
      <c r="AB257" s="285"/>
      <c r="AC257" s="20"/>
      <c r="AD257" s="20"/>
      <c r="AE257" s="132"/>
      <c r="AF257" s="132"/>
      <c r="AG257" s="132"/>
      <c r="AH257" s="20"/>
      <c r="AI257" s="20"/>
      <c r="AJ257" s="69"/>
      <c r="AK257" s="69"/>
      <c r="AL257" s="69"/>
      <c r="AM257" s="69"/>
      <c r="AN257" s="69"/>
      <c r="AO257" s="69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</row>
    <row r="258" spans="14:62">
      <c r="N258" s="285"/>
      <c r="O258" s="285"/>
      <c r="X258" s="132"/>
      <c r="Y258" s="132"/>
      <c r="Z258" s="132"/>
      <c r="AA258" s="132"/>
      <c r="AB258" s="285"/>
      <c r="AC258" s="20"/>
      <c r="AD258" s="20"/>
      <c r="AE258" s="132"/>
      <c r="AF258" s="132"/>
      <c r="AG258" s="132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V258" s="20"/>
      <c r="AX258" s="20"/>
    </row>
    <row r="259" spans="14:62">
      <c r="N259" s="285"/>
      <c r="O259" s="285"/>
      <c r="X259" s="132"/>
      <c r="Y259" s="132"/>
      <c r="Z259" s="132"/>
      <c r="AA259" s="132"/>
      <c r="AB259" s="285"/>
      <c r="AC259" s="20"/>
      <c r="AD259" s="20"/>
      <c r="AE259" s="132"/>
      <c r="AF259" s="132"/>
      <c r="AG259" s="132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V259" s="20"/>
      <c r="AX259" s="20"/>
    </row>
    <row r="260" spans="14:62">
      <c r="N260" s="285"/>
      <c r="O260" s="285"/>
      <c r="X260" s="132"/>
      <c r="Y260" s="132"/>
      <c r="Z260" s="132"/>
      <c r="AA260" s="132"/>
      <c r="AB260" s="285"/>
      <c r="AC260" s="20"/>
      <c r="AD260" s="20"/>
      <c r="AE260" s="132"/>
      <c r="AF260" s="132"/>
      <c r="AG260" s="132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V260" s="20"/>
      <c r="AX260" s="20"/>
    </row>
    <row r="261" spans="14:62">
      <c r="N261" s="285"/>
      <c r="O261" s="285"/>
      <c r="X261" s="132"/>
      <c r="Y261" s="132"/>
      <c r="Z261" s="132"/>
      <c r="AA261" s="132"/>
      <c r="AB261" s="285"/>
      <c r="AC261" s="20"/>
      <c r="AD261" s="20"/>
      <c r="AE261" s="132"/>
      <c r="AF261" s="132"/>
      <c r="AG261" s="132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V261" s="20"/>
      <c r="AX261" s="20"/>
    </row>
    <row r="262" spans="14:62">
      <c r="N262" s="285"/>
      <c r="O262" s="285"/>
      <c r="X262" s="132"/>
      <c r="Y262" s="132"/>
      <c r="Z262" s="132"/>
      <c r="AA262" s="132"/>
      <c r="AB262" s="285"/>
      <c r="AC262" s="20"/>
      <c r="AD262" s="20"/>
      <c r="AE262" s="132"/>
      <c r="AF262" s="132"/>
      <c r="AG262" s="132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V262" s="20"/>
      <c r="AX262" s="20"/>
    </row>
    <row r="263" spans="14:62">
      <c r="N263" s="285"/>
      <c r="O263" s="285"/>
      <c r="X263" s="132"/>
      <c r="Y263" s="132"/>
      <c r="Z263" s="132"/>
      <c r="AA263" s="132"/>
      <c r="AB263" s="285"/>
      <c r="AC263" s="20"/>
      <c r="AD263" s="20"/>
      <c r="AE263" s="132"/>
      <c r="AF263" s="132"/>
      <c r="AG263" s="132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V263" s="20"/>
      <c r="AX263" s="20"/>
    </row>
    <row r="264" spans="14:62">
      <c r="N264" s="285"/>
      <c r="O264" s="285"/>
      <c r="X264" s="132"/>
      <c r="Y264" s="132"/>
      <c r="Z264" s="132"/>
      <c r="AA264" s="132"/>
      <c r="AB264" s="285"/>
      <c r="AC264" s="20"/>
      <c r="AD264" s="20"/>
      <c r="AE264" s="132"/>
      <c r="AF264" s="132"/>
      <c r="AG264" s="132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V264" s="20"/>
      <c r="AX264" s="20"/>
    </row>
    <row r="265" spans="14:62">
      <c r="N265" s="285"/>
      <c r="O265" s="285"/>
      <c r="X265" s="132"/>
      <c r="Y265" s="132"/>
      <c r="Z265" s="132"/>
      <c r="AA265" s="132"/>
      <c r="AB265" s="285"/>
      <c r="AC265" s="20"/>
      <c r="AD265" s="20"/>
      <c r="AE265" s="132"/>
      <c r="AF265" s="132"/>
      <c r="AG265" s="132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V265" s="20"/>
      <c r="AX265" s="20"/>
    </row>
    <row r="266" spans="14:62">
      <c r="N266" s="285"/>
      <c r="O266" s="285"/>
      <c r="X266" s="132"/>
      <c r="Y266" s="132"/>
      <c r="Z266" s="132"/>
      <c r="AA266" s="132"/>
      <c r="AB266" s="285"/>
      <c r="AC266" s="20"/>
      <c r="AD266" s="20"/>
      <c r="AE266" s="132"/>
      <c r="AF266" s="132"/>
      <c r="AG266" s="132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V266" s="20"/>
      <c r="AX266" s="20"/>
    </row>
    <row r="267" spans="14:62">
      <c r="N267" s="285"/>
      <c r="O267" s="285"/>
      <c r="X267" s="132"/>
      <c r="Y267" s="132"/>
      <c r="Z267" s="132"/>
      <c r="AA267" s="132"/>
      <c r="AB267" s="285"/>
      <c r="AC267" s="20"/>
      <c r="AD267" s="20"/>
      <c r="AE267" s="132"/>
      <c r="AF267" s="132"/>
      <c r="AG267" s="132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V267" s="20"/>
      <c r="AX267" s="20"/>
    </row>
    <row r="268" spans="14:62">
      <c r="N268" s="285"/>
      <c r="O268" s="285"/>
      <c r="X268" s="132"/>
      <c r="Y268" s="132"/>
      <c r="Z268" s="132"/>
      <c r="AA268" s="132"/>
      <c r="AB268" s="285"/>
      <c r="AC268" s="20"/>
      <c r="AD268" s="20"/>
      <c r="AE268" s="132"/>
      <c r="AF268" s="132"/>
      <c r="AG268" s="132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V268" s="20"/>
      <c r="AX268" s="20"/>
    </row>
    <row r="269" spans="14:62">
      <c r="N269" s="285"/>
      <c r="O269" s="285"/>
      <c r="X269" s="132"/>
      <c r="Y269" s="132"/>
      <c r="Z269" s="132"/>
      <c r="AA269" s="132"/>
      <c r="AB269" s="285"/>
      <c r="AC269" s="20"/>
      <c r="AD269" s="20"/>
      <c r="AE269" s="132"/>
      <c r="AF269" s="132"/>
      <c r="AG269" s="132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V269" s="20"/>
      <c r="AX269" s="20"/>
    </row>
    <row r="274" spans="14:37">
      <c r="N274" s="286"/>
      <c r="O274" s="286"/>
      <c r="X274" s="133"/>
      <c r="Y274" s="133"/>
      <c r="Z274" s="133"/>
      <c r="AA274" s="133"/>
      <c r="AB274" s="286"/>
      <c r="AC274" s="15"/>
      <c r="AD274" s="15"/>
      <c r="AE274" s="133"/>
      <c r="AF274" s="133"/>
      <c r="AG274" s="133"/>
      <c r="AH274" s="15"/>
      <c r="AI274" s="15"/>
      <c r="AJ274" s="15"/>
      <c r="AK274" s="15"/>
    </row>
    <row r="275" spans="14:37">
      <c r="N275" s="286"/>
      <c r="O275" s="286"/>
      <c r="X275" s="133"/>
      <c r="Y275" s="133"/>
      <c r="Z275" s="133"/>
      <c r="AA275" s="133"/>
      <c r="AB275" s="286"/>
      <c r="AC275" s="15"/>
      <c r="AD275" s="15"/>
      <c r="AE275" s="133"/>
      <c r="AF275" s="133"/>
      <c r="AG275" s="133"/>
      <c r="AH275" s="15"/>
      <c r="AI275" s="15"/>
      <c r="AJ275" s="15"/>
      <c r="AK275" s="15"/>
    </row>
    <row r="276" spans="14:37">
      <c r="N276" s="286"/>
      <c r="O276" s="286"/>
      <c r="X276" s="133"/>
      <c r="Y276" s="133"/>
      <c r="Z276" s="133"/>
      <c r="AA276" s="133"/>
      <c r="AB276" s="286"/>
      <c r="AC276" s="15"/>
      <c r="AD276" s="15"/>
      <c r="AE276" s="133"/>
      <c r="AF276" s="133"/>
      <c r="AG276" s="133"/>
      <c r="AH276" s="15"/>
      <c r="AI276" s="15"/>
      <c r="AJ276" s="15"/>
      <c r="AK276" s="15"/>
    </row>
    <row r="277" spans="14:37">
      <c r="N277" s="286"/>
      <c r="O277" s="286"/>
      <c r="X277" s="133"/>
      <c r="Y277" s="133"/>
      <c r="Z277" s="133"/>
      <c r="AA277" s="133"/>
      <c r="AB277" s="286"/>
      <c r="AC277" s="15"/>
      <c r="AD277" s="15"/>
      <c r="AE277" s="133"/>
      <c r="AF277" s="133"/>
      <c r="AG277" s="133"/>
      <c r="AH277" s="15"/>
      <c r="AI277" s="15"/>
      <c r="AJ277" s="15"/>
      <c r="AK277" s="15"/>
    </row>
    <row r="278" spans="14:37">
      <c r="N278" s="286"/>
      <c r="O278" s="286"/>
      <c r="X278" s="133"/>
      <c r="Y278" s="133"/>
      <c r="Z278" s="133"/>
      <c r="AA278" s="133"/>
      <c r="AB278" s="286"/>
      <c r="AC278" s="15"/>
      <c r="AD278" s="15"/>
      <c r="AE278" s="133"/>
      <c r="AF278" s="133"/>
      <c r="AG278" s="133"/>
      <c r="AH278" s="15"/>
      <c r="AI278" s="15"/>
      <c r="AJ278" s="15"/>
      <c r="AK278" s="15"/>
    </row>
    <row r="279" spans="14:37">
      <c r="N279" s="286"/>
      <c r="O279" s="286"/>
      <c r="X279" s="133"/>
      <c r="Y279" s="133"/>
      <c r="Z279" s="133"/>
      <c r="AA279" s="133"/>
      <c r="AB279" s="286"/>
      <c r="AC279" s="15"/>
      <c r="AD279" s="15"/>
      <c r="AE279" s="133"/>
      <c r="AF279" s="133"/>
      <c r="AG279" s="133"/>
      <c r="AH279" s="15"/>
      <c r="AI279" s="15"/>
      <c r="AJ279" s="15"/>
      <c r="AK279" s="15"/>
    </row>
    <row r="280" spans="14:37">
      <c r="N280" s="286"/>
      <c r="O280" s="286"/>
      <c r="X280" s="133"/>
      <c r="Y280" s="133"/>
      <c r="Z280" s="133"/>
      <c r="AA280" s="133"/>
      <c r="AB280" s="286"/>
      <c r="AC280" s="15"/>
      <c r="AD280" s="15"/>
      <c r="AE280" s="133"/>
      <c r="AF280" s="133"/>
      <c r="AG280" s="133"/>
      <c r="AH280" s="15"/>
      <c r="AI280" s="15"/>
      <c r="AJ280" s="15"/>
      <c r="AK280" s="15"/>
    </row>
    <row r="281" spans="14:37">
      <c r="N281" s="286"/>
      <c r="O281" s="286"/>
      <c r="X281" s="133"/>
      <c r="Y281" s="133"/>
      <c r="Z281" s="133"/>
      <c r="AA281" s="133"/>
      <c r="AB281" s="286"/>
      <c r="AC281" s="15"/>
      <c r="AD281" s="15"/>
      <c r="AE281" s="133"/>
      <c r="AF281" s="133"/>
      <c r="AG281" s="133"/>
      <c r="AH281" s="15"/>
      <c r="AI281" s="15"/>
      <c r="AJ281" s="15"/>
      <c r="AK281" s="15"/>
    </row>
    <row r="292" spans="14:37">
      <c r="N292" s="286"/>
      <c r="O292" s="286"/>
      <c r="X292" s="133"/>
      <c r="Y292" s="133"/>
      <c r="Z292" s="133"/>
      <c r="AA292" s="133"/>
      <c r="AB292" s="286"/>
      <c r="AC292" s="15"/>
      <c r="AD292" s="15"/>
      <c r="AE292" s="133"/>
      <c r="AF292" s="133"/>
      <c r="AG292" s="133"/>
      <c r="AH292" s="15"/>
      <c r="AI292" s="15"/>
      <c r="AJ292" s="15"/>
      <c r="AK292" s="15"/>
    </row>
    <row r="293" spans="14:37">
      <c r="N293" s="286"/>
      <c r="O293" s="286"/>
      <c r="X293" s="133"/>
      <c r="Y293" s="133"/>
      <c r="Z293" s="133"/>
      <c r="AA293" s="133"/>
      <c r="AB293" s="286"/>
      <c r="AC293" s="15"/>
      <c r="AD293" s="15"/>
      <c r="AE293" s="133"/>
      <c r="AF293" s="133"/>
      <c r="AG293" s="133"/>
      <c r="AH293" s="15"/>
      <c r="AI293" s="15"/>
      <c r="AJ293" s="15"/>
      <c r="AK293" s="15"/>
    </row>
    <row r="294" spans="14:37">
      <c r="N294" s="286"/>
      <c r="O294" s="286"/>
      <c r="X294" s="133"/>
      <c r="Y294" s="133"/>
      <c r="Z294" s="133"/>
      <c r="AA294" s="133"/>
      <c r="AB294" s="286"/>
      <c r="AC294" s="15"/>
      <c r="AD294" s="15"/>
      <c r="AE294" s="133"/>
      <c r="AF294" s="133"/>
      <c r="AG294" s="133"/>
      <c r="AH294" s="15"/>
      <c r="AI294" s="15"/>
      <c r="AJ294" s="15"/>
      <c r="AK294" s="15"/>
    </row>
    <row r="295" spans="14:37">
      <c r="N295" s="286"/>
      <c r="O295" s="286"/>
      <c r="X295" s="133"/>
      <c r="Y295" s="133"/>
      <c r="Z295" s="133"/>
      <c r="AA295" s="133"/>
      <c r="AB295" s="286"/>
      <c r="AC295" s="15"/>
      <c r="AD295" s="15"/>
      <c r="AE295" s="133"/>
      <c r="AF295" s="133"/>
      <c r="AG295" s="133"/>
      <c r="AH295" s="15"/>
      <c r="AI295" s="15"/>
      <c r="AJ295" s="15"/>
      <c r="AK295" s="15"/>
    </row>
    <row r="296" spans="14:37">
      <c r="N296" s="286"/>
      <c r="O296" s="286"/>
      <c r="X296" s="133"/>
      <c r="Y296" s="133"/>
      <c r="Z296" s="133"/>
      <c r="AA296" s="133"/>
      <c r="AB296" s="286"/>
      <c r="AC296" s="15"/>
      <c r="AD296" s="15"/>
      <c r="AE296" s="133"/>
      <c r="AF296" s="133"/>
      <c r="AG296" s="133"/>
      <c r="AH296" s="15"/>
      <c r="AI296" s="15"/>
      <c r="AJ296" s="15"/>
      <c r="AK296" s="15"/>
    </row>
    <row r="297" spans="14:37">
      <c r="N297" s="286"/>
      <c r="O297" s="286"/>
      <c r="X297" s="133"/>
      <c r="Y297" s="133"/>
      <c r="Z297" s="133"/>
      <c r="AA297" s="133"/>
      <c r="AB297" s="286"/>
      <c r="AC297" s="15"/>
      <c r="AD297" s="15"/>
      <c r="AE297" s="133"/>
      <c r="AF297" s="133"/>
      <c r="AG297" s="133"/>
      <c r="AH297" s="15"/>
      <c r="AI297" s="15"/>
      <c r="AJ297" s="15"/>
      <c r="AK297" s="15"/>
    </row>
    <row r="298" spans="14:37">
      <c r="N298" s="286"/>
      <c r="O298" s="286"/>
      <c r="X298" s="133"/>
      <c r="Y298" s="133"/>
      <c r="Z298" s="133"/>
      <c r="AA298" s="133"/>
      <c r="AB298" s="286"/>
      <c r="AC298" s="15"/>
      <c r="AD298" s="15"/>
      <c r="AE298" s="133"/>
      <c r="AF298" s="133"/>
      <c r="AG298" s="133"/>
      <c r="AH298" s="15"/>
      <c r="AI298" s="15"/>
      <c r="AJ298" s="15"/>
      <c r="AK298" s="15"/>
    </row>
    <row r="299" spans="14:37">
      <c r="N299" s="286"/>
      <c r="O299" s="286"/>
      <c r="X299" s="133"/>
      <c r="Y299" s="133"/>
      <c r="Z299" s="133"/>
      <c r="AA299" s="133"/>
      <c r="AB299" s="286"/>
      <c r="AC299" s="15"/>
      <c r="AD299" s="15"/>
      <c r="AE299" s="133"/>
      <c r="AF299" s="133"/>
      <c r="AG299" s="133"/>
      <c r="AH299" s="15"/>
      <c r="AI299" s="15"/>
      <c r="AJ299" s="15"/>
      <c r="AK299" s="15"/>
    </row>
    <row r="310" spans="14:37">
      <c r="N310" s="286"/>
      <c r="O310" s="286"/>
      <c r="X310" s="133"/>
      <c r="Y310" s="133"/>
      <c r="Z310" s="133"/>
      <c r="AA310" s="133"/>
      <c r="AB310" s="286"/>
      <c r="AC310" s="15"/>
      <c r="AD310" s="15"/>
      <c r="AE310" s="133"/>
      <c r="AF310" s="133"/>
      <c r="AG310" s="133"/>
      <c r="AH310" s="15"/>
      <c r="AI310" s="15"/>
      <c r="AJ310" s="15"/>
      <c r="AK310" s="15"/>
    </row>
    <row r="311" spans="14:37">
      <c r="N311" s="286"/>
      <c r="O311" s="286"/>
      <c r="X311" s="133"/>
      <c r="Y311" s="133"/>
      <c r="Z311" s="133"/>
      <c r="AA311" s="133"/>
      <c r="AB311" s="286"/>
      <c r="AC311" s="15"/>
      <c r="AD311" s="15"/>
      <c r="AE311" s="133"/>
      <c r="AF311" s="133"/>
      <c r="AG311" s="133"/>
      <c r="AH311" s="15"/>
      <c r="AI311" s="15"/>
      <c r="AJ311" s="15"/>
      <c r="AK311" s="15"/>
    </row>
    <row r="312" spans="14:37">
      <c r="N312" s="286"/>
      <c r="O312" s="286"/>
      <c r="X312" s="133"/>
      <c r="Y312" s="133"/>
      <c r="Z312" s="133"/>
      <c r="AA312" s="133"/>
      <c r="AB312" s="286"/>
      <c r="AC312" s="15"/>
      <c r="AD312" s="15"/>
      <c r="AE312" s="133"/>
      <c r="AF312" s="133"/>
      <c r="AG312" s="133"/>
      <c r="AH312" s="15"/>
      <c r="AI312" s="15"/>
      <c r="AJ312" s="15"/>
      <c r="AK312" s="15"/>
    </row>
    <row r="313" spans="14:37">
      <c r="N313" s="286"/>
      <c r="O313" s="286"/>
      <c r="X313" s="133"/>
      <c r="Y313" s="133"/>
      <c r="Z313" s="133"/>
      <c r="AA313" s="133"/>
      <c r="AB313" s="286"/>
      <c r="AC313" s="15"/>
      <c r="AD313" s="15"/>
      <c r="AE313" s="133"/>
      <c r="AF313" s="133"/>
      <c r="AG313" s="133"/>
      <c r="AH313" s="15"/>
      <c r="AI313" s="15"/>
      <c r="AJ313" s="15"/>
      <c r="AK313" s="15"/>
    </row>
    <row r="314" spans="14:37">
      <c r="N314" s="286"/>
      <c r="O314" s="286"/>
      <c r="X314" s="133"/>
      <c r="Y314" s="133"/>
      <c r="Z314" s="133"/>
      <c r="AA314" s="133"/>
      <c r="AB314" s="286"/>
      <c r="AC314" s="15"/>
      <c r="AD314" s="15"/>
      <c r="AE314" s="133"/>
      <c r="AF314" s="133"/>
      <c r="AG314" s="133"/>
      <c r="AH314" s="15"/>
      <c r="AI314" s="15"/>
      <c r="AJ314" s="15"/>
      <c r="AK314" s="15"/>
    </row>
    <row r="315" spans="14:37">
      <c r="N315" s="286"/>
      <c r="O315" s="286"/>
      <c r="X315" s="133"/>
      <c r="Y315" s="133"/>
      <c r="Z315" s="133"/>
      <c r="AA315" s="133"/>
      <c r="AB315" s="286"/>
      <c r="AC315" s="15"/>
      <c r="AD315" s="15"/>
      <c r="AE315" s="133"/>
      <c r="AF315" s="133"/>
      <c r="AG315" s="133"/>
      <c r="AH315" s="15"/>
      <c r="AI315" s="15"/>
      <c r="AJ315" s="15"/>
      <c r="AK315" s="15"/>
    </row>
    <row r="316" spans="14:37">
      <c r="N316" s="286"/>
      <c r="O316" s="286"/>
      <c r="X316" s="133"/>
      <c r="Y316" s="133"/>
      <c r="Z316" s="133"/>
      <c r="AA316" s="133"/>
      <c r="AB316" s="286"/>
      <c r="AC316" s="15"/>
      <c r="AD316" s="15"/>
      <c r="AE316" s="133"/>
      <c r="AF316" s="133"/>
      <c r="AG316" s="133"/>
      <c r="AH316" s="15"/>
      <c r="AI316" s="15"/>
      <c r="AJ316" s="15"/>
      <c r="AK316" s="15"/>
    </row>
    <row r="317" spans="14:37">
      <c r="N317" s="286"/>
      <c r="O317" s="286"/>
      <c r="X317" s="133"/>
      <c r="Y317" s="133"/>
      <c r="Z317" s="133"/>
      <c r="AA317" s="133"/>
      <c r="AB317" s="286"/>
      <c r="AC317" s="15"/>
      <c r="AD317" s="15"/>
      <c r="AE317" s="133"/>
      <c r="AF317" s="133"/>
      <c r="AG317" s="133"/>
      <c r="AH317" s="15"/>
      <c r="AI317" s="15"/>
      <c r="AJ317" s="15"/>
      <c r="AK317" s="15"/>
    </row>
    <row r="328" spans="14:37">
      <c r="N328" s="286"/>
      <c r="O328" s="286"/>
      <c r="X328" s="133"/>
      <c r="Y328" s="133"/>
      <c r="Z328" s="133"/>
      <c r="AA328" s="133"/>
      <c r="AB328" s="286"/>
      <c r="AC328" s="15"/>
      <c r="AD328" s="15"/>
      <c r="AE328" s="133"/>
      <c r="AF328" s="133"/>
      <c r="AG328" s="133"/>
      <c r="AH328" s="15"/>
      <c r="AI328" s="15"/>
      <c r="AJ328" s="15"/>
      <c r="AK328" s="15"/>
    </row>
    <row r="329" spans="14:37">
      <c r="N329" s="286"/>
      <c r="O329" s="286"/>
      <c r="X329" s="133"/>
      <c r="Y329" s="133"/>
      <c r="Z329" s="133"/>
      <c r="AA329" s="133"/>
      <c r="AB329" s="286"/>
      <c r="AC329" s="15"/>
      <c r="AD329" s="15"/>
      <c r="AE329" s="133"/>
      <c r="AF329" s="133"/>
      <c r="AG329" s="133"/>
      <c r="AH329" s="15"/>
      <c r="AI329" s="15"/>
      <c r="AJ329" s="15"/>
      <c r="AK329" s="15"/>
    </row>
    <row r="330" spans="14:37">
      <c r="N330" s="286"/>
      <c r="O330" s="286"/>
      <c r="X330" s="133"/>
      <c r="Y330" s="133"/>
      <c r="Z330" s="133"/>
      <c r="AA330" s="133"/>
      <c r="AB330" s="286"/>
      <c r="AC330" s="15"/>
      <c r="AD330" s="15"/>
      <c r="AE330" s="133"/>
      <c r="AF330" s="133"/>
      <c r="AG330" s="133"/>
      <c r="AH330" s="15"/>
      <c r="AI330" s="15"/>
      <c r="AJ330" s="15"/>
      <c r="AK330" s="15"/>
    </row>
    <row r="331" spans="14:37">
      <c r="N331" s="286"/>
      <c r="O331" s="286"/>
      <c r="X331" s="133"/>
      <c r="Y331" s="133"/>
      <c r="Z331" s="133"/>
      <c r="AA331" s="133"/>
      <c r="AB331" s="286"/>
      <c r="AC331" s="15"/>
      <c r="AD331" s="15"/>
      <c r="AE331" s="133"/>
      <c r="AF331" s="133"/>
      <c r="AG331" s="133"/>
      <c r="AH331" s="15"/>
      <c r="AI331" s="15"/>
      <c r="AJ331" s="15"/>
      <c r="AK331" s="15"/>
    </row>
    <row r="332" spans="14:37">
      <c r="N332" s="286"/>
      <c r="O332" s="286"/>
      <c r="X332" s="133"/>
      <c r="Y332" s="133"/>
      <c r="Z332" s="133"/>
      <c r="AA332" s="133"/>
      <c r="AB332" s="286"/>
      <c r="AC332" s="15"/>
      <c r="AD332" s="15"/>
      <c r="AE332" s="133"/>
      <c r="AF332" s="133"/>
      <c r="AG332" s="133"/>
      <c r="AH332" s="15"/>
      <c r="AI332" s="15"/>
      <c r="AJ332" s="15"/>
      <c r="AK332" s="15"/>
    </row>
    <row r="333" spans="14:37">
      <c r="N333" s="286"/>
      <c r="O333" s="286"/>
      <c r="X333" s="133"/>
      <c r="Y333" s="133"/>
      <c r="Z333" s="133"/>
      <c r="AA333" s="133"/>
      <c r="AB333" s="286"/>
      <c r="AC333" s="15"/>
      <c r="AD333" s="15"/>
      <c r="AE333" s="133"/>
      <c r="AF333" s="133"/>
      <c r="AG333" s="133"/>
      <c r="AH333" s="15"/>
      <c r="AI333" s="15"/>
      <c r="AJ333" s="15"/>
      <c r="AK333" s="15"/>
    </row>
    <row r="334" spans="14:37">
      <c r="N334" s="286"/>
      <c r="O334" s="286"/>
      <c r="X334" s="133"/>
      <c r="Y334" s="133"/>
      <c r="Z334" s="133"/>
      <c r="AA334" s="133"/>
      <c r="AB334" s="286"/>
      <c r="AC334" s="15"/>
      <c r="AD334" s="15"/>
      <c r="AE334" s="133"/>
      <c r="AF334" s="133"/>
      <c r="AG334" s="133"/>
      <c r="AH334" s="15"/>
      <c r="AI334" s="15"/>
      <c r="AJ334" s="15"/>
      <c r="AK334" s="15"/>
    </row>
    <row r="335" spans="14:37">
      <c r="N335" s="286"/>
      <c r="O335" s="286"/>
      <c r="X335" s="133"/>
      <c r="Y335" s="133"/>
      <c r="Z335" s="133"/>
      <c r="AA335" s="133"/>
      <c r="AB335" s="286"/>
      <c r="AC335" s="15"/>
      <c r="AD335" s="15"/>
      <c r="AE335" s="133"/>
      <c r="AF335" s="133"/>
      <c r="AG335" s="133"/>
      <c r="AH335" s="15"/>
      <c r="AI335" s="15"/>
      <c r="AJ335" s="15"/>
      <c r="AK335" s="15"/>
    </row>
  </sheetData>
  <mergeCells count="2">
    <mergeCell ref="AA4:AB4"/>
    <mergeCell ref="G4:H4"/>
  </mergeCells>
  <phoneticPr fontId="11" type="noConversion"/>
  <conditionalFormatting sqref="T10:T21 T23:T34">
    <cfRule type="cellIs" dxfId="198" priority="16" operator="lessThan">
      <formula>0</formula>
    </cfRule>
    <cfRule type="cellIs" dxfId="197" priority="17" operator="greaterThan">
      <formula>0</formula>
    </cfRule>
  </conditionalFormatting>
  <conditionalFormatting sqref="G10:G21">
    <cfRule type="cellIs" dxfId="196" priority="14" operator="lessThan">
      <formula>0</formula>
    </cfRule>
    <cfRule type="cellIs" dxfId="195" priority="15" operator="greaterThan">
      <formula>0</formula>
    </cfRule>
  </conditionalFormatting>
  <conditionalFormatting sqref="I10:I21">
    <cfRule type="cellIs" dxfId="194" priority="12" operator="lessThan">
      <formula>0</formula>
    </cfRule>
    <cfRule type="cellIs" dxfId="193" priority="13" operator="greaterThan">
      <formula>0</formula>
    </cfRule>
  </conditionalFormatting>
  <conditionalFormatting sqref="W10:W21">
    <cfRule type="cellIs" dxfId="192" priority="8" operator="lessThan">
      <formula>0</formula>
    </cfRule>
    <cfRule type="cellIs" dxfId="191" priority="9" operator="greaterThan">
      <formula>0</formula>
    </cfRule>
  </conditionalFormatting>
  <conditionalFormatting sqref="E10:E21">
    <cfRule type="cellIs" dxfId="190" priority="6" operator="lessThan">
      <formula>0</formula>
    </cfRule>
    <cfRule type="cellIs" dxfId="189" priority="7" operator="greaterThan">
      <formula>0</formula>
    </cfRule>
  </conditionalFormatting>
  <conditionalFormatting sqref="I132:I143">
    <cfRule type="cellIs" dxfId="188" priority="2" operator="lessThan">
      <formula>0</formula>
    </cfRule>
    <cfRule type="cellIs" dxfId="187" priority="3" operator="greaterThan">
      <formula>0</formula>
    </cfRule>
  </conditionalFormatting>
  <conditionalFormatting sqref="O10:O21">
    <cfRule type="cellIs" dxfId="186" priority="1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2:CE208"/>
  <sheetViews>
    <sheetView defaultGridColor="0" colorId="22" zoomScale="98" zoomScaleNormal="98" workbookViewId="0">
      <selection activeCell="O17" sqref="O17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2" spans="15:83" ht="15.6">
      <c r="Y12" s="40"/>
      <c r="Z12" s="40"/>
      <c r="AB12" s="40"/>
      <c r="AC12" s="40"/>
      <c r="AD12" s="4"/>
      <c r="AE12" s="2"/>
      <c r="AF12" s="2"/>
      <c r="AG12" s="2"/>
      <c r="AH12" s="2"/>
      <c r="AI12" s="2"/>
      <c r="AJ12" s="2"/>
      <c r="AK12" s="2"/>
      <c r="AL12" s="2"/>
      <c r="AM12" s="2"/>
      <c r="AO12" s="2"/>
      <c r="AV12" s="4"/>
      <c r="AW12" s="2"/>
      <c r="AX12" s="2"/>
      <c r="AY12" s="2"/>
      <c r="AZ12" s="2"/>
      <c r="BA12" s="2"/>
      <c r="BB12" s="2"/>
      <c r="BC12" s="2"/>
      <c r="BD12" s="2"/>
      <c r="BE12" s="2"/>
      <c r="BG12" s="2"/>
      <c r="BN12" s="4"/>
      <c r="BO12" s="2"/>
      <c r="BP12" s="2"/>
      <c r="BQ12" s="2"/>
      <c r="BR12" s="2"/>
      <c r="BS12" s="2"/>
      <c r="BT12" s="2"/>
      <c r="BU12" s="2"/>
      <c r="BV12" s="2"/>
      <c r="BW12" s="2"/>
      <c r="BY12" s="2"/>
    </row>
    <row r="13" spans="15:83" ht="15.6">
      <c r="O13">
        <v>0</v>
      </c>
      <c r="Y13" s="23"/>
      <c r="Z13" s="23"/>
      <c r="AA13" s="40"/>
      <c r="AB13" s="23"/>
      <c r="AC13" s="23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5:83" s="2" customFormat="1" ht="15.6">
      <c r="Y14" s="41"/>
      <c r="Z14" s="41"/>
      <c r="AA14" s="23"/>
      <c r="AB14" s="41"/>
      <c r="AC14" s="41"/>
      <c r="AD14" s="4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4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4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15:83" s="3" customFormat="1">
      <c r="Y15" s="41"/>
      <c r="Z15" s="41"/>
      <c r="AA15" s="41"/>
      <c r="AB15" s="41"/>
      <c r="AC15" s="41"/>
      <c r="AD15" s="32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32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32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15:83" s="2" customFormat="1" ht="15.6">
      <c r="Y16" s="42"/>
      <c r="Z16" s="42"/>
      <c r="AA16" s="41"/>
      <c r="AB16" s="42"/>
      <c r="AC16" s="42"/>
      <c r="AD16" s="4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4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4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5:83" s="3" customFormat="1" ht="15.6">
      <c r="Y17" s="41"/>
      <c r="Z17" s="41"/>
      <c r="AA17" s="42"/>
      <c r="AB17" s="41"/>
      <c r="AC17" s="41"/>
      <c r="AD17" s="4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 s="3" customFormat="1">
      <c r="Y18" s="41"/>
      <c r="Z18" s="41"/>
      <c r="AA18" s="41"/>
      <c r="AB18" s="41"/>
      <c r="AC18" s="41"/>
      <c r="AD18" s="4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4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4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5:83" s="3" customFormat="1">
      <c r="Y19" s="41"/>
      <c r="Z19" s="41"/>
      <c r="AA19" s="41"/>
      <c r="AB19" s="41"/>
      <c r="AC19" s="41"/>
      <c r="AD19" s="32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4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4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25:83">
      <c r="AA20" s="41"/>
    </row>
    <row r="69" spans="15:16">
      <c r="O69">
        <v>9</v>
      </c>
      <c r="P69" s="3" t="s">
        <v>35</v>
      </c>
    </row>
    <row r="81" spans="15:16">
      <c r="O81">
        <v>8</v>
      </c>
      <c r="P81" s="3" t="s">
        <v>34</v>
      </c>
    </row>
    <row r="91" spans="15:16">
      <c r="O91">
        <v>7</v>
      </c>
      <c r="P91" s="3" t="s">
        <v>33</v>
      </c>
    </row>
    <row r="99" s="543" customFormat="1"/>
    <row r="100" s="543" customFormat="1"/>
    <row r="101" s="543" customFormat="1"/>
    <row r="102" s="543" customFormat="1"/>
    <row r="103" s="543" customFormat="1"/>
    <row r="104" s="543" customFormat="1"/>
    <row r="105" s="543" customFormat="1"/>
    <row r="106" s="543" customFormat="1"/>
    <row r="107" s="543" customFormat="1"/>
    <row r="108" s="543" customFormat="1"/>
    <row r="109" s="543" customFormat="1"/>
    <row r="110" s="543" customFormat="1"/>
    <row r="111" s="543" customFormat="1"/>
    <row r="112" s="543" customFormat="1"/>
    <row r="113" s="543" customFormat="1"/>
    <row r="114" s="543" customFormat="1"/>
    <row r="115" s="543" customFormat="1"/>
    <row r="116" s="543" customFormat="1"/>
    <row r="117" s="543" customFormat="1"/>
    <row r="118" s="543" customFormat="1"/>
    <row r="119" s="543" customFormat="1"/>
    <row r="120" s="543" customFormat="1"/>
    <row r="121" s="543" customFormat="1"/>
    <row r="122" s="543" customFormat="1"/>
    <row r="123" s="543" customFormat="1"/>
    <row r="124" s="543" customFormat="1"/>
    <row r="125" s="543" customFormat="1"/>
    <row r="126" s="543" customFormat="1"/>
    <row r="127" s="543" customFormat="1"/>
    <row r="128" s="543" customFormat="1"/>
    <row r="129" s="543" customFormat="1"/>
    <row r="130" s="543" customFormat="1"/>
    <row r="131" s="543" customFormat="1"/>
    <row r="132" s="543" customFormat="1"/>
    <row r="133" s="543" customFormat="1"/>
    <row r="134" s="543" customFormat="1"/>
    <row r="135" s="543" customFormat="1"/>
    <row r="136" s="543" customFormat="1"/>
    <row r="137" s="543" customFormat="1"/>
    <row r="138" s="543" customFormat="1"/>
    <row r="139" s="543" customFormat="1"/>
    <row r="140" s="543" customFormat="1"/>
    <row r="141" s="543" customFormat="1"/>
    <row r="142" s="543" customFormat="1"/>
    <row r="143" s="543" customFormat="1"/>
    <row r="144" s="543" customFormat="1"/>
    <row r="145" s="543" customFormat="1"/>
    <row r="146" s="543" customFormat="1"/>
    <row r="147" s="543" customFormat="1"/>
    <row r="148" s="543" customFormat="1"/>
    <row r="149" s="543" customFormat="1"/>
    <row r="150" s="543" customFormat="1"/>
    <row r="151" s="543" customFormat="1"/>
    <row r="152" s="543" customFormat="1"/>
    <row r="153" s="543" customFormat="1"/>
    <row r="154" s="543" customFormat="1"/>
    <row r="155" s="543" customFormat="1"/>
    <row r="156" s="543" customFormat="1"/>
    <row r="157" s="543" customFormat="1"/>
    <row r="158" s="543" customFormat="1"/>
    <row r="159" s="543" customFormat="1"/>
    <row r="160" s="543" customFormat="1"/>
    <row r="161" s="543" customFormat="1"/>
    <row r="162" s="543" customFormat="1"/>
    <row r="195" spans="25:48">
      <c r="Y195" s="69"/>
      <c r="Z195" s="69"/>
      <c r="AA195" s="69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</row>
    <row r="196" spans="25:48">
      <c r="Y196" s="69"/>
      <c r="Z196" s="69"/>
      <c r="AA196" s="69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</row>
    <row r="197" spans="25:48">
      <c r="Y197" s="20"/>
      <c r="Z197" s="20"/>
      <c r="AA197" s="20"/>
      <c r="AB197" s="20"/>
      <c r="AC197" s="20"/>
      <c r="AD197" s="20"/>
      <c r="AH197" s="20"/>
      <c r="AJ197" s="20"/>
    </row>
    <row r="198" spans="25:48">
      <c r="Y198" s="20"/>
      <c r="Z198" s="20"/>
      <c r="AA198" s="20"/>
      <c r="AB198" s="20"/>
      <c r="AC198" s="20"/>
      <c r="AD198" s="20"/>
      <c r="AH198" s="20"/>
      <c r="AJ198" s="20"/>
    </row>
    <row r="199" spans="25:48">
      <c r="Y199" s="20"/>
      <c r="Z199" s="20"/>
      <c r="AA199" s="20"/>
      <c r="AB199" s="20"/>
      <c r="AC199" s="20"/>
      <c r="AD199" s="20"/>
      <c r="AH199" s="20"/>
      <c r="AJ199" s="20"/>
    </row>
    <row r="200" spans="25:48">
      <c r="Y200" s="20"/>
      <c r="Z200" s="20"/>
      <c r="AA200" s="20"/>
      <c r="AB200" s="20"/>
      <c r="AC200" s="20"/>
      <c r="AD200" s="20"/>
      <c r="AH200" s="20"/>
      <c r="AJ200" s="20"/>
    </row>
    <row r="201" spans="25:48">
      <c r="Y201" s="20"/>
      <c r="Z201" s="20"/>
      <c r="AA201" s="20"/>
      <c r="AB201" s="20"/>
      <c r="AC201" s="20"/>
      <c r="AD201" s="20"/>
      <c r="AH201" s="20"/>
      <c r="AJ201" s="20"/>
    </row>
    <row r="202" spans="25:48">
      <c r="Y202" s="20"/>
      <c r="Z202" s="20"/>
      <c r="AA202" s="20"/>
      <c r="AB202" s="20"/>
      <c r="AC202" s="20"/>
      <c r="AD202" s="20"/>
      <c r="AH202" s="20"/>
      <c r="AJ202" s="20"/>
    </row>
    <row r="203" spans="25:48">
      <c r="Y203" s="20"/>
      <c r="Z203" s="20"/>
      <c r="AA203" s="20"/>
      <c r="AB203" s="20"/>
      <c r="AC203" s="20"/>
      <c r="AD203" s="20"/>
      <c r="AH203" s="20"/>
      <c r="AJ203" s="20"/>
    </row>
    <row r="204" spans="25:48">
      <c r="Y204" s="20"/>
      <c r="Z204" s="20"/>
      <c r="AA204" s="20"/>
      <c r="AB204" s="20"/>
      <c r="AC204" s="20"/>
      <c r="AD204" s="20"/>
      <c r="AH204" s="20"/>
      <c r="AJ204" s="20"/>
    </row>
    <row r="205" spans="25:48">
      <c r="Y205" s="20"/>
      <c r="Z205" s="20"/>
      <c r="AA205" s="20"/>
      <c r="AB205" s="20"/>
      <c r="AC205" s="20"/>
      <c r="AD205" s="20"/>
      <c r="AH205" s="20"/>
      <c r="AJ205" s="20"/>
    </row>
    <row r="206" spans="25:48">
      <c r="Y206" s="20"/>
      <c r="Z206" s="20"/>
      <c r="AA206" s="20"/>
      <c r="AB206" s="20"/>
      <c r="AC206" s="20"/>
      <c r="AD206" s="20"/>
      <c r="AH206" s="20"/>
      <c r="AJ206" s="20"/>
    </row>
    <row r="207" spans="25:48">
      <c r="Y207" s="20"/>
      <c r="Z207" s="20"/>
      <c r="AA207" s="20"/>
      <c r="AB207" s="20"/>
      <c r="AC207" s="20"/>
      <c r="AD207" s="20"/>
      <c r="AH207" s="20"/>
      <c r="AJ207" s="20"/>
    </row>
    <row r="208" spans="25:48">
      <c r="Y208" s="20"/>
      <c r="Z208" s="20"/>
      <c r="AA208" s="20"/>
      <c r="AB208" s="20"/>
      <c r="AC208" s="20"/>
      <c r="AH208" s="20"/>
      <c r="AJ208" s="20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L1098"/>
  <sheetViews>
    <sheetView defaultGridColor="0" colorId="22" zoomScale="91" zoomScaleNormal="91" workbookViewId="0">
      <pane xSplit="3" ySplit="9" topLeftCell="D29" activePane="bottomRight" state="frozen"/>
      <selection pane="topRight" activeCell="D1" sqref="D1"/>
      <selection pane="bottomLeft" activeCell="A11" sqref="A11"/>
      <selection pane="bottomRight" activeCell="F29" sqref="F29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7.54296875" customWidth="1"/>
    <col min="7" max="7" width="5.7265625" customWidth="1"/>
    <col min="8" max="8" width="5.6328125" style="93" customWidth="1"/>
    <col min="9" max="9" width="4.81640625" customWidth="1"/>
    <col min="10" max="10" width="6.1796875" style="93" customWidth="1"/>
    <col min="11" max="11" width="1.54296875" style="93" customWidth="1"/>
    <col min="12" max="12" width="6.1796875" style="93" customWidth="1"/>
    <col min="13" max="13" width="1.81640625" style="93" customWidth="1"/>
    <col min="14" max="14" width="6" style="93" customWidth="1"/>
    <col min="15" max="15" width="1.81640625" style="93" customWidth="1"/>
    <col min="16" max="16" width="6.81640625" customWidth="1"/>
    <col min="17" max="17" width="5.453125" customWidth="1"/>
    <col min="18" max="18" width="1.81640625" customWidth="1"/>
    <col min="19" max="19" width="6.7265625" style="340" customWidth="1"/>
    <col min="20" max="20" width="1.26953125" style="340" customWidth="1"/>
    <col min="21" max="21" width="5.36328125" style="32" customWidth="1"/>
    <col min="22" max="22" width="1.81640625" customWidth="1"/>
    <col min="23" max="23" width="6.90625" customWidth="1"/>
    <col min="24" max="24" width="5.90625" customWidth="1"/>
    <col min="25" max="25" width="6.453125" style="93" customWidth="1"/>
    <col min="26" max="26" width="5.7265625" customWidth="1"/>
    <col min="27" max="27" width="6.453125" customWidth="1"/>
    <col min="28" max="28" width="1.7265625" customWidth="1"/>
    <col min="29" max="29" width="6" customWidth="1"/>
    <col min="30" max="30" width="5.90625" customWidth="1"/>
    <col min="31" max="31" width="6" customWidth="1"/>
    <col min="32" max="32" width="6.453125" style="93" customWidth="1"/>
    <col min="33" max="33" width="5.453125" customWidth="1"/>
    <col min="34" max="34" width="7.54296875" customWidth="1"/>
    <col min="35" max="35" width="7" customWidth="1"/>
    <col min="36" max="36" width="6.08984375" customWidth="1"/>
    <col min="37" max="37" width="4.90625" customWidth="1"/>
    <col min="38" max="38" width="7.90625" customWidth="1"/>
    <col min="39" max="39" width="6.81640625" customWidth="1"/>
    <col min="40" max="40" width="6.6328125" customWidth="1"/>
    <col min="41" max="41" width="7.90625" customWidth="1"/>
    <col min="42" max="42" width="5.6328125" customWidth="1"/>
    <col min="43" max="43" width="7.54296875" customWidth="1"/>
    <col min="44" max="44" width="5.81640625" customWidth="1"/>
    <col min="45" max="45" width="7.90625" customWidth="1"/>
    <col min="46" max="46" width="5.1796875" style="93" customWidth="1"/>
    <col min="47" max="47" width="7.90625" customWidth="1"/>
    <col min="48" max="48" width="6.6328125" customWidth="1"/>
    <col min="49" max="49" width="5.81640625" customWidth="1"/>
    <col min="50" max="50" width="8.6328125" style="93" customWidth="1"/>
    <col min="51" max="51" width="6.36328125" style="93" customWidth="1"/>
    <col min="52" max="52" width="8.81640625" style="93" customWidth="1"/>
    <col min="53" max="53" width="6.36328125" style="93" customWidth="1"/>
    <col min="54" max="54" width="8.54296875" style="93" customWidth="1"/>
    <col min="55" max="55" width="6.36328125" style="93" customWidth="1"/>
    <col min="56" max="56" width="7.6328125" customWidth="1"/>
    <col min="57" max="57" width="5.1796875" customWidth="1"/>
    <col min="58" max="58" width="6.90625" customWidth="1"/>
    <col min="59" max="59" width="7.90625" style="93" customWidth="1"/>
    <col min="60" max="60" width="10.1796875" style="93" customWidth="1"/>
    <col min="61" max="61" width="8.54296875" style="93" customWidth="1"/>
    <col min="62" max="62" width="8" customWidth="1"/>
    <col min="63" max="63" width="6.453125" customWidth="1"/>
    <col min="64" max="64" width="10.1796875" customWidth="1"/>
    <col min="65" max="65" width="5.54296875" customWidth="1"/>
  </cols>
  <sheetData>
    <row r="1" spans="1:61">
      <c r="A1" s="25"/>
      <c r="B1" s="25"/>
      <c r="C1" s="25"/>
      <c r="D1" s="25"/>
      <c r="E1" s="25"/>
      <c r="F1" s="25"/>
      <c r="G1" s="25"/>
      <c r="H1" s="102"/>
      <c r="I1" s="25"/>
      <c r="J1" s="102"/>
      <c r="K1" s="102"/>
      <c r="L1" s="102"/>
      <c r="M1" s="102"/>
      <c r="N1" s="102"/>
      <c r="O1" s="102"/>
      <c r="P1" s="25"/>
      <c r="Q1" s="25"/>
      <c r="R1" s="25"/>
      <c r="S1" s="384"/>
      <c r="T1" s="384"/>
      <c r="U1" s="378"/>
      <c r="V1" s="25"/>
      <c r="W1" s="25"/>
      <c r="X1" s="25"/>
      <c r="Y1" s="102"/>
      <c r="Z1" s="25"/>
      <c r="AA1" s="25"/>
      <c r="AB1" s="25"/>
      <c r="AC1" s="25"/>
      <c r="AD1" s="25"/>
      <c r="AE1" s="25"/>
      <c r="AF1" s="102"/>
      <c r="AG1" s="25"/>
      <c r="AH1" s="25"/>
      <c r="AI1" s="25"/>
      <c r="AJ1" s="25"/>
      <c r="AT1"/>
      <c r="AX1"/>
      <c r="AY1"/>
      <c r="AZ1"/>
      <c r="BA1"/>
      <c r="BB1"/>
      <c r="BC1"/>
      <c r="BG1"/>
      <c r="BH1"/>
      <c r="BI1"/>
    </row>
    <row r="2" spans="1:61" ht="31.8">
      <c r="A2" s="25"/>
      <c r="B2" s="25"/>
      <c r="C2" s="134" t="s">
        <v>509</v>
      </c>
      <c r="D2" s="134"/>
      <c r="E2" s="134"/>
      <c r="F2" s="134"/>
      <c r="G2" s="134"/>
      <c r="H2" s="102"/>
      <c r="I2" s="25"/>
      <c r="J2" s="102"/>
      <c r="K2" s="102"/>
      <c r="L2" s="102"/>
      <c r="M2" s="102"/>
      <c r="N2" s="102"/>
      <c r="O2" s="102"/>
      <c r="P2" s="134"/>
      <c r="Q2" s="134"/>
      <c r="R2" s="134"/>
      <c r="S2" s="403"/>
      <c r="T2" s="403"/>
      <c r="U2" s="404"/>
      <c r="V2" s="134"/>
      <c r="W2" s="134"/>
      <c r="X2" s="134" t="str">
        <f>+År!B2</f>
        <v>VÆR :</v>
      </c>
      <c r="Y2" s="102"/>
      <c r="Z2" s="25"/>
      <c r="AA2" s="25"/>
      <c r="AB2" s="25"/>
      <c r="AC2" s="25"/>
      <c r="AD2" s="25"/>
      <c r="AE2" s="25"/>
      <c r="AF2" s="102"/>
      <c r="AG2" s="25"/>
      <c r="AH2" s="25"/>
      <c r="AI2" s="25"/>
      <c r="AJ2" s="25"/>
      <c r="AT2"/>
      <c r="AX2"/>
      <c r="AY2"/>
      <c r="AZ2"/>
      <c r="BA2"/>
      <c r="BB2"/>
      <c r="BC2"/>
      <c r="BG2"/>
      <c r="BH2"/>
      <c r="BI2"/>
    </row>
    <row r="3" spans="1:61">
      <c r="A3" s="25"/>
      <c r="B3" s="25"/>
      <c r="C3" s="25"/>
      <c r="D3" s="25"/>
      <c r="E3" s="25"/>
      <c r="F3" s="25"/>
      <c r="G3" s="25"/>
      <c r="H3" s="102"/>
      <c r="I3" s="25"/>
      <c r="J3" s="102"/>
      <c r="K3" s="102"/>
      <c r="L3" s="102"/>
      <c r="M3" s="102"/>
      <c r="N3" s="102"/>
      <c r="O3" s="102"/>
      <c r="P3" s="25"/>
      <c r="Q3" s="25"/>
      <c r="R3" s="25"/>
      <c r="S3" s="384"/>
      <c r="T3" s="384"/>
      <c r="U3" s="378"/>
      <c r="V3" s="25"/>
      <c r="W3" s="25"/>
      <c r="X3" s="25"/>
      <c r="Y3" s="102"/>
      <c r="Z3" s="25"/>
      <c r="AA3" s="25"/>
      <c r="AB3" s="25"/>
      <c r="AC3" s="25"/>
      <c r="AD3" s="25"/>
      <c r="AE3" s="25"/>
      <c r="AF3" s="102"/>
      <c r="AG3" s="25"/>
      <c r="AH3" s="25"/>
      <c r="AI3" s="25"/>
      <c r="AJ3" s="25"/>
      <c r="AT3"/>
      <c r="AX3"/>
      <c r="AY3"/>
      <c r="AZ3"/>
      <c r="BA3"/>
      <c r="BB3"/>
      <c r="BC3"/>
      <c r="BG3"/>
      <c r="BH3"/>
      <c r="BI3"/>
    </row>
    <row r="4" spans="1:61" ht="22.8">
      <c r="A4" s="25"/>
      <c r="B4" s="25"/>
      <c r="C4" s="25"/>
      <c r="D4" s="25"/>
      <c r="E4" s="61"/>
      <c r="F4" s="61"/>
      <c r="G4" s="139" t="s">
        <v>440</v>
      </c>
      <c r="H4" s="140"/>
      <c r="I4" s="554">
        <f>+År!S2</f>
        <v>45</v>
      </c>
      <c r="J4" s="551"/>
      <c r="K4" s="102"/>
      <c r="L4" s="102"/>
      <c r="M4" s="138"/>
      <c r="N4" s="138"/>
      <c r="O4" s="138"/>
      <c r="P4" s="138"/>
      <c r="Q4" s="138"/>
      <c r="R4" s="385"/>
      <c r="S4" s="385"/>
      <c r="T4" s="379"/>
      <c r="U4" s="138"/>
      <c r="V4" s="138"/>
      <c r="W4" s="138"/>
      <c r="X4" s="306"/>
      <c r="Y4" s="135" t="s">
        <v>441</v>
      </c>
      <c r="Z4" s="138"/>
      <c r="AA4" s="138"/>
      <c r="AB4" s="138"/>
      <c r="AC4" s="550">
        <f>SUM(F10:F61)</f>
        <v>4450</v>
      </c>
      <c r="AD4" s="553"/>
      <c r="AE4" s="127"/>
      <c r="AF4" s="102"/>
      <c r="AG4" s="127"/>
      <c r="AH4" s="127"/>
      <c r="AI4" s="25"/>
      <c r="AJ4" s="25"/>
      <c r="AT4"/>
      <c r="AX4"/>
      <c r="AY4"/>
      <c r="AZ4"/>
      <c r="BA4"/>
      <c r="BB4"/>
      <c r="BC4"/>
      <c r="BG4"/>
      <c r="BH4"/>
      <c r="BI4"/>
    </row>
    <row r="5" spans="1:61" ht="14.25" customHeight="1">
      <c r="A5" s="25"/>
      <c r="B5" s="25"/>
      <c r="C5" s="25"/>
      <c r="D5" s="25"/>
      <c r="E5" s="61"/>
      <c r="F5" s="61"/>
      <c r="G5" s="61"/>
      <c r="H5" s="102"/>
      <c r="I5" s="25"/>
      <c r="J5" s="102"/>
      <c r="K5" s="102"/>
      <c r="L5" s="102"/>
      <c r="M5" s="102"/>
      <c r="N5" s="102"/>
      <c r="O5" s="102"/>
      <c r="P5" s="61"/>
      <c r="Q5" s="25"/>
      <c r="R5" s="25"/>
      <c r="S5" s="384"/>
      <c r="T5" s="384"/>
      <c r="U5" s="378"/>
      <c r="V5" s="25"/>
      <c r="W5" s="25"/>
      <c r="X5" s="25"/>
      <c r="Y5" s="102"/>
      <c r="Z5" s="25"/>
      <c r="AA5" s="25"/>
      <c r="AB5" s="25"/>
      <c r="AC5" s="25"/>
      <c r="AD5" s="25"/>
      <c r="AE5" s="25"/>
      <c r="AF5" s="102"/>
      <c r="AG5" s="25"/>
      <c r="AH5" s="25"/>
      <c r="AI5" s="25"/>
      <c r="AJ5" s="25"/>
      <c r="AT5"/>
      <c r="AX5"/>
      <c r="AY5"/>
      <c r="AZ5"/>
      <c r="BA5"/>
      <c r="BB5"/>
      <c r="BC5"/>
      <c r="BG5"/>
      <c r="BH5"/>
      <c r="BI5"/>
    </row>
    <row r="6" spans="1:61" ht="15.6">
      <c r="A6" s="25"/>
      <c r="B6" s="25"/>
      <c r="C6" s="25"/>
      <c r="D6" s="25"/>
      <c r="E6" s="25"/>
      <c r="F6" s="25"/>
      <c r="G6" s="25"/>
      <c r="H6" s="102"/>
      <c r="I6" s="102"/>
      <c r="J6" s="102"/>
      <c r="K6" s="102"/>
      <c r="L6" s="102"/>
      <c r="M6" s="102"/>
      <c r="N6" s="102"/>
      <c r="O6" s="102"/>
      <c r="P6" s="25"/>
      <c r="Q6" s="25"/>
      <c r="R6" s="25"/>
      <c r="S6" s="384"/>
      <c r="T6" s="384"/>
      <c r="U6" s="378"/>
      <c r="V6" s="25"/>
      <c r="W6" s="25"/>
      <c r="X6" s="25"/>
      <c r="Y6" s="102"/>
      <c r="Z6" s="102"/>
      <c r="AA6" s="39" t="s">
        <v>426</v>
      </c>
      <c r="AB6" s="39"/>
      <c r="AC6" s="103" t="s">
        <v>506</v>
      </c>
      <c r="AD6" s="103"/>
      <c r="AE6" s="103" t="s">
        <v>45</v>
      </c>
      <c r="AF6" s="103" t="s">
        <v>428</v>
      </c>
      <c r="AG6" s="25"/>
      <c r="AH6" s="25"/>
      <c r="AI6" s="25"/>
      <c r="AJ6" s="25"/>
      <c r="AT6"/>
      <c r="AX6"/>
      <c r="AY6"/>
      <c r="AZ6"/>
      <c r="BA6"/>
      <c r="BB6"/>
      <c r="BC6"/>
      <c r="BG6"/>
      <c r="BH6"/>
      <c r="BI6"/>
    </row>
    <row r="7" spans="1:61" ht="15.6">
      <c r="A7" s="25"/>
      <c r="B7" s="25"/>
      <c r="C7" s="25"/>
      <c r="D7" s="39" t="s">
        <v>2</v>
      </c>
      <c r="E7" s="25"/>
      <c r="F7" s="25"/>
      <c r="G7" s="25"/>
      <c r="H7" s="103" t="s">
        <v>2</v>
      </c>
      <c r="I7" s="102"/>
      <c r="J7" s="103" t="s">
        <v>1</v>
      </c>
      <c r="K7" s="103"/>
      <c r="L7" s="103"/>
      <c r="M7" s="103"/>
      <c r="N7" s="103"/>
      <c r="O7" s="103"/>
      <c r="P7" s="25"/>
      <c r="Q7" s="25"/>
      <c r="R7" s="25"/>
      <c r="S7" s="384"/>
      <c r="T7" s="384"/>
      <c r="U7" s="378"/>
      <c r="V7" s="25"/>
      <c r="W7" s="39" t="s">
        <v>22</v>
      </c>
      <c r="X7" s="25"/>
      <c r="Y7" s="103"/>
      <c r="Z7" s="102"/>
      <c r="AA7" s="39" t="s">
        <v>500</v>
      </c>
      <c r="AB7" s="39"/>
      <c r="AC7" s="103" t="s">
        <v>1</v>
      </c>
      <c r="AD7" s="103" t="s">
        <v>1</v>
      </c>
      <c r="AE7" s="103" t="s">
        <v>1</v>
      </c>
      <c r="AF7" s="103" t="s">
        <v>427</v>
      </c>
      <c r="AG7" s="39" t="s">
        <v>427</v>
      </c>
      <c r="AH7" s="39" t="s">
        <v>427</v>
      </c>
      <c r="AI7" s="39" t="s">
        <v>86</v>
      </c>
      <c r="AJ7" s="25"/>
      <c r="AT7"/>
      <c r="AX7"/>
      <c r="AY7"/>
      <c r="AZ7"/>
      <c r="BA7"/>
      <c r="BB7"/>
      <c r="BC7"/>
      <c r="BG7"/>
      <c r="BH7"/>
      <c r="BI7"/>
    </row>
    <row r="8" spans="1:61" ht="15.6">
      <c r="A8" s="25"/>
      <c r="B8" s="39"/>
      <c r="C8" s="39" t="s">
        <v>504</v>
      </c>
      <c r="D8" s="39" t="s">
        <v>496</v>
      </c>
      <c r="E8" s="39"/>
      <c r="F8" s="39" t="s">
        <v>2</v>
      </c>
      <c r="G8" s="39"/>
      <c r="H8" s="103" t="s">
        <v>511</v>
      </c>
      <c r="I8" s="103"/>
      <c r="J8" s="103" t="s">
        <v>511</v>
      </c>
      <c r="K8" s="103"/>
      <c r="L8" s="103" t="s">
        <v>2</v>
      </c>
      <c r="M8" s="103"/>
      <c r="N8" s="386" t="s">
        <v>502</v>
      </c>
      <c r="O8" s="103"/>
      <c r="P8" s="39" t="s">
        <v>425</v>
      </c>
      <c r="Q8" s="39"/>
      <c r="R8" s="39"/>
      <c r="S8" s="386" t="s">
        <v>22</v>
      </c>
      <c r="T8" s="386"/>
      <c r="U8" s="380" t="s">
        <v>22</v>
      </c>
      <c r="V8" s="39"/>
      <c r="W8" s="39" t="s">
        <v>498</v>
      </c>
      <c r="X8" s="39"/>
      <c r="Y8" s="103" t="s">
        <v>22</v>
      </c>
      <c r="Z8" s="103"/>
      <c r="AA8" s="39" t="s">
        <v>501</v>
      </c>
      <c r="AB8" s="39"/>
      <c r="AC8" s="103" t="s">
        <v>531</v>
      </c>
      <c r="AD8" s="103" t="s">
        <v>531</v>
      </c>
      <c r="AE8" s="103" t="s">
        <v>531</v>
      </c>
      <c r="AF8" s="103" t="s">
        <v>422</v>
      </c>
      <c r="AG8" s="39" t="s">
        <v>494</v>
      </c>
      <c r="AH8" s="39" t="s">
        <v>498</v>
      </c>
      <c r="AI8" s="39" t="s">
        <v>61</v>
      </c>
      <c r="AJ8" s="25"/>
      <c r="AT8"/>
      <c r="AX8"/>
      <c r="AY8"/>
      <c r="AZ8"/>
      <c r="BA8"/>
      <c r="BB8"/>
      <c r="BC8"/>
      <c r="BG8"/>
      <c r="BH8"/>
      <c r="BI8"/>
    </row>
    <row r="9" spans="1:61" ht="15.6">
      <c r="A9" s="25"/>
      <c r="B9" s="39" t="s">
        <v>95</v>
      </c>
      <c r="C9" s="39" t="s">
        <v>505</v>
      </c>
      <c r="D9" s="39" t="s">
        <v>497</v>
      </c>
      <c r="E9" s="105" t="s">
        <v>499</v>
      </c>
      <c r="F9" s="39" t="s">
        <v>8</v>
      </c>
      <c r="G9" s="105" t="s">
        <v>499</v>
      </c>
      <c r="H9" s="103" t="s">
        <v>512</v>
      </c>
      <c r="I9" s="107" t="s">
        <v>499</v>
      </c>
      <c r="J9" s="103" t="s">
        <v>512</v>
      </c>
      <c r="K9" s="103"/>
      <c r="L9" s="103" t="s">
        <v>653</v>
      </c>
      <c r="M9" s="103"/>
      <c r="N9" s="386" t="s">
        <v>653</v>
      </c>
      <c r="O9" s="103"/>
      <c r="P9" s="39" t="s">
        <v>43</v>
      </c>
      <c r="Q9" s="105" t="s">
        <v>499</v>
      </c>
      <c r="R9" s="105"/>
      <c r="S9" s="387" t="s">
        <v>653</v>
      </c>
      <c r="T9" s="387"/>
      <c r="U9" s="381" t="s">
        <v>654</v>
      </c>
      <c r="V9" s="105"/>
      <c r="W9" s="39" t="s">
        <v>421</v>
      </c>
      <c r="X9" s="105" t="s">
        <v>499</v>
      </c>
      <c r="Y9" s="103" t="s">
        <v>44</v>
      </c>
      <c r="Z9" s="107" t="s">
        <v>499</v>
      </c>
      <c r="AA9" s="39" t="s">
        <v>8</v>
      </c>
      <c r="AB9" s="39"/>
      <c r="AC9" s="103" t="s">
        <v>488</v>
      </c>
      <c r="AD9" s="103" t="s">
        <v>77</v>
      </c>
      <c r="AE9" s="103" t="s">
        <v>486</v>
      </c>
      <c r="AF9" s="103" t="s">
        <v>44</v>
      </c>
      <c r="AG9" s="39" t="s">
        <v>495</v>
      </c>
      <c r="AH9" s="39" t="s">
        <v>421</v>
      </c>
      <c r="AI9" s="39" t="s">
        <v>0</v>
      </c>
      <c r="AJ9" s="25"/>
      <c r="AT9"/>
      <c r="AX9"/>
      <c r="AY9"/>
      <c r="AZ9"/>
      <c r="BA9"/>
      <c r="BB9"/>
      <c r="BC9"/>
      <c r="BG9"/>
      <c r="BH9"/>
      <c r="BI9"/>
    </row>
    <row r="10" spans="1:61" ht="15.6">
      <c r="A10" s="25"/>
      <c r="B10" s="99">
        <f>+'Ark1'!C379</f>
        <v>2024</v>
      </c>
      <c r="C10" s="99">
        <f>+'Ark1'!E379</f>
        <v>1</v>
      </c>
      <c r="D10" s="99">
        <f>+IF(F10=0,"",'Ark1'!Q379)</f>
        <v>5</v>
      </c>
      <c r="E10" s="106">
        <f t="shared" ref="E10:E41" si="0">+IF(F10=0,"",D10-D64)</f>
        <v>3</v>
      </c>
      <c r="F10" s="2">
        <f>+'Ark1'!R379</f>
        <v>5</v>
      </c>
      <c r="G10" s="106">
        <f t="shared" ref="G10:G41" si="1">+IF(F10=0,"",F10-F64)</f>
        <v>2</v>
      </c>
      <c r="H10" s="101">
        <f>+IF(F10=0,"",'Ark1'!AG379)</f>
        <v>0.11235955056179776</v>
      </c>
      <c r="I10" s="101">
        <f t="shared" ref="I10:I41" si="2">+IF(F10=0,"",H10-H64)</f>
        <v>5.1297063283149279E-2</v>
      </c>
      <c r="J10" s="101">
        <f>+IF(F10=0,"",'Ark1'!AH379)</f>
        <v>0.14686713543752589</v>
      </c>
      <c r="K10" s="103"/>
      <c r="L10" s="18">
        <f>+IF(F10=0,"",'Ark1'!AI379)</f>
        <v>0</v>
      </c>
      <c r="M10" s="103"/>
      <c r="N10" s="103">
        <f t="shared" ref="N10:N57" si="3">100*L10/F10</f>
        <v>0</v>
      </c>
      <c r="O10" s="103"/>
      <c r="P10" s="5">
        <f>+IF(F10=0,"",'Ark1'!S379)</f>
        <v>10.199999999999999</v>
      </c>
      <c r="Q10" s="100">
        <f t="shared" ref="Q10:Q41" si="4">+IF(F10=0,"",P10-P64)</f>
        <v>0.86666666666666359</v>
      </c>
      <c r="R10" s="105"/>
      <c r="S10" s="154" t="str">
        <f>+IF(L10=0,"",'Ark1'!AJ379)</f>
        <v/>
      </c>
      <c r="T10" s="387"/>
      <c r="U10" s="22" t="str">
        <f>+IF(L10=0,"",'Ark1'!AK379)</f>
        <v/>
      </c>
      <c r="V10" s="105"/>
      <c r="W10" s="100">
        <f>+IF(F10=0,"",'Ark1'!T379)</f>
        <v>7.2</v>
      </c>
      <c r="X10" s="100">
        <f t="shared" ref="X10:X41" si="5">+IF(F10=0,"",W10-W64)</f>
        <v>0.20000000000000018</v>
      </c>
      <c r="Y10" s="56">
        <f>+IF(F10=0,"",'Ark1'!U379)</f>
        <v>55.3</v>
      </c>
      <c r="Z10" s="101">
        <f t="shared" ref="Z10:Z41" si="6">+IF(F10=0,"",Y10-Y64)</f>
        <v>3.5</v>
      </c>
      <c r="AA10" s="101">
        <f>+IF(F10=0,"",'Ark1'!W379)</f>
        <v>0</v>
      </c>
      <c r="AB10" s="39"/>
      <c r="AC10" s="101">
        <f>+IF(F10=0,"",'Ark1'!X379)</f>
        <v>100</v>
      </c>
      <c r="AD10" s="101">
        <f>+IF(F10=0,"",'Ark1'!Y379)</f>
        <v>100</v>
      </c>
      <c r="AE10" s="101">
        <f>+IF(F10=0,"",'Ark1'!Z379)</f>
        <v>100</v>
      </c>
      <c r="AF10" s="300">
        <f>+IF(F10=0,"",'Ark1'!AA379)</f>
        <v>5.7785811407300098</v>
      </c>
      <c r="AG10" s="287">
        <f>+IF(F10=0,"",'Ark1'!AB379)</f>
        <v>0.40000000000001695</v>
      </c>
      <c r="AH10" s="287">
        <f>+IF(F10=0,"",'Ark1'!AC379)</f>
        <v>0.97979589711326642</v>
      </c>
      <c r="AI10" s="100">
        <f t="shared" ref="AI10:AI41" si="7">+IF(F10=0,"",Y10/P10)</f>
        <v>5.4215686274509807</v>
      </c>
      <c r="AJ10" s="25"/>
      <c r="AT10"/>
      <c r="AX10"/>
      <c r="AY10"/>
      <c r="AZ10"/>
      <c r="BA10"/>
      <c r="BB10"/>
      <c r="BC10"/>
      <c r="BG10"/>
      <c r="BH10"/>
      <c r="BI10"/>
    </row>
    <row r="11" spans="1:61" ht="15.6">
      <c r="A11" s="25"/>
      <c r="B11" s="99">
        <f>+'Ark1'!C380</f>
        <v>2024</v>
      </c>
      <c r="C11" s="99">
        <f>+'Ark1'!E380</f>
        <v>2</v>
      </c>
      <c r="D11" s="99">
        <f>+IF(F11=0,"",'Ark1'!Q380)</f>
        <v>80</v>
      </c>
      <c r="E11" s="106">
        <f t="shared" si="0"/>
        <v>-36</v>
      </c>
      <c r="F11" s="2">
        <f>+'Ark1'!R380</f>
        <v>107</v>
      </c>
      <c r="G11" s="106">
        <f t="shared" si="1"/>
        <v>-81</v>
      </c>
      <c r="H11" s="101">
        <f>+IF(F11=0,"",'Ark1'!AG380)</f>
        <v>2.404494382022472</v>
      </c>
      <c r="I11" s="101">
        <f t="shared" si="2"/>
        <v>-1.4220881541061678</v>
      </c>
      <c r="J11" s="101">
        <f>+IF(F11=0,"",'Ark1'!AH380)</f>
        <v>2.4436247977589072</v>
      </c>
      <c r="K11" s="103"/>
      <c r="L11" s="18">
        <f>+IF(F11=0,"",'Ark1'!AI380)</f>
        <v>80</v>
      </c>
      <c r="M11" s="103"/>
      <c r="N11" s="103">
        <f t="shared" si="3"/>
        <v>74.766355140186917</v>
      </c>
      <c r="O11" s="103"/>
      <c r="P11" s="5">
        <f>+IF(F11=0,"",'Ark1'!S380)</f>
        <v>8.3551401869158894</v>
      </c>
      <c r="Q11" s="100">
        <f t="shared" si="4"/>
        <v>0.45620401670312116</v>
      </c>
      <c r="R11" s="105"/>
      <c r="S11" s="154">
        <f>+IF(L11=0,"",'Ark1'!AJ380)</f>
        <v>118.83749999999998</v>
      </c>
      <c r="T11" s="387"/>
      <c r="U11" s="22">
        <f>+IF(L11=0,"",'Ark1'!AK380)</f>
        <v>25.151630063760152</v>
      </c>
      <c r="V11" s="105"/>
      <c r="W11" s="100">
        <f>+IF(F11=0,"",'Ark1'!T380)</f>
        <v>6.4953271028037403</v>
      </c>
      <c r="X11" s="100">
        <f t="shared" si="5"/>
        <v>0.33575263471863437</v>
      </c>
      <c r="Y11" s="56">
        <f>+IF(F11=0,"",'Ark1'!U380)</f>
        <v>42.995327102803742</v>
      </c>
      <c r="Z11" s="101">
        <f t="shared" si="6"/>
        <v>1.8437313581228736</v>
      </c>
      <c r="AA11" s="101">
        <f>+IF(F11=0,"",'Ark1'!W380)</f>
        <v>8.4112149532710312</v>
      </c>
      <c r="AB11" s="39"/>
      <c r="AC11" s="101">
        <f>+IF(F11=0,"",'Ark1'!X380)</f>
        <v>98.130841121495365</v>
      </c>
      <c r="AD11" s="101">
        <f>+IF(F11=0,"",'Ark1'!Y380)</f>
        <v>95.327102803738271</v>
      </c>
      <c r="AE11" s="101">
        <f>+IF(F11=0,"",'Ark1'!Z380)</f>
        <v>73.831775700934571</v>
      </c>
      <c r="AF11" s="300">
        <f>+IF(F11=0,"",'Ark1'!AA380)</f>
        <v>11.306059769425699</v>
      </c>
      <c r="AG11" s="287">
        <f>+IF(F11=0,"",'Ark1'!AB380)</f>
        <v>1.5422543061485068</v>
      </c>
      <c r="AH11" s="287">
        <f>+IF(F11=0,"",'Ark1'!AC380)</f>
        <v>1.42981491368508</v>
      </c>
      <c r="AI11" s="100">
        <f t="shared" si="7"/>
        <v>5.1459731543624159</v>
      </c>
      <c r="AJ11" s="25"/>
      <c r="AT11"/>
      <c r="AX11"/>
      <c r="AY11"/>
      <c r="AZ11"/>
      <c r="BA11"/>
      <c r="BB11"/>
      <c r="BC11"/>
      <c r="BG11"/>
      <c r="BH11"/>
      <c r="BI11"/>
    </row>
    <row r="12" spans="1:61" ht="15.6">
      <c r="A12" s="25"/>
      <c r="B12" s="99">
        <f>+'Ark1'!C381</f>
        <v>2024</v>
      </c>
      <c r="C12" s="99">
        <f>+'Ark1'!E381</f>
        <v>3</v>
      </c>
      <c r="D12" s="99">
        <f>+IF(F12=0,"",'Ark1'!Q381)</f>
        <v>38</v>
      </c>
      <c r="E12" s="106">
        <f t="shared" si="0"/>
        <v>14</v>
      </c>
      <c r="F12" s="2">
        <f>+'Ark1'!R381</f>
        <v>52</v>
      </c>
      <c r="G12" s="106">
        <f t="shared" si="1"/>
        <v>14</v>
      </c>
      <c r="H12" s="101">
        <f>+IF(F12=0,"",'Ark1'!AG381)</f>
        <v>1.1685393258426962</v>
      </c>
      <c r="I12" s="101">
        <f t="shared" si="2"/>
        <v>0.39508115364648211</v>
      </c>
      <c r="J12" s="101">
        <f>+IF(F12=0,"",'Ark1'!AH381)</f>
        <v>1.0156406859677869</v>
      </c>
      <c r="K12" s="103"/>
      <c r="L12" s="18">
        <f>+IF(F12=0,"",'Ark1'!AI381)</f>
        <v>35</v>
      </c>
      <c r="M12" s="103"/>
      <c r="N12" s="103">
        <f t="shared" si="3"/>
        <v>67.307692307692307</v>
      </c>
      <c r="O12" s="103"/>
      <c r="P12" s="5">
        <f>+IF(F12=0,"",'Ark1'!S381)</f>
        <v>7.75</v>
      </c>
      <c r="Q12" s="100">
        <f t="shared" si="4"/>
        <v>0.30263157894736992</v>
      </c>
      <c r="R12" s="105"/>
      <c r="S12" s="154">
        <f>+IF(L12=0,"",'Ark1'!AJ381)</f>
        <v>114.70857142857147</v>
      </c>
      <c r="T12" s="387"/>
      <c r="U12" s="22">
        <f>+IF(L12=0,"",'Ark1'!AK381)</f>
        <v>23.850022748465086</v>
      </c>
      <c r="V12" s="105"/>
      <c r="W12" s="100">
        <f>+IF(F12=0,"",'Ark1'!T381)</f>
        <v>5.7884615384615401</v>
      </c>
      <c r="X12" s="100">
        <f t="shared" si="5"/>
        <v>-2.7327935222671407E-2</v>
      </c>
      <c r="Y12" s="56">
        <f>+IF(F12=0,"",'Ark1'!U381)</f>
        <v>36.771153846153837</v>
      </c>
      <c r="Z12" s="101">
        <f t="shared" si="6"/>
        <v>-3.1025303643724982</v>
      </c>
      <c r="AA12" s="101">
        <f>+IF(F12=0,"",'Ark1'!W381)</f>
        <v>1.9230769230769225</v>
      </c>
      <c r="AB12" s="39"/>
      <c r="AC12" s="101">
        <f>+IF(F12=0,"",'Ark1'!X381)</f>
        <v>100</v>
      </c>
      <c r="AD12" s="101">
        <f>+IF(F12=0,"",'Ark1'!Y381)</f>
        <v>82.692307692307708</v>
      </c>
      <c r="AE12" s="101">
        <f>+IF(F12=0,"",'Ark1'!Z381)</f>
        <v>53.84615384615384</v>
      </c>
      <c r="AF12" s="300">
        <f>+IF(F12=0,"",'Ark1'!AA381)</f>
        <v>13.246513859799897</v>
      </c>
      <c r="AG12" s="287">
        <f>+IF(F12=0,"",'Ark1'!AB381)</f>
        <v>1.6157279854842284</v>
      </c>
      <c r="AH12" s="287">
        <f>+IF(F12=0,"",'Ark1'!AC381)</f>
        <v>1.2910421917305439</v>
      </c>
      <c r="AI12" s="100">
        <f t="shared" si="7"/>
        <v>4.7446650124069469</v>
      </c>
      <c r="AJ12" s="25"/>
      <c r="AT12"/>
      <c r="AX12"/>
      <c r="AY12"/>
      <c r="AZ12"/>
      <c r="BA12"/>
      <c r="BB12"/>
      <c r="BC12"/>
      <c r="BG12"/>
      <c r="BH12"/>
      <c r="BI12"/>
    </row>
    <row r="13" spans="1:61" ht="15.6">
      <c r="A13" s="25"/>
      <c r="B13" s="99">
        <f>+'Ark1'!C382</f>
        <v>2024</v>
      </c>
      <c r="C13" s="99">
        <f>+'Ark1'!E382</f>
        <v>4</v>
      </c>
      <c r="D13" s="99">
        <f>+IF(F13=0,"",'Ark1'!Q382)</f>
        <v>77</v>
      </c>
      <c r="E13" s="106">
        <f t="shared" si="0"/>
        <v>6</v>
      </c>
      <c r="F13" s="2">
        <f>+'Ark1'!R382</f>
        <v>112</v>
      </c>
      <c r="G13" s="106">
        <f t="shared" si="1"/>
        <v>11</v>
      </c>
      <c r="H13" s="101">
        <f>+IF(F13=0,"",'Ark1'!AG382)</f>
        <v>2.5168539325842687</v>
      </c>
      <c r="I13" s="101">
        <f t="shared" si="2"/>
        <v>0.46108352753643667</v>
      </c>
      <c r="J13" s="101">
        <f>+IF(F13=0,"",'Ark1'!AH382)</f>
        <v>2.4740605549399928</v>
      </c>
      <c r="K13" s="103"/>
      <c r="L13" s="18">
        <f>+IF(F13=0,"",'Ark1'!AI382)</f>
        <v>84</v>
      </c>
      <c r="M13" s="103"/>
      <c r="N13" s="103">
        <f t="shared" si="3"/>
        <v>75</v>
      </c>
      <c r="O13" s="103"/>
      <c r="P13" s="5">
        <f>+IF(F13=0,"",'Ark1'!S382)</f>
        <v>8.3928571428571388</v>
      </c>
      <c r="Q13" s="100">
        <f t="shared" si="4"/>
        <v>0.2839462517680289</v>
      </c>
      <c r="R13" s="105"/>
      <c r="S13" s="154">
        <f>+IF(L13=0,"",'Ark1'!AJ382)</f>
        <v>118.08928571428577</v>
      </c>
      <c r="T13" s="387"/>
      <c r="U13" s="22">
        <f>+IF(L13=0,"",'Ark1'!AK382)</f>
        <v>26.360716300381956</v>
      </c>
      <c r="V13" s="105"/>
      <c r="W13" s="100">
        <f>+IF(F13=0,"",'Ark1'!T382)</f>
        <v>6.8392857142857109</v>
      </c>
      <c r="X13" s="100">
        <f t="shared" si="5"/>
        <v>0.33433521923620546</v>
      </c>
      <c r="Y13" s="56">
        <f>+IF(F13=0,"",'Ark1'!U382)</f>
        <v>41.587499999999999</v>
      </c>
      <c r="Z13" s="101">
        <f t="shared" si="6"/>
        <v>-0.8164603960396164</v>
      </c>
      <c r="AA13" s="300">
        <f>+IF(F13=0,"",'Ark1'!W382)</f>
        <v>16.964285714285722</v>
      </c>
      <c r="AB13" s="39"/>
      <c r="AC13" s="101">
        <f>+IF(F13=0,"",'Ark1'!X382)</f>
        <v>99.107142857142875</v>
      </c>
      <c r="AD13" s="101">
        <f>+IF(F13=0,"",'Ark1'!Y382)</f>
        <v>87.5</v>
      </c>
      <c r="AE13" s="101">
        <f>+IF(F13=0,"",'Ark1'!Z382)</f>
        <v>71.428571428571445</v>
      </c>
      <c r="AF13" s="300">
        <f>+IF(F13=0,"",'Ark1'!AA382)</f>
        <v>13.461593018924003</v>
      </c>
      <c r="AG13" s="287">
        <f>+IF(F13=0,"",'Ark1'!AB382)</f>
        <v>1.7645170467193787</v>
      </c>
      <c r="AH13" s="287">
        <f>+IF(F13=0,"",'Ark1'!AC382)</f>
        <v>1.7193934324377882</v>
      </c>
      <c r="AI13" s="100">
        <f t="shared" si="7"/>
        <v>4.9551063829787259</v>
      </c>
      <c r="AJ13" s="25"/>
      <c r="AT13"/>
      <c r="AX13"/>
      <c r="AY13"/>
      <c r="AZ13"/>
      <c r="BA13"/>
      <c r="BB13"/>
      <c r="BC13"/>
      <c r="BG13"/>
      <c r="BH13"/>
      <c r="BI13"/>
    </row>
    <row r="14" spans="1:61" ht="15.6">
      <c r="A14" s="25"/>
      <c r="B14" s="99">
        <f>+'Ark1'!C383</f>
        <v>2024</v>
      </c>
      <c r="C14" s="99">
        <f>+'Ark1'!E383</f>
        <v>5</v>
      </c>
      <c r="D14" s="99">
        <f>+IF(F14=0,"",'Ark1'!Q383)</f>
        <v>19</v>
      </c>
      <c r="E14" s="106">
        <f t="shared" si="0"/>
        <v>-1</v>
      </c>
      <c r="F14" s="2">
        <f>+'Ark1'!R383</f>
        <v>23</v>
      </c>
      <c r="G14" s="106">
        <f t="shared" si="1"/>
        <v>-2</v>
      </c>
      <c r="H14" s="101">
        <f>+IF(F14=0,"",'Ark1'!AG383)</f>
        <v>0.5168539325842697</v>
      </c>
      <c r="I14" s="101">
        <f t="shared" si="2"/>
        <v>7.9998719288657538E-3</v>
      </c>
      <c r="J14" s="101">
        <f>+IF(F14=0,"",'Ark1'!AH383)</f>
        <v>0.48298837704644593</v>
      </c>
      <c r="K14" s="103"/>
      <c r="L14" s="18">
        <f>+IF(F14=0,"",'Ark1'!AI383)</f>
        <v>14</v>
      </c>
      <c r="M14" s="103"/>
      <c r="N14" s="103">
        <f t="shared" si="3"/>
        <v>60.869565217391305</v>
      </c>
      <c r="O14" s="103"/>
      <c r="P14" s="5">
        <f>+IF(F14=0,"",'Ark1'!S383)</f>
        <v>7.7826086956521747</v>
      </c>
      <c r="Q14" s="100">
        <f t="shared" si="4"/>
        <v>-0.17739130434782524</v>
      </c>
      <c r="R14" s="105"/>
      <c r="S14" s="154">
        <f>+IF(L14=0,"",'Ark1'!AJ383)</f>
        <v>116.44285714285712</v>
      </c>
      <c r="T14" s="387"/>
      <c r="U14" s="22">
        <f>+IF(L14=0,"",'Ark1'!AK383)</f>
        <v>25.811700979966847</v>
      </c>
      <c r="V14" s="105"/>
      <c r="W14" s="100">
        <f>+IF(F14=0,"",'Ark1'!T383)</f>
        <v>7.304347826086957</v>
      </c>
      <c r="X14" s="100">
        <f t="shared" si="5"/>
        <v>1.1043478260869568</v>
      </c>
      <c r="Y14" s="56">
        <f>+IF(F14=0,"",'Ark1'!U383)</f>
        <v>39.534782608695657</v>
      </c>
      <c r="Z14" s="101">
        <f t="shared" si="6"/>
        <v>0.66278260869565031</v>
      </c>
      <c r="AA14" s="300">
        <f>+IF(F14=0,"",'Ark1'!W383)</f>
        <v>21.739130434782609</v>
      </c>
      <c r="AB14" s="39"/>
      <c r="AC14" s="101">
        <f>+IF(F14=0,"",'Ark1'!X383)</f>
        <v>100</v>
      </c>
      <c r="AD14" s="101">
        <f>+IF(F14=0,"",'Ark1'!Y383)</f>
        <v>86.956521739130437</v>
      </c>
      <c r="AE14" s="101">
        <f>+IF(F14=0,"",'Ark1'!Z383)</f>
        <v>73.913043478260875</v>
      </c>
      <c r="AF14" s="300">
        <f>+IF(F14=0,"",'Ark1'!AA383)</f>
        <v>10.615067580347732</v>
      </c>
      <c r="AG14" s="287">
        <f>+IF(F14=0,"",'Ark1'!AB383)</f>
        <v>1.3817607462670196</v>
      </c>
      <c r="AH14" s="287">
        <f>+IF(F14=0,"",'Ark1'!AC383)</f>
        <v>2.215258991801218</v>
      </c>
      <c r="AI14" s="100">
        <f t="shared" si="7"/>
        <v>5.0798882681564246</v>
      </c>
      <c r="AJ14" s="25"/>
      <c r="AT14"/>
      <c r="AX14"/>
      <c r="AY14"/>
      <c r="AZ14"/>
      <c r="BA14"/>
      <c r="BB14"/>
      <c r="BC14"/>
      <c r="BG14"/>
      <c r="BH14"/>
      <c r="BI14"/>
    </row>
    <row r="15" spans="1:61" ht="15.6">
      <c r="A15" s="25"/>
      <c r="B15" s="99">
        <f>+'Ark1'!C384</f>
        <v>2024</v>
      </c>
      <c r="C15" s="99">
        <f>+'Ark1'!E384</f>
        <v>6</v>
      </c>
      <c r="D15" s="99">
        <f>+IF(F15=0,"",'Ark1'!Q384)</f>
        <v>79</v>
      </c>
      <c r="E15" s="106">
        <f t="shared" si="0"/>
        <v>12</v>
      </c>
      <c r="F15" s="2">
        <f>+'Ark1'!R384</f>
        <v>129</v>
      </c>
      <c r="G15" s="106">
        <f t="shared" si="1"/>
        <v>25</v>
      </c>
      <c r="H15" s="101">
        <f>+IF(F15=0,"",'Ark1'!AG384)</f>
        <v>2.898876404494382</v>
      </c>
      <c r="I15" s="101">
        <f t="shared" si="2"/>
        <v>0.78204351216790124</v>
      </c>
      <c r="J15" s="101">
        <f>+IF(F15=0,"",'Ark1'!AH384)</f>
        <v>2.8186804372975578</v>
      </c>
      <c r="K15" s="103"/>
      <c r="L15" s="18">
        <f>+IF(F15=0,"",'Ark1'!AI384)</f>
        <v>110</v>
      </c>
      <c r="M15" s="103"/>
      <c r="N15" s="103">
        <f t="shared" si="3"/>
        <v>85.271317829457359</v>
      </c>
      <c r="O15" s="103"/>
      <c r="P15" s="5">
        <f>+IF(F15=0,"",'Ark1'!S384)</f>
        <v>7.8527131782945725</v>
      </c>
      <c r="Q15" s="100">
        <f t="shared" si="4"/>
        <v>-0.50305605247465568</v>
      </c>
      <c r="R15" s="105"/>
      <c r="S15" s="154">
        <f>+IF(L15=0,"",'Ark1'!AJ384)</f>
        <v>116.52181818181816</v>
      </c>
      <c r="T15" s="387"/>
      <c r="U15" s="22">
        <f>+IF(L15=0,"",'Ark1'!AK384)</f>
        <v>25.281924199755458</v>
      </c>
      <c r="V15" s="105"/>
      <c r="W15" s="100">
        <f>+IF(F15=0,"",'Ark1'!T384)</f>
        <v>6.2790697674418636</v>
      </c>
      <c r="X15" s="100">
        <f t="shared" si="5"/>
        <v>-0.57669946332736721</v>
      </c>
      <c r="Y15" s="56">
        <f>+IF(F15=0,"",'Ark1'!U384)</f>
        <v>41.136434108527133</v>
      </c>
      <c r="Z15" s="101">
        <f t="shared" si="6"/>
        <v>-4.5952966607036245</v>
      </c>
      <c r="AA15" s="300">
        <f>+IF(F15=0,"",'Ark1'!W384)</f>
        <v>8.5271317829457374</v>
      </c>
      <c r="AB15" s="39"/>
      <c r="AC15" s="101">
        <f>+IF(F15=0,"",'Ark1'!X384)</f>
        <v>100</v>
      </c>
      <c r="AD15" s="101">
        <f>+IF(F15=0,"",'Ark1'!Y384)</f>
        <v>93.798449612403104</v>
      </c>
      <c r="AE15" s="101">
        <f>+IF(F15=0,"",'Ark1'!Z384)</f>
        <v>67.441860465116264</v>
      </c>
      <c r="AF15" s="300">
        <f>+IF(F15=0,"",'Ark1'!AA384)</f>
        <v>11.996252244120784</v>
      </c>
      <c r="AG15" s="287">
        <f>+IF(F15=0,"",'Ark1'!AB384)</f>
        <v>1.9132373440813828</v>
      </c>
      <c r="AH15" s="287">
        <f>+IF(F15=0,"",'Ark1'!AC384)</f>
        <v>1.7207207079658311</v>
      </c>
      <c r="AI15" s="100">
        <f t="shared" si="7"/>
        <v>5.2384995064165851</v>
      </c>
      <c r="AJ15" s="25"/>
      <c r="AT15"/>
      <c r="AX15"/>
      <c r="AY15"/>
      <c r="AZ15"/>
      <c r="BA15"/>
      <c r="BB15"/>
      <c r="BC15"/>
      <c r="BG15"/>
      <c r="BH15"/>
      <c r="BI15"/>
    </row>
    <row r="16" spans="1:61" ht="15.6">
      <c r="A16" s="25"/>
      <c r="B16" s="99">
        <f>+'Ark1'!C385</f>
        <v>2024</v>
      </c>
      <c r="C16" s="99">
        <f>+'Ark1'!E385</f>
        <v>7</v>
      </c>
      <c r="D16" s="99">
        <f>+IF(F16=0,"",'Ark1'!Q385)</f>
        <v>32</v>
      </c>
      <c r="E16" s="106">
        <f t="shared" si="0"/>
        <v>-32</v>
      </c>
      <c r="F16" s="2">
        <f>+'Ark1'!R385</f>
        <v>42</v>
      </c>
      <c r="G16" s="106">
        <f t="shared" si="1"/>
        <v>-42</v>
      </c>
      <c r="H16" s="101">
        <f>+IF(F16=0,"",'Ark1'!AG385)</f>
        <v>0.9438202247191011</v>
      </c>
      <c r="I16" s="101">
        <f t="shared" si="2"/>
        <v>-0.76592941908305601</v>
      </c>
      <c r="J16" s="101">
        <f>+IF(F16=0,"",'Ark1'!AH385)</f>
        <v>0.86696758937117469</v>
      </c>
      <c r="K16" s="103"/>
      <c r="L16" s="18">
        <f>+IF(F16=0,"",'Ark1'!AI385)</f>
        <v>37</v>
      </c>
      <c r="M16" s="103"/>
      <c r="N16" s="103">
        <f t="shared" si="3"/>
        <v>88.095238095238102</v>
      </c>
      <c r="O16" s="103"/>
      <c r="P16" s="5">
        <f>+IF(F16=0,"",'Ark1'!S385)</f>
        <v>8.1190476190476222</v>
      </c>
      <c r="Q16" s="100">
        <f t="shared" si="4"/>
        <v>-8.3333333333328596E-2</v>
      </c>
      <c r="R16" s="105"/>
      <c r="S16" s="154">
        <f>+IF(L16=0,"",'Ark1'!AJ385)</f>
        <v>115.54054054054056</v>
      </c>
      <c r="T16" s="387"/>
      <c r="U16" s="22">
        <f>+IF(L16=0,"",'Ark1'!AK385)</f>
        <v>24.419955812286343</v>
      </c>
      <c r="V16" s="105"/>
      <c r="W16" s="100">
        <f>+IF(F16=0,"",'Ark1'!T385)</f>
        <v>7.0714285714285694</v>
      </c>
      <c r="X16" s="100">
        <f t="shared" si="5"/>
        <v>0.51190476190476097</v>
      </c>
      <c r="Y16" s="56">
        <f>+IF(F16=0,"",'Ark1'!U385)</f>
        <v>38.861904761904775</v>
      </c>
      <c r="Z16" s="101">
        <f t="shared" si="6"/>
        <v>-3.6619047619047507</v>
      </c>
      <c r="AA16" s="300">
        <f>+IF(F16=0,"",'Ark1'!W385)</f>
        <v>16.666666666666671</v>
      </c>
      <c r="AB16" s="39"/>
      <c r="AC16" s="101">
        <f>+IF(F16=0,"",'Ark1'!X385)</f>
        <v>100</v>
      </c>
      <c r="AD16" s="101">
        <f>+IF(F16=0,"",'Ark1'!Y385)</f>
        <v>85.714285714285694</v>
      </c>
      <c r="AE16" s="101">
        <f>+IF(F16=0,"",'Ark1'!Z385)</f>
        <v>59.523809523809554</v>
      </c>
      <c r="AF16" s="300">
        <f>+IF(F16=0,"",'Ark1'!AA385)</f>
        <v>12.6739318584579</v>
      </c>
      <c r="AG16" s="287">
        <f>+IF(F16=0,"",'Ark1'!AB385)</f>
        <v>1.7071611209755611</v>
      </c>
      <c r="AH16" s="287">
        <f>+IF(F16=0,"",'Ark1'!AC385)</f>
        <v>1.5795245991068556</v>
      </c>
      <c r="AI16" s="100">
        <f t="shared" si="7"/>
        <v>4.7865102639296184</v>
      </c>
      <c r="AJ16" s="25"/>
      <c r="AT16"/>
      <c r="AX16"/>
      <c r="AY16"/>
      <c r="AZ16"/>
      <c r="BA16"/>
      <c r="BB16"/>
      <c r="BC16"/>
      <c r="BG16"/>
      <c r="BH16"/>
      <c r="BI16"/>
    </row>
    <row r="17" spans="1:61" ht="15.6">
      <c r="A17" s="25"/>
      <c r="B17" s="99">
        <f>+'Ark1'!C386</f>
        <v>2024</v>
      </c>
      <c r="C17" s="99">
        <f>+'Ark1'!E386</f>
        <v>8</v>
      </c>
      <c r="D17" s="99">
        <f>+IF(F17=0,"",'Ark1'!Q386)</f>
        <v>64</v>
      </c>
      <c r="E17" s="106">
        <f t="shared" si="0"/>
        <v>-22</v>
      </c>
      <c r="F17" s="2">
        <f>+'Ark1'!R386</f>
        <v>89</v>
      </c>
      <c r="G17" s="106">
        <f t="shared" si="1"/>
        <v>-47</v>
      </c>
      <c r="H17" s="101">
        <f>+IF(F17=0,"",'Ark1'!AG386)</f>
        <v>2</v>
      </c>
      <c r="I17" s="101">
        <f t="shared" si="2"/>
        <v>-0.76816608996539815</v>
      </c>
      <c r="J17" s="101">
        <f>+IF(F17=0,"",'Ark1'!AH386)</f>
        <v>2.0708000514167746</v>
      </c>
      <c r="K17" s="103"/>
      <c r="L17" s="18">
        <f>+IF(F17=0,"",'Ark1'!AI386)</f>
        <v>61</v>
      </c>
      <c r="M17" s="103"/>
      <c r="N17" s="103">
        <f t="shared" si="3"/>
        <v>68.539325842696627</v>
      </c>
      <c r="O17" s="103"/>
      <c r="P17" s="5">
        <f>+IF(F17=0,"",'Ark1'!S386)</f>
        <v>8.460674157303373</v>
      </c>
      <c r="Q17" s="100">
        <f t="shared" si="4"/>
        <v>0.57096827495043367</v>
      </c>
      <c r="R17" s="105"/>
      <c r="S17" s="154">
        <f>+IF(L17=0,"",'Ark1'!AJ386)</f>
        <v>118.72131147540983</v>
      </c>
      <c r="T17" s="387"/>
      <c r="U17" s="22">
        <f>+IF(L17=0,"",'Ark1'!AK386)</f>
        <v>26.52513733248772</v>
      </c>
      <c r="V17" s="105"/>
      <c r="W17" s="100">
        <f>+IF(F17=0,"",'Ark1'!T386)</f>
        <v>6.404494382022472</v>
      </c>
      <c r="X17" s="100">
        <f t="shared" si="5"/>
        <v>-0.20579973562458864</v>
      </c>
      <c r="Y17" s="56">
        <f>+IF(F17=0,"",'Ark1'!U386)</f>
        <v>43.804494382022469</v>
      </c>
      <c r="Z17" s="101">
        <f t="shared" si="6"/>
        <v>0.8368473231989384</v>
      </c>
      <c r="AA17" s="300">
        <f>+IF(F17=0,"",'Ark1'!W386)</f>
        <v>10.112359550561798</v>
      </c>
      <c r="AB17" s="39"/>
      <c r="AC17" s="101">
        <f>+IF(F17=0,"",'Ark1'!X386)</f>
        <v>100</v>
      </c>
      <c r="AD17" s="101">
        <f>+IF(F17=0,"",'Ark1'!Y386)</f>
        <v>95.50561797752809</v>
      </c>
      <c r="AE17" s="101">
        <f>+IF(F17=0,"",'Ark1'!Z386)</f>
        <v>76.404494382022477</v>
      </c>
      <c r="AF17" s="300">
        <f>+IF(F17=0,"",'Ark1'!AA386)</f>
        <v>11.631620116824008</v>
      </c>
      <c r="AG17" s="287">
        <f>+IF(F17=0,"",'Ark1'!AB386)</f>
        <v>1.7740715550931332</v>
      </c>
      <c r="AH17" s="287">
        <f>+IF(F17=0,"",'Ark1'!AC386)</f>
        <v>1.6056018586873031</v>
      </c>
      <c r="AI17" s="100">
        <f t="shared" si="7"/>
        <v>5.1774236387782189</v>
      </c>
      <c r="AJ17" s="25"/>
      <c r="AT17"/>
      <c r="AX17"/>
      <c r="AY17"/>
      <c r="AZ17"/>
      <c r="BA17"/>
      <c r="BB17"/>
      <c r="BC17"/>
      <c r="BG17"/>
      <c r="BH17"/>
      <c r="BI17"/>
    </row>
    <row r="18" spans="1:61" ht="15.6">
      <c r="A18" s="25"/>
      <c r="B18" s="99">
        <f>+'Ark1'!C387</f>
        <v>2024</v>
      </c>
      <c r="C18" s="99">
        <f>+'Ark1'!E387</f>
        <v>9</v>
      </c>
      <c r="D18" s="99">
        <f>+IF(F18=0,"",'Ark1'!Q387)</f>
        <v>26</v>
      </c>
      <c r="E18" s="106">
        <f t="shared" si="0"/>
        <v>-78</v>
      </c>
      <c r="F18" s="2">
        <f>+'Ark1'!R387</f>
        <v>43</v>
      </c>
      <c r="G18" s="106">
        <f t="shared" si="1"/>
        <v>-116</v>
      </c>
      <c r="H18" s="101">
        <f>+IF(F18=0,"",'Ark1'!AG387)</f>
        <v>0.96629213483146059</v>
      </c>
      <c r="I18" s="101">
        <f t="shared" si="2"/>
        <v>-2.270019690936909</v>
      </c>
      <c r="J18" s="101">
        <f>+IF(F18=0,"",'Ark1'!AH387)</f>
        <v>0.9422867930060429</v>
      </c>
      <c r="K18" s="103"/>
      <c r="L18" s="18">
        <f>+IF(F18=0,"",'Ark1'!AI387)</f>
        <v>30</v>
      </c>
      <c r="M18" s="103"/>
      <c r="N18" s="103">
        <f t="shared" si="3"/>
        <v>69.767441860465112</v>
      </c>
      <c r="O18" s="103"/>
      <c r="P18" s="5">
        <f>+IF(F18=0,"",'Ark1'!S387)</f>
        <v>7.7209302325581408</v>
      </c>
      <c r="Q18" s="100">
        <f t="shared" si="4"/>
        <v>-0.52435278630978033</v>
      </c>
      <c r="R18" s="105"/>
      <c r="S18" s="154">
        <f>+IF(L18=0,"",'Ark1'!AJ387)</f>
        <v>118.93666666666664</v>
      </c>
      <c r="T18" s="387"/>
      <c r="U18" s="22">
        <f>+IF(L18=0,"",'Ark1'!AK387)</f>
        <v>25.450369179598397</v>
      </c>
      <c r="V18" s="105"/>
      <c r="W18" s="100">
        <f>+IF(F18=0,"",'Ark1'!T387)</f>
        <v>6.5348837209302335</v>
      </c>
      <c r="X18" s="100">
        <f t="shared" si="5"/>
        <v>-0.26385841743454552</v>
      </c>
      <c r="Y18" s="56">
        <f>+IF(F18=0,"",'Ark1'!U387)</f>
        <v>41.255813953488349</v>
      </c>
      <c r="Z18" s="101">
        <f t="shared" si="6"/>
        <v>-3.1089659207254741</v>
      </c>
      <c r="AA18" s="300">
        <f>+IF(F18=0,"",'Ark1'!W387)</f>
        <v>6.9767441860465107</v>
      </c>
      <c r="AB18" s="39"/>
      <c r="AC18" s="101">
        <f>+IF(F18=0,"",'Ark1'!X387)</f>
        <v>100</v>
      </c>
      <c r="AD18" s="101">
        <f>+IF(F18=0,"",'Ark1'!Y387)</f>
        <v>100</v>
      </c>
      <c r="AE18" s="101">
        <f>+IF(F18=0,"",'Ark1'!Z387)</f>
        <v>65.116279069767444</v>
      </c>
      <c r="AF18" s="300">
        <f>+IF(F18=0,"",'Ark1'!AA387)</f>
        <v>10.0299389579534</v>
      </c>
      <c r="AG18" s="287">
        <f>+IF(F18=0,"",'Ark1'!AB387)</f>
        <v>1.6185779201214201</v>
      </c>
      <c r="AH18" s="287">
        <f>+IF(F18=0,"",'Ark1'!AC387)</f>
        <v>1.3355399084056945</v>
      </c>
      <c r="AI18" s="100">
        <f t="shared" si="7"/>
        <v>5.3433734939758999</v>
      </c>
      <c r="AJ18" s="25"/>
      <c r="AT18"/>
      <c r="AX18"/>
      <c r="AY18"/>
      <c r="AZ18"/>
      <c r="BA18"/>
      <c r="BB18"/>
      <c r="BC18"/>
      <c r="BG18"/>
      <c r="BH18"/>
      <c r="BI18"/>
    </row>
    <row r="19" spans="1:61" ht="15.6">
      <c r="A19" s="25"/>
      <c r="B19" s="99">
        <f>+'Ark1'!C388</f>
        <v>2024</v>
      </c>
      <c r="C19" s="99">
        <f>+'Ark1'!E388</f>
        <v>10</v>
      </c>
      <c r="D19" s="99">
        <f>+IF(F19=0,"",'Ark1'!Q388)</f>
        <v>701</v>
      </c>
      <c r="E19" s="106">
        <f t="shared" si="0"/>
        <v>43</v>
      </c>
      <c r="F19" s="2">
        <f>+'Ark1'!R388</f>
        <v>1062</v>
      </c>
      <c r="G19" s="106">
        <f t="shared" si="1"/>
        <v>53</v>
      </c>
      <c r="H19" s="101">
        <f>+IF(F19=0,"",'Ark1'!AG388)</f>
        <v>23.865168539325847</v>
      </c>
      <c r="I19" s="101">
        <f t="shared" si="2"/>
        <v>3.3278186512737413</v>
      </c>
      <c r="J19" s="101">
        <f>+IF(F19=0,"",'Ark1'!AH388)</f>
        <v>24.945794606975056</v>
      </c>
      <c r="K19" s="103"/>
      <c r="L19" s="18">
        <f>+IF(F19=0,"",'Ark1'!AI388)</f>
        <v>944</v>
      </c>
      <c r="M19" s="103"/>
      <c r="N19" s="103">
        <f t="shared" si="3"/>
        <v>88.888888888888886</v>
      </c>
      <c r="O19" s="103"/>
      <c r="P19" s="5">
        <f>+IF(F19=0,"",'Ark1'!S388)</f>
        <v>8.3201506591337111</v>
      </c>
      <c r="Q19" s="100">
        <f t="shared" si="4"/>
        <v>9.9139757250656046E-2</v>
      </c>
      <c r="R19" s="105"/>
      <c r="S19" s="154">
        <f>+IF(L19=0,"",'Ark1'!AJ388)</f>
        <v>118.9691737288136</v>
      </c>
      <c r="T19" s="387"/>
      <c r="U19" s="22">
        <f>+IF(L19=0,"",'Ark1'!AK388)</f>
        <v>25.989039817629457</v>
      </c>
      <c r="V19" s="105"/>
      <c r="W19" s="100">
        <f>+IF(F19=0,"",'Ark1'!T388)</f>
        <v>6.9246704331450086</v>
      </c>
      <c r="X19" s="100">
        <f t="shared" si="5"/>
        <v>-0.13677654406014739</v>
      </c>
      <c r="Y19" s="56">
        <f>+IF(F19=0,"",'Ark1'!U388)</f>
        <v>44.222504708097958</v>
      </c>
      <c r="Z19" s="101">
        <f t="shared" si="6"/>
        <v>-1.2378520808018791</v>
      </c>
      <c r="AA19" s="300">
        <f>+IF(F19=0,"",'Ark1'!W388)</f>
        <v>19.774011299435024</v>
      </c>
      <c r="AB19" s="39"/>
      <c r="AC19" s="101">
        <f>+IF(F19=0,"",'Ark1'!X388)</f>
        <v>99.529190207156347</v>
      </c>
      <c r="AD19" s="101">
        <f>+IF(F19=0,"",'Ark1'!Y388)</f>
        <v>97.080979284369121</v>
      </c>
      <c r="AE19" s="101">
        <f>+IF(F19=0,"",'Ark1'!Z388)</f>
        <v>77.30696798493409</v>
      </c>
      <c r="AF19" s="300">
        <f>+IF(F19=0,"",'Ark1'!AA388)</f>
        <v>11.766379061219665</v>
      </c>
      <c r="AG19" s="287">
        <f>+IF(F19=0,"",'Ark1'!AB388)</f>
        <v>1.734535864883566</v>
      </c>
      <c r="AH19" s="287">
        <f>+IF(F19=0,"",'Ark1'!AC388)</f>
        <v>1.8554073351004721</v>
      </c>
      <c r="AI19" s="100">
        <f t="shared" si="7"/>
        <v>5.3151086464463591</v>
      </c>
      <c r="AJ19" s="25"/>
      <c r="AT19"/>
      <c r="AX19"/>
      <c r="AY19"/>
      <c r="AZ19"/>
      <c r="BA19"/>
      <c r="BB19"/>
      <c r="BC19"/>
      <c r="BG19"/>
      <c r="BH19"/>
      <c r="BI19"/>
    </row>
    <row r="20" spans="1:61" ht="15.6">
      <c r="A20" s="25"/>
      <c r="B20" s="99">
        <f>+'Ark1'!C389</f>
        <v>2024</v>
      </c>
      <c r="C20" s="99">
        <f>+'Ark1'!E389</f>
        <v>11</v>
      </c>
      <c r="D20" s="99">
        <f>+IF(F20=0,"",'Ark1'!Q389)</f>
        <v>462</v>
      </c>
      <c r="E20" s="106">
        <f t="shared" si="0"/>
        <v>41</v>
      </c>
      <c r="F20" s="2">
        <f>+'Ark1'!R389</f>
        <v>609</v>
      </c>
      <c r="G20" s="106">
        <f t="shared" si="1"/>
        <v>20</v>
      </c>
      <c r="H20" s="101">
        <f>+IF(F20=0,"",'Ark1'!AG389)</f>
        <v>13.68539325842697</v>
      </c>
      <c r="I20" s="101">
        <f t="shared" si="2"/>
        <v>1.6967915893856507</v>
      </c>
      <c r="J20" s="101">
        <f>+IF(F20=0,"",'Ark1'!AH389)</f>
        <v>14.333010739094902</v>
      </c>
      <c r="K20" s="103"/>
      <c r="L20" s="18">
        <f>+IF(F20=0,"",'Ark1'!AI389)</f>
        <v>486</v>
      </c>
      <c r="M20" s="103"/>
      <c r="N20" s="103">
        <f t="shared" si="3"/>
        <v>79.802955665024626</v>
      </c>
      <c r="O20" s="103"/>
      <c r="P20" s="5">
        <f>+IF(F20=0,"",'Ark1'!S389)</f>
        <v>8.3185550082101809</v>
      </c>
      <c r="Q20" s="100">
        <f t="shared" si="4"/>
        <v>0.2829013579555113</v>
      </c>
      <c r="R20" s="105"/>
      <c r="S20" s="154">
        <f>+IF(L20=0,"",'Ark1'!AJ389)</f>
        <v>119.06790123456796</v>
      </c>
      <c r="T20" s="387"/>
      <c r="U20" s="22">
        <f>+IF(L20=0,"",'Ark1'!AK389)</f>
        <v>26.007881953773673</v>
      </c>
      <c r="V20" s="105"/>
      <c r="W20" s="100">
        <f>+IF(F20=0,"",'Ark1'!T389)</f>
        <v>7.3119868637109997</v>
      </c>
      <c r="X20" s="100">
        <f t="shared" si="5"/>
        <v>0.28482217780267938</v>
      </c>
      <c r="Y20" s="56">
        <f>+IF(F20=0,"",'Ark1'!U389)</f>
        <v>44.308866995073885</v>
      </c>
      <c r="Z20" s="101">
        <f t="shared" si="6"/>
        <v>0.8925681835288799</v>
      </c>
      <c r="AA20" s="300">
        <f>+IF(F20=0,"",'Ark1'!W389)</f>
        <v>26.4367816091954</v>
      </c>
      <c r="AB20" s="39"/>
      <c r="AC20" s="101">
        <f>+IF(F20=0,"",'Ark1'!X389)</f>
        <v>99.835796387520517</v>
      </c>
      <c r="AD20" s="101">
        <f>+IF(F20=0,"",'Ark1'!Y389)</f>
        <v>97.865353037766809</v>
      </c>
      <c r="AE20" s="101">
        <f>+IF(F20=0,"",'Ark1'!Z389)</f>
        <v>77.175697865353058</v>
      </c>
      <c r="AF20" s="300">
        <f>+IF(F20=0,"",'Ark1'!AA389)</f>
        <v>11.692692911285048</v>
      </c>
      <c r="AG20" s="287">
        <f>+IF(F20=0,"",'Ark1'!AB389)</f>
        <v>1.7154759345772452</v>
      </c>
      <c r="AH20" s="287">
        <f>+IF(F20=0,"",'Ark1'!AC389)</f>
        <v>1.9713558368858275</v>
      </c>
      <c r="AI20" s="100">
        <f t="shared" si="7"/>
        <v>5.3265100671140928</v>
      </c>
      <c r="AJ20" s="25"/>
      <c r="AT20"/>
      <c r="AX20"/>
      <c r="AY20"/>
      <c r="AZ20"/>
      <c r="BA20"/>
      <c r="BB20"/>
      <c r="BC20"/>
      <c r="BG20"/>
      <c r="BH20"/>
      <c r="BI20"/>
    </row>
    <row r="21" spans="1:61" ht="15.6">
      <c r="A21" s="25"/>
      <c r="B21" s="99">
        <f>+'Ark1'!C390</f>
        <v>2024</v>
      </c>
      <c r="C21" s="99">
        <f>+'Ark1'!E390</f>
        <v>12</v>
      </c>
      <c r="D21" s="99">
        <f>+IF(F21=0,"",'Ark1'!Q390)</f>
        <v>359</v>
      </c>
      <c r="E21" s="106">
        <f t="shared" si="0"/>
        <v>81</v>
      </c>
      <c r="F21" s="2">
        <f>+'Ark1'!R390</f>
        <v>508</v>
      </c>
      <c r="G21" s="106">
        <f t="shared" si="1"/>
        <v>121</v>
      </c>
      <c r="H21" s="101">
        <f>+IF(F21=0,"",'Ark1'!AG390)</f>
        <v>11.415730337078648</v>
      </c>
      <c r="I21" s="101">
        <f t="shared" si="2"/>
        <v>3.5386694781329933</v>
      </c>
      <c r="J21" s="101">
        <f>+IF(F21=0,"",'Ark1'!AH390)</f>
        <v>11.633045689754981</v>
      </c>
      <c r="K21" s="103"/>
      <c r="L21" s="18">
        <f>+IF(F21=0,"",'Ark1'!AI390)</f>
        <v>392</v>
      </c>
      <c r="M21" s="103"/>
      <c r="N21" s="103">
        <f t="shared" si="3"/>
        <v>77.165354330708666</v>
      </c>
      <c r="O21" s="103"/>
      <c r="P21" s="5">
        <f>+IF(F21=0,"",'Ark1'!S390)</f>
        <v>8.1181102362204722</v>
      </c>
      <c r="Q21" s="100">
        <f t="shared" si="4"/>
        <v>0.16720584345561651</v>
      </c>
      <c r="R21" s="105"/>
      <c r="S21" s="154">
        <f>+IF(L21=0,"",'Ark1'!AJ390)</f>
        <v>118.82857142857148</v>
      </c>
      <c r="T21" s="387"/>
      <c r="U21" s="22">
        <f>+IF(L21=0,"",'Ark1'!AK390)</f>
        <v>25.914092327926312</v>
      </c>
      <c r="V21" s="105"/>
      <c r="W21" s="100">
        <f>+IF(F21=0,"",'Ark1'!T390)</f>
        <v>7.0177165354330713</v>
      </c>
      <c r="X21" s="100">
        <f t="shared" si="5"/>
        <v>0.12107570855968675</v>
      </c>
      <c r="Y21" s="56">
        <f>+IF(F21=0,"",'Ark1'!U390)</f>
        <v>43.112204724409445</v>
      </c>
      <c r="Z21" s="101">
        <f t="shared" si="6"/>
        <v>0.55122281226475422</v>
      </c>
      <c r="AA21" s="300">
        <f>+IF(F21=0,"",'Ark1'!W390)</f>
        <v>23.031496062992129</v>
      </c>
      <c r="AB21" s="39"/>
      <c r="AC21" s="101">
        <f>+IF(F21=0,"",'Ark1'!X390)</f>
        <v>99.015748031496059</v>
      </c>
      <c r="AD21" s="101">
        <f>+IF(F21=0,"",'Ark1'!Y390)</f>
        <v>94.881889763779526</v>
      </c>
      <c r="AE21" s="101">
        <f>+IF(F21=0,"",'Ark1'!Z390)</f>
        <v>74.015748031496074</v>
      </c>
      <c r="AF21" s="300">
        <f>+IF(F21=0,"",'Ark1'!AA390)</f>
        <v>12.077867792569236</v>
      </c>
      <c r="AG21" s="287">
        <f>+IF(F21=0,"",'Ark1'!AB390)</f>
        <v>1.9067396967894037</v>
      </c>
      <c r="AH21" s="287">
        <f>+IF(F21=0,"",'Ark1'!AC390)</f>
        <v>2.1973680351394393</v>
      </c>
      <c r="AI21" s="100">
        <f t="shared" si="7"/>
        <v>5.3106207565470411</v>
      </c>
      <c r="AJ21" s="25"/>
      <c r="AT21"/>
      <c r="AX21"/>
      <c r="AY21"/>
      <c r="AZ21"/>
      <c r="BA21"/>
      <c r="BB21"/>
      <c r="BC21"/>
      <c r="BG21"/>
      <c r="BH21"/>
      <c r="BI21"/>
    </row>
    <row r="22" spans="1:61" ht="15.6">
      <c r="A22" s="25"/>
      <c r="B22" s="99">
        <f>+'Ark1'!C391</f>
        <v>2024</v>
      </c>
      <c r="C22" s="99">
        <f>+'Ark1'!E391</f>
        <v>13</v>
      </c>
      <c r="D22" s="99" t="str">
        <f>+IF(F22=0,"",'Ark1'!Q391)</f>
        <v/>
      </c>
      <c r="E22" s="106" t="str">
        <f t="shared" si="0"/>
        <v/>
      </c>
      <c r="F22" s="2">
        <f>+'Ark1'!R391</f>
        <v>0</v>
      </c>
      <c r="G22" s="106" t="str">
        <f t="shared" si="1"/>
        <v/>
      </c>
      <c r="H22" s="101" t="str">
        <f>+IF(F22=0,"",'Ark1'!AG391)</f>
        <v/>
      </c>
      <c r="I22" s="101" t="str">
        <f t="shared" si="2"/>
        <v/>
      </c>
      <c r="J22" s="101" t="str">
        <f>+IF(F22=0,"",'Ark1'!AH391)</f>
        <v/>
      </c>
      <c r="K22" s="103"/>
      <c r="L22" s="18" t="str">
        <f>+IF(F22=0,"",'Ark1'!AI391)</f>
        <v/>
      </c>
      <c r="M22" s="103"/>
      <c r="N22" s="103" t="e">
        <f t="shared" si="3"/>
        <v>#DIV/0!</v>
      </c>
      <c r="O22" s="103"/>
      <c r="P22" s="5" t="str">
        <f>+IF(F22=0,"",'Ark1'!S391)</f>
        <v/>
      </c>
      <c r="Q22" s="100" t="str">
        <f t="shared" si="4"/>
        <v/>
      </c>
      <c r="R22" s="105"/>
      <c r="S22" s="154" t="str">
        <f>+IF(L22=0,"",'Ark1'!AJ391)</f>
        <v/>
      </c>
      <c r="T22" s="387"/>
      <c r="U22" s="22" t="str">
        <f>+IF(L22=0,"",'Ark1'!AK391)</f>
        <v/>
      </c>
      <c r="V22" s="105"/>
      <c r="W22" s="100" t="str">
        <f>+IF(F22=0,"",'Ark1'!T391)</f>
        <v/>
      </c>
      <c r="X22" s="100" t="str">
        <f t="shared" si="5"/>
        <v/>
      </c>
      <c r="Y22" s="56" t="str">
        <f>+IF(F22=0,"",'Ark1'!U391)</f>
        <v/>
      </c>
      <c r="Z22" s="101" t="str">
        <f t="shared" si="6"/>
        <v/>
      </c>
      <c r="AA22" s="300" t="str">
        <f>+IF(F22=0,"",'Ark1'!W391)</f>
        <v/>
      </c>
      <c r="AB22" s="39"/>
      <c r="AC22" s="101" t="str">
        <f>+IF(F22=0,"",'Ark1'!X391)</f>
        <v/>
      </c>
      <c r="AD22" s="101" t="str">
        <f>+IF(F22=0,"",'Ark1'!Y391)</f>
        <v/>
      </c>
      <c r="AE22" s="101" t="str">
        <f>+IF(F22=0,"",'Ark1'!Z391)</f>
        <v/>
      </c>
      <c r="AF22" s="300" t="str">
        <f>+IF(F22=0,"",'Ark1'!AA391)</f>
        <v/>
      </c>
      <c r="AG22" s="287" t="str">
        <f>+IF(F22=0,"",'Ark1'!AB391)</f>
        <v/>
      </c>
      <c r="AH22" s="287" t="str">
        <f>+IF(F22=0,"",'Ark1'!AC391)</f>
        <v/>
      </c>
      <c r="AI22" s="100" t="str">
        <f t="shared" si="7"/>
        <v/>
      </c>
      <c r="AJ22" s="25"/>
      <c r="AT22"/>
      <c r="AX22"/>
      <c r="AY22"/>
      <c r="AZ22"/>
      <c r="BA22"/>
      <c r="BB22"/>
      <c r="BC22"/>
      <c r="BG22"/>
      <c r="BH22"/>
      <c r="BI22"/>
    </row>
    <row r="23" spans="1:61" ht="15.6">
      <c r="A23" s="25"/>
      <c r="B23" s="99">
        <f>+'Ark1'!C392</f>
        <v>2024</v>
      </c>
      <c r="C23" s="99">
        <f>+'Ark1'!E392</f>
        <v>14</v>
      </c>
      <c r="D23" s="99">
        <f>+IF(F23=0,"",'Ark1'!Q392)</f>
        <v>56</v>
      </c>
      <c r="E23" s="106">
        <f t="shared" si="0"/>
        <v>55</v>
      </c>
      <c r="F23" s="2">
        <f>+'Ark1'!R392</f>
        <v>95</v>
      </c>
      <c r="G23" s="106">
        <f t="shared" si="1"/>
        <v>94</v>
      </c>
      <c r="H23" s="101">
        <f>+IF(F23=0,"",'Ark1'!AG392)</f>
        <v>2.1348314606741567</v>
      </c>
      <c r="I23" s="101">
        <f t="shared" si="2"/>
        <v>2.1144772982479405</v>
      </c>
      <c r="J23" s="101">
        <f>+IF(F23=0,"",'Ark1'!AH392)</f>
        <v>2.0535903039007688</v>
      </c>
      <c r="K23" s="103"/>
      <c r="L23" s="18">
        <f>+IF(F23=0,"",'Ark1'!AI392)</f>
        <v>39</v>
      </c>
      <c r="M23" s="103"/>
      <c r="N23" s="103">
        <f t="shared" si="3"/>
        <v>41.05263157894737</v>
      </c>
      <c r="O23" s="103"/>
      <c r="P23" s="5">
        <f>+IF(F23=0,"",'Ark1'!S392)</f>
        <v>7.8105263157894749</v>
      </c>
      <c r="Q23" s="100">
        <f t="shared" si="4"/>
        <v>4.8105263157894749</v>
      </c>
      <c r="R23" s="105"/>
      <c r="S23" s="154">
        <f>+IF(L23=0,"",'Ark1'!AJ392)</f>
        <v>121.02051282051281</v>
      </c>
      <c r="T23" s="387"/>
      <c r="U23" s="22">
        <f>+IF(L23=0,"",'Ark1'!AK392)</f>
        <v>25.804992230554632</v>
      </c>
      <c r="V23" s="105"/>
      <c r="W23" s="100">
        <f>+IF(F23=0,"",'Ark1'!T392)</f>
        <v>7.273684210526314</v>
      </c>
      <c r="X23" s="100">
        <f t="shared" si="5"/>
        <v>3.273684210526314</v>
      </c>
      <c r="Y23" s="56">
        <f>+IF(F23=0,"",'Ark1'!U392)</f>
        <v>40.696842105263151</v>
      </c>
      <c r="Z23" s="101">
        <f t="shared" si="6"/>
        <v>18.59684210526315</v>
      </c>
      <c r="AA23" s="300">
        <f>+IF(F23=0,"",'Ark1'!W392)</f>
        <v>20</v>
      </c>
      <c r="AB23" s="39"/>
      <c r="AC23" s="101">
        <f>+IF(F23=0,"",'Ark1'!X392)</f>
        <v>95.789473684210492</v>
      </c>
      <c r="AD23" s="101">
        <f>+IF(F23=0,"",'Ark1'!Y392)</f>
        <v>89.473684210526301</v>
      </c>
      <c r="AE23" s="101">
        <f>+IF(F23=0,"",'Ark1'!Z392)</f>
        <v>65.263157894736821</v>
      </c>
      <c r="AF23" s="300">
        <f>+IF(F23=0,"",'Ark1'!AA392)</f>
        <v>12.979444904451812</v>
      </c>
      <c r="AG23" s="287">
        <f>+IF(F23=0,"",'Ark1'!AB392)</f>
        <v>1.8370155249156597</v>
      </c>
      <c r="AH23" s="287">
        <f>+IF(F23=0,"",'Ark1'!AC392)</f>
        <v>1.9108670132644685</v>
      </c>
      <c r="AI23" s="100">
        <f t="shared" si="7"/>
        <v>5.210512129380052</v>
      </c>
      <c r="AJ23" s="25"/>
      <c r="AT23"/>
      <c r="AX23"/>
      <c r="AY23"/>
      <c r="AZ23"/>
      <c r="BA23"/>
      <c r="BB23"/>
      <c r="BC23"/>
      <c r="BG23"/>
      <c r="BH23"/>
      <c r="BI23"/>
    </row>
    <row r="24" spans="1:61" ht="15.6">
      <c r="A24" s="25"/>
      <c r="B24" s="99">
        <f>+'Ark1'!C393</f>
        <v>2024</v>
      </c>
      <c r="C24" s="99">
        <f>+'Ark1'!E393</f>
        <v>15</v>
      </c>
      <c r="D24" s="99">
        <f>+IF(F24=0,"",'Ark1'!Q393)</f>
        <v>161</v>
      </c>
      <c r="E24" s="106">
        <f t="shared" si="0"/>
        <v>101</v>
      </c>
      <c r="F24" s="2">
        <f>+'Ark1'!R393</f>
        <v>224</v>
      </c>
      <c r="G24" s="106">
        <f t="shared" si="1"/>
        <v>130</v>
      </c>
      <c r="H24" s="101">
        <f>+IF(F24=0,"",'Ark1'!AG393)</f>
        <v>5.0337078651685374</v>
      </c>
      <c r="I24" s="101">
        <f t="shared" si="2"/>
        <v>3.1204165971042173</v>
      </c>
      <c r="J24" s="101">
        <f>+IF(F24=0,"",'Ark1'!AH393)</f>
        <v>4.6190112468886992</v>
      </c>
      <c r="K24" s="103"/>
      <c r="L24" s="18">
        <f>+IF(F24=0,"",'Ark1'!AI393)</f>
        <v>192</v>
      </c>
      <c r="M24" s="103"/>
      <c r="N24" s="103">
        <f t="shared" si="3"/>
        <v>85.714285714285708</v>
      </c>
      <c r="O24" s="103"/>
      <c r="P24" s="5">
        <f>+IF(F24=0,"",'Ark1'!S393)</f>
        <v>7.5580357142857117</v>
      </c>
      <c r="Q24" s="100">
        <f t="shared" si="4"/>
        <v>-1.6432370820671061E-2</v>
      </c>
      <c r="R24" s="105"/>
      <c r="S24" s="154">
        <f>+IF(L24=0,"",'Ark1'!AJ393)</f>
        <v>116.90468750000008</v>
      </c>
      <c r="T24" s="387"/>
      <c r="U24" s="22">
        <f>+IF(L24=0,"",'Ark1'!AK393)</f>
        <v>24.112683610614209</v>
      </c>
      <c r="V24" s="105"/>
      <c r="W24" s="100">
        <f>+IF(F24=0,"",'Ark1'!T393)</f>
        <v>7.0714285714285694</v>
      </c>
      <c r="X24" s="100">
        <f t="shared" si="5"/>
        <v>5.0151975683890626E-2</v>
      </c>
      <c r="Y24" s="56">
        <f>+IF(F24=0,"",'Ark1'!U393)</f>
        <v>38.821428571428591</v>
      </c>
      <c r="Z24" s="101">
        <f t="shared" si="6"/>
        <v>-1.8487841945288181</v>
      </c>
      <c r="AA24" s="300">
        <f>+IF(F24=0,"",'Ark1'!W393)</f>
        <v>21.428571428571423</v>
      </c>
      <c r="AB24" s="39"/>
      <c r="AC24" s="101">
        <f>+IF(F24=0,"",'Ark1'!X393)</f>
        <v>99.553571428571445</v>
      </c>
      <c r="AD24" s="101">
        <f>+IF(F24=0,"",'Ark1'!Y393)</f>
        <v>87.946428571428555</v>
      </c>
      <c r="AE24" s="101">
        <f>+IF(F24=0,"",'Ark1'!Z393)</f>
        <v>62.053571428571438</v>
      </c>
      <c r="AF24" s="300">
        <f>+IF(F24=0,"",'Ark1'!AA393)</f>
        <v>12.220072250863598</v>
      </c>
      <c r="AG24" s="287">
        <f>+IF(F24=0,"",'Ark1'!AB393)</f>
        <v>1.9170819712361753</v>
      </c>
      <c r="AH24" s="287">
        <f>+IF(F24=0,"",'Ark1'!AC393)</f>
        <v>1.8210783977117089</v>
      </c>
      <c r="AI24" s="100">
        <f t="shared" si="7"/>
        <v>5.1364441819255804</v>
      </c>
      <c r="AJ24" s="25"/>
      <c r="AT24"/>
      <c r="AX24"/>
      <c r="AY24"/>
      <c r="AZ24"/>
      <c r="BA24"/>
      <c r="BB24"/>
      <c r="BC24"/>
      <c r="BG24"/>
      <c r="BH24"/>
      <c r="BI24"/>
    </row>
    <row r="25" spans="1:61" ht="15.6">
      <c r="A25" s="25"/>
      <c r="B25" s="99">
        <f>+'Ark1'!C394</f>
        <v>2024</v>
      </c>
      <c r="C25" s="99">
        <f>+'Ark1'!E394</f>
        <v>16</v>
      </c>
      <c r="D25" s="99">
        <f>+IF(F25=0,"",'Ark1'!Q394)</f>
        <v>13</v>
      </c>
      <c r="E25" s="106">
        <f t="shared" si="0"/>
        <v>-6</v>
      </c>
      <c r="F25" s="2">
        <f>+'Ark1'!R394</f>
        <v>19</v>
      </c>
      <c r="G25" s="106">
        <f t="shared" si="1"/>
        <v>-2</v>
      </c>
      <c r="H25" s="101">
        <f>+IF(F25=0,"",'Ark1'!AG394)</f>
        <v>0.42696629213483134</v>
      </c>
      <c r="I25" s="101">
        <f t="shared" si="2"/>
        <v>-4.7111881570793823E-4</v>
      </c>
      <c r="J25" s="101">
        <f>+IF(F25=0,"",'Ark1'!AH394)</f>
        <v>0.3854664744557415</v>
      </c>
      <c r="K25" s="103"/>
      <c r="L25" s="18">
        <f>+IF(F25=0,"",'Ark1'!AI394)</f>
        <v>12</v>
      </c>
      <c r="M25" s="103"/>
      <c r="N25" s="103">
        <f t="shared" si="3"/>
        <v>63.157894736842103</v>
      </c>
      <c r="O25" s="103"/>
      <c r="P25" s="5">
        <f>+IF(F25=0,"",'Ark1'!S394)</f>
        <v>7.5789473684210495</v>
      </c>
      <c r="Q25" s="100">
        <f t="shared" si="4"/>
        <v>-0.99248120300751985</v>
      </c>
      <c r="R25" s="105"/>
      <c r="S25" s="154">
        <f>+IF(L25=0,"",'Ark1'!AJ394)</f>
        <v>118.49166666666665</v>
      </c>
      <c r="T25" s="387"/>
      <c r="U25" s="22">
        <f>+IF(L25=0,"",'Ark1'!AK394)</f>
        <v>24.627184480495433</v>
      </c>
      <c r="V25" s="105"/>
      <c r="W25" s="100">
        <f>+IF(F25=0,"",'Ark1'!T394)</f>
        <v>7.1578947368421044</v>
      </c>
      <c r="X25" s="100">
        <f t="shared" si="5"/>
        <v>-0.46115288220551776</v>
      </c>
      <c r="Y25" s="56">
        <f>+IF(F25=0,"",'Ark1'!U394)</f>
        <v>38.19473684210525</v>
      </c>
      <c r="Z25" s="101">
        <f t="shared" si="6"/>
        <v>-6.3814536340852399</v>
      </c>
      <c r="AA25" s="300">
        <f>+IF(F25=0,"",'Ark1'!W394)</f>
        <v>21.052631578947377</v>
      </c>
      <c r="AB25" s="39"/>
      <c r="AC25" s="101">
        <f>+IF(F25=0,"",'Ark1'!X394)</f>
        <v>100</v>
      </c>
      <c r="AD25" s="101">
        <f>+IF(F25=0,"",'Ark1'!Y394)</f>
        <v>84.210526315789508</v>
      </c>
      <c r="AE25" s="101">
        <f>+IF(F25=0,"",'Ark1'!Z394)</f>
        <v>57.894736842105239</v>
      </c>
      <c r="AF25" s="300">
        <f>+IF(F25=0,"",'Ark1'!AA394)</f>
        <v>10.842580469912944</v>
      </c>
      <c r="AG25" s="287">
        <f>+IF(F25=0,"",'Ark1'!AB394)</f>
        <v>1.310515747156711</v>
      </c>
      <c r="AH25" s="287">
        <f>+IF(F25=0,"",'Ark1'!AC394)</f>
        <v>2.0069132594671171</v>
      </c>
      <c r="AI25" s="100">
        <f t="shared" si="7"/>
        <v>5.0395833333333337</v>
      </c>
      <c r="AJ25" s="25"/>
      <c r="AT25"/>
      <c r="AX25"/>
      <c r="AY25"/>
      <c r="AZ25"/>
      <c r="BA25"/>
      <c r="BB25"/>
      <c r="BC25"/>
      <c r="BG25"/>
      <c r="BH25"/>
      <c r="BI25"/>
    </row>
    <row r="26" spans="1:61" ht="15.6">
      <c r="A26" s="25"/>
      <c r="B26" s="99">
        <f>+'Ark1'!C395</f>
        <v>2024</v>
      </c>
      <c r="C26" s="99">
        <f>+'Ark1'!E395</f>
        <v>17</v>
      </c>
      <c r="D26" s="99">
        <f>+IF(F26=0,"",'Ark1'!Q395)</f>
        <v>34</v>
      </c>
      <c r="E26" s="106">
        <f t="shared" si="0"/>
        <v>-28</v>
      </c>
      <c r="F26" s="2">
        <f>+'Ark1'!R395</f>
        <v>51</v>
      </c>
      <c r="G26" s="106">
        <f t="shared" si="1"/>
        <v>-47</v>
      </c>
      <c r="H26" s="101">
        <f>+IF(F26=0,"",'Ark1'!AG395)</f>
        <v>1.1460674157303368</v>
      </c>
      <c r="I26" s="101">
        <f t="shared" si="2"/>
        <v>-0.84864050203884633</v>
      </c>
      <c r="J26" s="101">
        <f>+IF(F26=0,"",'Ark1'!AH395)</f>
        <v>0.9609838026530626</v>
      </c>
      <c r="K26" s="103"/>
      <c r="L26" s="18">
        <f>+IF(F26=0,"",'Ark1'!AI395)</f>
        <v>46</v>
      </c>
      <c r="M26" s="103"/>
      <c r="N26" s="103">
        <f t="shared" si="3"/>
        <v>90.196078431372555</v>
      </c>
      <c r="O26" s="103"/>
      <c r="P26" s="5">
        <f>+IF(F26=0,"",'Ark1'!S395)</f>
        <v>7.2549019607843137</v>
      </c>
      <c r="Q26" s="100">
        <f t="shared" si="4"/>
        <v>9.1636654661864547E-2</v>
      </c>
      <c r="R26" s="105"/>
      <c r="S26" s="154">
        <f>+IF(L26=0,"",'Ark1'!AJ395)</f>
        <v>114.36304347826078</v>
      </c>
      <c r="T26" s="387"/>
      <c r="U26" s="22">
        <f>+IF(L26=0,"",'Ark1'!AK395)</f>
        <v>23.045893023974902</v>
      </c>
      <c r="V26" s="105"/>
      <c r="W26" s="100">
        <f>+IF(F26=0,"",'Ark1'!T395)</f>
        <v>6.8235294117647056</v>
      </c>
      <c r="X26" s="100">
        <f t="shared" si="5"/>
        <v>-6.4225690276109582E-2</v>
      </c>
      <c r="Y26" s="56">
        <f>+IF(F26=0,"",'Ark1'!U395)</f>
        <v>35.47450980392157</v>
      </c>
      <c r="Z26" s="101">
        <f t="shared" si="6"/>
        <v>-1.6969187675069719</v>
      </c>
      <c r="AA26" s="300">
        <f>+IF(F26=0,"",'Ark1'!W395)</f>
        <v>19.607843137254903</v>
      </c>
      <c r="AB26" s="39"/>
      <c r="AC26" s="101">
        <f>+IF(F26=0,"",'Ark1'!X395)</f>
        <v>92.15686274509801</v>
      </c>
      <c r="AD26" s="101">
        <f>+IF(F26=0,"",'Ark1'!Y395)</f>
        <v>74.509803921568619</v>
      </c>
      <c r="AE26" s="101">
        <f>+IF(F26=0,"",'Ark1'!Z395)</f>
        <v>50.980392156862735</v>
      </c>
      <c r="AF26" s="300">
        <f>+IF(F26=0,"",'Ark1'!AA395)</f>
        <v>14.22091587377969</v>
      </c>
      <c r="AG26" s="287">
        <f>+IF(F26=0,"",'Ark1'!AB395)</f>
        <v>2.0373294443702794</v>
      </c>
      <c r="AH26" s="287">
        <f>+IF(F26=0,"",'Ark1'!AC395)</f>
        <v>2.1936260817171758</v>
      </c>
      <c r="AI26" s="100">
        <f t="shared" si="7"/>
        <v>4.88972972972973</v>
      </c>
      <c r="AJ26" s="25"/>
      <c r="AT26"/>
      <c r="AX26"/>
      <c r="AY26"/>
      <c r="AZ26"/>
      <c r="BA26"/>
      <c r="BB26"/>
      <c r="BC26"/>
      <c r="BG26"/>
      <c r="BH26"/>
      <c r="BI26"/>
    </row>
    <row r="27" spans="1:61" ht="15.6">
      <c r="A27" s="25"/>
      <c r="B27" s="99">
        <f>+'Ark1'!C396</f>
        <v>2024</v>
      </c>
      <c r="C27" s="99">
        <f>+'Ark1'!E396</f>
        <v>18</v>
      </c>
      <c r="D27" s="99">
        <f>+IF(F27=0,"",'Ark1'!Q396)</f>
        <v>18</v>
      </c>
      <c r="E27" s="106">
        <f t="shared" si="0"/>
        <v>-15</v>
      </c>
      <c r="F27" s="2">
        <f>+'Ark1'!R396</f>
        <v>30</v>
      </c>
      <c r="G27" s="106">
        <f t="shared" si="1"/>
        <v>-18</v>
      </c>
      <c r="H27" s="101">
        <f>+IF(F27=0,"",'Ark1'!AG396)</f>
        <v>0.67415730337078628</v>
      </c>
      <c r="I27" s="101">
        <f t="shared" si="2"/>
        <v>-0.30284249308758959</v>
      </c>
      <c r="J27" s="101">
        <f>+IF(F27=0,"",'Ark1'!AH396)</f>
        <v>0.70729937630600148</v>
      </c>
      <c r="K27" s="103"/>
      <c r="L27" s="18">
        <f>+IF(F27=0,"",'Ark1'!AI396)</f>
        <v>29</v>
      </c>
      <c r="M27" s="103"/>
      <c r="N27" s="103">
        <f t="shared" si="3"/>
        <v>96.666666666666671</v>
      </c>
      <c r="O27" s="103"/>
      <c r="P27" s="5">
        <f>+IF(F27=0,"",'Ark1'!S396)</f>
        <v>8.2666666666666693</v>
      </c>
      <c r="Q27" s="100">
        <f t="shared" si="4"/>
        <v>0.62083333333333801</v>
      </c>
      <c r="R27" s="105"/>
      <c r="S27" s="154">
        <f>+IF(L27=0,"",'Ark1'!AJ396)</f>
        <v>120.54827586206902</v>
      </c>
      <c r="T27" s="387"/>
      <c r="U27" s="22">
        <f>+IF(L27=0,"",'Ark1'!AK396)</f>
        <v>24.84156413586572</v>
      </c>
      <c r="V27" s="105"/>
      <c r="W27" s="100">
        <f>+IF(F27=0,"",'Ark1'!T396)</f>
        <v>8.0666666666666664</v>
      </c>
      <c r="X27" s="100">
        <f t="shared" si="5"/>
        <v>1.4624999999999977</v>
      </c>
      <c r="Y27" s="56">
        <f>+IF(F27=0,"",'Ark1'!U396)</f>
        <v>44.386666666666656</v>
      </c>
      <c r="Z27" s="101">
        <f t="shared" si="6"/>
        <v>4.328333333333326</v>
      </c>
      <c r="AA27" s="300">
        <f>+IF(F27=0,"",'Ark1'!W396)</f>
        <v>40</v>
      </c>
      <c r="AB27" s="39"/>
      <c r="AC27" s="101">
        <f>+IF(F27=0,"",'Ark1'!X396)</f>
        <v>100</v>
      </c>
      <c r="AD27" s="101">
        <f>+IF(F27=0,"",'Ark1'!Y396)</f>
        <v>100</v>
      </c>
      <c r="AE27" s="101">
        <f>+IF(F27=0,"",'Ark1'!Z396)</f>
        <v>76.666666666666686</v>
      </c>
      <c r="AF27" s="300">
        <f>+IF(F27=0,"",'Ark1'!AA396)</f>
        <v>11.158516428669609</v>
      </c>
      <c r="AG27" s="287">
        <f>+IF(F27=0,"",'Ark1'!AB396)</f>
        <v>2.0154955277107938</v>
      </c>
      <c r="AH27" s="287">
        <f>+IF(F27=0,"",'Ark1'!AC396)</f>
        <v>2.3084386257574394</v>
      </c>
      <c r="AI27" s="100">
        <f t="shared" si="7"/>
        <v>5.3693548387096746</v>
      </c>
      <c r="AJ27" s="25"/>
      <c r="AT27"/>
      <c r="AX27"/>
      <c r="AY27"/>
      <c r="AZ27"/>
      <c r="BA27"/>
      <c r="BB27"/>
      <c r="BC27"/>
      <c r="BG27"/>
      <c r="BH27"/>
      <c r="BI27"/>
    </row>
    <row r="28" spans="1:61" ht="15.6">
      <c r="A28" s="25"/>
      <c r="B28" s="99">
        <f>+'Ark1'!C397</f>
        <v>2024</v>
      </c>
      <c r="C28" s="99">
        <f>+'Ark1'!E397</f>
        <v>19</v>
      </c>
      <c r="D28" s="99">
        <f>+IF(F28=0,"",'Ark1'!Q397)</f>
        <v>17</v>
      </c>
      <c r="E28" s="106">
        <f t="shared" si="0"/>
        <v>-30</v>
      </c>
      <c r="F28" s="2">
        <f>+'Ark1'!R397</f>
        <v>20</v>
      </c>
      <c r="G28" s="106">
        <f t="shared" si="1"/>
        <v>-44</v>
      </c>
      <c r="H28" s="101">
        <f>+IF(F28=0,"",'Ark1'!AG397)</f>
        <v>0.44943820224719105</v>
      </c>
      <c r="I28" s="101">
        <f t="shared" si="2"/>
        <v>-0.8532281930306429</v>
      </c>
      <c r="J28" s="101">
        <f>+IF(F28=0,"",'Ark1'!AH397)</f>
        <v>0.41813312483334675</v>
      </c>
      <c r="K28" s="103"/>
      <c r="L28" s="18">
        <f>+IF(F28=0,"",'Ark1'!AI397)</f>
        <v>19</v>
      </c>
      <c r="M28" s="103"/>
      <c r="N28" s="103">
        <f t="shared" si="3"/>
        <v>95</v>
      </c>
      <c r="O28" s="103"/>
      <c r="P28" s="5">
        <f>+IF(F28=0,"",'Ark1'!S397)</f>
        <v>7.6</v>
      </c>
      <c r="Q28" s="100">
        <f t="shared" si="4"/>
        <v>-0.19687500000000036</v>
      </c>
      <c r="R28" s="105"/>
      <c r="S28" s="154">
        <f>+IF(L28=0,"",'Ark1'!AJ397)</f>
        <v>116.47894736842102</v>
      </c>
      <c r="T28" s="387"/>
      <c r="U28" s="22">
        <f>+IF(L28=0,"",'Ark1'!AK397)</f>
        <v>24.417907882020764</v>
      </c>
      <c r="V28" s="105"/>
      <c r="W28" s="100">
        <f>+IF(F28=0,"",'Ark1'!T397)</f>
        <v>7</v>
      </c>
      <c r="X28" s="100">
        <f t="shared" si="5"/>
        <v>4.6875E-2</v>
      </c>
      <c r="Y28" s="56">
        <f>+IF(F28=0,"",'Ark1'!U397)</f>
        <v>39.36</v>
      </c>
      <c r="Z28" s="101">
        <f t="shared" si="6"/>
        <v>-1.4728125000000105</v>
      </c>
      <c r="AA28" s="300">
        <f>+IF(F28=0,"",'Ark1'!W397)</f>
        <v>15</v>
      </c>
      <c r="AB28" s="39"/>
      <c r="AC28" s="101">
        <f>+IF(F28=0,"",'Ark1'!X397)</f>
        <v>100</v>
      </c>
      <c r="AD28" s="101">
        <f>+IF(F28=0,"",'Ark1'!Y397)</f>
        <v>90</v>
      </c>
      <c r="AE28" s="101">
        <f>+IF(F28=0,"",'Ark1'!Z397)</f>
        <v>60</v>
      </c>
      <c r="AF28" s="300">
        <f>+IF(F28=0,"",'Ark1'!AA397)</f>
        <v>11.70454612533096</v>
      </c>
      <c r="AG28" s="287">
        <f>+IF(F28=0,"",'Ark1'!AB397)</f>
        <v>1.9078784028338904</v>
      </c>
      <c r="AH28" s="287">
        <f>+IF(F28=0,"",'Ark1'!AC397)</f>
        <v>1.7029386365926396</v>
      </c>
      <c r="AI28" s="100">
        <f t="shared" si="7"/>
        <v>5.1789473684210527</v>
      </c>
      <c r="AJ28" s="25"/>
      <c r="AT28"/>
      <c r="AX28"/>
      <c r="AY28"/>
      <c r="AZ28"/>
      <c r="BA28"/>
      <c r="BB28"/>
      <c r="BC28"/>
      <c r="BG28"/>
      <c r="BH28"/>
      <c r="BI28"/>
    </row>
    <row r="29" spans="1:61" ht="15.6">
      <c r="A29" s="25"/>
      <c r="B29" s="99">
        <f>+'Ark1'!C398</f>
        <v>2024</v>
      </c>
      <c r="C29" s="99">
        <f>+'Ark1'!E398</f>
        <v>20</v>
      </c>
      <c r="D29" s="99">
        <f>+IF(F29=0,"",'Ark1'!Q398)</f>
        <v>21</v>
      </c>
      <c r="E29" s="106">
        <f t="shared" si="0"/>
        <v>19</v>
      </c>
      <c r="F29" s="2">
        <f>+'Ark1'!R398</f>
        <v>24</v>
      </c>
      <c r="G29" s="106">
        <f t="shared" si="1"/>
        <v>21</v>
      </c>
      <c r="H29" s="101">
        <f>+IF(F29=0,"",'Ark1'!AG398)</f>
        <v>0.53932584269662898</v>
      </c>
      <c r="I29" s="101">
        <f t="shared" si="2"/>
        <v>0.47826335541798048</v>
      </c>
      <c r="J29" s="101">
        <f>+IF(F29=0,"",'Ark1'!AH398)</f>
        <v>0.51735475557378052</v>
      </c>
      <c r="K29" s="103"/>
      <c r="L29" s="18">
        <f>+IF(F29=0,"",'Ark1'!AI398)</f>
        <v>22</v>
      </c>
      <c r="M29" s="103"/>
      <c r="N29" s="103">
        <f t="shared" si="3"/>
        <v>91.666666666666671</v>
      </c>
      <c r="O29" s="103"/>
      <c r="P29" s="5">
        <f>+IF(F29=0,"",'Ark1'!S398)</f>
        <v>8.2916666666666643</v>
      </c>
      <c r="Q29" s="100">
        <f t="shared" si="4"/>
        <v>0.2916666666666643</v>
      </c>
      <c r="R29" s="105"/>
      <c r="S29" s="154">
        <f>+IF(L29=0,"",'Ark1'!AJ398)</f>
        <v>114.9590909090909</v>
      </c>
      <c r="T29" s="387"/>
      <c r="U29" s="22">
        <f>+IF(L29=0,"",'Ark1'!AK398)</f>
        <v>24.615995244383576</v>
      </c>
      <c r="V29" s="105"/>
      <c r="W29" s="100">
        <f>+IF(F29=0,"",'Ark1'!T398)</f>
        <v>8.1666666666666661</v>
      </c>
      <c r="X29" s="100">
        <f t="shared" si="5"/>
        <v>0.83333333333333481</v>
      </c>
      <c r="Y29" s="56">
        <f>+IF(F29=0,"",'Ark1'!U398)</f>
        <v>40.583333333333343</v>
      </c>
      <c r="Z29" s="101">
        <f t="shared" si="6"/>
        <v>0.38333333333335418</v>
      </c>
      <c r="AA29" s="300">
        <f>+IF(F29=0,"",'Ark1'!W398)</f>
        <v>25</v>
      </c>
      <c r="AB29" s="39"/>
      <c r="AC29" s="101">
        <f>+IF(F29=0,"",'Ark1'!X398)</f>
        <v>100</v>
      </c>
      <c r="AD29" s="101">
        <f>+IF(F29=0,"",'Ark1'!Y398)</f>
        <v>91.666666666666686</v>
      </c>
      <c r="AE29" s="101">
        <f>+IF(F29=0,"",'Ark1'!Z398)</f>
        <v>54.16666666666665</v>
      </c>
      <c r="AF29" s="300">
        <f>+IF(F29=0,"",'Ark1'!AA398)</f>
        <v>15.430939339161707</v>
      </c>
      <c r="AG29" s="287">
        <f>+IF(F29=0,"",'Ark1'!AB398)</f>
        <v>2.1307112792576004</v>
      </c>
      <c r="AH29" s="287">
        <f>+IF(F29=0,"",'Ark1'!AC398)</f>
        <v>2.5110865288865631</v>
      </c>
      <c r="AI29" s="100">
        <f t="shared" si="7"/>
        <v>4.894472361809048</v>
      </c>
      <c r="AJ29" s="25"/>
      <c r="AT29"/>
      <c r="AX29"/>
      <c r="AY29"/>
      <c r="AZ29"/>
      <c r="BA29"/>
      <c r="BB29"/>
      <c r="BC29"/>
      <c r="BG29"/>
      <c r="BH29"/>
      <c r="BI29"/>
    </row>
    <row r="30" spans="1:61" ht="15.6">
      <c r="A30" s="25"/>
      <c r="B30" s="99">
        <f>+'Ark1'!C399</f>
        <v>2024</v>
      </c>
      <c r="C30" s="99">
        <f>+'Ark1'!E399</f>
        <v>21</v>
      </c>
      <c r="D30" s="99">
        <f>+IF(F30=0,"",'Ark1'!Q399)</f>
        <v>13</v>
      </c>
      <c r="E30" s="106">
        <f t="shared" si="0"/>
        <v>-38</v>
      </c>
      <c r="F30" s="2">
        <f>+'Ark1'!R399</f>
        <v>19</v>
      </c>
      <c r="G30" s="106">
        <f t="shared" si="1"/>
        <v>-60</v>
      </c>
      <c r="H30" s="101">
        <f>+IF(F30=0,"",'Ark1'!AG399)</f>
        <v>0.42696629213483134</v>
      </c>
      <c r="I30" s="101">
        <f t="shared" si="2"/>
        <v>-1.181012539536245</v>
      </c>
      <c r="J30" s="101">
        <f>+IF(F30=0,"",'Ark1'!AH399)</f>
        <v>0.36629141626661055</v>
      </c>
      <c r="K30" s="103"/>
      <c r="L30" s="18">
        <f>+IF(F30=0,"",'Ark1'!AI399)</f>
        <v>19</v>
      </c>
      <c r="M30" s="103"/>
      <c r="N30" s="103">
        <f t="shared" si="3"/>
        <v>100</v>
      </c>
      <c r="O30" s="103"/>
      <c r="P30" s="5">
        <f>+IF(F30=0,"",'Ark1'!S399)</f>
        <v>7.3684210526315779</v>
      </c>
      <c r="Q30" s="100">
        <f t="shared" si="4"/>
        <v>7.7281812125251648E-2</v>
      </c>
      <c r="R30" s="105"/>
      <c r="S30" s="154">
        <f>+IF(L30=0,"",'Ark1'!AJ399)</f>
        <v>114.3684210526316</v>
      </c>
      <c r="T30" s="387"/>
      <c r="U30" s="22">
        <f>+IF(L30=0,"",'Ark1'!AK399)</f>
        <v>23.02688606272763</v>
      </c>
      <c r="V30" s="105"/>
      <c r="W30" s="100">
        <f>+IF(F30=0,"",'Ark1'!T399)</f>
        <v>6.4736842105263186</v>
      </c>
      <c r="X30" s="100">
        <f t="shared" si="5"/>
        <v>-0.58960692871418718</v>
      </c>
      <c r="Y30" s="56">
        <f>+IF(F30=0,"",'Ark1'!U399)</f>
        <v>36.294736842105273</v>
      </c>
      <c r="Z30" s="101">
        <f t="shared" si="6"/>
        <v>-0.52804796802130483</v>
      </c>
      <c r="AA30" s="300">
        <f>+IF(F30=0,"",'Ark1'!W399)</f>
        <v>21.052631578947377</v>
      </c>
      <c r="AB30" s="39"/>
      <c r="AC30" s="101">
        <f>+IF(F30=0,"",'Ark1'!X399)</f>
        <v>84.210526315789508</v>
      </c>
      <c r="AD30" s="101">
        <f>+IF(F30=0,"",'Ark1'!Y399)</f>
        <v>73.68421052631578</v>
      </c>
      <c r="AE30" s="101">
        <f>+IF(F30=0,"",'Ark1'!Z399)</f>
        <v>52.631578947368411</v>
      </c>
      <c r="AF30" s="300">
        <f>+IF(F30=0,"",'Ark1'!AA399)</f>
        <v>14.749932156283249</v>
      </c>
      <c r="AG30" s="287">
        <f>+IF(F30=0,"",'Ark1'!AB399)</f>
        <v>1.9523407358938327</v>
      </c>
      <c r="AH30" s="287">
        <f>+IF(F30=0,"",'Ark1'!AC399)</f>
        <v>1.8741572436594576</v>
      </c>
      <c r="AI30" s="100">
        <f t="shared" si="7"/>
        <v>4.9257142857142879</v>
      </c>
      <c r="AJ30" s="25"/>
      <c r="AT30"/>
      <c r="AX30"/>
      <c r="AY30"/>
      <c r="AZ30"/>
      <c r="BA30"/>
      <c r="BB30"/>
      <c r="BC30"/>
      <c r="BG30"/>
      <c r="BH30"/>
      <c r="BI30"/>
    </row>
    <row r="31" spans="1:61" ht="15.6">
      <c r="A31" s="25"/>
      <c r="B31" s="99">
        <f>+'Ark1'!C400</f>
        <v>2024</v>
      </c>
      <c r="C31" s="99">
        <f>+'Ark1'!E400</f>
        <v>22</v>
      </c>
      <c r="D31" s="99">
        <f>+IF(F31=0,"",'Ark1'!Q400)</f>
        <v>48</v>
      </c>
      <c r="E31" s="106">
        <f t="shared" si="0"/>
        <v>30</v>
      </c>
      <c r="F31" s="2">
        <f>+'Ark1'!R400</f>
        <v>64</v>
      </c>
      <c r="G31" s="106">
        <f t="shared" si="1"/>
        <v>42</v>
      </c>
      <c r="H31" s="101">
        <f>+IF(F31=0,"",'Ark1'!AG400)</f>
        <v>1.4382022471910112</v>
      </c>
      <c r="I31" s="101">
        <f t="shared" si="2"/>
        <v>0.99041067381425552</v>
      </c>
      <c r="J31" s="101">
        <f>+IF(F31=0,"",'Ark1'!AH400)</f>
        <v>1.4406258399047287</v>
      </c>
      <c r="K31" s="103"/>
      <c r="L31" s="18">
        <f>+IF(F31=0,"",'Ark1'!AI400)</f>
        <v>63</v>
      </c>
      <c r="M31" s="103"/>
      <c r="N31" s="103">
        <f t="shared" si="3"/>
        <v>98.4375</v>
      </c>
      <c r="O31" s="103"/>
      <c r="P31" s="5">
        <f>+IF(F31=0,"",'Ark1'!S400)</f>
        <v>7.8125</v>
      </c>
      <c r="Q31" s="100">
        <f t="shared" si="4"/>
        <v>-9.659090909091006E-2</v>
      </c>
      <c r="R31" s="105"/>
      <c r="S31" s="154">
        <f>+IF(L31=0,"",'Ark1'!AJ400)</f>
        <v>118.25555555555556</v>
      </c>
      <c r="T31" s="387"/>
      <c r="U31" s="22">
        <f>+IF(L31=0,"",'Ark1'!AK400)</f>
        <v>25.180347764586795</v>
      </c>
      <c r="V31" s="105"/>
      <c r="W31" s="100">
        <f>+IF(F31=0,"",'Ark1'!T400)</f>
        <v>7.65625</v>
      </c>
      <c r="X31" s="100">
        <f t="shared" si="5"/>
        <v>0.70170454545454586</v>
      </c>
      <c r="Y31" s="56">
        <f>+IF(F31=0,"",'Ark1'!U400)</f>
        <v>42.37812499999999</v>
      </c>
      <c r="Z31" s="101">
        <f t="shared" si="6"/>
        <v>-1.5627840909090978</v>
      </c>
      <c r="AA31" s="300">
        <f>+IF(F31=0,"",'Ark1'!W400)</f>
        <v>28.125</v>
      </c>
      <c r="AB31" s="39"/>
      <c r="AC31" s="101">
        <f>+IF(F31=0,"",'Ark1'!X400)</f>
        <v>98.4375</v>
      </c>
      <c r="AD31" s="101">
        <f>+IF(F31=0,"",'Ark1'!Y400)</f>
        <v>95.3125</v>
      </c>
      <c r="AE31" s="101">
        <f>+IF(F31=0,"",'Ark1'!Z400)</f>
        <v>71.875</v>
      </c>
      <c r="AF31" s="300">
        <f>+IF(F31=0,"",'Ark1'!AA400)</f>
        <v>11.44234827228993</v>
      </c>
      <c r="AG31" s="287">
        <f>+IF(F31=0,"",'Ark1'!AB400)</f>
        <v>1.9354828209002528</v>
      </c>
      <c r="AH31" s="287">
        <f>+IF(F31=0,"",'Ark1'!AC400)</f>
        <v>2.2235862784025273</v>
      </c>
      <c r="AI31" s="100">
        <f t="shared" si="7"/>
        <v>5.4243999999999986</v>
      </c>
      <c r="AJ31" s="25"/>
      <c r="AT31"/>
      <c r="AX31"/>
      <c r="AY31"/>
      <c r="AZ31"/>
      <c r="BA31"/>
      <c r="BB31"/>
      <c r="BC31"/>
      <c r="BG31"/>
      <c r="BH31"/>
      <c r="BI31"/>
    </row>
    <row r="32" spans="1:61" ht="15.6">
      <c r="A32" s="25"/>
      <c r="B32" s="99">
        <f>+'Ark1'!C401</f>
        <v>2024</v>
      </c>
      <c r="C32" s="99">
        <f>+'Ark1'!E401</f>
        <v>23</v>
      </c>
      <c r="D32" s="99">
        <f>+IF(F32=0,"",'Ark1'!Q401)</f>
        <v>8</v>
      </c>
      <c r="E32" s="106">
        <f t="shared" si="0"/>
        <v>-38</v>
      </c>
      <c r="F32" s="2">
        <f>+'Ark1'!R401</f>
        <v>12</v>
      </c>
      <c r="G32" s="106">
        <f t="shared" si="1"/>
        <v>-52</v>
      </c>
      <c r="H32" s="101">
        <f>+IF(F32=0,"",'Ark1'!AG401)</f>
        <v>0.26966292134831449</v>
      </c>
      <c r="I32" s="101">
        <f t="shared" si="2"/>
        <v>-1.0330034739295195</v>
      </c>
      <c r="J32" s="101">
        <f>+IF(F32=0,"",'Ark1'!AH401)</f>
        <v>0.24821342636512056</v>
      </c>
      <c r="K32" s="103"/>
      <c r="L32" s="18">
        <f>+IF(F32=0,"",'Ark1'!AI401)</f>
        <v>12</v>
      </c>
      <c r="M32" s="103"/>
      <c r="N32" s="103">
        <f t="shared" si="3"/>
        <v>100</v>
      </c>
      <c r="O32" s="103"/>
      <c r="P32" s="5">
        <f>+IF(F32=0,"",'Ark1'!S401)</f>
        <v>7.6666666666666687</v>
      </c>
      <c r="Q32" s="100">
        <f t="shared" si="4"/>
        <v>0.43229166666666874</v>
      </c>
      <c r="R32" s="105"/>
      <c r="S32" s="154">
        <f>+IF(L32=0,"",'Ark1'!AJ401)</f>
        <v>118.23333333333338</v>
      </c>
      <c r="T32" s="387"/>
      <c r="U32" s="22">
        <f>+IF(L32=0,"",'Ark1'!AK401)</f>
        <v>22.800317726753288</v>
      </c>
      <c r="V32" s="105"/>
      <c r="W32" s="100">
        <f>+IF(F32=0,"",'Ark1'!T401)</f>
        <v>6.9166666666666687</v>
      </c>
      <c r="X32" s="100">
        <f t="shared" si="5"/>
        <v>0.16666666666666874</v>
      </c>
      <c r="Y32" s="56">
        <f>+IF(F32=0,"",'Ark1'!U401)</f>
        <v>38.94166666666667</v>
      </c>
      <c r="Z32" s="101">
        <f t="shared" si="6"/>
        <v>-1.3505208333333414</v>
      </c>
      <c r="AA32" s="300">
        <f>+IF(F32=0,"",'Ark1'!W401)</f>
        <v>8.3333333333333357</v>
      </c>
      <c r="AB32" s="39"/>
      <c r="AC32" s="101">
        <f>+IF(F32=0,"",'Ark1'!X401)</f>
        <v>91.666666666666686</v>
      </c>
      <c r="AD32" s="101">
        <f>+IF(F32=0,"",'Ark1'!Y401)</f>
        <v>75</v>
      </c>
      <c r="AE32" s="101">
        <f>+IF(F32=0,"",'Ark1'!Z401)</f>
        <v>66.666666666666686</v>
      </c>
      <c r="AF32" s="300">
        <f>+IF(F32=0,"",'Ark1'!AA401)</f>
        <v>15.771781675581936</v>
      </c>
      <c r="AG32" s="287">
        <f>+IF(F32=0,"",'Ark1'!AB401)</f>
        <v>2.460803843372231</v>
      </c>
      <c r="AH32" s="287">
        <f>+IF(F32=0,"",'Ark1'!AC401)</f>
        <v>1.497683396300951</v>
      </c>
      <c r="AI32" s="100">
        <f t="shared" si="7"/>
        <v>5.0793478260869556</v>
      </c>
      <c r="AJ32" s="25"/>
      <c r="AT32"/>
      <c r="AX32"/>
      <c r="AY32"/>
      <c r="AZ32"/>
      <c r="BA32"/>
      <c r="BB32"/>
      <c r="BC32"/>
      <c r="BG32"/>
      <c r="BH32"/>
      <c r="BI32"/>
    </row>
    <row r="33" spans="1:61" ht="15.6">
      <c r="A33" s="25"/>
      <c r="B33" s="99">
        <f>+'Ark1'!C402</f>
        <v>2024</v>
      </c>
      <c r="C33" s="99">
        <f>+'Ark1'!E402</f>
        <v>24</v>
      </c>
      <c r="D33" s="99">
        <f>+IF(F33=0,"",'Ark1'!Q402)</f>
        <v>23</v>
      </c>
      <c r="E33" s="106">
        <f t="shared" si="0"/>
        <v>3</v>
      </c>
      <c r="F33" s="2">
        <f>+'Ark1'!R402</f>
        <v>28</v>
      </c>
      <c r="G33" s="106">
        <f t="shared" si="1"/>
        <v>-2</v>
      </c>
      <c r="H33" s="101">
        <f>+IF(F33=0,"",'Ark1'!AG402)</f>
        <v>0.62921348314606718</v>
      </c>
      <c r="I33" s="101">
        <f t="shared" si="2"/>
        <v>1.8588610359582258E-2</v>
      </c>
      <c r="J33" s="101">
        <f>+IF(F33=0,"",'Ark1'!AH402)</f>
        <v>0.49254934788867194</v>
      </c>
      <c r="K33" s="103"/>
      <c r="L33" s="18">
        <f>+IF(F33=0,"",'Ark1'!AI402)</f>
        <v>28</v>
      </c>
      <c r="M33" s="103"/>
      <c r="N33" s="103">
        <f t="shared" si="3"/>
        <v>100</v>
      </c>
      <c r="O33" s="103"/>
      <c r="P33" s="5">
        <f>+IF(F33=0,"",'Ark1'!S402)</f>
        <v>6.6071428571428559</v>
      </c>
      <c r="Q33" s="100">
        <f t="shared" si="4"/>
        <v>-0.19285714285714395</v>
      </c>
      <c r="R33" s="105"/>
      <c r="S33" s="154">
        <f>+IF(L33=0,"",'Ark1'!AJ402)</f>
        <v>113.29642857142861</v>
      </c>
      <c r="T33" s="387"/>
      <c r="U33" s="22">
        <f>+IF(L33=0,"",'Ark1'!AK402)</f>
        <v>21.673459289113023</v>
      </c>
      <c r="V33" s="105"/>
      <c r="W33" s="100">
        <f>+IF(F33=0,"",'Ark1'!T402)</f>
        <v>6.1071428571428559</v>
      </c>
      <c r="X33" s="100">
        <f t="shared" si="5"/>
        <v>-0.22619047619047716</v>
      </c>
      <c r="Y33" s="56">
        <f>+IF(F33=0,"",'Ark1'!U402)</f>
        <v>33.117857142857154</v>
      </c>
      <c r="Z33" s="101">
        <f t="shared" si="6"/>
        <v>1.190476190480183E-3</v>
      </c>
      <c r="AA33" s="300">
        <f>+IF(F33=0,"",'Ark1'!W402)</f>
        <v>14.285714285714288</v>
      </c>
      <c r="AB33" s="39"/>
      <c r="AC33" s="101">
        <f>+IF(F33=0,"",'Ark1'!X402)</f>
        <v>78.571428571428555</v>
      </c>
      <c r="AD33" s="101">
        <f>+IF(F33=0,"",'Ark1'!Y402)</f>
        <v>78.571428571428555</v>
      </c>
      <c r="AE33" s="101">
        <f>+IF(F33=0,"",'Ark1'!Z402)</f>
        <v>46.428571428571438</v>
      </c>
      <c r="AF33" s="300">
        <f>+IF(F33=0,"",'Ark1'!AA402)</f>
        <v>12.224596212187141</v>
      </c>
      <c r="AG33" s="287">
        <f>+IF(F33=0,"",'Ark1'!AB402)</f>
        <v>1.9701212021143295</v>
      </c>
      <c r="AH33" s="287">
        <f>+IF(F33=0,"",'Ark1'!AC402)</f>
        <v>2.3043326538483639</v>
      </c>
      <c r="AI33" s="100">
        <f t="shared" si="7"/>
        <v>5.0124324324324352</v>
      </c>
      <c r="AJ33" s="25"/>
      <c r="AT33"/>
      <c r="AX33"/>
      <c r="AY33"/>
      <c r="AZ33"/>
      <c r="BA33"/>
      <c r="BB33"/>
      <c r="BC33"/>
      <c r="BG33"/>
      <c r="BH33"/>
      <c r="BI33"/>
    </row>
    <row r="34" spans="1:61" ht="15.6">
      <c r="A34" s="25"/>
      <c r="B34" s="99">
        <f>+'Ark1'!C403</f>
        <v>2024</v>
      </c>
      <c r="C34" s="99">
        <f>+'Ark1'!E403</f>
        <v>25</v>
      </c>
      <c r="D34" s="99">
        <f>+IF(F34=0,"",'Ark1'!Q403)</f>
        <v>14</v>
      </c>
      <c r="E34" s="106">
        <f t="shared" si="0"/>
        <v>-11</v>
      </c>
      <c r="F34" s="2">
        <f>+'Ark1'!R403</f>
        <v>22</v>
      </c>
      <c r="G34" s="106">
        <f t="shared" si="1"/>
        <v>-15</v>
      </c>
      <c r="H34" s="101">
        <f>+IF(F34=0,"",'Ark1'!AG403)</f>
        <v>0.4943820224719101</v>
      </c>
      <c r="I34" s="101">
        <f t="shared" si="2"/>
        <v>-0.25872198729808771</v>
      </c>
      <c r="J34" s="101">
        <f>+IF(F34=0,"",'Ark1'!AH403)</f>
        <v>0.5256940468083886</v>
      </c>
      <c r="K34" s="103"/>
      <c r="L34" s="18">
        <f>+IF(F34=0,"",'Ark1'!AI403)</f>
        <v>22</v>
      </c>
      <c r="M34" s="103"/>
      <c r="N34" s="103">
        <f t="shared" si="3"/>
        <v>100</v>
      </c>
      <c r="O34" s="103"/>
      <c r="P34" s="5">
        <f>+IF(F34=0,"",'Ark1'!S403)</f>
        <v>8.5</v>
      </c>
      <c r="Q34" s="100">
        <f t="shared" si="4"/>
        <v>1.283783783783786</v>
      </c>
      <c r="R34" s="105"/>
      <c r="S34" s="154">
        <f>+IF(L34=0,"",'Ark1'!AJ403)</f>
        <v>118.22272727272724</v>
      </c>
      <c r="T34" s="387"/>
      <c r="U34" s="22">
        <f>+IF(L34=0,"",'Ark1'!AK403)</f>
        <v>26.623480098406755</v>
      </c>
      <c r="V34" s="105"/>
      <c r="W34" s="100">
        <f>+IF(F34=0,"",'Ark1'!T403)</f>
        <v>7.6818181818181808</v>
      </c>
      <c r="X34" s="100">
        <f t="shared" si="5"/>
        <v>0.57371007371007376</v>
      </c>
      <c r="Y34" s="56">
        <f>+IF(F34=0,"",'Ark1'!U403)</f>
        <v>44.986363636363642</v>
      </c>
      <c r="Z34" s="101">
        <f t="shared" si="6"/>
        <v>7.4836609336609357</v>
      </c>
      <c r="AA34" s="300">
        <f>+IF(F34=0,"",'Ark1'!W403)</f>
        <v>40.909090909090907</v>
      </c>
      <c r="AB34" s="39"/>
      <c r="AC34" s="101">
        <f>+IF(F34=0,"",'Ark1'!X403)</f>
        <v>100</v>
      </c>
      <c r="AD34" s="101">
        <f>+IF(F34=0,"",'Ark1'!Y403)</f>
        <v>95.454545454545439</v>
      </c>
      <c r="AE34" s="101">
        <f>+IF(F34=0,"",'Ark1'!Z403)</f>
        <v>77.272727272727266</v>
      </c>
      <c r="AF34" s="300">
        <f>+IF(F34=0,"",'Ark1'!AA403)</f>
        <v>13.195153912586989</v>
      </c>
      <c r="AG34" s="287">
        <f>+IF(F34=0,"",'Ark1'!AB403)</f>
        <v>1.671961287068138</v>
      </c>
      <c r="AH34" s="287">
        <f>+IF(F34=0,"",'Ark1'!AC403)</f>
        <v>1.519161360642582</v>
      </c>
      <c r="AI34" s="100">
        <f t="shared" si="7"/>
        <v>5.2925133689839576</v>
      </c>
      <c r="AJ34" s="25"/>
      <c r="AT34"/>
      <c r="AX34"/>
      <c r="AY34"/>
      <c r="AZ34"/>
      <c r="BA34"/>
      <c r="BB34"/>
      <c r="BC34"/>
      <c r="BG34"/>
      <c r="BH34"/>
      <c r="BI34"/>
    </row>
    <row r="35" spans="1:61" ht="15.6">
      <c r="A35" s="25"/>
      <c r="B35" s="99">
        <f>+'Ark1'!C404</f>
        <v>2024</v>
      </c>
      <c r="C35" s="99">
        <f>+'Ark1'!E404</f>
        <v>26</v>
      </c>
      <c r="D35" s="99">
        <f>+IF(F35=0,"",'Ark1'!Q404)</f>
        <v>16</v>
      </c>
      <c r="E35" s="106">
        <f t="shared" si="0"/>
        <v>-6</v>
      </c>
      <c r="F35" s="2">
        <f>+'Ark1'!R404</f>
        <v>27</v>
      </c>
      <c r="G35" s="106">
        <f t="shared" si="1"/>
        <v>-3</v>
      </c>
      <c r="H35" s="101">
        <f>+IF(F35=0,"",'Ark1'!AG404)</f>
        <v>0.60674157303370801</v>
      </c>
      <c r="I35" s="101">
        <f t="shared" si="2"/>
        <v>-3.8832997527769031E-3</v>
      </c>
      <c r="J35" s="101">
        <f>+IF(F35=0,"",'Ark1'!AH404)</f>
        <v>0.52935908563124157</v>
      </c>
      <c r="K35" s="103"/>
      <c r="L35" s="18">
        <f>+IF(F35=0,"",'Ark1'!AI404)</f>
        <v>27</v>
      </c>
      <c r="M35" s="103"/>
      <c r="N35" s="103">
        <f t="shared" si="3"/>
        <v>100</v>
      </c>
      <c r="O35" s="103"/>
      <c r="P35" s="5">
        <f>+IF(F35=0,"",'Ark1'!S404)</f>
        <v>7.7407407407407396</v>
      </c>
      <c r="Q35" s="100">
        <f t="shared" si="4"/>
        <v>-0.65925925925926077</v>
      </c>
      <c r="R35" s="105"/>
      <c r="S35" s="154">
        <f>+IF(L35=0,"",'Ark1'!AJ404)</f>
        <v>115.45555555555556</v>
      </c>
      <c r="T35" s="387"/>
      <c r="U35" s="22">
        <f>+IF(L35=0,"",'Ark1'!AK404)</f>
        <v>23.548702579165155</v>
      </c>
      <c r="V35" s="105"/>
      <c r="W35" s="100">
        <f>+IF(F35=0,"",'Ark1'!T404)</f>
        <v>7.9629629629629628</v>
      </c>
      <c r="X35" s="100">
        <f t="shared" si="5"/>
        <v>-3.703703703705763E-3</v>
      </c>
      <c r="Y35" s="56">
        <f>+IF(F35=0,"",'Ark1'!U404)</f>
        <v>36.911111111111111</v>
      </c>
      <c r="Z35" s="101">
        <f t="shared" si="6"/>
        <v>-4.8688888888888897</v>
      </c>
      <c r="AA35" s="300">
        <f>+IF(F35=0,"",'Ark1'!W404)</f>
        <v>29.629629629629633</v>
      </c>
      <c r="AB35" s="39"/>
      <c r="AC35" s="101">
        <f>+IF(F35=0,"",'Ark1'!X404)</f>
        <v>100</v>
      </c>
      <c r="AD35" s="101">
        <f>+IF(F35=0,"",'Ark1'!Y404)</f>
        <v>88.8888888888889</v>
      </c>
      <c r="AE35" s="101">
        <f>+IF(F35=0,"",'Ark1'!Z404)</f>
        <v>51.851851851851855</v>
      </c>
      <c r="AF35" s="300">
        <f>+IF(F35=0,"",'Ark1'!AA404)</f>
        <v>11.417346559912049</v>
      </c>
      <c r="AG35" s="287">
        <f>+IF(F35=0,"",'Ark1'!AB404)</f>
        <v>1.9166443011756484</v>
      </c>
      <c r="AH35" s="287">
        <f>+IF(F35=0,"",'Ark1'!AC404)</f>
        <v>2.3330393700775751</v>
      </c>
      <c r="AI35" s="100">
        <f t="shared" si="7"/>
        <v>4.76842105263158</v>
      </c>
      <c r="AJ35" s="25"/>
      <c r="AT35"/>
      <c r="AX35"/>
      <c r="AY35"/>
      <c r="AZ35"/>
      <c r="BA35"/>
      <c r="BB35"/>
      <c r="BC35"/>
      <c r="BG35"/>
      <c r="BH35"/>
      <c r="BI35"/>
    </row>
    <row r="36" spans="1:61" ht="15.6">
      <c r="A36" s="25"/>
      <c r="B36" s="99">
        <f>+'Ark1'!C405</f>
        <v>2024</v>
      </c>
      <c r="C36" s="99">
        <f>+'Ark1'!E405</f>
        <v>27</v>
      </c>
      <c r="D36" s="99">
        <f>+IF(F36=0,"",'Ark1'!Q405)</f>
        <v>7</v>
      </c>
      <c r="E36" s="106">
        <f t="shared" si="0"/>
        <v>0</v>
      </c>
      <c r="F36" s="2">
        <f>+'Ark1'!R405</f>
        <v>9</v>
      </c>
      <c r="G36" s="106">
        <f t="shared" si="1"/>
        <v>-3</v>
      </c>
      <c r="H36" s="101">
        <f>+IF(F36=0,"",'Ark1'!AG405)</f>
        <v>0.20224719101123595</v>
      </c>
      <c r="I36" s="101">
        <f t="shared" si="2"/>
        <v>-4.2002758103358018E-2</v>
      </c>
      <c r="J36" s="101">
        <f>+IF(F36=0,"",'Ark1'!AH405)</f>
        <v>0.21071317406172341</v>
      </c>
      <c r="K36" s="103"/>
      <c r="L36" s="18">
        <f>+IF(F36=0,"",'Ark1'!AI405)</f>
        <v>9</v>
      </c>
      <c r="M36" s="103"/>
      <c r="N36" s="103">
        <f t="shared" si="3"/>
        <v>100</v>
      </c>
      <c r="O36" s="103"/>
      <c r="P36" s="5">
        <f>+IF(F36=0,"",'Ark1'!S405)</f>
        <v>8.6666666666666643</v>
      </c>
      <c r="Q36" s="100">
        <f t="shared" si="4"/>
        <v>1.333333333333333</v>
      </c>
      <c r="R36" s="105"/>
      <c r="S36" s="154">
        <f>+IF(L36=0,"",'Ark1'!AJ405)</f>
        <v>118.1111111111111</v>
      </c>
      <c r="T36" s="387"/>
      <c r="U36" s="22">
        <f>+IF(L36=0,"",'Ark1'!AK405)</f>
        <v>26.041252987254847</v>
      </c>
      <c r="V36" s="105"/>
      <c r="W36" s="100">
        <f>+IF(F36=0,"",'Ark1'!T405)</f>
        <v>7.1111111111111116</v>
      </c>
      <c r="X36" s="100">
        <f t="shared" si="5"/>
        <v>0.77777777777777857</v>
      </c>
      <c r="Y36" s="56">
        <f>+IF(F36=0,"",'Ark1'!U405)</f>
        <v>44.077777777777776</v>
      </c>
      <c r="Z36" s="101">
        <f t="shared" si="6"/>
        <v>6.5361111111111043</v>
      </c>
      <c r="AA36" s="300">
        <f>+IF(F36=0,"",'Ark1'!W405)</f>
        <v>33.333333333333343</v>
      </c>
      <c r="AB36" s="39"/>
      <c r="AC36" s="101">
        <f>+IF(F36=0,"",'Ark1'!X405)</f>
        <v>100</v>
      </c>
      <c r="AD36" s="101">
        <f>+IF(F36=0,"",'Ark1'!Y405)</f>
        <v>100</v>
      </c>
      <c r="AE36" s="101">
        <f>+IF(F36=0,"",'Ark1'!Z405)</f>
        <v>55.555555555555557</v>
      </c>
      <c r="AF36" s="300">
        <f>+IF(F36=0,"",'Ark1'!AA405)</f>
        <v>14.485684717278453</v>
      </c>
      <c r="AG36" s="287">
        <f>+IF(F36=0,"",'Ark1'!AB405)</f>
        <v>1.6329931618554565</v>
      </c>
      <c r="AH36" s="287">
        <f>+IF(F36=0,"",'Ark1'!AC405)</f>
        <v>2.2825153982415713</v>
      </c>
      <c r="AI36" s="100">
        <f t="shared" si="7"/>
        <v>5.0858974358974374</v>
      </c>
      <c r="AJ36" s="25"/>
      <c r="AT36"/>
      <c r="AX36"/>
      <c r="AY36"/>
      <c r="AZ36"/>
      <c r="BA36"/>
      <c r="BB36"/>
      <c r="BC36"/>
      <c r="BG36"/>
      <c r="BH36"/>
      <c r="BI36"/>
    </row>
    <row r="37" spans="1:61" ht="15.6">
      <c r="A37" s="25"/>
      <c r="B37" s="99">
        <f>+'Ark1'!C406</f>
        <v>2024</v>
      </c>
      <c r="C37" s="99">
        <f>+'Ark1'!E406</f>
        <v>28</v>
      </c>
      <c r="D37" s="99">
        <f>+IF(F37=0,"",'Ark1'!Q406)</f>
        <v>3</v>
      </c>
      <c r="E37" s="106">
        <f t="shared" si="0"/>
        <v>-1</v>
      </c>
      <c r="F37" s="2">
        <f>+'Ark1'!R406</f>
        <v>4</v>
      </c>
      <c r="G37" s="106">
        <f t="shared" si="1"/>
        <v>-10</v>
      </c>
      <c r="H37" s="101">
        <f>+IF(F37=0,"",'Ark1'!AG406)</f>
        <v>8.9887640449438214E-2</v>
      </c>
      <c r="I37" s="101">
        <f t="shared" si="2"/>
        <v>-0.19507063351758802</v>
      </c>
      <c r="J37" s="101">
        <f>+IF(F37=0,"",'Ark1'!AH406)</f>
        <v>7.3725708494497583E-2</v>
      </c>
      <c r="K37" s="103"/>
      <c r="L37" s="18">
        <f>+IF(F37=0,"",'Ark1'!AI406)</f>
        <v>4</v>
      </c>
      <c r="M37" s="103"/>
      <c r="N37" s="103">
        <f t="shared" si="3"/>
        <v>100</v>
      </c>
      <c r="O37" s="103"/>
      <c r="P37" s="5">
        <f>+IF(F37=0,"",'Ark1'!S406)</f>
        <v>7</v>
      </c>
      <c r="Q37" s="100">
        <f t="shared" si="4"/>
        <v>-0.85714285714285587</v>
      </c>
      <c r="R37" s="105"/>
      <c r="S37" s="154">
        <f>+IF(L37=0,"",'Ark1'!AJ406)</f>
        <v>117.2</v>
      </c>
      <c r="T37" s="387"/>
      <c r="U37" s="22">
        <f>+IF(L37=0,"",'Ark1'!AK406)</f>
        <v>21.323256295567599</v>
      </c>
      <c r="V37" s="105"/>
      <c r="W37" s="100">
        <f>+IF(F37=0,"",'Ark1'!T406)</f>
        <v>7</v>
      </c>
      <c r="X37" s="100">
        <f t="shared" si="5"/>
        <v>0.7142857142857153</v>
      </c>
      <c r="Y37" s="56">
        <f>+IF(F37=0,"",'Ark1'!U406)</f>
        <v>34.699999999999989</v>
      </c>
      <c r="Z37" s="101">
        <f t="shared" si="6"/>
        <v>4.8142857142857274</v>
      </c>
      <c r="AA37" s="300">
        <f>+IF(F37=0,"",'Ark1'!W406)</f>
        <v>25</v>
      </c>
      <c r="AB37" s="39"/>
      <c r="AC37" s="101">
        <f>+IF(F37=0,"",'Ark1'!X406)</f>
        <v>100</v>
      </c>
      <c r="AD37" s="101">
        <f>+IF(F37=0,"",'Ark1'!Y406)</f>
        <v>100</v>
      </c>
      <c r="AE37" s="101">
        <f>+IF(F37=0,"",'Ark1'!Z406)</f>
        <v>25</v>
      </c>
      <c r="AF37" s="300">
        <f>+IF(F37=0,"",'Ark1'!AA406)</f>
        <v>9.7347316347190755</v>
      </c>
      <c r="AG37" s="287">
        <f>+IF(F37=0,"",'Ark1'!AB406)</f>
        <v>1.2247448713915889</v>
      </c>
      <c r="AH37" s="287">
        <f>+IF(F37=0,"",'Ark1'!AC406)</f>
        <v>1.58113883008419</v>
      </c>
      <c r="AI37" s="100">
        <f t="shared" si="7"/>
        <v>4.9571428571428555</v>
      </c>
      <c r="AJ37" s="25"/>
      <c r="AT37"/>
      <c r="AX37"/>
      <c r="AY37"/>
      <c r="AZ37"/>
      <c r="BA37"/>
      <c r="BB37"/>
      <c r="BC37"/>
      <c r="BG37"/>
      <c r="BH37"/>
      <c r="BI37"/>
    </row>
    <row r="38" spans="1:61" ht="15.6">
      <c r="A38" s="25"/>
      <c r="B38" s="99">
        <f>+'Ark1'!C407</f>
        <v>2024</v>
      </c>
      <c r="C38" s="99">
        <f>+'Ark1'!E407</f>
        <v>29</v>
      </c>
      <c r="D38" s="99">
        <f>+IF(F38=0,"",'Ark1'!Q407)</f>
        <v>1</v>
      </c>
      <c r="E38" s="106">
        <f t="shared" si="0"/>
        <v>-2</v>
      </c>
      <c r="F38" s="2">
        <f>+'Ark1'!R407</f>
        <v>10</v>
      </c>
      <c r="G38" s="106">
        <f t="shared" si="1"/>
        <v>6</v>
      </c>
      <c r="H38" s="101">
        <f>+IF(F38=0,"",'Ark1'!AG407)</f>
        <v>0.22471910112359553</v>
      </c>
      <c r="I38" s="101">
        <f t="shared" si="2"/>
        <v>0.14330245141873091</v>
      </c>
      <c r="J38" s="101">
        <f>+IF(F38=0,"",'Ark1'!AH407)</f>
        <v>0.17544381495484557</v>
      </c>
      <c r="K38" s="103"/>
      <c r="L38" s="18">
        <f>+IF(F38=0,"",'Ark1'!AI407)</f>
        <v>10</v>
      </c>
      <c r="M38" s="103"/>
      <c r="N38" s="103">
        <f t="shared" si="3"/>
        <v>100</v>
      </c>
      <c r="O38" s="103"/>
      <c r="P38" s="5">
        <f>+IF(F38=0,"",'Ark1'!S407)</f>
        <v>7.7</v>
      </c>
      <c r="Q38" s="100">
        <f t="shared" si="4"/>
        <v>0.20000000000000018</v>
      </c>
      <c r="R38" s="105"/>
      <c r="S38" s="154">
        <f>+IF(L38=0,"",'Ark1'!AJ407)</f>
        <v>111.9</v>
      </c>
      <c r="T38" s="387"/>
      <c r="U38" s="22">
        <f>+IF(L38=0,"",'Ark1'!AK407)</f>
        <v>23.28469447186232</v>
      </c>
      <c r="V38" s="105"/>
      <c r="W38" s="100">
        <f>+IF(F38=0,"",'Ark1'!T407)</f>
        <v>10.3</v>
      </c>
      <c r="X38" s="100">
        <f t="shared" si="5"/>
        <v>2.0500000000000007</v>
      </c>
      <c r="Y38" s="56">
        <f>+IF(F38=0,"",'Ark1'!U407)</f>
        <v>33.029999999999994</v>
      </c>
      <c r="Z38" s="101">
        <f t="shared" si="6"/>
        <v>6.8299999999999947</v>
      </c>
      <c r="AA38" s="300">
        <f>+IF(F38=0,"",'Ark1'!W407)</f>
        <v>80</v>
      </c>
      <c r="AB38" s="39"/>
      <c r="AC38" s="101">
        <f>+IF(F38=0,"",'Ark1'!X407)</f>
        <v>100</v>
      </c>
      <c r="AD38" s="101">
        <f>+IF(F38=0,"",'Ark1'!Y407)</f>
        <v>80</v>
      </c>
      <c r="AE38" s="101">
        <f>+IF(F38=0,"",'Ark1'!Z407)</f>
        <v>40</v>
      </c>
      <c r="AF38" s="300">
        <f>+IF(F38=0,"",'Ark1'!AA407)</f>
        <v>7.5918443082034068</v>
      </c>
      <c r="AG38" s="287">
        <f>+IF(F38=0,"",'Ark1'!AB407)</f>
        <v>0.78102496759065987</v>
      </c>
      <c r="AH38" s="287">
        <f>+IF(F38=0,"",'Ark1'!AC407)</f>
        <v>1.4177446878757789</v>
      </c>
      <c r="AI38" s="100">
        <f t="shared" si="7"/>
        <v>4.289610389610389</v>
      </c>
      <c r="AJ38" s="25"/>
      <c r="AT38"/>
      <c r="AX38"/>
      <c r="AY38"/>
      <c r="AZ38"/>
      <c r="BA38"/>
      <c r="BB38"/>
      <c r="BC38"/>
      <c r="BG38"/>
      <c r="BH38"/>
      <c r="BI38"/>
    </row>
    <row r="39" spans="1:61" ht="15.6">
      <c r="A39" s="25"/>
      <c r="B39" s="99">
        <f>+'Ark1'!C408</f>
        <v>2024</v>
      </c>
      <c r="C39" s="99">
        <f>+'Ark1'!E408</f>
        <v>30</v>
      </c>
      <c r="D39" s="99">
        <f>+IF(F39=0,"",'Ark1'!Q408)</f>
        <v>2</v>
      </c>
      <c r="E39" s="106">
        <f t="shared" si="0"/>
        <v>-3</v>
      </c>
      <c r="F39" s="2">
        <f>+'Ark1'!R408</f>
        <v>2</v>
      </c>
      <c r="G39" s="106">
        <f t="shared" si="1"/>
        <v>-4</v>
      </c>
      <c r="H39" s="101">
        <f>+IF(F39=0,"",'Ark1'!AG408)</f>
        <v>4.4943820224719107E-2</v>
      </c>
      <c r="I39" s="101">
        <f t="shared" si="2"/>
        <v>-7.7181154332577884E-2</v>
      </c>
      <c r="J39" s="101">
        <f>+IF(F39=0,"",'Ark1'!AH408)</f>
        <v>5.6409727969132899E-2</v>
      </c>
      <c r="K39" s="103"/>
      <c r="L39" s="18">
        <f>+IF(F39=0,"",'Ark1'!AI408)</f>
        <v>2</v>
      </c>
      <c r="M39" s="103"/>
      <c r="N39" s="103">
        <f t="shared" si="3"/>
        <v>100</v>
      </c>
      <c r="O39" s="103"/>
      <c r="P39" s="5">
        <f>+IF(F39=0,"",'Ark1'!S408)</f>
        <v>10</v>
      </c>
      <c r="Q39" s="100">
        <f t="shared" si="4"/>
        <v>1.6666666666666643</v>
      </c>
      <c r="R39" s="105"/>
      <c r="S39" s="154">
        <f>+IF(L39=0,"",'Ark1'!AJ408)</f>
        <v>122.9</v>
      </c>
      <c r="T39" s="387"/>
      <c r="U39" s="22">
        <f>+IF(L39=0,"",'Ark1'!AK408)</f>
        <v>28.598199192507057</v>
      </c>
      <c r="V39" s="105"/>
      <c r="W39" s="100">
        <f>+IF(F39=0,"",'Ark1'!T408)</f>
        <v>10</v>
      </c>
      <c r="X39" s="100">
        <f t="shared" si="5"/>
        <v>1.1666666666666643</v>
      </c>
      <c r="Y39" s="56">
        <f>+IF(F39=0,"",'Ark1'!U408)</f>
        <v>53.1</v>
      </c>
      <c r="Z39" s="101">
        <f t="shared" si="6"/>
        <v>9</v>
      </c>
      <c r="AA39" s="300">
        <f>+IF(F39=0,"",'Ark1'!W408)</f>
        <v>100</v>
      </c>
      <c r="AB39" s="39"/>
      <c r="AC39" s="101">
        <f>+IF(F39=0,"",'Ark1'!X408)</f>
        <v>100</v>
      </c>
      <c r="AD39" s="101">
        <f>+IF(F39=0,"",'Ark1'!Y408)</f>
        <v>100</v>
      </c>
      <c r="AE39" s="101">
        <f>+IF(F39=0,"",'Ark1'!Z408)</f>
        <v>100</v>
      </c>
      <c r="AF39" s="300">
        <f>+IF(F39=0,"",'Ark1'!AA408)</f>
        <v>1.5999999999999828</v>
      </c>
      <c r="AG39" s="287">
        <f>+IF(F39=0,"",'Ark1'!AB408)</f>
        <v>0</v>
      </c>
      <c r="AH39" s="287">
        <f>+IF(F39=0,"",'Ark1'!AC408)</f>
        <v>0</v>
      </c>
      <c r="AI39" s="100">
        <f t="shared" si="7"/>
        <v>5.3100000000000005</v>
      </c>
      <c r="AJ39" s="25"/>
      <c r="AT39"/>
      <c r="AX39"/>
      <c r="AY39"/>
      <c r="AZ39"/>
      <c r="BA39"/>
      <c r="BB39"/>
      <c r="BC39"/>
      <c r="BG39"/>
      <c r="BH39"/>
      <c r="BI39"/>
    </row>
    <row r="40" spans="1:61" ht="15.6">
      <c r="A40" s="25"/>
      <c r="B40" s="99">
        <f>+'Ark1'!C409</f>
        <v>2024</v>
      </c>
      <c r="C40" s="99">
        <f>+'Ark1'!E409</f>
        <v>31</v>
      </c>
      <c r="D40" s="99">
        <f>+IF(F40=0,"",'Ark1'!Q409)</f>
        <v>3</v>
      </c>
      <c r="E40" s="106">
        <f t="shared" si="0"/>
        <v>-2</v>
      </c>
      <c r="F40" s="2">
        <f>+'Ark1'!R409</f>
        <v>7</v>
      </c>
      <c r="G40" s="106">
        <f t="shared" si="1"/>
        <v>0</v>
      </c>
      <c r="H40" s="101">
        <f>+IF(F40=0,"",'Ark1'!AG409)</f>
        <v>0.15730337078651679</v>
      </c>
      <c r="I40" s="101">
        <f t="shared" si="2"/>
        <v>1.4824233803003684E-2</v>
      </c>
      <c r="J40" s="101">
        <f>+IF(F40=0,"",'Ark1'!AH409)</f>
        <v>0.1160595627236868</v>
      </c>
      <c r="K40" s="103"/>
      <c r="L40" s="18">
        <f>+IF(F40=0,"",'Ark1'!AI409)</f>
        <v>7</v>
      </c>
      <c r="M40" s="103"/>
      <c r="N40" s="515">
        <f t="shared" si="3"/>
        <v>100</v>
      </c>
      <c r="O40" s="103"/>
      <c r="P40" s="5">
        <f>+IF(F40=0,"",'Ark1'!S409)</f>
        <v>7.2857142857142883</v>
      </c>
      <c r="Q40" s="100">
        <f t="shared" si="4"/>
        <v>-0.71428571428571175</v>
      </c>
      <c r="R40" s="105"/>
      <c r="S40" s="154">
        <f>+IF(L40=0,"",'Ark1'!AJ409)</f>
        <v>108.4</v>
      </c>
      <c r="T40" s="387"/>
      <c r="U40" s="22">
        <f>+IF(L40=0,"",'Ark1'!AK409)</f>
        <v>22.320162681668496</v>
      </c>
      <c r="V40" s="105"/>
      <c r="W40" s="100">
        <f>+IF(F40=0,"",'Ark1'!T409)</f>
        <v>7.8571428571428559</v>
      </c>
      <c r="X40" s="100">
        <f t="shared" si="5"/>
        <v>0.28571428571428648</v>
      </c>
      <c r="Y40" s="56">
        <f>+IF(F40=0,"",'Ark1'!U409)</f>
        <v>31.214285714285719</v>
      </c>
      <c r="Z40" s="101">
        <f t="shared" si="6"/>
        <v>-8.9285714285714555</v>
      </c>
      <c r="AA40" s="300">
        <f>+IF(F40=0,"",'Ark1'!W409)</f>
        <v>14.285714285714288</v>
      </c>
      <c r="AB40" s="39"/>
      <c r="AC40" s="101">
        <f>+IF(F40=0,"",'Ark1'!X409)</f>
        <v>100</v>
      </c>
      <c r="AD40" s="101">
        <f>+IF(F40=0,"",'Ark1'!Y409)</f>
        <v>57.142857142857153</v>
      </c>
      <c r="AE40" s="101">
        <f>+IF(F40=0,"",'Ark1'!Z409)</f>
        <v>28.571428571428577</v>
      </c>
      <c r="AF40" s="300">
        <f>+IF(F40=0,"",'Ark1'!AA409)</f>
        <v>17.938181829464735</v>
      </c>
      <c r="AG40" s="287">
        <f>+IF(F40=0,"",'Ark1'!AB409)</f>
        <v>1.8294640678379568</v>
      </c>
      <c r="AH40" s="287">
        <f>+IF(F40=0,"",'Ark1'!AC409)</f>
        <v>1.5518257844571748</v>
      </c>
      <c r="AI40" s="100">
        <f t="shared" si="7"/>
        <v>4.2843137254901951</v>
      </c>
      <c r="AJ40" s="25"/>
      <c r="AT40"/>
      <c r="AX40"/>
      <c r="AY40"/>
      <c r="AZ40"/>
      <c r="BA40"/>
      <c r="BB40"/>
      <c r="BC40"/>
      <c r="BG40"/>
      <c r="BH40"/>
      <c r="BI40"/>
    </row>
    <row r="41" spans="1:61" ht="15.6">
      <c r="A41" s="25"/>
      <c r="B41" s="99">
        <f>+'Ark1'!C410</f>
        <v>2024</v>
      </c>
      <c r="C41" s="99">
        <f>+'Ark1'!E410</f>
        <v>32</v>
      </c>
      <c r="D41" s="99">
        <f>+IF(F41=0,"",'Ark1'!Q410)</f>
        <v>5</v>
      </c>
      <c r="E41" s="106">
        <f t="shared" si="0"/>
        <v>-10</v>
      </c>
      <c r="F41" s="2">
        <f>+'Ark1'!R410</f>
        <v>5</v>
      </c>
      <c r="G41" s="106">
        <f t="shared" si="1"/>
        <v>-14</v>
      </c>
      <c r="H41" s="101">
        <f>+IF(F41=0,"",'Ark1'!AG410)</f>
        <v>0.11235955056179776</v>
      </c>
      <c r="I41" s="101">
        <f t="shared" si="2"/>
        <v>-0.27436953553630927</v>
      </c>
      <c r="J41" s="101">
        <f>+IF(F41=0,"",'Ark1'!AH410)</f>
        <v>8.4561475449020318E-2</v>
      </c>
      <c r="K41" s="103"/>
      <c r="L41" s="18">
        <f>+IF(F41=0,"",'Ark1'!AI410)</f>
        <v>5</v>
      </c>
      <c r="M41" s="103"/>
      <c r="N41" s="515">
        <f t="shared" si="3"/>
        <v>100</v>
      </c>
      <c r="O41" s="103"/>
      <c r="P41" s="5">
        <f>+IF(F41=0,"",'Ark1'!S410)</f>
        <v>7.2</v>
      </c>
      <c r="Q41" s="100">
        <f t="shared" si="4"/>
        <v>-1.0105263157894724</v>
      </c>
      <c r="R41" s="105"/>
      <c r="S41" s="154">
        <f>+IF(L41=0,"",'Ark1'!AJ410)</f>
        <v>110.64</v>
      </c>
      <c r="T41" s="387"/>
      <c r="U41" s="22">
        <f>+IF(L41=0,"",'Ark1'!AK410)</f>
        <v>22.56746001992019</v>
      </c>
      <c r="V41" s="105"/>
      <c r="W41" s="100">
        <f>+IF(F41=0,"",'Ark1'!T410)</f>
        <v>7.4</v>
      </c>
      <c r="X41" s="100">
        <f t="shared" si="5"/>
        <v>-1.2315789473684191</v>
      </c>
      <c r="Y41" s="56">
        <f>+IF(F41=0,"",'Ark1'!U410)</f>
        <v>31.840000000000007</v>
      </c>
      <c r="Z41" s="101">
        <f t="shared" si="6"/>
        <v>-14.481052631578958</v>
      </c>
      <c r="AA41" s="300">
        <f>+IF(F41=0,"",'Ark1'!W410)</f>
        <v>20</v>
      </c>
      <c r="AB41" s="39"/>
      <c r="AC41" s="101">
        <f>+IF(F41=0,"",'Ark1'!X410)</f>
        <v>100</v>
      </c>
      <c r="AD41" s="101">
        <f>+IF(F41=0,"",'Ark1'!Y410)</f>
        <v>60</v>
      </c>
      <c r="AE41" s="101">
        <f>+IF(F41=0,"",'Ark1'!Z410)</f>
        <v>40</v>
      </c>
      <c r="AF41" s="300">
        <f>+IF(F41=0,"",'Ark1'!AA410)</f>
        <v>11.178658237910295</v>
      </c>
      <c r="AG41" s="287">
        <f>+IF(F41=0,"",'Ark1'!AB410)</f>
        <v>1.3266499161421563</v>
      </c>
      <c r="AH41" s="287">
        <f>+IF(F41=0,"",'Ark1'!AC410)</f>
        <v>1.7435595774162684</v>
      </c>
      <c r="AI41" s="100">
        <f t="shared" si="7"/>
        <v>4.4222222222222234</v>
      </c>
      <c r="AJ41" s="25"/>
      <c r="AT41"/>
      <c r="AX41"/>
      <c r="AY41"/>
      <c r="AZ41"/>
      <c r="BA41"/>
      <c r="BB41"/>
      <c r="BC41"/>
      <c r="BG41"/>
      <c r="BH41"/>
      <c r="BI41"/>
    </row>
    <row r="42" spans="1:61" ht="15.6">
      <c r="A42" s="25"/>
      <c r="B42" s="99">
        <f>+'Ark1'!C411</f>
        <v>2024</v>
      </c>
      <c r="C42" s="99">
        <f>+'Ark1'!E411</f>
        <v>33</v>
      </c>
      <c r="D42" s="99">
        <f>+IF(F42=0,"",'Ark1'!Q411)</f>
        <v>17</v>
      </c>
      <c r="E42" s="106">
        <f t="shared" ref="E42:E61" si="8">+IF(F42=0,"",D42-D96)</f>
        <v>-23</v>
      </c>
      <c r="F42" s="2">
        <f>+'Ark1'!R411</f>
        <v>21</v>
      </c>
      <c r="G42" s="106">
        <f t="shared" ref="G42:G61" si="9">+IF(F42=0,"",F42-F96)</f>
        <v>-41</v>
      </c>
      <c r="H42" s="101">
        <f>+IF(F42=0,"",'Ark1'!AG411)</f>
        <v>0.47191011235955055</v>
      </c>
      <c r="I42" s="101">
        <f t="shared" ref="I42:I61" si="10">+IF(F42=0,"",H42-H96)</f>
        <v>-0.79004795806585171</v>
      </c>
      <c r="J42" s="101">
        <f>+IF(F42=0,"",'Ark1'!AH411)</f>
        <v>0.49042468770151032</v>
      </c>
      <c r="K42" s="103"/>
      <c r="L42" s="18">
        <f>+IF(F42=0,"",'Ark1'!AI411)</f>
        <v>21</v>
      </c>
      <c r="M42" s="103"/>
      <c r="N42" s="515">
        <f t="shared" si="3"/>
        <v>100</v>
      </c>
      <c r="O42" s="103"/>
      <c r="P42" s="5">
        <f>+IF(F42=0,"",'Ark1'!S411)</f>
        <v>8.7142857142857117</v>
      </c>
      <c r="Q42" s="100">
        <f t="shared" ref="Q42:Q61" si="11">+IF(F42=0,"",P42-P96)</f>
        <v>0.24654377880183986</v>
      </c>
      <c r="R42" s="105"/>
      <c r="S42" s="154">
        <f>+IF(L42=0,"",'Ark1'!AJ411)</f>
        <v>117.98095238095242</v>
      </c>
      <c r="T42" s="387"/>
      <c r="U42" s="22">
        <f>+IF(L42=0,"",'Ark1'!AK411)</f>
        <v>25.970723377185095</v>
      </c>
      <c r="V42" s="105"/>
      <c r="W42" s="100">
        <f>+IF(F42=0,"",'Ark1'!T411)</f>
        <v>8.2380952380952355</v>
      </c>
      <c r="X42" s="100">
        <f t="shared" ref="X42:X61" si="12">+IF(F42=0,"",W42-W96)</f>
        <v>-0.14900153609831257</v>
      </c>
      <c r="Y42" s="56">
        <f>+IF(F42=0,"",'Ark1'!U411)</f>
        <v>43.966666666666654</v>
      </c>
      <c r="Z42" s="101">
        <f t="shared" ref="Z42:Z61" si="13">+IF(F42=0,"",Y42-Y96)</f>
        <v>1.1844086021505404</v>
      </c>
      <c r="AA42" s="300">
        <f>+IF(F42=0,"",'Ark1'!W411)</f>
        <v>42.857142857142847</v>
      </c>
      <c r="AB42" s="39"/>
      <c r="AC42" s="101">
        <f>+IF(F42=0,"",'Ark1'!X411)</f>
        <v>100</v>
      </c>
      <c r="AD42" s="101">
        <f>+IF(F42=0,"",'Ark1'!Y411)</f>
        <v>90.476190476190439</v>
      </c>
      <c r="AE42" s="101">
        <f>+IF(F42=0,"",'Ark1'!Z411)</f>
        <v>66.666666666666686</v>
      </c>
      <c r="AF42" s="300">
        <f>+IF(F42=0,"",'Ark1'!AA411)</f>
        <v>13.357442488787672</v>
      </c>
      <c r="AG42" s="287">
        <f>+IF(F42=0,"",'Ark1'!AB411)</f>
        <v>1.749635530559418</v>
      </c>
      <c r="AH42" s="287">
        <f>+IF(F42=0,"",'Ark1'!AC411)</f>
        <v>2.1581465130713662</v>
      </c>
      <c r="AI42" s="100">
        <f t="shared" ref="AI42:AI61" si="14">+IF(F42=0,"",Y42/P42)</f>
        <v>5.0453551912568306</v>
      </c>
      <c r="AJ42" s="25"/>
      <c r="AT42"/>
      <c r="AX42"/>
      <c r="AY42"/>
      <c r="AZ42"/>
      <c r="BA42"/>
      <c r="BB42"/>
      <c r="BC42"/>
      <c r="BG42"/>
      <c r="BH42"/>
      <c r="BI42"/>
    </row>
    <row r="43" spans="1:61" ht="15.6">
      <c r="A43" s="25"/>
      <c r="B43" s="99">
        <f>+'Ark1'!C412</f>
        <v>2024</v>
      </c>
      <c r="C43" s="99">
        <f>+'Ark1'!E412</f>
        <v>34</v>
      </c>
      <c r="D43" s="99">
        <f>+IF(F43=0,"",'Ark1'!Q412)</f>
        <v>35</v>
      </c>
      <c r="E43" s="106">
        <f t="shared" si="8"/>
        <v>-2</v>
      </c>
      <c r="F43" s="2">
        <f>+'Ark1'!R412</f>
        <v>47</v>
      </c>
      <c r="G43" s="106">
        <f t="shared" si="9"/>
        <v>-5</v>
      </c>
      <c r="H43" s="101">
        <f>+IF(F43=0,"",'Ark1'!AG412)</f>
        <v>1.0561797752808988</v>
      </c>
      <c r="I43" s="101">
        <f t="shared" si="10"/>
        <v>-2.2366708823415848E-3</v>
      </c>
      <c r="J43" s="101">
        <f>+IF(F43=0,"",'Ark1'!AH412)</f>
        <v>1.1535311321145569</v>
      </c>
      <c r="K43" s="103"/>
      <c r="L43" s="18">
        <f>+IF(F43=0,"",'Ark1'!AI412)</f>
        <v>47</v>
      </c>
      <c r="M43" s="103"/>
      <c r="N43" s="515">
        <f t="shared" si="3"/>
        <v>100</v>
      </c>
      <c r="O43" s="103"/>
      <c r="P43" s="5">
        <f>+IF(F43=0,"",'Ark1'!S412)</f>
        <v>9.2553191489361701</v>
      </c>
      <c r="Q43" s="100">
        <f t="shared" si="11"/>
        <v>1.5245499181669411</v>
      </c>
      <c r="R43" s="105"/>
      <c r="S43" s="154">
        <f>+IF(F43=0,"",'Ark1'!AJ412)</f>
        <v>118.77446808510638</v>
      </c>
      <c r="T43" s="387"/>
      <c r="U43" s="22">
        <f>+IF(F43=0,"",'Ark1'!AK412)</f>
        <v>27.073165752086489</v>
      </c>
      <c r="V43" s="105"/>
      <c r="W43" s="100">
        <f>+IF(F43=0,"",'Ark1'!T412)</f>
        <v>9.1489361702127674</v>
      </c>
      <c r="X43" s="100">
        <f t="shared" si="12"/>
        <v>1.1489361702127674</v>
      </c>
      <c r="Y43" s="56">
        <f>+IF(F43=0,"",'Ark1'!U412)</f>
        <v>46.206382978723425</v>
      </c>
      <c r="Z43" s="101">
        <f t="shared" si="13"/>
        <v>10.285229132569562</v>
      </c>
      <c r="AA43" s="300">
        <f>+IF(F43=0,"",'Ark1'!W412)</f>
        <v>59.574468085106389</v>
      </c>
      <c r="AB43" s="39"/>
      <c r="AC43" s="101">
        <f>+IF(F43=0,"",'Ark1'!X412)</f>
        <v>100</v>
      </c>
      <c r="AD43" s="101">
        <f>+IF(F43=0,"",'Ark1'!Y412)</f>
        <v>97.872340425531874</v>
      </c>
      <c r="AE43" s="101">
        <f>+IF(F43=0,"",'Ark1'!Z412)</f>
        <v>76.59574468085107</v>
      </c>
      <c r="AF43" s="300">
        <f>+IF(F43=0,"",'Ark1'!AA412)</f>
        <v>12.294202132147179</v>
      </c>
      <c r="AG43" s="287">
        <f>+IF(F43=0,"",'Ark1'!AB412)</f>
        <v>1.3600388778295245</v>
      </c>
      <c r="AH43" s="287">
        <f>+IF(F43=0,"",'Ark1'!AC412)</f>
        <v>1.8098868355861089</v>
      </c>
      <c r="AI43" s="100">
        <f t="shared" si="14"/>
        <v>4.9924137931034505</v>
      </c>
      <c r="AJ43" s="25"/>
      <c r="AT43"/>
      <c r="AX43"/>
      <c r="AY43"/>
      <c r="AZ43"/>
      <c r="BA43"/>
      <c r="BB43"/>
      <c r="BC43"/>
      <c r="BG43"/>
      <c r="BH43"/>
      <c r="BI43"/>
    </row>
    <row r="44" spans="1:61" s="3" customFormat="1" ht="15.6">
      <c r="A44" s="25"/>
      <c r="B44" s="99">
        <f>+'Ark1'!C413</f>
        <v>2024</v>
      </c>
      <c r="C44" s="99">
        <f>+'Ark1'!E413</f>
        <v>35</v>
      </c>
      <c r="D44" s="99">
        <f>+IF(F44=0,"",'Ark1'!Q413)</f>
        <v>39</v>
      </c>
      <c r="E44" s="106">
        <f t="shared" si="8"/>
        <v>-20</v>
      </c>
      <c r="F44" s="2">
        <f>+'Ark1'!R413</f>
        <v>52</v>
      </c>
      <c r="G44" s="106">
        <f t="shared" si="9"/>
        <v>-41</v>
      </c>
      <c r="H44" s="101">
        <f>+IF(F44=0,"",'Ark1'!AG413)</f>
        <v>1.1685393258426962</v>
      </c>
      <c r="I44" s="101">
        <f t="shared" si="10"/>
        <v>-0.72439777979540709</v>
      </c>
      <c r="J44" s="101">
        <f>+IF(F44=0,"",'Ark1'!AH413)</f>
        <v>1.1972991319700799</v>
      </c>
      <c r="K44" s="103"/>
      <c r="L44" s="18">
        <f>+IF(F44=0,"",'Ark1'!AI413)</f>
        <v>52</v>
      </c>
      <c r="M44" s="103"/>
      <c r="N44" s="515">
        <f t="shared" si="3"/>
        <v>100</v>
      </c>
      <c r="O44" s="103"/>
      <c r="P44" s="5">
        <f>+IF(F44=0,"",'Ark1'!S413)</f>
        <v>8.9615384615384652</v>
      </c>
      <c r="Q44" s="100">
        <f t="shared" si="11"/>
        <v>0.44540942928040295</v>
      </c>
      <c r="R44" s="105"/>
      <c r="S44" s="154">
        <f>+IF(F44=0,"",'Ark1'!AJ413)</f>
        <v>115.58269230769235</v>
      </c>
      <c r="T44" s="387"/>
      <c r="U44" s="22">
        <f>+IF(F44=0,"",'Ark1'!AK413)</f>
        <v>27.044229637483433</v>
      </c>
      <c r="V44" s="105"/>
      <c r="W44" s="100">
        <f>+IF(F44=0,"",'Ark1'!T413)</f>
        <v>8.9230769230769216</v>
      </c>
      <c r="X44" s="100">
        <f t="shared" si="12"/>
        <v>5.2109181141437588E-2</v>
      </c>
      <c r="Y44" s="56">
        <f>+IF(F44=0,"",'Ark1'!U413)</f>
        <v>43.348076923076931</v>
      </c>
      <c r="Z44" s="101">
        <f t="shared" si="13"/>
        <v>-3.3949338296112685</v>
      </c>
      <c r="AA44" s="300">
        <f>+IF(F44=0,"",'Ark1'!W413)</f>
        <v>53.84615384615384</v>
      </c>
      <c r="AB44" s="39"/>
      <c r="AC44" s="101">
        <f>+IF(F44=0,"",'Ark1'!X413)</f>
        <v>100</v>
      </c>
      <c r="AD44" s="101">
        <f>+IF(F44=0,"",'Ark1'!Y413)</f>
        <v>90.384615384615358</v>
      </c>
      <c r="AE44" s="101">
        <f>+IF(F44=0,"",'Ark1'!Z413)</f>
        <v>67.307692307692307</v>
      </c>
      <c r="AF44" s="300">
        <f>+IF(F44=0,"",'Ark1'!AA413)</f>
        <v>14.746479245837939</v>
      </c>
      <c r="AG44" s="287">
        <f>+IF(F44=0,"",'Ark1'!AB413)</f>
        <v>2.1300193070769837</v>
      </c>
      <c r="AH44" s="287">
        <f>+IF(F44=0,"",'Ark1'!AC413)</f>
        <v>1.7633682132842534</v>
      </c>
      <c r="AI44" s="100">
        <f t="shared" si="14"/>
        <v>4.837124463519312</v>
      </c>
      <c r="AJ44" s="25"/>
    </row>
    <row r="45" spans="1:61" s="3" customFormat="1" ht="15.6">
      <c r="A45" s="25"/>
      <c r="B45" s="99">
        <f>+'Ark1'!C414</f>
        <v>2024</v>
      </c>
      <c r="C45" s="99">
        <f>+'Ark1'!E414</f>
        <v>36</v>
      </c>
      <c r="D45" s="99">
        <f>+IF(F45=0,"",'Ark1'!Q414)</f>
        <v>47</v>
      </c>
      <c r="E45" s="106">
        <f t="shared" si="8"/>
        <v>21</v>
      </c>
      <c r="F45" s="2">
        <f>+'Ark1'!R414</f>
        <v>83</v>
      </c>
      <c r="G45" s="106">
        <f t="shared" si="9"/>
        <v>49</v>
      </c>
      <c r="H45" s="101">
        <f>+IF(F45=0,"",'Ark1'!AG414)</f>
        <v>1.8651685393258424</v>
      </c>
      <c r="I45" s="101">
        <f t="shared" si="10"/>
        <v>1.1731270168344929</v>
      </c>
      <c r="J45" s="101">
        <f>+IF(F45=0,"",'Ark1'!AH414)</f>
        <v>1.7162473826842304</v>
      </c>
      <c r="K45" s="103"/>
      <c r="L45" s="18">
        <f>+IF(F45=0,"",'Ark1'!AI414)</f>
        <v>83</v>
      </c>
      <c r="M45" s="103"/>
      <c r="N45" s="515">
        <f t="shared" si="3"/>
        <v>100</v>
      </c>
      <c r="O45" s="103"/>
      <c r="P45" s="5">
        <f>+IF(F45=0,"",'Ark1'!S414)</f>
        <v>8.4698795180722897</v>
      </c>
      <c r="Q45" s="100">
        <f t="shared" si="11"/>
        <v>5.8114812189938192E-2</v>
      </c>
      <c r="R45" s="105"/>
      <c r="S45" s="154">
        <f>+IF(F45=0,"",'Ark1'!AJ414)</f>
        <v>113.34457831325298</v>
      </c>
      <c r="T45" s="387"/>
      <c r="U45" s="22">
        <f>+IF(F45=0,"",'Ark1'!AK414)</f>
        <v>25.380042673742455</v>
      </c>
      <c r="V45" s="105"/>
      <c r="W45" s="100">
        <f>+IF(F45=0,"",'Ark1'!T414)</f>
        <v>8.7228915662650603</v>
      </c>
      <c r="X45" s="100">
        <f t="shared" si="12"/>
        <v>0.22289156626506035</v>
      </c>
      <c r="Y45" s="56">
        <f>+IF(F45=0,"",'Ark1'!U414)</f>
        <v>38.928915662650589</v>
      </c>
      <c r="Z45" s="101">
        <f t="shared" si="13"/>
        <v>-6.9416725726435402</v>
      </c>
      <c r="AA45" s="300">
        <f>+IF(F45=0,"",'Ark1'!W414)</f>
        <v>54.216867469879517</v>
      </c>
      <c r="AB45" s="39"/>
      <c r="AC45" s="101">
        <f>+IF(F45=0,"",'Ark1'!X414)</f>
        <v>98.795180722891587</v>
      </c>
      <c r="AD45" s="101">
        <f>+IF(F45=0,"",'Ark1'!Y414)</f>
        <v>77.108433734939737</v>
      </c>
      <c r="AE45" s="101">
        <f>+IF(F45=0,"",'Ark1'!Z414)</f>
        <v>56.626506024096393</v>
      </c>
      <c r="AF45" s="300">
        <f>+IF(F45=0,"",'Ark1'!AA414)</f>
        <v>15.379939446513776</v>
      </c>
      <c r="AG45" s="287">
        <f>+IF(F45=0,"",'Ark1'!AB414)</f>
        <v>1.7239444082781488</v>
      </c>
      <c r="AH45" s="287">
        <f>+IF(F45=0,"",'Ark1'!AC414)</f>
        <v>1.2830052541661829</v>
      </c>
      <c r="AI45" s="100">
        <f t="shared" si="14"/>
        <v>4.5961593172119466</v>
      </c>
      <c r="AJ45" s="25"/>
    </row>
    <row r="46" spans="1:61" s="3" customFormat="1" ht="15.6">
      <c r="A46" s="25"/>
      <c r="B46" s="99">
        <f>+'Ark1'!C415</f>
        <v>2024</v>
      </c>
      <c r="C46" s="99">
        <f>+'Ark1'!E415</f>
        <v>37</v>
      </c>
      <c r="D46" s="99">
        <f>+IF(F46=0,"",'Ark1'!Q415)</f>
        <v>23</v>
      </c>
      <c r="E46" s="106">
        <f t="shared" si="8"/>
        <v>-3</v>
      </c>
      <c r="F46" s="2">
        <f>+'Ark1'!R415</f>
        <v>27</v>
      </c>
      <c r="G46" s="106">
        <f t="shared" si="9"/>
        <v>-7</v>
      </c>
      <c r="H46" s="101">
        <f>+IF(F46=0,"",'Ark1'!AG415)</f>
        <v>0.60674157303370801</v>
      </c>
      <c r="I46" s="101">
        <f t="shared" si="10"/>
        <v>-8.5299949457641522E-2</v>
      </c>
      <c r="J46" s="101">
        <f>+IF(F46=0,"",'Ark1'!AH415)</f>
        <v>0.65859154151532817</v>
      </c>
      <c r="K46" s="103"/>
      <c r="L46" s="18">
        <f>+IF(F46=0,"",'Ark1'!AI415)</f>
        <v>26</v>
      </c>
      <c r="M46" s="103"/>
      <c r="N46" s="515">
        <f t="shared" si="3"/>
        <v>96.296296296296291</v>
      </c>
      <c r="O46" s="103"/>
      <c r="P46" s="5">
        <f>+IF(F46=0,"",'Ark1'!S415)</f>
        <v>9.2222222222222232</v>
      </c>
      <c r="Q46" s="100">
        <f t="shared" si="11"/>
        <v>0.57516339869281197</v>
      </c>
      <c r="R46" s="105"/>
      <c r="S46" s="154">
        <f>+IF(F46=0,"",'Ark1'!AJ415)</f>
        <v>117.32692307692304</v>
      </c>
      <c r="T46" s="387"/>
      <c r="U46" s="22">
        <f>+IF(F46=0,"",'Ark1'!AK415)</f>
        <v>28.515013214199072</v>
      </c>
      <c r="V46" s="105"/>
      <c r="W46" s="100">
        <f>+IF(F46=0,"",'Ark1'!T415)</f>
        <v>8.9629629629629655</v>
      </c>
      <c r="X46" s="100">
        <f t="shared" si="12"/>
        <v>-0.15468409586056353</v>
      </c>
      <c r="Y46" s="56">
        <f>+IF(F46=0,"",'Ark1'!U415)</f>
        <v>45.922222222222224</v>
      </c>
      <c r="Z46" s="101">
        <f t="shared" si="13"/>
        <v>1.4281045751634025</v>
      </c>
      <c r="AA46" s="300">
        <f>+IF(F46=0,"",'Ark1'!W415)</f>
        <v>62.962962962962969</v>
      </c>
      <c r="AB46" s="39"/>
      <c r="AC46" s="101">
        <f>+IF(F46=0,"",'Ark1'!X415)</f>
        <v>100</v>
      </c>
      <c r="AD46" s="101">
        <f>+IF(F46=0,"",'Ark1'!Y415)</f>
        <v>100</v>
      </c>
      <c r="AE46" s="101">
        <f>+IF(F46=0,"",'Ark1'!Z415)</f>
        <v>74.074074074074076</v>
      </c>
      <c r="AF46" s="300">
        <f>+IF(F46=0,"",'Ark1'!AA415)</f>
        <v>13.153237408371689</v>
      </c>
      <c r="AG46" s="287">
        <f>+IF(F46=0,"",'Ark1'!AB415)</f>
        <v>2.4993826398226671</v>
      </c>
      <c r="AH46" s="287">
        <f>+IF(F46=0,"",'Ark1'!AC415)</f>
        <v>2.3956980190809194</v>
      </c>
      <c r="AI46" s="100">
        <f t="shared" si="14"/>
        <v>4.9795180722891565</v>
      </c>
      <c r="AJ46" s="25"/>
    </row>
    <row r="47" spans="1:61" s="3" customFormat="1" ht="15.6">
      <c r="A47" s="25"/>
      <c r="B47" s="99">
        <f>+'Ark1'!C416</f>
        <v>2024</v>
      </c>
      <c r="C47" s="99">
        <f>+'Ark1'!E416</f>
        <v>38</v>
      </c>
      <c r="D47" s="99">
        <f>+IF(F47=0,"",'Ark1'!Q416)</f>
        <v>30</v>
      </c>
      <c r="E47" s="106">
        <f t="shared" si="8"/>
        <v>-3</v>
      </c>
      <c r="F47" s="2">
        <f>+'Ark1'!R416</f>
        <v>38</v>
      </c>
      <c r="G47" s="106">
        <f t="shared" si="9"/>
        <v>-16</v>
      </c>
      <c r="H47" s="101">
        <f>+IF(F47=0,"",'Ark1'!AG416)</f>
        <v>0.85393258426966268</v>
      </c>
      <c r="I47" s="101">
        <f t="shared" si="10"/>
        <v>-0.24519218674600995</v>
      </c>
      <c r="J47" s="101">
        <f>+IF(F47=0,"",'Ark1'!AH416)</f>
        <v>0.75807875477915709</v>
      </c>
      <c r="K47" s="103"/>
      <c r="L47" s="18">
        <f>+IF(F47=0,"",'Ark1'!AI416)</f>
        <v>38</v>
      </c>
      <c r="M47" s="103"/>
      <c r="N47" s="515">
        <f t="shared" si="3"/>
        <v>100</v>
      </c>
      <c r="O47" s="103"/>
      <c r="P47" s="5">
        <f>+IF(F47=0,"",'Ark1'!S416)</f>
        <v>8.5</v>
      </c>
      <c r="Q47" s="100">
        <f t="shared" si="11"/>
        <v>0.85185185185185297</v>
      </c>
      <c r="R47" s="105"/>
      <c r="S47" s="154">
        <f>+IF(F47=0,"",'Ark1'!AJ416)</f>
        <v>112.6131578947368</v>
      </c>
      <c r="T47" s="387"/>
      <c r="U47" s="22">
        <f>+IF(F47=0,"",'Ark1'!AK416)</f>
        <v>25.582728686445314</v>
      </c>
      <c r="V47" s="105"/>
      <c r="W47" s="100">
        <f>+IF(F47=0,"",'Ark1'!T416)</f>
        <v>8.8947368421052619</v>
      </c>
      <c r="X47" s="100">
        <f t="shared" si="12"/>
        <v>7.9922027290447062E-2</v>
      </c>
      <c r="Y47" s="56">
        <f>+IF(F47=0,"",'Ark1'!U416)</f>
        <v>37.557894736842115</v>
      </c>
      <c r="Z47" s="101">
        <f t="shared" si="13"/>
        <v>1.6412280701754582</v>
      </c>
      <c r="AA47" s="300">
        <f>+IF(F47=0,"",'Ark1'!W416)</f>
        <v>60.526315789473678</v>
      </c>
      <c r="AB47" s="39"/>
      <c r="AC47" s="101">
        <f>+IF(F47=0,"",'Ark1'!X416)</f>
        <v>100</v>
      </c>
      <c r="AD47" s="101">
        <f>+IF(F47=0,"",'Ark1'!Y416)</f>
        <v>78.947368421052644</v>
      </c>
      <c r="AE47" s="101">
        <f>+IF(F47=0,"",'Ark1'!Z416)</f>
        <v>60.526315789473678</v>
      </c>
      <c r="AF47" s="300">
        <f>+IF(F47=0,"",'Ark1'!AA416)</f>
        <v>13.548074859919121</v>
      </c>
      <c r="AG47" s="287">
        <f>+IF(F47=0,"",'Ark1'!AB416)</f>
        <v>2.0358626776148889</v>
      </c>
      <c r="AH47" s="287">
        <f>+IF(F47=0,"",'Ark1'!AC416)</f>
        <v>1.7440043711348294</v>
      </c>
      <c r="AI47" s="100">
        <f t="shared" si="14"/>
        <v>4.4185758513931903</v>
      </c>
      <c r="AJ47" s="25"/>
    </row>
    <row r="48" spans="1:61" s="3" customFormat="1" ht="15.6">
      <c r="A48" s="25"/>
      <c r="B48" s="99">
        <f>+'Ark1'!C417</f>
        <v>2024</v>
      </c>
      <c r="C48" s="99">
        <f>+'Ark1'!E417</f>
        <v>39</v>
      </c>
      <c r="D48" s="99">
        <f>+IF(F48=0,"",'Ark1'!Q417)</f>
        <v>45</v>
      </c>
      <c r="E48" s="106">
        <f t="shared" si="8"/>
        <v>-12</v>
      </c>
      <c r="F48" s="2">
        <f>+'Ark1'!R417</f>
        <v>61</v>
      </c>
      <c r="G48" s="106">
        <f t="shared" si="9"/>
        <v>-20</v>
      </c>
      <c r="H48" s="101">
        <f>+IF(F48=0,"",'Ark1'!AG417)</f>
        <v>1.3707865168539319</v>
      </c>
      <c r="I48" s="101">
        <f t="shared" si="10"/>
        <v>-0.2779006396695769</v>
      </c>
      <c r="J48" s="101">
        <f>+IF(F48=0,"",'Ark1'!AH417)</f>
        <v>1.2138714814299378</v>
      </c>
      <c r="K48" s="103"/>
      <c r="L48" s="18">
        <f>+IF(F48=0,"",'Ark1'!AI417)</f>
        <v>61</v>
      </c>
      <c r="M48" s="103"/>
      <c r="N48" s="515">
        <f t="shared" si="3"/>
        <v>100</v>
      </c>
      <c r="O48" s="103"/>
      <c r="P48" s="5">
        <f>+IF(F48=0,"",'Ark1'!S417)</f>
        <v>8.0491803278688518</v>
      </c>
      <c r="Q48" s="100">
        <f t="shared" si="11"/>
        <v>8.6217364905889049E-2</v>
      </c>
      <c r="R48" s="105"/>
      <c r="S48" s="154">
        <f>+IF(F48=0,"",'Ark1'!AJ417)</f>
        <v>113.9114754098361</v>
      </c>
      <c r="T48" s="387"/>
      <c r="U48" s="22">
        <f>+IF(F48=0,"",'Ark1'!AK417)</f>
        <v>24.174095538789313</v>
      </c>
      <c r="V48" s="105"/>
      <c r="W48" s="100">
        <f>+IF(F48=0,"",'Ark1'!T417)</f>
        <v>7.9344262295081984</v>
      </c>
      <c r="X48" s="100">
        <f t="shared" si="12"/>
        <v>-1.3124873507387127</v>
      </c>
      <c r="Y48" s="56">
        <f>+IF(F48=0,"",'Ark1'!U417)</f>
        <v>37.463934426229507</v>
      </c>
      <c r="Z48" s="101">
        <f t="shared" si="13"/>
        <v>-0.98051001821495731</v>
      </c>
      <c r="AA48" s="300">
        <f>+IF(F48=0,"",'Ark1'!W417)</f>
        <v>36.065573770491802</v>
      </c>
      <c r="AB48" s="39"/>
      <c r="AC48" s="101">
        <f>+IF(F48=0,"",'Ark1'!X417)</f>
        <v>98.360655737704931</v>
      </c>
      <c r="AD48" s="101">
        <f>+IF(F48=0,"",'Ark1'!Y417)</f>
        <v>78.688524590163937</v>
      </c>
      <c r="AE48" s="101">
        <f>+IF(F48=0,"",'Ark1'!Z417)</f>
        <v>50.819672131147534</v>
      </c>
      <c r="AF48" s="300">
        <f>+IF(F48=0,"",'Ark1'!AA417)</f>
        <v>14.254191592753104</v>
      </c>
      <c r="AG48" s="287">
        <f>+IF(F48=0,"",'Ark1'!AB417)</f>
        <v>1.9787910658369097</v>
      </c>
      <c r="AH48" s="287">
        <f>+IF(F48=0,"",'Ark1'!AC417)</f>
        <v>2.0793193436994</v>
      </c>
      <c r="AI48" s="100">
        <f t="shared" si="14"/>
        <v>4.6543788187372712</v>
      </c>
      <c r="AJ48" s="25"/>
    </row>
    <row r="49" spans="1:36" s="3" customFormat="1" ht="15.6">
      <c r="A49" s="25"/>
      <c r="B49" s="99">
        <f>+'Ark1'!C418</f>
        <v>2024</v>
      </c>
      <c r="C49" s="99">
        <f>+'Ark1'!E418</f>
        <v>40</v>
      </c>
      <c r="D49" s="99">
        <f>+IF(F49=0,"",'Ark1'!Q418)</f>
        <v>61</v>
      </c>
      <c r="E49" s="106">
        <f t="shared" si="8"/>
        <v>-3</v>
      </c>
      <c r="F49" s="2">
        <f>+'Ark1'!R418</f>
        <v>87</v>
      </c>
      <c r="G49" s="106">
        <f t="shared" si="9"/>
        <v>-18</v>
      </c>
      <c r="H49" s="101">
        <f>+IF(F49=0,"",'Ark1'!AG418)</f>
        <v>1.9550561797752808</v>
      </c>
      <c r="I49" s="101">
        <f t="shared" si="10"/>
        <v>-0.18213087497741576</v>
      </c>
      <c r="J49" s="101">
        <f>+IF(F49=0,"",'Ark1'!AH418)</f>
        <v>1.8199307998177032</v>
      </c>
      <c r="K49" s="103"/>
      <c r="L49" s="18">
        <f>+IF(F49=0,"",'Ark1'!AI418)</f>
        <v>87</v>
      </c>
      <c r="M49" s="103"/>
      <c r="N49" s="515">
        <f t="shared" si="3"/>
        <v>100</v>
      </c>
      <c r="O49" s="103"/>
      <c r="P49" s="5">
        <f>+IF(F49=0,"",'Ark1'!S418)</f>
        <v>8.4712643678160902</v>
      </c>
      <c r="Q49" s="100">
        <f t="shared" si="11"/>
        <v>0.69983579638752058</v>
      </c>
      <c r="R49" s="105"/>
      <c r="S49" s="154">
        <f>+IF(F49=0,"",'Ark1'!AJ418)</f>
        <v>114.91839080459771</v>
      </c>
      <c r="T49" s="387"/>
      <c r="U49" s="22">
        <f>+IF(F49=0,"",'Ark1'!AK418)</f>
        <v>25.034271951869169</v>
      </c>
      <c r="V49" s="105"/>
      <c r="W49" s="100">
        <f>+IF(F49=0,"",'Ark1'!T418)</f>
        <v>8.8275862068965498</v>
      </c>
      <c r="X49" s="100">
        <f t="shared" si="12"/>
        <v>0.56091954022988055</v>
      </c>
      <c r="Y49" s="56">
        <f>+IF(F49=0,"",'Ark1'!U418)</f>
        <v>39.38275862068965</v>
      </c>
      <c r="Z49" s="101">
        <f t="shared" si="13"/>
        <v>3.919901477832525</v>
      </c>
      <c r="AA49" s="300">
        <f>+IF(F49=0,"",'Ark1'!W418)</f>
        <v>56.32183908045976</v>
      </c>
      <c r="AB49" s="39"/>
      <c r="AC49" s="101">
        <f>+IF(F49=0,"",'Ark1'!X418)</f>
        <v>98.850574712643706</v>
      </c>
      <c r="AD49" s="101">
        <f>+IF(F49=0,"",'Ark1'!Y418)</f>
        <v>88.505747126436802</v>
      </c>
      <c r="AE49" s="101">
        <f>+IF(F49=0,"",'Ark1'!Z418)</f>
        <v>62.068965517241359</v>
      </c>
      <c r="AF49" s="300">
        <f>+IF(F49=0,"",'Ark1'!AA418)</f>
        <v>13.326632283596462</v>
      </c>
      <c r="AG49" s="287">
        <f>+IF(F49=0,"",'Ark1'!AB418)</f>
        <v>1.6177114561617647</v>
      </c>
      <c r="AH49" s="287">
        <f>+IF(F49=0,"",'Ark1'!AC418)</f>
        <v>1.525318105520338</v>
      </c>
      <c r="AI49" s="100">
        <f t="shared" si="14"/>
        <v>4.6489823609226599</v>
      </c>
      <c r="AJ49" s="25"/>
    </row>
    <row r="50" spans="1:36" s="2" customFormat="1" ht="15.6">
      <c r="A50" s="25"/>
      <c r="B50" s="99">
        <f>+'Ark1'!C419</f>
        <v>2024</v>
      </c>
      <c r="C50" s="99">
        <f>+'Ark1'!E419</f>
        <v>41</v>
      </c>
      <c r="D50" s="99">
        <f>+IF(F50=0,"",'Ark1'!Q419)</f>
        <v>71</v>
      </c>
      <c r="E50" s="106">
        <f t="shared" si="8"/>
        <v>-7</v>
      </c>
      <c r="F50" s="2">
        <f>+'Ark1'!R419</f>
        <v>91</v>
      </c>
      <c r="G50" s="106">
        <f t="shared" si="9"/>
        <v>-12</v>
      </c>
      <c r="H50" s="101">
        <f>+IF(F50=0,"",'Ark1'!AG419)</f>
        <v>2.0449438202247192</v>
      </c>
      <c r="I50" s="101">
        <f t="shared" si="10"/>
        <v>-5.153490967554486E-2</v>
      </c>
      <c r="J50" s="101">
        <f>+IF(F50=0,"",'Ark1'!AH419)</f>
        <v>1.9491632557017899</v>
      </c>
      <c r="K50" s="103"/>
      <c r="L50" s="18">
        <f>+IF(F50=0,"",'Ark1'!AI419)</f>
        <v>91</v>
      </c>
      <c r="M50" s="103"/>
      <c r="N50" s="515">
        <f t="shared" si="3"/>
        <v>100</v>
      </c>
      <c r="O50" s="103"/>
      <c r="P50" s="5">
        <f>+IF(F50=0,"",'Ark1'!S419)</f>
        <v>8.4725274725274744</v>
      </c>
      <c r="Q50" s="100">
        <f t="shared" si="11"/>
        <v>0.7055371812653366</v>
      </c>
      <c r="R50" s="105"/>
      <c r="S50" s="154">
        <f>+IF(F50=0,"",'Ark1'!AJ419)</f>
        <v>115.44945054945056</v>
      </c>
      <c r="T50" s="387"/>
      <c r="U50" s="22">
        <f>+IF(F50=0,"",'Ark1'!AK419)</f>
        <v>25.374414687079906</v>
      </c>
      <c r="V50" s="105"/>
      <c r="W50" s="100">
        <f>+IF(F50=0,"",'Ark1'!T419)</f>
        <v>8.8351648351648304</v>
      </c>
      <c r="X50" s="100">
        <f t="shared" si="12"/>
        <v>0.34972794196094625</v>
      </c>
      <c r="Y50" s="56">
        <f>+IF(F50=0,"",'Ark1'!U419)</f>
        <v>40.325274725274717</v>
      </c>
      <c r="Z50" s="101">
        <f t="shared" si="13"/>
        <v>2.4029446281873277</v>
      </c>
      <c r="AA50" s="101">
        <f>+IF(F50=0,"",'Ark1'!W419)</f>
        <v>52.747252747252737</v>
      </c>
      <c r="AB50" s="39"/>
      <c r="AC50" s="101">
        <f>+IF(F50=0,"",'Ark1'!X419)</f>
        <v>98.901098901098891</v>
      </c>
      <c r="AD50" s="101">
        <f>+IF(F50=0,"",'Ark1'!Y419)</f>
        <v>91.208791208791183</v>
      </c>
      <c r="AE50" s="101">
        <f>+IF(F50=0,"",'Ark1'!Z419)</f>
        <v>61.538461538461519</v>
      </c>
      <c r="AF50" s="300">
        <f>+IF(F50=0,"",'Ark1'!AA419)</f>
        <v>13.497916757509589</v>
      </c>
      <c r="AG50" s="287">
        <f>+IF(F50=0,"",'Ark1'!AB419)</f>
        <v>1.7436897807359724</v>
      </c>
      <c r="AH50" s="287">
        <f>+IF(F50=0,"",'Ark1'!AC419)</f>
        <v>3.5772902024590594</v>
      </c>
      <c r="AI50" s="100">
        <f t="shared" si="14"/>
        <v>4.7595330739299593</v>
      </c>
      <c r="AJ50" s="25"/>
    </row>
    <row r="51" spans="1:36" s="3" customFormat="1" ht="15.6">
      <c r="A51" s="25"/>
      <c r="B51" s="99">
        <f>+'Ark1'!C420</f>
        <v>2024</v>
      </c>
      <c r="C51" s="99">
        <f>+'Ark1'!E420</f>
        <v>42</v>
      </c>
      <c r="D51" s="99">
        <f>+IF(F51=0,"",'Ark1'!Q420)</f>
        <v>112</v>
      </c>
      <c r="E51" s="106">
        <f t="shared" si="8"/>
        <v>41</v>
      </c>
      <c r="F51" s="2">
        <f>+'Ark1'!R420</f>
        <v>147</v>
      </c>
      <c r="G51" s="106">
        <f t="shared" si="9"/>
        <v>57</v>
      </c>
      <c r="H51" s="101">
        <f>+IF(F51=0,"",'Ark1'!AG420)</f>
        <v>3.3033707865168522</v>
      </c>
      <c r="I51" s="101">
        <f t="shared" si="10"/>
        <v>1.4714961681573979</v>
      </c>
      <c r="J51" s="101">
        <f>+IF(F51=0,"",'Ark1'!AH420)</f>
        <v>3.2561479698340743</v>
      </c>
      <c r="K51" s="103"/>
      <c r="L51" s="18">
        <f>+IF(F51=0,"",'Ark1'!AI420)</f>
        <v>147</v>
      </c>
      <c r="M51" s="103"/>
      <c r="N51" s="515">
        <f t="shared" si="3"/>
        <v>100</v>
      </c>
      <c r="O51" s="103"/>
      <c r="P51" s="5">
        <f>+IF(F51=0,"",'Ark1'!S420)</f>
        <v>8.5442176870748305</v>
      </c>
      <c r="Q51" s="100">
        <f t="shared" si="11"/>
        <v>-8.9115646258500547E-2</v>
      </c>
      <c r="R51" s="105"/>
      <c r="S51" s="154">
        <f>+IF(F51=0,"",'Ark1'!AJ420)</f>
        <v>115.94761904761904</v>
      </c>
      <c r="T51" s="387"/>
      <c r="U51" s="22">
        <f>+IF(F51=0,"",'Ark1'!AK420)</f>
        <v>25.946998620181581</v>
      </c>
      <c r="V51" s="105"/>
      <c r="W51" s="100">
        <f>+IF(F51=0,"",'Ark1'!T420)</f>
        <v>7.8027210884353746</v>
      </c>
      <c r="X51" s="100">
        <f t="shared" si="12"/>
        <v>-0.7750566893424029</v>
      </c>
      <c r="Y51" s="56">
        <f>+IF(F51=0,"",'Ark1'!U420)</f>
        <v>41.70204081632653</v>
      </c>
      <c r="Z51" s="101">
        <f t="shared" si="13"/>
        <v>-0.17129251700679049</v>
      </c>
      <c r="AA51" s="101">
        <f>+IF(F51=0,"",'Ark1'!W420)</f>
        <v>34.693877551020407</v>
      </c>
      <c r="AB51" s="39"/>
      <c r="AC51" s="101">
        <f>+IF(F51=0,"",'Ark1'!X420)</f>
        <v>97.959183673469383</v>
      </c>
      <c r="AD51" s="101">
        <f>+IF(F51=0,"",'Ark1'!Y420)</f>
        <v>91.836734693877574</v>
      </c>
      <c r="AE51" s="101">
        <f>+IF(F51=0,"",'Ark1'!Z420)</f>
        <v>65.306122448979593</v>
      </c>
      <c r="AF51" s="300">
        <f>+IF(F51=0,"",'Ark1'!AA420)</f>
        <v>13.408168235329741</v>
      </c>
      <c r="AG51" s="287">
        <f>+IF(F51=0,"",'Ark1'!AB420)</f>
        <v>1.8228754011513064</v>
      </c>
      <c r="AH51" s="287">
        <f>+IF(F51=0,"",'Ark1'!AC420)</f>
        <v>1.6928800713026859</v>
      </c>
      <c r="AI51" s="100">
        <f t="shared" si="14"/>
        <v>4.8807324840764323</v>
      </c>
      <c r="AJ51" s="25"/>
    </row>
    <row r="52" spans="1:36" s="3" customFormat="1" ht="15.6">
      <c r="A52" s="25"/>
      <c r="B52" s="99">
        <f>+'Ark1'!C421</f>
        <v>2024</v>
      </c>
      <c r="C52" s="99">
        <f>+'Ark1'!E421</f>
        <v>43</v>
      </c>
      <c r="D52" s="99">
        <f>+IF(F52=0,"",'Ark1'!Q421)</f>
        <v>90</v>
      </c>
      <c r="E52" s="106">
        <f t="shared" si="8"/>
        <v>-20</v>
      </c>
      <c r="F52" s="2">
        <f>+'Ark1'!R421</f>
        <v>134</v>
      </c>
      <c r="G52" s="106">
        <f t="shared" si="9"/>
        <v>-25</v>
      </c>
      <c r="H52" s="101">
        <f>+IF(F52=0,"",'Ark1'!AG421)</f>
        <v>3.01123595505618</v>
      </c>
      <c r="I52" s="101">
        <f t="shared" si="10"/>
        <v>-0.22507587071218982</v>
      </c>
      <c r="J52" s="101">
        <f>+IF(F52=0,"",'Ark1'!AH421)</f>
        <v>2.8931497768575625</v>
      </c>
      <c r="K52" s="103"/>
      <c r="L52" s="18">
        <f>+IF(F52=0,"",'Ark1'!AI421)</f>
        <v>134</v>
      </c>
      <c r="M52" s="103"/>
      <c r="N52" s="515">
        <f t="shared" si="3"/>
        <v>100</v>
      </c>
      <c r="O52" s="103"/>
      <c r="P52" s="5">
        <f>+IF(F52=0,"",'Ark1'!S421)</f>
        <v>8.2985074626865671</v>
      </c>
      <c r="Q52" s="100">
        <f t="shared" si="11"/>
        <v>-2.853656247066283E-2</v>
      </c>
      <c r="R52" s="105"/>
      <c r="S52" s="154">
        <f>+IF(F52=0,"",'Ark1'!AJ421)</f>
        <v>116.06268656716421</v>
      </c>
      <c r="T52" s="387"/>
      <c r="U52" s="22">
        <f>+IF(F52=0,"",'Ark1'!AK421)</f>
        <v>25.227176518949655</v>
      </c>
      <c r="V52" s="105"/>
      <c r="W52" s="100">
        <f>+IF(F52=0,"",'Ark1'!T421)</f>
        <v>7.2835820895522367</v>
      </c>
      <c r="X52" s="100">
        <f t="shared" si="12"/>
        <v>-0.50887074063643833</v>
      </c>
      <c r="Y52" s="56">
        <f>+IF(F52=0,"",'Ark1'!U421)</f>
        <v>40.647761194029847</v>
      </c>
      <c r="Z52" s="101">
        <f t="shared" si="13"/>
        <v>-0.109282831127409</v>
      </c>
      <c r="AA52" s="101">
        <f>+IF(F52=0,"",'Ark1'!W421)</f>
        <v>17.164179104477611</v>
      </c>
      <c r="AB52" s="39"/>
      <c r="AC52" s="101">
        <f>+IF(F52=0,"",'Ark1'!X421)</f>
        <v>100</v>
      </c>
      <c r="AD52" s="101">
        <f>+IF(F52=0,"",'Ark1'!Y421)</f>
        <v>92.53731343283583</v>
      </c>
      <c r="AE52" s="101">
        <f>+IF(F52=0,"",'Ark1'!Z421)</f>
        <v>61.194029850746254</v>
      </c>
      <c r="AF52" s="300">
        <f>+IF(F52=0,"",'Ark1'!AA421)</f>
        <v>13.048804579650088</v>
      </c>
      <c r="AG52" s="287">
        <f>+IF(F52=0,"",'Ark1'!AB421)</f>
        <v>1.6796848085026117</v>
      </c>
      <c r="AH52" s="287">
        <f>+IF(F52=0,"",'Ark1'!AC421)</f>
        <v>1.5863783041438524</v>
      </c>
      <c r="AI52" s="100">
        <f t="shared" si="14"/>
        <v>4.8982014388489201</v>
      </c>
      <c r="AJ52" s="25"/>
    </row>
    <row r="53" spans="1:36" s="3" customFormat="1" ht="15.6">
      <c r="A53" s="25"/>
      <c r="B53" s="99">
        <f>+'Ark1'!C422</f>
        <v>2024</v>
      </c>
      <c r="C53" s="99">
        <f>+'Ark1'!E422</f>
        <v>44</v>
      </c>
      <c r="D53" s="99">
        <f>+IF(F53=0,"",'Ark1'!Q422)</f>
        <v>95</v>
      </c>
      <c r="E53" s="106">
        <f t="shared" si="8"/>
        <v>-10</v>
      </c>
      <c r="F53" s="2">
        <f>+'Ark1'!R422</f>
        <v>126</v>
      </c>
      <c r="G53" s="106">
        <f t="shared" si="9"/>
        <v>-13</v>
      </c>
      <c r="H53" s="101">
        <f>+IF(F53=0,"",'Ark1'!AG422)</f>
        <v>2.8314606741573023</v>
      </c>
      <c r="I53" s="101">
        <f t="shared" si="10"/>
        <v>2.2320969132545443E-3</v>
      </c>
      <c r="J53" s="101">
        <f>+IF(F53=0,"",'Ark1'!AH422)</f>
        <v>2.93888308738621</v>
      </c>
      <c r="K53" s="103"/>
      <c r="L53" s="18">
        <f>+IF(F53=0,"",'Ark1'!AI422)</f>
        <v>126</v>
      </c>
      <c r="M53" s="103"/>
      <c r="N53" s="515">
        <f t="shared" si="3"/>
        <v>100</v>
      </c>
      <c r="O53" s="103"/>
      <c r="P53" s="5">
        <f>+IF(F53=0,"",'Ark1'!S422)</f>
        <v>8.6269841269841283</v>
      </c>
      <c r="Q53" s="100">
        <f t="shared" si="11"/>
        <v>0.53345894712801467</v>
      </c>
      <c r="R53" s="105"/>
      <c r="S53" s="154">
        <f>+IF(F53=0,"",'Ark1'!AJ422)</f>
        <v>117.18809523809522</v>
      </c>
      <c r="T53" s="387"/>
      <c r="U53" s="22">
        <f>+IF(F53=0,"",'Ark1'!AK422)</f>
        <v>26.618358478994875</v>
      </c>
      <c r="V53" s="105"/>
      <c r="W53" s="100">
        <f>+IF(F53=0,"",'Ark1'!T422)</f>
        <v>7.0476190476190492</v>
      </c>
      <c r="X53" s="100">
        <f t="shared" si="12"/>
        <v>-0.4272010962658408</v>
      </c>
      <c r="Y53" s="56">
        <f>+IF(F53=0,"",'Ark1'!U422)</f>
        <v>43.911904761904779</v>
      </c>
      <c r="Z53" s="101">
        <f t="shared" si="13"/>
        <v>1.5680198698184569</v>
      </c>
      <c r="AA53" s="101">
        <f>+IF(F53=0,"",'Ark1'!W422)</f>
        <v>18.253968253968257</v>
      </c>
      <c r="AB53" s="39"/>
      <c r="AC53" s="101">
        <f>+IF(F53=0,"",'Ark1'!X422)</f>
        <v>100</v>
      </c>
      <c r="AD53" s="101">
        <f>+IF(F53=0,"",'Ark1'!Y422)</f>
        <v>92.857142857142875</v>
      </c>
      <c r="AE53" s="101">
        <f>+IF(F53=0,"",'Ark1'!Z422)</f>
        <v>75.396825396825392</v>
      </c>
      <c r="AF53" s="300">
        <f>+IF(F53=0,"",'Ark1'!AA422)</f>
        <v>13.030864503371019</v>
      </c>
      <c r="AG53" s="287">
        <f>+IF(F53=0,"",'Ark1'!AB422)</f>
        <v>1.5416653898791481</v>
      </c>
      <c r="AH53" s="287">
        <f>+IF(F53=0,"",'Ark1'!AC422)</f>
        <v>1.61764645252029</v>
      </c>
      <c r="AI53" s="100">
        <f t="shared" si="14"/>
        <v>5.0900643974241042</v>
      </c>
      <c r="AJ53" s="25"/>
    </row>
    <row r="54" spans="1:36" s="3" customFormat="1" ht="15.6">
      <c r="A54" s="25"/>
      <c r="B54" s="99">
        <f>+'Ark1'!C423</f>
        <v>2024</v>
      </c>
      <c r="C54" s="99">
        <f>+'Ark1'!E423</f>
        <v>45</v>
      </c>
      <c r="D54" s="99">
        <f>+IF(F54=0,"",'Ark1'!Q423)</f>
        <v>60</v>
      </c>
      <c r="E54" s="106">
        <f t="shared" si="8"/>
        <v>-19</v>
      </c>
      <c r="F54" s="2">
        <f>+'Ark1'!R423</f>
        <v>83</v>
      </c>
      <c r="G54" s="106">
        <f t="shared" si="9"/>
        <v>-27</v>
      </c>
      <c r="H54" s="101">
        <f>+IF(F54=0,"",'Ark1'!AG423)</f>
        <v>1.8651685393258424</v>
      </c>
      <c r="I54" s="101">
        <f t="shared" si="10"/>
        <v>-0.37378932755793581</v>
      </c>
      <c r="J54" s="101">
        <f>+IF(F54=0,"",'Ark1'!AH423)</f>
        <v>1.7994278290115973</v>
      </c>
      <c r="K54" s="103"/>
      <c r="L54" s="18">
        <f>+IF(F54=0,"",'Ark1'!AI423)</f>
        <v>83</v>
      </c>
      <c r="M54" s="103"/>
      <c r="N54" s="515">
        <f t="shared" si="3"/>
        <v>100</v>
      </c>
      <c r="O54" s="103"/>
      <c r="P54" s="5">
        <f>+IF(F54=0,"",'Ark1'!S423)</f>
        <v>8.1204819277108413</v>
      </c>
      <c r="Q54" s="100">
        <f t="shared" si="11"/>
        <v>0.5386637458926602</v>
      </c>
      <c r="R54" s="105"/>
      <c r="S54" s="154">
        <f>+IF(F54=0,"",'Ark1'!AJ423)</f>
        <v>116.78795180722896</v>
      </c>
      <c r="T54" s="387"/>
      <c r="U54" s="22">
        <f>+IF(F54=0,"",'Ark1'!AK423)</f>
        <v>24.738179471083676</v>
      </c>
      <c r="V54" s="105"/>
      <c r="W54" s="100">
        <f>+IF(F54=0,"",'Ark1'!T423)</f>
        <v>6.7710843373493992</v>
      </c>
      <c r="X54" s="100">
        <f t="shared" si="12"/>
        <v>-0.25618838992332904</v>
      </c>
      <c r="Y54" s="56">
        <f>+IF(F54=0,"",'Ark1'!U423)</f>
        <v>40.815662650602405</v>
      </c>
      <c r="Z54" s="101">
        <f t="shared" si="13"/>
        <v>2.4438444687842278</v>
      </c>
      <c r="AA54" s="101">
        <f>+IF(F54=0,"",'Ark1'!W423)</f>
        <v>10.843373493975903</v>
      </c>
      <c r="AB54" s="39"/>
      <c r="AC54" s="101">
        <f>+IF(F54=0,"",'Ark1'!X423)</f>
        <v>98.795180722891587</v>
      </c>
      <c r="AD54" s="101">
        <f>+IF(F54=0,"",'Ark1'!Y423)</f>
        <v>87.951807228915683</v>
      </c>
      <c r="AE54" s="101">
        <f>+IF(F54=0,"",'Ark1'!Z423)</f>
        <v>63.855421686746993</v>
      </c>
      <c r="AF54" s="300">
        <f>+IF(F54=0,"",'Ark1'!AA423)</f>
        <v>13.049050022457742</v>
      </c>
      <c r="AG54" s="287">
        <f>+IF(F54=0,"",'Ark1'!AB423)</f>
        <v>1.5860657574712325</v>
      </c>
      <c r="AH54" s="287">
        <f>+IF(F54=0,"",'Ark1'!AC423)</f>
        <v>1.5930973181749961</v>
      </c>
      <c r="AI54" s="100">
        <f t="shared" si="14"/>
        <v>5.0262611275964399</v>
      </c>
      <c r="AJ54" s="25"/>
    </row>
    <row r="55" spans="1:36" s="3" customFormat="1" ht="15.6">
      <c r="A55" s="25"/>
      <c r="B55" s="99">
        <f>+'Ark1'!C424</f>
        <v>2024</v>
      </c>
      <c r="C55" s="99">
        <f>+'Ark1'!E424</f>
        <v>46</v>
      </c>
      <c r="D55" s="99" t="str">
        <f>+IF(F55=0,"",'Ark1'!Q424)</f>
        <v/>
      </c>
      <c r="E55" s="106" t="str">
        <f t="shared" si="8"/>
        <v/>
      </c>
      <c r="F55" s="2">
        <f>+'Ark1'!R424</f>
        <v>0</v>
      </c>
      <c r="G55" s="106" t="str">
        <f t="shared" si="9"/>
        <v/>
      </c>
      <c r="H55" s="101" t="str">
        <f>+IF(F55=0,"",'Ark1'!AG424)</f>
        <v/>
      </c>
      <c r="I55" s="101" t="str">
        <f t="shared" si="10"/>
        <v/>
      </c>
      <c r="J55" s="101" t="str">
        <f>+IF(F55=0,"",'Ark1'!AH424)</f>
        <v/>
      </c>
      <c r="K55" s="103"/>
      <c r="L55" s="18" t="str">
        <f>+IF(F55=0,"",'Ark1'!AI424)</f>
        <v/>
      </c>
      <c r="M55" s="103"/>
      <c r="N55" s="515" t="e">
        <f t="shared" si="3"/>
        <v>#DIV/0!</v>
      </c>
      <c r="O55" s="103"/>
      <c r="P55" s="5" t="str">
        <f>+IF(F55=0,"",'Ark1'!S424)</f>
        <v/>
      </c>
      <c r="Q55" s="100" t="str">
        <f t="shared" si="11"/>
        <v/>
      </c>
      <c r="R55" s="105"/>
      <c r="S55" s="154" t="str">
        <f>+IF(F55=0,"",'Ark1'!AJ424)</f>
        <v/>
      </c>
      <c r="T55" s="387"/>
      <c r="U55" s="22" t="str">
        <f>+IF(F55=0,"",'Ark1'!AK424)</f>
        <v/>
      </c>
      <c r="V55" s="105"/>
      <c r="W55" s="100" t="str">
        <f>+IF(F55=0,"",'Ark1'!T424)</f>
        <v/>
      </c>
      <c r="X55" s="100" t="str">
        <f t="shared" si="12"/>
        <v/>
      </c>
      <c r="Y55" s="56" t="str">
        <f>+IF(F55=0,"",'Ark1'!U424)</f>
        <v/>
      </c>
      <c r="Z55" s="101" t="str">
        <f t="shared" si="13"/>
        <v/>
      </c>
      <c r="AA55" s="101" t="str">
        <f>+IF(F55=0,"",'Ark1'!W424)</f>
        <v/>
      </c>
      <c r="AB55" s="39"/>
      <c r="AC55" s="101" t="str">
        <f>+IF(F55=0,"",'Ark1'!X424)</f>
        <v/>
      </c>
      <c r="AD55" s="101" t="str">
        <f>+IF(F55=0,"",'Ark1'!Y424)</f>
        <v/>
      </c>
      <c r="AE55" s="101" t="str">
        <f>+IF(F55=0,"",'Ark1'!Z424)</f>
        <v/>
      </c>
      <c r="AF55" s="300" t="str">
        <f>+IF(F55=0,"",'Ark1'!AA424)</f>
        <v/>
      </c>
      <c r="AG55" s="287" t="str">
        <f>+IF(F55=0,"",'Ark1'!AB424)</f>
        <v/>
      </c>
      <c r="AH55" s="287" t="str">
        <f>+IF(F55=0,"",'Ark1'!AC424)</f>
        <v/>
      </c>
      <c r="AI55" s="100" t="str">
        <f t="shared" si="14"/>
        <v/>
      </c>
      <c r="AJ55" s="25"/>
    </row>
    <row r="56" spans="1:36" s="3" customFormat="1" ht="15.6">
      <c r="A56" s="25"/>
      <c r="B56" s="99">
        <f>+'Ark1'!C425</f>
        <v>2024</v>
      </c>
      <c r="C56" s="99">
        <f>+'Ark1'!E425</f>
        <v>47</v>
      </c>
      <c r="D56" s="99" t="str">
        <f>+IF(F56=0,"",'Ark1'!Q425)</f>
        <v/>
      </c>
      <c r="E56" s="106" t="str">
        <f t="shared" si="8"/>
        <v/>
      </c>
      <c r="F56" s="2">
        <f>+'Ark1'!R425</f>
        <v>0</v>
      </c>
      <c r="G56" s="106" t="str">
        <f t="shared" si="9"/>
        <v/>
      </c>
      <c r="H56" s="101" t="str">
        <f>+IF(F56=0,"",'Ark1'!AG425)</f>
        <v/>
      </c>
      <c r="I56" s="101" t="str">
        <f t="shared" si="10"/>
        <v/>
      </c>
      <c r="J56" s="101" t="str">
        <f>+IF(F56=0,"",'Ark1'!AH425)</f>
        <v/>
      </c>
      <c r="K56" s="103"/>
      <c r="L56" s="18" t="str">
        <f>+IF(F56=0,"",'Ark1'!AI425)</f>
        <v/>
      </c>
      <c r="M56" s="103"/>
      <c r="N56" s="515" t="e">
        <f t="shared" si="3"/>
        <v>#DIV/0!</v>
      </c>
      <c r="O56" s="103"/>
      <c r="P56" s="5" t="str">
        <f>+IF(F56=0,"",'Ark1'!S425)</f>
        <v/>
      </c>
      <c r="Q56" s="100" t="str">
        <f t="shared" si="11"/>
        <v/>
      </c>
      <c r="R56" s="105"/>
      <c r="S56" s="154" t="str">
        <f>+IF(F56=0,"",'Ark1'!AJ425)</f>
        <v/>
      </c>
      <c r="T56" s="387"/>
      <c r="U56" s="22" t="str">
        <f>+IF(F56=0,"",'Ark1'!AK425)</f>
        <v/>
      </c>
      <c r="V56" s="105"/>
      <c r="W56" s="100" t="str">
        <f>+IF(F56=0,"",'Ark1'!T425)</f>
        <v/>
      </c>
      <c r="X56" s="100" t="str">
        <f t="shared" si="12"/>
        <v/>
      </c>
      <c r="Y56" s="56" t="str">
        <f>+IF(F56=0,"",'Ark1'!U425)</f>
        <v/>
      </c>
      <c r="Z56" s="101" t="str">
        <f t="shared" si="13"/>
        <v/>
      </c>
      <c r="AA56" s="101" t="str">
        <f>+IF(F56=0,"",'Ark1'!W425)</f>
        <v/>
      </c>
      <c r="AB56" s="39"/>
      <c r="AC56" s="101" t="str">
        <f>+IF(F56=0,"",'Ark1'!X425)</f>
        <v/>
      </c>
      <c r="AD56" s="101" t="str">
        <f>+IF(F56=0,"",'Ark1'!Y425)</f>
        <v/>
      </c>
      <c r="AE56" s="101" t="str">
        <f>+IF(F56=0,"",'Ark1'!Z425)</f>
        <v/>
      </c>
      <c r="AF56" s="300" t="str">
        <f>+IF(F56=0,"",'Ark1'!AA425)</f>
        <v/>
      </c>
      <c r="AG56" s="287" t="str">
        <f>+IF(F56=0,"",'Ark1'!AB425)</f>
        <v/>
      </c>
      <c r="AH56" s="287" t="str">
        <f>+IF(F56=0,"",'Ark1'!AC425)</f>
        <v/>
      </c>
      <c r="AI56" s="100" t="str">
        <f t="shared" si="14"/>
        <v/>
      </c>
      <c r="AJ56" s="25"/>
    </row>
    <row r="57" spans="1:36" s="3" customFormat="1" ht="15.6">
      <c r="A57" s="25"/>
      <c r="B57" s="99">
        <f>+'Ark1'!C426</f>
        <v>2024</v>
      </c>
      <c r="C57" s="99">
        <f>+'Ark1'!E426</f>
        <v>48</v>
      </c>
      <c r="D57" s="99" t="str">
        <f>+IF(F57=0,"",'Ark1'!Q426)</f>
        <v/>
      </c>
      <c r="E57" s="106" t="str">
        <f t="shared" si="8"/>
        <v/>
      </c>
      <c r="F57" s="2">
        <f>+'Ark1'!R426</f>
        <v>0</v>
      </c>
      <c r="G57" s="106" t="str">
        <f t="shared" si="9"/>
        <v/>
      </c>
      <c r="H57" s="101" t="str">
        <f>+IF(F57=0,"",'Ark1'!AG426)</f>
        <v/>
      </c>
      <c r="I57" s="101" t="str">
        <f t="shared" si="10"/>
        <v/>
      </c>
      <c r="J57" s="101" t="str">
        <f>+IF(F57=0,"",'Ark1'!AH426)</f>
        <v/>
      </c>
      <c r="K57" s="103"/>
      <c r="L57" s="18" t="str">
        <f>+IF(F57=0,"",'Ark1'!AI426)</f>
        <v/>
      </c>
      <c r="M57" s="103"/>
      <c r="N57" s="515" t="e">
        <f t="shared" si="3"/>
        <v>#DIV/0!</v>
      </c>
      <c r="O57" s="103"/>
      <c r="P57" s="5" t="str">
        <f>+IF(F57=0,"",'Ark1'!S426)</f>
        <v/>
      </c>
      <c r="Q57" s="100" t="str">
        <f t="shared" si="11"/>
        <v/>
      </c>
      <c r="R57" s="105"/>
      <c r="S57" s="154" t="str">
        <f>+IF(F57=0,"",'Ark1'!AJ426)</f>
        <v/>
      </c>
      <c r="T57" s="387"/>
      <c r="U57" s="22" t="str">
        <f>+IF(F57=0,"",'Ark1'!AK426)</f>
        <v/>
      </c>
      <c r="V57" s="105"/>
      <c r="W57" s="100" t="str">
        <f>+IF(F57=0,"",'Ark1'!T426)</f>
        <v/>
      </c>
      <c r="X57" s="100" t="str">
        <f t="shared" si="12"/>
        <v/>
      </c>
      <c r="Y57" s="101" t="str">
        <f>+IF(F57=0,"",'Ark1'!U426)</f>
        <v/>
      </c>
      <c r="Z57" s="101" t="str">
        <f t="shared" si="13"/>
        <v/>
      </c>
      <c r="AA57" s="101" t="str">
        <f>+IF(F57=0,"",'Ark1'!W426)</f>
        <v/>
      </c>
      <c r="AB57" s="39"/>
      <c r="AC57" s="101" t="str">
        <f>+IF(F57=0,"",'Ark1'!X426)</f>
        <v/>
      </c>
      <c r="AD57" s="101" t="str">
        <f>+IF(F57=0,"",'Ark1'!Y426)</f>
        <v/>
      </c>
      <c r="AE57" s="101" t="str">
        <f>+IF(F57=0,"",'Ark1'!Z426)</f>
        <v/>
      </c>
      <c r="AF57" s="300" t="str">
        <f>+IF(F57=0,"",'Ark1'!AA426)</f>
        <v/>
      </c>
      <c r="AG57" s="287" t="str">
        <f>+IF(F57=0,"",'Ark1'!AB426)</f>
        <v/>
      </c>
      <c r="AH57" s="287" t="str">
        <f>+IF(F57=0,"",'Ark1'!AC426)</f>
        <v/>
      </c>
      <c r="AI57" s="100" t="str">
        <f t="shared" si="14"/>
        <v/>
      </c>
      <c r="AJ57" s="25"/>
    </row>
    <row r="58" spans="1:36" s="3" customFormat="1" ht="15.6">
      <c r="A58" s="25"/>
      <c r="B58" s="99">
        <f>+'Ark1'!C427</f>
        <v>2024</v>
      </c>
      <c r="C58" s="99">
        <f>+'Ark1'!E427</f>
        <v>49</v>
      </c>
      <c r="D58" s="99" t="str">
        <f>+IF(F58=0,"",'Ark1'!Q427)</f>
        <v/>
      </c>
      <c r="E58" s="106" t="str">
        <f t="shared" si="8"/>
        <v/>
      </c>
      <c r="F58" s="2">
        <f>+'Ark1'!R427</f>
        <v>0</v>
      </c>
      <c r="G58" s="106" t="str">
        <f t="shared" si="9"/>
        <v/>
      </c>
      <c r="H58" s="101" t="str">
        <f>+IF(F58=0,"",'Ark1'!AG427)</f>
        <v/>
      </c>
      <c r="I58" s="101" t="str">
        <f t="shared" si="10"/>
        <v/>
      </c>
      <c r="J58" s="101" t="str">
        <f>+IF(F58=0,"",'Ark1'!AH427)</f>
        <v/>
      </c>
      <c r="K58" s="103"/>
      <c r="L58" s="18" t="str">
        <f>+IF(F58=0,"",'Ark1'!AI427)</f>
        <v/>
      </c>
      <c r="M58" s="103"/>
      <c r="N58" s="515" t="e">
        <f>100*L58/F58</f>
        <v>#DIV/0!</v>
      </c>
      <c r="O58" s="103"/>
      <c r="P58" s="5" t="str">
        <f>+IF(F58=0,"",'Ark1'!S427)</f>
        <v/>
      </c>
      <c r="Q58" s="100" t="str">
        <f t="shared" si="11"/>
        <v/>
      </c>
      <c r="R58" s="105"/>
      <c r="S58" s="154" t="str">
        <f>+IF(F58=0,"",'Ark1'!AJ427)</f>
        <v/>
      </c>
      <c r="T58" s="387"/>
      <c r="U58" s="22" t="str">
        <f>+IF(F58=0,"",'Ark1'!AK427)</f>
        <v/>
      </c>
      <c r="V58" s="105"/>
      <c r="W58" s="100" t="str">
        <f>+IF(F58=0,"",'Ark1'!T427)</f>
        <v/>
      </c>
      <c r="X58" s="100" t="str">
        <f t="shared" si="12"/>
        <v/>
      </c>
      <c r="Y58" s="101" t="str">
        <f>+IF(F58=0,"",'Ark1'!U427)</f>
        <v/>
      </c>
      <c r="Z58" s="101" t="str">
        <f t="shared" si="13"/>
        <v/>
      </c>
      <c r="AA58" s="101" t="str">
        <f>+IF(F58=0,"",'Ark1'!W427)</f>
        <v/>
      </c>
      <c r="AB58" s="39"/>
      <c r="AC58" s="101" t="str">
        <f>+IF(F58=0,"",'Ark1'!X427)</f>
        <v/>
      </c>
      <c r="AD58" s="101" t="str">
        <f>+IF(F58=0,"",'Ark1'!Y427)</f>
        <v/>
      </c>
      <c r="AE58" s="101" t="str">
        <f>+IF(F58=0,"",'Ark1'!Z427)</f>
        <v/>
      </c>
      <c r="AF58" s="300" t="str">
        <f>+IF(F58=0,"",'Ark1'!AA427)</f>
        <v/>
      </c>
      <c r="AG58" s="287" t="str">
        <f>+IF(F58=0,"",'Ark1'!AB427)</f>
        <v/>
      </c>
      <c r="AH58" s="287" t="str">
        <f>+IF(F58=0,"",'Ark1'!AC427)</f>
        <v/>
      </c>
      <c r="AI58" s="100" t="str">
        <f t="shared" si="14"/>
        <v/>
      </c>
      <c r="AJ58" s="25"/>
    </row>
    <row r="59" spans="1:36" s="3" customFormat="1" ht="15.6">
      <c r="A59" s="25"/>
      <c r="B59" s="99">
        <f>+'Ark1'!C428</f>
        <v>2024</v>
      </c>
      <c r="C59" s="99">
        <f>+'Ark1'!E428</f>
        <v>50</v>
      </c>
      <c r="D59" s="99" t="str">
        <f>+IF(F59=0,"",'Ark1'!Q428)</f>
        <v/>
      </c>
      <c r="E59" s="106" t="str">
        <f t="shared" si="8"/>
        <v/>
      </c>
      <c r="F59" s="99">
        <f>+'Ark1'!R428</f>
        <v>0</v>
      </c>
      <c r="G59" s="106" t="str">
        <f t="shared" si="9"/>
        <v/>
      </c>
      <c r="H59" s="101" t="str">
        <f>+IF(F59=0,"",'Ark1'!AG428)</f>
        <v/>
      </c>
      <c r="I59" s="101" t="str">
        <f t="shared" si="10"/>
        <v/>
      </c>
      <c r="J59" s="101" t="str">
        <f>+IF(F59=0,"",'Ark1'!AH428)</f>
        <v/>
      </c>
      <c r="K59" s="103"/>
      <c r="L59" s="106" t="str">
        <f>+IF(G59=0,"",'Ark1'!AI428)</f>
        <v/>
      </c>
      <c r="M59" s="103"/>
      <c r="N59" s="103"/>
      <c r="O59" s="103"/>
      <c r="P59" s="100" t="str">
        <f>+IF(F59=0,"",'Ark1'!S428)</f>
        <v/>
      </c>
      <c r="Q59" s="100" t="str">
        <f t="shared" si="11"/>
        <v/>
      </c>
      <c r="R59" s="105"/>
      <c r="S59" s="154" t="str">
        <f>+IF(F59=0,"",'Ark1'!AJ428)</f>
        <v/>
      </c>
      <c r="T59" s="387"/>
      <c r="U59" s="22" t="str">
        <f>+IF(F59=0,"",'Ark1'!AK428)</f>
        <v/>
      </c>
      <c r="V59" s="105"/>
      <c r="W59" s="100" t="str">
        <f>+IF(F59=0,"",'Ark1'!T428)</f>
        <v/>
      </c>
      <c r="X59" s="100" t="str">
        <f t="shared" si="12"/>
        <v/>
      </c>
      <c r="Y59" s="101" t="str">
        <f>+IF(F59=0,"",'Ark1'!U428)</f>
        <v/>
      </c>
      <c r="Z59" s="101" t="str">
        <f t="shared" si="13"/>
        <v/>
      </c>
      <c r="AA59" s="101" t="str">
        <f>+IF(F59=0,"",'Ark1'!W428)</f>
        <v/>
      </c>
      <c r="AB59" s="39"/>
      <c r="AC59" s="101" t="str">
        <f>+IF(F59=0,"",'Ark1'!X428)</f>
        <v/>
      </c>
      <c r="AD59" s="101" t="str">
        <f>+IF(F59=0,"",'Ark1'!Y428)</f>
        <v/>
      </c>
      <c r="AE59" s="101" t="str">
        <f>+IF(F59=0,"",'Ark1'!Z428)</f>
        <v/>
      </c>
      <c r="AF59" s="300" t="str">
        <f>+IF(F59=0,"",'Ark1'!AA428)</f>
        <v/>
      </c>
      <c r="AG59" s="287" t="str">
        <f>+IF(F59=0,"",'Ark1'!AB428)</f>
        <v/>
      </c>
      <c r="AH59" s="287" t="str">
        <f>+IF(F59=0,"",'Ark1'!AC428)</f>
        <v/>
      </c>
      <c r="AI59" s="100" t="str">
        <f t="shared" si="14"/>
        <v/>
      </c>
      <c r="AJ59" s="25"/>
    </row>
    <row r="60" spans="1:36" s="3" customFormat="1" ht="15.6">
      <c r="A60" s="25"/>
      <c r="B60" s="99">
        <f>+'Ark1'!C429</f>
        <v>2024</v>
      </c>
      <c r="C60" s="99">
        <f>+'Ark1'!E429</f>
        <v>51</v>
      </c>
      <c r="D60" s="99" t="str">
        <f>+IF(F60=0,"",'Ark1'!Q429)</f>
        <v/>
      </c>
      <c r="E60" s="106" t="str">
        <f t="shared" si="8"/>
        <v/>
      </c>
      <c r="F60" s="99">
        <f>+'Ark1'!R429</f>
        <v>0</v>
      </c>
      <c r="G60" s="106" t="str">
        <f t="shared" si="9"/>
        <v/>
      </c>
      <c r="H60" s="101" t="str">
        <f>+IF(F60=0,"",'Ark1'!AG429)</f>
        <v/>
      </c>
      <c r="I60" s="101" t="str">
        <f t="shared" si="10"/>
        <v/>
      </c>
      <c r="J60" s="101" t="str">
        <f>+IF(F60=0,"",'Ark1'!AH429)</f>
        <v/>
      </c>
      <c r="K60" s="103"/>
      <c r="L60" s="106" t="str">
        <f>+IF(G60=0,"",'Ark1'!AI429)</f>
        <v/>
      </c>
      <c r="M60" s="103"/>
      <c r="N60" s="103"/>
      <c r="O60" s="103"/>
      <c r="P60" s="100" t="str">
        <f>+IF(F60=0,"",'Ark1'!S429)</f>
        <v/>
      </c>
      <c r="Q60" s="100" t="str">
        <f t="shared" si="11"/>
        <v/>
      </c>
      <c r="R60" s="105"/>
      <c r="S60" s="154" t="str">
        <f>+IF(F60=0,"",'Ark1'!AJ429)</f>
        <v/>
      </c>
      <c r="T60" s="387"/>
      <c r="U60" s="22" t="str">
        <f>+IF(F60=0,"",'Ark1'!AK429)</f>
        <v/>
      </c>
      <c r="V60" s="105"/>
      <c r="W60" s="100" t="str">
        <f>+IF(F60=0,"",'Ark1'!T429)</f>
        <v/>
      </c>
      <c r="X60" s="100" t="str">
        <f t="shared" si="12"/>
        <v/>
      </c>
      <c r="Y60" s="101" t="str">
        <f>+IF(F60=0,"",'Ark1'!U429)</f>
        <v/>
      </c>
      <c r="Z60" s="101" t="str">
        <f t="shared" si="13"/>
        <v/>
      </c>
      <c r="AA60" s="101" t="str">
        <f>+IF(F60=0,"",'Ark1'!W429)</f>
        <v/>
      </c>
      <c r="AB60" s="39"/>
      <c r="AC60" s="101" t="str">
        <f>+IF(F60=0,"",'Ark1'!X429)</f>
        <v/>
      </c>
      <c r="AD60" s="101" t="str">
        <f>+IF(F60=0,"",'Ark1'!Y429)</f>
        <v/>
      </c>
      <c r="AE60" s="101" t="str">
        <f>+IF(F60=0,"",'Ark1'!Z429)</f>
        <v/>
      </c>
      <c r="AF60" s="300" t="str">
        <f>+IF(F60=0,"",'Ark1'!AA429)</f>
        <v/>
      </c>
      <c r="AG60" s="287" t="str">
        <f>+IF(F60=0,"",'Ark1'!AB429)</f>
        <v/>
      </c>
      <c r="AH60" s="287" t="str">
        <f>+IF(F60=0,"",'Ark1'!AC429)</f>
        <v/>
      </c>
      <c r="AI60" s="100" t="str">
        <f t="shared" si="14"/>
        <v/>
      </c>
      <c r="AJ60" s="25"/>
    </row>
    <row r="61" spans="1:36" s="2" customFormat="1" ht="15.6">
      <c r="A61" s="25"/>
      <c r="B61" s="99">
        <f>+'Ark1'!C430</f>
        <v>2024</v>
      </c>
      <c r="C61" s="99">
        <f>+'Ark1'!E430</f>
        <v>52</v>
      </c>
      <c r="D61" s="99" t="str">
        <f>+IF(F61=0,"",'Ark1'!Q430)</f>
        <v/>
      </c>
      <c r="E61" s="106" t="str">
        <f t="shared" si="8"/>
        <v/>
      </c>
      <c r="F61" s="99">
        <f>+'Ark1'!R430</f>
        <v>0</v>
      </c>
      <c r="G61" s="106" t="str">
        <f t="shared" si="9"/>
        <v/>
      </c>
      <c r="H61" s="101" t="str">
        <f>+IF(F61=0,"",'Ark1'!AG430)</f>
        <v/>
      </c>
      <c r="I61" s="101" t="str">
        <f t="shared" si="10"/>
        <v/>
      </c>
      <c r="J61" s="101" t="str">
        <f>+IF(F61=0,"",'Ark1'!AH430)</f>
        <v/>
      </c>
      <c r="K61" s="103"/>
      <c r="L61" s="106" t="str">
        <f>+IF(G61=0,"",'Ark1'!AI430)</f>
        <v/>
      </c>
      <c r="M61" s="103"/>
      <c r="N61" s="103"/>
      <c r="O61" s="103"/>
      <c r="P61" s="100" t="str">
        <f>+IF(F61=0,"",'Ark1'!S430)</f>
        <v/>
      </c>
      <c r="Q61" s="100" t="str">
        <f t="shared" si="11"/>
        <v/>
      </c>
      <c r="R61" s="105"/>
      <c r="S61" s="154" t="str">
        <f>+IF(F61=0,"",'Ark1'!AJ430)</f>
        <v/>
      </c>
      <c r="T61" s="387"/>
      <c r="U61" s="22" t="str">
        <f>+IF(F61=0,"",'Ark1'!AK430)</f>
        <v/>
      </c>
      <c r="V61" s="105"/>
      <c r="W61" s="100" t="str">
        <f>+IF(F61=0,"",'Ark1'!T430)</f>
        <v/>
      </c>
      <c r="X61" s="100" t="str">
        <f t="shared" si="12"/>
        <v/>
      </c>
      <c r="Y61" s="101" t="str">
        <f>+IF(F61=0,"",'Ark1'!U430)</f>
        <v/>
      </c>
      <c r="Z61" s="101" t="str">
        <f t="shared" si="13"/>
        <v/>
      </c>
      <c r="AA61" s="101" t="str">
        <f>+IF(F61=0,"",'Ark1'!W430)</f>
        <v/>
      </c>
      <c r="AB61" s="39"/>
      <c r="AC61" s="101" t="str">
        <f>+IF(F61=0,"",'Ark1'!X430)</f>
        <v/>
      </c>
      <c r="AD61" s="101" t="str">
        <f>+IF(F61=0,"",'Ark1'!Y430)</f>
        <v/>
      </c>
      <c r="AE61" s="101" t="str">
        <f>+IF(F61=0,"",'Ark1'!Z430)</f>
        <v/>
      </c>
      <c r="AF61" s="300" t="str">
        <f>+IF(F61=0,"",'Ark1'!AA430)</f>
        <v/>
      </c>
      <c r="AG61" s="287" t="str">
        <f>+IF(F61=0,"",'Ark1'!AB430)</f>
        <v/>
      </c>
      <c r="AH61" s="287" t="str">
        <f>+IF(F61=0,"",'Ark1'!AC430)</f>
        <v/>
      </c>
      <c r="AI61" s="100" t="str">
        <f t="shared" si="14"/>
        <v/>
      </c>
      <c r="AJ61" s="25"/>
    </row>
    <row r="62" spans="1:36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378"/>
      <c r="T62" s="378"/>
      <c r="U62" s="378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</row>
    <row r="63" spans="1:36" s="2" customFormat="1" ht="15.6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378"/>
      <c r="T63" s="378"/>
      <c r="U63" s="378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</row>
    <row r="64" spans="1:36" s="2" customFormat="1" ht="15.6">
      <c r="A64" s="25"/>
      <c r="B64" s="65">
        <f>+'Ark1'!C431</f>
        <v>2023</v>
      </c>
      <c r="C64" s="65">
        <f>+'Ark1'!E431</f>
        <v>1</v>
      </c>
      <c r="D64" s="65">
        <f>+IF(F64=0,"",'Ark1'!Q431)</f>
        <v>2</v>
      </c>
      <c r="E64" s="66"/>
      <c r="F64" s="65">
        <f>+'Ark1'!R431</f>
        <v>3</v>
      </c>
      <c r="G64" s="66"/>
      <c r="H64" s="141">
        <f>+IF(F64=0,"",'Ark1'!AG431)</f>
        <v>6.1062487278648485E-2</v>
      </c>
      <c r="I64" s="141"/>
      <c r="J64" s="141">
        <f>+IF(F64=0,"",'Ark1'!AH431)</f>
        <v>7.4792490545175186E-2</v>
      </c>
      <c r="K64" s="103"/>
      <c r="L64" s="106">
        <f>+IF(F64=0,"",'Ark1'!AI431)</f>
        <v>0</v>
      </c>
      <c r="M64" s="103"/>
      <c r="N64" s="103"/>
      <c r="O64" s="103"/>
      <c r="P64" s="66">
        <f>+IF(F64=0,"",'Ark1'!S431)</f>
        <v>9.3333333333333357</v>
      </c>
      <c r="Q64" s="66"/>
      <c r="R64" s="66"/>
      <c r="S64" s="154">
        <f>+IF(F64=0,"",'Ark1'!AJ431)</f>
        <v>0</v>
      </c>
      <c r="T64" s="387"/>
      <c r="U64" s="22">
        <f>+IF(F64=0,"",'Ark1'!AK431)</f>
        <v>0</v>
      </c>
      <c r="V64" s="66"/>
      <c r="W64" s="66">
        <f>+IF(F64=0,"",'Ark1'!T431)</f>
        <v>7</v>
      </c>
      <c r="X64" s="66"/>
      <c r="Y64" s="141">
        <f>+IF(F64=0,"",'Ark1'!U431)</f>
        <v>51.8</v>
      </c>
      <c r="Z64" s="141"/>
      <c r="AA64" s="66">
        <f>+IF(F64=0,"",'Ark1'!W431)</f>
        <v>0</v>
      </c>
      <c r="AB64" s="39"/>
      <c r="AC64" s="141">
        <f>+IF(F64=0,"",'Ark1'!X431)</f>
        <v>100</v>
      </c>
      <c r="AD64" s="141">
        <f>+IF(F64=0,"",'Ark1'!Y431)</f>
        <v>100</v>
      </c>
      <c r="AE64" s="141">
        <f>+IF(F64=0,"",'Ark1'!Z431)</f>
        <v>100</v>
      </c>
      <c r="AF64" s="141">
        <f>+IF(F64=0,"",'Ark1'!AA431)</f>
        <v>8.1490285719628233</v>
      </c>
      <c r="AG64" s="66">
        <f>+IF(F64=0,"",'Ark1'!AB431)</f>
        <v>0.47140452079101841</v>
      </c>
      <c r="AH64" s="66">
        <f>+IF(F64=0,"",'Ark1'!AC431)</f>
        <v>1.4142135623730951</v>
      </c>
      <c r="AI64" s="66">
        <f t="shared" ref="AI64:AI95" si="15">+IF(F64=0,"",Y64/P64)</f>
        <v>5.549999999999998</v>
      </c>
      <c r="AJ64" s="25"/>
    </row>
    <row r="65" spans="1:61" s="2" customFormat="1" ht="15.6">
      <c r="A65" s="25"/>
      <c r="B65" s="65">
        <f>+'Ark1'!C432</f>
        <v>2023</v>
      </c>
      <c r="C65" s="65">
        <f>+'Ark1'!E432</f>
        <v>2</v>
      </c>
      <c r="D65" s="65">
        <f>+IF(F65=0,"",'Ark1'!Q432)</f>
        <v>116</v>
      </c>
      <c r="E65" s="66"/>
      <c r="F65" s="65">
        <f>+'Ark1'!R432</f>
        <v>188</v>
      </c>
      <c r="G65" s="66"/>
      <c r="H65" s="141">
        <f>+IF(F65=0,"",'Ark1'!AG432)</f>
        <v>3.8265825361286399</v>
      </c>
      <c r="I65" s="141"/>
      <c r="J65" s="141">
        <f>+IF(F65=0,"",'Ark1'!AH432)</f>
        <v>3.7235013069674912</v>
      </c>
      <c r="K65" s="103"/>
      <c r="L65" s="106">
        <f>+IF(F65=0,"",'Ark1'!AI432)</f>
        <v>24</v>
      </c>
      <c r="M65" s="103"/>
      <c r="N65" s="103"/>
      <c r="O65" s="103"/>
      <c r="P65" s="66">
        <f>+IF(F65=0,"",'Ark1'!S432)</f>
        <v>7.8989361702127683</v>
      </c>
      <c r="Q65" s="66"/>
      <c r="R65" s="66"/>
      <c r="S65" s="154">
        <f>+IF(F65=0,"",'Ark1'!AJ432)</f>
        <v>117.22500000000002</v>
      </c>
      <c r="T65" s="387"/>
      <c r="U65" s="22">
        <f>+IF(F65=0,"",'Ark1'!AK432)</f>
        <v>22.672805711138938</v>
      </c>
      <c r="V65" s="66"/>
      <c r="W65" s="66">
        <f>+IF(F65=0,"",'Ark1'!T432)</f>
        <v>6.1595744680851059</v>
      </c>
      <c r="X65" s="66"/>
      <c r="Y65" s="141">
        <f>+IF(F65=0,"",'Ark1'!U432)</f>
        <v>41.151595744680868</v>
      </c>
      <c r="Z65" s="141"/>
      <c r="AA65" s="66">
        <f>+IF(F65=0,"",'Ark1'!W432)</f>
        <v>4.7872340425531918</v>
      </c>
      <c r="AB65" s="39"/>
      <c r="AC65" s="141">
        <f>+IF(F65=0,"",'Ark1'!X432)</f>
        <v>100</v>
      </c>
      <c r="AD65" s="141">
        <f>+IF(F65=0,"",'Ark1'!Y432)</f>
        <v>95.212765957446777</v>
      </c>
      <c r="AE65" s="141">
        <f>+IF(F65=0,"",'Ark1'!Z432)</f>
        <v>67.021276595744695</v>
      </c>
      <c r="AF65" s="141">
        <f>+IF(F65=0,"",'Ark1'!AA432)</f>
        <v>11.650091206216864</v>
      </c>
      <c r="AG65" s="66">
        <f>+IF(F65=0,"",'Ark1'!AB432)</f>
        <v>1.7821212963978339</v>
      </c>
      <c r="AH65" s="66">
        <f>+IF(F65=0,"",'Ark1'!AC432)</f>
        <v>1.5109753894201001</v>
      </c>
      <c r="AI65" s="66">
        <f t="shared" si="15"/>
        <v>5.20976430976431</v>
      </c>
      <c r="AJ65" s="25"/>
    </row>
    <row r="66" spans="1:61" s="3" customFormat="1" ht="15.6">
      <c r="A66" s="25"/>
      <c r="B66" s="65">
        <f>+'Ark1'!C433</f>
        <v>2023</v>
      </c>
      <c r="C66" s="65">
        <f>+'Ark1'!E433</f>
        <v>3</v>
      </c>
      <c r="D66" s="65">
        <f>+IF(F66=0,"",'Ark1'!Q433)</f>
        <v>24</v>
      </c>
      <c r="E66" s="66"/>
      <c r="F66" s="65">
        <f>+'Ark1'!R433</f>
        <v>38</v>
      </c>
      <c r="G66" s="66"/>
      <c r="H66" s="141">
        <f>+IF(F66=0,"",'Ark1'!AG433)</f>
        <v>0.77345817219621404</v>
      </c>
      <c r="I66" s="141"/>
      <c r="J66" s="141">
        <f>+IF(F66=0,"",'Ark1'!AH433)</f>
        <v>0.72925084732335554</v>
      </c>
      <c r="K66" s="103"/>
      <c r="L66" s="106">
        <f>+IF(F66=0,"",'Ark1'!AI433)</f>
        <v>2</v>
      </c>
      <c r="M66" s="103"/>
      <c r="N66" s="103"/>
      <c r="O66" s="103"/>
      <c r="P66" s="66">
        <f>+IF(F66=0,"",'Ark1'!S433)</f>
        <v>7.4473684210526301</v>
      </c>
      <c r="Q66" s="66"/>
      <c r="R66" s="66"/>
      <c r="S66" s="154">
        <f>+IF(F66=0,"",'Ark1'!AJ433)</f>
        <v>131.5</v>
      </c>
      <c r="T66" s="387"/>
      <c r="U66" s="22">
        <f>+IF(F66=0,"",'Ark1'!AK433)</f>
        <v>20.609390281913875</v>
      </c>
      <c r="V66" s="66"/>
      <c r="W66" s="66">
        <f>+IF(F66=0,"",'Ark1'!T433)</f>
        <v>5.8157894736842115</v>
      </c>
      <c r="X66" s="66"/>
      <c r="Y66" s="141">
        <f>+IF(F66=0,"",'Ark1'!U433)</f>
        <v>39.873684210526335</v>
      </c>
      <c r="Z66" s="141"/>
      <c r="AA66" s="66">
        <f>+IF(F66=0,"",'Ark1'!W433)</f>
        <v>5.2631578947368443</v>
      </c>
      <c r="AB66" s="39"/>
      <c r="AC66" s="141">
        <f>+IF(F66=0,"",'Ark1'!X433)</f>
        <v>100</v>
      </c>
      <c r="AD66" s="141">
        <f>+IF(F66=0,"",'Ark1'!Y433)</f>
        <v>100</v>
      </c>
      <c r="AE66" s="141">
        <f>+IF(F66=0,"",'Ark1'!Z433)</f>
        <v>63.15789473684211</v>
      </c>
      <c r="AF66" s="141">
        <f>+IF(F66=0,"",'Ark1'!AA433)</f>
        <v>9.0297952477376384</v>
      </c>
      <c r="AG66" s="66">
        <f>+IF(F66=0,"",'Ark1'!AB433)</f>
        <v>2.0222104687829594</v>
      </c>
      <c r="AH66" s="66">
        <f>+IF(F66=0,"",'Ark1'!AC433)</f>
        <v>1.519266844616953</v>
      </c>
      <c r="AI66" s="66">
        <f t="shared" si="15"/>
        <v>5.3540636042402863</v>
      </c>
      <c r="AJ66" s="25"/>
    </row>
    <row r="67" spans="1:61" ht="15.6">
      <c r="A67" s="25"/>
      <c r="B67" s="65">
        <f>+'Ark1'!C434</f>
        <v>2023</v>
      </c>
      <c r="C67" s="65">
        <f>+'Ark1'!E434</f>
        <v>4</v>
      </c>
      <c r="D67" s="65">
        <f>+IF(F67=0,"",'Ark1'!Q434)</f>
        <v>71</v>
      </c>
      <c r="E67" s="66"/>
      <c r="F67" s="65">
        <f>+'Ark1'!R434</f>
        <v>101</v>
      </c>
      <c r="G67" s="66"/>
      <c r="H67" s="141">
        <f>+IF(F67=0,"",'Ark1'!AG434)</f>
        <v>2.055770405047832</v>
      </c>
      <c r="I67" s="141"/>
      <c r="J67" s="141">
        <f>+IF(F67=0,"",'Ark1'!AH434)</f>
        <v>2.0612694884612393</v>
      </c>
      <c r="K67" s="103"/>
      <c r="L67" s="106">
        <f>+IF(F67=0,"",'Ark1'!AI434)</f>
        <v>9</v>
      </c>
      <c r="M67" s="103"/>
      <c r="N67" s="103"/>
      <c r="O67" s="103"/>
      <c r="P67" s="66">
        <f>+IF(F67=0,"",'Ark1'!S434)</f>
        <v>8.1089108910891099</v>
      </c>
      <c r="Q67" s="66"/>
      <c r="R67" s="66"/>
      <c r="S67" s="154">
        <f>+IF(F67=0,"",'Ark1'!AJ434)</f>
        <v>123.57777777777778</v>
      </c>
      <c r="T67" s="387"/>
      <c r="U67" s="22">
        <f>+IF(F67=0,"",'Ark1'!AK434)</f>
        <v>23.106055525465621</v>
      </c>
      <c r="V67" s="66"/>
      <c r="W67" s="66">
        <f>+IF(F67=0,"",'Ark1'!T434)</f>
        <v>6.5049504950495054</v>
      </c>
      <c r="X67" s="66"/>
      <c r="Y67" s="141">
        <f>+IF(F67=0,"",'Ark1'!U434)</f>
        <v>42.403960396039615</v>
      </c>
      <c r="Z67" s="141"/>
      <c r="AA67" s="66">
        <f>+IF(F67=0,"",'Ark1'!W434)</f>
        <v>9.9009900990099009</v>
      </c>
      <c r="AB67" s="39"/>
      <c r="AC67" s="141">
        <f>+IF(F67=0,"",'Ark1'!X434)</f>
        <v>100</v>
      </c>
      <c r="AD67" s="141">
        <f>+IF(F67=0,"",'Ark1'!Y434)</f>
        <v>99.009900990099013</v>
      </c>
      <c r="AE67" s="141">
        <f>+IF(F67=0,"",'Ark1'!Z434)</f>
        <v>71.287128712871308</v>
      </c>
      <c r="AF67" s="141">
        <f>+IF(F67=0,"",'Ark1'!AA434)</f>
        <v>11.034257374214649</v>
      </c>
      <c r="AG67" s="66">
        <f>+IF(F67=0,"",'Ark1'!AB434)</f>
        <v>1.5018206119491948</v>
      </c>
      <c r="AH67" s="66">
        <f>+IF(F67=0,"",'Ark1'!AC434)</f>
        <v>1.749816184837018</v>
      </c>
      <c r="AI67" s="66">
        <f t="shared" si="15"/>
        <v>5.2293040293040303</v>
      </c>
      <c r="AJ67" s="25"/>
      <c r="AT67"/>
      <c r="AX67"/>
      <c r="AY67"/>
      <c r="AZ67"/>
      <c r="BA67"/>
      <c r="BB67"/>
      <c r="BC67"/>
      <c r="BG67"/>
      <c r="BH67"/>
      <c r="BI67"/>
    </row>
    <row r="68" spans="1:61" ht="15.6">
      <c r="A68" s="25"/>
      <c r="B68" s="65">
        <f>+'Ark1'!C435</f>
        <v>2023</v>
      </c>
      <c r="C68" s="65">
        <f>+'Ark1'!E435</f>
        <v>5</v>
      </c>
      <c r="D68" s="65">
        <f>+IF(F68=0,"",'Ark1'!Q435)</f>
        <v>20</v>
      </c>
      <c r="E68" s="66"/>
      <c r="F68" s="65">
        <f>+'Ark1'!R435</f>
        <v>25</v>
      </c>
      <c r="G68" s="66"/>
      <c r="H68" s="141">
        <f>+IF(F68=0,"",'Ark1'!AG435)</f>
        <v>0.50885406065540395</v>
      </c>
      <c r="I68" s="141"/>
      <c r="J68" s="141">
        <f>+IF(F68=0,"",'Ark1'!AH435)</f>
        <v>0.46771777549421678</v>
      </c>
      <c r="K68" s="103"/>
      <c r="L68" s="106">
        <f>+IF(F68=0,"",'Ark1'!AI435)</f>
        <v>6</v>
      </c>
      <c r="M68" s="103"/>
      <c r="N68" s="103"/>
      <c r="O68" s="103"/>
      <c r="P68" s="66">
        <f>+IF(F68=0,"",'Ark1'!S435)</f>
        <v>7.96</v>
      </c>
      <c r="Q68" s="66"/>
      <c r="R68" s="66"/>
      <c r="S68" s="154">
        <f>+IF(F68=0,"",'Ark1'!AJ435)</f>
        <v>119.3666666666667</v>
      </c>
      <c r="T68" s="387"/>
      <c r="U68" s="22">
        <f>+IF(F68=0,"",'Ark1'!AK435)</f>
        <v>25.160082088242341</v>
      </c>
      <c r="V68" s="66"/>
      <c r="W68" s="66">
        <f>+IF(F68=0,"",'Ark1'!T435)</f>
        <v>6.2</v>
      </c>
      <c r="X68" s="66"/>
      <c r="Y68" s="141">
        <f>+IF(F68=0,"",'Ark1'!U435)</f>
        <v>38.872000000000007</v>
      </c>
      <c r="Z68" s="141"/>
      <c r="AA68" s="66">
        <f>+IF(F68=0,"",'Ark1'!W435)</f>
        <v>0</v>
      </c>
      <c r="AB68" s="39"/>
      <c r="AC68" s="141">
        <f>+IF(F68=0,"",'Ark1'!X435)</f>
        <v>100</v>
      </c>
      <c r="AD68" s="141">
        <f>+IF(F68=0,"",'Ark1'!Y435)</f>
        <v>88</v>
      </c>
      <c r="AE68" s="141">
        <f>+IF(F68=0,"",'Ark1'!Z435)</f>
        <v>56</v>
      </c>
      <c r="AF68" s="141">
        <f>+IF(F68=0,"",'Ark1'!AA435)</f>
        <v>13.566326547743103</v>
      </c>
      <c r="AG68" s="66">
        <f>+IF(F68=0,"",'Ark1'!AB435)</f>
        <v>1.4554724318928203</v>
      </c>
      <c r="AH68" s="66">
        <f>+IF(F68=0,"",'Ark1'!AC435)</f>
        <v>1.199999999999998</v>
      </c>
      <c r="AI68" s="66">
        <f t="shared" si="15"/>
        <v>4.8834170854271362</v>
      </c>
      <c r="AJ68" s="25"/>
      <c r="AT68"/>
      <c r="AX68"/>
      <c r="AY68"/>
      <c r="AZ68"/>
      <c r="BA68"/>
      <c r="BB68"/>
      <c r="BC68"/>
      <c r="BG68"/>
      <c r="BH68"/>
      <c r="BI68"/>
    </row>
    <row r="69" spans="1:61" ht="15.6">
      <c r="A69" s="25"/>
      <c r="B69" s="65">
        <f>+'Ark1'!C436</f>
        <v>2023</v>
      </c>
      <c r="C69" s="65">
        <f>+'Ark1'!E436</f>
        <v>6</v>
      </c>
      <c r="D69" s="65">
        <f>+IF(F69=0,"",'Ark1'!Q436)</f>
        <v>67</v>
      </c>
      <c r="E69" s="66"/>
      <c r="F69" s="65">
        <f>+'Ark1'!R436</f>
        <v>104</v>
      </c>
      <c r="G69" s="66"/>
      <c r="H69" s="141">
        <f>+IF(F69=0,"",'Ark1'!AG436)</f>
        <v>2.1168328923264808</v>
      </c>
      <c r="I69" s="141"/>
      <c r="J69" s="141">
        <f>+IF(F69=0,"",'Ark1'!AH436)</f>
        <v>2.2890641202181961</v>
      </c>
      <c r="K69" s="103"/>
      <c r="L69" s="106">
        <f>+IF(F69=0,"",'Ark1'!AI436)</f>
        <v>38</v>
      </c>
      <c r="M69" s="103"/>
      <c r="N69" s="103"/>
      <c r="O69" s="103"/>
      <c r="P69" s="66">
        <f>+IF(F69=0,"",'Ark1'!S436)</f>
        <v>8.3557692307692282</v>
      </c>
      <c r="Q69" s="66"/>
      <c r="R69" s="66"/>
      <c r="S69" s="154">
        <f>+IF(F69=0,"",'Ark1'!AJ436)</f>
        <v>121.4394736842105</v>
      </c>
      <c r="T69" s="387"/>
      <c r="U69" s="22">
        <f>+IF(F69=0,"",'Ark1'!AK436)</f>
        <v>26.297818017594476</v>
      </c>
      <c r="V69" s="66"/>
      <c r="W69" s="66">
        <f>+IF(F69=0,"",'Ark1'!T436)</f>
        <v>6.8557692307692308</v>
      </c>
      <c r="X69" s="66"/>
      <c r="Y69" s="141">
        <f>+IF(F69=0,"",'Ark1'!U436)</f>
        <v>45.731730769230758</v>
      </c>
      <c r="Z69" s="141"/>
      <c r="AA69" s="66">
        <f>+IF(F69=0,"",'Ark1'!W436)</f>
        <v>11.53846153846154</v>
      </c>
      <c r="AB69" s="39"/>
      <c r="AC69" s="141">
        <f>+IF(F69=0,"",'Ark1'!X436)</f>
        <v>100</v>
      </c>
      <c r="AD69" s="141">
        <f>+IF(F69=0,"",'Ark1'!Y436)</f>
        <v>97.115384615384642</v>
      </c>
      <c r="AE69" s="141">
        <f>+IF(F69=0,"",'Ark1'!Z436)</f>
        <v>81.730769230769255</v>
      </c>
      <c r="AF69" s="141">
        <f>+IF(F69=0,"",'Ark1'!AA436)</f>
        <v>10.799201042590351</v>
      </c>
      <c r="AG69" s="66">
        <f>+IF(F69=0,"",'Ark1'!AB436)</f>
        <v>1.6344739757838938</v>
      </c>
      <c r="AH69" s="66">
        <f>+IF(F69=0,"",'Ark1'!AC436)</f>
        <v>1.4962663097933075</v>
      </c>
      <c r="AI69" s="66">
        <f t="shared" si="15"/>
        <v>5.4730724971231304</v>
      </c>
      <c r="AJ69" s="25"/>
      <c r="AT69"/>
      <c r="AX69"/>
      <c r="AY69"/>
      <c r="AZ69"/>
      <c r="BA69"/>
      <c r="BB69"/>
      <c r="BC69"/>
      <c r="BG69"/>
      <c r="BH69"/>
      <c r="BI69"/>
    </row>
    <row r="70" spans="1:61" ht="15.6">
      <c r="A70" s="25"/>
      <c r="B70" s="65">
        <f>+'Ark1'!C437</f>
        <v>2023</v>
      </c>
      <c r="C70" s="65">
        <f>+'Ark1'!E437</f>
        <v>7</v>
      </c>
      <c r="D70" s="65">
        <f>+IF(F70=0,"",'Ark1'!Q437)</f>
        <v>64</v>
      </c>
      <c r="E70" s="66"/>
      <c r="F70" s="65">
        <f>+'Ark1'!R437</f>
        <v>84</v>
      </c>
      <c r="G70" s="66"/>
      <c r="H70" s="141">
        <f>+IF(F70=0,"",'Ark1'!AG437)</f>
        <v>1.7097496438021571</v>
      </c>
      <c r="I70" s="141"/>
      <c r="J70" s="141">
        <f>+IF(F70=0,"",'Ark1'!AH437)</f>
        <v>1.719168444191542</v>
      </c>
      <c r="K70" s="103"/>
      <c r="L70" s="106">
        <f>+IF(F70=0,"",'Ark1'!AI437)</f>
        <v>1</v>
      </c>
      <c r="M70" s="103"/>
      <c r="N70" s="103"/>
      <c r="O70" s="103"/>
      <c r="P70" s="66">
        <f>+IF(F70=0,"",'Ark1'!S437)</f>
        <v>8.2023809523809508</v>
      </c>
      <c r="Q70" s="66"/>
      <c r="R70" s="66"/>
      <c r="S70" s="154">
        <f>+IF(F70=0,"",'Ark1'!AJ437)</f>
        <v>104.9</v>
      </c>
      <c r="T70" s="387"/>
      <c r="U70" s="22">
        <f>+IF(F70=0,"",'Ark1'!AK437)</f>
        <v>38.897337614896969</v>
      </c>
      <c r="V70" s="66"/>
      <c r="W70" s="66">
        <f>+IF(F70=0,"",'Ark1'!T437)</f>
        <v>6.5595238095238084</v>
      </c>
      <c r="X70" s="66"/>
      <c r="Y70" s="141">
        <f>+IF(F70=0,"",'Ark1'!U437)</f>
        <v>42.523809523809526</v>
      </c>
      <c r="Z70" s="141"/>
      <c r="AA70" s="66">
        <f>+IF(F70=0,"",'Ark1'!W437)</f>
        <v>13.095238095238097</v>
      </c>
      <c r="AB70" s="39"/>
      <c r="AC70" s="141">
        <f>+IF(F70=0,"",'Ark1'!X437)</f>
        <v>100</v>
      </c>
      <c r="AD70" s="141">
        <f>+IF(F70=0,"",'Ark1'!Y437)</f>
        <v>96.428571428571445</v>
      </c>
      <c r="AE70" s="141">
        <f>+IF(F70=0,"",'Ark1'!Z437)</f>
        <v>71.428571428571445</v>
      </c>
      <c r="AF70" s="141">
        <f>+IF(F70=0,"",'Ark1'!AA437)</f>
        <v>11.340588913989452</v>
      </c>
      <c r="AG70" s="66">
        <f>+IF(F70=0,"",'Ark1'!AB437)</f>
        <v>1.6240730829260102</v>
      </c>
      <c r="AH70" s="66">
        <f>+IF(F70=0,"",'Ark1'!AC437)</f>
        <v>2.0139465548081437</v>
      </c>
      <c r="AI70" s="66">
        <f t="shared" si="15"/>
        <v>5.1843251088534119</v>
      </c>
      <c r="AJ70" s="25"/>
      <c r="AT70"/>
      <c r="AX70"/>
      <c r="AY70"/>
      <c r="AZ70"/>
      <c r="BA70"/>
      <c r="BB70"/>
      <c r="BC70"/>
      <c r="BG70"/>
      <c r="BH70"/>
      <c r="BI70"/>
    </row>
    <row r="71" spans="1:61" ht="15.6">
      <c r="A71" s="25"/>
      <c r="B71" s="65">
        <f>+'Ark1'!C438</f>
        <v>2023</v>
      </c>
      <c r="C71" s="65">
        <f>+'Ark1'!E438</f>
        <v>8</v>
      </c>
      <c r="D71" s="65">
        <f>+IF(F71=0,"",'Ark1'!Q438)</f>
        <v>86</v>
      </c>
      <c r="E71" s="66"/>
      <c r="F71" s="65">
        <f>+'Ark1'!R438</f>
        <v>136</v>
      </c>
      <c r="G71" s="66"/>
      <c r="H71" s="141">
        <f>+IF(F71=0,"",'Ark1'!AG438)</f>
        <v>2.7681660899653981</v>
      </c>
      <c r="I71" s="141"/>
      <c r="J71" s="141">
        <f>+IF(F71=0,"",'Ark1'!AH438)</f>
        <v>2.8124671669870391</v>
      </c>
      <c r="K71" s="103"/>
      <c r="L71" s="106">
        <f>+IF(F71=0,"",'Ark1'!AI438)</f>
        <v>29</v>
      </c>
      <c r="M71" s="103"/>
      <c r="N71" s="103"/>
      <c r="O71" s="103"/>
      <c r="P71" s="66">
        <f>+IF(F71=0,"",'Ark1'!S438)</f>
        <v>7.8897058823529393</v>
      </c>
      <c r="Q71" s="66"/>
      <c r="R71" s="66"/>
      <c r="S71" s="154">
        <f>+IF(F71=0,"",'Ark1'!AJ438)</f>
        <v>118.08965517241379</v>
      </c>
      <c r="T71" s="387"/>
      <c r="U71" s="22">
        <f>+IF(F71=0,"",'Ark1'!AK438)</f>
        <v>24.121924083601659</v>
      </c>
      <c r="V71" s="66"/>
      <c r="W71" s="66">
        <f>+IF(F71=0,"",'Ark1'!T438)</f>
        <v>6.6102941176470607</v>
      </c>
      <c r="X71" s="66"/>
      <c r="Y71" s="141">
        <f>+IF(F71=0,"",'Ark1'!U438)</f>
        <v>42.96764705882353</v>
      </c>
      <c r="Z71" s="141"/>
      <c r="AA71" s="66">
        <f>+IF(F71=0,"",'Ark1'!W438)</f>
        <v>15.441176470588236</v>
      </c>
      <c r="AB71" s="39"/>
      <c r="AC71" s="141">
        <f>+IF(F71=0,"",'Ark1'!X438)</f>
        <v>100</v>
      </c>
      <c r="AD71" s="141">
        <f>+IF(F71=0,"",'Ark1'!Y438)</f>
        <v>96.32352941176471</v>
      </c>
      <c r="AE71" s="141">
        <f>+IF(F71=0,"",'Ark1'!Z438)</f>
        <v>75.735294117647058</v>
      </c>
      <c r="AF71" s="141">
        <f>+IF(F71=0,"",'Ark1'!AA438)</f>
        <v>11.105985947921562</v>
      </c>
      <c r="AG71" s="66">
        <f>+IF(F71=0,"",'Ark1'!AB438)</f>
        <v>1.8176940551700904</v>
      </c>
      <c r="AH71" s="66">
        <f>+IF(F71=0,"",'Ark1'!AC438)</f>
        <v>1.9447243647034611</v>
      </c>
      <c r="AI71" s="66">
        <f t="shared" si="15"/>
        <v>5.4460391425908679</v>
      </c>
      <c r="AJ71" s="25"/>
      <c r="AT71"/>
      <c r="AX71"/>
      <c r="AY71"/>
      <c r="AZ71"/>
      <c r="BA71"/>
      <c r="BB71"/>
      <c r="BC71"/>
      <c r="BG71"/>
      <c r="BH71"/>
      <c r="BI71"/>
    </row>
    <row r="72" spans="1:61" ht="15.6">
      <c r="A72" s="25"/>
      <c r="B72" s="65">
        <f>+'Ark1'!C439</f>
        <v>2023</v>
      </c>
      <c r="C72" s="65">
        <f>+'Ark1'!E439</f>
        <v>9</v>
      </c>
      <c r="D72" s="65">
        <f>+IF(F72=0,"",'Ark1'!Q439)</f>
        <v>104</v>
      </c>
      <c r="E72" s="66"/>
      <c r="F72" s="65">
        <f>+'Ark1'!R439</f>
        <v>159</v>
      </c>
      <c r="G72" s="66"/>
      <c r="H72" s="141">
        <f>+IF(F72=0,"",'Ark1'!AG439)</f>
        <v>3.2363118257683698</v>
      </c>
      <c r="I72" s="141"/>
      <c r="J72" s="141">
        <f>+IF(F72=0,"",'Ark1'!AH439)</f>
        <v>3.3950207741677336</v>
      </c>
      <c r="K72" s="103"/>
      <c r="L72" s="106">
        <f>+IF(F72=0,"",'Ark1'!AI439)</f>
        <v>69</v>
      </c>
      <c r="M72" s="103"/>
      <c r="N72" s="103"/>
      <c r="O72" s="103"/>
      <c r="P72" s="66">
        <f>+IF(F72=0,"",'Ark1'!S439)</f>
        <v>8.2452830188679211</v>
      </c>
      <c r="Q72" s="66"/>
      <c r="R72" s="66"/>
      <c r="S72" s="154">
        <f>+IF(F72=0,"",'Ark1'!AJ439)</f>
        <v>120.41014492753628</v>
      </c>
      <c r="T72" s="387"/>
      <c r="U72" s="22">
        <f>+IF(F72=0,"",'Ark1'!AK439)</f>
        <v>24.679452337998608</v>
      </c>
      <c r="V72" s="66"/>
      <c r="W72" s="66">
        <f>+IF(F72=0,"",'Ark1'!T439)</f>
        <v>6.798742138364779</v>
      </c>
      <c r="X72" s="66"/>
      <c r="Y72" s="141">
        <f>+IF(F72=0,"",'Ark1'!U439)</f>
        <v>44.364779874213824</v>
      </c>
      <c r="Z72" s="141"/>
      <c r="AA72" s="66">
        <f>+IF(F72=0,"",'Ark1'!W439)</f>
        <v>15.094339622641504</v>
      </c>
      <c r="AB72" s="39"/>
      <c r="AC72" s="141">
        <f>+IF(F72=0,"",'Ark1'!X439)</f>
        <v>100</v>
      </c>
      <c r="AD72" s="141">
        <f>+IF(F72=0,"",'Ark1'!Y439)</f>
        <v>96.855345911949698</v>
      </c>
      <c r="AE72" s="141">
        <f>+IF(F72=0,"",'Ark1'!Z439)</f>
        <v>79.245283018867951</v>
      </c>
      <c r="AF72" s="141">
        <f>+IF(F72=0,"",'Ark1'!AA439)</f>
        <v>11.417883679510959</v>
      </c>
      <c r="AG72" s="66">
        <f>+IF(F72=0,"",'Ark1'!AB439)</f>
        <v>2.0457564027818562</v>
      </c>
      <c r="AH72" s="66">
        <f>+IF(F72=0,"",'Ark1'!AC439)</f>
        <v>1.8180778923950287</v>
      </c>
      <c r="AI72" s="66">
        <f t="shared" si="15"/>
        <v>5.3806254767353172</v>
      </c>
      <c r="AJ72" s="25"/>
      <c r="AT72"/>
      <c r="AX72"/>
      <c r="AY72"/>
      <c r="AZ72"/>
      <c r="BA72"/>
      <c r="BB72"/>
      <c r="BC72"/>
      <c r="BG72"/>
      <c r="BH72"/>
      <c r="BI72"/>
    </row>
    <row r="73" spans="1:61" ht="15.6">
      <c r="A73" s="25"/>
      <c r="B73" s="65">
        <f>+'Ark1'!C440</f>
        <v>2023</v>
      </c>
      <c r="C73" s="65">
        <f>+'Ark1'!E440</f>
        <v>10</v>
      </c>
      <c r="D73" s="65">
        <f>+IF(F73=0,"",'Ark1'!Q440)</f>
        <v>658</v>
      </c>
      <c r="E73" s="66"/>
      <c r="F73" s="65">
        <f>+'Ark1'!R440</f>
        <v>1009</v>
      </c>
      <c r="G73" s="66"/>
      <c r="H73" s="141">
        <f>+IF(F73=0,"",'Ark1'!AG440)</f>
        <v>20.537349888052105</v>
      </c>
      <c r="I73" s="141"/>
      <c r="J73" s="141">
        <f>+IF(F73=0,"",'Ark1'!AH440)</f>
        <v>22.076538900012284</v>
      </c>
      <c r="K73" s="103"/>
      <c r="L73" s="106">
        <f>+IF(F73=0,"",'Ark1'!AI440)</f>
        <v>160</v>
      </c>
      <c r="M73" s="103"/>
      <c r="N73" s="103"/>
      <c r="O73" s="103"/>
      <c r="P73" s="66">
        <f>+IF(F73=0,"",'Ark1'!S440)</f>
        <v>8.2210109018830551</v>
      </c>
      <c r="Q73" s="66"/>
      <c r="R73" s="66"/>
      <c r="S73" s="154">
        <f>+IF(F73=0,"",'Ark1'!AJ440)</f>
        <v>120.52250000000002</v>
      </c>
      <c r="T73" s="387"/>
      <c r="U73" s="22">
        <f>+IF(F73=0,"",'Ark1'!AK440)</f>
        <v>25.441920575639156</v>
      </c>
      <c r="V73" s="66"/>
      <c r="W73" s="66">
        <f>+IF(F73=0,"",'Ark1'!T440)</f>
        <v>7.061446977205156</v>
      </c>
      <c r="X73" s="66"/>
      <c r="Y73" s="141">
        <f>+IF(F73=0,"",'Ark1'!U440)</f>
        <v>45.460356788899837</v>
      </c>
      <c r="Z73" s="141"/>
      <c r="AA73" s="66">
        <f>+IF(F73=0,"",'Ark1'!W440)</f>
        <v>18.235877106045592</v>
      </c>
      <c r="AB73" s="39"/>
      <c r="AC73" s="141">
        <f>+IF(F73=0,"",'Ark1'!X440)</f>
        <v>100</v>
      </c>
      <c r="AD73" s="141">
        <f>+IF(F73=0,"",'Ark1'!Y440)</f>
        <v>98.116947472745295</v>
      </c>
      <c r="AE73" s="141">
        <f>+IF(F73=0,"",'Ark1'!Z440)</f>
        <v>81.665014866204146</v>
      </c>
      <c r="AF73" s="141">
        <f>+IF(F73=0,"",'Ark1'!AA440)</f>
        <v>11.130640317905463</v>
      </c>
      <c r="AG73" s="66">
        <f>+IF(F73=0,"",'Ark1'!AB440)</f>
        <v>1.8258453298033717</v>
      </c>
      <c r="AH73" s="66">
        <f>+IF(F73=0,"",'Ark1'!AC440)</f>
        <v>1.8459476114331861</v>
      </c>
      <c r="AI73" s="66">
        <f t="shared" si="15"/>
        <v>5.5297769740807619</v>
      </c>
      <c r="AJ73" s="25"/>
      <c r="AT73"/>
      <c r="AX73"/>
      <c r="AY73"/>
      <c r="AZ73"/>
      <c r="BA73"/>
      <c r="BB73"/>
      <c r="BC73"/>
      <c r="BG73"/>
      <c r="BH73"/>
      <c r="BI73"/>
    </row>
    <row r="74" spans="1:61" ht="15.6">
      <c r="A74" s="25"/>
      <c r="B74" s="65">
        <f>+'Ark1'!C441</f>
        <v>2023</v>
      </c>
      <c r="C74" s="65">
        <f>+'Ark1'!E441</f>
        <v>11</v>
      </c>
      <c r="D74" s="65">
        <f>+IF(F74=0,"",'Ark1'!Q441)</f>
        <v>421</v>
      </c>
      <c r="E74" s="66">
        <f t="shared" ref="E74:E87" si="16">+IF(F74=0,"",D74-D127)</f>
        <v>54</v>
      </c>
      <c r="F74" s="65">
        <f>+'Ark1'!R441</f>
        <v>589</v>
      </c>
      <c r="G74" s="66">
        <f t="shared" ref="G74:G87" si="17">+IF(F74=0,"",F74-F127)</f>
        <v>87</v>
      </c>
      <c r="H74" s="141">
        <f>+IF(F74=0,"",'Ark1'!AG441)</f>
        <v>11.988601669041319</v>
      </c>
      <c r="I74" s="141">
        <f t="shared" ref="I74:I115" si="18">+IF(F74=0,"",H74-H127)</f>
        <v>1.9646400076994635</v>
      </c>
      <c r="J74" s="141">
        <f>+IF(F74=0,"",'Ark1'!AH441)</f>
        <v>12.307648177087064</v>
      </c>
      <c r="K74" s="103"/>
      <c r="L74" s="106">
        <f>+IF(F74=0,"",'Ark1'!AI441)</f>
        <v>36</v>
      </c>
      <c r="M74" s="103"/>
      <c r="N74" s="103"/>
      <c r="O74" s="103"/>
      <c r="P74" s="66">
        <f>+IF(F74=0,"",'Ark1'!S441)</f>
        <v>8.0356536502546696</v>
      </c>
      <c r="Q74" s="66">
        <f t="shared" ref="Q74:Q87" si="19">+IF(F74=0,"",P74-P127)</f>
        <v>-0.12570093141863659</v>
      </c>
      <c r="R74" s="66"/>
      <c r="S74" s="154">
        <f>+IF(F74=0,"",'Ark1'!AJ441)</f>
        <v>120.24166666666665</v>
      </c>
      <c r="T74" s="387"/>
      <c r="U74" s="22">
        <f>+IF(F74=0,"",'Ark1'!AK441)</f>
        <v>24.68536982762636</v>
      </c>
      <c r="V74" s="66"/>
      <c r="W74" s="66">
        <f>+IF(F74=0,"",'Ark1'!T441)</f>
        <v>7.0271646859083203</v>
      </c>
      <c r="X74" s="66">
        <f t="shared" ref="X74:X87" si="20">+IF(F74=0,"",W74-W127)</f>
        <v>0.36381807236250552</v>
      </c>
      <c r="Y74" s="141">
        <f>+IF(F74=0,"",'Ark1'!U441)</f>
        <v>43.416298811545005</v>
      </c>
      <c r="Z74" s="141">
        <f t="shared" ref="Z74:Z87" si="21">+IF(F74=0,"",Y74-Y127)</f>
        <v>-1.0111912282956297</v>
      </c>
      <c r="AA74" s="66">
        <f>+IF(F74=0,"",'Ark1'!W441)</f>
        <v>19.694397283531405</v>
      </c>
      <c r="AB74" s="39"/>
      <c r="AC74" s="141">
        <f>+IF(F74=0,"",'Ark1'!X441)</f>
        <v>99.49066213921904</v>
      </c>
      <c r="AD74" s="141">
        <f>+IF(F74=0,"",'Ark1'!Y441)</f>
        <v>97.113752122241081</v>
      </c>
      <c r="AE74" s="141">
        <f>+IF(F74=0,"",'Ark1'!Z441)</f>
        <v>74.702886247877771</v>
      </c>
      <c r="AF74" s="141">
        <f>+IF(F74=0,"",'Ark1'!AA441)</f>
        <v>11.295140978790132</v>
      </c>
      <c r="AG74" s="66">
        <f>+IF(F74=0,"",'Ark1'!AB441)</f>
        <v>1.6748672873176365</v>
      </c>
      <c r="AH74" s="66">
        <f>+IF(F74=0,"",'Ark1'!AC441)</f>
        <v>1.878104273511578</v>
      </c>
      <c r="AI74" s="66">
        <f t="shared" si="15"/>
        <v>5.4029579547855491</v>
      </c>
      <c r="AJ74" s="25"/>
      <c r="AT74"/>
      <c r="AX74"/>
      <c r="AY74"/>
      <c r="AZ74"/>
      <c r="BA74"/>
      <c r="BB74"/>
      <c r="BC74"/>
      <c r="BG74"/>
      <c r="BH74"/>
      <c r="BI74"/>
    </row>
    <row r="75" spans="1:61" ht="15.6">
      <c r="A75" s="25"/>
      <c r="B75" s="65">
        <f>+'Ark1'!C442</f>
        <v>2023</v>
      </c>
      <c r="C75" s="65">
        <f>+'Ark1'!E442</f>
        <v>12</v>
      </c>
      <c r="D75" s="65">
        <f>+IF(F75=0,"",'Ark1'!Q442)</f>
        <v>278</v>
      </c>
      <c r="E75" s="66">
        <f t="shared" si="16"/>
        <v>52</v>
      </c>
      <c r="F75" s="65">
        <f>+'Ark1'!R442</f>
        <v>387</v>
      </c>
      <c r="G75" s="66">
        <f t="shared" si="17"/>
        <v>52</v>
      </c>
      <c r="H75" s="141">
        <f>+IF(F75=0,"",'Ark1'!AG442)</f>
        <v>7.8770608589456543</v>
      </c>
      <c r="I75" s="141">
        <f t="shared" si="18"/>
        <v>1.1877637343450163</v>
      </c>
      <c r="J75" s="141">
        <f>+IF(F75=0,"",'Ark1'!AH442)</f>
        <v>7.9273783205832382</v>
      </c>
      <c r="K75" s="103"/>
      <c r="L75" s="106">
        <f>+IF(F75=0,"",'Ark1'!AI442)</f>
        <v>25</v>
      </c>
      <c r="M75" s="103"/>
      <c r="N75" s="103"/>
      <c r="O75" s="103"/>
      <c r="P75" s="66">
        <f>+IF(F75=0,"",'Ark1'!S442)</f>
        <v>7.9509043927648557</v>
      </c>
      <c r="Q75" s="66">
        <f t="shared" si="19"/>
        <v>-0.19834933857843051</v>
      </c>
      <c r="R75" s="66"/>
      <c r="S75" s="154">
        <f>+IF(F75=0,"",'Ark1'!AJ442)</f>
        <v>119.39999999999998</v>
      </c>
      <c r="T75" s="387"/>
      <c r="U75" s="22">
        <f>+IF(F75=0,"",'Ark1'!AK442)</f>
        <v>25.249634100120353</v>
      </c>
      <c r="V75" s="66"/>
      <c r="W75" s="66">
        <f>+IF(F75=0,"",'Ark1'!T442)</f>
        <v>6.8966408268733845</v>
      </c>
      <c r="X75" s="66">
        <f t="shared" si="20"/>
        <v>-0.2555979790967644</v>
      </c>
      <c r="Y75" s="141">
        <f>+IF(F75=0,"",'Ark1'!U442)</f>
        <v>42.56098191214469</v>
      </c>
      <c r="Z75" s="141">
        <f t="shared" si="21"/>
        <v>-2.1297643565119628</v>
      </c>
      <c r="AA75" s="66">
        <f>+IF(F75=0,"",'Ark1'!W442)</f>
        <v>21.705426356589143</v>
      </c>
      <c r="AB75" s="39"/>
      <c r="AC75" s="141">
        <f>+IF(F75=0,"",'Ark1'!X442)</f>
        <v>99.483204134366957</v>
      </c>
      <c r="AD75" s="141">
        <f>+IF(F75=0,"",'Ark1'!Y442)</f>
        <v>95.090439276485782</v>
      </c>
      <c r="AE75" s="141">
        <f>+IF(F75=0,"",'Ark1'!Z442)</f>
        <v>71.834625322997397</v>
      </c>
      <c r="AF75" s="141">
        <f>+IF(F75=0,"",'Ark1'!AA442)</f>
        <v>12.087147040706272</v>
      </c>
      <c r="AG75" s="66">
        <f>+IF(F75=0,"",'Ark1'!AB442)</f>
        <v>1.9569442927736789</v>
      </c>
      <c r="AH75" s="66">
        <f>+IF(F75=0,"",'Ark1'!AC442)</f>
        <v>1.9699720174529465</v>
      </c>
      <c r="AI75" s="66">
        <f t="shared" si="15"/>
        <v>5.3529736756581086</v>
      </c>
      <c r="AJ75" s="25"/>
      <c r="AT75"/>
      <c r="AX75"/>
      <c r="AY75"/>
      <c r="AZ75"/>
      <c r="BA75"/>
      <c r="BB75"/>
      <c r="BC75"/>
      <c r="BG75"/>
      <c r="BH75"/>
      <c r="BI75"/>
    </row>
    <row r="76" spans="1:61" ht="15.6">
      <c r="A76" s="25"/>
      <c r="B76" s="65">
        <f>+'Ark1'!C443</f>
        <v>2023</v>
      </c>
      <c r="C76" s="65">
        <f>+'Ark1'!E443</f>
        <v>13</v>
      </c>
      <c r="D76" s="65">
        <f>+IF(F76=0,"",'Ark1'!Q443)</f>
        <v>236</v>
      </c>
      <c r="E76" s="66">
        <f t="shared" si="16"/>
        <v>102</v>
      </c>
      <c r="F76" s="65">
        <f>+'Ark1'!R443</f>
        <v>321</v>
      </c>
      <c r="G76" s="66">
        <f t="shared" si="17"/>
        <v>138</v>
      </c>
      <c r="H76" s="141">
        <f>+IF(F76=0,"",'Ark1'!AG443)</f>
        <v>6.533686138815388</v>
      </c>
      <c r="I76" s="141">
        <f t="shared" si="18"/>
        <v>2.8795327841828007</v>
      </c>
      <c r="J76" s="141">
        <f>+IF(F76=0,"",'Ark1'!AH443)</f>
        <v>6.4622829507726323</v>
      </c>
      <c r="K76" s="103"/>
      <c r="L76" s="106">
        <f>+IF(F76=0,"",'Ark1'!AI443)</f>
        <v>73</v>
      </c>
      <c r="M76" s="103"/>
      <c r="N76" s="103"/>
      <c r="O76" s="103"/>
      <c r="P76" s="66">
        <f>+IF(F76=0,"",'Ark1'!S443)</f>
        <v>7.6604361370716516</v>
      </c>
      <c r="Q76" s="66">
        <f t="shared" si="19"/>
        <v>-0.46524692303763882</v>
      </c>
      <c r="R76" s="66"/>
      <c r="S76" s="154">
        <f>+IF(F76=0,"",'Ark1'!AJ443)</f>
        <v>117.90821917808221</v>
      </c>
      <c r="T76" s="387"/>
      <c r="U76" s="22">
        <f>+IF(F76=0,"",'Ark1'!AK443)</f>
        <v>25.113107469124923</v>
      </c>
      <c r="V76" s="66"/>
      <c r="W76" s="66">
        <f>+IF(F76=0,"",'Ark1'!T443)</f>
        <v>6.7570093457943923</v>
      </c>
      <c r="X76" s="66">
        <f t="shared" si="20"/>
        <v>-5.1733823604513063E-2</v>
      </c>
      <c r="Y76" s="141">
        <f>+IF(F76=0,"",'Ark1'!U443)</f>
        <v>41.828660436137071</v>
      </c>
      <c r="Z76" s="141">
        <f t="shared" si="21"/>
        <v>-1.8549461212399834</v>
      </c>
      <c r="AA76" s="66">
        <f>+IF(F76=0,"",'Ark1'!W443)</f>
        <v>17.133956386292837</v>
      </c>
      <c r="AB76" s="39"/>
      <c r="AC76" s="141">
        <f>+IF(F76=0,"",'Ark1'!X443)</f>
        <v>99.376947040498422</v>
      </c>
      <c r="AD76" s="141">
        <f>+IF(F76=0,"",'Ark1'!Y443)</f>
        <v>92.834890965732058</v>
      </c>
      <c r="AE76" s="141">
        <f>+IF(F76=0,"",'Ark1'!Z443)</f>
        <v>71.962616822429936</v>
      </c>
      <c r="AF76" s="141">
        <f>+IF(F76=0,"",'Ark1'!AA443)</f>
        <v>11.630874735600379</v>
      </c>
      <c r="AG76" s="66">
        <f>+IF(F76=0,"",'Ark1'!AB443)</f>
        <v>2.0077633895646287</v>
      </c>
      <c r="AH76" s="66">
        <f>+IF(F76=0,"",'Ark1'!AC443)</f>
        <v>1.7922007642426423</v>
      </c>
      <c r="AI76" s="66">
        <f t="shared" si="15"/>
        <v>5.460349735664904</v>
      </c>
      <c r="AJ76" s="25"/>
      <c r="AT76"/>
      <c r="AX76"/>
      <c r="AY76"/>
      <c r="AZ76"/>
      <c r="BA76"/>
      <c r="BB76"/>
      <c r="BC76"/>
      <c r="BG76"/>
      <c r="BH76"/>
      <c r="BI76"/>
    </row>
    <row r="77" spans="1:61" ht="15.6">
      <c r="A77" s="25"/>
      <c r="B77" s="65">
        <f>+'Ark1'!C444</f>
        <v>2023</v>
      </c>
      <c r="C77" s="65">
        <f>+'Ark1'!E444</f>
        <v>14</v>
      </c>
      <c r="D77" s="65">
        <f>+IF(F77=0,"",'Ark1'!Q444)</f>
        <v>1</v>
      </c>
      <c r="E77" s="66">
        <f t="shared" si="16"/>
        <v>-173</v>
      </c>
      <c r="F77" s="65">
        <f>+'Ark1'!R444</f>
        <v>1</v>
      </c>
      <c r="G77" s="66">
        <f t="shared" si="17"/>
        <v>-260</v>
      </c>
      <c r="H77" s="141">
        <f>+IF(F77=0,"",'Ark1'!AG444)</f>
        <v>2.0354162426216155E-2</v>
      </c>
      <c r="I77" s="141">
        <f t="shared" si="18"/>
        <v>-5.1913071794268175</v>
      </c>
      <c r="J77" s="141">
        <f>+IF(F77=0,"",'Ark1'!AH444)</f>
        <v>1.0636512490658768E-2</v>
      </c>
      <c r="K77" s="103"/>
      <c r="L77" s="106">
        <f>+IF(F77=0,"",'Ark1'!AI444)</f>
        <v>0</v>
      </c>
      <c r="M77" s="103"/>
      <c r="N77" s="103"/>
      <c r="O77" s="103"/>
      <c r="P77" s="66">
        <f>+IF(F77=0,"",'Ark1'!S444)</f>
        <v>3</v>
      </c>
      <c r="Q77" s="66">
        <f t="shared" si="19"/>
        <v>-4.8582375478927213</v>
      </c>
      <c r="R77" s="66"/>
      <c r="S77" s="154">
        <f>+IF(F77=0,"",'Ark1'!AJ444)</f>
        <v>0</v>
      </c>
      <c r="T77" s="387"/>
      <c r="U77" s="22">
        <f>+IF(F77=0,"",'Ark1'!AK444)</f>
        <v>0</v>
      </c>
      <c r="V77" s="66"/>
      <c r="W77" s="66">
        <f>+IF(F77=0,"",'Ark1'!T444)</f>
        <v>4</v>
      </c>
      <c r="X77" s="66">
        <f t="shared" si="20"/>
        <v>-3.1149425287356314</v>
      </c>
      <c r="Y77" s="141">
        <f>+IF(F77=0,"",'Ark1'!U444)</f>
        <v>22.1</v>
      </c>
      <c r="Z77" s="141">
        <f t="shared" si="21"/>
        <v>-20.084674329501929</v>
      </c>
      <c r="AA77" s="66">
        <f>+IF(F77=0,"",'Ark1'!W444)</f>
        <v>0</v>
      </c>
      <c r="AB77" s="39"/>
      <c r="AC77" s="141">
        <f>+IF(F77=0,"",'Ark1'!X444)</f>
        <v>100</v>
      </c>
      <c r="AD77" s="141">
        <f>+IF(F77=0,"",'Ark1'!Y444)</f>
        <v>0</v>
      </c>
      <c r="AE77" s="141">
        <f>+IF(F77=0,"",'Ark1'!Z444)</f>
        <v>0</v>
      </c>
      <c r="AF77" s="141">
        <f>+IF(F77=0,"",'Ark1'!AA444)</f>
        <v>0</v>
      </c>
      <c r="AG77" s="66">
        <f>+IF(F77=0,"",'Ark1'!AB444)</f>
        <v>0</v>
      </c>
      <c r="AH77" s="66">
        <f>+IF(F77=0,"",'Ark1'!AC444)</f>
        <v>0</v>
      </c>
      <c r="AI77" s="66">
        <f t="shared" si="15"/>
        <v>7.3666666666666671</v>
      </c>
      <c r="AJ77" s="25"/>
      <c r="AT77"/>
      <c r="AX77"/>
      <c r="AY77"/>
      <c r="AZ77"/>
      <c r="BA77"/>
      <c r="BB77"/>
      <c r="BC77"/>
      <c r="BG77"/>
      <c r="BH77"/>
      <c r="BI77"/>
    </row>
    <row r="78" spans="1:61" ht="15.6">
      <c r="A78" s="25"/>
      <c r="B78" s="65">
        <f>+'Ark1'!C445</f>
        <v>2023</v>
      </c>
      <c r="C78" s="65">
        <f>+'Ark1'!E445</f>
        <v>15</v>
      </c>
      <c r="D78" s="65">
        <f>+IF(F78=0,"",'Ark1'!Q445)</f>
        <v>60</v>
      </c>
      <c r="E78" s="66">
        <f t="shared" si="16"/>
        <v>60</v>
      </c>
      <c r="F78" s="65">
        <f>+'Ark1'!R445</f>
        <v>94</v>
      </c>
      <c r="G78" s="66">
        <f t="shared" si="17"/>
        <v>94</v>
      </c>
      <c r="H78" s="141">
        <f>+IF(F78=0,"",'Ark1'!AG445)</f>
        <v>1.9132912680643199</v>
      </c>
      <c r="I78" s="141">
        <f t="shared" si="18"/>
        <v>1.9132912680643199</v>
      </c>
      <c r="J78" s="141">
        <f>+IF(F78=0,"",'Ark1'!AH445)</f>
        <v>1.83997227383658</v>
      </c>
      <c r="K78" s="103"/>
      <c r="L78" s="106">
        <f>+IF(F78=0,"",'Ark1'!AI445)</f>
        <v>3</v>
      </c>
      <c r="M78" s="103"/>
      <c r="N78" s="103"/>
      <c r="O78" s="103"/>
      <c r="P78" s="66">
        <f>+IF(F78=0,"",'Ark1'!S445)</f>
        <v>7.5744680851063828</v>
      </c>
      <c r="Q78" s="66">
        <f t="shared" si="19"/>
        <v>7.5744680851063828</v>
      </c>
      <c r="R78" s="66"/>
      <c r="S78" s="154">
        <f>+IF(F78=0,"",'Ark1'!AJ445)</f>
        <v>119.43333333333337</v>
      </c>
      <c r="T78" s="387"/>
      <c r="U78" s="22">
        <f>+IF(F78=0,"",'Ark1'!AK445)</f>
        <v>24.121876851750407</v>
      </c>
      <c r="V78" s="66"/>
      <c r="W78" s="66">
        <f>+IF(F78=0,"",'Ark1'!T445)</f>
        <v>7.0212765957446788</v>
      </c>
      <c r="X78" s="66">
        <f t="shared" si="20"/>
        <v>7.0212765957446788</v>
      </c>
      <c r="Y78" s="141">
        <f>+IF(F78=0,"",'Ark1'!U445)</f>
        <v>40.670212765957409</v>
      </c>
      <c r="Z78" s="141">
        <f t="shared" si="21"/>
        <v>40.670212765957409</v>
      </c>
      <c r="AA78" s="66">
        <f>+IF(F78=0,"",'Ark1'!W445)</f>
        <v>24.468085106382969</v>
      </c>
      <c r="AB78" s="39"/>
      <c r="AC78" s="141">
        <f>+IF(F78=0,"",'Ark1'!X445)</f>
        <v>97.872340425531874</v>
      </c>
      <c r="AD78" s="141">
        <f>+IF(F78=0,"",'Ark1'!Y445)</f>
        <v>89.361702127659598</v>
      </c>
      <c r="AE78" s="141">
        <f>+IF(F78=0,"",'Ark1'!Z445)</f>
        <v>67.021276595744695</v>
      </c>
      <c r="AF78" s="141">
        <f>+IF(F78=0,"",'Ark1'!AA445)</f>
        <v>12.400684862583837</v>
      </c>
      <c r="AG78" s="66">
        <f>+IF(F78=0,"",'Ark1'!AB445)</f>
        <v>1.6726165112368998</v>
      </c>
      <c r="AH78" s="66">
        <f>+IF(F78=0,"",'Ark1'!AC445)</f>
        <v>1.9017277888986284</v>
      </c>
      <c r="AI78" s="66">
        <f t="shared" si="15"/>
        <v>5.3693820224719051</v>
      </c>
      <c r="AJ78" s="25"/>
      <c r="AT78"/>
      <c r="AX78"/>
      <c r="AY78"/>
      <c r="AZ78"/>
      <c r="BA78"/>
      <c r="BB78"/>
      <c r="BC78"/>
      <c r="BG78"/>
      <c r="BH78"/>
      <c r="BI78"/>
    </row>
    <row r="79" spans="1:61" ht="15.6">
      <c r="A79" s="25"/>
      <c r="B79" s="65">
        <f>+'Ark1'!C446</f>
        <v>2023</v>
      </c>
      <c r="C79" s="65">
        <f>+'Ark1'!E446</f>
        <v>16</v>
      </c>
      <c r="D79" s="65">
        <f>+IF(F79=0,"",'Ark1'!Q446)</f>
        <v>19</v>
      </c>
      <c r="E79" s="66">
        <f t="shared" si="16"/>
        <v>8</v>
      </c>
      <c r="F79" s="65">
        <f>+'Ark1'!R446</f>
        <v>21</v>
      </c>
      <c r="G79" s="66">
        <f t="shared" si="17"/>
        <v>6</v>
      </c>
      <c r="H79" s="141">
        <f>+IF(F79=0,"",'Ark1'!AG446)</f>
        <v>0.42743741095053928</v>
      </c>
      <c r="I79" s="141">
        <f t="shared" si="18"/>
        <v>0.12791664417737642</v>
      </c>
      <c r="J79" s="141">
        <f>+IF(F79=0,"",'Ark1'!AH446)</f>
        <v>0.45053571685546018</v>
      </c>
      <c r="K79" s="103"/>
      <c r="L79" s="106">
        <f>+IF(F79=0,"",'Ark1'!AI446)</f>
        <v>9</v>
      </c>
      <c r="M79" s="103"/>
      <c r="N79" s="103"/>
      <c r="O79" s="103"/>
      <c r="P79" s="66">
        <f>+IF(F79=0,"",'Ark1'!S446)</f>
        <v>8.5714285714285694</v>
      </c>
      <c r="Q79" s="66">
        <f t="shared" si="19"/>
        <v>-0.36190476190476595</v>
      </c>
      <c r="R79" s="66"/>
      <c r="S79" s="154">
        <f>+IF(F79=0,"",'Ark1'!AJ446)</f>
        <v>117.1111111111111</v>
      </c>
      <c r="T79" s="387"/>
      <c r="U79" s="22">
        <f>+IF(F79=0,"",'Ark1'!AK446)</f>
        <v>25.74152148004924</v>
      </c>
      <c r="V79" s="66"/>
      <c r="W79" s="66">
        <f>+IF(F79=0,"",'Ark1'!T446)</f>
        <v>7.6190476190476222</v>
      </c>
      <c r="X79" s="66">
        <f t="shared" si="20"/>
        <v>0.88571428571429056</v>
      </c>
      <c r="Y79" s="141">
        <f>+IF(F79=0,"",'Ark1'!U446)</f>
        <v>44.57619047619049</v>
      </c>
      <c r="Z79" s="141">
        <f t="shared" si="21"/>
        <v>-0.81714285714285495</v>
      </c>
      <c r="AA79" s="66">
        <f>+IF(F79=0,"",'Ark1'!W446)</f>
        <v>38.095238095238109</v>
      </c>
      <c r="AB79" s="39"/>
      <c r="AC79" s="141">
        <f>+IF(F79=0,"",'Ark1'!X446)</f>
        <v>100</v>
      </c>
      <c r="AD79" s="141">
        <f>+IF(F79=0,"",'Ark1'!Y446)</f>
        <v>95.238095238095283</v>
      </c>
      <c r="AE79" s="141">
        <f>+IF(F79=0,"",'Ark1'!Z446)</f>
        <v>85.714285714285694</v>
      </c>
      <c r="AF79" s="141">
        <f>+IF(F79=0,"",'Ark1'!AA446)</f>
        <v>10.820347004465818</v>
      </c>
      <c r="AG79" s="66">
        <f>+IF(F79=0,"",'Ark1'!AB446)</f>
        <v>2.0135594773205714</v>
      </c>
      <c r="AH79" s="66">
        <f>+IF(F79=0,"",'Ark1'!AC446)</f>
        <v>1.6176464525202885</v>
      </c>
      <c r="AI79" s="66">
        <f t="shared" si="15"/>
        <v>5.2005555555555585</v>
      </c>
      <c r="AJ79" s="25"/>
      <c r="AT79"/>
      <c r="AX79"/>
      <c r="AY79"/>
      <c r="AZ79"/>
      <c r="BA79"/>
      <c r="BB79"/>
      <c r="BC79"/>
      <c r="BG79"/>
      <c r="BH79"/>
      <c r="BI79"/>
    </row>
    <row r="80" spans="1:61" ht="15.6">
      <c r="A80" s="25"/>
      <c r="B80" s="65">
        <f>+'Ark1'!C447</f>
        <v>2023</v>
      </c>
      <c r="C80" s="65">
        <f>+'Ark1'!E447</f>
        <v>17</v>
      </c>
      <c r="D80" s="65">
        <f>+IF(F80=0,"",'Ark1'!Q447)</f>
        <v>62</v>
      </c>
      <c r="E80" s="66">
        <f t="shared" si="16"/>
        <v>34</v>
      </c>
      <c r="F80" s="65">
        <f>+'Ark1'!R447</f>
        <v>98</v>
      </c>
      <c r="G80" s="66">
        <f t="shared" si="17"/>
        <v>52</v>
      </c>
      <c r="H80" s="141">
        <f>+IF(F80=0,"",'Ark1'!AG447)</f>
        <v>1.9947079177691831</v>
      </c>
      <c r="I80" s="141">
        <f t="shared" si="18"/>
        <v>1.0761775663314834</v>
      </c>
      <c r="J80" s="141">
        <f>+IF(F80=0,"",'Ark1'!AH447)</f>
        <v>1.7532437873742861</v>
      </c>
      <c r="K80" s="103"/>
      <c r="L80" s="106">
        <f>+IF(F80=0,"",'Ark1'!AI447)</f>
        <v>5</v>
      </c>
      <c r="M80" s="103"/>
      <c r="N80" s="103"/>
      <c r="O80" s="103"/>
      <c r="P80" s="66">
        <f>+IF(F80=0,"",'Ark1'!S447)</f>
        <v>7.1632653061224492</v>
      </c>
      <c r="Q80" s="66">
        <f t="shared" si="19"/>
        <v>-0.11934338952972556</v>
      </c>
      <c r="R80" s="66"/>
      <c r="S80" s="154">
        <f>+IF(F80=0,"",'Ark1'!AJ447)</f>
        <v>118.84</v>
      </c>
      <c r="T80" s="387"/>
      <c r="U80" s="22">
        <f>+IF(F80=0,"",'Ark1'!AK447)</f>
        <v>23.324192020331569</v>
      </c>
      <c r="V80" s="66"/>
      <c r="W80" s="66">
        <f>+IF(F80=0,"",'Ark1'!T447)</f>
        <v>6.8877551020408152</v>
      </c>
      <c r="X80" s="66">
        <f t="shared" si="20"/>
        <v>0.10514640638864048</v>
      </c>
      <c r="Y80" s="141">
        <f>+IF(F80=0,"",'Ark1'!U447)</f>
        <v>37.171428571428542</v>
      </c>
      <c r="Z80" s="141">
        <f t="shared" si="21"/>
        <v>-1.3829192546584181</v>
      </c>
      <c r="AA80" s="66">
        <f>+IF(F80=0,"",'Ark1'!W447)</f>
        <v>20.408163265306126</v>
      </c>
      <c r="AB80" s="39"/>
      <c r="AC80" s="141">
        <f>+IF(F80=0,"",'Ark1'!X447)</f>
        <v>97.959183673469383</v>
      </c>
      <c r="AD80" s="141">
        <f>+IF(F80=0,"",'Ark1'!Y447)</f>
        <v>83.673469387755105</v>
      </c>
      <c r="AE80" s="141">
        <f>+IF(F80=0,"",'Ark1'!Z447)</f>
        <v>52.04081632653061</v>
      </c>
      <c r="AF80" s="141">
        <f>+IF(F80=0,"",'Ark1'!AA447)</f>
        <v>13.181465032695112</v>
      </c>
      <c r="AG80" s="66">
        <f>+IF(F80=0,"",'Ark1'!AB447)</f>
        <v>1.6016182986312988</v>
      </c>
      <c r="AH80" s="66">
        <f>+IF(F80=0,"",'Ark1'!AC447)</f>
        <v>1.9942911024345171</v>
      </c>
      <c r="AI80" s="66">
        <f t="shared" si="15"/>
        <v>5.1891737891737852</v>
      </c>
      <c r="AJ80" s="25"/>
      <c r="AT80"/>
      <c r="AX80"/>
      <c r="AY80"/>
      <c r="AZ80"/>
      <c r="BA80"/>
      <c r="BB80"/>
      <c r="BC80"/>
      <c r="BG80"/>
      <c r="BH80"/>
      <c r="BI80"/>
    </row>
    <row r="81" spans="1:61" ht="15.6">
      <c r="A81" s="25"/>
      <c r="B81" s="65">
        <f>+'Ark1'!C448</f>
        <v>2023</v>
      </c>
      <c r="C81" s="65">
        <f>+'Ark1'!E448</f>
        <v>18</v>
      </c>
      <c r="D81" s="65">
        <f>+IF(F81=0,"",'Ark1'!Q448)</f>
        <v>33</v>
      </c>
      <c r="E81" s="66">
        <f t="shared" si="16"/>
        <v>8</v>
      </c>
      <c r="F81" s="65">
        <f>+'Ark1'!R448</f>
        <v>48</v>
      </c>
      <c r="G81" s="66">
        <f t="shared" si="17"/>
        <v>6</v>
      </c>
      <c r="H81" s="141">
        <f>+IF(F81=0,"",'Ark1'!AG448)</f>
        <v>0.97699979645837587</v>
      </c>
      <c r="I81" s="141">
        <f t="shared" si="18"/>
        <v>0.13834164949351968</v>
      </c>
      <c r="J81" s="141">
        <f>+IF(F81=0,"",'Ark1'!AH448)</f>
        <v>0.92542471570310703</v>
      </c>
      <c r="K81" s="103"/>
      <c r="L81" s="106">
        <f>+IF(F81=0,"",'Ark1'!AI448)</f>
        <v>15</v>
      </c>
      <c r="M81" s="103"/>
      <c r="N81" s="103"/>
      <c r="O81" s="103"/>
      <c r="P81" s="66">
        <f>+IF(F81=0,"",'Ark1'!S448)</f>
        <v>7.6458333333333313</v>
      </c>
      <c r="Q81" s="66">
        <f t="shared" si="19"/>
        <v>0.38392857142856673</v>
      </c>
      <c r="R81" s="66"/>
      <c r="S81" s="154">
        <f>+IF(F81=0,"",'Ark1'!AJ448)</f>
        <v>118.73333333333336</v>
      </c>
      <c r="T81" s="387"/>
      <c r="U81" s="22">
        <f>+IF(F81=0,"",'Ark1'!AK448)</f>
        <v>22.533066127901169</v>
      </c>
      <c r="V81" s="66"/>
      <c r="W81" s="66">
        <f>+IF(F81=0,"",'Ark1'!T448)</f>
        <v>6.6041666666666687</v>
      </c>
      <c r="X81" s="66">
        <f t="shared" si="20"/>
        <v>-0.53869047619047539</v>
      </c>
      <c r="Y81" s="141">
        <f>+IF(F81=0,"",'Ark1'!U448)</f>
        <v>40.05833333333333</v>
      </c>
      <c r="Z81" s="141">
        <f t="shared" si="21"/>
        <v>1.7797619047619193</v>
      </c>
      <c r="AA81" s="66">
        <f>+IF(F81=0,"",'Ark1'!W448)</f>
        <v>14.583333333333337</v>
      </c>
      <c r="AB81" s="39"/>
      <c r="AC81" s="141">
        <f>+IF(F81=0,"",'Ark1'!X448)</f>
        <v>100</v>
      </c>
      <c r="AD81" s="141">
        <f>+IF(F81=0,"",'Ark1'!Y448)</f>
        <v>93.75</v>
      </c>
      <c r="AE81" s="141">
        <f>+IF(F81=0,"",'Ark1'!Z448)</f>
        <v>60.41666666666665</v>
      </c>
      <c r="AF81" s="141">
        <f>+IF(F81=0,"",'Ark1'!AA448)</f>
        <v>11.606424825165696</v>
      </c>
      <c r="AG81" s="66">
        <f>+IF(F81=0,"",'Ark1'!AB448)</f>
        <v>1.8983499779779529</v>
      </c>
      <c r="AH81" s="66">
        <f>+IF(F81=0,"",'Ark1'!AC448)</f>
        <v>1.890101224508594</v>
      </c>
      <c r="AI81" s="66">
        <f t="shared" si="15"/>
        <v>5.2392370572207092</v>
      </c>
      <c r="AJ81" s="25"/>
      <c r="AT81"/>
      <c r="AX81"/>
      <c r="AY81"/>
      <c r="AZ81"/>
      <c r="BA81"/>
      <c r="BB81"/>
      <c r="BC81"/>
      <c r="BG81"/>
      <c r="BH81"/>
      <c r="BI81"/>
    </row>
    <row r="82" spans="1:61" ht="15.6">
      <c r="A82" s="25"/>
      <c r="B82" s="65">
        <f>+'Ark1'!C449</f>
        <v>2023</v>
      </c>
      <c r="C82" s="65">
        <f>+'Ark1'!E449</f>
        <v>19</v>
      </c>
      <c r="D82" s="65">
        <f>+IF(F82=0,"",'Ark1'!Q449)</f>
        <v>47</v>
      </c>
      <c r="E82" s="66">
        <f t="shared" si="16"/>
        <v>6</v>
      </c>
      <c r="F82" s="65">
        <f>+'Ark1'!R449</f>
        <v>64</v>
      </c>
      <c r="G82" s="66">
        <f t="shared" si="17"/>
        <v>14</v>
      </c>
      <c r="H82" s="141">
        <f>+IF(F82=0,"",'Ark1'!AG449)</f>
        <v>1.3026663952778339</v>
      </c>
      <c r="I82" s="141">
        <f t="shared" si="18"/>
        <v>0.30426383936729073</v>
      </c>
      <c r="J82" s="141">
        <f>+IF(F82=0,"",'Ark1'!AH449)</f>
        <v>1.2577555697664502</v>
      </c>
      <c r="K82" s="103"/>
      <c r="L82" s="106">
        <f>+IF(F82=0,"",'Ark1'!AI449)</f>
        <v>18</v>
      </c>
      <c r="M82" s="103"/>
      <c r="N82" s="103"/>
      <c r="O82" s="103"/>
      <c r="P82" s="66">
        <f>+IF(F82=0,"",'Ark1'!S449)</f>
        <v>7.796875</v>
      </c>
      <c r="Q82" s="66">
        <f t="shared" si="19"/>
        <v>0.27687500000000131</v>
      </c>
      <c r="R82" s="66"/>
      <c r="S82" s="154">
        <f>+IF(F82=0,"",'Ark1'!AJ449)</f>
        <v>113.10555555555555</v>
      </c>
      <c r="T82" s="387"/>
      <c r="U82" s="22">
        <f>+IF(F82=0,"",'Ark1'!AK449)</f>
        <v>24.120967877590743</v>
      </c>
      <c r="V82" s="66"/>
      <c r="W82" s="66">
        <f>+IF(F82=0,"",'Ark1'!T449)</f>
        <v>6.953125</v>
      </c>
      <c r="X82" s="66">
        <f t="shared" si="20"/>
        <v>0.93312500000000043</v>
      </c>
      <c r="Y82" s="141">
        <f>+IF(F82=0,"",'Ark1'!U449)</f>
        <v>40.83281250000001</v>
      </c>
      <c r="Z82" s="141">
        <f t="shared" si="21"/>
        <v>-1.883187499999984</v>
      </c>
      <c r="AA82" s="66">
        <f>+IF(F82=0,"",'Ark1'!W449)</f>
        <v>20.3125</v>
      </c>
      <c r="AB82" s="39"/>
      <c r="AC82" s="141">
        <f>+IF(F82=0,"",'Ark1'!X449)</f>
        <v>100</v>
      </c>
      <c r="AD82" s="141">
        <f>+IF(F82=0,"",'Ark1'!Y449)</f>
        <v>90.625</v>
      </c>
      <c r="AE82" s="141">
        <f>+IF(F82=0,"",'Ark1'!Z449)</f>
        <v>67.1875</v>
      </c>
      <c r="AF82" s="141">
        <f>+IF(F82=0,"",'Ark1'!AA449)</f>
        <v>11.77197485937867</v>
      </c>
      <c r="AG82" s="66">
        <f>+IF(F82=0,"",'Ark1'!AB449)</f>
        <v>1.8386449451634217</v>
      </c>
      <c r="AH82" s="66">
        <f>+IF(F82=0,"",'Ark1'!AC449)</f>
        <v>2.0266173132525536</v>
      </c>
      <c r="AI82" s="66">
        <f t="shared" si="15"/>
        <v>5.2370741482965943</v>
      </c>
      <c r="AJ82" s="25"/>
      <c r="AT82"/>
      <c r="AX82"/>
      <c r="AY82"/>
      <c r="AZ82"/>
      <c r="BA82"/>
      <c r="BB82"/>
      <c r="BC82"/>
      <c r="BG82"/>
      <c r="BH82"/>
      <c r="BI82"/>
    </row>
    <row r="83" spans="1:61" ht="15.6">
      <c r="A83" s="25"/>
      <c r="B83" s="65">
        <f>+'Ark1'!C450</f>
        <v>2023</v>
      </c>
      <c r="C83" s="65">
        <f>+'Ark1'!E450</f>
        <v>20</v>
      </c>
      <c r="D83" s="65">
        <f>+IF(F83=0,"",'Ark1'!Q450)</f>
        <v>2</v>
      </c>
      <c r="E83" s="66">
        <f t="shared" si="16"/>
        <v>-16</v>
      </c>
      <c r="F83" s="65">
        <f>+'Ark1'!R450</f>
        <v>3</v>
      </c>
      <c r="G83" s="66">
        <f t="shared" si="17"/>
        <v>-27</v>
      </c>
      <c r="H83" s="141">
        <f>+IF(F83=0,"",'Ark1'!AG450)</f>
        <v>6.1062487278648485E-2</v>
      </c>
      <c r="I83" s="141">
        <f t="shared" si="18"/>
        <v>-0.53797904626767723</v>
      </c>
      <c r="J83" s="141">
        <f>+IF(F83=0,"",'Ark1'!AH450)</f>
        <v>5.8043593048572262E-2</v>
      </c>
      <c r="K83" s="103"/>
      <c r="L83" s="106">
        <f>+IF(F83=0,"",'Ark1'!AI450)</f>
        <v>0</v>
      </c>
      <c r="M83" s="103"/>
      <c r="N83" s="103"/>
      <c r="O83" s="103"/>
      <c r="P83" s="66">
        <f>+IF(F83=0,"",'Ark1'!S450)</f>
        <v>8</v>
      </c>
      <c r="Q83" s="66">
        <f t="shared" si="19"/>
        <v>0.29999999999999982</v>
      </c>
      <c r="R83" s="66"/>
      <c r="S83" s="154">
        <f>+IF(F83=0,"",'Ark1'!AJ450)</f>
        <v>0</v>
      </c>
      <c r="T83" s="387"/>
      <c r="U83" s="22">
        <f>+IF(F83=0,"",'Ark1'!AK450)</f>
        <v>0</v>
      </c>
      <c r="V83" s="66"/>
      <c r="W83" s="66">
        <f>+IF(F83=0,"",'Ark1'!T450)</f>
        <v>7.3333333333333313</v>
      </c>
      <c r="X83" s="66">
        <f t="shared" si="20"/>
        <v>0.26666666666666661</v>
      </c>
      <c r="Y83" s="141">
        <f>+IF(F83=0,"",'Ark1'!U450)</f>
        <v>40.199999999999989</v>
      </c>
      <c r="Z83" s="141">
        <f t="shared" si="21"/>
        <v>0.47999999999998977</v>
      </c>
      <c r="AA83" s="66">
        <f>+IF(F83=0,"",'Ark1'!W450)</f>
        <v>0</v>
      </c>
      <c r="AB83" s="39"/>
      <c r="AC83" s="141">
        <f>+IF(F83=0,"",'Ark1'!X450)</f>
        <v>100</v>
      </c>
      <c r="AD83" s="141">
        <f>+IF(F83=0,"",'Ark1'!Y450)</f>
        <v>100</v>
      </c>
      <c r="AE83" s="141">
        <f>+IF(F83=0,"",'Ark1'!Z450)</f>
        <v>100</v>
      </c>
      <c r="AF83" s="141">
        <f>+IF(F83=0,"",'Ark1'!AA450)</f>
        <v>3.2873494895838196</v>
      </c>
      <c r="AG83" s="66">
        <f>+IF(F83=0,"",'Ark1'!AB450)</f>
        <v>0.81649658092772603</v>
      </c>
      <c r="AH83" s="66">
        <f>+IF(F83=0,"",'Ark1'!AC450)</f>
        <v>0.4714045207910384</v>
      </c>
      <c r="AI83" s="66">
        <f t="shared" si="15"/>
        <v>5.0249999999999986</v>
      </c>
      <c r="AJ83" s="25"/>
      <c r="AT83"/>
      <c r="AX83"/>
      <c r="AY83"/>
      <c r="AZ83"/>
      <c r="BA83"/>
      <c r="BB83"/>
      <c r="BC83"/>
      <c r="BG83"/>
      <c r="BH83"/>
      <c r="BI83"/>
    </row>
    <row r="84" spans="1:61" ht="15.6">
      <c r="A84" s="25"/>
      <c r="B84" s="65">
        <f>+'Ark1'!C451</f>
        <v>2023</v>
      </c>
      <c r="C84" s="65">
        <f>+'Ark1'!E451</f>
        <v>21</v>
      </c>
      <c r="D84" s="65">
        <f>+IF(F84=0,"",'Ark1'!Q451)</f>
        <v>51</v>
      </c>
      <c r="E84" s="66">
        <f t="shared" si="16"/>
        <v>30</v>
      </c>
      <c r="F84" s="65">
        <f>+'Ark1'!R451</f>
        <v>79</v>
      </c>
      <c r="G84" s="66">
        <f t="shared" si="17"/>
        <v>51</v>
      </c>
      <c r="H84" s="141">
        <f>+IF(F84=0,"",'Ark1'!AG451)</f>
        <v>1.6079788316710764</v>
      </c>
      <c r="I84" s="141">
        <f t="shared" si="18"/>
        <v>1.0488734003611722</v>
      </c>
      <c r="J84" s="141">
        <f>+IF(F84=0,"",'Ark1'!AH451)</f>
        <v>1.40007306947178</v>
      </c>
      <c r="K84" s="103"/>
      <c r="L84" s="106">
        <f>+IF(F84=0,"",'Ark1'!AI451)</f>
        <v>31</v>
      </c>
      <c r="M84" s="103"/>
      <c r="N84" s="103"/>
      <c r="O84" s="103"/>
      <c r="P84" s="66">
        <f>+IF(F84=0,"",'Ark1'!S451)</f>
        <v>7.2911392405063262</v>
      </c>
      <c r="Q84" s="66">
        <f t="shared" si="19"/>
        <v>-0.56600361663652965</v>
      </c>
      <c r="R84" s="66"/>
      <c r="S84" s="154">
        <f>+IF(F84=0,"",'Ark1'!AJ451)</f>
        <v>111.17096774193544</v>
      </c>
      <c r="T84" s="387"/>
      <c r="U84" s="22">
        <f>+IF(F84=0,"",'Ark1'!AK451)</f>
        <v>22.36345119169842</v>
      </c>
      <c r="V84" s="66"/>
      <c r="W84" s="66">
        <f>+IF(F84=0,"",'Ark1'!T451)</f>
        <v>7.0632911392405058</v>
      </c>
      <c r="X84" s="66">
        <f t="shared" si="20"/>
        <v>-0.5438517179023501</v>
      </c>
      <c r="Y84" s="141">
        <f>+IF(F84=0,"",'Ark1'!U451)</f>
        <v>36.822784810126578</v>
      </c>
      <c r="Z84" s="141">
        <f t="shared" si="21"/>
        <v>-11.455786618444897</v>
      </c>
      <c r="AA84" s="66">
        <f>+IF(F84=0,"",'Ark1'!W451)</f>
        <v>20.253164556962023</v>
      </c>
      <c r="AB84" s="39"/>
      <c r="AC84" s="141">
        <f>+IF(F84=0,"",'Ark1'!X451)</f>
        <v>91.139240506329116</v>
      </c>
      <c r="AD84" s="141">
        <f>+IF(F84=0,"",'Ark1'!Y451)</f>
        <v>81.012658227848092</v>
      </c>
      <c r="AE84" s="141">
        <f>+IF(F84=0,"",'Ark1'!Z451)</f>
        <v>58.227848101265806</v>
      </c>
      <c r="AF84" s="141">
        <f>+IF(F84=0,"",'Ark1'!AA451)</f>
        <v>13.756130503235529</v>
      </c>
      <c r="AG84" s="66">
        <f>+IF(F84=0,"",'Ark1'!AB451)</f>
        <v>1.6315861563752545</v>
      </c>
      <c r="AH84" s="66">
        <f>+IF(F84=0,"",'Ark1'!AC451)</f>
        <v>2.3185644410144555</v>
      </c>
      <c r="AI84" s="66">
        <f t="shared" si="15"/>
        <v>5.0503472222222232</v>
      </c>
      <c r="AJ84" s="25"/>
      <c r="AT84"/>
      <c r="AX84"/>
      <c r="AY84"/>
      <c r="AZ84"/>
      <c r="BA84"/>
      <c r="BB84"/>
      <c r="BC84"/>
      <c r="BG84"/>
      <c r="BH84"/>
      <c r="BI84"/>
    </row>
    <row r="85" spans="1:61" ht="15.6">
      <c r="A85" s="25"/>
      <c r="B85" s="65">
        <f>+'Ark1'!C452</f>
        <v>2023</v>
      </c>
      <c r="C85" s="65">
        <f>+'Ark1'!E452</f>
        <v>22</v>
      </c>
      <c r="D85" s="65">
        <f>+IF(F85=0,"",'Ark1'!Q452)</f>
        <v>18</v>
      </c>
      <c r="E85" s="66">
        <f t="shared" si="16"/>
        <v>-46</v>
      </c>
      <c r="F85" s="65">
        <f>+'Ark1'!R452</f>
        <v>22</v>
      </c>
      <c r="G85" s="66">
        <f t="shared" si="17"/>
        <v>-67</v>
      </c>
      <c r="H85" s="141">
        <f>+IF(F85=0,"",'Ark1'!AG452)</f>
        <v>0.44779157337675563</v>
      </c>
      <c r="I85" s="141">
        <f t="shared" si="18"/>
        <v>-1.3293649761440114</v>
      </c>
      <c r="J85" s="141">
        <f>+IF(F85=0,"",'Ark1'!AH452)</f>
        <v>0.46526319568867991</v>
      </c>
      <c r="K85" s="103"/>
      <c r="L85" s="106">
        <f>+IF(F85=0,"",'Ark1'!AI452)</f>
        <v>8</v>
      </c>
      <c r="M85" s="103"/>
      <c r="N85" s="103"/>
      <c r="O85" s="103"/>
      <c r="P85" s="66">
        <f>+IF(F85=0,"",'Ark1'!S452)</f>
        <v>7.9090909090909101</v>
      </c>
      <c r="Q85" s="66">
        <f t="shared" si="19"/>
        <v>0.16751787538304796</v>
      </c>
      <c r="R85" s="66"/>
      <c r="S85" s="154">
        <f>+IF(F85=0,"",'Ark1'!AJ452)</f>
        <v>125.625</v>
      </c>
      <c r="T85" s="387"/>
      <c r="U85" s="22">
        <f>+IF(F85=0,"",'Ark1'!AK452)</f>
        <v>22.261932743978537</v>
      </c>
      <c r="V85" s="66"/>
      <c r="W85" s="66">
        <f>+IF(F85=0,"",'Ark1'!T452)</f>
        <v>6.9545454545454541</v>
      </c>
      <c r="X85" s="66">
        <f t="shared" si="20"/>
        <v>-7.9162410623083268E-2</v>
      </c>
      <c r="Y85" s="141">
        <f>+IF(F85=0,"",'Ark1'!U452)</f>
        <v>43.940909090909088</v>
      </c>
      <c r="Z85" s="141">
        <f t="shared" si="21"/>
        <v>1.7757405515832616</v>
      </c>
      <c r="AA85" s="66">
        <f>+IF(F85=0,"",'Ark1'!W452)</f>
        <v>22.727272727272723</v>
      </c>
      <c r="AB85" s="39"/>
      <c r="AC85" s="141">
        <f>+IF(F85=0,"",'Ark1'!X452)</f>
        <v>100</v>
      </c>
      <c r="AD85" s="141">
        <f>+IF(F85=0,"",'Ark1'!Y452)</f>
        <v>100</v>
      </c>
      <c r="AE85" s="141">
        <f>+IF(F85=0,"",'Ark1'!Z452)</f>
        <v>68.181818181818187</v>
      </c>
      <c r="AF85" s="141">
        <f>+IF(F85=0,"",'Ark1'!AA452)</f>
        <v>12.81904333017197</v>
      </c>
      <c r="AG85" s="66">
        <f>+IF(F85=0,"",'Ark1'!AB452)</f>
        <v>2.0869527787725435</v>
      </c>
      <c r="AH85" s="66">
        <f>+IF(F85=0,"",'Ark1'!AC452)</f>
        <v>2.2658988328390031</v>
      </c>
      <c r="AI85" s="66">
        <f t="shared" si="15"/>
        <v>5.5557471264367804</v>
      </c>
      <c r="AJ85" s="25"/>
      <c r="AT85"/>
      <c r="AX85"/>
      <c r="AY85"/>
      <c r="AZ85"/>
      <c r="BA85"/>
      <c r="BB85"/>
      <c r="BC85"/>
      <c r="BG85"/>
      <c r="BH85"/>
      <c r="BI85"/>
    </row>
    <row r="86" spans="1:61" ht="15.6">
      <c r="A86" s="25"/>
      <c r="B86" s="65">
        <f>+'Ark1'!C453</f>
        <v>2023</v>
      </c>
      <c r="C86" s="65">
        <f>+'Ark1'!E453</f>
        <v>23</v>
      </c>
      <c r="D86" s="65">
        <f>+IF(F86=0,"",'Ark1'!Q453)</f>
        <v>46</v>
      </c>
      <c r="E86" s="66">
        <f t="shared" si="16"/>
        <v>34</v>
      </c>
      <c r="F86" s="65">
        <f>+'Ark1'!R453</f>
        <v>64</v>
      </c>
      <c r="G86" s="66">
        <f t="shared" si="17"/>
        <v>47</v>
      </c>
      <c r="H86" s="141">
        <f>+IF(F86=0,"",'Ark1'!AG453)</f>
        <v>1.3026663952778339</v>
      </c>
      <c r="I86" s="141">
        <f t="shared" si="18"/>
        <v>0.96320952626824918</v>
      </c>
      <c r="J86" s="141">
        <f>+IF(F86=0,"",'Ark1'!AH453)</f>
        <v>1.2411029303014376</v>
      </c>
      <c r="K86" s="103"/>
      <c r="L86" s="106">
        <f>+IF(F86=0,"",'Ark1'!AI453)</f>
        <v>29</v>
      </c>
      <c r="M86" s="103"/>
      <c r="N86" s="103"/>
      <c r="O86" s="103"/>
      <c r="P86" s="66">
        <f>+IF(F86=0,"",'Ark1'!S453)</f>
        <v>7.234375</v>
      </c>
      <c r="Q86" s="66">
        <f t="shared" si="19"/>
        <v>-1.5891544117647047</v>
      </c>
      <c r="R86" s="66"/>
      <c r="S86" s="154">
        <f>+IF(F86=0,"",'Ark1'!AJ453)</f>
        <v>116.89655172413798</v>
      </c>
      <c r="T86" s="387"/>
      <c r="U86" s="22">
        <f>+IF(F86=0,"",'Ark1'!AK453)</f>
        <v>24.622766054657127</v>
      </c>
      <c r="V86" s="66"/>
      <c r="W86" s="66">
        <f>+IF(F86=0,"",'Ark1'!T453)</f>
        <v>6.75</v>
      </c>
      <c r="X86" s="66">
        <f t="shared" si="20"/>
        <v>-1.0147058823529393</v>
      </c>
      <c r="Y86" s="141">
        <f>+IF(F86=0,"",'Ark1'!U453)</f>
        <v>40.292187500000011</v>
      </c>
      <c r="Z86" s="141">
        <f t="shared" si="21"/>
        <v>-5.2489889705882433</v>
      </c>
      <c r="AA86" s="66">
        <f>+IF(F86=0,"",'Ark1'!W453)</f>
        <v>23.4375</v>
      </c>
      <c r="AB86" s="39"/>
      <c r="AC86" s="141">
        <f>+IF(F86=0,"",'Ark1'!X453)</f>
        <v>98.4375</v>
      </c>
      <c r="AD86" s="141">
        <f>+IF(F86=0,"",'Ark1'!Y453)</f>
        <v>96.875</v>
      </c>
      <c r="AE86" s="141">
        <f>+IF(F86=0,"",'Ark1'!Z453)</f>
        <v>65.625</v>
      </c>
      <c r="AF86" s="141">
        <f>+IF(F86=0,"",'Ark1'!AA453)</f>
        <v>11.097934840088181</v>
      </c>
      <c r="AG86" s="66">
        <f>+IF(F86=0,"",'Ark1'!AB453)</f>
        <v>2.0057899589376254</v>
      </c>
      <c r="AH86" s="66">
        <f>+IF(F86=0,"",'Ark1'!AC453)</f>
        <v>1.9605483926697649</v>
      </c>
      <c r="AI86" s="66">
        <f t="shared" si="15"/>
        <v>5.5695464362850986</v>
      </c>
      <c r="AJ86" s="25"/>
      <c r="AT86"/>
      <c r="AX86"/>
      <c r="AY86"/>
      <c r="AZ86"/>
      <c r="BA86"/>
      <c r="BB86"/>
      <c r="BC86"/>
      <c r="BG86"/>
      <c r="BH86"/>
      <c r="BI86"/>
    </row>
    <row r="87" spans="1:61" ht="15.6">
      <c r="A87" s="25"/>
      <c r="B87" s="65">
        <f>+'Ark1'!C454</f>
        <v>2023</v>
      </c>
      <c r="C87" s="65">
        <f>+'Ark1'!E454</f>
        <v>24</v>
      </c>
      <c r="D87" s="65">
        <f>+IF(F87=0,"",'Ark1'!Q454)</f>
        <v>20</v>
      </c>
      <c r="E87" s="66">
        <f t="shared" si="16"/>
        <v>13</v>
      </c>
      <c r="F87" s="65">
        <f>+'Ark1'!R454</f>
        <v>30</v>
      </c>
      <c r="G87" s="66">
        <f t="shared" si="17"/>
        <v>22</v>
      </c>
      <c r="H87" s="141">
        <f>+IF(F87=0,"",'Ark1'!AG454)</f>
        <v>0.61062487278648492</v>
      </c>
      <c r="I87" s="141">
        <f t="shared" si="18"/>
        <v>0.450880463840798</v>
      </c>
      <c r="J87" s="141">
        <f>+IF(F87=0,"",'Ark1'!AH454)</f>
        <v>0.47816177192169618</v>
      </c>
      <c r="K87" s="103"/>
      <c r="L87" s="106">
        <f>+IF(F87=0,"",'Ark1'!AI454)</f>
        <v>15</v>
      </c>
      <c r="M87" s="103"/>
      <c r="N87" s="103"/>
      <c r="O87" s="103"/>
      <c r="P87" s="66">
        <f>+IF(F87=0,"",'Ark1'!S454)</f>
        <v>6.8</v>
      </c>
      <c r="Q87" s="66">
        <f t="shared" si="19"/>
        <v>-1.4500000000000002</v>
      </c>
      <c r="R87" s="66"/>
      <c r="S87" s="154">
        <f>+IF(F87=0,"",'Ark1'!AJ454)</f>
        <v>109.23999999999998</v>
      </c>
      <c r="T87" s="387"/>
      <c r="U87" s="22">
        <f>+IF(F87=0,"",'Ark1'!AK454)</f>
        <v>19.930873805747389</v>
      </c>
      <c r="V87" s="66"/>
      <c r="W87" s="66">
        <f>+IF(F87=0,"",'Ark1'!T454)</f>
        <v>6.333333333333333</v>
      </c>
      <c r="X87" s="66">
        <f t="shared" si="20"/>
        <v>-2.291666666666667</v>
      </c>
      <c r="Y87" s="141">
        <f>+IF(F87=0,"",'Ark1'!U454)</f>
        <v>33.116666666666674</v>
      </c>
      <c r="Z87" s="141">
        <f t="shared" si="21"/>
        <v>-16.908333333333324</v>
      </c>
      <c r="AA87" s="66">
        <f>+IF(F87=0,"",'Ark1'!W454)</f>
        <v>20</v>
      </c>
      <c r="AB87" s="39"/>
      <c r="AC87" s="141">
        <f>+IF(F87=0,"",'Ark1'!X454)</f>
        <v>93.333333333333314</v>
      </c>
      <c r="AD87" s="141">
        <f>+IF(F87=0,"",'Ark1'!Y454)</f>
        <v>60</v>
      </c>
      <c r="AE87" s="141">
        <f>+IF(F87=0,"",'Ark1'!Z454)</f>
        <v>46.666666666666657</v>
      </c>
      <c r="AF87" s="141">
        <f>+IF(F87=0,"",'Ark1'!AA454)</f>
        <v>14.623681327065212</v>
      </c>
      <c r="AG87" s="66">
        <f>+IF(F87=0,"",'Ark1'!AB454)</f>
        <v>1.7962924780409997</v>
      </c>
      <c r="AH87" s="66">
        <f>+IF(F87=0,"",'Ark1'!AC454)</f>
        <v>2.5077657165072038</v>
      </c>
      <c r="AI87" s="66">
        <f t="shared" si="15"/>
        <v>4.8700980392156872</v>
      </c>
      <c r="AJ87" s="25"/>
      <c r="AT87"/>
      <c r="AX87"/>
      <c r="AY87"/>
      <c r="AZ87"/>
      <c r="BA87"/>
      <c r="BB87"/>
      <c r="BC87"/>
      <c r="BG87"/>
      <c r="BH87"/>
      <c r="BI87"/>
    </row>
    <row r="88" spans="1:61" ht="15.6">
      <c r="A88" s="25"/>
      <c r="B88" s="65">
        <f>+'Ark1'!C455</f>
        <v>2023</v>
      </c>
      <c r="C88" s="65">
        <f>+'Ark1'!E455</f>
        <v>25</v>
      </c>
      <c r="D88" s="65">
        <f>+IF(F88=0,"",'Ark1'!Q455)</f>
        <v>25</v>
      </c>
      <c r="E88" s="66"/>
      <c r="F88" s="65">
        <f>+'Ark1'!R455</f>
        <v>37</v>
      </c>
      <c r="G88" s="66"/>
      <c r="H88" s="141">
        <f>+IF(F88=0,"",'Ark1'!AG455)</f>
        <v>0.75310400976999781</v>
      </c>
      <c r="I88" s="141">
        <f t="shared" si="18"/>
        <v>9.4158322869039357E-2</v>
      </c>
      <c r="J88" s="141">
        <f>+IF(F88=0,"",'Ark1'!AH455)</f>
        <v>0.66783822316914498</v>
      </c>
      <c r="K88" s="103"/>
      <c r="L88" s="106">
        <f>+IF(F88=0,"",'Ark1'!AI455)</f>
        <v>21</v>
      </c>
      <c r="M88" s="103"/>
      <c r="N88" s="103"/>
      <c r="O88" s="103"/>
      <c r="P88" s="66">
        <f>+IF(F88=0,"",'Ark1'!S455)</f>
        <v>7.216216216216214</v>
      </c>
      <c r="Q88" s="66"/>
      <c r="R88" s="66"/>
      <c r="S88" s="154">
        <f>+IF(F88=0,"",'Ark1'!AJ455)</f>
        <v>113.67142857142852</v>
      </c>
      <c r="T88" s="387"/>
      <c r="U88" s="22">
        <f>+IF(F88=0,"",'Ark1'!AK455)</f>
        <v>20.850740735142875</v>
      </c>
      <c r="V88" s="66"/>
      <c r="W88" s="66">
        <f>+IF(F88=0,"",'Ark1'!T455)</f>
        <v>7.108108108108107</v>
      </c>
      <c r="X88" s="66"/>
      <c r="Y88" s="141">
        <f>+IF(F88=0,"",'Ark1'!U455)</f>
        <v>37.502702702702706</v>
      </c>
      <c r="Z88" s="141"/>
      <c r="AA88" s="66">
        <f>+IF(F88=0,"",'Ark1'!W455)</f>
        <v>27.027027027027032</v>
      </c>
      <c r="AB88" s="39"/>
      <c r="AC88" s="141">
        <f>+IF(F88=0,"",'Ark1'!X455)</f>
        <v>94.594594594594625</v>
      </c>
      <c r="AD88" s="141">
        <f>+IF(F88=0,"",'Ark1'!Y455)</f>
        <v>86.486486486486498</v>
      </c>
      <c r="AE88" s="141">
        <f>+IF(F88=0,"",'Ark1'!Z455)</f>
        <v>59.459459459459438</v>
      </c>
      <c r="AF88" s="141">
        <f>+IF(F88=0,"",'Ark1'!AA455)</f>
        <v>14.256179058360862</v>
      </c>
      <c r="AG88" s="66">
        <f>+IF(F88=0,"",'Ark1'!AB455)</f>
        <v>1.9049740742384984</v>
      </c>
      <c r="AH88" s="66">
        <f>+IF(F88=0,"",'Ark1'!AC455)</f>
        <v>2.0372714102748928</v>
      </c>
      <c r="AI88" s="66">
        <f t="shared" si="15"/>
        <v>5.1970037453183542</v>
      </c>
      <c r="AJ88" s="25"/>
      <c r="AT88"/>
      <c r="AX88"/>
      <c r="AY88"/>
      <c r="AZ88"/>
      <c r="BA88"/>
      <c r="BB88"/>
      <c r="BC88"/>
      <c r="BG88"/>
      <c r="BH88"/>
      <c r="BI88"/>
    </row>
    <row r="89" spans="1:61" ht="15.6">
      <c r="A89" s="25"/>
      <c r="B89" s="65">
        <f>+'Ark1'!C456</f>
        <v>2023</v>
      </c>
      <c r="C89" s="65">
        <f>+'Ark1'!E456</f>
        <v>26</v>
      </c>
      <c r="D89" s="65">
        <f>+IF(F89=0,"",'Ark1'!Q456)</f>
        <v>22</v>
      </c>
      <c r="E89" s="66"/>
      <c r="F89" s="65">
        <f>+'Ark1'!R456</f>
        <v>30</v>
      </c>
      <c r="G89" s="66"/>
      <c r="H89" s="141">
        <f>+IF(F89=0,"",'Ark1'!AG456)</f>
        <v>0.61062487278648492</v>
      </c>
      <c r="I89" s="141">
        <f t="shared" si="18"/>
        <v>0.450880463840798</v>
      </c>
      <c r="J89" s="141">
        <f>+IF(F89=0,"",'Ark1'!AH456)</f>
        <v>0.6032490839724749</v>
      </c>
      <c r="K89" s="103"/>
      <c r="L89" s="106">
        <f>+IF(F89=0,"",'Ark1'!AI456)</f>
        <v>17</v>
      </c>
      <c r="M89" s="103"/>
      <c r="N89" s="103"/>
      <c r="O89" s="103"/>
      <c r="P89" s="66">
        <f>+IF(F89=0,"",'Ark1'!S456)</f>
        <v>8.4</v>
      </c>
      <c r="Q89" s="66"/>
      <c r="R89" s="66"/>
      <c r="S89" s="154">
        <f>+IF(F89=0,"",'Ark1'!AJ456)</f>
        <v>115.35882352941177</v>
      </c>
      <c r="T89" s="387"/>
      <c r="U89" s="22">
        <f>+IF(F89=0,"",'Ark1'!AK456)</f>
        <v>26.047568734775421</v>
      </c>
      <c r="V89" s="66"/>
      <c r="W89" s="66">
        <f>+IF(F89=0,"",'Ark1'!T456)</f>
        <v>7.9666666666666686</v>
      </c>
      <c r="X89" s="66"/>
      <c r="Y89" s="141">
        <f>+IF(F89=0,"",'Ark1'!U456)</f>
        <v>41.78</v>
      </c>
      <c r="Z89" s="141"/>
      <c r="AA89" s="66">
        <f>+IF(F89=0,"",'Ark1'!W456)</f>
        <v>36.666666666666657</v>
      </c>
      <c r="AB89" s="39"/>
      <c r="AC89" s="141">
        <f>+IF(F89=0,"",'Ark1'!X456)</f>
        <v>96.666666666666686</v>
      </c>
      <c r="AD89" s="141">
        <f>+IF(F89=0,"",'Ark1'!Y456)</f>
        <v>90</v>
      </c>
      <c r="AE89" s="141">
        <f>+IF(F89=0,"",'Ark1'!Z456)</f>
        <v>60</v>
      </c>
      <c r="AF89" s="141">
        <f>+IF(F89=0,"",'Ark1'!AA456)</f>
        <v>14.255815187728397</v>
      </c>
      <c r="AG89" s="66">
        <f>+IF(F89=0,"",'Ark1'!AB456)</f>
        <v>1.6248076809271901</v>
      </c>
      <c r="AH89" s="66">
        <f>+IF(F89=0,"",'Ark1'!AC456)</f>
        <v>3.0274668545758776</v>
      </c>
      <c r="AI89" s="66">
        <f t="shared" si="15"/>
        <v>4.9738095238095239</v>
      </c>
      <c r="AJ89" s="25"/>
      <c r="AT89"/>
      <c r="AX89"/>
      <c r="AY89"/>
      <c r="AZ89"/>
      <c r="BA89"/>
      <c r="BB89"/>
      <c r="BC89"/>
      <c r="BG89"/>
      <c r="BH89"/>
      <c r="BI89"/>
    </row>
    <row r="90" spans="1:61" ht="15.6">
      <c r="A90" s="25"/>
      <c r="B90" s="65">
        <f>+'Ark1'!C457</f>
        <v>2023</v>
      </c>
      <c r="C90" s="65">
        <f>+'Ark1'!E457</f>
        <v>27</v>
      </c>
      <c r="D90" s="65">
        <f>+IF(F90=0,"",'Ark1'!Q457)</f>
        <v>7</v>
      </c>
      <c r="E90" s="66"/>
      <c r="F90" s="65">
        <f>+'Ark1'!R457</f>
        <v>12</v>
      </c>
      <c r="G90" s="66"/>
      <c r="H90" s="141">
        <f>+IF(F90=0,"",'Ark1'!AG457)</f>
        <v>0.24424994911459397</v>
      </c>
      <c r="I90" s="141">
        <f t="shared" si="18"/>
        <v>-3.5302766540358077E-2</v>
      </c>
      <c r="J90" s="141">
        <f>+IF(F90=0,"",'Ark1'!AH457)</f>
        <v>0.21682121615573635</v>
      </c>
      <c r="K90" s="103"/>
      <c r="L90" s="106">
        <f>+IF(F90=0,"",'Ark1'!AI457)</f>
        <v>7</v>
      </c>
      <c r="M90" s="103"/>
      <c r="N90" s="103"/>
      <c r="O90" s="103"/>
      <c r="P90" s="66">
        <f>+IF(F90=0,"",'Ark1'!S457)</f>
        <v>7.3333333333333313</v>
      </c>
      <c r="Q90" s="66"/>
      <c r="R90" s="66"/>
      <c r="S90" s="154">
        <f>+IF(F90=0,"",'Ark1'!AJ457)</f>
        <v>117.9142857142857</v>
      </c>
      <c r="T90" s="387"/>
      <c r="U90" s="22">
        <f>+IF(F90=0,"",'Ark1'!AK457)</f>
        <v>23.748792472313632</v>
      </c>
      <c r="V90" s="66"/>
      <c r="W90" s="66">
        <f>+IF(F90=0,"",'Ark1'!T457)</f>
        <v>6.333333333333333</v>
      </c>
      <c r="X90" s="66"/>
      <c r="Y90" s="141">
        <f>+IF(F90=0,"",'Ark1'!U457)</f>
        <v>37.541666666666671</v>
      </c>
      <c r="Z90" s="141"/>
      <c r="AA90" s="66">
        <f>+IF(F90=0,"",'Ark1'!W457)</f>
        <v>0</v>
      </c>
      <c r="AB90" s="39"/>
      <c r="AC90" s="141">
        <f>+IF(F90=0,"",'Ark1'!X457)</f>
        <v>100</v>
      </c>
      <c r="AD90" s="141">
        <f>+IF(F90=0,"",'Ark1'!Y457)</f>
        <v>91.666666666666686</v>
      </c>
      <c r="AE90" s="141">
        <f>+IF(F90=0,"",'Ark1'!Z457)</f>
        <v>58.33333333333335</v>
      </c>
      <c r="AF90" s="141">
        <f>+IF(F90=0,"",'Ark1'!AA457)</f>
        <v>11.258586229580001</v>
      </c>
      <c r="AG90" s="66">
        <f>+IF(F90=0,"",'Ark1'!AB457)</f>
        <v>1.9720265943665405</v>
      </c>
      <c r="AH90" s="66">
        <f>+IF(F90=0,"",'Ark1'!AC457)</f>
        <v>1.5456030825826188</v>
      </c>
      <c r="AI90" s="66">
        <f t="shared" si="15"/>
        <v>5.1193181818181843</v>
      </c>
      <c r="AJ90" s="25"/>
      <c r="AT90"/>
      <c r="AX90"/>
      <c r="AY90"/>
      <c r="AZ90"/>
      <c r="BA90"/>
      <c r="BB90"/>
      <c r="BC90"/>
      <c r="BG90"/>
      <c r="BH90"/>
      <c r="BI90"/>
    </row>
    <row r="91" spans="1:61" ht="15.6">
      <c r="A91" s="25"/>
      <c r="B91" s="65">
        <f>+'Ark1'!C458</f>
        <v>2023</v>
      </c>
      <c r="C91" s="65">
        <f>+'Ark1'!E458</f>
        <v>28</v>
      </c>
      <c r="D91" s="65">
        <f>+IF(F91=0,"",'Ark1'!Q458)</f>
        <v>4</v>
      </c>
      <c r="E91" s="66"/>
      <c r="F91" s="65">
        <f>+'Ark1'!R458</f>
        <v>14</v>
      </c>
      <c r="G91" s="66"/>
      <c r="H91" s="141">
        <f>+IF(F91=0,"",'Ark1'!AG458)</f>
        <v>0.28495827396702622</v>
      </c>
      <c r="I91" s="141">
        <f t="shared" si="18"/>
        <v>0.18511801837597192</v>
      </c>
      <c r="J91" s="141">
        <f>+IF(F91=0,"",'Ark1'!AH458)</f>
        <v>0.20137180208559399</v>
      </c>
      <c r="K91" s="103"/>
      <c r="L91" s="106">
        <f>+IF(F91=0,"",'Ark1'!AI458)</f>
        <v>0</v>
      </c>
      <c r="M91" s="103"/>
      <c r="N91" s="103"/>
      <c r="O91" s="103"/>
      <c r="P91" s="66">
        <f>+IF(F91=0,"",'Ark1'!S458)</f>
        <v>7.8571428571428559</v>
      </c>
      <c r="Q91" s="66"/>
      <c r="R91" s="66"/>
      <c r="S91" s="154">
        <f>+IF(F91=0,"",'Ark1'!AJ458)</f>
        <v>0</v>
      </c>
      <c r="T91" s="387"/>
      <c r="U91" s="22">
        <f>+IF(F91=0,"",'Ark1'!AK458)</f>
        <v>0</v>
      </c>
      <c r="V91" s="66"/>
      <c r="W91" s="66">
        <f>+IF(F91=0,"",'Ark1'!T458)</f>
        <v>6.2857142857142847</v>
      </c>
      <c r="X91" s="66"/>
      <c r="Y91" s="141">
        <f>+IF(F91=0,"",'Ark1'!U458)</f>
        <v>29.885714285714261</v>
      </c>
      <c r="Z91" s="141"/>
      <c r="AA91" s="66">
        <f>+IF(F91=0,"",'Ark1'!W458)</f>
        <v>0</v>
      </c>
      <c r="AB91" s="39"/>
      <c r="AC91" s="141">
        <f>+IF(F91=0,"",'Ark1'!X458)</f>
        <v>100</v>
      </c>
      <c r="AD91" s="141">
        <f>+IF(F91=0,"",'Ark1'!Y458)</f>
        <v>100</v>
      </c>
      <c r="AE91" s="141">
        <f>+IF(F91=0,"",'Ark1'!Z458)</f>
        <v>21.428571428571423</v>
      </c>
      <c r="AF91" s="141">
        <f>+IF(F91=0,"",'Ark1'!AA458)</f>
        <v>7.0896158613302172</v>
      </c>
      <c r="AG91" s="66">
        <f>+IF(F91=0,"",'Ark1'!AB458)</f>
        <v>0.6388765649999435</v>
      </c>
      <c r="AH91" s="66">
        <f>+IF(F91=0,"",'Ark1'!AC458)</f>
        <v>1.2777531299998803</v>
      </c>
      <c r="AI91" s="66">
        <f t="shared" si="15"/>
        <v>3.803636363636361</v>
      </c>
      <c r="AJ91" s="25"/>
      <c r="AT91"/>
      <c r="AX91"/>
      <c r="AY91"/>
      <c r="AZ91"/>
      <c r="BA91"/>
      <c r="BB91"/>
      <c r="BC91"/>
      <c r="BG91"/>
      <c r="BH91"/>
      <c r="BI91"/>
    </row>
    <row r="92" spans="1:61" ht="15.6">
      <c r="A92" s="25"/>
      <c r="B92" s="65">
        <f>+'Ark1'!C459</f>
        <v>2023</v>
      </c>
      <c r="C92" s="65">
        <f>+'Ark1'!E459</f>
        <v>29</v>
      </c>
      <c r="D92" s="65">
        <f>+IF(F92=0,"",'Ark1'!Q459)</f>
        <v>3</v>
      </c>
      <c r="E92" s="66"/>
      <c r="F92" s="65">
        <f>+'Ark1'!R459</f>
        <v>4</v>
      </c>
      <c r="G92" s="66"/>
      <c r="H92" s="141">
        <f>+IF(F92=0,"",'Ark1'!AG459)</f>
        <v>8.1416649704864619E-2</v>
      </c>
      <c r="I92" s="141">
        <f t="shared" si="18"/>
        <v>4.1480547468442888E-2</v>
      </c>
      <c r="J92" s="141">
        <f>+IF(F92=0,"",'Ark1'!AH459)</f>
        <v>5.0439208552988189E-2</v>
      </c>
      <c r="K92" s="103"/>
      <c r="L92" s="106">
        <f>+IF(F92=0,"",'Ark1'!AI459)</f>
        <v>3</v>
      </c>
      <c r="M92" s="103"/>
      <c r="N92" s="103"/>
      <c r="O92" s="103"/>
      <c r="P92" s="66">
        <f>+IF(F92=0,"",'Ark1'!S459)</f>
        <v>7.5</v>
      </c>
      <c r="Q92" s="66"/>
      <c r="R92" s="66"/>
      <c r="S92" s="154">
        <f>+IF(F92=0,"",'Ark1'!AJ459)</f>
        <v>105.7</v>
      </c>
      <c r="T92" s="387"/>
      <c r="U92" s="22">
        <f>+IF(F92=0,"",'Ark1'!AK459)</f>
        <v>22.117516334791347</v>
      </c>
      <c r="V92" s="66"/>
      <c r="W92" s="66">
        <f>+IF(F92=0,"",'Ark1'!T459)</f>
        <v>8.25</v>
      </c>
      <c r="X92" s="66"/>
      <c r="Y92" s="141">
        <f>+IF(F92=0,"",'Ark1'!U459)</f>
        <v>26.2</v>
      </c>
      <c r="Z92" s="141"/>
      <c r="AA92" s="66">
        <f>+IF(F92=0,"",'Ark1'!W459)</f>
        <v>50</v>
      </c>
      <c r="AB92" s="39"/>
      <c r="AC92" s="141">
        <f>+IF(F92=0,"",'Ark1'!X459)</f>
        <v>100</v>
      </c>
      <c r="AD92" s="141">
        <f>+IF(F92=0,"",'Ark1'!Y459)</f>
        <v>75</v>
      </c>
      <c r="AE92" s="141">
        <f>+IF(F92=0,"",'Ark1'!Z459)</f>
        <v>0</v>
      </c>
      <c r="AF92" s="141">
        <f>+IF(F92=0,"",'Ark1'!AA459)</f>
        <v>2.6655205870523284</v>
      </c>
      <c r="AG92" s="66">
        <f>+IF(F92=0,"",'Ark1'!AB459)</f>
        <v>0.5</v>
      </c>
      <c r="AH92" s="66">
        <f>+IF(F92=0,"",'Ark1'!AC459)</f>
        <v>0.82915619758885006</v>
      </c>
      <c r="AI92" s="66">
        <f t="shared" si="15"/>
        <v>3.4933333333333332</v>
      </c>
      <c r="AJ92" s="25"/>
      <c r="AT92"/>
      <c r="AX92"/>
      <c r="AY92"/>
      <c r="AZ92"/>
      <c r="BA92"/>
      <c r="BB92"/>
      <c r="BC92"/>
      <c r="BG92"/>
      <c r="BH92"/>
      <c r="BI92"/>
    </row>
    <row r="93" spans="1:61" ht="15.6">
      <c r="A93" s="25"/>
      <c r="B93" s="65">
        <f>+'Ark1'!C460</f>
        <v>2023</v>
      </c>
      <c r="C93" s="65">
        <f>+'Ark1'!E460</f>
        <v>30</v>
      </c>
      <c r="D93" s="65">
        <f>+IF(F93=0,"",'Ark1'!Q460)</f>
        <v>5</v>
      </c>
      <c r="E93" s="66"/>
      <c r="F93" s="65">
        <f>+'Ark1'!R460</f>
        <v>6</v>
      </c>
      <c r="G93" s="66"/>
      <c r="H93" s="141">
        <f>+IF(F93=0,"",'Ark1'!AG460)</f>
        <v>0.12212497455729698</v>
      </c>
      <c r="I93" s="141">
        <f t="shared" si="18"/>
        <v>-1.7651383270179039E-2</v>
      </c>
      <c r="J93" s="141">
        <f>+IF(F93=0,"",'Ark1'!AH460)</f>
        <v>0.12734937579313621</v>
      </c>
      <c r="K93" s="103"/>
      <c r="L93" s="106">
        <f>+IF(F93=0,"",'Ark1'!AI460)</f>
        <v>1</v>
      </c>
      <c r="M93" s="103"/>
      <c r="N93" s="103"/>
      <c r="O93" s="103"/>
      <c r="P93" s="66">
        <f>+IF(F93=0,"",'Ark1'!S460)</f>
        <v>8.3333333333333357</v>
      </c>
      <c r="Q93" s="66"/>
      <c r="R93" s="66"/>
      <c r="S93" s="154">
        <f>+IF(F93=0,"",'Ark1'!AJ460)</f>
        <v>120.1</v>
      </c>
      <c r="T93" s="387"/>
      <c r="U93" s="22">
        <f>+IF(F93=0,"",'Ark1'!AK460)</f>
        <v>24.187166864096792</v>
      </c>
      <c r="V93" s="66"/>
      <c r="W93" s="66">
        <f>+IF(F93=0,"",'Ark1'!T460)</f>
        <v>8.8333333333333357</v>
      </c>
      <c r="X93" s="66"/>
      <c r="Y93" s="141">
        <f>+IF(F93=0,"",'Ark1'!U460)</f>
        <v>44.1</v>
      </c>
      <c r="Z93" s="141"/>
      <c r="AA93" s="66">
        <f>+IF(F93=0,"",'Ark1'!W460)</f>
        <v>66.666666666666686</v>
      </c>
      <c r="AB93" s="39"/>
      <c r="AC93" s="141">
        <f>+IF(F93=0,"",'Ark1'!X460)</f>
        <v>100</v>
      </c>
      <c r="AD93" s="141">
        <f>+IF(F93=0,"",'Ark1'!Y460)</f>
        <v>100</v>
      </c>
      <c r="AE93" s="141">
        <f>+IF(F93=0,"",'Ark1'!Z460)</f>
        <v>100</v>
      </c>
      <c r="AF93" s="141">
        <f>+IF(F93=0,"",'Ark1'!AA460)</f>
        <v>4.3512450325548642</v>
      </c>
      <c r="AG93" s="66">
        <f>+IF(F93=0,"",'Ark1'!AB460)</f>
        <v>0.47140452079101841</v>
      </c>
      <c r="AH93" s="66">
        <f>+IF(F93=0,"",'Ark1'!AC460)</f>
        <v>0.68718427093626755</v>
      </c>
      <c r="AI93" s="66">
        <f t="shared" si="15"/>
        <v>5.2919999999999989</v>
      </c>
      <c r="AJ93" s="25"/>
      <c r="AT93"/>
      <c r="AX93"/>
      <c r="AY93"/>
      <c r="AZ93"/>
      <c r="BA93"/>
      <c r="BB93"/>
      <c r="BC93"/>
      <c r="BG93"/>
      <c r="BH93"/>
      <c r="BI93"/>
    </row>
    <row r="94" spans="1:61" ht="15.6">
      <c r="A94" s="25"/>
      <c r="B94" s="65">
        <f>+'Ark1'!C461</f>
        <v>2023</v>
      </c>
      <c r="C94" s="65">
        <f>+'Ark1'!E461</f>
        <v>31</v>
      </c>
      <c r="D94" s="65">
        <f>+IF(F94=0,"",'Ark1'!Q461)</f>
        <v>5</v>
      </c>
      <c r="E94" s="66"/>
      <c r="F94" s="65">
        <f>+'Ark1'!R461</f>
        <v>7</v>
      </c>
      <c r="G94" s="66"/>
      <c r="H94" s="141">
        <f>+IF(F94=0,"",'Ark1'!AG461)</f>
        <v>0.14247913698351311</v>
      </c>
      <c r="I94" s="141">
        <f t="shared" si="18"/>
        <v>2.2670830274247947E-2</v>
      </c>
      <c r="J94" s="141">
        <f>+IF(F94=0,"",'Ark1'!AH461)</f>
        <v>0.13524253438348929</v>
      </c>
      <c r="K94" s="103"/>
      <c r="L94" s="106">
        <f>+IF(F94=0,"",'Ark1'!AI461)</f>
        <v>5</v>
      </c>
      <c r="M94" s="103"/>
      <c r="N94" s="103"/>
      <c r="O94" s="103"/>
      <c r="P94" s="66">
        <f>+IF(F94=0,"",'Ark1'!S461)</f>
        <v>8</v>
      </c>
      <c r="Q94" s="66"/>
      <c r="R94" s="66"/>
      <c r="S94" s="154">
        <f>+IF(F94=0,"",'Ark1'!AJ461)</f>
        <v>120.36</v>
      </c>
      <c r="T94" s="387"/>
      <c r="U94" s="22">
        <f>+IF(F94=0,"",'Ark1'!AK461)</f>
        <v>22.014611129411904</v>
      </c>
      <c r="V94" s="66"/>
      <c r="W94" s="66">
        <f>+IF(F94=0,"",'Ark1'!T461)</f>
        <v>7.5714285714285694</v>
      </c>
      <c r="X94" s="66"/>
      <c r="Y94" s="141">
        <f>+IF(F94=0,"",'Ark1'!U461)</f>
        <v>40.142857142857174</v>
      </c>
      <c r="Z94" s="141"/>
      <c r="AA94" s="66">
        <f>+IF(F94=0,"",'Ark1'!W461)</f>
        <v>28.571428571428577</v>
      </c>
      <c r="AB94" s="39"/>
      <c r="AC94" s="141">
        <f>+IF(F94=0,"",'Ark1'!X461)</f>
        <v>100</v>
      </c>
      <c r="AD94" s="141">
        <f>+IF(F94=0,"",'Ark1'!Y461)</f>
        <v>100</v>
      </c>
      <c r="AE94" s="141">
        <f>+IF(F94=0,"",'Ark1'!Z461)</f>
        <v>85.714285714285694</v>
      </c>
      <c r="AF94" s="141">
        <f>+IF(F94=0,"",'Ark1'!AA461)</f>
        <v>4.6961556140123788</v>
      </c>
      <c r="AG94" s="66">
        <f>+IF(F94=0,"",'Ark1'!AB461)</f>
        <v>1.4142135623730951</v>
      </c>
      <c r="AH94" s="66">
        <f>+IF(F94=0,"",'Ark1'!AC461)</f>
        <v>2.9207211857515527</v>
      </c>
      <c r="AI94" s="66">
        <f t="shared" si="15"/>
        <v>5.0178571428571468</v>
      </c>
      <c r="AJ94" s="25"/>
      <c r="AT94"/>
      <c r="AX94"/>
      <c r="AY94"/>
      <c r="AZ94"/>
      <c r="BA94"/>
      <c r="BB94"/>
      <c r="BC94"/>
      <c r="BG94"/>
      <c r="BH94"/>
      <c r="BI94"/>
    </row>
    <row r="95" spans="1:61" ht="15.6">
      <c r="A95" s="25"/>
      <c r="B95" s="65">
        <f>+'Ark1'!C462</f>
        <v>2023</v>
      </c>
      <c r="C95" s="65">
        <f>+'Ark1'!E462</f>
        <v>32</v>
      </c>
      <c r="D95" s="65">
        <f>+IF(F95=0,"",'Ark1'!Q462)</f>
        <v>15</v>
      </c>
      <c r="E95" s="66"/>
      <c r="F95" s="65">
        <f>+'Ark1'!R462</f>
        <v>19</v>
      </c>
      <c r="G95" s="66"/>
      <c r="H95" s="141">
        <f>+IF(F95=0,"",'Ark1'!AG462)</f>
        <v>0.38672908609810702</v>
      </c>
      <c r="I95" s="141">
        <f t="shared" si="18"/>
        <v>2.7304165970311489E-2</v>
      </c>
      <c r="J95" s="141">
        <f>+IF(F95=0,"",'Ark1'!AH462)</f>
        <v>0.4235834680103519</v>
      </c>
      <c r="K95" s="103"/>
      <c r="L95" s="106">
        <f>+IF(F95=0,"",'Ark1'!AI462)</f>
        <v>10</v>
      </c>
      <c r="M95" s="103"/>
      <c r="N95" s="103"/>
      <c r="O95" s="103"/>
      <c r="P95" s="66">
        <f>+IF(F95=0,"",'Ark1'!S462)</f>
        <v>8.2105263157894726</v>
      </c>
      <c r="Q95" s="66"/>
      <c r="R95" s="66"/>
      <c r="S95" s="154">
        <f>+IF(F95=0,"",'Ark1'!AJ462)</f>
        <v>122.43</v>
      </c>
      <c r="T95" s="387"/>
      <c r="U95" s="22">
        <f>+IF(F95=0,"",'Ark1'!AK462)</f>
        <v>27.719246611165904</v>
      </c>
      <c r="V95" s="66"/>
      <c r="W95" s="66">
        <f>+IF(F95=0,"",'Ark1'!T462)</f>
        <v>8.6315789473684195</v>
      </c>
      <c r="X95" s="66"/>
      <c r="Y95" s="141">
        <f>+IF(F95=0,"",'Ark1'!U462)</f>
        <v>46.321052631578965</v>
      </c>
      <c r="Z95" s="141"/>
      <c r="AA95" s="66">
        <f>+IF(F95=0,"",'Ark1'!W462)</f>
        <v>63.15789473684211</v>
      </c>
      <c r="AB95" s="39"/>
      <c r="AC95" s="141">
        <f>+IF(F95=0,"",'Ark1'!X462)</f>
        <v>100</v>
      </c>
      <c r="AD95" s="141">
        <f>+IF(F95=0,"",'Ark1'!Y462)</f>
        <v>94.736842105263179</v>
      </c>
      <c r="AE95" s="141">
        <f>+IF(F95=0,"",'Ark1'!Z462)</f>
        <v>73.68421052631578</v>
      </c>
      <c r="AF95" s="141">
        <f>+IF(F95=0,"",'Ark1'!AA462)</f>
        <v>15.864842923812027</v>
      </c>
      <c r="AG95" s="66">
        <f>+IF(F95=0,"",'Ark1'!AB462)</f>
        <v>2.0920638857212404</v>
      </c>
      <c r="AH95" s="66">
        <f>+IF(F95=0,"",'Ark1'!AC462)</f>
        <v>1.5290356890877812</v>
      </c>
      <c r="AI95" s="66">
        <f t="shared" si="15"/>
        <v>5.6416666666666693</v>
      </c>
      <c r="AJ95" s="25"/>
      <c r="AT95"/>
      <c r="AX95"/>
      <c r="AY95"/>
      <c r="AZ95"/>
      <c r="BA95"/>
      <c r="BB95"/>
      <c r="BC95"/>
      <c r="BG95"/>
      <c r="BH95"/>
      <c r="BI95"/>
    </row>
    <row r="96" spans="1:61" ht="15.6">
      <c r="A96" s="25"/>
      <c r="B96" s="65">
        <f>+'Ark1'!C463</f>
        <v>2023</v>
      </c>
      <c r="C96" s="65">
        <f>+'Ark1'!E463</f>
        <v>33</v>
      </c>
      <c r="D96" s="65">
        <f>+IF(F96=0,"",'Ark1'!Q463)</f>
        <v>40</v>
      </c>
      <c r="E96" s="66"/>
      <c r="F96" s="65">
        <f>+'Ark1'!R463</f>
        <v>62</v>
      </c>
      <c r="G96" s="66"/>
      <c r="H96" s="141">
        <f>+IF(F96=0,"",'Ark1'!AG463)</f>
        <v>1.2619580704254023</v>
      </c>
      <c r="I96" s="141">
        <f t="shared" si="18"/>
        <v>0.60301238352444386</v>
      </c>
      <c r="J96" s="141">
        <f>+IF(F96=0,"",'Ark1'!AH463)</f>
        <v>1.2766221439580252</v>
      </c>
      <c r="K96" s="103"/>
      <c r="L96" s="106">
        <f>+IF(F96=0,"",'Ark1'!AI463)</f>
        <v>22</v>
      </c>
      <c r="M96" s="103"/>
      <c r="N96" s="103"/>
      <c r="O96" s="103"/>
      <c r="P96" s="66">
        <f>+IF(F96=0,"",'Ark1'!S463)</f>
        <v>8.4677419354838719</v>
      </c>
      <c r="Q96" s="66"/>
      <c r="R96" s="66"/>
      <c r="S96" s="154">
        <f>+IF(F96=0,"",'Ark1'!AJ463)</f>
        <v>114.8090909090909</v>
      </c>
      <c r="T96" s="387"/>
      <c r="U96" s="22">
        <f>+IF(F96=0,"",'Ark1'!AK463)</f>
        <v>25.90424070664044</v>
      </c>
      <c r="V96" s="66"/>
      <c r="W96" s="66">
        <f>+IF(F96=0,"",'Ark1'!T463)</f>
        <v>8.387096774193548</v>
      </c>
      <c r="X96" s="66"/>
      <c r="Y96" s="141">
        <f>+IF(F96=0,"",'Ark1'!U463)</f>
        <v>42.782258064516114</v>
      </c>
      <c r="Z96" s="141"/>
      <c r="AA96" s="66">
        <f>+IF(F96=0,"",'Ark1'!W463)</f>
        <v>46.77419354838711</v>
      </c>
      <c r="AB96" s="39"/>
      <c r="AC96" s="141">
        <f>+IF(F96=0,"",'Ark1'!X463)</f>
        <v>98.387096774193566</v>
      </c>
      <c r="AD96" s="141">
        <f>+IF(F96=0,"",'Ark1'!Y463)</f>
        <v>82.258064516129025</v>
      </c>
      <c r="AE96" s="141">
        <f>+IF(F96=0,"",'Ark1'!Z463)</f>
        <v>67.741935483870975</v>
      </c>
      <c r="AF96" s="141">
        <f>+IF(F96=0,"",'Ark1'!AA463)</f>
        <v>16.819099398557753</v>
      </c>
      <c r="AG96" s="66">
        <f>+IF(F96=0,"",'Ark1'!AB463)</f>
        <v>1.8640723883171999</v>
      </c>
      <c r="AH96" s="66">
        <f>+IF(F96=0,"",'Ark1'!AC463)</f>
        <v>1.7260325447318396</v>
      </c>
      <c r="AI96" s="66">
        <f t="shared" ref="AI96:AI114" si="22">+IF(F96=0,"",Y96/P96)</f>
        <v>5.0523809523809504</v>
      </c>
      <c r="AJ96" s="25"/>
      <c r="AT96"/>
      <c r="AX96"/>
      <c r="AY96"/>
      <c r="AZ96"/>
      <c r="BA96"/>
      <c r="BB96"/>
      <c r="BC96"/>
      <c r="BG96"/>
      <c r="BH96"/>
      <c r="BI96"/>
    </row>
    <row r="97" spans="1:61" ht="15.6">
      <c r="A97" s="25"/>
      <c r="B97" s="65">
        <f>+'Ark1'!C464</f>
        <v>2023</v>
      </c>
      <c r="C97" s="65">
        <f>+'Ark1'!E464</f>
        <v>34</v>
      </c>
      <c r="D97" s="65">
        <f>+IF(F97=0,"",'Ark1'!Q464)</f>
        <v>37</v>
      </c>
      <c r="E97" s="66"/>
      <c r="F97" s="65">
        <f>+'Ark1'!R464</f>
        <v>52</v>
      </c>
      <c r="G97" s="66"/>
      <c r="H97" s="141">
        <f>+IF(F97=0,"",'Ark1'!AG464)</f>
        <v>1.0584164461632404</v>
      </c>
      <c r="I97" s="141">
        <f t="shared" si="18"/>
        <v>0.25969440143480582</v>
      </c>
      <c r="J97" s="141">
        <f>+IF(F97=0,"",'Ark1'!AH464)</f>
        <v>0.89900188603174225</v>
      </c>
      <c r="K97" s="103"/>
      <c r="L97" s="106">
        <f>+IF(F97=0,"",'Ark1'!AI464)</f>
        <v>18</v>
      </c>
      <c r="M97" s="103"/>
      <c r="N97" s="103"/>
      <c r="O97" s="103"/>
      <c r="P97" s="66">
        <f>+IF(F97=0,"",'Ark1'!S464)</f>
        <v>7.7307692307692291</v>
      </c>
      <c r="Q97" s="66"/>
      <c r="R97" s="66"/>
      <c r="S97" s="154">
        <f>+IF(F97=0,"",'Ark1'!AJ464)</f>
        <v>117.9111111111111</v>
      </c>
      <c r="T97" s="387"/>
      <c r="U97" s="22">
        <f>+IF(F97=0,"",'Ark1'!AK464)</f>
        <v>25.765714884079301</v>
      </c>
      <c r="V97" s="66"/>
      <c r="W97" s="66">
        <f>+IF(F97=0,"",'Ark1'!T464)</f>
        <v>8</v>
      </c>
      <c r="X97" s="66"/>
      <c r="Y97" s="141">
        <f>+IF(F97=0,"",'Ark1'!U464)</f>
        <v>35.921153846153864</v>
      </c>
      <c r="Z97" s="141"/>
      <c r="AA97" s="66">
        <f>+IF(F97=0,"",'Ark1'!W464)</f>
        <v>36.538461538461554</v>
      </c>
      <c r="AB97" s="39"/>
      <c r="AC97" s="141">
        <f>+IF(F97=0,"",'Ark1'!X464)</f>
        <v>100</v>
      </c>
      <c r="AD97" s="141">
        <f>+IF(F97=0,"",'Ark1'!Y464)</f>
        <v>76.923076923076891</v>
      </c>
      <c r="AE97" s="141">
        <f>+IF(F97=0,"",'Ark1'!Z464)</f>
        <v>51.923076923076913</v>
      </c>
      <c r="AF97" s="141">
        <f>+IF(F97=0,"",'Ark1'!AA464)</f>
        <v>13.452442393890673</v>
      </c>
      <c r="AG97" s="66">
        <f>+IF(F97=0,"",'Ark1'!AB464)</f>
        <v>2.2024058926492924</v>
      </c>
      <c r="AH97" s="66">
        <f>+IF(F97=0,"",'Ark1'!AC464)</f>
        <v>1.593255013631383</v>
      </c>
      <c r="AI97" s="66">
        <f t="shared" si="22"/>
        <v>4.6465174129353271</v>
      </c>
      <c r="AJ97" s="25"/>
      <c r="AT97"/>
      <c r="AX97"/>
      <c r="AY97"/>
      <c r="AZ97"/>
      <c r="BA97"/>
      <c r="BB97"/>
      <c r="BC97"/>
      <c r="BG97"/>
      <c r="BH97"/>
      <c r="BI97"/>
    </row>
    <row r="98" spans="1:61" ht="15.6">
      <c r="A98" s="25"/>
      <c r="B98" s="65">
        <f>+'Ark1'!C465</f>
        <v>2023</v>
      </c>
      <c r="C98" s="65">
        <f>+'Ark1'!E465</f>
        <v>35</v>
      </c>
      <c r="D98" s="65">
        <f>+IF(F98=0,"",'Ark1'!Q465)</f>
        <v>59</v>
      </c>
      <c r="E98" s="66"/>
      <c r="F98" s="65">
        <f>+'Ark1'!R465</f>
        <v>93</v>
      </c>
      <c r="G98" s="66"/>
      <c r="H98" s="141">
        <f>+IF(F98=0,"",'Ark1'!AG465)</f>
        <v>1.8929371056381032</v>
      </c>
      <c r="I98" s="141">
        <f t="shared" si="18"/>
        <v>0.4352693740087108</v>
      </c>
      <c r="J98" s="141">
        <f>+IF(F98=0,"",'Ark1'!AH465)</f>
        <v>2.0922164456173178</v>
      </c>
      <c r="K98" s="103"/>
      <c r="L98" s="106">
        <f>+IF(F98=0,"",'Ark1'!AI465)</f>
        <v>42</v>
      </c>
      <c r="M98" s="103"/>
      <c r="N98" s="103"/>
      <c r="O98" s="103"/>
      <c r="P98" s="66">
        <f>+IF(F98=0,"",'Ark1'!S465)</f>
        <v>8.5161290322580623</v>
      </c>
      <c r="Q98" s="66"/>
      <c r="R98" s="66"/>
      <c r="S98" s="154">
        <f>+IF(F98=0,"",'Ark1'!AJ465)</f>
        <v>120.34523809523805</v>
      </c>
      <c r="T98" s="387"/>
      <c r="U98" s="22">
        <f>+IF(F98=0,"",'Ark1'!AK465)</f>
        <v>28.715888198492323</v>
      </c>
      <c r="V98" s="66"/>
      <c r="W98" s="66">
        <f>+IF(F98=0,"",'Ark1'!T465)</f>
        <v>8.870967741935484</v>
      </c>
      <c r="X98" s="66"/>
      <c r="Y98" s="141">
        <f>+IF(F98=0,"",'Ark1'!U465)</f>
        <v>46.7430107526882</v>
      </c>
      <c r="Z98" s="141"/>
      <c r="AA98" s="66">
        <f>+IF(F98=0,"",'Ark1'!W465)</f>
        <v>53.763440860215056</v>
      </c>
      <c r="AB98" s="39"/>
      <c r="AC98" s="141">
        <f>+IF(F98=0,"",'Ark1'!X465)</f>
        <v>98.924731182795696</v>
      </c>
      <c r="AD98" s="141">
        <f>+IF(F98=0,"",'Ark1'!Y465)</f>
        <v>95.6989247311828</v>
      </c>
      <c r="AE98" s="141">
        <f>+IF(F98=0,"",'Ark1'!Z465)</f>
        <v>86.021505376344095</v>
      </c>
      <c r="AF98" s="141">
        <f>+IF(F98=0,"",'Ark1'!AA465)</f>
        <v>11.809804545735998</v>
      </c>
      <c r="AG98" s="66">
        <f>+IF(F98=0,"",'Ark1'!AB465)</f>
        <v>1.7817045313727322</v>
      </c>
      <c r="AH98" s="66">
        <f>+IF(F98=0,"",'Ark1'!AC465)</f>
        <v>1.9020408193646388</v>
      </c>
      <c r="AI98" s="66">
        <f t="shared" si="22"/>
        <v>5.4887626262626306</v>
      </c>
      <c r="AJ98" s="25"/>
      <c r="AT98"/>
      <c r="AX98"/>
      <c r="AY98"/>
      <c r="AZ98"/>
      <c r="BA98"/>
      <c r="BB98"/>
      <c r="BC98"/>
      <c r="BG98"/>
      <c r="BH98"/>
      <c r="BI98"/>
    </row>
    <row r="99" spans="1:61" ht="15.6">
      <c r="A99" s="25"/>
      <c r="B99" s="65">
        <f>+'Ark1'!C466</f>
        <v>2023</v>
      </c>
      <c r="C99" s="65">
        <f>+'Ark1'!E466</f>
        <v>36</v>
      </c>
      <c r="D99" s="65">
        <f>+IF(F99=0,"",'Ark1'!Q466)</f>
        <v>26</v>
      </c>
      <c r="E99" s="66"/>
      <c r="F99" s="65">
        <f>+'Ark1'!R466</f>
        <v>34</v>
      </c>
      <c r="G99" s="66"/>
      <c r="H99" s="141">
        <f>+IF(F99=0,"",'Ark1'!AG466)</f>
        <v>0.69204152249134954</v>
      </c>
      <c r="I99" s="141">
        <f t="shared" si="18"/>
        <v>-6.6744420000663274E-2</v>
      </c>
      <c r="J99" s="141">
        <f>+IF(F99=0,"",'Ark1'!AH466)</f>
        <v>0.75062013033626251</v>
      </c>
      <c r="K99" s="103"/>
      <c r="L99" s="106">
        <f>+IF(F99=0,"",'Ark1'!AI466)</f>
        <v>18</v>
      </c>
      <c r="M99" s="103"/>
      <c r="N99" s="103"/>
      <c r="O99" s="103"/>
      <c r="P99" s="66">
        <f>+IF(F99=0,"",'Ark1'!S466)</f>
        <v>8.4117647058823515</v>
      </c>
      <c r="Q99" s="66"/>
      <c r="R99" s="66"/>
      <c r="S99" s="154">
        <f>+IF(F99=0,"",'Ark1'!AJ466)</f>
        <v>117.36666666666662</v>
      </c>
      <c r="T99" s="387"/>
      <c r="U99" s="22">
        <f>+IF(F99=0,"",'Ark1'!AK466)</f>
        <v>27.93060886463109</v>
      </c>
      <c r="V99" s="66"/>
      <c r="W99" s="66">
        <f>+IF(F99=0,"",'Ark1'!T466)</f>
        <v>8.5</v>
      </c>
      <c r="X99" s="66"/>
      <c r="Y99" s="141">
        <f>+IF(F99=0,"",'Ark1'!U466)</f>
        <v>45.870588235294129</v>
      </c>
      <c r="Z99" s="141"/>
      <c r="AA99" s="66">
        <f>+IF(F99=0,"",'Ark1'!W466)</f>
        <v>41.176470588235304</v>
      </c>
      <c r="AB99" s="39"/>
      <c r="AC99" s="141">
        <f>+IF(F99=0,"",'Ark1'!X466)</f>
        <v>100</v>
      </c>
      <c r="AD99" s="141">
        <f>+IF(F99=0,"",'Ark1'!Y466)</f>
        <v>100</v>
      </c>
      <c r="AE99" s="141">
        <f>+IF(F99=0,"",'Ark1'!Z466)</f>
        <v>82.352941176470608</v>
      </c>
      <c r="AF99" s="141">
        <f>+IF(F99=0,"",'Ark1'!AA466)</f>
        <v>10.653542062502412</v>
      </c>
      <c r="AG99" s="66">
        <f>+IF(F99=0,"",'Ark1'!AB466)</f>
        <v>1.5925866318448076</v>
      </c>
      <c r="AH99" s="66">
        <f>+IF(F99=0,"",'Ark1'!AC466)</f>
        <v>1.631491558630431</v>
      </c>
      <c r="AI99" s="66">
        <f t="shared" si="22"/>
        <v>5.4531468531468557</v>
      </c>
      <c r="AJ99" s="25"/>
      <c r="AT99"/>
      <c r="AX99"/>
      <c r="AY99"/>
      <c r="AZ99"/>
      <c r="BA99"/>
      <c r="BB99"/>
      <c r="BC99"/>
      <c r="BG99"/>
      <c r="BH99"/>
      <c r="BI99"/>
    </row>
    <row r="100" spans="1:61" ht="15.6">
      <c r="A100" s="25"/>
      <c r="B100" s="65">
        <f>+'Ark1'!C467</f>
        <v>2023</v>
      </c>
      <c r="C100" s="65">
        <f>+'Ark1'!E467</f>
        <v>37</v>
      </c>
      <c r="D100" s="65">
        <f>+IF(F100=0,"",'Ark1'!Q467)</f>
        <v>26</v>
      </c>
      <c r="E100" s="66"/>
      <c r="F100" s="65">
        <f>+'Ark1'!R467</f>
        <v>34</v>
      </c>
      <c r="G100" s="66"/>
      <c r="H100" s="141">
        <f>+IF(F100=0,"",'Ark1'!AG467)</f>
        <v>0.69204152249134954</v>
      </c>
      <c r="I100" s="141">
        <f t="shared" si="18"/>
        <v>-0.24645688006456101</v>
      </c>
      <c r="J100" s="141">
        <f>+IF(F100=0,"",'Ark1'!AH467)</f>
        <v>0.72809575094427981</v>
      </c>
      <c r="K100" s="103"/>
      <c r="L100" s="106">
        <f>+IF(F100=0,"",'Ark1'!AI467)</f>
        <v>8</v>
      </c>
      <c r="M100" s="103"/>
      <c r="N100" s="103"/>
      <c r="O100" s="103"/>
      <c r="P100" s="66">
        <f>+IF(F100=0,"",'Ark1'!S467)</f>
        <v>8.6470588235294112</v>
      </c>
      <c r="Q100" s="66"/>
      <c r="R100" s="66"/>
      <c r="S100" s="154">
        <f>+IF(F100=0,"",'Ark1'!AJ467)</f>
        <v>118.58750000000001</v>
      </c>
      <c r="T100" s="387"/>
      <c r="U100" s="22">
        <f>+IF(F100=0,"",'Ark1'!AK467)</f>
        <v>25.89276797104629</v>
      </c>
      <c r="V100" s="66"/>
      <c r="W100" s="66">
        <f>+IF(F100=0,"",'Ark1'!T467)</f>
        <v>9.117647058823529</v>
      </c>
      <c r="X100" s="66"/>
      <c r="Y100" s="141">
        <f>+IF(F100=0,"",'Ark1'!U467)</f>
        <v>44.494117647058822</v>
      </c>
      <c r="Z100" s="141"/>
      <c r="AA100" s="66">
        <f>+IF(F100=0,"",'Ark1'!W467)</f>
        <v>73.529411764705884</v>
      </c>
      <c r="AB100" s="39"/>
      <c r="AC100" s="141">
        <f>+IF(F100=0,"",'Ark1'!X467)</f>
        <v>100</v>
      </c>
      <c r="AD100" s="141">
        <f>+IF(F100=0,"",'Ark1'!Y467)</f>
        <v>94.117647058823522</v>
      </c>
      <c r="AE100" s="141">
        <f>+IF(F100=0,"",'Ark1'!Z467)</f>
        <v>85.294117647058812</v>
      </c>
      <c r="AF100" s="141">
        <f>+IF(F100=0,"",'Ark1'!AA467)</f>
        <v>11.775221770772099</v>
      </c>
      <c r="AG100" s="66">
        <f>+IF(F100=0,"",'Ark1'!AB467)</f>
        <v>1.9982691472309495</v>
      </c>
      <c r="AH100" s="66">
        <f>+IF(F100=0,"",'Ark1'!AC467)</f>
        <v>1.7783784068036474</v>
      </c>
      <c r="AI100" s="66">
        <f t="shared" si="22"/>
        <v>5.1455782312925171</v>
      </c>
      <c r="AJ100" s="25"/>
      <c r="AT100"/>
      <c r="AX100"/>
      <c r="AY100"/>
      <c r="AZ100"/>
      <c r="BA100"/>
      <c r="BB100"/>
      <c r="BC100"/>
      <c r="BG100"/>
      <c r="BH100"/>
      <c r="BI100"/>
    </row>
    <row r="101" spans="1:61" ht="15.6">
      <c r="A101" s="25"/>
      <c r="B101" s="65">
        <f>+'Ark1'!C468</f>
        <v>2023</v>
      </c>
      <c r="C101" s="65">
        <f>+'Ark1'!E468</f>
        <v>38</v>
      </c>
      <c r="D101" s="65">
        <f>+IF(F101=0,"",'Ark1'!Q468)</f>
        <v>33</v>
      </c>
      <c r="E101" s="66"/>
      <c r="F101" s="65">
        <f>+'Ark1'!R468</f>
        <v>54</v>
      </c>
      <c r="G101" s="66"/>
      <c r="H101" s="141">
        <f>+IF(F101=0,"",'Ark1'!AG468)</f>
        <v>1.0991247710156726</v>
      </c>
      <c r="I101" s="141">
        <f t="shared" si="18"/>
        <v>0.40024298187829255</v>
      </c>
      <c r="J101" s="141">
        <f>+IF(F101=0,"",'Ark1'!AH468)</f>
        <v>0.93346226134084498</v>
      </c>
      <c r="K101" s="103"/>
      <c r="L101" s="106">
        <f>+IF(F101=0,"",'Ark1'!AI468)</f>
        <v>5</v>
      </c>
      <c r="M101" s="103"/>
      <c r="N101" s="103"/>
      <c r="O101" s="103"/>
      <c r="P101" s="66">
        <f>+IF(F101=0,"",'Ark1'!S468)</f>
        <v>7.648148148148147</v>
      </c>
      <c r="Q101" s="66"/>
      <c r="R101" s="66"/>
      <c r="S101" s="154">
        <f>+IF(F101=0,"",'Ark1'!AJ468)</f>
        <v>116.24</v>
      </c>
      <c r="T101" s="387"/>
      <c r="U101" s="22">
        <f>+IF(F101=0,"",'Ark1'!AK468)</f>
        <v>33.708849873630058</v>
      </c>
      <c r="V101" s="66"/>
      <c r="W101" s="66">
        <f>+IF(F101=0,"",'Ark1'!T468)</f>
        <v>8.8148148148148149</v>
      </c>
      <c r="X101" s="66"/>
      <c r="Y101" s="141">
        <f>+IF(F101=0,"",'Ark1'!U468)</f>
        <v>35.916666666666657</v>
      </c>
      <c r="Z101" s="141"/>
      <c r="AA101" s="66">
        <f>+IF(F101=0,"",'Ark1'!W468)</f>
        <v>55.555555555555557</v>
      </c>
      <c r="AB101" s="39"/>
      <c r="AC101" s="141">
        <f>+IF(F101=0,"",'Ark1'!X468)</f>
        <v>87.037037037037052</v>
      </c>
      <c r="AD101" s="141">
        <f>+IF(F101=0,"",'Ark1'!Y468)</f>
        <v>81.481481481481467</v>
      </c>
      <c r="AE101" s="141">
        <f>+IF(F101=0,"",'Ark1'!Z468)</f>
        <v>50</v>
      </c>
      <c r="AF101" s="141">
        <f>+IF(F101=0,"",'Ark1'!AA468)</f>
        <v>15.340526694323747</v>
      </c>
      <c r="AG101" s="66">
        <f>+IF(F101=0,"",'Ark1'!AB468)</f>
        <v>1.73373293905897</v>
      </c>
      <c r="AH101" s="66">
        <f>+IF(F101=0,"",'Ark1'!AC468)</f>
        <v>1.8466593870100592</v>
      </c>
      <c r="AI101" s="66">
        <f t="shared" si="22"/>
        <v>4.6961259079903144</v>
      </c>
      <c r="AJ101" s="25"/>
      <c r="AT101"/>
      <c r="AX101"/>
      <c r="AY101"/>
      <c r="AZ101"/>
      <c r="BA101"/>
      <c r="BB101"/>
      <c r="BC101"/>
      <c r="BG101"/>
      <c r="BH101"/>
      <c r="BI101"/>
    </row>
    <row r="102" spans="1:61" ht="15.6">
      <c r="A102" s="25"/>
      <c r="B102" s="65">
        <f>+'Ark1'!C469</f>
        <v>2023</v>
      </c>
      <c r="C102" s="65">
        <f>+'Ark1'!E469</f>
        <v>39</v>
      </c>
      <c r="D102" s="65">
        <f>+IF(F102=0,"",'Ark1'!Q469)</f>
        <v>57</v>
      </c>
      <c r="E102" s="66"/>
      <c r="F102" s="65">
        <f>+'Ark1'!R469</f>
        <v>81</v>
      </c>
      <c r="G102" s="66"/>
      <c r="H102" s="141">
        <f>+IF(F102=0,"",'Ark1'!AG469)</f>
        <v>1.6486871565235088</v>
      </c>
      <c r="I102" s="141">
        <f t="shared" si="18"/>
        <v>0.65028460061296567</v>
      </c>
      <c r="J102" s="141">
        <f>+IF(F102=0,"",'Ark1'!AH469)</f>
        <v>1.4987375518511947</v>
      </c>
      <c r="K102" s="103"/>
      <c r="L102" s="106">
        <f>+IF(F102=0,"",'Ark1'!AI469)</f>
        <v>33</v>
      </c>
      <c r="M102" s="103"/>
      <c r="N102" s="103"/>
      <c r="O102" s="103"/>
      <c r="P102" s="66">
        <f>+IF(F102=0,"",'Ark1'!S469)</f>
        <v>7.9629629629629628</v>
      </c>
      <c r="Q102" s="66"/>
      <c r="R102" s="66"/>
      <c r="S102" s="154">
        <f>+IF(F102=0,"",'Ark1'!AJ469)</f>
        <v>117.97878787878788</v>
      </c>
      <c r="T102" s="387"/>
      <c r="U102" s="22">
        <f>+IF(F102=0,"",'Ark1'!AK469)</f>
        <v>24.784304298488728</v>
      </c>
      <c r="V102" s="66"/>
      <c r="W102" s="66">
        <f>+IF(F102=0,"",'Ark1'!T469)</f>
        <v>9.2469135802469111</v>
      </c>
      <c r="X102" s="66"/>
      <c r="Y102" s="141">
        <f>+IF(F102=0,"",'Ark1'!U469)</f>
        <v>38.444444444444464</v>
      </c>
      <c r="Z102" s="141"/>
      <c r="AA102" s="66">
        <f>+IF(F102=0,"",'Ark1'!W469)</f>
        <v>50.617283950617278</v>
      </c>
      <c r="AB102" s="39"/>
      <c r="AC102" s="141">
        <f>+IF(F102=0,"",'Ark1'!X469)</f>
        <v>100</v>
      </c>
      <c r="AD102" s="141">
        <f>+IF(F102=0,"",'Ark1'!Y469)</f>
        <v>87.654320987654302</v>
      </c>
      <c r="AE102" s="141">
        <f>+IF(F102=0,"",'Ark1'!Z469)</f>
        <v>55.555555555555557</v>
      </c>
      <c r="AF102" s="141">
        <f>+IF(F102=0,"",'Ark1'!AA469)</f>
        <v>12.588619198837204</v>
      </c>
      <c r="AG102" s="66">
        <f>+IF(F102=0,"",'Ark1'!AB469)</f>
        <v>1.382826274266256</v>
      </c>
      <c r="AH102" s="66">
        <f>+IF(F102=0,"",'Ark1'!AC469)</f>
        <v>4.0719785108140778</v>
      </c>
      <c r="AI102" s="66">
        <f t="shared" si="22"/>
        <v>4.8279069767441882</v>
      </c>
      <c r="AJ102" s="25"/>
      <c r="AT102"/>
      <c r="AX102"/>
      <c r="AY102"/>
      <c r="AZ102"/>
      <c r="BA102"/>
      <c r="BB102"/>
      <c r="BC102"/>
      <c r="BG102"/>
      <c r="BH102"/>
      <c r="BI102"/>
    </row>
    <row r="103" spans="1:61" ht="15.6">
      <c r="A103" s="25"/>
      <c r="B103" s="65">
        <f>+'Ark1'!C470</f>
        <v>2023</v>
      </c>
      <c r="C103" s="65">
        <f>+'Ark1'!E470</f>
        <v>40</v>
      </c>
      <c r="D103" s="65">
        <f>+IF(F103=0,"",'Ark1'!Q470)</f>
        <v>64</v>
      </c>
      <c r="E103" s="66">
        <f t="shared" ref="E103:E115" si="23">+IF(F103=0,"",D103-D156)</f>
        <v>-2</v>
      </c>
      <c r="F103" s="65">
        <f>+'Ark1'!R470</f>
        <v>105</v>
      </c>
      <c r="G103" s="66">
        <f t="shared" ref="G103:G115" si="24">+IF(F103=0,"",F103-F156)</f>
        <v>19</v>
      </c>
      <c r="H103" s="141">
        <f>+IF(F103=0,"",'Ark1'!AG470)</f>
        <v>2.1371870547526965</v>
      </c>
      <c r="I103" s="141">
        <f t="shared" si="18"/>
        <v>0.41993465858656265</v>
      </c>
      <c r="J103" s="141">
        <f>+IF(F103=0,"",'Ark1'!AH470)</f>
        <v>1.792132032136514</v>
      </c>
      <c r="K103" s="103"/>
      <c r="L103" s="106">
        <f>+IF(F103=0,"",'Ark1'!AI470)</f>
        <v>23</v>
      </c>
      <c r="M103" s="103"/>
      <c r="N103" s="103"/>
      <c r="O103" s="103"/>
      <c r="P103" s="66">
        <f>+IF(F103=0,"",'Ark1'!S470)</f>
        <v>7.7714285714285696</v>
      </c>
      <c r="Q103" s="66">
        <f t="shared" ref="Q103:Q115" si="25">+IF(F103=0,"",P103-P156)</f>
        <v>-0.42624584717607927</v>
      </c>
      <c r="R103" s="66"/>
      <c r="S103" s="154">
        <f>+IF(F103=0,"",'Ark1'!AJ470)</f>
        <v>115.7086956521739</v>
      </c>
      <c r="T103" s="387"/>
      <c r="U103" s="22">
        <f>+IF(F103=0,"",'Ark1'!AK470)</f>
        <v>23.903285256619601</v>
      </c>
      <c r="V103" s="66"/>
      <c r="W103" s="66">
        <f>+IF(F103=0,"",'Ark1'!T470)</f>
        <v>8.2666666666666693</v>
      </c>
      <c r="X103" s="66">
        <f t="shared" ref="X103:X115" si="26">+IF(F103=0,"",W103-W156)</f>
        <v>-0.62868217054263553</v>
      </c>
      <c r="Y103" s="141">
        <f>+IF(F103=0,"",'Ark1'!U470)</f>
        <v>35.462857142857125</v>
      </c>
      <c r="Z103" s="141">
        <f t="shared" ref="Z103:Z115" si="27">+IF(F103=0,"",Y103-Y156)</f>
        <v>-5.7197009966777799</v>
      </c>
      <c r="AA103" s="66">
        <f>+IF(F103=0,"",'Ark1'!W470)</f>
        <v>42.857142857142847</v>
      </c>
      <c r="AB103" s="39"/>
      <c r="AC103" s="141">
        <f>+IF(F103=0,"",'Ark1'!X470)</f>
        <v>96.190476190476176</v>
      </c>
      <c r="AD103" s="141">
        <f>+IF(F103=0,"",'Ark1'!Y470)</f>
        <v>80.952380952380949</v>
      </c>
      <c r="AE103" s="141">
        <f>+IF(F103=0,"",'Ark1'!Z470)</f>
        <v>43.80952380952381</v>
      </c>
      <c r="AF103" s="141">
        <f>+IF(F103=0,"",'Ark1'!AA470)</f>
        <v>13.586248349624988</v>
      </c>
      <c r="AG103" s="66">
        <f>+IF(F103=0,"",'Ark1'!AB470)</f>
        <v>1.9916833887665064</v>
      </c>
      <c r="AH103" s="66">
        <f>+IF(F103=0,"",'Ark1'!AC470)</f>
        <v>2.0668202707894121</v>
      </c>
      <c r="AI103" s="66">
        <f t="shared" si="22"/>
        <v>4.5632352941176455</v>
      </c>
      <c r="AJ103" s="25"/>
      <c r="AT103"/>
      <c r="AX103"/>
      <c r="AY103"/>
      <c r="AZ103"/>
      <c r="BA103"/>
      <c r="BB103"/>
      <c r="BC103"/>
      <c r="BG103"/>
      <c r="BH103"/>
      <c r="BI103"/>
    </row>
    <row r="104" spans="1:61" ht="15.6">
      <c r="A104" s="25"/>
      <c r="B104" s="65">
        <f>+'Ark1'!C471</f>
        <v>2023</v>
      </c>
      <c r="C104" s="65">
        <f>+'Ark1'!E471</f>
        <v>41</v>
      </c>
      <c r="D104" s="65">
        <f>+IF(F104=0,"",'Ark1'!Q471)</f>
        <v>78</v>
      </c>
      <c r="E104" s="66">
        <f t="shared" si="23"/>
        <v>-25</v>
      </c>
      <c r="F104" s="65">
        <f>+'Ark1'!R471</f>
        <v>103</v>
      </c>
      <c r="G104" s="66">
        <f t="shared" si="24"/>
        <v>-38</v>
      </c>
      <c r="H104" s="141">
        <f>+IF(F104=0,"",'Ark1'!AG471)</f>
        <v>2.0964787299002641</v>
      </c>
      <c r="I104" s="141">
        <f t="shared" si="18"/>
        <v>-0.71901647776746813</v>
      </c>
      <c r="J104" s="141">
        <f>+IF(F104=0,"",'Ark1'!AH471)</f>
        <v>1.8799193569462953</v>
      </c>
      <c r="K104" s="103"/>
      <c r="L104" s="106">
        <f>+IF(F104=0,"",'Ark1'!AI471)</f>
        <v>33</v>
      </c>
      <c r="M104" s="103"/>
      <c r="N104" s="103"/>
      <c r="O104" s="103"/>
      <c r="P104" s="66">
        <f>+IF(F104=0,"",'Ark1'!S471)</f>
        <v>7.7669902912621378</v>
      </c>
      <c r="Q104" s="66">
        <f t="shared" si="25"/>
        <v>-0.52378985058183325</v>
      </c>
      <c r="R104" s="66"/>
      <c r="S104" s="154">
        <f>+IF(F104=0,"",'Ark1'!AJ471)</f>
        <v>114.49393939393944</v>
      </c>
      <c r="T104" s="387"/>
      <c r="U104" s="22">
        <f>+IF(F104=0,"",'Ark1'!AK471)</f>
        <v>23.966045774781797</v>
      </c>
      <c r="V104" s="66"/>
      <c r="W104" s="66">
        <f>+IF(F104=0,"",'Ark1'!T471)</f>
        <v>8.4854368932038842</v>
      </c>
      <c r="X104" s="66">
        <f t="shared" si="26"/>
        <v>0.30103973008331941</v>
      </c>
      <c r="Y104" s="141">
        <f>+IF(F104=0,"",'Ark1'!U471)</f>
        <v>37.922330097087389</v>
      </c>
      <c r="Z104" s="141">
        <f t="shared" si="27"/>
        <v>-4.4656131653239655</v>
      </c>
      <c r="AA104" s="66">
        <f>+IF(F104=0,"",'Ark1'!W471)</f>
        <v>44.660194174757294</v>
      </c>
      <c r="AB104" s="39"/>
      <c r="AC104" s="141">
        <f>+IF(F104=0,"",'Ark1'!X471)</f>
        <v>99.029126213592249</v>
      </c>
      <c r="AD104" s="141">
        <f>+IF(F104=0,"",'Ark1'!Y471)</f>
        <v>79.611650485436897</v>
      </c>
      <c r="AE104" s="141">
        <f>+IF(F104=0,"",'Ark1'!Z471)</f>
        <v>49.514563106796125</v>
      </c>
      <c r="AF104" s="141">
        <f>+IF(F104=0,"",'Ark1'!AA471)</f>
        <v>15.646228070147588</v>
      </c>
      <c r="AG104" s="66">
        <f>+IF(F104=0,"",'Ark1'!AB471)</f>
        <v>2.0251040174418562</v>
      </c>
      <c r="AH104" s="66">
        <f>+IF(F104=0,"",'Ark1'!AC471)</f>
        <v>2.3144295263466743</v>
      </c>
      <c r="AI104" s="66">
        <f t="shared" si="22"/>
        <v>4.8825000000000003</v>
      </c>
      <c r="AJ104" s="25"/>
      <c r="AT104"/>
      <c r="AX104"/>
      <c r="AY104"/>
      <c r="AZ104"/>
      <c r="BA104"/>
      <c r="BB104"/>
      <c r="BC104"/>
      <c r="BG104"/>
      <c r="BH104"/>
      <c r="BI104"/>
    </row>
    <row r="105" spans="1:61" ht="15.6">
      <c r="A105" s="25"/>
      <c r="B105" s="65">
        <f>+'Ark1'!C472</f>
        <v>2023</v>
      </c>
      <c r="C105" s="65">
        <f>+'Ark1'!E472</f>
        <v>42</v>
      </c>
      <c r="D105" s="65">
        <f>+IF(F105=0,"",'Ark1'!Q472)</f>
        <v>71</v>
      </c>
      <c r="E105" s="66">
        <f t="shared" si="23"/>
        <v>-67</v>
      </c>
      <c r="F105" s="65">
        <f>+'Ark1'!R472</f>
        <v>90</v>
      </c>
      <c r="G105" s="66">
        <f t="shared" si="24"/>
        <v>-93</v>
      </c>
      <c r="H105" s="141">
        <f>+IF(F105=0,"",'Ark1'!AG472)</f>
        <v>1.8318746183594543</v>
      </c>
      <c r="I105" s="141">
        <f t="shared" si="18"/>
        <v>-1.822278736273133</v>
      </c>
      <c r="J105" s="141">
        <f>+IF(F105=0,"",'Ark1'!AH472)</f>
        <v>1.8137900892441901</v>
      </c>
      <c r="K105" s="103"/>
      <c r="L105" s="106">
        <f>+IF(F105=0,"",'Ark1'!AI472)</f>
        <v>22</v>
      </c>
      <c r="M105" s="103"/>
      <c r="N105" s="103"/>
      <c r="O105" s="103"/>
      <c r="P105" s="66">
        <f>+IF(F105=0,"",'Ark1'!S472)</f>
        <v>8.6333333333333311</v>
      </c>
      <c r="Q105" s="66">
        <f t="shared" si="25"/>
        <v>0.48579234972677199</v>
      </c>
      <c r="R105" s="66"/>
      <c r="S105" s="154">
        <f>+IF(F105=0,"",'Ark1'!AJ472)</f>
        <v>117.79545454545456</v>
      </c>
      <c r="T105" s="387"/>
      <c r="U105" s="22">
        <f>+IF(F105=0,"",'Ark1'!AK472)</f>
        <v>26.810296909785265</v>
      </c>
      <c r="V105" s="66"/>
      <c r="W105" s="66">
        <f>+IF(F105=0,"",'Ark1'!T472)</f>
        <v>8.5777777777777775</v>
      </c>
      <c r="X105" s="66">
        <f t="shared" si="26"/>
        <v>0.44116575591985807</v>
      </c>
      <c r="Y105" s="141">
        <f>+IF(F105=0,"",'Ark1'!U472)</f>
        <v>41.873333333333321</v>
      </c>
      <c r="Z105" s="141">
        <f t="shared" si="27"/>
        <v>-0.7955191256830858</v>
      </c>
      <c r="AA105" s="66">
        <f>+IF(F105=0,"",'Ark1'!W472)</f>
        <v>44.44444444444445</v>
      </c>
      <c r="AB105" s="39"/>
      <c r="AC105" s="141">
        <f>+IF(F105=0,"",'Ark1'!X472)</f>
        <v>100</v>
      </c>
      <c r="AD105" s="141">
        <f>+IF(F105=0,"",'Ark1'!Y472)</f>
        <v>90</v>
      </c>
      <c r="AE105" s="141">
        <f>+IF(F105=0,"",'Ark1'!Z472)</f>
        <v>65.555555555555557</v>
      </c>
      <c r="AF105" s="141">
        <f>+IF(F105=0,"",'Ark1'!AA472)</f>
        <v>14.181112634612202</v>
      </c>
      <c r="AG105" s="66">
        <f>+IF(F105=0,"",'Ark1'!AB472)</f>
        <v>1.6428295373802189</v>
      </c>
      <c r="AH105" s="66">
        <f>+IF(F105=0,"",'Ark1'!AC472)</f>
        <v>1.6463952392881318</v>
      </c>
      <c r="AI105" s="66">
        <f t="shared" si="22"/>
        <v>4.8501930501930497</v>
      </c>
      <c r="AJ105" s="25"/>
      <c r="AT105"/>
      <c r="AX105"/>
      <c r="AY105"/>
      <c r="AZ105"/>
      <c r="BA105"/>
      <c r="BB105"/>
      <c r="BC105"/>
      <c r="BG105"/>
      <c r="BH105"/>
      <c r="BI105"/>
    </row>
    <row r="106" spans="1:61" ht="15.6">
      <c r="A106" s="25"/>
      <c r="B106" s="65">
        <f>+'Ark1'!C473</f>
        <v>2023</v>
      </c>
      <c r="C106" s="65">
        <f>+'Ark1'!E473</f>
        <v>43</v>
      </c>
      <c r="D106" s="65">
        <f>+IF(F106=0,"",'Ark1'!Q473)</f>
        <v>110</v>
      </c>
      <c r="E106" s="66">
        <f t="shared" si="23"/>
        <v>-22</v>
      </c>
      <c r="F106" s="65">
        <f>+'Ark1'!R473</f>
        <v>159</v>
      </c>
      <c r="G106" s="66">
        <f t="shared" si="24"/>
        <v>-14</v>
      </c>
      <c r="H106" s="141">
        <f>+IF(F106=0,"",'Ark1'!AG473)</f>
        <v>3.2363118257683698</v>
      </c>
      <c r="I106" s="141">
        <f t="shared" si="18"/>
        <v>-0.21816101768211027</v>
      </c>
      <c r="J106" s="141">
        <f>+IF(F106=0,"",'Ark1'!AH473)</f>
        <v>3.1189383008638174</v>
      </c>
      <c r="K106" s="103"/>
      <c r="L106" s="106">
        <f>+IF(F106=0,"",'Ark1'!AI473)</f>
        <v>41</v>
      </c>
      <c r="M106" s="103"/>
      <c r="N106" s="103"/>
      <c r="O106" s="103"/>
      <c r="P106" s="66">
        <f>+IF(F106=0,"",'Ark1'!S473)</f>
        <v>8.32704402515723</v>
      </c>
      <c r="Q106" s="66">
        <f t="shared" si="25"/>
        <v>0.3501654124404654</v>
      </c>
      <c r="R106" s="66"/>
      <c r="S106" s="154">
        <f>+IF(F106=0,"",'Ark1'!AJ473)</f>
        <v>117.1170731707317</v>
      </c>
      <c r="T106" s="387"/>
      <c r="U106" s="22">
        <f>+IF(F106=0,"",'Ark1'!AK473)</f>
        <v>26.293070061252156</v>
      </c>
      <c r="V106" s="66"/>
      <c r="W106" s="66">
        <f>+IF(F106=0,"",'Ark1'!T473)</f>
        <v>7.7924528301886751</v>
      </c>
      <c r="X106" s="66">
        <f t="shared" si="26"/>
        <v>0.46297306140254868</v>
      </c>
      <c r="Y106" s="141">
        <f>+IF(F106=0,"",'Ark1'!U473)</f>
        <v>40.757044025157256</v>
      </c>
      <c r="Z106" s="141">
        <f t="shared" si="27"/>
        <v>-2.7926669575017371</v>
      </c>
      <c r="AA106" s="66">
        <f>+IF(F106=0,"",'Ark1'!W473)</f>
        <v>28.930817610062899</v>
      </c>
      <c r="AB106" s="39"/>
      <c r="AC106" s="141">
        <f>+IF(F106=0,"",'Ark1'!X473)</f>
        <v>99.371069182389988</v>
      </c>
      <c r="AD106" s="141">
        <f>+IF(F106=0,"",'Ark1'!Y473)</f>
        <v>89.308176100628941</v>
      </c>
      <c r="AE106" s="141">
        <f>+IF(F106=0,"",'Ark1'!Z473)</f>
        <v>62.893081761006258</v>
      </c>
      <c r="AF106" s="141">
        <f>+IF(F106=0,"",'Ark1'!AA473)</f>
        <v>14.33198242369243</v>
      </c>
      <c r="AG106" s="66">
        <f>+IF(F106=0,"",'Ark1'!AB473)</f>
        <v>1.9409420501619623</v>
      </c>
      <c r="AH106" s="66">
        <f>+IF(F106=0,"",'Ark1'!AC473)</f>
        <v>1.6255641369992986</v>
      </c>
      <c r="AI106" s="66">
        <f t="shared" si="22"/>
        <v>4.894539274924476</v>
      </c>
      <c r="AJ106" s="25"/>
      <c r="AT106"/>
      <c r="AX106"/>
      <c r="AY106"/>
      <c r="AZ106"/>
      <c r="BA106"/>
      <c r="BB106"/>
      <c r="BC106"/>
      <c r="BG106"/>
      <c r="BH106"/>
      <c r="BI106"/>
    </row>
    <row r="107" spans="1:61" ht="15.6">
      <c r="A107" s="25"/>
      <c r="B107" s="65">
        <f>+'Ark1'!C474</f>
        <v>2023</v>
      </c>
      <c r="C107" s="65">
        <f>+'Ark1'!E474</f>
        <v>44</v>
      </c>
      <c r="D107" s="65">
        <f>+IF(F107=0,"",'Ark1'!Q474)</f>
        <v>105</v>
      </c>
      <c r="E107" s="66">
        <f t="shared" si="23"/>
        <v>-2</v>
      </c>
      <c r="F107" s="65">
        <f>+'Ark1'!R474</f>
        <v>139</v>
      </c>
      <c r="G107" s="66">
        <f t="shared" si="24"/>
        <v>-26</v>
      </c>
      <c r="H107" s="141">
        <f>+IF(F107=0,"",'Ark1'!AG474)</f>
        <v>2.8292285772440477</v>
      </c>
      <c r="I107" s="141">
        <f t="shared" si="18"/>
        <v>-0.4654998572607445</v>
      </c>
      <c r="J107" s="141">
        <f>+IF(F107=0,"",'Ark1'!AH474)</f>
        <v>2.832777611652459</v>
      </c>
      <c r="K107" s="103"/>
      <c r="L107" s="106">
        <f>+IF(F107=0,"",'Ark1'!AI474)</f>
        <v>43</v>
      </c>
      <c r="M107" s="103"/>
      <c r="N107" s="103"/>
      <c r="O107" s="103"/>
      <c r="P107" s="66">
        <f>+IF(F107=0,"",'Ark1'!S474)</f>
        <v>8.0935251798561136</v>
      </c>
      <c r="Q107" s="66">
        <f t="shared" si="25"/>
        <v>0.29352517985611382</v>
      </c>
      <c r="R107" s="66"/>
      <c r="S107" s="154">
        <f>+IF(F107=0,"",'Ark1'!AJ474)</f>
        <v>118.76744186046508</v>
      </c>
      <c r="T107" s="387"/>
      <c r="U107" s="22">
        <f>+IF(F107=0,"",'Ark1'!AK474)</f>
        <v>25.128467334850225</v>
      </c>
      <c r="V107" s="66"/>
      <c r="W107" s="66">
        <f>+IF(F107=0,"",'Ark1'!T474)</f>
        <v>7.47482014388489</v>
      </c>
      <c r="X107" s="66">
        <f t="shared" si="26"/>
        <v>6.875953782428379E-2</v>
      </c>
      <c r="Y107" s="141">
        <f>+IF(F107=0,"",'Ark1'!U474)</f>
        <v>42.343884892086322</v>
      </c>
      <c r="Z107" s="141">
        <f t="shared" si="27"/>
        <v>2.2475212557227096</v>
      </c>
      <c r="AA107" s="66">
        <f>+IF(F107=0,"",'Ark1'!W474)</f>
        <v>27.338129496402875</v>
      </c>
      <c r="AB107" s="39"/>
      <c r="AC107" s="141">
        <f>+IF(F107=0,"",'Ark1'!X474)</f>
        <v>100</v>
      </c>
      <c r="AD107" s="141">
        <f>+IF(F107=0,"",'Ark1'!Y474)</f>
        <v>92.08633093525178</v>
      </c>
      <c r="AE107" s="141">
        <f>+IF(F107=0,"",'Ark1'!Z474)</f>
        <v>69.784172661870485</v>
      </c>
      <c r="AF107" s="141">
        <f>+IF(F107=0,"",'Ark1'!AA474)</f>
        <v>13.328436172593358</v>
      </c>
      <c r="AG107" s="66">
        <f>+IF(F107=0,"",'Ark1'!AB474)</f>
        <v>1.9887890329824565</v>
      </c>
      <c r="AH107" s="66">
        <f>+IF(F107=0,"",'Ark1'!AC474)</f>
        <v>1.9242150048572964</v>
      </c>
      <c r="AI107" s="66">
        <f t="shared" si="22"/>
        <v>5.2318222222222222</v>
      </c>
      <c r="AJ107" s="25"/>
      <c r="AT107"/>
      <c r="AX107"/>
      <c r="AY107"/>
      <c r="AZ107"/>
      <c r="BA107"/>
      <c r="BB107"/>
      <c r="BC107"/>
      <c r="BG107"/>
      <c r="BH107"/>
      <c r="BI107"/>
    </row>
    <row r="108" spans="1:61" ht="15.6">
      <c r="A108" s="25"/>
      <c r="B108" s="65">
        <f>+'Ark1'!C475</f>
        <v>2023</v>
      </c>
      <c r="C108" s="65">
        <f>+'Ark1'!E475</f>
        <v>45</v>
      </c>
      <c r="D108" s="65">
        <f>+IF(F108=0,"",'Ark1'!Q475)</f>
        <v>79</v>
      </c>
      <c r="E108" s="66">
        <f t="shared" si="23"/>
        <v>-9</v>
      </c>
      <c r="F108" s="65">
        <f>+'Ark1'!R475</f>
        <v>110</v>
      </c>
      <c r="G108" s="66">
        <f t="shared" si="24"/>
        <v>-30</v>
      </c>
      <c r="H108" s="141">
        <f>+IF(F108=0,"",'Ark1'!AG475)</f>
        <v>2.2389578668837782</v>
      </c>
      <c r="I108" s="141">
        <f t="shared" si="18"/>
        <v>-0.55656928966574215</v>
      </c>
      <c r="J108" s="141">
        <f>+IF(F108=0,"",'Ark1'!AH475)</f>
        <v>2.0314776276842346</v>
      </c>
      <c r="K108" s="103"/>
      <c r="L108" s="106">
        <f>+IF(F108=0,"",'Ark1'!AI475)</f>
        <v>46</v>
      </c>
      <c r="M108" s="103"/>
      <c r="N108" s="103"/>
      <c r="O108" s="103"/>
      <c r="P108" s="66">
        <f>+IF(F108=0,"",'Ark1'!S475)</f>
        <v>7.5818181818181811</v>
      </c>
      <c r="Q108" s="66">
        <f t="shared" si="25"/>
        <v>-0.2896103896103881</v>
      </c>
      <c r="R108" s="66"/>
      <c r="S108" s="154">
        <f>+IF(F108=0,"",'Ark1'!AJ475)</f>
        <v>116.6</v>
      </c>
      <c r="T108" s="387"/>
      <c r="U108" s="22">
        <f>+IF(F108=0,"",'Ark1'!AK475)</f>
        <v>24.965248636894071</v>
      </c>
      <c r="V108" s="66"/>
      <c r="W108" s="66">
        <f>+IF(F108=0,"",'Ark1'!T475)</f>
        <v>7.0272727272727282</v>
      </c>
      <c r="X108" s="66">
        <f t="shared" si="26"/>
        <v>7.7272727272728048E-2</v>
      </c>
      <c r="Y108" s="141">
        <f>+IF(F108=0,"",'Ark1'!U475)</f>
        <v>38.371818181818178</v>
      </c>
      <c r="Z108" s="141">
        <f t="shared" si="27"/>
        <v>-0.50032467532466995</v>
      </c>
      <c r="AA108" s="66">
        <f>+IF(F108=0,"",'Ark1'!W475)</f>
        <v>22.727272727272723</v>
      </c>
      <c r="AB108" s="39"/>
      <c r="AC108" s="141">
        <f>+IF(F108=0,"",'Ark1'!X475)</f>
        <v>96.363636363636346</v>
      </c>
      <c r="AD108" s="141">
        <f>+IF(F108=0,"",'Ark1'!Y475)</f>
        <v>87.272727272727266</v>
      </c>
      <c r="AE108" s="141">
        <f>+IF(F108=0,"",'Ark1'!Z475)</f>
        <v>55.454545454545446</v>
      </c>
      <c r="AF108" s="141">
        <f>+IF(F108=0,"",'Ark1'!AA475)</f>
        <v>13.886082841975821</v>
      </c>
      <c r="AG108" s="66">
        <f>+IF(F108=0,"",'Ark1'!AB475)</f>
        <v>2.3330893221486328</v>
      </c>
      <c r="AH108" s="66">
        <f>+IF(F108=0,"",'Ark1'!AC475)</f>
        <v>2.1254265493140254</v>
      </c>
      <c r="AI108" s="66">
        <f t="shared" si="22"/>
        <v>5.0610311750599521</v>
      </c>
      <c r="AJ108" s="25"/>
      <c r="AT108"/>
      <c r="AX108"/>
      <c r="AY108"/>
      <c r="AZ108"/>
      <c r="BA108"/>
      <c r="BB108"/>
      <c r="BC108"/>
      <c r="BG108"/>
      <c r="BH108"/>
      <c r="BI108"/>
    </row>
    <row r="109" spans="1:61" ht="15.6">
      <c r="A109" s="25"/>
      <c r="B109" s="65">
        <f>+'Ark1'!C476</f>
        <v>2023</v>
      </c>
      <c r="C109" s="65">
        <f>+'Ark1'!E476</f>
        <v>46</v>
      </c>
      <c r="D109" s="65" t="str">
        <f>+IF(F109=0,"",'Ark1'!Q476)</f>
        <v/>
      </c>
      <c r="E109" s="66" t="str">
        <f t="shared" si="23"/>
        <v/>
      </c>
      <c r="F109" s="65">
        <f>+'Ark1'!R476</f>
        <v>0</v>
      </c>
      <c r="G109" s="66" t="str">
        <f t="shared" si="24"/>
        <v/>
      </c>
      <c r="H109" s="141" t="str">
        <f>+IF(F109=0,"",'Ark1'!AG476)</f>
        <v/>
      </c>
      <c r="I109" s="141" t="str">
        <f t="shared" si="18"/>
        <v/>
      </c>
      <c r="J109" s="141" t="str">
        <f>+IF(F109=0,"",'Ark1'!AH476)</f>
        <v/>
      </c>
      <c r="K109" s="103"/>
      <c r="L109" s="106" t="str">
        <f>+IF(F109=0,"",'Ark1'!AI476)</f>
        <v/>
      </c>
      <c r="M109" s="103"/>
      <c r="N109" s="103"/>
      <c r="O109" s="103"/>
      <c r="P109" s="66" t="str">
        <f>+IF(F109=0,"",'Ark1'!S476)</f>
        <v/>
      </c>
      <c r="Q109" s="66" t="str">
        <f t="shared" si="25"/>
        <v/>
      </c>
      <c r="R109" s="66"/>
      <c r="S109" s="154" t="str">
        <f>+IF(F109=0,"",'Ark1'!AJ476)</f>
        <v/>
      </c>
      <c r="T109" s="387"/>
      <c r="U109" s="22" t="str">
        <f>+IF(F109=0,"",'Ark1'!AK476)</f>
        <v/>
      </c>
      <c r="V109" s="66"/>
      <c r="W109" s="66" t="str">
        <f>+IF(F109=0,"",'Ark1'!T476)</f>
        <v/>
      </c>
      <c r="X109" s="66" t="str">
        <f t="shared" si="26"/>
        <v/>
      </c>
      <c r="Y109" s="141" t="str">
        <f>+IF(F109=0,"",'Ark1'!U476)</f>
        <v/>
      </c>
      <c r="Z109" s="141" t="str">
        <f t="shared" si="27"/>
        <v/>
      </c>
      <c r="AA109" s="66" t="str">
        <f>+IF(F109=0,"",'Ark1'!W476)</f>
        <v/>
      </c>
      <c r="AB109" s="39"/>
      <c r="AC109" s="141" t="str">
        <f>+IF(F109=0,"",'Ark1'!X476)</f>
        <v/>
      </c>
      <c r="AD109" s="141" t="str">
        <f>+IF(F109=0,"",'Ark1'!Y476)</f>
        <v/>
      </c>
      <c r="AE109" s="141" t="str">
        <f>+IF(F109=0,"",'Ark1'!Z476)</f>
        <v/>
      </c>
      <c r="AF109" s="141" t="str">
        <f>+IF(F109=0,"",'Ark1'!AA476)</f>
        <v/>
      </c>
      <c r="AG109" s="66" t="str">
        <f>+IF(F109=0,"",'Ark1'!AB476)</f>
        <v/>
      </c>
      <c r="AH109" s="66" t="str">
        <f>+IF(F109=0,"",'Ark1'!AC476)</f>
        <v/>
      </c>
      <c r="AI109" s="66" t="str">
        <f t="shared" si="22"/>
        <v/>
      </c>
      <c r="AJ109" s="25"/>
      <c r="AT109"/>
      <c r="AX109"/>
      <c r="AY109"/>
      <c r="AZ109"/>
      <c r="BA109"/>
      <c r="BB109"/>
      <c r="BC109"/>
      <c r="BG109"/>
      <c r="BH109"/>
      <c r="BI109"/>
    </row>
    <row r="110" spans="1:61" ht="15.6">
      <c r="A110" s="25"/>
      <c r="B110" s="65">
        <f>+'Ark1'!C477</f>
        <v>2023</v>
      </c>
      <c r="C110" s="65">
        <f>+'Ark1'!E477</f>
        <v>47</v>
      </c>
      <c r="D110" s="65" t="str">
        <f>+IF(F110=0,"",'Ark1'!Q477)</f>
        <v/>
      </c>
      <c r="E110" s="66" t="str">
        <f t="shared" si="23"/>
        <v/>
      </c>
      <c r="F110" s="65">
        <f>+'Ark1'!R477</f>
        <v>0</v>
      </c>
      <c r="G110" s="66" t="str">
        <f t="shared" si="24"/>
        <v/>
      </c>
      <c r="H110" s="141" t="str">
        <f>+IF(F110=0,"",'Ark1'!AG477)</f>
        <v/>
      </c>
      <c r="I110" s="141" t="str">
        <f t="shared" si="18"/>
        <v/>
      </c>
      <c r="J110" s="141" t="str">
        <f>+IF(F110=0,"",'Ark1'!AH477)</f>
        <v/>
      </c>
      <c r="K110" s="103"/>
      <c r="L110" s="106" t="str">
        <f>+IF(F110=0,"",'Ark1'!AI477)</f>
        <v/>
      </c>
      <c r="M110" s="103"/>
      <c r="N110" s="103"/>
      <c r="O110" s="103"/>
      <c r="P110" s="66" t="str">
        <f>+IF(F110=0,"",'Ark1'!S477)</f>
        <v/>
      </c>
      <c r="Q110" s="66" t="str">
        <f t="shared" si="25"/>
        <v/>
      </c>
      <c r="R110" s="66"/>
      <c r="S110" s="154" t="str">
        <f>+IF(F110=0,"",'Ark1'!AJ477)</f>
        <v/>
      </c>
      <c r="T110" s="387"/>
      <c r="U110" s="22" t="str">
        <f>+IF(F110=0,"",'Ark1'!AK477)</f>
        <v/>
      </c>
      <c r="V110" s="66"/>
      <c r="W110" s="66" t="str">
        <f>+IF(F110=0,"",'Ark1'!T477)</f>
        <v/>
      </c>
      <c r="X110" s="66" t="str">
        <f t="shared" si="26"/>
        <v/>
      </c>
      <c r="Y110" s="141" t="str">
        <f>+IF(F110=0,"",'Ark1'!U477)</f>
        <v/>
      </c>
      <c r="Z110" s="141" t="str">
        <f t="shared" si="27"/>
        <v/>
      </c>
      <c r="AA110" s="66" t="str">
        <f>+IF(F110=0,"",'Ark1'!W477)</f>
        <v/>
      </c>
      <c r="AB110" s="39"/>
      <c r="AC110" s="141" t="str">
        <f>+IF(F110=0,"",'Ark1'!X477)</f>
        <v/>
      </c>
      <c r="AD110" s="141" t="str">
        <f>+IF(F110=0,"",'Ark1'!Y477)</f>
        <v/>
      </c>
      <c r="AE110" s="141" t="str">
        <f>+IF(F110=0,"",'Ark1'!Z477)</f>
        <v/>
      </c>
      <c r="AF110" s="141" t="str">
        <f>+IF(F110=0,"",'Ark1'!AA477)</f>
        <v/>
      </c>
      <c r="AG110" s="66" t="str">
        <f>+IF(F110=0,"",'Ark1'!AB477)</f>
        <v/>
      </c>
      <c r="AH110" s="66" t="str">
        <f>+IF(F110=0,"",'Ark1'!AC477)</f>
        <v/>
      </c>
      <c r="AI110" s="66" t="str">
        <f t="shared" si="22"/>
        <v/>
      </c>
      <c r="AJ110" s="25"/>
      <c r="AT110"/>
      <c r="AX110"/>
      <c r="AY110"/>
      <c r="AZ110"/>
      <c r="BA110"/>
      <c r="BB110"/>
      <c r="BC110"/>
      <c r="BG110"/>
      <c r="BH110"/>
      <c r="BI110"/>
    </row>
    <row r="111" spans="1:61" ht="15.6">
      <c r="A111" s="25"/>
      <c r="B111" s="65">
        <f>+'Ark1'!C478</f>
        <v>2023</v>
      </c>
      <c r="C111" s="65">
        <f>+'Ark1'!E478</f>
        <v>48</v>
      </c>
      <c r="D111" s="65" t="str">
        <f>+IF(F111=0,"",'Ark1'!Q478)</f>
        <v/>
      </c>
      <c r="E111" s="66" t="str">
        <f t="shared" si="23"/>
        <v/>
      </c>
      <c r="F111" s="65">
        <f>+'Ark1'!R478</f>
        <v>0</v>
      </c>
      <c r="G111" s="66" t="str">
        <f t="shared" si="24"/>
        <v/>
      </c>
      <c r="H111" s="141" t="str">
        <f>+IF(F111=0,"",'Ark1'!AG478)</f>
        <v/>
      </c>
      <c r="I111" s="141" t="str">
        <f t="shared" si="18"/>
        <v/>
      </c>
      <c r="J111" s="141" t="str">
        <f>+IF(F111=0,"",'Ark1'!AH478)</f>
        <v/>
      </c>
      <c r="K111" s="103"/>
      <c r="L111" s="106" t="str">
        <f>+IF(F111=0,"",'Ark1'!AI478)</f>
        <v/>
      </c>
      <c r="M111" s="103"/>
      <c r="N111" s="103"/>
      <c r="O111" s="103"/>
      <c r="P111" s="66" t="str">
        <f>+IF(F111=0,"",'Ark1'!S478)</f>
        <v/>
      </c>
      <c r="Q111" s="66" t="str">
        <f t="shared" si="25"/>
        <v/>
      </c>
      <c r="R111" s="66"/>
      <c r="S111" s="154" t="str">
        <f>+IF(F111=0,"",'Ark1'!AJ478)</f>
        <v/>
      </c>
      <c r="T111" s="387"/>
      <c r="U111" s="22" t="str">
        <f>+IF(F111=0,"",'Ark1'!AK478)</f>
        <v/>
      </c>
      <c r="V111" s="66"/>
      <c r="W111" s="66" t="str">
        <f>+IF(F111=0,"",'Ark1'!T478)</f>
        <v/>
      </c>
      <c r="X111" s="66" t="str">
        <f t="shared" si="26"/>
        <v/>
      </c>
      <c r="Y111" s="141" t="str">
        <f>+IF(F111=0,"",'Ark1'!U478)</f>
        <v/>
      </c>
      <c r="Z111" s="141" t="str">
        <f t="shared" si="27"/>
        <v/>
      </c>
      <c r="AA111" s="66" t="str">
        <f>+IF(F111=0,"",'Ark1'!W478)</f>
        <v/>
      </c>
      <c r="AB111" s="39"/>
      <c r="AC111" s="141" t="str">
        <f>+IF(F111=0,"",'Ark1'!X478)</f>
        <v/>
      </c>
      <c r="AD111" s="141" t="str">
        <f>+IF(F111=0,"",'Ark1'!Y478)</f>
        <v/>
      </c>
      <c r="AE111" s="141" t="str">
        <f>+IF(F111=0,"",'Ark1'!Z478)</f>
        <v/>
      </c>
      <c r="AF111" s="141" t="str">
        <f>+IF(F111=0,"",'Ark1'!AA478)</f>
        <v/>
      </c>
      <c r="AG111" s="66" t="str">
        <f>+IF(F111=0,"",'Ark1'!AB478)</f>
        <v/>
      </c>
      <c r="AH111" s="66" t="str">
        <f>+IF(F111=0,"",'Ark1'!AC478)</f>
        <v/>
      </c>
      <c r="AI111" s="66" t="str">
        <f t="shared" si="22"/>
        <v/>
      </c>
      <c r="AJ111" s="25"/>
      <c r="AT111"/>
      <c r="AX111"/>
      <c r="AY111"/>
      <c r="AZ111"/>
      <c r="BA111"/>
      <c r="BB111"/>
      <c r="BC111"/>
      <c r="BG111"/>
      <c r="BH111"/>
      <c r="BI111"/>
    </row>
    <row r="112" spans="1:61" ht="15.6">
      <c r="A112" s="25"/>
      <c r="B112" s="65">
        <f>+'Ark1'!C479</f>
        <v>2023</v>
      </c>
      <c r="C112" s="65">
        <f>+'Ark1'!E479</f>
        <v>49</v>
      </c>
      <c r="D112" s="65" t="str">
        <f>+IF(F112=0,"",'Ark1'!Q479)</f>
        <v/>
      </c>
      <c r="E112" s="66" t="str">
        <f t="shared" si="23"/>
        <v/>
      </c>
      <c r="F112" s="65">
        <f>+'Ark1'!R479</f>
        <v>0</v>
      </c>
      <c r="G112" s="66" t="str">
        <f t="shared" si="24"/>
        <v/>
      </c>
      <c r="H112" s="141" t="str">
        <f>+IF(F112=0,"",'Ark1'!AG479)</f>
        <v/>
      </c>
      <c r="I112" s="141" t="str">
        <f t="shared" si="18"/>
        <v/>
      </c>
      <c r="J112" s="141" t="str">
        <f>+IF(F112=0,"",'Ark1'!AH479)</f>
        <v/>
      </c>
      <c r="K112" s="103"/>
      <c r="L112" s="106" t="str">
        <f>+IF(F112=0,"",'Ark1'!AI479)</f>
        <v/>
      </c>
      <c r="M112" s="103"/>
      <c r="N112" s="103"/>
      <c r="O112" s="103"/>
      <c r="P112" s="66" t="str">
        <f>+IF(F112=0,"",'Ark1'!S479)</f>
        <v/>
      </c>
      <c r="Q112" s="66" t="str">
        <f t="shared" si="25"/>
        <v/>
      </c>
      <c r="R112" s="66"/>
      <c r="S112" s="154" t="str">
        <f>+IF(F112=0,"",'Ark1'!AJ479)</f>
        <v/>
      </c>
      <c r="T112" s="387"/>
      <c r="U112" s="22" t="str">
        <f>+IF(F112=0,"",'Ark1'!AK479)</f>
        <v/>
      </c>
      <c r="V112" s="66"/>
      <c r="W112" s="66" t="str">
        <f>+IF(F112=0,"",'Ark1'!T479)</f>
        <v/>
      </c>
      <c r="X112" s="66" t="str">
        <f t="shared" si="26"/>
        <v/>
      </c>
      <c r="Y112" s="141" t="str">
        <f>+IF(F112=0,"",'Ark1'!U479)</f>
        <v/>
      </c>
      <c r="Z112" s="141" t="str">
        <f t="shared" si="27"/>
        <v/>
      </c>
      <c r="AA112" s="66" t="str">
        <f>+IF(F112=0,"",'Ark1'!W479)</f>
        <v/>
      </c>
      <c r="AB112" s="39"/>
      <c r="AC112" s="141" t="str">
        <f>+IF(F112=0,"",'Ark1'!X479)</f>
        <v/>
      </c>
      <c r="AD112" s="141" t="str">
        <f>+IF(F112=0,"",'Ark1'!Y479)</f>
        <v/>
      </c>
      <c r="AE112" s="141" t="str">
        <f>+IF(F112=0,"",'Ark1'!Z479)</f>
        <v/>
      </c>
      <c r="AF112" s="141" t="str">
        <f>+IF(F112=0,"",'Ark1'!AA479)</f>
        <v/>
      </c>
      <c r="AG112" s="66" t="str">
        <f>+IF(F112=0,"",'Ark1'!AB479)</f>
        <v/>
      </c>
      <c r="AH112" s="66" t="str">
        <f>+IF(F112=0,"",'Ark1'!AC479)</f>
        <v/>
      </c>
      <c r="AI112" s="66" t="str">
        <f t="shared" si="22"/>
        <v/>
      </c>
      <c r="AJ112" s="25"/>
      <c r="AT112"/>
      <c r="AX112"/>
      <c r="AY112"/>
      <c r="AZ112"/>
      <c r="BA112"/>
      <c r="BB112"/>
      <c r="BC112"/>
      <c r="BG112"/>
      <c r="BH112"/>
      <c r="BI112"/>
    </row>
    <row r="113" spans="1:61" ht="15.6">
      <c r="A113" s="25"/>
      <c r="B113" s="65">
        <f>+'Ark1'!C480</f>
        <v>2023</v>
      </c>
      <c r="C113" s="65">
        <f>+'Ark1'!E480</f>
        <v>50</v>
      </c>
      <c r="D113" s="65" t="str">
        <f>+IF(F113=0,"",'Ark1'!Q480)</f>
        <v/>
      </c>
      <c r="E113" s="66" t="str">
        <f t="shared" si="23"/>
        <v/>
      </c>
      <c r="F113" s="65">
        <f>+'Ark1'!R480</f>
        <v>0</v>
      </c>
      <c r="G113" s="66" t="str">
        <f t="shared" si="24"/>
        <v/>
      </c>
      <c r="H113" s="141" t="str">
        <f>+IF(F113=0,"",'Ark1'!AG480)</f>
        <v/>
      </c>
      <c r="I113" s="141" t="str">
        <f t="shared" si="18"/>
        <v/>
      </c>
      <c r="J113" s="141" t="str">
        <f>+IF(F113=0,"",'Ark1'!AH480)</f>
        <v/>
      </c>
      <c r="K113" s="103"/>
      <c r="L113" s="106" t="str">
        <f>+IF(F113=0,"",'Ark1'!AI480)</f>
        <v/>
      </c>
      <c r="M113" s="103"/>
      <c r="N113" s="103"/>
      <c r="O113" s="103"/>
      <c r="P113" s="66" t="str">
        <f>+IF(F113=0,"",'Ark1'!S480)</f>
        <v/>
      </c>
      <c r="Q113" s="66" t="str">
        <f t="shared" si="25"/>
        <v/>
      </c>
      <c r="R113" s="66"/>
      <c r="S113" s="154" t="str">
        <f>+IF(F113=0,"",'Ark1'!AJ480)</f>
        <v/>
      </c>
      <c r="T113" s="387"/>
      <c r="U113" s="22" t="str">
        <f>+IF(F113=0,"",'Ark1'!AK480)</f>
        <v/>
      </c>
      <c r="V113" s="66"/>
      <c r="W113" s="66" t="str">
        <f>+IF(F113=0,"",'Ark1'!T480)</f>
        <v/>
      </c>
      <c r="X113" s="66" t="str">
        <f t="shared" si="26"/>
        <v/>
      </c>
      <c r="Y113" s="141" t="str">
        <f>+IF(F113=0,"",'Ark1'!U480)</f>
        <v/>
      </c>
      <c r="Z113" s="141" t="str">
        <f t="shared" si="27"/>
        <v/>
      </c>
      <c r="AA113" s="66" t="str">
        <f>+IF(F113=0,"",'Ark1'!W480)</f>
        <v/>
      </c>
      <c r="AB113" s="39"/>
      <c r="AC113" s="141" t="str">
        <f>+IF(F113=0,"",'Ark1'!X480)</f>
        <v/>
      </c>
      <c r="AD113" s="141" t="str">
        <f>+IF(F113=0,"",'Ark1'!Y480)</f>
        <v/>
      </c>
      <c r="AE113" s="141" t="str">
        <f>+IF(F113=0,"",'Ark1'!Z480)</f>
        <v/>
      </c>
      <c r="AF113" s="141" t="str">
        <f>+IF(F113=0,"",'Ark1'!AA480)</f>
        <v/>
      </c>
      <c r="AG113" s="66" t="str">
        <f>+IF(F113=0,"",'Ark1'!AB480)</f>
        <v/>
      </c>
      <c r="AH113" s="66" t="str">
        <f>+IF(F113=0,"",'Ark1'!AC480)</f>
        <v/>
      </c>
      <c r="AI113" s="66" t="str">
        <f t="shared" si="22"/>
        <v/>
      </c>
      <c r="AJ113" s="25"/>
      <c r="AT113"/>
      <c r="AX113"/>
      <c r="AY113"/>
      <c r="AZ113"/>
      <c r="BA113"/>
      <c r="BB113"/>
      <c r="BC113"/>
      <c r="BG113"/>
      <c r="BH113"/>
      <c r="BI113"/>
    </row>
    <row r="114" spans="1:61" ht="15.6">
      <c r="A114" s="25"/>
      <c r="B114" s="65">
        <f>+'Ark1'!C481</f>
        <v>2023</v>
      </c>
      <c r="C114" s="65">
        <f>+'Ark1'!E481</f>
        <v>51</v>
      </c>
      <c r="D114" s="65" t="str">
        <f>+IF(F114=0,"",'Ark1'!Q481)</f>
        <v/>
      </c>
      <c r="E114" s="66" t="str">
        <f t="shared" si="23"/>
        <v/>
      </c>
      <c r="F114" s="65">
        <f>+'Ark1'!R481</f>
        <v>0</v>
      </c>
      <c r="G114" s="66" t="str">
        <f t="shared" si="24"/>
        <v/>
      </c>
      <c r="H114" s="141" t="str">
        <f>+IF(F114=0,"",'Ark1'!AG481)</f>
        <v/>
      </c>
      <c r="I114" s="141" t="str">
        <f t="shared" si="18"/>
        <v/>
      </c>
      <c r="J114" s="141" t="str">
        <f>+IF(F114=0,"",'Ark1'!AH481)</f>
        <v/>
      </c>
      <c r="K114" s="103"/>
      <c r="L114" s="106" t="str">
        <f>+IF(F114=0,"",'Ark1'!AI481)</f>
        <v/>
      </c>
      <c r="M114" s="103"/>
      <c r="N114" s="103"/>
      <c r="O114" s="103"/>
      <c r="P114" s="66" t="str">
        <f>+IF(F114=0,"",'Ark1'!S481)</f>
        <v/>
      </c>
      <c r="Q114" s="66" t="str">
        <f t="shared" si="25"/>
        <v/>
      </c>
      <c r="R114" s="66"/>
      <c r="S114" s="154" t="str">
        <f>+IF(F114=0,"",'Ark1'!AJ481)</f>
        <v/>
      </c>
      <c r="T114" s="387"/>
      <c r="U114" s="22" t="str">
        <f>+IF(F114=0,"",'Ark1'!AK481)</f>
        <v/>
      </c>
      <c r="V114" s="66"/>
      <c r="W114" s="66" t="str">
        <f>+IF(F114=0,"",'Ark1'!T481)</f>
        <v/>
      </c>
      <c r="X114" s="66" t="str">
        <f t="shared" si="26"/>
        <v/>
      </c>
      <c r="Y114" s="141" t="str">
        <f>+IF(F114=0,"",'Ark1'!U481)</f>
        <v/>
      </c>
      <c r="Z114" s="141" t="str">
        <f t="shared" si="27"/>
        <v/>
      </c>
      <c r="AA114" s="66" t="str">
        <f>+IF(F114=0,"",'Ark1'!W481)</f>
        <v/>
      </c>
      <c r="AB114" s="39"/>
      <c r="AC114" s="141" t="str">
        <f>+IF(F114=0,"",'Ark1'!X481)</f>
        <v/>
      </c>
      <c r="AD114" s="141" t="str">
        <f>+IF(F114=0,"",'Ark1'!Y481)</f>
        <v/>
      </c>
      <c r="AE114" s="141" t="str">
        <f>+IF(F114=0,"",'Ark1'!Z481)</f>
        <v/>
      </c>
      <c r="AF114" s="141" t="str">
        <f>+IF(F114=0,"",'Ark1'!AA481)</f>
        <v/>
      </c>
      <c r="AG114" s="66" t="str">
        <f>+IF(F114=0,"",'Ark1'!AB481)</f>
        <v/>
      </c>
      <c r="AH114" s="66" t="str">
        <f>+IF(F114=0,"",'Ark1'!AC481)</f>
        <v/>
      </c>
      <c r="AI114" s="66" t="str">
        <f t="shared" si="22"/>
        <v/>
      </c>
      <c r="AJ114" s="25"/>
      <c r="AT114"/>
      <c r="AX114"/>
      <c r="AY114"/>
      <c r="AZ114"/>
      <c r="BA114"/>
      <c r="BB114"/>
      <c r="BC114"/>
      <c r="BG114"/>
      <c r="BH114"/>
      <c r="BI114"/>
    </row>
    <row r="115" spans="1:61" ht="15.6">
      <c r="A115" s="25"/>
      <c r="B115" s="65">
        <f>+'Ark1'!C482</f>
        <v>2023</v>
      </c>
      <c r="C115" s="65">
        <f>+'Ark1'!E482</f>
        <v>52</v>
      </c>
      <c r="D115" s="65" t="str">
        <f>+IF(F115=0,"",'Ark1'!Q482)</f>
        <v/>
      </c>
      <c r="E115" s="66" t="str">
        <f t="shared" si="23"/>
        <v/>
      </c>
      <c r="F115" s="65">
        <f>+'Ark1'!R482</f>
        <v>0</v>
      </c>
      <c r="G115" s="66" t="str">
        <f t="shared" si="24"/>
        <v/>
      </c>
      <c r="H115" s="141" t="str">
        <f>+IF(F115=0,"",'Ark1'!AG482)</f>
        <v/>
      </c>
      <c r="I115" s="141" t="str">
        <f t="shared" si="18"/>
        <v/>
      </c>
      <c r="J115" s="141" t="str">
        <f>+IF(F115=0,"",'Ark1'!AH482)</f>
        <v/>
      </c>
      <c r="K115" s="103"/>
      <c r="L115" s="106" t="str">
        <f>+IF(F115=0,"",'Ark1'!AI482)</f>
        <v/>
      </c>
      <c r="M115" s="103"/>
      <c r="N115" s="103"/>
      <c r="O115" s="103"/>
      <c r="P115" s="66" t="str">
        <f>+IF(F115=0,"",'Ark1'!S482)</f>
        <v/>
      </c>
      <c r="Q115" s="66" t="str">
        <f t="shared" si="25"/>
        <v/>
      </c>
      <c r="R115" s="66"/>
      <c r="S115" s="154" t="str">
        <f>+IF(F115=0,"",'Ark1'!AJ482)</f>
        <v/>
      </c>
      <c r="T115" s="387"/>
      <c r="U115" s="22" t="str">
        <f>+IF(F115=0,"",'Ark1'!AK482)</f>
        <v/>
      </c>
      <c r="V115" s="66"/>
      <c r="W115" s="66" t="str">
        <f>+IF(F115=0,"",'Ark1'!T482)</f>
        <v/>
      </c>
      <c r="X115" s="66" t="str">
        <f t="shared" si="26"/>
        <v/>
      </c>
      <c r="Y115" s="141" t="str">
        <f>+IF(F115=0,"",'Ark1'!U482)</f>
        <v/>
      </c>
      <c r="Z115" s="141" t="str">
        <f t="shared" si="27"/>
        <v/>
      </c>
      <c r="AA115" s="66" t="str">
        <f>+IF(F115=0,"",'Ark1'!W482)</f>
        <v/>
      </c>
      <c r="AB115" s="39"/>
      <c r="AC115" s="141" t="str">
        <f>+IF(F115=0,"",'Ark1'!X482)</f>
        <v/>
      </c>
      <c r="AD115" s="141" t="str">
        <f>+IF(F115=0,"",'Ark1'!Y482)</f>
        <v/>
      </c>
      <c r="AE115" s="141" t="str">
        <f>+IF(F115=0,"",'Ark1'!Z482)</f>
        <v/>
      </c>
      <c r="AF115" s="141" t="str">
        <f>+IF(F115=0,"",'Ark1'!AA482)</f>
        <v/>
      </c>
      <c r="AG115" s="66" t="str">
        <f>+IF(F115=0,"",'Ark1'!AB482)</f>
        <v/>
      </c>
      <c r="AH115" s="66" t="str">
        <f>+IF(F115=0,"",'Ark1'!AC482)</f>
        <v/>
      </c>
      <c r="AI115" s="66" t="str">
        <f t="shared" ref="AI115" si="28">+IF(F115=0,"",Y115/P115)</f>
        <v/>
      </c>
      <c r="AJ115" s="25"/>
      <c r="AT115"/>
      <c r="AX115"/>
      <c r="AY115"/>
      <c r="AZ115"/>
      <c r="BA115"/>
      <c r="BB115"/>
      <c r="BC115"/>
      <c r="BG115"/>
      <c r="BH115"/>
      <c r="BI115"/>
    </row>
    <row r="116" spans="1:61" ht="15.6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384"/>
      <c r="T116" s="384"/>
      <c r="U116" s="378"/>
      <c r="V116" s="25"/>
      <c r="W116" s="25"/>
      <c r="X116" s="25"/>
      <c r="Y116" s="102"/>
      <c r="Z116" s="25"/>
      <c r="AA116" s="25"/>
      <c r="AB116" s="39"/>
      <c r="AC116" s="25"/>
      <c r="AD116" s="25"/>
      <c r="AE116" s="25"/>
      <c r="AF116" s="25"/>
      <c r="AG116" s="25"/>
      <c r="AH116" s="25"/>
      <c r="AI116" s="25"/>
      <c r="AJ116" s="25"/>
      <c r="AT116"/>
      <c r="AX116"/>
      <c r="AY116"/>
      <c r="AZ116"/>
      <c r="BA116"/>
      <c r="BB116"/>
      <c r="BC116"/>
      <c r="BG116"/>
      <c r="BH116"/>
      <c r="BI116"/>
    </row>
    <row r="117" spans="1:61" ht="15.6">
      <c r="A117" s="25"/>
      <c r="B117" s="44">
        <f>+'Ark1'!C483</f>
        <v>2022</v>
      </c>
      <c r="C117" s="44">
        <f>+'Ark1'!E483</f>
        <v>1</v>
      </c>
      <c r="D117" s="44">
        <f>+'Ark1'!Q483</f>
        <v>5</v>
      </c>
      <c r="E117" s="37"/>
      <c r="F117" s="44">
        <f>+'Ark1'!R483</f>
        <v>8</v>
      </c>
      <c r="G117" s="37"/>
      <c r="H117" s="104">
        <f>+'Ark1'!AG483</f>
        <v>0.15974440894568692</v>
      </c>
      <c r="I117" s="104"/>
      <c r="J117" s="104">
        <f>+'Ark1'!AH483</f>
        <v>0.14186294901652927</v>
      </c>
      <c r="K117" s="104"/>
      <c r="L117" s="104"/>
      <c r="M117" s="104"/>
      <c r="N117" s="104"/>
      <c r="O117" s="104"/>
      <c r="P117" s="37">
        <f>+'Ark1'!S483</f>
        <v>7.75</v>
      </c>
      <c r="Q117" s="37"/>
      <c r="R117" s="37"/>
      <c r="S117" s="388"/>
      <c r="T117" s="388"/>
      <c r="U117" s="382"/>
      <c r="V117" s="37"/>
      <c r="W117" s="37">
        <f>+'Ark1'!T483</f>
        <v>4.625</v>
      </c>
      <c r="X117" s="37"/>
      <c r="Y117" s="104">
        <f>+'Ark1'!U483</f>
        <v>38.662499999999994</v>
      </c>
      <c r="Z117" s="104"/>
      <c r="AA117" s="37">
        <f>+'Ark1'!W483</f>
        <v>0</v>
      </c>
      <c r="AB117" s="39"/>
      <c r="AC117" s="104">
        <f>+'Ark1'!X483</f>
        <v>100</v>
      </c>
      <c r="AD117" s="104">
        <f>+'Ark1'!Y483</f>
        <v>87.5</v>
      </c>
      <c r="AE117" s="104">
        <f>+'Ark1'!Z483</f>
        <v>62.5</v>
      </c>
      <c r="AF117" s="104">
        <f>+'Ark1'!AA483</f>
        <v>10.89850190393159</v>
      </c>
      <c r="AG117" s="37">
        <f>+'Ark1'!AB483</f>
        <v>1.5612494995995996</v>
      </c>
      <c r="AH117" s="37">
        <f>+'Ark1'!AC483</f>
        <v>0.99215674164922163</v>
      </c>
      <c r="AI117" s="37">
        <f t="shared" ref="AI117:AI141" si="29">+Y117/P117</f>
        <v>4.9887096774193544</v>
      </c>
      <c r="AJ117" s="25"/>
      <c r="AT117"/>
      <c r="AX117"/>
      <c r="AY117"/>
      <c r="AZ117"/>
      <c r="BA117"/>
      <c r="BB117"/>
      <c r="BC117"/>
      <c r="BG117"/>
      <c r="BH117"/>
      <c r="BI117"/>
    </row>
    <row r="118" spans="1:61" ht="15.6">
      <c r="A118" s="25"/>
      <c r="B118" s="44">
        <f>+'Ark1'!C484</f>
        <v>2022</v>
      </c>
      <c r="C118" s="44">
        <f>+'Ark1'!E484</f>
        <v>2</v>
      </c>
      <c r="D118" s="44">
        <f>+'Ark1'!Q484</f>
        <v>113</v>
      </c>
      <c r="E118" s="37"/>
      <c r="F118" s="44">
        <f>+'Ark1'!R484</f>
        <v>174</v>
      </c>
      <c r="G118" s="37"/>
      <c r="H118" s="104">
        <f>+'Ark1'!AG484</f>
        <v>3.4744408945686889</v>
      </c>
      <c r="I118" s="104"/>
      <c r="J118" s="104">
        <f>+'Ark1'!AH484</f>
        <v>3.2471754802482797</v>
      </c>
      <c r="K118" s="104"/>
      <c r="L118" s="104"/>
      <c r="M118" s="104"/>
      <c r="N118" s="104"/>
      <c r="O118" s="104"/>
      <c r="P118" s="37">
        <f>+'Ark1'!S484</f>
        <v>8.0977011494252888</v>
      </c>
      <c r="Q118" s="37"/>
      <c r="R118" s="37"/>
      <c r="S118" s="388"/>
      <c r="T118" s="388"/>
      <c r="U118" s="382"/>
      <c r="V118" s="37"/>
      <c r="W118" s="37">
        <f>+'Ark1'!T484</f>
        <v>6.0689655172413772</v>
      </c>
      <c r="X118" s="37"/>
      <c r="Y118" s="104">
        <f>+'Ark1'!U484</f>
        <v>40.688103448275847</v>
      </c>
      <c r="Z118" s="104"/>
      <c r="AA118" s="37">
        <f>+'Ark1'!W484</f>
        <v>6.3218390804597684</v>
      </c>
      <c r="AB118" s="39"/>
      <c r="AC118" s="104">
        <f>+'Ark1'!X484</f>
        <v>98.275862068965509</v>
      </c>
      <c r="AD118" s="104">
        <f>+'Ark1'!Y484</f>
        <v>91.379310344827559</v>
      </c>
      <c r="AE118" s="104">
        <f>+'Ark1'!Z484</f>
        <v>71.264367816091934</v>
      </c>
      <c r="AF118" s="104">
        <f>+'Ark1'!AA484</f>
        <v>12.526798876059781</v>
      </c>
      <c r="AG118" s="37">
        <f>+'Ark1'!AB484</f>
        <v>2.0332566602179183</v>
      </c>
      <c r="AH118" s="37">
        <f>+'Ark1'!AC484</f>
        <v>1.9404532202453031</v>
      </c>
      <c r="AI118" s="37">
        <f t="shared" si="29"/>
        <v>5.0246486870120624</v>
      </c>
      <c r="AJ118" s="25"/>
      <c r="AT118"/>
      <c r="AX118"/>
      <c r="AY118"/>
      <c r="AZ118"/>
      <c r="BA118"/>
      <c r="BB118"/>
      <c r="BC118"/>
      <c r="BG118"/>
      <c r="BH118"/>
      <c r="BI118"/>
    </row>
    <row r="119" spans="1:61" ht="15.6">
      <c r="A119" s="25"/>
      <c r="B119" s="44">
        <f>+'Ark1'!C485</f>
        <v>2022</v>
      </c>
      <c r="C119" s="44">
        <f>+'Ark1'!E485</f>
        <v>3</v>
      </c>
      <c r="D119" s="44">
        <f>+'Ark1'!Q485</f>
        <v>51</v>
      </c>
      <c r="E119" s="37"/>
      <c r="F119" s="44">
        <f>+'Ark1'!R485</f>
        <v>74</v>
      </c>
      <c r="G119" s="37"/>
      <c r="H119" s="104">
        <f>+'Ark1'!AG485</f>
        <v>1.4776357827476039</v>
      </c>
      <c r="I119" s="104"/>
      <c r="J119" s="104">
        <f>+'Ark1'!AH485</f>
        <v>1.3903761514668824</v>
      </c>
      <c r="K119" s="104"/>
      <c r="L119" s="104"/>
      <c r="M119" s="104"/>
      <c r="N119" s="104"/>
      <c r="O119" s="104"/>
      <c r="P119" s="37">
        <f>+'Ark1'!S485</f>
        <v>7.5270270270270254</v>
      </c>
      <c r="Q119" s="37"/>
      <c r="R119" s="37"/>
      <c r="S119" s="388"/>
      <c r="T119" s="388"/>
      <c r="U119" s="382"/>
      <c r="V119" s="37"/>
      <c r="W119" s="37">
        <f>+'Ark1'!T485</f>
        <v>5.9324324324324333</v>
      </c>
      <c r="X119" s="37"/>
      <c r="Y119" s="104">
        <f>+'Ark1'!U485</f>
        <v>40.964864864864872</v>
      </c>
      <c r="Z119" s="104"/>
      <c r="AA119" s="37">
        <f>+'Ark1'!W485</f>
        <v>5.4054054054054061</v>
      </c>
      <c r="AB119" s="39"/>
      <c r="AC119" s="104">
        <f>+'Ark1'!X485</f>
        <v>100</v>
      </c>
      <c r="AD119" s="104">
        <f>+'Ark1'!Y485</f>
        <v>93.243243243243214</v>
      </c>
      <c r="AE119" s="104">
        <f>+'Ark1'!Z485</f>
        <v>62.162162162162176</v>
      </c>
      <c r="AF119" s="104">
        <f>+'Ark1'!AA485</f>
        <v>12.12185241878564</v>
      </c>
      <c r="AG119" s="37">
        <f>+'Ark1'!AB485</f>
        <v>2.1637240979945922</v>
      </c>
      <c r="AH119" s="37">
        <f>+'Ark1'!AC485</f>
        <v>1.9124844537865295</v>
      </c>
      <c r="AI119" s="37">
        <f t="shared" si="29"/>
        <v>5.4423698384201096</v>
      </c>
      <c r="AJ119" s="25"/>
      <c r="AT119"/>
      <c r="AX119"/>
      <c r="AY119"/>
      <c r="AZ119"/>
      <c r="BA119"/>
      <c r="BB119"/>
      <c r="BC119"/>
      <c r="BG119"/>
      <c r="BH119"/>
      <c r="BI119"/>
    </row>
    <row r="120" spans="1:61" ht="15.6">
      <c r="A120" s="25"/>
      <c r="B120" s="44">
        <f>+'Ark1'!C486</f>
        <v>2022</v>
      </c>
      <c r="C120" s="44">
        <f>+'Ark1'!E486</f>
        <v>4</v>
      </c>
      <c r="D120" s="44">
        <f>+'Ark1'!Q486</f>
        <v>74</v>
      </c>
      <c r="E120" s="37"/>
      <c r="F120" s="44">
        <f>+'Ark1'!R486</f>
        <v>118</v>
      </c>
      <c r="G120" s="37"/>
      <c r="H120" s="104">
        <f>+'Ark1'!AG486</f>
        <v>2.3562300319488823</v>
      </c>
      <c r="I120" s="104"/>
      <c r="J120" s="104">
        <f>+'Ark1'!AH486</f>
        <v>2.4548757259009686</v>
      </c>
      <c r="K120" s="104"/>
      <c r="L120" s="104"/>
      <c r="M120" s="104"/>
      <c r="N120" s="104"/>
      <c r="O120" s="104"/>
      <c r="P120" s="37">
        <f>+'Ark1'!S486</f>
        <v>8.2711864406779654</v>
      </c>
      <c r="Q120" s="37"/>
      <c r="R120" s="37"/>
      <c r="S120" s="388"/>
      <c r="T120" s="388"/>
      <c r="U120" s="382"/>
      <c r="V120" s="37"/>
      <c r="W120" s="37">
        <f>+'Ark1'!T486</f>
        <v>6.9406779661016946</v>
      </c>
      <c r="X120" s="37"/>
      <c r="Y120" s="104">
        <f>+'Ark1'!U486</f>
        <v>45.358474576271192</v>
      </c>
      <c r="Z120" s="104"/>
      <c r="AA120" s="37">
        <f>+'Ark1'!W486</f>
        <v>19.49152542372882</v>
      </c>
      <c r="AB120" s="39"/>
      <c r="AC120" s="104">
        <f>+'Ark1'!X486</f>
        <v>99.152542372881356</v>
      </c>
      <c r="AD120" s="104">
        <f>+'Ark1'!Y486</f>
        <v>95.762711864406796</v>
      </c>
      <c r="AE120" s="104">
        <f>+'Ark1'!Z486</f>
        <v>78.813559322033882</v>
      </c>
      <c r="AF120" s="104">
        <f>+'Ark1'!AA486</f>
        <v>13.415272894191309</v>
      </c>
      <c r="AG120" s="37">
        <f>+'Ark1'!AB486</f>
        <v>1.6398688297541379</v>
      </c>
      <c r="AH120" s="37">
        <f>+'Ark1'!AC486</f>
        <v>1.8968858193229263</v>
      </c>
      <c r="AI120" s="37">
        <f t="shared" si="29"/>
        <v>5.4839139344262309</v>
      </c>
      <c r="AJ120" s="25"/>
      <c r="AT120"/>
      <c r="AX120"/>
      <c r="AY120"/>
      <c r="AZ120"/>
      <c r="BA120"/>
      <c r="BB120"/>
      <c r="BC120"/>
      <c r="BG120"/>
      <c r="BH120"/>
      <c r="BI120"/>
    </row>
    <row r="121" spans="1:61" ht="15.6">
      <c r="A121" s="25"/>
      <c r="B121" s="44">
        <f>+'Ark1'!C487</f>
        <v>2022</v>
      </c>
      <c r="C121" s="44">
        <f>+'Ark1'!E487</f>
        <v>5</v>
      </c>
      <c r="D121" s="44">
        <f>+'Ark1'!Q487</f>
        <v>63</v>
      </c>
      <c r="E121" s="37"/>
      <c r="F121" s="44">
        <f>+'Ark1'!R487</f>
        <v>102</v>
      </c>
      <c r="G121" s="37"/>
      <c r="H121" s="104">
        <f>+'Ark1'!AG487</f>
        <v>2.0367412140575074</v>
      </c>
      <c r="I121" s="104"/>
      <c r="J121" s="104">
        <f>+'Ark1'!AH487</f>
        <v>1.9099440423363432</v>
      </c>
      <c r="K121" s="104"/>
      <c r="L121" s="104"/>
      <c r="M121" s="104"/>
      <c r="N121" s="104"/>
      <c r="O121" s="104"/>
      <c r="P121" s="37">
        <f>+'Ark1'!S487</f>
        <v>7.7843137254901986</v>
      </c>
      <c r="Q121" s="37"/>
      <c r="R121" s="37"/>
      <c r="S121" s="388"/>
      <c r="T121" s="388"/>
      <c r="U121" s="382"/>
      <c r="V121" s="37"/>
      <c r="W121" s="37">
        <f>+'Ark1'!T487</f>
        <v>6.450980392156862</v>
      </c>
      <c r="X121" s="37"/>
      <c r="Y121" s="104">
        <f>+'Ark1'!U487</f>
        <v>40.825490196078427</v>
      </c>
      <c r="Z121" s="104"/>
      <c r="AA121" s="37">
        <f>+'Ark1'!W487</f>
        <v>12.745098039215684</v>
      </c>
      <c r="AB121" s="39"/>
      <c r="AC121" s="104">
        <f>+'Ark1'!X487</f>
        <v>99.019607843137223</v>
      </c>
      <c r="AD121" s="104">
        <f>+'Ark1'!Y487</f>
        <v>91.17647058823529</v>
      </c>
      <c r="AE121" s="104">
        <f>+'Ark1'!Z487</f>
        <v>66.666666666666686</v>
      </c>
      <c r="AF121" s="104">
        <f>+'Ark1'!AA487</f>
        <v>11.898489657610236</v>
      </c>
      <c r="AG121" s="37">
        <f>+'Ark1'!AB487</f>
        <v>1.9231686016061551</v>
      </c>
      <c r="AH121" s="37">
        <f>+'Ark1'!AC487</f>
        <v>1.7242642703847142</v>
      </c>
      <c r="AI121" s="37">
        <f t="shared" si="29"/>
        <v>5.2445843828715342</v>
      </c>
      <c r="AJ121" s="25"/>
      <c r="AT121"/>
      <c r="AX121"/>
      <c r="AY121"/>
      <c r="AZ121"/>
      <c r="BA121"/>
      <c r="BB121"/>
      <c r="BC121"/>
      <c r="BG121"/>
      <c r="BH121"/>
      <c r="BI121"/>
    </row>
    <row r="122" spans="1:61" ht="15.6">
      <c r="A122" s="25"/>
      <c r="B122" s="44">
        <f>+'Ark1'!C488</f>
        <v>2022</v>
      </c>
      <c r="C122" s="44">
        <f>+'Ark1'!E488</f>
        <v>6</v>
      </c>
      <c r="D122" s="44">
        <f>+'Ark1'!Q488</f>
        <v>81</v>
      </c>
      <c r="E122" s="37"/>
      <c r="F122" s="44">
        <f>+'Ark1'!R488</f>
        <v>123</v>
      </c>
      <c r="G122" s="37"/>
      <c r="H122" s="104">
        <f>+'Ark1'!AG488</f>
        <v>2.4560702875399367</v>
      </c>
      <c r="I122" s="104"/>
      <c r="J122" s="104">
        <f>+'Ark1'!AH488</f>
        <v>2.3971765374551897</v>
      </c>
      <c r="K122" s="104"/>
      <c r="L122" s="104"/>
      <c r="M122" s="104"/>
      <c r="N122" s="104"/>
      <c r="O122" s="104"/>
      <c r="P122" s="37">
        <f>+'Ark1'!S488</f>
        <v>7.6829268292682915</v>
      </c>
      <c r="Q122" s="37"/>
      <c r="R122" s="37"/>
      <c r="S122" s="388"/>
      <c r="T122" s="388"/>
      <c r="U122" s="382"/>
      <c r="V122" s="37"/>
      <c r="W122" s="37">
        <f>+'Ark1'!T488</f>
        <v>6.5447154471544717</v>
      </c>
      <c r="X122" s="37"/>
      <c r="Y122" s="104">
        <f>+'Ark1'!U488</f>
        <v>42.491869918699194</v>
      </c>
      <c r="Z122" s="104"/>
      <c r="AA122" s="37">
        <f>+'Ark1'!W488</f>
        <v>14.634146341463419</v>
      </c>
      <c r="AB122" s="39"/>
      <c r="AC122" s="104">
        <f>+'Ark1'!X488</f>
        <v>99.186991869918714</v>
      </c>
      <c r="AD122" s="104">
        <f>+'Ark1'!Y488</f>
        <v>96.747967479674813</v>
      </c>
      <c r="AE122" s="104">
        <f>+'Ark1'!Z488</f>
        <v>74.796747967479689</v>
      </c>
      <c r="AF122" s="104">
        <f>+'Ark1'!AA488</f>
        <v>11.145560153601547</v>
      </c>
      <c r="AG122" s="37">
        <f>+'Ark1'!AB488</f>
        <v>1.7729543263791467</v>
      </c>
      <c r="AH122" s="37">
        <f>+'Ark1'!AC488</f>
        <v>2.0010242601631276</v>
      </c>
      <c r="AI122" s="37">
        <f t="shared" si="29"/>
        <v>5.5306878306878327</v>
      </c>
      <c r="AJ122" s="25"/>
      <c r="AT122"/>
      <c r="AX122"/>
      <c r="AY122"/>
      <c r="AZ122"/>
      <c r="BA122"/>
      <c r="BB122"/>
      <c r="BC122"/>
      <c r="BG122"/>
      <c r="BH122"/>
      <c r="BI122"/>
    </row>
    <row r="123" spans="1:61" ht="15.6">
      <c r="A123" s="25"/>
      <c r="B123" s="44">
        <f>+'Ark1'!C489</f>
        <v>2022</v>
      </c>
      <c r="C123" s="44">
        <f>+'Ark1'!E489</f>
        <v>7</v>
      </c>
      <c r="D123" s="44">
        <f>+'Ark1'!Q489</f>
        <v>72</v>
      </c>
      <c r="E123" s="37"/>
      <c r="F123" s="44">
        <f>+'Ark1'!R489</f>
        <v>100</v>
      </c>
      <c r="G123" s="37"/>
      <c r="H123" s="104">
        <f>+'Ark1'!AG489</f>
        <v>1.9968051118210863</v>
      </c>
      <c r="I123" s="104"/>
      <c r="J123" s="104">
        <f>+'Ark1'!AH489</f>
        <v>1.9441599362795472</v>
      </c>
      <c r="K123" s="104"/>
      <c r="L123" s="104"/>
      <c r="M123" s="104"/>
      <c r="N123" s="104"/>
      <c r="O123" s="104"/>
      <c r="P123" s="37">
        <f>+'Ark1'!S489</f>
        <v>8.08</v>
      </c>
      <c r="Q123" s="37"/>
      <c r="R123" s="37"/>
      <c r="S123" s="388"/>
      <c r="T123" s="388"/>
      <c r="U123" s="382"/>
      <c r="V123" s="37"/>
      <c r="W123" s="37">
        <f>+'Ark1'!T489</f>
        <v>6.49</v>
      </c>
      <c r="X123" s="37"/>
      <c r="Y123" s="104">
        <f>+'Ark1'!U489</f>
        <v>42.387999999999991</v>
      </c>
      <c r="Z123" s="104"/>
      <c r="AA123" s="37">
        <f>+'Ark1'!W489</f>
        <v>8</v>
      </c>
      <c r="AB123" s="39"/>
      <c r="AC123" s="104">
        <f>+'Ark1'!X489</f>
        <v>100</v>
      </c>
      <c r="AD123" s="104">
        <f>+'Ark1'!Y489</f>
        <v>100</v>
      </c>
      <c r="AE123" s="104">
        <f>+'Ark1'!Z489</f>
        <v>73</v>
      </c>
      <c r="AF123" s="104">
        <f>+'Ark1'!AA489</f>
        <v>10.293204360159223</v>
      </c>
      <c r="AG123" s="37">
        <f>+'Ark1'!AB489</f>
        <v>1.5341447128612076</v>
      </c>
      <c r="AH123" s="37">
        <f>+'Ark1'!AC489</f>
        <v>1.6400914608643011</v>
      </c>
      <c r="AI123" s="37">
        <f t="shared" si="29"/>
        <v>5.2460396039603951</v>
      </c>
      <c r="AJ123" s="25"/>
      <c r="AT123"/>
      <c r="AX123"/>
      <c r="AY123"/>
      <c r="AZ123"/>
      <c r="BA123"/>
      <c r="BB123"/>
      <c r="BC123"/>
      <c r="BG123"/>
      <c r="BH123"/>
      <c r="BI123"/>
    </row>
    <row r="124" spans="1:61" ht="15.6">
      <c r="A124" s="25"/>
      <c r="B124" s="44">
        <f>+'Ark1'!C490</f>
        <v>2022</v>
      </c>
      <c r="C124" s="44">
        <f>+'Ark1'!E490</f>
        <v>8</v>
      </c>
      <c r="D124" s="44">
        <f>+'Ark1'!Q490</f>
        <v>74</v>
      </c>
      <c r="E124" s="37"/>
      <c r="F124" s="44">
        <f>+'Ark1'!R490</f>
        <v>107</v>
      </c>
      <c r="G124" s="37"/>
      <c r="H124" s="104">
        <f>+'Ark1'!AG490</f>
        <v>2.1365814696485623</v>
      </c>
      <c r="I124" s="104"/>
      <c r="J124" s="104">
        <f>+'Ark1'!AH490</f>
        <v>2.024195773988517</v>
      </c>
      <c r="K124" s="104"/>
      <c r="L124" s="104"/>
      <c r="M124" s="104"/>
      <c r="N124" s="104"/>
      <c r="O124" s="104"/>
      <c r="P124" s="37">
        <f>+'Ark1'!S490</f>
        <v>7.6355140186915875</v>
      </c>
      <c r="Q124" s="37"/>
      <c r="R124" s="37"/>
      <c r="S124" s="388"/>
      <c r="T124" s="388"/>
      <c r="U124" s="382"/>
      <c r="V124" s="37"/>
      <c r="W124" s="37">
        <f>+'Ark1'!T490</f>
        <v>6.4018691588785037</v>
      </c>
      <c r="X124" s="37"/>
      <c r="Y124" s="104">
        <f>+'Ark1'!U490</f>
        <v>41.245794392523351</v>
      </c>
      <c r="Z124" s="104"/>
      <c r="AA124" s="37">
        <f>+'Ark1'!W490</f>
        <v>9.3457943925233611</v>
      </c>
      <c r="AB124" s="39"/>
      <c r="AC124" s="104">
        <f>+'Ark1'!X490</f>
        <v>98.130841121495365</v>
      </c>
      <c r="AD124" s="104">
        <f>+'Ark1'!Y490</f>
        <v>90.654205607476626</v>
      </c>
      <c r="AE124" s="104">
        <f>+'Ark1'!Z490</f>
        <v>66.355140186915875</v>
      </c>
      <c r="AF124" s="104">
        <f>+'Ark1'!AA490</f>
        <v>12.498248702543201</v>
      </c>
      <c r="AG124" s="37">
        <f>+'Ark1'!AB490</f>
        <v>2.2146180589437412</v>
      </c>
      <c r="AH124" s="37">
        <f>+'Ark1'!AC490</f>
        <v>1.8437051940843705</v>
      </c>
      <c r="AI124" s="37">
        <f t="shared" si="29"/>
        <v>5.4018359853121165</v>
      </c>
      <c r="AJ124" s="25"/>
      <c r="AT124"/>
      <c r="AX124"/>
      <c r="AY124"/>
      <c r="AZ124"/>
      <c r="BA124"/>
      <c r="BB124"/>
      <c r="BC124"/>
      <c r="BG124"/>
      <c r="BH124"/>
      <c r="BI124"/>
    </row>
    <row r="125" spans="1:61" ht="15.6">
      <c r="A125" s="25"/>
      <c r="B125" s="44">
        <f>+'Ark1'!C491</f>
        <v>2022</v>
      </c>
      <c r="C125" s="44">
        <f>+'Ark1'!E491</f>
        <v>9</v>
      </c>
      <c r="D125" s="44">
        <f>+'Ark1'!Q491</f>
        <v>318</v>
      </c>
      <c r="E125" s="37"/>
      <c r="F125" s="44">
        <f>+'Ark1'!R491</f>
        <v>535</v>
      </c>
      <c r="G125" s="37"/>
      <c r="H125" s="104">
        <f>+'Ark1'!AG491</f>
        <v>10.682907348242813</v>
      </c>
      <c r="I125" s="104"/>
      <c r="J125" s="104">
        <f>+'Ark1'!AH491</f>
        <v>11.272118958664491</v>
      </c>
      <c r="K125" s="104"/>
      <c r="L125" s="104"/>
      <c r="M125" s="104"/>
      <c r="N125" s="104"/>
      <c r="O125" s="104"/>
      <c r="P125" s="37">
        <f>+'Ark1'!S491</f>
        <v>8.2448598130841102</v>
      </c>
      <c r="Q125" s="37"/>
      <c r="R125" s="37"/>
      <c r="S125" s="388"/>
      <c r="T125" s="388"/>
      <c r="U125" s="382"/>
      <c r="V125" s="37"/>
      <c r="W125" s="37">
        <f>+'Ark1'!T491</f>
        <v>6.622429906542056</v>
      </c>
      <c r="X125" s="37"/>
      <c r="Y125" s="104">
        <f>+'Ark1'!U491</f>
        <v>45.937009345794387</v>
      </c>
      <c r="Z125" s="104"/>
      <c r="AA125" s="37">
        <f>+'Ark1'!W491</f>
        <v>12.523364485981309</v>
      </c>
      <c r="AB125" s="39"/>
      <c r="AC125" s="104">
        <f>+'Ark1'!X491</f>
        <v>100</v>
      </c>
      <c r="AD125" s="104">
        <f>+'Ark1'!Y491</f>
        <v>97.757009345794387</v>
      </c>
      <c r="AE125" s="104">
        <f>+'Ark1'!Z491</f>
        <v>83.177570093457931</v>
      </c>
      <c r="AF125" s="104">
        <f>+'Ark1'!AA491</f>
        <v>11.033733086419394</v>
      </c>
      <c r="AG125" s="37">
        <f>+'Ark1'!AB491</f>
        <v>1.5831610190133285</v>
      </c>
      <c r="AH125" s="37">
        <f>+'Ark1'!AC491</f>
        <v>1.745344055266792</v>
      </c>
      <c r="AI125" s="37">
        <f t="shared" si="29"/>
        <v>5.5715937429154394</v>
      </c>
      <c r="AJ125" s="25"/>
      <c r="AT125"/>
      <c r="AX125"/>
      <c r="AY125"/>
      <c r="AZ125"/>
      <c r="BA125"/>
      <c r="BB125"/>
      <c r="BC125"/>
      <c r="BG125"/>
      <c r="BH125"/>
      <c r="BI125"/>
    </row>
    <row r="126" spans="1:61" ht="15.6">
      <c r="A126" s="25"/>
      <c r="B126" s="44">
        <f>+'Ark1'!C492</f>
        <v>2022</v>
      </c>
      <c r="C126" s="44">
        <f>+'Ark1'!E492</f>
        <v>10</v>
      </c>
      <c r="D126" s="44">
        <f>+'Ark1'!Q492</f>
        <v>537</v>
      </c>
      <c r="E126" s="37"/>
      <c r="F126" s="44">
        <f>+'Ark1'!R492</f>
        <v>764</v>
      </c>
      <c r="G126" s="37"/>
      <c r="H126" s="104">
        <f>+'Ark1'!AG492</f>
        <v>15.255591054313099</v>
      </c>
      <c r="I126" s="104"/>
      <c r="J126" s="104">
        <f>+'Ark1'!AH492</f>
        <v>16.082479201116662</v>
      </c>
      <c r="K126" s="104"/>
      <c r="L126" s="104"/>
      <c r="M126" s="104"/>
      <c r="N126" s="104"/>
      <c r="O126" s="104"/>
      <c r="P126" s="37">
        <f>+'Ark1'!S492</f>
        <v>8.3075916230366502</v>
      </c>
      <c r="Q126" s="37"/>
      <c r="R126" s="37"/>
      <c r="S126" s="388"/>
      <c r="T126" s="388"/>
      <c r="U126" s="382"/>
      <c r="V126" s="37"/>
      <c r="W126" s="37">
        <f>+'Ark1'!T492</f>
        <v>7.1335078534031382</v>
      </c>
      <c r="X126" s="37"/>
      <c r="Y126" s="104">
        <f>+'Ark1'!U492</f>
        <v>45.895549738219913</v>
      </c>
      <c r="Z126" s="104"/>
      <c r="AA126" s="37">
        <f>+'Ark1'!W492</f>
        <v>22.90575916230366</v>
      </c>
      <c r="AB126" s="39"/>
      <c r="AC126" s="104">
        <f>+'Ark1'!X492</f>
        <v>99.476439790575938</v>
      </c>
      <c r="AD126" s="104">
        <f>+'Ark1'!Y492</f>
        <v>97.774869109947645</v>
      </c>
      <c r="AE126" s="104">
        <f>+'Ark1'!Z492</f>
        <v>81.544502617801058</v>
      </c>
      <c r="AF126" s="104">
        <f>+'Ark1'!AA492</f>
        <v>11.871709787733829</v>
      </c>
      <c r="AG126" s="37">
        <f>+'Ark1'!AB492</f>
        <v>1.9552305900975968</v>
      </c>
      <c r="AH126" s="37">
        <f>+'Ark1'!AC492</f>
        <v>2.0626262293445703</v>
      </c>
      <c r="AI126" s="37">
        <f t="shared" si="29"/>
        <v>5.5245312746179316</v>
      </c>
      <c r="AJ126" s="25"/>
      <c r="AT126"/>
      <c r="AX126"/>
      <c r="AY126"/>
      <c r="AZ126"/>
      <c r="BA126"/>
      <c r="BB126"/>
      <c r="BC126"/>
      <c r="BG126"/>
      <c r="BH126"/>
      <c r="BI126"/>
    </row>
    <row r="127" spans="1:61" ht="15.6">
      <c r="A127" s="25"/>
      <c r="B127" s="44">
        <f>+'Ark1'!C493</f>
        <v>2022</v>
      </c>
      <c r="C127" s="44">
        <f>+'Ark1'!E493</f>
        <v>11</v>
      </c>
      <c r="D127" s="44">
        <f>+'Ark1'!Q493</f>
        <v>367</v>
      </c>
      <c r="E127" s="37"/>
      <c r="F127" s="44">
        <f>+'Ark1'!R493</f>
        <v>502</v>
      </c>
      <c r="G127" s="37"/>
      <c r="H127" s="104">
        <f>+'Ark1'!AG493</f>
        <v>10.023961661341856</v>
      </c>
      <c r="I127" s="104"/>
      <c r="J127" s="104">
        <f>+'Ark1'!AH493</f>
        <v>10.229268046349969</v>
      </c>
      <c r="K127" s="104"/>
      <c r="L127" s="104"/>
      <c r="M127" s="104"/>
      <c r="N127" s="104"/>
      <c r="O127" s="104"/>
      <c r="P127" s="37">
        <f>+'Ark1'!S493</f>
        <v>8.1613545816733062</v>
      </c>
      <c r="Q127" s="37"/>
      <c r="R127" s="37"/>
      <c r="S127" s="388"/>
      <c r="T127" s="388"/>
      <c r="U127" s="382"/>
      <c r="V127" s="37"/>
      <c r="W127" s="37">
        <f>+'Ark1'!T493</f>
        <v>6.6633466135458148</v>
      </c>
      <c r="X127" s="37"/>
      <c r="Y127" s="104">
        <f>+'Ark1'!U493</f>
        <v>44.427490039840634</v>
      </c>
      <c r="Z127" s="104"/>
      <c r="AA127" s="37">
        <f>+'Ark1'!W493</f>
        <v>15.936254980079676</v>
      </c>
      <c r="AB127" s="39"/>
      <c r="AC127" s="104">
        <f>+'Ark1'!X493</f>
        <v>99.601593625497983</v>
      </c>
      <c r="AD127" s="104">
        <f>+'Ark1'!Y493</f>
        <v>96.015936254980076</v>
      </c>
      <c r="AE127" s="104">
        <f>+'Ark1'!Z493</f>
        <v>78.087649402390426</v>
      </c>
      <c r="AF127" s="104">
        <f>+'Ark1'!AA493</f>
        <v>11.441806741457562</v>
      </c>
      <c r="AG127" s="37">
        <f>+'Ark1'!AB493</f>
        <v>1.7751776067837339</v>
      </c>
      <c r="AH127" s="37">
        <f>+'Ark1'!AC493</f>
        <v>1.8217945585942443</v>
      </c>
      <c r="AI127" s="37">
        <f t="shared" si="29"/>
        <v>5.4436416890407617</v>
      </c>
      <c r="AJ127" s="25"/>
      <c r="AT127"/>
      <c r="AX127"/>
      <c r="AY127"/>
      <c r="AZ127"/>
      <c r="BA127"/>
      <c r="BB127"/>
      <c r="BC127"/>
      <c r="BG127"/>
      <c r="BH127"/>
      <c r="BI127"/>
    </row>
    <row r="128" spans="1:61" ht="15.6">
      <c r="A128" s="25"/>
      <c r="B128" s="44">
        <f>+'Ark1'!C494</f>
        <v>2022</v>
      </c>
      <c r="C128" s="44">
        <f>+'Ark1'!E494</f>
        <v>12</v>
      </c>
      <c r="D128" s="44">
        <f>+'Ark1'!Q494</f>
        <v>226</v>
      </c>
      <c r="E128" s="37"/>
      <c r="F128" s="44">
        <f>+'Ark1'!R494</f>
        <v>335</v>
      </c>
      <c r="G128" s="37"/>
      <c r="H128" s="104">
        <f>+'Ark1'!AG494</f>
        <v>6.6892971246006381</v>
      </c>
      <c r="I128" s="104"/>
      <c r="J128" s="104">
        <f>+'Ark1'!AH494</f>
        <v>6.8667538147625713</v>
      </c>
      <c r="K128" s="104"/>
      <c r="L128" s="104"/>
      <c r="M128" s="104"/>
      <c r="N128" s="104"/>
      <c r="O128" s="104"/>
      <c r="P128" s="37">
        <f>+'Ark1'!S494</f>
        <v>8.1492537313432862</v>
      </c>
      <c r="Q128" s="37"/>
      <c r="R128" s="37"/>
      <c r="S128" s="388"/>
      <c r="T128" s="388"/>
      <c r="U128" s="382"/>
      <c r="V128" s="37"/>
      <c r="W128" s="37">
        <f>+'Ark1'!T494</f>
        <v>7.1522388059701489</v>
      </c>
      <c r="X128" s="37"/>
      <c r="Y128" s="104">
        <f>+'Ark1'!U494</f>
        <v>44.690746268656653</v>
      </c>
      <c r="Z128" s="104"/>
      <c r="AA128" s="37">
        <f>+'Ark1'!W494</f>
        <v>20.298507462686569</v>
      </c>
      <c r="AB128" s="39"/>
      <c r="AC128" s="104">
        <f>+'Ark1'!X494</f>
        <v>100</v>
      </c>
      <c r="AD128" s="104">
        <f>+'Ark1'!Y494</f>
        <v>100</v>
      </c>
      <c r="AE128" s="104">
        <f>+'Ark1'!Z494</f>
        <v>80.298507462686544</v>
      </c>
      <c r="AF128" s="104">
        <f>+'Ark1'!AA494</f>
        <v>11.065387923197648</v>
      </c>
      <c r="AG128" s="37">
        <f>+'Ark1'!AB494</f>
        <v>1.769169898469406</v>
      </c>
      <c r="AH128" s="37">
        <f>+'Ark1'!AC494</f>
        <v>2.036411697002384</v>
      </c>
      <c r="AI128" s="37">
        <f t="shared" si="29"/>
        <v>5.4840293040292947</v>
      </c>
      <c r="AJ128" s="25"/>
      <c r="AT128"/>
      <c r="AX128"/>
      <c r="AY128"/>
      <c r="AZ128"/>
      <c r="BA128"/>
      <c r="BB128"/>
      <c r="BC128"/>
      <c r="BG128"/>
      <c r="BH128"/>
      <c r="BI128"/>
    </row>
    <row r="129" spans="1:61" ht="15.6">
      <c r="A129" s="25"/>
      <c r="B129" s="44">
        <f>+'Ark1'!C495</f>
        <v>2022</v>
      </c>
      <c r="C129" s="44">
        <f>+'Ark1'!E495</f>
        <v>13</v>
      </c>
      <c r="D129" s="44">
        <f>+'Ark1'!Q495</f>
        <v>134</v>
      </c>
      <c r="E129" s="37"/>
      <c r="F129" s="44">
        <f>+'Ark1'!R495</f>
        <v>183</v>
      </c>
      <c r="G129" s="37"/>
      <c r="H129" s="104">
        <f>+'Ark1'!AG495</f>
        <v>3.6541533546325873</v>
      </c>
      <c r="I129" s="104"/>
      <c r="J129" s="104">
        <f>+'Ark1'!AH495</f>
        <v>3.6665586832623238</v>
      </c>
      <c r="K129" s="104"/>
      <c r="L129" s="104"/>
      <c r="M129" s="104"/>
      <c r="N129" s="104"/>
      <c r="O129" s="104"/>
      <c r="P129" s="37">
        <f>+'Ark1'!S495</f>
        <v>8.1256830601092904</v>
      </c>
      <c r="Q129" s="37"/>
      <c r="R129" s="37"/>
      <c r="S129" s="388"/>
      <c r="T129" s="388"/>
      <c r="U129" s="382"/>
      <c r="V129" s="37"/>
      <c r="W129" s="37">
        <f>+'Ark1'!T495</f>
        <v>6.8087431693989053</v>
      </c>
      <c r="X129" s="37"/>
      <c r="Y129" s="104">
        <f>+'Ark1'!U495</f>
        <v>43.683606557377054</v>
      </c>
      <c r="Z129" s="104"/>
      <c r="AA129" s="37">
        <f>+'Ark1'!W495</f>
        <v>17.486338797814213</v>
      </c>
      <c r="AB129" s="39"/>
      <c r="AC129" s="104">
        <f>+'Ark1'!X495</f>
        <v>99.453551912568287</v>
      </c>
      <c r="AD129" s="104">
        <f>+'Ark1'!Y495</f>
        <v>97.267759562841519</v>
      </c>
      <c r="AE129" s="104">
        <f>+'Ark1'!Z495</f>
        <v>77.049180327868854</v>
      </c>
      <c r="AF129" s="104">
        <f>+'Ark1'!AA495</f>
        <v>11.473383505716336</v>
      </c>
      <c r="AG129" s="37">
        <f>+'Ark1'!AB495</f>
        <v>1.8731774962175856</v>
      </c>
      <c r="AH129" s="37">
        <f>+'Ark1'!AC495</f>
        <v>2.0248537840067238</v>
      </c>
      <c r="AI129" s="37">
        <f t="shared" si="29"/>
        <v>5.3759919300605246</v>
      </c>
      <c r="AJ129" s="25"/>
      <c r="AT129"/>
      <c r="AX129"/>
      <c r="AY129"/>
      <c r="AZ129"/>
      <c r="BA129"/>
      <c r="BB129"/>
      <c r="BC129"/>
      <c r="BG129"/>
      <c r="BH129"/>
      <c r="BI129"/>
    </row>
    <row r="130" spans="1:61" ht="15.6">
      <c r="A130" s="25"/>
      <c r="B130" s="44">
        <f>+'Ark1'!C496</f>
        <v>2022</v>
      </c>
      <c r="C130" s="44">
        <f>+'Ark1'!E496</f>
        <v>14</v>
      </c>
      <c r="D130" s="44">
        <f>+'Ark1'!Q496</f>
        <v>174</v>
      </c>
      <c r="E130" s="37"/>
      <c r="F130" s="44">
        <f>+'Ark1'!R496</f>
        <v>261</v>
      </c>
      <c r="G130" s="37"/>
      <c r="H130" s="104">
        <f>+'Ark1'!AG496</f>
        <v>5.2116613418530333</v>
      </c>
      <c r="I130" s="104"/>
      <c r="J130" s="104">
        <f>+'Ark1'!AH496</f>
        <v>5.0499173658641805</v>
      </c>
      <c r="K130" s="104"/>
      <c r="L130" s="104"/>
      <c r="M130" s="104"/>
      <c r="N130" s="104"/>
      <c r="O130" s="104"/>
      <c r="P130" s="37">
        <f>+'Ark1'!S496</f>
        <v>7.8582375478927213</v>
      </c>
      <c r="Q130" s="37"/>
      <c r="R130" s="37"/>
      <c r="S130" s="388"/>
      <c r="T130" s="388"/>
      <c r="U130" s="382"/>
      <c r="V130" s="37"/>
      <c r="W130" s="37">
        <f>+'Ark1'!T496</f>
        <v>7.1149425287356314</v>
      </c>
      <c r="X130" s="37"/>
      <c r="Y130" s="104">
        <f>+'Ark1'!U496</f>
        <v>42.184674329501931</v>
      </c>
      <c r="Z130" s="104"/>
      <c r="AA130" s="37">
        <f>+'Ark1'!W496</f>
        <v>21.455938697318004</v>
      </c>
      <c r="AB130" s="39"/>
      <c r="AC130" s="104">
        <f>+'Ark1'!X496</f>
        <v>98.084291187739481</v>
      </c>
      <c r="AD130" s="104">
        <f>+'Ark1'!Y496</f>
        <v>95.78544061302685</v>
      </c>
      <c r="AE130" s="104">
        <f>+'Ark1'!Z496</f>
        <v>69.731800766283541</v>
      </c>
      <c r="AF130" s="104">
        <f>+'Ark1'!AA496</f>
        <v>11.820800988302372</v>
      </c>
      <c r="AG130" s="37">
        <f>+'Ark1'!AB496</f>
        <v>1.923592971650314</v>
      </c>
      <c r="AH130" s="37">
        <f>+'Ark1'!AC496</f>
        <v>2.0271639250619389</v>
      </c>
      <c r="AI130" s="37">
        <f t="shared" si="29"/>
        <v>5.3682106289614833</v>
      </c>
      <c r="AJ130" s="25"/>
      <c r="AT130"/>
      <c r="AX130"/>
      <c r="AY130"/>
      <c r="AZ130"/>
      <c r="BA130"/>
      <c r="BB130"/>
      <c r="BC130"/>
      <c r="BG130"/>
      <c r="BH130"/>
      <c r="BI130"/>
    </row>
    <row r="131" spans="1:61" ht="15.6">
      <c r="A131" s="25"/>
      <c r="B131" s="44">
        <f>+'Ark1'!C497</f>
        <v>2022</v>
      </c>
      <c r="C131" s="44">
        <f>+'Ark1'!E497</f>
        <v>15</v>
      </c>
      <c r="D131" s="44">
        <f>+'Ark1'!Q497</f>
        <v>0</v>
      </c>
      <c r="E131" s="37"/>
      <c r="F131" s="44">
        <f>+'Ark1'!R497</f>
        <v>0</v>
      </c>
      <c r="G131" s="37"/>
      <c r="H131" s="104">
        <f>+'Ark1'!AG497</f>
        <v>0</v>
      </c>
      <c r="I131" s="104"/>
      <c r="J131" s="104">
        <f>+'Ark1'!AH497</f>
        <v>0</v>
      </c>
      <c r="K131" s="104"/>
      <c r="L131" s="104"/>
      <c r="M131" s="104"/>
      <c r="N131" s="104"/>
      <c r="O131" s="104"/>
      <c r="P131" s="37">
        <f>+'Ark1'!S497</f>
        <v>0</v>
      </c>
      <c r="Q131" s="37"/>
      <c r="R131" s="37"/>
      <c r="S131" s="388"/>
      <c r="T131" s="388"/>
      <c r="U131" s="382"/>
      <c r="V131" s="37"/>
      <c r="W131" s="37">
        <f>+'Ark1'!T497</f>
        <v>0</v>
      </c>
      <c r="X131" s="37"/>
      <c r="Y131" s="104">
        <f>+'Ark1'!U497</f>
        <v>0</v>
      </c>
      <c r="Z131" s="104"/>
      <c r="AA131" s="37">
        <f>+'Ark1'!W497</f>
        <v>0</v>
      </c>
      <c r="AB131" s="39"/>
      <c r="AC131" s="104">
        <f>+'Ark1'!X497</f>
        <v>0</v>
      </c>
      <c r="AD131" s="104">
        <f>+'Ark1'!Y497</f>
        <v>0</v>
      </c>
      <c r="AE131" s="104">
        <f>+'Ark1'!Z497</f>
        <v>0</v>
      </c>
      <c r="AF131" s="104">
        <f>+'Ark1'!AA497</f>
        <v>0</v>
      </c>
      <c r="AG131" s="37">
        <f>+'Ark1'!AB497</f>
        <v>0</v>
      </c>
      <c r="AH131" s="37">
        <f>+'Ark1'!AC497</f>
        <v>0</v>
      </c>
      <c r="AI131" s="37" t="e">
        <f t="shared" si="29"/>
        <v>#DIV/0!</v>
      </c>
      <c r="AJ131" s="25"/>
      <c r="AT131"/>
      <c r="AX131"/>
      <c r="AY131"/>
      <c r="AZ131"/>
      <c r="BA131"/>
      <c r="BB131"/>
      <c r="BC131"/>
      <c r="BG131"/>
      <c r="BH131"/>
      <c r="BI131"/>
    </row>
    <row r="132" spans="1:61" ht="15.6">
      <c r="A132" s="25"/>
      <c r="B132" s="44">
        <f>+'Ark1'!C498</f>
        <v>2022</v>
      </c>
      <c r="C132" s="44">
        <f>+'Ark1'!E498</f>
        <v>16</v>
      </c>
      <c r="D132" s="44">
        <f>+'Ark1'!Q498</f>
        <v>11</v>
      </c>
      <c r="E132" s="37"/>
      <c r="F132" s="44">
        <f>+'Ark1'!R498</f>
        <v>15</v>
      </c>
      <c r="G132" s="37"/>
      <c r="H132" s="104">
        <f>+'Ark1'!AG498</f>
        <v>0.29952076677316286</v>
      </c>
      <c r="I132" s="104"/>
      <c r="J132" s="104">
        <f>+'Ark1'!AH498</f>
        <v>0.31230029739849591</v>
      </c>
      <c r="K132" s="104"/>
      <c r="L132" s="104"/>
      <c r="M132" s="104"/>
      <c r="N132" s="104"/>
      <c r="O132" s="104"/>
      <c r="P132" s="37">
        <f>+'Ark1'!S498</f>
        <v>8.9333333333333353</v>
      </c>
      <c r="Q132" s="37"/>
      <c r="R132" s="37"/>
      <c r="S132" s="388"/>
      <c r="T132" s="388"/>
      <c r="U132" s="382"/>
      <c r="V132" s="37"/>
      <c r="W132" s="37">
        <f>+'Ark1'!T498</f>
        <v>6.7333333333333316</v>
      </c>
      <c r="X132" s="37"/>
      <c r="Y132" s="104">
        <f>+'Ark1'!U498</f>
        <v>45.393333333333345</v>
      </c>
      <c r="Z132" s="104"/>
      <c r="AA132" s="37">
        <f>+'Ark1'!W498</f>
        <v>13.333333333333337</v>
      </c>
      <c r="AB132" s="39"/>
      <c r="AC132" s="104">
        <f>+'Ark1'!X498</f>
        <v>100</v>
      </c>
      <c r="AD132" s="104">
        <f>+'Ark1'!Y498</f>
        <v>100</v>
      </c>
      <c r="AE132" s="104">
        <f>+'Ark1'!Z498</f>
        <v>73.333333333333314</v>
      </c>
      <c r="AF132" s="104">
        <f>+'Ark1'!AA498</f>
        <v>11.529641027465763</v>
      </c>
      <c r="AG132" s="37">
        <f>+'Ark1'!AB498</f>
        <v>1.9136933459209768</v>
      </c>
      <c r="AH132" s="37">
        <f>+'Ark1'!AC498</f>
        <v>1.6918103387266017</v>
      </c>
      <c r="AI132" s="37">
        <f t="shared" si="29"/>
        <v>5.0813432835820898</v>
      </c>
      <c r="AJ132" s="25"/>
      <c r="AT132"/>
      <c r="AX132"/>
      <c r="AY132"/>
      <c r="AZ132"/>
      <c r="BA132"/>
      <c r="BB132"/>
      <c r="BC132"/>
      <c r="BG132"/>
      <c r="BH132"/>
      <c r="BI132"/>
    </row>
    <row r="133" spans="1:61" ht="15.6">
      <c r="A133" s="25"/>
      <c r="B133" s="44">
        <f>+'Ark1'!C499</f>
        <v>2022</v>
      </c>
      <c r="C133" s="44">
        <f>+'Ark1'!E499</f>
        <v>17</v>
      </c>
      <c r="D133" s="44">
        <f>+'Ark1'!Q499</f>
        <v>28</v>
      </c>
      <c r="E133" s="37"/>
      <c r="F133" s="44">
        <f>+'Ark1'!R499</f>
        <v>46</v>
      </c>
      <c r="G133" s="37"/>
      <c r="H133" s="104">
        <f>+'Ark1'!AG499</f>
        <v>0.91853035143769979</v>
      </c>
      <c r="I133" s="104"/>
      <c r="J133" s="104">
        <f>+'Ark1'!AH499</f>
        <v>0.81343013281867005</v>
      </c>
      <c r="K133" s="104"/>
      <c r="L133" s="104"/>
      <c r="M133" s="104"/>
      <c r="N133" s="104"/>
      <c r="O133" s="104"/>
      <c r="P133" s="37">
        <f>+'Ark1'!S499</f>
        <v>7.2826086956521747</v>
      </c>
      <c r="Q133" s="37"/>
      <c r="R133" s="37"/>
      <c r="S133" s="388"/>
      <c r="T133" s="388"/>
      <c r="U133" s="382"/>
      <c r="V133" s="37"/>
      <c r="W133" s="37">
        <f>+'Ark1'!T499</f>
        <v>6.7826086956521747</v>
      </c>
      <c r="X133" s="37"/>
      <c r="Y133" s="104">
        <f>+'Ark1'!U499</f>
        <v>38.554347826086961</v>
      </c>
      <c r="Z133" s="104"/>
      <c r="AA133" s="37">
        <f>+'Ark1'!W499</f>
        <v>13.043478260869565</v>
      </c>
      <c r="AB133" s="39"/>
      <c r="AC133" s="104">
        <f>+'Ark1'!X499</f>
        <v>95.652173913043484</v>
      </c>
      <c r="AD133" s="104">
        <f>+'Ark1'!Y499</f>
        <v>93.478260869565219</v>
      </c>
      <c r="AE133" s="104">
        <f>+'Ark1'!Z499</f>
        <v>67.391304347826093</v>
      </c>
      <c r="AF133" s="104">
        <f>+'Ark1'!AA499</f>
        <v>10.260089552150465</v>
      </c>
      <c r="AG133" s="37">
        <f>+'Ark1'!AB499</f>
        <v>2.0071940557194976</v>
      </c>
      <c r="AH133" s="37">
        <f>+'Ark1'!AC499</f>
        <v>1.8522963829687624</v>
      </c>
      <c r="AI133" s="37">
        <f t="shared" si="29"/>
        <v>5.2940298507462682</v>
      </c>
      <c r="AJ133" s="25"/>
      <c r="AT133"/>
      <c r="AX133"/>
      <c r="AY133"/>
      <c r="AZ133"/>
      <c r="BA133"/>
      <c r="BB133"/>
      <c r="BC133"/>
      <c r="BG133"/>
      <c r="BH133"/>
      <c r="BI133"/>
    </row>
    <row r="134" spans="1:61" ht="15.6">
      <c r="A134" s="25"/>
      <c r="B134" s="44">
        <f>+'Ark1'!C500</f>
        <v>2022</v>
      </c>
      <c r="C134" s="44">
        <f>+'Ark1'!E500</f>
        <v>18</v>
      </c>
      <c r="D134" s="44">
        <f>+'Ark1'!Q500</f>
        <v>25</v>
      </c>
      <c r="E134" s="37"/>
      <c r="F134" s="44">
        <f>+'Ark1'!R500</f>
        <v>42</v>
      </c>
      <c r="G134" s="37"/>
      <c r="H134" s="104">
        <f>+'Ark1'!AG500</f>
        <v>0.83865814696485619</v>
      </c>
      <c r="I134" s="104"/>
      <c r="J134" s="104">
        <f>+'Ark1'!AH500</f>
        <v>0.73738462054275455</v>
      </c>
      <c r="K134" s="104"/>
      <c r="L134" s="104"/>
      <c r="M134" s="104"/>
      <c r="N134" s="104"/>
      <c r="O134" s="104"/>
      <c r="P134" s="37">
        <f>+'Ark1'!S500</f>
        <v>7.2619047619047645</v>
      </c>
      <c r="Q134" s="37"/>
      <c r="R134" s="37"/>
      <c r="S134" s="388"/>
      <c r="T134" s="388"/>
      <c r="U134" s="382"/>
      <c r="V134" s="37"/>
      <c r="W134" s="37">
        <f>+'Ark1'!T500</f>
        <v>7.1428571428571441</v>
      </c>
      <c r="X134" s="37"/>
      <c r="Y134" s="104">
        <f>+'Ark1'!U500</f>
        <v>38.278571428571411</v>
      </c>
      <c r="Z134" s="104"/>
      <c r="AA134" s="37">
        <f>+'Ark1'!W500</f>
        <v>16.666666666666671</v>
      </c>
      <c r="AB134" s="39"/>
      <c r="AC134" s="104">
        <f>+'Ark1'!X500</f>
        <v>100</v>
      </c>
      <c r="AD134" s="104">
        <f>+'Ark1'!Y500</f>
        <v>97.61904761904762</v>
      </c>
      <c r="AE134" s="104">
        <f>+'Ark1'!Z500</f>
        <v>52.380952380952387</v>
      </c>
      <c r="AF134" s="104">
        <f>+'Ark1'!AA500</f>
        <v>11.873731224736348</v>
      </c>
      <c r="AG134" s="37">
        <f>+'Ark1'!AB500</f>
        <v>2.1937087948595164</v>
      </c>
      <c r="AH134" s="37">
        <f>+'Ark1'!AC500</f>
        <v>1.9219462924390995</v>
      </c>
      <c r="AI134" s="37">
        <f t="shared" si="29"/>
        <v>5.2711475409836019</v>
      </c>
      <c r="AJ134" s="25"/>
      <c r="AT134"/>
      <c r="AX134"/>
      <c r="AY134"/>
      <c r="AZ134"/>
      <c r="BA134"/>
      <c r="BB134"/>
      <c r="BC134"/>
      <c r="BG134"/>
      <c r="BH134"/>
      <c r="BI134"/>
    </row>
    <row r="135" spans="1:61" ht="15.6">
      <c r="A135" s="25"/>
      <c r="B135" s="44">
        <f>+'Ark1'!C501</f>
        <v>2022</v>
      </c>
      <c r="C135" s="44">
        <f>+'Ark1'!E501</f>
        <v>19</v>
      </c>
      <c r="D135" s="44">
        <f>+'Ark1'!Q501</f>
        <v>41</v>
      </c>
      <c r="E135" s="37"/>
      <c r="F135" s="44">
        <f>+'Ark1'!R501</f>
        <v>50</v>
      </c>
      <c r="G135" s="37"/>
      <c r="H135" s="104">
        <f>+'Ark1'!AG501</f>
        <v>0.99840255591054317</v>
      </c>
      <c r="I135" s="104"/>
      <c r="J135" s="104">
        <f>+'Ark1'!AH501</f>
        <v>0.97960196091012974</v>
      </c>
      <c r="K135" s="104"/>
      <c r="L135" s="104"/>
      <c r="M135" s="104"/>
      <c r="N135" s="104"/>
      <c r="O135" s="104"/>
      <c r="P135" s="37">
        <f>+'Ark1'!S501</f>
        <v>7.5199999999999987</v>
      </c>
      <c r="Q135" s="37"/>
      <c r="R135" s="37"/>
      <c r="S135" s="388"/>
      <c r="T135" s="388"/>
      <c r="U135" s="382"/>
      <c r="V135" s="37"/>
      <c r="W135" s="37">
        <f>+'Ark1'!T501</f>
        <v>6.02</v>
      </c>
      <c r="X135" s="37"/>
      <c r="Y135" s="104">
        <f>+'Ark1'!U501</f>
        <v>42.715999999999994</v>
      </c>
      <c r="Z135" s="104"/>
      <c r="AA135" s="37">
        <f>+'Ark1'!W501</f>
        <v>12</v>
      </c>
      <c r="AB135" s="39"/>
      <c r="AC135" s="104">
        <f>+'Ark1'!X501</f>
        <v>98</v>
      </c>
      <c r="AD135" s="104">
        <f>+'Ark1'!Y501</f>
        <v>96</v>
      </c>
      <c r="AE135" s="104">
        <f>+'Ark1'!Z501</f>
        <v>76</v>
      </c>
      <c r="AF135" s="104">
        <f>+'Ark1'!AA501</f>
        <v>10.601950009314372</v>
      </c>
      <c r="AG135" s="37">
        <f>+'Ark1'!AB501</f>
        <v>1.8465102220134064</v>
      </c>
      <c r="AH135" s="37">
        <f>+'Ark1'!AC501</f>
        <v>2.0048940121612433</v>
      </c>
      <c r="AI135" s="37">
        <f t="shared" si="29"/>
        <v>5.6803191489361708</v>
      </c>
      <c r="AJ135" s="25"/>
      <c r="AT135"/>
      <c r="AX135"/>
      <c r="AY135"/>
      <c r="AZ135"/>
      <c r="BA135"/>
      <c r="BB135"/>
      <c r="BC135"/>
      <c r="BG135"/>
      <c r="BH135"/>
      <c r="BI135"/>
    </row>
    <row r="136" spans="1:61" ht="15.6">
      <c r="A136" s="25"/>
      <c r="B136" s="44">
        <f>+'Ark1'!C502</f>
        <v>2022</v>
      </c>
      <c r="C136" s="44">
        <f>+'Ark1'!E502</f>
        <v>20</v>
      </c>
      <c r="D136" s="44">
        <f>+'Ark1'!Q502</f>
        <v>18</v>
      </c>
      <c r="E136" s="37"/>
      <c r="F136" s="44">
        <f>+'Ark1'!R502</f>
        <v>30</v>
      </c>
      <c r="G136" s="37"/>
      <c r="H136" s="104">
        <f>+'Ark1'!AG502</f>
        <v>0.59904153354632572</v>
      </c>
      <c r="I136" s="104"/>
      <c r="J136" s="104">
        <f>+'Ark1'!AH502</f>
        <v>0.54653698689976127</v>
      </c>
      <c r="K136" s="104"/>
      <c r="L136" s="104"/>
      <c r="M136" s="104"/>
      <c r="N136" s="104"/>
      <c r="O136" s="104"/>
      <c r="P136" s="37">
        <f>+'Ark1'!S502</f>
        <v>7.7</v>
      </c>
      <c r="Q136" s="37"/>
      <c r="R136" s="37"/>
      <c r="S136" s="388"/>
      <c r="T136" s="388"/>
      <c r="U136" s="382"/>
      <c r="V136" s="37"/>
      <c r="W136" s="37">
        <f>+'Ark1'!T502</f>
        <v>7.0666666666666647</v>
      </c>
      <c r="X136" s="37"/>
      <c r="Y136" s="104">
        <f>+'Ark1'!U502</f>
        <v>39.72</v>
      </c>
      <c r="Z136" s="104"/>
      <c r="AA136" s="37">
        <f>+'Ark1'!W502</f>
        <v>26.666666666666675</v>
      </c>
      <c r="AB136" s="39"/>
      <c r="AC136" s="104">
        <f>+'Ark1'!X502</f>
        <v>100</v>
      </c>
      <c r="AD136" s="104">
        <f>+'Ark1'!Y502</f>
        <v>93.333333333333314</v>
      </c>
      <c r="AE136" s="104">
        <f>+'Ark1'!Z502</f>
        <v>56.66666666666665</v>
      </c>
      <c r="AF136" s="104">
        <f>+'Ark1'!AA502</f>
        <v>12.423322153648497</v>
      </c>
      <c r="AG136" s="37">
        <f>+'Ark1'!AB502</f>
        <v>2.2083176100069153</v>
      </c>
      <c r="AH136" s="37">
        <f>+'Ark1'!AC502</f>
        <v>2.2050447211388313</v>
      </c>
      <c r="AI136" s="37">
        <f t="shared" si="29"/>
        <v>5.1584415584415586</v>
      </c>
      <c r="AJ136" s="25"/>
      <c r="AT136"/>
      <c r="AX136"/>
      <c r="AY136"/>
      <c r="AZ136"/>
      <c r="BA136"/>
      <c r="BB136"/>
      <c r="BC136"/>
      <c r="BG136"/>
      <c r="BH136"/>
      <c r="BI136"/>
    </row>
    <row r="137" spans="1:61" ht="15.6">
      <c r="A137" s="25"/>
      <c r="B137" s="44">
        <f>+'Ark1'!C503</f>
        <v>2022</v>
      </c>
      <c r="C137" s="44">
        <f>+'Ark1'!E503</f>
        <v>21</v>
      </c>
      <c r="D137" s="44">
        <f>+'Ark1'!Q503</f>
        <v>21</v>
      </c>
      <c r="E137" s="37"/>
      <c r="F137" s="44">
        <f>+'Ark1'!R503</f>
        <v>28</v>
      </c>
      <c r="G137" s="37"/>
      <c r="H137" s="104">
        <f>+'Ark1'!AG503</f>
        <v>0.55910543130990409</v>
      </c>
      <c r="I137" s="104"/>
      <c r="J137" s="104">
        <f>+'Ark1'!AH503</f>
        <v>0.62001401383945753</v>
      </c>
      <c r="K137" s="104"/>
      <c r="L137" s="104"/>
      <c r="M137" s="104"/>
      <c r="N137" s="104"/>
      <c r="O137" s="104"/>
      <c r="P137" s="37">
        <f>+'Ark1'!S503</f>
        <v>7.8571428571428559</v>
      </c>
      <c r="Q137" s="37"/>
      <c r="R137" s="37"/>
      <c r="S137" s="388"/>
      <c r="T137" s="388"/>
      <c r="U137" s="382"/>
      <c r="V137" s="37"/>
      <c r="W137" s="37">
        <f>+'Ark1'!T503</f>
        <v>7.6071428571428559</v>
      </c>
      <c r="X137" s="37"/>
      <c r="Y137" s="104">
        <f>+'Ark1'!U503</f>
        <v>48.278571428571475</v>
      </c>
      <c r="Z137" s="104"/>
      <c r="AA137" s="37">
        <f>+'Ark1'!W503</f>
        <v>32.142857142857153</v>
      </c>
      <c r="AB137" s="39"/>
      <c r="AC137" s="104">
        <f>+'Ark1'!X503</f>
        <v>100</v>
      </c>
      <c r="AD137" s="104">
        <f>+'Ark1'!Y503</f>
        <v>100</v>
      </c>
      <c r="AE137" s="104">
        <f>+'Ark1'!Z503</f>
        <v>78.571428571428555</v>
      </c>
      <c r="AF137" s="104">
        <f>+'Ark1'!AA503</f>
        <v>14.23214061659773</v>
      </c>
      <c r="AG137" s="37">
        <f>+'Ark1'!AB503</f>
        <v>1.5971914124998512</v>
      </c>
      <c r="AH137" s="37">
        <f>+'Ark1'!AC503</f>
        <v>2.595866022768369</v>
      </c>
      <c r="AI137" s="37">
        <f t="shared" si="29"/>
        <v>6.1445454545454616</v>
      </c>
      <c r="AJ137" s="25"/>
      <c r="AT137"/>
      <c r="AX137"/>
      <c r="AY137"/>
      <c r="AZ137"/>
      <c r="BA137"/>
      <c r="BB137"/>
      <c r="BC137"/>
      <c r="BG137"/>
      <c r="BH137"/>
      <c r="BI137"/>
    </row>
    <row r="138" spans="1:61" ht="15.6">
      <c r="A138" s="25"/>
      <c r="B138" s="44">
        <f>+'Ark1'!C504</f>
        <v>2022</v>
      </c>
      <c r="C138" s="44">
        <f>+'Ark1'!E504</f>
        <v>22</v>
      </c>
      <c r="D138" s="44">
        <f>+'Ark1'!Q504</f>
        <v>64</v>
      </c>
      <c r="E138" s="37"/>
      <c r="F138" s="44">
        <f>+'Ark1'!R504</f>
        <v>89</v>
      </c>
      <c r="G138" s="37"/>
      <c r="H138" s="104">
        <f>+'Ark1'!AG504</f>
        <v>1.7771565495207671</v>
      </c>
      <c r="I138" s="104"/>
      <c r="J138" s="104">
        <f>+'Ark1'!AH504</f>
        <v>1.7212062359338161</v>
      </c>
      <c r="K138" s="104"/>
      <c r="L138" s="104"/>
      <c r="M138" s="104"/>
      <c r="N138" s="104"/>
      <c r="O138" s="104"/>
      <c r="P138" s="37">
        <f>+'Ark1'!S504</f>
        <v>7.7415730337078621</v>
      </c>
      <c r="Q138" s="37"/>
      <c r="R138" s="37"/>
      <c r="S138" s="388"/>
      <c r="T138" s="388"/>
      <c r="U138" s="382"/>
      <c r="V138" s="37"/>
      <c r="W138" s="37">
        <f>+'Ark1'!T504</f>
        <v>7.0337078651685374</v>
      </c>
      <c r="X138" s="37"/>
      <c r="Y138" s="104">
        <f>+'Ark1'!U504</f>
        <v>42.165168539325826</v>
      </c>
      <c r="Z138" s="104"/>
      <c r="AA138" s="37">
        <f>+'Ark1'!W504</f>
        <v>16.853932584269664</v>
      </c>
      <c r="AB138" s="39"/>
      <c r="AC138" s="104">
        <f>+'Ark1'!X504</f>
        <v>97.752808988764031</v>
      </c>
      <c r="AD138" s="104">
        <f>+'Ark1'!Y504</f>
        <v>95.50561797752809</v>
      </c>
      <c r="AE138" s="104">
        <f>+'Ark1'!Z504</f>
        <v>69.662921348314626</v>
      </c>
      <c r="AF138" s="104">
        <f>+'Ark1'!AA504</f>
        <v>12.420272492655741</v>
      </c>
      <c r="AG138" s="37">
        <f>+'Ark1'!AB504</f>
        <v>1.7959260381635227</v>
      </c>
      <c r="AH138" s="37">
        <f>+'Ark1'!AC504</f>
        <v>1.9223665085797048</v>
      </c>
      <c r="AI138" s="37">
        <f t="shared" si="29"/>
        <v>5.4465892597968066</v>
      </c>
      <c r="AJ138" s="25"/>
      <c r="AT138"/>
      <c r="AX138"/>
      <c r="AY138"/>
      <c r="AZ138"/>
      <c r="BA138"/>
      <c r="BB138"/>
      <c r="BC138"/>
      <c r="BG138"/>
      <c r="BH138"/>
      <c r="BI138"/>
    </row>
    <row r="139" spans="1:61" ht="15.6">
      <c r="A139" s="25"/>
      <c r="B139" s="44">
        <f>+'Ark1'!C505</f>
        <v>2022</v>
      </c>
      <c r="C139" s="44">
        <f>+'Ark1'!E505</f>
        <v>23</v>
      </c>
      <c r="D139" s="44">
        <f>+'Ark1'!Q505</f>
        <v>12</v>
      </c>
      <c r="E139" s="37"/>
      <c r="F139" s="44">
        <f>+'Ark1'!R505</f>
        <v>17</v>
      </c>
      <c r="G139" s="37"/>
      <c r="H139" s="104">
        <f>+'Ark1'!AG505</f>
        <v>0.33945686900958472</v>
      </c>
      <c r="I139" s="104"/>
      <c r="J139" s="104">
        <f>+'Ark1'!AH505</f>
        <v>0.35509309773228875</v>
      </c>
      <c r="K139" s="104"/>
      <c r="L139" s="104"/>
      <c r="M139" s="104"/>
      <c r="N139" s="104"/>
      <c r="O139" s="104"/>
      <c r="P139" s="37">
        <f>+'Ark1'!S505</f>
        <v>8.8235294117647047</v>
      </c>
      <c r="Q139" s="37"/>
      <c r="R139" s="37"/>
      <c r="S139" s="388"/>
      <c r="T139" s="388"/>
      <c r="U139" s="382"/>
      <c r="V139" s="37"/>
      <c r="W139" s="37">
        <f>+'Ark1'!T505</f>
        <v>7.7647058823529393</v>
      </c>
      <c r="X139" s="37"/>
      <c r="Y139" s="104">
        <f>+'Ark1'!U505</f>
        <v>45.541176470588255</v>
      </c>
      <c r="Z139" s="104"/>
      <c r="AA139" s="37">
        <f>+'Ark1'!W505</f>
        <v>41.176470588235304</v>
      </c>
      <c r="AB139" s="39"/>
      <c r="AC139" s="104">
        <f>+'Ark1'!X505</f>
        <v>94.117647058823522</v>
      </c>
      <c r="AD139" s="104">
        <f>+'Ark1'!Y505</f>
        <v>94.117647058823522</v>
      </c>
      <c r="AE139" s="104">
        <f>+'Ark1'!Z505</f>
        <v>70.588235294117652</v>
      </c>
      <c r="AF139" s="104">
        <f>+'Ark1'!AA505</f>
        <v>13.19434187216042</v>
      </c>
      <c r="AG139" s="37">
        <f>+'Ark1'!AB505</f>
        <v>1.8545744435805205</v>
      </c>
      <c r="AH139" s="37">
        <f>+'Ark1'!AC505</f>
        <v>2.8186231884025723</v>
      </c>
      <c r="AI139" s="37">
        <f t="shared" si="29"/>
        <v>5.161333333333336</v>
      </c>
      <c r="AJ139" s="25"/>
      <c r="AT139"/>
      <c r="AX139"/>
      <c r="AY139"/>
      <c r="AZ139"/>
      <c r="BA139"/>
      <c r="BB139"/>
      <c r="BC139"/>
      <c r="BG139"/>
      <c r="BH139"/>
      <c r="BI139"/>
    </row>
    <row r="140" spans="1:61" ht="15.6">
      <c r="A140" s="25"/>
      <c r="B140" s="44">
        <f>+'Ark1'!C506</f>
        <v>2022</v>
      </c>
      <c r="C140" s="44">
        <f>+'Ark1'!E506</f>
        <v>24</v>
      </c>
      <c r="D140" s="44">
        <f>+'Ark1'!Q506</f>
        <v>7</v>
      </c>
      <c r="E140" s="37"/>
      <c r="F140" s="44">
        <f>+'Ark1'!R506</f>
        <v>8</v>
      </c>
      <c r="G140" s="37"/>
      <c r="H140" s="104">
        <f>+'Ark1'!AG506</f>
        <v>0.15974440894568692</v>
      </c>
      <c r="I140" s="104"/>
      <c r="J140" s="104">
        <f>+'Ark1'!AH506</f>
        <v>0.18355496992051404</v>
      </c>
      <c r="K140" s="104"/>
      <c r="L140" s="104"/>
      <c r="M140" s="104"/>
      <c r="N140" s="104"/>
      <c r="O140" s="104"/>
      <c r="P140" s="37">
        <f>+'Ark1'!S506</f>
        <v>8.25</v>
      </c>
      <c r="Q140" s="37"/>
      <c r="R140" s="37"/>
      <c r="S140" s="388"/>
      <c r="T140" s="388"/>
      <c r="U140" s="382"/>
      <c r="V140" s="37"/>
      <c r="W140" s="37">
        <f>+'Ark1'!T506</f>
        <v>8.625</v>
      </c>
      <c r="X140" s="37"/>
      <c r="Y140" s="104">
        <f>+'Ark1'!U506</f>
        <v>50.024999999999999</v>
      </c>
      <c r="Z140" s="104"/>
      <c r="AA140" s="37">
        <f>+'Ark1'!W506</f>
        <v>37.5</v>
      </c>
      <c r="AB140" s="39"/>
      <c r="AC140" s="104">
        <f>+'Ark1'!X506</f>
        <v>100</v>
      </c>
      <c r="AD140" s="104">
        <f>+'Ark1'!Y506</f>
        <v>100</v>
      </c>
      <c r="AE140" s="104">
        <f>+'Ark1'!Z506</f>
        <v>87.5</v>
      </c>
      <c r="AF140" s="104">
        <f>+'Ark1'!AA506</f>
        <v>11.880419815814601</v>
      </c>
      <c r="AG140" s="37">
        <f>+'Ark1'!AB506</f>
        <v>1.19895788082818</v>
      </c>
      <c r="AH140" s="37">
        <f>+'Ark1'!AC506</f>
        <v>2.4462982238476161</v>
      </c>
      <c r="AI140" s="37">
        <f t="shared" si="29"/>
        <v>6.0636363636363635</v>
      </c>
      <c r="AJ140" s="25"/>
      <c r="AT140"/>
      <c r="AX140"/>
      <c r="AY140"/>
      <c r="AZ140"/>
      <c r="BA140"/>
      <c r="BB140"/>
      <c r="BC140"/>
      <c r="BG140"/>
      <c r="BH140"/>
      <c r="BI140"/>
    </row>
    <row r="141" spans="1:61" ht="15.6">
      <c r="A141" s="25"/>
      <c r="B141" s="44">
        <f>+'Ark1'!C507</f>
        <v>2022</v>
      </c>
      <c r="C141" s="44">
        <f>+'Ark1'!E507</f>
        <v>25</v>
      </c>
      <c r="D141" s="44">
        <f>+'Ark1'!Q507</f>
        <v>23</v>
      </c>
      <c r="E141" s="37"/>
      <c r="F141" s="44">
        <f>+'Ark1'!R507</f>
        <v>33</v>
      </c>
      <c r="G141" s="37"/>
      <c r="H141" s="104">
        <f>+'Ark1'!AG507</f>
        <v>0.65894568690095845</v>
      </c>
      <c r="I141" s="104"/>
      <c r="J141" s="104">
        <f>+'Ark1'!AH507</f>
        <v>0.67000774627657922</v>
      </c>
      <c r="K141" s="104"/>
      <c r="L141" s="104"/>
      <c r="M141" s="104"/>
      <c r="N141" s="104"/>
      <c r="O141" s="104"/>
      <c r="P141" s="37">
        <f>+'Ark1'!S507</f>
        <v>7.9696969696969697</v>
      </c>
      <c r="Q141" s="37"/>
      <c r="R141" s="37"/>
      <c r="S141" s="388"/>
      <c r="T141" s="388"/>
      <c r="U141" s="382"/>
      <c r="V141" s="37"/>
      <c r="W141" s="37">
        <f>+'Ark1'!T507</f>
        <v>7.6666666666666687</v>
      </c>
      <c r="X141" s="37"/>
      <c r="Y141" s="104">
        <f>+'Ark1'!U507</f>
        <v>44.26666666666668</v>
      </c>
      <c r="Z141" s="104"/>
      <c r="AA141" s="37">
        <f>+'Ark1'!W507</f>
        <v>36.363636363636367</v>
      </c>
      <c r="AB141" s="39"/>
      <c r="AC141" s="104">
        <f>+'Ark1'!X507</f>
        <v>100</v>
      </c>
      <c r="AD141" s="104">
        <f>+'Ark1'!Y507</f>
        <v>96.969696969696983</v>
      </c>
      <c r="AE141" s="104">
        <f>+'Ark1'!Z507</f>
        <v>78.787878787878782</v>
      </c>
      <c r="AF141" s="104">
        <f>+'Ark1'!AA507</f>
        <v>11.888386659834785</v>
      </c>
      <c r="AG141" s="37">
        <f>+'Ark1'!AB507</f>
        <v>1.6784705968637856</v>
      </c>
      <c r="AH141" s="37">
        <f>+'Ark1'!AC507</f>
        <v>2.1414617871581498</v>
      </c>
      <c r="AI141" s="37">
        <f t="shared" si="29"/>
        <v>5.554372623574146</v>
      </c>
      <c r="AJ141" s="25"/>
      <c r="AT141"/>
      <c r="AX141"/>
      <c r="AY141"/>
      <c r="AZ141"/>
      <c r="BA141"/>
      <c r="BB141"/>
      <c r="BC141"/>
      <c r="BG141"/>
      <c r="BH141"/>
      <c r="BI141"/>
    </row>
    <row r="142" spans="1:61" ht="15.6">
      <c r="A142" s="25"/>
      <c r="B142" s="44">
        <f>+'Ark1'!C508</f>
        <v>2022</v>
      </c>
      <c r="C142" s="44">
        <f>+'Ark1'!E508</f>
        <v>26</v>
      </c>
      <c r="D142" s="44">
        <f>+'Ark1'!Q508</f>
        <v>7</v>
      </c>
      <c r="E142" s="37"/>
      <c r="F142" s="44">
        <f>+'Ark1'!R508</f>
        <v>8</v>
      </c>
      <c r="G142" s="37"/>
      <c r="H142" s="104">
        <f>+'Ark1'!AG508</f>
        <v>0.15974440894568692</v>
      </c>
      <c r="I142" s="104"/>
      <c r="J142" s="104">
        <f>+'Ark1'!AH508</f>
        <v>0.1286994616684064</v>
      </c>
      <c r="K142" s="104"/>
      <c r="L142" s="104"/>
      <c r="M142" s="104"/>
      <c r="N142" s="104"/>
      <c r="O142" s="104"/>
      <c r="P142" s="37">
        <f>+'Ark1'!S508</f>
        <v>6.125</v>
      </c>
      <c r="Q142" s="37"/>
      <c r="R142" s="37"/>
      <c r="S142" s="388"/>
      <c r="T142" s="388"/>
      <c r="U142" s="382"/>
      <c r="V142" s="37"/>
      <c r="W142" s="37">
        <f>+'Ark1'!T508</f>
        <v>8.5</v>
      </c>
      <c r="X142" s="37"/>
      <c r="Y142" s="104">
        <f>+'Ark1'!U508</f>
        <v>35.074999999999989</v>
      </c>
      <c r="Z142" s="104"/>
      <c r="AA142" s="37">
        <f>+'Ark1'!W508</f>
        <v>37.5</v>
      </c>
      <c r="AB142" s="39"/>
      <c r="AC142" s="104">
        <f>+'Ark1'!X508</f>
        <v>100</v>
      </c>
      <c r="AD142" s="104">
        <f>+'Ark1'!Y508</f>
        <v>100</v>
      </c>
      <c r="AE142" s="104">
        <f>+'Ark1'!Z508</f>
        <v>50</v>
      </c>
      <c r="AF142" s="104">
        <f>+'Ark1'!AA508</f>
        <v>5.9934860473684468</v>
      </c>
      <c r="AG142" s="37">
        <f>+'Ark1'!AB508</f>
        <v>2.7128168017763379</v>
      </c>
      <c r="AH142" s="37">
        <f>+'Ark1'!AC508</f>
        <v>2.9580398915498072</v>
      </c>
      <c r="AI142" s="37">
        <f t="shared" ref="AI142:AI206" si="30">+Y142/P142</f>
        <v>5.726530612244896</v>
      </c>
      <c r="AJ142" s="25"/>
      <c r="AT142"/>
      <c r="AX142"/>
      <c r="AY142"/>
      <c r="AZ142"/>
      <c r="BA142"/>
      <c r="BB142"/>
      <c r="BC142"/>
      <c r="BG142"/>
      <c r="BH142"/>
      <c r="BI142"/>
    </row>
    <row r="143" spans="1:61" ht="15.6">
      <c r="A143" s="25"/>
      <c r="B143" s="44">
        <f>+'Ark1'!C509</f>
        <v>2022</v>
      </c>
      <c r="C143" s="44">
        <f>+'Ark1'!E509</f>
        <v>27</v>
      </c>
      <c r="D143" s="44">
        <f>+'Ark1'!Q509</f>
        <v>8</v>
      </c>
      <c r="E143" s="37"/>
      <c r="F143" s="44">
        <f>+'Ark1'!R509</f>
        <v>14</v>
      </c>
      <c r="G143" s="37"/>
      <c r="H143" s="104">
        <f>+'Ark1'!AG509</f>
        <v>0.27955271565495204</v>
      </c>
      <c r="I143" s="104"/>
      <c r="J143" s="104">
        <f>+'Ark1'!AH509</f>
        <v>0.28734929698951034</v>
      </c>
      <c r="K143" s="104"/>
      <c r="L143" s="104"/>
      <c r="M143" s="104"/>
      <c r="N143" s="104"/>
      <c r="O143" s="104"/>
      <c r="P143" s="37">
        <f>+'Ark1'!S509</f>
        <v>7.5</v>
      </c>
      <c r="Q143" s="37"/>
      <c r="R143" s="37"/>
      <c r="S143" s="388"/>
      <c r="T143" s="388"/>
      <c r="U143" s="382"/>
      <c r="V143" s="37"/>
      <c r="W143" s="37">
        <f>+'Ark1'!T509</f>
        <v>6.6428571428571441</v>
      </c>
      <c r="X143" s="37"/>
      <c r="Y143" s="104">
        <f>+'Ark1'!U509</f>
        <v>44.749999999999993</v>
      </c>
      <c r="Z143" s="104"/>
      <c r="AA143" s="37">
        <f>+'Ark1'!W509</f>
        <v>35.714285714285722</v>
      </c>
      <c r="AB143" s="39"/>
      <c r="AC143" s="104">
        <f>+'Ark1'!X509</f>
        <v>100</v>
      </c>
      <c r="AD143" s="104">
        <f>+'Ark1'!Y509</f>
        <v>100</v>
      </c>
      <c r="AE143" s="104">
        <f>+'Ark1'!Z509</f>
        <v>71.428571428571445</v>
      </c>
      <c r="AF143" s="104">
        <f>+'Ark1'!AA509</f>
        <v>13.434483880777041</v>
      </c>
      <c r="AG143" s="37">
        <f>+'Ark1'!AB509</f>
        <v>1.7217101133134214</v>
      </c>
      <c r="AH143" s="37">
        <f>+'Ark1'!AC509</f>
        <v>3.3296748630876181</v>
      </c>
      <c r="AI143" s="37">
        <f t="shared" si="30"/>
        <v>5.9666666666666659</v>
      </c>
      <c r="AJ143" s="25"/>
      <c r="AT143"/>
      <c r="AX143"/>
      <c r="AY143"/>
      <c r="AZ143"/>
      <c r="BA143"/>
      <c r="BB143"/>
      <c r="BC143"/>
      <c r="BG143"/>
      <c r="BH143"/>
      <c r="BI143"/>
    </row>
    <row r="144" spans="1:61" ht="15.6">
      <c r="A144" s="25"/>
      <c r="B144" s="44">
        <f>+'Ark1'!C510</f>
        <v>2022</v>
      </c>
      <c r="C144" s="44">
        <f>+'Ark1'!E510</f>
        <v>28</v>
      </c>
      <c r="D144" s="44">
        <f>+'Ark1'!Q510</f>
        <v>3</v>
      </c>
      <c r="E144" s="37"/>
      <c r="F144" s="44">
        <f>+'Ark1'!R510</f>
        <v>5</v>
      </c>
      <c r="G144" s="37"/>
      <c r="H144" s="104">
        <f>+'Ark1'!AG510</f>
        <v>9.9840255591054319E-2</v>
      </c>
      <c r="I144" s="104"/>
      <c r="J144" s="104">
        <f>+'Ark1'!AH510</f>
        <v>6.9761896364093454E-2</v>
      </c>
      <c r="K144" s="104"/>
      <c r="L144" s="104"/>
      <c r="M144" s="104"/>
      <c r="N144" s="104"/>
      <c r="O144" s="104"/>
      <c r="P144" s="37">
        <f>+'Ark1'!S510</f>
        <v>6.2</v>
      </c>
      <c r="Q144" s="37"/>
      <c r="R144" s="37"/>
      <c r="S144" s="388"/>
      <c r="T144" s="388"/>
      <c r="U144" s="382"/>
      <c r="V144" s="37"/>
      <c r="W144" s="37">
        <f>+'Ark1'!T510</f>
        <v>5.2</v>
      </c>
      <c r="X144" s="37"/>
      <c r="Y144" s="104">
        <f>+'Ark1'!U510</f>
        <v>30.420000000000009</v>
      </c>
      <c r="Z144" s="104"/>
      <c r="AA144" s="37">
        <f>+'Ark1'!W510</f>
        <v>0</v>
      </c>
      <c r="AB144" s="39"/>
      <c r="AC144" s="104">
        <f>+'Ark1'!X510</f>
        <v>80</v>
      </c>
      <c r="AD144" s="104">
        <f>+'Ark1'!Y510</f>
        <v>60</v>
      </c>
      <c r="AE144" s="104">
        <f>+'Ark1'!Z510</f>
        <v>60</v>
      </c>
      <c r="AF144" s="104">
        <f>+'Ark1'!AA510</f>
        <v>13.207179865512536</v>
      </c>
      <c r="AG144" s="37">
        <f>+'Ark1'!AB510</f>
        <v>1.5999999999999988</v>
      </c>
      <c r="AH144" s="37">
        <f>+'Ark1'!AC510</f>
        <v>1.4696938456699062</v>
      </c>
      <c r="AI144" s="37">
        <f t="shared" si="30"/>
        <v>4.9064516129032274</v>
      </c>
      <c r="AJ144" s="25"/>
      <c r="AT144"/>
      <c r="AX144"/>
      <c r="AY144"/>
      <c r="AZ144"/>
      <c r="BA144"/>
      <c r="BB144"/>
      <c r="BC144"/>
      <c r="BG144"/>
      <c r="BH144"/>
      <c r="BI144"/>
    </row>
    <row r="145" spans="1:61" ht="15.6">
      <c r="A145" s="25"/>
      <c r="B145" s="44">
        <f>+'Ark1'!C511</f>
        <v>2022</v>
      </c>
      <c r="C145" s="44">
        <f>+'Ark1'!E511</f>
        <v>29</v>
      </c>
      <c r="D145" s="44">
        <f>+'Ark1'!Q511</f>
        <v>1</v>
      </c>
      <c r="E145" s="37"/>
      <c r="F145" s="44">
        <f>+'Ark1'!R511</f>
        <v>2</v>
      </c>
      <c r="G145" s="37"/>
      <c r="H145" s="104">
        <f>+'Ark1'!AG511</f>
        <v>3.9936102236421731E-2</v>
      </c>
      <c r="I145" s="104"/>
      <c r="J145" s="104">
        <f>+'Ark1'!AH511</f>
        <v>6.7514471694901726E-2</v>
      </c>
      <c r="K145" s="104"/>
      <c r="L145" s="104"/>
      <c r="M145" s="104"/>
      <c r="N145" s="104"/>
      <c r="O145" s="104"/>
      <c r="P145" s="37">
        <f>+'Ark1'!S511</f>
        <v>10</v>
      </c>
      <c r="Q145" s="37"/>
      <c r="R145" s="37"/>
      <c r="S145" s="388"/>
      <c r="T145" s="388"/>
      <c r="U145" s="382"/>
      <c r="V145" s="37"/>
      <c r="W145" s="37">
        <f>+'Ark1'!T511</f>
        <v>12</v>
      </c>
      <c r="X145" s="37"/>
      <c r="Y145" s="104">
        <f>+'Ark1'!U511</f>
        <v>73.599999999999994</v>
      </c>
      <c r="Z145" s="104"/>
      <c r="AA145" s="37">
        <f>+'Ark1'!W511</f>
        <v>100</v>
      </c>
      <c r="AB145" s="39"/>
      <c r="AC145" s="104">
        <f>+'Ark1'!X511</f>
        <v>100</v>
      </c>
      <c r="AD145" s="104">
        <f>+'Ark1'!Y511</f>
        <v>100</v>
      </c>
      <c r="AE145" s="104">
        <f>+'Ark1'!Z511</f>
        <v>100</v>
      </c>
      <c r="AF145" s="104">
        <f>+'Ark1'!AA511</f>
        <v>1.60000000000041</v>
      </c>
      <c r="AG145" s="37">
        <f>+'Ark1'!AB511</f>
        <v>0</v>
      </c>
      <c r="AH145" s="37">
        <f>+'Ark1'!AC511</f>
        <v>0</v>
      </c>
      <c r="AI145" s="37">
        <f t="shared" si="30"/>
        <v>7.3599999999999994</v>
      </c>
      <c r="AJ145" s="25"/>
      <c r="AT145"/>
      <c r="AX145"/>
      <c r="AY145"/>
      <c r="AZ145"/>
      <c r="BA145"/>
      <c r="BB145"/>
      <c r="BC145"/>
      <c r="BG145"/>
      <c r="BH145"/>
      <c r="BI145"/>
    </row>
    <row r="146" spans="1:61" ht="15.6">
      <c r="A146" s="25"/>
      <c r="B146" s="44">
        <f>+'Ark1'!C512</f>
        <v>2022</v>
      </c>
      <c r="C146" s="44">
        <f>+'Ark1'!E512</f>
        <v>30</v>
      </c>
      <c r="D146" s="44">
        <f>+'Ark1'!Q512</f>
        <v>6</v>
      </c>
      <c r="E146" s="37"/>
      <c r="F146" s="44">
        <f>+'Ark1'!R512</f>
        <v>7</v>
      </c>
      <c r="G146" s="37"/>
      <c r="H146" s="104">
        <f>+'Ark1'!AG512</f>
        <v>0.13977635782747602</v>
      </c>
      <c r="I146" s="104"/>
      <c r="J146" s="104">
        <f>+'Ark1'!AH512</f>
        <v>0.14796310169004956</v>
      </c>
      <c r="K146" s="104"/>
      <c r="L146" s="104"/>
      <c r="M146" s="104"/>
      <c r="N146" s="104"/>
      <c r="O146" s="104"/>
      <c r="P146" s="37">
        <f>+'Ark1'!S512</f>
        <v>7.8571428571428559</v>
      </c>
      <c r="Q146" s="37"/>
      <c r="R146" s="37"/>
      <c r="S146" s="388"/>
      <c r="T146" s="388"/>
      <c r="U146" s="382"/>
      <c r="V146" s="37"/>
      <c r="W146" s="37">
        <f>+'Ark1'!T512</f>
        <v>8.2857142857142883</v>
      </c>
      <c r="X146" s="37"/>
      <c r="Y146" s="104">
        <f>+'Ark1'!U512</f>
        <v>46.085714285714303</v>
      </c>
      <c r="Z146" s="104"/>
      <c r="AA146" s="37">
        <f>+'Ark1'!W512</f>
        <v>28.571428571428577</v>
      </c>
      <c r="AB146" s="39"/>
      <c r="AC146" s="104">
        <f>+'Ark1'!X512</f>
        <v>100</v>
      </c>
      <c r="AD146" s="104">
        <f>+'Ark1'!Y512</f>
        <v>100</v>
      </c>
      <c r="AE146" s="104">
        <f>+'Ark1'!Z512</f>
        <v>71.428571428571445</v>
      </c>
      <c r="AF146" s="104">
        <f>+'Ark1'!AA512</f>
        <v>14.330629392162452</v>
      </c>
      <c r="AG146" s="37">
        <f>+'Ark1'!AB512</f>
        <v>1.2453996981544797</v>
      </c>
      <c r="AH146" s="37">
        <f>+'Ark1'!AC512</f>
        <v>2.602981022612656</v>
      </c>
      <c r="AI146" s="37">
        <f t="shared" si="30"/>
        <v>5.8654545454545488</v>
      </c>
      <c r="AJ146" s="25"/>
      <c r="AT146"/>
      <c r="AX146"/>
      <c r="AY146"/>
      <c r="AZ146"/>
      <c r="BA146"/>
      <c r="BB146"/>
      <c r="BC146"/>
      <c r="BG146"/>
      <c r="BH146"/>
      <c r="BI146"/>
    </row>
    <row r="147" spans="1:61" ht="15.6">
      <c r="A147" s="25"/>
      <c r="B147" s="44">
        <f>+'Ark1'!C513</f>
        <v>2022</v>
      </c>
      <c r="C147" s="44">
        <f>+'Ark1'!E513</f>
        <v>31</v>
      </c>
      <c r="D147" s="44">
        <f>+'Ark1'!Q513</f>
        <v>5</v>
      </c>
      <c r="E147" s="37"/>
      <c r="F147" s="44">
        <f>+'Ark1'!R513</f>
        <v>6</v>
      </c>
      <c r="G147" s="37"/>
      <c r="H147" s="104">
        <f>+'Ark1'!AG513</f>
        <v>0.11980830670926516</v>
      </c>
      <c r="I147" s="104"/>
      <c r="J147" s="104">
        <f>+'Ark1'!AH513</f>
        <v>9.8244564110380087E-2</v>
      </c>
      <c r="K147" s="104"/>
      <c r="L147" s="104"/>
      <c r="M147" s="104"/>
      <c r="N147" s="104"/>
      <c r="O147" s="104"/>
      <c r="P147" s="37">
        <f>+'Ark1'!S513</f>
        <v>7</v>
      </c>
      <c r="Q147" s="37"/>
      <c r="R147" s="37"/>
      <c r="S147" s="388"/>
      <c r="T147" s="388"/>
      <c r="U147" s="382"/>
      <c r="V147" s="37"/>
      <c r="W147" s="37">
        <f>+'Ark1'!T513</f>
        <v>7.3333333333333313</v>
      </c>
      <c r="X147" s="37"/>
      <c r="Y147" s="104">
        <f>+'Ark1'!U513</f>
        <v>35.699999999999989</v>
      </c>
      <c r="Z147" s="104"/>
      <c r="AA147" s="37">
        <f>+'Ark1'!W513</f>
        <v>33.333333333333343</v>
      </c>
      <c r="AB147" s="39"/>
      <c r="AC147" s="104">
        <f>+'Ark1'!X513</f>
        <v>100</v>
      </c>
      <c r="AD147" s="104">
        <f>+'Ark1'!Y513</f>
        <v>83.333333333333314</v>
      </c>
      <c r="AE147" s="104">
        <f>+'Ark1'!Z513</f>
        <v>50</v>
      </c>
      <c r="AF147" s="104">
        <f>+'Ark1'!AA513</f>
        <v>9.4549810505715364</v>
      </c>
      <c r="AG147" s="37">
        <f>+'Ark1'!AB513</f>
        <v>1</v>
      </c>
      <c r="AH147" s="37">
        <f>+'Ark1'!AC513</f>
        <v>1.2472191289246499</v>
      </c>
      <c r="AI147" s="37">
        <f t="shared" si="30"/>
        <v>5.0999999999999988</v>
      </c>
      <c r="AJ147" s="25"/>
      <c r="AT147"/>
      <c r="AX147"/>
      <c r="AY147"/>
      <c r="AZ147"/>
      <c r="BA147"/>
      <c r="BB147"/>
      <c r="BC147"/>
      <c r="BG147"/>
      <c r="BH147"/>
      <c r="BI147"/>
    </row>
    <row r="148" spans="1:61" ht="15.6">
      <c r="A148" s="25"/>
      <c r="B148" s="44">
        <f>+'Ark1'!C514</f>
        <v>2022</v>
      </c>
      <c r="C148" s="44">
        <f>+'Ark1'!E514</f>
        <v>32</v>
      </c>
      <c r="D148" s="44">
        <f>+'Ark1'!Q514</f>
        <v>12</v>
      </c>
      <c r="E148" s="37"/>
      <c r="F148" s="44">
        <f>+'Ark1'!R514</f>
        <v>18</v>
      </c>
      <c r="G148" s="37"/>
      <c r="H148" s="104">
        <f>+'Ark1'!AG514</f>
        <v>0.35942492012779553</v>
      </c>
      <c r="I148" s="104"/>
      <c r="J148" s="104">
        <f>+'Ark1'!AH514</f>
        <v>0.28239578955537359</v>
      </c>
      <c r="K148" s="104"/>
      <c r="L148" s="104"/>
      <c r="M148" s="104"/>
      <c r="N148" s="104"/>
      <c r="O148" s="104"/>
      <c r="P148" s="37">
        <f>+'Ark1'!S514</f>
        <v>7.6666666666666687</v>
      </c>
      <c r="Q148" s="37"/>
      <c r="R148" s="37"/>
      <c r="S148" s="388"/>
      <c r="T148" s="388"/>
      <c r="U148" s="382"/>
      <c r="V148" s="37"/>
      <c r="W148" s="37">
        <f>+'Ark1'!T514</f>
        <v>8.0555555555555554</v>
      </c>
      <c r="X148" s="37"/>
      <c r="Y148" s="104">
        <f>+'Ark1'!U514</f>
        <v>34.205555555555563</v>
      </c>
      <c r="Z148" s="104"/>
      <c r="AA148" s="37">
        <f>+'Ark1'!W514</f>
        <v>27.777777777777779</v>
      </c>
      <c r="AB148" s="39"/>
      <c r="AC148" s="104">
        <f>+'Ark1'!X514</f>
        <v>100</v>
      </c>
      <c r="AD148" s="104">
        <f>+'Ark1'!Y514</f>
        <v>83.333333333333314</v>
      </c>
      <c r="AE148" s="104">
        <f>+'Ark1'!Z514</f>
        <v>38.888888888888886</v>
      </c>
      <c r="AF148" s="104">
        <f>+'Ark1'!AA514</f>
        <v>11.750436030785393</v>
      </c>
      <c r="AG148" s="37">
        <f>+'Ark1'!AB514</f>
        <v>1.5634719199411389</v>
      </c>
      <c r="AH148" s="37">
        <f>+'Ark1'!AC514</f>
        <v>1.223484196974733</v>
      </c>
      <c r="AI148" s="37">
        <f t="shared" si="30"/>
        <v>4.4615942028985502</v>
      </c>
      <c r="AJ148" s="25"/>
      <c r="AT148"/>
      <c r="AX148"/>
      <c r="AY148"/>
      <c r="AZ148"/>
      <c r="BA148"/>
      <c r="BB148"/>
      <c r="BC148"/>
      <c r="BG148"/>
      <c r="BH148"/>
      <c r="BI148"/>
    </row>
    <row r="149" spans="1:61" ht="15.6">
      <c r="A149" s="25"/>
      <c r="B149" s="44">
        <f>+'Ark1'!C515</f>
        <v>2022</v>
      </c>
      <c r="C149" s="44">
        <f>+'Ark1'!E515</f>
        <v>33</v>
      </c>
      <c r="D149" s="44">
        <f>+'Ark1'!Q515</f>
        <v>28</v>
      </c>
      <c r="E149" s="37"/>
      <c r="F149" s="44">
        <f>+'Ark1'!R515</f>
        <v>33</v>
      </c>
      <c r="G149" s="37"/>
      <c r="H149" s="104">
        <f>+'Ark1'!AG515</f>
        <v>0.65894568690095845</v>
      </c>
      <c r="I149" s="104"/>
      <c r="J149" s="104">
        <f>+'Ark1'!AH515</f>
        <v>0.67253036580322278</v>
      </c>
      <c r="K149" s="104"/>
      <c r="L149" s="104"/>
      <c r="M149" s="104"/>
      <c r="N149" s="104"/>
      <c r="O149" s="104"/>
      <c r="P149" s="37">
        <f>+'Ark1'!S515</f>
        <v>8.3939393939393927</v>
      </c>
      <c r="Q149" s="37"/>
      <c r="R149" s="37"/>
      <c r="S149" s="388"/>
      <c r="T149" s="388"/>
      <c r="U149" s="382"/>
      <c r="V149" s="37"/>
      <c r="W149" s="37">
        <f>+'Ark1'!T515</f>
        <v>8.8484848484848477</v>
      </c>
      <c r="X149" s="37"/>
      <c r="Y149" s="104">
        <f>+'Ark1'!U515</f>
        <v>44.433333333333323</v>
      </c>
      <c r="Z149" s="104"/>
      <c r="AA149" s="37">
        <f>+'Ark1'!W515</f>
        <v>63.636363636363633</v>
      </c>
      <c r="AB149" s="39"/>
      <c r="AC149" s="104">
        <f>+'Ark1'!X515</f>
        <v>100</v>
      </c>
      <c r="AD149" s="104">
        <f>+'Ark1'!Y515</f>
        <v>87.878787878787875</v>
      </c>
      <c r="AE149" s="104">
        <f>+'Ark1'!Z515</f>
        <v>69.696969696969703</v>
      </c>
      <c r="AF149" s="104">
        <f>+'Ark1'!AA515</f>
        <v>15.993647728919376</v>
      </c>
      <c r="AG149" s="37">
        <f>+'Ark1'!AB515</f>
        <v>1.6503331883866759</v>
      </c>
      <c r="AH149" s="37">
        <f>+'Ark1'!AC515</f>
        <v>2.1478842602023498</v>
      </c>
      <c r="AI149" s="37">
        <f t="shared" si="30"/>
        <v>5.2935018050541514</v>
      </c>
      <c r="AJ149" s="25"/>
      <c r="AT149"/>
      <c r="AX149"/>
      <c r="AY149"/>
      <c r="AZ149"/>
      <c r="BA149"/>
      <c r="BB149"/>
      <c r="BC149"/>
      <c r="BG149"/>
      <c r="BH149"/>
      <c r="BI149"/>
    </row>
    <row r="150" spans="1:61" ht="15.6">
      <c r="A150" s="25"/>
      <c r="B150" s="44">
        <f>+'Ark1'!C516</f>
        <v>2022</v>
      </c>
      <c r="C150" s="44">
        <f>+'Ark1'!E516</f>
        <v>34</v>
      </c>
      <c r="D150" s="44">
        <f>+'Ark1'!Q516</f>
        <v>32</v>
      </c>
      <c r="E150" s="37"/>
      <c r="F150" s="44">
        <f>+'Ark1'!R516</f>
        <v>40</v>
      </c>
      <c r="G150" s="37"/>
      <c r="H150" s="104">
        <f>+'Ark1'!AG516</f>
        <v>0.79872204472843455</v>
      </c>
      <c r="I150" s="104"/>
      <c r="J150" s="104">
        <f>+'Ark1'!AH516</f>
        <v>0.88438454023172253</v>
      </c>
      <c r="K150" s="104"/>
      <c r="L150" s="104"/>
      <c r="M150" s="104"/>
      <c r="N150" s="104"/>
      <c r="O150" s="104"/>
      <c r="P150" s="37">
        <f>+'Ark1'!S516</f>
        <v>8.7750000000000004</v>
      </c>
      <c r="Q150" s="37"/>
      <c r="R150" s="37"/>
      <c r="S150" s="388"/>
      <c r="T150" s="388"/>
      <c r="U150" s="382"/>
      <c r="V150" s="37"/>
      <c r="W150" s="37">
        <f>+'Ark1'!T516</f>
        <v>9.1750000000000007</v>
      </c>
      <c r="X150" s="37"/>
      <c r="Y150" s="104">
        <f>+'Ark1'!U516</f>
        <v>48.205000000000005</v>
      </c>
      <c r="Z150" s="104"/>
      <c r="AA150" s="37">
        <f>+'Ark1'!W516</f>
        <v>62.5</v>
      </c>
      <c r="AB150" s="39"/>
      <c r="AC150" s="104">
        <f>+'Ark1'!X516</f>
        <v>100</v>
      </c>
      <c r="AD150" s="104">
        <f>+'Ark1'!Y516</f>
        <v>92.5</v>
      </c>
      <c r="AE150" s="104">
        <f>+'Ark1'!Z516</f>
        <v>77.5</v>
      </c>
      <c r="AF150" s="104">
        <f>+'Ark1'!AA516</f>
        <v>16.710370283150521</v>
      </c>
      <c r="AG150" s="37">
        <f>+'Ark1'!AB516</f>
        <v>1.6656455205114913</v>
      </c>
      <c r="AH150" s="37">
        <f>+'Ark1'!AC516</f>
        <v>1.6865274975522901</v>
      </c>
      <c r="AI150" s="37">
        <f t="shared" si="30"/>
        <v>5.4934472934472938</v>
      </c>
      <c r="AJ150" s="25"/>
      <c r="AT150"/>
      <c r="AX150"/>
      <c r="AY150"/>
      <c r="AZ150"/>
      <c r="BA150"/>
      <c r="BB150"/>
      <c r="BC150"/>
      <c r="BG150"/>
      <c r="BH150"/>
      <c r="BI150"/>
    </row>
    <row r="151" spans="1:61" ht="15.6">
      <c r="A151" s="25"/>
      <c r="B151" s="44">
        <f>+'Ark1'!C517</f>
        <v>2022</v>
      </c>
      <c r="C151" s="44">
        <f>+'Ark1'!E517</f>
        <v>35</v>
      </c>
      <c r="D151" s="44">
        <f>+'Ark1'!Q517</f>
        <v>49</v>
      </c>
      <c r="E151" s="37"/>
      <c r="F151" s="44">
        <f>+'Ark1'!R517</f>
        <v>73</v>
      </c>
      <c r="G151" s="37"/>
      <c r="H151" s="104">
        <f>+'Ark1'!AG517</f>
        <v>1.4576677316293924</v>
      </c>
      <c r="I151" s="104"/>
      <c r="J151" s="104">
        <f>+'Ark1'!AH517</f>
        <v>1.5740228530065477</v>
      </c>
      <c r="K151" s="104"/>
      <c r="L151" s="104"/>
      <c r="M151" s="104"/>
      <c r="N151" s="104"/>
      <c r="O151" s="104"/>
      <c r="P151" s="37">
        <f>+'Ark1'!S517</f>
        <v>8.7671232876712324</v>
      </c>
      <c r="Q151" s="37"/>
      <c r="R151" s="37"/>
      <c r="S151" s="388"/>
      <c r="T151" s="388"/>
      <c r="U151" s="382"/>
      <c r="V151" s="37"/>
      <c r="W151" s="37">
        <f>+'Ark1'!T517</f>
        <v>9.2191780821917799</v>
      </c>
      <c r="X151" s="37"/>
      <c r="Y151" s="104">
        <f>+'Ark1'!U517</f>
        <v>47.010958904109607</v>
      </c>
      <c r="Z151" s="104"/>
      <c r="AA151" s="37">
        <f>+'Ark1'!W517</f>
        <v>63.013698630136986</v>
      </c>
      <c r="AB151" s="39"/>
      <c r="AC151" s="104">
        <f>+'Ark1'!X517</f>
        <v>100</v>
      </c>
      <c r="AD151" s="104">
        <f>+'Ark1'!Y517</f>
        <v>94.520547945205479</v>
      </c>
      <c r="AE151" s="104">
        <f>+'Ark1'!Z517</f>
        <v>75.342465753424676</v>
      </c>
      <c r="AF151" s="104">
        <f>+'Ark1'!AA517</f>
        <v>14.112421048410679</v>
      </c>
      <c r="AG151" s="37">
        <f>+'Ark1'!AB517</f>
        <v>1.8019817701266181</v>
      </c>
      <c r="AH151" s="37">
        <f>+'Ark1'!AC517</f>
        <v>1.8150555698686937</v>
      </c>
      <c r="AI151" s="37">
        <f t="shared" si="30"/>
        <v>5.3621875000000028</v>
      </c>
      <c r="AJ151" s="25"/>
      <c r="AT151"/>
      <c r="AX151"/>
      <c r="AY151"/>
      <c r="AZ151"/>
      <c r="BA151"/>
      <c r="BB151"/>
      <c r="BC151"/>
      <c r="BG151"/>
      <c r="BH151"/>
      <c r="BI151"/>
    </row>
    <row r="152" spans="1:61" ht="15.6">
      <c r="A152" s="25"/>
      <c r="B152" s="44">
        <f>+'Ark1'!C518</f>
        <v>2022</v>
      </c>
      <c r="C152" s="44">
        <f>+'Ark1'!E518</f>
        <v>36</v>
      </c>
      <c r="D152" s="44">
        <f>+'Ark1'!Q518</f>
        <v>28</v>
      </c>
      <c r="E152" s="37"/>
      <c r="F152" s="44">
        <f>+'Ark1'!R518</f>
        <v>38</v>
      </c>
      <c r="G152" s="37"/>
      <c r="H152" s="104">
        <f>+'Ark1'!AG518</f>
        <v>0.75878594249201281</v>
      </c>
      <c r="I152" s="104"/>
      <c r="J152" s="104">
        <f>+'Ark1'!AH518</f>
        <v>0.82663948597636816</v>
      </c>
      <c r="K152" s="104"/>
      <c r="L152" s="104"/>
      <c r="M152" s="104"/>
      <c r="N152" s="104"/>
      <c r="O152" s="104"/>
      <c r="P152" s="37">
        <f>+'Ark1'!S518</f>
        <v>8.3421052631578974</v>
      </c>
      <c r="Q152" s="37"/>
      <c r="R152" s="37"/>
      <c r="S152" s="388"/>
      <c r="T152" s="388"/>
      <c r="U152" s="382"/>
      <c r="V152" s="37"/>
      <c r="W152" s="37">
        <f>+'Ark1'!T518</f>
        <v>8.9210526315789451</v>
      </c>
      <c r="X152" s="37"/>
      <c r="Y152" s="104">
        <f>+'Ark1'!U518</f>
        <v>47.428947368421078</v>
      </c>
      <c r="Z152" s="104"/>
      <c r="AA152" s="37">
        <f>+'Ark1'!W518</f>
        <v>57.894736842105239</v>
      </c>
      <c r="AB152" s="39"/>
      <c r="AC152" s="104">
        <f>+'Ark1'!X518</f>
        <v>100</v>
      </c>
      <c r="AD152" s="104">
        <f>+'Ark1'!Y518</f>
        <v>97.368421052631547</v>
      </c>
      <c r="AE152" s="104">
        <f>+'Ark1'!Z518</f>
        <v>81.578947368421055</v>
      </c>
      <c r="AF152" s="104">
        <f>+'Ark1'!AA518</f>
        <v>12.896896972665377</v>
      </c>
      <c r="AG152" s="37">
        <f>+'Ark1'!AB518</f>
        <v>1.9232143569045728</v>
      </c>
      <c r="AH152" s="37">
        <f>+'Ark1'!AC518</f>
        <v>2.4535857642424239</v>
      </c>
      <c r="AI152" s="37">
        <f t="shared" si="30"/>
        <v>5.6854889589905371</v>
      </c>
      <c r="AJ152" s="25"/>
      <c r="AT152"/>
      <c r="AX152"/>
      <c r="AY152"/>
      <c r="AZ152"/>
      <c r="BA152"/>
      <c r="BB152"/>
      <c r="BC152"/>
      <c r="BG152"/>
      <c r="BH152"/>
      <c r="BI152"/>
    </row>
    <row r="153" spans="1:61" ht="15.6">
      <c r="A153" s="25"/>
      <c r="B153" s="44">
        <f>+'Ark1'!C519</f>
        <v>2022</v>
      </c>
      <c r="C153" s="44">
        <f>+'Ark1'!E519</f>
        <v>37</v>
      </c>
      <c r="D153" s="44">
        <f>+'Ark1'!Q519</f>
        <v>35</v>
      </c>
      <c r="E153" s="37"/>
      <c r="F153" s="44">
        <f>+'Ark1'!R519</f>
        <v>47</v>
      </c>
      <c r="G153" s="37"/>
      <c r="H153" s="104">
        <f>+'Ark1'!AG519</f>
        <v>0.93849840255591055</v>
      </c>
      <c r="I153" s="104"/>
      <c r="J153" s="104">
        <f>+'Ark1'!AH519</f>
        <v>0.86929468888143524</v>
      </c>
      <c r="K153" s="104"/>
      <c r="L153" s="104"/>
      <c r="M153" s="104"/>
      <c r="N153" s="104"/>
      <c r="O153" s="104"/>
      <c r="P153" s="37">
        <f>+'Ark1'!S519</f>
        <v>7.9148936170212751</v>
      </c>
      <c r="Q153" s="37"/>
      <c r="R153" s="37"/>
      <c r="S153" s="388"/>
      <c r="T153" s="388"/>
      <c r="U153" s="382"/>
      <c r="V153" s="37"/>
      <c r="W153" s="37">
        <f>+'Ark1'!T519</f>
        <v>9.4468085106382969</v>
      </c>
      <c r="X153" s="37"/>
      <c r="Y153" s="104">
        <f>+'Ark1'!U519</f>
        <v>40.325531914893624</v>
      </c>
      <c r="Z153" s="104"/>
      <c r="AA153" s="37">
        <f>+'Ark1'!W519</f>
        <v>61.702127659574487</v>
      </c>
      <c r="AB153" s="39"/>
      <c r="AC153" s="104">
        <f>+'Ark1'!X519</f>
        <v>100</v>
      </c>
      <c r="AD153" s="104">
        <f>+'Ark1'!Y519</f>
        <v>97.872340425531874</v>
      </c>
      <c r="AE153" s="104">
        <f>+'Ark1'!Z519</f>
        <v>61.702127659574487</v>
      </c>
      <c r="AF153" s="104">
        <f>+'Ark1'!AA519</f>
        <v>12.326868562082341</v>
      </c>
      <c r="AG153" s="37">
        <f>+'Ark1'!AB519</f>
        <v>1.4266429458927821</v>
      </c>
      <c r="AH153" s="37">
        <f>+'Ark1'!AC519</f>
        <v>2.3320934859395344</v>
      </c>
      <c r="AI153" s="37">
        <f t="shared" si="30"/>
        <v>5.0948924731182812</v>
      </c>
      <c r="AJ153" s="25"/>
      <c r="AT153"/>
      <c r="AX153"/>
      <c r="AY153"/>
      <c r="AZ153"/>
      <c r="BA153"/>
      <c r="BB153"/>
      <c r="BC153"/>
      <c r="BG153"/>
      <c r="BH153"/>
      <c r="BI153"/>
    </row>
    <row r="154" spans="1:61" ht="15.6">
      <c r="A154" s="25"/>
      <c r="B154" s="44">
        <f>+'Ark1'!C520</f>
        <v>2022</v>
      </c>
      <c r="C154" s="44">
        <f>+'Ark1'!E520</f>
        <v>38</v>
      </c>
      <c r="D154" s="44">
        <f>+'Ark1'!Q520</f>
        <v>24</v>
      </c>
      <c r="E154" s="37"/>
      <c r="F154" s="44">
        <f>+'Ark1'!R520</f>
        <v>35</v>
      </c>
      <c r="G154" s="37"/>
      <c r="H154" s="104">
        <f>+'Ark1'!AG520</f>
        <v>0.69888178913738008</v>
      </c>
      <c r="I154" s="104"/>
      <c r="J154" s="104">
        <f>+'Ark1'!AH520</f>
        <v>0.67537404599689388</v>
      </c>
      <c r="K154" s="104"/>
      <c r="L154" s="104"/>
      <c r="M154" s="104"/>
      <c r="N154" s="104"/>
      <c r="O154" s="104"/>
      <c r="P154" s="37">
        <f>+'Ark1'!S520</f>
        <v>8.6285714285714263</v>
      </c>
      <c r="Q154" s="37"/>
      <c r="R154" s="37"/>
      <c r="S154" s="388"/>
      <c r="T154" s="388"/>
      <c r="U154" s="382"/>
      <c r="V154" s="37"/>
      <c r="W154" s="37">
        <f>+'Ark1'!T520</f>
        <v>9.1999999999999993</v>
      </c>
      <c r="X154" s="37"/>
      <c r="Y154" s="104">
        <f>+'Ark1'!U520</f>
        <v>42.071428571428562</v>
      </c>
      <c r="Z154" s="104"/>
      <c r="AA154" s="37">
        <f>+'Ark1'!W520</f>
        <v>62.857142857142847</v>
      </c>
      <c r="AB154" s="39"/>
      <c r="AC154" s="104">
        <f>+'Ark1'!X520</f>
        <v>100</v>
      </c>
      <c r="AD154" s="104">
        <f>+'Ark1'!Y520</f>
        <v>97.142857142857125</v>
      </c>
      <c r="AE154" s="104">
        <f>+'Ark1'!Z520</f>
        <v>65.714285714285694</v>
      </c>
      <c r="AF154" s="104">
        <f>+'Ark1'!AA520</f>
        <v>12.323695443646573</v>
      </c>
      <c r="AG154" s="37">
        <f>+'Ark1'!AB520</f>
        <v>1.7416857890432218</v>
      </c>
      <c r="AH154" s="37">
        <f>+'Ark1'!AC520</f>
        <v>1.9827830369025703</v>
      </c>
      <c r="AI154" s="37">
        <f t="shared" si="30"/>
        <v>4.8758278145695364</v>
      </c>
      <c r="AJ154" s="25"/>
      <c r="AT154"/>
      <c r="AX154"/>
      <c r="AY154"/>
      <c r="AZ154"/>
      <c r="BA154"/>
      <c r="BB154"/>
      <c r="BC154"/>
      <c r="BG154"/>
      <c r="BH154"/>
      <c r="BI154"/>
    </row>
    <row r="155" spans="1:61" ht="15.6">
      <c r="A155" s="25"/>
      <c r="B155" s="44">
        <f>+'Ark1'!C521</f>
        <v>2022</v>
      </c>
      <c r="C155" s="44">
        <f>+'Ark1'!E521</f>
        <v>39</v>
      </c>
      <c r="D155" s="44">
        <f>+'Ark1'!Q521</f>
        <v>44</v>
      </c>
      <c r="E155" s="37"/>
      <c r="F155" s="44">
        <f>+'Ark1'!R521</f>
        <v>50</v>
      </c>
      <c r="G155" s="37"/>
      <c r="H155" s="104">
        <f>+'Ark1'!AG521</f>
        <v>0.99840255591054317</v>
      </c>
      <c r="I155" s="104"/>
      <c r="J155" s="104">
        <f>+'Ark1'!AH521</f>
        <v>0.86668033773564079</v>
      </c>
      <c r="K155" s="104"/>
      <c r="L155" s="104"/>
      <c r="M155" s="104"/>
      <c r="N155" s="104"/>
      <c r="O155" s="104"/>
      <c r="P155" s="37">
        <f>+'Ark1'!S521</f>
        <v>8.24</v>
      </c>
      <c r="Q155" s="37"/>
      <c r="R155" s="37"/>
      <c r="S155" s="388"/>
      <c r="T155" s="388"/>
      <c r="U155" s="382"/>
      <c r="V155" s="37"/>
      <c r="W155" s="37">
        <f>+'Ark1'!T521</f>
        <v>8.7799999999999994</v>
      </c>
      <c r="X155" s="37"/>
      <c r="Y155" s="104">
        <f>+'Ark1'!U521</f>
        <v>37.792000000000002</v>
      </c>
      <c r="Z155" s="104"/>
      <c r="AA155" s="37">
        <f>+'Ark1'!W521</f>
        <v>50</v>
      </c>
      <c r="AB155" s="39"/>
      <c r="AC155" s="104">
        <f>+'Ark1'!X521</f>
        <v>100</v>
      </c>
      <c r="AD155" s="104">
        <f>+'Ark1'!Y521</f>
        <v>90</v>
      </c>
      <c r="AE155" s="104">
        <f>+'Ark1'!Z521</f>
        <v>48</v>
      </c>
      <c r="AF155" s="104">
        <f>+'Ark1'!AA521</f>
        <v>14.630226792500544</v>
      </c>
      <c r="AG155" s="37">
        <f>+'Ark1'!AB521</f>
        <v>1.9955951493226287</v>
      </c>
      <c r="AH155" s="37">
        <f>+'Ark1'!AC521</f>
        <v>1.9625493624365236</v>
      </c>
      <c r="AI155" s="37">
        <f t="shared" si="30"/>
        <v>4.5864077669902912</v>
      </c>
      <c r="AJ155" s="25"/>
      <c r="AT155"/>
      <c r="AX155"/>
      <c r="AY155"/>
      <c r="AZ155"/>
      <c r="BA155"/>
      <c r="BB155"/>
      <c r="BC155"/>
      <c r="BG155"/>
      <c r="BH155"/>
      <c r="BI155"/>
    </row>
    <row r="156" spans="1:61" ht="15.6">
      <c r="A156" s="25"/>
      <c r="B156" s="44">
        <f>+'Ark1'!C522</f>
        <v>2022</v>
      </c>
      <c r="C156" s="44">
        <f>+'Ark1'!E522</f>
        <v>40</v>
      </c>
      <c r="D156" s="44">
        <f>+'Ark1'!Q522</f>
        <v>66</v>
      </c>
      <c r="E156" s="37"/>
      <c r="F156" s="44">
        <f>+'Ark1'!R522</f>
        <v>86</v>
      </c>
      <c r="G156" s="37"/>
      <c r="H156" s="104">
        <f>+'Ark1'!AG522</f>
        <v>1.7172523961661339</v>
      </c>
      <c r="I156" s="104"/>
      <c r="J156" s="104">
        <f>+'Ark1'!AH522</f>
        <v>1.6244293777298471</v>
      </c>
      <c r="K156" s="104"/>
      <c r="L156" s="104"/>
      <c r="M156" s="104"/>
      <c r="N156" s="104"/>
      <c r="O156" s="104"/>
      <c r="P156" s="37">
        <f>+'Ark1'!S522</f>
        <v>8.1976744186046488</v>
      </c>
      <c r="Q156" s="37"/>
      <c r="R156" s="37"/>
      <c r="S156" s="388"/>
      <c r="T156" s="388"/>
      <c r="U156" s="382"/>
      <c r="V156" s="37"/>
      <c r="W156" s="37">
        <f>+'Ark1'!T522</f>
        <v>8.8953488372093048</v>
      </c>
      <c r="X156" s="37"/>
      <c r="Y156" s="104">
        <f>+'Ark1'!U522</f>
        <v>41.182558139534905</v>
      </c>
      <c r="Z156" s="104"/>
      <c r="AA156" s="37">
        <f>+'Ark1'!W522</f>
        <v>63.953488372093005</v>
      </c>
      <c r="AB156" s="39"/>
      <c r="AC156" s="104">
        <f>+'Ark1'!X522</f>
        <v>98.837209302325562</v>
      </c>
      <c r="AD156" s="104">
        <f>+'Ark1'!Y522</f>
        <v>88.372093023255857</v>
      </c>
      <c r="AE156" s="104">
        <f>+'Ark1'!Z522</f>
        <v>61.62790697674415</v>
      </c>
      <c r="AF156" s="104">
        <f>+'Ark1'!AA522</f>
        <v>14.889681083161125</v>
      </c>
      <c r="AG156" s="37">
        <f>+'Ark1'!AB522</f>
        <v>1.9931263711079787</v>
      </c>
      <c r="AH156" s="37">
        <f>+'Ark1'!AC522</f>
        <v>1.6212905408493179</v>
      </c>
      <c r="AI156" s="37">
        <f t="shared" si="30"/>
        <v>5.0236879432624155</v>
      </c>
      <c r="AJ156" s="25"/>
      <c r="AT156"/>
      <c r="AX156"/>
      <c r="AY156"/>
      <c r="AZ156"/>
      <c r="BA156"/>
      <c r="BB156"/>
      <c r="BC156"/>
      <c r="BG156"/>
      <c r="BH156"/>
      <c r="BI156"/>
    </row>
    <row r="157" spans="1:61" ht="15.6">
      <c r="A157" s="25"/>
      <c r="B157" s="44">
        <f>+'Ark1'!C523</f>
        <v>2022</v>
      </c>
      <c r="C157" s="44">
        <f>+'Ark1'!E523</f>
        <v>41</v>
      </c>
      <c r="D157" s="44">
        <f>+'Ark1'!Q523</f>
        <v>103</v>
      </c>
      <c r="E157" s="37"/>
      <c r="F157" s="44">
        <f>+'Ark1'!R523</f>
        <v>141</v>
      </c>
      <c r="G157" s="37"/>
      <c r="H157" s="104">
        <f>+'Ark1'!AG523</f>
        <v>2.8154952076677322</v>
      </c>
      <c r="I157" s="104"/>
      <c r="J157" s="104">
        <f>+'Ark1'!AH523</f>
        <v>2.7412618408893965</v>
      </c>
      <c r="K157" s="104"/>
      <c r="L157" s="104"/>
      <c r="M157" s="104"/>
      <c r="N157" s="104"/>
      <c r="O157" s="104"/>
      <c r="P157" s="37">
        <f>+'Ark1'!S523</f>
        <v>8.2907801418439711</v>
      </c>
      <c r="Q157" s="37"/>
      <c r="R157" s="37"/>
      <c r="S157" s="388"/>
      <c r="T157" s="388"/>
      <c r="U157" s="382"/>
      <c r="V157" s="37"/>
      <c r="W157" s="37">
        <f>+'Ark1'!T523</f>
        <v>8.1843971631205648</v>
      </c>
      <c r="X157" s="37"/>
      <c r="Y157" s="104">
        <f>+'Ark1'!U523</f>
        <v>42.387943262411355</v>
      </c>
      <c r="Z157" s="104"/>
      <c r="AA157" s="37">
        <f>+'Ark1'!W523</f>
        <v>34.751773049645408</v>
      </c>
      <c r="AB157" s="39"/>
      <c r="AC157" s="104">
        <f>+'Ark1'!X523</f>
        <v>98.581560283687978</v>
      </c>
      <c r="AD157" s="104">
        <f>+'Ark1'!Y523</f>
        <v>95.035460992907829</v>
      </c>
      <c r="AE157" s="104">
        <f>+'Ark1'!Z523</f>
        <v>64.539007092198588</v>
      </c>
      <c r="AF157" s="104">
        <f>+'Ark1'!AA523</f>
        <v>14.20854540185225</v>
      </c>
      <c r="AG157" s="37">
        <f>+'Ark1'!AB523</f>
        <v>2.0300543509902536</v>
      </c>
      <c r="AH157" s="37">
        <f>+'Ark1'!AC523</f>
        <v>1.6994068088118075</v>
      </c>
      <c r="AI157" s="37">
        <f t="shared" si="30"/>
        <v>5.112660393498718</v>
      </c>
      <c r="AJ157" s="25"/>
      <c r="AT157"/>
      <c r="AX157"/>
      <c r="AY157"/>
      <c r="AZ157"/>
      <c r="BA157"/>
      <c r="BB157"/>
      <c r="BC157"/>
      <c r="BG157"/>
      <c r="BH157"/>
      <c r="BI157"/>
    </row>
    <row r="158" spans="1:61" ht="15.6">
      <c r="A158" s="25"/>
      <c r="B158" s="44">
        <f>+'Ark1'!C524</f>
        <v>2022</v>
      </c>
      <c r="C158" s="44">
        <f>+'Ark1'!E524</f>
        <v>42</v>
      </c>
      <c r="D158" s="44">
        <f>+'Ark1'!Q524</f>
        <v>138</v>
      </c>
      <c r="E158" s="37"/>
      <c r="F158" s="44">
        <f>+'Ark1'!R524</f>
        <v>183</v>
      </c>
      <c r="G158" s="37"/>
      <c r="H158" s="104">
        <f>+'Ark1'!AG524</f>
        <v>3.6541533546325873</v>
      </c>
      <c r="I158" s="104"/>
      <c r="J158" s="104">
        <f>+'Ark1'!AH524</f>
        <v>3.581385874880914</v>
      </c>
      <c r="K158" s="104"/>
      <c r="L158" s="104"/>
      <c r="M158" s="104"/>
      <c r="N158" s="104"/>
      <c r="O158" s="104"/>
      <c r="P158" s="37">
        <f>+'Ark1'!S524</f>
        <v>8.1475409836065591</v>
      </c>
      <c r="Q158" s="37"/>
      <c r="R158" s="37"/>
      <c r="S158" s="388"/>
      <c r="T158" s="388"/>
      <c r="U158" s="382"/>
      <c r="V158" s="37"/>
      <c r="W158" s="37">
        <f>+'Ark1'!T524</f>
        <v>8.1366120218579194</v>
      </c>
      <c r="X158" s="37"/>
      <c r="Y158" s="104">
        <f>+'Ark1'!U524</f>
        <v>42.668852459016406</v>
      </c>
      <c r="Z158" s="104"/>
      <c r="AA158" s="37">
        <f>+'Ark1'!W524</f>
        <v>38.251366120218577</v>
      </c>
      <c r="AB158" s="39"/>
      <c r="AC158" s="104">
        <f>+'Ark1'!X524</f>
        <v>100</v>
      </c>
      <c r="AD158" s="104">
        <f>+'Ark1'!Y524</f>
        <v>95.628415300546436</v>
      </c>
      <c r="AE158" s="104">
        <f>+'Ark1'!Z524</f>
        <v>69.398907103825138</v>
      </c>
      <c r="AF158" s="104">
        <f>+'Ark1'!AA524</f>
        <v>12.73371508146953</v>
      </c>
      <c r="AG158" s="37">
        <f>+'Ark1'!AB524</f>
        <v>1.8332335692318609</v>
      </c>
      <c r="AH158" s="37">
        <f>+'Ark1'!AC524</f>
        <v>1.6522623990351284</v>
      </c>
      <c r="AI158" s="37">
        <f t="shared" si="30"/>
        <v>5.2370221327967812</v>
      </c>
      <c r="AJ158" s="25"/>
      <c r="AT158"/>
      <c r="AX158"/>
      <c r="AY158"/>
      <c r="AZ158"/>
      <c r="BA158"/>
      <c r="BB158"/>
      <c r="BC158"/>
      <c r="BG158"/>
      <c r="BH158"/>
      <c r="BI158"/>
    </row>
    <row r="159" spans="1:61" ht="15.6">
      <c r="A159" s="25"/>
      <c r="B159" s="44">
        <f>+'Ark1'!C525</f>
        <v>2022</v>
      </c>
      <c r="C159" s="44">
        <f>+'Ark1'!E525</f>
        <v>43</v>
      </c>
      <c r="D159" s="44">
        <f>+'Ark1'!Q525</f>
        <v>132</v>
      </c>
      <c r="E159" s="37"/>
      <c r="F159" s="44">
        <f>+'Ark1'!R525</f>
        <v>173</v>
      </c>
      <c r="G159" s="37"/>
      <c r="H159" s="104">
        <f>+'Ark1'!AG525</f>
        <v>3.4544728434504801</v>
      </c>
      <c r="I159" s="104"/>
      <c r="J159" s="104">
        <f>+'Ark1'!AH525</f>
        <v>3.4555759592157558</v>
      </c>
      <c r="K159" s="104"/>
      <c r="L159" s="104"/>
      <c r="M159" s="104"/>
      <c r="N159" s="104"/>
      <c r="O159" s="104"/>
      <c r="P159" s="37">
        <f>+'Ark1'!S525</f>
        <v>7.9768786127167646</v>
      </c>
      <c r="Q159" s="37"/>
      <c r="R159" s="37"/>
      <c r="S159" s="388"/>
      <c r="T159" s="388"/>
      <c r="U159" s="382"/>
      <c r="V159" s="37"/>
      <c r="W159" s="37">
        <f>+'Ark1'!T525</f>
        <v>7.3294797687861264</v>
      </c>
      <c r="X159" s="37"/>
      <c r="Y159" s="104">
        <f>+'Ark1'!U525</f>
        <v>43.549710982658993</v>
      </c>
      <c r="Z159" s="104"/>
      <c r="AA159" s="37">
        <f>+'Ark1'!W525</f>
        <v>27.745664739884379</v>
      </c>
      <c r="AB159" s="39"/>
      <c r="AC159" s="104">
        <f>+'Ark1'!X525</f>
        <v>99.421965317919074</v>
      </c>
      <c r="AD159" s="104">
        <f>+'Ark1'!Y525</f>
        <v>94.219653179190757</v>
      </c>
      <c r="AE159" s="104">
        <f>+'Ark1'!Z525</f>
        <v>75.144508670520196</v>
      </c>
      <c r="AF159" s="104">
        <f>+'Ark1'!AA525</f>
        <v>11.393333535423897</v>
      </c>
      <c r="AG159" s="37">
        <f>+'Ark1'!AB525</f>
        <v>1.9411984773890929</v>
      </c>
      <c r="AH159" s="37">
        <f>+'Ark1'!AC525</f>
        <v>1.9086351586057095</v>
      </c>
      <c r="AI159" s="37">
        <f t="shared" si="30"/>
        <v>5.4594927536231914</v>
      </c>
      <c r="AJ159" s="25"/>
      <c r="AT159"/>
      <c r="AX159"/>
      <c r="AY159"/>
      <c r="AZ159"/>
      <c r="BA159"/>
      <c r="BB159"/>
      <c r="BC159"/>
      <c r="BG159"/>
      <c r="BH159"/>
      <c r="BI159"/>
    </row>
    <row r="160" spans="1:61" ht="15.6">
      <c r="A160" s="25"/>
      <c r="B160" s="44">
        <f>+'Ark1'!C526</f>
        <v>2022</v>
      </c>
      <c r="C160" s="44">
        <f>+'Ark1'!E526</f>
        <v>44</v>
      </c>
      <c r="D160" s="44">
        <f>+'Ark1'!Q526</f>
        <v>107</v>
      </c>
      <c r="E160" s="37"/>
      <c r="F160" s="44">
        <f>+'Ark1'!R526</f>
        <v>165</v>
      </c>
      <c r="G160" s="37"/>
      <c r="H160" s="104">
        <f>+'Ark1'!AG526</f>
        <v>3.2947284345047922</v>
      </c>
      <c r="I160" s="104"/>
      <c r="J160" s="104">
        <f>+'Ark1'!AH526</f>
        <v>3.0344360956949727</v>
      </c>
      <c r="K160" s="104"/>
      <c r="L160" s="104"/>
      <c r="M160" s="104"/>
      <c r="N160" s="104"/>
      <c r="O160" s="104"/>
      <c r="P160" s="37">
        <f>+'Ark1'!S526</f>
        <v>7.8</v>
      </c>
      <c r="Q160" s="37"/>
      <c r="R160" s="37"/>
      <c r="S160" s="388"/>
      <c r="T160" s="388"/>
      <c r="U160" s="382"/>
      <c r="V160" s="37"/>
      <c r="W160" s="37">
        <f>+'Ark1'!T526</f>
        <v>7.4060606060606062</v>
      </c>
      <c r="X160" s="37"/>
      <c r="Y160" s="104">
        <f>+'Ark1'!U526</f>
        <v>40.096363636363613</v>
      </c>
      <c r="Z160" s="104"/>
      <c r="AA160" s="37">
        <f>+'Ark1'!W526</f>
        <v>21.818181818181817</v>
      </c>
      <c r="AB160" s="39"/>
      <c r="AC160" s="104">
        <f>+'Ark1'!X526</f>
        <v>99.393939393939377</v>
      </c>
      <c r="AD160" s="104">
        <f>+'Ark1'!Y526</f>
        <v>88.484848484848484</v>
      </c>
      <c r="AE160" s="104">
        <f>+'Ark1'!Z526</f>
        <v>60</v>
      </c>
      <c r="AF160" s="104">
        <f>+'Ark1'!AA526</f>
        <v>14.197767177886297</v>
      </c>
      <c r="AG160" s="37">
        <f>+'Ark1'!AB526</f>
        <v>1.5616618964384985</v>
      </c>
      <c r="AH160" s="37">
        <f>+'Ark1'!AC526</f>
        <v>1.6139429215132315</v>
      </c>
      <c r="AI160" s="37">
        <f t="shared" si="30"/>
        <v>5.1405594405594375</v>
      </c>
      <c r="AJ160" s="25"/>
      <c r="AT160"/>
      <c r="AX160"/>
      <c r="AY160"/>
      <c r="AZ160"/>
      <c r="BA160"/>
      <c r="BB160"/>
      <c r="BC160"/>
      <c r="BG160"/>
      <c r="BH160"/>
      <c r="BI160"/>
    </row>
    <row r="161" spans="1:61" ht="15.6">
      <c r="A161" s="25"/>
      <c r="B161" s="44">
        <f>+'Ark1'!C527</f>
        <v>2022</v>
      </c>
      <c r="C161" s="44">
        <f>+'Ark1'!E527</f>
        <v>45</v>
      </c>
      <c r="D161" s="44">
        <f>+'Ark1'!Q527</f>
        <v>88</v>
      </c>
      <c r="E161" s="37"/>
      <c r="F161" s="44">
        <f>+'Ark1'!R527</f>
        <v>140</v>
      </c>
      <c r="G161" s="37"/>
      <c r="H161" s="104">
        <f>+'Ark1'!AG527</f>
        <v>2.7955271565495203</v>
      </c>
      <c r="I161" s="104"/>
      <c r="J161" s="104">
        <f>+'Ark1'!AH527</f>
        <v>2.4960632228996245</v>
      </c>
      <c r="K161" s="104"/>
      <c r="L161" s="104"/>
      <c r="M161" s="104"/>
      <c r="N161" s="104"/>
      <c r="O161" s="104"/>
      <c r="P161" s="37">
        <f>+'Ark1'!S527</f>
        <v>7.8714285714285692</v>
      </c>
      <c r="Q161" s="37"/>
      <c r="R161" s="37"/>
      <c r="S161" s="388"/>
      <c r="T161" s="388"/>
      <c r="U161" s="382"/>
      <c r="V161" s="37"/>
      <c r="W161" s="37">
        <f>+'Ark1'!T527</f>
        <v>6.95</v>
      </c>
      <c r="X161" s="37"/>
      <c r="Y161" s="104">
        <f>+'Ark1'!U527</f>
        <v>38.872142857142848</v>
      </c>
      <c r="Z161" s="104"/>
      <c r="AA161" s="37">
        <f>+'Ark1'!W527</f>
        <v>14.285714285714288</v>
      </c>
      <c r="AB161" s="39"/>
      <c r="AC161" s="104">
        <f>+'Ark1'!X527</f>
        <v>97.857142857142875</v>
      </c>
      <c r="AD161" s="104">
        <f>+'Ark1'!Y527</f>
        <v>87.142857142857125</v>
      </c>
      <c r="AE161" s="104">
        <f>+'Ark1'!Z527</f>
        <v>56.428571428571438</v>
      </c>
      <c r="AF161" s="104">
        <f>+'Ark1'!AA527</f>
        <v>13.53955616416023</v>
      </c>
      <c r="AG161" s="37">
        <f>+'Ark1'!AB527</f>
        <v>2.0207596066220019</v>
      </c>
      <c r="AH161" s="37">
        <f>+'Ark1'!AC527</f>
        <v>1.7901516296512026</v>
      </c>
      <c r="AI161" s="37">
        <f t="shared" si="30"/>
        <v>4.9383847549909259</v>
      </c>
      <c r="AJ161" s="25"/>
      <c r="AT161"/>
      <c r="AX161"/>
      <c r="AY161"/>
      <c r="AZ161"/>
      <c r="BA161"/>
      <c r="BB161"/>
      <c r="BC161"/>
      <c r="BG161"/>
      <c r="BH161"/>
      <c r="BI161"/>
    </row>
    <row r="162" spans="1:61" ht="15.6">
      <c r="A162" s="25"/>
      <c r="B162" s="44">
        <f>+'Ark1'!C528</f>
        <v>2022</v>
      </c>
      <c r="C162" s="44">
        <f>+'Ark1'!E528</f>
        <v>46</v>
      </c>
      <c r="D162" s="44">
        <f>+'Ark1'!Q528</f>
        <v>0</v>
      </c>
      <c r="E162" s="37"/>
      <c r="F162" s="44">
        <f>+'Ark1'!R528</f>
        <v>0</v>
      </c>
      <c r="G162" s="37"/>
      <c r="H162" s="104">
        <f>+'Ark1'!AG528</f>
        <v>0</v>
      </c>
      <c r="I162" s="104"/>
      <c r="J162" s="104">
        <f>+'Ark1'!AH528</f>
        <v>0</v>
      </c>
      <c r="K162" s="104"/>
      <c r="L162" s="104"/>
      <c r="M162" s="104"/>
      <c r="N162" s="104"/>
      <c r="O162" s="104"/>
      <c r="P162" s="37">
        <f>+'Ark1'!S528</f>
        <v>0</v>
      </c>
      <c r="Q162" s="37"/>
      <c r="R162" s="37"/>
      <c r="S162" s="388"/>
      <c r="T162" s="388"/>
      <c r="U162" s="382"/>
      <c r="V162" s="37"/>
      <c r="W162" s="37">
        <f>+'Ark1'!T528</f>
        <v>0</v>
      </c>
      <c r="X162" s="37"/>
      <c r="Y162" s="104">
        <f>+'Ark1'!U528</f>
        <v>0</v>
      </c>
      <c r="Z162" s="104"/>
      <c r="AA162" s="37">
        <f>+'Ark1'!W528</f>
        <v>0</v>
      </c>
      <c r="AB162" s="39"/>
      <c r="AC162" s="104">
        <f>+'Ark1'!X528</f>
        <v>0</v>
      </c>
      <c r="AD162" s="104">
        <f>+'Ark1'!Y528</f>
        <v>0</v>
      </c>
      <c r="AE162" s="104">
        <f>+'Ark1'!Z528</f>
        <v>0</v>
      </c>
      <c r="AF162" s="104">
        <f>+'Ark1'!AA528</f>
        <v>0</v>
      </c>
      <c r="AG162" s="37">
        <f>+'Ark1'!AB528</f>
        <v>0</v>
      </c>
      <c r="AH162" s="37">
        <f>+'Ark1'!AC528</f>
        <v>0</v>
      </c>
      <c r="AI162" s="37" t="e">
        <f t="shared" si="30"/>
        <v>#DIV/0!</v>
      </c>
      <c r="AJ162" s="25"/>
      <c r="AT162"/>
      <c r="AX162"/>
      <c r="AY162"/>
      <c r="AZ162"/>
      <c r="BA162"/>
      <c r="BB162"/>
      <c r="BC162"/>
      <c r="BG162"/>
      <c r="BH162"/>
      <c r="BI162"/>
    </row>
    <row r="163" spans="1:61" ht="15.6">
      <c r="A163" s="25"/>
      <c r="B163" s="44">
        <f>+'Ark1'!C529</f>
        <v>2022</v>
      </c>
      <c r="C163" s="44">
        <f>+'Ark1'!E529</f>
        <v>47</v>
      </c>
      <c r="D163" s="44">
        <f>+'Ark1'!Q529</f>
        <v>0</v>
      </c>
      <c r="E163" s="37"/>
      <c r="F163" s="44">
        <f>+'Ark1'!R529</f>
        <v>0</v>
      </c>
      <c r="G163" s="37"/>
      <c r="H163" s="104">
        <f>+'Ark1'!AG529</f>
        <v>0</v>
      </c>
      <c r="I163" s="104"/>
      <c r="J163" s="104">
        <f>+'Ark1'!AH529</f>
        <v>0</v>
      </c>
      <c r="K163" s="104"/>
      <c r="L163" s="104"/>
      <c r="M163" s="104"/>
      <c r="N163" s="104"/>
      <c r="O163" s="104"/>
      <c r="P163" s="37">
        <f>+'Ark1'!S529</f>
        <v>0</v>
      </c>
      <c r="Q163" s="37"/>
      <c r="R163" s="37"/>
      <c r="S163" s="388"/>
      <c r="T163" s="388"/>
      <c r="U163" s="382"/>
      <c r="V163" s="37"/>
      <c r="W163" s="37">
        <f>+'Ark1'!T529</f>
        <v>0</v>
      </c>
      <c r="X163" s="37"/>
      <c r="Y163" s="104">
        <f>+'Ark1'!U529</f>
        <v>0</v>
      </c>
      <c r="Z163" s="104"/>
      <c r="AA163" s="37">
        <f>+'Ark1'!W529</f>
        <v>0</v>
      </c>
      <c r="AB163" s="39"/>
      <c r="AC163" s="104">
        <f>+'Ark1'!X529</f>
        <v>0</v>
      </c>
      <c r="AD163" s="104">
        <f>+'Ark1'!Y529</f>
        <v>0</v>
      </c>
      <c r="AE163" s="104">
        <f>+'Ark1'!Z529</f>
        <v>0</v>
      </c>
      <c r="AF163" s="104">
        <f>+'Ark1'!AA529</f>
        <v>0</v>
      </c>
      <c r="AG163" s="37">
        <f>+'Ark1'!AB529</f>
        <v>0</v>
      </c>
      <c r="AH163" s="37">
        <f>+'Ark1'!AC529</f>
        <v>0</v>
      </c>
      <c r="AI163" s="37" t="e">
        <f t="shared" si="30"/>
        <v>#DIV/0!</v>
      </c>
      <c r="AJ163" s="25"/>
      <c r="AT163"/>
      <c r="AX163"/>
      <c r="AY163"/>
      <c r="AZ163"/>
      <c r="BA163"/>
      <c r="BB163"/>
      <c r="BC163"/>
      <c r="BG163"/>
      <c r="BH163"/>
      <c r="BI163"/>
    </row>
    <row r="164" spans="1:61" ht="15.6">
      <c r="A164" s="25"/>
      <c r="B164" s="44">
        <f>+'Ark1'!C530</f>
        <v>2022</v>
      </c>
      <c r="C164" s="44">
        <f>+'Ark1'!E530</f>
        <v>48</v>
      </c>
      <c r="D164" s="44">
        <f>+'Ark1'!Q530</f>
        <v>0</v>
      </c>
      <c r="E164" s="37"/>
      <c r="F164" s="44">
        <f>+'Ark1'!R530</f>
        <v>0</v>
      </c>
      <c r="G164" s="37"/>
      <c r="H164" s="104">
        <f>+'Ark1'!AG530</f>
        <v>0</v>
      </c>
      <c r="I164" s="104"/>
      <c r="J164" s="104">
        <f>+'Ark1'!AH530</f>
        <v>0</v>
      </c>
      <c r="K164" s="104"/>
      <c r="L164" s="104"/>
      <c r="M164" s="104"/>
      <c r="N164" s="104"/>
      <c r="O164" s="104"/>
      <c r="P164" s="37">
        <f>+'Ark1'!S530</f>
        <v>0</v>
      </c>
      <c r="Q164" s="37"/>
      <c r="R164" s="37"/>
      <c r="S164" s="388"/>
      <c r="T164" s="388"/>
      <c r="U164" s="382"/>
      <c r="V164" s="37"/>
      <c r="W164" s="37">
        <f>+'Ark1'!T530</f>
        <v>0</v>
      </c>
      <c r="X164" s="37"/>
      <c r="Y164" s="104">
        <f>+'Ark1'!U530</f>
        <v>0</v>
      </c>
      <c r="Z164" s="104"/>
      <c r="AA164" s="37">
        <f>+'Ark1'!W530</f>
        <v>0</v>
      </c>
      <c r="AB164" s="39"/>
      <c r="AC164" s="104">
        <f>+'Ark1'!X530</f>
        <v>0</v>
      </c>
      <c r="AD164" s="104">
        <f>+'Ark1'!Y530</f>
        <v>0</v>
      </c>
      <c r="AE164" s="104">
        <f>+'Ark1'!Z530</f>
        <v>0</v>
      </c>
      <c r="AF164" s="104">
        <f>+'Ark1'!AA530</f>
        <v>0</v>
      </c>
      <c r="AG164" s="37">
        <f>+'Ark1'!AB530</f>
        <v>0</v>
      </c>
      <c r="AH164" s="37">
        <f>+'Ark1'!AC530</f>
        <v>0</v>
      </c>
      <c r="AI164" s="37" t="e">
        <f t="shared" si="30"/>
        <v>#DIV/0!</v>
      </c>
      <c r="AJ164" s="25"/>
      <c r="AT164"/>
      <c r="AX164"/>
      <c r="AY164"/>
      <c r="AZ164"/>
      <c r="BA164"/>
      <c r="BB164"/>
      <c r="BC164"/>
      <c r="BG164"/>
      <c r="BH164"/>
      <c r="BI164"/>
    </row>
    <row r="165" spans="1:61" ht="15.6">
      <c r="A165" s="25"/>
      <c r="B165" s="44">
        <f>+'Ark1'!C531</f>
        <v>2022</v>
      </c>
      <c r="C165" s="44">
        <f>+'Ark1'!E531</f>
        <v>49</v>
      </c>
      <c r="D165" s="44">
        <f>+'Ark1'!Q531</f>
        <v>0</v>
      </c>
      <c r="E165" s="37"/>
      <c r="F165" s="44">
        <f>+'Ark1'!R531</f>
        <v>0</v>
      </c>
      <c r="G165" s="37"/>
      <c r="H165" s="104">
        <f>+'Ark1'!AG531</f>
        <v>0</v>
      </c>
      <c r="I165" s="104"/>
      <c r="J165" s="104">
        <f>+'Ark1'!AH531</f>
        <v>0</v>
      </c>
      <c r="K165" s="104"/>
      <c r="L165" s="104"/>
      <c r="M165" s="104"/>
      <c r="N165" s="104"/>
      <c r="O165" s="104"/>
      <c r="P165" s="37">
        <f>+'Ark1'!S531</f>
        <v>0</v>
      </c>
      <c r="Q165" s="37"/>
      <c r="R165" s="37"/>
      <c r="S165" s="388"/>
      <c r="T165" s="388"/>
      <c r="U165" s="382"/>
      <c r="V165" s="37"/>
      <c r="W165" s="37">
        <f>+'Ark1'!T531</f>
        <v>0</v>
      </c>
      <c r="X165" s="37"/>
      <c r="Y165" s="104">
        <f>+'Ark1'!U531</f>
        <v>0</v>
      </c>
      <c r="Z165" s="104"/>
      <c r="AA165" s="37">
        <f>+'Ark1'!W531</f>
        <v>0</v>
      </c>
      <c r="AB165" s="39"/>
      <c r="AC165" s="104">
        <f>+'Ark1'!X531</f>
        <v>0</v>
      </c>
      <c r="AD165" s="104">
        <f>+'Ark1'!Y531</f>
        <v>0</v>
      </c>
      <c r="AE165" s="104">
        <f>+'Ark1'!Z531</f>
        <v>0</v>
      </c>
      <c r="AF165" s="104">
        <f>+'Ark1'!AA531</f>
        <v>0</v>
      </c>
      <c r="AG165" s="37">
        <f>+'Ark1'!AB531</f>
        <v>0</v>
      </c>
      <c r="AH165" s="37">
        <f>+'Ark1'!AC531</f>
        <v>0</v>
      </c>
      <c r="AI165" s="37" t="e">
        <f t="shared" si="30"/>
        <v>#DIV/0!</v>
      </c>
      <c r="AJ165" s="25"/>
      <c r="AT165"/>
      <c r="AX165"/>
      <c r="AY165"/>
      <c r="AZ165"/>
      <c r="BA165"/>
      <c r="BB165"/>
      <c r="BC165"/>
      <c r="BG165"/>
      <c r="BH165"/>
      <c r="BI165"/>
    </row>
    <row r="166" spans="1:61" ht="15.6">
      <c r="A166" s="25"/>
      <c r="B166" s="44">
        <f>+'Ark1'!C532</f>
        <v>2022</v>
      </c>
      <c r="C166" s="44">
        <f>+'Ark1'!E532</f>
        <v>50</v>
      </c>
      <c r="D166" s="44">
        <f>+'Ark1'!Q532</f>
        <v>0</v>
      </c>
      <c r="E166" s="37"/>
      <c r="F166" s="44">
        <f>+'Ark1'!R532</f>
        <v>0</v>
      </c>
      <c r="G166" s="37"/>
      <c r="H166" s="104">
        <f>+'Ark1'!AG532</f>
        <v>0</v>
      </c>
      <c r="I166" s="104"/>
      <c r="J166" s="104">
        <f>+'Ark1'!AH532</f>
        <v>0</v>
      </c>
      <c r="K166" s="104"/>
      <c r="L166" s="104"/>
      <c r="M166" s="104"/>
      <c r="N166" s="104"/>
      <c r="O166" s="104"/>
      <c r="P166" s="37">
        <f>+'Ark1'!S532</f>
        <v>0</v>
      </c>
      <c r="Q166" s="37"/>
      <c r="R166" s="37"/>
      <c r="S166" s="388"/>
      <c r="T166" s="388"/>
      <c r="U166" s="382"/>
      <c r="V166" s="37"/>
      <c r="W166" s="37">
        <f>+'Ark1'!T532</f>
        <v>0</v>
      </c>
      <c r="X166" s="37"/>
      <c r="Y166" s="104">
        <f>+'Ark1'!U532</f>
        <v>0</v>
      </c>
      <c r="Z166" s="104"/>
      <c r="AA166" s="37">
        <f>+'Ark1'!W532</f>
        <v>0</v>
      </c>
      <c r="AB166" s="39"/>
      <c r="AC166" s="104">
        <f>+'Ark1'!X532</f>
        <v>0</v>
      </c>
      <c r="AD166" s="104">
        <f>+'Ark1'!Y532</f>
        <v>0</v>
      </c>
      <c r="AE166" s="104">
        <f>+'Ark1'!Z532</f>
        <v>0</v>
      </c>
      <c r="AF166" s="104">
        <f>+'Ark1'!AA532</f>
        <v>0</v>
      </c>
      <c r="AG166" s="37">
        <f>+'Ark1'!AB532</f>
        <v>0</v>
      </c>
      <c r="AH166" s="37">
        <f>+'Ark1'!AC532</f>
        <v>0</v>
      </c>
      <c r="AI166" s="37" t="e">
        <f t="shared" si="30"/>
        <v>#DIV/0!</v>
      </c>
      <c r="AJ166" s="25"/>
      <c r="AT166"/>
      <c r="AX166"/>
      <c r="AY166"/>
      <c r="AZ166"/>
      <c r="BA166"/>
      <c r="BB166"/>
      <c r="BC166"/>
      <c r="BG166"/>
      <c r="BH166"/>
      <c r="BI166"/>
    </row>
    <row r="167" spans="1:61" ht="15.6">
      <c r="A167" s="25"/>
      <c r="B167" s="44">
        <f>+'Ark1'!C533</f>
        <v>2022</v>
      </c>
      <c r="C167" s="44">
        <f>+'Ark1'!E533</f>
        <v>51</v>
      </c>
      <c r="D167" s="44">
        <f>+'Ark1'!Q533</f>
        <v>0</v>
      </c>
      <c r="E167" s="37"/>
      <c r="F167" s="44">
        <f>+'Ark1'!R533</f>
        <v>0</v>
      </c>
      <c r="G167" s="37"/>
      <c r="H167" s="104">
        <f>+'Ark1'!AG533</f>
        <v>0</v>
      </c>
      <c r="I167" s="104"/>
      <c r="J167" s="104">
        <f>+'Ark1'!AH533</f>
        <v>0</v>
      </c>
      <c r="K167" s="104"/>
      <c r="L167" s="104"/>
      <c r="M167" s="104"/>
      <c r="N167" s="104"/>
      <c r="O167" s="104"/>
      <c r="P167" s="37">
        <f>+'Ark1'!S533</f>
        <v>0</v>
      </c>
      <c r="Q167" s="37"/>
      <c r="R167" s="37"/>
      <c r="S167" s="388"/>
      <c r="T167" s="388"/>
      <c r="U167" s="382"/>
      <c r="V167" s="37"/>
      <c r="W167" s="37">
        <f>+'Ark1'!T533</f>
        <v>0</v>
      </c>
      <c r="X167" s="37"/>
      <c r="Y167" s="104">
        <f>+'Ark1'!U533</f>
        <v>0</v>
      </c>
      <c r="Z167" s="104"/>
      <c r="AA167" s="37">
        <f>+'Ark1'!W533</f>
        <v>0</v>
      </c>
      <c r="AB167" s="39"/>
      <c r="AC167" s="104">
        <f>+'Ark1'!X533</f>
        <v>0</v>
      </c>
      <c r="AD167" s="104">
        <f>+'Ark1'!Y533</f>
        <v>0</v>
      </c>
      <c r="AE167" s="104">
        <f>+'Ark1'!Z533</f>
        <v>0</v>
      </c>
      <c r="AF167" s="104">
        <f>+'Ark1'!AA533</f>
        <v>0</v>
      </c>
      <c r="AG167" s="37">
        <f>+'Ark1'!AB533</f>
        <v>0</v>
      </c>
      <c r="AH167" s="37">
        <f>+'Ark1'!AC533</f>
        <v>0</v>
      </c>
      <c r="AI167" s="37" t="e">
        <f t="shared" si="30"/>
        <v>#DIV/0!</v>
      </c>
      <c r="AJ167" s="25"/>
      <c r="AT167"/>
      <c r="AX167"/>
      <c r="AY167"/>
      <c r="AZ167"/>
      <c r="BA167"/>
      <c r="BB167"/>
      <c r="BC167"/>
      <c r="BG167"/>
      <c r="BH167"/>
      <c r="BI167"/>
    </row>
    <row r="168" spans="1:61" ht="15.6">
      <c r="A168" s="25"/>
      <c r="B168" s="44">
        <f>+'Ark1'!C534</f>
        <v>2022</v>
      </c>
      <c r="C168" s="44">
        <f>+'Ark1'!E534</f>
        <v>52</v>
      </c>
      <c r="D168" s="44">
        <f>+'Ark1'!Q534</f>
        <v>0</v>
      </c>
      <c r="E168" s="37"/>
      <c r="F168" s="44">
        <f>+'Ark1'!R534</f>
        <v>0</v>
      </c>
      <c r="G168" s="37"/>
      <c r="H168" s="104">
        <f>+'Ark1'!AG534</f>
        <v>0</v>
      </c>
      <c r="I168" s="104"/>
      <c r="J168" s="104">
        <f>+'Ark1'!AH534</f>
        <v>0</v>
      </c>
      <c r="K168" s="104"/>
      <c r="L168" s="104"/>
      <c r="M168" s="104"/>
      <c r="N168" s="104"/>
      <c r="O168" s="104"/>
      <c r="P168" s="37">
        <f>+'Ark1'!S534</f>
        <v>0</v>
      </c>
      <c r="Q168" s="37"/>
      <c r="R168" s="37"/>
      <c r="S168" s="388"/>
      <c r="T168" s="388"/>
      <c r="U168" s="382"/>
      <c r="V168" s="37"/>
      <c r="W168" s="37">
        <f>+'Ark1'!T534</f>
        <v>0</v>
      </c>
      <c r="X168" s="37"/>
      <c r="Y168" s="104">
        <f>+'Ark1'!U534</f>
        <v>0</v>
      </c>
      <c r="Z168" s="104"/>
      <c r="AA168" s="37">
        <f>+'Ark1'!W534</f>
        <v>0</v>
      </c>
      <c r="AB168" s="39"/>
      <c r="AC168" s="104">
        <f>+'Ark1'!X534</f>
        <v>0</v>
      </c>
      <c r="AD168" s="104">
        <f>+'Ark1'!Y534</f>
        <v>0</v>
      </c>
      <c r="AE168" s="104">
        <f>+'Ark1'!Z534</f>
        <v>0</v>
      </c>
      <c r="AF168" s="104">
        <f>+'Ark1'!AA534</f>
        <v>0</v>
      </c>
      <c r="AG168" s="37">
        <f>+'Ark1'!AB534</f>
        <v>0</v>
      </c>
      <c r="AH168" s="37">
        <f>+'Ark1'!AC534</f>
        <v>0</v>
      </c>
      <c r="AI168" s="37" t="e">
        <f t="shared" si="30"/>
        <v>#DIV/0!</v>
      </c>
      <c r="AJ168" s="25"/>
      <c r="AT168"/>
      <c r="AX168"/>
      <c r="AY168"/>
      <c r="AZ168"/>
      <c r="BA168"/>
      <c r="BB168"/>
      <c r="BC168"/>
      <c r="BG168"/>
      <c r="BH168"/>
      <c r="BI168"/>
    </row>
    <row r="169" spans="1:6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T169"/>
      <c r="AX169"/>
      <c r="AY169"/>
      <c r="AZ169"/>
      <c r="BA169"/>
      <c r="BB169"/>
      <c r="BC169"/>
      <c r="BG169"/>
      <c r="BH169"/>
      <c r="BI169"/>
    </row>
    <row r="170" spans="1:61" ht="15.6">
      <c r="A170" s="25"/>
      <c r="B170">
        <f>+'Ark1'!C535</f>
        <v>2021</v>
      </c>
      <c r="C170">
        <f>+'Ark1'!E535</f>
        <v>1</v>
      </c>
      <c r="D170">
        <f>+'Ark1'!Q535</f>
        <v>0</v>
      </c>
      <c r="E170" s="1"/>
      <c r="F170">
        <f>+'Ark1'!R535</f>
        <v>0</v>
      </c>
      <c r="G170" s="1"/>
      <c r="H170" s="93">
        <f>+'Ark1'!AG535</f>
        <v>0</v>
      </c>
      <c r="I170" s="93"/>
      <c r="J170" s="93">
        <f>+'Ark1'!AH535</f>
        <v>0</v>
      </c>
      <c r="P170" s="1">
        <f>+'Ark1'!S535</f>
        <v>0</v>
      </c>
      <c r="Q170" s="1"/>
      <c r="R170" s="1"/>
      <c r="U170" s="350"/>
      <c r="V170" s="1"/>
      <c r="W170" s="1">
        <f>+'Ark1'!T535</f>
        <v>0</v>
      </c>
      <c r="X170" s="1"/>
      <c r="Y170" s="93">
        <f>+'Ark1'!U535</f>
        <v>0</v>
      </c>
      <c r="Z170" s="93"/>
      <c r="AA170" s="1">
        <f>+'Ark1'!W535</f>
        <v>0</v>
      </c>
      <c r="AB170" s="39"/>
      <c r="AC170" s="93">
        <f>+'Ark1'!X535</f>
        <v>0</v>
      </c>
      <c r="AD170" s="93">
        <f>+'Ark1'!Y535</f>
        <v>0</v>
      </c>
      <c r="AE170" s="93">
        <f>+'Ark1'!Z535</f>
        <v>0</v>
      </c>
      <c r="AF170" s="93">
        <f>+'Ark1'!AA535</f>
        <v>0</v>
      </c>
      <c r="AG170" s="1">
        <f>+'Ark1'!AB535</f>
        <v>0</v>
      </c>
      <c r="AH170" s="1">
        <f>+'Ark1'!AC535</f>
        <v>0</v>
      </c>
      <c r="AI170" s="1" t="e">
        <f t="shared" si="30"/>
        <v>#DIV/0!</v>
      </c>
      <c r="AJ170" s="25"/>
      <c r="AT170"/>
      <c r="AX170"/>
      <c r="AY170"/>
      <c r="AZ170"/>
      <c r="BA170"/>
      <c r="BB170"/>
      <c r="BC170"/>
      <c r="BG170"/>
      <c r="BH170"/>
      <c r="BI170"/>
    </row>
    <row r="171" spans="1:61" ht="15.6">
      <c r="A171" s="25"/>
      <c r="B171">
        <f>+'Ark1'!C536</f>
        <v>2021</v>
      </c>
      <c r="C171">
        <f>+'Ark1'!E536</f>
        <v>2</v>
      </c>
      <c r="D171">
        <f>+'Ark1'!Q536</f>
        <v>0</v>
      </c>
      <c r="E171" s="1"/>
      <c r="F171">
        <f>+'Ark1'!R536</f>
        <v>0</v>
      </c>
      <c r="G171" s="1"/>
      <c r="H171" s="93">
        <f>+'Ark1'!AG536</f>
        <v>0</v>
      </c>
      <c r="I171" s="93"/>
      <c r="J171" s="93">
        <f>+'Ark1'!AH536</f>
        <v>0</v>
      </c>
      <c r="P171" s="1">
        <f>+'Ark1'!S536</f>
        <v>0</v>
      </c>
      <c r="Q171" s="1"/>
      <c r="R171" s="1"/>
      <c r="U171" s="350"/>
      <c r="V171" s="1"/>
      <c r="W171" s="1">
        <f>+'Ark1'!T536</f>
        <v>0</v>
      </c>
      <c r="X171" s="1"/>
      <c r="Y171" s="93">
        <f>+'Ark1'!U536</f>
        <v>0</v>
      </c>
      <c r="Z171" s="93"/>
      <c r="AA171" s="1">
        <f>+'Ark1'!W536</f>
        <v>0</v>
      </c>
      <c r="AB171" s="39"/>
      <c r="AC171" s="93">
        <f>+'Ark1'!X536</f>
        <v>0</v>
      </c>
      <c r="AD171" s="93">
        <f>+'Ark1'!Y536</f>
        <v>0</v>
      </c>
      <c r="AE171" s="93">
        <f>+'Ark1'!Z536</f>
        <v>0</v>
      </c>
      <c r="AF171" s="93">
        <f>+'Ark1'!AA536</f>
        <v>0</v>
      </c>
      <c r="AG171" s="1">
        <f>+'Ark1'!AB536</f>
        <v>0</v>
      </c>
      <c r="AH171" s="1">
        <f>+'Ark1'!AC536</f>
        <v>0</v>
      </c>
      <c r="AI171" s="1" t="e">
        <f t="shared" si="30"/>
        <v>#DIV/0!</v>
      </c>
      <c r="AJ171" s="25"/>
      <c r="AT171"/>
      <c r="AX171"/>
      <c r="AY171"/>
      <c r="AZ171"/>
      <c r="BA171"/>
      <c r="BB171"/>
      <c r="BC171"/>
      <c r="BG171"/>
      <c r="BH171"/>
      <c r="BI171"/>
    </row>
    <row r="172" spans="1:61" ht="15.6">
      <c r="A172" s="25"/>
      <c r="B172">
        <f>+'Ark1'!C537</f>
        <v>2021</v>
      </c>
      <c r="C172">
        <f>+'Ark1'!E537</f>
        <v>3</v>
      </c>
      <c r="D172">
        <f>+'Ark1'!Q537</f>
        <v>0</v>
      </c>
      <c r="E172" s="1"/>
      <c r="F172">
        <f>+'Ark1'!R537</f>
        <v>0</v>
      </c>
      <c r="G172" s="1"/>
      <c r="H172" s="93">
        <f>+'Ark1'!AG537</f>
        <v>0</v>
      </c>
      <c r="I172" s="93"/>
      <c r="J172" s="93">
        <f>+'Ark1'!AH537</f>
        <v>0</v>
      </c>
      <c r="P172" s="1">
        <f>+'Ark1'!S537</f>
        <v>0</v>
      </c>
      <c r="Q172" s="1"/>
      <c r="R172" s="1"/>
      <c r="U172" s="350"/>
      <c r="V172" s="1"/>
      <c r="W172" s="1">
        <f>+'Ark1'!T537</f>
        <v>0</v>
      </c>
      <c r="X172" s="1"/>
      <c r="Y172" s="93">
        <f>+'Ark1'!U537</f>
        <v>0</v>
      </c>
      <c r="Z172" s="93"/>
      <c r="AA172" s="1">
        <f>+'Ark1'!W537</f>
        <v>0</v>
      </c>
      <c r="AB172" s="39"/>
      <c r="AC172" s="93">
        <f>+'Ark1'!X537</f>
        <v>0</v>
      </c>
      <c r="AD172" s="93">
        <f>+'Ark1'!Y537</f>
        <v>0</v>
      </c>
      <c r="AE172" s="93">
        <f>+'Ark1'!Z537</f>
        <v>0</v>
      </c>
      <c r="AF172" s="93">
        <f>+'Ark1'!AA537</f>
        <v>0</v>
      </c>
      <c r="AG172" s="1">
        <f>+'Ark1'!AB537</f>
        <v>0</v>
      </c>
      <c r="AH172" s="1">
        <f>+'Ark1'!AC537</f>
        <v>0</v>
      </c>
      <c r="AI172" s="1" t="e">
        <f t="shared" si="30"/>
        <v>#DIV/0!</v>
      </c>
      <c r="AJ172" s="25"/>
      <c r="AT172"/>
      <c r="AX172"/>
      <c r="AY172"/>
      <c r="AZ172"/>
      <c r="BA172"/>
      <c r="BB172"/>
      <c r="BC172"/>
      <c r="BG172"/>
      <c r="BH172"/>
      <c r="BI172"/>
    </row>
    <row r="173" spans="1:61" ht="15.6">
      <c r="A173" s="25"/>
      <c r="B173">
        <f>+'Ark1'!C538</f>
        <v>2021</v>
      </c>
      <c r="C173">
        <f>+'Ark1'!E538</f>
        <v>4</v>
      </c>
      <c r="D173">
        <f>+'Ark1'!Q538</f>
        <v>0</v>
      </c>
      <c r="E173" s="1"/>
      <c r="F173">
        <f>+'Ark1'!R538</f>
        <v>0</v>
      </c>
      <c r="G173" s="1"/>
      <c r="H173" s="93">
        <f>+'Ark1'!AG538</f>
        <v>0</v>
      </c>
      <c r="I173" s="93"/>
      <c r="J173" s="93">
        <f>+'Ark1'!AH538</f>
        <v>0</v>
      </c>
      <c r="P173" s="1">
        <f>+'Ark1'!S538</f>
        <v>0</v>
      </c>
      <c r="Q173" s="1"/>
      <c r="R173" s="1"/>
      <c r="U173" s="350"/>
      <c r="V173" s="1"/>
      <c r="W173" s="1">
        <f>+'Ark1'!T538</f>
        <v>0</v>
      </c>
      <c r="X173" s="1"/>
      <c r="Y173" s="93">
        <f>+'Ark1'!U538</f>
        <v>0</v>
      </c>
      <c r="Z173" s="93"/>
      <c r="AA173" s="1">
        <f>+'Ark1'!W538</f>
        <v>0</v>
      </c>
      <c r="AB173" s="39"/>
      <c r="AC173" s="93">
        <f>+'Ark1'!X538</f>
        <v>0</v>
      </c>
      <c r="AD173" s="93">
        <f>+'Ark1'!Y538</f>
        <v>0</v>
      </c>
      <c r="AE173" s="93">
        <f>+'Ark1'!Z538</f>
        <v>0</v>
      </c>
      <c r="AF173" s="93">
        <f>+'Ark1'!AA538</f>
        <v>0</v>
      </c>
      <c r="AG173" s="1">
        <f>+'Ark1'!AB538</f>
        <v>0</v>
      </c>
      <c r="AH173" s="1">
        <f>+'Ark1'!AC538</f>
        <v>0</v>
      </c>
      <c r="AI173" s="1" t="e">
        <f t="shared" si="30"/>
        <v>#DIV/0!</v>
      </c>
      <c r="AJ173" s="25"/>
      <c r="AT173"/>
      <c r="AX173"/>
      <c r="AY173"/>
      <c r="AZ173"/>
      <c r="BA173"/>
      <c r="BB173"/>
      <c r="BC173"/>
      <c r="BG173"/>
      <c r="BH173"/>
      <c r="BI173"/>
    </row>
    <row r="174" spans="1:61" ht="15.6">
      <c r="A174" s="25"/>
      <c r="B174">
        <f>+'Ark1'!C539</f>
        <v>2021</v>
      </c>
      <c r="C174">
        <f>+'Ark1'!E539</f>
        <v>5</v>
      </c>
      <c r="D174">
        <f>+'Ark1'!Q539</f>
        <v>0</v>
      </c>
      <c r="E174" s="1"/>
      <c r="F174">
        <f>+'Ark1'!R539</f>
        <v>0</v>
      </c>
      <c r="G174" s="1"/>
      <c r="H174" s="93">
        <f>+'Ark1'!AG539</f>
        <v>0</v>
      </c>
      <c r="I174" s="93"/>
      <c r="J174" s="93">
        <f>+'Ark1'!AH539</f>
        <v>0</v>
      </c>
      <c r="P174" s="1">
        <f>+'Ark1'!S539</f>
        <v>0</v>
      </c>
      <c r="Q174" s="1"/>
      <c r="R174" s="1"/>
      <c r="U174" s="350"/>
      <c r="V174" s="1"/>
      <c r="W174" s="1">
        <f>+'Ark1'!T539</f>
        <v>0</v>
      </c>
      <c r="X174" s="1"/>
      <c r="Y174" s="93">
        <f>+'Ark1'!U539</f>
        <v>0</v>
      </c>
      <c r="Z174" s="93"/>
      <c r="AA174" s="1">
        <f>+'Ark1'!W539</f>
        <v>0</v>
      </c>
      <c r="AB174" s="39"/>
      <c r="AC174" s="93">
        <f>+'Ark1'!X539</f>
        <v>0</v>
      </c>
      <c r="AD174" s="93">
        <f>+'Ark1'!Y539</f>
        <v>0</v>
      </c>
      <c r="AE174" s="93">
        <f>+'Ark1'!Z539</f>
        <v>0</v>
      </c>
      <c r="AF174" s="93">
        <f>+'Ark1'!AA539</f>
        <v>0</v>
      </c>
      <c r="AG174" s="1">
        <f>+'Ark1'!AB539</f>
        <v>0</v>
      </c>
      <c r="AH174" s="1">
        <f>+'Ark1'!AC539</f>
        <v>0</v>
      </c>
      <c r="AI174" s="1" t="e">
        <f t="shared" si="30"/>
        <v>#DIV/0!</v>
      </c>
      <c r="AJ174" s="25"/>
      <c r="AT174"/>
      <c r="AX174"/>
      <c r="AY174"/>
      <c r="AZ174"/>
      <c r="BA174"/>
      <c r="BB174"/>
      <c r="BC174"/>
      <c r="BG174"/>
      <c r="BH174"/>
      <c r="BI174"/>
    </row>
    <row r="175" spans="1:61" ht="15.6">
      <c r="A175" s="25"/>
      <c r="B175">
        <f>+'Ark1'!C540</f>
        <v>2021</v>
      </c>
      <c r="C175">
        <f>+'Ark1'!E540</f>
        <v>6</v>
      </c>
      <c r="D175">
        <f>+'Ark1'!Q540</f>
        <v>0</v>
      </c>
      <c r="E175" s="1"/>
      <c r="F175">
        <f>+'Ark1'!R540</f>
        <v>0</v>
      </c>
      <c r="G175" s="1"/>
      <c r="H175" s="93">
        <f>+'Ark1'!AG540</f>
        <v>0</v>
      </c>
      <c r="I175" s="93"/>
      <c r="J175" s="93">
        <f>+'Ark1'!AH540</f>
        <v>0</v>
      </c>
      <c r="P175" s="1">
        <f>+'Ark1'!S540</f>
        <v>0</v>
      </c>
      <c r="Q175" s="1"/>
      <c r="R175" s="1"/>
      <c r="U175" s="350"/>
      <c r="V175" s="1"/>
      <c r="W175" s="1">
        <f>+'Ark1'!T540</f>
        <v>0</v>
      </c>
      <c r="X175" s="1"/>
      <c r="Y175" s="93">
        <f>+'Ark1'!U540</f>
        <v>0</v>
      </c>
      <c r="Z175" s="93"/>
      <c r="AA175" s="1">
        <f>+'Ark1'!W540</f>
        <v>0</v>
      </c>
      <c r="AB175" s="39"/>
      <c r="AC175" s="93">
        <f>+'Ark1'!X540</f>
        <v>0</v>
      </c>
      <c r="AD175" s="93">
        <f>+'Ark1'!Y540</f>
        <v>0</v>
      </c>
      <c r="AE175" s="93">
        <f>+'Ark1'!Z540</f>
        <v>0</v>
      </c>
      <c r="AF175" s="93">
        <f>+'Ark1'!AA540</f>
        <v>0</v>
      </c>
      <c r="AG175" s="1">
        <f>+'Ark1'!AB540</f>
        <v>0</v>
      </c>
      <c r="AH175" s="1">
        <f>+'Ark1'!AC540</f>
        <v>0</v>
      </c>
      <c r="AI175" s="1" t="e">
        <f t="shared" si="30"/>
        <v>#DIV/0!</v>
      </c>
      <c r="AJ175" s="25"/>
      <c r="AT175"/>
      <c r="AX175"/>
      <c r="AY175"/>
      <c r="AZ175"/>
      <c r="BA175"/>
      <c r="BB175"/>
      <c r="BC175"/>
      <c r="BG175"/>
      <c r="BH175"/>
      <c r="BI175"/>
    </row>
    <row r="176" spans="1:61" ht="15.6">
      <c r="A176" s="25"/>
      <c r="B176">
        <f>+'Ark1'!C541</f>
        <v>2021</v>
      </c>
      <c r="C176">
        <f>+'Ark1'!E541</f>
        <v>7</v>
      </c>
      <c r="D176">
        <f>+'Ark1'!Q541</f>
        <v>0</v>
      </c>
      <c r="E176" s="1"/>
      <c r="F176">
        <f>+'Ark1'!R541</f>
        <v>0</v>
      </c>
      <c r="G176" s="1"/>
      <c r="H176" s="93">
        <f>+'Ark1'!AG541</f>
        <v>0</v>
      </c>
      <c r="I176" s="93"/>
      <c r="J176" s="93">
        <f>+'Ark1'!AH541</f>
        <v>0</v>
      </c>
      <c r="P176" s="1">
        <f>+'Ark1'!S541</f>
        <v>0</v>
      </c>
      <c r="Q176" s="1"/>
      <c r="R176" s="1"/>
      <c r="U176" s="350"/>
      <c r="V176" s="1"/>
      <c r="W176" s="1">
        <f>+'Ark1'!T541</f>
        <v>0</v>
      </c>
      <c r="X176" s="1"/>
      <c r="Y176" s="93">
        <f>+'Ark1'!U541</f>
        <v>0</v>
      </c>
      <c r="Z176" s="93"/>
      <c r="AA176" s="1">
        <f>+'Ark1'!W541</f>
        <v>0</v>
      </c>
      <c r="AB176" s="39"/>
      <c r="AC176" s="93">
        <f>+'Ark1'!X541</f>
        <v>0</v>
      </c>
      <c r="AD176" s="93">
        <f>+'Ark1'!Y541</f>
        <v>0</v>
      </c>
      <c r="AE176" s="93">
        <f>+'Ark1'!Z541</f>
        <v>0</v>
      </c>
      <c r="AF176" s="93">
        <f>+'Ark1'!AA541</f>
        <v>0</v>
      </c>
      <c r="AG176" s="1">
        <f>+'Ark1'!AB541</f>
        <v>0</v>
      </c>
      <c r="AH176" s="1">
        <f>+'Ark1'!AC541</f>
        <v>0</v>
      </c>
      <c r="AI176" s="1" t="e">
        <f t="shared" si="30"/>
        <v>#DIV/0!</v>
      </c>
      <c r="AJ176" s="25"/>
      <c r="AT176"/>
      <c r="AX176"/>
      <c r="AY176"/>
      <c r="AZ176"/>
      <c r="BA176"/>
      <c r="BB176"/>
      <c r="BC176"/>
      <c r="BG176"/>
      <c r="BH176"/>
      <c r="BI176"/>
    </row>
    <row r="177" spans="1:61" ht="15.6">
      <c r="A177" s="25"/>
      <c r="B177">
        <f>+'Ark1'!C542</f>
        <v>2021</v>
      </c>
      <c r="C177">
        <f>+'Ark1'!E542</f>
        <v>8</v>
      </c>
      <c r="D177">
        <f>+'Ark1'!Q542</f>
        <v>0</v>
      </c>
      <c r="E177" s="1"/>
      <c r="F177">
        <f>+'Ark1'!R542</f>
        <v>0</v>
      </c>
      <c r="G177" s="1"/>
      <c r="H177" s="93">
        <f>+'Ark1'!AG542</f>
        <v>0</v>
      </c>
      <c r="I177" s="93"/>
      <c r="J177" s="93">
        <f>+'Ark1'!AH542</f>
        <v>0</v>
      </c>
      <c r="P177" s="1">
        <f>+'Ark1'!S542</f>
        <v>0</v>
      </c>
      <c r="Q177" s="1"/>
      <c r="R177" s="1"/>
      <c r="U177" s="350"/>
      <c r="V177" s="1"/>
      <c r="W177" s="1">
        <f>+'Ark1'!T542</f>
        <v>0</v>
      </c>
      <c r="X177" s="1"/>
      <c r="Y177" s="93">
        <f>+'Ark1'!U542</f>
        <v>0</v>
      </c>
      <c r="Z177" s="93"/>
      <c r="AA177" s="1">
        <f>+'Ark1'!W542</f>
        <v>0</v>
      </c>
      <c r="AB177" s="39"/>
      <c r="AC177" s="93">
        <f>+'Ark1'!X542</f>
        <v>0</v>
      </c>
      <c r="AD177" s="93">
        <f>+'Ark1'!Y542</f>
        <v>0</v>
      </c>
      <c r="AE177" s="93">
        <f>+'Ark1'!Z542</f>
        <v>0</v>
      </c>
      <c r="AF177" s="93">
        <f>+'Ark1'!AA542</f>
        <v>0</v>
      </c>
      <c r="AG177" s="1">
        <f>+'Ark1'!AB542</f>
        <v>0</v>
      </c>
      <c r="AH177" s="1">
        <f>+'Ark1'!AC542</f>
        <v>0</v>
      </c>
      <c r="AI177" s="1" t="e">
        <f t="shared" si="30"/>
        <v>#DIV/0!</v>
      </c>
      <c r="AJ177" s="25"/>
      <c r="AT177"/>
      <c r="AX177"/>
      <c r="AY177"/>
      <c r="AZ177"/>
      <c r="BA177"/>
      <c r="BB177"/>
      <c r="BC177"/>
      <c r="BG177"/>
      <c r="BH177"/>
      <c r="BI177"/>
    </row>
    <row r="178" spans="1:61" ht="15.6">
      <c r="A178" s="25"/>
      <c r="B178">
        <f>+'Ark1'!C543</f>
        <v>2021</v>
      </c>
      <c r="C178">
        <f>+'Ark1'!E543</f>
        <v>9</v>
      </c>
      <c r="D178">
        <f>+'Ark1'!Q543</f>
        <v>0</v>
      </c>
      <c r="E178" s="1"/>
      <c r="F178">
        <f>+'Ark1'!R543</f>
        <v>0</v>
      </c>
      <c r="G178" s="1"/>
      <c r="H178" s="93">
        <f>+'Ark1'!AG543</f>
        <v>0</v>
      </c>
      <c r="I178" s="93"/>
      <c r="J178" s="93">
        <f>+'Ark1'!AH543</f>
        <v>0</v>
      </c>
      <c r="P178" s="1">
        <f>+'Ark1'!S543</f>
        <v>0</v>
      </c>
      <c r="Q178" s="1"/>
      <c r="R178" s="1"/>
      <c r="U178" s="350"/>
      <c r="V178" s="1"/>
      <c r="W178" s="1">
        <f>+'Ark1'!T543</f>
        <v>0</v>
      </c>
      <c r="X178" s="1"/>
      <c r="Y178" s="93">
        <f>+'Ark1'!U543</f>
        <v>0</v>
      </c>
      <c r="Z178" s="93"/>
      <c r="AA178" s="1">
        <f>+'Ark1'!W543</f>
        <v>0</v>
      </c>
      <c r="AB178" s="39"/>
      <c r="AC178" s="93">
        <f>+'Ark1'!X543</f>
        <v>0</v>
      </c>
      <c r="AD178" s="93">
        <f>+'Ark1'!Y543</f>
        <v>0</v>
      </c>
      <c r="AE178" s="93">
        <f>+'Ark1'!Z543</f>
        <v>0</v>
      </c>
      <c r="AF178" s="93">
        <f>+'Ark1'!AA543</f>
        <v>0</v>
      </c>
      <c r="AG178" s="1">
        <f>+'Ark1'!AB543</f>
        <v>0</v>
      </c>
      <c r="AH178" s="1">
        <f>+'Ark1'!AC543</f>
        <v>0</v>
      </c>
      <c r="AI178" s="1" t="e">
        <f t="shared" si="30"/>
        <v>#DIV/0!</v>
      </c>
      <c r="AJ178" s="25"/>
      <c r="AT178"/>
      <c r="AX178"/>
      <c r="AY178"/>
      <c r="AZ178"/>
      <c r="BA178"/>
      <c r="BB178"/>
      <c r="BC178"/>
      <c r="BG178"/>
      <c r="BH178"/>
      <c r="BI178"/>
    </row>
    <row r="179" spans="1:61" ht="15.6">
      <c r="A179" s="25"/>
      <c r="B179">
        <f>+'Ark1'!C544</f>
        <v>2021</v>
      </c>
      <c r="C179">
        <f>+'Ark1'!E544</f>
        <v>10</v>
      </c>
      <c r="D179">
        <f>+'Ark1'!Q544</f>
        <v>0</v>
      </c>
      <c r="E179" s="1"/>
      <c r="F179">
        <f>+'Ark1'!R544</f>
        <v>0</v>
      </c>
      <c r="G179" s="1"/>
      <c r="H179" s="93">
        <f>+'Ark1'!AG544</f>
        <v>0</v>
      </c>
      <c r="I179" s="93"/>
      <c r="J179" s="93">
        <f>+'Ark1'!AH544</f>
        <v>0</v>
      </c>
      <c r="P179" s="1">
        <f>+'Ark1'!S544</f>
        <v>0</v>
      </c>
      <c r="Q179" s="1"/>
      <c r="R179" s="1"/>
      <c r="U179" s="350"/>
      <c r="V179" s="1"/>
      <c r="W179" s="1">
        <f>+'Ark1'!T544</f>
        <v>0</v>
      </c>
      <c r="X179" s="1"/>
      <c r="Y179" s="93">
        <f>+'Ark1'!U544</f>
        <v>0</v>
      </c>
      <c r="Z179" s="93"/>
      <c r="AA179" s="1">
        <f>+'Ark1'!W544</f>
        <v>0</v>
      </c>
      <c r="AB179" s="39"/>
      <c r="AC179" s="93">
        <f>+'Ark1'!X544</f>
        <v>0</v>
      </c>
      <c r="AD179" s="93">
        <f>+'Ark1'!Y544</f>
        <v>0</v>
      </c>
      <c r="AE179" s="93">
        <f>+'Ark1'!Z544</f>
        <v>0</v>
      </c>
      <c r="AF179" s="93">
        <f>+'Ark1'!AA544</f>
        <v>0</v>
      </c>
      <c r="AG179" s="1">
        <f>+'Ark1'!AB544</f>
        <v>0</v>
      </c>
      <c r="AH179" s="1">
        <f>+'Ark1'!AC544</f>
        <v>0</v>
      </c>
      <c r="AI179" s="1" t="e">
        <f t="shared" si="30"/>
        <v>#DIV/0!</v>
      </c>
      <c r="AJ179" s="25"/>
      <c r="AT179"/>
      <c r="AX179"/>
      <c r="AY179"/>
      <c r="AZ179"/>
      <c r="BA179"/>
      <c r="BB179"/>
      <c r="BC179"/>
      <c r="BG179"/>
      <c r="BH179"/>
      <c r="BI179"/>
    </row>
    <row r="180" spans="1:61" ht="15.6">
      <c r="A180" s="25"/>
      <c r="B180">
        <f>+'Ark1'!C545</f>
        <v>2021</v>
      </c>
      <c r="C180">
        <f>+'Ark1'!E545</f>
        <v>11</v>
      </c>
      <c r="D180">
        <f>+'Ark1'!Q545</f>
        <v>0</v>
      </c>
      <c r="E180" s="1"/>
      <c r="F180">
        <f>+'Ark1'!R545</f>
        <v>0</v>
      </c>
      <c r="G180" s="1"/>
      <c r="H180" s="93">
        <f>+'Ark1'!AG545</f>
        <v>0</v>
      </c>
      <c r="I180" s="93"/>
      <c r="J180" s="93">
        <f>+'Ark1'!AH545</f>
        <v>0</v>
      </c>
      <c r="P180" s="1">
        <f>+'Ark1'!S545</f>
        <v>0</v>
      </c>
      <c r="Q180" s="1"/>
      <c r="R180" s="1"/>
      <c r="U180" s="350"/>
      <c r="V180" s="1"/>
      <c r="W180" s="1">
        <f>+'Ark1'!T545</f>
        <v>0</v>
      </c>
      <c r="X180" s="1"/>
      <c r="Y180" s="93">
        <f>+'Ark1'!U545</f>
        <v>0</v>
      </c>
      <c r="Z180" s="93"/>
      <c r="AA180" s="1">
        <f>+'Ark1'!W545</f>
        <v>0</v>
      </c>
      <c r="AB180" s="39"/>
      <c r="AC180" s="93">
        <f>+'Ark1'!X545</f>
        <v>0</v>
      </c>
      <c r="AD180" s="93">
        <f>+'Ark1'!Y545</f>
        <v>0</v>
      </c>
      <c r="AE180" s="93">
        <f>+'Ark1'!Z545</f>
        <v>0</v>
      </c>
      <c r="AF180" s="93">
        <f>+'Ark1'!AA545</f>
        <v>0</v>
      </c>
      <c r="AG180" s="1">
        <f>+'Ark1'!AB545</f>
        <v>0</v>
      </c>
      <c r="AH180" s="1">
        <f>+'Ark1'!AC545</f>
        <v>0</v>
      </c>
      <c r="AI180" s="1" t="e">
        <f t="shared" si="30"/>
        <v>#DIV/0!</v>
      </c>
      <c r="AJ180" s="25"/>
      <c r="AT180"/>
      <c r="AX180"/>
      <c r="AY180"/>
      <c r="AZ180"/>
      <c r="BA180"/>
      <c r="BB180"/>
      <c r="BC180"/>
      <c r="BG180"/>
      <c r="BH180"/>
      <c r="BI180"/>
    </row>
    <row r="181" spans="1:61" ht="15.6">
      <c r="A181" s="25"/>
      <c r="B181">
        <f>+'Ark1'!C546</f>
        <v>2021</v>
      </c>
      <c r="C181">
        <f>+'Ark1'!E546</f>
        <v>12</v>
      </c>
      <c r="D181">
        <f>+'Ark1'!Q546</f>
        <v>0</v>
      </c>
      <c r="E181" s="1"/>
      <c r="F181">
        <f>+'Ark1'!R546</f>
        <v>0</v>
      </c>
      <c r="G181" s="1"/>
      <c r="H181" s="93">
        <f>+'Ark1'!AG546</f>
        <v>0</v>
      </c>
      <c r="I181" s="93"/>
      <c r="J181" s="93">
        <f>+'Ark1'!AH546</f>
        <v>0</v>
      </c>
      <c r="P181" s="1">
        <f>+'Ark1'!S546</f>
        <v>0</v>
      </c>
      <c r="Q181" s="1"/>
      <c r="R181" s="1"/>
      <c r="U181" s="350"/>
      <c r="V181" s="1"/>
      <c r="W181" s="1">
        <f>+'Ark1'!T546</f>
        <v>0</v>
      </c>
      <c r="X181" s="1"/>
      <c r="Y181" s="93">
        <f>+'Ark1'!U546</f>
        <v>0</v>
      </c>
      <c r="Z181" s="93"/>
      <c r="AA181" s="1">
        <f>+'Ark1'!W546</f>
        <v>0</v>
      </c>
      <c r="AB181" s="39"/>
      <c r="AC181" s="93">
        <f>+'Ark1'!X546</f>
        <v>0</v>
      </c>
      <c r="AD181" s="93">
        <f>+'Ark1'!Y546</f>
        <v>0</v>
      </c>
      <c r="AE181" s="93">
        <f>+'Ark1'!Z546</f>
        <v>0</v>
      </c>
      <c r="AF181" s="93">
        <f>+'Ark1'!AA546</f>
        <v>0</v>
      </c>
      <c r="AG181" s="1">
        <f>+'Ark1'!AB546</f>
        <v>0</v>
      </c>
      <c r="AH181" s="1">
        <f>+'Ark1'!AC546</f>
        <v>0</v>
      </c>
      <c r="AI181" s="1" t="e">
        <f t="shared" si="30"/>
        <v>#DIV/0!</v>
      </c>
      <c r="AJ181" s="25"/>
      <c r="AT181"/>
      <c r="AX181"/>
      <c r="AY181"/>
      <c r="AZ181"/>
      <c r="BA181"/>
      <c r="BB181"/>
      <c r="BC181"/>
      <c r="BG181"/>
      <c r="BH181"/>
      <c r="BI181"/>
    </row>
    <row r="182" spans="1:61" ht="15.6">
      <c r="A182" s="25"/>
      <c r="B182">
        <f>+'Ark1'!C547</f>
        <v>2021</v>
      </c>
      <c r="C182">
        <f>+'Ark1'!E547</f>
        <v>13</v>
      </c>
      <c r="D182">
        <f>+'Ark1'!Q547</f>
        <v>0</v>
      </c>
      <c r="E182" s="1"/>
      <c r="F182">
        <f>+'Ark1'!R547</f>
        <v>0</v>
      </c>
      <c r="G182" s="1"/>
      <c r="H182" s="93">
        <f>+'Ark1'!AG547</f>
        <v>0</v>
      </c>
      <c r="I182" s="93"/>
      <c r="J182" s="93">
        <f>+'Ark1'!AH547</f>
        <v>0</v>
      </c>
      <c r="P182" s="1">
        <f>+'Ark1'!S547</f>
        <v>0</v>
      </c>
      <c r="Q182" s="1"/>
      <c r="R182" s="1"/>
      <c r="U182" s="350"/>
      <c r="V182" s="1"/>
      <c r="W182" s="1">
        <f>+'Ark1'!T547</f>
        <v>0</v>
      </c>
      <c r="X182" s="1"/>
      <c r="Y182" s="93">
        <f>+'Ark1'!U547</f>
        <v>0</v>
      </c>
      <c r="Z182" s="93"/>
      <c r="AA182" s="1">
        <f>+'Ark1'!W547</f>
        <v>0</v>
      </c>
      <c r="AB182" s="39"/>
      <c r="AC182" s="93">
        <f>+'Ark1'!X547</f>
        <v>0</v>
      </c>
      <c r="AD182" s="93">
        <f>+'Ark1'!Y547</f>
        <v>0</v>
      </c>
      <c r="AE182" s="93">
        <f>+'Ark1'!Z547</f>
        <v>0</v>
      </c>
      <c r="AF182" s="93">
        <f>+'Ark1'!AA547</f>
        <v>0</v>
      </c>
      <c r="AG182" s="1">
        <f>+'Ark1'!AB547</f>
        <v>0</v>
      </c>
      <c r="AH182" s="1">
        <f>+'Ark1'!AC547</f>
        <v>0</v>
      </c>
      <c r="AI182" s="1" t="e">
        <f t="shared" si="30"/>
        <v>#DIV/0!</v>
      </c>
      <c r="AJ182" s="25"/>
      <c r="AT182"/>
      <c r="AX182"/>
      <c r="AY182"/>
      <c r="AZ182"/>
      <c r="BA182"/>
      <c r="BB182"/>
      <c r="BC182"/>
      <c r="BG182"/>
      <c r="BH182"/>
      <c r="BI182"/>
    </row>
    <row r="183" spans="1:61" ht="15.6">
      <c r="A183" s="25"/>
      <c r="B183">
        <f>+'Ark1'!C548</f>
        <v>2021</v>
      </c>
      <c r="C183">
        <f>+'Ark1'!E548</f>
        <v>14</v>
      </c>
      <c r="D183">
        <f>+'Ark1'!Q548</f>
        <v>0</v>
      </c>
      <c r="E183" s="1"/>
      <c r="F183">
        <f>+'Ark1'!R548</f>
        <v>0</v>
      </c>
      <c r="G183" s="1"/>
      <c r="H183" s="93">
        <f>+'Ark1'!AG548</f>
        <v>0</v>
      </c>
      <c r="I183" s="93"/>
      <c r="J183" s="93">
        <f>+'Ark1'!AH548</f>
        <v>0</v>
      </c>
      <c r="P183" s="1">
        <f>+'Ark1'!S548</f>
        <v>0</v>
      </c>
      <c r="Q183" s="1"/>
      <c r="R183" s="1"/>
      <c r="U183" s="350"/>
      <c r="V183" s="1"/>
      <c r="W183" s="1">
        <f>+'Ark1'!T548</f>
        <v>0</v>
      </c>
      <c r="X183" s="1"/>
      <c r="Y183" s="93">
        <f>+'Ark1'!U548</f>
        <v>0</v>
      </c>
      <c r="Z183" s="93"/>
      <c r="AA183" s="1">
        <f>+'Ark1'!W548</f>
        <v>0</v>
      </c>
      <c r="AB183" s="39"/>
      <c r="AC183" s="93">
        <f>+'Ark1'!X548</f>
        <v>0</v>
      </c>
      <c r="AD183" s="93">
        <f>+'Ark1'!Y548</f>
        <v>0</v>
      </c>
      <c r="AE183" s="93">
        <f>+'Ark1'!Z548</f>
        <v>0</v>
      </c>
      <c r="AF183" s="93">
        <f>+'Ark1'!AA548</f>
        <v>0</v>
      </c>
      <c r="AG183" s="1">
        <f>+'Ark1'!AB548</f>
        <v>0</v>
      </c>
      <c r="AH183" s="1">
        <f>+'Ark1'!AC548</f>
        <v>0</v>
      </c>
      <c r="AI183" s="1" t="e">
        <f t="shared" si="30"/>
        <v>#DIV/0!</v>
      </c>
      <c r="AJ183" s="25"/>
      <c r="AT183"/>
      <c r="AX183"/>
      <c r="AY183"/>
      <c r="AZ183"/>
      <c r="BA183"/>
      <c r="BB183"/>
      <c r="BC183"/>
      <c r="BG183"/>
      <c r="BH183"/>
      <c r="BI183"/>
    </row>
    <row r="184" spans="1:61" ht="15.6">
      <c r="A184" s="25"/>
      <c r="B184">
        <f>+'Ark1'!C549</f>
        <v>2021</v>
      </c>
      <c r="C184">
        <f>+'Ark1'!E549</f>
        <v>15</v>
      </c>
      <c r="D184">
        <f>+'Ark1'!Q549</f>
        <v>0</v>
      </c>
      <c r="E184" s="1"/>
      <c r="F184">
        <f>+'Ark1'!R549</f>
        <v>0</v>
      </c>
      <c r="G184" s="1"/>
      <c r="H184" s="93">
        <f>+'Ark1'!AG549</f>
        <v>0</v>
      </c>
      <c r="I184" s="93"/>
      <c r="J184" s="93">
        <f>+'Ark1'!AH549</f>
        <v>0</v>
      </c>
      <c r="P184" s="1">
        <f>+'Ark1'!S549</f>
        <v>0</v>
      </c>
      <c r="Q184" s="1"/>
      <c r="R184" s="1"/>
      <c r="U184" s="350"/>
      <c r="V184" s="1"/>
      <c r="W184" s="1">
        <f>+'Ark1'!T549</f>
        <v>0</v>
      </c>
      <c r="X184" s="1"/>
      <c r="Y184" s="93">
        <f>+'Ark1'!U549</f>
        <v>0</v>
      </c>
      <c r="Z184" s="93"/>
      <c r="AA184" s="1">
        <f>+'Ark1'!W549</f>
        <v>0</v>
      </c>
      <c r="AB184" s="39"/>
      <c r="AC184" s="93">
        <f>+'Ark1'!X549</f>
        <v>0</v>
      </c>
      <c r="AD184" s="93">
        <f>+'Ark1'!Y549</f>
        <v>0</v>
      </c>
      <c r="AE184" s="93">
        <f>+'Ark1'!Z549</f>
        <v>0</v>
      </c>
      <c r="AF184" s="93">
        <f>+'Ark1'!AA549</f>
        <v>0</v>
      </c>
      <c r="AG184" s="1">
        <f>+'Ark1'!AB549</f>
        <v>0</v>
      </c>
      <c r="AH184" s="1">
        <f>+'Ark1'!AC549</f>
        <v>0</v>
      </c>
      <c r="AI184" s="1" t="e">
        <f t="shared" si="30"/>
        <v>#DIV/0!</v>
      </c>
      <c r="AJ184" s="25"/>
      <c r="AT184"/>
      <c r="AX184"/>
      <c r="AY184"/>
      <c r="AZ184"/>
      <c r="BA184"/>
      <c r="BB184"/>
      <c r="BC184"/>
      <c r="BG184"/>
      <c r="BH184"/>
      <c r="BI184"/>
    </row>
    <row r="185" spans="1:61" ht="15.6">
      <c r="A185" s="25"/>
      <c r="B185">
        <f>+'Ark1'!C550</f>
        <v>2021</v>
      </c>
      <c r="C185">
        <f>+'Ark1'!E550</f>
        <v>16</v>
      </c>
      <c r="D185">
        <f>+'Ark1'!Q550</f>
        <v>0</v>
      </c>
      <c r="E185" s="1"/>
      <c r="F185">
        <f>+'Ark1'!R550</f>
        <v>0</v>
      </c>
      <c r="G185" s="1"/>
      <c r="H185" s="93">
        <f>+'Ark1'!AG550</f>
        <v>0</v>
      </c>
      <c r="I185" s="93"/>
      <c r="J185" s="93">
        <f>+'Ark1'!AH550</f>
        <v>0</v>
      </c>
      <c r="P185" s="1">
        <f>+'Ark1'!S550</f>
        <v>0</v>
      </c>
      <c r="Q185" s="1"/>
      <c r="R185" s="1"/>
      <c r="U185" s="350"/>
      <c r="V185" s="1"/>
      <c r="W185" s="1">
        <f>+'Ark1'!T550</f>
        <v>0</v>
      </c>
      <c r="X185" s="1"/>
      <c r="Y185" s="93">
        <f>+'Ark1'!U550</f>
        <v>0</v>
      </c>
      <c r="Z185" s="93"/>
      <c r="AA185" s="1">
        <f>+'Ark1'!W550</f>
        <v>0</v>
      </c>
      <c r="AB185" s="39"/>
      <c r="AC185" s="93">
        <f>+'Ark1'!X550</f>
        <v>0</v>
      </c>
      <c r="AD185" s="93">
        <f>+'Ark1'!Y550</f>
        <v>0</v>
      </c>
      <c r="AE185" s="93">
        <f>+'Ark1'!Z550</f>
        <v>0</v>
      </c>
      <c r="AF185" s="93">
        <f>+'Ark1'!AA550</f>
        <v>0</v>
      </c>
      <c r="AG185" s="1">
        <f>+'Ark1'!AB550</f>
        <v>0</v>
      </c>
      <c r="AH185" s="1">
        <f>+'Ark1'!AC550</f>
        <v>0</v>
      </c>
      <c r="AI185" s="1" t="e">
        <f t="shared" si="30"/>
        <v>#DIV/0!</v>
      </c>
      <c r="AJ185" s="25"/>
      <c r="AT185"/>
      <c r="AX185"/>
      <c r="AY185"/>
      <c r="AZ185"/>
      <c r="BA185"/>
      <c r="BB185"/>
      <c r="BC185"/>
      <c r="BG185"/>
      <c r="BH185"/>
      <c r="BI185"/>
    </row>
    <row r="186" spans="1:61" ht="15.6">
      <c r="A186" s="25"/>
      <c r="B186">
        <f>+'Ark1'!C551</f>
        <v>2021</v>
      </c>
      <c r="C186">
        <f>+'Ark1'!E551</f>
        <v>17</v>
      </c>
      <c r="D186">
        <f>+'Ark1'!Q551</f>
        <v>0</v>
      </c>
      <c r="E186" s="1"/>
      <c r="F186">
        <f>+'Ark1'!R551</f>
        <v>0</v>
      </c>
      <c r="G186" s="1"/>
      <c r="H186" s="93">
        <f>+'Ark1'!AG551</f>
        <v>0</v>
      </c>
      <c r="I186" s="93"/>
      <c r="J186" s="93">
        <f>+'Ark1'!AH551</f>
        <v>0</v>
      </c>
      <c r="P186" s="1">
        <f>+'Ark1'!S551</f>
        <v>0</v>
      </c>
      <c r="Q186" s="1"/>
      <c r="R186" s="1"/>
      <c r="U186" s="350"/>
      <c r="V186" s="1"/>
      <c r="W186" s="1">
        <f>+'Ark1'!T551</f>
        <v>0</v>
      </c>
      <c r="X186" s="1"/>
      <c r="Y186" s="93">
        <f>+'Ark1'!U551</f>
        <v>0</v>
      </c>
      <c r="Z186" s="93"/>
      <c r="AA186" s="1">
        <f>+'Ark1'!W551</f>
        <v>0</v>
      </c>
      <c r="AB186" s="39"/>
      <c r="AC186" s="93">
        <f>+'Ark1'!X551</f>
        <v>0</v>
      </c>
      <c r="AD186" s="93">
        <f>+'Ark1'!Y551</f>
        <v>0</v>
      </c>
      <c r="AE186" s="93">
        <f>+'Ark1'!Z551</f>
        <v>0</v>
      </c>
      <c r="AF186" s="93">
        <f>+'Ark1'!AA551</f>
        <v>0</v>
      </c>
      <c r="AG186" s="1">
        <f>+'Ark1'!AB551</f>
        <v>0</v>
      </c>
      <c r="AH186" s="1">
        <f>+'Ark1'!AC551</f>
        <v>0</v>
      </c>
      <c r="AI186" s="1" t="e">
        <f t="shared" si="30"/>
        <v>#DIV/0!</v>
      </c>
      <c r="AJ186" s="25"/>
      <c r="AT186"/>
      <c r="AX186"/>
      <c r="AY186"/>
      <c r="AZ186"/>
      <c r="BA186"/>
      <c r="BB186"/>
      <c r="BC186"/>
      <c r="BG186"/>
      <c r="BH186"/>
      <c r="BI186"/>
    </row>
    <row r="187" spans="1:61" ht="15.6">
      <c r="A187" s="25"/>
      <c r="B187">
        <f>+'Ark1'!C552</f>
        <v>2021</v>
      </c>
      <c r="C187">
        <f>+'Ark1'!E552</f>
        <v>18</v>
      </c>
      <c r="D187">
        <f>+'Ark1'!Q552</f>
        <v>0</v>
      </c>
      <c r="E187" s="1"/>
      <c r="F187">
        <f>+'Ark1'!R552</f>
        <v>0</v>
      </c>
      <c r="G187" s="1"/>
      <c r="H187" s="93">
        <f>+'Ark1'!AG552</f>
        <v>0</v>
      </c>
      <c r="I187" s="93"/>
      <c r="J187" s="93">
        <f>+'Ark1'!AH552</f>
        <v>0</v>
      </c>
      <c r="P187" s="1">
        <f>+'Ark1'!S552</f>
        <v>0</v>
      </c>
      <c r="Q187" s="1"/>
      <c r="R187" s="1"/>
      <c r="U187" s="350"/>
      <c r="V187" s="1"/>
      <c r="W187" s="1">
        <f>+'Ark1'!T552</f>
        <v>0</v>
      </c>
      <c r="X187" s="1"/>
      <c r="Y187" s="93">
        <f>+'Ark1'!U552</f>
        <v>0</v>
      </c>
      <c r="Z187" s="93"/>
      <c r="AA187" s="1">
        <f>+'Ark1'!W552</f>
        <v>0</v>
      </c>
      <c r="AB187" s="39"/>
      <c r="AC187" s="93">
        <f>+'Ark1'!X552</f>
        <v>0</v>
      </c>
      <c r="AD187" s="93">
        <f>+'Ark1'!Y552</f>
        <v>0</v>
      </c>
      <c r="AE187" s="93">
        <f>+'Ark1'!Z552</f>
        <v>0</v>
      </c>
      <c r="AF187" s="93">
        <f>+'Ark1'!AA552</f>
        <v>0</v>
      </c>
      <c r="AG187" s="1">
        <f>+'Ark1'!AB552</f>
        <v>0</v>
      </c>
      <c r="AH187" s="1">
        <f>+'Ark1'!AC552</f>
        <v>0</v>
      </c>
      <c r="AI187" s="1" t="e">
        <f t="shared" si="30"/>
        <v>#DIV/0!</v>
      </c>
      <c r="AJ187" s="25"/>
      <c r="AT187"/>
      <c r="AX187"/>
      <c r="AY187"/>
      <c r="AZ187"/>
      <c r="BA187"/>
      <c r="BB187"/>
      <c r="BC187"/>
      <c r="BG187"/>
      <c r="BH187"/>
      <c r="BI187"/>
    </row>
    <row r="188" spans="1:61" ht="15.6">
      <c r="A188" s="25"/>
      <c r="B188">
        <f>+'Ark1'!C553</f>
        <v>2021</v>
      </c>
      <c r="C188">
        <f>+'Ark1'!E553</f>
        <v>19</v>
      </c>
      <c r="D188">
        <f>+'Ark1'!Q553</f>
        <v>0</v>
      </c>
      <c r="E188" s="1"/>
      <c r="F188">
        <f>+'Ark1'!R553</f>
        <v>0</v>
      </c>
      <c r="G188" s="1"/>
      <c r="H188" s="93">
        <f>+'Ark1'!AG553</f>
        <v>0</v>
      </c>
      <c r="I188" s="93"/>
      <c r="J188" s="93">
        <f>+'Ark1'!AH553</f>
        <v>0</v>
      </c>
      <c r="P188" s="1">
        <f>+'Ark1'!S553</f>
        <v>0</v>
      </c>
      <c r="Q188" s="1"/>
      <c r="R188" s="1"/>
      <c r="U188" s="350"/>
      <c r="V188" s="1"/>
      <c r="W188" s="1">
        <f>+'Ark1'!T553</f>
        <v>0</v>
      </c>
      <c r="X188" s="1"/>
      <c r="Y188" s="93">
        <f>+'Ark1'!U553</f>
        <v>0</v>
      </c>
      <c r="Z188" s="93"/>
      <c r="AA188" s="1">
        <f>+'Ark1'!W553</f>
        <v>0</v>
      </c>
      <c r="AB188" s="39"/>
      <c r="AC188" s="93">
        <f>+'Ark1'!X553</f>
        <v>0</v>
      </c>
      <c r="AD188" s="93">
        <f>+'Ark1'!Y553</f>
        <v>0</v>
      </c>
      <c r="AE188" s="93">
        <f>+'Ark1'!Z553</f>
        <v>0</v>
      </c>
      <c r="AF188" s="93">
        <f>+'Ark1'!AA553</f>
        <v>0</v>
      </c>
      <c r="AG188" s="1">
        <f>+'Ark1'!AB553</f>
        <v>0</v>
      </c>
      <c r="AH188" s="1">
        <f>+'Ark1'!AC553</f>
        <v>0</v>
      </c>
      <c r="AI188" s="1" t="e">
        <f t="shared" si="30"/>
        <v>#DIV/0!</v>
      </c>
      <c r="AJ188" s="25"/>
      <c r="AT188"/>
      <c r="AX188"/>
      <c r="AY188"/>
      <c r="AZ188"/>
      <c r="BA188"/>
      <c r="BB188"/>
      <c r="BC188"/>
      <c r="BG188"/>
      <c r="BH188"/>
      <c r="BI188"/>
    </row>
    <row r="189" spans="1:61" ht="15.6">
      <c r="A189" s="25"/>
      <c r="B189">
        <f>+'Ark1'!C554</f>
        <v>2021</v>
      </c>
      <c r="C189">
        <f>+'Ark1'!E554</f>
        <v>20</v>
      </c>
      <c r="D189">
        <f>+'Ark1'!Q554</f>
        <v>0</v>
      </c>
      <c r="E189" s="1"/>
      <c r="F189">
        <f>+'Ark1'!R554</f>
        <v>0</v>
      </c>
      <c r="G189" s="1"/>
      <c r="H189" s="93">
        <f>+'Ark1'!AG554</f>
        <v>0</v>
      </c>
      <c r="I189" s="93"/>
      <c r="J189" s="93">
        <f>+'Ark1'!AH554</f>
        <v>0</v>
      </c>
      <c r="P189" s="1">
        <f>+'Ark1'!S554</f>
        <v>0</v>
      </c>
      <c r="Q189" s="1"/>
      <c r="R189" s="1"/>
      <c r="U189" s="350"/>
      <c r="V189" s="1"/>
      <c r="W189" s="1">
        <f>+'Ark1'!T554</f>
        <v>0</v>
      </c>
      <c r="X189" s="1"/>
      <c r="Y189" s="93">
        <f>+'Ark1'!U554</f>
        <v>0</v>
      </c>
      <c r="Z189" s="93"/>
      <c r="AA189" s="1">
        <f>+'Ark1'!W554</f>
        <v>0</v>
      </c>
      <c r="AB189" s="39"/>
      <c r="AC189" s="93">
        <f>+'Ark1'!X554</f>
        <v>0</v>
      </c>
      <c r="AD189" s="93">
        <f>+'Ark1'!Y554</f>
        <v>0</v>
      </c>
      <c r="AE189" s="93">
        <f>+'Ark1'!Z554</f>
        <v>0</v>
      </c>
      <c r="AF189" s="93">
        <f>+'Ark1'!AA554</f>
        <v>0</v>
      </c>
      <c r="AG189" s="1">
        <f>+'Ark1'!AB554</f>
        <v>0</v>
      </c>
      <c r="AH189" s="1">
        <f>+'Ark1'!AC554</f>
        <v>0</v>
      </c>
      <c r="AI189" s="1" t="e">
        <f t="shared" si="30"/>
        <v>#DIV/0!</v>
      </c>
      <c r="AJ189" s="25"/>
      <c r="AT189"/>
      <c r="AX189"/>
      <c r="AY189"/>
      <c r="AZ189"/>
      <c r="BA189"/>
      <c r="BB189"/>
      <c r="BC189"/>
      <c r="BG189"/>
      <c r="BH189"/>
      <c r="BI189"/>
    </row>
    <row r="190" spans="1:61" ht="15.6">
      <c r="A190" s="25"/>
      <c r="B190">
        <f>+'Ark1'!C555</f>
        <v>2021</v>
      </c>
      <c r="C190">
        <f>+'Ark1'!E555</f>
        <v>21</v>
      </c>
      <c r="D190">
        <f>+'Ark1'!Q555</f>
        <v>0</v>
      </c>
      <c r="E190" s="1"/>
      <c r="F190">
        <f>+'Ark1'!R555</f>
        <v>0</v>
      </c>
      <c r="G190" s="1"/>
      <c r="H190" s="93">
        <f>+'Ark1'!AG555</f>
        <v>0</v>
      </c>
      <c r="I190" s="93"/>
      <c r="J190" s="93">
        <f>+'Ark1'!AH555</f>
        <v>0</v>
      </c>
      <c r="P190" s="1">
        <f>+'Ark1'!S555</f>
        <v>0</v>
      </c>
      <c r="Q190" s="1"/>
      <c r="R190" s="1"/>
      <c r="U190" s="350"/>
      <c r="V190" s="1"/>
      <c r="W190" s="1">
        <f>+'Ark1'!T555</f>
        <v>0</v>
      </c>
      <c r="X190" s="1"/>
      <c r="Y190" s="93">
        <f>+'Ark1'!U555</f>
        <v>0</v>
      </c>
      <c r="Z190" s="93"/>
      <c r="AA190" s="1">
        <f>+'Ark1'!W555</f>
        <v>0</v>
      </c>
      <c r="AB190" s="39"/>
      <c r="AC190" s="93">
        <f>+'Ark1'!X555</f>
        <v>0</v>
      </c>
      <c r="AD190" s="93">
        <f>+'Ark1'!Y555</f>
        <v>0</v>
      </c>
      <c r="AE190" s="93">
        <f>+'Ark1'!Z555</f>
        <v>0</v>
      </c>
      <c r="AF190" s="93">
        <f>+'Ark1'!AA555</f>
        <v>0</v>
      </c>
      <c r="AG190" s="1">
        <f>+'Ark1'!AB555</f>
        <v>0</v>
      </c>
      <c r="AH190" s="1">
        <f>+'Ark1'!AC555</f>
        <v>0</v>
      </c>
      <c r="AI190" s="1" t="e">
        <f t="shared" si="30"/>
        <v>#DIV/0!</v>
      </c>
      <c r="AJ190" s="25"/>
      <c r="AT190"/>
      <c r="AX190"/>
      <c r="AY190"/>
      <c r="AZ190"/>
      <c r="BA190"/>
      <c r="BB190"/>
      <c r="BC190"/>
      <c r="BG190"/>
      <c r="BH190"/>
      <c r="BI190"/>
    </row>
    <row r="191" spans="1:61" ht="15.6">
      <c r="A191" s="25"/>
      <c r="B191">
        <f>+'Ark1'!C556</f>
        <v>2021</v>
      </c>
      <c r="C191">
        <f>+'Ark1'!E556</f>
        <v>22</v>
      </c>
      <c r="D191">
        <f>+'Ark1'!Q556</f>
        <v>0</v>
      </c>
      <c r="E191" s="1"/>
      <c r="F191">
        <f>+'Ark1'!R556</f>
        <v>0</v>
      </c>
      <c r="G191" s="1"/>
      <c r="H191" s="93">
        <f>+'Ark1'!AG556</f>
        <v>0</v>
      </c>
      <c r="I191" s="93"/>
      <c r="J191" s="93">
        <f>+'Ark1'!AH556</f>
        <v>0</v>
      </c>
      <c r="P191" s="1">
        <f>+'Ark1'!S556</f>
        <v>0</v>
      </c>
      <c r="Q191" s="1"/>
      <c r="R191" s="1"/>
      <c r="U191" s="350"/>
      <c r="V191" s="1"/>
      <c r="W191" s="1">
        <f>+'Ark1'!T556</f>
        <v>0</v>
      </c>
      <c r="X191" s="1"/>
      <c r="Y191" s="93">
        <f>+'Ark1'!U556</f>
        <v>0</v>
      </c>
      <c r="Z191" s="93"/>
      <c r="AA191" s="1">
        <f>+'Ark1'!W556</f>
        <v>0</v>
      </c>
      <c r="AB191" s="39"/>
      <c r="AC191" s="93">
        <f>+'Ark1'!X556</f>
        <v>0</v>
      </c>
      <c r="AD191" s="93">
        <f>+'Ark1'!Y556</f>
        <v>0</v>
      </c>
      <c r="AE191" s="93">
        <f>+'Ark1'!Z556</f>
        <v>0</v>
      </c>
      <c r="AF191" s="93">
        <f>+'Ark1'!AA556</f>
        <v>0</v>
      </c>
      <c r="AG191" s="1">
        <f>+'Ark1'!AB556</f>
        <v>0</v>
      </c>
      <c r="AH191" s="1">
        <f>+'Ark1'!AC556</f>
        <v>0</v>
      </c>
      <c r="AI191" s="1" t="e">
        <f t="shared" si="30"/>
        <v>#DIV/0!</v>
      </c>
      <c r="AJ191" s="25"/>
      <c r="AT191"/>
      <c r="AX191"/>
      <c r="AY191"/>
      <c r="AZ191"/>
      <c r="BA191"/>
      <c r="BB191"/>
      <c r="BC191"/>
      <c r="BG191"/>
      <c r="BH191"/>
      <c r="BI191"/>
    </row>
    <row r="192" spans="1:61" ht="15.6">
      <c r="A192" s="25"/>
      <c r="B192">
        <f>+'Ark1'!C557</f>
        <v>2021</v>
      </c>
      <c r="C192">
        <f>+'Ark1'!E557</f>
        <v>23</v>
      </c>
      <c r="D192">
        <f>+'Ark1'!Q557</f>
        <v>0</v>
      </c>
      <c r="E192" s="1"/>
      <c r="F192">
        <f>+'Ark1'!R557</f>
        <v>0</v>
      </c>
      <c r="G192" s="1"/>
      <c r="H192" s="93">
        <f>+'Ark1'!AG557</f>
        <v>0</v>
      </c>
      <c r="I192" s="93"/>
      <c r="J192" s="93">
        <f>+'Ark1'!AH557</f>
        <v>0</v>
      </c>
      <c r="P192" s="1">
        <f>+'Ark1'!S557</f>
        <v>0</v>
      </c>
      <c r="Q192" s="1"/>
      <c r="R192" s="1"/>
      <c r="U192" s="350"/>
      <c r="V192" s="1"/>
      <c r="W192" s="1">
        <f>+'Ark1'!T557</f>
        <v>0</v>
      </c>
      <c r="X192" s="1"/>
      <c r="Y192" s="93">
        <f>+'Ark1'!U557</f>
        <v>0</v>
      </c>
      <c r="Z192" s="93"/>
      <c r="AA192" s="1">
        <f>+'Ark1'!W557</f>
        <v>0</v>
      </c>
      <c r="AB192" s="39"/>
      <c r="AC192" s="93">
        <f>+'Ark1'!X557</f>
        <v>0</v>
      </c>
      <c r="AD192" s="93">
        <f>+'Ark1'!Y557</f>
        <v>0</v>
      </c>
      <c r="AE192" s="93">
        <f>+'Ark1'!Z557</f>
        <v>0</v>
      </c>
      <c r="AF192" s="93">
        <f>+'Ark1'!AA557</f>
        <v>0</v>
      </c>
      <c r="AG192" s="1">
        <f>+'Ark1'!AB557</f>
        <v>0</v>
      </c>
      <c r="AH192" s="1">
        <f>+'Ark1'!AC557</f>
        <v>0</v>
      </c>
      <c r="AI192" s="1" t="e">
        <f t="shared" si="30"/>
        <v>#DIV/0!</v>
      </c>
      <c r="AJ192" s="25"/>
      <c r="AT192"/>
      <c r="AX192"/>
      <c r="AY192"/>
      <c r="AZ192"/>
      <c r="BA192"/>
      <c r="BB192"/>
      <c r="BC192"/>
      <c r="BG192"/>
      <c r="BH192"/>
      <c r="BI192"/>
    </row>
    <row r="193" spans="1:61" ht="15.6">
      <c r="A193" s="25"/>
      <c r="B193">
        <f>+'Ark1'!C558</f>
        <v>2021</v>
      </c>
      <c r="C193">
        <f>+'Ark1'!E558</f>
        <v>24</v>
      </c>
      <c r="D193">
        <f>+'Ark1'!Q558</f>
        <v>0</v>
      </c>
      <c r="E193" s="1"/>
      <c r="F193">
        <f>+'Ark1'!R558</f>
        <v>0</v>
      </c>
      <c r="G193" s="1"/>
      <c r="H193" s="93">
        <f>+'Ark1'!AG558</f>
        <v>0</v>
      </c>
      <c r="I193" s="93"/>
      <c r="J193" s="93">
        <f>+'Ark1'!AH558</f>
        <v>0</v>
      </c>
      <c r="P193" s="1">
        <f>+'Ark1'!S558</f>
        <v>0</v>
      </c>
      <c r="Q193" s="1"/>
      <c r="R193" s="1"/>
      <c r="U193" s="350"/>
      <c r="V193" s="1"/>
      <c r="W193" s="1">
        <f>+'Ark1'!T558</f>
        <v>0</v>
      </c>
      <c r="X193" s="1"/>
      <c r="Y193" s="93">
        <f>+'Ark1'!U558</f>
        <v>0</v>
      </c>
      <c r="Z193" s="93"/>
      <c r="AA193" s="1">
        <f>+'Ark1'!W558</f>
        <v>0</v>
      </c>
      <c r="AB193" s="39"/>
      <c r="AC193" s="93">
        <f>+'Ark1'!X558</f>
        <v>0</v>
      </c>
      <c r="AD193" s="93">
        <f>+'Ark1'!Y558</f>
        <v>0</v>
      </c>
      <c r="AE193" s="93">
        <f>+'Ark1'!Z558</f>
        <v>0</v>
      </c>
      <c r="AF193" s="93">
        <f>+'Ark1'!AA558</f>
        <v>0</v>
      </c>
      <c r="AG193" s="1">
        <f>+'Ark1'!AB558</f>
        <v>0</v>
      </c>
      <c r="AH193" s="1">
        <f>+'Ark1'!AC558</f>
        <v>0</v>
      </c>
      <c r="AI193" s="1" t="e">
        <f t="shared" si="30"/>
        <v>#DIV/0!</v>
      </c>
      <c r="AJ193" s="25"/>
      <c r="AT193"/>
      <c r="AX193"/>
      <c r="AY193"/>
      <c r="AZ193"/>
      <c r="BA193"/>
      <c r="BB193"/>
      <c r="BC193"/>
      <c r="BG193"/>
      <c r="BH193"/>
      <c r="BI193"/>
    </row>
    <row r="194" spans="1:61" ht="15.6">
      <c r="A194" s="25"/>
      <c r="B194">
        <f>+'Ark1'!C559</f>
        <v>2021</v>
      </c>
      <c r="C194">
        <f>+'Ark1'!E559</f>
        <v>25</v>
      </c>
      <c r="D194">
        <f>+'Ark1'!Q559</f>
        <v>0</v>
      </c>
      <c r="E194" s="1"/>
      <c r="F194">
        <f>+'Ark1'!R559</f>
        <v>0</v>
      </c>
      <c r="G194" s="1"/>
      <c r="H194" s="93">
        <f>+'Ark1'!AG559</f>
        <v>0</v>
      </c>
      <c r="I194" s="93"/>
      <c r="J194" s="93">
        <f>+'Ark1'!AH559</f>
        <v>0</v>
      </c>
      <c r="P194" s="1">
        <f>+'Ark1'!S559</f>
        <v>0</v>
      </c>
      <c r="Q194" s="1"/>
      <c r="R194" s="1"/>
      <c r="U194" s="350"/>
      <c r="V194" s="1"/>
      <c r="W194" s="1">
        <f>+'Ark1'!T559</f>
        <v>0</v>
      </c>
      <c r="X194" s="1"/>
      <c r="Y194" s="93">
        <f>+'Ark1'!U559</f>
        <v>0</v>
      </c>
      <c r="Z194" s="93"/>
      <c r="AA194" s="1">
        <f>+'Ark1'!W559</f>
        <v>0</v>
      </c>
      <c r="AB194" s="39"/>
      <c r="AC194" s="93">
        <f>+'Ark1'!X559</f>
        <v>0</v>
      </c>
      <c r="AD194" s="93">
        <f>+'Ark1'!Y559</f>
        <v>0</v>
      </c>
      <c r="AE194" s="93">
        <f>+'Ark1'!Z559</f>
        <v>0</v>
      </c>
      <c r="AF194" s="93">
        <f>+'Ark1'!AA559</f>
        <v>0</v>
      </c>
      <c r="AG194" s="1">
        <f>+'Ark1'!AB559</f>
        <v>0</v>
      </c>
      <c r="AH194" s="1">
        <f>+'Ark1'!AC559</f>
        <v>0</v>
      </c>
      <c r="AI194" s="1" t="e">
        <f t="shared" si="30"/>
        <v>#DIV/0!</v>
      </c>
      <c r="AJ194" s="25"/>
      <c r="AT194"/>
      <c r="AX194"/>
      <c r="AY194"/>
      <c r="AZ194"/>
      <c r="BA194"/>
      <c r="BB194"/>
      <c r="BC194"/>
      <c r="BG194"/>
      <c r="BH194"/>
      <c r="BI194"/>
    </row>
    <row r="195" spans="1:61" ht="15.6">
      <c r="A195" s="25"/>
      <c r="B195">
        <f>+'Ark1'!C560</f>
        <v>2021</v>
      </c>
      <c r="C195">
        <f>+'Ark1'!E560</f>
        <v>26</v>
      </c>
      <c r="D195">
        <f>+'Ark1'!Q560</f>
        <v>0</v>
      </c>
      <c r="E195" s="1"/>
      <c r="F195">
        <f>+'Ark1'!R560</f>
        <v>0</v>
      </c>
      <c r="G195" s="1"/>
      <c r="H195" s="93">
        <f>+'Ark1'!AG560</f>
        <v>0</v>
      </c>
      <c r="I195" s="93"/>
      <c r="J195" s="93">
        <f>+'Ark1'!AH560</f>
        <v>0</v>
      </c>
      <c r="P195" s="1">
        <f>+'Ark1'!S560</f>
        <v>0</v>
      </c>
      <c r="Q195" s="1"/>
      <c r="R195" s="1"/>
      <c r="U195" s="350"/>
      <c r="V195" s="1"/>
      <c r="W195" s="1">
        <f>+'Ark1'!T560</f>
        <v>0</v>
      </c>
      <c r="X195" s="1"/>
      <c r="Y195" s="93">
        <f>+'Ark1'!U560</f>
        <v>0</v>
      </c>
      <c r="Z195" s="93"/>
      <c r="AA195" s="1">
        <f>+'Ark1'!W560</f>
        <v>0</v>
      </c>
      <c r="AB195" s="39"/>
      <c r="AC195" s="93">
        <f>+'Ark1'!X560</f>
        <v>0</v>
      </c>
      <c r="AD195" s="93">
        <f>+'Ark1'!Y560</f>
        <v>0</v>
      </c>
      <c r="AE195" s="93">
        <f>+'Ark1'!Z560</f>
        <v>0</v>
      </c>
      <c r="AF195" s="93">
        <f>+'Ark1'!AA560</f>
        <v>0</v>
      </c>
      <c r="AG195" s="1">
        <f>+'Ark1'!AB560</f>
        <v>0</v>
      </c>
      <c r="AH195" s="1">
        <f>+'Ark1'!AC560</f>
        <v>0</v>
      </c>
      <c r="AI195" s="1" t="e">
        <f t="shared" si="30"/>
        <v>#DIV/0!</v>
      </c>
      <c r="AJ195" s="25"/>
      <c r="AT195"/>
      <c r="AX195"/>
      <c r="AY195"/>
      <c r="AZ195"/>
      <c r="BA195"/>
      <c r="BB195"/>
      <c r="BC195"/>
      <c r="BG195"/>
      <c r="BH195"/>
      <c r="BI195"/>
    </row>
    <row r="196" spans="1:61" ht="15.6">
      <c r="A196" s="25"/>
      <c r="B196">
        <f>+'Ark1'!C561</f>
        <v>2021</v>
      </c>
      <c r="C196">
        <f>+'Ark1'!E561</f>
        <v>27</v>
      </c>
      <c r="D196">
        <f>+'Ark1'!Q561</f>
        <v>0</v>
      </c>
      <c r="E196" s="1"/>
      <c r="F196">
        <f>+'Ark1'!R561</f>
        <v>0</v>
      </c>
      <c r="G196" s="1"/>
      <c r="H196" s="93">
        <f>+'Ark1'!AG561</f>
        <v>0</v>
      </c>
      <c r="I196" s="93"/>
      <c r="J196" s="93">
        <f>+'Ark1'!AH561</f>
        <v>0</v>
      </c>
      <c r="P196" s="1">
        <f>+'Ark1'!S561</f>
        <v>0</v>
      </c>
      <c r="Q196" s="1"/>
      <c r="R196" s="1"/>
      <c r="U196" s="350"/>
      <c r="V196" s="1"/>
      <c r="W196" s="1">
        <f>+'Ark1'!T561</f>
        <v>0</v>
      </c>
      <c r="X196" s="1"/>
      <c r="Y196" s="93">
        <f>+'Ark1'!U561</f>
        <v>0</v>
      </c>
      <c r="Z196" s="93"/>
      <c r="AA196" s="1">
        <f>+'Ark1'!W561</f>
        <v>0</v>
      </c>
      <c r="AB196" s="39"/>
      <c r="AC196" s="93">
        <f>+'Ark1'!X561</f>
        <v>0</v>
      </c>
      <c r="AD196" s="93">
        <f>+'Ark1'!Y561</f>
        <v>0</v>
      </c>
      <c r="AE196" s="93">
        <f>+'Ark1'!Z561</f>
        <v>0</v>
      </c>
      <c r="AF196" s="93">
        <f>+'Ark1'!AA561</f>
        <v>0</v>
      </c>
      <c r="AG196" s="1">
        <f>+'Ark1'!AB561</f>
        <v>0</v>
      </c>
      <c r="AH196" s="1">
        <f>+'Ark1'!AC561</f>
        <v>0</v>
      </c>
      <c r="AI196" s="1" t="e">
        <f t="shared" si="30"/>
        <v>#DIV/0!</v>
      </c>
      <c r="AJ196" s="25"/>
      <c r="AT196"/>
      <c r="AX196"/>
      <c r="AY196"/>
      <c r="AZ196"/>
      <c r="BA196"/>
      <c r="BB196"/>
      <c r="BC196"/>
      <c r="BG196"/>
      <c r="BH196"/>
      <c r="BI196"/>
    </row>
    <row r="197" spans="1:61" ht="15.6">
      <c r="A197" s="25"/>
      <c r="B197">
        <f>+'Ark1'!C562</f>
        <v>2021</v>
      </c>
      <c r="C197">
        <f>+'Ark1'!E562</f>
        <v>28</v>
      </c>
      <c r="D197">
        <f>+'Ark1'!Q562</f>
        <v>0</v>
      </c>
      <c r="E197" s="1"/>
      <c r="F197">
        <f>+'Ark1'!R562</f>
        <v>0</v>
      </c>
      <c r="G197" s="1"/>
      <c r="H197" s="93">
        <f>+'Ark1'!AG562</f>
        <v>0</v>
      </c>
      <c r="I197" s="93"/>
      <c r="J197" s="93">
        <f>+'Ark1'!AH562</f>
        <v>0</v>
      </c>
      <c r="P197" s="1">
        <f>+'Ark1'!S562</f>
        <v>0</v>
      </c>
      <c r="Q197" s="1"/>
      <c r="R197" s="1"/>
      <c r="U197" s="350"/>
      <c r="V197" s="1"/>
      <c r="W197" s="1">
        <f>+'Ark1'!T562</f>
        <v>0</v>
      </c>
      <c r="X197" s="1"/>
      <c r="Y197" s="93">
        <f>+'Ark1'!U562</f>
        <v>0</v>
      </c>
      <c r="Z197" s="93"/>
      <c r="AA197" s="1">
        <f>+'Ark1'!W562</f>
        <v>0</v>
      </c>
      <c r="AB197" s="39"/>
      <c r="AC197" s="93">
        <f>+'Ark1'!X562</f>
        <v>0</v>
      </c>
      <c r="AD197" s="93">
        <f>+'Ark1'!Y562</f>
        <v>0</v>
      </c>
      <c r="AE197" s="93">
        <f>+'Ark1'!Z562</f>
        <v>0</v>
      </c>
      <c r="AF197" s="93">
        <f>+'Ark1'!AA562</f>
        <v>0</v>
      </c>
      <c r="AG197" s="1">
        <f>+'Ark1'!AB562</f>
        <v>0</v>
      </c>
      <c r="AH197" s="1">
        <f>+'Ark1'!AC562</f>
        <v>0</v>
      </c>
      <c r="AI197" s="1" t="e">
        <f t="shared" si="30"/>
        <v>#DIV/0!</v>
      </c>
      <c r="AJ197" s="25"/>
      <c r="AT197"/>
      <c r="AX197"/>
      <c r="AY197"/>
      <c r="AZ197"/>
      <c r="BA197"/>
      <c r="BB197"/>
      <c r="BC197"/>
      <c r="BG197"/>
      <c r="BH197"/>
      <c r="BI197"/>
    </row>
    <row r="198" spans="1:61" ht="15.6">
      <c r="A198" s="25"/>
      <c r="B198">
        <f>+'Ark1'!C563</f>
        <v>2021</v>
      </c>
      <c r="C198">
        <f>+'Ark1'!E563</f>
        <v>29</v>
      </c>
      <c r="D198">
        <f>+'Ark1'!Q563</f>
        <v>0</v>
      </c>
      <c r="E198" s="1"/>
      <c r="F198">
        <f>+'Ark1'!R563</f>
        <v>0</v>
      </c>
      <c r="G198" s="1"/>
      <c r="H198" s="93">
        <f>+'Ark1'!AG563</f>
        <v>0</v>
      </c>
      <c r="I198" s="93"/>
      <c r="J198" s="93">
        <f>+'Ark1'!AH563</f>
        <v>0</v>
      </c>
      <c r="P198" s="1">
        <f>+'Ark1'!S563</f>
        <v>0</v>
      </c>
      <c r="Q198" s="1"/>
      <c r="R198" s="1"/>
      <c r="U198" s="350"/>
      <c r="V198" s="1"/>
      <c r="W198" s="1">
        <f>+'Ark1'!T563</f>
        <v>0</v>
      </c>
      <c r="X198" s="1"/>
      <c r="Y198" s="93">
        <f>+'Ark1'!U563</f>
        <v>0</v>
      </c>
      <c r="Z198" s="93"/>
      <c r="AA198" s="1">
        <f>+'Ark1'!W563</f>
        <v>0</v>
      </c>
      <c r="AB198" s="39"/>
      <c r="AC198" s="93">
        <f>+'Ark1'!X563</f>
        <v>0</v>
      </c>
      <c r="AD198" s="93">
        <f>+'Ark1'!Y563</f>
        <v>0</v>
      </c>
      <c r="AE198" s="93">
        <f>+'Ark1'!Z563</f>
        <v>0</v>
      </c>
      <c r="AF198" s="93">
        <f>+'Ark1'!AA563</f>
        <v>0</v>
      </c>
      <c r="AG198" s="1">
        <f>+'Ark1'!AB563</f>
        <v>0</v>
      </c>
      <c r="AH198" s="1">
        <f>+'Ark1'!AC563</f>
        <v>0</v>
      </c>
      <c r="AI198" s="1" t="e">
        <f t="shared" si="30"/>
        <v>#DIV/0!</v>
      </c>
      <c r="AJ198" s="25"/>
      <c r="AT198"/>
      <c r="AX198"/>
      <c r="AY198"/>
      <c r="AZ198"/>
      <c r="BA198"/>
      <c r="BB198"/>
      <c r="BC198"/>
      <c r="BG198"/>
      <c r="BH198"/>
      <c r="BI198"/>
    </row>
    <row r="199" spans="1:61" ht="15.6">
      <c r="A199" s="25"/>
      <c r="B199">
        <f>+'Ark1'!C564</f>
        <v>2021</v>
      </c>
      <c r="C199">
        <f>+'Ark1'!E564</f>
        <v>30</v>
      </c>
      <c r="D199">
        <f>+'Ark1'!Q564</f>
        <v>0</v>
      </c>
      <c r="E199" s="1"/>
      <c r="F199">
        <f>+'Ark1'!R564</f>
        <v>0</v>
      </c>
      <c r="G199" s="1"/>
      <c r="H199" s="93">
        <f>+'Ark1'!AG564</f>
        <v>0</v>
      </c>
      <c r="I199" s="93"/>
      <c r="J199" s="93">
        <f>+'Ark1'!AH564</f>
        <v>0</v>
      </c>
      <c r="P199" s="1">
        <f>+'Ark1'!S564</f>
        <v>0</v>
      </c>
      <c r="Q199" s="1"/>
      <c r="R199" s="1"/>
      <c r="U199" s="350"/>
      <c r="V199" s="1"/>
      <c r="W199" s="1">
        <f>+'Ark1'!T564</f>
        <v>0</v>
      </c>
      <c r="X199" s="1"/>
      <c r="Y199" s="93">
        <f>+'Ark1'!U564</f>
        <v>0</v>
      </c>
      <c r="Z199" s="93"/>
      <c r="AA199" s="1">
        <f>+'Ark1'!W564</f>
        <v>0</v>
      </c>
      <c r="AB199" s="39"/>
      <c r="AC199" s="93">
        <f>+'Ark1'!X564</f>
        <v>0</v>
      </c>
      <c r="AD199" s="93">
        <f>+'Ark1'!Y564</f>
        <v>0</v>
      </c>
      <c r="AE199" s="93">
        <f>+'Ark1'!Z564</f>
        <v>0</v>
      </c>
      <c r="AF199" s="93">
        <f>+'Ark1'!AA564</f>
        <v>0</v>
      </c>
      <c r="AG199" s="1">
        <f>+'Ark1'!AB564</f>
        <v>0</v>
      </c>
      <c r="AH199" s="1">
        <f>+'Ark1'!AC564</f>
        <v>0</v>
      </c>
      <c r="AI199" s="1" t="e">
        <f t="shared" si="30"/>
        <v>#DIV/0!</v>
      </c>
      <c r="AJ199" s="25"/>
      <c r="AT199"/>
      <c r="AX199"/>
      <c r="AY199"/>
      <c r="AZ199"/>
      <c r="BA199"/>
      <c r="BB199"/>
      <c r="BC199"/>
      <c r="BG199"/>
      <c r="BH199"/>
      <c r="BI199"/>
    </row>
    <row r="200" spans="1:61" ht="15.6">
      <c r="A200" s="25"/>
      <c r="B200">
        <f>+'Ark1'!C565</f>
        <v>2021</v>
      </c>
      <c r="C200">
        <f>+'Ark1'!E565</f>
        <v>31</v>
      </c>
      <c r="D200">
        <f>+'Ark1'!Q565</f>
        <v>0</v>
      </c>
      <c r="E200" s="1"/>
      <c r="F200">
        <f>+'Ark1'!R565</f>
        <v>0</v>
      </c>
      <c r="G200" s="1"/>
      <c r="H200" s="93">
        <f>+'Ark1'!AG565</f>
        <v>0</v>
      </c>
      <c r="I200" s="93"/>
      <c r="J200" s="93">
        <f>+'Ark1'!AH565</f>
        <v>0</v>
      </c>
      <c r="P200" s="1">
        <f>+'Ark1'!S565</f>
        <v>0</v>
      </c>
      <c r="Q200" s="1"/>
      <c r="R200" s="1"/>
      <c r="U200" s="350"/>
      <c r="V200" s="1"/>
      <c r="W200" s="1">
        <f>+'Ark1'!T565</f>
        <v>0</v>
      </c>
      <c r="X200" s="1"/>
      <c r="Y200" s="93">
        <f>+'Ark1'!U565</f>
        <v>0</v>
      </c>
      <c r="Z200" s="93"/>
      <c r="AA200" s="1">
        <f>+'Ark1'!W565</f>
        <v>0</v>
      </c>
      <c r="AB200" s="39"/>
      <c r="AC200" s="93">
        <f>+'Ark1'!X565</f>
        <v>0</v>
      </c>
      <c r="AD200" s="93">
        <f>+'Ark1'!Y565</f>
        <v>0</v>
      </c>
      <c r="AE200" s="93">
        <f>+'Ark1'!Z565</f>
        <v>0</v>
      </c>
      <c r="AF200" s="93">
        <f>+'Ark1'!AA565</f>
        <v>0</v>
      </c>
      <c r="AG200" s="1">
        <f>+'Ark1'!AB565</f>
        <v>0</v>
      </c>
      <c r="AH200" s="1">
        <f>+'Ark1'!AC565</f>
        <v>0</v>
      </c>
      <c r="AI200" s="1" t="e">
        <f t="shared" si="30"/>
        <v>#DIV/0!</v>
      </c>
      <c r="AJ200" s="25"/>
      <c r="AT200"/>
      <c r="AX200"/>
      <c r="AY200"/>
      <c r="AZ200"/>
      <c r="BA200"/>
      <c r="BB200"/>
      <c r="BC200"/>
      <c r="BG200"/>
      <c r="BH200"/>
      <c r="BI200"/>
    </row>
    <row r="201" spans="1:61" ht="15.6">
      <c r="A201" s="25"/>
      <c r="B201">
        <f>+'Ark1'!C566</f>
        <v>2021</v>
      </c>
      <c r="C201">
        <f>+'Ark1'!E566</f>
        <v>32</v>
      </c>
      <c r="D201">
        <f>+'Ark1'!Q566</f>
        <v>0</v>
      </c>
      <c r="E201" s="1"/>
      <c r="F201">
        <f>+'Ark1'!R566</f>
        <v>0</v>
      </c>
      <c r="G201" s="1"/>
      <c r="H201" s="93">
        <f>+'Ark1'!AG566</f>
        <v>0</v>
      </c>
      <c r="I201" s="93"/>
      <c r="J201" s="93">
        <f>+'Ark1'!AH566</f>
        <v>0</v>
      </c>
      <c r="P201" s="1">
        <f>+'Ark1'!S566</f>
        <v>0</v>
      </c>
      <c r="Q201" s="1"/>
      <c r="R201" s="1"/>
      <c r="U201" s="350"/>
      <c r="V201" s="1"/>
      <c r="W201" s="1">
        <f>+'Ark1'!T566</f>
        <v>0</v>
      </c>
      <c r="X201" s="1"/>
      <c r="Y201" s="93">
        <f>+'Ark1'!U566</f>
        <v>0</v>
      </c>
      <c r="Z201" s="93"/>
      <c r="AA201" s="1">
        <f>+'Ark1'!W566</f>
        <v>0</v>
      </c>
      <c r="AB201" s="39"/>
      <c r="AC201" s="93">
        <f>+'Ark1'!X566</f>
        <v>0</v>
      </c>
      <c r="AD201" s="93">
        <f>+'Ark1'!Y566</f>
        <v>0</v>
      </c>
      <c r="AE201" s="93">
        <f>+'Ark1'!Z566</f>
        <v>0</v>
      </c>
      <c r="AF201" s="93">
        <f>+'Ark1'!AA566</f>
        <v>0</v>
      </c>
      <c r="AG201" s="1">
        <f>+'Ark1'!AB566</f>
        <v>0</v>
      </c>
      <c r="AH201" s="1">
        <f>+'Ark1'!AC566</f>
        <v>0</v>
      </c>
      <c r="AI201" s="1" t="e">
        <f t="shared" si="30"/>
        <v>#DIV/0!</v>
      </c>
      <c r="AJ201" s="25"/>
      <c r="AT201"/>
      <c r="AX201"/>
      <c r="AY201"/>
      <c r="AZ201"/>
      <c r="BA201"/>
      <c r="BB201"/>
      <c r="BC201"/>
      <c r="BG201"/>
      <c r="BH201"/>
      <c r="BI201"/>
    </row>
    <row r="202" spans="1:61" ht="15.6">
      <c r="A202" s="25"/>
      <c r="B202">
        <f>+'Ark1'!C567</f>
        <v>2021</v>
      </c>
      <c r="C202">
        <f>+'Ark1'!E567</f>
        <v>33</v>
      </c>
      <c r="D202">
        <f>+'Ark1'!Q567</f>
        <v>0</v>
      </c>
      <c r="E202" s="1"/>
      <c r="F202">
        <f>+'Ark1'!R567</f>
        <v>0</v>
      </c>
      <c r="G202" s="1"/>
      <c r="H202" s="93">
        <f>+'Ark1'!AG567</f>
        <v>0</v>
      </c>
      <c r="I202" s="93"/>
      <c r="J202" s="93">
        <f>+'Ark1'!AH567</f>
        <v>0</v>
      </c>
      <c r="P202" s="1">
        <f>+'Ark1'!S567</f>
        <v>0</v>
      </c>
      <c r="Q202" s="1"/>
      <c r="R202" s="1"/>
      <c r="U202" s="350"/>
      <c r="V202" s="1"/>
      <c r="W202" s="1">
        <f>+'Ark1'!T567</f>
        <v>0</v>
      </c>
      <c r="X202" s="1"/>
      <c r="Y202" s="93">
        <f>+'Ark1'!U567</f>
        <v>0</v>
      </c>
      <c r="Z202" s="93"/>
      <c r="AA202" s="1">
        <f>+'Ark1'!W567</f>
        <v>0</v>
      </c>
      <c r="AB202" s="39"/>
      <c r="AC202" s="93">
        <f>+'Ark1'!X567</f>
        <v>0</v>
      </c>
      <c r="AD202" s="93">
        <f>+'Ark1'!Y567</f>
        <v>0</v>
      </c>
      <c r="AE202" s="93">
        <f>+'Ark1'!Z567</f>
        <v>0</v>
      </c>
      <c r="AF202" s="93">
        <f>+'Ark1'!AA567</f>
        <v>0</v>
      </c>
      <c r="AG202" s="1">
        <f>+'Ark1'!AB567</f>
        <v>0</v>
      </c>
      <c r="AH202" s="1">
        <f>+'Ark1'!AC567</f>
        <v>0</v>
      </c>
      <c r="AI202" s="1" t="e">
        <f t="shared" si="30"/>
        <v>#DIV/0!</v>
      </c>
      <c r="AJ202" s="25"/>
      <c r="AT202"/>
      <c r="AX202"/>
      <c r="AY202"/>
      <c r="AZ202"/>
      <c r="BA202"/>
      <c r="BB202"/>
      <c r="BC202"/>
      <c r="BG202"/>
      <c r="BH202"/>
      <c r="BI202"/>
    </row>
    <row r="203" spans="1:61" ht="15.6">
      <c r="A203" s="25"/>
      <c r="B203">
        <f>+'Ark1'!C568</f>
        <v>2021</v>
      </c>
      <c r="C203">
        <f>+'Ark1'!E568</f>
        <v>34</v>
      </c>
      <c r="D203">
        <f>+'Ark1'!Q568</f>
        <v>0</v>
      </c>
      <c r="E203" s="1"/>
      <c r="F203">
        <f>+'Ark1'!R568</f>
        <v>0</v>
      </c>
      <c r="G203" s="1"/>
      <c r="H203" s="93">
        <f>+'Ark1'!AG568</f>
        <v>0</v>
      </c>
      <c r="I203" s="93"/>
      <c r="J203" s="93">
        <f>+'Ark1'!AH568</f>
        <v>0</v>
      </c>
      <c r="P203" s="1">
        <f>+'Ark1'!S568</f>
        <v>0</v>
      </c>
      <c r="Q203" s="1"/>
      <c r="R203" s="1"/>
      <c r="U203" s="350"/>
      <c r="V203" s="1"/>
      <c r="W203" s="1">
        <f>+'Ark1'!T568</f>
        <v>0</v>
      </c>
      <c r="X203" s="1"/>
      <c r="Y203" s="93">
        <f>+'Ark1'!U568</f>
        <v>0</v>
      </c>
      <c r="Z203" s="93"/>
      <c r="AA203" s="1">
        <f>+'Ark1'!W568</f>
        <v>0</v>
      </c>
      <c r="AB203" s="39"/>
      <c r="AC203" s="93">
        <f>+'Ark1'!X568</f>
        <v>0</v>
      </c>
      <c r="AD203" s="93">
        <f>+'Ark1'!Y568</f>
        <v>0</v>
      </c>
      <c r="AE203" s="93">
        <f>+'Ark1'!Z568</f>
        <v>0</v>
      </c>
      <c r="AF203" s="93">
        <f>+'Ark1'!AA568</f>
        <v>0</v>
      </c>
      <c r="AG203" s="1">
        <f>+'Ark1'!AB568</f>
        <v>0</v>
      </c>
      <c r="AH203" s="1">
        <f>+'Ark1'!AC568</f>
        <v>0</v>
      </c>
      <c r="AI203" s="1" t="e">
        <f t="shared" si="30"/>
        <v>#DIV/0!</v>
      </c>
      <c r="AJ203" s="25"/>
      <c r="AT203"/>
      <c r="AX203"/>
      <c r="AY203"/>
      <c r="AZ203"/>
      <c r="BA203"/>
      <c r="BB203"/>
      <c r="BC203"/>
      <c r="BG203"/>
      <c r="BH203"/>
      <c r="BI203"/>
    </row>
    <row r="204" spans="1:61" ht="15.6">
      <c r="A204" s="25"/>
      <c r="B204">
        <f>+'Ark1'!C569</f>
        <v>2021</v>
      </c>
      <c r="C204">
        <f>+'Ark1'!E569</f>
        <v>35</v>
      </c>
      <c r="D204">
        <f>+'Ark1'!Q569</f>
        <v>0</v>
      </c>
      <c r="E204" s="1"/>
      <c r="F204">
        <f>+'Ark1'!R569</f>
        <v>0</v>
      </c>
      <c r="G204" s="1"/>
      <c r="H204" s="93">
        <f>+'Ark1'!AG569</f>
        <v>0</v>
      </c>
      <c r="I204" s="93"/>
      <c r="J204" s="93">
        <f>+'Ark1'!AH569</f>
        <v>0</v>
      </c>
      <c r="P204" s="1">
        <f>+'Ark1'!S569</f>
        <v>0</v>
      </c>
      <c r="Q204" s="1"/>
      <c r="R204" s="1"/>
      <c r="U204" s="350"/>
      <c r="V204" s="1"/>
      <c r="W204" s="1">
        <f>+'Ark1'!T569</f>
        <v>0</v>
      </c>
      <c r="X204" s="1"/>
      <c r="Y204" s="93">
        <f>+'Ark1'!U569</f>
        <v>0</v>
      </c>
      <c r="Z204" s="93"/>
      <c r="AA204" s="1">
        <f>+'Ark1'!W569</f>
        <v>0</v>
      </c>
      <c r="AB204" s="39"/>
      <c r="AC204" s="93">
        <f>+'Ark1'!X569</f>
        <v>0</v>
      </c>
      <c r="AD204" s="93">
        <f>+'Ark1'!Y569</f>
        <v>0</v>
      </c>
      <c r="AE204" s="93">
        <f>+'Ark1'!Z569</f>
        <v>0</v>
      </c>
      <c r="AF204" s="93">
        <f>+'Ark1'!AA569</f>
        <v>0</v>
      </c>
      <c r="AG204" s="1">
        <f>+'Ark1'!AB569</f>
        <v>0</v>
      </c>
      <c r="AH204" s="1">
        <f>+'Ark1'!AC569</f>
        <v>0</v>
      </c>
      <c r="AI204" s="1" t="e">
        <f t="shared" si="30"/>
        <v>#DIV/0!</v>
      </c>
      <c r="AJ204" s="25"/>
      <c r="AT204"/>
      <c r="AX204"/>
      <c r="AY204"/>
      <c r="AZ204"/>
      <c r="BA204"/>
      <c r="BB204"/>
      <c r="BC204"/>
      <c r="BG204"/>
      <c r="BH204"/>
      <c r="BI204"/>
    </row>
    <row r="205" spans="1:61" ht="15.6">
      <c r="A205" s="25"/>
      <c r="B205">
        <f>+'Ark1'!C570</f>
        <v>2021</v>
      </c>
      <c r="C205">
        <f>+'Ark1'!E570</f>
        <v>36</v>
      </c>
      <c r="D205">
        <f>+'Ark1'!Q570</f>
        <v>0</v>
      </c>
      <c r="E205" s="1"/>
      <c r="F205">
        <f>+'Ark1'!R570</f>
        <v>0</v>
      </c>
      <c r="G205" s="1"/>
      <c r="H205" s="93">
        <f>+'Ark1'!AG570</f>
        <v>0</v>
      </c>
      <c r="I205" s="93"/>
      <c r="J205" s="93">
        <f>+'Ark1'!AH570</f>
        <v>0</v>
      </c>
      <c r="P205" s="1">
        <f>+'Ark1'!S570</f>
        <v>0</v>
      </c>
      <c r="Q205" s="1"/>
      <c r="R205" s="1"/>
      <c r="U205" s="350"/>
      <c r="V205" s="1"/>
      <c r="W205" s="1">
        <f>+'Ark1'!T570</f>
        <v>0</v>
      </c>
      <c r="X205" s="1"/>
      <c r="Y205" s="93">
        <f>+'Ark1'!U570</f>
        <v>0</v>
      </c>
      <c r="Z205" s="93"/>
      <c r="AA205" s="1">
        <f>+'Ark1'!W570</f>
        <v>0</v>
      </c>
      <c r="AB205" s="39"/>
      <c r="AC205" s="93">
        <f>+'Ark1'!X570</f>
        <v>0</v>
      </c>
      <c r="AD205" s="93">
        <f>+'Ark1'!Y570</f>
        <v>0</v>
      </c>
      <c r="AE205" s="93">
        <f>+'Ark1'!Z570</f>
        <v>0</v>
      </c>
      <c r="AF205" s="93">
        <f>+'Ark1'!AA570</f>
        <v>0</v>
      </c>
      <c r="AG205" s="1">
        <f>+'Ark1'!AB570</f>
        <v>0</v>
      </c>
      <c r="AH205" s="1">
        <f>+'Ark1'!AC570</f>
        <v>0</v>
      </c>
      <c r="AI205" s="1" t="e">
        <f t="shared" si="30"/>
        <v>#DIV/0!</v>
      </c>
      <c r="AJ205" s="25"/>
      <c r="AT205"/>
      <c r="AX205"/>
      <c r="AY205"/>
      <c r="AZ205"/>
      <c r="BA205"/>
      <c r="BB205"/>
      <c r="BC205"/>
      <c r="BG205"/>
      <c r="BH205"/>
      <c r="BI205"/>
    </row>
    <row r="206" spans="1:61" ht="15.6">
      <c r="A206" s="25"/>
      <c r="B206">
        <f>+'Ark1'!C571</f>
        <v>2021</v>
      </c>
      <c r="C206">
        <f>+'Ark1'!E571</f>
        <v>37</v>
      </c>
      <c r="D206">
        <f>+'Ark1'!Q571</f>
        <v>0</v>
      </c>
      <c r="E206" s="1"/>
      <c r="F206">
        <f>+'Ark1'!R571</f>
        <v>0</v>
      </c>
      <c r="G206" s="1"/>
      <c r="H206" s="93">
        <f>+'Ark1'!AG571</f>
        <v>0</v>
      </c>
      <c r="I206" s="93"/>
      <c r="J206" s="93">
        <f>+'Ark1'!AH571</f>
        <v>0</v>
      </c>
      <c r="P206" s="1">
        <f>+'Ark1'!S571</f>
        <v>0</v>
      </c>
      <c r="Q206" s="1"/>
      <c r="R206" s="1"/>
      <c r="U206" s="350"/>
      <c r="V206" s="1"/>
      <c r="W206" s="1">
        <f>+'Ark1'!T571</f>
        <v>0</v>
      </c>
      <c r="X206" s="1"/>
      <c r="Y206" s="93">
        <f>+'Ark1'!U571</f>
        <v>0</v>
      </c>
      <c r="Z206" s="93"/>
      <c r="AA206" s="1">
        <f>+'Ark1'!W571</f>
        <v>0</v>
      </c>
      <c r="AB206" s="39"/>
      <c r="AC206" s="93">
        <f>+'Ark1'!X571</f>
        <v>0</v>
      </c>
      <c r="AD206" s="93">
        <f>+'Ark1'!Y571</f>
        <v>0</v>
      </c>
      <c r="AE206" s="93">
        <f>+'Ark1'!Z571</f>
        <v>0</v>
      </c>
      <c r="AF206" s="93">
        <f>+'Ark1'!AA571</f>
        <v>0</v>
      </c>
      <c r="AG206" s="1">
        <f>+'Ark1'!AB571</f>
        <v>0</v>
      </c>
      <c r="AH206" s="1">
        <f>+'Ark1'!AC571</f>
        <v>0</v>
      </c>
      <c r="AI206" s="1" t="e">
        <f t="shared" si="30"/>
        <v>#DIV/0!</v>
      </c>
      <c r="AJ206" s="25"/>
      <c r="AT206"/>
      <c r="AX206"/>
      <c r="AY206"/>
      <c r="AZ206"/>
      <c r="BA206"/>
      <c r="BB206"/>
      <c r="BC206"/>
      <c r="BG206"/>
      <c r="BH206"/>
      <c r="BI206"/>
    </row>
    <row r="207" spans="1:61" ht="15.6">
      <c r="A207" s="25"/>
      <c r="B207">
        <f>+'Ark1'!C572</f>
        <v>2021</v>
      </c>
      <c r="C207">
        <f>+'Ark1'!E572</f>
        <v>38</v>
      </c>
      <c r="D207">
        <f>+'Ark1'!Q572</f>
        <v>0</v>
      </c>
      <c r="E207" s="1"/>
      <c r="F207">
        <f>+'Ark1'!R572</f>
        <v>0</v>
      </c>
      <c r="G207" s="1"/>
      <c r="H207" s="93">
        <f>+'Ark1'!AG572</f>
        <v>0</v>
      </c>
      <c r="I207" s="93"/>
      <c r="J207" s="93">
        <f>+'Ark1'!AH572</f>
        <v>0</v>
      </c>
      <c r="P207" s="1">
        <f>+'Ark1'!S572</f>
        <v>0</v>
      </c>
      <c r="Q207" s="1"/>
      <c r="R207" s="1"/>
      <c r="U207" s="350"/>
      <c r="V207" s="1"/>
      <c r="W207" s="1">
        <f>+'Ark1'!T572</f>
        <v>0</v>
      </c>
      <c r="X207" s="1"/>
      <c r="Y207" s="93">
        <f>+'Ark1'!U572</f>
        <v>0</v>
      </c>
      <c r="Z207" s="93"/>
      <c r="AA207" s="1">
        <f>+'Ark1'!W572</f>
        <v>0</v>
      </c>
      <c r="AB207" s="39"/>
      <c r="AC207" s="93">
        <f>+'Ark1'!X572</f>
        <v>0</v>
      </c>
      <c r="AD207" s="93">
        <f>+'Ark1'!Y572</f>
        <v>0</v>
      </c>
      <c r="AE207" s="93">
        <f>+'Ark1'!Z572</f>
        <v>0</v>
      </c>
      <c r="AF207" s="93">
        <f>+'Ark1'!AA572</f>
        <v>0</v>
      </c>
      <c r="AG207" s="1">
        <f>+'Ark1'!AB572</f>
        <v>0</v>
      </c>
      <c r="AH207" s="1">
        <f>+'Ark1'!AC572</f>
        <v>0</v>
      </c>
      <c r="AI207" s="1" t="e">
        <f t="shared" ref="AI207:AI221" si="31">+Y207/P207</f>
        <v>#DIV/0!</v>
      </c>
      <c r="AJ207" s="25"/>
      <c r="AT207"/>
      <c r="AX207"/>
      <c r="AY207"/>
      <c r="AZ207"/>
      <c r="BA207"/>
      <c r="BB207"/>
      <c r="BC207"/>
      <c r="BG207"/>
      <c r="BH207"/>
      <c r="BI207"/>
    </row>
    <row r="208" spans="1:61" ht="15.6">
      <c r="A208" s="25"/>
      <c r="B208">
        <f>+'Ark1'!C573</f>
        <v>2021</v>
      </c>
      <c r="C208">
        <f>+'Ark1'!E573</f>
        <v>39</v>
      </c>
      <c r="D208">
        <f>+'Ark1'!Q573</f>
        <v>0</v>
      </c>
      <c r="E208" s="1"/>
      <c r="F208">
        <f>+'Ark1'!R573</f>
        <v>0</v>
      </c>
      <c r="G208" s="1"/>
      <c r="H208" s="93">
        <f>+'Ark1'!AG573</f>
        <v>0</v>
      </c>
      <c r="I208" s="93"/>
      <c r="J208" s="93">
        <f>+'Ark1'!AH573</f>
        <v>0</v>
      </c>
      <c r="P208" s="1">
        <f>+'Ark1'!S573</f>
        <v>0</v>
      </c>
      <c r="Q208" s="1"/>
      <c r="R208" s="1"/>
      <c r="U208" s="350"/>
      <c r="V208" s="1"/>
      <c r="W208" s="1">
        <f>+'Ark1'!T573</f>
        <v>0</v>
      </c>
      <c r="X208" s="1"/>
      <c r="Y208" s="93">
        <f>+'Ark1'!U573</f>
        <v>0</v>
      </c>
      <c r="Z208" s="93"/>
      <c r="AA208" s="1">
        <f>+'Ark1'!W573</f>
        <v>0</v>
      </c>
      <c r="AB208" s="39"/>
      <c r="AC208" s="93">
        <f>+'Ark1'!X573</f>
        <v>0</v>
      </c>
      <c r="AD208" s="93">
        <f>+'Ark1'!Y573</f>
        <v>0</v>
      </c>
      <c r="AE208" s="93">
        <f>+'Ark1'!Z573</f>
        <v>0</v>
      </c>
      <c r="AF208" s="93">
        <f>+'Ark1'!AA573</f>
        <v>0</v>
      </c>
      <c r="AG208" s="1">
        <f>+'Ark1'!AB573</f>
        <v>0</v>
      </c>
      <c r="AH208" s="1">
        <f>+'Ark1'!AC573</f>
        <v>0</v>
      </c>
      <c r="AI208" s="1" t="e">
        <f t="shared" si="31"/>
        <v>#DIV/0!</v>
      </c>
      <c r="AJ208" s="25"/>
      <c r="AT208"/>
      <c r="AX208"/>
      <c r="AY208"/>
      <c r="AZ208"/>
      <c r="BA208"/>
      <c r="BB208"/>
      <c r="BC208"/>
      <c r="BG208"/>
      <c r="BH208"/>
      <c r="BI208"/>
    </row>
    <row r="209" spans="1:61" ht="15.6">
      <c r="A209" s="25"/>
      <c r="B209">
        <f>+'Ark1'!C574</f>
        <v>2021</v>
      </c>
      <c r="C209">
        <f>+'Ark1'!E574</f>
        <v>40</v>
      </c>
      <c r="D209">
        <f>+'Ark1'!Q574</f>
        <v>0</v>
      </c>
      <c r="E209" s="1"/>
      <c r="F209">
        <f>+'Ark1'!R574</f>
        <v>0</v>
      </c>
      <c r="G209" s="1"/>
      <c r="H209" s="93">
        <f>+'Ark1'!AG574</f>
        <v>0</v>
      </c>
      <c r="I209" s="93"/>
      <c r="J209" s="93">
        <f>+'Ark1'!AH574</f>
        <v>0</v>
      </c>
      <c r="P209" s="1">
        <f>+'Ark1'!S574</f>
        <v>0</v>
      </c>
      <c r="Q209" s="1"/>
      <c r="R209" s="1"/>
      <c r="U209" s="350"/>
      <c r="V209" s="1"/>
      <c r="W209" s="1">
        <f>+'Ark1'!T574</f>
        <v>0</v>
      </c>
      <c r="X209" s="1"/>
      <c r="Y209" s="93">
        <f>+'Ark1'!U574</f>
        <v>0</v>
      </c>
      <c r="Z209" s="93"/>
      <c r="AA209" s="1">
        <f>+'Ark1'!W574</f>
        <v>0</v>
      </c>
      <c r="AB209" s="39"/>
      <c r="AC209" s="93">
        <f>+'Ark1'!X574</f>
        <v>0</v>
      </c>
      <c r="AD209" s="93">
        <f>+'Ark1'!Y574</f>
        <v>0</v>
      </c>
      <c r="AE209" s="93">
        <f>+'Ark1'!Z574</f>
        <v>0</v>
      </c>
      <c r="AF209" s="93">
        <f>+'Ark1'!AA574</f>
        <v>0</v>
      </c>
      <c r="AG209" s="1">
        <f>+'Ark1'!AB574</f>
        <v>0</v>
      </c>
      <c r="AH209" s="1">
        <f>+'Ark1'!AC574</f>
        <v>0</v>
      </c>
      <c r="AI209" s="1" t="e">
        <f t="shared" si="31"/>
        <v>#DIV/0!</v>
      </c>
      <c r="AJ209" s="25"/>
      <c r="AT209"/>
      <c r="AX209"/>
      <c r="AY209"/>
      <c r="AZ209"/>
      <c r="BA209"/>
      <c r="BB209"/>
      <c r="BC209"/>
      <c r="BG209"/>
      <c r="BH209"/>
      <c r="BI209"/>
    </row>
    <row r="210" spans="1:61" ht="15.6">
      <c r="A210" s="25"/>
      <c r="B210">
        <f>+'Ark1'!C575</f>
        <v>2021</v>
      </c>
      <c r="C210">
        <f>+'Ark1'!E575</f>
        <v>41</v>
      </c>
      <c r="D210">
        <f>+'Ark1'!Q575</f>
        <v>0</v>
      </c>
      <c r="E210" s="1"/>
      <c r="F210">
        <f>+'Ark1'!R575</f>
        <v>0</v>
      </c>
      <c r="G210" s="1"/>
      <c r="H210" s="93">
        <f>+'Ark1'!AG575</f>
        <v>0</v>
      </c>
      <c r="I210" s="93"/>
      <c r="J210" s="93">
        <f>+'Ark1'!AH575</f>
        <v>0</v>
      </c>
      <c r="P210" s="1">
        <f>+'Ark1'!S575</f>
        <v>0</v>
      </c>
      <c r="Q210" s="1"/>
      <c r="R210" s="1"/>
      <c r="U210" s="350"/>
      <c r="V210" s="1"/>
      <c r="W210" s="1">
        <f>+'Ark1'!T575</f>
        <v>0</v>
      </c>
      <c r="X210" s="1"/>
      <c r="Y210" s="93">
        <f>+'Ark1'!U575</f>
        <v>0</v>
      </c>
      <c r="Z210" s="93"/>
      <c r="AA210" s="1">
        <f>+'Ark1'!W575</f>
        <v>0</v>
      </c>
      <c r="AB210" s="39"/>
      <c r="AC210" s="93">
        <f>+'Ark1'!X575</f>
        <v>0</v>
      </c>
      <c r="AD210" s="93">
        <f>+'Ark1'!Y575</f>
        <v>0</v>
      </c>
      <c r="AE210" s="93">
        <f>+'Ark1'!Z575</f>
        <v>0</v>
      </c>
      <c r="AF210" s="93">
        <f>+'Ark1'!AA575</f>
        <v>0</v>
      </c>
      <c r="AG210" s="1">
        <f>+'Ark1'!AB575</f>
        <v>0</v>
      </c>
      <c r="AH210" s="1">
        <f>+'Ark1'!AC575</f>
        <v>0</v>
      </c>
      <c r="AI210" s="1" t="e">
        <f t="shared" si="31"/>
        <v>#DIV/0!</v>
      </c>
      <c r="AJ210" s="25"/>
      <c r="AT210"/>
      <c r="AX210"/>
      <c r="AY210"/>
      <c r="AZ210"/>
      <c r="BA210"/>
      <c r="BB210"/>
      <c r="BC210"/>
      <c r="BG210"/>
      <c r="BH210"/>
      <c r="BI210"/>
    </row>
    <row r="211" spans="1:61" ht="15.6">
      <c r="A211" s="25"/>
      <c r="B211">
        <f>+'Ark1'!C576</f>
        <v>2021</v>
      </c>
      <c r="C211">
        <f>+'Ark1'!E576</f>
        <v>42</v>
      </c>
      <c r="D211">
        <f>+'Ark1'!Q576</f>
        <v>0</v>
      </c>
      <c r="E211" s="1"/>
      <c r="F211">
        <f>+'Ark1'!R576</f>
        <v>0</v>
      </c>
      <c r="G211" s="1"/>
      <c r="H211" s="93">
        <f>+'Ark1'!AG576</f>
        <v>0</v>
      </c>
      <c r="I211" s="93"/>
      <c r="J211" s="93">
        <f>+'Ark1'!AH576</f>
        <v>0</v>
      </c>
      <c r="P211" s="1">
        <f>+'Ark1'!S576</f>
        <v>0</v>
      </c>
      <c r="Q211" s="1"/>
      <c r="R211" s="1"/>
      <c r="U211" s="350"/>
      <c r="V211" s="1"/>
      <c r="W211" s="1">
        <f>+'Ark1'!T576</f>
        <v>0</v>
      </c>
      <c r="X211" s="1"/>
      <c r="Y211" s="93">
        <f>+'Ark1'!U576</f>
        <v>0</v>
      </c>
      <c r="Z211" s="93"/>
      <c r="AA211" s="1">
        <f>+'Ark1'!W576</f>
        <v>0</v>
      </c>
      <c r="AB211" s="39"/>
      <c r="AC211" s="93">
        <f>+'Ark1'!X576</f>
        <v>0</v>
      </c>
      <c r="AD211" s="93">
        <f>+'Ark1'!Y576</f>
        <v>0</v>
      </c>
      <c r="AE211" s="93">
        <f>+'Ark1'!Z576</f>
        <v>0</v>
      </c>
      <c r="AF211" s="93">
        <f>+'Ark1'!AA576</f>
        <v>0</v>
      </c>
      <c r="AG211" s="1">
        <f>+'Ark1'!AB576</f>
        <v>0</v>
      </c>
      <c r="AH211" s="1">
        <f>+'Ark1'!AC576</f>
        <v>0</v>
      </c>
      <c r="AI211" s="1" t="e">
        <f t="shared" si="31"/>
        <v>#DIV/0!</v>
      </c>
      <c r="AJ211" s="25"/>
      <c r="AT211"/>
      <c r="AX211"/>
      <c r="AY211"/>
      <c r="AZ211"/>
      <c r="BA211"/>
      <c r="BB211"/>
      <c r="BC211"/>
      <c r="BG211"/>
      <c r="BH211"/>
      <c r="BI211"/>
    </row>
    <row r="212" spans="1:61" ht="15.6">
      <c r="A212" s="25"/>
      <c r="B212">
        <f>+'Ark1'!C577</f>
        <v>2021</v>
      </c>
      <c r="C212">
        <f>+'Ark1'!E577</f>
        <v>43</v>
      </c>
      <c r="D212">
        <f>+'Ark1'!Q577</f>
        <v>0</v>
      </c>
      <c r="E212" s="1"/>
      <c r="F212">
        <f>+'Ark1'!R577</f>
        <v>0</v>
      </c>
      <c r="G212" s="1"/>
      <c r="H212" s="93">
        <f>+'Ark1'!AG577</f>
        <v>0</v>
      </c>
      <c r="I212" s="93"/>
      <c r="J212" s="93">
        <f>+'Ark1'!AH577</f>
        <v>0</v>
      </c>
      <c r="P212" s="1">
        <f>+'Ark1'!S577</f>
        <v>0</v>
      </c>
      <c r="Q212" s="1"/>
      <c r="R212" s="1"/>
      <c r="U212" s="350"/>
      <c r="V212" s="1"/>
      <c r="W212" s="1">
        <f>+'Ark1'!T577</f>
        <v>0</v>
      </c>
      <c r="X212" s="1"/>
      <c r="Y212" s="93">
        <f>+'Ark1'!U577</f>
        <v>0</v>
      </c>
      <c r="Z212" s="93"/>
      <c r="AA212" s="1">
        <f>+'Ark1'!W577</f>
        <v>0</v>
      </c>
      <c r="AB212" s="39"/>
      <c r="AC212" s="93">
        <f>+'Ark1'!X577</f>
        <v>0</v>
      </c>
      <c r="AD212" s="93">
        <f>+'Ark1'!Y577</f>
        <v>0</v>
      </c>
      <c r="AE212" s="93">
        <f>+'Ark1'!Z577</f>
        <v>0</v>
      </c>
      <c r="AF212" s="93">
        <f>+'Ark1'!AA577</f>
        <v>0</v>
      </c>
      <c r="AG212" s="1">
        <f>+'Ark1'!AB577</f>
        <v>0</v>
      </c>
      <c r="AH212" s="1">
        <f>+'Ark1'!AC577</f>
        <v>0</v>
      </c>
      <c r="AI212" s="1" t="e">
        <f t="shared" si="31"/>
        <v>#DIV/0!</v>
      </c>
      <c r="AJ212" s="25"/>
      <c r="AT212"/>
      <c r="AX212"/>
      <c r="AY212"/>
      <c r="AZ212"/>
      <c r="BA212"/>
      <c r="BB212"/>
      <c r="BC212"/>
      <c r="BG212"/>
      <c r="BH212"/>
      <c r="BI212"/>
    </row>
    <row r="213" spans="1:61" ht="15.6">
      <c r="A213" s="25"/>
      <c r="B213">
        <f>+'Ark1'!C578</f>
        <v>2021</v>
      </c>
      <c r="C213">
        <f>+'Ark1'!E578</f>
        <v>44</v>
      </c>
      <c r="D213">
        <f>+'Ark1'!Q578</f>
        <v>0</v>
      </c>
      <c r="E213" s="1"/>
      <c r="F213">
        <f>+'Ark1'!R578</f>
        <v>0</v>
      </c>
      <c r="G213" s="1"/>
      <c r="H213" s="93">
        <f>+'Ark1'!AG578</f>
        <v>0</v>
      </c>
      <c r="I213" s="93"/>
      <c r="J213" s="93">
        <f>+'Ark1'!AH578</f>
        <v>0</v>
      </c>
      <c r="P213" s="1">
        <f>+'Ark1'!S578</f>
        <v>0</v>
      </c>
      <c r="Q213" s="1"/>
      <c r="R213" s="1"/>
      <c r="U213" s="350"/>
      <c r="V213" s="1"/>
      <c r="W213" s="1">
        <f>+'Ark1'!T578</f>
        <v>0</v>
      </c>
      <c r="X213" s="1"/>
      <c r="Y213" s="93">
        <f>+'Ark1'!U578</f>
        <v>0</v>
      </c>
      <c r="Z213" s="93"/>
      <c r="AA213" s="1">
        <f>+'Ark1'!W578</f>
        <v>0</v>
      </c>
      <c r="AB213" s="39"/>
      <c r="AC213" s="93">
        <f>+'Ark1'!X578</f>
        <v>0</v>
      </c>
      <c r="AD213" s="93">
        <f>+'Ark1'!Y578</f>
        <v>0</v>
      </c>
      <c r="AE213" s="93">
        <f>+'Ark1'!Z578</f>
        <v>0</v>
      </c>
      <c r="AF213" s="93">
        <f>+'Ark1'!AA578</f>
        <v>0</v>
      </c>
      <c r="AG213" s="1">
        <f>+'Ark1'!AB578</f>
        <v>0</v>
      </c>
      <c r="AH213" s="1">
        <f>+'Ark1'!AC578</f>
        <v>0</v>
      </c>
      <c r="AI213" s="1" t="e">
        <f t="shared" si="31"/>
        <v>#DIV/0!</v>
      </c>
      <c r="AJ213" s="25"/>
      <c r="AT213"/>
      <c r="AX213"/>
      <c r="AY213"/>
      <c r="AZ213"/>
      <c r="BA213"/>
      <c r="BB213"/>
      <c r="BC213"/>
      <c r="BG213"/>
      <c r="BH213"/>
      <c r="BI213"/>
    </row>
    <row r="214" spans="1:61" ht="15.6">
      <c r="A214" s="25"/>
      <c r="B214">
        <f>+'Ark1'!C579</f>
        <v>2021</v>
      </c>
      <c r="C214">
        <f>+'Ark1'!E579</f>
        <v>45</v>
      </c>
      <c r="D214">
        <f>+'Ark1'!Q579</f>
        <v>0</v>
      </c>
      <c r="E214" s="1"/>
      <c r="F214">
        <f>+'Ark1'!R579</f>
        <v>0</v>
      </c>
      <c r="G214" s="1"/>
      <c r="H214" s="93">
        <f>+'Ark1'!AG579</f>
        <v>0</v>
      </c>
      <c r="I214" s="93"/>
      <c r="J214" s="93">
        <f>+'Ark1'!AH579</f>
        <v>0</v>
      </c>
      <c r="P214" s="1">
        <f>+'Ark1'!S579</f>
        <v>0</v>
      </c>
      <c r="Q214" s="1"/>
      <c r="R214" s="1"/>
      <c r="U214" s="350"/>
      <c r="V214" s="1"/>
      <c r="W214" s="1">
        <f>+'Ark1'!T579</f>
        <v>0</v>
      </c>
      <c r="X214" s="1"/>
      <c r="Y214" s="93">
        <f>+'Ark1'!U579</f>
        <v>0</v>
      </c>
      <c r="Z214" s="93"/>
      <c r="AA214" s="1">
        <f>+'Ark1'!W579</f>
        <v>0</v>
      </c>
      <c r="AB214" s="39"/>
      <c r="AC214" s="93">
        <f>+'Ark1'!X579</f>
        <v>0</v>
      </c>
      <c r="AD214" s="93">
        <f>+'Ark1'!Y579</f>
        <v>0</v>
      </c>
      <c r="AE214" s="93">
        <f>+'Ark1'!Z579</f>
        <v>0</v>
      </c>
      <c r="AF214" s="93">
        <f>+'Ark1'!AA579</f>
        <v>0</v>
      </c>
      <c r="AG214" s="1">
        <f>+'Ark1'!AB579</f>
        <v>0</v>
      </c>
      <c r="AH214" s="1">
        <f>+'Ark1'!AC579</f>
        <v>0</v>
      </c>
      <c r="AI214" s="1" t="e">
        <f t="shared" si="31"/>
        <v>#DIV/0!</v>
      </c>
      <c r="AJ214" s="25"/>
      <c r="AT214"/>
      <c r="AX214"/>
      <c r="AY214"/>
      <c r="AZ214"/>
      <c r="BA214"/>
      <c r="BB214"/>
      <c r="BC214"/>
      <c r="BG214"/>
      <c r="BH214"/>
      <c r="BI214"/>
    </row>
    <row r="215" spans="1:61" ht="15.6">
      <c r="A215" s="25"/>
      <c r="B215">
        <f>+'Ark1'!C580</f>
        <v>2021</v>
      </c>
      <c r="C215">
        <f>+'Ark1'!E580</f>
        <v>46</v>
      </c>
      <c r="D215">
        <f>+'Ark1'!Q580</f>
        <v>0</v>
      </c>
      <c r="E215" s="1"/>
      <c r="F215">
        <f>+'Ark1'!R580</f>
        <v>0</v>
      </c>
      <c r="G215" s="1"/>
      <c r="H215" s="93">
        <f>+'Ark1'!AG580</f>
        <v>0</v>
      </c>
      <c r="I215" s="93"/>
      <c r="J215" s="93">
        <f>+'Ark1'!AH580</f>
        <v>0</v>
      </c>
      <c r="P215" s="1">
        <f>+'Ark1'!S580</f>
        <v>0</v>
      </c>
      <c r="Q215" s="1"/>
      <c r="R215" s="1"/>
      <c r="U215" s="350"/>
      <c r="V215" s="1"/>
      <c r="W215" s="1">
        <f>+'Ark1'!T580</f>
        <v>0</v>
      </c>
      <c r="X215" s="1"/>
      <c r="Y215" s="93">
        <f>+'Ark1'!U580</f>
        <v>0</v>
      </c>
      <c r="Z215" s="93"/>
      <c r="AA215" s="1">
        <f>+'Ark1'!W580</f>
        <v>0</v>
      </c>
      <c r="AB215" s="39"/>
      <c r="AC215" s="93">
        <f>+'Ark1'!X580</f>
        <v>0</v>
      </c>
      <c r="AD215" s="93">
        <f>+'Ark1'!Y580</f>
        <v>0</v>
      </c>
      <c r="AE215" s="93">
        <f>+'Ark1'!Z580</f>
        <v>0</v>
      </c>
      <c r="AF215" s="93">
        <f>+'Ark1'!AA580</f>
        <v>0</v>
      </c>
      <c r="AG215" s="1">
        <f>+'Ark1'!AB580</f>
        <v>0</v>
      </c>
      <c r="AH215" s="1">
        <f>+'Ark1'!AC580</f>
        <v>0</v>
      </c>
      <c r="AI215" s="1" t="e">
        <f t="shared" si="31"/>
        <v>#DIV/0!</v>
      </c>
      <c r="AJ215" s="25"/>
      <c r="AT215"/>
      <c r="AX215"/>
      <c r="AY215"/>
      <c r="AZ215"/>
      <c r="BA215"/>
      <c r="BB215"/>
      <c r="BC215"/>
      <c r="BG215"/>
      <c r="BH215"/>
      <c r="BI215"/>
    </row>
    <row r="216" spans="1:61" ht="15.6">
      <c r="A216" s="25"/>
      <c r="B216">
        <f>+'Ark1'!C581</f>
        <v>2021</v>
      </c>
      <c r="C216">
        <f>+'Ark1'!E581</f>
        <v>47</v>
      </c>
      <c r="D216">
        <f>+'Ark1'!Q581</f>
        <v>0</v>
      </c>
      <c r="E216" s="1"/>
      <c r="F216">
        <f>+'Ark1'!R581</f>
        <v>0</v>
      </c>
      <c r="G216" s="1"/>
      <c r="H216" s="93">
        <f>+'Ark1'!AG581</f>
        <v>0</v>
      </c>
      <c r="I216" s="93"/>
      <c r="J216" s="93">
        <f>+'Ark1'!AH581</f>
        <v>0</v>
      </c>
      <c r="P216" s="1">
        <f>+'Ark1'!S581</f>
        <v>0</v>
      </c>
      <c r="Q216" s="1"/>
      <c r="R216" s="1"/>
      <c r="U216" s="350"/>
      <c r="V216" s="1"/>
      <c r="W216" s="1">
        <f>+'Ark1'!T581</f>
        <v>0</v>
      </c>
      <c r="X216" s="1"/>
      <c r="Y216" s="93">
        <f>+'Ark1'!U581</f>
        <v>0</v>
      </c>
      <c r="Z216" s="93"/>
      <c r="AA216" s="1">
        <f>+'Ark1'!W581</f>
        <v>0</v>
      </c>
      <c r="AB216" s="39"/>
      <c r="AC216" s="93">
        <f>+'Ark1'!X581</f>
        <v>0</v>
      </c>
      <c r="AD216" s="93">
        <f>+'Ark1'!Y581</f>
        <v>0</v>
      </c>
      <c r="AE216" s="93">
        <f>+'Ark1'!Z581</f>
        <v>0</v>
      </c>
      <c r="AF216" s="93">
        <f>+'Ark1'!AA581</f>
        <v>0</v>
      </c>
      <c r="AG216" s="1">
        <f>+'Ark1'!AB581</f>
        <v>0</v>
      </c>
      <c r="AH216" s="1">
        <f>+'Ark1'!AC581</f>
        <v>0</v>
      </c>
      <c r="AI216" s="1" t="e">
        <f t="shared" si="31"/>
        <v>#DIV/0!</v>
      </c>
      <c r="AJ216" s="25"/>
      <c r="AT216"/>
      <c r="AX216"/>
      <c r="AY216"/>
      <c r="AZ216"/>
      <c r="BA216"/>
      <c r="BB216"/>
      <c r="BC216"/>
      <c r="BG216"/>
      <c r="BH216"/>
      <c r="BI216"/>
    </row>
    <row r="217" spans="1:61" ht="15.6">
      <c r="A217" s="25"/>
      <c r="B217">
        <f>+'Ark1'!C582</f>
        <v>2021</v>
      </c>
      <c r="C217">
        <f>+'Ark1'!E582</f>
        <v>48</v>
      </c>
      <c r="D217">
        <f>+'Ark1'!Q582</f>
        <v>0</v>
      </c>
      <c r="E217" s="1"/>
      <c r="F217">
        <f>+'Ark1'!R582</f>
        <v>0</v>
      </c>
      <c r="G217" s="1"/>
      <c r="H217" s="93">
        <f>+'Ark1'!AG582</f>
        <v>0</v>
      </c>
      <c r="I217" s="93"/>
      <c r="J217" s="93">
        <f>+'Ark1'!AH582</f>
        <v>0</v>
      </c>
      <c r="P217" s="1">
        <f>+'Ark1'!S582</f>
        <v>0</v>
      </c>
      <c r="Q217" s="1"/>
      <c r="R217" s="1"/>
      <c r="U217" s="350"/>
      <c r="V217" s="1"/>
      <c r="W217" s="1">
        <f>+'Ark1'!T582</f>
        <v>0</v>
      </c>
      <c r="X217" s="1"/>
      <c r="Y217" s="93">
        <f>+'Ark1'!U582</f>
        <v>0</v>
      </c>
      <c r="Z217" s="93"/>
      <c r="AA217" s="1">
        <f>+'Ark1'!W582</f>
        <v>0</v>
      </c>
      <c r="AB217" s="39"/>
      <c r="AC217" s="93">
        <f>+'Ark1'!X582</f>
        <v>0</v>
      </c>
      <c r="AD217" s="93">
        <f>+'Ark1'!Y582</f>
        <v>0</v>
      </c>
      <c r="AE217" s="93">
        <f>+'Ark1'!Z582</f>
        <v>0</v>
      </c>
      <c r="AF217" s="93">
        <f>+'Ark1'!AA582</f>
        <v>0</v>
      </c>
      <c r="AG217" s="1">
        <f>+'Ark1'!AB582</f>
        <v>0</v>
      </c>
      <c r="AH217" s="1">
        <f>+'Ark1'!AC582</f>
        <v>0</v>
      </c>
      <c r="AI217" s="1" t="e">
        <f t="shared" si="31"/>
        <v>#DIV/0!</v>
      </c>
      <c r="AJ217" s="25"/>
      <c r="AT217"/>
      <c r="AX217"/>
      <c r="AY217"/>
      <c r="AZ217"/>
      <c r="BA217"/>
      <c r="BB217"/>
      <c r="BC217"/>
      <c r="BG217"/>
      <c r="BH217"/>
      <c r="BI217"/>
    </row>
    <row r="218" spans="1:61" ht="15.6">
      <c r="A218" s="25"/>
      <c r="B218">
        <f>+'Ark1'!C583</f>
        <v>2021</v>
      </c>
      <c r="C218">
        <f>+'Ark1'!E583</f>
        <v>49</v>
      </c>
      <c r="D218">
        <f>+'Ark1'!Q583</f>
        <v>0</v>
      </c>
      <c r="E218" s="1"/>
      <c r="F218">
        <f>+'Ark1'!R583</f>
        <v>0</v>
      </c>
      <c r="G218" s="1"/>
      <c r="H218" s="93">
        <f>+'Ark1'!AG583</f>
        <v>0</v>
      </c>
      <c r="I218" s="93"/>
      <c r="J218" s="93">
        <f>+'Ark1'!AH583</f>
        <v>0</v>
      </c>
      <c r="P218" s="1">
        <f>+'Ark1'!S583</f>
        <v>0</v>
      </c>
      <c r="Q218" s="1"/>
      <c r="R218" s="1"/>
      <c r="U218" s="350"/>
      <c r="V218" s="1"/>
      <c r="W218" s="1">
        <f>+'Ark1'!T583</f>
        <v>0</v>
      </c>
      <c r="X218" s="1"/>
      <c r="Y218" s="93">
        <f>+'Ark1'!U583</f>
        <v>0</v>
      </c>
      <c r="Z218" s="93"/>
      <c r="AA218" s="1">
        <f>+'Ark1'!W583</f>
        <v>0</v>
      </c>
      <c r="AB218" s="39"/>
      <c r="AC218" s="93">
        <f>+'Ark1'!X583</f>
        <v>0</v>
      </c>
      <c r="AD218" s="93">
        <f>+'Ark1'!Y583</f>
        <v>0</v>
      </c>
      <c r="AE218" s="93">
        <f>+'Ark1'!Z583</f>
        <v>0</v>
      </c>
      <c r="AF218" s="93">
        <f>+'Ark1'!AA583</f>
        <v>0</v>
      </c>
      <c r="AG218" s="1">
        <f>+'Ark1'!AB583</f>
        <v>0</v>
      </c>
      <c r="AH218" s="1">
        <f>+'Ark1'!AC583</f>
        <v>0</v>
      </c>
      <c r="AI218" s="1" t="e">
        <f t="shared" si="31"/>
        <v>#DIV/0!</v>
      </c>
      <c r="AJ218" s="25"/>
      <c r="AT218"/>
      <c r="AX218"/>
      <c r="AY218"/>
      <c r="AZ218"/>
      <c r="BA218"/>
      <c r="BB218"/>
      <c r="BC218"/>
      <c r="BG218"/>
      <c r="BH218"/>
      <c r="BI218"/>
    </row>
    <row r="219" spans="1:61" ht="15.6">
      <c r="A219" s="25"/>
      <c r="B219">
        <f>+'Ark1'!C584</f>
        <v>2021</v>
      </c>
      <c r="C219">
        <f>+'Ark1'!E584</f>
        <v>50</v>
      </c>
      <c r="D219">
        <f>+'Ark1'!Q584</f>
        <v>0</v>
      </c>
      <c r="E219" s="1"/>
      <c r="F219">
        <f>+'Ark1'!R584</f>
        <v>0</v>
      </c>
      <c r="G219" s="1"/>
      <c r="H219" s="93">
        <f>+'Ark1'!AG584</f>
        <v>0</v>
      </c>
      <c r="I219" s="93"/>
      <c r="J219" s="93">
        <f>+'Ark1'!AH584</f>
        <v>0</v>
      </c>
      <c r="P219" s="1">
        <f>+'Ark1'!S584</f>
        <v>0</v>
      </c>
      <c r="Q219" s="1"/>
      <c r="R219" s="1"/>
      <c r="U219" s="350"/>
      <c r="V219" s="1"/>
      <c r="W219" s="1">
        <f>+'Ark1'!T584</f>
        <v>0</v>
      </c>
      <c r="X219" s="1"/>
      <c r="Y219" s="93">
        <f>+'Ark1'!U584</f>
        <v>0</v>
      </c>
      <c r="Z219" s="93"/>
      <c r="AA219" s="1">
        <f>+'Ark1'!W584</f>
        <v>0</v>
      </c>
      <c r="AB219" s="39"/>
      <c r="AC219" s="93">
        <f>+'Ark1'!X584</f>
        <v>0</v>
      </c>
      <c r="AD219" s="93">
        <f>+'Ark1'!Y584</f>
        <v>0</v>
      </c>
      <c r="AE219" s="93">
        <f>+'Ark1'!Z584</f>
        <v>0</v>
      </c>
      <c r="AF219" s="93">
        <f>+'Ark1'!AA584</f>
        <v>0</v>
      </c>
      <c r="AG219" s="1">
        <f>+'Ark1'!AB584</f>
        <v>0</v>
      </c>
      <c r="AH219" s="1">
        <f>+'Ark1'!AC584</f>
        <v>0</v>
      </c>
      <c r="AI219" s="1" t="e">
        <f t="shared" si="31"/>
        <v>#DIV/0!</v>
      </c>
      <c r="AJ219" s="25"/>
      <c r="AT219"/>
      <c r="AX219"/>
      <c r="AY219"/>
      <c r="AZ219"/>
      <c r="BA219"/>
      <c r="BB219"/>
      <c r="BC219"/>
      <c r="BG219"/>
      <c r="BH219"/>
      <c r="BI219"/>
    </row>
    <row r="220" spans="1:61" ht="15.6">
      <c r="A220" s="25"/>
      <c r="B220">
        <f>+'Ark1'!C585</f>
        <v>2021</v>
      </c>
      <c r="C220">
        <f>+'Ark1'!E585</f>
        <v>51</v>
      </c>
      <c r="D220">
        <f>+'Ark1'!Q585</f>
        <v>0</v>
      </c>
      <c r="E220" s="1"/>
      <c r="F220">
        <f>+'Ark1'!R585</f>
        <v>0</v>
      </c>
      <c r="G220" s="1"/>
      <c r="H220" s="93">
        <f>+'Ark1'!AG585</f>
        <v>0</v>
      </c>
      <c r="I220" s="93"/>
      <c r="J220" s="93">
        <f>+'Ark1'!AH585</f>
        <v>0</v>
      </c>
      <c r="P220" s="1">
        <f>+'Ark1'!S585</f>
        <v>0</v>
      </c>
      <c r="Q220" s="1"/>
      <c r="R220" s="1"/>
      <c r="U220" s="350"/>
      <c r="V220" s="1"/>
      <c r="W220" s="1">
        <f>+'Ark1'!T585</f>
        <v>0</v>
      </c>
      <c r="X220" s="1"/>
      <c r="Y220" s="93">
        <f>+'Ark1'!U585</f>
        <v>0</v>
      </c>
      <c r="Z220" s="93"/>
      <c r="AA220" s="1">
        <f>+'Ark1'!W585</f>
        <v>0</v>
      </c>
      <c r="AB220" s="39"/>
      <c r="AC220" s="93">
        <f>+'Ark1'!X585</f>
        <v>0</v>
      </c>
      <c r="AD220" s="93">
        <f>+'Ark1'!Y585</f>
        <v>0</v>
      </c>
      <c r="AE220" s="93">
        <f>+'Ark1'!Z585</f>
        <v>0</v>
      </c>
      <c r="AF220" s="93">
        <f>+'Ark1'!AA585</f>
        <v>0</v>
      </c>
      <c r="AG220" s="1">
        <f>+'Ark1'!AB585</f>
        <v>0</v>
      </c>
      <c r="AH220" s="1">
        <f>+'Ark1'!AC585</f>
        <v>0</v>
      </c>
      <c r="AI220" s="1" t="e">
        <f t="shared" si="31"/>
        <v>#DIV/0!</v>
      </c>
      <c r="AJ220" s="25"/>
      <c r="AT220"/>
      <c r="AX220"/>
      <c r="AY220"/>
      <c r="AZ220"/>
      <c r="BA220"/>
      <c r="BB220"/>
      <c r="BC220"/>
      <c r="BG220"/>
      <c r="BH220"/>
      <c r="BI220"/>
    </row>
    <row r="221" spans="1:61" ht="15.6">
      <c r="A221" s="25"/>
      <c r="B221">
        <f>+'Ark1'!C586</f>
        <v>2021</v>
      </c>
      <c r="C221">
        <f>+'Ark1'!E586</f>
        <v>52</v>
      </c>
      <c r="D221">
        <f>+'Ark1'!Q586</f>
        <v>0</v>
      </c>
      <c r="E221" s="1"/>
      <c r="F221">
        <f>+'Ark1'!R586</f>
        <v>0</v>
      </c>
      <c r="G221" s="1"/>
      <c r="H221" s="93">
        <f>+'Ark1'!AG586</f>
        <v>0</v>
      </c>
      <c r="I221" s="93"/>
      <c r="J221" s="93">
        <f>+'Ark1'!AH586</f>
        <v>0</v>
      </c>
      <c r="P221" s="1">
        <f>+'Ark1'!S586</f>
        <v>0</v>
      </c>
      <c r="Q221" s="1"/>
      <c r="R221" s="1"/>
      <c r="U221" s="350"/>
      <c r="V221" s="1"/>
      <c r="W221" s="1">
        <f>+'Ark1'!T586</f>
        <v>0</v>
      </c>
      <c r="X221" s="1"/>
      <c r="Y221" s="93">
        <f>+'Ark1'!U586</f>
        <v>0</v>
      </c>
      <c r="Z221" s="93"/>
      <c r="AA221" s="1">
        <f>+'Ark1'!W586</f>
        <v>0</v>
      </c>
      <c r="AB221" s="39"/>
      <c r="AC221" s="93">
        <f>+'Ark1'!X586</f>
        <v>0</v>
      </c>
      <c r="AD221" s="93">
        <f>+'Ark1'!Y586</f>
        <v>0</v>
      </c>
      <c r="AE221" s="93">
        <f>+'Ark1'!Z586</f>
        <v>0</v>
      </c>
      <c r="AF221" s="93">
        <f>+'Ark1'!AA586</f>
        <v>0</v>
      </c>
      <c r="AG221" s="1">
        <f>+'Ark1'!AB586</f>
        <v>0</v>
      </c>
      <c r="AH221" s="1">
        <f>+'Ark1'!AC586</f>
        <v>0</v>
      </c>
      <c r="AI221" s="1" t="e">
        <f t="shared" si="31"/>
        <v>#DIV/0!</v>
      </c>
      <c r="AJ221" s="25"/>
      <c r="AT221"/>
      <c r="AX221"/>
      <c r="AY221"/>
      <c r="AZ221"/>
      <c r="BA221"/>
      <c r="BB221"/>
      <c r="BC221"/>
      <c r="BG221"/>
      <c r="BH221"/>
      <c r="BI221"/>
    </row>
    <row r="222" spans="1:61" ht="15.6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384"/>
      <c r="T222" s="384"/>
      <c r="U222" s="378"/>
      <c r="V222" s="25"/>
      <c r="W222" s="25"/>
      <c r="X222" s="25"/>
      <c r="Y222" s="102"/>
      <c r="Z222" s="25"/>
      <c r="AA222" s="25"/>
      <c r="AB222" s="39"/>
      <c r="AC222" s="25"/>
      <c r="AD222" s="25"/>
      <c r="AE222" s="25"/>
      <c r="AF222" s="25"/>
      <c r="AG222" s="25"/>
      <c r="AH222" s="25"/>
      <c r="AI222" s="25"/>
      <c r="AJ222" s="25"/>
      <c r="AT222"/>
      <c r="AX222"/>
      <c r="AY222"/>
      <c r="AZ222"/>
      <c r="BA222"/>
      <c r="BB222"/>
      <c r="BC222"/>
      <c r="BG222"/>
      <c r="BH222"/>
      <c r="BI222"/>
    </row>
    <row r="223" spans="1:61" ht="15.6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384"/>
      <c r="T223" s="384"/>
      <c r="U223" s="378"/>
      <c r="V223" s="25"/>
      <c r="W223" s="25"/>
      <c r="X223" s="25"/>
      <c r="Y223" s="102"/>
      <c r="Z223" s="25"/>
      <c r="AA223" s="25"/>
      <c r="AB223" s="39"/>
      <c r="AC223" s="25"/>
      <c r="AD223" s="25"/>
      <c r="AE223" s="25"/>
      <c r="AF223" s="25"/>
      <c r="AG223" s="25"/>
      <c r="AH223" s="25"/>
      <c r="AI223" s="25"/>
      <c r="AJ223" s="25"/>
      <c r="AT223"/>
      <c r="AX223"/>
      <c r="AY223"/>
      <c r="AZ223"/>
      <c r="BA223"/>
      <c r="BB223"/>
      <c r="BC223"/>
      <c r="BG223"/>
      <c r="BH223"/>
      <c r="BI223"/>
    </row>
    <row r="224" spans="1:61">
      <c r="H224"/>
      <c r="J224"/>
      <c r="K224"/>
      <c r="L224"/>
      <c r="M224"/>
      <c r="N224" s="514"/>
      <c r="O224" s="514"/>
      <c r="AF224"/>
      <c r="AT224"/>
      <c r="AX224"/>
      <c r="AY224"/>
      <c r="AZ224"/>
      <c r="BA224"/>
      <c r="BB224"/>
      <c r="BC224"/>
      <c r="BG224"/>
      <c r="BH224"/>
      <c r="BI224"/>
    </row>
    <row r="225" spans="14:25" customFormat="1">
      <c r="N225" s="514"/>
      <c r="O225" s="514"/>
      <c r="S225" s="340"/>
      <c r="T225" s="340"/>
      <c r="U225" s="32"/>
      <c r="Y225" s="93"/>
    </row>
    <row r="226" spans="14:25" customFormat="1">
      <c r="N226" s="514"/>
      <c r="O226" s="514"/>
      <c r="S226" s="340"/>
      <c r="T226" s="340"/>
      <c r="U226" s="32"/>
      <c r="Y226" s="93"/>
    </row>
    <row r="227" spans="14:25" customFormat="1">
      <c r="N227" s="514"/>
      <c r="O227" s="514"/>
      <c r="S227" s="340"/>
      <c r="T227" s="340"/>
      <c r="U227" s="32"/>
      <c r="Y227" s="93"/>
    </row>
    <row r="228" spans="14:25" customFormat="1">
      <c r="N228" s="514"/>
      <c r="O228" s="514"/>
      <c r="S228" s="340"/>
      <c r="T228" s="340"/>
      <c r="U228" s="32"/>
      <c r="Y228" s="93"/>
    </row>
    <row r="229" spans="14:25" customFormat="1">
      <c r="N229" s="514"/>
      <c r="O229" s="514"/>
      <c r="S229" s="340"/>
      <c r="T229" s="340"/>
      <c r="U229" s="32"/>
      <c r="Y229" s="93"/>
    </row>
    <row r="230" spans="14:25" customFormat="1">
      <c r="N230" s="514"/>
      <c r="O230" s="514"/>
      <c r="S230" s="340"/>
      <c r="T230" s="340"/>
      <c r="U230" s="32"/>
      <c r="Y230" s="93"/>
    </row>
    <row r="231" spans="14:25" customFormat="1">
      <c r="N231" s="514"/>
      <c r="O231" s="514"/>
      <c r="S231" s="340"/>
      <c r="T231" s="340"/>
      <c r="U231" s="32"/>
      <c r="Y231" s="93"/>
    </row>
    <row r="232" spans="14:25" customFormat="1">
      <c r="N232" s="514"/>
      <c r="O232" s="514"/>
      <c r="S232" s="340"/>
      <c r="T232" s="340"/>
      <c r="U232" s="32"/>
      <c r="Y232" s="93"/>
    </row>
    <row r="233" spans="14:25" customFormat="1">
      <c r="N233" s="514"/>
      <c r="O233" s="514"/>
      <c r="S233" s="340"/>
      <c r="T233" s="340"/>
      <c r="U233" s="32"/>
      <c r="Y233" s="93"/>
    </row>
    <row r="234" spans="14:25" customFormat="1">
      <c r="N234" s="514"/>
      <c r="O234" s="514"/>
      <c r="S234" s="340"/>
      <c r="T234" s="340"/>
      <c r="U234" s="32"/>
      <c r="Y234" s="93"/>
    </row>
    <row r="235" spans="14:25" customFormat="1">
      <c r="N235" s="514"/>
      <c r="O235" s="514"/>
      <c r="S235" s="340"/>
      <c r="T235" s="340"/>
      <c r="U235" s="32"/>
      <c r="Y235" s="93"/>
    </row>
    <row r="236" spans="14:25" customFormat="1">
      <c r="N236" s="514"/>
      <c r="O236" s="514"/>
      <c r="S236" s="340"/>
      <c r="T236" s="340"/>
      <c r="U236" s="32"/>
      <c r="Y236" s="93"/>
    </row>
    <row r="237" spans="14:25" customFormat="1">
      <c r="N237" s="514"/>
      <c r="O237" s="514"/>
      <c r="S237" s="340"/>
      <c r="T237" s="340"/>
      <c r="U237" s="32"/>
      <c r="Y237" s="93"/>
    </row>
    <row r="238" spans="14:25" customFormat="1">
      <c r="N238" s="514"/>
      <c r="O238" s="514"/>
      <c r="S238" s="340"/>
      <c r="T238" s="340"/>
      <c r="U238" s="32"/>
      <c r="Y238" s="93"/>
    </row>
    <row r="239" spans="14:25" customFormat="1">
      <c r="N239" s="514"/>
      <c r="O239" s="514"/>
      <c r="S239" s="340"/>
      <c r="T239" s="340"/>
      <c r="U239" s="32"/>
      <c r="Y239" s="93"/>
    </row>
    <row r="240" spans="14:25" customFormat="1">
      <c r="N240" s="514"/>
      <c r="O240" s="514"/>
      <c r="S240" s="340"/>
      <c r="T240" s="340"/>
      <c r="U240" s="32"/>
      <c r="Y240" s="93"/>
    </row>
    <row r="241" spans="14:25" customFormat="1">
      <c r="N241" s="514"/>
      <c r="O241" s="514"/>
      <c r="S241" s="340"/>
      <c r="T241" s="340"/>
      <c r="U241" s="32"/>
      <c r="Y241" s="93"/>
    </row>
    <row r="242" spans="14:25" customFormat="1">
      <c r="N242" s="514"/>
      <c r="O242" s="514"/>
      <c r="S242" s="340"/>
      <c r="T242" s="340"/>
      <c r="U242" s="32"/>
      <c r="Y242" s="93"/>
    </row>
    <row r="243" spans="14:25" customFormat="1">
      <c r="N243" s="514"/>
      <c r="O243" s="514"/>
      <c r="S243" s="340"/>
      <c r="T243" s="340"/>
      <c r="U243" s="32"/>
      <c r="Y243" s="93"/>
    </row>
    <row r="244" spans="14:25" customFormat="1">
      <c r="N244" s="514"/>
      <c r="O244" s="514"/>
      <c r="S244" s="340"/>
      <c r="T244" s="340"/>
      <c r="U244" s="32"/>
      <c r="Y244" s="93"/>
    </row>
    <row r="245" spans="14:25" customFormat="1">
      <c r="N245" s="514"/>
      <c r="O245" s="514"/>
      <c r="S245" s="340"/>
      <c r="T245" s="340"/>
      <c r="U245" s="32"/>
      <c r="Y245" s="93"/>
    </row>
    <row r="246" spans="14:25" customFormat="1">
      <c r="N246" s="514"/>
      <c r="O246" s="514"/>
      <c r="S246" s="340"/>
      <c r="T246" s="340"/>
      <c r="U246" s="32"/>
      <c r="Y246" s="93"/>
    </row>
    <row r="247" spans="14:25" customFormat="1">
      <c r="N247" s="514"/>
      <c r="O247" s="514"/>
      <c r="S247" s="340"/>
      <c r="T247" s="340"/>
      <c r="U247" s="32"/>
      <c r="Y247" s="93"/>
    </row>
    <row r="248" spans="14:25" customFormat="1">
      <c r="N248" s="514"/>
      <c r="O248" s="514"/>
      <c r="S248" s="340"/>
      <c r="T248" s="340"/>
      <c r="U248" s="32"/>
      <c r="Y248" s="93"/>
    </row>
    <row r="249" spans="14:25" customFormat="1">
      <c r="N249" s="514"/>
      <c r="O249" s="514"/>
      <c r="S249" s="340"/>
      <c r="T249" s="340"/>
      <c r="U249" s="32"/>
      <c r="Y249" s="93"/>
    </row>
    <row r="250" spans="14:25" customFormat="1">
      <c r="N250" s="514"/>
      <c r="O250" s="514"/>
      <c r="S250" s="340"/>
      <c r="T250" s="340"/>
      <c r="U250" s="32"/>
      <c r="Y250" s="93"/>
    </row>
    <row r="251" spans="14:25" customFormat="1">
      <c r="N251" s="514"/>
      <c r="O251" s="514"/>
      <c r="S251" s="340"/>
      <c r="T251" s="340"/>
      <c r="U251" s="32"/>
      <c r="Y251" s="93"/>
    </row>
    <row r="252" spans="14:25" customFormat="1">
      <c r="N252" s="514"/>
      <c r="O252" s="514"/>
      <c r="S252" s="340"/>
      <c r="T252" s="340"/>
      <c r="U252" s="32"/>
      <c r="Y252" s="93"/>
    </row>
    <row r="253" spans="14:25" customFormat="1">
      <c r="N253" s="514"/>
      <c r="O253" s="514"/>
      <c r="S253" s="340"/>
      <c r="T253" s="340"/>
      <c r="U253" s="32"/>
      <c r="Y253" s="93"/>
    </row>
    <row r="254" spans="14:25" customFormat="1">
      <c r="N254" s="514"/>
      <c r="O254" s="514"/>
      <c r="S254" s="340"/>
      <c r="T254" s="340"/>
      <c r="U254" s="32"/>
      <c r="Y254" s="93"/>
    </row>
    <row r="255" spans="14:25" customFormat="1">
      <c r="N255" s="514"/>
      <c r="O255" s="514"/>
      <c r="S255" s="340"/>
      <c r="T255" s="340"/>
      <c r="U255" s="32"/>
      <c r="Y255" s="93"/>
    </row>
    <row r="256" spans="14:25" customFormat="1">
      <c r="N256" s="514"/>
      <c r="O256" s="514"/>
      <c r="S256" s="340"/>
      <c r="T256" s="340"/>
      <c r="U256" s="32"/>
      <c r="Y256" s="93"/>
    </row>
    <row r="257" spans="14:25" customFormat="1">
      <c r="N257" s="514"/>
      <c r="O257" s="514"/>
      <c r="S257" s="340"/>
      <c r="T257" s="340"/>
      <c r="U257" s="32"/>
      <c r="Y257" s="93"/>
    </row>
    <row r="258" spans="14:25" customFormat="1">
      <c r="N258" s="514"/>
      <c r="O258" s="514"/>
      <c r="S258" s="340"/>
      <c r="T258" s="340"/>
      <c r="U258" s="32"/>
      <c r="Y258" s="93"/>
    </row>
    <row r="259" spans="14:25" customFormat="1">
      <c r="N259" s="514"/>
      <c r="O259" s="514"/>
      <c r="S259" s="340"/>
      <c r="T259" s="340"/>
      <c r="U259" s="32"/>
      <c r="Y259" s="93"/>
    </row>
    <row r="260" spans="14:25" customFormat="1">
      <c r="N260" s="514"/>
      <c r="O260" s="514"/>
      <c r="S260" s="340"/>
      <c r="T260" s="340"/>
      <c r="U260" s="32"/>
      <c r="Y260" s="93"/>
    </row>
    <row r="261" spans="14:25" customFormat="1">
      <c r="N261" s="514"/>
      <c r="O261" s="514"/>
      <c r="S261" s="340"/>
      <c r="T261" s="340"/>
      <c r="U261" s="32"/>
      <c r="Y261" s="93"/>
    </row>
    <row r="262" spans="14:25" customFormat="1">
      <c r="N262" s="514"/>
      <c r="O262" s="514"/>
      <c r="S262" s="340"/>
      <c r="T262" s="340"/>
      <c r="U262" s="32"/>
      <c r="Y262" s="93"/>
    </row>
    <row r="263" spans="14:25" customFormat="1">
      <c r="N263" s="514"/>
      <c r="O263" s="514"/>
      <c r="S263" s="340"/>
      <c r="T263" s="340"/>
      <c r="U263" s="32"/>
      <c r="Y263" s="93"/>
    </row>
    <row r="264" spans="14:25" customFormat="1">
      <c r="N264" s="514"/>
      <c r="O264" s="514"/>
      <c r="S264" s="340"/>
      <c r="T264" s="340"/>
      <c r="U264" s="32"/>
      <c r="Y264" s="93"/>
    </row>
    <row r="265" spans="14:25" customFormat="1">
      <c r="N265" s="514"/>
      <c r="O265" s="514"/>
      <c r="S265" s="340"/>
      <c r="T265" s="340"/>
      <c r="U265" s="32"/>
      <c r="Y265" s="93"/>
    </row>
    <row r="266" spans="14:25" customFormat="1">
      <c r="N266" s="514"/>
      <c r="O266" s="514"/>
      <c r="S266" s="340"/>
      <c r="T266" s="340"/>
      <c r="U266" s="32"/>
      <c r="Y266" s="93"/>
    </row>
    <row r="267" spans="14:25" customFormat="1">
      <c r="N267" s="514"/>
      <c r="O267" s="514"/>
      <c r="S267" s="340"/>
      <c r="T267" s="340"/>
      <c r="U267" s="32"/>
      <c r="Y267" s="93"/>
    </row>
    <row r="268" spans="14:25" customFormat="1">
      <c r="N268" s="514"/>
      <c r="O268" s="514"/>
      <c r="S268" s="340"/>
      <c r="T268" s="340"/>
      <c r="U268" s="32"/>
      <c r="Y268" s="93"/>
    </row>
    <row r="269" spans="14:25" customFormat="1">
      <c r="N269" s="514"/>
      <c r="O269" s="514"/>
      <c r="S269" s="340"/>
      <c r="T269" s="340"/>
      <c r="U269" s="32"/>
      <c r="Y269" s="93"/>
    </row>
    <row r="270" spans="14:25" customFormat="1">
      <c r="N270" s="514"/>
      <c r="O270" s="514"/>
      <c r="S270" s="340"/>
      <c r="T270" s="340"/>
      <c r="U270" s="32"/>
      <c r="Y270" s="93"/>
    </row>
    <row r="271" spans="14:25" customFormat="1">
      <c r="N271" s="514"/>
      <c r="O271" s="514"/>
      <c r="S271" s="340"/>
      <c r="T271" s="340"/>
      <c r="U271" s="32"/>
      <c r="Y271" s="93"/>
    </row>
    <row r="272" spans="14:25" customFormat="1">
      <c r="N272" s="514"/>
      <c r="O272" s="514"/>
      <c r="S272" s="340"/>
      <c r="T272" s="340"/>
      <c r="U272" s="32"/>
      <c r="Y272" s="93"/>
    </row>
    <row r="273" spans="14:25" customFormat="1">
      <c r="N273" s="514"/>
      <c r="O273" s="514"/>
      <c r="S273" s="340"/>
      <c r="T273" s="340"/>
      <c r="U273" s="32"/>
      <c r="Y273" s="93"/>
    </row>
    <row r="274" spans="14:25" customFormat="1">
      <c r="N274" s="514"/>
      <c r="O274" s="514"/>
      <c r="S274" s="340"/>
      <c r="T274" s="340"/>
      <c r="U274" s="32"/>
      <c r="Y274" s="93"/>
    </row>
    <row r="275" spans="14:25" customFormat="1">
      <c r="N275" s="514"/>
      <c r="O275" s="514"/>
      <c r="S275" s="340"/>
      <c r="T275" s="340"/>
      <c r="U275" s="32"/>
      <c r="Y275" s="93"/>
    </row>
    <row r="276" spans="14:25" customFormat="1">
      <c r="N276" s="514"/>
      <c r="O276" s="514"/>
      <c r="S276" s="340"/>
      <c r="T276" s="340"/>
      <c r="U276" s="32"/>
      <c r="Y276" s="93"/>
    </row>
    <row r="277" spans="14:25" customFormat="1">
      <c r="N277" s="514"/>
      <c r="O277" s="514"/>
      <c r="S277" s="340"/>
      <c r="T277" s="340"/>
      <c r="U277" s="32"/>
      <c r="Y277" s="93"/>
    </row>
    <row r="278" spans="14:25" customFormat="1">
      <c r="N278" s="514"/>
      <c r="O278" s="514"/>
      <c r="S278" s="340"/>
      <c r="T278" s="340"/>
      <c r="U278" s="32"/>
      <c r="Y278" s="93"/>
    </row>
    <row r="279" spans="14:25" customFormat="1">
      <c r="N279" s="514"/>
      <c r="O279" s="514"/>
      <c r="S279" s="340"/>
      <c r="T279" s="340"/>
      <c r="U279" s="32"/>
      <c r="Y279" s="93"/>
    </row>
    <row r="280" spans="14:25" customFormat="1">
      <c r="N280" s="514"/>
      <c r="O280" s="514"/>
      <c r="S280" s="340"/>
      <c r="T280" s="340"/>
      <c r="U280" s="32"/>
      <c r="Y280" s="93"/>
    </row>
    <row r="281" spans="14:25" customFormat="1">
      <c r="N281" s="514"/>
      <c r="O281" s="514"/>
      <c r="S281" s="340"/>
      <c r="T281" s="340"/>
      <c r="U281" s="32"/>
      <c r="Y281" s="93"/>
    </row>
    <row r="282" spans="14:25" customFormat="1">
      <c r="N282" s="514"/>
      <c r="O282" s="514"/>
      <c r="S282" s="340"/>
      <c r="T282" s="340"/>
      <c r="U282" s="32"/>
      <c r="Y282" s="93"/>
    </row>
    <row r="283" spans="14:25" customFormat="1">
      <c r="N283" s="514"/>
      <c r="O283" s="514"/>
      <c r="S283" s="340"/>
      <c r="T283" s="340"/>
      <c r="U283" s="32"/>
      <c r="Y283" s="93"/>
    </row>
    <row r="284" spans="14:25" customFormat="1">
      <c r="N284" s="514"/>
      <c r="O284" s="514"/>
      <c r="S284" s="340"/>
      <c r="T284" s="340"/>
      <c r="U284" s="32"/>
      <c r="Y284" s="93"/>
    </row>
    <row r="285" spans="14:25" customFormat="1">
      <c r="N285" s="514"/>
      <c r="O285" s="514"/>
      <c r="S285" s="340"/>
      <c r="T285" s="340"/>
      <c r="U285" s="32"/>
      <c r="Y285" s="93"/>
    </row>
    <row r="286" spans="14:25" customFormat="1">
      <c r="N286" s="514"/>
      <c r="O286" s="514"/>
      <c r="S286" s="340"/>
      <c r="T286" s="340"/>
      <c r="U286" s="32"/>
      <c r="Y286" s="93"/>
    </row>
    <row r="287" spans="14:25" customFormat="1">
      <c r="N287" s="514"/>
      <c r="O287" s="514"/>
      <c r="S287" s="340"/>
      <c r="T287" s="340"/>
      <c r="U287" s="32"/>
      <c r="Y287" s="93"/>
    </row>
    <row r="288" spans="14:25" customFormat="1">
      <c r="N288" s="514"/>
      <c r="O288" s="514"/>
      <c r="S288" s="340"/>
      <c r="T288" s="340"/>
      <c r="U288" s="32"/>
      <c r="Y288" s="93"/>
    </row>
    <row r="289" spans="14:25" customFormat="1">
      <c r="N289" s="514"/>
      <c r="O289" s="514"/>
      <c r="S289" s="340"/>
      <c r="T289" s="340"/>
      <c r="U289" s="32"/>
      <c r="Y289" s="93"/>
    </row>
    <row r="290" spans="14:25" customFormat="1">
      <c r="N290" s="514"/>
      <c r="O290" s="514"/>
      <c r="S290" s="340"/>
      <c r="T290" s="340"/>
      <c r="U290" s="32"/>
      <c r="Y290" s="93"/>
    </row>
    <row r="291" spans="14:25" customFormat="1">
      <c r="N291" s="514"/>
      <c r="O291" s="514"/>
      <c r="S291" s="340"/>
      <c r="T291" s="340"/>
      <c r="U291" s="32"/>
      <c r="Y291" s="93"/>
    </row>
    <row r="292" spans="14:25" customFormat="1">
      <c r="N292" s="514"/>
      <c r="O292" s="514"/>
      <c r="S292" s="340"/>
      <c r="T292" s="340"/>
      <c r="U292" s="32"/>
      <c r="Y292" s="93"/>
    </row>
    <row r="293" spans="14:25" customFormat="1">
      <c r="N293" s="514"/>
      <c r="O293" s="514"/>
      <c r="S293" s="340"/>
      <c r="T293" s="340"/>
      <c r="U293" s="32"/>
      <c r="Y293" s="93"/>
    </row>
    <row r="294" spans="14:25" customFormat="1">
      <c r="N294" s="514"/>
      <c r="O294" s="514"/>
      <c r="S294" s="340"/>
      <c r="T294" s="340"/>
      <c r="U294" s="32"/>
      <c r="Y294" s="93"/>
    </row>
    <row r="295" spans="14:25" customFormat="1">
      <c r="N295" s="514"/>
      <c r="O295" s="514"/>
      <c r="S295" s="340"/>
      <c r="T295" s="340"/>
      <c r="U295" s="32"/>
      <c r="Y295" s="93"/>
    </row>
    <row r="296" spans="14:25" customFormat="1">
      <c r="N296" s="514"/>
      <c r="O296" s="514"/>
      <c r="S296" s="340"/>
      <c r="T296" s="340"/>
      <c r="U296" s="32"/>
      <c r="Y296" s="93"/>
    </row>
    <row r="297" spans="14:25" customFormat="1">
      <c r="N297" s="514"/>
      <c r="O297" s="514"/>
      <c r="S297" s="340"/>
      <c r="T297" s="340"/>
      <c r="U297" s="32"/>
      <c r="Y297" s="93"/>
    </row>
    <row r="298" spans="14:25" customFormat="1">
      <c r="N298" s="514"/>
      <c r="O298" s="514"/>
      <c r="S298" s="340"/>
      <c r="T298" s="340"/>
      <c r="U298" s="32"/>
      <c r="Y298" s="93"/>
    </row>
    <row r="299" spans="14:25" customFormat="1">
      <c r="N299" s="514"/>
      <c r="O299" s="514"/>
      <c r="S299" s="340"/>
      <c r="T299" s="340"/>
      <c r="U299" s="32"/>
      <c r="Y299" s="93"/>
    </row>
    <row r="300" spans="14:25" customFormat="1">
      <c r="N300" s="514"/>
      <c r="O300" s="514"/>
      <c r="S300" s="340"/>
      <c r="T300" s="340"/>
      <c r="U300" s="32"/>
      <c r="Y300" s="93"/>
    </row>
    <row r="301" spans="14:25" customFormat="1">
      <c r="N301" s="514"/>
      <c r="O301" s="514"/>
      <c r="S301" s="340"/>
      <c r="T301" s="340"/>
      <c r="U301" s="32"/>
      <c r="Y301" s="93"/>
    </row>
    <row r="302" spans="14:25" customFormat="1">
      <c r="N302" s="514"/>
      <c r="O302" s="514"/>
      <c r="S302" s="340"/>
      <c r="T302" s="340"/>
      <c r="U302" s="32"/>
      <c r="Y302" s="93"/>
    </row>
    <row r="303" spans="14:25" customFormat="1">
      <c r="N303" s="514"/>
      <c r="O303" s="514"/>
      <c r="S303" s="340"/>
      <c r="T303" s="340"/>
      <c r="U303" s="32"/>
      <c r="Y303" s="93"/>
    </row>
    <row r="304" spans="14:25" customFormat="1">
      <c r="N304" s="514"/>
      <c r="O304" s="514"/>
      <c r="S304" s="340"/>
      <c r="T304" s="340"/>
      <c r="U304" s="32"/>
      <c r="Y304" s="93"/>
    </row>
    <row r="305" spans="14:25" customFormat="1">
      <c r="N305" s="514"/>
      <c r="O305" s="514"/>
      <c r="S305" s="340"/>
      <c r="T305" s="340"/>
      <c r="U305" s="32"/>
      <c r="Y305" s="93"/>
    </row>
    <row r="306" spans="14:25" customFormat="1">
      <c r="N306" s="514"/>
      <c r="O306" s="514"/>
      <c r="S306" s="340"/>
      <c r="T306" s="340"/>
      <c r="U306" s="32"/>
      <c r="Y306" s="93"/>
    </row>
    <row r="307" spans="14:25" customFormat="1">
      <c r="N307" s="514"/>
      <c r="O307" s="514"/>
      <c r="S307" s="340"/>
      <c r="T307" s="340"/>
      <c r="U307" s="32"/>
      <c r="Y307" s="93"/>
    </row>
    <row r="308" spans="14:25" customFormat="1">
      <c r="N308" s="514"/>
      <c r="O308" s="514"/>
      <c r="S308" s="340"/>
      <c r="T308" s="340"/>
      <c r="U308" s="32"/>
      <c r="Y308" s="93"/>
    </row>
    <row r="309" spans="14:25" customFormat="1">
      <c r="N309" s="514"/>
      <c r="O309" s="514"/>
      <c r="S309" s="340"/>
      <c r="T309" s="340"/>
      <c r="U309" s="32"/>
      <c r="Y309" s="93"/>
    </row>
    <row r="310" spans="14:25" customFormat="1">
      <c r="N310" s="514"/>
      <c r="O310" s="514"/>
      <c r="S310" s="340"/>
      <c r="T310" s="340"/>
      <c r="U310" s="32"/>
      <c r="Y310" s="93"/>
    </row>
    <row r="311" spans="14:25" customFormat="1">
      <c r="N311" s="514"/>
      <c r="O311" s="514"/>
      <c r="S311" s="340"/>
      <c r="T311" s="340"/>
      <c r="U311" s="32"/>
      <c r="Y311" s="93"/>
    </row>
    <row r="312" spans="14:25" customFormat="1">
      <c r="N312" s="514"/>
      <c r="O312" s="514"/>
      <c r="S312" s="340"/>
      <c r="T312" s="340"/>
      <c r="U312" s="32"/>
      <c r="Y312" s="93"/>
    </row>
    <row r="313" spans="14:25" customFormat="1">
      <c r="N313" s="514"/>
      <c r="O313" s="514"/>
      <c r="S313" s="340"/>
      <c r="T313" s="340"/>
      <c r="U313" s="32"/>
      <c r="Y313" s="93"/>
    </row>
    <row r="314" spans="14:25" customFormat="1">
      <c r="N314" s="514"/>
      <c r="O314" s="514"/>
      <c r="S314" s="340"/>
      <c r="T314" s="340"/>
      <c r="U314" s="32"/>
      <c r="Y314" s="93"/>
    </row>
    <row r="315" spans="14:25" customFormat="1">
      <c r="N315" s="514"/>
      <c r="O315" s="514"/>
      <c r="S315" s="340"/>
      <c r="T315" s="340"/>
      <c r="U315" s="32"/>
      <c r="Y315" s="93"/>
    </row>
    <row r="316" spans="14:25" customFormat="1">
      <c r="N316" s="514"/>
      <c r="O316" s="514"/>
      <c r="S316" s="340"/>
      <c r="T316" s="340"/>
      <c r="U316" s="32"/>
      <c r="Y316" s="93"/>
    </row>
    <row r="317" spans="14:25" customFormat="1">
      <c r="N317" s="514"/>
      <c r="O317" s="514"/>
      <c r="S317" s="340"/>
      <c r="T317" s="340"/>
      <c r="U317" s="32"/>
      <c r="Y317" s="93"/>
    </row>
    <row r="318" spans="14:25" customFormat="1">
      <c r="N318" s="514"/>
      <c r="O318" s="514"/>
      <c r="S318" s="340"/>
      <c r="T318" s="340"/>
      <c r="U318" s="32"/>
      <c r="Y318" s="93"/>
    </row>
    <row r="319" spans="14:25" customFormat="1">
      <c r="N319" s="514"/>
      <c r="O319" s="514"/>
      <c r="S319" s="340"/>
      <c r="T319" s="340"/>
      <c r="U319" s="32"/>
      <c r="Y319" s="93"/>
    </row>
    <row r="320" spans="14:25" customFormat="1">
      <c r="N320" s="514"/>
      <c r="O320" s="514"/>
      <c r="S320" s="340"/>
      <c r="T320" s="340"/>
      <c r="U320" s="32"/>
      <c r="Y320" s="93"/>
    </row>
    <row r="321" spans="14:25" customFormat="1">
      <c r="N321" s="514"/>
      <c r="O321" s="514"/>
      <c r="S321" s="340"/>
      <c r="T321" s="340"/>
      <c r="U321" s="32"/>
      <c r="Y321" s="93"/>
    </row>
    <row r="322" spans="14:25" customFormat="1">
      <c r="N322" s="514"/>
      <c r="O322" s="514"/>
      <c r="S322" s="340"/>
      <c r="T322" s="340"/>
      <c r="U322" s="32"/>
      <c r="Y322" s="93"/>
    </row>
    <row r="323" spans="14:25" customFormat="1">
      <c r="N323" s="514"/>
      <c r="O323" s="514"/>
      <c r="S323" s="340"/>
      <c r="T323" s="340"/>
      <c r="U323" s="32"/>
      <c r="Y323" s="93"/>
    </row>
    <row r="324" spans="14:25" customFormat="1">
      <c r="N324" s="514"/>
      <c r="O324" s="514"/>
      <c r="S324" s="340"/>
      <c r="T324" s="340"/>
      <c r="U324" s="32"/>
      <c r="Y324" s="93"/>
    </row>
    <row r="325" spans="14:25" customFormat="1">
      <c r="N325" s="514"/>
      <c r="O325" s="514"/>
      <c r="S325" s="340"/>
      <c r="T325" s="340"/>
      <c r="U325" s="32"/>
      <c r="Y325" s="93"/>
    </row>
    <row r="326" spans="14:25" customFormat="1">
      <c r="N326" s="514"/>
      <c r="O326" s="514"/>
      <c r="S326" s="340"/>
      <c r="T326" s="340"/>
      <c r="U326" s="32"/>
      <c r="Y326" s="93"/>
    </row>
    <row r="327" spans="14:25" customFormat="1">
      <c r="N327" s="514"/>
      <c r="O327" s="514"/>
      <c r="S327" s="340"/>
      <c r="T327" s="340"/>
      <c r="U327" s="32"/>
      <c r="Y327" s="93"/>
    </row>
    <row r="328" spans="14:25" customFormat="1">
      <c r="N328" s="514"/>
      <c r="O328" s="514"/>
      <c r="S328" s="340"/>
      <c r="T328" s="340"/>
      <c r="U328" s="32"/>
      <c r="Y328" s="93"/>
    </row>
    <row r="329" spans="14:25" customFormat="1">
      <c r="N329" s="514"/>
      <c r="O329" s="514"/>
      <c r="S329" s="340"/>
      <c r="T329" s="340"/>
      <c r="U329" s="32"/>
      <c r="Y329" s="93"/>
    </row>
    <row r="330" spans="14:25" customFormat="1">
      <c r="N330" s="514"/>
      <c r="O330" s="514"/>
      <c r="S330" s="340"/>
      <c r="T330" s="340"/>
      <c r="U330" s="32"/>
      <c r="Y330" s="93"/>
    </row>
    <row r="331" spans="14:25" customFormat="1">
      <c r="N331" s="514"/>
      <c r="O331" s="514"/>
      <c r="S331" s="340"/>
      <c r="T331" s="340"/>
      <c r="U331" s="32"/>
      <c r="Y331" s="93"/>
    </row>
    <row r="332" spans="14:25" customFormat="1">
      <c r="N332" s="514"/>
      <c r="O332" s="514"/>
      <c r="S332" s="340"/>
      <c r="T332" s="340"/>
      <c r="U332" s="32"/>
      <c r="Y332" s="93"/>
    </row>
    <row r="333" spans="14:25" customFormat="1">
      <c r="N333" s="514"/>
      <c r="O333" s="514"/>
      <c r="S333" s="340"/>
      <c r="T333" s="340"/>
      <c r="U333" s="32"/>
      <c r="Y333" s="93"/>
    </row>
    <row r="334" spans="14:25" customFormat="1">
      <c r="N334" s="514"/>
      <c r="O334" s="514"/>
      <c r="S334" s="340"/>
      <c r="T334" s="340"/>
      <c r="U334" s="32"/>
      <c r="Y334" s="93"/>
    </row>
    <row r="335" spans="14:25" customFormat="1">
      <c r="N335" s="514"/>
      <c r="O335" s="514"/>
      <c r="S335" s="340"/>
      <c r="T335" s="340"/>
      <c r="U335" s="32"/>
      <c r="Y335" s="93"/>
    </row>
    <row r="336" spans="14:25" customFormat="1">
      <c r="N336" s="514"/>
      <c r="O336" s="514"/>
      <c r="S336" s="340"/>
      <c r="T336" s="340"/>
      <c r="U336" s="32"/>
      <c r="Y336" s="93"/>
    </row>
    <row r="337" spans="14:25" customFormat="1">
      <c r="N337" s="514"/>
      <c r="O337" s="514"/>
      <c r="S337" s="340"/>
      <c r="T337" s="340"/>
      <c r="U337" s="32"/>
      <c r="Y337" s="93"/>
    </row>
    <row r="338" spans="14:25" customFormat="1">
      <c r="N338" s="514"/>
      <c r="O338" s="514"/>
      <c r="S338" s="340"/>
      <c r="T338" s="340"/>
      <c r="U338" s="32"/>
      <c r="Y338" s="93"/>
    </row>
    <row r="339" spans="14:25" customFormat="1">
      <c r="N339" s="514"/>
      <c r="O339" s="514"/>
      <c r="S339" s="340"/>
      <c r="T339" s="340"/>
      <c r="U339" s="32"/>
      <c r="Y339" s="93"/>
    </row>
    <row r="340" spans="14:25" customFormat="1">
      <c r="N340" s="514"/>
      <c r="O340" s="514"/>
      <c r="S340" s="340"/>
      <c r="T340" s="340"/>
      <c r="U340" s="32"/>
      <c r="Y340" s="93"/>
    </row>
    <row r="341" spans="14:25" customFormat="1">
      <c r="N341" s="514"/>
      <c r="O341" s="514"/>
      <c r="S341" s="340"/>
      <c r="T341" s="340"/>
      <c r="U341" s="32"/>
      <c r="Y341" s="93"/>
    </row>
    <row r="342" spans="14:25" customFormat="1">
      <c r="N342" s="514"/>
      <c r="O342" s="514"/>
      <c r="S342" s="340"/>
      <c r="T342" s="340"/>
      <c r="U342" s="32"/>
      <c r="Y342" s="93"/>
    </row>
    <row r="343" spans="14:25" customFormat="1">
      <c r="N343" s="514"/>
      <c r="O343" s="514"/>
      <c r="S343" s="340"/>
      <c r="T343" s="340"/>
      <c r="U343" s="32"/>
      <c r="Y343" s="93"/>
    </row>
    <row r="344" spans="14:25" customFormat="1">
      <c r="N344" s="514"/>
      <c r="O344" s="514"/>
      <c r="S344" s="340"/>
      <c r="T344" s="340"/>
      <c r="U344" s="32"/>
      <c r="Y344" s="93"/>
    </row>
    <row r="345" spans="14:25" customFormat="1">
      <c r="N345" s="514"/>
      <c r="O345" s="514"/>
      <c r="S345" s="340"/>
      <c r="T345" s="340"/>
      <c r="U345" s="32"/>
      <c r="Y345" s="93"/>
    </row>
    <row r="346" spans="14:25" customFormat="1">
      <c r="N346" s="514"/>
      <c r="O346" s="514"/>
      <c r="S346" s="340"/>
      <c r="T346" s="340"/>
      <c r="U346" s="32"/>
      <c r="Y346" s="93"/>
    </row>
    <row r="347" spans="14:25" customFormat="1">
      <c r="N347" s="514"/>
      <c r="O347" s="514"/>
      <c r="S347" s="340"/>
      <c r="T347" s="340"/>
      <c r="U347" s="32"/>
      <c r="Y347" s="93"/>
    </row>
    <row r="348" spans="14:25" customFormat="1">
      <c r="N348" s="514"/>
      <c r="O348" s="514"/>
      <c r="S348" s="340"/>
      <c r="T348" s="340"/>
      <c r="U348" s="32"/>
      <c r="Y348" s="93"/>
    </row>
    <row r="349" spans="14:25" customFormat="1">
      <c r="N349" s="514"/>
      <c r="O349" s="514"/>
      <c r="S349" s="340"/>
      <c r="T349" s="340"/>
      <c r="U349" s="32"/>
      <c r="Y349" s="93"/>
    </row>
    <row r="350" spans="14:25" customFormat="1">
      <c r="N350" s="514"/>
      <c r="O350" s="514"/>
      <c r="S350" s="340"/>
      <c r="T350" s="340"/>
      <c r="U350" s="32"/>
      <c r="Y350" s="93"/>
    </row>
    <row r="351" spans="14:25" customFormat="1">
      <c r="N351" s="514"/>
      <c r="O351" s="514"/>
      <c r="S351" s="340"/>
      <c r="T351" s="340"/>
      <c r="U351" s="32"/>
      <c r="Y351" s="93"/>
    </row>
    <row r="352" spans="14:25" customFormat="1">
      <c r="N352" s="514"/>
      <c r="O352" s="514"/>
      <c r="S352" s="340"/>
      <c r="T352" s="340"/>
      <c r="U352" s="32"/>
      <c r="Y352" s="93"/>
    </row>
    <row r="353" spans="14:25" customFormat="1">
      <c r="N353" s="514"/>
      <c r="O353" s="514"/>
      <c r="S353" s="340"/>
      <c r="T353" s="340"/>
      <c r="U353" s="32"/>
      <c r="Y353" s="93"/>
    </row>
    <row r="354" spans="14:25" customFormat="1">
      <c r="N354" s="514"/>
      <c r="O354" s="514"/>
      <c r="S354" s="340"/>
      <c r="T354" s="340"/>
      <c r="U354" s="32"/>
      <c r="Y354" s="93"/>
    </row>
    <row r="355" spans="14:25" customFormat="1">
      <c r="N355" s="514"/>
      <c r="O355" s="514"/>
      <c r="S355" s="340"/>
      <c r="T355" s="340"/>
      <c r="U355" s="32"/>
      <c r="Y355" s="93"/>
    </row>
    <row r="356" spans="14:25" customFormat="1">
      <c r="N356" s="514"/>
      <c r="O356" s="514"/>
      <c r="S356" s="340"/>
      <c r="T356" s="340"/>
      <c r="U356" s="32"/>
      <c r="Y356" s="93"/>
    </row>
    <row r="357" spans="14:25" customFormat="1">
      <c r="N357" s="514"/>
      <c r="O357" s="514"/>
      <c r="S357" s="340"/>
      <c r="T357" s="340"/>
      <c r="U357" s="32"/>
      <c r="Y357" s="93"/>
    </row>
    <row r="358" spans="14:25" customFormat="1">
      <c r="N358" s="514"/>
      <c r="O358" s="514"/>
      <c r="S358" s="340"/>
      <c r="T358" s="340"/>
      <c r="U358" s="32"/>
      <c r="Y358" s="93"/>
    </row>
    <row r="359" spans="14:25" customFormat="1">
      <c r="N359" s="514"/>
      <c r="O359" s="514"/>
      <c r="S359" s="340"/>
      <c r="T359" s="340"/>
      <c r="U359" s="32"/>
      <c r="Y359" s="93"/>
    </row>
    <row r="360" spans="14:25" customFormat="1">
      <c r="N360" s="514"/>
      <c r="O360" s="514"/>
      <c r="S360" s="340"/>
      <c r="T360" s="340"/>
      <c r="U360" s="32"/>
      <c r="Y360" s="93"/>
    </row>
    <row r="361" spans="14:25" customFormat="1">
      <c r="N361" s="514"/>
      <c r="O361" s="514"/>
      <c r="S361" s="340"/>
      <c r="T361" s="340"/>
      <c r="U361" s="32"/>
      <c r="Y361" s="93"/>
    </row>
    <row r="362" spans="14:25" customFormat="1">
      <c r="N362" s="514"/>
      <c r="O362" s="514"/>
      <c r="S362" s="340"/>
      <c r="T362" s="340"/>
      <c r="U362" s="32"/>
      <c r="Y362" s="93"/>
    </row>
    <row r="363" spans="14:25" customFormat="1">
      <c r="N363" s="514"/>
      <c r="O363" s="514"/>
      <c r="S363" s="340"/>
      <c r="T363" s="340"/>
      <c r="U363" s="32"/>
      <c r="Y363" s="93"/>
    </row>
    <row r="364" spans="14:25" customFormat="1">
      <c r="N364" s="514"/>
      <c r="O364" s="514"/>
      <c r="S364" s="340"/>
      <c r="T364" s="340"/>
      <c r="U364" s="32"/>
      <c r="Y364" s="93"/>
    </row>
    <row r="365" spans="14:25" customFormat="1">
      <c r="N365" s="514"/>
      <c r="O365" s="514"/>
      <c r="S365" s="340"/>
      <c r="T365" s="340"/>
      <c r="U365" s="32"/>
      <c r="Y365" s="93"/>
    </row>
    <row r="366" spans="14:25" customFormat="1">
      <c r="N366" s="514"/>
      <c r="O366" s="514"/>
      <c r="S366" s="340"/>
      <c r="T366" s="340"/>
      <c r="U366" s="32"/>
      <c r="Y366" s="93"/>
    </row>
    <row r="367" spans="14:25" customFormat="1">
      <c r="N367" s="514"/>
      <c r="O367" s="514"/>
      <c r="S367" s="340"/>
      <c r="T367" s="340"/>
      <c r="U367" s="32"/>
      <c r="Y367" s="93"/>
    </row>
    <row r="368" spans="14:25" customFormat="1">
      <c r="N368" s="514"/>
      <c r="O368" s="514"/>
      <c r="S368" s="340"/>
      <c r="T368" s="340"/>
      <c r="U368" s="32"/>
      <c r="Y368" s="93"/>
    </row>
    <row r="369" spans="1:64">
      <c r="H369"/>
      <c r="J369"/>
      <c r="K369"/>
      <c r="L369"/>
      <c r="M369"/>
      <c r="N369" s="514"/>
      <c r="O369" s="514"/>
      <c r="AF369"/>
      <c r="AT369"/>
      <c r="AX369"/>
      <c r="AY369"/>
      <c r="AZ369"/>
      <c r="BA369"/>
      <c r="BB369"/>
      <c r="BC369"/>
      <c r="BG369"/>
      <c r="BH369"/>
      <c r="BI369"/>
    </row>
    <row r="370" spans="1:64">
      <c r="H370"/>
      <c r="J370"/>
      <c r="K370"/>
      <c r="L370"/>
      <c r="M370"/>
      <c r="N370" s="514"/>
      <c r="O370" s="514"/>
      <c r="AF370"/>
      <c r="AT370"/>
      <c r="AX370"/>
      <c r="AY370"/>
      <c r="AZ370"/>
      <c r="BA370"/>
      <c r="BB370"/>
      <c r="BC370"/>
      <c r="BG370"/>
      <c r="BH370"/>
      <c r="BI370"/>
    </row>
    <row r="371" spans="1:64">
      <c r="H371"/>
      <c r="J371"/>
      <c r="K371"/>
      <c r="L371"/>
      <c r="M371"/>
      <c r="N371" s="514"/>
      <c r="O371" s="514"/>
      <c r="AF371"/>
      <c r="AT371"/>
      <c r="AX371"/>
      <c r="AY371"/>
      <c r="AZ371"/>
      <c r="BA371"/>
      <c r="BB371"/>
      <c r="BC371"/>
      <c r="BG371"/>
      <c r="BH371"/>
      <c r="BI371"/>
    </row>
    <row r="372" spans="1:64">
      <c r="H372"/>
      <c r="J372"/>
      <c r="K372"/>
      <c r="L372"/>
      <c r="M372"/>
      <c r="N372" s="514"/>
      <c r="O372" s="514"/>
      <c r="AF372"/>
      <c r="AT372"/>
      <c r="AX372"/>
      <c r="AY372"/>
      <c r="AZ372"/>
      <c r="BA372"/>
      <c r="BB372"/>
      <c r="BC372"/>
      <c r="BG372"/>
      <c r="BH372"/>
      <c r="BI372"/>
    </row>
    <row r="373" spans="1:64">
      <c r="H373"/>
      <c r="J373"/>
      <c r="K373"/>
      <c r="L373"/>
      <c r="M373"/>
      <c r="N373" s="514"/>
      <c r="O373" s="514"/>
      <c r="AF373"/>
      <c r="AT373"/>
      <c r="AX373"/>
      <c r="AY373"/>
      <c r="AZ373"/>
      <c r="BA373"/>
      <c r="BB373"/>
      <c r="BC373"/>
      <c r="BG373"/>
      <c r="BH373"/>
      <c r="BI373"/>
    </row>
    <row r="374" spans="1:64">
      <c r="H374"/>
      <c r="J374"/>
      <c r="K374"/>
      <c r="L374"/>
      <c r="M374"/>
      <c r="N374" s="514"/>
      <c r="O374" s="514"/>
      <c r="AF374"/>
      <c r="AT374"/>
      <c r="AX374"/>
      <c r="AY374"/>
      <c r="AZ374"/>
      <c r="BA374"/>
      <c r="BB374"/>
      <c r="BC374"/>
      <c r="BG374"/>
      <c r="BH374"/>
      <c r="BI374"/>
    </row>
    <row r="375" spans="1:64">
      <c r="H375"/>
      <c r="J375"/>
      <c r="K375"/>
      <c r="L375"/>
      <c r="M375"/>
      <c r="N375" s="514"/>
      <c r="O375" s="514"/>
      <c r="AF375"/>
      <c r="AT375"/>
      <c r="AX375"/>
      <c r="AY375"/>
      <c r="AZ375"/>
      <c r="BA375"/>
      <c r="BB375"/>
      <c r="BC375"/>
      <c r="BG375"/>
      <c r="BH375"/>
      <c r="BI375"/>
    </row>
    <row r="376" spans="1:64">
      <c r="H376"/>
      <c r="J376"/>
      <c r="K376"/>
      <c r="L376"/>
      <c r="M376"/>
      <c r="N376" s="514"/>
      <c r="O376" s="514"/>
      <c r="AF376"/>
      <c r="AT376"/>
      <c r="AX376"/>
      <c r="AY376"/>
      <c r="AZ376"/>
      <c r="BA376"/>
      <c r="BB376"/>
      <c r="BC376"/>
      <c r="BG376"/>
      <c r="BH376"/>
      <c r="BI376"/>
    </row>
    <row r="377" spans="1:64">
      <c r="A377" s="25"/>
      <c r="B377" s="25"/>
      <c r="C377" s="25"/>
      <c r="D377" s="25"/>
      <c r="E377" s="25"/>
      <c r="F377" s="25"/>
      <c r="G377" s="25"/>
      <c r="H377" s="102"/>
      <c r="I377" s="102"/>
      <c r="J377" s="102"/>
      <c r="K377" s="102"/>
      <c r="L377" s="102"/>
      <c r="M377" s="102"/>
      <c r="N377" s="102"/>
      <c r="O377" s="102"/>
      <c r="P377" s="25"/>
      <c r="Q377" s="25"/>
      <c r="R377" s="25"/>
      <c r="S377" s="384"/>
      <c r="T377" s="384"/>
      <c r="U377" s="378"/>
      <c r="V377" s="25"/>
      <c r="W377" s="25"/>
      <c r="X377" s="25"/>
      <c r="Y377" s="102"/>
      <c r="Z377" s="102"/>
      <c r="AA377" s="25"/>
      <c r="AB377" s="25"/>
      <c r="AC377" s="102"/>
      <c r="AD377" s="102"/>
      <c r="AE377" s="102"/>
      <c r="AF377" s="102"/>
      <c r="AG377" s="25"/>
      <c r="AH377" s="25"/>
      <c r="AI377" s="25"/>
      <c r="AJ377" s="25"/>
      <c r="AT377"/>
      <c r="AX377"/>
      <c r="AY377"/>
      <c r="AZ377"/>
      <c r="BA377"/>
      <c r="BB377"/>
      <c r="BC377"/>
      <c r="BG377"/>
      <c r="BH377"/>
      <c r="BI377"/>
    </row>
    <row r="378" spans="1:64">
      <c r="A378" s="25"/>
      <c r="B378" s="25"/>
      <c r="C378" s="25"/>
      <c r="D378" s="25"/>
      <c r="E378" s="25"/>
      <c r="F378" s="25"/>
      <c r="G378" s="25"/>
      <c r="H378" s="102"/>
      <c r="I378" s="102"/>
      <c r="J378" s="102"/>
      <c r="K378" s="102"/>
      <c r="L378" s="102"/>
      <c r="M378" s="102"/>
      <c r="N378" s="102"/>
      <c r="O378" s="102"/>
      <c r="P378" s="25"/>
      <c r="Q378" s="25"/>
      <c r="R378" s="25"/>
      <c r="S378" s="384"/>
      <c r="T378" s="384"/>
      <c r="U378" s="378"/>
      <c r="V378" s="25"/>
      <c r="W378" s="25"/>
      <c r="X378" s="25"/>
      <c r="Y378" s="102"/>
      <c r="Z378" s="102"/>
      <c r="AA378" s="25"/>
      <c r="AB378" s="25"/>
      <c r="AC378" s="102"/>
      <c r="AD378" s="102"/>
      <c r="AE378" s="102"/>
      <c r="AF378" s="102"/>
      <c r="AG378" s="25"/>
      <c r="AH378" s="25"/>
      <c r="AI378" s="25"/>
      <c r="AJ378" s="25"/>
      <c r="AT378"/>
      <c r="AX378"/>
      <c r="AY378"/>
      <c r="AZ378"/>
      <c r="BA378"/>
      <c r="BB378"/>
      <c r="BC378"/>
      <c r="BG378"/>
      <c r="BH378"/>
      <c r="BI378"/>
    </row>
    <row r="379" spans="1:64">
      <c r="AN379" s="1"/>
      <c r="AO379" s="1"/>
      <c r="AP379" s="1"/>
      <c r="AQ379" s="1"/>
      <c r="AR379" s="1"/>
      <c r="AS379" s="1"/>
      <c r="AU379" s="1"/>
      <c r="AV379" s="1"/>
      <c r="AW379" s="1"/>
      <c r="BD379" s="1"/>
      <c r="BE379" s="1"/>
      <c r="BF379" s="1"/>
      <c r="BJ379" s="1"/>
      <c r="BK379" s="1"/>
      <c r="BL379" s="1"/>
    </row>
    <row r="380" spans="1:64">
      <c r="AN380" s="1"/>
      <c r="AO380" s="1"/>
      <c r="AP380" s="1"/>
      <c r="AQ380" s="1"/>
      <c r="AR380" s="1"/>
      <c r="AS380" s="1"/>
      <c r="AU380" s="1"/>
      <c r="AV380" s="1"/>
      <c r="AW380" s="1"/>
      <c r="BD380" s="1"/>
      <c r="BE380" s="1"/>
      <c r="BF380" s="1"/>
      <c r="BJ380" s="1"/>
      <c r="BK380" s="1"/>
      <c r="BL380" s="1"/>
    </row>
    <row r="381" spans="1:64">
      <c r="AN381" s="1"/>
      <c r="AO381" s="1"/>
      <c r="AP381" s="1"/>
      <c r="AQ381" s="1"/>
      <c r="AR381" s="1"/>
      <c r="AS381" s="1"/>
      <c r="AU381" s="1"/>
      <c r="AV381" s="1"/>
      <c r="AW381" s="1"/>
      <c r="BD381" s="1"/>
      <c r="BE381" s="1"/>
      <c r="BF381" s="1"/>
      <c r="BJ381" s="1"/>
      <c r="BK381" s="1"/>
      <c r="BL381" s="1"/>
    </row>
    <row r="382" spans="1:64">
      <c r="AN382" s="1"/>
      <c r="AO382" s="1"/>
      <c r="AP382" s="1"/>
      <c r="AQ382" s="1"/>
      <c r="AR382" s="1"/>
      <c r="AS382" s="1"/>
      <c r="AU382" s="1"/>
      <c r="AV382" s="1"/>
      <c r="AW382" s="1"/>
      <c r="BD382" s="1"/>
      <c r="BE382" s="1"/>
      <c r="BF382" s="1"/>
      <c r="BJ382" s="1"/>
      <c r="BK382" s="1"/>
      <c r="BL382" s="1"/>
    </row>
    <row r="383" spans="1:64">
      <c r="AN383" s="1"/>
      <c r="AO383" s="1"/>
      <c r="AP383" s="1"/>
      <c r="AQ383" s="1"/>
      <c r="AR383" s="1"/>
      <c r="AS383" s="1"/>
      <c r="AU383" s="1"/>
      <c r="AV383" s="1"/>
      <c r="AW383" s="1"/>
      <c r="BD383" s="1"/>
      <c r="BE383" s="1"/>
      <c r="BF383" s="1"/>
      <c r="BJ383" s="1"/>
      <c r="BK383" s="1"/>
      <c r="BL383" s="1"/>
    </row>
    <row r="384" spans="1:64">
      <c r="AN384" s="1"/>
      <c r="AO384" s="1"/>
      <c r="AP384" s="1"/>
      <c r="AQ384" s="1"/>
      <c r="AR384" s="1"/>
      <c r="AS384" s="1"/>
      <c r="AU384" s="1"/>
      <c r="AV384" s="1"/>
      <c r="AW384" s="1"/>
      <c r="BD384" s="1"/>
      <c r="BE384" s="1"/>
      <c r="BF384" s="1"/>
      <c r="BJ384" s="1"/>
      <c r="BK384" s="1"/>
      <c r="BL384" s="1"/>
    </row>
    <row r="385" spans="40:64">
      <c r="AN385" s="1"/>
      <c r="AO385" s="1"/>
      <c r="AP385" s="1"/>
      <c r="AQ385" s="1"/>
      <c r="AR385" s="1"/>
      <c r="AS385" s="1"/>
      <c r="AU385" s="1"/>
      <c r="AV385" s="1"/>
      <c r="AW385" s="1"/>
      <c r="BD385" s="1"/>
      <c r="BE385" s="1"/>
      <c r="BF385" s="1"/>
      <c r="BJ385" s="1"/>
      <c r="BK385" s="1"/>
      <c r="BL385" s="1"/>
    </row>
    <row r="386" spans="40:64">
      <c r="AN386" s="1"/>
      <c r="AO386" s="1"/>
      <c r="AP386" s="1"/>
      <c r="AQ386" s="1"/>
      <c r="AR386" s="1"/>
      <c r="AS386" s="1"/>
      <c r="AU386" s="1"/>
      <c r="AV386" s="1"/>
      <c r="AW386" s="1"/>
      <c r="BD386" s="1"/>
      <c r="BE386" s="1"/>
      <c r="BF386" s="1"/>
      <c r="BJ386" s="1"/>
      <c r="BK386" s="1"/>
      <c r="BL386" s="1"/>
    </row>
    <row r="387" spans="40:64">
      <c r="AN387" s="1"/>
      <c r="AO387" s="1"/>
      <c r="AP387" s="1"/>
      <c r="AQ387" s="1"/>
      <c r="AR387" s="1"/>
      <c r="AS387" s="1"/>
      <c r="AU387" s="1"/>
      <c r="AV387" s="1"/>
      <c r="AW387" s="1"/>
      <c r="BD387" s="1"/>
      <c r="BE387" s="1"/>
      <c r="BF387" s="1"/>
      <c r="BJ387" s="1"/>
      <c r="BK387" s="1"/>
      <c r="BL387" s="1"/>
    </row>
    <row r="388" spans="40:64">
      <c r="AN388" s="1"/>
      <c r="AO388" s="1"/>
      <c r="AP388" s="1"/>
      <c r="AQ388" s="1"/>
      <c r="AR388" s="1"/>
      <c r="AS388" s="1"/>
      <c r="AU388" s="1"/>
      <c r="AV388" s="1"/>
      <c r="AW388" s="1"/>
      <c r="BD388" s="1"/>
      <c r="BE388" s="1"/>
      <c r="BF388" s="1"/>
      <c r="BJ388" s="1"/>
      <c r="BK388" s="1"/>
      <c r="BL388" s="1"/>
    </row>
    <row r="389" spans="40:64">
      <c r="AN389" s="1"/>
      <c r="AO389" s="1"/>
      <c r="AP389" s="1"/>
      <c r="AQ389" s="1"/>
      <c r="AR389" s="1"/>
      <c r="AS389" s="1"/>
      <c r="AU389" s="1"/>
      <c r="AV389" s="1"/>
      <c r="AW389" s="1"/>
      <c r="BD389" s="1"/>
      <c r="BE389" s="1"/>
      <c r="BF389" s="1"/>
      <c r="BJ389" s="1"/>
      <c r="BK389" s="1"/>
      <c r="BL389" s="1"/>
    </row>
    <row r="390" spans="40:64">
      <c r="AN390" s="1"/>
      <c r="AO390" s="1"/>
      <c r="AP390" s="1"/>
      <c r="AQ390" s="1"/>
      <c r="AR390" s="1"/>
      <c r="AS390" s="1"/>
      <c r="AU390" s="1"/>
      <c r="AV390" s="1"/>
      <c r="AW390" s="1"/>
      <c r="BD390" s="1"/>
      <c r="BE390" s="1"/>
      <c r="BF390" s="1"/>
      <c r="BJ390" s="1"/>
      <c r="BK390" s="1"/>
      <c r="BL390" s="1"/>
    </row>
    <row r="391" spans="40:64">
      <c r="AN391" s="1"/>
      <c r="AO391" s="1"/>
      <c r="AP391" s="1"/>
      <c r="AQ391" s="1"/>
      <c r="AR391" s="1"/>
      <c r="AS391" s="1"/>
      <c r="AU391" s="1"/>
      <c r="AV391" s="1"/>
      <c r="AW391" s="1"/>
      <c r="BD391" s="1"/>
      <c r="BE391" s="1"/>
      <c r="BF391" s="1"/>
      <c r="BJ391" s="1"/>
      <c r="BK391" s="1"/>
      <c r="BL391" s="1"/>
    </row>
    <row r="392" spans="40:64">
      <c r="AN392" s="1"/>
      <c r="AO392" s="1"/>
      <c r="AP392" s="1"/>
      <c r="AQ392" s="1"/>
      <c r="AR392" s="1"/>
      <c r="AS392" s="1"/>
      <c r="AU392" s="1"/>
      <c r="AV392" s="1"/>
      <c r="AW392" s="1"/>
      <c r="BD392" s="1"/>
      <c r="BE392" s="1"/>
      <c r="BF392" s="1"/>
      <c r="BJ392" s="1"/>
      <c r="BK392" s="1"/>
      <c r="BL392" s="1"/>
    </row>
    <row r="393" spans="40:64">
      <c r="AN393" s="1"/>
      <c r="AO393" s="1"/>
      <c r="AP393" s="1"/>
      <c r="AQ393" s="1"/>
      <c r="AR393" s="1"/>
      <c r="AS393" s="1"/>
      <c r="AU393" s="1"/>
      <c r="AV393" s="1"/>
      <c r="AW393" s="1"/>
      <c r="BD393" s="1"/>
      <c r="BE393" s="1"/>
      <c r="BF393" s="1"/>
      <c r="BJ393" s="1"/>
      <c r="BK393" s="1"/>
      <c r="BL393" s="1"/>
    </row>
    <row r="394" spans="40:64">
      <c r="AN394" s="1"/>
      <c r="AO394" s="1"/>
      <c r="AP394" s="1"/>
      <c r="AQ394" s="1"/>
      <c r="AR394" s="1"/>
      <c r="AS394" s="1"/>
      <c r="AU394" s="1"/>
      <c r="AV394" s="1"/>
      <c r="AW394" s="1"/>
      <c r="BD394" s="1"/>
      <c r="BE394" s="1"/>
      <c r="BF394" s="1"/>
      <c r="BJ394" s="1"/>
      <c r="BK394" s="1"/>
      <c r="BL394" s="1"/>
    </row>
    <row r="395" spans="40:64">
      <c r="AN395" s="1"/>
      <c r="AO395" s="1"/>
      <c r="AP395" s="1"/>
      <c r="AQ395" s="1"/>
      <c r="AR395" s="1"/>
      <c r="AS395" s="1"/>
      <c r="AU395" s="1"/>
      <c r="AV395" s="1"/>
      <c r="AW395" s="1"/>
      <c r="BD395" s="1"/>
      <c r="BE395" s="1"/>
      <c r="BF395" s="1"/>
      <c r="BJ395" s="1"/>
      <c r="BK395" s="1"/>
      <c r="BL395" s="1"/>
    </row>
    <row r="396" spans="40:64">
      <c r="AN396" s="1"/>
      <c r="AO396" s="1"/>
      <c r="AP396" s="1"/>
      <c r="AQ396" s="1"/>
      <c r="AR396" s="1"/>
      <c r="AS396" s="1"/>
      <c r="AU396" s="1"/>
      <c r="AV396" s="1"/>
      <c r="AW396" s="1"/>
      <c r="BD396" s="1"/>
      <c r="BE396" s="1"/>
      <c r="BF396" s="1"/>
      <c r="BJ396" s="1"/>
      <c r="BK396" s="1"/>
      <c r="BL396" s="1"/>
    </row>
    <row r="397" spans="40:64">
      <c r="AN397" s="1"/>
      <c r="AO397" s="1"/>
      <c r="AP397" s="1"/>
      <c r="AQ397" s="1"/>
      <c r="AR397" s="1"/>
      <c r="AS397" s="1"/>
      <c r="AU397" s="1"/>
      <c r="AV397" s="1"/>
      <c r="AW397" s="1"/>
      <c r="BD397" s="1"/>
      <c r="BE397" s="1"/>
      <c r="BF397" s="1"/>
      <c r="BJ397" s="1"/>
      <c r="BK397" s="1"/>
      <c r="BL397" s="1"/>
    </row>
    <row r="398" spans="40:64">
      <c r="AN398" s="1"/>
      <c r="AO398" s="1"/>
      <c r="AP398" s="1"/>
      <c r="AQ398" s="1"/>
      <c r="AR398" s="1"/>
      <c r="AS398" s="1"/>
      <c r="AU398" s="1"/>
      <c r="AV398" s="1"/>
      <c r="AW398" s="1"/>
      <c r="BD398" s="1"/>
      <c r="BE398" s="1"/>
      <c r="BF398" s="1"/>
      <c r="BJ398" s="1"/>
      <c r="BK398" s="1"/>
      <c r="BL398" s="1"/>
    </row>
    <row r="399" spans="40:64">
      <c r="AN399" s="1"/>
      <c r="AO399" s="1"/>
      <c r="AP399" s="1"/>
      <c r="AQ399" s="1"/>
      <c r="AR399" s="1"/>
      <c r="AS399" s="1"/>
      <c r="AU399" s="1"/>
      <c r="AV399" s="1"/>
      <c r="AW399" s="1"/>
      <c r="BD399" s="1"/>
      <c r="BE399" s="1"/>
      <c r="BF399" s="1"/>
      <c r="BJ399" s="1"/>
      <c r="BK399" s="1"/>
      <c r="BL399" s="1"/>
    </row>
    <row r="400" spans="40:64">
      <c r="AN400" s="1"/>
      <c r="AO400" s="1"/>
      <c r="AP400" s="1"/>
      <c r="AQ400" s="1"/>
      <c r="AR400" s="1"/>
      <c r="AS400" s="1"/>
      <c r="AU400" s="1"/>
      <c r="AV400" s="1"/>
      <c r="AW400" s="1"/>
      <c r="BD400" s="1"/>
      <c r="BE400" s="1"/>
      <c r="BF400" s="1"/>
      <c r="BJ400" s="1"/>
      <c r="BK400" s="1"/>
      <c r="BL400" s="1"/>
    </row>
    <row r="401" spans="40:64">
      <c r="AN401" s="1"/>
      <c r="AO401" s="1"/>
      <c r="AP401" s="1"/>
      <c r="AQ401" s="1"/>
      <c r="AR401" s="1"/>
      <c r="AS401" s="1"/>
      <c r="AU401" s="1"/>
      <c r="AV401" s="1"/>
      <c r="AW401" s="1"/>
      <c r="BD401" s="1"/>
      <c r="BE401" s="1"/>
      <c r="BF401" s="1"/>
      <c r="BJ401" s="1"/>
      <c r="BK401" s="1"/>
      <c r="BL401" s="1"/>
    </row>
    <row r="402" spans="40:64">
      <c r="AN402" s="1"/>
      <c r="AO402" s="1"/>
      <c r="AP402" s="1"/>
      <c r="AQ402" s="1"/>
      <c r="AR402" s="1"/>
      <c r="AS402" s="1"/>
      <c r="AU402" s="1"/>
      <c r="AV402" s="1"/>
      <c r="AW402" s="1"/>
      <c r="BD402" s="1"/>
      <c r="BE402" s="1"/>
      <c r="BF402" s="1"/>
      <c r="BJ402" s="1"/>
      <c r="BK402" s="1"/>
      <c r="BL402" s="1"/>
    </row>
    <row r="403" spans="40:64">
      <c r="AN403" s="1"/>
      <c r="AO403" s="1"/>
      <c r="AP403" s="1"/>
      <c r="AQ403" s="1"/>
      <c r="AR403" s="1"/>
      <c r="AS403" s="1"/>
      <c r="AU403" s="1"/>
      <c r="AV403" s="1"/>
      <c r="AW403" s="1"/>
      <c r="BD403" s="1"/>
      <c r="BE403" s="1"/>
      <c r="BF403" s="1"/>
      <c r="BJ403" s="1"/>
      <c r="BK403" s="1"/>
      <c r="BL403" s="1"/>
    </row>
    <row r="404" spans="40:64">
      <c r="AN404" s="1"/>
      <c r="AO404" s="1"/>
      <c r="AP404" s="1"/>
      <c r="AQ404" s="1"/>
      <c r="AR404" s="1"/>
      <c r="AS404" s="1"/>
      <c r="AU404" s="1"/>
      <c r="AV404" s="1"/>
      <c r="AW404" s="1"/>
      <c r="BD404" s="1"/>
      <c r="BE404" s="1"/>
      <c r="BF404" s="1"/>
      <c r="BJ404" s="1"/>
      <c r="BK404" s="1"/>
      <c r="BL404" s="1"/>
    </row>
    <row r="405" spans="40:64">
      <c r="AN405" s="1"/>
      <c r="AO405" s="1"/>
      <c r="AP405" s="1"/>
      <c r="AQ405" s="1"/>
      <c r="AR405" s="1"/>
      <c r="AS405" s="1"/>
      <c r="AU405" s="1"/>
      <c r="AV405" s="1"/>
      <c r="AW405" s="1"/>
      <c r="BD405" s="1"/>
      <c r="BE405" s="1"/>
      <c r="BF405" s="1"/>
      <c r="BJ405" s="1"/>
      <c r="BK405" s="1"/>
      <c r="BL405" s="1"/>
    </row>
    <row r="406" spans="40:64">
      <c r="AN406" s="1"/>
      <c r="AO406" s="1"/>
      <c r="AP406" s="1"/>
      <c r="AQ406" s="1"/>
      <c r="AR406" s="1"/>
      <c r="AS406" s="1"/>
      <c r="AU406" s="1"/>
      <c r="AV406" s="1"/>
      <c r="AW406" s="1"/>
      <c r="BD406" s="1"/>
      <c r="BE406" s="1"/>
      <c r="BF406" s="1"/>
      <c r="BJ406" s="1"/>
      <c r="BK406" s="1"/>
      <c r="BL406" s="1"/>
    </row>
    <row r="407" spans="40:64">
      <c r="AN407" s="1"/>
      <c r="AO407" s="1"/>
      <c r="AP407" s="1"/>
      <c r="AQ407" s="1"/>
      <c r="AR407" s="1"/>
      <c r="AS407" s="1"/>
      <c r="AU407" s="1"/>
      <c r="AV407" s="1"/>
      <c r="AW407" s="1"/>
      <c r="BD407" s="1"/>
      <c r="BE407" s="1"/>
      <c r="BF407" s="1"/>
      <c r="BJ407" s="1"/>
      <c r="BK407" s="1"/>
      <c r="BL407" s="1"/>
    </row>
    <row r="408" spans="40:64">
      <c r="AN408" s="1"/>
      <c r="AO408" s="1"/>
      <c r="AP408" s="1"/>
      <c r="AQ408" s="1"/>
      <c r="AR408" s="1"/>
      <c r="AS408" s="1"/>
      <c r="AU408" s="1"/>
      <c r="AV408" s="1"/>
      <c r="AW408" s="1"/>
      <c r="BD408" s="1"/>
      <c r="BE408" s="1"/>
      <c r="BF408" s="1"/>
      <c r="BJ408" s="1"/>
      <c r="BK408" s="1"/>
      <c r="BL408" s="1"/>
    </row>
    <row r="409" spans="40:64">
      <c r="AN409" s="1"/>
      <c r="AO409" s="1"/>
      <c r="AP409" s="1"/>
      <c r="AQ409" s="1"/>
      <c r="AR409" s="1"/>
      <c r="AS409" s="1"/>
      <c r="AU409" s="1"/>
      <c r="AV409" s="1"/>
      <c r="AW409" s="1"/>
      <c r="BD409" s="1"/>
      <c r="BE409" s="1"/>
      <c r="BF409" s="1"/>
      <c r="BJ409" s="1"/>
      <c r="BK409" s="1"/>
      <c r="BL409" s="1"/>
    </row>
    <row r="410" spans="40:64">
      <c r="AN410" s="1"/>
      <c r="AO410" s="1"/>
      <c r="AP410" s="1"/>
      <c r="AQ410" s="1"/>
      <c r="AR410" s="1"/>
      <c r="AS410" s="1"/>
      <c r="AU410" s="1"/>
      <c r="AV410" s="1"/>
      <c r="AW410" s="1"/>
      <c r="BD410" s="1"/>
      <c r="BE410" s="1"/>
      <c r="BF410" s="1"/>
      <c r="BJ410" s="1"/>
      <c r="BK410" s="1"/>
      <c r="BL410" s="1"/>
    </row>
    <row r="411" spans="40:64">
      <c r="AN411" s="1"/>
      <c r="AO411" s="1"/>
      <c r="AP411" s="1"/>
      <c r="AQ411" s="1"/>
      <c r="AR411" s="1"/>
      <c r="AS411" s="1"/>
      <c r="AU411" s="1"/>
      <c r="AV411" s="1"/>
      <c r="AW411" s="1"/>
      <c r="BD411" s="1"/>
      <c r="BE411" s="1"/>
      <c r="BF411" s="1"/>
      <c r="BJ411" s="1"/>
      <c r="BK411" s="1"/>
      <c r="BL411" s="1"/>
    </row>
    <row r="412" spans="40:64">
      <c r="AN412" s="1"/>
      <c r="AO412" s="1"/>
      <c r="AP412" s="1"/>
      <c r="AQ412" s="1"/>
      <c r="AR412" s="1"/>
      <c r="AS412" s="1"/>
      <c r="AU412" s="1"/>
      <c r="AV412" s="1"/>
      <c r="AW412" s="1"/>
      <c r="BD412" s="1"/>
      <c r="BE412" s="1"/>
      <c r="BF412" s="1"/>
      <c r="BJ412" s="1"/>
      <c r="BK412" s="1"/>
      <c r="BL412" s="1"/>
    </row>
    <row r="413" spans="40:64">
      <c r="AN413" s="1"/>
      <c r="AO413" s="1"/>
      <c r="AP413" s="1"/>
      <c r="AQ413" s="1"/>
      <c r="AR413" s="1"/>
      <c r="AS413" s="1"/>
      <c r="AU413" s="1"/>
      <c r="AV413" s="1"/>
      <c r="AW413" s="1"/>
      <c r="BD413" s="1"/>
      <c r="BE413" s="1"/>
      <c r="BF413" s="1"/>
      <c r="BJ413" s="1"/>
      <c r="BK413" s="1"/>
      <c r="BL413" s="1"/>
    </row>
    <row r="414" spans="40:64">
      <c r="AN414" s="1"/>
      <c r="AO414" s="1"/>
      <c r="AP414" s="1"/>
      <c r="AQ414" s="1"/>
      <c r="AR414" s="1"/>
      <c r="AS414" s="1"/>
      <c r="AU414" s="1"/>
      <c r="AV414" s="1"/>
      <c r="AW414" s="1"/>
      <c r="BD414" s="1"/>
      <c r="BE414" s="1"/>
      <c r="BF414" s="1"/>
      <c r="BJ414" s="1"/>
      <c r="BK414" s="1"/>
      <c r="BL414" s="1"/>
    </row>
    <row r="415" spans="40:64">
      <c r="AN415" s="1"/>
      <c r="AO415" s="1"/>
      <c r="AP415" s="1"/>
      <c r="AQ415" s="1"/>
      <c r="AR415" s="1"/>
      <c r="AS415" s="1"/>
      <c r="AU415" s="1"/>
      <c r="AV415" s="1"/>
      <c r="AW415" s="1"/>
      <c r="BD415" s="1"/>
      <c r="BE415" s="1"/>
      <c r="BF415" s="1"/>
      <c r="BJ415" s="1"/>
      <c r="BK415" s="1"/>
      <c r="BL415" s="1"/>
    </row>
    <row r="416" spans="40:64">
      <c r="AN416" s="1"/>
      <c r="AO416" s="1"/>
      <c r="AP416" s="1"/>
      <c r="AQ416" s="1"/>
      <c r="AR416" s="1"/>
      <c r="AS416" s="1"/>
      <c r="AU416" s="1"/>
      <c r="AV416" s="1"/>
      <c r="AW416" s="1"/>
      <c r="BD416" s="1"/>
      <c r="BE416" s="1"/>
      <c r="BF416" s="1"/>
      <c r="BJ416" s="1"/>
      <c r="BK416" s="1"/>
      <c r="BL416" s="1"/>
    </row>
    <row r="417" spans="40:64">
      <c r="AN417" s="1"/>
      <c r="AO417" s="1"/>
      <c r="AP417" s="1"/>
      <c r="AQ417" s="1"/>
      <c r="AR417" s="1"/>
      <c r="AS417" s="1"/>
      <c r="AU417" s="1"/>
      <c r="AV417" s="1"/>
      <c r="AW417" s="1"/>
      <c r="BD417" s="1"/>
      <c r="BE417" s="1"/>
      <c r="BF417" s="1"/>
      <c r="BJ417" s="1"/>
      <c r="BK417" s="1"/>
      <c r="BL417" s="1"/>
    </row>
    <row r="418" spans="40:64">
      <c r="AN418" s="1"/>
      <c r="AO418" s="1"/>
      <c r="AP418" s="1"/>
      <c r="AQ418" s="1"/>
      <c r="AR418" s="1"/>
      <c r="AS418" s="1"/>
      <c r="AU418" s="1"/>
      <c r="AV418" s="1"/>
      <c r="AW418" s="1"/>
      <c r="BD418" s="1"/>
      <c r="BE418" s="1"/>
      <c r="BF418" s="1"/>
      <c r="BJ418" s="1"/>
      <c r="BK418" s="1"/>
      <c r="BL418" s="1"/>
    </row>
    <row r="419" spans="40:64">
      <c r="AN419" s="1"/>
      <c r="AO419" s="1"/>
      <c r="AP419" s="1"/>
      <c r="AQ419" s="1"/>
      <c r="AR419" s="1"/>
      <c r="AS419" s="1"/>
      <c r="AU419" s="1"/>
      <c r="AV419" s="1"/>
      <c r="AW419" s="1"/>
      <c r="BD419" s="1"/>
      <c r="BE419" s="1"/>
      <c r="BF419" s="1"/>
      <c r="BJ419" s="1"/>
      <c r="BK419" s="1"/>
      <c r="BL419" s="1"/>
    </row>
    <row r="420" spans="40:64">
      <c r="AN420" s="1"/>
      <c r="AO420" s="1"/>
      <c r="AP420" s="1"/>
      <c r="AQ420" s="1"/>
      <c r="AR420" s="1"/>
      <c r="AS420" s="1"/>
      <c r="AU420" s="1"/>
      <c r="AV420" s="1"/>
      <c r="AW420" s="1"/>
      <c r="BD420" s="1"/>
      <c r="BE420" s="1"/>
      <c r="BF420" s="1"/>
      <c r="BJ420" s="1"/>
      <c r="BK420" s="1"/>
      <c r="BL420" s="1"/>
    </row>
    <row r="421" spans="40:64">
      <c r="AN421" s="1"/>
      <c r="AO421" s="1"/>
      <c r="AP421" s="1"/>
      <c r="AQ421" s="1"/>
      <c r="AR421" s="1"/>
      <c r="AS421" s="1"/>
      <c r="AU421" s="1"/>
      <c r="AV421" s="1"/>
      <c r="AW421" s="1"/>
      <c r="BD421" s="1"/>
      <c r="BE421" s="1"/>
      <c r="BF421" s="1"/>
      <c r="BJ421" s="1"/>
      <c r="BK421" s="1"/>
      <c r="BL421" s="1"/>
    </row>
    <row r="422" spans="40:64">
      <c r="AN422" s="1"/>
      <c r="AO422" s="1"/>
      <c r="AP422" s="1"/>
      <c r="AQ422" s="1"/>
      <c r="AR422" s="1"/>
      <c r="AS422" s="1"/>
      <c r="AU422" s="1"/>
      <c r="AV422" s="1"/>
      <c r="AW422" s="1"/>
      <c r="BD422" s="1"/>
      <c r="BE422" s="1"/>
      <c r="BF422" s="1"/>
      <c r="BJ422" s="1"/>
      <c r="BK422" s="1"/>
      <c r="BL422" s="1"/>
    </row>
    <row r="423" spans="40:64">
      <c r="AN423" s="1"/>
      <c r="AO423" s="1"/>
      <c r="AP423" s="1"/>
      <c r="AQ423" s="1"/>
      <c r="AR423" s="1"/>
      <c r="AS423" s="1"/>
      <c r="AU423" s="1"/>
      <c r="AV423" s="1"/>
      <c r="AW423" s="1"/>
      <c r="BD423" s="1"/>
      <c r="BE423" s="1"/>
      <c r="BF423" s="1"/>
      <c r="BJ423" s="1"/>
      <c r="BK423" s="1"/>
      <c r="BL423" s="1"/>
    </row>
    <row r="424" spans="40:64">
      <c r="AN424" s="1"/>
      <c r="AO424" s="1"/>
      <c r="AP424" s="1"/>
      <c r="AQ424" s="1"/>
      <c r="AR424" s="1"/>
      <c r="AS424" s="1"/>
      <c r="AU424" s="1"/>
      <c r="AV424" s="1"/>
      <c r="AW424" s="1"/>
      <c r="BD424" s="1"/>
      <c r="BE424" s="1"/>
      <c r="BF424" s="1"/>
      <c r="BJ424" s="1"/>
      <c r="BK424" s="1"/>
      <c r="BL424" s="1"/>
    </row>
    <row r="425" spans="40:64">
      <c r="AN425" s="1"/>
      <c r="AO425" s="1"/>
      <c r="AP425" s="1"/>
      <c r="AQ425" s="1"/>
      <c r="AR425" s="1"/>
      <c r="AS425" s="1"/>
      <c r="AU425" s="1"/>
      <c r="AV425" s="1"/>
      <c r="AW425" s="1"/>
      <c r="BD425" s="1"/>
      <c r="BE425" s="1"/>
      <c r="BF425" s="1"/>
      <c r="BJ425" s="1"/>
      <c r="BK425" s="1"/>
      <c r="BL425" s="1"/>
    </row>
    <row r="426" spans="40:64">
      <c r="AN426" s="1"/>
      <c r="AO426" s="1"/>
      <c r="AP426" s="1"/>
      <c r="AQ426" s="1"/>
      <c r="AR426" s="1"/>
      <c r="AS426" s="1"/>
      <c r="AU426" s="1"/>
      <c r="AV426" s="1"/>
      <c r="AW426" s="1"/>
      <c r="BD426" s="1"/>
      <c r="BE426" s="1"/>
      <c r="BF426" s="1"/>
      <c r="BJ426" s="1"/>
      <c r="BK426" s="1"/>
      <c r="BL426" s="1"/>
    </row>
    <row r="427" spans="40:64">
      <c r="AN427" s="1"/>
      <c r="AO427" s="1"/>
      <c r="AP427" s="1"/>
      <c r="AQ427" s="1"/>
      <c r="AR427" s="1"/>
      <c r="AS427" s="1"/>
      <c r="AU427" s="1"/>
      <c r="AV427" s="1"/>
      <c r="AW427" s="1"/>
      <c r="BD427" s="1"/>
      <c r="BE427" s="1"/>
      <c r="BF427" s="1"/>
      <c r="BJ427" s="1"/>
      <c r="BK427" s="1"/>
      <c r="BL427" s="1"/>
    </row>
    <row r="428" spans="40:64">
      <c r="AN428" s="1"/>
      <c r="AO428" s="1"/>
      <c r="AP428" s="1"/>
      <c r="AQ428" s="1"/>
      <c r="AR428" s="1"/>
      <c r="AS428" s="1"/>
      <c r="AU428" s="1"/>
      <c r="AV428" s="1"/>
      <c r="AW428" s="1"/>
      <c r="BD428" s="1"/>
      <c r="BE428" s="1"/>
      <c r="BF428" s="1"/>
      <c r="BJ428" s="1"/>
      <c r="BK428" s="1"/>
      <c r="BL428" s="1"/>
    </row>
    <row r="429" spans="40:64">
      <c r="AN429" s="1"/>
      <c r="AO429" s="1"/>
      <c r="AP429" s="1"/>
      <c r="AQ429" s="1"/>
      <c r="AR429" s="1"/>
      <c r="AS429" s="1"/>
      <c r="AU429" s="1"/>
      <c r="AV429" s="1"/>
      <c r="AW429" s="1"/>
      <c r="BD429" s="1"/>
      <c r="BE429" s="1"/>
      <c r="BF429" s="1"/>
      <c r="BJ429" s="1"/>
      <c r="BK429" s="1"/>
      <c r="BL429" s="1"/>
    </row>
    <row r="430" spans="40:64">
      <c r="AN430" s="1"/>
      <c r="AO430" s="1"/>
      <c r="AP430" s="1"/>
      <c r="AQ430" s="1"/>
      <c r="AR430" s="1"/>
      <c r="AS430" s="1"/>
      <c r="AU430" s="1"/>
      <c r="AV430" s="1"/>
      <c r="AW430" s="1"/>
      <c r="BD430" s="1"/>
      <c r="BE430" s="1"/>
      <c r="BF430" s="1"/>
      <c r="BJ430" s="1"/>
      <c r="BK430" s="1"/>
      <c r="BL430" s="1"/>
    </row>
    <row r="431" spans="40:64">
      <c r="AN431" s="1"/>
      <c r="AO431" s="1"/>
      <c r="AP431" s="1"/>
      <c r="AQ431" s="1"/>
      <c r="AR431" s="1"/>
      <c r="AS431" s="1"/>
      <c r="AU431" s="1"/>
      <c r="AV431" s="1"/>
      <c r="AW431" s="1"/>
      <c r="BD431" s="1"/>
      <c r="BE431" s="1"/>
      <c r="BF431" s="1"/>
      <c r="BJ431" s="1"/>
      <c r="BK431" s="1"/>
      <c r="BL431" s="1"/>
    </row>
    <row r="432" spans="40:64">
      <c r="AN432" s="1"/>
      <c r="AO432" s="1"/>
      <c r="AP432" s="1"/>
      <c r="AQ432" s="1"/>
      <c r="AR432" s="1"/>
      <c r="AS432" s="1"/>
      <c r="AU432" s="1"/>
      <c r="AV432" s="1"/>
      <c r="AW432" s="1"/>
      <c r="BD432" s="1"/>
      <c r="BE432" s="1"/>
      <c r="BF432" s="1"/>
      <c r="BJ432" s="1"/>
      <c r="BK432" s="1"/>
      <c r="BL432" s="1"/>
    </row>
    <row r="433" spans="40:64">
      <c r="AN433" s="1"/>
      <c r="AO433" s="1"/>
      <c r="AP433" s="1"/>
      <c r="AQ433" s="1"/>
      <c r="AR433" s="1"/>
      <c r="AS433" s="1"/>
      <c r="AU433" s="1"/>
      <c r="AV433" s="1"/>
      <c r="AW433" s="1"/>
      <c r="BD433" s="1"/>
      <c r="BE433" s="1"/>
      <c r="BF433" s="1"/>
      <c r="BJ433" s="1"/>
      <c r="BK433" s="1"/>
      <c r="BL433" s="1"/>
    </row>
    <row r="434" spans="40:64">
      <c r="AN434" s="1"/>
      <c r="AO434" s="1"/>
      <c r="AP434" s="1"/>
      <c r="AQ434" s="1"/>
      <c r="AR434" s="1"/>
      <c r="AS434" s="1"/>
      <c r="AU434" s="1"/>
      <c r="AV434" s="1"/>
      <c r="AW434" s="1"/>
      <c r="BD434" s="1"/>
      <c r="BE434" s="1"/>
      <c r="BF434" s="1"/>
      <c r="BJ434" s="1"/>
      <c r="BK434" s="1"/>
      <c r="BL434" s="1"/>
    </row>
    <row r="435" spans="40:64">
      <c r="AN435" s="1"/>
      <c r="AO435" s="1"/>
      <c r="AP435" s="1"/>
      <c r="AQ435" s="1"/>
      <c r="AR435" s="1"/>
      <c r="AS435" s="1"/>
      <c r="AU435" s="1"/>
      <c r="AV435" s="1"/>
      <c r="AW435" s="1"/>
      <c r="BD435" s="1"/>
      <c r="BE435" s="1"/>
      <c r="BF435" s="1"/>
      <c r="BJ435" s="1"/>
      <c r="BK435" s="1"/>
      <c r="BL435" s="1"/>
    </row>
    <row r="436" spans="40:64">
      <c r="AN436" s="1"/>
      <c r="AO436" s="1"/>
      <c r="AP436" s="1"/>
      <c r="AQ436" s="1"/>
      <c r="AR436" s="1"/>
      <c r="AS436" s="1"/>
      <c r="AU436" s="1"/>
      <c r="AV436" s="1"/>
      <c r="AW436" s="1"/>
      <c r="BD436" s="1"/>
      <c r="BE436" s="1"/>
      <c r="BF436" s="1"/>
      <c r="BJ436" s="1"/>
      <c r="BK436" s="1"/>
      <c r="BL436" s="1"/>
    </row>
    <row r="437" spans="40:64">
      <c r="AN437" s="1"/>
      <c r="AO437" s="1"/>
      <c r="AP437" s="1"/>
      <c r="AQ437" s="1"/>
      <c r="AR437" s="1"/>
      <c r="AS437" s="1"/>
      <c r="AU437" s="1"/>
      <c r="AV437" s="1"/>
      <c r="AW437" s="1"/>
      <c r="BD437" s="1"/>
      <c r="BE437" s="1"/>
      <c r="BF437" s="1"/>
      <c r="BJ437" s="1"/>
      <c r="BK437" s="1"/>
      <c r="BL437" s="1"/>
    </row>
    <row r="438" spans="40:64">
      <c r="AN438" s="1"/>
      <c r="AO438" s="1"/>
      <c r="AP438" s="1"/>
      <c r="AQ438" s="1"/>
      <c r="AR438" s="1"/>
      <c r="AS438" s="1"/>
      <c r="AU438" s="1"/>
      <c r="AV438" s="1"/>
      <c r="AW438" s="1"/>
      <c r="BD438" s="1"/>
      <c r="BE438" s="1"/>
      <c r="BF438" s="1"/>
      <c r="BJ438" s="1"/>
      <c r="BK438" s="1"/>
      <c r="BL438" s="1"/>
    </row>
    <row r="439" spans="40:64">
      <c r="AN439" s="1"/>
      <c r="AO439" s="1"/>
      <c r="AP439" s="1"/>
      <c r="AQ439" s="1"/>
      <c r="AR439" s="1"/>
      <c r="AS439" s="1"/>
      <c r="AU439" s="1"/>
      <c r="AV439" s="1"/>
      <c r="AW439" s="1"/>
      <c r="BD439" s="1"/>
      <c r="BE439" s="1"/>
      <c r="BF439" s="1"/>
      <c r="BJ439" s="1"/>
      <c r="BK439" s="1"/>
      <c r="BL439" s="1"/>
    </row>
    <row r="440" spans="40:64">
      <c r="AN440" s="1"/>
      <c r="AO440" s="1"/>
      <c r="AP440" s="1"/>
      <c r="AQ440" s="1"/>
      <c r="AR440" s="1"/>
      <c r="AS440" s="1"/>
      <c r="AU440" s="1"/>
      <c r="AV440" s="1"/>
      <c r="AW440" s="1"/>
      <c r="BD440" s="1"/>
      <c r="BE440" s="1"/>
      <c r="BF440" s="1"/>
      <c r="BJ440" s="1"/>
      <c r="BK440" s="1"/>
      <c r="BL440" s="1"/>
    </row>
    <row r="441" spans="40:64">
      <c r="AN441" s="1"/>
      <c r="AO441" s="1"/>
      <c r="AP441" s="1"/>
      <c r="AQ441" s="1"/>
      <c r="AR441" s="1"/>
      <c r="AS441" s="1"/>
      <c r="AU441" s="1"/>
      <c r="AV441" s="1"/>
      <c r="AW441" s="1"/>
      <c r="BD441" s="1"/>
      <c r="BE441" s="1"/>
      <c r="BF441" s="1"/>
      <c r="BJ441" s="1"/>
      <c r="BK441" s="1"/>
      <c r="BL441" s="1"/>
    </row>
    <row r="442" spans="40:64">
      <c r="AN442" s="1"/>
      <c r="AO442" s="1"/>
      <c r="AP442" s="1"/>
      <c r="AQ442" s="1"/>
      <c r="AR442" s="1"/>
      <c r="AS442" s="1"/>
      <c r="AU442" s="1"/>
      <c r="AV442" s="1"/>
      <c r="AW442" s="1"/>
      <c r="BD442" s="1"/>
      <c r="BE442" s="1"/>
      <c r="BF442" s="1"/>
      <c r="BJ442" s="1"/>
      <c r="BK442" s="1"/>
      <c r="BL442" s="1"/>
    </row>
    <row r="443" spans="40:64">
      <c r="AN443" s="1"/>
      <c r="AO443" s="1"/>
      <c r="AP443" s="1"/>
      <c r="AQ443" s="1"/>
      <c r="AR443" s="1"/>
      <c r="AS443" s="1"/>
      <c r="AU443" s="1"/>
      <c r="AV443" s="1"/>
      <c r="AW443" s="1"/>
      <c r="BD443" s="1"/>
      <c r="BE443" s="1"/>
      <c r="BF443" s="1"/>
      <c r="BJ443" s="1"/>
      <c r="BK443" s="1"/>
      <c r="BL443" s="1"/>
    </row>
    <row r="444" spans="40:64">
      <c r="AN444" s="1"/>
      <c r="AO444" s="1"/>
      <c r="AP444" s="1"/>
      <c r="AQ444" s="1"/>
      <c r="AR444" s="1"/>
      <c r="AS444" s="1"/>
      <c r="AU444" s="1"/>
      <c r="AV444" s="1"/>
      <c r="AW444" s="1"/>
      <c r="BD444" s="1"/>
      <c r="BE444" s="1"/>
      <c r="BF444" s="1"/>
      <c r="BJ444" s="1"/>
      <c r="BK444" s="1"/>
      <c r="BL444" s="1"/>
    </row>
    <row r="445" spans="40:64">
      <c r="AN445" s="1"/>
      <c r="AO445" s="1"/>
      <c r="AP445" s="1"/>
      <c r="AQ445" s="1"/>
      <c r="AR445" s="1"/>
      <c r="AS445" s="1"/>
      <c r="AU445" s="1"/>
      <c r="AV445" s="1"/>
      <c r="AW445" s="1"/>
      <c r="BD445" s="1"/>
      <c r="BE445" s="1"/>
      <c r="BF445" s="1"/>
      <c r="BJ445" s="1"/>
      <c r="BK445" s="1"/>
      <c r="BL445" s="1"/>
    </row>
    <row r="446" spans="40:64">
      <c r="AN446" s="1"/>
      <c r="AO446" s="1"/>
      <c r="AP446" s="1"/>
      <c r="AQ446" s="1"/>
      <c r="AR446" s="1"/>
      <c r="AS446" s="1"/>
      <c r="AU446" s="1"/>
      <c r="AV446" s="1"/>
      <c r="AW446" s="1"/>
      <c r="BD446" s="1"/>
      <c r="BE446" s="1"/>
      <c r="BF446" s="1"/>
      <c r="BJ446" s="1"/>
      <c r="BK446" s="1"/>
      <c r="BL446" s="1"/>
    </row>
    <row r="447" spans="40:64">
      <c r="AN447" s="1"/>
      <c r="AO447" s="1"/>
      <c r="AP447" s="1"/>
      <c r="AQ447" s="1"/>
      <c r="AR447" s="1"/>
      <c r="AS447" s="1"/>
      <c r="AU447" s="1"/>
      <c r="AV447" s="1"/>
      <c r="AW447" s="1"/>
      <c r="BD447" s="1"/>
      <c r="BE447" s="1"/>
      <c r="BF447" s="1"/>
      <c r="BJ447" s="1"/>
      <c r="BK447" s="1"/>
      <c r="BL447" s="1"/>
    </row>
    <row r="448" spans="40:64">
      <c r="AN448" s="1"/>
      <c r="AO448" s="1"/>
      <c r="AP448" s="1"/>
      <c r="AQ448" s="1"/>
      <c r="AR448" s="1"/>
      <c r="AS448" s="1"/>
      <c r="AU448" s="1"/>
      <c r="AV448" s="1"/>
      <c r="AW448" s="1"/>
      <c r="BD448" s="1"/>
      <c r="BE448" s="1"/>
      <c r="BF448" s="1"/>
      <c r="BJ448" s="1"/>
      <c r="BK448" s="1"/>
      <c r="BL448" s="1"/>
    </row>
    <row r="449" spans="40:64">
      <c r="AN449" s="1"/>
      <c r="AO449" s="1"/>
      <c r="AP449" s="1"/>
      <c r="AQ449" s="1"/>
      <c r="AR449" s="1"/>
      <c r="AS449" s="1"/>
      <c r="AU449" s="1"/>
      <c r="AV449" s="1"/>
      <c r="AW449" s="1"/>
      <c r="BD449" s="1"/>
      <c r="BE449" s="1"/>
      <c r="BF449" s="1"/>
      <c r="BJ449" s="1"/>
      <c r="BK449" s="1"/>
      <c r="BL449" s="1"/>
    </row>
    <row r="450" spans="40:64">
      <c r="AN450" s="1"/>
      <c r="AO450" s="1"/>
      <c r="AP450" s="1"/>
      <c r="AQ450" s="1"/>
      <c r="AR450" s="1"/>
      <c r="AS450" s="1"/>
      <c r="AU450" s="1"/>
      <c r="AV450" s="1"/>
      <c r="AW450" s="1"/>
      <c r="BD450" s="1"/>
      <c r="BE450" s="1"/>
      <c r="BF450" s="1"/>
      <c r="BJ450" s="1"/>
      <c r="BK450" s="1"/>
      <c r="BL450" s="1"/>
    </row>
    <row r="451" spans="40:64">
      <c r="AN451" s="1"/>
      <c r="AO451" s="1"/>
      <c r="AP451" s="1"/>
      <c r="AQ451" s="1"/>
      <c r="AR451" s="1"/>
      <c r="AS451" s="1"/>
      <c r="AU451" s="1"/>
      <c r="AV451" s="1"/>
      <c r="AW451" s="1"/>
      <c r="BD451" s="1"/>
      <c r="BE451" s="1"/>
      <c r="BF451" s="1"/>
      <c r="BJ451" s="1"/>
      <c r="BK451" s="1"/>
      <c r="BL451" s="1"/>
    </row>
    <row r="452" spans="40:64">
      <c r="AN452" s="1"/>
      <c r="AO452" s="1"/>
      <c r="AP452" s="1"/>
      <c r="AQ452" s="1"/>
      <c r="AR452" s="1"/>
      <c r="AS452" s="1"/>
      <c r="AU452" s="1"/>
      <c r="AV452" s="1"/>
      <c r="AW452" s="1"/>
      <c r="BD452" s="1"/>
      <c r="BE452" s="1"/>
      <c r="BF452" s="1"/>
      <c r="BJ452" s="1"/>
      <c r="BK452" s="1"/>
      <c r="BL452" s="1"/>
    </row>
    <row r="453" spans="40:64">
      <c r="AN453" s="1"/>
      <c r="AO453" s="1"/>
      <c r="AP453" s="1"/>
      <c r="AQ453" s="1"/>
      <c r="AR453" s="1"/>
      <c r="AS453" s="1"/>
      <c r="AU453" s="1"/>
      <c r="AV453" s="1"/>
      <c r="AW453" s="1"/>
      <c r="BD453" s="1"/>
      <c r="BE453" s="1"/>
      <c r="BF453" s="1"/>
      <c r="BJ453" s="1"/>
      <c r="BK453" s="1"/>
      <c r="BL453" s="1"/>
    </row>
    <row r="454" spans="40:64">
      <c r="AN454" s="1"/>
      <c r="AO454" s="1"/>
      <c r="AP454" s="1"/>
      <c r="AQ454" s="1"/>
      <c r="AR454" s="1"/>
      <c r="AS454" s="1"/>
      <c r="AU454" s="1"/>
      <c r="AV454" s="1"/>
      <c r="AW454" s="1"/>
      <c r="BD454" s="1"/>
      <c r="BE454" s="1"/>
      <c r="BF454" s="1"/>
      <c r="BJ454" s="1"/>
      <c r="BK454" s="1"/>
      <c r="BL454" s="1"/>
    </row>
    <row r="455" spans="40:64">
      <c r="AN455" s="1"/>
      <c r="AO455" s="1"/>
      <c r="AP455" s="1"/>
      <c r="AQ455" s="1"/>
      <c r="AR455" s="1"/>
      <c r="AS455" s="1"/>
      <c r="AU455" s="1"/>
      <c r="AV455" s="1"/>
      <c r="AW455" s="1"/>
      <c r="BD455" s="1"/>
      <c r="BE455" s="1"/>
      <c r="BF455" s="1"/>
      <c r="BJ455" s="1"/>
      <c r="BK455" s="1"/>
      <c r="BL455" s="1"/>
    </row>
    <row r="456" spans="40:64">
      <c r="AN456" s="1"/>
      <c r="AO456" s="1"/>
      <c r="AP456" s="1"/>
      <c r="AQ456" s="1"/>
      <c r="AR456" s="1"/>
      <c r="AS456" s="1"/>
      <c r="AU456" s="1"/>
      <c r="AV456" s="1"/>
      <c r="AW456" s="1"/>
      <c r="BD456" s="1"/>
      <c r="BE456" s="1"/>
      <c r="BF456" s="1"/>
      <c r="BJ456" s="1"/>
      <c r="BK456" s="1"/>
      <c r="BL456" s="1"/>
    </row>
    <row r="457" spans="40:64">
      <c r="AN457" s="1"/>
      <c r="AO457" s="1"/>
      <c r="AP457" s="1"/>
      <c r="AQ457" s="1"/>
      <c r="AR457" s="1"/>
      <c r="AS457" s="1"/>
      <c r="AU457" s="1"/>
      <c r="AV457" s="1"/>
      <c r="AW457" s="1"/>
      <c r="BD457" s="1"/>
      <c r="BE457" s="1"/>
      <c r="BF457" s="1"/>
      <c r="BJ457" s="1"/>
      <c r="BK457" s="1"/>
      <c r="BL457" s="1"/>
    </row>
    <row r="458" spans="40:64">
      <c r="AN458" s="1"/>
      <c r="AO458" s="1"/>
      <c r="AP458" s="1"/>
      <c r="AQ458" s="1"/>
      <c r="AR458" s="1"/>
      <c r="AS458" s="1"/>
      <c r="AU458" s="1"/>
      <c r="AV458" s="1"/>
      <c r="AW458" s="1"/>
      <c r="BD458" s="1"/>
      <c r="BE458" s="1"/>
      <c r="BF458" s="1"/>
      <c r="BJ458" s="1"/>
      <c r="BK458" s="1"/>
      <c r="BL458" s="1"/>
    </row>
    <row r="459" spans="40:64">
      <c r="AN459" s="1"/>
      <c r="AO459" s="1"/>
      <c r="AP459" s="1"/>
      <c r="AQ459" s="1"/>
      <c r="AR459" s="1"/>
      <c r="AS459" s="1"/>
      <c r="AU459" s="1"/>
      <c r="AV459" s="1"/>
      <c r="AW459" s="1"/>
      <c r="BD459" s="1"/>
      <c r="BE459" s="1"/>
      <c r="BF459" s="1"/>
      <c r="BJ459" s="1"/>
      <c r="BK459" s="1"/>
      <c r="BL459" s="1"/>
    </row>
    <row r="460" spans="40:64">
      <c r="AN460" s="1"/>
      <c r="AO460" s="1"/>
      <c r="AP460" s="1"/>
      <c r="AQ460" s="1"/>
      <c r="AR460" s="1"/>
      <c r="AS460" s="1"/>
      <c r="AU460" s="1"/>
      <c r="AV460" s="1"/>
      <c r="AW460" s="1"/>
      <c r="BD460" s="1"/>
      <c r="BE460" s="1"/>
      <c r="BF460" s="1"/>
      <c r="BJ460" s="1"/>
      <c r="BK460" s="1"/>
      <c r="BL460" s="1"/>
    </row>
    <row r="461" spans="40:64">
      <c r="AN461" s="1"/>
      <c r="AO461" s="1"/>
      <c r="AP461" s="1"/>
      <c r="AQ461" s="1"/>
      <c r="AR461" s="1"/>
      <c r="AS461" s="1"/>
      <c r="AU461" s="1"/>
      <c r="AV461" s="1"/>
      <c r="AW461" s="1"/>
      <c r="BD461" s="1"/>
      <c r="BE461" s="1"/>
      <c r="BF461" s="1"/>
      <c r="BJ461" s="1"/>
      <c r="BK461" s="1"/>
      <c r="BL461" s="1"/>
    </row>
    <row r="462" spans="40:64">
      <c r="AN462" s="1"/>
      <c r="AO462" s="1"/>
      <c r="AP462" s="1"/>
      <c r="AQ462" s="1"/>
      <c r="AR462" s="1"/>
      <c r="AS462" s="1"/>
      <c r="AU462" s="1"/>
      <c r="AV462" s="1"/>
      <c r="AW462" s="1"/>
      <c r="BD462" s="1"/>
      <c r="BE462" s="1"/>
      <c r="BF462" s="1"/>
      <c r="BJ462" s="1"/>
      <c r="BK462" s="1"/>
      <c r="BL462" s="1"/>
    </row>
    <row r="463" spans="40:64">
      <c r="AN463" s="1"/>
      <c r="AO463" s="1"/>
      <c r="AP463" s="1"/>
      <c r="AQ463" s="1"/>
      <c r="AR463" s="1"/>
      <c r="AS463" s="1"/>
      <c r="AU463" s="1"/>
      <c r="AV463" s="1"/>
      <c r="AW463" s="1"/>
      <c r="BD463" s="1"/>
      <c r="BE463" s="1"/>
      <c r="BF463" s="1"/>
      <c r="BJ463" s="1"/>
      <c r="BK463" s="1"/>
      <c r="BL463" s="1"/>
    </row>
    <row r="464" spans="40:64">
      <c r="AN464" s="1"/>
      <c r="AO464" s="1"/>
      <c r="AP464" s="1"/>
      <c r="AQ464" s="1"/>
      <c r="AR464" s="1"/>
      <c r="AS464" s="1"/>
      <c r="AU464" s="1"/>
      <c r="AV464" s="1"/>
      <c r="AW464" s="1"/>
      <c r="BD464" s="1"/>
      <c r="BE464" s="1"/>
      <c r="BF464" s="1"/>
      <c r="BJ464" s="1"/>
      <c r="BK464" s="1"/>
      <c r="BL464" s="1"/>
    </row>
    <row r="465" spans="40:64">
      <c r="AN465" s="1"/>
      <c r="AO465" s="1"/>
      <c r="AP465" s="1"/>
      <c r="AQ465" s="1"/>
      <c r="AR465" s="1"/>
      <c r="AS465" s="1"/>
      <c r="AU465" s="1"/>
      <c r="AV465" s="1"/>
      <c r="AW465" s="1"/>
      <c r="BD465" s="1"/>
      <c r="BE465" s="1"/>
      <c r="BF465" s="1"/>
      <c r="BJ465" s="1"/>
      <c r="BK465" s="1"/>
      <c r="BL465" s="1"/>
    </row>
    <row r="466" spans="40:64">
      <c r="AN466" s="1"/>
      <c r="AO466" s="1"/>
      <c r="AP466" s="1"/>
      <c r="AQ466" s="1"/>
      <c r="AR466" s="1"/>
      <c r="AS466" s="1"/>
      <c r="AU466" s="1"/>
      <c r="AV466" s="1"/>
      <c r="AW466" s="1"/>
      <c r="BD466" s="1"/>
      <c r="BE466" s="1"/>
      <c r="BF466" s="1"/>
      <c r="BJ466" s="1"/>
      <c r="BK466" s="1"/>
      <c r="BL466" s="1"/>
    </row>
    <row r="467" spans="40:64">
      <c r="AN467" s="1"/>
      <c r="AO467" s="1"/>
      <c r="AP467" s="1"/>
      <c r="AQ467" s="1"/>
      <c r="AR467" s="1"/>
      <c r="AS467" s="1"/>
      <c r="AU467" s="1"/>
      <c r="AV467" s="1"/>
      <c r="AW467" s="1"/>
      <c r="BD467" s="1"/>
      <c r="BE467" s="1"/>
      <c r="BF467" s="1"/>
      <c r="BJ467" s="1"/>
      <c r="BK467" s="1"/>
      <c r="BL467" s="1"/>
    </row>
    <row r="468" spans="40:64">
      <c r="AN468" s="1"/>
      <c r="AO468" s="1"/>
      <c r="AP468" s="1"/>
      <c r="AQ468" s="1"/>
      <c r="AR468" s="1"/>
      <c r="AS468" s="1"/>
      <c r="AU468" s="1"/>
      <c r="AV468" s="1"/>
      <c r="AW468" s="1"/>
      <c r="BD468" s="1"/>
      <c r="BE468" s="1"/>
      <c r="BF468" s="1"/>
      <c r="BJ468" s="1"/>
      <c r="BK468" s="1"/>
      <c r="BL468" s="1"/>
    </row>
    <row r="469" spans="40:64">
      <c r="AN469" s="1"/>
      <c r="AO469" s="1"/>
      <c r="AP469" s="1"/>
      <c r="AQ469" s="1"/>
      <c r="AR469" s="1"/>
      <c r="AS469" s="1"/>
      <c r="AU469" s="1"/>
      <c r="AV469" s="1"/>
      <c r="AW469" s="1"/>
      <c r="BD469" s="1"/>
      <c r="BE469" s="1"/>
      <c r="BF469" s="1"/>
      <c r="BJ469" s="1"/>
      <c r="BK469" s="1"/>
      <c r="BL469" s="1"/>
    </row>
    <row r="470" spans="40:64">
      <c r="AN470" s="1"/>
      <c r="AO470" s="1"/>
      <c r="AP470" s="1"/>
      <c r="AQ470" s="1"/>
      <c r="AR470" s="1"/>
      <c r="AS470" s="1"/>
      <c r="AU470" s="1"/>
      <c r="AV470" s="1"/>
      <c r="AW470" s="1"/>
      <c r="BD470" s="1"/>
      <c r="BE470" s="1"/>
      <c r="BF470" s="1"/>
      <c r="BJ470" s="1"/>
      <c r="BK470" s="1"/>
      <c r="BL470" s="1"/>
    </row>
    <row r="471" spans="40:64">
      <c r="AN471" s="1"/>
      <c r="AO471" s="1"/>
      <c r="AP471" s="1"/>
      <c r="AQ471" s="1"/>
      <c r="AR471" s="1"/>
      <c r="AS471" s="1"/>
      <c r="AU471" s="1"/>
      <c r="AV471" s="1"/>
      <c r="AW471" s="1"/>
      <c r="BD471" s="1"/>
      <c r="BE471" s="1"/>
      <c r="BF471" s="1"/>
      <c r="BJ471" s="1"/>
      <c r="BK471" s="1"/>
      <c r="BL471" s="1"/>
    </row>
    <row r="472" spans="40:64">
      <c r="AN472" s="1"/>
      <c r="AO472" s="1"/>
      <c r="AP472" s="1"/>
      <c r="AQ472" s="1"/>
      <c r="AR472" s="1"/>
      <c r="AS472" s="1"/>
      <c r="AU472" s="1"/>
      <c r="AV472" s="1"/>
      <c r="AW472" s="1"/>
      <c r="BD472" s="1"/>
      <c r="BE472" s="1"/>
      <c r="BF472" s="1"/>
      <c r="BJ472" s="1"/>
      <c r="BK472" s="1"/>
      <c r="BL472" s="1"/>
    </row>
    <row r="473" spans="40:64">
      <c r="AN473" s="1"/>
      <c r="AO473" s="1"/>
      <c r="AP473" s="1"/>
      <c r="AQ473" s="1"/>
      <c r="AR473" s="1"/>
      <c r="AS473" s="1"/>
      <c r="AU473" s="1"/>
      <c r="AV473" s="1"/>
      <c r="AW473" s="1"/>
      <c r="BD473" s="1"/>
      <c r="BE473" s="1"/>
      <c r="BF473" s="1"/>
      <c r="BJ473" s="1"/>
      <c r="BK473" s="1"/>
      <c r="BL473" s="1"/>
    </row>
    <row r="474" spans="40:64">
      <c r="AN474" s="1"/>
      <c r="AO474" s="1"/>
      <c r="AP474" s="1"/>
      <c r="AQ474" s="1"/>
      <c r="AR474" s="1"/>
      <c r="AS474" s="1"/>
      <c r="AU474" s="1"/>
      <c r="AV474" s="1"/>
      <c r="AW474" s="1"/>
      <c r="BD474" s="1"/>
      <c r="BE474" s="1"/>
      <c r="BF474" s="1"/>
      <c r="BJ474" s="1"/>
      <c r="BK474" s="1"/>
      <c r="BL474" s="1"/>
    </row>
    <row r="475" spans="40:64">
      <c r="AN475" s="1"/>
      <c r="AO475" s="1"/>
      <c r="AP475" s="1"/>
      <c r="AQ475" s="1"/>
      <c r="AR475" s="1"/>
      <c r="AS475" s="1"/>
      <c r="AU475" s="1"/>
      <c r="AV475" s="1"/>
      <c r="AW475" s="1"/>
      <c r="BD475" s="1"/>
      <c r="BE475" s="1"/>
      <c r="BF475" s="1"/>
      <c r="BJ475" s="1"/>
      <c r="BK475" s="1"/>
      <c r="BL475" s="1"/>
    </row>
    <row r="476" spans="40:64">
      <c r="AN476" s="1"/>
      <c r="AO476" s="1"/>
      <c r="AP476" s="1"/>
      <c r="AQ476" s="1"/>
      <c r="AR476" s="1"/>
      <c r="AS476" s="1"/>
      <c r="AU476" s="1"/>
      <c r="AV476" s="1"/>
      <c r="AW476" s="1"/>
      <c r="BD476" s="1"/>
      <c r="BE476" s="1"/>
      <c r="BF476" s="1"/>
      <c r="BJ476" s="1"/>
      <c r="BK476" s="1"/>
      <c r="BL476" s="1"/>
    </row>
    <row r="477" spans="40:64">
      <c r="AN477" s="1"/>
      <c r="AO477" s="1"/>
      <c r="AP477" s="1"/>
      <c r="AQ477" s="1"/>
      <c r="AR477" s="1"/>
      <c r="AS477" s="1"/>
      <c r="AU477" s="1"/>
      <c r="AV477" s="1"/>
      <c r="AW477" s="1"/>
      <c r="BD477" s="1"/>
      <c r="BE477" s="1"/>
      <c r="BF477" s="1"/>
      <c r="BJ477" s="1"/>
      <c r="BK477" s="1"/>
      <c r="BL477" s="1"/>
    </row>
    <row r="478" spans="40:64">
      <c r="AN478" s="1"/>
      <c r="AO478" s="1"/>
      <c r="AP478" s="1"/>
      <c r="AQ478" s="1"/>
      <c r="AR478" s="1"/>
      <c r="AS478" s="1"/>
      <c r="AU478" s="1"/>
      <c r="AV478" s="1"/>
      <c r="AW478" s="1"/>
      <c r="BD478" s="1"/>
      <c r="BE478" s="1"/>
      <c r="BF478" s="1"/>
      <c r="BJ478" s="1"/>
      <c r="BK478" s="1"/>
      <c r="BL478" s="1"/>
    </row>
    <row r="479" spans="40:64">
      <c r="AN479" s="1"/>
      <c r="AO479" s="1"/>
      <c r="AP479" s="1"/>
      <c r="AQ479" s="1"/>
      <c r="AR479" s="1"/>
      <c r="AS479" s="1"/>
      <c r="AU479" s="1"/>
      <c r="AV479" s="1"/>
      <c r="AW479" s="1"/>
      <c r="BD479" s="1"/>
      <c r="BE479" s="1"/>
      <c r="BF479" s="1"/>
      <c r="BJ479" s="1"/>
      <c r="BK479" s="1"/>
      <c r="BL479" s="1"/>
    </row>
    <row r="480" spans="40:64">
      <c r="AN480" s="1"/>
      <c r="AO480" s="1"/>
      <c r="AP480" s="1"/>
      <c r="AQ480" s="1"/>
      <c r="AR480" s="1"/>
      <c r="AS480" s="1"/>
      <c r="AU480" s="1"/>
      <c r="AV480" s="1"/>
      <c r="AW480" s="1"/>
      <c r="BD480" s="1"/>
      <c r="BE480" s="1"/>
      <c r="BF480" s="1"/>
      <c r="BJ480" s="1"/>
      <c r="BK480" s="1"/>
      <c r="BL480" s="1"/>
    </row>
    <row r="481" spans="40:64">
      <c r="AN481" s="1"/>
      <c r="AO481" s="1"/>
      <c r="AP481" s="1"/>
      <c r="AQ481" s="1"/>
      <c r="AR481" s="1"/>
      <c r="AS481" s="1"/>
      <c r="AU481" s="1"/>
      <c r="AV481" s="1"/>
      <c r="AW481" s="1"/>
      <c r="BD481" s="1"/>
      <c r="BE481" s="1"/>
      <c r="BF481" s="1"/>
      <c r="BJ481" s="1"/>
      <c r="BK481" s="1"/>
      <c r="BL481" s="1"/>
    </row>
    <row r="482" spans="40:64">
      <c r="AN482" s="1"/>
      <c r="AO482" s="1"/>
      <c r="AP482" s="1"/>
      <c r="AQ482" s="1"/>
      <c r="AR482" s="1"/>
      <c r="AS482" s="1"/>
      <c r="AU482" s="1"/>
      <c r="AV482" s="1"/>
      <c r="AW482" s="1"/>
      <c r="BD482" s="1"/>
      <c r="BE482" s="1"/>
      <c r="BF482" s="1"/>
      <c r="BJ482" s="1"/>
      <c r="BK482" s="1"/>
      <c r="BL482" s="1"/>
    </row>
    <row r="483" spans="40:64">
      <c r="AN483" s="1"/>
      <c r="AO483" s="1"/>
      <c r="AP483" s="1"/>
      <c r="AQ483" s="1"/>
      <c r="AR483" s="1"/>
      <c r="AS483" s="1"/>
      <c r="AU483" s="1"/>
      <c r="AV483" s="1"/>
      <c r="AW483" s="1"/>
      <c r="BD483" s="1"/>
      <c r="BE483" s="1"/>
      <c r="BF483" s="1"/>
      <c r="BJ483" s="1"/>
      <c r="BK483" s="1"/>
      <c r="BL483" s="1"/>
    </row>
    <row r="484" spans="40:64">
      <c r="AN484" s="1"/>
      <c r="AO484" s="1"/>
      <c r="AP484" s="1"/>
      <c r="AQ484" s="1"/>
      <c r="AR484" s="1"/>
      <c r="AS484" s="1"/>
      <c r="AU484" s="1"/>
      <c r="AV484" s="1"/>
      <c r="AW484" s="1"/>
      <c r="BD484" s="1"/>
      <c r="BE484" s="1"/>
      <c r="BF484" s="1"/>
      <c r="BJ484" s="1"/>
      <c r="BK484" s="1"/>
      <c r="BL484" s="1"/>
    </row>
    <row r="485" spans="40:64">
      <c r="AN485" s="1"/>
      <c r="AO485" s="1"/>
      <c r="AP485" s="1"/>
      <c r="AQ485" s="1"/>
      <c r="AR485" s="1"/>
      <c r="AS485" s="1"/>
      <c r="AU485" s="1"/>
      <c r="AV485" s="1"/>
      <c r="AW485" s="1"/>
      <c r="BD485" s="1"/>
      <c r="BE485" s="1"/>
      <c r="BF485" s="1"/>
      <c r="BJ485" s="1"/>
      <c r="BK485" s="1"/>
      <c r="BL485" s="1"/>
    </row>
    <row r="486" spans="40:64">
      <c r="AN486" s="1"/>
      <c r="AO486" s="1"/>
      <c r="AP486" s="1"/>
      <c r="AQ486" s="1"/>
      <c r="AR486" s="1"/>
      <c r="AS486" s="1"/>
      <c r="AU486" s="1"/>
      <c r="AV486" s="1"/>
      <c r="AW486" s="1"/>
      <c r="BD486" s="1"/>
      <c r="BE486" s="1"/>
      <c r="BF486" s="1"/>
      <c r="BJ486" s="1"/>
      <c r="BK486" s="1"/>
      <c r="BL486" s="1"/>
    </row>
    <row r="487" spans="40:64">
      <c r="AN487" s="1"/>
      <c r="AO487" s="1"/>
      <c r="AP487" s="1"/>
      <c r="AQ487" s="1"/>
      <c r="AR487" s="1"/>
      <c r="AS487" s="1"/>
      <c r="AU487" s="1"/>
      <c r="AV487" s="1"/>
      <c r="AW487" s="1"/>
      <c r="BD487" s="1"/>
      <c r="BE487" s="1"/>
      <c r="BF487" s="1"/>
      <c r="BJ487" s="1"/>
      <c r="BK487" s="1"/>
      <c r="BL487" s="1"/>
    </row>
    <row r="488" spans="40:64">
      <c r="AN488" s="1"/>
      <c r="AO488" s="1"/>
      <c r="AP488" s="1"/>
      <c r="AQ488" s="1"/>
      <c r="AR488" s="1"/>
      <c r="AS488" s="1"/>
      <c r="AU488" s="1"/>
      <c r="AV488" s="1"/>
      <c r="AW488" s="1"/>
      <c r="BD488" s="1"/>
      <c r="BE488" s="1"/>
      <c r="BF488" s="1"/>
      <c r="BJ488" s="1"/>
      <c r="BK488" s="1"/>
      <c r="BL488" s="1"/>
    </row>
    <row r="489" spans="40:64">
      <c r="AN489" s="1"/>
      <c r="AO489" s="1"/>
      <c r="AP489" s="1"/>
      <c r="AQ489" s="1"/>
      <c r="AR489" s="1"/>
      <c r="AS489" s="1"/>
      <c r="AU489" s="1"/>
      <c r="AV489" s="1"/>
      <c r="AW489" s="1"/>
      <c r="BD489" s="1"/>
      <c r="BE489" s="1"/>
      <c r="BF489" s="1"/>
      <c r="BJ489" s="1"/>
      <c r="BK489" s="1"/>
      <c r="BL489" s="1"/>
    </row>
    <row r="490" spans="40:64">
      <c r="AN490" s="1"/>
      <c r="AO490" s="1"/>
      <c r="AP490" s="1"/>
      <c r="AQ490" s="1"/>
      <c r="AR490" s="1"/>
      <c r="AS490" s="1"/>
      <c r="AU490" s="1"/>
      <c r="AV490" s="1"/>
      <c r="AW490" s="1"/>
      <c r="BD490" s="1"/>
      <c r="BE490" s="1"/>
      <c r="BF490" s="1"/>
      <c r="BJ490" s="1"/>
      <c r="BK490" s="1"/>
      <c r="BL490" s="1"/>
    </row>
    <row r="491" spans="40:64">
      <c r="AN491" s="1"/>
      <c r="AO491" s="1"/>
      <c r="AP491" s="1"/>
      <c r="AQ491" s="1"/>
      <c r="AR491" s="1"/>
      <c r="AS491" s="1"/>
      <c r="AU491" s="1"/>
      <c r="AV491" s="1"/>
      <c r="AW491" s="1"/>
      <c r="BD491" s="1"/>
      <c r="BE491" s="1"/>
      <c r="BF491" s="1"/>
      <c r="BJ491" s="1"/>
      <c r="BK491" s="1"/>
      <c r="BL491" s="1"/>
    </row>
    <row r="492" spans="40:64">
      <c r="AN492" s="1"/>
      <c r="AO492" s="1"/>
      <c r="AP492" s="1"/>
      <c r="AQ492" s="1"/>
      <c r="AR492" s="1"/>
      <c r="AS492" s="1"/>
      <c r="AU492" s="1"/>
      <c r="AV492" s="1"/>
      <c r="AW492" s="1"/>
      <c r="BD492" s="1"/>
      <c r="BE492" s="1"/>
      <c r="BF492" s="1"/>
      <c r="BJ492" s="1"/>
      <c r="BK492" s="1"/>
      <c r="BL492" s="1"/>
    </row>
    <row r="493" spans="40:64">
      <c r="AN493" s="1"/>
      <c r="AO493" s="1"/>
      <c r="AP493" s="1"/>
      <c r="AQ493" s="1"/>
      <c r="AR493" s="1"/>
      <c r="AS493" s="1"/>
      <c r="AU493" s="1"/>
      <c r="AV493" s="1"/>
      <c r="AW493" s="1"/>
      <c r="BD493" s="1"/>
      <c r="BE493" s="1"/>
      <c r="BF493" s="1"/>
      <c r="BJ493" s="1"/>
      <c r="BK493" s="1"/>
      <c r="BL493" s="1"/>
    </row>
    <row r="494" spans="40:64">
      <c r="AN494" s="1"/>
      <c r="AO494" s="1"/>
      <c r="AP494" s="1"/>
      <c r="AQ494" s="1"/>
      <c r="AR494" s="1"/>
      <c r="AS494" s="1"/>
      <c r="AU494" s="1"/>
      <c r="AV494" s="1"/>
      <c r="AW494" s="1"/>
      <c r="BD494" s="1"/>
      <c r="BE494" s="1"/>
      <c r="BF494" s="1"/>
      <c r="BJ494" s="1"/>
      <c r="BK494" s="1"/>
      <c r="BL494" s="1"/>
    </row>
    <row r="495" spans="40:64">
      <c r="AN495" s="1"/>
      <c r="AO495" s="1"/>
      <c r="AP495" s="1"/>
      <c r="AQ495" s="1"/>
      <c r="AR495" s="1"/>
      <c r="AS495" s="1"/>
      <c r="AU495" s="1"/>
      <c r="AV495" s="1"/>
      <c r="AW495" s="1"/>
      <c r="BD495" s="1"/>
      <c r="BE495" s="1"/>
      <c r="BF495" s="1"/>
      <c r="BJ495" s="1"/>
      <c r="BK495" s="1"/>
      <c r="BL495" s="1"/>
    </row>
    <row r="496" spans="40:64">
      <c r="AN496" s="1"/>
      <c r="AO496" s="1"/>
      <c r="AP496" s="1"/>
      <c r="AQ496" s="1"/>
      <c r="AR496" s="1"/>
      <c r="AS496" s="1"/>
      <c r="AU496" s="1"/>
      <c r="AV496" s="1"/>
      <c r="AW496" s="1"/>
      <c r="BD496" s="1"/>
      <c r="BE496" s="1"/>
      <c r="BF496" s="1"/>
      <c r="BJ496" s="1"/>
      <c r="BK496" s="1"/>
      <c r="BL496" s="1"/>
    </row>
    <row r="497" spans="40:64">
      <c r="AN497" s="1"/>
      <c r="AO497" s="1"/>
      <c r="AP497" s="1"/>
      <c r="AQ497" s="1"/>
      <c r="AR497" s="1"/>
      <c r="AS497" s="1"/>
      <c r="AU497" s="1"/>
      <c r="AV497" s="1"/>
      <c r="AW497" s="1"/>
      <c r="BD497" s="1"/>
      <c r="BE497" s="1"/>
      <c r="BF497" s="1"/>
      <c r="BJ497" s="1"/>
      <c r="BK497" s="1"/>
      <c r="BL497" s="1"/>
    </row>
    <row r="498" spans="40:64">
      <c r="AN498" s="1"/>
      <c r="AO498" s="1"/>
      <c r="AP498" s="1"/>
      <c r="AQ498" s="1"/>
      <c r="AR498" s="1"/>
      <c r="AS498" s="1"/>
      <c r="AU498" s="1"/>
      <c r="AV498" s="1"/>
      <c r="AW498" s="1"/>
      <c r="BD498" s="1"/>
      <c r="BE498" s="1"/>
      <c r="BF498" s="1"/>
      <c r="BJ498" s="1"/>
      <c r="BK498" s="1"/>
      <c r="BL498" s="1"/>
    </row>
    <row r="499" spans="40:64">
      <c r="AN499" s="1"/>
      <c r="AO499" s="1"/>
      <c r="AP499" s="1"/>
      <c r="AQ499" s="1"/>
      <c r="AR499" s="1"/>
      <c r="AS499" s="1"/>
      <c r="AU499" s="1"/>
      <c r="AV499" s="1"/>
      <c r="AW499" s="1"/>
      <c r="BD499" s="1"/>
      <c r="BE499" s="1"/>
      <c r="BF499" s="1"/>
      <c r="BJ499" s="1"/>
      <c r="BK499" s="1"/>
      <c r="BL499" s="1"/>
    </row>
    <row r="500" spans="40:64">
      <c r="AN500" s="1"/>
      <c r="AO500" s="1"/>
      <c r="AP500" s="1"/>
      <c r="AQ500" s="1"/>
      <c r="AR500" s="1"/>
      <c r="AS500" s="1"/>
      <c r="AU500" s="1"/>
      <c r="AV500" s="1"/>
      <c r="AW500" s="1"/>
      <c r="BD500" s="1"/>
      <c r="BE500" s="1"/>
      <c r="BF500" s="1"/>
      <c r="BJ500" s="1"/>
      <c r="BK500" s="1"/>
      <c r="BL500" s="1"/>
    </row>
    <row r="501" spans="40:64">
      <c r="AN501" s="1"/>
      <c r="AO501" s="1"/>
      <c r="AP501" s="1"/>
      <c r="AQ501" s="1"/>
      <c r="AR501" s="1"/>
      <c r="AS501" s="1"/>
      <c r="AU501" s="1"/>
      <c r="AV501" s="1"/>
      <c r="AW501" s="1"/>
      <c r="BD501" s="1"/>
      <c r="BE501" s="1"/>
      <c r="BF501" s="1"/>
      <c r="BJ501" s="1"/>
      <c r="BK501" s="1"/>
      <c r="BL501" s="1"/>
    </row>
    <row r="502" spans="40:64">
      <c r="AN502" s="1"/>
      <c r="AO502" s="1"/>
      <c r="AP502" s="1"/>
      <c r="AQ502" s="1"/>
      <c r="AR502" s="1"/>
      <c r="AS502" s="1"/>
      <c r="AU502" s="1"/>
      <c r="AV502" s="1"/>
      <c r="AW502" s="1"/>
      <c r="BD502" s="1"/>
      <c r="BE502" s="1"/>
      <c r="BF502" s="1"/>
      <c r="BJ502" s="1"/>
      <c r="BK502" s="1"/>
      <c r="BL502" s="1"/>
    </row>
    <row r="503" spans="40:64">
      <c r="AN503" s="1"/>
      <c r="AO503" s="1"/>
      <c r="AP503" s="1"/>
      <c r="AQ503" s="1"/>
      <c r="AR503" s="1"/>
      <c r="AS503" s="1"/>
      <c r="AU503" s="1"/>
      <c r="AV503" s="1"/>
      <c r="AW503" s="1"/>
      <c r="BD503" s="1"/>
      <c r="BE503" s="1"/>
      <c r="BF503" s="1"/>
      <c r="BJ503" s="1"/>
      <c r="BK503" s="1"/>
      <c r="BL503" s="1"/>
    </row>
    <row r="504" spans="40:64">
      <c r="AN504" s="1"/>
      <c r="AO504" s="1"/>
      <c r="AP504" s="1"/>
      <c r="AQ504" s="1"/>
      <c r="AR504" s="1"/>
      <c r="AS504" s="1"/>
      <c r="AU504" s="1"/>
      <c r="AV504" s="1"/>
      <c r="AW504" s="1"/>
      <c r="BD504" s="1"/>
      <c r="BE504" s="1"/>
      <c r="BF504" s="1"/>
      <c r="BJ504" s="1"/>
      <c r="BK504" s="1"/>
      <c r="BL504" s="1"/>
    </row>
    <row r="505" spans="40:64">
      <c r="AN505" s="1"/>
      <c r="AO505" s="1"/>
      <c r="AP505" s="1"/>
      <c r="AQ505" s="1"/>
      <c r="AR505" s="1"/>
      <c r="AS505" s="1"/>
      <c r="AU505" s="1"/>
      <c r="AV505" s="1"/>
      <c r="AW505" s="1"/>
      <c r="BD505" s="1"/>
      <c r="BE505" s="1"/>
      <c r="BF505" s="1"/>
      <c r="BJ505" s="1"/>
      <c r="BK505" s="1"/>
      <c r="BL505" s="1"/>
    </row>
    <row r="506" spans="40:64">
      <c r="AN506" s="1"/>
      <c r="AO506" s="1"/>
      <c r="AP506" s="1"/>
      <c r="AQ506" s="1"/>
      <c r="AR506" s="1"/>
      <c r="AS506" s="1"/>
      <c r="AU506" s="1"/>
      <c r="AV506" s="1"/>
      <c r="AW506" s="1"/>
      <c r="BD506" s="1"/>
      <c r="BE506" s="1"/>
      <c r="BF506" s="1"/>
      <c r="BJ506" s="1"/>
      <c r="BK506" s="1"/>
      <c r="BL506" s="1"/>
    </row>
    <row r="507" spans="40:64">
      <c r="AN507" s="1"/>
      <c r="AO507" s="1"/>
      <c r="AP507" s="1"/>
      <c r="AQ507" s="1"/>
      <c r="AR507" s="1"/>
      <c r="AS507" s="1"/>
      <c r="AU507" s="1"/>
      <c r="AV507" s="1"/>
      <c r="AW507" s="1"/>
      <c r="BD507" s="1"/>
      <c r="BE507" s="1"/>
      <c r="BF507" s="1"/>
      <c r="BJ507" s="1"/>
      <c r="BK507" s="1"/>
      <c r="BL507" s="1"/>
    </row>
    <row r="508" spans="40:64">
      <c r="AN508" s="1"/>
      <c r="AO508" s="1"/>
      <c r="AP508" s="1"/>
      <c r="AQ508" s="1"/>
      <c r="AR508" s="1"/>
      <c r="AS508" s="1"/>
      <c r="AU508" s="1"/>
      <c r="AV508" s="1"/>
      <c r="AW508" s="1"/>
      <c r="BD508" s="1"/>
      <c r="BE508" s="1"/>
      <c r="BF508" s="1"/>
      <c r="BJ508" s="1"/>
      <c r="BK508" s="1"/>
      <c r="BL508" s="1"/>
    </row>
    <row r="509" spans="40:64">
      <c r="AN509" s="1"/>
      <c r="AO509" s="1"/>
      <c r="AP509" s="1"/>
      <c r="AQ509" s="1"/>
      <c r="AR509" s="1"/>
      <c r="AS509" s="1"/>
      <c r="AU509" s="1"/>
      <c r="AV509" s="1"/>
      <c r="AW509" s="1"/>
      <c r="BD509" s="1"/>
      <c r="BE509" s="1"/>
      <c r="BF509" s="1"/>
      <c r="BJ509" s="1"/>
      <c r="BK509" s="1"/>
      <c r="BL509" s="1"/>
    </row>
    <row r="510" spans="40:64">
      <c r="AN510" s="1"/>
      <c r="AO510" s="1"/>
      <c r="AP510" s="1"/>
      <c r="AQ510" s="1"/>
      <c r="AR510" s="1"/>
      <c r="AS510" s="1"/>
      <c r="AU510" s="1"/>
      <c r="AV510" s="1"/>
      <c r="AW510" s="1"/>
      <c r="BD510" s="1"/>
      <c r="BE510" s="1"/>
      <c r="BF510" s="1"/>
      <c r="BJ510" s="1"/>
      <c r="BK510" s="1"/>
      <c r="BL510" s="1"/>
    </row>
    <row r="511" spans="40:64">
      <c r="AN511" s="1"/>
      <c r="AO511" s="1"/>
      <c r="AP511" s="1"/>
      <c r="AQ511" s="1"/>
      <c r="AR511" s="1"/>
      <c r="AS511" s="1"/>
      <c r="AU511" s="1"/>
      <c r="AV511" s="1"/>
      <c r="AW511" s="1"/>
      <c r="BD511" s="1"/>
      <c r="BE511" s="1"/>
      <c r="BF511" s="1"/>
      <c r="BJ511" s="1"/>
      <c r="BK511" s="1"/>
      <c r="BL511" s="1"/>
    </row>
    <row r="512" spans="40:64">
      <c r="AN512" s="1"/>
      <c r="AO512" s="1"/>
      <c r="AP512" s="1"/>
      <c r="AQ512" s="1"/>
      <c r="AR512" s="1"/>
      <c r="AS512" s="1"/>
      <c r="AU512" s="1"/>
      <c r="AV512" s="1"/>
      <c r="AW512" s="1"/>
      <c r="BD512" s="1"/>
      <c r="BE512" s="1"/>
      <c r="BF512" s="1"/>
      <c r="BJ512" s="1"/>
      <c r="BK512" s="1"/>
      <c r="BL512" s="1"/>
    </row>
    <row r="513" spans="40:64">
      <c r="AN513" s="1"/>
      <c r="AO513" s="1"/>
      <c r="AP513" s="1"/>
      <c r="AQ513" s="1"/>
      <c r="AR513" s="1"/>
      <c r="AS513" s="1"/>
      <c r="AU513" s="1"/>
      <c r="AV513" s="1"/>
      <c r="AW513" s="1"/>
      <c r="BD513" s="1"/>
      <c r="BE513" s="1"/>
      <c r="BF513" s="1"/>
      <c r="BJ513" s="1"/>
      <c r="BK513" s="1"/>
      <c r="BL513" s="1"/>
    </row>
    <row r="514" spans="40:64">
      <c r="AN514" s="1"/>
      <c r="AO514" s="1"/>
      <c r="AP514" s="1"/>
      <c r="AQ514" s="1"/>
      <c r="AR514" s="1"/>
      <c r="AS514" s="1"/>
      <c r="AU514" s="1"/>
      <c r="AV514" s="1"/>
      <c r="AW514" s="1"/>
      <c r="BD514" s="1"/>
      <c r="BE514" s="1"/>
      <c r="BF514" s="1"/>
      <c r="BJ514" s="1"/>
      <c r="BK514" s="1"/>
      <c r="BL514" s="1"/>
    </row>
    <row r="515" spans="40:64">
      <c r="AN515" s="1"/>
      <c r="AO515" s="1"/>
      <c r="AP515" s="1"/>
      <c r="AQ515" s="1"/>
      <c r="AR515" s="1"/>
      <c r="AS515" s="1"/>
      <c r="AU515" s="1"/>
      <c r="AV515" s="1"/>
      <c r="AW515" s="1"/>
      <c r="BD515" s="1"/>
      <c r="BE515" s="1"/>
      <c r="BF515" s="1"/>
      <c r="BJ515" s="1"/>
      <c r="BK515" s="1"/>
      <c r="BL515" s="1"/>
    </row>
    <row r="516" spans="40:64">
      <c r="AN516" s="1"/>
      <c r="AO516" s="1"/>
      <c r="AP516" s="1"/>
      <c r="AQ516" s="1"/>
      <c r="AR516" s="1"/>
      <c r="AS516" s="1"/>
      <c r="AU516" s="1"/>
      <c r="AV516" s="1"/>
      <c r="AW516" s="1"/>
      <c r="BD516" s="1"/>
      <c r="BE516" s="1"/>
      <c r="BF516" s="1"/>
      <c r="BJ516" s="1"/>
      <c r="BK516" s="1"/>
      <c r="BL516" s="1"/>
    </row>
    <row r="517" spans="40:64">
      <c r="AN517" s="1"/>
      <c r="AO517" s="1"/>
      <c r="AP517" s="1"/>
      <c r="AQ517" s="1"/>
      <c r="AR517" s="1"/>
      <c r="AS517" s="1"/>
      <c r="AU517" s="1"/>
      <c r="AV517" s="1"/>
      <c r="AW517" s="1"/>
      <c r="BD517" s="1"/>
      <c r="BE517" s="1"/>
      <c r="BF517" s="1"/>
      <c r="BJ517" s="1"/>
      <c r="BK517" s="1"/>
      <c r="BL517" s="1"/>
    </row>
    <row r="518" spans="40:64">
      <c r="AN518" s="1"/>
      <c r="AO518" s="1"/>
      <c r="AP518" s="1"/>
      <c r="AQ518" s="1"/>
      <c r="AR518" s="1"/>
      <c r="AS518" s="1"/>
      <c r="AU518" s="1"/>
      <c r="AV518" s="1"/>
      <c r="AW518" s="1"/>
      <c r="BD518" s="1"/>
      <c r="BE518" s="1"/>
      <c r="BF518" s="1"/>
      <c r="BJ518" s="1"/>
      <c r="BK518" s="1"/>
      <c r="BL518" s="1"/>
    </row>
    <row r="519" spans="40:64">
      <c r="AN519" s="1"/>
      <c r="AO519" s="1"/>
      <c r="AP519" s="1"/>
      <c r="AQ519" s="1"/>
      <c r="AR519" s="1"/>
      <c r="AS519" s="1"/>
      <c r="AU519" s="1"/>
      <c r="AV519" s="1"/>
      <c r="AW519" s="1"/>
      <c r="BD519" s="1"/>
      <c r="BE519" s="1"/>
      <c r="BF519" s="1"/>
      <c r="BJ519" s="1"/>
      <c r="BK519" s="1"/>
      <c r="BL519" s="1"/>
    </row>
    <row r="520" spans="40:64">
      <c r="AN520" s="1"/>
      <c r="AO520" s="1"/>
      <c r="AP520" s="1"/>
      <c r="AQ520" s="1"/>
      <c r="AR520" s="1"/>
      <c r="AS520" s="1"/>
      <c r="AU520" s="1"/>
      <c r="AV520" s="1"/>
      <c r="AW520" s="1"/>
      <c r="BD520" s="1"/>
      <c r="BE520" s="1"/>
      <c r="BF520" s="1"/>
      <c r="BJ520" s="1"/>
      <c r="BK520" s="1"/>
      <c r="BL520" s="1"/>
    </row>
    <row r="521" spans="40:64">
      <c r="AN521" s="1"/>
      <c r="AO521" s="1"/>
      <c r="AP521" s="1"/>
      <c r="AQ521" s="1"/>
      <c r="AR521" s="1"/>
      <c r="AS521" s="1"/>
      <c r="AU521" s="1"/>
      <c r="AV521" s="1"/>
      <c r="AW521" s="1"/>
      <c r="BD521" s="1"/>
      <c r="BE521" s="1"/>
      <c r="BF521" s="1"/>
      <c r="BJ521" s="1"/>
      <c r="BK521" s="1"/>
      <c r="BL521" s="1"/>
    </row>
    <row r="522" spans="40:64">
      <c r="AN522" s="1"/>
      <c r="AO522" s="1"/>
      <c r="AP522" s="1"/>
      <c r="AQ522" s="1"/>
      <c r="AR522" s="1"/>
      <c r="AS522" s="1"/>
      <c r="AU522" s="1"/>
      <c r="AV522" s="1"/>
      <c r="AW522" s="1"/>
      <c r="BD522" s="1"/>
      <c r="BE522" s="1"/>
      <c r="BF522" s="1"/>
      <c r="BJ522" s="1"/>
      <c r="BK522" s="1"/>
      <c r="BL522" s="1"/>
    </row>
    <row r="523" spans="40:64">
      <c r="AN523" s="1"/>
      <c r="AO523" s="1"/>
      <c r="AP523" s="1"/>
      <c r="AQ523" s="1"/>
      <c r="AR523" s="1"/>
      <c r="AS523" s="1"/>
      <c r="AU523" s="1"/>
      <c r="AV523" s="1"/>
      <c r="AW523" s="1"/>
      <c r="BD523" s="1"/>
      <c r="BE523" s="1"/>
      <c r="BF523" s="1"/>
      <c r="BJ523" s="1"/>
      <c r="BK523" s="1"/>
      <c r="BL523" s="1"/>
    </row>
    <row r="524" spans="40:64">
      <c r="AN524" s="1"/>
      <c r="AO524" s="1"/>
      <c r="AP524" s="1"/>
      <c r="AQ524" s="1"/>
      <c r="AR524" s="1"/>
      <c r="AS524" s="1"/>
      <c r="AU524" s="1"/>
      <c r="AV524" s="1"/>
      <c r="AW524" s="1"/>
      <c r="BD524" s="1"/>
      <c r="BE524" s="1"/>
      <c r="BF524" s="1"/>
      <c r="BJ524" s="1"/>
      <c r="BK524" s="1"/>
      <c r="BL524" s="1"/>
    </row>
    <row r="525" spans="40:64">
      <c r="AN525" s="1"/>
      <c r="AO525" s="1"/>
      <c r="AP525" s="1"/>
      <c r="AQ525" s="1"/>
      <c r="AR525" s="1"/>
      <c r="AS525" s="1"/>
      <c r="AU525" s="1"/>
      <c r="AV525" s="1"/>
      <c r="AW525" s="1"/>
      <c r="BD525" s="1"/>
      <c r="BE525" s="1"/>
      <c r="BF525" s="1"/>
      <c r="BJ525" s="1"/>
      <c r="BK525" s="1"/>
      <c r="BL525" s="1"/>
    </row>
    <row r="526" spans="40:64">
      <c r="AN526" s="1"/>
      <c r="AO526" s="1"/>
      <c r="AP526" s="1"/>
      <c r="AQ526" s="1"/>
      <c r="AR526" s="1"/>
      <c r="AS526" s="1"/>
      <c r="AU526" s="1"/>
      <c r="AV526" s="1"/>
      <c r="AW526" s="1"/>
      <c r="BD526" s="1"/>
      <c r="BE526" s="1"/>
      <c r="BF526" s="1"/>
      <c r="BJ526" s="1"/>
      <c r="BK526" s="1"/>
      <c r="BL526" s="1"/>
    </row>
    <row r="527" spans="40:64">
      <c r="AN527" s="1"/>
      <c r="AO527" s="1"/>
      <c r="AP527" s="1"/>
      <c r="AQ527" s="1"/>
      <c r="AR527" s="1"/>
      <c r="AS527" s="1"/>
      <c r="AU527" s="1"/>
      <c r="AV527" s="1"/>
      <c r="AW527" s="1"/>
      <c r="BD527" s="1"/>
      <c r="BE527" s="1"/>
      <c r="BF527" s="1"/>
      <c r="BJ527" s="1"/>
      <c r="BK527" s="1"/>
      <c r="BL527" s="1"/>
    </row>
    <row r="528" spans="40:64">
      <c r="AN528" s="1"/>
      <c r="AO528" s="1"/>
      <c r="AP528" s="1"/>
      <c r="AQ528" s="1"/>
      <c r="AR528" s="1"/>
      <c r="AS528" s="1"/>
      <c r="AU528" s="1"/>
      <c r="AV528" s="1"/>
      <c r="AW528" s="1"/>
      <c r="BD528" s="1"/>
      <c r="BE528" s="1"/>
      <c r="BF528" s="1"/>
      <c r="BJ528" s="1"/>
      <c r="BK528" s="1"/>
      <c r="BL528" s="1"/>
    </row>
    <row r="529" spans="40:64">
      <c r="AN529" s="1"/>
      <c r="AO529" s="1"/>
      <c r="AP529" s="1"/>
      <c r="AQ529" s="1"/>
      <c r="AR529" s="1"/>
      <c r="AS529" s="1"/>
      <c r="AU529" s="1"/>
      <c r="AV529" s="1"/>
      <c r="AW529" s="1"/>
      <c r="BD529" s="1"/>
      <c r="BE529" s="1"/>
      <c r="BF529" s="1"/>
      <c r="BJ529" s="1"/>
      <c r="BK529" s="1"/>
      <c r="BL529" s="1"/>
    </row>
    <row r="530" spans="40:64">
      <c r="AN530" s="1"/>
      <c r="AO530" s="1"/>
      <c r="AP530" s="1"/>
      <c r="AQ530" s="1"/>
      <c r="AR530" s="1"/>
      <c r="AS530" s="1"/>
      <c r="AU530" s="1"/>
      <c r="AV530" s="1"/>
      <c r="AW530" s="1"/>
      <c r="BD530" s="1"/>
      <c r="BE530" s="1"/>
      <c r="BF530" s="1"/>
      <c r="BJ530" s="1"/>
      <c r="BK530" s="1"/>
      <c r="BL530" s="1"/>
    </row>
    <row r="531" spans="40:64">
      <c r="AN531" s="1"/>
      <c r="AO531" s="1"/>
      <c r="AP531" s="1"/>
      <c r="AQ531" s="1"/>
      <c r="AR531" s="1"/>
      <c r="AS531" s="1"/>
      <c r="AU531" s="1"/>
      <c r="AV531" s="1"/>
      <c r="AW531" s="1"/>
      <c r="BD531" s="1"/>
      <c r="BE531" s="1"/>
      <c r="BF531" s="1"/>
      <c r="BJ531" s="1"/>
      <c r="BK531" s="1"/>
      <c r="BL531" s="1"/>
    </row>
    <row r="532" spans="40:64">
      <c r="AN532" s="1"/>
      <c r="AO532" s="1"/>
      <c r="AP532" s="1"/>
      <c r="AQ532" s="1"/>
      <c r="AR532" s="1"/>
      <c r="AS532" s="1"/>
      <c r="AU532" s="1"/>
      <c r="AV532" s="1"/>
      <c r="AW532" s="1"/>
      <c r="BD532" s="1"/>
      <c r="BE532" s="1"/>
      <c r="BF532" s="1"/>
      <c r="BJ532" s="1"/>
      <c r="BK532" s="1"/>
      <c r="BL532" s="1"/>
    </row>
    <row r="533" spans="40:64">
      <c r="AN533" s="1"/>
      <c r="AO533" s="1"/>
      <c r="AP533" s="1"/>
      <c r="AQ533" s="1"/>
      <c r="AR533" s="1"/>
      <c r="AS533" s="1"/>
      <c r="AU533" s="1"/>
      <c r="AV533" s="1"/>
      <c r="AW533" s="1"/>
      <c r="BD533" s="1"/>
      <c r="BE533" s="1"/>
      <c r="BF533" s="1"/>
      <c r="BJ533" s="1"/>
      <c r="BK533" s="1"/>
      <c r="BL533" s="1"/>
    </row>
    <row r="534" spans="40:64">
      <c r="AN534" s="1"/>
      <c r="AO534" s="1"/>
      <c r="AP534" s="1"/>
      <c r="AQ534" s="1"/>
      <c r="AR534" s="1"/>
      <c r="AS534" s="1"/>
      <c r="AU534" s="1"/>
      <c r="AV534" s="1"/>
      <c r="AW534" s="1"/>
      <c r="BD534" s="1"/>
      <c r="BE534" s="1"/>
      <c r="BF534" s="1"/>
      <c r="BJ534" s="1"/>
      <c r="BK534" s="1"/>
      <c r="BL534" s="1"/>
    </row>
    <row r="535" spans="40:64">
      <c r="AN535" s="1"/>
      <c r="AO535" s="1"/>
      <c r="AP535" s="1"/>
      <c r="AQ535" s="1"/>
      <c r="AR535" s="1"/>
      <c r="AS535" s="1"/>
      <c r="AU535" s="1"/>
      <c r="AV535" s="1"/>
      <c r="AW535" s="1"/>
      <c r="BD535" s="1"/>
      <c r="BE535" s="1"/>
      <c r="BF535" s="1"/>
      <c r="BJ535" s="1"/>
      <c r="BK535" s="1"/>
      <c r="BL535" s="1"/>
    </row>
    <row r="536" spans="40:64">
      <c r="AN536" s="1"/>
      <c r="AO536" s="1"/>
      <c r="AP536" s="1"/>
      <c r="AQ536" s="1"/>
      <c r="AR536" s="1"/>
      <c r="AS536" s="1"/>
      <c r="AU536" s="1"/>
      <c r="AV536" s="1"/>
      <c r="AW536" s="1"/>
      <c r="BD536" s="1"/>
      <c r="BE536" s="1"/>
      <c r="BF536" s="1"/>
      <c r="BJ536" s="1"/>
      <c r="BK536" s="1"/>
      <c r="BL536" s="1"/>
    </row>
    <row r="537" spans="40:64">
      <c r="AN537" s="1"/>
      <c r="AO537" s="1"/>
      <c r="AP537" s="1"/>
      <c r="AQ537" s="1"/>
      <c r="AR537" s="1"/>
      <c r="AS537" s="1"/>
      <c r="AU537" s="1"/>
      <c r="AV537" s="1"/>
      <c r="AW537" s="1"/>
      <c r="BD537" s="1"/>
      <c r="BE537" s="1"/>
      <c r="BF537" s="1"/>
      <c r="BJ537" s="1"/>
      <c r="BK537" s="1"/>
      <c r="BL537" s="1"/>
    </row>
    <row r="538" spans="40:64">
      <c r="AN538" s="1"/>
      <c r="AO538" s="1"/>
      <c r="AP538" s="1"/>
      <c r="AQ538" s="1"/>
      <c r="AR538" s="1"/>
      <c r="AS538" s="1"/>
      <c r="AU538" s="1"/>
      <c r="AV538" s="1"/>
      <c r="AW538" s="1"/>
      <c r="BD538" s="1"/>
      <c r="BE538" s="1"/>
      <c r="BF538" s="1"/>
      <c r="BJ538" s="1"/>
      <c r="BK538" s="1"/>
      <c r="BL538" s="1"/>
    </row>
    <row r="539" spans="40:64">
      <c r="AN539" s="1"/>
      <c r="AO539" s="1"/>
      <c r="AP539" s="1"/>
      <c r="AQ539" s="1"/>
      <c r="AR539" s="1"/>
      <c r="AS539" s="1"/>
      <c r="AU539" s="1"/>
      <c r="AV539" s="1"/>
      <c r="AW539" s="1"/>
      <c r="BD539" s="1"/>
      <c r="BE539" s="1"/>
      <c r="BF539" s="1"/>
      <c r="BJ539" s="1"/>
      <c r="BK539" s="1"/>
      <c r="BL539" s="1"/>
    </row>
    <row r="540" spans="40:64">
      <c r="AN540" s="1"/>
      <c r="AO540" s="1"/>
      <c r="AP540" s="1"/>
      <c r="AQ540" s="1"/>
      <c r="AR540" s="1"/>
      <c r="AS540" s="1"/>
      <c r="AU540" s="1"/>
      <c r="AV540" s="1"/>
      <c r="AW540" s="1"/>
      <c r="BD540" s="1"/>
      <c r="BE540" s="1"/>
      <c r="BF540" s="1"/>
      <c r="BJ540" s="1"/>
      <c r="BK540" s="1"/>
      <c r="BL540" s="1"/>
    </row>
    <row r="541" spans="40:64">
      <c r="AN541" s="1"/>
      <c r="AO541" s="1"/>
      <c r="AP541" s="1"/>
      <c r="AQ541" s="1"/>
      <c r="AR541" s="1"/>
      <c r="AS541" s="1"/>
      <c r="AU541" s="1"/>
      <c r="AV541" s="1"/>
      <c r="AW541" s="1"/>
      <c r="BD541" s="1"/>
      <c r="BE541" s="1"/>
      <c r="BF541" s="1"/>
      <c r="BJ541" s="1"/>
      <c r="BK541" s="1"/>
      <c r="BL541" s="1"/>
    </row>
    <row r="542" spans="40:64">
      <c r="AN542" s="1"/>
      <c r="AO542" s="1"/>
      <c r="AP542" s="1"/>
      <c r="AQ542" s="1"/>
      <c r="AR542" s="1"/>
      <c r="AS542" s="1"/>
      <c r="AU542" s="1"/>
      <c r="AV542" s="1"/>
      <c r="AW542" s="1"/>
      <c r="BD542" s="1"/>
      <c r="BE542" s="1"/>
      <c r="BF542" s="1"/>
      <c r="BJ542" s="1"/>
      <c r="BK542" s="1"/>
      <c r="BL542" s="1"/>
    </row>
    <row r="543" spans="40:64">
      <c r="AN543" s="1"/>
      <c r="AO543" s="1"/>
      <c r="AP543" s="1"/>
      <c r="AQ543" s="1"/>
      <c r="AR543" s="1"/>
      <c r="AS543" s="1"/>
      <c r="AU543" s="1"/>
      <c r="AV543" s="1"/>
      <c r="AW543" s="1"/>
      <c r="BD543" s="1"/>
      <c r="BE543" s="1"/>
      <c r="BF543" s="1"/>
      <c r="BJ543" s="1"/>
      <c r="BK543" s="1"/>
      <c r="BL543" s="1"/>
    </row>
    <row r="544" spans="40:64">
      <c r="AN544" s="1"/>
      <c r="AO544" s="1"/>
      <c r="AP544" s="1"/>
      <c r="AQ544" s="1"/>
      <c r="AR544" s="1"/>
      <c r="AS544" s="1"/>
      <c r="AU544" s="1"/>
      <c r="AV544" s="1"/>
      <c r="AW544" s="1"/>
      <c r="BD544" s="1"/>
      <c r="BE544" s="1"/>
      <c r="BF544" s="1"/>
      <c r="BJ544" s="1"/>
      <c r="BK544" s="1"/>
      <c r="BL544" s="1"/>
    </row>
    <row r="545" spans="40:64">
      <c r="AN545" s="1"/>
      <c r="AO545" s="1"/>
      <c r="AP545" s="1"/>
      <c r="AQ545" s="1"/>
      <c r="AR545" s="1"/>
      <c r="AS545" s="1"/>
      <c r="AU545" s="1"/>
      <c r="AV545" s="1"/>
      <c r="AW545" s="1"/>
      <c r="BD545" s="1"/>
      <c r="BE545" s="1"/>
      <c r="BF545" s="1"/>
      <c r="BJ545" s="1"/>
      <c r="BK545" s="1"/>
      <c r="BL545" s="1"/>
    </row>
    <row r="546" spans="40:64">
      <c r="AN546" s="1"/>
      <c r="AO546" s="1"/>
      <c r="AP546" s="1"/>
      <c r="AQ546" s="1"/>
      <c r="AR546" s="1"/>
      <c r="AS546" s="1"/>
      <c r="AU546" s="1"/>
      <c r="AV546" s="1"/>
      <c r="AW546" s="1"/>
      <c r="BD546" s="1"/>
      <c r="BE546" s="1"/>
      <c r="BF546" s="1"/>
      <c r="BJ546" s="1"/>
      <c r="BK546" s="1"/>
      <c r="BL546" s="1"/>
    </row>
    <row r="547" spans="40:64">
      <c r="AN547" s="1"/>
      <c r="AO547" s="1"/>
      <c r="AP547" s="1"/>
      <c r="AQ547" s="1"/>
      <c r="AR547" s="1"/>
      <c r="AS547" s="1"/>
      <c r="AU547" s="1"/>
      <c r="AV547" s="1"/>
      <c r="AW547" s="1"/>
      <c r="BD547" s="1"/>
      <c r="BE547" s="1"/>
      <c r="BF547" s="1"/>
      <c r="BJ547" s="1"/>
      <c r="BK547" s="1"/>
      <c r="BL547" s="1"/>
    </row>
    <row r="548" spans="40:64">
      <c r="AN548" s="1"/>
      <c r="AO548" s="1"/>
      <c r="AP548" s="1"/>
      <c r="AQ548" s="1"/>
      <c r="AR548" s="1"/>
      <c r="AS548" s="1"/>
      <c r="AU548" s="1"/>
      <c r="AV548" s="1"/>
      <c r="AW548" s="1"/>
      <c r="BD548" s="1"/>
      <c r="BE548" s="1"/>
      <c r="BF548" s="1"/>
      <c r="BJ548" s="1"/>
      <c r="BK548" s="1"/>
      <c r="BL548" s="1"/>
    </row>
    <row r="549" spans="40:64">
      <c r="AN549" s="1"/>
      <c r="AO549" s="1"/>
      <c r="AP549" s="1"/>
      <c r="AQ549" s="1"/>
      <c r="AR549" s="1"/>
      <c r="AS549" s="1"/>
      <c r="AU549" s="1"/>
      <c r="AV549" s="1"/>
      <c r="AW549" s="1"/>
      <c r="BD549" s="1"/>
      <c r="BE549" s="1"/>
      <c r="BF549" s="1"/>
      <c r="BJ549" s="1"/>
      <c r="BK549" s="1"/>
      <c r="BL549" s="1"/>
    </row>
    <row r="550" spans="40:64">
      <c r="AN550" s="1"/>
      <c r="AO550" s="1"/>
      <c r="AP550" s="1"/>
      <c r="AQ550" s="1"/>
      <c r="AR550" s="1"/>
      <c r="AS550" s="1"/>
      <c r="AU550" s="1"/>
      <c r="AV550" s="1"/>
      <c r="AW550" s="1"/>
      <c r="BD550" s="1"/>
      <c r="BE550" s="1"/>
      <c r="BF550" s="1"/>
      <c r="BJ550" s="1"/>
      <c r="BK550" s="1"/>
      <c r="BL550" s="1"/>
    </row>
    <row r="551" spans="40:64">
      <c r="AN551" s="1"/>
      <c r="AO551" s="1"/>
      <c r="AP551" s="1"/>
      <c r="AQ551" s="1"/>
      <c r="AR551" s="1"/>
      <c r="AS551" s="1"/>
      <c r="AU551" s="1"/>
      <c r="AV551" s="1"/>
      <c r="AW551" s="1"/>
      <c r="BD551" s="1"/>
      <c r="BE551" s="1"/>
      <c r="BF551" s="1"/>
      <c r="BJ551" s="1"/>
      <c r="BK551" s="1"/>
      <c r="BL551" s="1"/>
    </row>
    <row r="552" spans="40:64">
      <c r="AN552" s="1"/>
      <c r="AO552" s="1"/>
      <c r="AP552" s="1"/>
      <c r="AQ552" s="1"/>
      <c r="AR552" s="1"/>
      <c r="AS552" s="1"/>
      <c r="AU552" s="1"/>
      <c r="AV552" s="1"/>
      <c r="AW552" s="1"/>
      <c r="BD552" s="1"/>
      <c r="BE552" s="1"/>
      <c r="BF552" s="1"/>
      <c r="BJ552" s="1"/>
      <c r="BK552" s="1"/>
      <c r="BL552" s="1"/>
    </row>
    <row r="553" spans="40:64">
      <c r="AN553" s="1"/>
      <c r="AO553" s="1"/>
      <c r="AP553" s="1"/>
      <c r="AQ553" s="1"/>
      <c r="AR553" s="1"/>
      <c r="AS553" s="1"/>
      <c r="AU553" s="1"/>
      <c r="AV553" s="1"/>
      <c r="AW553" s="1"/>
      <c r="BD553" s="1"/>
      <c r="BE553" s="1"/>
      <c r="BF553" s="1"/>
      <c r="BJ553" s="1"/>
      <c r="BK553" s="1"/>
      <c r="BL553" s="1"/>
    </row>
    <row r="554" spans="40:64">
      <c r="AN554" s="1"/>
      <c r="AO554" s="1"/>
      <c r="AP554" s="1"/>
      <c r="AQ554" s="1"/>
      <c r="AR554" s="1"/>
      <c r="AS554" s="1"/>
      <c r="AU554" s="1"/>
      <c r="AV554" s="1"/>
      <c r="AW554" s="1"/>
      <c r="BD554" s="1"/>
      <c r="BE554" s="1"/>
      <c r="BF554" s="1"/>
      <c r="BJ554" s="1"/>
      <c r="BK554" s="1"/>
      <c r="BL554" s="1"/>
    </row>
    <row r="555" spans="40:64">
      <c r="AN555" s="1"/>
      <c r="AO555" s="1"/>
      <c r="AP555" s="1"/>
      <c r="AQ555" s="1"/>
      <c r="AR555" s="1"/>
      <c r="AS555" s="1"/>
      <c r="AU555" s="1"/>
      <c r="AV555" s="1"/>
      <c r="AW555" s="1"/>
      <c r="BD555" s="1"/>
      <c r="BE555" s="1"/>
      <c r="BF555" s="1"/>
      <c r="BJ555" s="1"/>
      <c r="BK555" s="1"/>
      <c r="BL555" s="1"/>
    </row>
    <row r="556" spans="40:64">
      <c r="AN556" s="1"/>
      <c r="AO556" s="1"/>
      <c r="AP556" s="1"/>
      <c r="AQ556" s="1"/>
      <c r="AR556" s="1"/>
      <c r="AS556" s="1"/>
      <c r="AU556" s="1"/>
      <c r="AV556" s="1"/>
      <c r="AW556" s="1"/>
      <c r="BD556" s="1"/>
      <c r="BE556" s="1"/>
      <c r="BF556" s="1"/>
      <c r="BJ556" s="1"/>
      <c r="BK556" s="1"/>
      <c r="BL556" s="1"/>
    </row>
    <row r="557" spans="40:64">
      <c r="AN557" s="1"/>
      <c r="AO557" s="1"/>
      <c r="AP557" s="1"/>
      <c r="AQ557" s="1"/>
      <c r="AR557" s="1"/>
      <c r="AS557" s="1"/>
      <c r="AU557" s="1"/>
      <c r="AV557" s="1"/>
      <c r="AW557" s="1"/>
      <c r="BD557" s="1"/>
      <c r="BE557" s="1"/>
      <c r="BF557" s="1"/>
      <c r="BJ557" s="1"/>
      <c r="BK557" s="1"/>
      <c r="BL557" s="1"/>
    </row>
    <row r="558" spans="40:64">
      <c r="AN558" s="1"/>
      <c r="AO558" s="1"/>
      <c r="AP558" s="1"/>
      <c r="AQ558" s="1"/>
      <c r="AR558" s="1"/>
      <c r="AS558" s="1"/>
      <c r="AU558" s="1"/>
      <c r="AV558" s="1"/>
      <c r="AW558" s="1"/>
      <c r="BD558" s="1"/>
      <c r="BE558" s="1"/>
      <c r="BF558" s="1"/>
      <c r="BJ558" s="1"/>
      <c r="BK558" s="1"/>
      <c r="BL558" s="1"/>
    </row>
    <row r="559" spans="40:64">
      <c r="AN559" s="1"/>
      <c r="AO559" s="1"/>
      <c r="AP559" s="1"/>
      <c r="AQ559" s="1"/>
      <c r="AR559" s="1"/>
      <c r="AS559" s="1"/>
      <c r="AU559" s="1"/>
      <c r="AV559" s="1"/>
      <c r="AW559" s="1"/>
      <c r="BD559" s="1"/>
      <c r="BE559" s="1"/>
      <c r="BF559" s="1"/>
      <c r="BJ559" s="1"/>
      <c r="BK559" s="1"/>
      <c r="BL559" s="1"/>
    </row>
    <row r="560" spans="40:64">
      <c r="AN560" s="1"/>
      <c r="AO560" s="1"/>
      <c r="AP560" s="1"/>
      <c r="AQ560" s="1"/>
      <c r="AR560" s="1"/>
      <c r="AS560" s="1"/>
      <c r="AU560" s="1"/>
      <c r="AV560" s="1"/>
      <c r="AW560" s="1"/>
      <c r="BD560" s="1"/>
      <c r="BE560" s="1"/>
      <c r="BF560" s="1"/>
      <c r="BJ560" s="1"/>
      <c r="BK560" s="1"/>
      <c r="BL560" s="1"/>
    </row>
    <row r="561" spans="40:64">
      <c r="AN561" s="1"/>
      <c r="AO561" s="1"/>
      <c r="AP561" s="1"/>
      <c r="AQ561" s="1"/>
      <c r="AR561" s="1"/>
      <c r="AS561" s="1"/>
      <c r="AU561" s="1"/>
      <c r="AV561" s="1"/>
      <c r="AW561" s="1"/>
      <c r="BD561" s="1"/>
      <c r="BE561" s="1"/>
      <c r="BF561" s="1"/>
      <c r="BJ561" s="1"/>
      <c r="BK561" s="1"/>
      <c r="BL561" s="1"/>
    </row>
    <row r="562" spans="40:64">
      <c r="AN562" s="1"/>
      <c r="AO562" s="1"/>
      <c r="AP562" s="1"/>
      <c r="AQ562" s="1"/>
      <c r="AR562" s="1"/>
      <c r="AS562" s="1"/>
      <c r="AU562" s="1"/>
      <c r="AV562" s="1"/>
      <c r="AW562" s="1"/>
      <c r="BD562" s="1"/>
      <c r="BE562" s="1"/>
      <c r="BF562" s="1"/>
      <c r="BJ562" s="1"/>
      <c r="BK562" s="1"/>
      <c r="BL562" s="1"/>
    </row>
    <row r="563" spans="40:64">
      <c r="AN563" s="1"/>
      <c r="AO563" s="1"/>
      <c r="AP563" s="1"/>
      <c r="AQ563" s="1"/>
      <c r="AR563" s="1"/>
      <c r="AS563" s="1"/>
      <c r="AU563" s="1"/>
      <c r="AV563" s="1"/>
      <c r="AW563" s="1"/>
      <c r="BD563" s="1"/>
      <c r="BE563" s="1"/>
      <c r="BF563" s="1"/>
      <c r="BJ563" s="1"/>
      <c r="BK563" s="1"/>
      <c r="BL563" s="1"/>
    </row>
    <row r="564" spans="40:64">
      <c r="AN564" s="1"/>
      <c r="AO564" s="1"/>
      <c r="AP564" s="1"/>
      <c r="AQ564" s="1"/>
      <c r="AR564" s="1"/>
      <c r="AS564" s="1"/>
      <c r="AU564" s="1"/>
      <c r="AV564" s="1"/>
      <c r="AW564" s="1"/>
      <c r="BD564" s="1"/>
      <c r="BE564" s="1"/>
      <c r="BF564" s="1"/>
      <c r="BJ564" s="1"/>
      <c r="BK564" s="1"/>
      <c r="BL564" s="1"/>
    </row>
    <row r="565" spans="40:64">
      <c r="AN565" s="1"/>
      <c r="AO565" s="1"/>
      <c r="AP565" s="1"/>
      <c r="AQ565" s="1"/>
      <c r="AR565" s="1"/>
      <c r="AS565" s="1"/>
      <c r="AU565" s="1"/>
      <c r="AV565" s="1"/>
      <c r="AW565" s="1"/>
      <c r="BD565" s="1"/>
      <c r="BE565" s="1"/>
      <c r="BF565" s="1"/>
      <c r="BJ565" s="1"/>
      <c r="BK565" s="1"/>
      <c r="BL565" s="1"/>
    </row>
    <row r="566" spans="40:64">
      <c r="AN566" s="1"/>
      <c r="AO566" s="1"/>
      <c r="AP566" s="1"/>
      <c r="AQ566" s="1"/>
      <c r="AR566" s="1"/>
      <c r="AS566" s="1"/>
      <c r="AU566" s="1"/>
      <c r="AV566" s="1"/>
      <c r="AW566" s="1"/>
      <c r="BD566" s="1"/>
      <c r="BE566" s="1"/>
      <c r="BF566" s="1"/>
      <c r="BJ566" s="1"/>
      <c r="BK566" s="1"/>
      <c r="BL566" s="1"/>
    </row>
    <row r="567" spans="40:64">
      <c r="AN567" s="1"/>
      <c r="AO567" s="1"/>
      <c r="AP567" s="1"/>
      <c r="AQ567" s="1"/>
      <c r="AR567" s="1"/>
      <c r="AS567" s="1"/>
      <c r="AU567" s="1"/>
      <c r="AV567" s="1"/>
      <c r="AW567" s="1"/>
      <c r="BD567" s="1"/>
      <c r="BE567" s="1"/>
      <c r="BF567" s="1"/>
      <c r="BJ567" s="1"/>
      <c r="BK567" s="1"/>
      <c r="BL567" s="1"/>
    </row>
    <row r="568" spans="40:64">
      <c r="AN568" s="1"/>
      <c r="AO568" s="1"/>
      <c r="AP568" s="1"/>
      <c r="AQ568" s="1"/>
      <c r="AR568" s="1"/>
      <c r="AS568" s="1"/>
      <c r="AU568" s="1"/>
      <c r="AV568" s="1"/>
      <c r="AW568" s="1"/>
      <c r="BD568" s="1"/>
      <c r="BE568" s="1"/>
      <c r="BF568" s="1"/>
      <c r="BJ568" s="1"/>
      <c r="BK568" s="1"/>
      <c r="BL568" s="1"/>
    </row>
    <row r="569" spans="40:64">
      <c r="AN569" s="1"/>
      <c r="AO569" s="1"/>
      <c r="AP569" s="1"/>
      <c r="AQ569" s="1"/>
      <c r="AR569" s="1"/>
      <c r="AS569" s="1"/>
      <c r="AU569" s="1"/>
      <c r="AV569" s="1"/>
      <c r="AW569" s="1"/>
      <c r="BD569" s="1"/>
      <c r="BE569" s="1"/>
      <c r="BF569" s="1"/>
      <c r="BJ569" s="1"/>
      <c r="BK569" s="1"/>
      <c r="BL569" s="1"/>
    </row>
    <row r="570" spans="40:64">
      <c r="AN570" s="1"/>
      <c r="AO570" s="1"/>
      <c r="AP570" s="1"/>
      <c r="AQ570" s="1"/>
      <c r="AR570" s="1"/>
      <c r="AS570" s="1"/>
      <c r="AU570" s="1"/>
      <c r="AV570" s="1"/>
      <c r="AW570" s="1"/>
      <c r="BD570" s="1"/>
      <c r="BE570" s="1"/>
      <c r="BF570" s="1"/>
      <c r="BJ570" s="1"/>
      <c r="BK570" s="1"/>
      <c r="BL570" s="1"/>
    </row>
    <row r="571" spans="40:64">
      <c r="AN571" s="1"/>
      <c r="AO571" s="1"/>
      <c r="AP571" s="1"/>
      <c r="AQ571" s="1"/>
      <c r="AR571" s="1"/>
      <c r="AS571" s="1"/>
      <c r="AU571" s="1"/>
      <c r="AV571" s="1"/>
      <c r="AW571" s="1"/>
      <c r="BD571" s="1"/>
      <c r="BE571" s="1"/>
      <c r="BF571" s="1"/>
      <c r="BJ571" s="1"/>
      <c r="BK571" s="1"/>
      <c r="BL571" s="1"/>
    </row>
    <row r="572" spans="40:64">
      <c r="AN572" s="1"/>
      <c r="AO572" s="1"/>
      <c r="AP572" s="1"/>
      <c r="AQ572" s="1"/>
      <c r="AR572" s="1"/>
      <c r="AS572" s="1"/>
      <c r="AU572" s="1"/>
      <c r="AV572" s="1"/>
      <c r="AW572" s="1"/>
      <c r="BD572" s="1"/>
      <c r="BE572" s="1"/>
      <c r="BF572" s="1"/>
      <c r="BJ572" s="1"/>
      <c r="BK572" s="1"/>
      <c r="BL572" s="1"/>
    </row>
    <row r="573" spans="40:64">
      <c r="AN573" s="1"/>
      <c r="AO573" s="1"/>
      <c r="AP573" s="1"/>
      <c r="AQ573" s="1"/>
      <c r="AR573" s="1"/>
      <c r="AS573" s="1"/>
      <c r="AU573" s="1"/>
      <c r="AV573" s="1"/>
      <c r="AW573" s="1"/>
      <c r="BD573" s="1"/>
      <c r="BE573" s="1"/>
      <c r="BF573" s="1"/>
      <c r="BJ573" s="1"/>
      <c r="BK573" s="1"/>
      <c r="BL573" s="1"/>
    </row>
    <row r="574" spans="40:64">
      <c r="AN574" s="1"/>
      <c r="AO574" s="1"/>
      <c r="AP574" s="1"/>
      <c r="AQ574" s="1"/>
      <c r="AR574" s="1"/>
      <c r="AS574" s="1"/>
      <c r="AU574" s="1"/>
      <c r="AV574" s="1"/>
      <c r="AW574" s="1"/>
      <c r="BD574" s="1"/>
      <c r="BE574" s="1"/>
      <c r="BF574" s="1"/>
      <c r="BJ574" s="1"/>
      <c r="BK574" s="1"/>
      <c r="BL574" s="1"/>
    </row>
    <row r="575" spans="40:64">
      <c r="AN575" s="1"/>
      <c r="AO575" s="1"/>
      <c r="AP575" s="1"/>
      <c r="AQ575" s="1"/>
      <c r="AR575" s="1"/>
      <c r="AS575" s="1"/>
      <c r="AU575" s="1"/>
      <c r="AV575" s="1"/>
      <c r="AW575" s="1"/>
      <c r="BD575" s="1"/>
      <c r="BE575" s="1"/>
      <c r="BF575" s="1"/>
      <c r="BJ575" s="1"/>
      <c r="BK575" s="1"/>
      <c r="BL575" s="1"/>
    </row>
    <row r="576" spans="40:64">
      <c r="AN576" s="1"/>
      <c r="AO576" s="1"/>
      <c r="AP576" s="1"/>
      <c r="AQ576" s="1"/>
      <c r="AR576" s="1"/>
      <c r="AS576" s="1"/>
      <c r="AU576" s="1"/>
      <c r="AV576" s="1"/>
      <c r="AW576" s="1"/>
      <c r="BD576" s="1"/>
      <c r="BE576" s="1"/>
      <c r="BF576" s="1"/>
      <c r="BJ576" s="1"/>
      <c r="BK576" s="1"/>
      <c r="BL576" s="1"/>
    </row>
    <row r="577" spans="40:64">
      <c r="AN577" s="1"/>
      <c r="AO577" s="1"/>
      <c r="AP577" s="1"/>
      <c r="AQ577" s="1"/>
      <c r="AR577" s="1"/>
      <c r="AS577" s="1"/>
      <c r="AU577" s="1"/>
      <c r="AV577" s="1"/>
      <c r="AW577" s="1"/>
      <c r="BD577" s="1"/>
      <c r="BE577" s="1"/>
      <c r="BF577" s="1"/>
      <c r="BJ577" s="1"/>
      <c r="BK577" s="1"/>
      <c r="BL577" s="1"/>
    </row>
    <row r="578" spans="40:64">
      <c r="AN578" s="1"/>
      <c r="AO578" s="1"/>
      <c r="AP578" s="1"/>
      <c r="AQ578" s="1"/>
      <c r="AR578" s="1"/>
      <c r="AS578" s="1"/>
      <c r="AU578" s="1"/>
      <c r="AV578" s="1"/>
      <c r="AW578" s="1"/>
      <c r="BD578" s="1"/>
      <c r="BE578" s="1"/>
      <c r="BF578" s="1"/>
      <c r="BJ578" s="1"/>
      <c r="BK578" s="1"/>
      <c r="BL578" s="1"/>
    </row>
    <row r="579" spans="40:64">
      <c r="AN579" s="1"/>
      <c r="AO579" s="1"/>
      <c r="AP579" s="1"/>
      <c r="AQ579" s="1"/>
      <c r="AR579" s="1"/>
      <c r="AS579" s="1"/>
      <c r="AU579" s="1"/>
      <c r="AV579" s="1"/>
      <c r="AW579" s="1"/>
      <c r="BD579" s="1"/>
      <c r="BE579" s="1"/>
      <c r="BF579" s="1"/>
      <c r="BJ579" s="1"/>
      <c r="BK579" s="1"/>
      <c r="BL579" s="1"/>
    </row>
    <row r="580" spans="40:64">
      <c r="AN580" s="1"/>
      <c r="AO580" s="1"/>
      <c r="AP580" s="1"/>
      <c r="AQ580" s="1"/>
      <c r="AR580" s="1"/>
      <c r="AS580" s="1"/>
      <c r="AU580" s="1"/>
      <c r="AV580" s="1"/>
      <c r="AW580" s="1"/>
      <c r="BD580" s="1"/>
      <c r="BE580" s="1"/>
      <c r="BF580" s="1"/>
      <c r="BJ580" s="1"/>
      <c r="BK580" s="1"/>
      <c r="BL580" s="1"/>
    </row>
    <row r="581" spans="40:64">
      <c r="AN581" s="1"/>
      <c r="AO581" s="1"/>
      <c r="AP581" s="1"/>
      <c r="AQ581" s="1"/>
      <c r="AR581" s="1"/>
      <c r="AS581" s="1"/>
      <c r="AU581" s="1"/>
      <c r="AV581" s="1"/>
      <c r="AW581" s="1"/>
      <c r="BD581" s="1"/>
      <c r="BE581" s="1"/>
      <c r="BF581" s="1"/>
      <c r="BJ581" s="1"/>
      <c r="BK581" s="1"/>
      <c r="BL581" s="1"/>
    </row>
    <row r="582" spans="40:64">
      <c r="AN582" s="1"/>
      <c r="AO582" s="1"/>
      <c r="AP582" s="1"/>
      <c r="AQ582" s="1"/>
      <c r="AR582" s="1"/>
      <c r="AS582" s="1"/>
      <c r="AU582" s="1"/>
      <c r="AV582" s="1"/>
      <c r="AW582" s="1"/>
      <c r="BD582" s="1"/>
      <c r="BE582" s="1"/>
      <c r="BF582" s="1"/>
      <c r="BJ582" s="1"/>
      <c r="BK582" s="1"/>
      <c r="BL582" s="1"/>
    </row>
    <row r="583" spans="40:64">
      <c r="AN583" s="1"/>
      <c r="AO583" s="1"/>
      <c r="AP583" s="1"/>
      <c r="AQ583" s="1"/>
      <c r="AR583" s="1"/>
      <c r="AS583" s="1"/>
      <c r="AU583" s="1"/>
      <c r="AV583" s="1"/>
      <c r="AW583" s="1"/>
      <c r="BD583" s="1"/>
      <c r="BE583" s="1"/>
      <c r="BF583" s="1"/>
      <c r="BJ583" s="1"/>
      <c r="BK583" s="1"/>
      <c r="BL583" s="1"/>
    </row>
    <row r="584" spans="40:64">
      <c r="AN584" s="1"/>
      <c r="AO584" s="1"/>
      <c r="AP584" s="1"/>
      <c r="AQ584" s="1"/>
      <c r="AR584" s="1"/>
      <c r="AS584" s="1"/>
      <c r="AU584" s="1"/>
      <c r="AV584" s="1"/>
      <c r="AW584" s="1"/>
      <c r="BD584" s="1"/>
      <c r="BE584" s="1"/>
      <c r="BF584" s="1"/>
      <c r="BJ584" s="1"/>
      <c r="BK584" s="1"/>
      <c r="BL584" s="1"/>
    </row>
    <row r="585" spans="40:64">
      <c r="AN585" s="1"/>
      <c r="AO585" s="1"/>
      <c r="AP585" s="1"/>
      <c r="AQ585" s="1"/>
      <c r="AR585" s="1"/>
      <c r="AS585" s="1"/>
      <c r="AU585" s="1"/>
      <c r="AV585" s="1"/>
      <c r="AW585" s="1"/>
      <c r="BD585" s="1"/>
      <c r="BE585" s="1"/>
      <c r="BF585" s="1"/>
      <c r="BJ585" s="1"/>
      <c r="BK585" s="1"/>
      <c r="BL585" s="1"/>
    </row>
    <row r="586" spans="40:64">
      <c r="AN586" s="1"/>
      <c r="AO586" s="1"/>
      <c r="AP586" s="1"/>
      <c r="AQ586" s="1"/>
      <c r="AR586" s="1"/>
      <c r="AS586" s="1"/>
      <c r="AU586" s="1"/>
      <c r="AV586" s="1"/>
      <c r="AW586" s="1"/>
      <c r="BD586" s="1"/>
      <c r="BE586" s="1"/>
      <c r="BF586" s="1"/>
      <c r="BJ586" s="1"/>
      <c r="BK586" s="1"/>
      <c r="BL586" s="1"/>
    </row>
    <row r="587" spans="40:64">
      <c r="AN587" s="1"/>
      <c r="AO587" s="1"/>
      <c r="AP587" s="1"/>
      <c r="AQ587" s="1"/>
      <c r="AR587" s="1"/>
      <c r="AS587" s="1"/>
      <c r="AU587" s="1"/>
      <c r="AV587" s="1"/>
      <c r="AW587" s="1"/>
      <c r="BD587" s="1"/>
      <c r="BE587" s="1"/>
      <c r="BF587" s="1"/>
      <c r="BJ587" s="1"/>
      <c r="BK587" s="1"/>
      <c r="BL587" s="1"/>
    </row>
    <row r="588" spans="40:64">
      <c r="AN588" s="1"/>
      <c r="AO588" s="1"/>
      <c r="AP588" s="1"/>
      <c r="AQ588" s="1"/>
      <c r="AR588" s="1"/>
      <c r="AS588" s="1"/>
      <c r="AU588" s="1"/>
      <c r="AV588" s="1"/>
      <c r="AW588" s="1"/>
      <c r="BD588" s="1"/>
      <c r="BE588" s="1"/>
      <c r="BF588" s="1"/>
      <c r="BJ588" s="1"/>
      <c r="BK588" s="1"/>
      <c r="BL588" s="1"/>
    </row>
    <row r="589" spans="40:64">
      <c r="AN589" s="1"/>
      <c r="AO589" s="1"/>
      <c r="AP589" s="1"/>
      <c r="AQ589" s="1"/>
      <c r="AR589" s="1"/>
      <c r="AS589" s="1"/>
      <c r="AU589" s="1"/>
      <c r="AV589" s="1"/>
      <c r="AW589" s="1"/>
      <c r="BD589" s="1"/>
      <c r="BE589" s="1"/>
      <c r="BF589" s="1"/>
      <c r="BJ589" s="1"/>
      <c r="BK589" s="1"/>
      <c r="BL589" s="1"/>
    </row>
    <row r="590" spans="40:64">
      <c r="AN590" s="1"/>
      <c r="AO590" s="1"/>
      <c r="AP590" s="1"/>
      <c r="AQ590" s="1"/>
      <c r="AR590" s="1"/>
      <c r="AS590" s="1"/>
      <c r="AU590" s="1"/>
      <c r="AV590" s="1"/>
      <c r="AW590" s="1"/>
      <c r="BD590" s="1"/>
      <c r="BE590" s="1"/>
      <c r="BF590" s="1"/>
      <c r="BJ590" s="1"/>
      <c r="BK590" s="1"/>
      <c r="BL590" s="1"/>
    </row>
    <row r="591" spans="40:64">
      <c r="AN591" s="1"/>
      <c r="AO591" s="1"/>
      <c r="AP591" s="1"/>
      <c r="AQ591" s="1"/>
      <c r="AR591" s="1"/>
      <c r="AS591" s="1"/>
      <c r="AU591" s="1"/>
      <c r="AV591" s="1"/>
      <c r="AW591" s="1"/>
      <c r="BD591" s="1"/>
      <c r="BE591" s="1"/>
      <c r="BF591" s="1"/>
      <c r="BJ591" s="1"/>
      <c r="BK591" s="1"/>
      <c r="BL591" s="1"/>
    </row>
    <row r="592" spans="40:64">
      <c r="AN592" s="1"/>
      <c r="AO592" s="1"/>
      <c r="AP592" s="1"/>
      <c r="AQ592" s="1"/>
      <c r="AR592" s="1"/>
      <c r="AS592" s="1"/>
      <c r="AU592" s="1"/>
      <c r="AV592" s="1"/>
      <c r="AW592" s="1"/>
      <c r="BD592" s="1"/>
      <c r="BE592" s="1"/>
      <c r="BF592" s="1"/>
      <c r="BJ592" s="1"/>
      <c r="BK592" s="1"/>
      <c r="BL592" s="1"/>
    </row>
    <row r="593" spans="40:64">
      <c r="AN593" s="1"/>
      <c r="AO593" s="1"/>
      <c r="AP593" s="1"/>
      <c r="AQ593" s="1"/>
      <c r="AR593" s="1"/>
      <c r="AS593" s="1"/>
      <c r="AU593" s="1"/>
      <c r="AV593" s="1"/>
      <c r="AW593" s="1"/>
      <c r="BD593" s="1"/>
      <c r="BE593" s="1"/>
      <c r="BF593" s="1"/>
      <c r="BJ593" s="1"/>
      <c r="BK593" s="1"/>
      <c r="BL593" s="1"/>
    </row>
    <row r="594" spans="40:64">
      <c r="AN594" s="1"/>
      <c r="AO594" s="1"/>
      <c r="AP594" s="1"/>
      <c r="AQ594" s="1"/>
      <c r="AR594" s="1"/>
      <c r="AS594" s="1"/>
      <c r="AU594" s="1"/>
      <c r="AV594" s="1"/>
      <c r="AW594" s="1"/>
      <c r="BD594" s="1"/>
      <c r="BE594" s="1"/>
      <c r="BF594" s="1"/>
      <c r="BJ594" s="1"/>
      <c r="BK594" s="1"/>
      <c r="BL594" s="1"/>
    </row>
    <row r="595" spans="40:64">
      <c r="AN595" s="1"/>
      <c r="AO595" s="1"/>
      <c r="AP595" s="1"/>
      <c r="AQ595" s="1"/>
      <c r="AR595" s="1"/>
      <c r="AS595" s="1"/>
      <c r="AU595" s="1"/>
      <c r="AV595" s="1"/>
      <c r="AW595" s="1"/>
      <c r="BD595" s="1"/>
      <c r="BE595" s="1"/>
      <c r="BF595" s="1"/>
      <c r="BJ595" s="1"/>
      <c r="BK595" s="1"/>
      <c r="BL595" s="1"/>
    </row>
    <row r="596" spans="40:64">
      <c r="AN596" s="1"/>
      <c r="AO596" s="1"/>
      <c r="AP596" s="1"/>
      <c r="AQ596" s="1"/>
      <c r="AR596" s="1"/>
      <c r="AS596" s="1"/>
      <c r="AU596" s="1"/>
      <c r="AV596" s="1"/>
      <c r="AW596" s="1"/>
      <c r="BD596" s="1"/>
      <c r="BE596" s="1"/>
      <c r="BF596" s="1"/>
      <c r="BJ596" s="1"/>
      <c r="BK596" s="1"/>
      <c r="BL596" s="1"/>
    </row>
    <row r="597" spans="40:64">
      <c r="AN597" s="1"/>
      <c r="AO597" s="1"/>
      <c r="AP597" s="1"/>
      <c r="AQ597" s="1"/>
      <c r="AR597" s="1"/>
      <c r="AS597" s="1"/>
      <c r="AU597" s="1"/>
      <c r="AV597" s="1"/>
      <c r="AW597" s="1"/>
      <c r="BD597" s="1"/>
      <c r="BE597" s="1"/>
      <c r="BF597" s="1"/>
      <c r="BJ597" s="1"/>
      <c r="BK597" s="1"/>
      <c r="BL597" s="1"/>
    </row>
    <row r="598" spans="40:64">
      <c r="AN598" s="1"/>
      <c r="AO598" s="1"/>
      <c r="AP598" s="1"/>
      <c r="AQ598" s="1"/>
      <c r="AR598" s="1"/>
      <c r="AS598" s="1"/>
      <c r="AU598" s="1"/>
      <c r="AV598" s="1"/>
      <c r="AW598" s="1"/>
      <c r="BD598" s="1"/>
      <c r="BE598" s="1"/>
      <c r="BF598" s="1"/>
      <c r="BJ598" s="1"/>
      <c r="BK598" s="1"/>
      <c r="BL598" s="1"/>
    </row>
    <row r="599" spans="40:64">
      <c r="AN599" s="1"/>
      <c r="AO599" s="1"/>
      <c r="AP599" s="1"/>
      <c r="AQ599" s="1"/>
      <c r="AR599" s="1"/>
      <c r="AS599" s="1"/>
      <c r="AU599" s="1"/>
      <c r="AV599" s="1"/>
      <c r="AW599" s="1"/>
      <c r="BD599" s="1"/>
      <c r="BE599" s="1"/>
      <c r="BF599" s="1"/>
      <c r="BJ599" s="1"/>
      <c r="BK599" s="1"/>
      <c r="BL599" s="1"/>
    </row>
    <row r="600" spans="40:64">
      <c r="AN600" s="1"/>
      <c r="AO600" s="1"/>
      <c r="AP600" s="1"/>
      <c r="AQ600" s="1"/>
      <c r="AR600" s="1"/>
      <c r="AS600" s="1"/>
      <c r="AU600" s="1"/>
      <c r="AV600" s="1"/>
      <c r="AW600" s="1"/>
      <c r="BD600" s="1"/>
      <c r="BE600" s="1"/>
      <c r="BF600" s="1"/>
      <c r="BJ600" s="1"/>
      <c r="BK600" s="1"/>
      <c r="BL600" s="1"/>
    </row>
    <row r="601" spans="40:64">
      <c r="AN601" s="1"/>
      <c r="AO601" s="1"/>
      <c r="AP601" s="1"/>
      <c r="AQ601" s="1"/>
      <c r="AR601" s="1"/>
      <c r="AS601" s="1"/>
      <c r="AU601" s="1"/>
      <c r="AV601" s="1"/>
      <c r="AW601" s="1"/>
      <c r="BD601" s="1"/>
      <c r="BE601" s="1"/>
      <c r="BF601" s="1"/>
      <c r="BJ601" s="1"/>
      <c r="BK601" s="1"/>
      <c r="BL601" s="1"/>
    </row>
    <row r="602" spans="40:64">
      <c r="AN602" s="1"/>
      <c r="AO602" s="1"/>
      <c r="AP602" s="1"/>
      <c r="AQ602" s="1"/>
      <c r="AR602" s="1"/>
      <c r="AS602" s="1"/>
      <c r="AU602" s="1"/>
      <c r="AV602" s="1"/>
      <c r="AW602" s="1"/>
      <c r="BD602" s="1"/>
      <c r="BE602" s="1"/>
      <c r="BF602" s="1"/>
      <c r="BJ602" s="1"/>
      <c r="BK602" s="1"/>
      <c r="BL602" s="1"/>
    </row>
    <row r="603" spans="40:64">
      <c r="AN603" s="1"/>
      <c r="AO603" s="1"/>
      <c r="AP603" s="1"/>
      <c r="AQ603" s="1"/>
      <c r="AR603" s="1"/>
      <c r="AS603" s="1"/>
      <c r="AU603" s="1"/>
      <c r="AV603" s="1"/>
      <c r="AW603" s="1"/>
      <c r="BD603" s="1"/>
      <c r="BE603" s="1"/>
      <c r="BF603" s="1"/>
      <c r="BJ603" s="1"/>
      <c r="BK603" s="1"/>
      <c r="BL603" s="1"/>
    </row>
    <row r="604" spans="40:64">
      <c r="AN604" s="1"/>
      <c r="AO604" s="1"/>
      <c r="AP604" s="1"/>
      <c r="AQ604" s="1"/>
      <c r="AR604" s="1"/>
      <c r="AS604" s="1"/>
      <c r="AU604" s="1"/>
      <c r="AV604" s="1"/>
      <c r="AW604" s="1"/>
      <c r="BD604" s="1"/>
      <c r="BE604" s="1"/>
      <c r="BF604" s="1"/>
      <c r="BJ604" s="1"/>
      <c r="BK604" s="1"/>
      <c r="BL604" s="1"/>
    </row>
    <row r="605" spans="40:64">
      <c r="AN605" s="1"/>
      <c r="AO605" s="1"/>
      <c r="AP605" s="1"/>
      <c r="AQ605" s="1"/>
      <c r="AR605" s="1"/>
      <c r="AS605" s="1"/>
      <c r="AU605" s="1"/>
      <c r="AV605" s="1"/>
      <c r="AW605" s="1"/>
      <c r="BD605" s="1"/>
      <c r="BE605" s="1"/>
      <c r="BF605" s="1"/>
      <c r="BJ605" s="1"/>
      <c r="BK605" s="1"/>
      <c r="BL605" s="1"/>
    </row>
    <row r="606" spans="40:64">
      <c r="AN606" s="1"/>
      <c r="AO606" s="1"/>
      <c r="AP606" s="1"/>
      <c r="AQ606" s="1"/>
      <c r="AR606" s="1"/>
      <c r="AS606" s="1"/>
      <c r="AU606" s="1"/>
      <c r="AV606" s="1"/>
      <c r="AW606" s="1"/>
      <c r="BD606" s="1"/>
      <c r="BE606" s="1"/>
      <c r="BF606" s="1"/>
      <c r="BJ606" s="1"/>
      <c r="BK606" s="1"/>
      <c r="BL606" s="1"/>
    </row>
    <row r="607" spans="40:64">
      <c r="AN607" s="1"/>
      <c r="AO607" s="1"/>
      <c r="AP607" s="1"/>
      <c r="AQ607" s="1"/>
      <c r="AR607" s="1"/>
      <c r="AS607" s="1"/>
      <c r="AU607" s="1"/>
      <c r="AV607" s="1"/>
      <c r="AW607" s="1"/>
      <c r="BD607" s="1"/>
      <c r="BE607" s="1"/>
      <c r="BF607" s="1"/>
      <c r="BJ607" s="1"/>
      <c r="BK607" s="1"/>
      <c r="BL607" s="1"/>
    </row>
    <row r="608" spans="40:64">
      <c r="AN608" s="1"/>
      <c r="AO608" s="1"/>
      <c r="AP608" s="1"/>
      <c r="AQ608" s="1"/>
      <c r="AR608" s="1"/>
      <c r="AS608" s="1"/>
      <c r="AU608" s="1"/>
      <c r="AV608" s="1"/>
      <c r="AW608" s="1"/>
      <c r="BD608" s="1"/>
      <c r="BE608" s="1"/>
      <c r="BF608" s="1"/>
      <c r="BJ608" s="1"/>
      <c r="BK608" s="1"/>
      <c r="BL608" s="1"/>
    </row>
    <row r="609" spans="40:64">
      <c r="AN609" s="1"/>
      <c r="AO609" s="1"/>
      <c r="AP609" s="1"/>
      <c r="AQ609" s="1"/>
      <c r="AR609" s="1"/>
      <c r="AS609" s="1"/>
      <c r="AU609" s="1"/>
      <c r="AV609" s="1"/>
      <c r="AW609" s="1"/>
      <c r="BD609" s="1"/>
      <c r="BE609" s="1"/>
      <c r="BF609" s="1"/>
      <c r="BJ609" s="1"/>
      <c r="BK609" s="1"/>
      <c r="BL609" s="1"/>
    </row>
    <row r="610" spans="40:64">
      <c r="AN610" s="1"/>
      <c r="AO610" s="1"/>
      <c r="AP610" s="1"/>
      <c r="AQ610" s="1"/>
      <c r="AR610" s="1"/>
      <c r="AS610" s="1"/>
      <c r="AU610" s="1"/>
      <c r="AV610" s="1"/>
      <c r="AW610" s="1"/>
      <c r="BD610" s="1"/>
      <c r="BE610" s="1"/>
      <c r="BF610" s="1"/>
      <c r="BJ610" s="1"/>
      <c r="BK610" s="1"/>
      <c r="BL610" s="1"/>
    </row>
    <row r="611" spans="40:64">
      <c r="AN611" s="1"/>
      <c r="AO611" s="1"/>
      <c r="AP611" s="1"/>
      <c r="AQ611" s="1"/>
      <c r="AR611" s="1"/>
      <c r="AS611" s="1"/>
      <c r="AU611" s="1"/>
      <c r="AV611" s="1"/>
      <c r="AW611" s="1"/>
      <c r="BD611" s="1"/>
      <c r="BE611" s="1"/>
      <c r="BF611" s="1"/>
      <c r="BJ611" s="1"/>
      <c r="BK611" s="1"/>
      <c r="BL611" s="1"/>
    </row>
    <row r="612" spans="40:64">
      <c r="AN612" s="1"/>
      <c r="AO612" s="1"/>
      <c r="AP612" s="1"/>
      <c r="AQ612" s="1"/>
      <c r="AR612" s="1"/>
      <c r="AS612" s="1"/>
      <c r="AU612" s="1"/>
      <c r="AV612" s="1"/>
      <c r="AW612" s="1"/>
      <c r="BD612" s="1"/>
      <c r="BE612" s="1"/>
      <c r="BF612" s="1"/>
      <c r="BJ612" s="1"/>
      <c r="BK612" s="1"/>
      <c r="BL612" s="1"/>
    </row>
    <row r="613" spans="40:64">
      <c r="AN613" s="1"/>
      <c r="AO613" s="1"/>
      <c r="AP613" s="1"/>
      <c r="AQ613" s="1"/>
      <c r="AR613" s="1"/>
      <c r="AS613" s="1"/>
      <c r="AU613" s="1"/>
      <c r="AV613" s="1"/>
      <c r="AW613" s="1"/>
      <c r="BD613" s="1"/>
      <c r="BE613" s="1"/>
      <c r="BF613" s="1"/>
      <c r="BJ613" s="1"/>
      <c r="BK613" s="1"/>
      <c r="BL613" s="1"/>
    </row>
    <row r="614" spans="40:64">
      <c r="AN614" s="1"/>
      <c r="AO614" s="1"/>
      <c r="AP614" s="1"/>
      <c r="AQ614" s="1"/>
      <c r="AR614" s="1"/>
      <c r="AS614" s="1"/>
      <c r="AU614" s="1"/>
      <c r="AV614" s="1"/>
      <c r="AW614" s="1"/>
      <c r="BD614" s="1"/>
      <c r="BE614" s="1"/>
      <c r="BF614" s="1"/>
      <c r="BJ614" s="1"/>
      <c r="BK614" s="1"/>
      <c r="BL614" s="1"/>
    </row>
    <row r="615" spans="40:64">
      <c r="AN615" s="1"/>
      <c r="AO615" s="1"/>
      <c r="AP615" s="1"/>
      <c r="AQ615" s="1"/>
      <c r="AR615" s="1"/>
      <c r="AS615" s="1"/>
      <c r="AU615" s="1"/>
      <c r="AV615" s="1"/>
      <c r="AW615" s="1"/>
      <c r="BD615" s="1"/>
      <c r="BE615" s="1"/>
      <c r="BF615" s="1"/>
      <c r="BJ615" s="1"/>
      <c r="BK615" s="1"/>
      <c r="BL615" s="1"/>
    </row>
    <row r="616" spans="40:64">
      <c r="AN616" s="1"/>
      <c r="AO616" s="1"/>
      <c r="AP616" s="1"/>
      <c r="AQ616" s="1"/>
      <c r="AR616" s="1"/>
      <c r="AS616" s="1"/>
      <c r="AU616" s="1"/>
      <c r="AV616" s="1"/>
      <c r="AW616" s="1"/>
      <c r="BD616" s="1"/>
      <c r="BE616" s="1"/>
      <c r="BF616" s="1"/>
      <c r="BJ616" s="1"/>
      <c r="BK616" s="1"/>
      <c r="BL616" s="1"/>
    </row>
    <row r="617" spans="40:64">
      <c r="AN617" s="1"/>
      <c r="AO617" s="1"/>
      <c r="AP617" s="1"/>
      <c r="AQ617" s="1"/>
      <c r="AR617" s="1"/>
      <c r="AS617" s="1"/>
      <c r="AU617" s="1"/>
      <c r="AV617" s="1"/>
      <c r="AW617" s="1"/>
      <c r="BD617" s="1"/>
      <c r="BE617" s="1"/>
      <c r="BF617" s="1"/>
      <c r="BJ617" s="1"/>
      <c r="BK617" s="1"/>
      <c r="BL617" s="1"/>
    </row>
    <row r="618" spans="40:64">
      <c r="AN618" s="1"/>
      <c r="AO618" s="1"/>
      <c r="AP618" s="1"/>
      <c r="AQ618" s="1"/>
      <c r="AR618" s="1"/>
      <c r="AS618" s="1"/>
      <c r="AU618" s="1"/>
      <c r="AV618" s="1"/>
      <c r="AW618" s="1"/>
      <c r="BD618" s="1"/>
      <c r="BE618" s="1"/>
      <c r="BF618" s="1"/>
      <c r="BJ618" s="1"/>
      <c r="BK618" s="1"/>
      <c r="BL618" s="1"/>
    </row>
    <row r="619" spans="40:64">
      <c r="AN619" s="1"/>
      <c r="AO619" s="1"/>
      <c r="AP619" s="1"/>
      <c r="AQ619" s="1"/>
      <c r="AR619" s="1"/>
      <c r="AS619" s="1"/>
      <c r="AU619" s="1"/>
      <c r="AV619" s="1"/>
      <c r="AW619" s="1"/>
      <c r="BD619" s="1"/>
      <c r="BE619" s="1"/>
      <c r="BF619" s="1"/>
      <c r="BJ619" s="1"/>
      <c r="BK619" s="1"/>
      <c r="BL619" s="1"/>
    </row>
    <row r="620" spans="40:64">
      <c r="AN620" s="1"/>
      <c r="AO620" s="1"/>
      <c r="AP620" s="1"/>
      <c r="AQ620" s="1"/>
      <c r="AR620" s="1"/>
      <c r="AS620" s="1"/>
      <c r="AU620" s="1"/>
      <c r="AV620" s="1"/>
      <c r="AW620" s="1"/>
      <c r="BD620" s="1"/>
      <c r="BE620" s="1"/>
      <c r="BF620" s="1"/>
      <c r="BJ620" s="1"/>
      <c r="BK620" s="1"/>
      <c r="BL620" s="1"/>
    </row>
    <row r="621" spans="40:64">
      <c r="AN621" s="1"/>
      <c r="AO621" s="1"/>
      <c r="AP621" s="1"/>
      <c r="AQ621" s="1"/>
      <c r="AR621" s="1"/>
      <c r="AS621" s="1"/>
      <c r="AU621" s="1"/>
      <c r="AV621" s="1"/>
      <c r="AW621" s="1"/>
      <c r="BD621" s="1"/>
      <c r="BE621" s="1"/>
      <c r="BF621" s="1"/>
      <c r="BJ621" s="1"/>
      <c r="BK621" s="1"/>
      <c r="BL621" s="1"/>
    </row>
    <row r="622" spans="40:64">
      <c r="AN622" s="1"/>
      <c r="AO622" s="1"/>
      <c r="AP622" s="1"/>
      <c r="AQ622" s="1"/>
      <c r="AR622" s="1"/>
      <c r="AS622" s="1"/>
      <c r="AU622" s="1"/>
      <c r="AV622" s="1"/>
      <c r="AW622" s="1"/>
      <c r="BD622" s="1"/>
      <c r="BE622" s="1"/>
      <c r="BF622" s="1"/>
      <c r="BJ622" s="1"/>
      <c r="BK622" s="1"/>
      <c r="BL622" s="1"/>
    </row>
    <row r="623" spans="40:64">
      <c r="AN623" s="1"/>
      <c r="AO623" s="1"/>
      <c r="AP623" s="1"/>
      <c r="AQ623" s="1"/>
      <c r="AR623" s="1"/>
      <c r="AS623" s="1"/>
      <c r="AU623" s="1"/>
      <c r="AV623" s="1"/>
      <c r="AW623" s="1"/>
      <c r="BD623" s="1"/>
      <c r="BE623" s="1"/>
      <c r="BF623" s="1"/>
      <c r="BJ623" s="1"/>
      <c r="BK623" s="1"/>
      <c r="BL623" s="1"/>
    </row>
    <row r="624" spans="40:64">
      <c r="AN624" s="1"/>
      <c r="AO624" s="1"/>
      <c r="AP624" s="1"/>
      <c r="AQ624" s="1"/>
      <c r="AR624" s="1"/>
      <c r="AS624" s="1"/>
      <c r="AU624" s="1"/>
      <c r="AV624" s="1"/>
      <c r="AW624" s="1"/>
      <c r="BD624" s="1"/>
      <c r="BE624" s="1"/>
      <c r="BF624" s="1"/>
      <c r="BJ624" s="1"/>
      <c r="BK624" s="1"/>
      <c r="BL624" s="1"/>
    </row>
    <row r="625" spans="40:64">
      <c r="AN625" s="1"/>
      <c r="AO625" s="1"/>
      <c r="AP625" s="1"/>
      <c r="AQ625" s="1"/>
      <c r="AR625" s="1"/>
      <c r="AS625" s="1"/>
      <c r="AU625" s="1"/>
      <c r="AV625" s="1"/>
      <c r="AW625" s="1"/>
      <c r="BD625" s="1"/>
      <c r="BE625" s="1"/>
      <c r="BF625" s="1"/>
      <c r="BJ625" s="1"/>
      <c r="BK625" s="1"/>
      <c r="BL625" s="1"/>
    </row>
    <row r="626" spans="40:64">
      <c r="AN626" s="1"/>
      <c r="AO626" s="1"/>
      <c r="AP626" s="1"/>
      <c r="AQ626" s="1"/>
      <c r="AR626" s="1"/>
      <c r="AS626" s="1"/>
      <c r="AU626" s="1"/>
      <c r="AV626" s="1"/>
      <c r="AW626" s="1"/>
      <c r="BD626" s="1"/>
      <c r="BE626" s="1"/>
      <c r="BF626" s="1"/>
      <c r="BJ626" s="1"/>
      <c r="BK626" s="1"/>
      <c r="BL626" s="1"/>
    </row>
    <row r="627" spans="40:64">
      <c r="AN627" s="1"/>
      <c r="AO627" s="1"/>
      <c r="AP627" s="1"/>
      <c r="AQ627" s="1"/>
      <c r="AR627" s="1"/>
      <c r="AS627" s="1"/>
      <c r="AU627" s="1"/>
      <c r="AV627" s="1"/>
      <c r="AW627" s="1"/>
      <c r="BD627" s="1"/>
      <c r="BE627" s="1"/>
      <c r="BF627" s="1"/>
      <c r="BJ627" s="1"/>
      <c r="BK627" s="1"/>
      <c r="BL627" s="1"/>
    </row>
    <row r="628" spans="40:64">
      <c r="AN628" s="1"/>
      <c r="AO628" s="1"/>
      <c r="AP628" s="1"/>
      <c r="AQ628" s="1"/>
      <c r="AR628" s="1"/>
      <c r="AS628" s="1"/>
      <c r="AU628" s="1"/>
      <c r="AV628" s="1"/>
      <c r="AW628" s="1"/>
      <c r="BD628" s="1"/>
      <c r="BE628" s="1"/>
      <c r="BF628" s="1"/>
      <c r="BJ628" s="1"/>
      <c r="BK628" s="1"/>
      <c r="BL628" s="1"/>
    </row>
    <row r="629" spans="40:64">
      <c r="AN629" s="1"/>
      <c r="AO629" s="1"/>
      <c r="AP629" s="1"/>
      <c r="AQ629" s="1"/>
      <c r="AR629" s="1"/>
      <c r="AS629" s="1"/>
      <c r="AU629" s="1"/>
      <c r="AV629" s="1"/>
      <c r="AW629" s="1"/>
      <c r="BD629" s="1"/>
      <c r="BE629" s="1"/>
      <c r="BF629" s="1"/>
      <c r="BJ629" s="1"/>
      <c r="BK629" s="1"/>
      <c r="BL629" s="1"/>
    </row>
    <row r="630" spans="40:64">
      <c r="AN630" s="1"/>
      <c r="AO630" s="1"/>
      <c r="AP630" s="1"/>
      <c r="AQ630" s="1"/>
      <c r="AR630" s="1"/>
      <c r="AS630" s="1"/>
      <c r="AU630" s="1"/>
      <c r="AV630" s="1"/>
      <c r="AW630" s="1"/>
      <c r="BD630" s="1"/>
      <c r="BE630" s="1"/>
      <c r="BF630" s="1"/>
      <c r="BJ630" s="1"/>
      <c r="BK630" s="1"/>
      <c r="BL630" s="1"/>
    </row>
    <row r="631" spans="40:64">
      <c r="AN631" s="1"/>
      <c r="AO631" s="1"/>
      <c r="AP631" s="1"/>
      <c r="AQ631" s="1"/>
      <c r="AR631" s="1"/>
      <c r="AS631" s="1"/>
      <c r="AU631" s="1"/>
      <c r="AV631" s="1"/>
      <c r="AW631" s="1"/>
      <c r="BD631" s="1"/>
      <c r="BE631" s="1"/>
      <c r="BF631" s="1"/>
      <c r="BJ631" s="1"/>
      <c r="BK631" s="1"/>
      <c r="BL631" s="1"/>
    </row>
    <row r="632" spans="40:64">
      <c r="AN632" s="1"/>
      <c r="AO632" s="1"/>
      <c r="AP632" s="1"/>
      <c r="AQ632" s="1"/>
      <c r="AR632" s="1"/>
      <c r="AS632" s="1"/>
      <c r="AU632" s="1"/>
      <c r="AV632" s="1"/>
      <c r="AW632" s="1"/>
      <c r="BD632" s="1"/>
      <c r="BE632" s="1"/>
      <c r="BF632" s="1"/>
      <c r="BJ632" s="1"/>
      <c r="BK632" s="1"/>
      <c r="BL632" s="1"/>
    </row>
    <row r="633" spans="40:64">
      <c r="AN633" s="1"/>
      <c r="AO633" s="1"/>
      <c r="AP633" s="1"/>
      <c r="AQ633" s="1"/>
      <c r="AR633" s="1"/>
      <c r="AS633" s="1"/>
      <c r="AU633" s="1"/>
      <c r="AV633" s="1"/>
      <c r="AW633" s="1"/>
      <c r="BD633" s="1"/>
      <c r="BE633" s="1"/>
      <c r="BF633" s="1"/>
      <c r="BJ633" s="1"/>
      <c r="BK633" s="1"/>
      <c r="BL633" s="1"/>
    </row>
    <row r="634" spans="40:64">
      <c r="AN634" s="1"/>
      <c r="AO634" s="1"/>
      <c r="AP634" s="1"/>
      <c r="AQ634" s="1"/>
      <c r="AR634" s="1"/>
      <c r="AS634" s="1"/>
      <c r="AU634" s="1"/>
      <c r="AV634" s="1"/>
      <c r="AW634" s="1"/>
      <c r="BD634" s="1"/>
      <c r="BE634" s="1"/>
      <c r="BF634" s="1"/>
      <c r="BJ634" s="1"/>
      <c r="BK634" s="1"/>
      <c r="BL634" s="1"/>
    </row>
    <row r="635" spans="40:64">
      <c r="AN635" s="1"/>
      <c r="AO635" s="1"/>
      <c r="AP635" s="1"/>
      <c r="AQ635" s="1"/>
      <c r="AR635" s="1"/>
      <c r="AS635" s="1"/>
      <c r="AU635" s="1"/>
      <c r="AV635" s="1"/>
      <c r="AW635" s="1"/>
      <c r="BD635" s="1"/>
      <c r="BE635" s="1"/>
      <c r="BF635" s="1"/>
      <c r="BJ635" s="1"/>
      <c r="BK635" s="1"/>
      <c r="BL635" s="1"/>
    </row>
    <row r="636" spans="40:64">
      <c r="AN636" s="1"/>
      <c r="AO636" s="1"/>
      <c r="AP636" s="1"/>
      <c r="AQ636" s="1"/>
      <c r="AR636" s="1"/>
      <c r="AS636" s="1"/>
      <c r="AU636" s="1"/>
      <c r="AV636" s="1"/>
      <c r="AW636" s="1"/>
      <c r="BD636" s="1"/>
      <c r="BE636" s="1"/>
      <c r="BF636" s="1"/>
      <c r="BJ636" s="1"/>
      <c r="BK636" s="1"/>
      <c r="BL636" s="1"/>
    </row>
    <row r="637" spans="40:64">
      <c r="AN637" s="1"/>
      <c r="AO637" s="1"/>
      <c r="AP637" s="1"/>
      <c r="AQ637" s="1"/>
      <c r="AR637" s="1"/>
      <c r="AS637" s="1"/>
      <c r="AU637" s="1"/>
      <c r="AV637" s="1"/>
      <c r="AW637" s="1"/>
      <c r="BD637" s="1"/>
      <c r="BE637" s="1"/>
      <c r="BF637" s="1"/>
      <c r="BJ637" s="1"/>
      <c r="BK637" s="1"/>
      <c r="BL637" s="1"/>
    </row>
    <row r="638" spans="40:64">
      <c r="AN638" s="1"/>
      <c r="AO638" s="1"/>
      <c r="AP638" s="1"/>
      <c r="AQ638" s="1"/>
      <c r="AR638" s="1"/>
      <c r="AS638" s="1"/>
      <c r="AU638" s="1"/>
      <c r="AV638" s="1"/>
      <c r="AW638" s="1"/>
      <c r="BD638" s="1"/>
      <c r="BE638" s="1"/>
      <c r="BF638" s="1"/>
      <c r="BJ638" s="1"/>
      <c r="BK638" s="1"/>
      <c r="BL638" s="1"/>
    </row>
    <row r="639" spans="40:64">
      <c r="AN639" s="1"/>
      <c r="AO639" s="1"/>
      <c r="AP639" s="1"/>
      <c r="AQ639" s="1"/>
      <c r="AR639" s="1"/>
      <c r="AS639" s="1"/>
      <c r="AU639" s="1"/>
      <c r="AV639" s="1"/>
      <c r="AW639" s="1"/>
      <c r="BD639" s="1"/>
      <c r="BE639" s="1"/>
      <c r="BF639" s="1"/>
      <c r="BJ639" s="1"/>
      <c r="BK639" s="1"/>
      <c r="BL639" s="1"/>
    </row>
    <row r="640" spans="40:64">
      <c r="AN640" s="1"/>
      <c r="AO640" s="1"/>
      <c r="AP640" s="1"/>
      <c r="AQ640" s="1"/>
      <c r="AR640" s="1"/>
      <c r="AS640" s="1"/>
      <c r="AU640" s="1"/>
      <c r="AV640" s="1"/>
      <c r="AW640" s="1"/>
      <c r="BD640" s="1"/>
      <c r="BE640" s="1"/>
      <c r="BF640" s="1"/>
      <c r="BJ640" s="1"/>
      <c r="BK640" s="1"/>
      <c r="BL640" s="1"/>
    </row>
    <row r="641" spans="40:64">
      <c r="AN641" s="1"/>
      <c r="AO641" s="1"/>
      <c r="AP641" s="1"/>
      <c r="AQ641" s="1"/>
      <c r="AR641" s="1"/>
      <c r="AS641" s="1"/>
      <c r="AU641" s="1"/>
      <c r="AV641" s="1"/>
      <c r="AW641" s="1"/>
      <c r="BD641" s="1"/>
      <c r="BE641" s="1"/>
      <c r="BF641" s="1"/>
      <c r="BJ641" s="1"/>
      <c r="BK641" s="1"/>
      <c r="BL641" s="1"/>
    </row>
    <row r="642" spans="40:64">
      <c r="AN642" s="1"/>
      <c r="AO642" s="1"/>
      <c r="AP642" s="1"/>
      <c r="AQ642" s="1"/>
      <c r="AR642" s="1"/>
      <c r="AS642" s="1"/>
      <c r="AU642" s="1"/>
      <c r="AV642" s="1"/>
      <c r="AW642" s="1"/>
      <c r="BD642" s="1"/>
      <c r="BE642" s="1"/>
      <c r="BF642" s="1"/>
      <c r="BJ642" s="1"/>
      <c r="BK642" s="1"/>
      <c r="BL642" s="1"/>
    </row>
    <row r="643" spans="40:64">
      <c r="AN643" s="1"/>
      <c r="AO643" s="1"/>
      <c r="AP643" s="1"/>
      <c r="AQ643" s="1"/>
      <c r="AR643" s="1"/>
      <c r="AS643" s="1"/>
      <c r="AU643" s="1"/>
      <c r="AV643" s="1"/>
      <c r="AW643" s="1"/>
      <c r="BD643" s="1"/>
      <c r="BE643" s="1"/>
      <c r="BF643" s="1"/>
      <c r="BJ643" s="1"/>
      <c r="BK643" s="1"/>
      <c r="BL643" s="1"/>
    </row>
    <row r="644" spans="40:64">
      <c r="AN644" s="1"/>
      <c r="AO644" s="1"/>
      <c r="AP644" s="1"/>
      <c r="AQ644" s="1"/>
      <c r="AR644" s="1"/>
      <c r="AS644" s="1"/>
      <c r="AU644" s="1"/>
      <c r="AV644" s="1"/>
      <c r="AW644" s="1"/>
      <c r="BD644" s="1"/>
      <c r="BE644" s="1"/>
      <c r="BF644" s="1"/>
      <c r="BJ644" s="1"/>
      <c r="BK644" s="1"/>
      <c r="BL644" s="1"/>
    </row>
    <row r="645" spans="40:64">
      <c r="AN645" s="1"/>
      <c r="AO645" s="1"/>
      <c r="AP645" s="1"/>
      <c r="AQ645" s="1"/>
      <c r="AR645" s="1"/>
      <c r="AS645" s="1"/>
      <c r="AU645" s="1"/>
      <c r="AV645" s="1"/>
      <c r="AW645" s="1"/>
      <c r="BD645" s="1"/>
      <c r="BE645" s="1"/>
      <c r="BF645" s="1"/>
      <c r="BJ645" s="1"/>
      <c r="BK645" s="1"/>
      <c r="BL645" s="1"/>
    </row>
    <row r="646" spans="40:64">
      <c r="AN646" s="1"/>
      <c r="AO646" s="1"/>
      <c r="AP646" s="1"/>
      <c r="AQ646" s="1"/>
      <c r="AR646" s="1"/>
      <c r="AS646" s="1"/>
      <c r="AU646" s="1"/>
      <c r="AV646" s="1"/>
      <c r="AW646" s="1"/>
      <c r="BD646" s="1"/>
      <c r="BE646" s="1"/>
      <c r="BF646" s="1"/>
      <c r="BJ646" s="1"/>
      <c r="BK646" s="1"/>
      <c r="BL646" s="1"/>
    </row>
    <row r="647" spans="40:64">
      <c r="AN647" s="1"/>
      <c r="AO647" s="1"/>
      <c r="AP647" s="1"/>
      <c r="AQ647" s="1"/>
      <c r="AR647" s="1"/>
      <c r="AS647" s="1"/>
      <c r="AU647" s="1"/>
      <c r="AV647" s="1"/>
      <c r="AW647" s="1"/>
      <c r="BD647" s="1"/>
      <c r="BE647" s="1"/>
      <c r="BF647" s="1"/>
      <c r="BJ647" s="1"/>
      <c r="BK647" s="1"/>
      <c r="BL647" s="1"/>
    </row>
    <row r="648" spans="40:64">
      <c r="AN648" s="1"/>
      <c r="AO648" s="1"/>
      <c r="AP648" s="1"/>
      <c r="AQ648" s="1"/>
      <c r="AR648" s="1"/>
      <c r="AS648" s="1"/>
      <c r="AU648" s="1"/>
      <c r="AV648" s="1"/>
      <c r="AW648" s="1"/>
      <c r="BD648" s="1"/>
      <c r="BE648" s="1"/>
      <c r="BF648" s="1"/>
      <c r="BJ648" s="1"/>
      <c r="BK648" s="1"/>
      <c r="BL648" s="1"/>
    </row>
    <row r="649" spans="40:64">
      <c r="AN649" s="1"/>
      <c r="AO649" s="1"/>
      <c r="AP649" s="1"/>
      <c r="AQ649" s="1"/>
      <c r="AR649" s="1"/>
      <c r="AS649" s="1"/>
      <c r="AU649" s="1"/>
      <c r="AV649" s="1"/>
      <c r="AW649" s="1"/>
      <c r="BD649" s="1"/>
      <c r="BE649" s="1"/>
      <c r="BF649" s="1"/>
      <c r="BJ649" s="1"/>
      <c r="BK649" s="1"/>
      <c r="BL649" s="1"/>
    </row>
    <row r="650" spans="40:64">
      <c r="AN650" s="1"/>
      <c r="AO650" s="1"/>
      <c r="AP650" s="1"/>
      <c r="AQ650" s="1"/>
      <c r="AR650" s="1"/>
      <c r="AS650" s="1"/>
      <c r="AU650" s="1"/>
      <c r="AV650" s="1"/>
      <c r="AW650" s="1"/>
      <c r="BD650" s="1"/>
      <c r="BE650" s="1"/>
      <c r="BF650" s="1"/>
      <c r="BJ650" s="1"/>
      <c r="BK650" s="1"/>
      <c r="BL650" s="1"/>
    </row>
    <row r="651" spans="40:64">
      <c r="AN651" s="1"/>
      <c r="AO651" s="1"/>
      <c r="AP651" s="1"/>
      <c r="AQ651" s="1"/>
      <c r="AR651" s="1"/>
      <c r="AS651" s="1"/>
      <c r="AU651" s="1"/>
      <c r="AV651" s="1"/>
      <c r="AW651" s="1"/>
      <c r="BD651" s="1"/>
      <c r="BE651" s="1"/>
      <c r="BF651" s="1"/>
      <c r="BJ651" s="1"/>
      <c r="BK651" s="1"/>
      <c r="BL651" s="1"/>
    </row>
    <row r="652" spans="40:64">
      <c r="AN652" s="1"/>
      <c r="AO652" s="1"/>
      <c r="AP652" s="1"/>
      <c r="AQ652" s="1"/>
      <c r="AR652" s="1"/>
      <c r="AS652" s="1"/>
      <c r="AU652" s="1"/>
      <c r="AV652" s="1"/>
      <c r="AW652" s="1"/>
      <c r="BD652" s="1"/>
      <c r="BE652" s="1"/>
      <c r="BF652" s="1"/>
      <c r="BJ652" s="1"/>
      <c r="BK652" s="1"/>
      <c r="BL652" s="1"/>
    </row>
    <row r="653" spans="40:64">
      <c r="AN653" s="1"/>
      <c r="AO653" s="1"/>
      <c r="AP653" s="1"/>
      <c r="AQ653" s="1"/>
      <c r="AR653" s="1"/>
      <c r="AS653" s="1"/>
      <c r="AU653" s="1"/>
      <c r="AV653" s="1"/>
      <c r="AW653" s="1"/>
      <c r="BD653" s="1"/>
      <c r="BE653" s="1"/>
      <c r="BF653" s="1"/>
      <c r="BJ653" s="1"/>
      <c r="BK653" s="1"/>
      <c r="BL653" s="1"/>
    </row>
    <row r="654" spans="40:64">
      <c r="AN654" s="1"/>
      <c r="AO654" s="1"/>
      <c r="AP654" s="1"/>
      <c r="AQ654" s="1"/>
      <c r="AR654" s="1"/>
      <c r="AS654" s="1"/>
      <c r="AU654" s="1"/>
      <c r="AV654" s="1"/>
      <c r="AW654" s="1"/>
      <c r="BD654" s="1"/>
      <c r="BE654" s="1"/>
      <c r="BF654" s="1"/>
      <c r="BJ654" s="1"/>
      <c r="BK654" s="1"/>
      <c r="BL654" s="1"/>
    </row>
    <row r="655" spans="40:64">
      <c r="AN655" s="1"/>
      <c r="AO655" s="1"/>
      <c r="AP655" s="1"/>
      <c r="AQ655" s="1"/>
      <c r="AR655" s="1"/>
      <c r="AS655" s="1"/>
      <c r="AU655" s="1"/>
      <c r="AV655" s="1"/>
      <c r="AW655" s="1"/>
      <c r="BD655" s="1"/>
      <c r="BE655" s="1"/>
      <c r="BF655" s="1"/>
      <c r="BJ655" s="1"/>
      <c r="BK655" s="1"/>
      <c r="BL655" s="1"/>
    </row>
    <row r="656" spans="40:64">
      <c r="AN656" s="1"/>
      <c r="AO656" s="1"/>
      <c r="AP656" s="1"/>
      <c r="AQ656" s="1"/>
      <c r="AR656" s="1"/>
      <c r="AS656" s="1"/>
      <c r="AU656" s="1"/>
      <c r="AV656" s="1"/>
      <c r="AW656" s="1"/>
      <c r="BD656" s="1"/>
      <c r="BE656" s="1"/>
      <c r="BF656" s="1"/>
      <c r="BJ656" s="1"/>
      <c r="BK656" s="1"/>
      <c r="BL656" s="1"/>
    </row>
    <row r="657" spans="40:64">
      <c r="AN657" s="1"/>
      <c r="AO657" s="1"/>
      <c r="AP657" s="1"/>
      <c r="AQ657" s="1"/>
      <c r="AR657" s="1"/>
      <c r="AS657" s="1"/>
      <c r="AU657" s="1"/>
      <c r="AV657" s="1"/>
      <c r="AW657" s="1"/>
      <c r="BD657" s="1"/>
      <c r="BE657" s="1"/>
      <c r="BF657" s="1"/>
      <c r="BJ657" s="1"/>
      <c r="BK657" s="1"/>
      <c r="BL657" s="1"/>
    </row>
    <row r="658" spans="40:64">
      <c r="AN658" s="1"/>
      <c r="AO658" s="1"/>
      <c r="AP658" s="1"/>
      <c r="AQ658" s="1"/>
      <c r="AR658" s="1"/>
      <c r="AS658" s="1"/>
      <c r="AU658" s="1"/>
      <c r="AV658" s="1"/>
      <c r="AW658" s="1"/>
      <c r="BD658" s="1"/>
      <c r="BE658" s="1"/>
      <c r="BF658" s="1"/>
      <c r="BJ658" s="1"/>
      <c r="BK658" s="1"/>
      <c r="BL658" s="1"/>
    </row>
    <row r="659" spans="40:64">
      <c r="AN659" s="1"/>
      <c r="AO659" s="1"/>
      <c r="AP659" s="1"/>
      <c r="AQ659" s="1"/>
      <c r="AR659" s="1"/>
      <c r="AS659" s="1"/>
      <c r="AU659" s="1"/>
      <c r="AV659" s="1"/>
      <c r="AW659" s="1"/>
      <c r="BD659" s="1"/>
      <c r="BE659" s="1"/>
      <c r="BF659" s="1"/>
      <c r="BJ659" s="1"/>
      <c r="BK659" s="1"/>
      <c r="BL659" s="1"/>
    </row>
    <row r="660" spans="40:64">
      <c r="AN660" s="1"/>
      <c r="AO660" s="1"/>
      <c r="AP660" s="1"/>
      <c r="AQ660" s="1"/>
      <c r="AR660" s="1"/>
      <c r="AS660" s="1"/>
      <c r="AU660" s="1"/>
      <c r="AV660" s="1"/>
      <c r="AW660" s="1"/>
      <c r="BD660" s="1"/>
      <c r="BE660" s="1"/>
      <c r="BF660" s="1"/>
      <c r="BJ660" s="1"/>
      <c r="BK660" s="1"/>
      <c r="BL660" s="1"/>
    </row>
    <row r="661" spans="40:64">
      <c r="AN661" s="1"/>
      <c r="AO661" s="1"/>
      <c r="AP661" s="1"/>
      <c r="AQ661" s="1"/>
      <c r="AR661" s="1"/>
      <c r="AS661" s="1"/>
      <c r="AU661" s="1"/>
      <c r="AV661" s="1"/>
      <c r="AW661" s="1"/>
      <c r="BD661" s="1"/>
      <c r="BE661" s="1"/>
      <c r="BF661" s="1"/>
      <c r="BJ661" s="1"/>
      <c r="BK661" s="1"/>
      <c r="BL661" s="1"/>
    </row>
    <row r="662" spans="40:64">
      <c r="AN662" s="1"/>
      <c r="AO662" s="1"/>
      <c r="AP662" s="1"/>
      <c r="AQ662" s="1"/>
      <c r="AR662" s="1"/>
      <c r="AS662" s="1"/>
      <c r="AU662" s="1"/>
      <c r="AV662" s="1"/>
      <c r="AW662" s="1"/>
      <c r="BD662" s="1"/>
      <c r="BE662" s="1"/>
      <c r="BF662" s="1"/>
      <c r="BJ662" s="1"/>
      <c r="BK662" s="1"/>
      <c r="BL662" s="1"/>
    </row>
    <row r="663" spans="40:64">
      <c r="AN663" s="1"/>
      <c r="AO663" s="1"/>
      <c r="AP663" s="1"/>
      <c r="AQ663" s="1"/>
      <c r="AR663" s="1"/>
      <c r="AS663" s="1"/>
      <c r="AU663" s="1"/>
      <c r="AV663" s="1"/>
      <c r="AW663" s="1"/>
      <c r="BD663" s="1"/>
      <c r="BE663" s="1"/>
      <c r="BF663" s="1"/>
      <c r="BJ663" s="1"/>
      <c r="BK663" s="1"/>
      <c r="BL663" s="1"/>
    </row>
    <row r="664" spans="40:64">
      <c r="AN664" s="1"/>
      <c r="AO664" s="1"/>
      <c r="AP664" s="1"/>
      <c r="AQ664" s="1"/>
      <c r="AR664" s="1"/>
      <c r="AS664" s="1"/>
      <c r="AU664" s="1"/>
      <c r="AV664" s="1"/>
      <c r="AW664" s="1"/>
      <c r="BD664" s="1"/>
      <c r="BE664" s="1"/>
      <c r="BF664" s="1"/>
      <c r="BJ664" s="1"/>
      <c r="BK664" s="1"/>
      <c r="BL664" s="1"/>
    </row>
    <row r="665" spans="40:64">
      <c r="AN665" s="1"/>
      <c r="AO665" s="1"/>
      <c r="AP665" s="1"/>
      <c r="AQ665" s="1"/>
      <c r="AR665" s="1"/>
      <c r="AS665" s="1"/>
      <c r="AU665" s="1"/>
      <c r="AV665" s="1"/>
      <c r="AW665" s="1"/>
      <c r="BD665" s="1"/>
      <c r="BE665" s="1"/>
      <c r="BF665" s="1"/>
      <c r="BJ665" s="1"/>
      <c r="BK665" s="1"/>
      <c r="BL665" s="1"/>
    </row>
    <row r="666" spans="40:64">
      <c r="AN666" s="1"/>
      <c r="AO666" s="1"/>
      <c r="AP666" s="1"/>
      <c r="AQ666" s="1"/>
      <c r="AR666" s="1"/>
      <c r="AS666" s="1"/>
      <c r="AU666" s="1"/>
      <c r="AV666" s="1"/>
      <c r="AW666" s="1"/>
      <c r="BD666" s="1"/>
      <c r="BE666" s="1"/>
      <c r="BF666" s="1"/>
      <c r="BJ666" s="1"/>
      <c r="BK666" s="1"/>
      <c r="BL666" s="1"/>
    </row>
    <row r="667" spans="40:64">
      <c r="AN667" s="1"/>
      <c r="AO667" s="1"/>
      <c r="AP667" s="1"/>
      <c r="AQ667" s="1"/>
      <c r="AR667" s="1"/>
      <c r="AS667" s="1"/>
      <c r="AU667" s="1"/>
      <c r="AV667" s="1"/>
      <c r="AW667" s="1"/>
      <c r="BD667" s="1"/>
      <c r="BE667" s="1"/>
      <c r="BF667" s="1"/>
      <c r="BJ667" s="1"/>
      <c r="BK667" s="1"/>
      <c r="BL667" s="1"/>
    </row>
    <row r="668" spans="40:64">
      <c r="AN668" s="1"/>
      <c r="AO668" s="1"/>
      <c r="AP668" s="1"/>
      <c r="AQ668" s="1"/>
      <c r="AR668" s="1"/>
      <c r="AS668" s="1"/>
      <c r="AU668" s="1"/>
      <c r="AV668" s="1"/>
      <c r="AW668" s="1"/>
      <c r="BD668" s="1"/>
      <c r="BE668" s="1"/>
      <c r="BF668" s="1"/>
      <c r="BJ668" s="1"/>
      <c r="BK668" s="1"/>
      <c r="BL668" s="1"/>
    </row>
    <row r="669" spans="40:64">
      <c r="AN669" s="1"/>
      <c r="AO669" s="1"/>
      <c r="AP669" s="1"/>
      <c r="AQ669" s="1"/>
      <c r="AR669" s="1"/>
      <c r="AS669" s="1"/>
      <c r="AU669" s="1"/>
      <c r="AV669" s="1"/>
      <c r="AW669" s="1"/>
      <c r="BD669" s="1"/>
      <c r="BE669" s="1"/>
      <c r="BF669" s="1"/>
      <c r="BJ669" s="1"/>
      <c r="BK669" s="1"/>
      <c r="BL669" s="1"/>
    </row>
    <row r="670" spans="40:64">
      <c r="AN670" s="1"/>
      <c r="AO670" s="1"/>
      <c r="AP670" s="1"/>
      <c r="AQ670" s="1"/>
      <c r="AR670" s="1"/>
      <c r="AS670" s="1"/>
      <c r="AU670" s="1"/>
      <c r="AV670" s="1"/>
      <c r="AW670" s="1"/>
      <c r="BD670" s="1"/>
      <c r="BE670" s="1"/>
      <c r="BF670" s="1"/>
      <c r="BJ670" s="1"/>
      <c r="BK670" s="1"/>
      <c r="BL670" s="1"/>
    </row>
    <row r="671" spans="40:64">
      <c r="AN671" s="1"/>
      <c r="AO671" s="1"/>
      <c r="AP671" s="1"/>
      <c r="AQ671" s="1"/>
      <c r="AR671" s="1"/>
      <c r="AS671" s="1"/>
      <c r="AU671" s="1"/>
      <c r="AV671" s="1"/>
      <c r="AW671" s="1"/>
      <c r="BD671" s="1"/>
      <c r="BE671" s="1"/>
      <c r="BF671" s="1"/>
      <c r="BJ671" s="1"/>
      <c r="BK671" s="1"/>
      <c r="BL671" s="1"/>
    </row>
    <row r="672" spans="40:64">
      <c r="AN672" s="1"/>
      <c r="AO672" s="1"/>
      <c r="AP672" s="1"/>
      <c r="AQ672" s="1"/>
      <c r="AR672" s="1"/>
      <c r="AS672" s="1"/>
      <c r="AU672" s="1"/>
      <c r="AV672" s="1"/>
      <c r="AW672" s="1"/>
      <c r="BD672" s="1"/>
      <c r="BE672" s="1"/>
      <c r="BF672" s="1"/>
      <c r="BJ672" s="1"/>
      <c r="BK672" s="1"/>
      <c r="BL672" s="1"/>
    </row>
    <row r="673" spans="40:64">
      <c r="AN673" s="1"/>
      <c r="AO673" s="1"/>
      <c r="AP673" s="1"/>
      <c r="AQ673" s="1"/>
      <c r="AR673" s="1"/>
      <c r="AS673" s="1"/>
      <c r="AU673" s="1"/>
      <c r="AV673" s="1"/>
      <c r="AW673" s="1"/>
      <c r="BD673" s="1"/>
      <c r="BE673" s="1"/>
      <c r="BF673" s="1"/>
      <c r="BJ673" s="1"/>
      <c r="BK673" s="1"/>
      <c r="BL673" s="1"/>
    </row>
    <row r="674" spans="40:64">
      <c r="AN674" s="1"/>
      <c r="AO674" s="1"/>
      <c r="AP674" s="1"/>
      <c r="AQ674" s="1"/>
      <c r="AR674" s="1"/>
      <c r="AS674" s="1"/>
      <c r="AU674" s="1"/>
      <c r="AV674" s="1"/>
      <c r="AW674" s="1"/>
      <c r="BD674" s="1"/>
      <c r="BE674" s="1"/>
      <c r="BF674" s="1"/>
      <c r="BJ674" s="1"/>
      <c r="BK674" s="1"/>
      <c r="BL674" s="1"/>
    </row>
    <row r="675" spans="40:64">
      <c r="AN675" s="1"/>
      <c r="AO675" s="1"/>
      <c r="AP675" s="1"/>
      <c r="AQ675" s="1"/>
      <c r="AR675" s="1"/>
      <c r="AS675" s="1"/>
      <c r="AU675" s="1"/>
      <c r="AV675" s="1"/>
      <c r="AW675" s="1"/>
      <c r="BD675" s="1"/>
      <c r="BE675" s="1"/>
      <c r="BF675" s="1"/>
      <c r="BJ675" s="1"/>
      <c r="BK675" s="1"/>
      <c r="BL675" s="1"/>
    </row>
    <row r="676" spans="40:64">
      <c r="AN676" s="1"/>
      <c r="AO676" s="1"/>
      <c r="AP676" s="1"/>
      <c r="AQ676" s="1"/>
      <c r="AR676" s="1"/>
      <c r="AS676" s="1"/>
      <c r="AU676" s="1"/>
      <c r="AV676" s="1"/>
      <c r="AW676" s="1"/>
      <c r="BD676" s="1"/>
      <c r="BE676" s="1"/>
      <c r="BF676" s="1"/>
      <c r="BJ676" s="1"/>
      <c r="BK676" s="1"/>
      <c r="BL676" s="1"/>
    </row>
    <row r="677" spans="40:64">
      <c r="AN677" s="1"/>
      <c r="AO677" s="1"/>
      <c r="AP677" s="1"/>
      <c r="AQ677" s="1"/>
      <c r="AR677" s="1"/>
      <c r="AS677" s="1"/>
      <c r="AU677" s="1"/>
      <c r="AV677" s="1"/>
      <c r="AW677" s="1"/>
      <c r="BD677" s="1"/>
      <c r="BE677" s="1"/>
      <c r="BF677" s="1"/>
      <c r="BJ677" s="1"/>
      <c r="BK677" s="1"/>
      <c r="BL677" s="1"/>
    </row>
    <row r="678" spans="40:64">
      <c r="AN678" s="1"/>
      <c r="AO678" s="1"/>
      <c r="AP678" s="1"/>
      <c r="AQ678" s="1"/>
      <c r="AR678" s="1"/>
      <c r="AS678" s="1"/>
      <c r="AU678" s="1"/>
      <c r="AV678" s="1"/>
      <c r="AW678" s="1"/>
      <c r="BD678" s="1"/>
      <c r="BE678" s="1"/>
      <c r="BF678" s="1"/>
      <c r="BJ678" s="1"/>
      <c r="BK678" s="1"/>
      <c r="BL678" s="1"/>
    </row>
    <row r="679" spans="40:64">
      <c r="AN679" s="1"/>
      <c r="AO679" s="1"/>
      <c r="AP679" s="1"/>
      <c r="AQ679" s="1"/>
      <c r="AR679" s="1"/>
      <c r="AS679" s="1"/>
      <c r="AU679" s="1"/>
      <c r="AV679" s="1"/>
      <c r="AW679" s="1"/>
      <c r="BD679" s="1"/>
      <c r="BE679" s="1"/>
      <c r="BF679" s="1"/>
      <c r="BJ679" s="1"/>
      <c r="BK679" s="1"/>
      <c r="BL679" s="1"/>
    </row>
    <row r="680" spans="40:64">
      <c r="AN680" s="1"/>
      <c r="AO680" s="1"/>
      <c r="AP680" s="1"/>
      <c r="AQ680" s="1"/>
      <c r="AR680" s="1"/>
      <c r="AS680" s="1"/>
      <c r="AU680" s="1"/>
      <c r="AV680" s="1"/>
      <c r="AW680" s="1"/>
      <c r="BD680" s="1"/>
      <c r="BE680" s="1"/>
      <c r="BF680" s="1"/>
      <c r="BJ680" s="1"/>
      <c r="BK680" s="1"/>
      <c r="BL680" s="1"/>
    </row>
    <row r="681" spans="40:64">
      <c r="AN681" s="1"/>
      <c r="AO681" s="1"/>
      <c r="AP681" s="1"/>
      <c r="AQ681" s="1"/>
      <c r="AR681" s="1"/>
      <c r="AS681" s="1"/>
      <c r="AU681" s="1"/>
      <c r="AV681" s="1"/>
      <c r="AW681" s="1"/>
      <c r="BD681" s="1"/>
      <c r="BE681" s="1"/>
      <c r="BF681" s="1"/>
      <c r="BJ681" s="1"/>
      <c r="BK681" s="1"/>
      <c r="BL681" s="1"/>
    </row>
    <row r="682" spans="40:64">
      <c r="AN682" s="1"/>
      <c r="AO682" s="1"/>
      <c r="AP682" s="1"/>
      <c r="AQ682" s="1"/>
      <c r="AR682" s="1"/>
      <c r="AS682" s="1"/>
      <c r="AU682" s="1"/>
      <c r="AV682" s="1"/>
      <c r="AW682" s="1"/>
      <c r="BD682" s="1"/>
      <c r="BE682" s="1"/>
      <c r="BF682" s="1"/>
      <c r="BJ682" s="1"/>
      <c r="BK682" s="1"/>
      <c r="BL682" s="1"/>
    </row>
    <row r="683" spans="40:64">
      <c r="AN683" s="1"/>
      <c r="AO683" s="1"/>
      <c r="AP683" s="1"/>
      <c r="AQ683" s="1"/>
      <c r="AR683" s="1"/>
      <c r="AS683" s="1"/>
      <c r="AU683" s="1"/>
      <c r="AV683" s="1"/>
      <c r="AW683" s="1"/>
      <c r="BD683" s="1"/>
      <c r="BE683" s="1"/>
      <c r="BF683" s="1"/>
      <c r="BJ683" s="1"/>
      <c r="BK683" s="1"/>
      <c r="BL683" s="1"/>
    </row>
    <row r="684" spans="40:64">
      <c r="AN684" s="1"/>
      <c r="AO684" s="1"/>
      <c r="AP684" s="1"/>
      <c r="AQ684" s="1"/>
      <c r="AR684" s="1"/>
      <c r="AS684" s="1"/>
      <c r="AU684" s="1"/>
      <c r="AV684" s="1"/>
      <c r="AW684" s="1"/>
      <c r="BD684" s="1"/>
      <c r="BE684" s="1"/>
      <c r="BF684" s="1"/>
      <c r="BJ684" s="1"/>
      <c r="BK684" s="1"/>
      <c r="BL684" s="1"/>
    </row>
    <row r="685" spans="40:64">
      <c r="AN685" s="1"/>
      <c r="AO685" s="1"/>
      <c r="AP685" s="1"/>
      <c r="AQ685" s="1"/>
      <c r="AR685" s="1"/>
      <c r="AS685" s="1"/>
      <c r="AU685" s="1"/>
      <c r="AV685" s="1"/>
      <c r="AW685" s="1"/>
      <c r="BD685" s="1"/>
      <c r="BE685" s="1"/>
      <c r="BF685" s="1"/>
      <c r="BJ685" s="1"/>
      <c r="BK685" s="1"/>
      <c r="BL685" s="1"/>
    </row>
    <row r="686" spans="40:64">
      <c r="AN686" s="1"/>
      <c r="AO686" s="1"/>
      <c r="AP686" s="1"/>
      <c r="AQ686" s="1"/>
      <c r="AR686" s="1"/>
      <c r="AS686" s="1"/>
      <c r="AU686" s="1"/>
      <c r="AV686" s="1"/>
      <c r="AW686" s="1"/>
      <c r="BD686" s="1"/>
      <c r="BE686" s="1"/>
      <c r="BF686" s="1"/>
      <c r="BJ686" s="1"/>
      <c r="BK686" s="1"/>
      <c r="BL686" s="1"/>
    </row>
    <row r="687" spans="40:64">
      <c r="AN687" s="1"/>
      <c r="AO687" s="1"/>
      <c r="AP687" s="1"/>
      <c r="AQ687" s="1"/>
      <c r="AR687" s="1"/>
      <c r="AS687" s="1"/>
      <c r="AU687" s="1"/>
      <c r="AV687" s="1"/>
      <c r="AW687" s="1"/>
      <c r="BD687" s="1"/>
      <c r="BE687" s="1"/>
      <c r="BF687" s="1"/>
      <c r="BJ687" s="1"/>
      <c r="BK687" s="1"/>
      <c r="BL687" s="1"/>
    </row>
    <row r="688" spans="40:64">
      <c r="AN688" s="1"/>
      <c r="AO688" s="1"/>
      <c r="AP688" s="1"/>
      <c r="AQ688" s="1"/>
      <c r="AR688" s="1"/>
      <c r="AS688" s="1"/>
      <c r="AU688" s="1"/>
      <c r="AV688" s="1"/>
      <c r="AW688" s="1"/>
      <c r="BD688" s="1"/>
      <c r="BE688" s="1"/>
      <c r="BF688" s="1"/>
      <c r="BJ688" s="1"/>
      <c r="BK688" s="1"/>
      <c r="BL688" s="1"/>
    </row>
    <row r="689" spans="40:64">
      <c r="AN689" s="1"/>
      <c r="AO689" s="1"/>
      <c r="AP689" s="1"/>
      <c r="AQ689" s="1"/>
      <c r="AR689" s="1"/>
      <c r="AS689" s="1"/>
      <c r="AU689" s="1"/>
      <c r="AV689" s="1"/>
      <c r="AW689" s="1"/>
      <c r="BD689" s="1"/>
      <c r="BE689" s="1"/>
      <c r="BF689" s="1"/>
      <c r="BJ689" s="1"/>
      <c r="BK689" s="1"/>
      <c r="BL689" s="1"/>
    </row>
    <row r="690" spans="40:64">
      <c r="AN690" s="1"/>
      <c r="AO690" s="1"/>
      <c r="AP690" s="1"/>
      <c r="AQ690" s="1"/>
      <c r="AR690" s="1"/>
      <c r="AS690" s="1"/>
      <c r="AU690" s="1"/>
      <c r="AV690" s="1"/>
      <c r="AW690" s="1"/>
      <c r="BD690" s="1"/>
      <c r="BE690" s="1"/>
      <c r="BF690" s="1"/>
      <c r="BJ690" s="1"/>
      <c r="BK690" s="1"/>
      <c r="BL690" s="1"/>
    </row>
    <row r="691" spans="40:64">
      <c r="AN691" s="1"/>
      <c r="AO691" s="1"/>
      <c r="AP691" s="1"/>
      <c r="AQ691" s="1"/>
      <c r="AR691" s="1"/>
      <c r="AS691" s="1"/>
      <c r="AU691" s="1"/>
      <c r="AV691" s="1"/>
      <c r="AW691" s="1"/>
      <c r="BD691" s="1"/>
      <c r="BE691" s="1"/>
      <c r="BF691" s="1"/>
      <c r="BJ691" s="1"/>
      <c r="BK691" s="1"/>
      <c r="BL691" s="1"/>
    </row>
    <row r="692" spans="40:64">
      <c r="AN692" s="1"/>
      <c r="AO692" s="1"/>
      <c r="AP692" s="1"/>
      <c r="AQ692" s="1"/>
      <c r="AR692" s="1"/>
      <c r="AS692" s="1"/>
      <c r="AU692" s="1"/>
      <c r="AV692" s="1"/>
      <c r="AW692" s="1"/>
      <c r="BD692" s="1"/>
      <c r="BE692" s="1"/>
      <c r="BF692" s="1"/>
      <c r="BJ692" s="1"/>
      <c r="BK692" s="1"/>
      <c r="BL692" s="1"/>
    </row>
    <row r="693" spans="40:64">
      <c r="AN693" s="1"/>
      <c r="AO693" s="1"/>
      <c r="AP693" s="1"/>
      <c r="AQ693" s="1"/>
      <c r="AR693" s="1"/>
      <c r="AS693" s="1"/>
      <c r="AU693" s="1"/>
      <c r="AV693" s="1"/>
      <c r="AW693" s="1"/>
      <c r="BD693" s="1"/>
      <c r="BE693" s="1"/>
      <c r="BF693" s="1"/>
      <c r="BJ693" s="1"/>
      <c r="BK693" s="1"/>
      <c r="BL693" s="1"/>
    </row>
    <row r="694" spans="40:64">
      <c r="AN694" s="1"/>
      <c r="AO694" s="1"/>
      <c r="AP694" s="1"/>
      <c r="AQ694" s="1"/>
      <c r="AR694" s="1"/>
      <c r="AS694" s="1"/>
      <c r="AU694" s="1"/>
      <c r="AV694" s="1"/>
      <c r="AW694" s="1"/>
      <c r="BD694" s="1"/>
      <c r="BE694" s="1"/>
      <c r="BF694" s="1"/>
      <c r="BJ694" s="1"/>
      <c r="BK694" s="1"/>
      <c r="BL694" s="1"/>
    </row>
    <row r="695" spans="40:64">
      <c r="AN695" s="1"/>
      <c r="AO695" s="1"/>
      <c r="AP695" s="1"/>
      <c r="AQ695" s="1"/>
      <c r="AR695" s="1"/>
      <c r="AS695" s="1"/>
      <c r="AU695" s="1"/>
      <c r="AV695" s="1"/>
      <c r="AW695" s="1"/>
      <c r="BD695" s="1"/>
      <c r="BE695" s="1"/>
      <c r="BF695" s="1"/>
      <c r="BJ695" s="1"/>
      <c r="BK695" s="1"/>
      <c r="BL695" s="1"/>
    </row>
    <row r="696" spans="40:64">
      <c r="AN696" s="1"/>
      <c r="AO696" s="1"/>
      <c r="AP696" s="1"/>
      <c r="AQ696" s="1"/>
      <c r="AR696" s="1"/>
      <c r="AS696" s="1"/>
      <c r="AU696" s="1"/>
      <c r="AV696" s="1"/>
      <c r="AW696" s="1"/>
      <c r="BD696" s="1"/>
      <c r="BE696" s="1"/>
      <c r="BF696" s="1"/>
      <c r="BJ696" s="1"/>
      <c r="BK696" s="1"/>
      <c r="BL696" s="1"/>
    </row>
    <row r="697" spans="40:64">
      <c r="AN697" s="1"/>
      <c r="AO697" s="1"/>
      <c r="AP697" s="1"/>
      <c r="AQ697" s="1"/>
      <c r="AR697" s="1"/>
      <c r="AS697" s="1"/>
      <c r="AU697" s="1"/>
      <c r="AV697" s="1"/>
      <c r="AW697" s="1"/>
      <c r="BD697" s="1"/>
      <c r="BE697" s="1"/>
      <c r="BF697" s="1"/>
      <c r="BJ697" s="1"/>
      <c r="BK697" s="1"/>
      <c r="BL697" s="1"/>
    </row>
    <row r="698" spans="40:64">
      <c r="AN698" s="1"/>
      <c r="AO698" s="1"/>
      <c r="AP698" s="1"/>
      <c r="AQ698" s="1"/>
      <c r="AR698" s="1"/>
      <c r="AS698" s="1"/>
      <c r="AU698" s="1"/>
      <c r="AV698" s="1"/>
      <c r="AW698" s="1"/>
      <c r="BD698" s="1"/>
      <c r="BE698" s="1"/>
      <c r="BF698" s="1"/>
      <c r="BJ698" s="1"/>
      <c r="BK698" s="1"/>
      <c r="BL698" s="1"/>
    </row>
    <row r="699" spans="40:64">
      <c r="AN699" s="1"/>
      <c r="AO699" s="1"/>
      <c r="AP699" s="1"/>
      <c r="AQ699" s="1"/>
      <c r="AR699" s="1"/>
      <c r="AS699" s="1"/>
      <c r="AU699" s="1"/>
      <c r="AV699" s="1"/>
      <c r="AW699" s="1"/>
      <c r="BD699" s="1"/>
      <c r="BE699" s="1"/>
      <c r="BF699" s="1"/>
      <c r="BJ699" s="1"/>
      <c r="BK699" s="1"/>
      <c r="BL699" s="1"/>
    </row>
    <row r="700" spans="40:64">
      <c r="AN700" s="1"/>
      <c r="AO700" s="1"/>
      <c r="AP700" s="1"/>
      <c r="AQ700" s="1"/>
      <c r="AR700" s="1"/>
      <c r="AS700" s="1"/>
      <c r="AU700" s="1"/>
      <c r="AV700" s="1"/>
      <c r="AW700" s="1"/>
      <c r="BD700" s="1"/>
      <c r="BE700" s="1"/>
      <c r="BF700" s="1"/>
      <c r="BJ700" s="1"/>
      <c r="BK700" s="1"/>
      <c r="BL700" s="1"/>
    </row>
    <row r="701" spans="40:64">
      <c r="AN701" s="1"/>
      <c r="AO701" s="1"/>
      <c r="AP701" s="1"/>
      <c r="AQ701" s="1"/>
      <c r="AR701" s="1"/>
      <c r="AS701" s="1"/>
      <c r="AU701" s="1"/>
      <c r="AV701" s="1"/>
      <c r="AW701" s="1"/>
      <c r="BD701" s="1"/>
      <c r="BE701" s="1"/>
      <c r="BF701" s="1"/>
      <c r="BJ701" s="1"/>
      <c r="BK701" s="1"/>
      <c r="BL701" s="1"/>
    </row>
    <row r="702" spans="40:64">
      <c r="AN702" s="1"/>
      <c r="AO702" s="1"/>
      <c r="AP702" s="1"/>
      <c r="AQ702" s="1"/>
      <c r="AR702" s="1"/>
      <c r="AS702" s="1"/>
      <c r="AU702" s="1"/>
      <c r="AV702" s="1"/>
      <c r="AW702" s="1"/>
      <c r="BD702" s="1"/>
      <c r="BE702" s="1"/>
      <c r="BF702" s="1"/>
      <c r="BJ702" s="1"/>
      <c r="BK702" s="1"/>
      <c r="BL702" s="1"/>
    </row>
    <row r="703" spans="40:64">
      <c r="AN703" s="1"/>
      <c r="AO703" s="1"/>
      <c r="AP703" s="1"/>
      <c r="AQ703" s="1"/>
      <c r="AR703" s="1"/>
      <c r="AS703" s="1"/>
      <c r="AU703" s="1"/>
      <c r="AV703" s="1"/>
      <c r="AW703" s="1"/>
      <c r="BD703" s="1"/>
      <c r="BE703" s="1"/>
      <c r="BF703" s="1"/>
      <c r="BJ703" s="1"/>
      <c r="BK703" s="1"/>
      <c r="BL703" s="1"/>
    </row>
    <row r="704" spans="40:64">
      <c r="AN704" s="1"/>
      <c r="AO704" s="1"/>
      <c r="AP704" s="1"/>
      <c r="AQ704" s="1"/>
      <c r="AR704" s="1"/>
      <c r="AS704" s="1"/>
      <c r="AU704" s="1"/>
      <c r="AV704" s="1"/>
      <c r="AW704" s="1"/>
      <c r="BD704" s="1"/>
      <c r="BE704" s="1"/>
      <c r="BF704" s="1"/>
      <c r="BJ704" s="1"/>
      <c r="BK704" s="1"/>
      <c r="BL704" s="1"/>
    </row>
    <row r="705" spans="40:64">
      <c r="AN705" s="1"/>
      <c r="AO705" s="1"/>
      <c r="AP705" s="1"/>
      <c r="AQ705" s="1"/>
      <c r="AR705" s="1"/>
      <c r="AS705" s="1"/>
      <c r="AU705" s="1"/>
      <c r="AV705" s="1"/>
      <c r="AW705" s="1"/>
      <c r="BD705" s="1"/>
      <c r="BE705" s="1"/>
      <c r="BF705" s="1"/>
      <c r="BJ705" s="1"/>
      <c r="BK705" s="1"/>
      <c r="BL705" s="1"/>
    </row>
    <row r="706" spans="40:64">
      <c r="AN706" s="1"/>
      <c r="AO706" s="1"/>
      <c r="AP706" s="1"/>
      <c r="AQ706" s="1"/>
      <c r="AR706" s="1"/>
      <c r="AS706" s="1"/>
      <c r="AU706" s="1"/>
      <c r="AV706" s="1"/>
      <c r="AW706" s="1"/>
      <c r="BD706" s="1"/>
      <c r="BE706" s="1"/>
      <c r="BF706" s="1"/>
      <c r="BJ706" s="1"/>
      <c r="BK706" s="1"/>
      <c r="BL706" s="1"/>
    </row>
    <row r="707" spans="40:64">
      <c r="AN707" s="1"/>
      <c r="AO707" s="1"/>
      <c r="AP707" s="1"/>
      <c r="AQ707" s="1"/>
      <c r="AR707" s="1"/>
      <c r="AS707" s="1"/>
      <c r="AU707" s="1"/>
      <c r="AV707" s="1"/>
      <c r="AW707" s="1"/>
      <c r="BD707" s="1"/>
      <c r="BE707" s="1"/>
      <c r="BF707" s="1"/>
      <c r="BJ707" s="1"/>
      <c r="BK707" s="1"/>
      <c r="BL707" s="1"/>
    </row>
    <row r="708" spans="40:64">
      <c r="AN708" s="1"/>
      <c r="AO708" s="1"/>
      <c r="AP708" s="1"/>
      <c r="AQ708" s="1"/>
      <c r="AR708" s="1"/>
      <c r="AS708" s="1"/>
      <c r="AU708" s="1"/>
      <c r="AV708" s="1"/>
      <c r="AW708" s="1"/>
      <c r="BD708" s="1"/>
      <c r="BE708" s="1"/>
      <c r="BF708" s="1"/>
      <c r="BJ708" s="1"/>
      <c r="BK708" s="1"/>
      <c r="BL708" s="1"/>
    </row>
    <row r="709" spans="40:64">
      <c r="AN709" s="1"/>
      <c r="AO709" s="1"/>
      <c r="AP709" s="1"/>
      <c r="AQ709" s="1"/>
      <c r="AR709" s="1"/>
      <c r="AS709" s="1"/>
      <c r="AU709" s="1"/>
      <c r="AV709" s="1"/>
      <c r="AW709" s="1"/>
      <c r="BD709" s="1"/>
      <c r="BE709" s="1"/>
      <c r="BF709" s="1"/>
      <c r="BJ709" s="1"/>
      <c r="BK709" s="1"/>
      <c r="BL709" s="1"/>
    </row>
    <row r="710" spans="40:64">
      <c r="AN710" s="1"/>
      <c r="AO710" s="1"/>
      <c r="AP710" s="1"/>
      <c r="AQ710" s="1"/>
      <c r="AR710" s="1"/>
      <c r="AS710" s="1"/>
      <c r="AU710" s="1"/>
      <c r="AV710" s="1"/>
      <c r="AW710" s="1"/>
      <c r="BD710" s="1"/>
      <c r="BE710" s="1"/>
      <c r="BF710" s="1"/>
      <c r="BJ710" s="1"/>
      <c r="BK710" s="1"/>
      <c r="BL710" s="1"/>
    </row>
    <row r="711" spans="40:64">
      <c r="AN711" s="1"/>
      <c r="AO711" s="1"/>
      <c r="AP711" s="1"/>
      <c r="AQ711" s="1"/>
      <c r="AR711" s="1"/>
      <c r="AS711" s="1"/>
      <c r="AU711" s="1"/>
      <c r="AV711" s="1"/>
      <c r="AW711" s="1"/>
      <c r="BD711" s="1"/>
      <c r="BE711" s="1"/>
      <c r="BF711" s="1"/>
      <c r="BJ711" s="1"/>
      <c r="BK711" s="1"/>
      <c r="BL711" s="1"/>
    </row>
    <row r="712" spans="40:64">
      <c r="AN712" s="1"/>
      <c r="AO712" s="1"/>
      <c r="AP712" s="1"/>
      <c r="AQ712" s="1"/>
      <c r="AR712" s="1"/>
      <c r="AS712" s="1"/>
      <c r="AU712" s="1"/>
      <c r="AV712" s="1"/>
      <c r="AW712" s="1"/>
      <c r="BD712" s="1"/>
      <c r="BE712" s="1"/>
      <c r="BF712" s="1"/>
      <c r="BJ712" s="1"/>
      <c r="BK712" s="1"/>
      <c r="BL712" s="1"/>
    </row>
    <row r="713" spans="40:64">
      <c r="AN713" s="1"/>
      <c r="AO713" s="1"/>
      <c r="AP713" s="1"/>
      <c r="AQ713" s="1"/>
      <c r="AR713" s="1"/>
      <c r="AS713" s="1"/>
      <c r="AU713" s="1"/>
      <c r="AV713" s="1"/>
      <c r="AW713" s="1"/>
      <c r="BD713" s="1"/>
      <c r="BE713" s="1"/>
      <c r="BF713" s="1"/>
      <c r="BJ713" s="1"/>
      <c r="BK713" s="1"/>
      <c r="BL713" s="1"/>
    </row>
    <row r="714" spans="40:64">
      <c r="AN714" s="1"/>
      <c r="AO714" s="1"/>
      <c r="AP714" s="1"/>
      <c r="AQ714" s="1"/>
      <c r="AR714" s="1"/>
      <c r="AS714" s="1"/>
      <c r="AU714" s="1"/>
      <c r="AV714" s="1"/>
      <c r="AW714" s="1"/>
      <c r="BD714" s="1"/>
      <c r="BE714" s="1"/>
      <c r="BF714" s="1"/>
      <c r="BJ714" s="1"/>
      <c r="BK714" s="1"/>
      <c r="BL714" s="1"/>
    </row>
    <row r="715" spans="40:64">
      <c r="AN715" s="1"/>
      <c r="AO715" s="1"/>
      <c r="AP715" s="1"/>
      <c r="AQ715" s="1"/>
      <c r="AR715" s="1"/>
      <c r="AS715" s="1"/>
      <c r="AU715" s="1"/>
      <c r="AV715" s="1"/>
      <c r="AW715" s="1"/>
      <c r="BD715" s="1"/>
      <c r="BE715" s="1"/>
      <c r="BF715" s="1"/>
      <c r="BJ715" s="1"/>
      <c r="BK715" s="1"/>
      <c r="BL715" s="1"/>
    </row>
    <row r="716" spans="40:64">
      <c r="AN716" s="1"/>
      <c r="AO716" s="1"/>
      <c r="AP716" s="1"/>
      <c r="AQ716" s="1"/>
      <c r="AR716" s="1"/>
      <c r="AS716" s="1"/>
      <c r="AU716" s="1"/>
      <c r="AV716" s="1"/>
      <c r="AW716" s="1"/>
      <c r="BD716" s="1"/>
      <c r="BE716" s="1"/>
      <c r="BF716" s="1"/>
      <c r="BJ716" s="1"/>
      <c r="BK716" s="1"/>
      <c r="BL716" s="1"/>
    </row>
    <row r="717" spans="40:64">
      <c r="AN717" s="1"/>
      <c r="AO717" s="1"/>
      <c r="AP717" s="1"/>
      <c r="AQ717" s="1"/>
      <c r="AR717" s="1"/>
      <c r="AS717" s="1"/>
      <c r="AU717" s="1"/>
      <c r="AV717" s="1"/>
      <c r="AW717" s="1"/>
      <c r="BD717" s="1"/>
      <c r="BE717" s="1"/>
      <c r="BF717" s="1"/>
      <c r="BJ717" s="1"/>
      <c r="BK717" s="1"/>
      <c r="BL717" s="1"/>
    </row>
    <row r="718" spans="40:64">
      <c r="AN718" s="1"/>
      <c r="AO718" s="1"/>
      <c r="AP718" s="1"/>
      <c r="AQ718" s="1"/>
      <c r="AR718" s="1"/>
      <c r="AS718" s="1"/>
      <c r="AU718" s="1"/>
      <c r="AV718" s="1"/>
      <c r="AW718" s="1"/>
      <c r="BD718" s="1"/>
      <c r="BE718" s="1"/>
      <c r="BF718" s="1"/>
      <c r="BJ718" s="1"/>
      <c r="BK718" s="1"/>
      <c r="BL718" s="1"/>
    </row>
    <row r="719" spans="40:64">
      <c r="AN719" s="1"/>
      <c r="AO719" s="1"/>
      <c r="AP719" s="1"/>
      <c r="AQ719" s="1"/>
      <c r="AR719" s="1"/>
      <c r="AS719" s="1"/>
      <c r="AU719" s="1"/>
      <c r="AV719" s="1"/>
      <c r="AW719" s="1"/>
      <c r="BD719" s="1"/>
      <c r="BE719" s="1"/>
      <c r="BF719" s="1"/>
      <c r="BJ719" s="1"/>
      <c r="BK719" s="1"/>
      <c r="BL719" s="1"/>
    </row>
    <row r="720" spans="40:64">
      <c r="AN720" s="1"/>
      <c r="AO720" s="1"/>
      <c r="AP720" s="1"/>
      <c r="AQ720" s="1"/>
      <c r="AR720" s="1"/>
      <c r="AS720" s="1"/>
      <c r="AU720" s="1"/>
      <c r="AV720" s="1"/>
      <c r="AW720" s="1"/>
      <c r="BD720" s="1"/>
      <c r="BE720" s="1"/>
      <c r="BF720" s="1"/>
      <c r="BJ720" s="1"/>
      <c r="BK720" s="1"/>
      <c r="BL720" s="1"/>
    </row>
    <row r="721" spans="40:64">
      <c r="AN721" s="1"/>
      <c r="AO721" s="1"/>
      <c r="AP721" s="1"/>
      <c r="AQ721" s="1"/>
      <c r="AR721" s="1"/>
      <c r="AS721" s="1"/>
      <c r="AU721" s="1"/>
      <c r="AV721" s="1"/>
      <c r="AW721" s="1"/>
      <c r="BD721" s="1"/>
      <c r="BE721" s="1"/>
      <c r="BF721" s="1"/>
      <c r="BJ721" s="1"/>
      <c r="BK721" s="1"/>
      <c r="BL721" s="1"/>
    </row>
    <row r="722" spans="40:64">
      <c r="AN722" s="1"/>
      <c r="AO722" s="1"/>
      <c r="AP722" s="1"/>
      <c r="AQ722" s="1"/>
      <c r="AR722" s="1"/>
      <c r="AS722" s="1"/>
      <c r="AU722" s="1"/>
      <c r="AV722" s="1"/>
      <c r="AW722" s="1"/>
      <c r="BD722" s="1"/>
      <c r="BE722" s="1"/>
      <c r="BF722" s="1"/>
      <c r="BJ722" s="1"/>
      <c r="BK722" s="1"/>
      <c r="BL722" s="1"/>
    </row>
    <row r="723" spans="40:64">
      <c r="AN723" s="1"/>
      <c r="AO723" s="1"/>
      <c r="AP723" s="1"/>
      <c r="AQ723" s="1"/>
      <c r="AR723" s="1"/>
      <c r="AS723" s="1"/>
      <c r="AU723" s="1"/>
      <c r="AV723" s="1"/>
      <c r="AW723" s="1"/>
      <c r="BD723" s="1"/>
      <c r="BE723" s="1"/>
      <c r="BF723" s="1"/>
      <c r="BJ723" s="1"/>
      <c r="BK723" s="1"/>
      <c r="BL723" s="1"/>
    </row>
    <row r="724" spans="40:64">
      <c r="AN724" s="1"/>
      <c r="AO724" s="1"/>
      <c r="AP724" s="1"/>
      <c r="AQ724" s="1"/>
      <c r="AR724" s="1"/>
      <c r="AS724" s="1"/>
      <c r="AU724" s="1"/>
      <c r="AV724" s="1"/>
      <c r="AW724" s="1"/>
      <c r="BD724" s="1"/>
      <c r="BE724" s="1"/>
      <c r="BF724" s="1"/>
      <c r="BJ724" s="1"/>
      <c r="BK724" s="1"/>
      <c r="BL724" s="1"/>
    </row>
    <row r="725" spans="40:64">
      <c r="AN725" s="1"/>
      <c r="AO725" s="1"/>
      <c r="AP725" s="1"/>
      <c r="AQ725" s="1"/>
      <c r="AR725" s="1"/>
      <c r="AS725" s="1"/>
      <c r="AU725" s="1"/>
      <c r="AV725" s="1"/>
      <c r="AW725" s="1"/>
      <c r="BD725" s="1"/>
      <c r="BE725" s="1"/>
      <c r="BF725" s="1"/>
      <c r="BJ725" s="1"/>
      <c r="BK725" s="1"/>
      <c r="BL725" s="1"/>
    </row>
    <row r="726" spans="40:64">
      <c r="AN726" s="1"/>
      <c r="AO726" s="1"/>
      <c r="AP726" s="1"/>
      <c r="AQ726" s="1"/>
      <c r="AR726" s="1"/>
      <c r="AS726" s="1"/>
      <c r="AU726" s="1"/>
      <c r="AV726" s="1"/>
      <c r="AW726" s="1"/>
      <c r="BD726" s="1"/>
      <c r="BE726" s="1"/>
      <c r="BF726" s="1"/>
      <c r="BJ726" s="1"/>
      <c r="BK726" s="1"/>
      <c r="BL726" s="1"/>
    </row>
    <row r="727" spans="40:64">
      <c r="AN727" s="1"/>
      <c r="AO727" s="1"/>
      <c r="AP727" s="1"/>
      <c r="AQ727" s="1"/>
      <c r="AR727" s="1"/>
      <c r="AS727" s="1"/>
      <c r="AU727" s="1"/>
      <c r="AV727" s="1"/>
      <c r="AW727" s="1"/>
      <c r="BD727" s="1"/>
      <c r="BE727" s="1"/>
      <c r="BF727" s="1"/>
      <c r="BJ727" s="1"/>
      <c r="BK727" s="1"/>
      <c r="BL727" s="1"/>
    </row>
    <row r="728" spans="40:64">
      <c r="AN728" s="1"/>
      <c r="AO728" s="1"/>
      <c r="AP728" s="1"/>
      <c r="AQ728" s="1"/>
      <c r="AR728" s="1"/>
      <c r="AS728" s="1"/>
      <c r="AU728" s="1"/>
      <c r="AV728" s="1"/>
      <c r="AW728" s="1"/>
      <c r="BD728" s="1"/>
      <c r="BE728" s="1"/>
      <c r="BF728" s="1"/>
      <c r="BJ728" s="1"/>
      <c r="BK728" s="1"/>
      <c r="BL728" s="1"/>
    </row>
    <row r="729" spans="40:64">
      <c r="AN729" s="1"/>
      <c r="AO729" s="1"/>
      <c r="AP729" s="1"/>
      <c r="AQ729" s="1"/>
      <c r="AR729" s="1"/>
      <c r="AS729" s="1"/>
      <c r="AU729" s="1"/>
      <c r="AV729" s="1"/>
      <c r="AW729" s="1"/>
      <c r="BD729" s="1"/>
      <c r="BE729" s="1"/>
      <c r="BF729" s="1"/>
      <c r="BJ729" s="1"/>
      <c r="BK729" s="1"/>
      <c r="BL729" s="1"/>
    </row>
    <row r="730" spans="40:64">
      <c r="AN730" s="1"/>
      <c r="AO730" s="1"/>
      <c r="AP730" s="1"/>
      <c r="AQ730" s="1"/>
      <c r="AR730" s="1"/>
      <c r="AS730" s="1"/>
      <c r="AU730" s="1"/>
      <c r="AV730" s="1"/>
      <c r="AW730" s="1"/>
      <c r="BD730" s="1"/>
      <c r="BE730" s="1"/>
      <c r="BF730" s="1"/>
      <c r="BJ730" s="1"/>
      <c r="BK730" s="1"/>
      <c r="BL730" s="1"/>
    </row>
    <row r="731" spans="40:64">
      <c r="AN731" s="1"/>
      <c r="AO731" s="1"/>
      <c r="AP731" s="1"/>
      <c r="AQ731" s="1"/>
      <c r="AR731" s="1"/>
      <c r="AS731" s="1"/>
      <c r="AU731" s="1"/>
      <c r="AV731" s="1"/>
      <c r="AW731" s="1"/>
      <c r="BD731" s="1"/>
      <c r="BE731" s="1"/>
      <c r="BF731" s="1"/>
      <c r="BJ731" s="1"/>
      <c r="BK731" s="1"/>
      <c r="BL731" s="1"/>
    </row>
    <row r="732" spans="40:64">
      <c r="AN732" s="1"/>
      <c r="AO732" s="1"/>
      <c r="AP732" s="1"/>
      <c r="AQ732" s="1"/>
      <c r="AR732" s="1"/>
      <c r="AS732" s="1"/>
      <c r="AU732" s="1"/>
      <c r="AV732" s="1"/>
      <c r="AW732" s="1"/>
      <c r="BD732" s="1"/>
      <c r="BE732" s="1"/>
      <c r="BF732" s="1"/>
      <c r="BJ732" s="1"/>
      <c r="BK732" s="1"/>
      <c r="BL732" s="1"/>
    </row>
    <row r="733" spans="40:64">
      <c r="AN733" s="1"/>
      <c r="AO733" s="1"/>
      <c r="AP733" s="1"/>
      <c r="AQ733" s="1"/>
      <c r="AR733" s="1"/>
      <c r="AS733" s="1"/>
      <c r="AU733" s="1"/>
      <c r="AV733" s="1"/>
      <c r="AW733" s="1"/>
      <c r="BD733" s="1"/>
      <c r="BE733" s="1"/>
      <c r="BF733" s="1"/>
      <c r="BJ733" s="1"/>
      <c r="BK733" s="1"/>
      <c r="BL733" s="1"/>
    </row>
    <row r="734" spans="40:64">
      <c r="AN734" s="1"/>
      <c r="AO734" s="1"/>
      <c r="AP734" s="1"/>
      <c r="AQ734" s="1"/>
      <c r="AR734" s="1"/>
      <c r="AS734" s="1"/>
      <c r="AU734" s="1"/>
      <c r="AV734" s="1"/>
      <c r="AW734" s="1"/>
      <c r="BD734" s="1"/>
      <c r="BE734" s="1"/>
      <c r="BF734" s="1"/>
      <c r="BJ734" s="1"/>
      <c r="BK734" s="1"/>
      <c r="BL734" s="1"/>
    </row>
    <row r="735" spans="40:64">
      <c r="AN735" s="1"/>
      <c r="AO735" s="1"/>
      <c r="AP735" s="1"/>
      <c r="AQ735" s="1"/>
      <c r="AR735" s="1"/>
      <c r="AS735" s="1"/>
      <c r="AU735" s="1"/>
      <c r="AV735" s="1"/>
      <c r="AW735" s="1"/>
      <c r="BD735" s="1"/>
      <c r="BE735" s="1"/>
      <c r="BF735" s="1"/>
      <c r="BJ735" s="1"/>
      <c r="BK735" s="1"/>
      <c r="BL735" s="1"/>
    </row>
    <row r="736" spans="40:64">
      <c r="AN736" s="1"/>
      <c r="AO736" s="1"/>
      <c r="AP736" s="1"/>
      <c r="AQ736" s="1"/>
      <c r="AR736" s="1"/>
      <c r="AS736" s="1"/>
      <c r="AU736" s="1"/>
      <c r="AV736" s="1"/>
      <c r="AW736" s="1"/>
      <c r="BD736" s="1"/>
      <c r="BE736" s="1"/>
      <c r="BF736" s="1"/>
      <c r="BJ736" s="1"/>
      <c r="BK736" s="1"/>
      <c r="BL736" s="1"/>
    </row>
    <row r="737" spans="40:64">
      <c r="AN737" s="1"/>
      <c r="AO737" s="1"/>
      <c r="AP737" s="1"/>
      <c r="AQ737" s="1"/>
      <c r="AR737" s="1"/>
      <c r="AS737" s="1"/>
      <c r="AU737" s="1"/>
      <c r="AV737" s="1"/>
      <c r="AW737" s="1"/>
      <c r="BD737" s="1"/>
      <c r="BE737" s="1"/>
      <c r="BF737" s="1"/>
      <c r="BJ737" s="1"/>
      <c r="BK737" s="1"/>
      <c r="BL737" s="1"/>
    </row>
    <row r="738" spans="40:64">
      <c r="AN738" s="1"/>
      <c r="AO738" s="1"/>
      <c r="AP738" s="1"/>
      <c r="AQ738" s="1"/>
      <c r="AR738" s="1"/>
      <c r="AS738" s="1"/>
      <c r="AU738" s="1"/>
      <c r="AV738" s="1"/>
      <c r="AW738" s="1"/>
      <c r="BD738" s="1"/>
      <c r="BE738" s="1"/>
      <c r="BF738" s="1"/>
      <c r="BJ738" s="1"/>
      <c r="BK738" s="1"/>
      <c r="BL738" s="1"/>
    </row>
    <row r="739" spans="40:64">
      <c r="AN739" s="1"/>
      <c r="AO739" s="1"/>
      <c r="AP739" s="1"/>
      <c r="AQ739" s="1"/>
      <c r="AR739" s="1"/>
      <c r="AS739" s="1"/>
      <c r="AU739" s="1"/>
      <c r="AV739" s="1"/>
      <c r="AW739" s="1"/>
      <c r="BD739" s="1"/>
      <c r="BE739" s="1"/>
      <c r="BF739" s="1"/>
      <c r="BJ739" s="1"/>
      <c r="BK739" s="1"/>
      <c r="BL739" s="1"/>
    </row>
    <row r="740" spans="40:64">
      <c r="AN740" s="1"/>
      <c r="AO740" s="1"/>
      <c r="AP740" s="1"/>
      <c r="AQ740" s="1"/>
      <c r="AR740" s="1"/>
      <c r="AS740" s="1"/>
      <c r="AU740" s="1"/>
      <c r="AV740" s="1"/>
      <c r="AW740" s="1"/>
      <c r="BD740" s="1"/>
      <c r="BE740" s="1"/>
      <c r="BF740" s="1"/>
      <c r="BJ740" s="1"/>
      <c r="BK740" s="1"/>
      <c r="BL740" s="1"/>
    </row>
    <row r="741" spans="40:64">
      <c r="AN741" s="1"/>
      <c r="AO741" s="1"/>
      <c r="AP741" s="1"/>
      <c r="AQ741" s="1"/>
      <c r="AR741" s="1"/>
      <c r="AS741" s="1"/>
      <c r="AU741" s="1"/>
      <c r="AV741" s="1"/>
      <c r="AW741" s="1"/>
      <c r="BD741" s="1"/>
      <c r="BE741" s="1"/>
      <c r="BF741" s="1"/>
      <c r="BJ741" s="1"/>
      <c r="BK741" s="1"/>
      <c r="BL741" s="1"/>
    </row>
    <row r="742" spans="40:64">
      <c r="AN742" s="1"/>
      <c r="AO742" s="1"/>
      <c r="AP742" s="1"/>
      <c r="AQ742" s="1"/>
      <c r="AR742" s="1"/>
      <c r="AS742" s="1"/>
      <c r="AU742" s="1"/>
      <c r="AV742" s="1"/>
      <c r="AW742" s="1"/>
      <c r="BD742" s="1"/>
      <c r="BE742" s="1"/>
      <c r="BF742" s="1"/>
      <c r="BJ742" s="1"/>
      <c r="BK742" s="1"/>
      <c r="BL742" s="1"/>
    </row>
    <row r="743" spans="40:64">
      <c r="AN743" s="1"/>
      <c r="AO743" s="1"/>
      <c r="AP743" s="1"/>
      <c r="AQ743" s="1"/>
      <c r="AR743" s="1"/>
      <c r="AS743" s="1"/>
      <c r="AU743" s="1"/>
      <c r="AV743" s="1"/>
      <c r="AW743" s="1"/>
      <c r="BD743" s="1"/>
      <c r="BE743" s="1"/>
      <c r="BF743" s="1"/>
      <c r="BJ743" s="1"/>
      <c r="BK743" s="1"/>
      <c r="BL743" s="1"/>
    </row>
    <row r="744" spans="40:64">
      <c r="AN744" s="1"/>
      <c r="AO744" s="1"/>
      <c r="AP744" s="1"/>
      <c r="AQ744" s="1"/>
      <c r="AR744" s="1"/>
      <c r="AS744" s="1"/>
      <c r="AU744" s="1"/>
      <c r="AV744" s="1"/>
      <c r="AW744" s="1"/>
      <c r="BD744" s="1"/>
      <c r="BE744" s="1"/>
      <c r="BF744" s="1"/>
      <c r="BJ744" s="1"/>
      <c r="BK744" s="1"/>
      <c r="BL744" s="1"/>
    </row>
    <row r="745" spans="40:64">
      <c r="AN745" s="1"/>
      <c r="AO745" s="1"/>
      <c r="AP745" s="1"/>
      <c r="AQ745" s="1"/>
      <c r="AR745" s="1"/>
      <c r="AS745" s="1"/>
      <c r="AU745" s="1"/>
      <c r="AV745" s="1"/>
      <c r="AW745" s="1"/>
      <c r="BD745" s="1"/>
      <c r="BE745" s="1"/>
      <c r="BF745" s="1"/>
      <c r="BJ745" s="1"/>
      <c r="BK745" s="1"/>
      <c r="BL745" s="1"/>
    </row>
    <row r="746" spans="40:64">
      <c r="AN746" s="1"/>
      <c r="AO746" s="1"/>
      <c r="AP746" s="1"/>
      <c r="AQ746" s="1"/>
      <c r="AR746" s="1"/>
      <c r="AS746" s="1"/>
      <c r="AU746" s="1"/>
      <c r="AV746" s="1"/>
      <c r="AW746" s="1"/>
      <c r="BD746" s="1"/>
      <c r="BE746" s="1"/>
      <c r="BF746" s="1"/>
      <c r="BJ746" s="1"/>
      <c r="BK746" s="1"/>
      <c r="BL746" s="1"/>
    </row>
    <row r="747" spans="40:64">
      <c r="AN747" s="1"/>
      <c r="AO747" s="1"/>
      <c r="AP747" s="1"/>
      <c r="AQ747" s="1"/>
      <c r="AR747" s="1"/>
      <c r="AS747" s="1"/>
      <c r="AU747" s="1"/>
      <c r="AV747" s="1"/>
      <c r="AW747" s="1"/>
      <c r="BD747" s="1"/>
      <c r="BE747" s="1"/>
      <c r="BF747" s="1"/>
      <c r="BJ747" s="1"/>
      <c r="BK747" s="1"/>
      <c r="BL747" s="1"/>
    </row>
    <row r="748" spans="40:64">
      <c r="AN748" s="1"/>
      <c r="AO748" s="1"/>
      <c r="AP748" s="1"/>
      <c r="AQ748" s="1"/>
      <c r="AR748" s="1"/>
      <c r="AS748" s="1"/>
      <c r="AU748" s="1"/>
      <c r="AV748" s="1"/>
      <c r="AW748" s="1"/>
      <c r="BD748" s="1"/>
      <c r="BE748" s="1"/>
      <c r="BF748" s="1"/>
      <c r="BJ748" s="1"/>
      <c r="BK748" s="1"/>
      <c r="BL748" s="1"/>
    </row>
    <row r="749" spans="40:64">
      <c r="AN749" s="1"/>
      <c r="AO749" s="1"/>
      <c r="AP749" s="1"/>
      <c r="AQ749" s="1"/>
      <c r="AR749" s="1"/>
      <c r="AS749" s="1"/>
      <c r="AU749" s="1"/>
      <c r="AV749" s="1"/>
      <c r="AW749" s="1"/>
      <c r="BD749" s="1"/>
      <c r="BE749" s="1"/>
      <c r="BF749" s="1"/>
      <c r="BJ749" s="1"/>
      <c r="BK749" s="1"/>
      <c r="BL749" s="1"/>
    </row>
    <row r="750" spans="40:64">
      <c r="AN750" s="1"/>
      <c r="AO750" s="1"/>
      <c r="AP750" s="1"/>
      <c r="AQ750" s="1"/>
      <c r="AR750" s="1"/>
      <c r="AS750" s="1"/>
      <c r="AU750" s="1"/>
      <c r="AV750" s="1"/>
      <c r="AW750" s="1"/>
      <c r="BD750" s="1"/>
      <c r="BE750" s="1"/>
      <c r="BF750" s="1"/>
      <c r="BJ750" s="1"/>
      <c r="BK750" s="1"/>
      <c r="BL750" s="1"/>
    </row>
    <row r="751" spans="40:64">
      <c r="AN751" s="1"/>
      <c r="AO751" s="1"/>
      <c r="AP751" s="1"/>
      <c r="AQ751" s="1"/>
      <c r="AR751" s="1"/>
      <c r="AS751" s="1"/>
      <c r="AU751" s="1"/>
      <c r="AV751" s="1"/>
      <c r="AW751" s="1"/>
      <c r="BD751" s="1"/>
      <c r="BE751" s="1"/>
      <c r="BF751" s="1"/>
      <c r="BJ751" s="1"/>
      <c r="BK751" s="1"/>
      <c r="BL751" s="1"/>
    </row>
    <row r="752" spans="40:64">
      <c r="AN752" s="1"/>
      <c r="AO752" s="1"/>
      <c r="AP752" s="1"/>
      <c r="AQ752" s="1"/>
      <c r="AR752" s="1"/>
      <c r="AS752" s="1"/>
      <c r="AU752" s="1"/>
      <c r="AV752" s="1"/>
      <c r="AW752" s="1"/>
      <c r="BD752" s="1"/>
      <c r="BE752" s="1"/>
      <c r="BF752" s="1"/>
      <c r="BJ752" s="1"/>
      <c r="BK752" s="1"/>
      <c r="BL752" s="1"/>
    </row>
    <row r="753" spans="40:64">
      <c r="AN753" s="1"/>
      <c r="AO753" s="1"/>
      <c r="AP753" s="1"/>
      <c r="AQ753" s="1"/>
      <c r="AR753" s="1"/>
      <c r="AS753" s="1"/>
      <c r="AU753" s="1"/>
      <c r="AV753" s="1"/>
      <c r="AW753" s="1"/>
      <c r="BD753" s="1"/>
      <c r="BE753" s="1"/>
      <c r="BF753" s="1"/>
      <c r="BJ753" s="1"/>
      <c r="BK753" s="1"/>
      <c r="BL753" s="1"/>
    </row>
    <row r="754" spans="40:64">
      <c r="AN754" s="1"/>
      <c r="AO754" s="1"/>
      <c r="AP754" s="1"/>
      <c r="AQ754" s="1"/>
      <c r="AR754" s="1"/>
      <c r="AS754" s="1"/>
      <c r="AU754" s="1"/>
      <c r="AV754" s="1"/>
      <c r="AW754" s="1"/>
      <c r="BD754" s="1"/>
      <c r="BE754" s="1"/>
      <c r="BF754" s="1"/>
      <c r="BJ754" s="1"/>
      <c r="BK754" s="1"/>
      <c r="BL754" s="1"/>
    </row>
    <row r="755" spans="40:64">
      <c r="AN755" s="1"/>
      <c r="AO755" s="1"/>
      <c r="AP755" s="1"/>
      <c r="AQ755" s="1"/>
      <c r="AR755" s="1"/>
      <c r="AS755" s="1"/>
      <c r="AU755" s="1"/>
      <c r="AV755" s="1"/>
      <c r="AW755" s="1"/>
      <c r="BD755" s="1"/>
      <c r="BE755" s="1"/>
      <c r="BF755" s="1"/>
      <c r="BJ755" s="1"/>
      <c r="BK755" s="1"/>
      <c r="BL755" s="1"/>
    </row>
    <row r="756" spans="40:64">
      <c r="AN756" s="1"/>
      <c r="AO756" s="1"/>
      <c r="AP756" s="1"/>
      <c r="AQ756" s="1"/>
      <c r="AR756" s="1"/>
      <c r="AS756" s="1"/>
      <c r="AU756" s="1"/>
      <c r="AV756" s="1"/>
      <c r="AW756" s="1"/>
      <c r="BD756" s="1"/>
      <c r="BE756" s="1"/>
      <c r="BF756" s="1"/>
      <c r="BJ756" s="1"/>
      <c r="BK756" s="1"/>
      <c r="BL756" s="1"/>
    </row>
    <row r="757" spans="40:64">
      <c r="AN757" s="1"/>
      <c r="AO757" s="1"/>
      <c r="AP757" s="1"/>
      <c r="AQ757" s="1"/>
      <c r="AR757" s="1"/>
      <c r="AS757" s="1"/>
      <c r="AU757" s="1"/>
      <c r="AV757" s="1"/>
      <c r="AW757" s="1"/>
      <c r="BD757" s="1"/>
      <c r="BE757" s="1"/>
      <c r="BF757" s="1"/>
      <c r="BJ757" s="1"/>
      <c r="BK757" s="1"/>
      <c r="BL757" s="1"/>
    </row>
    <row r="758" spans="40:64">
      <c r="AN758" s="1"/>
      <c r="AO758" s="1"/>
      <c r="AP758" s="1"/>
      <c r="AQ758" s="1"/>
      <c r="AR758" s="1"/>
      <c r="AS758" s="1"/>
      <c r="AU758" s="1"/>
      <c r="AV758" s="1"/>
      <c r="AW758" s="1"/>
      <c r="BD758" s="1"/>
      <c r="BE758" s="1"/>
      <c r="BF758" s="1"/>
      <c r="BJ758" s="1"/>
      <c r="BK758" s="1"/>
      <c r="BL758" s="1"/>
    </row>
    <row r="759" spans="40:64">
      <c r="AN759" s="1"/>
      <c r="AO759" s="1"/>
      <c r="AP759" s="1"/>
      <c r="AQ759" s="1"/>
      <c r="AR759" s="1"/>
      <c r="AS759" s="1"/>
      <c r="AU759" s="1"/>
      <c r="AV759" s="1"/>
      <c r="AW759" s="1"/>
      <c r="BD759" s="1"/>
      <c r="BE759" s="1"/>
      <c r="BF759" s="1"/>
      <c r="BJ759" s="1"/>
      <c r="BK759" s="1"/>
      <c r="BL759" s="1"/>
    </row>
    <row r="760" spans="40:64">
      <c r="AN760" s="1"/>
      <c r="AO760" s="1"/>
      <c r="AP760" s="1"/>
      <c r="AQ760" s="1"/>
      <c r="AR760" s="1"/>
      <c r="AS760" s="1"/>
      <c r="AU760" s="1"/>
      <c r="AV760" s="1"/>
      <c r="AW760" s="1"/>
      <c r="BD760" s="1"/>
      <c r="BE760" s="1"/>
      <c r="BF760" s="1"/>
      <c r="BJ760" s="1"/>
      <c r="BK760" s="1"/>
      <c r="BL760" s="1"/>
    </row>
    <row r="761" spans="40:64">
      <c r="AN761" s="1"/>
      <c r="AO761" s="1"/>
      <c r="AP761" s="1"/>
      <c r="AQ761" s="1"/>
      <c r="AR761" s="1"/>
      <c r="AS761" s="1"/>
      <c r="AU761" s="1"/>
      <c r="AV761" s="1"/>
      <c r="AW761" s="1"/>
      <c r="BD761" s="1"/>
      <c r="BE761" s="1"/>
      <c r="BF761" s="1"/>
      <c r="BJ761" s="1"/>
      <c r="BK761" s="1"/>
      <c r="BL761" s="1"/>
    </row>
    <row r="762" spans="40:64">
      <c r="AN762" s="1"/>
      <c r="AO762" s="1"/>
      <c r="AP762" s="1"/>
      <c r="AQ762" s="1"/>
      <c r="AR762" s="1"/>
      <c r="AS762" s="1"/>
      <c r="AU762" s="1"/>
      <c r="AV762" s="1"/>
      <c r="AW762" s="1"/>
      <c r="BD762" s="1"/>
      <c r="BE762" s="1"/>
      <c r="BF762" s="1"/>
      <c r="BJ762" s="1"/>
      <c r="BK762" s="1"/>
      <c r="BL762" s="1"/>
    </row>
    <row r="763" spans="40:64">
      <c r="AN763" s="1"/>
      <c r="AO763" s="1"/>
      <c r="AP763" s="1"/>
      <c r="AQ763" s="1"/>
      <c r="AR763" s="1"/>
      <c r="AS763" s="1"/>
      <c r="AU763" s="1"/>
      <c r="AV763" s="1"/>
      <c r="AW763" s="1"/>
      <c r="BD763" s="1"/>
      <c r="BE763" s="1"/>
      <c r="BF763" s="1"/>
      <c r="BJ763" s="1"/>
      <c r="BK763" s="1"/>
      <c r="BL763" s="1"/>
    </row>
    <row r="764" spans="40:64">
      <c r="AN764" s="1"/>
      <c r="AO764" s="1"/>
      <c r="AP764" s="1"/>
      <c r="AQ764" s="1"/>
      <c r="AR764" s="1"/>
      <c r="AS764" s="1"/>
      <c r="AU764" s="1"/>
      <c r="AV764" s="1"/>
      <c r="AW764" s="1"/>
      <c r="BD764" s="1"/>
      <c r="BE764" s="1"/>
      <c r="BF764" s="1"/>
      <c r="BJ764" s="1"/>
      <c r="BK764" s="1"/>
      <c r="BL764" s="1"/>
    </row>
    <row r="765" spans="40:64">
      <c r="AN765" s="1"/>
      <c r="AO765" s="1"/>
      <c r="AP765" s="1"/>
      <c r="AQ765" s="1"/>
      <c r="AR765" s="1"/>
      <c r="AS765" s="1"/>
      <c r="AU765" s="1"/>
      <c r="AV765" s="1"/>
      <c r="AW765" s="1"/>
      <c r="BD765" s="1"/>
      <c r="BE765" s="1"/>
      <c r="BF765" s="1"/>
      <c r="BJ765" s="1"/>
      <c r="BK765" s="1"/>
      <c r="BL765" s="1"/>
    </row>
    <row r="766" spans="40:64">
      <c r="AN766" s="1"/>
      <c r="AO766" s="1"/>
      <c r="AP766" s="1"/>
      <c r="AQ766" s="1"/>
      <c r="AR766" s="1"/>
      <c r="AS766" s="1"/>
      <c r="AU766" s="1"/>
      <c r="AV766" s="1"/>
      <c r="AW766" s="1"/>
      <c r="BD766" s="1"/>
      <c r="BE766" s="1"/>
      <c r="BF766" s="1"/>
      <c r="BJ766" s="1"/>
      <c r="BK766" s="1"/>
      <c r="BL766" s="1"/>
    </row>
    <row r="767" spans="40:64">
      <c r="AN767" s="1"/>
      <c r="AO767" s="1"/>
      <c r="AP767" s="1"/>
      <c r="AQ767" s="1"/>
      <c r="AR767" s="1"/>
      <c r="AS767" s="1"/>
      <c r="AU767" s="1"/>
      <c r="AV767" s="1"/>
      <c r="AW767" s="1"/>
      <c r="BD767" s="1"/>
      <c r="BE767" s="1"/>
      <c r="BF767" s="1"/>
      <c r="BJ767" s="1"/>
      <c r="BK767" s="1"/>
      <c r="BL767" s="1"/>
    </row>
    <row r="768" spans="40:64">
      <c r="AN768" s="1"/>
      <c r="AO768" s="1"/>
      <c r="AP768" s="1"/>
      <c r="AQ768" s="1"/>
      <c r="AR768" s="1"/>
      <c r="AS768" s="1"/>
      <c r="AU768" s="1"/>
      <c r="AV768" s="1"/>
      <c r="AW768" s="1"/>
      <c r="BD768" s="1"/>
      <c r="BE768" s="1"/>
      <c r="BF768" s="1"/>
      <c r="BJ768" s="1"/>
      <c r="BK768" s="1"/>
      <c r="BL768" s="1"/>
    </row>
    <row r="769" spans="40:64">
      <c r="AN769" s="1"/>
      <c r="AO769" s="1"/>
      <c r="AP769" s="1"/>
      <c r="AQ769" s="1"/>
      <c r="AR769" s="1"/>
      <c r="AS769" s="1"/>
      <c r="AU769" s="1"/>
      <c r="AV769" s="1"/>
      <c r="AW769" s="1"/>
      <c r="BD769" s="1"/>
      <c r="BE769" s="1"/>
      <c r="BF769" s="1"/>
      <c r="BJ769" s="1"/>
      <c r="BK769" s="1"/>
      <c r="BL769" s="1"/>
    </row>
    <row r="770" spans="40:64">
      <c r="AN770" s="1"/>
      <c r="AO770" s="1"/>
      <c r="AP770" s="1"/>
      <c r="AQ770" s="1"/>
      <c r="AR770" s="1"/>
      <c r="AS770" s="1"/>
      <c r="AU770" s="1"/>
      <c r="AV770" s="1"/>
      <c r="AW770" s="1"/>
      <c r="BD770" s="1"/>
      <c r="BE770" s="1"/>
      <c r="BF770" s="1"/>
      <c r="BJ770" s="1"/>
      <c r="BK770" s="1"/>
      <c r="BL770" s="1"/>
    </row>
    <row r="771" spans="40:64">
      <c r="AN771" s="1"/>
      <c r="AO771" s="1"/>
      <c r="AP771" s="1"/>
      <c r="AQ771" s="1"/>
      <c r="AR771" s="1"/>
      <c r="AS771" s="1"/>
      <c r="AU771" s="1"/>
      <c r="AV771" s="1"/>
      <c r="AW771" s="1"/>
      <c r="BD771" s="1"/>
      <c r="BE771" s="1"/>
      <c r="BF771" s="1"/>
      <c r="BJ771" s="1"/>
      <c r="BK771" s="1"/>
      <c r="BL771" s="1"/>
    </row>
    <row r="772" spans="40:64">
      <c r="AN772" s="1"/>
      <c r="AO772" s="1"/>
      <c r="AP772" s="1"/>
      <c r="AQ772" s="1"/>
      <c r="AR772" s="1"/>
      <c r="AS772" s="1"/>
      <c r="AU772" s="1"/>
      <c r="AV772" s="1"/>
      <c r="AW772" s="1"/>
      <c r="BD772" s="1"/>
      <c r="BE772" s="1"/>
      <c r="BF772" s="1"/>
      <c r="BJ772" s="1"/>
      <c r="BK772" s="1"/>
      <c r="BL772" s="1"/>
    </row>
    <row r="773" spans="40:64">
      <c r="AN773" s="1"/>
      <c r="AO773" s="1"/>
      <c r="AP773" s="1"/>
      <c r="AQ773" s="1"/>
      <c r="AR773" s="1"/>
      <c r="AS773" s="1"/>
      <c r="AU773" s="1"/>
      <c r="AV773" s="1"/>
      <c r="AW773" s="1"/>
      <c r="BD773" s="1"/>
      <c r="BE773" s="1"/>
      <c r="BF773" s="1"/>
      <c r="BJ773" s="1"/>
      <c r="BK773" s="1"/>
      <c r="BL773" s="1"/>
    </row>
    <row r="774" spans="40:64">
      <c r="AN774" s="1"/>
      <c r="AO774" s="1"/>
      <c r="AP774" s="1"/>
      <c r="AQ774" s="1"/>
      <c r="AR774" s="1"/>
      <c r="AS774" s="1"/>
      <c r="AU774" s="1"/>
      <c r="AV774" s="1"/>
      <c r="AW774" s="1"/>
      <c r="BD774" s="1"/>
      <c r="BE774" s="1"/>
      <c r="BF774" s="1"/>
      <c r="BJ774" s="1"/>
      <c r="BK774" s="1"/>
      <c r="BL774" s="1"/>
    </row>
    <row r="775" spans="40:64">
      <c r="AN775" s="1"/>
      <c r="AO775" s="1"/>
      <c r="AP775" s="1"/>
      <c r="AQ775" s="1"/>
      <c r="AR775" s="1"/>
      <c r="AS775" s="1"/>
      <c r="AU775" s="1"/>
      <c r="AV775" s="1"/>
      <c r="AW775" s="1"/>
      <c r="BD775" s="1"/>
      <c r="BE775" s="1"/>
      <c r="BF775" s="1"/>
      <c r="BJ775" s="1"/>
      <c r="BK775" s="1"/>
      <c r="BL775" s="1"/>
    </row>
    <row r="776" spans="40:64">
      <c r="AN776" s="1"/>
      <c r="AO776" s="1"/>
      <c r="AP776" s="1"/>
      <c r="AQ776" s="1"/>
      <c r="AR776" s="1"/>
      <c r="AS776" s="1"/>
      <c r="AU776" s="1"/>
      <c r="AV776" s="1"/>
      <c r="AW776" s="1"/>
      <c r="BD776" s="1"/>
      <c r="BE776" s="1"/>
      <c r="BF776" s="1"/>
      <c r="BJ776" s="1"/>
      <c r="BK776" s="1"/>
      <c r="BL776" s="1"/>
    </row>
    <row r="777" spans="40:64">
      <c r="AN777" s="1"/>
      <c r="AO777" s="1"/>
      <c r="AP777" s="1"/>
      <c r="AQ777" s="1"/>
      <c r="AR777" s="1"/>
      <c r="AS777" s="1"/>
      <c r="AU777" s="1"/>
      <c r="AV777" s="1"/>
      <c r="AW777" s="1"/>
      <c r="BD777" s="1"/>
      <c r="BE777" s="1"/>
      <c r="BF777" s="1"/>
      <c r="BJ777" s="1"/>
      <c r="BK777" s="1"/>
      <c r="BL777" s="1"/>
    </row>
    <row r="778" spans="40:64">
      <c r="AN778" s="1"/>
      <c r="AO778" s="1"/>
      <c r="AP778" s="1"/>
      <c r="AQ778" s="1"/>
      <c r="AR778" s="1"/>
      <c r="AS778" s="1"/>
      <c r="AU778" s="1"/>
      <c r="AV778" s="1"/>
      <c r="AW778" s="1"/>
      <c r="BD778" s="1"/>
      <c r="BE778" s="1"/>
      <c r="BF778" s="1"/>
      <c r="BJ778" s="1"/>
      <c r="BK778" s="1"/>
      <c r="BL778" s="1"/>
    </row>
    <row r="779" spans="40:64">
      <c r="AN779" s="1"/>
      <c r="AO779" s="1"/>
      <c r="AP779" s="1"/>
      <c r="AQ779" s="1"/>
      <c r="AR779" s="1"/>
      <c r="AS779" s="1"/>
      <c r="AU779" s="1"/>
      <c r="AV779" s="1"/>
      <c r="AW779" s="1"/>
      <c r="BD779" s="1"/>
      <c r="BE779" s="1"/>
      <c r="BF779" s="1"/>
      <c r="BJ779" s="1"/>
      <c r="BK779" s="1"/>
      <c r="BL779" s="1"/>
    </row>
    <row r="780" spans="40:64">
      <c r="AN780" s="1"/>
      <c r="AO780" s="1"/>
      <c r="AP780" s="1"/>
      <c r="AQ780" s="1"/>
      <c r="AR780" s="1"/>
      <c r="AS780" s="1"/>
      <c r="AU780" s="1"/>
      <c r="AV780" s="1"/>
      <c r="AW780" s="1"/>
      <c r="BD780" s="1"/>
      <c r="BE780" s="1"/>
      <c r="BF780" s="1"/>
      <c r="BJ780" s="1"/>
      <c r="BK780" s="1"/>
      <c r="BL780" s="1"/>
    </row>
    <row r="781" spans="40:64">
      <c r="AN781" s="1"/>
      <c r="AO781" s="1"/>
      <c r="AP781" s="1"/>
      <c r="AQ781" s="1"/>
      <c r="AR781" s="1"/>
      <c r="AS781" s="1"/>
      <c r="AU781" s="1"/>
      <c r="AV781" s="1"/>
      <c r="AW781" s="1"/>
      <c r="BD781" s="1"/>
      <c r="BE781" s="1"/>
      <c r="BF781" s="1"/>
      <c r="BJ781" s="1"/>
      <c r="BK781" s="1"/>
      <c r="BL781" s="1"/>
    </row>
    <row r="782" spans="40:64">
      <c r="AN782" s="1"/>
      <c r="AO782" s="1"/>
      <c r="AP782" s="1"/>
      <c r="AQ782" s="1"/>
      <c r="AR782" s="1"/>
      <c r="AS782" s="1"/>
      <c r="AU782" s="1"/>
      <c r="AV782" s="1"/>
      <c r="AW782" s="1"/>
      <c r="BD782" s="1"/>
      <c r="BE782" s="1"/>
      <c r="BF782" s="1"/>
      <c r="BJ782" s="1"/>
      <c r="BK782" s="1"/>
      <c r="BL782" s="1"/>
    </row>
    <row r="783" spans="40:64">
      <c r="AN783" s="1"/>
      <c r="AO783" s="1"/>
      <c r="AP783" s="1"/>
      <c r="AQ783" s="1"/>
      <c r="AR783" s="1"/>
      <c r="AS783" s="1"/>
      <c r="AU783" s="1"/>
      <c r="AV783" s="1"/>
      <c r="AW783" s="1"/>
      <c r="BD783" s="1"/>
      <c r="BE783" s="1"/>
      <c r="BF783" s="1"/>
      <c r="BJ783" s="1"/>
      <c r="BK783" s="1"/>
      <c r="BL783" s="1"/>
    </row>
    <row r="784" spans="40:64">
      <c r="AN784" s="1"/>
      <c r="AO784" s="1"/>
      <c r="AP784" s="1"/>
      <c r="AQ784" s="1"/>
      <c r="AR784" s="1"/>
      <c r="AS784" s="1"/>
      <c r="AU784" s="1"/>
      <c r="AV784" s="1"/>
      <c r="AW784" s="1"/>
      <c r="BD784" s="1"/>
      <c r="BE784" s="1"/>
      <c r="BF784" s="1"/>
      <c r="BJ784" s="1"/>
      <c r="BK784" s="1"/>
      <c r="BL784" s="1"/>
    </row>
    <row r="785" spans="40:64">
      <c r="AN785" s="1"/>
      <c r="AO785" s="1"/>
      <c r="AP785" s="1"/>
      <c r="AQ785" s="1"/>
      <c r="AR785" s="1"/>
      <c r="AS785" s="1"/>
      <c r="AU785" s="1"/>
      <c r="AV785" s="1"/>
      <c r="AW785" s="1"/>
      <c r="BD785" s="1"/>
      <c r="BE785" s="1"/>
      <c r="BF785" s="1"/>
      <c r="BJ785" s="1"/>
      <c r="BK785" s="1"/>
      <c r="BL785" s="1"/>
    </row>
    <row r="786" spans="40:64">
      <c r="AN786" s="1"/>
      <c r="AO786" s="1"/>
      <c r="AP786" s="1"/>
      <c r="AQ786" s="1"/>
      <c r="AR786" s="1"/>
      <c r="AS786" s="1"/>
      <c r="AU786" s="1"/>
      <c r="AV786" s="1"/>
      <c r="AW786" s="1"/>
      <c r="BD786" s="1"/>
      <c r="BE786" s="1"/>
      <c r="BF786" s="1"/>
      <c r="BJ786" s="1"/>
      <c r="BK786" s="1"/>
      <c r="BL786" s="1"/>
    </row>
    <row r="787" spans="40:64">
      <c r="AN787" s="1"/>
      <c r="AO787" s="1"/>
      <c r="AP787" s="1"/>
      <c r="AQ787" s="1"/>
      <c r="AR787" s="1"/>
      <c r="AS787" s="1"/>
      <c r="AU787" s="1"/>
      <c r="AV787" s="1"/>
      <c r="AW787" s="1"/>
      <c r="BD787" s="1"/>
      <c r="BE787" s="1"/>
      <c r="BF787" s="1"/>
      <c r="BJ787" s="1"/>
      <c r="BK787" s="1"/>
      <c r="BL787" s="1"/>
    </row>
    <row r="788" spans="40:64">
      <c r="AN788" s="1"/>
      <c r="AO788" s="1"/>
      <c r="AP788" s="1"/>
      <c r="AQ788" s="1"/>
      <c r="AR788" s="1"/>
      <c r="AS788" s="1"/>
      <c r="AU788" s="1"/>
      <c r="AV788" s="1"/>
      <c r="AW788" s="1"/>
      <c r="BD788" s="1"/>
      <c r="BE788" s="1"/>
      <c r="BF788" s="1"/>
      <c r="BJ788" s="1"/>
      <c r="BK788" s="1"/>
      <c r="BL788" s="1"/>
    </row>
    <row r="789" spans="40:64">
      <c r="AN789" s="1"/>
      <c r="AO789" s="1"/>
      <c r="AP789" s="1"/>
      <c r="AQ789" s="1"/>
      <c r="AR789" s="1"/>
      <c r="AS789" s="1"/>
      <c r="AU789" s="1"/>
      <c r="AV789" s="1"/>
      <c r="AW789" s="1"/>
      <c r="BD789" s="1"/>
      <c r="BE789" s="1"/>
      <c r="BF789" s="1"/>
      <c r="BJ789" s="1"/>
      <c r="BK789" s="1"/>
      <c r="BL789" s="1"/>
    </row>
    <row r="790" spans="40:64">
      <c r="AN790" s="1"/>
      <c r="AO790" s="1"/>
      <c r="AP790" s="1"/>
      <c r="AQ790" s="1"/>
      <c r="AR790" s="1"/>
      <c r="AS790" s="1"/>
      <c r="AU790" s="1"/>
      <c r="AV790" s="1"/>
      <c r="AW790" s="1"/>
      <c r="BD790" s="1"/>
      <c r="BE790" s="1"/>
      <c r="BF790" s="1"/>
      <c r="BJ790" s="1"/>
      <c r="BK790" s="1"/>
      <c r="BL790" s="1"/>
    </row>
    <row r="791" spans="40:64">
      <c r="AN791" s="1"/>
      <c r="AO791" s="1"/>
      <c r="AP791" s="1"/>
      <c r="AQ791" s="1"/>
      <c r="AR791" s="1"/>
      <c r="AS791" s="1"/>
      <c r="AU791" s="1"/>
      <c r="AV791" s="1"/>
      <c r="AW791" s="1"/>
      <c r="BD791" s="1"/>
      <c r="BE791" s="1"/>
      <c r="BF791" s="1"/>
      <c r="BJ791" s="1"/>
      <c r="BK791" s="1"/>
      <c r="BL791" s="1"/>
    </row>
    <row r="792" spans="40:64">
      <c r="AN792" s="1"/>
      <c r="AO792" s="1"/>
      <c r="AP792" s="1"/>
      <c r="AQ792" s="1"/>
      <c r="AR792" s="1"/>
      <c r="AS792" s="1"/>
      <c r="AU792" s="1"/>
      <c r="AV792" s="1"/>
      <c r="AW792" s="1"/>
      <c r="BD792" s="1"/>
      <c r="BE792" s="1"/>
      <c r="BF792" s="1"/>
      <c r="BJ792" s="1"/>
      <c r="BK792" s="1"/>
      <c r="BL792" s="1"/>
    </row>
    <row r="793" spans="40:64">
      <c r="AN793" s="1"/>
      <c r="AO793" s="1"/>
      <c r="AP793" s="1"/>
      <c r="AQ793" s="1"/>
      <c r="AR793" s="1"/>
      <c r="AS793" s="1"/>
      <c r="AU793" s="1"/>
      <c r="AV793" s="1"/>
      <c r="AW793" s="1"/>
      <c r="BD793" s="1"/>
      <c r="BE793" s="1"/>
      <c r="BF793" s="1"/>
      <c r="BJ793" s="1"/>
      <c r="BK793" s="1"/>
      <c r="BL793" s="1"/>
    </row>
    <row r="794" spans="40:64">
      <c r="AN794" s="1"/>
      <c r="AO794" s="1"/>
      <c r="AP794" s="1"/>
      <c r="AQ794" s="1"/>
      <c r="AR794" s="1"/>
      <c r="AS794" s="1"/>
      <c r="AU794" s="1"/>
      <c r="AV794" s="1"/>
      <c r="AW794" s="1"/>
      <c r="BD794" s="1"/>
      <c r="BE794" s="1"/>
      <c r="BF794" s="1"/>
      <c r="BJ794" s="1"/>
      <c r="BK794" s="1"/>
      <c r="BL794" s="1"/>
    </row>
    <row r="795" spans="40:64">
      <c r="AN795" s="1"/>
      <c r="AO795" s="1"/>
      <c r="AP795" s="1"/>
      <c r="AQ795" s="1"/>
      <c r="AR795" s="1"/>
      <c r="AS795" s="1"/>
      <c r="AU795" s="1"/>
      <c r="AV795" s="1"/>
      <c r="AW795" s="1"/>
      <c r="BD795" s="1"/>
      <c r="BE795" s="1"/>
      <c r="BF795" s="1"/>
      <c r="BJ795" s="1"/>
      <c r="BK795" s="1"/>
      <c r="BL795" s="1"/>
    </row>
    <row r="796" spans="40:64">
      <c r="AN796" s="1"/>
      <c r="AO796" s="1"/>
      <c r="AP796" s="1"/>
      <c r="AQ796" s="1"/>
      <c r="AR796" s="1"/>
      <c r="AS796" s="1"/>
      <c r="AU796" s="1"/>
      <c r="AV796" s="1"/>
      <c r="AW796" s="1"/>
      <c r="BD796" s="1"/>
      <c r="BE796" s="1"/>
      <c r="BF796" s="1"/>
      <c r="BJ796" s="1"/>
      <c r="BK796" s="1"/>
      <c r="BL796" s="1"/>
    </row>
    <row r="797" spans="40:64">
      <c r="AN797" s="1"/>
      <c r="AO797" s="1"/>
      <c r="AP797" s="1"/>
      <c r="AQ797" s="1"/>
      <c r="AR797" s="1"/>
      <c r="AS797" s="1"/>
      <c r="AU797" s="1"/>
      <c r="AV797" s="1"/>
      <c r="AW797" s="1"/>
      <c r="BD797" s="1"/>
      <c r="BE797" s="1"/>
      <c r="BF797" s="1"/>
      <c r="BJ797" s="1"/>
      <c r="BK797" s="1"/>
      <c r="BL797" s="1"/>
    </row>
    <row r="798" spans="40:64">
      <c r="AN798" s="1"/>
      <c r="AO798" s="1"/>
      <c r="AP798" s="1"/>
      <c r="AQ798" s="1"/>
      <c r="AR798" s="1"/>
      <c r="AS798" s="1"/>
      <c r="AU798" s="1"/>
      <c r="AV798" s="1"/>
      <c r="AW798" s="1"/>
      <c r="BD798" s="1"/>
      <c r="BE798" s="1"/>
      <c r="BF798" s="1"/>
      <c r="BJ798" s="1"/>
      <c r="BK798" s="1"/>
      <c r="BL798" s="1"/>
    </row>
    <row r="799" spans="40:64">
      <c r="AN799" s="1"/>
      <c r="AO799" s="1"/>
      <c r="AP799" s="1"/>
      <c r="AQ799" s="1"/>
      <c r="AR799" s="1"/>
      <c r="AS799" s="1"/>
      <c r="AU799" s="1"/>
      <c r="AV799" s="1"/>
      <c r="AW799" s="1"/>
      <c r="BD799" s="1"/>
      <c r="BE799" s="1"/>
      <c r="BF799" s="1"/>
      <c r="BJ799" s="1"/>
      <c r="BK799" s="1"/>
      <c r="BL799" s="1"/>
    </row>
    <row r="800" spans="40:64">
      <c r="AN800" s="1"/>
      <c r="AO800" s="1"/>
      <c r="AP800" s="1"/>
      <c r="AQ800" s="1"/>
      <c r="AR800" s="1"/>
      <c r="AS800" s="1"/>
      <c r="AU800" s="1"/>
      <c r="AV800" s="1"/>
      <c r="AW800" s="1"/>
      <c r="BD800" s="1"/>
      <c r="BE800" s="1"/>
      <c r="BF800" s="1"/>
      <c r="BJ800" s="1"/>
      <c r="BK800" s="1"/>
      <c r="BL800" s="1"/>
    </row>
    <row r="801" spans="40:64">
      <c r="AN801" s="1"/>
      <c r="AO801" s="1"/>
      <c r="AP801" s="1"/>
      <c r="AQ801" s="1"/>
      <c r="AR801" s="1"/>
      <c r="AS801" s="1"/>
      <c r="AU801" s="1"/>
      <c r="AV801" s="1"/>
      <c r="AW801" s="1"/>
      <c r="BD801" s="1"/>
      <c r="BE801" s="1"/>
      <c r="BF801" s="1"/>
      <c r="BJ801" s="1"/>
      <c r="BK801" s="1"/>
      <c r="BL801" s="1"/>
    </row>
    <row r="802" spans="40:64">
      <c r="AN802" s="1"/>
      <c r="AO802" s="1"/>
      <c r="AP802" s="1"/>
      <c r="AQ802" s="1"/>
      <c r="AR802" s="1"/>
      <c r="AS802" s="1"/>
      <c r="AU802" s="1"/>
      <c r="AV802" s="1"/>
      <c r="AW802" s="1"/>
      <c r="BD802" s="1"/>
      <c r="BE802" s="1"/>
      <c r="BF802" s="1"/>
      <c r="BJ802" s="1"/>
      <c r="BK802" s="1"/>
      <c r="BL802" s="1"/>
    </row>
    <row r="803" spans="40:64">
      <c r="AN803" s="1"/>
      <c r="AO803" s="1"/>
      <c r="AP803" s="1"/>
      <c r="AQ803" s="1"/>
      <c r="AR803" s="1"/>
      <c r="AS803" s="1"/>
      <c r="AU803" s="1"/>
      <c r="AV803" s="1"/>
      <c r="AW803" s="1"/>
      <c r="BD803" s="1"/>
      <c r="BE803" s="1"/>
      <c r="BF803" s="1"/>
      <c r="BJ803" s="1"/>
      <c r="BK803" s="1"/>
      <c r="BL803" s="1"/>
    </row>
    <row r="804" spans="40:64">
      <c r="AN804" s="1"/>
      <c r="AO804" s="1"/>
      <c r="AP804" s="1"/>
      <c r="AQ804" s="1"/>
      <c r="AR804" s="1"/>
      <c r="AS804" s="1"/>
      <c r="AU804" s="1"/>
      <c r="AV804" s="1"/>
      <c r="AW804" s="1"/>
      <c r="BD804" s="1"/>
      <c r="BE804" s="1"/>
      <c r="BF804" s="1"/>
      <c r="BJ804" s="1"/>
      <c r="BK804" s="1"/>
      <c r="BL804" s="1"/>
    </row>
    <row r="805" spans="40:64">
      <c r="AN805" s="1"/>
      <c r="AO805" s="1"/>
      <c r="AP805" s="1"/>
      <c r="AQ805" s="1"/>
      <c r="AR805" s="1"/>
      <c r="AS805" s="1"/>
      <c r="AU805" s="1"/>
      <c r="AV805" s="1"/>
      <c r="AW805" s="1"/>
      <c r="BD805" s="1"/>
      <c r="BE805" s="1"/>
      <c r="BF805" s="1"/>
      <c r="BJ805" s="1"/>
      <c r="BK805" s="1"/>
      <c r="BL805" s="1"/>
    </row>
    <row r="806" spans="40:64">
      <c r="AN806" s="1"/>
      <c r="AO806" s="1"/>
      <c r="AP806" s="1"/>
      <c r="AQ806" s="1"/>
      <c r="AR806" s="1"/>
      <c r="AS806" s="1"/>
      <c r="AU806" s="1"/>
      <c r="AV806" s="1"/>
      <c r="AW806" s="1"/>
      <c r="BD806" s="1"/>
      <c r="BE806" s="1"/>
      <c r="BF806" s="1"/>
      <c r="BJ806" s="1"/>
      <c r="BK806" s="1"/>
      <c r="BL806" s="1"/>
    </row>
    <row r="807" spans="40:64">
      <c r="AN807" s="1"/>
      <c r="AO807" s="1"/>
      <c r="AP807" s="1"/>
      <c r="AQ807" s="1"/>
      <c r="AR807" s="1"/>
      <c r="AS807" s="1"/>
      <c r="AU807" s="1"/>
      <c r="AV807" s="1"/>
      <c r="AW807" s="1"/>
      <c r="BD807" s="1"/>
      <c r="BE807" s="1"/>
      <c r="BF807" s="1"/>
      <c r="BJ807" s="1"/>
      <c r="BK807" s="1"/>
      <c r="BL807" s="1"/>
    </row>
    <row r="808" spans="40:64">
      <c r="AN808" s="1"/>
      <c r="AO808" s="1"/>
      <c r="AP808" s="1"/>
      <c r="AQ808" s="1"/>
      <c r="AR808" s="1"/>
      <c r="AS808" s="1"/>
      <c r="AU808" s="1"/>
      <c r="AV808" s="1"/>
      <c r="AW808" s="1"/>
      <c r="BD808" s="1"/>
      <c r="BE808" s="1"/>
      <c r="BF808" s="1"/>
      <c r="BJ808" s="1"/>
      <c r="BK808" s="1"/>
      <c r="BL808" s="1"/>
    </row>
    <row r="809" spans="40:64">
      <c r="AN809" s="1"/>
      <c r="AO809" s="1"/>
      <c r="AP809" s="1"/>
      <c r="AQ809" s="1"/>
      <c r="AR809" s="1"/>
      <c r="AS809" s="1"/>
      <c r="AU809" s="1"/>
      <c r="AV809" s="1"/>
      <c r="AW809" s="1"/>
      <c r="BD809" s="1"/>
      <c r="BE809" s="1"/>
      <c r="BF809" s="1"/>
      <c r="BJ809" s="1"/>
      <c r="BK809" s="1"/>
      <c r="BL809" s="1"/>
    </row>
    <row r="810" spans="40:64">
      <c r="AN810" s="1"/>
      <c r="AO810" s="1"/>
      <c r="AP810" s="1"/>
      <c r="AQ810" s="1"/>
      <c r="AR810" s="1"/>
      <c r="AS810" s="1"/>
      <c r="AU810" s="1"/>
      <c r="AV810" s="1"/>
      <c r="AW810" s="1"/>
      <c r="BD810" s="1"/>
      <c r="BE810" s="1"/>
      <c r="BF810" s="1"/>
      <c r="BJ810" s="1"/>
      <c r="BK810" s="1"/>
      <c r="BL810" s="1"/>
    </row>
    <row r="811" spans="40:64">
      <c r="AN811" s="1"/>
      <c r="AO811" s="1"/>
      <c r="AP811" s="1"/>
      <c r="AQ811" s="1"/>
      <c r="AR811" s="1"/>
      <c r="AS811" s="1"/>
      <c r="AU811" s="1"/>
      <c r="AV811" s="1"/>
      <c r="AW811" s="1"/>
      <c r="BD811" s="1"/>
      <c r="BE811" s="1"/>
      <c r="BF811" s="1"/>
      <c r="BJ811" s="1"/>
      <c r="BK811" s="1"/>
      <c r="BL811" s="1"/>
    </row>
    <row r="812" spans="40:64">
      <c r="AN812" s="1"/>
      <c r="AO812" s="1"/>
      <c r="AP812" s="1"/>
      <c r="AQ812" s="1"/>
      <c r="AR812" s="1"/>
      <c r="AS812" s="1"/>
      <c r="AU812" s="1"/>
      <c r="AV812" s="1"/>
      <c r="AW812" s="1"/>
      <c r="BD812" s="1"/>
      <c r="BE812" s="1"/>
      <c r="BF812" s="1"/>
      <c r="BJ812" s="1"/>
      <c r="BK812" s="1"/>
      <c r="BL812" s="1"/>
    </row>
    <row r="813" spans="40:64">
      <c r="AN813" s="1"/>
      <c r="AO813" s="1"/>
      <c r="AP813" s="1"/>
      <c r="AQ813" s="1"/>
      <c r="AR813" s="1"/>
      <c r="AS813" s="1"/>
      <c r="AU813" s="1"/>
      <c r="AV813" s="1"/>
      <c r="AW813" s="1"/>
      <c r="BD813" s="1"/>
      <c r="BE813" s="1"/>
      <c r="BF813" s="1"/>
      <c r="BJ813" s="1"/>
      <c r="BK813" s="1"/>
      <c r="BL813" s="1"/>
    </row>
    <row r="814" spans="40:64">
      <c r="AN814" s="1"/>
      <c r="AO814" s="1"/>
      <c r="AP814" s="1"/>
      <c r="AQ814" s="1"/>
      <c r="AR814" s="1"/>
      <c r="AS814" s="1"/>
      <c r="AU814" s="1"/>
      <c r="AV814" s="1"/>
      <c r="AW814" s="1"/>
      <c r="BD814" s="1"/>
      <c r="BE814" s="1"/>
      <c r="BF814" s="1"/>
      <c r="BJ814" s="1"/>
      <c r="BK814" s="1"/>
      <c r="BL814" s="1"/>
    </row>
    <row r="815" spans="40:64">
      <c r="AN815" s="1"/>
      <c r="AO815" s="1"/>
      <c r="AP815" s="1"/>
      <c r="AQ815" s="1"/>
      <c r="AR815" s="1"/>
      <c r="AS815" s="1"/>
      <c r="AU815" s="1"/>
      <c r="AV815" s="1"/>
      <c r="AW815" s="1"/>
      <c r="BD815" s="1"/>
      <c r="BE815" s="1"/>
      <c r="BF815" s="1"/>
      <c r="BJ815" s="1"/>
      <c r="BK815" s="1"/>
      <c r="BL815" s="1"/>
    </row>
    <row r="816" spans="40:64">
      <c r="AN816" s="1"/>
      <c r="AO816" s="1"/>
      <c r="AP816" s="1"/>
      <c r="AQ816" s="1"/>
      <c r="AR816" s="1"/>
      <c r="AS816" s="1"/>
      <c r="AU816" s="1"/>
      <c r="AV816" s="1"/>
      <c r="AW816" s="1"/>
      <c r="BD816" s="1"/>
      <c r="BE816" s="1"/>
      <c r="BF816" s="1"/>
      <c r="BJ816" s="1"/>
      <c r="BK816" s="1"/>
      <c r="BL816" s="1"/>
    </row>
    <row r="817" spans="40:64">
      <c r="AN817" s="1"/>
      <c r="AO817" s="1"/>
      <c r="AP817" s="1"/>
      <c r="AQ817" s="1"/>
      <c r="AR817" s="1"/>
      <c r="AS817" s="1"/>
      <c r="AU817" s="1"/>
      <c r="AV817" s="1"/>
      <c r="AW817" s="1"/>
      <c r="BD817" s="1"/>
      <c r="BE817" s="1"/>
      <c r="BF817" s="1"/>
      <c r="BJ817" s="1"/>
      <c r="BK817" s="1"/>
      <c r="BL817" s="1"/>
    </row>
    <row r="818" spans="40:64">
      <c r="AN818" s="1"/>
      <c r="AO818" s="1"/>
      <c r="AP818" s="1"/>
      <c r="AQ818" s="1"/>
      <c r="AR818" s="1"/>
      <c r="AS818" s="1"/>
      <c r="AU818" s="1"/>
      <c r="AV818" s="1"/>
      <c r="AW818" s="1"/>
      <c r="BD818" s="1"/>
      <c r="BE818" s="1"/>
      <c r="BF818" s="1"/>
      <c r="BJ818" s="1"/>
      <c r="BK818" s="1"/>
      <c r="BL818" s="1"/>
    </row>
    <row r="819" spans="40:64">
      <c r="AN819" s="1"/>
      <c r="AO819" s="1"/>
      <c r="AP819" s="1"/>
      <c r="AQ819" s="1"/>
      <c r="AR819" s="1"/>
      <c r="AS819" s="1"/>
      <c r="AU819" s="1"/>
      <c r="AV819" s="1"/>
      <c r="AW819" s="1"/>
      <c r="BD819" s="1"/>
      <c r="BE819" s="1"/>
      <c r="BF819" s="1"/>
      <c r="BJ819" s="1"/>
      <c r="BK819" s="1"/>
      <c r="BL819" s="1"/>
    </row>
    <row r="820" spans="40:64">
      <c r="AN820" s="1"/>
      <c r="AO820" s="1"/>
      <c r="AP820" s="1"/>
      <c r="AQ820" s="1"/>
      <c r="AR820" s="1"/>
      <c r="AS820" s="1"/>
      <c r="AU820" s="1"/>
      <c r="AV820" s="1"/>
      <c r="AW820" s="1"/>
      <c r="BD820" s="1"/>
      <c r="BE820" s="1"/>
      <c r="BF820" s="1"/>
      <c r="BJ820" s="1"/>
      <c r="BK820" s="1"/>
      <c r="BL820" s="1"/>
    </row>
    <row r="821" spans="40:64">
      <c r="AN821" s="1"/>
      <c r="AO821" s="1"/>
      <c r="AP821" s="1"/>
      <c r="AQ821" s="1"/>
      <c r="AR821" s="1"/>
      <c r="AS821" s="1"/>
      <c r="AU821" s="1"/>
      <c r="AV821" s="1"/>
      <c r="AW821" s="1"/>
      <c r="BD821" s="1"/>
      <c r="BE821" s="1"/>
      <c r="BF821" s="1"/>
      <c r="BJ821" s="1"/>
      <c r="BK821" s="1"/>
      <c r="BL821" s="1"/>
    </row>
    <row r="822" spans="40:64">
      <c r="AN822" s="1"/>
      <c r="AO822" s="1"/>
      <c r="AP822" s="1"/>
      <c r="AQ822" s="1"/>
      <c r="AR822" s="1"/>
      <c r="AS822" s="1"/>
      <c r="AU822" s="1"/>
      <c r="AV822" s="1"/>
      <c r="AW822" s="1"/>
      <c r="BD822" s="1"/>
      <c r="BE822" s="1"/>
      <c r="BF822" s="1"/>
      <c r="BJ822" s="1"/>
      <c r="BK822" s="1"/>
      <c r="BL822" s="1"/>
    </row>
    <row r="823" spans="40:64">
      <c r="AN823" s="1"/>
      <c r="AO823" s="1"/>
      <c r="AP823" s="1"/>
      <c r="AQ823" s="1"/>
      <c r="AR823" s="1"/>
      <c r="AS823" s="1"/>
      <c r="AU823" s="1"/>
      <c r="AV823" s="1"/>
      <c r="AW823" s="1"/>
      <c r="BD823" s="1"/>
      <c r="BE823" s="1"/>
      <c r="BF823" s="1"/>
      <c r="BJ823" s="1"/>
      <c r="BK823" s="1"/>
      <c r="BL823" s="1"/>
    </row>
    <row r="824" spans="40:64">
      <c r="AN824" s="1"/>
      <c r="AO824" s="1"/>
      <c r="AP824" s="1"/>
      <c r="AQ824" s="1"/>
      <c r="AR824" s="1"/>
      <c r="AS824" s="1"/>
      <c r="AU824" s="1"/>
      <c r="AV824" s="1"/>
      <c r="AW824" s="1"/>
      <c r="BD824" s="1"/>
      <c r="BE824" s="1"/>
      <c r="BF824" s="1"/>
      <c r="BJ824" s="1"/>
      <c r="BK824" s="1"/>
      <c r="BL824" s="1"/>
    </row>
    <row r="825" spans="40:64">
      <c r="AN825" s="1"/>
      <c r="AO825" s="1"/>
      <c r="AP825" s="1"/>
      <c r="AQ825" s="1"/>
      <c r="AR825" s="1"/>
      <c r="AS825" s="1"/>
      <c r="AU825" s="1"/>
      <c r="AV825" s="1"/>
      <c r="AW825" s="1"/>
      <c r="BD825" s="1"/>
      <c r="BE825" s="1"/>
      <c r="BF825" s="1"/>
      <c r="BJ825" s="1"/>
      <c r="BK825" s="1"/>
      <c r="BL825" s="1"/>
    </row>
    <row r="826" spans="40:64">
      <c r="AN826" s="1"/>
      <c r="AO826" s="1"/>
      <c r="AP826" s="1"/>
      <c r="AQ826" s="1"/>
      <c r="AR826" s="1"/>
      <c r="AS826" s="1"/>
      <c r="AU826" s="1"/>
      <c r="AV826" s="1"/>
      <c r="AW826" s="1"/>
      <c r="BD826" s="1"/>
      <c r="BE826" s="1"/>
      <c r="BF826" s="1"/>
      <c r="BJ826" s="1"/>
      <c r="BK826" s="1"/>
      <c r="BL826" s="1"/>
    </row>
    <row r="827" spans="40:64">
      <c r="AN827" s="1"/>
      <c r="AO827" s="1"/>
      <c r="AP827" s="1"/>
      <c r="AQ827" s="1"/>
      <c r="AR827" s="1"/>
      <c r="AS827" s="1"/>
      <c r="AU827" s="1"/>
      <c r="AV827" s="1"/>
      <c r="AW827" s="1"/>
      <c r="BD827" s="1"/>
      <c r="BE827" s="1"/>
      <c r="BF827" s="1"/>
      <c r="BJ827" s="1"/>
      <c r="BK827" s="1"/>
      <c r="BL827" s="1"/>
    </row>
    <row r="828" spans="40:64">
      <c r="AN828" s="1"/>
      <c r="AO828" s="1"/>
      <c r="AP828" s="1"/>
      <c r="AQ828" s="1"/>
      <c r="AR828" s="1"/>
      <c r="AS828" s="1"/>
      <c r="AU828" s="1"/>
      <c r="AV828" s="1"/>
      <c r="AW828" s="1"/>
      <c r="BD828" s="1"/>
      <c r="BE828" s="1"/>
      <c r="BF828" s="1"/>
      <c r="BJ828" s="1"/>
      <c r="BK828" s="1"/>
      <c r="BL828" s="1"/>
    </row>
    <row r="829" spans="40:64">
      <c r="AN829" s="1"/>
      <c r="AO829" s="1"/>
      <c r="AP829" s="1"/>
      <c r="AQ829" s="1"/>
      <c r="AR829" s="1"/>
      <c r="AS829" s="1"/>
      <c r="AU829" s="1"/>
      <c r="AV829" s="1"/>
      <c r="AW829" s="1"/>
      <c r="BD829" s="1"/>
      <c r="BE829" s="1"/>
      <c r="BF829" s="1"/>
      <c r="BJ829" s="1"/>
      <c r="BK829" s="1"/>
      <c r="BL829" s="1"/>
    </row>
    <row r="830" spans="40:64">
      <c r="AN830" s="1"/>
      <c r="AO830" s="1"/>
      <c r="AP830" s="1"/>
      <c r="AQ830" s="1"/>
      <c r="AR830" s="1"/>
      <c r="AS830" s="1"/>
      <c r="AU830" s="1"/>
      <c r="AV830" s="1"/>
      <c r="AW830" s="1"/>
      <c r="BD830" s="1"/>
      <c r="BE830" s="1"/>
      <c r="BF830" s="1"/>
      <c r="BJ830" s="1"/>
      <c r="BK830" s="1"/>
      <c r="BL830" s="1"/>
    </row>
    <row r="831" spans="40:64">
      <c r="AN831" s="1"/>
      <c r="AO831" s="1"/>
      <c r="AP831" s="1"/>
      <c r="AQ831" s="1"/>
      <c r="AR831" s="1"/>
      <c r="AS831" s="1"/>
      <c r="AU831" s="1"/>
      <c r="AV831" s="1"/>
      <c r="AW831" s="1"/>
      <c r="BD831" s="1"/>
      <c r="BE831" s="1"/>
      <c r="BF831" s="1"/>
      <c r="BJ831" s="1"/>
      <c r="BK831" s="1"/>
      <c r="BL831" s="1"/>
    </row>
    <row r="832" spans="40:64">
      <c r="AN832" s="1"/>
      <c r="AO832" s="1"/>
      <c r="AP832" s="1"/>
      <c r="AQ832" s="1"/>
      <c r="AR832" s="1"/>
      <c r="AS832" s="1"/>
      <c r="AU832" s="1"/>
      <c r="AV832" s="1"/>
      <c r="AW832" s="1"/>
      <c r="BD832" s="1"/>
      <c r="BE832" s="1"/>
      <c r="BF832" s="1"/>
      <c r="BJ832" s="1"/>
      <c r="BK832" s="1"/>
      <c r="BL832" s="1"/>
    </row>
    <row r="833" spans="40:64">
      <c r="AN833" s="1"/>
      <c r="AO833" s="1"/>
      <c r="AP833" s="1"/>
      <c r="AQ833" s="1"/>
      <c r="AR833" s="1"/>
      <c r="AS833" s="1"/>
      <c r="AU833" s="1"/>
      <c r="AV833" s="1"/>
      <c r="AW833" s="1"/>
      <c r="BD833" s="1"/>
      <c r="BE833" s="1"/>
      <c r="BF833" s="1"/>
      <c r="BJ833" s="1"/>
      <c r="BK833" s="1"/>
      <c r="BL833" s="1"/>
    </row>
    <row r="834" spans="40:64">
      <c r="AN834" s="1"/>
      <c r="AO834" s="1"/>
      <c r="AP834" s="1"/>
      <c r="AQ834" s="1"/>
      <c r="AR834" s="1"/>
      <c r="AS834" s="1"/>
      <c r="AU834" s="1"/>
      <c r="AV834" s="1"/>
      <c r="AW834" s="1"/>
      <c r="BD834" s="1"/>
      <c r="BE834" s="1"/>
      <c r="BF834" s="1"/>
      <c r="BJ834" s="1"/>
      <c r="BK834" s="1"/>
      <c r="BL834" s="1"/>
    </row>
    <row r="835" spans="40:64">
      <c r="AN835" s="1"/>
      <c r="AO835" s="1"/>
      <c r="AP835" s="1"/>
      <c r="AQ835" s="1"/>
      <c r="AR835" s="1"/>
      <c r="AS835" s="1"/>
      <c r="AU835" s="1"/>
      <c r="AV835" s="1"/>
      <c r="AW835" s="1"/>
      <c r="BD835" s="1"/>
      <c r="BE835" s="1"/>
      <c r="BF835" s="1"/>
      <c r="BJ835" s="1"/>
      <c r="BK835" s="1"/>
      <c r="BL835" s="1"/>
    </row>
    <row r="836" spans="40:64">
      <c r="AN836" s="1"/>
      <c r="AO836" s="1"/>
      <c r="AP836" s="1"/>
      <c r="AQ836" s="1"/>
      <c r="AR836" s="1"/>
      <c r="AS836" s="1"/>
      <c r="AU836" s="1"/>
      <c r="AV836" s="1"/>
      <c r="AW836" s="1"/>
      <c r="BD836" s="1"/>
      <c r="BE836" s="1"/>
      <c r="BF836" s="1"/>
      <c r="BJ836" s="1"/>
      <c r="BK836" s="1"/>
      <c r="BL836" s="1"/>
    </row>
    <row r="837" spans="40:64">
      <c r="AN837" s="1"/>
      <c r="AO837" s="1"/>
      <c r="AP837" s="1"/>
      <c r="AQ837" s="1"/>
      <c r="AR837" s="1"/>
      <c r="AS837" s="1"/>
      <c r="AU837" s="1"/>
      <c r="AV837" s="1"/>
      <c r="AW837" s="1"/>
      <c r="BD837" s="1"/>
      <c r="BE837" s="1"/>
      <c r="BF837" s="1"/>
      <c r="BJ837" s="1"/>
      <c r="BK837" s="1"/>
      <c r="BL837" s="1"/>
    </row>
    <row r="838" spans="40:64">
      <c r="AN838" s="1"/>
      <c r="AO838" s="1"/>
      <c r="AP838" s="1"/>
      <c r="AQ838" s="1"/>
      <c r="AR838" s="1"/>
      <c r="AS838" s="1"/>
      <c r="AU838" s="1"/>
      <c r="AV838" s="1"/>
      <c r="AW838" s="1"/>
      <c r="BD838" s="1"/>
      <c r="BE838" s="1"/>
      <c r="BF838" s="1"/>
      <c r="BJ838" s="1"/>
      <c r="BK838" s="1"/>
      <c r="BL838" s="1"/>
    </row>
    <row r="839" spans="40:64">
      <c r="AN839" s="1"/>
      <c r="AO839" s="1"/>
      <c r="AP839" s="1"/>
      <c r="AQ839" s="1"/>
      <c r="AR839" s="1"/>
      <c r="AS839" s="1"/>
      <c r="AU839" s="1"/>
      <c r="AV839" s="1"/>
      <c r="AW839" s="1"/>
      <c r="BD839" s="1"/>
      <c r="BE839" s="1"/>
      <c r="BF839" s="1"/>
      <c r="BJ839" s="1"/>
      <c r="BK839" s="1"/>
      <c r="BL839" s="1"/>
    </row>
    <row r="840" spans="40:64">
      <c r="AN840" s="1"/>
      <c r="AO840" s="1"/>
      <c r="AP840" s="1"/>
      <c r="AQ840" s="1"/>
      <c r="AR840" s="1"/>
      <c r="AS840" s="1"/>
      <c r="AU840" s="1"/>
      <c r="AV840" s="1"/>
      <c r="AW840" s="1"/>
      <c r="BD840" s="1"/>
      <c r="BE840" s="1"/>
      <c r="BF840" s="1"/>
      <c r="BJ840" s="1"/>
      <c r="BK840" s="1"/>
      <c r="BL840" s="1"/>
    </row>
    <row r="841" spans="40:64">
      <c r="AN841" s="1"/>
      <c r="AO841" s="1"/>
      <c r="AP841" s="1"/>
      <c r="AQ841" s="1"/>
      <c r="AR841" s="1"/>
      <c r="AS841" s="1"/>
      <c r="AU841" s="1"/>
      <c r="AV841" s="1"/>
      <c r="AW841" s="1"/>
      <c r="BD841" s="1"/>
      <c r="BE841" s="1"/>
      <c r="BF841" s="1"/>
      <c r="BJ841" s="1"/>
      <c r="BK841" s="1"/>
      <c r="BL841" s="1"/>
    </row>
    <row r="842" spans="40:64">
      <c r="AN842" s="1"/>
      <c r="AO842" s="1"/>
      <c r="AP842" s="1"/>
      <c r="AQ842" s="1"/>
      <c r="AR842" s="1"/>
      <c r="AS842" s="1"/>
      <c r="AU842" s="1"/>
      <c r="AV842" s="1"/>
      <c r="AW842" s="1"/>
      <c r="BD842" s="1"/>
      <c r="BE842" s="1"/>
      <c r="BF842" s="1"/>
      <c r="BJ842" s="1"/>
      <c r="BK842" s="1"/>
      <c r="BL842" s="1"/>
    </row>
    <row r="843" spans="40:64">
      <c r="AN843" s="1"/>
      <c r="AO843" s="1"/>
      <c r="AP843" s="1"/>
      <c r="AQ843" s="1"/>
      <c r="AR843" s="1"/>
      <c r="AS843" s="1"/>
      <c r="AU843" s="1"/>
      <c r="AV843" s="1"/>
      <c r="AW843" s="1"/>
      <c r="BD843" s="1"/>
      <c r="BE843" s="1"/>
      <c r="BF843" s="1"/>
      <c r="BJ843" s="1"/>
      <c r="BK843" s="1"/>
      <c r="BL843" s="1"/>
    </row>
    <row r="844" spans="40:64">
      <c r="AN844" s="1"/>
      <c r="AO844" s="1"/>
      <c r="AP844" s="1"/>
      <c r="AQ844" s="1"/>
      <c r="AR844" s="1"/>
      <c r="AS844" s="1"/>
      <c r="AU844" s="1"/>
      <c r="AV844" s="1"/>
      <c r="AW844" s="1"/>
      <c r="BD844" s="1"/>
      <c r="BE844" s="1"/>
      <c r="BF844" s="1"/>
      <c r="BJ844" s="1"/>
      <c r="BK844" s="1"/>
      <c r="BL844" s="1"/>
    </row>
    <row r="845" spans="40:64">
      <c r="AN845" s="1"/>
      <c r="AO845" s="1"/>
      <c r="AP845" s="1"/>
      <c r="AQ845" s="1"/>
      <c r="AR845" s="1"/>
      <c r="AS845" s="1"/>
      <c r="AU845" s="1"/>
      <c r="AV845" s="1"/>
      <c r="AW845" s="1"/>
      <c r="BD845" s="1"/>
      <c r="BE845" s="1"/>
      <c r="BF845" s="1"/>
      <c r="BJ845" s="1"/>
      <c r="BK845" s="1"/>
      <c r="BL845" s="1"/>
    </row>
    <row r="846" spans="40:64">
      <c r="AN846" s="1"/>
      <c r="AO846" s="1"/>
      <c r="AP846" s="1"/>
      <c r="AQ846" s="1"/>
      <c r="AR846" s="1"/>
      <c r="AS846" s="1"/>
      <c r="AU846" s="1"/>
      <c r="AV846" s="1"/>
      <c r="AW846" s="1"/>
      <c r="BD846" s="1"/>
      <c r="BE846" s="1"/>
      <c r="BF846" s="1"/>
      <c r="BJ846" s="1"/>
      <c r="BK846" s="1"/>
      <c r="BL846" s="1"/>
    </row>
    <row r="847" spans="40:64">
      <c r="AN847" s="1"/>
      <c r="AO847" s="1"/>
      <c r="AP847" s="1"/>
      <c r="AQ847" s="1"/>
      <c r="AR847" s="1"/>
      <c r="AS847" s="1"/>
      <c r="AU847" s="1"/>
      <c r="AV847" s="1"/>
      <c r="AW847" s="1"/>
      <c r="BD847" s="1"/>
      <c r="BE847" s="1"/>
      <c r="BF847" s="1"/>
      <c r="BJ847" s="1"/>
      <c r="BK847" s="1"/>
      <c r="BL847" s="1"/>
    </row>
    <row r="848" spans="40:64">
      <c r="AN848" s="1"/>
      <c r="AO848" s="1"/>
      <c r="AP848" s="1"/>
      <c r="AQ848" s="1"/>
      <c r="AR848" s="1"/>
      <c r="AS848" s="1"/>
      <c r="AU848" s="1"/>
      <c r="AV848" s="1"/>
      <c r="AW848" s="1"/>
      <c r="BD848" s="1"/>
      <c r="BE848" s="1"/>
      <c r="BF848" s="1"/>
      <c r="BJ848" s="1"/>
      <c r="BK848" s="1"/>
      <c r="BL848" s="1"/>
    </row>
    <row r="849" spans="40:64">
      <c r="AN849" s="1"/>
      <c r="AO849" s="1"/>
      <c r="AP849" s="1"/>
      <c r="AQ849" s="1"/>
      <c r="AR849" s="1"/>
      <c r="AS849" s="1"/>
      <c r="AU849" s="1"/>
      <c r="AV849" s="1"/>
      <c r="AW849" s="1"/>
      <c r="BD849" s="1"/>
      <c r="BE849" s="1"/>
      <c r="BF849" s="1"/>
      <c r="BJ849" s="1"/>
      <c r="BK849" s="1"/>
      <c r="BL849" s="1"/>
    </row>
    <row r="850" spans="40:64">
      <c r="AN850" s="1"/>
      <c r="AO850" s="1"/>
      <c r="AP850" s="1"/>
      <c r="AQ850" s="1"/>
      <c r="AR850" s="1"/>
      <c r="AS850" s="1"/>
      <c r="AU850" s="1"/>
      <c r="AV850" s="1"/>
      <c r="AW850" s="1"/>
      <c r="BD850" s="1"/>
      <c r="BE850" s="1"/>
      <c r="BF850" s="1"/>
      <c r="BJ850" s="1"/>
      <c r="BK850" s="1"/>
      <c r="BL850" s="1"/>
    </row>
    <row r="851" spans="40:64">
      <c r="AN851" s="1"/>
      <c r="AO851" s="1"/>
      <c r="AP851" s="1"/>
      <c r="AQ851" s="1"/>
      <c r="AR851" s="1"/>
      <c r="AS851" s="1"/>
      <c r="AU851" s="1"/>
      <c r="AV851" s="1"/>
      <c r="AW851" s="1"/>
      <c r="BD851" s="1"/>
      <c r="BE851" s="1"/>
      <c r="BF851" s="1"/>
      <c r="BJ851" s="1"/>
      <c r="BK851" s="1"/>
      <c r="BL851" s="1"/>
    </row>
    <row r="852" spans="40:64">
      <c r="AN852" s="1"/>
      <c r="AO852" s="1"/>
      <c r="AP852" s="1"/>
      <c r="AQ852" s="1"/>
      <c r="AR852" s="1"/>
      <c r="AS852" s="1"/>
      <c r="AU852" s="1"/>
      <c r="AV852" s="1"/>
      <c r="AW852" s="1"/>
      <c r="BD852" s="1"/>
      <c r="BE852" s="1"/>
      <c r="BF852" s="1"/>
      <c r="BJ852" s="1"/>
      <c r="BK852" s="1"/>
      <c r="BL852" s="1"/>
    </row>
    <row r="853" spans="40:64">
      <c r="AN853" s="1"/>
      <c r="AO853" s="1"/>
      <c r="AP853" s="1"/>
      <c r="AQ853" s="1"/>
      <c r="AR853" s="1"/>
      <c r="AS853" s="1"/>
      <c r="AU853" s="1"/>
      <c r="AV853" s="1"/>
      <c r="AW853" s="1"/>
      <c r="BD853" s="1"/>
      <c r="BE853" s="1"/>
      <c r="BF853" s="1"/>
      <c r="BJ853" s="1"/>
      <c r="BK853" s="1"/>
      <c r="BL853" s="1"/>
    </row>
    <row r="854" spans="40:64">
      <c r="AN854" s="1"/>
      <c r="AO854" s="1"/>
      <c r="AP854" s="1"/>
      <c r="AQ854" s="1"/>
      <c r="AR854" s="1"/>
      <c r="AS854" s="1"/>
      <c r="AU854" s="1"/>
      <c r="AV854" s="1"/>
      <c r="AW854" s="1"/>
      <c r="BD854" s="1"/>
      <c r="BE854" s="1"/>
      <c r="BF854" s="1"/>
      <c r="BJ854" s="1"/>
      <c r="BK854" s="1"/>
      <c r="BL854" s="1"/>
    </row>
    <row r="855" spans="40:64">
      <c r="AN855" s="1"/>
      <c r="AO855" s="1"/>
      <c r="AP855" s="1"/>
      <c r="AQ855" s="1"/>
      <c r="AR855" s="1"/>
      <c r="AS855" s="1"/>
      <c r="AU855" s="1"/>
      <c r="AV855" s="1"/>
      <c r="AW855" s="1"/>
      <c r="BD855" s="1"/>
      <c r="BE855" s="1"/>
      <c r="BF855" s="1"/>
      <c r="BJ855" s="1"/>
      <c r="BK855" s="1"/>
      <c r="BL855" s="1"/>
    </row>
    <row r="856" spans="40:64">
      <c r="AN856" s="1"/>
      <c r="AO856" s="1"/>
      <c r="AP856" s="1"/>
      <c r="AQ856" s="1"/>
      <c r="AR856" s="1"/>
      <c r="AS856" s="1"/>
      <c r="AU856" s="1"/>
      <c r="AV856" s="1"/>
      <c r="AW856" s="1"/>
      <c r="BD856" s="1"/>
      <c r="BE856" s="1"/>
      <c r="BF856" s="1"/>
      <c r="BJ856" s="1"/>
      <c r="BK856" s="1"/>
      <c r="BL856" s="1"/>
    </row>
    <row r="857" spans="40:64">
      <c r="AN857" s="1"/>
      <c r="AO857" s="1"/>
      <c r="AP857" s="1"/>
      <c r="AQ857" s="1"/>
      <c r="AR857" s="1"/>
      <c r="AS857" s="1"/>
      <c r="AU857" s="1"/>
      <c r="AV857" s="1"/>
      <c r="AW857" s="1"/>
      <c r="BD857" s="1"/>
      <c r="BE857" s="1"/>
      <c r="BF857" s="1"/>
      <c r="BJ857" s="1"/>
      <c r="BK857" s="1"/>
      <c r="BL857" s="1"/>
    </row>
    <row r="858" spans="40:64">
      <c r="AN858" s="1"/>
      <c r="AO858" s="1"/>
      <c r="AP858" s="1"/>
      <c r="AQ858" s="1"/>
      <c r="AR858" s="1"/>
      <c r="AS858" s="1"/>
      <c r="AU858" s="1"/>
      <c r="AV858" s="1"/>
      <c r="AW858" s="1"/>
      <c r="BD858" s="1"/>
      <c r="BE858" s="1"/>
      <c r="BF858" s="1"/>
      <c r="BJ858" s="1"/>
      <c r="BK858" s="1"/>
      <c r="BL858" s="1"/>
    </row>
    <row r="859" spans="40:64">
      <c r="AN859" s="1"/>
      <c r="AO859" s="1"/>
      <c r="AP859" s="1"/>
      <c r="AQ859" s="1"/>
      <c r="AR859" s="1"/>
      <c r="AS859" s="1"/>
      <c r="AU859" s="1"/>
      <c r="AV859" s="1"/>
      <c r="AW859" s="1"/>
      <c r="BD859" s="1"/>
      <c r="BE859" s="1"/>
      <c r="BF859" s="1"/>
      <c r="BJ859" s="1"/>
      <c r="BK859" s="1"/>
      <c r="BL859" s="1"/>
    </row>
    <row r="860" spans="40:64">
      <c r="AN860" s="1"/>
      <c r="AO860" s="1"/>
      <c r="AP860" s="1"/>
      <c r="AQ860" s="1"/>
      <c r="AR860" s="1"/>
      <c r="AS860" s="1"/>
      <c r="AU860" s="1"/>
      <c r="AV860" s="1"/>
      <c r="AW860" s="1"/>
      <c r="BD860" s="1"/>
      <c r="BE860" s="1"/>
      <c r="BF860" s="1"/>
      <c r="BJ860" s="1"/>
      <c r="BK860" s="1"/>
      <c r="BL860" s="1"/>
    </row>
    <row r="861" spans="40:64">
      <c r="AN861" s="1"/>
      <c r="AO861" s="1"/>
      <c r="AP861" s="1"/>
      <c r="AQ861" s="1"/>
      <c r="AR861" s="1"/>
      <c r="AS861" s="1"/>
      <c r="AU861" s="1"/>
      <c r="AV861" s="1"/>
      <c r="AW861" s="1"/>
      <c r="BD861" s="1"/>
      <c r="BE861" s="1"/>
      <c r="BF861" s="1"/>
      <c r="BJ861" s="1"/>
      <c r="BK861" s="1"/>
      <c r="BL861" s="1"/>
    </row>
    <row r="862" spans="40:64">
      <c r="AN862" s="1"/>
      <c r="AO862" s="1"/>
      <c r="AP862" s="1"/>
      <c r="AQ862" s="1"/>
      <c r="AR862" s="1"/>
      <c r="AS862" s="1"/>
      <c r="AU862" s="1"/>
      <c r="AV862" s="1"/>
      <c r="AW862" s="1"/>
      <c r="BD862" s="1"/>
      <c r="BE862" s="1"/>
      <c r="BF862" s="1"/>
      <c r="BJ862" s="1"/>
      <c r="BK862" s="1"/>
      <c r="BL862" s="1"/>
    </row>
    <row r="863" spans="40:64">
      <c r="AN863" s="1"/>
      <c r="AO863" s="1"/>
      <c r="AP863" s="1"/>
      <c r="AQ863" s="1"/>
      <c r="AR863" s="1"/>
      <c r="AS863" s="1"/>
      <c r="AU863" s="1"/>
      <c r="AV863" s="1"/>
      <c r="AW863" s="1"/>
      <c r="BD863" s="1"/>
      <c r="BE863" s="1"/>
      <c r="BF863" s="1"/>
      <c r="BJ863" s="1"/>
      <c r="BK863" s="1"/>
      <c r="BL863" s="1"/>
    </row>
    <row r="864" spans="40:64">
      <c r="AN864" s="1"/>
      <c r="AO864" s="1"/>
      <c r="AP864" s="1"/>
      <c r="AQ864" s="1"/>
      <c r="AR864" s="1"/>
      <c r="AS864" s="1"/>
      <c r="AU864" s="1"/>
      <c r="AV864" s="1"/>
      <c r="AW864" s="1"/>
      <c r="BD864" s="1"/>
      <c r="BE864" s="1"/>
      <c r="BF864" s="1"/>
      <c r="BJ864" s="1"/>
      <c r="BK864" s="1"/>
      <c r="BL864" s="1"/>
    </row>
    <row r="865" spans="40:64">
      <c r="AN865" s="1"/>
      <c r="AO865" s="1"/>
      <c r="AP865" s="1"/>
      <c r="AQ865" s="1"/>
      <c r="AR865" s="1"/>
      <c r="AS865" s="1"/>
      <c r="AU865" s="1"/>
      <c r="AV865" s="1"/>
      <c r="AW865" s="1"/>
      <c r="BD865" s="1"/>
      <c r="BE865" s="1"/>
      <c r="BF865" s="1"/>
      <c r="BJ865" s="1"/>
      <c r="BK865" s="1"/>
      <c r="BL865" s="1"/>
    </row>
    <row r="866" spans="40:64">
      <c r="AN866" s="1"/>
      <c r="AO866" s="1"/>
      <c r="AP866" s="1"/>
      <c r="AQ866" s="1"/>
      <c r="AR866" s="1"/>
      <c r="AS866" s="1"/>
      <c r="AU866" s="1"/>
      <c r="AV866" s="1"/>
      <c r="AW866" s="1"/>
      <c r="BD866" s="1"/>
      <c r="BE866" s="1"/>
      <c r="BF866" s="1"/>
      <c r="BJ866" s="1"/>
      <c r="BK866" s="1"/>
      <c r="BL866" s="1"/>
    </row>
    <row r="867" spans="40:64">
      <c r="AN867" s="1"/>
      <c r="AO867" s="1"/>
      <c r="AP867" s="1"/>
      <c r="AQ867" s="1"/>
      <c r="AR867" s="1"/>
      <c r="AS867" s="1"/>
      <c r="AU867" s="1"/>
      <c r="AV867" s="1"/>
      <c r="AW867" s="1"/>
      <c r="BD867" s="1"/>
      <c r="BE867" s="1"/>
      <c r="BF867" s="1"/>
      <c r="BJ867" s="1"/>
      <c r="BK867" s="1"/>
      <c r="BL867" s="1"/>
    </row>
    <row r="868" spans="40:64">
      <c r="AN868" s="1"/>
      <c r="AO868" s="1"/>
      <c r="AP868" s="1"/>
      <c r="AQ868" s="1"/>
      <c r="AR868" s="1"/>
      <c r="AS868" s="1"/>
      <c r="AU868" s="1"/>
      <c r="AV868" s="1"/>
      <c r="AW868" s="1"/>
      <c r="BD868" s="1"/>
      <c r="BE868" s="1"/>
      <c r="BF868" s="1"/>
      <c r="BJ868" s="1"/>
      <c r="BK868" s="1"/>
      <c r="BL868" s="1"/>
    </row>
    <row r="869" spans="40:64">
      <c r="AN869" s="1"/>
      <c r="AO869" s="1"/>
      <c r="AP869" s="1"/>
      <c r="AQ869" s="1"/>
      <c r="AR869" s="1"/>
      <c r="AS869" s="1"/>
      <c r="AU869" s="1"/>
      <c r="AV869" s="1"/>
      <c r="AW869" s="1"/>
      <c r="BD869" s="1"/>
      <c r="BE869" s="1"/>
      <c r="BF869" s="1"/>
      <c r="BJ869" s="1"/>
      <c r="BK869" s="1"/>
      <c r="BL869" s="1"/>
    </row>
    <row r="870" spans="40:64">
      <c r="AN870" s="1"/>
      <c r="AO870" s="1"/>
      <c r="AP870" s="1"/>
      <c r="AQ870" s="1"/>
      <c r="AR870" s="1"/>
      <c r="AS870" s="1"/>
      <c r="AU870" s="1"/>
      <c r="AV870" s="1"/>
      <c r="AW870" s="1"/>
      <c r="BD870" s="1"/>
      <c r="BE870" s="1"/>
      <c r="BF870" s="1"/>
      <c r="BJ870" s="1"/>
      <c r="BK870" s="1"/>
      <c r="BL870" s="1"/>
    </row>
    <row r="871" spans="40:64">
      <c r="AN871" s="1"/>
      <c r="AO871" s="1"/>
      <c r="AP871" s="1"/>
      <c r="AQ871" s="1"/>
      <c r="AR871" s="1"/>
      <c r="AS871" s="1"/>
      <c r="AU871" s="1"/>
      <c r="AV871" s="1"/>
      <c r="AW871" s="1"/>
      <c r="BD871" s="1"/>
      <c r="BE871" s="1"/>
      <c r="BF871" s="1"/>
      <c r="BJ871" s="1"/>
      <c r="BK871" s="1"/>
      <c r="BL871" s="1"/>
    </row>
    <row r="872" spans="40:64">
      <c r="AN872" s="1"/>
      <c r="AO872" s="1"/>
      <c r="AP872" s="1"/>
      <c r="AQ872" s="1"/>
      <c r="AR872" s="1"/>
      <c r="AS872" s="1"/>
      <c r="AU872" s="1"/>
      <c r="AV872" s="1"/>
      <c r="AW872" s="1"/>
      <c r="BD872" s="1"/>
      <c r="BE872" s="1"/>
      <c r="BF872" s="1"/>
      <c r="BJ872" s="1"/>
      <c r="BK872" s="1"/>
      <c r="BL872" s="1"/>
    </row>
    <row r="873" spans="40:64">
      <c r="AN873" s="1"/>
      <c r="AO873" s="1"/>
      <c r="AP873" s="1"/>
      <c r="AQ873" s="1"/>
      <c r="AR873" s="1"/>
      <c r="AS873" s="1"/>
      <c r="AU873" s="1"/>
      <c r="AV873" s="1"/>
      <c r="AW873" s="1"/>
      <c r="BD873" s="1"/>
      <c r="BE873" s="1"/>
      <c r="BF873" s="1"/>
      <c r="BJ873" s="1"/>
      <c r="BK873" s="1"/>
      <c r="BL873" s="1"/>
    </row>
    <row r="874" spans="40:64">
      <c r="AN874" s="1"/>
      <c r="AO874" s="1"/>
      <c r="AP874" s="1"/>
      <c r="AQ874" s="1"/>
      <c r="AR874" s="1"/>
      <c r="AS874" s="1"/>
      <c r="AU874" s="1"/>
      <c r="AV874" s="1"/>
      <c r="AW874" s="1"/>
      <c r="BD874" s="1"/>
      <c r="BE874" s="1"/>
      <c r="BF874" s="1"/>
      <c r="BJ874" s="1"/>
      <c r="BK874" s="1"/>
      <c r="BL874" s="1"/>
    </row>
    <row r="875" spans="40:64">
      <c r="AN875" s="1"/>
      <c r="AO875" s="1"/>
      <c r="AP875" s="1"/>
      <c r="AQ875" s="1"/>
      <c r="AR875" s="1"/>
      <c r="AS875" s="1"/>
      <c r="AU875" s="1"/>
      <c r="AV875" s="1"/>
      <c r="AW875" s="1"/>
      <c r="BD875" s="1"/>
      <c r="BE875" s="1"/>
      <c r="BF875" s="1"/>
      <c r="BJ875" s="1"/>
      <c r="BK875" s="1"/>
      <c r="BL875" s="1"/>
    </row>
    <row r="876" spans="40:64">
      <c r="AN876" s="1"/>
      <c r="AO876" s="1"/>
      <c r="AP876" s="1"/>
      <c r="AQ876" s="1"/>
      <c r="AR876" s="1"/>
      <c r="AS876" s="1"/>
      <c r="AU876" s="1"/>
      <c r="AV876" s="1"/>
      <c r="AW876" s="1"/>
      <c r="BD876" s="1"/>
      <c r="BE876" s="1"/>
      <c r="BF876" s="1"/>
      <c r="BJ876" s="1"/>
      <c r="BK876" s="1"/>
      <c r="BL876" s="1"/>
    </row>
    <row r="877" spans="40:64">
      <c r="AN877" s="1"/>
      <c r="AO877" s="1"/>
      <c r="AP877" s="1"/>
      <c r="AQ877" s="1"/>
      <c r="AR877" s="1"/>
      <c r="AS877" s="1"/>
      <c r="AU877" s="1"/>
      <c r="AV877" s="1"/>
      <c r="AW877" s="1"/>
      <c r="BD877" s="1"/>
      <c r="BE877" s="1"/>
      <c r="BF877" s="1"/>
      <c r="BJ877" s="1"/>
      <c r="BK877" s="1"/>
      <c r="BL877" s="1"/>
    </row>
    <row r="878" spans="40:64">
      <c r="AN878" s="1"/>
      <c r="AO878" s="1"/>
      <c r="AP878" s="1"/>
      <c r="AQ878" s="1"/>
      <c r="AR878" s="1"/>
      <c r="AS878" s="1"/>
      <c r="AU878" s="1"/>
      <c r="AV878" s="1"/>
      <c r="AW878" s="1"/>
      <c r="BD878" s="1"/>
      <c r="BE878" s="1"/>
      <c r="BF878" s="1"/>
      <c r="BJ878" s="1"/>
      <c r="BK878" s="1"/>
      <c r="BL878" s="1"/>
    </row>
    <row r="879" spans="40:64">
      <c r="AN879" s="1"/>
      <c r="AO879" s="1"/>
      <c r="AP879" s="1"/>
      <c r="AQ879" s="1"/>
      <c r="AR879" s="1"/>
      <c r="AS879" s="1"/>
      <c r="AU879" s="1"/>
      <c r="AV879" s="1"/>
      <c r="AW879" s="1"/>
      <c r="BD879" s="1"/>
      <c r="BE879" s="1"/>
      <c r="BF879" s="1"/>
      <c r="BJ879" s="1"/>
      <c r="BK879" s="1"/>
      <c r="BL879" s="1"/>
    </row>
    <row r="880" spans="40:64">
      <c r="AN880" s="1"/>
      <c r="AO880" s="1"/>
      <c r="AP880" s="1"/>
      <c r="AQ880" s="1"/>
      <c r="AR880" s="1"/>
      <c r="AS880" s="1"/>
      <c r="AU880" s="1"/>
      <c r="AV880" s="1"/>
      <c r="AW880" s="1"/>
      <c r="BD880" s="1"/>
      <c r="BE880" s="1"/>
      <c r="BF880" s="1"/>
      <c r="BJ880" s="1"/>
      <c r="BK880" s="1"/>
      <c r="BL880" s="1"/>
    </row>
    <row r="881" spans="40:64">
      <c r="AN881" s="1"/>
      <c r="AO881" s="1"/>
      <c r="AP881" s="1"/>
      <c r="AQ881" s="1"/>
      <c r="AR881" s="1"/>
      <c r="AS881" s="1"/>
      <c r="AU881" s="1"/>
      <c r="AV881" s="1"/>
      <c r="AW881" s="1"/>
      <c r="BD881" s="1"/>
      <c r="BE881" s="1"/>
      <c r="BF881" s="1"/>
      <c r="BJ881" s="1"/>
      <c r="BK881" s="1"/>
      <c r="BL881" s="1"/>
    </row>
    <row r="882" spans="40:64">
      <c r="AN882" s="1"/>
      <c r="AO882" s="1"/>
      <c r="AP882" s="1"/>
      <c r="AQ882" s="1"/>
      <c r="AR882" s="1"/>
      <c r="AS882" s="1"/>
      <c r="AU882" s="1"/>
      <c r="AV882" s="1"/>
      <c r="AW882" s="1"/>
      <c r="BD882" s="1"/>
      <c r="BE882" s="1"/>
      <c r="BF882" s="1"/>
      <c r="BJ882" s="1"/>
      <c r="BK882" s="1"/>
      <c r="BL882" s="1"/>
    </row>
    <row r="883" spans="40:64">
      <c r="AN883" s="1"/>
      <c r="AO883" s="1"/>
      <c r="AP883" s="1"/>
      <c r="AQ883" s="1"/>
      <c r="AR883" s="1"/>
      <c r="AS883" s="1"/>
      <c r="AU883" s="1"/>
      <c r="AV883" s="1"/>
      <c r="AW883" s="1"/>
      <c r="BD883" s="1"/>
      <c r="BE883" s="1"/>
      <c r="BF883" s="1"/>
      <c r="BJ883" s="1"/>
      <c r="BK883" s="1"/>
      <c r="BL883" s="1"/>
    </row>
    <row r="884" spans="40:64">
      <c r="AN884" s="1"/>
      <c r="AO884" s="1"/>
      <c r="AP884" s="1"/>
      <c r="AQ884" s="1"/>
      <c r="AR884" s="1"/>
      <c r="AS884" s="1"/>
      <c r="AU884" s="1"/>
      <c r="AV884" s="1"/>
      <c r="AW884" s="1"/>
      <c r="BD884" s="1"/>
      <c r="BE884" s="1"/>
      <c r="BF884" s="1"/>
      <c r="BJ884" s="1"/>
      <c r="BK884" s="1"/>
      <c r="BL884" s="1"/>
    </row>
    <row r="885" spans="40:64">
      <c r="AN885" s="1"/>
      <c r="AO885" s="1"/>
      <c r="AP885" s="1"/>
      <c r="AQ885" s="1"/>
      <c r="AR885" s="1"/>
      <c r="AS885" s="1"/>
      <c r="AU885" s="1"/>
      <c r="AV885" s="1"/>
      <c r="AW885" s="1"/>
      <c r="BD885" s="1"/>
      <c r="BE885" s="1"/>
      <c r="BF885" s="1"/>
      <c r="BJ885" s="1"/>
      <c r="BK885" s="1"/>
      <c r="BL885" s="1"/>
    </row>
    <row r="886" spans="40:64">
      <c r="AN886" s="1"/>
      <c r="AO886" s="1"/>
      <c r="AP886" s="1"/>
      <c r="AQ886" s="1"/>
      <c r="AR886" s="1"/>
      <c r="AS886" s="1"/>
      <c r="AU886" s="1"/>
      <c r="AV886" s="1"/>
      <c r="AW886" s="1"/>
      <c r="BD886" s="1"/>
      <c r="BE886" s="1"/>
      <c r="BF886" s="1"/>
      <c r="BJ886" s="1"/>
      <c r="BK886" s="1"/>
      <c r="BL886" s="1"/>
    </row>
    <row r="887" spans="40:64">
      <c r="AN887" s="1"/>
      <c r="AO887" s="1"/>
      <c r="AP887" s="1"/>
      <c r="AQ887" s="1"/>
      <c r="AR887" s="1"/>
      <c r="AS887" s="1"/>
      <c r="AU887" s="1"/>
      <c r="AV887" s="1"/>
      <c r="AW887" s="1"/>
      <c r="BD887" s="1"/>
      <c r="BE887" s="1"/>
      <c r="BF887" s="1"/>
      <c r="BJ887" s="1"/>
      <c r="BK887" s="1"/>
      <c r="BL887" s="1"/>
    </row>
    <row r="888" spans="40:64">
      <c r="AN888" s="1"/>
      <c r="AO888" s="1"/>
      <c r="AP888" s="1"/>
      <c r="AQ888" s="1"/>
      <c r="AR888" s="1"/>
      <c r="AS888" s="1"/>
      <c r="AU888" s="1"/>
      <c r="AV888" s="1"/>
      <c r="AW888" s="1"/>
      <c r="BD888" s="1"/>
      <c r="BE888" s="1"/>
      <c r="BF888" s="1"/>
      <c r="BJ888" s="1"/>
      <c r="BK888" s="1"/>
      <c r="BL888" s="1"/>
    </row>
    <row r="889" spans="40:64">
      <c r="AN889" s="1"/>
      <c r="AO889" s="1"/>
      <c r="AP889" s="1"/>
      <c r="AQ889" s="1"/>
      <c r="AR889" s="1"/>
      <c r="AS889" s="1"/>
      <c r="AU889" s="1"/>
      <c r="AV889" s="1"/>
      <c r="AW889" s="1"/>
      <c r="BD889" s="1"/>
      <c r="BE889" s="1"/>
      <c r="BF889" s="1"/>
      <c r="BJ889" s="1"/>
      <c r="BK889" s="1"/>
      <c r="BL889" s="1"/>
    </row>
    <row r="890" spans="40:64">
      <c r="AN890" s="1"/>
      <c r="AO890" s="1"/>
      <c r="AP890" s="1"/>
      <c r="AQ890" s="1"/>
      <c r="AR890" s="1"/>
      <c r="AS890" s="1"/>
      <c r="AU890" s="1"/>
      <c r="AV890" s="1"/>
      <c r="AW890" s="1"/>
      <c r="BD890" s="1"/>
      <c r="BE890" s="1"/>
      <c r="BF890" s="1"/>
      <c r="BJ890" s="1"/>
      <c r="BK890" s="1"/>
      <c r="BL890" s="1"/>
    </row>
    <row r="891" spans="40:64">
      <c r="AN891" s="1"/>
      <c r="AO891" s="1"/>
      <c r="AP891" s="1"/>
      <c r="AQ891" s="1"/>
      <c r="AR891" s="1"/>
      <c r="AS891" s="1"/>
      <c r="AU891" s="1"/>
      <c r="AV891" s="1"/>
      <c r="AW891" s="1"/>
      <c r="BD891" s="1"/>
      <c r="BE891" s="1"/>
      <c r="BF891" s="1"/>
      <c r="BJ891" s="1"/>
      <c r="BK891" s="1"/>
      <c r="BL891" s="1"/>
    </row>
    <row r="892" spans="40:64">
      <c r="AN892" s="1"/>
      <c r="AO892" s="1"/>
      <c r="AP892" s="1"/>
      <c r="AQ892" s="1"/>
      <c r="AR892" s="1"/>
      <c r="AS892" s="1"/>
      <c r="AU892" s="1"/>
      <c r="AV892" s="1"/>
      <c r="AW892" s="1"/>
      <c r="BD892" s="1"/>
      <c r="BE892" s="1"/>
      <c r="BF892" s="1"/>
      <c r="BJ892" s="1"/>
      <c r="BK892" s="1"/>
      <c r="BL892" s="1"/>
    </row>
    <row r="893" spans="40:64">
      <c r="AN893" s="1"/>
      <c r="AO893" s="1"/>
      <c r="AP893" s="1"/>
      <c r="AQ893" s="1"/>
      <c r="AR893" s="1"/>
      <c r="AS893" s="1"/>
      <c r="AU893" s="1"/>
      <c r="AV893" s="1"/>
      <c r="AW893" s="1"/>
      <c r="BD893" s="1"/>
      <c r="BE893" s="1"/>
      <c r="BF893" s="1"/>
      <c r="BJ893" s="1"/>
      <c r="BK893" s="1"/>
      <c r="BL893" s="1"/>
    </row>
    <row r="894" spans="40:64">
      <c r="AN894" s="1"/>
      <c r="AO894" s="1"/>
      <c r="AP894" s="1"/>
      <c r="AQ894" s="1"/>
      <c r="AR894" s="1"/>
      <c r="AS894" s="1"/>
      <c r="AU894" s="1"/>
      <c r="AV894" s="1"/>
      <c r="AW894" s="1"/>
      <c r="BD894" s="1"/>
      <c r="BE894" s="1"/>
      <c r="BF894" s="1"/>
      <c r="BJ894" s="1"/>
      <c r="BK894" s="1"/>
      <c r="BL894" s="1"/>
    </row>
    <row r="895" spans="40:64">
      <c r="AN895" s="1"/>
      <c r="AO895" s="1"/>
      <c r="AP895" s="1"/>
      <c r="AQ895" s="1"/>
      <c r="AR895" s="1"/>
      <c r="AS895" s="1"/>
      <c r="AU895" s="1"/>
      <c r="AV895" s="1"/>
      <c r="AW895" s="1"/>
      <c r="BD895" s="1"/>
      <c r="BE895" s="1"/>
      <c r="BF895" s="1"/>
      <c r="BJ895" s="1"/>
      <c r="BK895" s="1"/>
      <c r="BL895" s="1"/>
    </row>
    <row r="896" spans="40:64">
      <c r="AN896" s="1"/>
      <c r="AO896" s="1"/>
      <c r="AP896" s="1"/>
      <c r="AQ896" s="1"/>
      <c r="AR896" s="1"/>
      <c r="AS896" s="1"/>
      <c r="AU896" s="1"/>
      <c r="AV896" s="1"/>
      <c r="AW896" s="1"/>
      <c r="BD896" s="1"/>
      <c r="BE896" s="1"/>
      <c r="BF896" s="1"/>
      <c r="BJ896" s="1"/>
      <c r="BK896" s="1"/>
      <c r="BL896" s="1"/>
    </row>
    <row r="897" spans="40:64">
      <c r="AN897" s="1"/>
      <c r="AO897" s="1"/>
      <c r="AP897" s="1"/>
      <c r="AQ897" s="1"/>
      <c r="AR897" s="1"/>
      <c r="AS897" s="1"/>
      <c r="AU897" s="1"/>
      <c r="AV897" s="1"/>
      <c r="AW897" s="1"/>
      <c r="BD897" s="1"/>
      <c r="BE897" s="1"/>
      <c r="BF897" s="1"/>
      <c r="BJ897" s="1"/>
      <c r="BK897" s="1"/>
      <c r="BL897" s="1"/>
    </row>
    <row r="898" spans="40:64">
      <c r="AN898" s="1"/>
      <c r="AO898" s="1"/>
      <c r="AP898" s="1"/>
      <c r="AQ898" s="1"/>
      <c r="AR898" s="1"/>
      <c r="AS898" s="1"/>
      <c r="AU898" s="1"/>
      <c r="AV898" s="1"/>
      <c r="AW898" s="1"/>
      <c r="BD898" s="1"/>
      <c r="BE898" s="1"/>
      <c r="BF898" s="1"/>
      <c r="BJ898" s="1"/>
      <c r="BK898" s="1"/>
      <c r="BL898" s="1"/>
    </row>
    <row r="899" spans="40:64">
      <c r="AN899" s="1"/>
      <c r="AO899" s="1"/>
      <c r="AP899" s="1"/>
      <c r="AQ899" s="1"/>
      <c r="AR899" s="1"/>
      <c r="AS899" s="1"/>
      <c r="AU899" s="1"/>
      <c r="AV899" s="1"/>
      <c r="AW899" s="1"/>
      <c r="BD899" s="1"/>
      <c r="BE899" s="1"/>
      <c r="BF899" s="1"/>
      <c r="BJ899" s="1"/>
      <c r="BK899" s="1"/>
      <c r="BL899" s="1"/>
    </row>
    <row r="900" spans="40:64">
      <c r="AN900" s="1"/>
      <c r="AO900" s="1"/>
      <c r="AP900" s="1"/>
      <c r="AQ900" s="1"/>
      <c r="AR900" s="1"/>
      <c r="AS900" s="1"/>
      <c r="AU900" s="1"/>
      <c r="AV900" s="1"/>
      <c r="AW900" s="1"/>
      <c r="BD900" s="1"/>
      <c r="BE900" s="1"/>
      <c r="BF900" s="1"/>
      <c r="BJ900" s="1"/>
      <c r="BK900" s="1"/>
      <c r="BL900" s="1"/>
    </row>
    <row r="901" spans="40:64">
      <c r="AN901" s="1"/>
      <c r="AO901" s="1"/>
      <c r="AP901" s="1"/>
      <c r="AQ901" s="1"/>
      <c r="AR901" s="1"/>
      <c r="AS901" s="1"/>
      <c r="AU901" s="1"/>
      <c r="AV901" s="1"/>
      <c r="AW901" s="1"/>
      <c r="BD901" s="1"/>
      <c r="BE901" s="1"/>
      <c r="BF901" s="1"/>
      <c r="BJ901" s="1"/>
      <c r="BK901" s="1"/>
      <c r="BL901" s="1"/>
    </row>
    <row r="902" spans="40:64">
      <c r="AN902" s="1"/>
      <c r="AO902" s="1"/>
      <c r="AP902" s="1"/>
      <c r="AQ902" s="1"/>
      <c r="AR902" s="1"/>
      <c r="AS902" s="1"/>
      <c r="AU902" s="1"/>
      <c r="AV902" s="1"/>
      <c r="AW902" s="1"/>
      <c r="BD902" s="1"/>
      <c r="BE902" s="1"/>
      <c r="BF902" s="1"/>
      <c r="BJ902" s="1"/>
      <c r="BK902" s="1"/>
      <c r="BL902" s="1"/>
    </row>
    <row r="903" spans="40:64">
      <c r="AN903" s="1"/>
      <c r="AO903" s="1"/>
      <c r="AP903" s="1"/>
      <c r="AQ903" s="1"/>
      <c r="AR903" s="1"/>
      <c r="AS903" s="1"/>
      <c r="AU903" s="1"/>
      <c r="AV903" s="1"/>
      <c r="AW903" s="1"/>
      <c r="BD903" s="1"/>
      <c r="BE903" s="1"/>
      <c r="BF903" s="1"/>
      <c r="BJ903" s="1"/>
      <c r="BK903" s="1"/>
      <c r="BL903" s="1"/>
    </row>
    <row r="904" spans="40:64">
      <c r="AN904" s="1"/>
      <c r="AO904" s="1"/>
      <c r="AP904" s="1"/>
      <c r="AQ904" s="1"/>
      <c r="AR904" s="1"/>
      <c r="AS904" s="1"/>
      <c r="AU904" s="1"/>
      <c r="AV904" s="1"/>
      <c r="AW904" s="1"/>
      <c r="BD904" s="1"/>
      <c r="BE904" s="1"/>
      <c r="BF904" s="1"/>
      <c r="BJ904" s="1"/>
      <c r="BK904" s="1"/>
      <c r="BL904" s="1"/>
    </row>
    <row r="905" spans="40:64">
      <c r="AN905" s="1"/>
      <c r="AO905" s="1"/>
      <c r="AP905" s="1"/>
      <c r="AQ905" s="1"/>
      <c r="AR905" s="1"/>
      <c r="AS905" s="1"/>
      <c r="AU905" s="1"/>
      <c r="AV905" s="1"/>
      <c r="AW905" s="1"/>
      <c r="BD905" s="1"/>
      <c r="BE905" s="1"/>
      <c r="BF905" s="1"/>
      <c r="BJ905" s="1"/>
      <c r="BK905" s="1"/>
      <c r="BL905" s="1"/>
    </row>
    <row r="906" spans="40:64">
      <c r="AN906" s="1"/>
      <c r="AO906" s="1"/>
      <c r="AP906" s="1"/>
      <c r="AQ906" s="1"/>
      <c r="AR906" s="1"/>
      <c r="AS906" s="1"/>
      <c r="AU906" s="1"/>
      <c r="AV906" s="1"/>
      <c r="AW906" s="1"/>
      <c r="BD906" s="1"/>
      <c r="BE906" s="1"/>
      <c r="BF906" s="1"/>
      <c r="BJ906" s="1"/>
      <c r="BK906" s="1"/>
      <c r="BL906" s="1"/>
    </row>
    <row r="907" spans="40:64">
      <c r="AN907" s="1"/>
      <c r="AO907" s="1"/>
      <c r="AP907" s="1"/>
      <c r="AQ907" s="1"/>
      <c r="AR907" s="1"/>
      <c r="AS907" s="1"/>
      <c r="AU907" s="1"/>
      <c r="AV907" s="1"/>
      <c r="AW907" s="1"/>
      <c r="BD907" s="1"/>
      <c r="BE907" s="1"/>
      <c r="BF907" s="1"/>
      <c r="BJ907" s="1"/>
      <c r="BK907" s="1"/>
      <c r="BL907" s="1"/>
    </row>
    <row r="908" spans="40:64">
      <c r="AN908" s="1"/>
      <c r="AO908" s="1"/>
      <c r="AP908" s="1"/>
      <c r="AQ908" s="1"/>
      <c r="AR908" s="1"/>
      <c r="AS908" s="1"/>
      <c r="AU908" s="1"/>
      <c r="AV908" s="1"/>
      <c r="AW908" s="1"/>
      <c r="BD908" s="1"/>
      <c r="BE908" s="1"/>
      <c r="BF908" s="1"/>
      <c r="BJ908" s="1"/>
      <c r="BK908" s="1"/>
      <c r="BL908" s="1"/>
    </row>
    <row r="909" spans="40:64">
      <c r="AN909" s="1"/>
      <c r="AO909" s="1"/>
      <c r="AP909" s="1"/>
      <c r="AQ909" s="1"/>
      <c r="AR909" s="1"/>
      <c r="AS909" s="1"/>
      <c r="AU909" s="1"/>
      <c r="AV909" s="1"/>
      <c r="AW909" s="1"/>
      <c r="BD909" s="1"/>
      <c r="BE909" s="1"/>
      <c r="BF909" s="1"/>
      <c r="BJ909" s="1"/>
      <c r="BK909" s="1"/>
      <c r="BL909" s="1"/>
    </row>
    <row r="910" spans="40:64">
      <c r="AN910" s="1"/>
      <c r="AO910" s="1"/>
      <c r="AP910" s="1"/>
      <c r="AQ910" s="1"/>
      <c r="AR910" s="1"/>
      <c r="AS910" s="1"/>
      <c r="AU910" s="1"/>
      <c r="AV910" s="1"/>
      <c r="AW910" s="1"/>
      <c r="BD910" s="1"/>
      <c r="BE910" s="1"/>
      <c r="BF910" s="1"/>
      <c r="BJ910" s="1"/>
      <c r="BK910" s="1"/>
      <c r="BL910" s="1"/>
    </row>
    <row r="911" spans="40:64">
      <c r="AN911" s="1"/>
      <c r="AO911" s="1"/>
      <c r="AP911" s="1"/>
      <c r="AQ911" s="1"/>
      <c r="AR911" s="1"/>
      <c r="AS911" s="1"/>
      <c r="AU911" s="1"/>
      <c r="AV911" s="1"/>
      <c r="AW911" s="1"/>
      <c r="BD911" s="1"/>
      <c r="BE911" s="1"/>
      <c r="BF911" s="1"/>
      <c r="BJ911" s="1"/>
      <c r="BK911" s="1"/>
      <c r="BL911" s="1"/>
    </row>
    <row r="912" spans="40:64">
      <c r="AN912" s="1"/>
      <c r="AO912" s="1"/>
      <c r="AP912" s="1"/>
      <c r="AQ912" s="1"/>
      <c r="AR912" s="1"/>
      <c r="AS912" s="1"/>
      <c r="AU912" s="1"/>
      <c r="AV912" s="1"/>
      <c r="AW912" s="1"/>
      <c r="BD912" s="1"/>
      <c r="BE912" s="1"/>
      <c r="BF912" s="1"/>
      <c r="BJ912" s="1"/>
      <c r="BK912" s="1"/>
      <c r="BL912" s="1"/>
    </row>
    <row r="913" spans="40:64">
      <c r="AN913" s="1"/>
      <c r="AO913" s="1"/>
      <c r="AP913" s="1"/>
      <c r="AQ913" s="1"/>
      <c r="AR913" s="1"/>
      <c r="AS913" s="1"/>
      <c r="AU913" s="1"/>
      <c r="AV913" s="1"/>
      <c r="AW913" s="1"/>
      <c r="BD913" s="1"/>
      <c r="BE913" s="1"/>
      <c r="BF913" s="1"/>
      <c r="BJ913" s="1"/>
      <c r="BK913" s="1"/>
      <c r="BL913" s="1"/>
    </row>
    <row r="914" spans="40:64">
      <c r="AN914" s="1"/>
      <c r="AO914" s="1"/>
      <c r="AP914" s="1"/>
      <c r="AQ914" s="1"/>
      <c r="AR914" s="1"/>
      <c r="AS914" s="1"/>
      <c r="AU914" s="1"/>
      <c r="AV914" s="1"/>
      <c r="AW914" s="1"/>
      <c r="BD914" s="1"/>
      <c r="BE914" s="1"/>
      <c r="BF914" s="1"/>
      <c r="BJ914" s="1"/>
      <c r="BK914" s="1"/>
      <c r="BL914" s="1"/>
    </row>
    <row r="915" spans="40:64">
      <c r="AN915" s="1"/>
      <c r="AO915" s="1"/>
      <c r="AP915" s="1"/>
      <c r="AQ915" s="1"/>
      <c r="AR915" s="1"/>
      <c r="AS915" s="1"/>
      <c r="AU915" s="1"/>
      <c r="AV915" s="1"/>
      <c r="AW915" s="1"/>
      <c r="BD915" s="1"/>
      <c r="BE915" s="1"/>
      <c r="BF915" s="1"/>
      <c r="BJ915" s="1"/>
      <c r="BK915" s="1"/>
      <c r="BL915" s="1"/>
    </row>
    <row r="916" spans="40:64">
      <c r="AN916" s="1"/>
      <c r="AO916" s="1"/>
      <c r="AP916" s="1"/>
      <c r="AQ916" s="1"/>
      <c r="AR916" s="1"/>
      <c r="AS916" s="1"/>
      <c r="AU916" s="1"/>
      <c r="AV916" s="1"/>
      <c r="AW916" s="1"/>
      <c r="BD916" s="1"/>
      <c r="BE916" s="1"/>
      <c r="BF916" s="1"/>
      <c r="BJ916" s="1"/>
      <c r="BK916" s="1"/>
      <c r="BL916" s="1"/>
    </row>
    <row r="917" spans="40:64">
      <c r="AN917" s="1"/>
      <c r="AO917" s="1"/>
      <c r="AP917" s="1"/>
      <c r="AQ917" s="1"/>
      <c r="AR917" s="1"/>
      <c r="AS917" s="1"/>
      <c r="AU917" s="1"/>
      <c r="AV917" s="1"/>
      <c r="AW917" s="1"/>
      <c r="BD917" s="1"/>
      <c r="BE917" s="1"/>
      <c r="BF917" s="1"/>
      <c r="BJ917" s="1"/>
      <c r="BK917" s="1"/>
      <c r="BL917" s="1"/>
    </row>
    <row r="918" spans="40:64">
      <c r="AN918" s="1"/>
      <c r="AO918" s="1"/>
      <c r="AP918" s="1"/>
      <c r="AQ918" s="1"/>
      <c r="AR918" s="1"/>
      <c r="AS918" s="1"/>
      <c r="AU918" s="1"/>
      <c r="AV918" s="1"/>
      <c r="AW918" s="1"/>
      <c r="BD918" s="1"/>
      <c r="BE918" s="1"/>
      <c r="BF918" s="1"/>
      <c r="BJ918" s="1"/>
      <c r="BK918" s="1"/>
      <c r="BL918" s="1"/>
    </row>
    <row r="919" spans="40:64">
      <c r="AN919" s="1"/>
      <c r="AO919" s="1"/>
      <c r="AP919" s="1"/>
      <c r="AQ919" s="1"/>
      <c r="AR919" s="1"/>
      <c r="AS919" s="1"/>
      <c r="AU919" s="1"/>
      <c r="AV919" s="1"/>
      <c r="AW919" s="1"/>
      <c r="BD919" s="1"/>
      <c r="BE919" s="1"/>
      <c r="BF919" s="1"/>
      <c r="BJ919" s="1"/>
      <c r="BK919" s="1"/>
      <c r="BL919" s="1"/>
    </row>
    <row r="920" spans="40:64">
      <c r="AN920" s="1"/>
      <c r="AO920" s="1"/>
      <c r="AP920" s="1"/>
      <c r="AQ920" s="1"/>
      <c r="AR920" s="1"/>
      <c r="AS920" s="1"/>
      <c r="AU920" s="1"/>
      <c r="AV920" s="1"/>
      <c r="AW920" s="1"/>
      <c r="BD920" s="1"/>
      <c r="BE920" s="1"/>
      <c r="BF920" s="1"/>
      <c r="BJ920" s="1"/>
      <c r="BK920" s="1"/>
      <c r="BL920" s="1"/>
    </row>
    <row r="921" spans="40:64">
      <c r="AN921" s="1"/>
      <c r="AO921" s="1"/>
      <c r="AP921" s="1"/>
      <c r="AQ921" s="1"/>
      <c r="AR921" s="1"/>
      <c r="AS921" s="1"/>
      <c r="AU921" s="1"/>
      <c r="AV921" s="1"/>
      <c r="AW921" s="1"/>
      <c r="BD921" s="1"/>
      <c r="BE921" s="1"/>
      <c r="BF921" s="1"/>
      <c r="BJ921" s="1"/>
      <c r="BK921" s="1"/>
      <c r="BL921" s="1"/>
    </row>
    <row r="922" spans="40:64">
      <c r="AN922" s="1"/>
      <c r="AO922" s="1"/>
      <c r="AP922" s="1"/>
      <c r="AQ922" s="1"/>
      <c r="AR922" s="1"/>
      <c r="AS922" s="1"/>
      <c r="AU922" s="1"/>
      <c r="AV922" s="1"/>
      <c r="AW922" s="1"/>
      <c r="BD922" s="1"/>
      <c r="BE922" s="1"/>
      <c r="BF922" s="1"/>
      <c r="BJ922" s="1"/>
      <c r="BK922" s="1"/>
      <c r="BL922" s="1"/>
    </row>
    <row r="923" spans="40:64">
      <c r="AN923" s="1"/>
      <c r="AO923" s="1"/>
      <c r="AP923" s="1"/>
      <c r="AQ923" s="1"/>
      <c r="AR923" s="1"/>
      <c r="AS923" s="1"/>
      <c r="AU923" s="1"/>
      <c r="AV923" s="1"/>
      <c r="AW923" s="1"/>
      <c r="BD923" s="1"/>
      <c r="BE923" s="1"/>
      <c r="BF923" s="1"/>
      <c r="BJ923" s="1"/>
      <c r="BK923" s="1"/>
      <c r="BL923" s="1"/>
    </row>
    <row r="924" spans="40:64">
      <c r="AN924" s="1"/>
      <c r="AO924" s="1"/>
      <c r="AP924" s="1"/>
      <c r="AQ924" s="1"/>
      <c r="AR924" s="1"/>
      <c r="AS924" s="1"/>
      <c r="AU924" s="1"/>
      <c r="AV924" s="1"/>
      <c r="AW924" s="1"/>
      <c r="BD924" s="1"/>
      <c r="BE924" s="1"/>
      <c r="BF924" s="1"/>
      <c r="BJ924" s="1"/>
      <c r="BK924" s="1"/>
      <c r="BL924" s="1"/>
    </row>
    <row r="925" spans="40:64">
      <c r="AN925" s="1"/>
      <c r="AO925" s="1"/>
      <c r="AP925" s="1"/>
      <c r="AQ925" s="1"/>
      <c r="AR925" s="1"/>
      <c r="AS925" s="1"/>
      <c r="AU925" s="1"/>
      <c r="AV925" s="1"/>
      <c r="AW925" s="1"/>
      <c r="BD925" s="1"/>
      <c r="BE925" s="1"/>
      <c r="BF925" s="1"/>
      <c r="BJ925" s="1"/>
      <c r="BK925" s="1"/>
      <c r="BL925" s="1"/>
    </row>
    <row r="926" spans="40:64">
      <c r="AN926" s="1"/>
      <c r="AO926" s="1"/>
      <c r="AP926" s="1"/>
      <c r="AQ926" s="1"/>
      <c r="AR926" s="1"/>
      <c r="AS926" s="1"/>
      <c r="AU926" s="1"/>
      <c r="AV926" s="1"/>
      <c r="AW926" s="1"/>
      <c r="BD926" s="1"/>
      <c r="BE926" s="1"/>
      <c r="BF926" s="1"/>
      <c r="BJ926" s="1"/>
      <c r="BK926" s="1"/>
      <c r="BL926" s="1"/>
    </row>
    <row r="927" spans="40:64">
      <c r="AN927" s="1"/>
      <c r="AO927" s="1"/>
      <c r="AP927" s="1"/>
      <c r="AQ927" s="1"/>
      <c r="AR927" s="1"/>
      <c r="AS927" s="1"/>
      <c r="AU927" s="1"/>
      <c r="AV927" s="1"/>
      <c r="AW927" s="1"/>
      <c r="BD927" s="1"/>
      <c r="BE927" s="1"/>
      <c r="BF927" s="1"/>
      <c r="BJ927" s="1"/>
      <c r="BK927" s="1"/>
      <c r="BL927" s="1"/>
    </row>
    <row r="928" spans="40:64">
      <c r="AN928" s="1"/>
      <c r="AO928" s="1"/>
      <c r="AP928" s="1"/>
      <c r="AQ928" s="1"/>
      <c r="AR928" s="1"/>
      <c r="AS928" s="1"/>
      <c r="AU928" s="1"/>
      <c r="AV928" s="1"/>
      <c r="AW928" s="1"/>
      <c r="BD928" s="1"/>
      <c r="BE928" s="1"/>
      <c r="BF928" s="1"/>
      <c r="BJ928" s="1"/>
      <c r="BK928" s="1"/>
      <c r="BL928" s="1"/>
    </row>
    <row r="929" spans="40:64">
      <c r="AN929" s="1"/>
      <c r="AO929" s="1"/>
      <c r="AP929" s="1"/>
      <c r="AQ929" s="1"/>
      <c r="AR929" s="1"/>
      <c r="AS929" s="1"/>
      <c r="AU929" s="1"/>
      <c r="AV929" s="1"/>
      <c r="AW929" s="1"/>
      <c r="BD929" s="1"/>
      <c r="BE929" s="1"/>
      <c r="BF929" s="1"/>
      <c r="BJ929" s="1"/>
      <c r="BK929" s="1"/>
      <c r="BL929" s="1"/>
    </row>
    <row r="930" spans="40:64">
      <c r="AN930" s="1"/>
      <c r="AO930" s="1"/>
      <c r="AP930" s="1"/>
      <c r="AQ930" s="1"/>
      <c r="AR930" s="1"/>
      <c r="AS930" s="1"/>
      <c r="AU930" s="1"/>
      <c r="AV930" s="1"/>
      <c r="AW930" s="1"/>
      <c r="BD930" s="1"/>
      <c r="BE930" s="1"/>
      <c r="BF930" s="1"/>
      <c r="BJ930" s="1"/>
      <c r="BK930" s="1"/>
      <c r="BL930" s="1"/>
    </row>
    <row r="931" spans="40:64">
      <c r="AN931" s="1"/>
      <c r="AO931" s="1"/>
      <c r="AP931" s="1"/>
      <c r="AQ931" s="1"/>
      <c r="AR931" s="1"/>
      <c r="AS931" s="1"/>
      <c r="AU931" s="1"/>
      <c r="AV931" s="1"/>
      <c r="AW931" s="1"/>
      <c r="BD931" s="1"/>
      <c r="BE931" s="1"/>
      <c r="BF931" s="1"/>
      <c r="BJ931" s="1"/>
      <c r="BK931" s="1"/>
      <c r="BL931" s="1"/>
    </row>
    <row r="932" spans="40:64">
      <c r="AN932" s="1"/>
      <c r="AO932" s="1"/>
      <c r="AP932" s="1"/>
      <c r="AQ932" s="1"/>
      <c r="AR932" s="1"/>
      <c r="AS932" s="1"/>
      <c r="AU932" s="1"/>
      <c r="AV932" s="1"/>
      <c r="AW932" s="1"/>
      <c r="BD932" s="1"/>
      <c r="BE932" s="1"/>
      <c r="BF932" s="1"/>
      <c r="BJ932" s="1"/>
      <c r="BK932" s="1"/>
      <c r="BL932" s="1"/>
    </row>
    <row r="933" spans="40:64">
      <c r="AN933" s="1"/>
      <c r="AO933" s="1"/>
      <c r="AP933" s="1"/>
      <c r="AQ933" s="1"/>
      <c r="AR933" s="1"/>
      <c r="AS933" s="1"/>
      <c r="AU933" s="1"/>
      <c r="AV933" s="1"/>
      <c r="AW933" s="1"/>
      <c r="BD933" s="1"/>
      <c r="BE933" s="1"/>
      <c r="BF933" s="1"/>
      <c r="BJ933" s="1"/>
      <c r="BK933" s="1"/>
      <c r="BL933" s="1"/>
    </row>
    <row r="934" spans="40:64">
      <c r="AN934" s="1"/>
      <c r="AO934" s="1"/>
      <c r="AP934" s="1"/>
      <c r="AQ934" s="1"/>
      <c r="AR934" s="1"/>
      <c r="AS934" s="1"/>
      <c r="AU934" s="1"/>
      <c r="AV934" s="1"/>
      <c r="AW934" s="1"/>
      <c r="BD934" s="1"/>
      <c r="BE934" s="1"/>
      <c r="BF934" s="1"/>
      <c r="BJ934" s="1"/>
      <c r="BK934" s="1"/>
      <c r="BL934" s="1"/>
    </row>
    <row r="935" spans="40:64">
      <c r="AN935" s="1"/>
      <c r="AO935" s="1"/>
      <c r="AP935" s="1"/>
      <c r="AQ935" s="1"/>
      <c r="AR935" s="1"/>
      <c r="AS935" s="1"/>
      <c r="AU935" s="1"/>
      <c r="AV935" s="1"/>
      <c r="AW935" s="1"/>
      <c r="BD935" s="1"/>
      <c r="BE935" s="1"/>
      <c r="BF935" s="1"/>
      <c r="BJ935" s="1"/>
      <c r="BK935" s="1"/>
      <c r="BL935" s="1"/>
    </row>
    <row r="936" spans="40:64">
      <c r="AN936" s="1"/>
      <c r="AO936" s="1"/>
      <c r="AP936" s="1"/>
      <c r="AQ936" s="1"/>
      <c r="AR936" s="1"/>
      <c r="AS936" s="1"/>
      <c r="AU936" s="1"/>
      <c r="AV936" s="1"/>
      <c r="AW936" s="1"/>
      <c r="BD936" s="1"/>
      <c r="BE936" s="1"/>
      <c r="BF936" s="1"/>
      <c r="BJ936" s="1"/>
      <c r="BK936" s="1"/>
      <c r="BL936" s="1"/>
    </row>
    <row r="937" spans="40:64">
      <c r="AN937" s="1"/>
      <c r="AO937" s="1"/>
      <c r="AP937" s="1"/>
      <c r="AQ937" s="1"/>
      <c r="AR937" s="1"/>
      <c r="AS937" s="1"/>
      <c r="AU937" s="1"/>
      <c r="AV937" s="1"/>
      <c r="AW937" s="1"/>
      <c r="BD937" s="1"/>
      <c r="BE937" s="1"/>
      <c r="BF937" s="1"/>
      <c r="BJ937" s="1"/>
      <c r="BK937" s="1"/>
      <c r="BL937" s="1"/>
    </row>
    <row r="938" spans="40:64">
      <c r="AN938" s="1"/>
      <c r="AO938" s="1"/>
      <c r="AP938" s="1"/>
      <c r="AQ938" s="1"/>
      <c r="AR938" s="1"/>
      <c r="AS938" s="1"/>
      <c r="AU938" s="1"/>
      <c r="AV938" s="1"/>
      <c r="AW938" s="1"/>
      <c r="BD938" s="1"/>
      <c r="BE938" s="1"/>
      <c r="BF938" s="1"/>
      <c r="BJ938" s="1"/>
      <c r="BK938" s="1"/>
      <c r="BL938" s="1"/>
    </row>
    <row r="939" spans="40:64">
      <c r="AN939" s="1"/>
      <c r="AO939" s="1"/>
      <c r="AP939" s="1"/>
      <c r="AQ939" s="1"/>
      <c r="AR939" s="1"/>
      <c r="AS939" s="1"/>
      <c r="AU939" s="1"/>
      <c r="AV939" s="1"/>
      <c r="AW939" s="1"/>
      <c r="BD939" s="1"/>
      <c r="BE939" s="1"/>
      <c r="BF939" s="1"/>
      <c r="BJ939" s="1"/>
      <c r="BK939" s="1"/>
      <c r="BL939" s="1"/>
    </row>
    <row r="940" spans="40:64">
      <c r="AN940" s="1"/>
      <c r="AO940" s="1"/>
      <c r="AP940" s="1"/>
      <c r="AQ940" s="1"/>
      <c r="AR940" s="1"/>
      <c r="AS940" s="1"/>
      <c r="AU940" s="1"/>
      <c r="AV940" s="1"/>
      <c r="AW940" s="1"/>
      <c r="BD940" s="1"/>
      <c r="BE940" s="1"/>
      <c r="BF940" s="1"/>
      <c r="BJ940" s="1"/>
      <c r="BK940" s="1"/>
      <c r="BL940" s="1"/>
    </row>
    <row r="941" spans="40:64">
      <c r="AN941" s="1"/>
      <c r="AO941" s="1"/>
      <c r="AP941" s="1"/>
      <c r="AQ941" s="1"/>
      <c r="AR941" s="1"/>
      <c r="AS941" s="1"/>
      <c r="AU941" s="1"/>
      <c r="AV941" s="1"/>
      <c r="AW941" s="1"/>
      <c r="BD941" s="1"/>
      <c r="BE941" s="1"/>
      <c r="BF941" s="1"/>
      <c r="BJ941" s="1"/>
      <c r="BK941" s="1"/>
      <c r="BL941" s="1"/>
    </row>
    <row r="942" spans="40:64">
      <c r="AN942" s="1"/>
      <c r="AO942" s="1"/>
      <c r="AP942" s="1"/>
      <c r="AQ942" s="1"/>
      <c r="AR942" s="1"/>
      <c r="AS942" s="1"/>
      <c r="AU942" s="1"/>
      <c r="AV942" s="1"/>
      <c r="AW942" s="1"/>
      <c r="BD942" s="1"/>
      <c r="BE942" s="1"/>
      <c r="BF942" s="1"/>
      <c r="BJ942" s="1"/>
      <c r="BK942" s="1"/>
      <c r="BL942" s="1"/>
    </row>
    <row r="943" spans="40:64">
      <c r="AN943" s="1"/>
      <c r="AO943" s="1"/>
      <c r="AP943" s="1"/>
      <c r="AQ943" s="1"/>
      <c r="AR943" s="1"/>
      <c r="AS943" s="1"/>
      <c r="AU943" s="1"/>
      <c r="AV943" s="1"/>
      <c r="AW943" s="1"/>
      <c r="BD943" s="1"/>
      <c r="BE943" s="1"/>
      <c r="BF943" s="1"/>
      <c r="BJ943" s="1"/>
      <c r="BK943" s="1"/>
      <c r="BL943" s="1"/>
    </row>
    <row r="944" spans="40:64">
      <c r="AN944" s="1"/>
      <c r="AO944" s="1"/>
      <c r="AP944" s="1"/>
      <c r="AQ944" s="1"/>
      <c r="AR944" s="1"/>
      <c r="AS944" s="1"/>
      <c r="AU944" s="1"/>
      <c r="AV944" s="1"/>
      <c r="AW944" s="1"/>
      <c r="BD944" s="1"/>
      <c r="BE944" s="1"/>
      <c r="BF944" s="1"/>
      <c r="BJ944" s="1"/>
      <c r="BK944" s="1"/>
      <c r="BL944" s="1"/>
    </row>
    <row r="945" spans="40:64">
      <c r="AN945" s="1"/>
      <c r="AO945" s="1"/>
      <c r="AP945" s="1"/>
      <c r="AQ945" s="1"/>
      <c r="AR945" s="1"/>
      <c r="AS945" s="1"/>
      <c r="AU945" s="1"/>
      <c r="AV945" s="1"/>
      <c r="AW945" s="1"/>
      <c r="BD945" s="1"/>
      <c r="BE945" s="1"/>
      <c r="BF945" s="1"/>
      <c r="BJ945" s="1"/>
      <c r="BK945" s="1"/>
      <c r="BL945" s="1"/>
    </row>
    <row r="946" spans="40:64">
      <c r="AN946" s="1"/>
      <c r="AO946" s="1"/>
      <c r="AP946" s="1"/>
      <c r="AQ946" s="1"/>
      <c r="AR946" s="1"/>
      <c r="AS946" s="1"/>
      <c r="AU946" s="1"/>
      <c r="AV946" s="1"/>
      <c r="AW946" s="1"/>
      <c r="BD946" s="1"/>
      <c r="BE946" s="1"/>
      <c r="BF946" s="1"/>
      <c r="BJ946" s="1"/>
      <c r="BK946" s="1"/>
      <c r="BL946" s="1"/>
    </row>
    <row r="947" spans="40:64">
      <c r="AN947" s="1"/>
      <c r="AO947" s="1"/>
      <c r="AP947" s="1"/>
      <c r="AQ947" s="1"/>
      <c r="AR947" s="1"/>
      <c r="AS947" s="1"/>
      <c r="AU947" s="1"/>
      <c r="AV947" s="1"/>
      <c r="AW947" s="1"/>
      <c r="BD947" s="1"/>
      <c r="BE947" s="1"/>
      <c r="BF947" s="1"/>
      <c r="BJ947" s="1"/>
      <c r="BK947" s="1"/>
      <c r="BL947" s="1"/>
    </row>
    <row r="948" spans="40:64">
      <c r="AN948" s="1"/>
      <c r="AO948" s="1"/>
      <c r="AP948" s="1"/>
      <c r="AQ948" s="1"/>
      <c r="AR948" s="1"/>
      <c r="AS948" s="1"/>
      <c r="AU948" s="1"/>
      <c r="AV948" s="1"/>
      <c r="AW948" s="1"/>
      <c r="BD948" s="1"/>
      <c r="BE948" s="1"/>
      <c r="BF948" s="1"/>
      <c r="BJ948" s="1"/>
      <c r="BK948" s="1"/>
      <c r="BL948" s="1"/>
    </row>
    <row r="949" spans="40:64">
      <c r="AN949" s="1"/>
      <c r="AO949" s="1"/>
      <c r="AP949" s="1"/>
      <c r="AQ949" s="1"/>
      <c r="AR949" s="1"/>
      <c r="AS949" s="1"/>
      <c r="AU949" s="1"/>
      <c r="AV949" s="1"/>
      <c r="AW949" s="1"/>
      <c r="BD949" s="1"/>
      <c r="BE949" s="1"/>
      <c r="BF949" s="1"/>
      <c r="BJ949" s="1"/>
      <c r="BK949" s="1"/>
      <c r="BL949" s="1"/>
    </row>
    <row r="950" spans="40:64">
      <c r="AN950" s="1"/>
      <c r="AO950" s="1"/>
      <c r="AP950" s="1"/>
      <c r="AQ950" s="1"/>
      <c r="AR950" s="1"/>
      <c r="AS950" s="1"/>
      <c r="AU950" s="1"/>
      <c r="AV950" s="1"/>
      <c r="AW950" s="1"/>
      <c r="BD950" s="1"/>
      <c r="BE950" s="1"/>
      <c r="BF950" s="1"/>
      <c r="BJ950" s="1"/>
      <c r="BK950" s="1"/>
      <c r="BL950" s="1"/>
    </row>
    <row r="951" spans="40:64">
      <c r="AN951" s="1"/>
      <c r="AO951" s="1"/>
      <c r="AP951" s="1"/>
      <c r="AQ951" s="1"/>
      <c r="AR951" s="1"/>
      <c r="AS951" s="1"/>
      <c r="AU951" s="1"/>
      <c r="AV951" s="1"/>
      <c r="AW951" s="1"/>
      <c r="BD951" s="1"/>
      <c r="BE951" s="1"/>
      <c r="BF951" s="1"/>
      <c r="BJ951" s="1"/>
      <c r="BK951" s="1"/>
      <c r="BL951" s="1"/>
    </row>
    <row r="952" spans="40:64">
      <c r="AN952" s="1"/>
      <c r="AO952" s="1"/>
      <c r="AP952" s="1"/>
      <c r="AQ952" s="1"/>
      <c r="AR952" s="1"/>
      <c r="AS952" s="1"/>
      <c r="AU952" s="1"/>
      <c r="AV952" s="1"/>
      <c r="AW952" s="1"/>
      <c r="BD952" s="1"/>
      <c r="BE952" s="1"/>
      <c r="BF952" s="1"/>
      <c r="BJ952" s="1"/>
      <c r="BK952" s="1"/>
      <c r="BL952" s="1"/>
    </row>
    <row r="953" spans="40:64">
      <c r="AN953" s="1"/>
      <c r="AO953" s="1"/>
      <c r="AP953" s="1"/>
      <c r="AQ953" s="1"/>
      <c r="AR953" s="1"/>
      <c r="AS953" s="1"/>
      <c r="AU953" s="1"/>
      <c r="AV953" s="1"/>
      <c r="AW953" s="1"/>
      <c r="BD953" s="1"/>
      <c r="BE953" s="1"/>
      <c r="BF953" s="1"/>
      <c r="BJ953" s="1"/>
      <c r="BK953" s="1"/>
      <c r="BL953" s="1"/>
    </row>
    <row r="954" spans="40:64">
      <c r="AN954" s="1"/>
      <c r="AO954" s="1"/>
      <c r="AP954" s="1"/>
      <c r="AQ954" s="1"/>
      <c r="AR954" s="1"/>
      <c r="AS954" s="1"/>
      <c r="AU954" s="1"/>
      <c r="AV954" s="1"/>
      <c r="AW954" s="1"/>
      <c r="BD954" s="1"/>
      <c r="BE954" s="1"/>
      <c r="BF954" s="1"/>
      <c r="BJ954" s="1"/>
      <c r="BK954" s="1"/>
      <c r="BL954" s="1"/>
    </row>
    <row r="955" spans="40:64">
      <c r="AN955" s="1"/>
      <c r="AO955" s="1"/>
      <c r="AP955" s="1"/>
      <c r="AQ955" s="1"/>
      <c r="AR955" s="1"/>
      <c r="AS955" s="1"/>
      <c r="AU955" s="1"/>
      <c r="AV955" s="1"/>
      <c r="AW955" s="1"/>
      <c r="BD955" s="1"/>
      <c r="BE955" s="1"/>
      <c r="BF955" s="1"/>
      <c r="BJ955" s="1"/>
      <c r="BK955" s="1"/>
      <c r="BL955" s="1"/>
    </row>
    <row r="956" spans="40:64">
      <c r="AN956" s="1"/>
      <c r="AO956" s="1"/>
      <c r="AP956" s="1"/>
      <c r="AQ956" s="1"/>
      <c r="AR956" s="1"/>
      <c r="AS956" s="1"/>
      <c r="AU956" s="1"/>
      <c r="AV956" s="1"/>
      <c r="AW956" s="1"/>
      <c r="BD956" s="1"/>
      <c r="BE956" s="1"/>
      <c r="BF956" s="1"/>
      <c r="BJ956" s="1"/>
      <c r="BK956" s="1"/>
      <c r="BL956" s="1"/>
    </row>
    <row r="957" spans="40:64">
      <c r="AN957" s="1"/>
      <c r="AO957" s="1"/>
      <c r="AP957" s="1"/>
      <c r="AQ957" s="1"/>
      <c r="AR957" s="1"/>
      <c r="AS957" s="1"/>
      <c r="AU957" s="1"/>
      <c r="AV957" s="1"/>
      <c r="AW957" s="1"/>
      <c r="BD957" s="1"/>
      <c r="BE957" s="1"/>
      <c r="BF957" s="1"/>
      <c r="BJ957" s="1"/>
      <c r="BK957" s="1"/>
      <c r="BL957" s="1"/>
    </row>
    <row r="958" spans="40:64">
      <c r="AN958" s="1"/>
      <c r="AO958" s="1"/>
      <c r="AP958" s="1"/>
      <c r="AQ958" s="1"/>
      <c r="AR958" s="1"/>
      <c r="AS958" s="1"/>
      <c r="AU958" s="1"/>
      <c r="AV958" s="1"/>
      <c r="AW958" s="1"/>
      <c r="BD958" s="1"/>
      <c r="BE958" s="1"/>
      <c r="BF958" s="1"/>
      <c r="BJ958" s="1"/>
      <c r="BK958" s="1"/>
      <c r="BL958" s="1"/>
    </row>
    <row r="959" spans="40:64">
      <c r="AN959" s="1"/>
      <c r="AO959" s="1"/>
      <c r="AP959" s="1"/>
      <c r="AQ959" s="1"/>
      <c r="AR959" s="1"/>
      <c r="AS959" s="1"/>
      <c r="AU959" s="1"/>
      <c r="AV959" s="1"/>
      <c r="AW959" s="1"/>
      <c r="BD959" s="1"/>
      <c r="BE959" s="1"/>
      <c r="BF959" s="1"/>
      <c r="BJ959" s="1"/>
      <c r="BK959" s="1"/>
      <c r="BL959" s="1"/>
    </row>
    <row r="960" spans="40:64">
      <c r="AN960" s="1"/>
      <c r="AO960" s="1"/>
      <c r="AP960" s="1"/>
      <c r="AQ960" s="1"/>
      <c r="AR960" s="1"/>
      <c r="AS960" s="1"/>
      <c r="AU960" s="1"/>
      <c r="AV960" s="1"/>
      <c r="AW960" s="1"/>
      <c r="BD960" s="1"/>
      <c r="BE960" s="1"/>
      <c r="BF960" s="1"/>
      <c r="BJ960" s="1"/>
      <c r="BK960" s="1"/>
      <c r="BL960" s="1"/>
    </row>
    <row r="961" spans="40:64">
      <c r="AN961" s="1"/>
      <c r="AO961" s="1"/>
      <c r="AP961" s="1"/>
      <c r="AQ961" s="1"/>
      <c r="AR961" s="1"/>
      <c r="AS961" s="1"/>
      <c r="AU961" s="1"/>
      <c r="AV961" s="1"/>
      <c r="AW961" s="1"/>
      <c r="BD961" s="1"/>
      <c r="BE961" s="1"/>
      <c r="BF961" s="1"/>
      <c r="BJ961" s="1"/>
      <c r="BK961" s="1"/>
      <c r="BL961" s="1"/>
    </row>
    <row r="962" spans="40:64">
      <c r="AN962" s="1"/>
      <c r="AO962" s="1"/>
      <c r="AP962" s="1"/>
      <c r="AQ962" s="1"/>
      <c r="AR962" s="1"/>
      <c r="AS962" s="1"/>
      <c r="AU962" s="1"/>
      <c r="AV962" s="1"/>
      <c r="AW962" s="1"/>
      <c r="BD962" s="1"/>
      <c r="BE962" s="1"/>
      <c r="BF962" s="1"/>
      <c r="BJ962" s="1"/>
      <c r="BK962" s="1"/>
      <c r="BL962" s="1"/>
    </row>
    <row r="963" spans="40:64">
      <c r="AN963" s="1"/>
      <c r="AO963" s="1"/>
      <c r="AP963" s="1"/>
      <c r="AQ963" s="1"/>
      <c r="AR963" s="1"/>
      <c r="AS963" s="1"/>
      <c r="AU963" s="1"/>
      <c r="AV963" s="1"/>
      <c r="AW963" s="1"/>
      <c r="BD963" s="1"/>
      <c r="BE963" s="1"/>
      <c r="BF963" s="1"/>
      <c r="BJ963" s="1"/>
      <c r="BK963" s="1"/>
      <c r="BL963" s="1"/>
    </row>
    <row r="964" spans="40:64">
      <c r="AN964" s="1"/>
      <c r="AO964" s="1"/>
      <c r="AP964" s="1"/>
      <c r="AQ964" s="1"/>
      <c r="AR964" s="1"/>
      <c r="AS964" s="1"/>
      <c r="AU964" s="1"/>
      <c r="AV964" s="1"/>
      <c r="AW964" s="1"/>
      <c r="BD964" s="1"/>
      <c r="BE964" s="1"/>
      <c r="BF964" s="1"/>
      <c r="BJ964" s="1"/>
      <c r="BK964" s="1"/>
      <c r="BL964" s="1"/>
    </row>
    <row r="965" spans="40:64">
      <c r="AN965" s="1"/>
      <c r="AO965" s="1"/>
      <c r="AP965" s="1"/>
      <c r="AQ965" s="1"/>
      <c r="AR965" s="1"/>
      <c r="AS965" s="1"/>
      <c r="AU965" s="1"/>
      <c r="AV965" s="1"/>
      <c r="AW965" s="1"/>
      <c r="BD965" s="1"/>
      <c r="BE965" s="1"/>
      <c r="BF965" s="1"/>
      <c r="BJ965" s="1"/>
      <c r="BK965" s="1"/>
      <c r="BL965" s="1"/>
    </row>
    <row r="966" spans="40:64">
      <c r="AN966" s="1"/>
      <c r="AO966" s="1"/>
      <c r="AP966" s="1"/>
      <c r="AQ966" s="1"/>
      <c r="AR966" s="1"/>
      <c r="AS966" s="1"/>
      <c r="AU966" s="1"/>
      <c r="AV966" s="1"/>
      <c r="AW966" s="1"/>
      <c r="BD966" s="1"/>
      <c r="BE966" s="1"/>
      <c r="BF966" s="1"/>
      <c r="BJ966" s="1"/>
      <c r="BK966" s="1"/>
      <c r="BL966" s="1"/>
    </row>
    <row r="967" spans="40:64">
      <c r="AN967" s="1"/>
      <c r="AO967" s="1"/>
      <c r="AP967" s="1"/>
      <c r="AQ967" s="1"/>
      <c r="AR967" s="1"/>
      <c r="AS967" s="1"/>
      <c r="AU967" s="1"/>
      <c r="AV967" s="1"/>
      <c r="AW967" s="1"/>
      <c r="BD967" s="1"/>
      <c r="BE967" s="1"/>
      <c r="BF967" s="1"/>
      <c r="BJ967" s="1"/>
      <c r="BK967" s="1"/>
      <c r="BL967" s="1"/>
    </row>
    <row r="968" spans="40:64">
      <c r="AN968" s="1"/>
      <c r="AO968" s="1"/>
      <c r="AP968" s="1"/>
      <c r="AQ968" s="1"/>
      <c r="AR968" s="1"/>
      <c r="AS968" s="1"/>
      <c r="AU968" s="1"/>
      <c r="AV968" s="1"/>
      <c r="AW968" s="1"/>
      <c r="BD968" s="1"/>
      <c r="BE968" s="1"/>
      <c r="BF968" s="1"/>
      <c r="BJ968" s="1"/>
      <c r="BK968" s="1"/>
      <c r="BL968" s="1"/>
    </row>
    <row r="969" spans="40:64">
      <c r="AN969" s="1"/>
      <c r="AO969" s="1"/>
      <c r="AP969" s="1"/>
      <c r="AQ969" s="1"/>
      <c r="AR969" s="1"/>
      <c r="AS969" s="1"/>
      <c r="AU969" s="1"/>
      <c r="AV969" s="1"/>
      <c r="AW969" s="1"/>
      <c r="BD969" s="1"/>
      <c r="BE969" s="1"/>
      <c r="BF969" s="1"/>
      <c r="BJ969" s="1"/>
      <c r="BK969" s="1"/>
      <c r="BL969" s="1"/>
    </row>
    <row r="970" spans="40:64">
      <c r="AN970" s="1"/>
      <c r="AO970" s="1"/>
      <c r="AP970" s="1"/>
      <c r="AQ970" s="1"/>
      <c r="AR970" s="1"/>
      <c r="AS970" s="1"/>
      <c r="AU970" s="1"/>
      <c r="AV970" s="1"/>
      <c r="AW970" s="1"/>
      <c r="BD970" s="1"/>
      <c r="BE970" s="1"/>
      <c r="BF970" s="1"/>
      <c r="BJ970" s="1"/>
      <c r="BK970" s="1"/>
      <c r="BL970" s="1"/>
    </row>
    <row r="971" spans="40:64">
      <c r="AN971" s="1"/>
      <c r="AO971" s="1"/>
      <c r="AP971" s="1"/>
      <c r="AQ971" s="1"/>
      <c r="AR971" s="1"/>
      <c r="AS971" s="1"/>
      <c r="AU971" s="1"/>
      <c r="AV971" s="1"/>
      <c r="AW971" s="1"/>
      <c r="BD971" s="1"/>
      <c r="BE971" s="1"/>
      <c r="BF971" s="1"/>
      <c r="BJ971" s="1"/>
      <c r="BK971" s="1"/>
      <c r="BL971" s="1"/>
    </row>
    <row r="972" spans="40:64">
      <c r="AN972" s="1"/>
      <c r="AO972" s="1"/>
      <c r="AP972" s="1"/>
      <c r="AQ972" s="1"/>
      <c r="AR972" s="1"/>
      <c r="AS972" s="1"/>
      <c r="AU972" s="1"/>
      <c r="AV972" s="1"/>
      <c r="AW972" s="1"/>
      <c r="BD972" s="1"/>
      <c r="BE972" s="1"/>
      <c r="BF972" s="1"/>
      <c r="BJ972" s="1"/>
      <c r="BK972" s="1"/>
      <c r="BL972" s="1"/>
    </row>
    <row r="973" spans="40:64">
      <c r="AN973" s="1"/>
      <c r="AO973" s="1"/>
      <c r="AP973" s="1"/>
      <c r="AQ973" s="1"/>
      <c r="AR973" s="1"/>
      <c r="AS973" s="1"/>
      <c r="AU973" s="1"/>
      <c r="AV973" s="1"/>
      <c r="AW973" s="1"/>
      <c r="BD973" s="1"/>
      <c r="BE973" s="1"/>
      <c r="BF973" s="1"/>
      <c r="BJ973" s="1"/>
      <c r="BK973" s="1"/>
      <c r="BL973" s="1"/>
    </row>
    <row r="974" spans="40:64">
      <c r="AN974" s="1"/>
      <c r="AO974" s="1"/>
      <c r="AP974" s="1"/>
      <c r="AQ974" s="1"/>
      <c r="AR974" s="1"/>
      <c r="AS974" s="1"/>
      <c r="AU974" s="1"/>
      <c r="AV974" s="1"/>
      <c r="AW974" s="1"/>
      <c r="BD974" s="1"/>
      <c r="BE974" s="1"/>
      <c r="BF974" s="1"/>
      <c r="BJ974" s="1"/>
      <c r="BK974" s="1"/>
      <c r="BL974" s="1"/>
    </row>
    <row r="975" spans="40:64">
      <c r="AN975" s="1"/>
      <c r="AO975" s="1"/>
      <c r="AP975" s="1"/>
      <c r="AQ975" s="1"/>
      <c r="AR975" s="1"/>
      <c r="AS975" s="1"/>
      <c r="AU975" s="1"/>
      <c r="AV975" s="1"/>
      <c r="AW975" s="1"/>
      <c r="BD975" s="1"/>
      <c r="BE975" s="1"/>
      <c r="BF975" s="1"/>
      <c r="BJ975" s="1"/>
      <c r="BK975" s="1"/>
      <c r="BL975" s="1"/>
    </row>
    <row r="976" spans="40:64">
      <c r="AN976" s="1"/>
      <c r="AO976" s="1"/>
      <c r="AP976" s="1"/>
      <c r="AQ976" s="1"/>
      <c r="AR976" s="1"/>
      <c r="AS976" s="1"/>
      <c r="AU976" s="1"/>
      <c r="AV976" s="1"/>
      <c r="AW976" s="1"/>
      <c r="BD976" s="1"/>
      <c r="BE976" s="1"/>
      <c r="BF976" s="1"/>
      <c r="BJ976" s="1"/>
      <c r="BK976" s="1"/>
      <c r="BL976" s="1"/>
    </row>
    <row r="977" spans="40:64">
      <c r="AN977" s="1"/>
      <c r="AO977" s="1"/>
      <c r="AP977" s="1"/>
      <c r="AQ977" s="1"/>
      <c r="AR977" s="1"/>
      <c r="AS977" s="1"/>
      <c r="AU977" s="1"/>
      <c r="AV977" s="1"/>
      <c r="AW977" s="1"/>
      <c r="BD977" s="1"/>
      <c r="BE977" s="1"/>
      <c r="BF977" s="1"/>
      <c r="BJ977" s="1"/>
      <c r="BK977" s="1"/>
      <c r="BL977" s="1"/>
    </row>
    <row r="978" spans="40:64">
      <c r="AN978" s="1"/>
      <c r="AO978" s="1"/>
      <c r="AP978" s="1"/>
      <c r="AQ978" s="1"/>
      <c r="AR978" s="1"/>
      <c r="AS978" s="1"/>
      <c r="AU978" s="1"/>
      <c r="AV978" s="1"/>
      <c r="AW978" s="1"/>
      <c r="BD978" s="1"/>
      <c r="BE978" s="1"/>
      <c r="BF978" s="1"/>
      <c r="BJ978" s="1"/>
      <c r="BK978" s="1"/>
      <c r="BL978" s="1"/>
    </row>
    <row r="979" spans="40:64">
      <c r="AN979" s="1"/>
      <c r="AO979" s="1"/>
      <c r="AP979" s="1"/>
      <c r="AQ979" s="1"/>
      <c r="AR979" s="1"/>
      <c r="AS979" s="1"/>
      <c r="AU979" s="1"/>
      <c r="AV979" s="1"/>
      <c r="AW979" s="1"/>
      <c r="BD979" s="1"/>
      <c r="BE979" s="1"/>
      <c r="BF979" s="1"/>
      <c r="BJ979" s="1"/>
      <c r="BK979" s="1"/>
      <c r="BL979" s="1"/>
    </row>
    <row r="980" spans="40:64">
      <c r="AN980" s="1"/>
      <c r="AO980" s="1"/>
      <c r="AP980" s="1"/>
      <c r="AQ980" s="1"/>
      <c r="AR980" s="1"/>
      <c r="AS980" s="1"/>
      <c r="AU980" s="1"/>
      <c r="AV980" s="1"/>
      <c r="AW980" s="1"/>
      <c r="BD980" s="1"/>
      <c r="BE980" s="1"/>
      <c r="BF980" s="1"/>
      <c r="BJ980" s="1"/>
      <c r="BK980" s="1"/>
      <c r="BL980" s="1"/>
    </row>
    <row r="981" spans="40:64">
      <c r="AN981" s="1"/>
      <c r="AO981" s="1"/>
      <c r="AP981" s="1"/>
      <c r="AQ981" s="1"/>
      <c r="AR981" s="1"/>
      <c r="AS981" s="1"/>
      <c r="AU981" s="1"/>
      <c r="AV981" s="1"/>
      <c r="AW981" s="1"/>
      <c r="BD981" s="1"/>
      <c r="BE981" s="1"/>
      <c r="BF981" s="1"/>
      <c r="BJ981" s="1"/>
      <c r="BK981" s="1"/>
      <c r="BL981" s="1"/>
    </row>
    <row r="982" spans="40:64">
      <c r="AN982" s="1"/>
      <c r="AO982" s="1"/>
      <c r="AP982" s="1"/>
      <c r="AQ982" s="1"/>
      <c r="AR982" s="1"/>
      <c r="AS982" s="1"/>
      <c r="AU982" s="1"/>
      <c r="AV982" s="1"/>
      <c r="AW982" s="1"/>
      <c r="BD982" s="1"/>
      <c r="BE982" s="1"/>
      <c r="BF982" s="1"/>
      <c r="BJ982" s="1"/>
      <c r="BK982" s="1"/>
      <c r="BL982" s="1"/>
    </row>
    <row r="983" spans="40:64">
      <c r="AN983" s="1"/>
      <c r="AO983" s="1"/>
      <c r="AP983" s="1"/>
      <c r="AQ983" s="1"/>
      <c r="AR983" s="1"/>
      <c r="AS983" s="1"/>
      <c r="AU983" s="1"/>
      <c r="AV983" s="1"/>
      <c r="AW983" s="1"/>
      <c r="BD983" s="1"/>
      <c r="BE983" s="1"/>
      <c r="BF983" s="1"/>
      <c r="BJ983" s="1"/>
      <c r="BK983" s="1"/>
      <c r="BL983" s="1"/>
    </row>
    <row r="984" spans="40:64">
      <c r="AN984" s="1"/>
      <c r="AO984" s="1"/>
      <c r="AP984" s="1"/>
      <c r="AQ984" s="1"/>
      <c r="AR984" s="1"/>
      <c r="AS984" s="1"/>
      <c r="AU984" s="1"/>
      <c r="AV984" s="1"/>
      <c r="AW984" s="1"/>
      <c r="BD984" s="1"/>
      <c r="BE984" s="1"/>
      <c r="BF984" s="1"/>
      <c r="BJ984" s="1"/>
      <c r="BK984" s="1"/>
      <c r="BL984" s="1"/>
    </row>
    <row r="985" spans="40:64">
      <c r="AN985" s="1"/>
      <c r="AO985" s="1"/>
      <c r="AP985" s="1"/>
      <c r="AQ985" s="1"/>
      <c r="AR985" s="1"/>
      <c r="AS985" s="1"/>
      <c r="AU985" s="1"/>
      <c r="AV985" s="1"/>
      <c r="AW985" s="1"/>
      <c r="BD985" s="1"/>
      <c r="BE985" s="1"/>
      <c r="BF985" s="1"/>
      <c r="BJ985" s="1"/>
      <c r="BK985" s="1"/>
      <c r="BL985" s="1"/>
    </row>
    <row r="986" spans="40:64">
      <c r="AN986" s="1"/>
      <c r="AO986" s="1"/>
      <c r="AP986" s="1"/>
      <c r="AQ986" s="1"/>
      <c r="AR986" s="1"/>
      <c r="AS986" s="1"/>
      <c r="AU986" s="1"/>
      <c r="AV986" s="1"/>
      <c r="AW986" s="1"/>
      <c r="BD986" s="1"/>
      <c r="BE986" s="1"/>
      <c r="BF986" s="1"/>
      <c r="BJ986" s="1"/>
      <c r="BK986" s="1"/>
      <c r="BL986" s="1"/>
    </row>
    <row r="987" spans="40:64">
      <c r="AN987" s="1"/>
      <c r="AO987" s="1"/>
      <c r="AP987" s="1"/>
      <c r="AQ987" s="1"/>
      <c r="AR987" s="1"/>
      <c r="AS987" s="1"/>
      <c r="AU987" s="1"/>
      <c r="AV987" s="1"/>
      <c r="AW987" s="1"/>
      <c r="BD987" s="1"/>
      <c r="BE987" s="1"/>
      <c r="BF987" s="1"/>
      <c r="BJ987" s="1"/>
      <c r="BK987" s="1"/>
      <c r="BL987" s="1"/>
    </row>
    <row r="988" spans="40:64">
      <c r="AN988" s="1"/>
      <c r="AO988" s="1"/>
      <c r="AP988" s="1"/>
      <c r="AQ988" s="1"/>
      <c r="AR988" s="1"/>
      <c r="AS988" s="1"/>
      <c r="AU988" s="1"/>
      <c r="AV988" s="1"/>
      <c r="AW988" s="1"/>
      <c r="BD988" s="1"/>
      <c r="BE988" s="1"/>
      <c r="BF988" s="1"/>
      <c r="BJ988" s="1"/>
      <c r="BK988" s="1"/>
      <c r="BL988" s="1"/>
    </row>
    <row r="989" spans="40:64">
      <c r="AN989" s="1"/>
      <c r="AO989" s="1"/>
      <c r="AP989" s="1"/>
      <c r="AQ989" s="1"/>
      <c r="AR989" s="1"/>
      <c r="AS989" s="1"/>
      <c r="AU989" s="1"/>
      <c r="AV989" s="1"/>
      <c r="AW989" s="1"/>
      <c r="BD989" s="1"/>
      <c r="BE989" s="1"/>
      <c r="BF989" s="1"/>
      <c r="BJ989" s="1"/>
      <c r="BK989" s="1"/>
      <c r="BL989" s="1"/>
    </row>
    <row r="990" spans="40:64">
      <c r="AN990" s="1"/>
      <c r="AO990" s="1"/>
      <c r="AP990" s="1"/>
      <c r="AQ990" s="1"/>
      <c r="AR990" s="1"/>
      <c r="AS990" s="1"/>
      <c r="AU990" s="1"/>
      <c r="AV990" s="1"/>
      <c r="AW990" s="1"/>
      <c r="BD990" s="1"/>
      <c r="BE990" s="1"/>
      <c r="BF990" s="1"/>
      <c r="BJ990" s="1"/>
      <c r="BK990" s="1"/>
      <c r="BL990" s="1"/>
    </row>
    <row r="991" spans="40:64">
      <c r="AN991" s="1"/>
      <c r="AO991" s="1"/>
      <c r="AP991" s="1"/>
      <c r="AQ991" s="1"/>
      <c r="AR991" s="1"/>
      <c r="AS991" s="1"/>
      <c r="AU991" s="1"/>
      <c r="AV991" s="1"/>
      <c r="AW991" s="1"/>
      <c r="BD991" s="1"/>
      <c r="BE991" s="1"/>
      <c r="BF991" s="1"/>
      <c r="BJ991" s="1"/>
      <c r="BK991" s="1"/>
      <c r="BL991" s="1"/>
    </row>
    <row r="992" spans="40:64">
      <c r="AN992" s="1"/>
      <c r="AO992" s="1"/>
      <c r="AP992" s="1"/>
      <c r="AQ992" s="1"/>
      <c r="AR992" s="1"/>
      <c r="AS992" s="1"/>
      <c r="AU992" s="1"/>
      <c r="AV992" s="1"/>
      <c r="AW992" s="1"/>
      <c r="BD992" s="1"/>
      <c r="BE992" s="1"/>
      <c r="BF992" s="1"/>
      <c r="BJ992" s="1"/>
      <c r="BK992" s="1"/>
      <c r="BL992" s="1"/>
    </row>
    <row r="993" spans="40:64">
      <c r="AN993" s="1"/>
      <c r="AO993" s="1"/>
      <c r="AP993" s="1"/>
      <c r="AQ993" s="1"/>
      <c r="AR993" s="1"/>
      <c r="AS993" s="1"/>
      <c r="AU993" s="1"/>
      <c r="AV993" s="1"/>
      <c r="AW993" s="1"/>
      <c r="BD993" s="1"/>
      <c r="BE993" s="1"/>
      <c r="BF993" s="1"/>
      <c r="BJ993" s="1"/>
      <c r="BK993" s="1"/>
      <c r="BL993" s="1"/>
    </row>
    <row r="994" spans="40:64">
      <c r="AN994" s="1"/>
      <c r="AO994" s="1"/>
      <c r="AP994" s="1"/>
      <c r="AQ994" s="1"/>
      <c r="AR994" s="1"/>
      <c r="AS994" s="1"/>
      <c r="AU994" s="1"/>
      <c r="AV994" s="1"/>
      <c r="AW994" s="1"/>
      <c r="BD994" s="1"/>
      <c r="BE994" s="1"/>
      <c r="BF994" s="1"/>
      <c r="BJ994" s="1"/>
      <c r="BK994" s="1"/>
      <c r="BL994" s="1"/>
    </row>
    <row r="995" spans="40:64">
      <c r="AN995" s="1"/>
      <c r="AO995" s="1"/>
      <c r="AP995" s="1"/>
      <c r="AQ995" s="1"/>
      <c r="AR995" s="1"/>
      <c r="AS995" s="1"/>
      <c r="AU995" s="1"/>
      <c r="AV995" s="1"/>
      <c r="AW995" s="1"/>
      <c r="BD995" s="1"/>
      <c r="BE995" s="1"/>
      <c r="BF995" s="1"/>
      <c r="BJ995" s="1"/>
      <c r="BK995" s="1"/>
      <c r="BL995" s="1"/>
    </row>
    <row r="996" spans="40:64">
      <c r="AN996" s="1"/>
      <c r="AO996" s="1"/>
      <c r="AP996" s="1"/>
      <c r="AQ996" s="1"/>
      <c r="AR996" s="1"/>
      <c r="AS996" s="1"/>
      <c r="AU996" s="1"/>
      <c r="AV996" s="1"/>
      <c r="AW996" s="1"/>
      <c r="BD996" s="1"/>
      <c r="BE996" s="1"/>
      <c r="BF996" s="1"/>
      <c r="BJ996" s="1"/>
      <c r="BK996" s="1"/>
      <c r="BL996" s="1"/>
    </row>
    <row r="997" spans="40:64">
      <c r="AN997" s="1"/>
      <c r="AO997" s="1"/>
      <c r="AP997" s="1"/>
      <c r="AQ997" s="1"/>
      <c r="AR997" s="1"/>
      <c r="AS997" s="1"/>
      <c r="AU997" s="1"/>
      <c r="AV997" s="1"/>
      <c r="AW997" s="1"/>
      <c r="BD997" s="1"/>
      <c r="BE997" s="1"/>
      <c r="BF997" s="1"/>
      <c r="BJ997" s="1"/>
      <c r="BK997" s="1"/>
      <c r="BL997" s="1"/>
    </row>
    <row r="998" spans="40:64">
      <c r="AN998" s="1"/>
      <c r="AO998" s="1"/>
      <c r="AP998" s="1"/>
      <c r="AQ998" s="1"/>
      <c r="AR998" s="1"/>
      <c r="AS998" s="1"/>
      <c r="AU998" s="1"/>
      <c r="AV998" s="1"/>
      <c r="AW998" s="1"/>
      <c r="BD998" s="1"/>
      <c r="BE998" s="1"/>
      <c r="BF998" s="1"/>
      <c r="BJ998" s="1"/>
      <c r="BK998" s="1"/>
      <c r="BL998" s="1"/>
    </row>
    <row r="999" spans="40:64">
      <c r="AN999" s="1"/>
      <c r="AO999" s="1"/>
      <c r="AP999" s="1"/>
      <c r="AQ999" s="1"/>
      <c r="AR999" s="1"/>
      <c r="AS999" s="1"/>
      <c r="AU999" s="1"/>
      <c r="AV999" s="1"/>
      <c r="AW999" s="1"/>
      <c r="BD999" s="1"/>
      <c r="BE999" s="1"/>
      <c r="BF999" s="1"/>
      <c r="BJ999" s="1"/>
      <c r="BK999" s="1"/>
      <c r="BL999" s="1"/>
    </row>
    <row r="1000" spans="40:64">
      <c r="AN1000" s="1"/>
      <c r="AO1000" s="1"/>
      <c r="AP1000" s="1"/>
      <c r="AQ1000" s="1"/>
      <c r="AR1000" s="1"/>
      <c r="AS1000" s="1"/>
      <c r="AU1000" s="1"/>
      <c r="AV1000" s="1"/>
      <c r="AW1000" s="1"/>
      <c r="BD1000" s="1"/>
      <c r="BE1000" s="1"/>
      <c r="BF1000" s="1"/>
      <c r="BJ1000" s="1"/>
      <c r="BK1000" s="1"/>
      <c r="BL1000" s="1"/>
    </row>
    <row r="1001" spans="40:64">
      <c r="AN1001" s="1"/>
      <c r="AO1001" s="1"/>
      <c r="AP1001" s="1"/>
      <c r="AQ1001" s="1"/>
      <c r="AR1001" s="1"/>
      <c r="AS1001" s="1"/>
      <c r="AU1001" s="1"/>
      <c r="AV1001" s="1"/>
      <c r="AW1001" s="1"/>
      <c r="BD1001" s="1"/>
      <c r="BE1001" s="1"/>
      <c r="BF1001" s="1"/>
      <c r="BJ1001" s="1"/>
      <c r="BK1001" s="1"/>
      <c r="BL1001" s="1"/>
    </row>
    <row r="1002" spans="40:64">
      <c r="AN1002" s="1"/>
      <c r="AO1002" s="1"/>
      <c r="AP1002" s="1"/>
      <c r="AQ1002" s="1"/>
      <c r="AR1002" s="1"/>
      <c r="AS1002" s="1"/>
      <c r="AU1002" s="1"/>
      <c r="AV1002" s="1"/>
      <c r="AW1002" s="1"/>
      <c r="BD1002" s="1"/>
      <c r="BE1002" s="1"/>
      <c r="BF1002" s="1"/>
      <c r="BJ1002" s="1"/>
      <c r="BK1002" s="1"/>
      <c r="BL1002" s="1"/>
    </row>
    <row r="1003" spans="40:64">
      <c r="AN1003" s="1"/>
      <c r="AO1003" s="1"/>
      <c r="AP1003" s="1"/>
      <c r="AQ1003" s="1"/>
      <c r="AR1003" s="1"/>
      <c r="AS1003" s="1"/>
      <c r="AU1003" s="1"/>
      <c r="AV1003" s="1"/>
      <c r="AW1003" s="1"/>
      <c r="BD1003" s="1"/>
      <c r="BE1003" s="1"/>
      <c r="BF1003" s="1"/>
      <c r="BJ1003" s="1"/>
      <c r="BK1003" s="1"/>
      <c r="BL1003" s="1"/>
    </row>
    <row r="1004" spans="40:64">
      <c r="AN1004" s="1"/>
      <c r="AO1004" s="1"/>
      <c r="AP1004" s="1"/>
      <c r="AQ1004" s="1"/>
      <c r="AR1004" s="1"/>
      <c r="AS1004" s="1"/>
      <c r="AU1004" s="1"/>
      <c r="AV1004" s="1"/>
      <c r="AW1004" s="1"/>
      <c r="BD1004" s="1"/>
      <c r="BE1004" s="1"/>
      <c r="BF1004" s="1"/>
      <c r="BJ1004" s="1"/>
      <c r="BK1004" s="1"/>
      <c r="BL1004" s="1"/>
    </row>
    <row r="1005" spans="40:64">
      <c r="AN1005" s="1"/>
      <c r="AO1005" s="1"/>
      <c r="AP1005" s="1"/>
      <c r="AQ1005" s="1"/>
      <c r="AR1005" s="1"/>
      <c r="AS1005" s="1"/>
      <c r="AU1005" s="1"/>
      <c r="AV1005" s="1"/>
      <c r="AW1005" s="1"/>
      <c r="BD1005" s="1"/>
      <c r="BE1005" s="1"/>
      <c r="BF1005" s="1"/>
      <c r="BJ1005" s="1"/>
      <c r="BK1005" s="1"/>
      <c r="BL1005" s="1"/>
    </row>
    <row r="1006" spans="40:64">
      <c r="AN1006" s="1"/>
      <c r="AO1006" s="1"/>
      <c r="AP1006" s="1"/>
      <c r="AQ1006" s="1"/>
      <c r="AR1006" s="1"/>
      <c r="AS1006" s="1"/>
      <c r="AU1006" s="1"/>
      <c r="AV1006" s="1"/>
      <c r="AW1006" s="1"/>
      <c r="BD1006" s="1"/>
      <c r="BE1006" s="1"/>
      <c r="BF1006" s="1"/>
      <c r="BJ1006" s="1"/>
      <c r="BK1006" s="1"/>
      <c r="BL1006" s="1"/>
    </row>
    <row r="1007" spans="40:64">
      <c r="AN1007" s="1"/>
      <c r="AO1007" s="1"/>
      <c r="AP1007" s="1"/>
      <c r="AQ1007" s="1"/>
      <c r="AR1007" s="1"/>
      <c r="AS1007" s="1"/>
      <c r="AU1007" s="1"/>
      <c r="AV1007" s="1"/>
      <c r="AW1007" s="1"/>
      <c r="BD1007" s="1"/>
      <c r="BE1007" s="1"/>
      <c r="BF1007" s="1"/>
      <c r="BJ1007" s="1"/>
      <c r="BK1007" s="1"/>
      <c r="BL1007" s="1"/>
    </row>
    <row r="1008" spans="40:64">
      <c r="AN1008" s="1"/>
      <c r="AO1008" s="1"/>
      <c r="AP1008" s="1"/>
      <c r="AQ1008" s="1"/>
      <c r="AR1008" s="1"/>
      <c r="AS1008" s="1"/>
      <c r="AU1008" s="1"/>
      <c r="AV1008" s="1"/>
      <c r="AW1008" s="1"/>
      <c r="BD1008" s="1"/>
      <c r="BE1008" s="1"/>
      <c r="BF1008" s="1"/>
      <c r="BJ1008" s="1"/>
      <c r="BK1008" s="1"/>
      <c r="BL1008" s="1"/>
    </row>
    <row r="1009" spans="40:64">
      <c r="AN1009" s="1"/>
      <c r="AO1009" s="1"/>
      <c r="AP1009" s="1"/>
      <c r="AQ1009" s="1"/>
      <c r="AR1009" s="1"/>
      <c r="AS1009" s="1"/>
      <c r="AU1009" s="1"/>
      <c r="AV1009" s="1"/>
      <c r="AW1009" s="1"/>
      <c r="BD1009" s="1"/>
      <c r="BE1009" s="1"/>
      <c r="BF1009" s="1"/>
      <c r="BJ1009" s="1"/>
      <c r="BK1009" s="1"/>
      <c r="BL1009" s="1"/>
    </row>
    <row r="1010" spans="40:64">
      <c r="AN1010" s="1"/>
      <c r="AO1010" s="1"/>
      <c r="AP1010" s="1"/>
      <c r="AQ1010" s="1"/>
      <c r="AR1010" s="1"/>
      <c r="AS1010" s="1"/>
      <c r="AU1010" s="1"/>
      <c r="AV1010" s="1"/>
      <c r="AW1010" s="1"/>
      <c r="BD1010" s="1"/>
      <c r="BE1010" s="1"/>
      <c r="BF1010" s="1"/>
      <c r="BJ1010" s="1"/>
      <c r="BK1010" s="1"/>
      <c r="BL1010" s="1"/>
    </row>
    <row r="1011" spans="40:64">
      <c r="AN1011" s="1"/>
      <c r="AO1011" s="1"/>
      <c r="AP1011" s="1"/>
      <c r="AQ1011" s="1"/>
      <c r="AR1011" s="1"/>
      <c r="AS1011" s="1"/>
      <c r="AU1011" s="1"/>
      <c r="AV1011" s="1"/>
      <c r="AW1011" s="1"/>
      <c r="BD1011" s="1"/>
      <c r="BE1011" s="1"/>
      <c r="BF1011" s="1"/>
      <c r="BJ1011" s="1"/>
      <c r="BK1011" s="1"/>
      <c r="BL1011" s="1"/>
    </row>
    <row r="1012" spans="40:64">
      <c r="AN1012" s="1"/>
      <c r="AO1012" s="1"/>
      <c r="AP1012" s="1"/>
      <c r="AQ1012" s="1"/>
      <c r="AR1012" s="1"/>
      <c r="AS1012" s="1"/>
      <c r="AU1012" s="1"/>
      <c r="AV1012" s="1"/>
      <c r="AW1012" s="1"/>
      <c r="BD1012" s="1"/>
      <c r="BE1012" s="1"/>
      <c r="BF1012" s="1"/>
      <c r="BJ1012" s="1"/>
      <c r="BK1012" s="1"/>
      <c r="BL1012" s="1"/>
    </row>
    <row r="1013" spans="40:64">
      <c r="AN1013" s="1"/>
      <c r="AO1013" s="1"/>
      <c r="AP1013" s="1"/>
      <c r="AQ1013" s="1"/>
      <c r="AR1013" s="1"/>
      <c r="AS1013" s="1"/>
      <c r="AU1013" s="1"/>
      <c r="AV1013" s="1"/>
      <c r="AW1013" s="1"/>
      <c r="BD1013" s="1"/>
      <c r="BE1013" s="1"/>
      <c r="BF1013" s="1"/>
      <c r="BJ1013" s="1"/>
      <c r="BK1013" s="1"/>
      <c r="BL1013" s="1"/>
    </row>
    <row r="1014" spans="40:64">
      <c r="AN1014" s="1"/>
      <c r="AO1014" s="1"/>
      <c r="AP1014" s="1"/>
      <c r="AQ1014" s="1"/>
      <c r="AR1014" s="1"/>
      <c r="AS1014" s="1"/>
      <c r="AU1014" s="1"/>
      <c r="AV1014" s="1"/>
      <c r="AW1014" s="1"/>
      <c r="BD1014" s="1"/>
      <c r="BE1014" s="1"/>
      <c r="BF1014" s="1"/>
      <c r="BJ1014" s="1"/>
      <c r="BK1014" s="1"/>
      <c r="BL1014" s="1"/>
    </row>
    <row r="1015" spans="40:64">
      <c r="AN1015" s="1"/>
      <c r="AO1015" s="1"/>
      <c r="AP1015" s="1"/>
      <c r="AQ1015" s="1"/>
      <c r="AR1015" s="1"/>
      <c r="AS1015" s="1"/>
      <c r="AU1015" s="1"/>
      <c r="AV1015" s="1"/>
      <c r="AW1015" s="1"/>
      <c r="BD1015" s="1"/>
      <c r="BE1015" s="1"/>
      <c r="BF1015" s="1"/>
      <c r="BJ1015" s="1"/>
      <c r="BK1015" s="1"/>
      <c r="BL1015" s="1"/>
    </row>
    <row r="1016" spans="40:64">
      <c r="AN1016" s="1"/>
      <c r="AO1016" s="1"/>
      <c r="AP1016" s="1"/>
      <c r="AQ1016" s="1"/>
      <c r="AR1016" s="1"/>
      <c r="AS1016" s="1"/>
      <c r="AU1016" s="1"/>
      <c r="AV1016" s="1"/>
      <c r="AW1016" s="1"/>
      <c r="BD1016" s="1"/>
      <c r="BE1016" s="1"/>
      <c r="BF1016" s="1"/>
      <c r="BJ1016" s="1"/>
      <c r="BK1016" s="1"/>
      <c r="BL1016" s="1"/>
    </row>
    <row r="1017" spans="40:64">
      <c r="AN1017" s="1"/>
      <c r="AO1017" s="1"/>
      <c r="AP1017" s="1"/>
      <c r="AQ1017" s="1"/>
      <c r="AR1017" s="1"/>
      <c r="AS1017" s="1"/>
      <c r="AU1017" s="1"/>
      <c r="AV1017" s="1"/>
      <c r="AW1017" s="1"/>
      <c r="BD1017" s="1"/>
      <c r="BE1017" s="1"/>
      <c r="BF1017" s="1"/>
      <c r="BJ1017" s="1"/>
      <c r="BK1017" s="1"/>
      <c r="BL1017" s="1"/>
    </row>
    <row r="1018" spans="40:64">
      <c r="AN1018" s="1"/>
      <c r="AO1018" s="1"/>
      <c r="AP1018" s="1"/>
      <c r="AQ1018" s="1"/>
      <c r="AR1018" s="1"/>
      <c r="AS1018" s="1"/>
      <c r="AU1018" s="1"/>
      <c r="AV1018" s="1"/>
      <c r="AW1018" s="1"/>
      <c r="BD1018" s="1"/>
      <c r="BE1018" s="1"/>
      <c r="BF1018" s="1"/>
      <c r="BJ1018" s="1"/>
      <c r="BK1018" s="1"/>
      <c r="BL1018" s="1"/>
    </row>
    <row r="1019" spans="40:64">
      <c r="AN1019" s="1"/>
      <c r="AO1019" s="1"/>
      <c r="AP1019" s="1"/>
      <c r="AQ1019" s="1"/>
      <c r="AR1019" s="1"/>
      <c r="AS1019" s="1"/>
      <c r="AU1019" s="1"/>
      <c r="AV1019" s="1"/>
      <c r="AW1019" s="1"/>
      <c r="BD1019" s="1"/>
      <c r="BE1019" s="1"/>
      <c r="BF1019" s="1"/>
      <c r="BJ1019" s="1"/>
      <c r="BK1019" s="1"/>
      <c r="BL1019" s="1"/>
    </row>
    <row r="1020" spans="40:64">
      <c r="AN1020" s="1"/>
      <c r="AO1020" s="1"/>
      <c r="AP1020" s="1"/>
      <c r="AQ1020" s="1"/>
      <c r="AR1020" s="1"/>
      <c r="AS1020" s="1"/>
      <c r="AU1020" s="1"/>
      <c r="AV1020" s="1"/>
      <c r="AW1020" s="1"/>
      <c r="BD1020" s="1"/>
      <c r="BE1020" s="1"/>
      <c r="BF1020" s="1"/>
      <c r="BJ1020" s="1"/>
      <c r="BK1020" s="1"/>
      <c r="BL1020" s="1"/>
    </row>
    <row r="1021" spans="40:64">
      <c r="AN1021" s="1"/>
      <c r="AO1021" s="1"/>
      <c r="AP1021" s="1"/>
      <c r="AQ1021" s="1"/>
      <c r="AR1021" s="1"/>
      <c r="AS1021" s="1"/>
      <c r="AU1021" s="1"/>
      <c r="AV1021" s="1"/>
      <c r="AW1021" s="1"/>
      <c r="BD1021" s="1"/>
      <c r="BE1021" s="1"/>
      <c r="BF1021" s="1"/>
      <c r="BJ1021" s="1"/>
      <c r="BK1021" s="1"/>
      <c r="BL1021" s="1"/>
    </row>
    <row r="1022" spans="40:64">
      <c r="AN1022" s="1"/>
      <c r="AO1022" s="1"/>
      <c r="AP1022" s="1"/>
      <c r="AQ1022" s="1"/>
      <c r="AR1022" s="1"/>
      <c r="AS1022" s="1"/>
      <c r="AU1022" s="1"/>
      <c r="AV1022" s="1"/>
      <c r="AW1022" s="1"/>
      <c r="BD1022" s="1"/>
      <c r="BE1022" s="1"/>
      <c r="BF1022" s="1"/>
      <c r="BJ1022" s="1"/>
      <c r="BK1022" s="1"/>
      <c r="BL1022" s="1"/>
    </row>
    <row r="1023" spans="40:64">
      <c r="AN1023" s="1"/>
      <c r="AO1023" s="1"/>
      <c r="AP1023" s="1"/>
      <c r="AQ1023" s="1"/>
      <c r="AR1023" s="1"/>
      <c r="AS1023" s="1"/>
      <c r="AU1023" s="1"/>
      <c r="AV1023" s="1"/>
      <c r="AW1023" s="1"/>
      <c r="BD1023" s="1"/>
      <c r="BE1023" s="1"/>
      <c r="BF1023" s="1"/>
      <c r="BJ1023" s="1"/>
      <c r="BK1023" s="1"/>
      <c r="BL1023" s="1"/>
    </row>
    <row r="1024" spans="40:64">
      <c r="AN1024" s="1"/>
      <c r="AO1024" s="1"/>
      <c r="AP1024" s="1"/>
      <c r="AQ1024" s="1"/>
      <c r="AR1024" s="1"/>
      <c r="AS1024" s="1"/>
      <c r="AU1024" s="1"/>
      <c r="AV1024" s="1"/>
      <c r="AW1024" s="1"/>
      <c r="BD1024" s="1"/>
      <c r="BE1024" s="1"/>
      <c r="BF1024" s="1"/>
      <c r="BJ1024" s="1"/>
      <c r="BK1024" s="1"/>
      <c r="BL1024" s="1"/>
    </row>
    <row r="1025" spans="40:64">
      <c r="AN1025" s="1"/>
      <c r="AO1025" s="1"/>
      <c r="AP1025" s="1"/>
      <c r="AQ1025" s="1"/>
      <c r="AR1025" s="1"/>
      <c r="AS1025" s="1"/>
      <c r="AU1025" s="1"/>
      <c r="AV1025" s="1"/>
      <c r="AW1025" s="1"/>
      <c r="BD1025" s="1"/>
      <c r="BE1025" s="1"/>
      <c r="BF1025" s="1"/>
      <c r="BJ1025" s="1"/>
      <c r="BK1025" s="1"/>
      <c r="BL1025" s="1"/>
    </row>
    <row r="1026" spans="40:64">
      <c r="AN1026" s="1"/>
      <c r="AO1026" s="1"/>
      <c r="AP1026" s="1"/>
      <c r="AQ1026" s="1"/>
      <c r="AR1026" s="1"/>
      <c r="AS1026" s="1"/>
      <c r="AU1026" s="1"/>
      <c r="AV1026" s="1"/>
      <c r="AW1026" s="1"/>
      <c r="BD1026" s="1"/>
      <c r="BE1026" s="1"/>
      <c r="BF1026" s="1"/>
      <c r="BJ1026" s="1"/>
      <c r="BK1026" s="1"/>
      <c r="BL1026" s="1"/>
    </row>
    <row r="1027" spans="40:64">
      <c r="AN1027" s="1"/>
      <c r="AO1027" s="1"/>
      <c r="AP1027" s="1"/>
      <c r="AQ1027" s="1"/>
      <c r="AR1027" s="1"/>
      <c r="AS1027" s="1"/>
      <c r="AU1027" s="1"/>
      <c r="AV1027" s="1"/>
      <c r="AW1027" s="1"/>
      <c r="BD1027" s="1"/>
      <c r="BE1027" s="1"/>
      <c r="BF1027" s="1"/>
      <c r="BJ1027" s="1"/>
      <c r="BK1027" s="1"/>
      <c r="BL1027" s="1"/>
    </row>
    <row r="1028" spans="40:64">
      <c r="AN1028" s="1"/>
      <c r="AO1028" s="1"/>
      <c r="AP1028" s="1"/>
      <c r="AQ1028" s="1"/>
      <c r="AR1028" s="1"/>
      <c r="AS1028" s="1"/>
      <c r="AU1028" s="1"/>
      <c r="AV1028" s="1"/>
      <c r="AW1028" s="1"/>
      <c r="BD1028" s="1"/>
      <c r="BE1028" s="1"/>
      <c r="BF1028" s="1"/>
      <c r="BJ1028" s="1"/>
      <c r="BK1028" s="1"/>
      <c r="BL1028" s="1"/>
    </row>
    <row r="1029" spans="40:64">
      <c r="AN1029" s="1"/>
      <c r="AO1029" s="1"/>
      <c r="AP1029" s="1"/>
      <c r="AQ1029" s="1"/>
      <c r="AR1029" s="1"/>
      <c r="AS1029" s="1"/>
      <c r="AU1029" s="1"/>
      <c r="AV1029" s="1"/>
      <c r="AW1029" s="1"/>
      <c r="BD1029" s="1"/>
      <c r="BE1029" s="1"/>
      <c r="BF1029" s="1"/>
      <c r="BJ1029" s="1"/>
      <c r="BK1029" s="1"/>
      <c r="BL1029" s="1"/>
    </row>
    <row r="1030" spans="40:64">
      <c r="AN1030" s="1"/>
      <c r="AO1030" s="1"/>
      <c r="AP1030" s="1"/>
      <c r="AQ1030" s="1"/>
      <c r="AR1030" s="1"/>
      <c r="AS1030" s="1"/>
      <c r="AU1030" s="1"/>
      <c r="AV1030" s="1"/>
      <c r="AW1030" s="1"/>
      <c r="BD1030" s="1"/>
      <c r="BE1030" s="1"/>
      <c r="BF1030" s="1"/>
      <c r="BJ1030" s="1"/>
      <c r="BK1030" s="1"/>
      <c r="BL1030" s="1"/>
    </row>
    <row r="1031" spans="40:64">
      <c r="AN1031" s="1"/>
      <c r="AO1031" s="1"/>
      <c r="AP1031" s="1"/>
      <c r="AQ1031" s="1"/>
      <c r="AR1031" s="1"/>
      <c r="AS1031" s="1"/>
      <c r="AU1031" s="1"/>
      <c r="AV1031" s="1"/>
      <c r="AW1031" s="1"/>
      <c r="BD1031" s="1"/>
      <c r="BE1031" s="1"/>
      <c r="BF1031" s="1"/>
      <c r="BJ1031" s="1"/>
      <c r="BK1031" s="1"/>
      <c r="BL1031" s="1"/>
    </row>
    <row r="1032" spans="40:64">
      <c r="AN1032" s="1"/>
      <c r="AO1032" s="1"/>
      <c r="AP1032" s="1"/>
      <c r="AQ1032" s="1"/>
      <c r="AR1032" s="1"/>
      <c r="AS1032" s="1"/>
      <c r="AU1032" s="1"/>
      <c r="AV1032" s="1"/>
      <c r="AW1032" s="1"/>
      <c r="BD1032" s="1"/>
      <c r="BE1032" s="1"/>
      <c r="BF1032" s="1"/>
      <c r="BJ1032" s="1"/>
      <c r="BK1032" s="1"/>
      <c r="BL1032" s="1"/>
    </row>
    <row r="1033" spans="40:64">
      <c r="AN1033" s="1"/>
      <c r="AO1033" s="1"/>
      <c r="AP1033" s="1"/>
      <c r="AQ1033" s="1"/>
      <c r="AR1033" s="1"/>
      <c r="AS1033" s="1"/>
      <c r="AU1033" s="1"/>
      <c r="AV1033" s="1"/>
      <c r="AW1033" s="1"/>
      <c r="BD1033" s="1"/>
      <c r="BE1033" s="1"/>
      <c r="BF1033" s="1"/>
      <c r="BJ1033" s="1"/>
      <c r="BK1033" s="1"/>
      <c r="BL1033" s="1"/>
    </row>
    <row r="1034" spans="40:64">
      <c r="AN1034" s="1"/>
      <c r="AO1034" s="1"/>
      <c r="AP1034" s="1"/>
      <c r="AQ1034" s="1"/>
      <c r="AR1034" s="1"/>
      <c r="AS1034" s="1"/>
      <c r="AU1034" s="1"/>
      <c r="AV1034" s="1"/>
      <c r="AW1034" s="1"/>
      <c r="BD1034" s="1"/>
      <c r="BE1034" s="1"/>
      <c r="BF1034" s="1"/>
      <c r="BJ1034" s="1"/>
      <c r="BK1034" s="1"/>
      <c r="BL1034" s="1"/>
    </row>
    <row r="1035" spans="40:64">
      <c r="AN1035" s="1"/>
      <c r="AO1035" s="1"/>
      <c r="AP1035" s="1"/>
      <c r="AQ1035" s="1"/>
      <c r="AR1035" s="1"/>
      <c r="AS1035" s="1"/>
      <c r="AU1035" s="1"/>
      <c r="AV1035" s="1"/>
      <c r="AW1035" s="1"/>
      <c r="BD1035" s="1"/>
      <c r="BE1035" s="1"/>
      <c r="BF1035" s="1"/>
      <c r="BJ1035" s="1"/>
      <c r="BK1035" s="1"/>
      <c r="BL1035" s="1"/>
    </row>
    <row r="1036" spans="40:64">
      <c r="AN1036" s="1"/>
      <c r="AO1036" s="1"/>
      <c r="AP1036" s="1"/>
      <c r="AQ1036" s="1"/>
      <c r="AR1036" s="1"/>
      <c r="AS1036" s="1"/>
      <c r="AU1036" s="1"/>
      <c r="AV1036" s="1"/>
      <c r="AW1036" s="1"/>
      <c r="BD1036" s="1"/>
      <c r="BE1036" s="1"/>
      <c r="BF1036" s="1"/>
      <c r="BJ1036" s="1"/>
      <c r="BK1036" s="1"/>
      <c r="BL1036" s="1"/>
    </row>
    <row r="1037" spans="40:64">
      <c r="AN1037" s="1"/>
      <c r="AO1037" s="1"/>
      <c r="AP1037" s="1"/>
      <c r="AQ1037" s="1"/>
      <c r="AR1037" s="1"/>
      <c r="AS1037" s="1"/>
      <c r="AU1037" s="1"/>
      <c r="AV1037" s="1"/>
      <c r="AW1037" s="1"/>
      <c r="BD1037" s="1"/>
      <c r="BE1037" s="1"/>
      <c r="BF1037" s="1"/>
      <c r="BJ1037" s="1"/>
      <c r="BK1037" s="1"/>
      <c r="BL1037" s="1"/>
    </row>
    <row r="1038" spans="40:64">
      <c r="AN1038" s="1"/>
      <c r="AO1038" s="1"/>
      <c r="AP1038" s="1"/>
      <c r="AQ1038" s="1"/>
      <c r="AR1038" s="1"/>
      <c r="AS1038" s="1"/>
      <c r="AU1038" s="1"/>
      <c r="AV1038" s="1"/>
      <c r="AW1038" s="1"/>
      <c r="BD1038" s="1"/>
      <c r="BE1038" s="1"/>
      <c r="BF1038" s="1"/>
      <c r="BJ1038" s="1"/>
      <c r="BK1038" s="1"/>
      <c r="BL1038" s="1"/>
    </row>
    <row r="1039" spans="40:64">
      <c r="AN1039" s="1"/>
      <c r="AO1039" s="1"/>
      <c r="AP1039" s="1"/>
      <c r="AQ1039" s="1"/>
      <c r="AR1039" s="1"/>
      <c r="AS1039" s="1"/>
      <c r="AU1039" s="1"/>
      <c r="AV1039" s="1"/>
      <c r="AW1039" s="1"/>
      <c r="BD1039" s="1"/>
      <c r="BE1039" s="1"/>
      <c r="BF1039" s="1"/>
      <c r="BJ1039" s="1"/>
      <c r="BK1039" s="1"/>
      <c r="BL1039" s="1"/>
    </row>
    <row r="1040" spans="40:64">
      <c r="AN1040" s="1"/>
      <c r="AO1040" s="1"/>
      <c r="AP1040" s="1"/>
      <c r="AQ1040" s="1"/>
      <c r="AR1040" s="1"/>
      <c r="AS1040" s="1"/>
      <c r="AU1040" s="1"/>
      <c r="AV1040" s="1"/>
      <c r="AW1040" s="1"/>
      <c r="BD1040" s="1"/>
      <c r="BE1040" s="1"/>
      <c r="BF1040" s="1"/>
      <c r="BJ1040" s="1"/>
      <c r="BK1040" s="1"/>
      <c r="BL1040" s="1"/>
    </row>
    <row r="1041" spans="40:64">
      <c r="AN1041" s="1"/>
      <c r="AO1041" s="1"/>
      <c r="AP1041" s="1"/>
      <c r="AQ1041" s="1"/>
      <c r="AR1041" s="1"/>
      <c r="AS1041" s="1"/>
      <c r="AU1041" s="1"/>
      <c r="AV1041" s="1"/>
      <c r="AW1041" s="1"/>
      <c r="BD1041" s="1"/>
      <c r="BE1041" s="1"/>
      <c r="BF1041" s="1"/>
      <c r="BJ1041" s="1"/>
      <c r="BK1041" s="1"/>
      <c r="BL1041" s="1"/>
    </row>
    <row r="1042" spans="40:64">
      <c r="AN1042" s="1"/>
      <c r="AO1042" s="1"/>
      <c r="AP1042" s="1"/>
      <c r="AQ1042" s="1"/>
      <c r="AR1042" s="1"/>
      <c r="AS1042" s="1"/>
      <c r="AU1042" s="1"/>
      <c r="AV1042" s="1"/>
      <c r="AW1042" s="1"/>
      <c r="BD1042" s="1"/>
      <c r="BE1042" s="1"/>
      <c r="BF1042" s="1"/>
      <c r="BJ1042" s="1"/>
      <c r="BK1042" s="1"/>
      <c r="BL1042" s="1"/>
    </row>
    <row r="1043" spans="40:64">
      <c r="AN1043" s="1"/>
      <c r="AO1043" s="1"/>
      <c r="AP1043" s="1"/>
      <c r="AQ1043" s="1"/>
      <c r="AR1043" s="1"/>
      <c r="AS1043" s="1"/>
      <c r="AU1043" s="1"/>
      <c r="AV1043" s="1"/>
      <c r="AW1043" s="1"/>
      <c r="BD1043" s="1"/>
      <c r="BE1043" s="1"/>
      <c r="BF1043" s="1"/>
      <c r="BJ1043" s="1"/>
      <c r="BK1043" s="1"/>
      <c r="BL1043" s="1"/>
    </row>
    <row r="1044" spans="40:64">
      <c r="AN1044" s="1"/>
      <c r="AO1044" s="1"/>
      <c r="AP1044" s="1"/>
      <c r="AQ1044" s="1"/>
      <c r="AR1044" s="1"/>
      <c r="AS1044" s="1"/>
      <c r="AU1044" s="1"/>
      <c r="AV1044" s="1"/>
      <c r="AW1044" s="1"/>
      <c r="BD1044" s="1"/>
      <c r="BE1044" s="1"/>
      <c r="BF1044" s="1"/>
      <c r="BJ1044" s="1"/>
      <c r="BK1044" s="1"/>
      <c r="BL1044" s="1"/>
    </row>
    <row r="1045" spans="40:64">
      <c r="AN1045" s="1"/>
      <c r="AO1045" s="1"/>
      <c r="AP1045" s="1"/>
      <c r="AQ1045" s="1"/>
      <c r="AR1045" s="1"/>
      <c r="AS1045" s="1"/>
      <c r="AU1045" s="1"/>
      <c r="AV1045" s="1"/>
      <c r="AW1045" s="1"/>
      <c r="BD1045" s="1"/>
      <c r="BE1045" s="1"/>
      <c r="BF1045" s="1"/>
      <c r="BJ1045" s="1"/>
      <c r="BK1045" s="1"/>
      <c r="BL1045" s="1"/>
    </row>
    <row r="1046" spans="40:64">
      <c r="AN1046" s="1"/>
      <c r="AO1046" s="1"/>
      <c r="AP1046" s="1"/>
      <c r="AQ1046" s="1"/>
      <c r="AR1046" s="1"/>
      <c r="AS1046" s="1"/>
      <c r="AU1046" s="1"/>
      <c r="AV1046" s="1"/>
      <c r="AW1046" s="1"/>
      <c r="BD1046" s="1"/>
      <c r="BE1046" s="1"/>
      <c r="BF1046" s="1"/>
      <c r="BJ1046" s="1"/>
      <c r="BK1046" s="1"/>
      <c r="BL1046" s="1"/>
    </row>
    <row r="1047" spans="40:64">
      <c r="AN1047" s="1"/>
      <c r="AO1047" s="1"/>
      <c r="AP1047" s="1"/>
      <c r="AQ1047" s="1"/>
      <c r="AR1047" s="1"/>
      <c r="AS1047" s="1"/>
      <c r="AU1047" s="1"/>
      <c r="AV1047" s="1"/>
      <c r="AW1047" s="1"/>
      <c r="BD1047" s="1"/>
      <c r="BE1047" s="1"/>
      <c r="BF1047" s="1"/>
      <c r="BJ1047" s="1"/>
      <c r="BK1047" s="1"/>
      <c r="BL1047" s="1"/>
    </row>
    <row r="1048" spans="40:64">
      <c r="AN1048" s="1"/>
      <c r="AO1048" s="1"/>
      <c r="AP1048" s="1"/>
      <c r="AQ1048" s="1"/>
      <c r="AR1048" s="1"/>
      <c r="AS1048" s="1"/>
      <c r="AU1048" s="1"/>
      <c r="AV1048" s="1"/>
      <c r="AW1048" s="1"/>
      <c r="BD1048" s="1"/>
      <c r="BE1048" s="1"/>
      <c r="BF1048" s="1"/>
      <c r="BJ1048" s="1"/>
      <c r="BK1048" s="1"/>
      <c r="BL1048" s="1"/>
    </row>
    <row r="1049" spans="40:64">
      <c r="AN1049" s="1"/>
      <c r="AO1049" s="1"/>
      <c r="AP1049" s="1"/>
      <c r="AQ1049" s="1"/>
      <c r="AR1049" s="1"/>
      <c r="AS1049" s="1"/>
      <c r="AU1049" s="1"/>
      <c r="AV1049" s="1"/>
      <c r="AW1049" s="1"/>
      <c r="BD1049" s="1"/>
      <c r="BE1049" s="1"/>
      <c r="BF1049" s="1"/>
      <c r="BJ1049" s="1"/>
      <c r="BK1049" s="1"/>
      <c r="BL1049" s="1"/>
    </row>
    <row r="1050" spans="40:64">
      <c r="AN1050" s="1"/>
      <c r="AO1050" s="1"/>
      <c r="AP1050" s="1"/>
      <c r="AQ1050" s="1"/>
      <c r="AR1050" s="1"/>
      <c r="AS1050" s="1"/>
      <c r="AU1050" s="1"/>
      <c r="AV1050" s="1"/>
      <c r="AW1050" s="1"/>
      <c r="BD1050" s="1"/>
      <c r="BE1050" s="1"/>
      <c r="BF1050" s="1"/>
      <c r="BJ1050" s="1"/>
      <c r="BK1050" s="1"/>
      <c r="BL1050" s="1"/>
    </row>
    <row r="1051" spans="40:64">
      <c r="AN1051" s="1"/>
      <c r="AO1051" s="1"/>
      <c r="AP1051" s="1"/>
      <c r="AQ1051" s="1"/>
      <c r="AR1051" s="1"/>
      <c r="AS1051" s="1"/>
      <c r="AU1051" s="1"/>
      <c r="AV1051" s="1"/>
      <c r="AW1051" s="1"/>
      <c r="BD1051" s="1"/>
      <c r="BE1051" s="1"/>
      <c r="BF1051" s="1"/>
      <c r="BJ1051" s="1"/>
      <c r="BK1051" s="1"/>
      <c r="BL1051" s="1"/>
    </row>
    <row r="1052" spans="40:64">
      <c r="AN1052" s="1"/>
      <c r="AO1052" s="1"/>
      <c r="AP1052" s="1"/>
      <c r="AQ1052" s="1"/>
      <c r="AR1052" s="1"/>
      <c r="AS1052" s="1"/>
      <c r="AU1052" s="1"/>
      <c r="AV1052" s="1"/>
      <c r="AW1052" s="1"/>
      <c r="BD1052" s="1"/>
      <c r="BE1052" s="1"/>
      <c r="BF1052" s="1"/>
      <c r="BJ1052" s="1"/>
      <c r="BK1052" s="1"/>
      <c r="BL1052" s="1"/>
    </row>
    <row r="1053" spans="40:64">
      <c r="AN1053" s="1"/>
      <c r="AO1053" s="1"/>
      <c r="AP1053" s="1"/>
      <c r="AQ1053" s="1"/>
      <c r="AR1053" s="1"/>
      <c r="AS1053" s="1"/>
      <c r="AU1053" s="1"/>
      <c r="AV1053" s="1"/>
      <c r="AW1053" s="1"/>
      <c r="BD1053" s="1"/>
      <c r="BE1053" s="1"/>
      <c r="BF1053" s="1"/>
      <c r="BJ1053" s="1"/>
      <c r="BK1053" s="1"/>
      <c r="BL1053" s="1"/>
    </row>
    <row r="1054" spans="40:64">
      <c r="AN1054" s="1"/>
      <c r="AO1054" s="1"/>
      <c r="AP1054" s="1"/>
      <c r="AQ1054" s="1"/>
      <c r="AR1054" s="1"/>
      <c r="AS1054" s="1"/>
      <c r="AU1054" s="1"/>
      <c r="AV1054" s="1"/>
      <c r="AW1054" s="1"/>
      <c r="BD1054" s="1"/>
      <c r="BE1054" s="1"/>
      <c r="BF1054" s="1"/>
      <c r="BJ1054" s="1"/>
      <c r="BK1054" s="1"/>
      <c r="BL1054" s="1"/>
    </row>
    <row r="1055" spans="40:64">
      <c r="AN1055" s="1"/>
      <c r="AO1055" s="1"/>
      <c r="AP1055" s="1"/>
      <c r="AQ1055" s="1"/>
      <c r="AR1055" s="1"/>
      <c r="AS1055" s="1"/>
      <c r="AU1055" s="1"/>
      <c r="AV1055" s="1"/>
      <c r="AW1055" s="1"/>
      <c r="BD1055" s="1"/>
      <c r="BE1055" s="1"/>
      <c r="BF1055" s="1"/>
      <c r="BJ1055" s="1"/>
      <c r="BK1055" s="1"/>
      <c r="BL1055" s="1"/>
    </row>
    <row r="1056" spans="40:64">
      <c r="AN1056" s="1"/>
      <c r="AO1056" s="1"/>
      <c r="AP1056" s="1"/>
      <c r="AQ1056" s="1"/>
      <c r="AR1056" s="1"/>
      <c r="AS1056" s="1"/>
      <c r="AU1056" s="1"/>
      <c r="AV1056" s="1"/>
      <c r="AW1056" s="1"/>
      <c r="BD1056" s="1"/>
      <c r="BE1056" s="1"/>
      <c r="BF1056" s="1"/>
      <c r="BJ1056" s="1"/>
      <c r="BK1056" s="1"/>
      <c r="BL1056" s="1"/>
    </row>
    <row r="1057" spans="40:64">
      <c r="AN1057" s="1"/>
      <c r="AO1057" s="1"/>
      <c r="AP1057" s="1"/>
      <c r="AQ1057" s="1"/>
      <c r="AR1057" s="1"/>
      <c r="AS1057" s="1"/>
      <c r="AU1057" s="1"/>
      <c r="AV1057" s="1"/>
      <c r="AW1057" s="1"/>
      <c r="BD1057" s="1"/>
      <c r="BE1057" s="1"/>
      <c r="BF1057" s="1"/>
      <c r="BJ1057" s="1"/>
      <c r="BK1057" s="1"/>
      <c r="BL1057" s="1"/>
    </row>
    <row r="1058" spans="40:64">
      <c r="AN1058" s="1"/>
      <c r="AO1058" s="1"/>
      <c r="AP1058" s="1"/>
      <c r="AQ1058" s="1"/>
      <c r="AR1058" s="1"/>
      <c r="AS1058" s="1"/>
      <c r="AU1058" s="1"/>
      <c r="AV1058" s="1"/>
      <c r="AW1058" s="1"/>
      <c r="BD1058" s="1"/>
      <c r="BE1058" s="1"/>
      <c r="BF1058" s="1"/>
      <c r="BJ1058" s="1"/>
      <c r="BK1058" s="1"/>
      <c r="BL1058" s="1"/>
    </row>
    <row r="1059" spans="40:64">
      <c r="AN1059" s="1"/>
      <c r="AO1059" s="1"/>
      <c r="AP1059" s="1"/>
      <c r="AQ1059" s="1"/>
      <c r="AR1059" s="1"/>
      <c r="AS1059" s="1"/>
      <c r="AU1059" s="1"/>
      <c r="AV1059" s="1"/>
      <c r="AW1059" s="1"/>
      <c r="BD1059" s="1"/>
      <c r="BE1059" s="1"/>
      <c r="BF1059" s="1"/>
      <c r="BJ1059" s="1"/>
      <c r="BK1059" s="1"/>
      <c r="BL1059" s="1"/>
    </row>
    <row r="1060" spans="40:64">
      <c r="AN1060" s="1"/>
      <c r="AO1060" s="1"/>
      <c r="AP1060" s="1"/>
      <c r="AQ1060" s="1"/>
      <c r="AR1060" s="1"/>
      <c r="AS1060" s="1"/>
      <c r="AU1060" s="1"/>
      <c r="AV1060" s="1"/>
      <c r="AW1060" s="1"/>
      <c r="BD1060" s="1"/>
      <c r="BE1060" s="1"/>
      <c r="BF1060" s="1"/>
      <c r="BJ1060" s="1"/>
      <c r="BK1060" s="1"/>
      <c r="BL1060" s="1"/>
    </row>
    <row r="1061" spans="40:64">
      <c r="AN1061" s="1"/>
      <c r="AO1061" s="1"/>
      <c r="AP1061" s="1"/>
      <c r="AQ1061" s="1"/>
      <c r="AR1061" s="1"/>
      <c r="AS1061" s="1"/>
      <c r="AU1061" s="1"/>
      <c r="AV1061" s="1"/>
      <c r="AW1061" s="1"/>
      <c r="BD1061" s="1"/>
      <c r="BE1061" s="1"/>
      <c r="BF1061" s="1"/>
      <c r="BJ1061" s="1"/>
      <c r="BK1061" s="1"/>
      <c r="BL1061" s="1"/>
    </row>
    <row r="1062" spans="40:64">
      <c r="AN1062" s="1"/>
      <c r="AO1062" s="1"/>
      <c r="AP1062" s="1"/>
      <c r="AQ1062" s="1"/>
      <c r="AR1062" s="1"/>
      <c r="AS1062" s="1"/>
      <c r="AU1062" s="1"/>
      <c r="AV1062" s="1"/>
      <c r="AW1062" s="1"/>
      <c r="BD1062" s="1"/>
      <c r="BE1062" s="1"/>
      <c r="BF1062" s="1"/>
      <c r="BJ1062" s="1"/>
      <c r="BK1062" s="1"/>
      <c r="BL1062" s="1"/>
    </row>
    <row r="1063" spans="40:64">
      <c r="AN1063" s="1"/>
      <c r="AO1063" s="1"/>
      <c r="AP1063" s="1"/>
      <c r="AQ1063" s="1"/>
      <c r="AR1063" s="1"/>
      <c r="AS1063" s="1"/>
      <c r="AU1063" s="1"/>
      <c r="AV1063" s="1"/>
      <c r="AW1063" s="1"/>
      <c r="BD1063" s="1"/>
      <c r="BE1063" s="1"/>
      <c r="BF1063" s="1"/>
      <c r="BJ1063" s="1"/>
      <c r="BK1063" s="1"/>
      <c r="BL1063" s="1"/>
    </row>
    <row r="1064" spans="40:64">
      <c r="AN1064" s="1"/>
      <c r="AO1064" s="1"/>
      <c r="AP1064" s="1"/>
      <c r="AQ1064" s="1"/>
      <c r="AR1064" s="1"/>
      <c r="AS1064" s="1"/>
      <c r="AU1064" s="1"/>
      <c r="AV1064" s="1"/>
      <c r="AW1064" s="1"/>
      <c r="BD1064" s="1"/>
      <c r="BE1064" s="1"/>
      <c r="BF1064" s="1"/>
      <c r="BJ1064" s="1"/>
      <c r="BK1064" s="1"/>
      <c r="BL1064" s="1"/>
    </row>
    <row r="1065" spans="40:64">
      <c r="AN1065" s="1"/>
      <c r="AO1065" s="1"/>
      <c r="AP1065" s="1"/>
      <c r="AQ1065" s="1"/>
      <c r="AR1065" s="1"/>
      <c r="AS1065" s="1"/>
      <c r="AU1065" s="1"/>
      <c r="AV1065" s="1"/>
      <c r="AW1065" s="1"/>
      <c r="BD1065" s="1"/>
      <c r="BE1065" s="1"/>
      <c r="BF1065" s="1"/>
      <c r="BJ1065" s="1"/>
      <c r="BK1065" s="1"/>
      <c r="BL1065" s="1"/>
    </row>
    <row r="1066" spans="40:64">
      <c r="AN1066" s="1"/>
      <c r="AO1066" s="1"/>
      <c r="AP1066" s="1"/>
      <c r="AQ1066" s="1"/>
      <c r="AR1066" s="1"/>
      <c r="AS1066" s="1"/>
      <c r="AU1066" s="1"/>
      <c r="AV1066" s="1"/>
      <c r="AW1066" s="1"/>
      <c r="BD1066" s="1"/>
      <c r="BE1066" s="1"/>
      <c r="BF1066" s="1"/>
      <c r="BJ1066" s="1"/>
      <c r="BK1066" s="1"/>
      <c r="BL1066" s="1"/>
    </row>
    <row r="1067" spans="40:64">
      <c r="AN1067" s="1"/>
      <c r="AO1067" s="1"/>
      <c r="AP1067" s="1"/>
      <c r="AQ1067" s="1"/>
      <c r="AR1067" s="1"/>
      <c r="AS1067" s="1"/>
      <c r="AU1067" s="1"/>
      <c r="AV1067" s="1"/>
      <c r="AW1067" s="1"/>
      <c r="BD1067" s="1"/>
      <c r="BE1067" s="1"/>
      <c r="BF1067" s="1"/>
      <c r="BJ1067" s="1"/>
      <c r="BK1067" s="1"/>
      <c r="BL1067" s="1"/>
    </row>
    <row r="1068" spans="40:64">
      <c r="AN1068" s="1"/>
      <c r="AO1068" s="1"/>
      <c r="AP1068" s="1"/>
      <c r="AQ1068" s="1"/>
      <c r="AR1068" s="1"/>
      <c r="AS1068" s="1"/>
      <c r="AU1068" s="1"/>
      <c r="AV1068" s="1"/>
      <c r="AW1068" s="1"/>
      <c r="BD1068" s="1"/>
      <c r="BE1068" s="1"/>
      <c r="BF1068" s="1"/>
      <c r="BJ1068" s="1"/>
      <c r="BK1068" s="1"/>
      <c r="BL1068" s="1"/>
    </row>
    <row r="1069" spans="40:64">
      <c r="AN1069" s="1"/>
      <c r="AO1069" s="1"/>
      <c r="AP1069" s="1"/>
      <c r="AQ1069" s="1"/>
      <c r="AR1069" s="1"/>
      <c r="AS1069" s="1"/>
      <c r="AU1069" s="1"/>
      <c r="AV1069" s="1"/>
      <c r="AW1069" s="1"/>
      <c r="BD1069" s="1"/>
      <c r="BE1069" s="1"/>
      <c r="BF1069" s="1"/>
      <c r="BJ1069" s="1"/>
      <c r="BK1069" s="1"/>
      <c r="BL1069" s="1"/>
    </row>
    <row r="1070" spans="40:64">
      <c r="AN1070" s="1"/>
      <c r="AO1070" s="1"/>
      <c r="AP1070" s="1"/>
      <c r="AQ1070" s="1"/>
      <c r="AR1070" s="1"/>
      <c r="AS1070" s="1"/>
      <c r="AU1070" s="1"/>
      <c r="AV1070" s="1"/>
      <c r="AW1070" s="1"/>
      <c r="BD1070" s="1"/>
      <c r="BE1070" s="1"/>
      <c r="BF1070" s="1"/>
      <c r="BJ1070" s="1"/>
      <c r="BK1070" s="1"/>
      <c r="BL1070" s="1"/>
    </row>
    <row r="1071" spans="40:64">
      <c r="AN1071" s="1"/>
      <c r="AO1071" s="1"/>
      <c r="AP1071" s="1"/>
      <c r="AQ1071" s="1"/>
      <c r="AR1071" s="1"/>
      <c r="AS1071" s="1"/>
      <c r="AU1071" s="1"/>
      <c r="AV1071" s="1"/>
      <c r="AW1071" s="1"/>
      <c r="BD1071" s="1"/>
      <c r="BE1071" s="1"/>
      <c r="BF1071" s="1"/>
      <c r="BJ1071" s="1"/>
      <c r="BK1071" s="1"/>
      <c r="BL1071" s="1"/>
    </row>
    <row r="1072" spans="40:64">
      <c r="AN1072" s="1"/>
      <c r="AO1072" s="1"/>
      <c r="AP1072" s="1"/>
      <c r="AQ1072" s="1"/>
      <c r="AR1072" s="1"/>
      <c r="AS1072" s="1"/>
      <c r="AU1072" s="1"/>
      <c r="AV1072" s="1"/>
      <c r="AW1072" s="1"/>
      <c r="BD1072" s="1"/>
      <c r="BE1072" s="1"/>
      <c r="BF1072" s="1"/>
      <c r="BJ1072" s="1"/>
      <c r="BK1072" s="1"/>
      <c r="BL1072" s="1"/>
    </row>
    <row r="1073" spans="40:64">
      <c r="AN1073" s="1"/>
      <c r="AO1073" s="1"/>
      <c r="AP1073" s="1"/>
      <c r="AQ1073" s="1"/>
      <c r="AR1073" s="1"/>
      <c r="AS1073" s="1"/>
      <c r="AU1073" s="1"/>
      <c r="AV1073" s="1"/>
      <c r="AW1073" s="1"/>
      <c r="BD1073" s="1"/>
      <c r="BE1073" s="1"/>
      <c r="BF1073" s="1"/>
      <c r="BJ1073" s="1"/>
      <c r="BK1073" s="1"/>
      <c r="BL1073" s="1"/>
    </row>
    <row r="1074" spans="40:64">
      <c r="AN1074" s="1"/>
      <c r="AO1074" s="1"/>
      <c r="AP1074" s="1"/>
      <c r="AQ1074" s="1"/>
      <c r="AR1074" s="1"/>
      <c r="AS1074" s="1"/>
      <c r="AU1074" s="1"/>
      <c r="AV1074" s="1"/>
      <c r="AW1074" s="1"/>
      <c r="BD1074" s="1"/>
      <c r="BE1074" s="1"/>
      <c r="BF1074" s="1"/>
      <c r="BJ1074" s="1"/>
      <c r="BK1074" s="1"/>
      <c r="BL1074" s="1"/>
    </row>
    <row r="1075" spans="40:64">
      <c r="AN1075" s="1"/>
      <c r="AO1075" s="1"/>
      <c r="AP1075" s="1"/>
      <c r="AQ1075" s="1"/>
      <c r="AR1075" s="1"/>
      <c r="AS1075" s="1"/>
      <c r="AU1075" s="1"/>
      <c r="AV1075" s="1"/>
      <c r="AW1075" s="1"/>
      <c r="BD1075" s="1"/>
      <c r="BE1075" s="1"/>
      <c r="BF1075" s="1"/>
      <c r="BJ1075" s="1"/>
      <c r="BK1075" s="1"/>
      <c r="BL1075" s="1"/>
    </row>
    <row r="1076" spans="40:64">
      <c r="AN1076" s="1"/>
      <c r="AO1076" s="1"/>
      <c r="AP1076" s="1"/>
      <c r="AQ1076" s="1"/>
      <c r="AR1076" s="1"/>
      <c r="AS1076" s="1"/>
      <c r="AU1076" s="1"/>
      <c r="AV1076" s="1"/>
      <c r="AW1076" s="1"/>
      <c r="BD1076" s="1"/>
      <c r="BE1076" s="1"/>
      <c r="BF1076" s="1"/>
      <c r="BJ1076" s="1"/>
      <c r="BK1076" s="1"/>
      <c r="BL1076" s="1"/>
    </row>
    <row r="1077" spans="40:64">
      <c r="AN1077" s="1"/>
      <c r="AO1077" s="1"/>
      <c r="AP1077" s="1"/>
      <c r="AQ1077" s="1"/>
      <c r="AR1077" s="1"/>
      <c r="AS1077" s="1"/>
      <c r="AU1077" s="1"/>
      <c r="AV1077" s="1"/>
      <c r="AW1077" s="1"/>
      <c r="BD1077" s="1"/>
      <c r="BE1077" s="1"/>
      <c r="BF1077" s="1"/>
      <c r="BJ1077" s="1"/>
      <c r="BK1077" s="1"/>
      <c r="BL1077" s="1"/>
    </row>
    <row r="1078" spans="40:64">
      <c r="AN1078" s="1"/>
      <c r="AO1078" s="1"/>
      <c r="AP1078" s="1"/>
      <c r="AQ1078" s="1"/>
      <c r="AR1078" s="1"/>
      <c r="AS1078" s="1"/>
      <c r="AU1078" s="1"/>
      <c r="AV1078" s="1"/>
      <c r="AW1078" s="1"/>
      <c r="BD1078" s="1"/>
      <c r="BE1078" s="1"/>
      <c r="BF1078" s="1"/>
      <c r="BJ1078" s="1"/>
      <c r="BK1078" s="1"/>
      <c r="BL1078" s="1"/>
    </row>
    <row r="1079" spans="40:64">
      <c r="AN1079" s="1"/>
      <c r="AO1079" s="1"/>
      <c r="AP1079" s="1"/>
      <c r="AQ1079" s="1"/>
      <c r="AR1079" s="1"/>
      <c r="AS1079" s="1"/>
      <c r="AU1079" s="1"/>
      <c r="AV1079" s="1"/>
      <c r="AW1079" s="1"/>
      <c r="BD1079" s="1"/>
      <c r="BE1079" s="1"/>
      <c r="BF1079" s="1"/>
      <c r="BJ1079" s="1"/>
      <c r="BK1079" s="1"/>
      <c r="BL1079" s="1"/>
    </row>
    <row r="1080" spans="40:64">
      <c r="AN1080" s="1"/>
      <c r="AO1080" s="1"/>
      <c r="AP1080" s="1"/>
      <c r="AQ1080" s="1"/>
      <c r="AR1080" s="1"/>
      <c r="AS1080" s="1"/>
      <c r="AU1080" s="1"/>
      <c r="AV1080" s="1"/>
      <c r="AW1080" s="1"/>
      <c r="BD1080" s="1"/>
      <c r="BE1080" s="1"/>
      <c r="BF1080" s="1"/>
      <c r="BJ1080" s="1"/>
      <c r="BK1080" s="1"/>
      <c r="BL1080" s="1"/>
    </row>
    <row r="1081" spans="40:64">
      <c r="AN1081" s="1"/>
      <c r="AO1081" s="1"/>
      <c r="AP1081" s="1"/>
      <c r="AQ1081" s="1"/>
      <c r="AR1081" s="1"/>
      <c r="AS1081" s="1"/>
      <c r="AU1081" s="1"/>
      <c r="AV1081" s="1"/>
      <c r="AW1081" s="1"/>
      <c r="BD1081" s="1"/>
      <c r="BE1081" s="1"/>
      <c r="BF1081" s="1"/>
      <c r="BJ1081" s="1"/>
      <c r="BK1081" s="1"/>
      <c r="BL1081" s="1"/>
    </row>
    <row r="1082" spans="40:64">
      <c r="AN1082" s="1"/>
      <c r="AO1082" s="1"/>
      <c r="AP1082" s="1"/>
      <c r="AQ1082" s="1"/>
      <c r="AR1082" s="1"/>
      <c r="AS1082" s="1"/>
      <c r="AU1082" s="1"/>
      <c r="AV1082" s="1"/>
      <c r="AW1082" s="1"/>
      <c r="BD1082" s="1"/>
      <c r="BE1082" s="1"/>
      <c r="BF1082" s="1"/>
      <c r="BJ1082" s="1"/>
      <c r="BK1082" s="1"/>
      <c r="BL1082" s="1"/>
    </row>
    <row r="1083" spans="40:64">
      <c r="AN1083" s="1"/>
      <c r="AO1083" s="1"/>
      <c r="AP1083" s="1"/>
      <c r="AQ1083" s="1"/>
      <c r="AR1083" s="1"/>
      <c r="AS1083" s="1"/>
      <c r="AU1083" s="1"/>
      <c r="AV1083" s="1"/>
      <c r="AW1083" s="1"/>
      <c r="BD1083" s="1"/>
      <c r="BE1083" s="1"/>
      <c r="BF1083" s="1"/>
      <c r="BJ1083" s="1"/>
      <c r="BK1083" s="1"/>
      <c r="BL1083" s="1"/>
    </row>
    <row r="1084" spans="40:64">
      <c r="AN1084" s="1"/>
      <c r="AO1084" s="1"/>
      <c r="AP1084" s="1"/>
      <c r="AQ1084" s="1"/>
      <c r="AR1084" s="1"/>
      <c r="AS1084" s="1"/>
      <c r="AU1084" s="1"/>
      <c r="AV1084" s="1"/>
      <c r="AW1084" s="1"/>
      <c r="BD1084" s="1"/>
      <c r="BE1084" s="1"/>
      <c r="BF1084" s="1"/>
      <c r="BJ1084" s="1"/>
      <c r="BK1084" s="1"/>
      <c r="BL1084" s="1"/>
    </row>
    <row r="1085" spans="40:64">
      <c r="AN1085" s="1"/>
      <c r="AO1085" s="1"/>
      <c r="AP1085" s="1"/>
      <c r="AQ1085" s="1"/>
      <c r="AR1085" s="1"/>
      <c r="AS1085" s="1"/>
      <c r="AU1085" s="1"/>
      <c r="AV1085" s="1"/>
      <c r="AW1085" s="1"/>
      <c r="BD1085" s="1"/>
      <c r="BE1085" s="1"/>
      <c r="BF1085" s="1"/>
      <c r="BJ1085" s="1"/>
      <c r="BK1085" s="1"/>
      <c r="BL1085" s="1"/>
    </row>
    <row r="1086" spans="40:64">
      <c r="AN1086" s="1"/>
      <c r="AO1086" s="1"/>
      <c r="AP1086" s="1"/>
      <c r="AQ1086" s="1"/>
      <c r="AR1086" s="1"/>
      <c r="AS1086" s="1"/>
      <c r="AU1086" s="1"/>
      <c r="AV1086" s="1"/>
      <c r="AW1086" s="1"/>
      <c r="BD1086" s="1"/>
      <c r="BE1086" s="1"/>
      <c r="BF1086" s="1"/>
      <c r="BJ1086" s="1"/>
      <c r="BK1086" s="1"/>
      <c r="BL1086" s="1"/>
    </row>
    <row r="1087" spans="40:64">
      <c r="AN1087" s="1"/>
      <c r="AO1087" s="1"/>
      <c r="AP1087" s="1"/>
      <c r="AQ1087" s="1"/>
      <c r="AR1087" s="1"/>
      <c r="AS1087" s="1"/>
      <c r="AU1087" s="1"/>
      <c r="AV1087" s="1"/>
      <c r="AW1087" s="1"/>
      <c r="BD1087" s="1"/>
      <c r="BE1087" s="1"/>
      <c r="BF1087" s="1"/>
      <c r="BJ1087" s="1"/>
      <c r="BK1087" s="1"/>
      <c r="BL1087" s="1"/>
    </row>
    <row r="1088" spans="40:64">
      <c r="AN1088" s="1"/>
      <c r="AO1088" s="1"/>
      <c r="AP1088" s="1"/>
      <c r="AQ1088" s="1"/>
      <c r="AR1088" s="1"/>
      <c r="AS1088" s="1"/>
      <c r="AU1088" s="1"/>
      <c r="AV1088" s="1"/>
      <c r="AW1088" s="1"/>
      <c r="BD1088" s="1"/>
      <c r="BE1088" s="1"/>
      <c r="BF1088" s="1"/>
      <c r="BJ1088" s="1"/>
      <c r="BK1088" s="1"/>
      <c r="BL1088" s="1"/>
    </row>
    <row r="1089" spans="40:64">
      <c r="AN1089" s="1"/>
      <c r="AO1089" s="1"/>
      <c r="AP1089" s="1"/>
      <c r="AQ1089" s="1"/>
      <c r="AR1089" s="1"/>
      <c r="AS1089" s="1"/>
      <c r="AU1089" s="1"/>
      <c r="AV1089" s="1"/>
      <c r="AW1089" s="1"/>
      <c r="BD1089" s="1"/>
      <c r="BE1089" s="1"/>
      <c r="BF1089" s="1"/>
      <c r="BJ1089" s="1"/>
      <c r="BK1089" s="1"/>
      <c r="BL1089" s="1"/>
    </row>
    <row r="1090" spans="40:64">
      <c r="AN1090" s="1"/>
      <c r="AO1090" s="1"/>
      <c r="AP1090" s="1"/>
      <c r="AQ1090" s="1"/>
      <c r="AR1090" s="1"/>
      <c r="AS1090" s="1"/>
      <c r="AU1090" s="1"/>
      <c r="AV1090" s="1"/>
      <c r="AW1090" s="1"/>
      <c r="BD1090" s="1"/>
      <c r="BE1090" s="1"/>
      <c r="BF1090" s="1"/>
      <c r="BJ1090" s="1"/>
      <c r="BK1090" s="1"/>
      <c r="BL1090" s="1"/>
    </row>
    <row r="1091" spans="40:64">
      <c r="AN1091" s="1"/>
      <c r="AO1091" s="1"/>
      <c r="AP1091" s="1"/>
      <c r="AQ1091" s="1"/>
      <c r="AR1091" s="1"/>
      <c r="AS1091" s="1"/>
      <c r="AU1091" s="1"/>
      <c r="AV1091" s="1"/>
      <c r="AW1091" s="1"/>
      <c r="BD1091" s="1"/>
      <c r="BE1091" s="1"/>
      <c r="BF1091" s="1"/>
      <c r="BJ1091" s="1"/>
      <c r="BK1091" s="1"/>
      <c r="BL1091" s="1"/>
    </row>
    <row r="1092" spans="40:64">
      <c r="AN1092" s="1"/>
      <c r="AO1092" s="1"/>
      <c r="AP1092" s="1"/>
      <c r="AQ1092" s="1"/>
      <c r="AR1092" s="1"/>
      <c r="AS1092" s="1"/>
      <c r="AU1092" s="1"/>
      <c r="AV1092" s="1"/>
      <c r="AW1092" s="1"/>
      <c r="BD1092" s="1"/>
      <c r="BE1092" s="1"/>
      <c r="BF1092" s="1"/>
      <c r="BJ1092" s="1"/>
      <c r="BK1092" s="1"/>
      <c r="BL1092" s="1"/>
    </row>
    <row r="1093" spans="40:64">
      <c r="AN1093" s="1"/>
      <c r="AO1093" s="1"/>
      <c r="AP1093" s="1"/>
      <c r="AQ1093" s="1"/>
      <c r="AR1093" s="1"/>
      <c r="AS1093" s="1"/>
      <c r="AU1093" s="1"/>
      <c r="AV1093" s="1"/>
      <c r="AW1093" s="1"/>
      <c r="BD1093" s="1"/>
      <c r="BE1093" s="1"/>
      <c r="BF1093" s="1"/>
      <c r="BJ1093" s="1"/>
      <c r="BK1093" s="1"/>
      <c r="BL1093" s="1"/>
    </row>
    <row r="1094" spans="40:64">
      <c r="AN1094" s="1"/>
      <c r="AO1094" s="1"/>
      <c r="AP1094" s="1"/>
      <c r="AQ1094" s="1"/>
      <c r="AR1094" s="1"/>
      <c r="AS1094" s="1"/>
      <c r="AU1094" s="1"/>
      <c r="AV1094" s="1"/>
      <c r="AW1094" s="1"/>
      <c r="BD1094" s="1"/>
      <c r="BE1094" s="1"/>
      <c r="BF1094" s="1"/>
      <c r="BJ1094" s="1"/>
      <c r="BK1094" s="1"/>
      <c r="BL1094" s="1"/>
    </row>
    <row r="1095" spans="40:64">
      <c r="AN1095" s="1"/>
      <c r="AO1095" s="1"/>
      <c r="AP1095" s="1"/>
      <c r="AQ1095" s="1"/>
      <c r="AR1095" s="1"/>
      <c r="AS1095" s="1"/>
      <c r="AU1095" s="1"/>
      <c r="AV1095" s="1"/>
      <c r="AW1095" s="1"/>
      <c r="BD1095" s="1"/>
      <c r="BE1095" s="1"/>
      <c r="BF1095" s="1"/>
      <c r="BJ1095" s="1"/>
      <c r="BK1095" s="1"/>
      <c r="BL1095" s="1"/>
    </row>
    <row r="1096" spans="40:64">
      <c r="AN1096" s="1"/>
      <c r="AO1096" s="1"/>
      <c r="AP1096" s="1"/>
      <c r="AQ1096" s="1"/>
      <c r="AR1096" s="1"/>
      <c r="AS1096" s="1"/>
      <c r="AU1096" s="1"/>
      <c r="AV1096" s="1"/>
      <c r="AW1096" s="1"/>
      <c r="BD1096" s="1"/>
      <c r="BE1096" s="1"/>
      <c r="BF1096" s="1"/>
      <c r="BJ1096" s="1"/>
      <c r="BK1096" s="1"/>
      <c r="BL1096" s="1"/>
    </row>
    <row r="1097" spans="40:64">
      <c r="AN1097" s="1"/>
      <c r="AO1097" s="1"/>
      <c r="AP1097" s="1"/>
      <c r="AQ1097" s="1"/>
      <c r="AR1097" s="1"/>
      <c r="AS1097" s="1"/>
      <c r="AU1097" s="1"/>
      <c r="AV1097" s="1"/>
      <c r="AW1097" s="1"/>
      <c r="BD1097" s="1"/>
      <c r="BE1097" s="1"/>
      <c r="BF1097" s="1"/>
      <c r="BJ1097" s="1"/>
      <c r="BK1097" s="1"/>
      <c r="BL1097" s="1"/>
    </row>
    <row r="1098" spans="40:64">
      <c r="AN1098" s="1"/>
      <c r="AO1098" s="1"/>
      <c r="AP1098" s="1"/>
      <c r="AQ1098" s="1"/>
      <c r="AR1098" s="1"/>
      <c r="AS1098" s="1"/>
      <c r="AU1098" s="1"/>
      <c r="AV1098" s="1"/>
      <c r="AW1098" s="1"/>
      <c r="BD1098" s="1"/>
      <c r="BE1098" s="1"/>
      <c r="BF1098" s="1"/>
      <c r="BJ1098" s="1"/>
      <c r="BK1098" s="1"/>
      <c r="BL1098" s="1"/>
    </row>
  </sheetData>
  <mergeCells count="2">
    <mergeCell ref="AC4:AD4"/>
    <mergeCell ref="I4:J4"/>
  </mergeCells>
  <phoneticPr fontId="11" type="noConversion"/>
  <conditionalFormatting sqref="Q10:Q61">
    <cfRule type="cellIs" dxfId="185" priority="37" operator="lessThan">
      <formula>0</formula>
    </cfRule>
    <cfRule type="cellIs" dxfId="184" priority="38" operator="greaterThan">
      <formula>0</formula>
    </cfRule>
  </conditionalFormatting>
  <conditionalFormatting sqref="G10:G61">
    <cfRule type="cellIs" dxfId="183" priority="35" operator="lessThan">
      <formula>0</formula>
    </cfRule>
    <cfRule type="cellIs" dxfId="182" priority="36" operator="greaterThan">
      <formula>0</formula>
    </cfRule>
  </conditionalFormatting>
  <conditionalFormatting sqref="X10:X61">
    <cfRule type="cellIs" dxfId="181" priority="31" operator="lessThan">
      <formula>0</formula>
    </cfRule>
    <cfRule type="cellIs" dxfId="180" priority="32" operator="greaterThan">
      <formula>0</formula>
    </cfRule>
    <cfRule type="cellIs" dxfId="179" priority="33" operator="lessThan">
      <formula>0</formula>
    </cfRule>
    <cfRule type="cellIs" dxfId="178" priority="34" operator="greaterThan">
      <formula>0</formula>
    </cfRule>
  </conditionalFormatting>
  <conditionalFormatting sqref="Z10:Z61">
    <cfRule type="cellIs" dxfId="177" priority="27" operator="lessThan">
      <formula>0</formula>
    </cfRule>
    <cfRule type="cellIs" dxfId="176" priority="28" operator="greaterThan">
      <formula>0</formula>
    </cfRule>
    <cfRule type="cellIs" dxfId="175" priority="29" operator="lessThan">
      <formula>0</formula>
    </cfRule>
    <cfRule type="cellIs" dxfId="174" priority="30" operator="greaterThan">
      <formula>0</formula>
    </cfRule>
  </conditionalFormatting>
  <conditionalFormatting sqref="E10:E61">
    <cfRule type="cellIs" dxfId="173" priority="9" operator="lessThan">
      <formula>0</formula>
    </cfRule>
    <cfRule type="cellIs" dxfId="172" priority="10" operator="greaterThan">
      <formula>0</formula>
    </cfRule>
  </conditionalFormatting>
  <conditionalFormatting sqref="I10:I61">
    <cfRule type="cellIs" dxfId="171" priority="5" operator="lessThan">
      <formula>0</formula>
    </cfRule>
    <cfRule type="cellIs" dxfId="170" priority="6" operator="greaterThan">
      <formula>0</formula>
    </cfRule>
    <cfRule type="cellIs" dxfId="169" priority="7" operator="lessThan">
      <formula>0</formula>
    </cfRule>
    <cfRule type="cellIs" dxfId="168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10"/>
  <sheetViews>
    <sheetView defaultGridColor="0" colorId="22" zoomScale="91" zoomScaleNormal="91" workbookViewId="0">
      <selection activeCell="Y22" sqref="Y22"/>
    </sheetView>
  </sheetViews>
  <sheetFormatPr baseColWidth="10" defaultColWidth="9.90625" defaultRowHeight="15"/>
  <cols>
    <col min="1" max="1" width="7.8164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3" customWidth="1"/>
    <col min="11" max="11" width="7.90625" customWidth="1"/>
    <col min="12" max="12" width="6.6328125" customWidth="1"/>
    <col min="13" max="13" width="5.81640625" customWidth="1"/>
    <col min="14" max="14" width="8.6328125" style="93" customWidth="1"/>
    <col min="15" max="15" width="6.36328125" style="93" customWidth="1"/>
    <col min="16" max="16" width="8.81640625" style="93" customWidth="1"/>
    <col min="17" max="17" width="6.36328125" style="93" customWidth="1"/>
    <col min="18" max="18" width="5.1796875" customWidth="1"/>
    <col min="19" max="19" width="6.90625" customWidth="1"/>
    <col min="20" max="20" width="7.90625" style="93" customWidth="1"/>
    <col min="21" max="21" width="10.1796875" style="93" customWidth="1"/>
    <col min="22" max="22" width="8.54296875" style="93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s="539" customFormat="1"/>
    <row r="179" s="539" customFormat="1"/>
    <row r="180" s="539" customFormat="1"/>
    <row r="181" s="539" customFormat="1"/>
    <row r="182" s="539" customFormat="1"/>
    <row r="183" s="539" customFormat="1"/>
    <row r="184" s="539" customFormat="1"/>
    <row r="185" s="539" customFormat="1"/>
    <row r="186" s="539" customFormat="1"/>
    <row r="187" s="539" customFormat="1"/>
    <row r="188" s="539" customFormat="1"/>
    <row r="189" s="539" customFormat="1"/>
    <row r="190" s="539" customFormat="1"/>
    <row r="191" s="539" customFormat="1"/>
    <row r="192" s="539" customFormat="1"/>
    <row r="193" s="539" customFormat="1"/>
    <row r="194" s="539" customFormat="1"/>
    <row r="195" s="539" customFormat="1"/>
    <row r="196" s="539" customFormat="1"/>
    <row r="197" s="539" customFormat="1"/>
    <row r="198" s="539" customFormat="1"/>
    <row r="199" s="539" customFormat="1"/>
    <row r="200" s="539" customFormat="1"/>
    <row r="201" s="539" customFormat="1"/>
    <row r="202" s="539" customFormat="1"/>
    <row r="203" s="539" customFormat="1"/>
    <row r="204" s="539" customFormat="1"/>
    <row r="205" s="539" customFormat="1"/>
    <row r="206" s="539" customFormat="1"/>
    <row r="207" s="539" customFormat="1"/>
    <row r="208" s="539" customFormat="1"/>
    <row r="209" s="539" customFormat="1"/>
    <row r="210" s="539" customFormat="1"/>
    <row r="211" customFormat="1"/>
    <row r="212" customFormat="1"/>
    <row r="213" s="539" customFormat="1"/>
    <row r="214" s="539" customFormat="1"/>
    <row r="215" s="539" customFormat="1"/>
    <row r="216" s="539" customFormat="1"/>
    <row r="217" s="539" customFormat="1"/>
    <row r="218" s="539" customFormat="1"/>
    <row r="219" s="539" customFormat="1"/>
    <row r="220" s="539" customFormat="1"/>
    <row r="221" s="539" customFormat="1"/>
    <row r="222" s="539" customFormat="1"/>
    <row r="223" s="539" customFormat="1"/>
    <row r="224" s="539" customFormat="1"/>
    <row r="225" spans="25:25" s="539" customFormat="1"/>
    <row r="226" spans="25:25" s="539" customFormat="1"/>
    <row r="227" spans="25:25" s="539" customFormat="1">
      <c r="Y227" s="3" t="s">
        <v>643</v>
      </c>
    </row>
    <row r="228" spans="25:25" s="539" customFormat="1"/>
    <row r="229" spans="25:25" s="539" customFormat="1"/>
    <row r="230" spans="25:25" s="539" customFormat="1"/>
    <row r="231" spans="25:25" s="539" customFormat="1"/>
    <row r="232" spans="25:25" s="539" customFormat="1"/>
    <row r="233" spans="25:25" s="539" customFormat="1"/>
    <row r="234" spans="25:25" s="539" customFormat="1"/>
    <row r="235" spans="25:25" s="539" customFormat="1"/>
    <row r="236" spans="25:25" s="539" customFormat="1"/>
    <row r="237" spans="25:25" s="539" customFormat="1"/>
    <row r="238" spans="25:25" s="539" customFormat="1"/>
    <row r="239" spans="25:25" s="539" customFormat="1"/>
    <row r="240" spans="25:25" s="539" customFormat="1"/>
    <row r="241" s="539" customFormat="1"/>
    <row r="242" s="539" customFormat="1"/>
    <row r="243" s="539" customFormat="1"/>
    <row r="244" s="539" customFormat="1"/>
    <row r="245" s="539" customFormat="1"/>
    <row r="246" s="539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  <c r="Y291" s="3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s="17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spans="4:25">
      <c r="J1089"/>
      <c r="N1089"/>
      <c r="O1089"/>
      <c r="P1089"/>
      <c r="Q1089"/>
      <c r="T1089"/>
      <c r="U1089"/>
      <c r="V1089"/>
    </row>
    <row r="1090" spans="4:25">
      <c r="J1090"/>
      <c r="N1090"/>
      <c r="O1090"/>
      <c r="P1090"/>
      <c r="Q1090"/>
      <c r="T1090"/>
      <c r="U1090"/>
      <c r="V1090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G311"/>
  <sheetViews>
    <sheetView zoomScale="96" zoomScaleNormal="96" workbookViewId="0">
      <pane xSplit="7" ySplit="9" topLeftCell="K10" activePane="bottomRight" state="frozen"/>
      <selection pane="topRight" activeCell="H1" sqref="H1"/>
      <selection pane="bottomLeft" activeCell="A10" sqref="A10"/>
      <selection pane="bottomRight" activeCell="O20" sqref="O2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29" customWidth="1"/>
    <col min="8" max="8" width="6.08984375" customWidth="1"/>
    <col min="9" max="9" width="6" style="93" customWidth="1"/>
    <col min="10" max="10" width="5" style="93" customWidth="1"/>
    <col min="11" max="11" width="6" style="93" customWidth="1"/>
    <col min="12" max="12" width="1.54296875" style="93" customWidth="1"/>
    <col min="13" max="13" width="6.1796875" style="11" customWidth="1"/>
    <col min="14" max="14" width="1.26953125" style="11" customWidth="1"/>
    <col min="15" max="15" width="6.1796875" style="11" customWidth="1"/>
    <col min="16" max="16" width="1.1796875" style="11" customWidth="1"/>
    <col min="17" max="17" width="6.1796875" style="1" customWidth="1"/>
    <col min="18" max="18" width="5.1796875" customWidth="1"/>
    <col min="19" max="19" width="6.54296875" customWidth="1"/>
    <col min="20" max="20" width="1.36328125" customWidth="1"/>
    <col min="21" max="21" width="7.1796875" customWidth="1"/>
    <col min="22" max="22" width="1.90625" customWidth="1"/>
    <col min="23" max="23" width="7.54296875" customWidth="1"/>
    <col min="24" max="24" width="5" customWidth="1"/>
    <col min="25" max="25" width="6.90625" customWidth="1"/>
    <col min="26" max="26" width="5.1796875" customWidth="1"/>
    <col min="27" max="27" width="6.54296875" style="93" customWidth="1"/>
    <col min="28" max="28" width="1.6328125" style="93" customWidth="1"/>
    <col min="29" max="29" width="5.08984375" style="11" customWidth="1"/>
    <col min="30" max="30" width="5" style="11" customWidth="1"/>
    <col min="31" max="31" width="5.08984375" style="93" customWidth="1"/>
    <col min="32" max="32" width="5.6328125" customWidth="1"/>
    <col min="33" max="33" width="4.54296875" customWidth="1"/>
    <col min="34" max="34" width="5.453125" customWidth="1"/>
    <col min="35" max="35" width="7.453125" customWidth="1"/>
    <col min="36" max="36" width="8.1796875" style="11" customWidth="1"/>
    <col min="37" max="37" width="9" customWidth="1"/>
    <col min="38" max="39" width="10.6328125" customWidth="1"/>
    <col min="40" max="40" width="9.54296875" customWidth="1"/>
    <col min="41" max="41" width="7.6328125" customWidth="1"/>
    <col min="43" max="43" width="12.453125" customWidth="1"/>
    <col min="44" max="44" width="13.36328125" customWidth="1"/>
  </cols>
  <sheetData>
    <row r="1" spans="1:58">
      <c r="A1" s="45"/>
      <c r="B1" s="45"/>
      <c r="C1" s="45"/>
      <c r="D1" s="45"/>
      <c r="E1" s="45"/>
      <c r="F1" s="45"/>
      <c r="G1" s="407"/>
      <c r="H1" s="45"/>
      <c r="I1" s="90"/>
      <c r="J1" s="90"/>
      <c r="K1" s="90"/>
      <c r="L1" s="90"/>
      <c r="M1" s="71"/>
      <c r="N1" s="71"/>
      <c r="O1" s="71"/>
      <c r="P1" s="71"/>
      <c r="Q1" s="155"/>
      <c r="R1" s="45"/>
      <c r="S1" s="45"/>
      <c r="T1" s="45"/>
      <c r="U1" s="45"/>
      <c r="V1" s="45"/>
      <c r="W1" s="45"/>
      <c r="X1" s="45"/>
      <c r="Y1" s="45"/>
      <c r="Z1" s="45"/>
      <c r="AA1" s="90"/>
      <c r="AB1" s="90"/>
      <c r="AC1" s="71"/>
      <c r="AD1" s="71"/>
      <c r="AE1" s="90"/>
      <c r="AF1" s="45"/>
      <c r="AG1" s="45"/>
      <c r="AH1" s="45"/>
      <c r="AI1" s="45"/>
      <c r="AJ1" s="71"/>
      <c r="AK1" s="45"/>
      <c r="AL1" s="22"/>
      <c r="AM1" s="22"/>
      <c r="AN1" s="22"/>
    </row>
    <row r="2" spans="1:58" ht="31.8">
      <c r="A2" s="45"/>
      <c r="B2" s="45"/>
      <c r="C2" s="143" t="s">
        <v>431</v>
      </c>
      <c r="D2" s="143"/>
      <c r="E2" s="143"/>
      <c r="F2" s="143"/>
      <c r="G2" s="408"/>
      <c r="H2" s="143" t="str">
        <f>+År!B2</f>
        <v>VÆR :</v>
      </c>
      <c r="I2" s="90"/>
      <c r="J2" s="90"/>
      <c r="K2" s="90"/>
      <c r="L2" s="90"/>
      <c r="M2" s="71"/>
      <c r="N2" s="71"/>
      <c r="O2" s="71"/>
      <c r="P2" s="71"/>
      <c r="Q2" s="155"/>
      <c r="R2" s="45"/>
      <c r="S2" s="45"/>
      <c r="T2" s="45"/>
      <c r="U2" s="86" t="str">
        <f>+År!B2</f>
        <v>VÆR :</v>
      </c>
      <c r="V2" s="45"/>
      <c r="W2" s="45"/>
      <c r="X2" s="45"/>
      <c r="Y2" s="45"/>
      <c r="Z2" s="45"/>
      <c r="AA2" s="90"/>
      <c r="AB2" s="90"/>
      <c r="AC2" s="71"/>
      <c r="AD2" s="71"/>
      <c r="AE2" s="90"/>
      <c r="AF2" s="45"/>
      <c r="AG2" s="45"/>
      <c r="AH2" s="45"/>
      <c r="AI2" s="45"/>
      <c r="AJ2" s="71"/>
      <c r="AK2" s="45"/>
      <c r="AL2" s="22"/>
      <c r="AM2" s="22"/>
      <c r="AN2" s="22"/>
    </row>
    <row r="3" spans="1:58" ht="19.5" customHeight="1">
      <c r="A3" s="45"/>
      <c r="B3" s="45"/>
      <c r="C3" s="143"/>
      <c r="D3" s="143"/>
      <c r="E3" s="143"/>
      <c r="F3" s="143"/>
      <c r="G3" s="408"/>
      <c r="H3" s="143"/>
      <c r="I3" s="90"/>
      <c r="J3" s="90"/>
      <c r="K3" s="90"/>
      <c r="L3" s="90"/>
      <c r="M3" s="71"/>
      <c r="N3" s="71"/>
      <c r="O3" s="71"/>
      <c r="P3" s="71"/>
      <c r="Q3" s="155"/>
      <c r="R3" s="45"/>
      <c r="S3" s="45"/>
      <c r="T3" s="45"/>
      <c r="U3" s="45"/>
      <c r="V3" s="45"/>
      <c r="W3" s="45"/>
      <c r="X3" s="45"/>
      <c r="Y3" s="45"/>
      <c r="Z3" s="45"/>
      <c r="AA3" s="90"/>
      <c r="AB3" s="90"/>
      <c r="AC3" s="71"/>
      <c r="AD3" s="71"/>
      <c r="AE3" s="90"/>
      <c r="AF3" s="45"/>
      <c r="AG3" s="45"/>
      <c r="AH3" s="45"/>
      <c r="AI3" s="45"/>
      <c r="AJ3" s="71"/>
      <c r="AK3" s="45"/>
      <c r="AL3" s="22"/>
      <c r="AM3" s="22"/>
      <c r="AN3" s="22"/>
    </row>
    <row r="4" spans="1:58">
      <c r="A4" s="45"/>
      <c r="B4" s="45"/>
      <c r="C4" s="45"/>
      <c r="D4" s="45"/>
      <c r="E4" s="45"/>
      <c r="F4" s="45"/>
      <c r="G4" s="407"/>
      <c r="H4" s="45"/>
      <c r="I4" s="90"/>
      <c r="J4" s="90"/>
      <c r="K4" s="90"/>
      <c r="L4" s="90"/>
      <c r="M4" s="71"/>
      <c r="N4" s="71"/>
      <c r="O4" s="71"/>
      <c r="P4" s="71"/>
      <c r="Q4" s="155"/>
      <c r="R4" s="45"/>
      <c r="S4" s="45"/>
      <c r="T4" s="45"/>
      <c r="U4" s="45"/>
      <c r="V4" s="45"/>
      <c r="W4" s="45"/>
      <c r="X4" s="45"/>
      <c r="Y4" s="45"/>
      <c r="Z4" s="45"/>
      <c r="AA4" s="90"/>
      <c r="AB4" s="90"/>
      <c r="AC4" s="71"/>
      <c r="AD4" s="71"/>
      <c r="AE4" s="90"/>
      <c r="AF4" s="45"/>
      <c r="AG4" s="45"/>
      <c r="AH4" s="45"/>
      <c r="AI4" s="45"/>
      <c r="AJ4" s="71"/>
      <c r="AK4" s="45"/>
      <c r="AL4" s="22"/>
      <c r="AM4" s="22"/>
      <c r="AN4" s="22"/>
    </row>
    <row r="5" spans="1:58" ht="24.6">
      <c r="A5" s="45"/>
      <c r="B5" s="45"/>
      <c r="C5" s="45"/>
      <c r="D5" s="45"/>
      <c r="E5" s="146" t="s">
        <v>5</v>
      </c>
      <c r="F5" s="146"/>
      <c r="G5" s="409">
        <f>+År!S2</f>
        <v>45</v>
      </c>
      <c r="H5" s="145"/>
      <c r="I5" s="148"/>
      <c r="J5" s="149"/>
      <c r="K5" s="149"/>
      <c r="L5" s="149"/>
      <c r="M5" s="299" t="s">
        <v>432</v>
      </c>
      <c r="N5" s="299"/>
      <c r="O5" s="299"/>
      <c r="P5" s="299"/>
      <c r="Q5" s="156"/>
      <c r="R5" s="145"/>
      <c r="S5" s="145"/>
      <c r="T5" s="145"/>
      <c r="U5" s="145"/>
      <c r="V5" s="145"/>
      <c r="W5" s="555">
        <f>SUM(G10:G13)</f>
        <v>4450</v>
      </c>
      <c r="X5" s="551"/>
      <c r="Y5" s="45"/>
      <c r="Z5" s="45"/>
      <c r="AA5" s="90"/>
      <c r="AB5" s="71"/>
      <c r="AC5" s="90"/>
      <c r="AD5" s="45"/>
      <c r="AE5" s="45"/>
      <c r="AF5" s="71"/>
      <c r="AG5" s="45"/>
      <c r="AH5" s="71"/>
      <c r="AI5" s="71"/>
      <c r="AJ5" s="71"/>
      <c r="AK5" s="71"/>
      <c r="AL5" s="22"/>
      <c r="BE5" s="22"/>
      <c r="BF5" s="22"/>
    </row>
    <row r="6" spans="1:58" ht="19.5" customHeight="1">
      <c r="A6" s="45"/>
      <c r="B6" s="45"/>
      <c r="C6" s="45"/>
      <c r="D6" s="46"/>
      <c r="E6" s="46"/>
      <c r="F6" s="46"/>
      <c r="G6" s="410"/>
      <c r="H6" s="46"/>
      <c r="I6" s="150"/>
      <c r="J6" s="150"/>
      <c r="K6" s="150"/>
      <c r="L6" s="150"/>
      <c r="M6" s="205"/>
      <c r="N6" s="205"/>
      <c r="O6" s="205"/>
      <c r="P6" s="205"/>
      <c r="Q6" s="157"/>
      <c r="R6" s="45"/>
      <c r="S6" s="45"/>
      <c r="T6" s="45"/>
      <c r="U6" s="45"/>
      <c r="V6" s="45"/>
      <c r="W6" s="45"/>
      <c r="X6" s="78"/>
      <c r="Y6" s="45"/>
      <c r="Z6" s="45"/>
      <c r="AA6" s="90"/>
      <c r="AB6" s="90"/>
      <c r="AC6" s="71"/>
      <c r="AD6" s="71"/>
      <c r="AE6" s="90"/>
      <c r="AF6" s="45"/>
      <c r="AG6" s="45"/>
      <c r="AH6" s="45"/>
      <c r="AI6" s="45"/>
      <c r="AJ6" s="71"/>
      <c r="AK6" s="45"/>
      <c r="AL6" s="22"/>
      <c r="AM6" s="22"/>
      <c r="AN6" s="22"/>
    </row>
    <row r="7" spans="1:58" ht="17.25" customHeight="1">
      <c r="A7" s="45"/>
      <c r="B7" s="45"/>
      <c r="C7" s="45"/>
      <c r="D7" s="45"/>
      <c r="E7" s="2" t="s">
        <v>2</v>
      </c>
      <c r="F7" s="45"/>
      <c r="G7" s="407"/>
      <c r="H7" s="45"/>
      <c r="I7" s="90"/>
      <c r="J7" s="90"/>
      <c r="K7" s="90"/>
      <c r="L7" s="90"/>
      <c r="M7" s="205"/>
      <c r="N7" s="205"/>
      <c r="O7" s="72" t="s">
        <v>410</v>
      </c>
      <c r="P7" s="72"/>
      <c r="Q7" s="2" t="s">
        <v>22</v>
      </c>
      <c r="R7" s="45"/>
      <c r="S7" s="45"/>
      <c r="T7" s="45"/>
      <c r="U7" s="45"/>
      <c r="V7" s="45"/>
      <c r="W7" s="2" t="s">
        <v>22</v>
      </c>
      <c r="X7" s="45"/>
      <c r="Y7" s="45"/>
      <c r="Z7" s="45"/>
      <c r="AA7" s="90"/>
      <c r="AB7" s="90"/>
      <c r="AC7" s="128" t="s">
        <v>513</v>
      </c>
      <c r="AD7" s="128"/>
      <c r="AE7" s="103"/>
      <c r="AF7" s="50" t="s">
        <v>419</v>
      </c>
      <c r="AG7" s="45"/>
      <c r="AH7" s="45"/>
      <c r="AI7" s="2" t="s">
        <v>86</v>
      </c>
      <c r="AJ7" s="18" t="s">
        <v>2</v>
      </c>
      <c r="AK7" s="45"/>
      <c r="AL7" s="22"/>
      <c r="AM7" s="22"/>
      <c r="AN7" s="22"/>
    </row>
    <row r="8" spans="1:58" ht="15.6">
      <c r="A8" s="45"/>
      <c r="B8" s="45"/>
      <c r="C8" s="45"/>
      <c r="D8" s="45"/>
      <c r="E8" s="2" t="s">
        <v>496</v>
      </c>
      <c r="F8" s="45"/>
      <c r="G8" s="319" t="s">
        <v>2</v>
      </c>
      <c r="H8" s="45"/>
      <c r="I8" s="56" t="s">
        <v>2</v>
      </c>
      <c r="J8" s="90"/>
      <c r="K8" s="56" t="s">
        <v>1</v>
      </c>
      <c r="L8" s="90"/>
      <c r="M8" s="309" t="s">
        <v>2</v>
      </c>
      <c r="N8" s="422"/>
      <c r="O8" s="427" t="s">
        <v>661</v>
      </c>
      <c r="P8" s="427"/>
      <c r="Q8" s="158" t="s">
        <v>494</v>
      </c>
      <c r="R8" s="45"/>
      <c r="S8" s="423" t="s">
        <v>22</v>
      </c>
      <c r="T8" s="423"/>
      <c r="U8" s="423" t="s">
        <v>22</v>
      </c>
      <c r="V8" s="46"/>
      <c r="W8" s="2" t="s">
        <v>498</v>
      </c>
      <c r="X8" s="45"/>
      <c r="Y8" s="2" t="s">
        <v>22</v>
      </c>
      <c r="Z8" s="45"/>
      <c r="AA8" s="56" t="s">
        <v>514</v>
      </c>
      <c r="AB8" s="90"/>
      <c r="AC8" s="128" t="s">
        <v>516</v>
      </c>
      <c r="AD8" s="128"/>
      <c r="AE8" s="103"/>
      <c r="AF8" s="2"/>
      <c r="AG8" s="2" t="s">
        <v>494</v>
      </c>
      <c r="AH8" s="2" t="s">
        <v>420</v>
      </c>
      <c r="AI8" s="2" t="s">
        <v>493</v>
      </c>
      <c r="AJ8" s="18" t="s">
        <v>437</v>
      </c>
      <c r="AK8" s="45"/>
      <c r="AL8" s="22"/>
      <c r="AM8" s="22"/>
      <c r="AN8" s="22"/>
    </row>
    <row r="9" spans="1:58" ht="15.6">
      <c r="A9" s="45"/>
      <c r="B9" s="2" t="s">
        <v>95</v>
      </c>
      <c r="C9" s="2" t="s">
        <v>431</v>
      </c>
      <c r="D9" s="3"/>
      <c r="E9" s="49" t="s">
        <v>497</v>
      </c>
      <c r="F9" s="118" t="s">
        <v>499</v>
      </c>
      <c r="G9" s="411" t="s">
        <v>8</v>
      </c>
      <c r="H9" s="118" t="s">
        <v>499</v>
      </c>
      <c r="I9" s="91" t="s">
        <v>410</v>
      </c>
      <c r="J9" s="151" t="s">
        <v>499</v>
      </c>
      <c r="K9" s="91" t="s">
        <v>410</v>
      </c>
      <c r="L9" s="90"/>
      <c r="M9" s="309" t="s">
        <v>653</v>
      </c>
      <c r="N9" s="422"/>
      <c r="O9" s="427" t="s">
        <v>653</v>
      </c>
      <c r="P9" s="427"/>
      <c r="Q9" s="159" t="s">
        <v>495</v>
      </c>
      <c r="R9" s="118" t="s">
        <v>499</v>
      </c>
      <c r="S9" s="423" t="s">
        <v>659</v>
      </c>
      <c r="T9" s="423"/>
      <c r="U9" s="423" t="s">
        <v>654</v>
      </c>
      <c r="V9" s="46"/>
      <c r="W9" s="49" t="s">
        <v>421</v>
      </c>
      <c r="X9" s="118" t="s">
        <v>499</v>
      </c>
      <c r="Y9" s="49" t="s">
        <v>44</v>
      </c>
      <c r="Z9" s="118" t="s">
        <v>499</v>
      </c>
      <c r="AA9" s="91" t="s">
        <v>501</v>
      </c>
      <c r="AB9" s="90"/>
      <c r="AC9" s="128" t="s">
        <v>517</v>
      </c>
      <c r="AD9" s="128" t="s">
        <v>518</v>
      </c>
      <c r="AE9" s="103" t="s">
        <v>519</v>
      </c>
      <c r="AF9" s="49" t="s">
        <v>1</v>
      </c>
      <c r="AG9" s="49" t="s">
        <v>495</v>
      </c>
      <c r="AH9" s="49" t="s">
        <v>515</v>
      </c>
      <c r="AI9" s="49" t="s">
        <v>43</v>
      </c>
      <c r="AJ9" s="160" t="s">
        <v>539</v>
      </c>
      <c r="AK9" s="45"/>
      <c r="AL9" s="22"/>
      <c r="AM9" s="22"/>
      <c r="AN9" s="22"/>
      <c r="AU9" s="4"/>
    </row>
    <row r="10" spans="1:58" ht="15.6">
      <c r="A10" s="45"/>
      <c r="B10" s="88">
        <f>+'Ark1'!C639</f>
        <v>2024</v>
      </c>
      <c r="C10" s="88">
        <f>+'Ark1'!G639</f>
        <v>1</v>
      </c>
      <c r="D10" s="89" t="str">
        <f>VLOOKUP(C10,RNR!$G$2:$H$5,2)</f>
        <v>Øst</v>
      </c>
      <c r="E10" s="88">
        <f>+'Ark1'!Q639</f>
        <v>881</v>
      </c>
      <c r="F10" s="98">
        <f>+E10-E16</f>
        <v>-521</v>
      </c>
      <c r="G10" s="412">
        <f>+'Ark1'!R639</f>
        <v>1399</v>
      </c>
      <c r="H10" s="98">
        <f>+G10-G16</f>
        <v>-611</v>
      </c>
      <c r="I10" s="92">
        <f>+'Ark1'!AG639</f>
        <v>31.438202247191008</v>
      </c>
      <c r="J10" s="152">
        <f>+I10-I16</f>
        <v>-9.473664229503477</v>
      </c>
      <c r="K10" s="92">
        <f>+'Ark1'!AH639</f>
        <v>31.333638576180263</v>
      </c>
      <c r="L10" s="90"/>
      <c r="M10" s="129">
        <f>+'Ark1'!AI639</f>
        <v>1362</v>
      </c>
      <c r="N10" s="422"/>
      <c r="O10" s="426">
        <f>100*M10/G10</f>
        <v>97.355253752680483</v>
      </c>
      <c r="P10" s="427"/>
      <c r="Q10" s="89">
        <f>+'Ark1'!S639</f>
        <v>8.0886347390993585</v>
      </c>
      <c r="R10" s="119">
        <f>+Q10-Q16</f>
        <v>-0.13773342010461853</v>
      </c>
      <c r="S10" s="129">
        <f>+'Ark1'!AJ639</f>
        <v>117.8637298091042</v>
      </c>
      <c r="T10" s="423"/>
      <c r="U10" s="124">
        <f>+'Ark1'!AK639</f>
        <v>25.20363265141907</v>
      </c>
      <c r="V10" s="46"/>
      <c r="W10" s="89">
        <f>+'Ark1'!T639</f>
        <v>6.9535382416011418</v>
      </c>
      <c r="X10" s="119">
        <f>+W10-W16</f>
        <v>-0.42606374844860895</v>
      </c>
      <c r="Y10" s="89">
        <f>+'Ark1'!U639</f>
        <v>42.166118656183031</v>
      </c>
      <c r="Z10" s="119">
        <f>+Y10-Y16</f>
        <v>-1.3883589557572478</v>
      </c>
      <c r="AA10" s="92">
        <f>+'Ark1'!W639</f>
        <v>20.443173695496782</v>
      </c>
      <c r="AB10" s="90"/>
      <c r="AC10" s="147">
        <f>+'Ark1'!X639</f>
        <v>99.21372408863472</v>
      </c>
      <c r="AD10" s="147">
        <f>+'Ark1'!Y639</f>
        <v>95.13938527519656</v>
      </c>
      <c r="AE10" s="92">
        <f>+'Ark1'!Z639</f>
        <v>71.408148677626869</v>
      </c>
      <c r="AF10" s="89">
        <f>+'Ark1'!AA639</f>
        <v>11.975707303588772</v>
      </c>
      <c r="AG10" s="89">
        <f>+'Ark1'!AB639</f>
        <v>1.8377755792244537</v>
      </c>
      <c r="AH10" s="89">
        <f>+'Ark1'!AC639</f>
        <v>2.0347200705097728</v>
      </c>
      <c r="AI10" s="89">
        <f>+Y10/Q10</f>
        <v>5.2130081300813051</v>
      </c>
      <c r="AJ10" s="147">
        <f>+G10/E10</f>
        <v>1.5879682179341656</v>
      </c>
      <c r="AK10" s="45"/>
      <c r="AL10" s="22"/>
      <c r="AM10" s="22"/>
      <c r="AN10" s="22"/>
      <c r="AU10" s="47"/>
    </row>
    <row r="11" spans="1:58" ht="15.6">
      <c r="A11" s="45"/>
      <c r="B11" s="88">
        <f>+'Ark1'!C640</f>
        <v>2024</v>
      </c>
      <c r="C11" s="88">
        <f>+'Ark1'!G640</f>
        <v>2</v>
      </c>
      <c r="D11" s="89" t="str">
        <f>VLOOKUP(C11,RNR!$G$2:$H$5,2)</f>
        <v>Vest</v>
      </c>
      <c r="E11" s="88">
        <f>+'Ark1'!Q640</f>
        <v>1350</v>
      </c>
      <c r="F11" s="98">
        <f>+E11-E17</f>
        <v>915</v>
      </c>
      <c r="G11" s="412">
        <f>+'Ark1'!R640</f>
        <v>1917</v>
      </c>
      <c r="H11" s="98">
        <f>+G11-G17</f>
        <v>1218</v>
      </c>
      <c r="I11" s="92">
        <f>+'Ark1'!AG640</f>
        <v>43.078651685393261</v>
      </c>
      <c r="J11" s="152">
        <f>+I11-I17</f>
        <v>28.851092149468162</v>
      </c>
      <c r="K11" s="92">
        <f>+'Ark1'!AH640</f>
        <v>44.485338251213392</v>
      </c>
      <c r="L11" s="90"/>
      <c r="M11" s="129">
        <f>+'Ark1'!AI640</f>
        <v>1662</v>
      </c>
      <c r="N11" s="422"/>
      <c r="O11" s="426">
        <f t="shared" ref="O11:O18" si="0">100*M11/G11</f>
        <v>86.697965571205003</v>
      </c>
      <c r="P11" s="427"/>
      <c r="Q11" s="89">
        <f>+'Ark1'!S640</f>
        <v>8.3865414710485151</v>
      </c>
      <c r="R11" s="119">
        <f>+Q11-Q17</f>
        <v>0.81000355974665794</v>
      </c>
      <c r="S11" s="129">
        <f>+'Ark1'!AJ640</f>
        <v>118.01077015643804</v>
      </c>
      <c r="T11" s="423"/>
      <c r="U11" s="124">
        <f>+'Ark1'!AK640</f>
        <v>26.070085092101881</v>
      </c>
      <c r="V11" s="46"/>
      <c r="W11" s="89">
        <f>+'Ark1'!T640</f>
        <v>7.4971309337506531</v>
      </c>
      <c r="X11" s="119">
        <f>+W11-W17</f>
        <v>0.35120818696953826</v>
      </c>
      <c r="Y11" s="89">
        <f>+'Ark1'!U640</f>
        <v>43.688315075638968</v>
      </c>
      <c r="Z11" s="119">
        <f>+Y11-Y17</f>
        <v>4.6320918996733198</v>
      </c>
      <c r="AA11" s="92">
        <f>+'Ark1'!W640</f>
        <v>28.221178925404288</v>
      </c>
      <c r="AB11" s="90"/>
      <c r="AC11" s="147">
        <f>+'Ark1'!X640</f>
        <v>99.53051643192488</v>
      </c>
      <c r="AD11" s="147">
        <f>+'Ark1'!Y640</f>
        <v>94.314032342201358</v>
      </c>
      <c r="AE11" s="92">
        <f>+'Ark1'!Z640</f>
        <v>73.448095983307255</v>
      </c>
      <c r="AF11" s="89">
        <f>+'Ark1'!AA640</f>
        <v>12.653192698924355</v>
      </c>
      <c r="AG11" s="89">
        <f>+'Ark1'!AB640</f>
        <v>1.746383515550662</v>
      </c>
      <c r="AH11" s="89">
        <f>+'Ark1'!AC640</f>
        <v>2.086451090592679</v>
      </c>
      <c r="AI11" s="89">
        <f t="shared" ref="AI11:AI83" si="1">+Y11/Q11</f>
        <v>5.209336318964974</v>
      </c>
      <c r="AJ11" s="147">
        <f t="shared" ref="AJ11:AJ83" si="2">+G11/E11</f>
        <v>1.42</v>
      </c>
      <c r="AK11" s="45"/>
      <c r="AL11" s="22"/>
      <c r="AM11" s="22"/>
      <c r="AN11" s="22"/>
      <c r="AU11" s="47"/>
    </row>
    <row r="12" spans="1:58" ht="15.6">
      <c r="A12" s="45"/>
      <c r="B12" s="88">
        <f>+'Ark1'!C641</f>
        <v>2024</v>
      </c>
      <c r="C12" s="88">
        <f>+'Ark1'!G641</f>
        <v>3</v>
      </c>
      <c r="D12" s="89" t="str">
        <f>VLOOKUP(C12,RNR!$G$2:$H$5,2)</f>
        <v>Midt</v>
      </c>
      <c r="E12" s="88">
        <f>+'Ark1'!Q641</f>
        <v>391</v>
      </c>
      <c r="F12" s="98">
        <f>+E12-E18</f>
        <v>31</v>
      </c>
      <c r="G12" s="412">
        <f>+'Ark1'!R641</f>
        <v>556</v>
      </c>
      <c r="H12" s="98">
        <f>+G12-G18</f>
        <v>-81</v>
      </c>
      <c r="I12" s="92">
        <f>+'Ark1'!AG641</f>
        <v>12.49438202247191</v>
      </c>
      <c r="J12" s="152">
        <f>+I12-I18</f>
        <v>-0.47121944302778829</v>
      </c>
      <c r="K12" s="92">
        <f>+'Ark1'!AH641</f>
        <v>11.872176193820001</v>
      </c>
      <c r="L12" s="90"/>
      <c r="M12" s="129">
        <f>+'Ark1'!AI641</f>
        <v>497</v>
      </c>
      <c r="N12" s="422"/>
      <c r="O12" s="426">
        <f t="shared" si="0"/>
        <v>89.388489208633089</v>
      </c>
      <c r="P12" s="427"/>
      <c r="Q12" s="89">
        <f>+'Ark1'!S641</f>
        <v>8.0107913669064761</v>
      </c>
      <c r="R12" s="119">
        <f>+Q12-Q18</f>
        <v>0.11283218323300748</v>
      </c>
      <c r="S12" s="129">
        <f>+'Ark1'!AJ641</f>
        <v>116.50905432595576</v>
      </c>
      <c r="T12" s="423"/>
      <c r="U12" s="124">
        <f>+'Ark1'!AK641</f>
        <v>24.784244018750233</v>
      </c>
      <c r="V12" s="46"/>
      <c r="W12" s="89">
        <f>+'Ark1'!T641</f>
        <v>7.3615107913669053</v>
      </c>
      <c r="X12" s="119">
        <f>+W12-W18</f>
        <v>0.67862225133550513</v>
      </c>
      <c r="Y12" s="89">
        <f>+'Ark1'!U641</f>
        <v>40.20000000000001</v>
      </c>
      <c r="Z12" s="119">
        <f>+Y12-Y18</f>
        <v>0.70329670329673633</v>
      </c>
      <c r="AA12" s="92">
        <f>+'Ark1'!W641</f>
        <v>28.956834532374099</v>
      </c>
      <c r="AB12" s="90"/>
      <c r="AC12" s="147">
        <f>+'Ark1'!X641</f>
        <v>98.920863309352512</v>
      </c>
      <c r="AD12" s="147">
        <f>+'Ark1'!Y641</f>
        <v>89.928057553956819</v>
      </c>
      <c r="AE12" s="92">
        <f>+'Ark1'!Z641</f>
        <v>63.84892086330936</v>
      </c>
      <c r="AF12" s="89">
        <f>+'Ark1'!AA641</f>
        <v>12.816844806400971</v>
      </c>
      <c r="AG12" s="89">
        <f>+'Ark1'!AB641</f>
        <v>1.8280071567434644</v>
      </c>
      <c r="AH12" s="89">
        <f>+'Ark1'!AC641</f>
        <v>1.8143791825935596</v>
      </c>
      <c r="AI12" s="89">
        <f t="shared" si="1"/>
        <v>5.0182308037718908</v>
      </c>
      <c r="AJ12" s="147">
        <f t="shared" si="2"/>
        <v>1.421994884910486</v>
      </c>
      <c r="AK12" s="45"/>
      <c r="AL12" s="22"/>
      <c r="AM12" s="22"/>
      <c r="AN12" s="22"/>
      <c r="AR12">
        <v>1</v>
      </c>
      <c r="AS12" t="s">
        <v>442</v>
      </c>
      <c r="AU12" s="47"/>
    </row>
    <row r="13" spans="1:58" ht="15.6">
      <c r="A13" s="45"/>
      <c r="B13" s="88">
        <f>+'Ark1'!C642</f>
        <v>2024</v>
      </c>
      <c r="C13" s="88">
        <f>+'Ark1'!G642</f>
        <v>4</v>
      </c>
      <c r="D13" s="89" t="str">
        <f>VLOOKUP(C13,RNR!$G$2:$H$5,2)</f>
        <v>Nord</v>
      </c>
      <c r="E13" s="88">
        <f>+'Ark1'!Q642</f>
        <v>334</v>
      </c>
      <c r="F13" s="98">
        <f>+E13-E20</f>
        <v>-631</v>
      </c>
      <c r="G13" s="412">
        <f>+'Ark1'!R642</f>
        <v>578</v>
      </c>
      <c r="H13" s="98">
        <f>+G13-G20</f>
        <v>-992</v>
      </c>
      <c r="I13" s="92">
        <f>+'Ark1'!AG642</f>
        <v>12.988764044943821</v>
      </c>
      <c r="J13" s="152">
        <f>+I13-I20</f>
        <v>-18.36107621064723</v>
      </c>
      <c r="K13" s="92">
        <f>+'Ark1'!AH642</f>
        <v>12.308846978786329</v>
      </c>
      <c r="L13" s="90"/>
      <c r="M13" s="129">
        <f>+'Ark1'!AI642</f>
        <v>315</v>
      </c>
      <c r="N13" s="422"/>
      <c r="O13" s="426">
        <f t="shared" si="0"/>
        <v>54.498269896193769</v>
      </c>
      <c r="P13" s="427"/>
      <c r="Q13" s="89">
        <f>+'Ark1'!S642</f>
        <v>8.1712802768166082</v>
      </c>
      <c r="R13" s="119">
        <f>+Q13-Q20</f>
        <v>0.26045225133890249</v>
      </c>
      <c r="S13" s="129">
        <f>+'Ark1'!AJ642</f>
        <v>116.51587301587298</v>
      </c>
      <c r="T13" s="423"/>
      <c r="U13" s="124">
        <f>+'Ark1'!AK642</f>
        <v>25.958008637443204</v>
      </c>
      <c r="V13" s="46"/>
      <c r="W13" s="89">
        <f>+'Ark1'!T642</f>
        <v>6.9169550173010395</v>
      </c>
      <c r="X13" s="119">
        <f>+W13-W20</f>
        <v>-0.20979657505564919</v>
      </c>
      <c r="Y13" s="89">
        <f>+'Ark1'!U642</f>
        <v>40.092214532871992</v>
      </c>
      <c r="Z13" s="119">
        <f>+Y13-Y20</f>
        <v>-4.1686453397394132</v>
      </c>
      <c r="AA13" s="92">
        <f>+'Ark1'!W642</f>
        <v>17.474048442906579</v>
      </c>
      <c r="AB13" s="90"/>
      <c r="AC13" s="147">
        <f>+'Ark1'!X642</f>
        <v>97.231833910034624</v>
      </c>
      <c r="AD13" s="147">
        <f>+'Ark1'!Y642</f>
        <v>86.505190311418687</v>
      </c>
      <c r="AE13" s="92">
        <f>+'Ark1'!Z642</f>
        <v>64.705882352941188</v>
      </c>
      <c r="AF13" s="89">
        <f>+'Ark1'!AA642</f>
        <v>13.370853169226191</v>
      </c>
      <c r="AG13" s="89">
        <f>+'Ark1'!AB642</f>
        <v>1.9268828712834647</v>
      </c>
      <c r="AH13" s="89">
        <f>+'Ark1'!AC642</f>
        <v>1.9376143077478101</v>
      </c>
      <c r="AI13" s="89">
        <f t="shared" si="1"/>
        <v>4.9064789328816456</v>
      </c>
      <c r="AJ13" s="147">
        <f t="shared" si="2"/>
        <v>1.7305389221556886</v>
      </c>
      <c r="AK13" s="45"/>
      <c r="AL13" s="22"/>
      <c r="AM13" s="22"/>
      <c r="AN13" s="22"/>
      <c r="AR13">
        <v>2</v>
      </c>
      <c r="AS13" t="s">
        <v>640</v>
      </c>
      <c r="AU13" s="47"/>
    </row>
    <row r="14" spans="1:58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27"/>
      <c r="Q14" s="45"/>
      <c r="R14" s="45"/>
      <c r="S14" s="45"/>
      <c r="T14" s="423"/>
      <c r="U14" s="45"/>
      <c r="V14" s="46"/>
      <c r="W14" s="45"/>
      <c r="X14" s="45"/>
      <c r="Y14" s="45"/>
      <c r="Z14" s="45"/>
      <c r="AA14" s="45"/>
      <c r="AB14" s="90"/>
      <c r="AC14" s="45"/>
      <c r="AD14" s="45"/>
      <c r="AE14" s="45"/>
      <c r="AF14" s="45"/>
      <c r="AG14" s="45"/>
      <c r="AH14" s="45"/>
      <c r="AI14" s="45"/>
      <c r="AJ14" s="45"/>
      <c r="AK14" s="45"/>
      <c r="AL14" s="22"/>
      <c r="AM14" s="22"/>
      <c r="AN14" s="22"/>
      <c r="AU14" s="47"/>
    </row>
    <row r="15" spans="1:58" ht="15.6">
      <c r="A15" s="45"/>
      <c r="B15" s="88">
        <f>+'Ark1'!C643</f>
        <v>2023</v>
      </c>
      <c r="C15" s="88">
        <f>+'Ark1'!G643</f>
        <v>1</v>
      </c>
      <c r="D15" s="89" t="str">
        <f>VLOOKUP(C15,RNR!$G$2:$H$5,2)</f>
        <v>Øst</v>
      </c>
      <c r="E15" s="88">
        <f>+'Ark1'!Q643</f>
        <v>991</v>
      </c>
      <c r="F15" s="98">
        <f>+E15-E21</f>
        <v>-425</v>
      </c>
      <c r="G15" s="412">
        <f>+'Ark1'!R643</f>
        <v>1567</v>
      </c>
      <c r="H15" s="98">
        <f>+G15-G21</f>
        <v>-472</v>
      </c>
      <c r="I15" s="92">
        <f>+'Ark1'!AG643</f>
        <v>31.894972521880742</v>
      </c>
      <c r="J15" s="152">
        <f>+I15-I21</f>
        <v>-8.8198837081512202</v>
      </c>
      <c r="K15" s="92">
        <f>+'Ark1'!AH643</f>
        <v>32.617356468566179</v>
      </c>
      <c r="L15" s="90"/>
      <c r="M15" s="129">
        <f>+'Ark1'!AI643</f>
        <v>527</v>
      </c>
      <c r="N15" s="422"/>
      <c r="O15" s="426">
        <f t="shared" si="0"/>
        <v>33.631142310146778</v>
      </c>
      <c r="P15" s="427"/>
      <c r="Q15" s="89">
        <f>+'Ark1'!S643</f>
        <v>7.9157626037013422</v>
      </c>
      <c r="R15" s="119">
        <f>+Q15-Q21</f>
        <v>-0.43342817609267215</v>
      </c>
      <c r="S15" s="129">
        <f>+'Ark1'!AJ643</f>
        <v>117.4216318785579</v>
      </c>
      <c r="T15" s="423"/>
      <c r="U15" s="124">
        <f>+'Ark1'!AK643</f>
        <v>25.028186084120478</v>
      </c>
      <c r="V15" s="46"/>
      <c r="W15" s="89">
        <f>+'Ark1'!T643</f>
        <v>7.1525207402680282</v>
      </c>
      <c r="X15" s="119">
        <f>+W15-W21</f>
        <v>-5.4443457868311285E-2</v>
      </c>
      <c r="Y15" s="89">
        <f>+'Ark1'!U643</f>
        <v>43.248672622846179</v>
      </c>
      <c r="Z15" s="119">
        <f>+Y15-Y21</f>
        <v>-1.2710723501799066</v>
      </c>
      <c r="AA15" s="92">
        <f>+'Ark1'!W643</f>
        <v>22.271857051691129</v>
      </c>
      <c r="AB15" s="90"/>
      <c r="AC15" s="147">
        <f>+'Ark1'!X643</f>
        <v>99.744735162731331</v>
      </c>
      <c r="AD15" s="147">
        <f>+'Ark1'!Y643</f>
        <v>96.234843650287189</v>
      </c>
      <c r="AE15" s="92">
        <f>+'Ark1'!Z643</f>
        <v>75.239310784939391</v>
      </c>
      <c r="AF15" s="89">
        <f>+'Ark1'!AA643</f>
        <v>11.627873577334688</v>
      </c>
      <c r="AG15" s="89">
        <f>+'Ark1'!AB643</f>
        <v>1.8915862921112625</v>
      </c>
      <c r="AH15" s="89">
        <f>+'Ark1'!AC643</f>
        <v>2.0058223392388523</v>
      </c>
      <c r="AI15" s="89">
        <f t="shared" si="1"/>
        <v>5.4636141567236329</v>
      </c>
      <c r="AJ15" s="147">
        <f t="shared" si="2"/>
        <v>1.5812310797174571</v>
      </c>
      <c r="AK15" s="45"/>
      <c r="AL15" s="22"/>
      <c r="AM15" s="22"/>
      <c r="AN15" s="22"/>
      <c r="AR15">
        <v>4</v>
      </c>
      <c r="AS15" t="s">
        <v>116</v>
      </c>
      <c r="AU15" s="47"/>
    </row>
    <row r="16" spans="1:58" ht="15.6">
      <c r="A16" s="45"/>
      <c r="B16" s="88">
        <f>+'Ark1'!C644</f>
        <v>2023</v>
      </c>
      <c r="C16" s="88">
        <f>+'Ark1'!G644</f>
        <v>2</v>
      </c>
      <c r="D16" s="89" t="str">
        <f>VLOOKUP(C16,RNR!$G$2:$H$5,2)</f>
        <v>Vest</v>
      </c>
      <c r="E16" s="88">
        <f>+'Ark1'!Q644</f>
        <v>1402</v>
      </c>
      <c r="F16" s="98">
        <f>+E16-E22</f>
        <v>912</v>
      </c>
      <c r="G16" s="412">
        <f>+'Ark1'!R644</f>
        <v>2010</v>
      </c>
      <c r="H16" s="98">
        <f>+G16-G22</f>
        <v>1266</v>
      </c>
      <c r="I16" s="92">
        <f>+'Ark1'!AG644</f>
        <v>40.911866476694485</v>
      </c>
      <c r="J16" s="152">
        <f>+I16-I22</f>
        <v>26.055636444745609</v>
      </c>
      <c r="K16" s="92">
        <f>+'Ark1'!AH644</f>
        <v>42.134306232510227</v>
      </c>
      <c r="L16" s="90"/>
      <c r="M16" s="129">
        <f>+'Ark1'!AI644</f>
        <v>329</v>
      </c>
      <c r="N16" s="422"/>
      <c r="O16" s="426">
        <f t="shared" si="0"/>
        <v>16.368159203980099</v>
      </c>
      <c r="P16" s="427"/>
      <c r="Q16" s="89">
        <f>+'Ark1'!S644</f>
        <v>8.226368159203977</v>
      </c>
      <c r="R16" s="119">
        <f>+Q16-Q22</f>
        <v>0.37959396565559</v>
      </c>
      <c r="S16" s="129">
        <f>+'Ark1'!AJ644</f>
        <v>120.25957446808516</v>
      </c>
      <c r="T16" s="423"/>
      <c r="U16" s="124">
        <f>+'Ark1'!AK644</f>
        <v>25.577364136503753</v>
      </c>
      <c r="V16" s="46"/>
      <c r="W16" s="89">
        <f>+'Ark1'!T644</f>
        <v>7.3796019900497507</v>
      </c>
      <c r="X16" s="119">
        <f>+W16-W22</f>
        <v>4.7612742737923597E-2</v>
      </c>
      <c r="Y16" s="89">
        <f>+'Ark1'!U644</f>
        <v>43.554477611940278</v>
      </c>
      <c r="Z16" s="119">
        <f>+Y16-Y22</f>
        <v>2.1607948162413777</v>
      </c>
      <c r="AA16" s="92">
        <f>+'Ark1'!W644</f>
        <v>25.970149253731343</v>
      </c>
      <c r="AB16" s="90"/>
      <c r="AC16" s="147">
        <f>+'Ark1'!X644</f>
        <v>99.402985074626869</v>
      </c>
      <c r="AD16" s="147">
        <f>+'Ark1'!Y644</f>
        <v>93.631840796019901</v>
      </c>
      <c r="AE16" s="92">
        <f>+'Ark1'!Z644</f>
        <v>73.731343283582092</v>
      </c>
      <c r="AF16" s="89">
        <f>+'Ark1'!AA644</f>
        <v>12.830743643240424</v>
      </c>
      <c r="AG16" s="89">
        <f>+'Ark1'!AB644</f>
        <v>1.740075266794666</v>
      </c>
      <c r="AH16" s="89">
        <f>+'Ark1'!AC644</f>
        <v>2.0031522026697588</v>
      </c>
      <c r="AI16" s="89">
        <f t="shared" si="1"/>
        <v>5.2944965225279708</v>
      </c>
      <c r="AJ16" s="147">
        <f t="shared" si="2"/>
        <v>1.4336661911554922</v>
      </c>
      <c r="AK16" s="45"/>
      <c r="AL16" s="22"/>
      <c r="AM16" s="22"/>
      <c r="AN16" s="22"/>
      <c r="AU16" s="47"/>
    </row>
    <row r="17" spans="1:47" ht="15.6">
      <c r="A17" s="45"/>
      <c r="B17" s="88">
        <f>+'Ark1'!C645</f>
        <v>2023</v>
      </c>
      <c r="C17" s="88">
        <f>+'Ark1'!G645</f>
        <v>3</v>
      </c>
      <c r="D17" s="89" t="str">
        <f>VLOOKUP(C17,RNR!$G$2:$H$5,2)</f>
        <v>Midt</v>
      </c>
      <c r="E17" s="88">
        <f>+'Ark1'!Q645</f>
        <v>435</v>
      </c>
      <c r="F17" s="98">
        <f>+E17-E23</f>
        <v>61</v>
      </c>
      <c r="G17" s="412">
        <f>+'Ark1'!R645</f>
        <v>699</v>
      </c>
      <c r="H17" s="98">
        <f>+G17-G23</f>
        <v>44</v>
      </c>
      <c r="I17" s="92">
        <f>+'Ark1'!AG645</f>
        <v>14.227559535925099</v>
      </c>
      <c r="J17" s="152">
        <f>+I17-I23</f>
        <v>1.148486053496983</v>
      </c>
      <c r="K17" s="92">
        <f>+'Ark1'!AH645</f>
        <v>13.13936569903762</v>
      </c>
      <c r="L17" s="90"/>
      <c r="M17" s="129">
        <f>+'Ark1'!AI645</f>
        <v>126</v>
      </c>
      <c r="N17" s="422"/>
      <c r="O17" s="426">
        <f t="shared" si="0"/>
        <v>18.025751072961373</v>
      </c>
      <c r="P17" s="427"/>
      <c r="Q17" s="89">
        <f>+'Ark1'!S645</f>
        <v>7.5765379113018572</v>
      </c>
      <c r="R17" s="119">
        <f>+Q17-Q23</f>
        <v>-0.39750789022486099</v>
      </c>
      <c r="S17" s="129">
        <f>+'Ark1'!AJ645</f>
        <v>115.10317460317459</v>
      </c>
      <c r="T17" s="423"/>
      <c r="U17" s="124">
        <f>+'Ark1'!AK645</f>
        <v>23.589550492725095</v>
      </c>
      <c r="V17" s="46"/>
      <c r="W17" s="89">
        <f>+'Ark1'!T645</f>
        <v>7.1459227467811148</v>
      </c>
      <c r="X17" s="119">
        <f>+W17-W23</f>
        <v>0.47416702159027491</v>
      </c>
      <c r="Y17" s="89">
        <f>+'Ark1'!U645</f>
        <v>39.056223175965648</v>
      </c>
      <c r="Z17" s="119">
        <f>+Y17-Y23</f>
        <v>-2.1118989614389605</v>
      </c>
      <c r="AA17" s="92">
        <f>+'Ark1'!W645</f>
        <v>22.603719599427755</v>
      </c>
      <c r="AB17" s="90"/>
      <c r="AC17" s="147">
        <f>+'Ark1'!X645</f>
        <v>97.711015736766797</v>
      </c>
      <c r="AD17" s="147">
        <f>+'Ark1'!Y645</f>
        <v>86.838340486409152</v>
      </c>
      <c r="AE17" s="92">
        <f>+'Ark1'!Z645</f>
        <v>58.941344778254638</v>
      </c>
      <c r="AF17" s="89">
        <f>+'Ark1'!AA645</f>
        <v>13.343633741044624</v>
      </c>
      <c r="AG17" s="89">
        <f>+'Ark1'!AB645</f>
        <v>1.9347936945708928</v>
      </c>
      <c r="AH17" s="89">
        <f>+'Ark1'!AC645</f>
        <v>2.3337775624018118</v>
      </c>
      <c r="AI17" s="89">
        <f t="shared" si="1"/>
        <v>5.1548904833836851</v>
      </c>
      <c r="AJ17" s="147">
        <f t="shared" si="2"/>
        <v>1.606896551724138</v>
      </c>
      <c r="AK17" s="45"/>
      <c r="AL17" s="22"/>
      <c r="AM17" s="22"/>
      <c r="AN17" s="22"/>
      <c r="AU17" s="47"/>
    </row>
    <row r="18" spans="1:47" ht="15.6">
      <c r="A18" s="45"/>
      <c r="B18" s="88">
        <f>+'Ark1'!C646</f>
        <v>2023</v>
      </c>
      <c r="C18" s="88">
        <f>+'Ark1'!G646</f>
        <v>4</v>
      </c>
      <c r="D18" s="89" t="str">
        <f>VLOOKUP(C18,RNR!$G$2:$H$5,2)</f>
        <v>Nord</v>
      </c>
      <c r="E18" s="88">
        <f>+'Ark1'!Q646</f>
        <v>360</v>
      </c>
      <c r="F18" s="98">
        <f>+E18-E25</f>
        <v>360</v>
      </c>
      <c r="G18" s="412">
        <f>+'Ark1'!R646</f>
        <v>637</v>
      </c>
      <c r="H18" s="98">
        <f>+G18-G25</f>
        <v>637</v>
      </c>
      <c r="I18" s="92">
        <f>+'Ark1'!AG646</f>
        <v>12.965601465499699</v>
      </c>
      <c r="J18" s="152">
        <f>+I18-I25</f>
        <v>12.965601465499699</v>
      </c>
      <c r="K18" s="92">
        <f>+'Ark1'!AH646</f>
        <v>12.108971599885971</v>
      </c>
      <c r="L18" s="90"/>
      <c r="M18" s="129">
        <f>+'Ark1'!AI646</f>
        <v>41</v>
      </c>
      <c r="N18" s="422"/>
      <c r="O18" s="426">
        <f t="shared" si="0"/>
        <v>6.4364207221350078</v>
      </c>
      <c r="P18" s="427"/>
      <c r="Q18" s="89">
        <f>+'Ark1'!S646</f>
        <v>7.8979591836734686</v>
      </c>
      <c r="R18" s="119">
        <f>+Q18-Q25</f>
        <v>7.8979591836734686</v>
      </c>
      <c r="S18" s="129">
        <f>+'Ark1'!AJ646</f>
        <v>119.3780487804878</v>
      </c>
      <c r="T18" s="423"/>
      <c r="U18" s="124">
        <f>+'Ark1'!AK646</f>
        <v>24.564096717082521</v>
      </c>
      <c r="V18" s="46"/>
      <c r="W18" s="89">
        <f>+'Ark1'!T646</f>
        <v>6.6828885400314002</v>
      </c>
      <c r="X18" s="119">
        <f>+W18-W25</f>
        <v>6.6828885400314002</v>
      </c>
      <c r="Y18" s="89">
        <f>+'Ark1'!U646</f>
        <v>39.496703296703274</v>
      </c>
      <c r="Z18" s="119">
        <f>+Y18-Y25</f>
        <v>39.496703296703274</v>
      </c>
      <c r="AA18" s="92">
        <f>+'Ark1'!W646</f>
        <v>15.855572998430141</v>
      </c>
      <c r="AB18" s="90"/>
      <c r="AC18" s="147">
        <f>+'Ark1'!X646</f>
        <v>98.273155416012571</v>
      </c>
      <c r="AD18" s="147">
        <f>+'Ark1'!Y646</f>
        <v>92.778649921507039</v>
      </c>
      <c r="AE18" s="92">
        <f>+'Ark1'!Z646</f>
        <v>63.579277864992143</v>
      </c>
      <c r="AF18" s="89">
        <f>+'Ark1'!AA646</f>
        <v>11.550185566473624</v>
      </c>
      <c r="AG18" s="89">
        <f>+'Ark1'!AB646</f>
        <v>2.0220011796990889</v>
      </c>
      <c r="AH18" s="89">
        <f>+'Ark1'!AC646</f>
        <v>1.9051048851361037</v>
      </c>
      <c r="AI18" s="89">
        <f t="shared" si="1"/>
        <v>5.0008745776187613</v>
      </c>
      <c r="AJ18" s="147">
        <f t="shared" si="2"/>
        <v>1.7694444444444444</v>
      </c>
      <c r="AK18" s="45"/>
      <c r="AL18" s="22"/>
      <c r="AM18" s="22"/>
      <c r="AN18" s="22"/>
      <c r="AU18" s="47"/>
    </row>
    <row r="19" spans="1:47">
      <c r="A19" s="45"/>
      <c r="B19" s="45"/>
      <c r="C19" s="45"/>
      <c r="D19" s="45"/>
      <c r="E19" s="45"/>
      <c r="F19" s="45"/>
      <c r="G19" s="407"/>
      <c r="H19" s="45"/>
      <c r="I19" s="45"/>
      <c r="J19" s="45"/>
      <c r="K19" s="45"/>
      <c r="L19" s="90"/>
      <c r="M19" s="71"/>
      <c r="N19" s="422"/>
      <c r="O19" s="422"/>
      <c r="P19" s="427"/>
      <c r="Q19" s="45"/>
      <c r="R19" s="45"/>
      <c r="S19" s="45"/>
      <c r="T19" s="423"/>
      <c r="U19" s="45"/>
      <c r="V19" s="46"/>
      <c r="W19" s="45"/>
      <c r="X19" s="45"/>
      <c r="Y19" s="45"/>
      <c r="Z19" s="45"/>
      <c r="AA19" s="45"/>
      <c r="AB19" s="90"/>
      <c r="AC19" s="45"/>
      <c r="AD19" s="45"/>
      <c r="AE19" s="45"/>
      <c r="AF19" s="45"/>
      <c r="AG19" s="45"/>
      <c r="AH19" s="45"/>
      <c r="AI19" s="45"/>
      <c r="AJ19" s="45"/>
      <c r="AK19" s="45"/>
      <c r="AL19" s="22"/>
      <c r="AM19" s="22"/>
      <c r="AN19" s="22"/>
      <c r="AU19" s="47"/>
    </row>
    <row r="20" spans="1:47" ht="15.6">
      <c r="A20" s="45"/>
      <c r="B20" s="88">
        <f>+'Ark1'!C647</f>
        <v>2022</v>
      </c>
      <c r="C20" s="88">
        <f>+'Ark1'!G647</f>
        <v>1</v>
      </c>
      <c r="D20" s="89" t="str">
        <f>VLOOKUP(C20,RNR!$G$2:$H$5,2)</f>
        <v>Øst</v>
      </c>
      <c r="E20" s="88">
        <f>+'Ark1'!Q647</f>
        <v>965</v>
      </c>
      <c r="F20" s="98">
        <f>+E20-E26</f>
        <v>965</v>
      </c>
      <c r="G20" s="412">
        <f>+'Ark1'!R647</f>
        <v>1570</v>
      </c>
      <c r="H20" s="98">
        <f>+G20-G26</f>
        <v>1570</v>
      </c>
      <c r="I20" s="92">
        <f>+'Ark1'!AG647</f>
        <v>31.349840255591051</v>
      </c>
      <c r="J20" s="152">
        <f>+I20-I26</f>
        <v>31.349840255591051</v>
      </c>
      <c r="K20" s="92">
        <f>+'Ark1'!AH647</f>
        <v>31.871944677761224</v>
      </c>
      <c r="L20" s="90"/>
      <c r="M20" s="71"/>
      <c r="N20" s="422"/>
      <c r="O20" s="422"/>
      <c r="P20" s="427"/>
      <c r="Q20" s="89">
        <f>+'Ark1'!S647</f>
        <v>7.9108280254777057</v>
      </c>
      <c r="R20" s="119">
        <f>+Q20-Q26</f>
        <v>7.9108280254777057</v>
      </c>
      <c r="S20" s="119"/>
      <c r="T20" s="423"/>
      <c r="U20" s="119"/>
      <c r="V20" s="119"/>
      <c r="W20" s="89">
        <f>+'Ark1'!T647</f>
        <v>7.1267515923566886</v>
      </c>
      <c r="X20" s="119">
        <f>+W20-W26</f>
        <v>7.1267515923566886</v>
      </c>
      <c r="Y20" s="89">
        <f>+'Ark1'!U647</f>
        <v>44.260859872611405</v>
      </c>
      <c r="Z20" s="119">
        <f>+Y20-Y26</f>
        <v>44.260859872611405</v>
      </c>
      <c r="AA20" s="92">
        <f>+'Ark1'!W647</f>
        <v>20.636942675159226</v>
      </c>
      <c r="AB20" s="90"/>
      <c r="AC20" s="147">
        <f>+'Ark1'!X647</f>
        <v>99.808917197452189</v>
      </c>
      <c r="AD20" s="147">
        <f>+'Ark1'!Y647</f>
        <v>98.089171974522273</v>
      </c>
      <c r="AE20" s="92">
        <f>+'Ark1'!Z647</f>
        <v>77.133757961783445</v>
      </c>
      <c r="AF20" s="89">
        <f>+'Ark1'!AA647</f>
        <v>11.45693929123504</v>
      </c>
      <c r="AG20" s="89">
        <f>+'Ark1'!AB647</f>
        <v>1.8208830928812236</v>
      </c>
      <c r="AH20" s="89">
        <f>+'Ark1'!AC647</f>
        <v>2.0777524041481281</v>
      </c>
      <c r="AI20" s="89">
        <f t="shared" si="1"/>
        <v>5.5949718196457257</v>
      </c>
      <c r="AJ20" s="147">
        <f t="shared" si="2"/>
        <v>1.6269430051813472</v>
      </c>
      <c r="AK20" s="45"/>
      <c r="AL20" s="22"/>
      <c r="AM20" s="22"/>
      <c r="AN20" s="22"/>
      <c r="AU20" s="47"/>
    </row>
    <row r="21" spans="1:47" ht="15.6">
      <c r="A21" s="45"/>
      <c r="B21" s="88">
        <f>+'Ark1'!C648</f>
        <v>2022</v>
      </c>
      <c r="C21" s="88">
        <f>+'Ark1'!G648</f>
        <v>2</v>
      </c>
      <c r="D21" s="89" t="str">
        <f>VLOOKUP(C21,RNR!$G$2:$H$5,2)</f>
        <v>Vest</v>
      </c>
      <c r="E21" s="88">
        <f>+'Ark1'!Q648</f>
        <v>1416</v>
      </c>
      <c r="F21" s="98">
        <f>+E21-E27</f>
        <v>1416</v>
      </c>
      <c r="G21" s="412">
        <f>+'Ark1'!R648</f>
        <v>2039</v>
      </c>
      <c r="H21" s="98">
        <f>+G21-G27</f>
        <v>2039</v>
      </c>
      <c r="I21" s="92">
        <f>+'Ark1'!AG648</f>
        <v>40.714856230031963</v>
      </c>
      <c r="J21" s="152">
        <f>+I21-I27</f>
        <v>40.714856230031963</v>
      </c>
      <c r="K21" s="92">
        <f>+'Ark1'!AH648</f>
        <v>41.635037222168471</v>
      </c>
      <c r="L21" s="90"/>
      <c r="M21" s="71"/>
      <c r="N21" s="422"/>
      <c r="O21" s="422"/>
      <c r="P21" s="427"/>
      <c r="Q21" s="89">
        <f>+'Ark1'!S648</f>
        <v>8.3491907797940144</v>
      </c>
      <c r="R21" s="119">
        <f>+Q21-Q27</f>
        <v>8.3491907797940144</v>
      </c>
      <c r="S21" s="119"/>
      <c r="T21" s="423"/>
      <c r="U21" s="119"/>
      <c r="V21" s="119"/>
      <c r="W21" s="89">
        <f>+'Ark1'!T648</f>
        <v>7.2069641981363395</v>
      </c>
      <c r="X21" s="119">
        <f>+W21-W27</f>
        <v>7.2069641981363395</v>
      </c>
      <c r="Y21" s="89">
        <f>+'Ark1'!U648</f>
        <v>44.519744973026086</v>
      </c>
      <c r="Z21" s="119">
        <f>+Y21-Y27</f>
        <v>44.519744973026086</v>
      </c>
      <c r="AA21" s="92">
        <f>+'Ark1'!W648</f>
        <v>25.061304561059341</v>
      </c>
      <c r="AB21" s="90"/>
      <c r="AC21" s="147">
        <f>+'Ark1'!X648</f>
        <v>99.117214320745475</v>
      </c>
      <c r="AD21" s="147">
        <f>+'Ark1'!Y648</f>
        <v>94.409024031387929</v>
      </c>
      <c r="AE21" s="92">
        <f>+'Ark1'!Z648</f>
        <v>75.576262873957802</v>
      </c>
      <c r="AF21" s="89">
        <f>+'Ark1'!AA648</f>
        <v>13.083633278573839</v>
      </c>
      <c r="AG21" s="89">
        <f>+'Ark1'!AB648</f>
        <v>1.790577507425039</v>
      </c>
      <c r="AH21" s="89">
        <f>+'Ark1'!AC648</f>
        <v>2.1368874419059618</v>
      </c>
      <c r="AI21" s="89">
        <f t="shared" si="1"/>
        <v>5.3322227443609149</v>
      </c>
      <c r="AJ21" s="147">
        <f t="shared" si="2"/>
        <v>1.4399717514124293</v>
      </c>
      <c r="AK21" s="45"/>
      <c r="AL21" s="22"/>
      <c r="AM21" s="22"/>
      <c r="AN21" s="22"/>
      <c r="AU21" s="47"/>
    </row>
    <row r="22" spans="1:47" ht="15.6">
      <c r="A22" s="45"/>
      <c r="B22" s="88">
        <f>+'Ark1'!C649</f>
        <v>2022</v>
      </c>
      <c r="C22" s="88">
        <f>+'Ark1'!G649</f>
        <v>3</v>
      </c>
      <c r="D22" s="89" t="str">
        <f>VLOOKUP(C22,RNR!$G$2:$H$5,2)</f>
        <v>Midt</v>
      </c>
      <c r="E22" s="88">
        <f>+'Ark1'!Q649</f>
        <v>490</v>
      </c>
      <c r="F22" s="98">
        <f>+E22-E28</f>
        <v>490</v>
      </c>
      <c r="G22" s="412">
        <f>+'Ark1'!R649</f>
        <v>744</v>
      </c>
      <c r="H22" s="98">
        <f>+G22-G28</f>
        <v>744</v>
      </c>
      <c r="I22" s="92">
        <f>+'Ark1'!AG649</f>
        <v>14.856230031948876</v>
      </c>
      <c r="J22" s="152">
        <f>+I22-I28</f>
        <v>14.856230031948876</v>
      </c>
      <c r="K22" s="92">
        <f>+'Ark1'!AH649</f>
        <v>14.12524750910813</v>
      </c>
      <c r="L22" s="90"/>
      <c r="M22" s="71"/>
      <c r="N22" s="422"/>
      <c r="O22" s="422"/>
      <c r="P22" s="427"/>
      <c r="Q22" s="89">
        <f>+'Ark1'!S649</f>
        <v>7.846774193548387</v>
      </c>
      <c r="R22" s="119">
        <f>+Q22-Q28</f>
        <v>7.846774193548387</v>
      </c>
      <c r="S22" s="119"/>
      <c r="T22" s="423"/>
      <c r="U22" s="119"/>
      <c r="V22" s="119"/>
      <c r="W22" s="89">
        <f>+'Ark1'!T649</f>
        <v>7.3319892473118271</v>
      </c>
      <c r="X22" s="119">
        <f>+W22-W28</f>
        <v>7.3319892473118271</v>
      </c>
      <c r="Y22" s="89">
        <f>+'Ark1'!U649</f>
        <v>41.393682795698901</v>
      </c>
      <c r="Z22" s="119">
        <f>+Y22-Y28</f>
        <v>41.393682795698901</v>
      </c>
      <c r="AA22" s="92">
        <f>+'Ark1'!W649</f>
        <v>23.9247311827957</v>
      </c>
      <c r="AB22" s="90"/>
      <c r="AC22" s="147">
        <f>+'Ark1'!X649</f>
        <v>99.327956989247326</v>
      </c>
      <c r="AD22" s="147">
        <f>+'Ark1'!Y649</f>
        <v>94.892473118279554</v>
      </c>
      <c r="AE22" s="92">
        <f>+'Ark1'!Z649</f>
        <v>66.8010752688172</v>
      </c>
      <c r="AF22" s="89">
        <f>+'Ark1'!AA649</f>
        <v>12.265635200311644</v>
      </c>
      <c r="AG22" s="89">
        <f>+'Ark1'!AB649</f>
        <v>1.7645448779871824</v>
      </c>
      <c r="AH22" s="89">
        <f>+'Ark1'!AC649</f>
        <v>1.7836619092014028</v>
      </c>
      <c r="AI22" s="89">
        <f t="shared" si="1"/>
        <v>5.2752483727303838</v>
      </c>
      <c r="AJ22" s="147">
        <f t="shared" si="2"/>
        <v>1.5183673469387755</v>
      </c>
      <c r="AK22" s="45"/>
      <c r="AL22" s="22"/>
      <c r="AM22" s="22"/>
      <c r="AN22" s="22"/>
      <c r="AU22" s="47"/>
    </row>
    <row r="23" spans="1:47" ht="15.6">
      <c r="A23" s="45"/>
      <c r="B23" s="88">
        <f>+'Ark1'!C650</f>
        <v>2022</v>
      </c>
      <c r="C23" s="88">
        <f>+'Ark1'!G650</f>
        <v>4</v>
      </c>
      <c r="D23" s="89" t="str">
        <f>VLOOKUP(C23,RNR!$G$2:$H$5,2)</f>
        <v>Nord</v>
      </c>
      <c r="E23" s="88">
        <f>+'Ark1'!Q650</f>
        <v>374</v>
      </c>
      <c r="F23" s="98">
        <f>+E23-E30</f>
        <v>374</v>
      </c>
      <c r="G23" s="412">
        <f>+'Ark1'!R650</f>
        <v>655</v>
      </c>
      <c r="H23" s="98">
        <f>+G23-G30</f>
        <v>655</v>
      </c>
      <c r="I23" s="92">
        <f>+'Ark1'!AG650</f>
        <v>13.079073482428116</v>
      </c>
      <c r="J23" s="152">
        <f>+I23-I30</f>
        <v>13.079073482428116</v>
      </c>
      <c r="K23" s="92">
        <f>+'Ark1'!AH650</f>
        <v>12.367770590962156</v>
      </c>
      <c r="L23" s="90"/>
      <c r="M23" s="71"/>
      <c r="N23" s="422"/>
      <c r="O23" s="422"/>
      <c r="P23" s="427"/>
      <c r="Q23" s="89">
        <f>+'Ark1'!S650</f>
        <v>7.9740458015267182</v>
      </c>
      <c r="R23" s="119">
        <f>+Q23-Q30</f>
        <v>7.9740458015267182</v>
      </c>
      <c r="S23" s="119"/>
      <c r="T23" s="423"/>
      <c r="U23" s="119"/>
      <c r="V23" s="119"/>
      <c r="W23" s="89">
        <f>+'Ark1'!T650</f>
        <v>6.6717557251908399</v>
      </c>
      <c r="X23" s="119">
        <f>+W23-W30</f>
        <v>6.6717557251908399</v>
      </c>
      <c r="Y23" s="89">
        <f>+'Ark1'!U650</f>
        <v>41.168122137404609</v>
      </c>
      <c r="Z23" s="119">
        <f>+Y23-Y30</f>
        <v>41.168122137404609</v>
      </c>
      <c r="AA23" s="92">
        <f>+'Ark1'!W650</f>
        <v>17.404580152671748</v>
      </c>
      <c r="AB23" s="90"/>
      <c r="AC23" s="147">
        <f>+'Ark1'!X650</f>
        <v>98.625954198473281</v>
      </c>
      <c r="AD23" s="147">
        <f>+'Ark1'!Y650</f>
        <v>93.43511450381682</v>
      </c>
      <c r="AE23" s="92">
        <f>+'Ark1'!Z650</f>
        <v>69.007633587786259</v>
      </c>
      <c r="AF23" s="89">
        <f>+'Ark1'!AA650</f>
        <v>12.00912487612743</v>
      </c>
      <c r="AG23" s="89">
        <f>+'Ark1'!AB650</f>
        <v>2.1952616490582373</v>
      </c>
      <c r="AH23" s="89">
        <f>+'Ark1'!AC650</f>
        <v>2.0130973745863501</v>
      </c>
      <c r="AI23" s="89">
        <f t="shared" si="1"/>
        <v>5.1627646946199537</v>
      </c>
      <c r="AJ23" s="147">
        <f t="shared" si="2"/>
        <v>1.7513368983957218</v>
      </c>
      <c r="AK23" s="45"/>
      <c r="AL23" s="22"/>
      <c r="AM23" s="22"/>
      <c r="AN23" s="22"/>
      <c r="AU23" s="47"/>
    </row>
    <row r="24" spans="1:47">
      <c r="A24" s="45"/>
      <c r="B24" s="45"/>
      <c r="C24" s="45"/>
      <c r="D24" s="45"/>
      <c r="E24" s="45"/>
      <c r="F24" s="45"/>
      <c r="G24" s="407"/>
      <c r="H24" s="45"/>
      <c r="I24" s="45"/>
      <c r="J24" s="45"/>
      <c r="K24" s="45"/>
      <c r="L24" s="90"/>
      <c r="M24" s="71"/>
      <c r="N24" s="422"/>
      <c r="O24" s="422"/>
      <c r="P24" s="427"/>
      <c r="Q24" s="45"/>
      <c r="R24" s="45"/>
      <c r="S24" s="45"/>
      <c r="T24" s="423"/>
      <c r="U24" s="45"/>
      <c r="V24" s="45"/>
      <c r="W24" s="45"/>
      <c r="X24" s="45"/>
      <c r="Y24" s="45"/>
      <c r="Z24" s="45"/>
      <c r="AA24" s="45"/>
      <c r="AB24" s="90"/>
      <c r="AC24" s="45"/>
      <c r="AD24" s="45"/>
      <c r="AE24" s="45"/>
      <c r="AF24" s="45"/>
      <c r="AG24" s="45"/>
      <c r="AH24" s="45"/>
      <c r="AI24" s="45"/>
      <c r="AJ24" s="45"/>
      <c r="AK24" s="45"/>
      <c r="AL24" s="22"/>
      <c r="AM24" s="22"/>
      <c r="AN24" s="22"/>
      <c r="AU24" s="47"/>
    </row>
    <row r="25" spans="1:47" ht="15.6">
      <c r="A25" s="45"/>
      <c r="B25" s="88">
        <f>+'Ark1'!C651</f>
        <v>2021</v>
      </c>
      <c r="C25" s="88">
        <f>+'Ark1'!G651</f>
        <v>1</v>
      </c>
      <c r="D25" s="89" t="str">
        <f>VLOOKUP(C25,RNR!$G$2:$H$5,2)</f>
        <v>Øst</v>
      </c>
      <c r="E25" s="88">
        <f>+'Ark1'!Q651</f>
        <v>0</v>
      </c>
      <c r="F25" s="98">
        <f>+E25-E31</f>
        <v>0</v>
      </c>
      <c r="G25" s="412">
        <f>+'Ark1'!R651</f>
        <v>0</v>
      </c>
      <c r="H25" s="98">
        <f>+G25-G31</f>
        <v>0</v>
      </c>
      <c r="I25" s="92">
        <f>+'Ark1'!AG651</f>
        <v>0</v>
      </c>
      <c r="J25" s="152">
        <f>+I25-I31</f>
        <v>0</v>
      </c>
      <c r="K25" s="92">
        <f>+'Ark1'!AH651</f>
        <v>0</v>
      </c>
      <c r="L25" s="90"/>
      <c r="M25" s="71"/>
      <c r="N25" s="422"/>
      <c r="O25" s="422"/>
      <c r="P25" s="427"/>
      <c r="Q25" s="89">
        <f>+'Ark1'!S651</f>
        <v>0</v>
      </c>
      <c r="R25" s="119">
        <f>+Q25-Q31</f>
        <v>0</v>
      </c>
      <c r="S25" s="119"/>
      <c r="T25" s="119"/>
      <c r="U25" s="119"/>
      <c r="V25" s="119"/>
      <c r="W25" s="89">
        <f>+'Ark1'!T651</f>
        <v>0</v>
      </c>
      <c r="X25" s="119">
        <f>+W25-W31</f>
        <v>0</v>
      </c>
      <c r="Y25" s="89">
        <f>+'Ark1'!U651</f>
        <v>0</v>
      </c>
      <c r="Z25" s="119">
        <f>+Y25-Y31</f>
        <v>0</v>
      </c>
      <c r="AA25" s="92">
        <f>+'Ark1'!W651</f>
        <v>0</v>
      </c>
      <c r="AB25" s="90"/>
      <c r="AC25" s="147">
        <f>+'Ark1'!X651</f>
        <v>0</v>
      </c>
      <c r="AD25" s="147">
        <f>+'Ark1'!Y651</f>
        <v>0</v>
      </c>
      <c r="AE25" s="92">
        <f>+'Ark1'!Z651</f>
        <v>0</v>
      </c>
      <c r="AF25" s="89">
        <f>+'Ark1'!AA651</f>
        <v>0</v>
      </c>
      <c r="AG25" s="89">
        <f>+'Ark1'!AB651</f>
        <v>0</v>
      </c>
      <c r="AH25" s="89">
        <f>+'Ark1'!AC651</f>
        <v>0</v>
      </c>
      <c r="AI25" s="89" t="e">
        <f t="shared" si="1"/>
        <v>#DIV/0!</v>
      </c>
      <c r="AJ25" s="147" t="e">
        <f t="shared" si="2"/>
        <v>#DIV/0!</v>
      </c>
      <c r="AK25" s="45"/>
      <c r="AL25" s="22"/>
      <c r="AM25" s="22"/>
      <c r="AN25" s="22"/>
      <c r="AU25" s="47"/>
    </row>
    <row r="26" spans="1:47" ht="15.6">
      <c r="A26" s="45"/>
      <c r="B26" s="88">
        <f>+'Ark1'!C652</f>
        <v>2021</v>
      </c>
      <c r="C26" s="88">
        <f>+'Ark1'!G652</f>
        <v>2</v>
      </c>
      <c r="D26" s="89" t="str">
        <f>VLOOKUP(C26,RNR!$G$2:$H$5,2)</f>
        <v>Vest</v>
      </c>
      <c r="E26" s="88">
        <f>+'Ark1'!Q652</f>
        <v>0</v>
      </c>
      <c r="F26" s="98">
        <f>+E26-E32</f>
        <v>0</v>
      </c>
      <c r="G26" s="412">
        <f>+'Ark1'!R652</f>
        <v>0</v>
      </c>
      <c r="H26" s="98">
        <f>+G26-G32</f>
        <v>0</v>
      </c>
      <c r="I26" s="92">
        <f>+'Ark1'!AG652</f>
        <v>0</v>
      </c>
      <c r="J26" s="152">
        <f>+I26-I32</f>
        <v>0</v>
      </c>
      <c r="K26" s="92">
        <f>+'Ark1'!AH652</f>
        <v>0</v>
      </c>
      <c r="L26" s="90"/>
      <c r="M26" s="71"/>
      <c r="N26" s="422"/>
      <c r="O26" s="422"/>
      <c r="P26" s="427"/>
      <c r="Q26" s="89">
        <f>+'Ark1'!S652</f>
        <v>0</v>
      </c>
      <c r="R26" s="119">
        <f>+Q26-Q32</f>
        <v>0</v>
      </c>
      <c r="S26" s="119"/>
      <c r="T26" s="119"/>
      <c r="U26" s="119"/>
      <c r="V26" s="119"/>
      <c r="W26" s="89">
        <f>+'Ark1'!T652</f>
        <v>0</v>
      </c>
      <c r="X26" s="119">
        <f>+W26-W32</f>
        <v>0</v>
      </c>
      <c r="Y26" s="89">
        <f>+'Ark1'!U652</f>
        <v>0</v>
      </c>
      <c r="Z26" s="119">
        <f>+Y26-Y32</f>
        <v>0</v>
      </c>
      <c r="AA26" s="92">
        <f>+'Ark1'!W652</f>
        <v>0</v>
      </c>
      <c r="AB26" s="90"/>
      <c r="AC26" s="147">
        <f>+'Ark1'!X652</f>
        <v>0</v>
      </c>
      <c r="AD26" s="147">
        <f>+'Ark1'!Y652</f>
        <v>0</v>
      </c>
      <c r="AE26" s="92">
        <f>+'Ark1'!Z652</f>
        <v>0</v>
      </c>
      <c r="AF26" s="89">
        <f>+'Ark1'!AA652</f>
        <v>0</v>
      </c>
      <c r="AG26" s="89">
        <f>+'Ark1'!AB652</f>
        <v>0</v>
      </c>
      <c r="AH26" s="89">
        <f>+'Ark1'!AC652</f>
        <v>0</v>
      </c>
      <c r="AI26" s="89" t="e">
        <f t="shared" si="1"/>
        <v>#DIV/0!</v>
      </c>
      <c r="AJ26" s="147" t="e">
        <f t="shared" si="2"/>
        <v>#DIV/0!</v>
      </c>
      <c r="AK26" s="45"/>
      <c r="AL26" s="22"/>
      <c r="AM26" s="22"/>
      <c r="AN26" s="22"/>
      <c r="AU26" s="19"/>
    </row>
    <row r="27" spans="1:47" ht="15.6">
      <c r="A27" s="45"/>
      <c r="B27" s="88">
        <f>+'Ark1'!C653</f>
        <v>2021</v>
      </c>
      <c r="C27" s="88">
        <f>+'Ark1'!G653</f>
        <v>3</v>
      </c>
      <c r="D27" s="89" t="str">
        <f>VLOOKUP(C27,RNR!$G$2:$H$5,2)</f>
        <v>Midt</v>
      </c>
      <c r="E27" s="88">
        <f>+'Ark1'!Q653</f>
        <v>0</v>
      </c>
      <c r="F27" s="98">
        <f>+E27-E33</f>
        <v>0</v>
      </c>
      <c r="G27" s="412">
        <f>+'Ark1'!R653</f>
        <v>0</v>
      </c>
      <c r="H27" s="98">
        <f>+G27-G33</f>
        <v>0</v>
      </c>
      <c r="I27" s="92">
        <f>+'Ark1'!AG653</f>
        <v>0</v>
      </c>
      <c r="J27" s="152">
        <f>+I27-I33</f>
        <v>0</v>
      </c>
      <c r="K27" s="92">
        <f>+'Ark1'!AH653</f>
        <v>0</v>
      </c>
      <c r="L27" s="90"/>
      <c r="M27" s="71"/>
      <c r="N27" s="422"/>
      <c r="O27" s="422"/>
      <c r="P27" s="427"/>
      <c r="Q27" s="89">
        <f>+'Ark1'!S653</f>
        <v>0</v>
      </c>
      <c r="R27" s="119">
        <f>+Q27-Q33</f>
        <v>0</v>
      </c>
      <c r="S27" s="119"/>
      <c r="T27" s="119"/>
      <c r="U27" s="119"/>
      <c r="V27" s="119"/>
      <c r="W27" s="89">
        <f>+'Ark1'!T653</f>
        <v>0</v>
      </c>
      <c r="X27" s="119">
        <f>+W27-W33</f>
        <v>0</v>
      </c>
      <c r="Y27" s="89">
        <f>+'Ark1'!U653</f>
        <v>0</v>
      </c>
      <c r="Z27" s="119">
        <f>+Y27-Y33</f>
        <v>0</v>
      </c>
      <c r="AA27" s="92">
        <f>+'Ark1'!W653</f>
        <v>0</v>
      </c>
      <c r="AB27" s="90"/>
      <c r="AC27" s="147">
        <f>+'Ark1'!X653</f>
        <v>0</v>
      </c>
      <c r="AD27" s="147">
        <f>+'Ark1'!Y653</f>
        <v>0</v>
      </c>
      <c r="AE27" s="92">
        <f>+'Ark1'!Z653</f>
        <v>0</v>
      </c>
      <c r="AF27" s="89">
        <f>+'Ark1'!AA653</f>
        <v>0</v>
      </c>
      <c r="AG27" s="89">
        <f>+'Ark1'!AB653</f>
        <v>0</v>
      </c>
      <c r="AH27" s="89">
        <f>+'Ark1'!AC653</f>
        <v>0</v>
      </c>
      <c r="AI27" s="89" t="e">
        <f t="shared" si="1"/>
        <v>#DIV/0!</v>
      </c>
      <c r="AJ27" s="147" t="e">
        <f t="shared" si="2"/>
        <v>#DIV/0!</v>
      </c>
      <c r="AK27" s="45"/>
      <c r="AL27" s="22"/>
      <c r="AM27" s="22"/>
      <c r="AN27" s="22"/>
      <c r="AU27" s="19"/>
    </row>
    <row r="28" spans="1:47" ht="15.6">
      <c r="A28" s="45"/>
      <c r="B28" s="88">
        <f>+'Ark1'!C654</f>
        <v>2021</v>
      </c>
      <c r="C28" s="88">
        <f>+'Ark1'!G654</f>
        <v>4</v>
      </c>
      <c r="D28" s="89" t="str">
        <f>VLOOKUP(C28,RNR!$G$2:$H$5,2)</f>
        <v>Nord</v>
      </c>
      <c r="E28" s="88">
        <f>+'Ark1'!Q654</f>
        <v>0</v>
      </c>
      <c r="F28" s="98">
        <f>+E28-E35</f>
        <v>0</v>
      </c>
      <c r="G28" s="412">
        <f>+'Ark1'!R654</f>
        <v>0</v>
      </c>
      <c r="H28" s="98">
        <f>+G28-G35</f>
        <v>0</v>
      </c>
      <c r="I28" s="92">
        <f>+'Ark1'!AG654</f>
        <v>0</v>
      </c>
      <c r="J28" s="152">
        <f>+I28-I35</f>
        <v>0</v>
      </c>
      <c r="K28" s="92">
        <f>+'Ark1'!AH654</f>
        <v>0</v>
      </c>
      <c r="L28" s="90"/>
      <c r="M28" s="71"/>
      <c r="N28" s="422"/>
      <c r="O28" s="422"/>
      <c r="P28" s="427"/>
      <c r="Q28" s="89">
        <f>+'Ark1'!S654</f>
        <v>0</v>
      </c>
      <c r="R28" s="119">
        <f>+Q28-Q35</f>
        <v>0</v>
      </c>
      <c r="S28" s="119"/>
      <c r="T28" s="119"/>
      <c r="U28" s="119"/>
      <c r="V28" s="119"/>
      <c r="W28" s="89">
        <f>+'Ark1'!T654</f>
        <v>0</v>
      </c>
      <c r="X28" s="119">
        <f>+W28-W35</f>
        <v>0</v>
      </c>
      <c r="Y28" s="89">
        <f>+'Ark1'!U654</f>
        <v>0</v>
      </c>
      <c r="Z28" s="119">
        <f>+Y28-Y35</f>
        <v>0</v>
      </c>
      <c r="AA28" s="92">
        <f>+'Ark1'!W654</f>
        <v>0</v>
      </c>
      <c r="AB28" s="90"/>
      <c r="AC28" s="147">
        <f>+'Ark1'!X654</f>
        <v>0</v>
      </c>
      <c r="AD28" s="147">
        <f>+'Ark1'!Y654</f>
        <v>0</v>
      </c>
      <c r="AE28" s="92">
        <f>+'Ark1'!Z654</f>
        <v>0</v>
      </c>
      <c r="AF28" s="89">
        <f>+'Ark1'!AA654</f>
        <v>0</v>
      </c>
      <c r="AG28" s="89">
        <f>+'Ark1'!AB654</f>
        <v>0</v>
      </c>
      <c r="AH28" s="89">
        <f>+'Ark1'!AC654</f>
        <v>0</v>
      </c>
      <c r="AI28" s="89" t="e">
        <f t="shared" si="1"/>
        <v>#DIV/0!</v>
      </c>
      <c r="AJ28" s="147" t="e">
        <f t="shared" si="2"/>
        <v>#DIV/0!</v>
      </c>
      <c r="AK28" s="45"/>
      <c r="AL28" s="22"/>
      <c r="AM28" s="22"/>
      <c r="AN28" s="22"/>
      <c r="AU28" s="19"/>
    </row>
    <row r="29" spans="1:47">
      <c r="A29" s="45"/>
      <c r="B29" s="45"/>
      <c r="C29" s="45"/>
      <c r="D29" s="45"/>
      <c r="E29" s="45"/>
      <c r="F29" s="45"/>
      <c r="G29" s="407"/>
      <c r="H29" s="45"/>
      <c r="I29" s="45"/>
      <c r="J29" s="45"/>
      <c r="K29" s="45"/>
      <c r="L29" s="90"/>
      <c r="M29" s="71"/>
      <c r="N29" s="422"/>
      <c r="O29" s="422"/>
      <c r="P29" s="427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90"/>
      <c r="AC29" s="45"/>
      <c r="AD29" s="45"/>
      <c r="AE29" s="45"/>
      <c r="AF29" s="45"/>
      <c r="AG29" s="45"/>
      <c r="AH29" s="45"/>
      <c r="AI29" s="45"/>
      <c r="AJ29" s="45"/>
      <c r="AK29" s="45"/>
      <c r="AL29" s="22"/>
      <c r="AM29" s="22"/>
      <c r="AN29" s="22"/>
      <c r="AU29" s="19"/>
    </row>
    <row r="30" spans="1:47" ht="15.6">
      <c r="A30" s="45"/>
      <c r="B30" s="88">
        <f>+'Ark1'!C655</f>
        <v>2020</v>
      </c>
      <c r="C30" s="88">
        <f>+'Ark1'!G655</f>
        <v>1</v>
      </c>
      <c r="D30" s="89" t="str">
        <f>VLOOKUP(C30,RNR!$G$2:$H$5,2)</f>
        <v>Øst</v>
      </c>
      <c r="E30" s="88">
        <f>+'Ark1'!Q655</f>
        <v>0</v>
      </c>
      <c r="F30" s="98">
        <f>+E30-E36</f>
        <v>0</v>
      </c>
      <c r="G30" s="412">
        <f>+'Ark1'!R655</f>
        <v>0</v>
      </c>
      <c r="H30" s="98">
        <f>+G30-G36</f>
        <v>0</v>
      </c>
      <c r="I30" s="92">
        <f>+'Ark1'!AG655</f>
        <v>0</v>
      </c>
      <c r="J30" s="152">
        <f>+I30-I36</f>
        <v>0</v>
      </c>
      <c r="K30" s="92">
        <f>+'Ark1'!AH655</f>
        <v>0</v>
      </c>
      <c r="L30" s="90"/>
      <c r="M30" s="71"/>
      <c r="N30" s="422"/>
      <c r="O30" s="422"/>
      <c r="P30" s="422"/>
      <c r="Q30" s="89">
        <f>+'Ark1'!S655</f>
        <v>0</v>
      </c>
      <c r="R30" s="119">
        <f>+Q30-Q36</f>
        <v>0</v>
      </c>
      <c r="S30" s="119"/>
      <c r="T30" s="119"/>
      <c r="U30" s="119"/>
      <c r="V30" s="119"/>
      <c r="W30" s="89">
        <f>+'Ark1'!T655</f>
        <v>0</v>
      </c>
      <c r="X30" s="119">
        <f>+W30-W36</f>
        <v>0</v>
      </c>
      <c r="Y30" s="89">
        <f>+'Ark1'!U655</f>
        <v>0</v>
      </c>
      <c r="Z30" s="119">
        <f>+Y30-Y36</f>
        <v>0</v>
      </c>
      <c r="AA30" s="92">
        <f>+'Ark1'!W655</f>
        <v>0</v>
      </c>
      <c r="AB30" s="90"/>
      <c r="AC30" s="147">
        <f>+'Ark1'!X655</f>
        <v>0</v>
      </c>
      <c r="AD30" s="147">
        <f>+'Ark1'!Y655</f>
        <v>0</v>
      </c>
      <c r="AE30" s="92">
        <f>+'Ark1'!Z655</f>
        <v>0</v>
      </c>
      <c r="AF30" s="89">
        <f>+'Ark1'!AA655</f>
        <v>0</v>
      </c>
      <c r="AG30" s="89">
        <f>+'Ark1'!AB655</f>
        <v>0</v>
      </c>
      <c r="AH30" s="89">
        <f>+'Ark1'!AC655</f>
        <v>0</v>
      </c>
      <c r="AI30" s="89" t="e">
        <f t="shared" si="1"/>
        <v>#DIV/0!</v>
      </c>
      <c r="AJ30" s="147" t="e">
        <f t="shared" si="2"/>
        <v>#DIV/0!</v>
      </c>
      <c r="AK30" s="45"/>
      <c r="AL30" s="22"/>
      <c r="AM30" s="22"/>
      <c r="AN30" s="22"/>
      <c r="AU30" s="19"/>
    </row>
    <row r="31" spans="1:47" ht="15.6">
      <c r="A31" s="45"/>
      <c r="B31" s="88">
        <f>+'Ark1'!C656</f>
        <v>2020</v>
      </c>
      <c r="C31" s="88">
        <f>+'Ark1'!G656</f>
        <v>2</v>
      </c>
      <c r="D31" s="89" t="str">
        <f>VLOOKUP(C31,RNR!$G$2:$H$5,2)</f>
        <v>Vest</v>
      </c>
      <c r="E31" s="88">
        <f>+'Ark1'!Q656</f>
        <v>0</v>
      </c>
      <c r="F31" s="98">
        <f>+E31-E37</f>
        <v>0</v>
      </c>
      <c r="G31" s="412">
        <f>+'Ark1'!R656</f>
        <v>0</v>
      </c>
      <c r="H31" s="98">
        <f>+G31-G37</f>
        <v>0</v>
      </c>
      <c r="I31" s="92">
        <f>+'Ark1'!AG656</f>
        <v>0</v>
      </c>
      <c r="J31" s="152">
        <f>+I31-I37</f>
        <v>0</v>
      </c>
      <c r="K31" s="92">
        <f>+'Ark1'!AH656</f>
        <v>0</v>
      </c>
      <c r="L31" s="90"/>
      <c r="M31" s="71"/>
      <c r="N31" s="422"/>
      <c r="O31" s="422"/>
      <c r="P31" s="422"/>
      <c r="Q31" s="89">
        <f>+'Ark1'!S656</f>
        <v>0</v>
      </c>
      <c r="R31" s="119">
        <f>+Q31-Q37</f>
        <v>0</v>
      </c>
      <c r="S31" s="119"/>
      <c r="T31" s="119"/>
      <c r="U31" s="119"/>
      <c r="V31" s="119"/>
      <c r="W31" s="89">
        <f>+'Ark1'!T656</f>
        <v>0</v>
      </c>
      <c r="X31" s="119">
        <f>+W31-W37</f>
        <v>0</v>
      </c>
      <c r="Y31" s="89">
        <f>+'Ark1'!U656</f>
        <v>0</v>
      </c>
      <c r="Z31" s="119">
        <f>+Y31-Y37</f>
        <v>0</v>
      </c>
      <c r="AA31" s="92">
        <f>+'Ark1'!W656</f>
        <v>0</v>
      </c>
      <c r="AB31" s="90"/>
      <c r="AC31" s="147">
        <f>+'Ark1'!X656</f>
        <v>0</v>
      </c>
      <c r="AD31" s="147">
        <f>+'Ark1'!Y656</f>
        <v>0</v>
      </c>
      <c r="AE31" s="92">
        <f>+'Ark1'!Z656</f>
        <v>0</v>
      </c>
      <c r="AF31" s="89">
        <f>+'Ark1'!AA656</f>
        <v>0</v>
      </c>
      <c r="AG31" s="89">
        <f>+'Ark1'!AB656</f>
        <v>0</v>
      </c>
      <c r="AH31" s="89">
        <f>+'Ark1'!AC656</f>
        <v>0</v>
      </c>
      <c r="AI31" s="89" t="e">
        <f t="shared" si="1"/>
        <v>#DIV/0!</v>
      </c>
      <c r="AJ31" s="147" t="e">
        <f t="shared" si="2"/>
        <v>#DIV/0!</v>
      </c>
      <c r="AK31" s="45"/>
      <c r="AL31" s="22"/>
      <c r="AM31" s="22"/>
      <c r="AN31" s="22"/>
      <c r="AU31" s="19"/>
    </row>
    <row r="32" spans="1:47" ht="15.6">
      <c r="A32" s="45"/>
      <c r="B32" s="88">
        <f>+'Ark1'!C657</f>
        <v>2020</v>
      </c>
      <c r="C32" s="88">
        <f>+'Ark1'!G657</f>
        <v>3</v>
      </c>
      <c r="D32" s="89" t="str">
        <f>VLOOKUP(C32,RNR!$G$2:$H$5,2)</f>
        <v>Midt</v>
      </c>
      <c r="E32" s="88">
        <f>+'Ark1'!Q657</f>
        <v>0</v>
      </c>
      <c r="F32" s="98">
        <f>+E32-E38</f>
        <v>0</v>
      </c>
      <c r="G32" s="412">
        <f>+'Ark1'!R657</f>
        <v>0</v>
      </c>
      <c r="H32" s="98">
        <f>+G32-G38</f>
        <v>0</v>
      </c>
      <c r="I32" s="92">
        <f>+'Ark1'!AG657</f>
        <v>0</v>
      </c>
      <c r="J32" s="152">
        <f>+I32-I38</f>
        <v>0</v>
      </c>
      <c r="K32" s="92">
        <f>+'Ark1'!AH657</f>
        <v>0</v>
      </c>
      <c r="L32" s="90"/>
      <c r="M32" s="71"/>
      <c r="N32" s="422"/>
      <c r="O32" s="422"/>
      <c r="P32" s="422"/>
      <c r="Q32" s="89">
        <f>+'Ark1'!S657</f>
        <v>0</v>
      </c>
      <c r="R32" s="119">
        <f>+Q32-Q38</f>
        <v>0</v>
      </c>
      <c r="S32" s="119"/>
      <c r="T32" s="119"/>
      <c r="U32" s="119"/>
      <c r="V32" s="119"/>
      <c r="W32" s="89">
        <f>+'Ark1'!T657</f>
        <v>0</v>
      </c>
      <c r="X32" s="119">
        <f>+W32-W38</f>
        <v>0</v>
      </c>
      <c r="Y32" s="89">
        <f>+'Ark1'!U657</f>
        <v>0</v>
      </c>
      <c r="Z32" s="119">
        <f>+Y32-Y38</f>
        <v>0</v>
      </c>
      <c r="AA32" s="92">
        <f>+'Ark1'!W657</f>
        <v>0</v>
      </c>
      <c r="AB32" s="90"/>
      <c r="AC32" s="147">
        <f>+'Ark1'!X657</f>
        <v>0</v>
      </c>
      <c r="AD32" s="147">
        <f>+'Ark1'!Y657</f>
        <v>0</v>
      </c>
      <c r="AE32" s="92">
        <f>+'Ark1'!Z657</f>
        <v>0</v>
      </c>
      <c r="AF32" s="89">
        <f>+'Ark1'!AA657</f>
        <v>0</v>
      </c>
      <c r="AG32" s="89">
        <f>+'Ark1'!AB657</f>
        <v>0</v>
      </c>
      <c r="AH32" s="89">
        <f>+'Ark1'!AC657</f>
        <v>0</v>
      </c>
      <c r="AI32" s="89" t="e">
        <f t="shared" si="1"/>
        <v>#DIV/0!</v>
      </c>
      <c r="AJ32" s="147" t="e">
        <f t="shared" si="2"/>
        <v>#DIV/0!</v>
      </c>
      <c r="AK32" s="45"/>
      <c r="AL32" s="22"/>
      <c r="AM32" s="22"/>
      <c r="AN32" s="22"/>
      <c r="AU32" s="19"/>
    </row>
    <row r="33" spans="1:47" ht="15.6">
      <c r="A33" s="45"/>
      <c r="B33" s="88">
        <f>+'Ark1'!C658</f>
        <v>2020</v>
      </c>
      <c r="C33" s="88">
        <f>+'Ark1'!G658</f>
        <v>4</v>
      </c>
      <c r="D33" s="89" t="str">
        <f>VLOOKUP(C33,RNR!$G$2:$H$5,2)</f>
        <v>Nord</v>
      </c>
      <c r="E33" s="88">
        <f>+'Ark1'!Q658</f>
        <v>0</v>
      </c>
      <c r="F33" s="98">
        <f>+E33-E40</f>
        <v>0</v>
      </c>
      <c r="G33" s="412">
        <f>+'Ark1'!R658</f>
        <v>0</v>
      </c>
      <c r="H33" s="98">
        <f>+G33-G40</f>
        <v>0</v>
      </c>
      <c r="I33" s="92">
        <f>+'Ark1'!AG658</f>
        <v>0</v>
      </c>
      <c r="J33" s="152">
        <f>+I33-I40</f>
        <v>0</v>
      </c>
      <c r="K33" s="92">
        <f>+'Ark1'!AH658</f>
        <v>0</v>
      </c>
      <c r="L33" s="90"/>
      <c r="M33" s="71"/>
      <c r="N33" s="422"/>
      <c r="O33" s="422"/>
      <c r="P33" s="422"/>
      <c r="Q33" s="89">
        <f>+'Ark1'!S658</f>
        <v>0</v>
      </c>
      <c r="R33" s="119">
        <f>+Q33-Q40</f>
        <v>0</v>
      </c>
      <c r="S33" s="119"/>
      <c r="T33" s="119"/>
      <c r="U33" s="119"/>
      <c r="V33" s="119"/>
      <c r="W33" s="89">
        <f>+'Ark1'!T658</f>
        <v>0</v>
      </c>
      <c r="X33" s="119">
        <f>+W33-W40</f>
        <v>0</v>
      </c>
      <c r="Y33" s="89">
        <f>+'Ark1'!U658</f>
        <v>0</v>
      </c>
      <c r="Z33" s="119">
        <f>+Y33-Y40</f>
        <v>0</v>
      </c>
      <c r="AA33" s="92">
        <f>+'Ark1'!W658</f>
        <v>0</v>
      </c>
      <c r="AB33" s="90"/>
      <c r="AC33" s="147">
        <f>+'Ark1'!X658</f>
        <v>0</v>
      </c>
      <c r="AD33" s="147">
        <f>+'Ark1'!Y658</f>
        <v>0</v>
      </c>
      <c r="AE33" s="92">
        <f>+'Ark1'!Z658</f>
        <v>0</v>
      </c>
      <c r="AF33" s="89">
        <f>+'Ark1'!AA658</f>
        <v>0</v>
      </c>
      <c r="AG33" s="89">
        <f>+'Ark1'!AB658</f>
        <v>0</v>
      </c>
      <c r="AH33" s="89">
        <f>+'Ark1'!AC658</f>
        <v>0</v>
      </c>
      <c r="AI33" s="89" t="e">
        <f t="shared" si="1"/>
        <v>#DIV/0!</v>
      </c>
      <c r="AJ33" s="147" t="e">
        <f t="shared" si="2"/>
        <v>#DIV/0!</v>
      </c>
      <c r="AK33" s="45"/>
      <c r="AL33" s="22"/>
      <c r="AM33" s="22"/>
      <c r="AN33" s="22"/>
      <c r="AU33" s="19"/>
    </row>
    <row r="34" spans="1:47">
      <c r="A34" s="45"/>
      <c r="B34" s="45"/>
      <c r="C34" s="45"/>
      <c r="D34" s="45"/>
      <c r="E34" s="45"/>
      <c r="F34" s="45"/>
      <c r="G34" s="407"/>
      <c r="H34" s="45"/>
      <c r="I34" s="45"/>
      <c r="J34" s="45"/>
      <c r="K34" s="45"/>
      <c r="L34" s="90"/>
      <c r="M34" s="71"/>
      <c r="N34" s="422"/>
      <c r="O34" s="422"/>
      <c r="P34" s="422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90"/>
      <c r="AC34" s="45"/>
      <c r="AD34" s="45"/>
      <c r="AE34" s="45"/>
      <c r="AF34" s="45"/>
      <c r="AG34" s="45"/>
      <c r="AH34" s="45"/>
      <c r="AI34" s="45"/>
      <c r="AJ34" s="45"/>
      <c r="AK34" s="45"/>
      <c r="AL34" s="22"/>
      <c r="AM34" s="22"/>
      <c r="AN34" s="22"/>
      <c r="AU34" s="19"/>
    </row>
    <row r="35" spans="1:47" ht="15.6">
      <c r="A35" s="45"/>
      <c r="B35" s="88">
        <f>+'Ark1'!C659</f>
        <v>2019</v>
      </c>
      <c r="C35" s="88">
        <f>+'Ark1'!G659</f>
        <v>1</v>
      </c>
      <c r="D35" s="89" t="str">
        <f>VLOOKUP(C35,RNR!$G$2:$H$5,2)</f>
        <v>Øst</v>
      </c>
      <c r="E35" s="88">
        <f>+'Ark1'!Q659</f>
        <v>0</v>
      </c>
      <c r="F35" s="98">
        <f>+E35-E41</f>
        <v>0</v>
      </c>
      <c r="G35" s="412">
        <f>+'Ark1'!R659</f>
        <v>0</v>
      </c>
      <c r="H35" s="98">
        <f>+G35-G41</f>
        <v>0</v>
      </c>
      <c r="I35" s="92">
        <f>+'Ark1'!AG659</f>
        <v>0</v>
      </c>
      <c r="J35" s="152">
        <f>+I35-I41</f>
        <v>0</v>
      </c>
      <c r="K35" s="92">
        <f>+'Ark1'!AH659</f>
        <v>0</v>
      </c>
      <c r="L35" s="90"/>
      <c r="M35" s="71"/>
      <c r="N35" s="422"/>
      <c r="O35" s="422"/>
      <c r="P35" s="422"/>
      <c r="Q35" s="89">
        <f>+'Ark1'!S659</f>
        <v>0</v>
      </c>
      <c r="R35" s="119">
        <f>+Q35-Q41</f>
        <v>0</v>
      </c>
      <c r="S35" s="119"/>
      <c r="T35" s="119"/>
      <c r="U35" s="119"/>
      <c r="V35" s="119"/>
      <c r="W35" s="89">
        <f>+'Ark1'!T659</f>
        <v>0</v>
      </c>
      <c r="X35" s="119">
        <f>+W35-W41</f>
        <v>0</v>
      </c>
      <c r="Y35" s="89">
        <f>+'Ark1'!U659</f>
        <v>0</v>
      </c>
      <c r="Z35" s="119">
        <f>+Y35-Y41</f>
        <v>0</v>
      </c>
      <c r="AA35" s="92">
        <f>+'Ark1'!W659</f>
        <v>0</v>
      </c>
      <c r="AB35" s="90"/>
      <c r="AC35" s="147">
        <f>+'Ark1'!X659</f>
        <v>0</v>
      </c>
      <c r="AD35" s="147">
        <f>+'Ark1'!Y659</f>
        <v>0</v>
      </c>
      <c r="AE35" s="92">
        <f>+'Ark1'!Z659</f>
        <v>0</v>
      </c>
      <c r="AF35" s="89">
        <f>+'Ark1'!AA659</f>
        <v>0</v>
      </c>
      <c r="AG35" s="89">
        <f>+'Ark1'!AB659</f>
        <v>0</v>
      </c>
      <c r="AH35" s="89">
        <f>+'Ark1'!AC659</f>
        <v>0</v>
      </c>
      <c r="AI35" s="89" t="e">
        <f t="shared" si="1"/>
        <v>#DIV/0!</v>
      </c>
      <c r="AJ35" s="147" t="e">
        <f t="shared" si="2"/>
        <v>#DIV/0!</v>
      </c>
      <c r="AK35" s="45"/>
      <c r="AL35" s="22"/>
      <c r="AM35" s="22"/>
      <c r="AN35" s="22"/>
      <c r="AU35" s="48"/>
    </row>
    <row r="36" spans="1:47" ht="15.6">
      <c r="A36" s="45"/>
      <c r="B36" s="88">
        <f>+'Ark1'!C660</f>
        <v>2019</v>
      </c>
      <c r="C36" s="88">
        <f>+'Ark1'!G660</f>
        <v>2</v>
      </c>
      <c r="D36" s="89" t="str">
        <f>VLOOKUP(C36,RNR!$G$2:$H$5,2)</f>
        <v>Vest</v>
      </c>
      <c r="E36" s="88">
        <f>+'Ark1'!Q660</f>
        <v>0</v>
      </c>
      <c r="F36" s="98">
        <f>+E36-E42</f>
        <v>0</v>
      </c>
      <c r="G36" s="412">
        <f>+'Ark1'!R660</f>
        <v>0</v>
      </c>
      <c r="H36" s="98">
        <f>+G36-G42</f>
        <v>0</v>
      </c>
      <c r="I36" s="92">
        <f>+'Ark1'!AG660</f>
        <v>0</v>
      </c>
      <c r="J36" s="152">
        <f>+I36-I42</f>
        <v>0</v>
      </c>
      <c r="K36" s="92">
        <f>+'Ark1'!AH660</f>
        <v>0</v>
      </c>
      <c r="L36" s="90"/>
      <c r="M36" s="71"/>
      <c r="N36" s="422"/>
      <c r="O36" s="422"/>
      <c r="P36" s="422"/>
      <c r="Q36" s="89">
        <f>+'Ark1'!S660</f>
        <v>0</v>
      </c>
      <c r="R36" s="119">
        <f>+Q36-Q42</f>
        <v>0</v>
      </c>
      <c r="S36" s="119"/>
      <c r="T36" s="119"/>
      <c r="U36" s="119"/>
      <c r="V36" s="119"/>
      <c r="W36" s="89">
        <f>+'Ark1'!T660</f>
        <v>0</v>
      </c>
      <c r="X36" s="119">
        <f>+W36-W42</f>
        <v>0</v>
      </c>
      <c r="Y36" s="89">
        <f>+'Ark1'!U660</f>
        <v>0</v>
      </c>
      <c r="Z36" s="119">
        <f>+Y36-Y42</f>
        <v>0</v>
      </c>
      <c r="AA36" s="92">
        <f>+'Ark1'!W660</f>
        <v>0</v>
      </c>
      <c r="AB36" s="90"/>
      <c r="AC36" s="147">
        <f>+'Ark1'!X660</f>
        <v>0</v>
      </c>
      <c r="AD36" s="147">
        <f>+'Ark1'!Y660</f>
        <v>0</v>
      </c>
      <c r="AE36" s="92">
        <f>+'Ark1'!Z660</f>
        <v>0</v>
      </c>
      <c r="AF36" s="89">
        <f>+'Ark1'!AA660</f>
        <v>0</v>
      </c>
      <c r="AG36" s="89">
        <f>+'Ark1'!AB660</f>
        <v>0</v>
      </c>
      <c r="AH36" s="89">
        <f>+'Ark1'!AC660</f>
        <v>0</v>
      </c>
      <c r="AI36" s="89" t="e">
        <f t="shared" si="1"/>
        <v>#DIV/0!</v>
      </c>
      <c r="AJ36" s="147" t="e">
        <f t="shared" si="2"/>
        <v>#DIV/0!</v>
      </c>
      <c r="AK36" s="45"/>
      <c r="AL36" s="22"/>
      <c r="AM36" s="22"/>
      <c r="AN36" s="22"/>
      <c r="AR36" s="1"/>
      <c r="AS36" s="1"/>
      <c r="AT36" s="1"/>
    </row>
    <row r="37" spans="1:47" ht="15.6">
      <c r="A37" s="45"/>
      <c r="B37" s="88">
        <f>+'Ark1'!C661</f>
        <v>2019</v>
      </c>
      <c r="C37" s="88">
        <f>+'Ark1'!G661</f>
        <v>3</v>
      </c>
      <c r="D37" s="89" t="str">
        <f>VLOOKUP(C37,RNR!$G$2:$H$5,2)</f>
        <v>Midt</v>
      </c>
      <c r="E37" s="88">
        <f>+'Ark1'!Q661</f>
        <v>0</v>
      </c>
      <c r="F37" s="98">
        <f>+E37-E43</f>
        <v>0</v>
      </c>
      <c r="G37" s="412">
        <f>+'Ark1'!R661</f>
        <v>0</v>
      </c>
      <c r="H37" s="98">
        <f>+G37-G43</f>
        <v>0</v>
      </c>
      <c r="I37" s="92">
        <f>+'Ark1'!AG661</f>
        <v>0</v>
      </c>
      <c r="J37" s="152">
        <f>+I37-I43</f>
        <v>0</v>
      </c>
      <c r="K37" s="92">
        <f>+'Ark1'!AH661</f>
        <v>0</v>
      </c>
      <c r="L37" s="90"/>
      <c r="M37" s="71"/>
      <c r="N37" s="422"/>
      <c r="O37" s="422"/>
      <c r="P37" s="422"/>
      <c r="Q37" s="89">
        <f>+'Ark1'!S661</f>
        <v>0</v>
      </c>
      <c r="R37" s="119">
        <f>+Q37-Q43</f>
        <v>0</v>
      </c>
      <c r="S37" s="119"/>
      <c r="T37" s="119"/>
      <c r="U37" s="119"/>
      <c r="V37" s="119"/>
      <c r="W37" s="89">
        <f>+'Ark1'!T661</f>
        <v>0</v>
      </c>
      <c r="X37" s="119">
        <f>+W37-W43</f>
        <v>0</v>
      </c>
      <c r="Y37" s="89">
        <f>+'Ark1'!U661</f>
        <v>0</v>
      </c>
      <c r="Z37" s="119">
        <f>+Y37-Y43</f>
        <v>0</v>
      </c>
      <c r="AA37" s="92">
        <f>+'Ark1'!W661</f>
        <v>0</v>
      </c>
      <c r="AB37" s="90"/>
      <c r="AC37" s="147">
        <f>+'Ark1'!X661</f>
        <v>0</v>
      </c>
      <c r="AD37" s="147">
        <f>+'Ark1'!Y661</f>
        <v>0</v>
      </c>
      <c r="AE37" s="92">
        <f>+'Ark1'!Z661</f>
        <v>0</v>
      </c>
      <c r="AF37" s="89">
        <f>+'Ark1'!AA661</f>
        <v>0</v>
      </c>
      <c r="AG37" s="89">
        <f>+'Ark1'!AB661</f>
        <v>0</v>
      </c>
      <c r="AH37" s="89">
        <f>+'Ark1'!AC661</f>
        <v>0</v>
      </c>
      <c r="AI37" s="89" t="e">
        <f t="shared" si="1"/>
        <v>#DIV/0!</v>
      </c>
      <c r="AJ37" s="147" t="e">
        <f t="shared" si="2"/>
        <v>#DIV/0!</v>
      </c>
      <c r="AK37" s="45"/>
      <c r="AL37" s="22"/>
      <c r="AM37" s="22"/>
      <c r="AN37" s="22"/>
    </row>
    <row r="38" spans="1:47" ht="15.6">
      <c r="A38" s="45"/>
      <c r="B38" s="88">
        <f>+'Ark1'!C662</f>
        <v>2019</v>
      </c>
      <c r="C38" s="88">
        <f>+'Ark1'!G662</f>
        <v>4</v>
      </c>
      <c r="D38" s="89" t="str">
        <f>VLOOKUP(C38,RNR!$G$2:$H$5,2)</f>
        <v>Nord</v>
      </c>
      <c r="E38" s="88">
        <f>+'Ark1'!Q662</f>
        <v>0</v>
      </c>
      <c r="F38" s="98">
        <f>+E38-E45</f>
        <v>0</v>
      </c>
      <c r="G38" s="412">
        <f>+'Ark1'!R662</f>
        <v>0</v>
      </c>
      <c r="H38" s="98">
        <f>+G38-G45</f>
        <v>0</v>
      </c>
      <c r="I38" s="92">
        <f>+'Ark1'!AG662</f>
        <v>0</v>
      </c>
      <c r="J38" s="152">
        <f>+I38-I45</f>
        <v>0</v>
      </c>
      <c r="K38" s="92">
        <f>+'Ark1'!AH662</f>
        <v>0</v>
      </c>
      <c r="L38" s="90"/>
      <c r="M38" s="71"/>
      <c r="N38" s="422"/>
      <c r="O38" s="422"/>
      <c r="P38" s="422"/>
      <c r="Q38" s="89">
        <f>+'Ark1'!S662</f>
        <v>0</v>
      </c>
      <c r="R38" s="119">
        <f>+Q38-Q45</f>
        <v>0</v>
      </c>
      <c r="S38" s="119"/>
      <c r="T38" s="119"/>
      <c r="U38" s="119"/>
      <c r="V38" s="119"/>
      <c r="W38" s="89">
        <f>+'Ark1'!T662</f>
        <v>0</v>
      </c>
      <c r="X38" s="119">
        <f>+W38-W45</f>
        <v>0</v>
      </c>
      <c r="Y38" s="89">
        <f>+'Ark1'!U662</f>
        <v>0</v>
      </c>
      <c r="Z38" s="119">
        <f>+Y38-Y45</f>
        <v>0</v>
      </c>
      <c r="AA38" s="92">
        <f>+'Ark1'!W662</f>
        <v>0</v>
      </c>
      <c r="AB38" s="90"/>
      <c r="AC38" s="147">
        <f>+'Ark1'!X662</f>
        <v>0</v>
      </c>
      <c r="AD38" s="147">
        <f>+'Ark1'!Y662</f>
        <v>0</v>
      </c>
      <c r="AE38" s="92">
        <f>+'Ark1'!Z662</f>
        <v>0</v>
      </c>
      <c r="AF38" s="89">
        <f>+'Ark1'!AA662</f>
        <v>0</v>
      </c>
      <c r="AG38" s="89">
        <f>+'Ark1'!AB662</f>
        <v>0</v>
      </c>
      <c r="AH38" s="89">
        <f>+'Ark1'!AC662</f>
        <v>0</v>
      </c>
      <c r="AI38" s="89" t="e">
        <f t="shared" si="1"/>
        <v>#DIV/0!</v>
      </c>
      <c r="AJ38" s="147" t="e">
        <f t="shared" si="2"/>
        <v>#DIV/0!</v>
      </c>
      <c r="AK38" s="45"/>
      <c r="AL38" s="22"/>
      <c r="AM38" s="22"/>
      <c r="AN38" s="22"/>
    </row>
    <row r="39" spans="1:47">
      <c r="A39" s="45"/>
      <c r="B39" s="45"/>
      <c r="C39" s="45"/>
      <c r="D39" s="45"/>
      <c r="E39" s="45"/>
      <c r="F39" s="45"/>
      <c r="G39" s="407"/>
      <c r="H39" s="45"/>
      <c r="I39" s="45"/>
      <c r="J39" s="45"/>
      <c r="K39" s="45"/>
      <c r="L39" s="90"/>
      <c r="M39" s="71"/>
      <c r="N39" s="422"/>
      <c r="O39" s="422"/>
      <c r="P39" s="422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90"/>
      <c r="AC39" s="45"/>
      <c r="AD39" s="45"/>
      <c r="AE39" s="45"/>
      <c r="AF39" s="45"/>
      <c r="AG39" s="45"/>
      <c r="AH39" s="45"/>
      <c r="AI39" s="45"/>
      <c r="AJ39" s="45"/>
      <c r="AK39" s="45"/>
      <c r="AL39" s="22"/>
      <c r="AM39" s="22"/>
      <c r="AN39" s="22"/>
      <c r="AU39" s="19"/>
    </row>
    <row r="40" spans="1:47" ht="15.6">
      <c r="A40" s="45"/>
      <c r="B40" s="88">
        <f>+'Ark1'!C663</f>
        <v>2018</v>
      </c>
      <c r="C40" s="88">
        <f>+'Ark1'!G663</f>
        <v>1</v>
      </c>
      <c r="D40" s="89" t="str">
        <f>VLOOKUP(C40,RNR!$G$2:$H$5,2)</f>
        <v>Øst</v>
      </c>
      <c r="E40" s="88">
        <f>+'Ark1'!Q663</f>
        <v>0</v>
      </c>
      <c r="F40" s="98">
        <f>+E40-E46</f>
        <v>0</v>
      </c>
      <c r="G40" s="412">
        <f>+'Ark1'!R663</f>
        <v>0</v>
      </c>
      <c r="H40" s="98">
        <f>+G40-G46</f>
        <v>0</v>
      </c>
      <c r="I40" s="92">
        <f>+'Ark1'!AG663</f>
        <v>0</v>
      </c>
      <c r="J40" s="152">
        <f>+I40-I46</f>
        <v>0</v>
      </c>
      <c r="K40" s="92">
        <f>+'Ark1'!AH663</f>
        <v>0</v>
      </c>
      <c r="L40" s="90"/>
      <c r="M40" s="71"/>
      <c r="N40" s="422"/>
      <c r="O40" s="422"/>
      <c r="P40" s="422"/>
      <c r="Q40" s="89">
        <f>+'Ark1'!S663</f>
        <v>0</v>
      </c>
      <c r="R40" s="119">
        <f>+Q40-Q46</f>
        <v>0</v>
      </c>
      <c r="S40" s="119"/>
      <c r="T40" s="119"/>
      <c r="U40" s="119"/>
      <c r="V40" s="119"/>
      <c r="W40" s="89">
        <f>+'Ark1'!T663</f>
        <v>0</v>
      </c>
      <c r="X40" s="119">
        <f>+W40-W46</f>
        <v>0</v>
      </c>
      <c r="Y40" s="89">
        <f>+'Ark1'!U663</f>
        <v>0</v>
      </c>
      <c r="Z40" s="119">
        <f>+Y40-Y46</f>
        <v>0</v>
      </c>
      <c r="AA40" s="92">
        <f>+'Ark1'!W663</f>
        <v>0</v>
      </c>
      <c r="AB40" s="90"/>
      <c r="AC40" s="147">
        <f>+'Ark1'!X663</f>
        <v>0</v>
      </c>
      <c r="AD40" s="147">
        <f>+'Ark1'!Y663</f>
        <v>0</v>
      </c>
      <c r="AE40" s="92">
        <f>+'Ark1'!Z663</f>
        <v>0</v>
      </c>
      <c r="AF40" s="89">
        <f>+'Ark1'!AA663</f>
        <v>0</v>
      </c>
      <c r="AG40" s="89">
        <f>+'Ark1'!AB663</f>
        <v>0</v>
      </c>
      <c r="AH40" s="89">
        <f>+'Ark1'!AC663</f>
        <v>0</v>
      </c>
      <c r="AI40" s="89" t="e">
        <f t="shared" si="1"/>
        <v>#DIV/0!</v>
      </c>
      <c r="AJ40" s="147" t="e">
        <f t="shared" si="2"/>
        <v>#DIV/0!</v>
      </c>
      <c r="AK40" s="45"/>
      <c r="AL40" s="22"/>
      <c r="AM40" s="22"/>
      <c r="AN40" s="22"/>
    </row>
    <row r="41" spans="1:47" ht="15.6">
      <c r="A41" s="45"/>
      <c r="B41" s="88">
        <f>+'Ark1'!C664</f>
        <v>2018</v>
      </c>
      <c r="C41" s="88">
        <f>+'Ark1'!G664</f>
        <v>2</v>
      </c>
      <c r="D41" s="89" t="str">
        <f>VLOOKUP(C41,RNR!$G$2:$H$5,2)</f>
        <v>Vest</v>
      </c>
      <c r="E41" s="88">
        <f>+'Ark1'!Q664</f>
        <v>0</v>
      </c>
      <c r="F41" s="98">
        <f>+E41-E47</f>
        <v>0</v>
      </c>
      <c r="G41" s="412">
        <f>+'Ark1'!R664</f>
        <v>0</v>
      </c>
      <c r="H41" s="98">
        <f>+G41-G47</f>
        <v>0</v>
      </c>
      <c r="I41" s="92">
        <f>+'Ark1'!AG664</f>
        <v>0</v>
      </c>
      <c r="J41" s="152">
        <f>+I41-I47</f>
        <v>0</v>
      </c>
      <c r="K41" s="92">
        <f>+'Ark1'!AH664</f>
        <v>0</v>
      </c>
      <c r="L41" s="90"/>
      <c r="M41" s="71"/>
      <c r="N41" s="422"/>
      <c r="O41" s="422"/>
      <c r="P41" s="422"/>
      <c r="Q41" s="89">
        <f>+'Ark1'!S664</f>
        <v>0</v>
      </c>
      <c r="R41" s="119">
        <f>+Q41-Q47</f>
        <v>0</v>
      </c>
      <c r="S41" s="119"/>
      <c r="T41" s="119"/>
      <c r="U41" s="119"/>
      <c r="V41" s="119"/>
      <c r="W41" s="89">
        <f>+'Ark1'!T664</f>
        <v>0</v>
      </c>
      <c r="X41" s="119">
        <f>+W41-W47</f>
        <v>0</v>
      </c>
      <c r="Y41" s="89">
        <f>+'Ark1'!U664</f>
        <v>0</v>
      </c>
      <c r="Z41" s="119">
        <f>+Y41-Y47</f>
        <v>0</v>
      </c>
      <c r="AA41" s="92">
        <f>+'Ark1'!W664</f>
        <v>0</v>
      </c>
      <c r="AB41" s="90"/>
      <c r="AC41" s="147">
        <f>+'Ark1'!X664</f>
        <v>0</v>
      </c>
      <c r="AD41" s="147">
        <f>+'Ark1'!Y664</f>
        <v>0</v>
      </c>
      <c r="AE41" s="92">
        <f>+'Ark1'!Z664</f>
        <v>0</v>
      </c>
      <c r="AF41" s="89">
        <f>+'Ark1'!AA664</f>
        <v>0</v>
      </c>
      <c r="AG41" s="89">
        <f>+'Ark1'!AB664</f>
        <v>0</v>
      </c>
      <c r="AH41" s="89">
        <f>+'Ark1'!AC664</f>
        <v>0</v>
      </c>
      <c r="AI41" s="89" t="e">
        <f t="shared" si="1"/>
        <v>#DIV/0!</v>
      </c>
      <c r="AJ41" s="147" t="e">
        <f t="shared" si="2"/>
        <v>#DIV/0!</v>
      </c>
      <c r="AK41" s="45"/>
      <c r="AL41" s="22"/>
      <c r="AM41" s="22"/>
      <c r="AN41" s="22"/>
    </row>
    <row r="42" spans="1:47" ht="15.6">
      <c r="A42" s="45"/>
      <c r="B42" s="88">
        <f>+'Ark1'!C665</f>
        <v>2018</v>
      </c>
      <c r="C42" s="88">
        <f>+'Ark1'!G665</f>
        <v>3</v>
      </c>
      <c r="D42" s="89" t="str">
        <f>VLOOKUP(C42,RNR!$G$2:$H$5,2)</f>
        <v>Midt</v>
      </c>
      <c r="E42" s="88">
        <f>+'Ark1'!Q665</f>
        <v>0</v>
      </c>
      <c r="F42" s="98">
        <f>+E42-E48</f>
        <v>0</v>
      </c>
      <c r="G42" s="412">
        <f>+'Ark1'!R665</f>
        <v>0</v>
      </c>
      <c r="H42" s="98">
        <f>+G42-G48</f>
        <v>0</v>
      </c>
      <c r="I42" s="92">
        <f>+'Ark1'!AG665</f>
        <v>0</v>
      </c>
      <c r="J42" s="152">
        <f>+I42-I48</f>
        <v>0</v>
      </c>
      <c r="K42" s="92">
        <f>+'Ark1'!AH665</f>
        <v>0</v>
      </c>
      <c r="L42" s="90"/>
      <c r="M42" s="71"/>
      <c r="N42" s="422"/>
      <c r="O42" s="422"/>
      <c r="P42" s="422"/>
      <c r="Q42" s="89">
        <f>+'Ark1'!S665</f>
        <v>0</v>
      </c>
      <c r="R42" s="119">
        <f>+Q42-Q48</f>
        <v>0</v>
      </c>
      <c r="S42" s="119"/>
      <c r="T42" s="119"/>
      <c r="U42" s="119"/>
      <c r="V42" s="119"/>
      <c r="W42" s="89">
        <f>+'Ark1'!T665</f>
        <v>0</v>
      </c>
      <c r="X42" s="119">
        <f>+W42-W48</f>
        <v>0</v>
      </c>
      <c r="Y42" s="89">
        <f>+'Ark1'!U665</f>
        <v>0</v>
      </c>
      <c r="Z42" s="119">
        <f>+Y42-Y48</f>
        <v>0</v>
      </c>
      <c r="AA42" s="92">
        <f>+'Ark1'!W665</f>
        <v>0</v>
      </c>
      <c r="AB42" s="90"/>
      <c r="AC42" s="147">
        <f>+'Ark1'!X665</f>
        <v>0</v>
      </c>
      <c r="AD42" s="147">
        <f>+'Ark1'!Y665</f>
        <v>0</v>
      </c>
      <c r="AE42" s="92">
        <f>+'Ark1'!Z665</f>
        <v>0</v>
      </c>
      <c r="AF42" s="89">
        <f>+'Ark1'!AA665</f>
        <v>0</v>
      </c>
      <c r="AG42" s="89">
        <f>+'Ark1'!AB665</f>
        <v>0</v>
      </c>
      <c r="AH42" s="89">
        <f>+'Ark1'!AC665</f>
        <v>0</v>
      </c>
      <c r="AI42" s="89" t="e">
        <f t="shared" si="1"/>
        <v>#DIV/0!</v>
      </c>
      <c r="AJ42" s="147" t="e">
        <f t="shared" si="2"/>
        <v>#DIV/0!</v>
      </c>
      <c r="AK42" s="45"/>
      <c r="AL42" s="22"/>
      <c r="AM42" s="22"/>
      <c r="AN42" s="22"/>
    </row>
    <row r="43" spans="1:47" ht="15.6">
      <c r="A43" s="45"/>
      <c r="B43" s="88">
        <f>+'Ark1'!C666</f>
        <v>2018</v>
      </c>
      <c r="C43" s="88">
        <f>+'Ark1'!G666</f>
        <v>4</v>
      </c>
      <c r="D43" s="89" t="str">
        <f>VLOOKUP(C43,RNR!$G$2:$H$5,2)</f>
        <v>Nord</v>
      </c>
      <c r="E43" s="88">
        <f>+'Ark1'!Q666</f>
        <v>0</v>
      </c>
      <c r="F43" s="98">
        <f>+E43-E49</f>
        <v>0</v>
      </c>
      <c r="G43" s="412">
        <f>+'Ark1'!R666</f>
        <v>0</v>
      </c>
      <c r="H43" s="98">
        <f>+G43-G49</f>
        <v>0</v>
      </c>
      <c r="I43" s="92">
        <f>+'Ark1'!AG666</f>
        <v>0</v>
      </c>
      <c r="J43" s="152">
        <f>+I43-I49</f>
        <v>0</v>
      </c>
      <c r="K43" s="92">
        <f>+'Ark1'!AH666</f>
        <v>0</v>
      </c>
      <c r="L43" s="90"/>
      <c r="M43" s="71"/>
      <c r="N43" s="422"/>
      <c r="O43" s="422"/>
      <c r="P43" s="422"/>
      <c r="Q43" s="89">
        <f>+'Ark1'!S666</f>
        <v>0</v>
      </c>
      <c r="R43" s="119">
        <f>+Q43-Q49</f>
        <v>0</v>
      </c>
      <c r="S43" s="119"/>
      <c r="T43" s="119"/>
      <c r="U43" s="119"/>
      <c r="V43" s="119"/>
      <c r="W43" s="89">
        <f>+'Ark1'!T666</f>
        <v>0</v>
      </c>
      <c r="X43" s="119">
        <f>+W43-W49</f>
        <v>0</v>
      </c>
      <c r="Y43" s="89">
        <f>+'Ark1'!U666</f>
        <v>0</v>
      </c>
      <c r="Z43" s="119">
        <f>+Y43-Y49</f>
        <v>0</v>
      </c>
      <c r="AA43" s="92">
        <f>+'Ark1'!W666</f>
        <v>0</v>
      </c>
      <c r="AB43" s="90"/>
      <c r="AC43" s="147">
        <f>+'Ark1'!X666</f>
        <v>0</v>
      </c>
      <c r="AD43" s="147">
        <f>+'Ark1'!Y666</f>
        <v>0</v>
      </c>
      <c r="AE43" s="92">
        <f>+'Ark1'!Z666</f>
        <v>0</v>
      </c>
      <c r="AF43" s="89">
        <f>+'Ark1'!AA666</f>
        <v>0</v>
      </c>
      <c r="AG43" s="89">
        <f>+'Ark1'!AB666</f>
        <v>0</v>
      </c>
      <c r="AH43" s="89">
        <f>+'Ark1'!AC666</f>
        <v>0</v>
      </c>
      <c r="AI43" s="89" t="e">
        <f t="shared" si="1"/>
        <v>#DIV/0!</v>
      </c>
      <c r="AJ43" s="147" t="e">
        <f t="shared" si="2"/>
        <v>#DIV/0!</v>
      </c>
      <c r="AK43" s="45"/>
      <c r="AL43" s="22"/>
      <c r="AM43" s="22"/>
      <c r="AN43" s="22"/>
    </row>
    <row r="44" spans="1:47">
      <c r="A44" s="45"/>
      <c r="B44" s="45"/>
      <c r="C44" s="45"/>
      <c r="D44" s="45"/>
      <c r="E44" s="45"/>
      <c r="F44" s="45"/>
      <c r="G44" s="407"/>
      <c r="H44" s="45"/>
      <c r="I44" s="45"/>
      <c r="J44" s="45"/>
      <c r="K44" s="45"/>
      <c r="L44" s="90"/>
      <c r="M44" s="71"/>
      <c r="N44" s="422"/>
      <c r="O44" s="422"/>
      <c r="P44" s="422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90"/>
      <c r="AC44" s="45"/>
      <c r="AD44" s="45"/>
      <c r="AE44" s="45"/>
      <c r="AF44" s="45"/>
      <c r="AG44" s="45"/>
      <c r="AH44" s="45"/>
      <c r="AI44" s="45"/>
      <c r="AJ44" s="45"/>
      <c r="AK44" s="45"/>
      <c r="AL44" s="22"/>
      <c r="AM44" s="22"/>
      <c r="AN44" s="22"/>
      <c r="AU44" s="19"/>
    </row>
    <row r="45" spans="1:47" ht="15.6">
      <c r="A45" s="45"/>
      <c r="B45" s="88">
        <f>+'Ark1'!C667</f>
        <v>2017</v>
      </c>
      <c r="C45" s="88">
        <f>+'Ark1'!G667</f>
        <v>1</v>
      </c>
      <c r="D45" s="89" t="str">
        <f>VLOOKUP(C45,RNR!$G$2:$H$5,2)</f>
        <v>Øst</v>
      </c>
      <c r="E45" s="88">
        <f>+'Ark1'!Q667</f>
        <v>0</v>
      </c>
      <c r="F45" s="98">
        <f t="shared" ref="F45:F83" si="3">+E45-E50</f>
        <v>0</v>
      </c>
      <c r="G45" s="412">
        <f>+'Ark1'!R667</f>
        <v>0</v>
      </c>
      <c r="H45" s="98">
        <f t="shared" ref="H45:H83" si="4">+G45-G50</f>
        <v>0</v>
      </c>
      <c r="I45" s="92">
        <f>+'Ark1'!AG667</f>
        <v>0</v>
      </c>
      <c r="J45" s="152">
        <f t="shared" ref="J45:J83" si="5">+I45-I50</f>
        <v>0</v>
      </c>
      <c r="K45" s="92">
        <f>+'Ark1'!AH667</f>
        <v>0</v>
      </c>
      <c r="L45" s="90"/>
      <c r="M45" s="71"/>
      <c r="N45" s="422"/>
      <c r="O45" s="422"/>
      <c r="P45" s="422"/>
      <c r="Q45" s="89">
        <f>+'Ark1'!S667</f>
        <v>0</v>
      </c>
      <c r="R45" s="119">
        <f t="shared" ref="R45:R83" si="6">+Q45-Q50</f>
        <v>0</v>
      </c>
      <c r="S45" s="119"/>
      <c r="T45" s="119"/>
      <c r="U45" s="119"/>
      <c r="V45" s="119"/>
      <c r="W45" s="89">
        <f>+'Ark1'!T667</f>
        <v>0</v>
      </c>
      <c r="X45" s="119">
        <f t="shared" ref="X45:X83" si="7">+W45-W50</f>
        <v>0</v>
      </c>
      <c r="Y45" s="89">
        <f>+'Ark1'!U667</f>
        <v>0</v>
      </c>
      <c r="Z45" s="119">
        <f t="shared" ref="Z45:Z83" si="8">+Y45-Y50</f>
        <v>0</v>
      </c>
      <c r="AA45" s="92">
        <f>+'Ark1'!W667</f>
        <v>0</v>
      </c>
      <c r="AB45" s="90"/>
      <c r="AC45" s="147">
        <f>+'Ark1'!X667</f>
        <v>0</v>
      </c>
      <c r="AD45" s="147">
        <f>+'Ark1'!Y667</f>
        <v>0</v>
      </c>
      <c r="AE45" s="92">
        <f>+'Ark1'!Z667</f>
        <v>0</v>
      </c>
      <c r="AF45" s="89">
        <f>+'Ark1'!AA667</f>
        <v>0</v>
      </c>
      <c r="AG45" s="89">
        <f>+'Ark1'!AB667</f>
        <v>0</v>
      </c>
      <c r="AH45" s="89">
        <f>+'Ark1'!AC667</f>
        <v>0</v>
      </c>
      <c r="AI45" s="89" t="e">
        <f t="shared" si="1"/>
        <v>#DIV/0!</v>
      </c>
      <c r="AJ45" s="147" t="e">
        <f t="shared" si="2"/>
        <v>#DIV/0!</v>
      </c>
      <c r="AK45" s="45"/>
      <c r="AL45" s="22"/>
      <c r="AM45" s="22"/>
      <c r="AN45" s="22"/>
    </row>
    <row r="46" spans="1:47" ht="15.6">
      <c r="A46" s="45"/>
      <c r="B46" s="88">
        <f>+'Ark1'!C668</f>
        <v>2017</v>
      </c>
      <c r="C46" s="88">
        <f>+'Ark1'!G668</f>
        <v>2</v>
      </c>
      <c r="D46" s="89" t="str">
        <f>VLOOKUP(C46,RNR!$G$2:$H$5,2)</f>
        <v>Vest</v>
      </c>
      <c r="E46" s="88">
        <f>+'Ark1'!Q668</f>
        <v>0</v>
      </c>
      <c r="F46" s="98">
        <f t="shared" si="3"/>
        <v>0</v>
      </c>
      <c r="G46" s="412">
        <f>+'Ark1'!R668</f>
        <v>0</v>
      </c>
      <c r="H46" s="98">
        <f t="shared" si="4"/>
        <v>0</v>
      </c>
      <c r="I46" s="92">
        <f>+'Ark1'!AG668</f>
        <v>0</v>
      </c>
      <c r="J46" s="152">
        <f t="shared" si="5"/>
        <v>0</v>
      </c>
      <c r="K46" s="92">
        <f>+'Ark1'!AH668</f>
        <v>0</v>
      </c>
      <c r="L46" s="90"/>
      <c r="M46" s="71"/>
      <c r="N46" s="422"/>
      <c r="O46" s="422"/>
      <c r="P46" s="422"/>
      <c r="Q46" s="89">
        <f>+'Ark1'!S668</f>
        <v>0</v>
      </c>
      <c r="R46" s="119">
        <f t="shared" si="6"/>
        <v>0</v>
      </c>
      <c r="S46" s="119"/>
      <c r="T46" s="119"/>
      <c r="U46" s="119"/>
      <c r="V46" s="119"/>
      <c r="W46" s="89">
        <f>+'Ark1'!T668</f>
        <v>0</v>
      </c>
      <c r="X46" s="119">
        <f t="shared" si="7"/>
        <v>0</v>
      </c>
      <c r="Y46" s="89">
        <f>+'Ark1'!U668</f>
        <v>0</v>
      </c>
      <c r="Z46" s="119">
        <f t="shared" si="8"/>
        <v>0</v>
      </c>
      <c r="AA46" s="92">
        <f>+'Ark1'!W668</f>
        <v>0</v>
      </c>
      <c r="AB46" s="90"/>
      <c r="AC46" s="147">
        <f>+'Ark1'!X668</f>
        <v>0</v>
      </c>
      <c r="AD46" s="147">
        <f>+'Ark1'!Y668</f>
        <v>0</v>
      </c>
      <c r="AE46" s="92">
        <f>+'Ark1'!Z668</f>
        <v>0</v>
      </c>
      <c r="AF46" s="89">
        <f>+'Ark1'!AA668</f>
        <v>0</v>
      </c>
      <c r="AG46" s="89">
        <f>+'Ark1'!AB668</f>
        <v>0</v>
      </c>
      <c r="AH46" s="89">
        <f>+'Ark1'!AC668</f>
        <v>0</v>
      </c>
      <c r="AI46" s="89" t="e">
        <f t="shared" si="1"/>
        <v>#DIV/0!</v>
      </c>
      <c r="AJ46" s="147" t="e">
        <f t="shared" si="2"/>
        <v>#DIV/0!</v>
      </c>
      <c r="AK46" s="45"/>
      <c r="AL46" s="22"/>
      <c r="AM46" s="22"/>
      <c r="AN46" s="22"/>
    </row>
    <row r="47" spans="1:47" ht="15.6">
      <c r="A47" s="45"/>
      <c r="B47" s="88">
        <f>+'Ark1'!C669</f>
        <v>2017</v>
      </c>
      <c r="C47" s="88">
        <f>+'Ark1'!G669</f>
        <v>3</v>
      </c>
      <c r="D47" s="89" t="str">
        <f>VLOOKUP(C47,RNR!$G$2:$H$5,2)</f>
        <v>Midt</v>
      </c>
      <c r="E47" s="88">
        <f>+'Ark1'!Q669</f>
        <v>0</v>
      </c>
      <c r="F47" s="98">
        <f t="shared" si="3"/>
        <v>0</v>
      </c>
      <c r="G47" s="412">
        <f>+'Ark1'!R669</f>
        <v>0</v>
      </c>
      <c r="H47" s="98">
        <f t="shared" si="4"/>
        <v>0</v>
      </c>
      <c r="I47" s="92">
        <f>+'Ark1'!AG669</f>
        <v>0</v>
      </c>
      <c r="J47" s="152">
        <f t="shared" si="5"/>
        <v>0</v>
      </c>
      <c r="K47" s="92">
        <f>+'Ark1'!AH669</f>
        <v>0</v>
      </c>
      <c r="L47" s="90"/>
      <c r="M47" s="71"/>
      <c r="N47" s="422"/>
      <c r="O47" s="422"/>
      <c r="P47" s="422"/>
      <c r="Q47" s="89">
        <f>+'Ark1'!S669</f>
        <v>0</v>
      </c>
      <c r="R47" s="119">
        <f t="shared" si="6"/>
        <v>0</v>
      </c>
      <c r="S47" s="119"/>
      <c r="T47" s="119"/>
      <c r="U47" s="119"/>
      <c r="V47" s="119"/>
      <c r="W47" s="89">
        <f>+'Ark1'!T669</f>
        <v>0</v>
      </c>
      <c r="X47" s="119">
        <f t="shared" si="7"/>
        <v>0</v>
      </c>
      <c r="Y47" s="89">
        <f>+'Ark1'!U669</f>
        <v>0</v>
      </c>
      <c r="Z47" s="119">
        <f t="shared" si="8"/>
        <v>0</v>
      </c>
      <c r="AA47" s="92">
        <f>+'Ark1'!W669</f>
        <v>0</v>
      </c>
      <c r="AB47" s="90"/>
      <c r="AC47" s="147">
        <f>+'Ark1'!X669</f>
        <v>0</v>
      </c>
      <c r="AD47" s="147">
        <f>+'Ark1'!Y669</f>
        <v>0</v>
      </c>
      <c r="AE47" s="92">
        <f>+'Ark1'!Z669</f>
        <v>0</v>
      </c>
      <c r="AF47" s="89">
        <f>+'Ark1'!AA669</f>
        <v>0</v>
      </c>
      <c r="AG47" s="89">
        <f>+'Ark1'!AB669</f>
        <v>0</v>
      </c>
      <c r="AH47" s="89">
        <f>+'Ark1'!AC669</f>
        <v>0</v>
      </c>
      <c r="AI47" s="89" t="e">
        <f t="shared" si="1"/>
        <v>#DIV/0!</v>
      </c>
      <c r="AJ47" s="147" t="e">
        <f t="shared" si="2"/>
        <v>#DIV/0!</v>
      </c>
      <c r="AK47" s="45"/>
      <c r="AL47" s="22"/>
      <c r="AM47" s="22"/>
      <c r="AN47" s="22"/>
    </row>
    <row r="48" spans="1:47" ht="15.6">
      <c r="A48" s="45"/>
      <c r="B48" s="88">
        <f>+'Ark1'!C670</f>
        <v>2017</v>
      </c>
      <c r="C48" s="88">
        <f>+'Ark1'!G670</f>
        <v>4</v>
      </c>
      <c r="D48" s="89" t="str">
        <f>VLOOKUP(C48,RNR!$G$2:$H$5,2)</f>
        <v>Nord</v>
      </c>
      <c r="E48" s="88">
        <f>+'Ark1'!Q670</f>
        <v>0</v>
      </c>
      <c r="F48" s="98">
        <f t="shared" si="3"/>
        <v>0</v>
      </c>
      <c r="G48" s="412">
        <f>+'Ark1'!R670</f>
        <v>0</v>
      </c>
      <c r="H48" s="98">
        <f t="shared" si="4"/>
        <v>0</v>
      </c>
      <c r="I48" s="92">
        <f>+'Ark1'!AG670</f>
        <v>0</v>
      </c>
      <c r="J48" s="152">
        <f t="shared" si="5"/>
        <v>0</v>
      </c>
      <c r="K48" s="92">
        <f>+'Ark1'!AH670</f>
        <v>0</v>
      </c>
      <c r="L48" s="90"/>
      <c r="M48" s="71"/>
      <c r="N48" s="422"/>
      <c r="O48" s="422"/>
      <c r="P48" s="422"/>
      <c r="Q48" s="89">
        <f>+'Ark1'!S670</f>
        <v>0</v>
      </c>
      <c r="R48" s="119">
        <f t="shared" si="6"/>
        <v>0</v>
      </c>
      <c r="S48" s="119"/>
      <c r="T48" s="119"/>
      <c r="U48" s="119"/>
      <c r="V48" s="119"/>
      <c r="W48" s="89">
        <f>+'Ark1'!T670</f>
        <v>0</v>
      </c>
      <c r="X48" s="119">
        <f t="shared" si="7"/>
        <v>0</v>
      </c>
      <c r="Y48" s="89">
        <f>+'Ark1'!U670</f>
        <v>0</v>
      </c>
      <c r="Z48" s="119">
        <f t="shared" si="8"/>
        <v>0</v>
      </c>
      <c r="AA48" s="92">
        <f>+'Ark1'!W670</f>
        <v>0</v>
      </c>
      <c r="AB48" s="90"/>
      <c r="AC48" s="147">
        <f>+'Ark1'!X670</f>
        <v>0</v>
      </c>
      <c r="AD48" s="147">
        <f>+'Ark1'!Y670</f>
        <v>0</v>
      </c>
      <c r="AE48" s="92">
        <f>+'Ark1'!Z670</f>
        <v>0</v>
      </c>
      <c r="AF48" s="89">
        <f>+'Ark1'!AA670</f>
        <v>0</v>
      </c>
      <c r="AG48" s="89">
        <f>+'Ark1'!AB670</f>
        <v>0</v>
      </c>
      <c r="AH48" s="89">
        <f>+'Ark1'!AC670</f>
        <v>0</v>
      </c>
      <c r="AI48" s="89" t="e">
        <f t="shared" si="1"/>
        <v>#DIV/0!</v>
      </c>
      <c r="AJ48" s="147" t="e">
        <f t="shared" si="2"/>
        <v>#DIV/0!</v>
      </c>
      <c r="AK48" s="45"/>
      <c r="AL48" s="22"/>
      <c r="AM48" s="22"/>
      <c r="AN48" s="22"/>
    </row>
    <row r="49" spans="1:40" ht="15.6">
      <c r="A49" s="45"/>
      <c r="B49" s="88">
        <f>+'Ark1'!C671</f>
        <v>2016</v>
      </c>
      <c r="C49" s="88">
        <f>+'Ark1'!G671</f>
        <v>1</v>
      </c>
      <c r="D49" s="89" t="str">
        <f>VLOOKUP(C49,RNR!$G$2:$H$5,2)</f>
        <v>Øst</v>
      </c>
      <c r="E49" s="88">
        <f>+'Ark1'!Q671</f>
        <v>0</v>
      </c>
      <c r="F49" s="98">
        <f t="shared" si="3"/>
        <v>0</v>
      </c>
      <c r="G49" s="412">
        <f>+'Ark1'!R671</f>
        <v>0</v>
      </c>
      <c r="H49" s="98">
        <f t="shared" si="4"/>
        <v>0</v>
      </c>
      <c r="I49" s="92">
        <f>+'Ark1'!AG671</f>
        <v>0</v>
      </c>
      <c r="J49" s="152">
        <f t="shared" si="5"/>
        <v>0</v>
      </c>
      <c r="K49" s="92">
        <f>+'Ark1'!AH671</f>
        <v>0</v>
      </c>
      <c r="L49" s="90"/>
      <c r="M49" s="71"/>
      <c r="N49" s="422"/>
      <c r="O49" s="422"/>
      <c r="P49" s="422"/>
      <c r="Q49" s="89">
        <f>+'Ark1'!S671</f>
        <v>0</v>
      </c>
      <c r="R49" s="119">
        <f t="shared" si="6"/>
        <v>0</v>
      </c>
      <c r="S49" s="119"/>
      <c r="T49" s="119"/>
      <c r="U49" s="119"/>
      <c r="V49" s="119"/>
      <c r="W49" s="89">
        <f>+'Ark1'!T671</f>
        <v>0</v>
      </c>
      <c r="X49" s="119">
        <f t="shared" si="7"/>
        <v>0</v>
      </c>
      <c r="Y49" s="89">
        <f>+'Ark1'!U671</f>
        <v>0</v>
      </c>
      <c r="Z49" s="119">
        <f t="shared" si="8"/>
        <v>0</v>
      </c>
      <c r="AA49" s="92">
        <f>+'Ark1'!W671</f>
        <v>0</v>
      </c>
      <c r="AB49" s="90"/>
      <c r="AC49" s="147">
        <f>+'Ark1'!X671</f>
        <v>0</v>
      </c>
      <c r="AD49" s="147">
        <f>+'Ark1'!Y671</f>
        <v>0</v>
      </c>
      <c r="AE49" s="92">
        <f>+'Ark1'!Z671</f>
        <v>0</v>
      </c>
      <c r="AF49" s="89">
        <f>+'Ark1'!AA671</f>
        <v>0</v>
      </c>
      <c r="AG49" s="89">
        <f>+'Ark1'!AB671</f>
        <v>0</v>
      </c>
      <c r="AH49" s="89">
        <f>+'Ark1'!AC671</f>
        <v>0</v>
      </c>
      <c r="AI49" s="89" t="e">
        <f t="shared" si="1"/>
        <v>#DIV/0!</v>
      </c>
      <c r="AJ49" s="147" t="e">
        <f t="shared" si="2"/>
        <v>#DIV/0!</v>
      </c>
      <c r="AK49" s="45"/>
      <c r="AL49" s="22"/>
      <c r="AM49" s="22"/>
      <c r="AN49" s="22"/>
    </row>
    <row r="50" spans="1:40" ht="15.6">
      <c r="A50" s="45"/>
      <c r="B50" s="88">
        <f>+'Ark1'!C672</f>
        <v>2016</v>
      </c>
      <c r="C50" s="88">
        <f>+'Ark1'!G672</f>
        <v>2</v>
      </c>
      <c r="D50" s="89" t="str">
        <f>VLOOKUP(C50,RNR!$G$2:$H$5,2)</f>
        <v>Vest</v>
      </c>
      <c r="E50" s="88">
        <f>+'Ark1'!Q672</f>
        <v>0</v>
      </c>
      <c r="F50" s="98">
        <f t="shared" si="3"/>
        <v>0</v>
      </c>
      <c r="G50" s="412">
        <f>+'Ark1'!R672</f>
        <v>0</v>
      </c>
      <c r="H50" s="98">
        <f t="shared" si="4"/>
        <v>0</v>
      </c>
      <c r="I50" s="92">
        <f>+'Ark1'!AG672</f>
        <v>0</v>
      </c>
      <c r="J50" s="152">
        <f t="shared" si="5"/>
        <v>0</v>
      </c>
      <c r="K50" s="92">
        <f>+'Ark1'!AH672</f>
        <v>0</v>
      </c>
      <c r="L50" s="90"/>
      <c r="M50" s="71"/>
      <c r="N50" s="71"/>
      <c r="O50" s="71"/>
      <c r="P50" s="71"/>
      <c r="Q50" s="89">
        <f>+'Ark1'!S672</f>
        <v>0</v>
      </c>
      <c r="R50" s="119">
        <f t="shared" si="6"/>
        <v>0</v>
      </c>
      <c r="S50" s="119"/>
      <c r="T50" s="119"/>
      <c r="U50" s="119"/>
      <c r="V50" s="119"/>
      <c r="W50" s="89">
        <f>+'Ark1'!T672</f>
        <v>0</v>
      </c>
      <c r="X50" s="119">
        <f t="shared" si="7"/>
        <v>0</v>
      </c>
      <c r="Y50" s="89">
        <f>+'Ark1'!U672</f>
        <v>0</v>
      </c>
      <c r="Z50" s="119">
        <f t="shared" si="8"/>
        <v>0</v>
      </c>
      <c r="AA50" s="92">
        <f>+'Ark1'!W672</f>
        <v>0</v>
      </c>
      <c r="AB50" s="90"/>
      <c r="AC50" s="147">
        <f>+'Ark1'!X672</f>
        <v>0</v>
      </c>
      <c r="AD50" s="147">
        <f>+'Ark1'!Y672</f>
        <v>0</v>
      </c>
      <c r="AE50" s="92">
        <f>+'Ark1'!Z672</f>
        <v>0</v>
      </c>
      <c r="AF50" s="89">
        <f>+'Ark1'!AA672</f>
        <v>0</v>
      </c>
      <c r="AG50" s="89">
        <f>+'Ark1'!AB672</f>
        <v>0</v>
      </c>
      <c r="AH50" s="89">
        <f>+'Ark1'!AC672</f>
        <v>0</v>
      </c>
      <c r="AI50" s="89" t="e">
        <f t="shared" si="1"/>
        <v>#DIV/0!</v>
      </c>
      <c r="AJ50" s="147" t="e">
        <f t="shared" si="2"/>
        <v>#DIV/0!</v>
      </c>
      <c r="AK50" s="45"/>
      <c r="AL50" s="22"/>
      <c r="AM50" s="22"/>
      <c r="AN50" s="22"/>
    </row>
    <row r="51" spans="1:40" ht="15.6">
      <c r="A51" s="45"/>
      <c r="B51" s="88">
        <f>+'Ark1'!C673</f>
        <v>2016</v>
      </c>
      <c r="C51" s="88">
        <f>+'Ark1'!G673</f>
        <v>3</v>
      </c>
      <c r="D51" s="89" t="str">
        <f>VLOOKUP(C51,RNR!$G$2:$H$5,2)</f>
        <v>Midt</v>
      </c>
      <c r="E51" s="88">
        <f>+'Ark1'!Q673</f>
        <v>0</v>
      </c>
      <c r="F51" s="98">
        <f t="shared" si="3"/>
        <v>0</v>
      </c>
      <c r="G51" s="412">
        <f>+'Ark1'!R673</f>
        <v>0</v>
      </c>
      <c r="H51" s="98">
        <f t="shared" si="4"/>
        <v>0</v>
      </c>
      <c r="I51" s="92">
        <f>+'Ark1'!AG673</f>
        <v>0</v>
      </c>
      <c r="J51" s="152">
        <f t="shared" si="5"/>
        <v>0</v>
      </c>
      <c r="K51" s="92">
        <f>+'Ark1'!AH673</f>
        <v>0</v>
      </c>
      <c r="L51" s="90"/>
      <c r="M51" s="71"/>
      <c r="N51" s="71"/>
      <c r="O51" s="71"/>
      <c r="P51" s="71"/>
      <c r="Q51" s="89">
        <f>+'Ark1'!S673</f>
        <v>0</v>
      </c>
      <c r="R51" s="119">
        <f t="shared" si="6"/>
        <v>0</v>
      </c>
      <c r="S51" s="119"/>
      <c r="T51" s="119"/>
      <c r="U51" s="119"/>
      <c r="V51" s="119"/>
      <c r="W51" s="89">
        <f>+'Ark1'!T673</f>
        <v>0</v>
      </c>
      <c r="X51" s="119">
        <f t="shared" si="7"/>
        <v>0</v>
      </c>
      <c r="Y51" s="89">
        <f>+'Ark1'!U673</f>
        <v>0</v>
      </c>
      <c r="Z51" s="119">
        <f t="shared" si="8"/>
        <v>0</v>
      </c>
      <c r="AA51" s="92">
        <f>+'Ark1'!W673</f>
        <v>0</v>
      </c>
      <c r="AB51" s="90"/>
      <c r="AC51" s="147">
        <f>+'Ark1'!X673</f>
        <v>0</v>
      </c>
      <c r="AD51" s="147">
        <f>+'Ark1'!Y673</f>
        <v>0</v>
      </c>
      <c r="AE51" s="92">
        <f>+'Ark1'!Z673</f>
        <v>0</v>
      </c>
      <c r="AF51" s="89">
        <f>+'Ark1'!AA673</f>
        <v>0</v>
      </c>
      <c r="AG51" s="89">
        <f>+'Ark1'!AB673</f>
        <v>0</v>
      </c>
      <c r="AH51" s="89">
        <f>+'Ark1'!AC673</f>
        <v>0</v>
      </c>
      <c r="AI51" s="89" t="e">
        <f t="shared" si="1"/>
        <v>#DIV/0!</v>
      </c>
      <c r="AJ51" s="147" t="e">
        <f t="shared" si="2"/>
        <v>#DIV/0!</v>
      </c>
      <c r="AK51" s="45"/>
      <c r="AL51" s="22"/>
      <c r="AM51" s="22"/>
      <c r="AN51" s="22"/>
    </row>
    <row r="52" spans="1:40" ht="15.6">
      <c r="A52" s="45"/>
      <c r="B52" s="88">
        <f>+'Ark1'!C674</f>
        <v>2016</v>
      </c>
      <c r="C52" s="88">
        <f>+'Ark1'!G674</f>
        <v>4</v>
      </c>
      <c r="D52" s="89" t="str">
        <f>VLOOKUP(C52,RNR!$G$2:$H$5,2)</f>
        <v>Nord</v>
      </c>
      <c r="E52" s="88">
        <f>+'Ark1'!Q674</f>
        <v>0</v>
      </c>
      <c r="F52" s="98">
        <f t="shared" si="3"/>
        <v>0</v>
      </c>
      <c r="G52" s="412">
        <f>+'Ark1'!R674</f>
        <v>0</v>
      </c>
      <c r="H52" s="98">
        <f t="shared" si="4"/>
        <v>0</v>
      </c>
      <c r="I52" s="92">
        <f>+'Ark1'!AG674</f>
        <v>0</v>
      </c>
      <c r="J52" s="152">
        <f t="shared" si="5"/>
        <v>0</v>
      </c>
      <c r="K52" s="92">
        <f>+'Ark1'!AH674</f>
        <v>0</v>
      </c>
      <c r="L52" s="90"/>
      <c r="M52" s="71"/>
      <c r="N52" s="71"/>
      <c r="O52" s="71"/>
      <c r="P52" s="71"/>
      <c r="Q52" s="89">
        <f>+'Ark1'!S674</f>
        <v>0</v>
      </c>
      <c r="R52" s="119">
        <f t="shared" si="6"/>
        <v>0</v>
      </c>
      <c r="S52" s="119"/>
      <c r="T52" s="119"/>
      <c r="U52" s="119"/>
      <c r="V52" s="119"/>
      <c r="W52" s="89">
        <f>+'Ark1'!T674</f>
        <v>0</v>
      </c>
      <c r="X52" s="119">
        <f t="shared" si="7"/>
        <v>0</v>
      </c>
      <c r="Y52" s="89">
        <f>+'Ark1'!U674</f>
        <v>0</v>
      </c>
      <c r="Z52" s="119">
        <f t="shared" si="8"/>
        <v>0</v>
      </c>
      <c r="AA52" s="92">
        <f>+'Ark1'!W674</f>
        <v>0</v>
      </c>
      <c r="AB52" s="90"/>
      <c r="AC52" s="147">
        <f>+'Ark1'!X674</f>
        <v>0</v>
      </c>
      <c r="AD52" s="147">
        <f>+'Ark1'!Y674</f>
        <v>0</v>
      </c>
      <c r="AE52" s="92">
        <f>+'Ark1'!Z674</f>
        <v>0</v>
      </c>
      <c r="AF52" s="89">
        <f>+'Ark1'!AA674</f>
        <v>0</v>
      </c>
      <c r="AG52" s="89">
        <f>+'Ark1'!AB674</f>
        <v>0</v>
      </c>
      <c r="AH52" s="89">
        <f>+'Ark1'!AC674</f>
        <v>0</v>
      </c>
      <c r="AI52" s="89" t="e">
        <f t="shared" si="1"/>
        <v>#DIV/0!</v>
      </c>
      <c r="AJ52" s="147" t="e">
        <f t="shared" si="2"/>
        <v>#DIV/0!</v>
      </c>
      <c r="AK52" s="45"/>
      <c r="AL52" s="22"/>
      <c r="AM52" s="22"/>
      <c r="AN52" s="22"/>
    </row>
    <row r="53" spans="1:40" ht="15.6">
      <c r="A53" s="45"/>
      <c r="B53" s="88">
        <f>+'Ark1'!C675</f>
        <v>2015</v>
      </c>
      <c r="C53" s="88">
        <f>+'Ark1'!G675</f>
        <v>1</v>
      </c>
      <c r="D53" s="89" t="str">
        <f>VLOOKUP(C53,RNR!$G$2:$H$5,2)</f>
        <v>Øst</v>
      </c>
      <c r="E53" s="88">
        <f>+'Ark1'!Q675</f>
        <v>0</v>
      </c>
      <c r="F53" s="98">
        <f t="shared" si="3"/>
        <v>0</v>
      </c>
      <c r="G53" s="412">
        <f>+'Ark1'!R675</f>
        <v>0</v>
      </c>
      <c r="H53" s="98">
        <f t="shared" si="4"/>
        <v>0</v>
      </c>
      <c r="I53" s="92">
        <f>+'Ark1'!AG675</f>
        <v>0</v>
      </c>
      <c r="J53" s="152">
        <f t="shared" si="5"/>
        <v>0</v>
      </c>
      <c r="K53" s="92">
        <f>+'Ark1'!AH675</f>
        <v>0</v>
      </c>
      <c r="L53" s="90"/>
      <c r="M53" s="71"/>
      <c r="N53" s="71"/>
      <c r="O53" s="71"/>
      <c r="P53" s="71"/>
      <c r="Q53" s="89">
        <f>+'Ark1'!S675</f>
        <v>0</v>
      </c>
      <c r="R53" s="119">
        <f t="shared" si="6"/>
        <v>0</v>
      </c>
      <c r="S53" s="119"/>
      <c r="T53" s="119"/>
      <c r="U53" s="119"/>
      <c r="V53" s="119"/>
      <c r="W53" s="89">
        <f>+'Ark1'!T675</f>
        <v>0</v>
      </c>
      <c r="X53" s="119">
        <f t="shared" si="7"/>
        <v>0</v>
      </c>
      <c r="Y53" s="89">
        <f>+'Ark1'!U675</f>
        <v>0</v>
      </c>
      <c r="Z53" s="119">
        <f t="shared" si="8"/>
        <v>0</v>
      </c>
      <c r="AA53" s="92">
        <f>+'Ark1'!W675</f>
        <v>0</v>
      </c>
      <c r="AB53" s="90"/>
      <c r="AC53" s="147">
        <f>+'Ark1'!X675</f>
        <v>0</v>
      </c>
      <c r="AD53" s="147">
        <f>+'Ark1'!Y675</f>
        <v>0</v>
      </c>
      <c r="AE53" s="92">
        <f>+'Ark1'!Z675</f>
        <v>0</v>
      </c>
      <c r="AF53" s="89">
        <f>+'Ark1'!AA675</f>
        <v>0</v>
      </c>
      <c r="AG53" s="89">
        <f>+'Ark1'!AB675</f>
        <v>0</v>
      </c>
      <c r="AH53" s="89">
        <f>+'Ark1'!AC675</f>
        <v>0</v>
      </c>
      <c r="AI53" s="89" t="e">
        <f t="shared" si="1"/>
        <v>#DIV/0!</v>
      </c>
      <c r="AJ53" s="147" t="e">
        <f t="shared" si="2"/>
        <v>#DIV/0!</v>
      </c>
      <c r="AK53" s="45"/>
      <c r="AL53" s="22"/>
      <c r="AM53" s="22"/>
      <c r="AN53" s="22"/>
    </row>
    <row r="54" spans="1:40" ht="15.6">
      <c r="A54" s="45"/>
      <c r="B54" s="88">
        <f>+'Ark1'!C676</f>
        <v>2015</v>
      </c>
      <c r="C54" s="88">
        <f>+'Ark1'!G676</f>
        <v>2</v>
      </c>
      <c r="D54" s="89" t="str">
        <f>VLOOKUP(C54,RNR!$G$2:$H$5,2)</f>
        <v>Vest</v>
      </c>
      <c r="E54" s="88">
        <f>+'Ark1'!Q676</f>
        <v>0</v>
      </c>
      <c r="F54" s="98">
        <f t="shared" si="3"/>
        <v>0</v>
      </c>
      <c r="G54" s="412">
        <f>+'Ark1'!R676</f>
        <v>0</v>
      </c>
      <c r="H54" s="98">
        <f t="shared" si="4"/>
        <v>0</v>
      </c>
      <c r="I54" s="92">
        <f>+'Ark1'!AG676</f>
        <v>0</v>
      </c>
      <c r="J54" s="152">
        <f t="shared" si="5"/>
        <v>0</v>
      </c>
      <c r="K54" s="92">
        <f>+'Ark1'!AH676</f>
        <v>0</v>
      </c>
      <c r="L54" s="90"/>
      <c r="M54" s="71"/>
      <c r="N54" s="71"/>
      <c r="O54" s="71"/>
      <c r="P54" s="71"/>
      <c r="Q54" s="89">
        <f>+'Ark1'!S676</f>
        <v>0</v>
      </c>
      <c r="R54" s="119">
        <f t="shared" si="6"/>
        <v>0</v>
      </c>
      <c r="S54" s="119"/>
      <c r="T54" s="119"/>
      <c r="U54" s="119"/>
      <c r="V54" s="119"/>
      <c r="W54" s="89">
        <f>+'Ark1'!T676</f>
        <v>0</v>
      </c>
      <c r="X54" s="119">
        <f t="shared" si="7"/>
        <v>0</v>
      </c>
      <c r="Y54" s="89">
        <f>+'Ark1'!U676</f>
        <v>0</v>
      </c>
      <c r="Z54" s="119">
        <f t="shared" si="8"/>
        <v>0</v>
      </c>
      <c r="AA54" s="92">
        <f>+'Ark1'!W676</f>
        <v>0</v>
      </c>
      <c r="AB54" s="90"/>
      <c r="AC54" s="147">
        <f>+'Ark1'!X676</f>
        <v>0</v>
      </c>
      <c r="AD54" s="147">
        <f>+'Ark1'!Y676</f>
        <v>0</v>
      </c>
      <c r="AE54" s="92">
        <f>+'Ark1'!Z676</f>
        <v>0</v>
      </c>
      <c r="AF54" s="89">
        <f>+'Ark1'!AA676</f>
        <v>0</v>
      </c>
      <c r="AG54" s="89">
        <f>+'Ark1'!AB676</f>
        <v>0</v>
      </c>
      <c r="AH54" s="89">
        <f>+'Ark1'!AC676</f>
        <v>0</v>
      </c>
      <c r="AI54" s="89" t="e">
        <f t="shared" si="1"/>
        <v>#DIV/0!</v>
      </c>
      <c r="AJ54" s="147" t="e">
        <f t="shared" si="2"/>
        <v>#DIV/0!</v>
      </c>
      <c r="AK54" s="45"/>
      <c r="AL54" s="22"/>
      <c r="AM54" s="22"/>
      <c r="AN54" s="22"/>
    </row>
    <row r="55" spans="1:40" ht="15.6">
      <c r="A55" s="45"/>
      <c r="B55" s="88">
        <f>+'Ark1'!C677</f>
        <v>2015</v>
      </c>
      <c r="C55" s="88">
        <f>+'Ark1'!G677</f>
        <v>3</v>
      </c>
      <c r="D55" s="89" t="str">
        <f>VLOOKUP(C55,RNR!$G$2:$H$5,2)</f>
        <v>Midt</v>
      </c>
      <c r="E55" s="88">
        <f>+'Ark1'!Q677</f>
        <v>0</v>
      </c>
      <c r="F55" s="98">
        <f t="shared" si="3"/>
        <v>0</v>
      </c>
      <c r="G55" s="412">
        <f>+'Ark1'!R677</f>
        <v>0</v>
      </c>
      <c r="H55" s="98">
        <f t="shared" si="4"/>
        <v>0</v>
      </c>
      <c r="I55" s="92">
        <f>+'Ark1'!AG677</f>
        <v>0</v>
      </c>
      <c r="J55" s="152">
        <f t="shared" si="5"/>
        <v>0</v>
      </c>
      <c r="K55" s="92">
        <f>+'Ark1'!AH677</f>
        <v>0</v>
      </c>
      <c r="L55" s="90"/>
      <c r="M55" s="71"/>
      <c r="N55" s="71"/>
      <c r="O55" s="71"/>
      <c r="P55" s="71"/>
      <c r="Q55" s="89">
        <f>+'Ark1'!S677</f>
        <v>0</v>
      </c>
      <c r="R55" s="119">
        <f t="shared" si="6"/>
        <v>0</v>
      </c>
      <c r="S55" s="119"/>
      <c r="T55" s="119"/>
      <c r="U55" s="119"/>
      <c r="V55" s="119"/>
      <c r="W55" s="89">
        <f>+'Ark1'!T677</f>
        <v>0</v>
      </c>
      <c r="X55" s="119">
        <f t="shared" si="7"/>
        <v>0</v>
      </c>
      <c r="Y55" s="89">
        <f>+'Ark1'!U677</f>
        <v>0</v>
      </c>
      <c r="Z55" s="119">
        <f t="shared" si="8"/>
        <v>0</v>
      </c>
      <c r="AA55" s="92">
        <f>+'Ark1'!W677</f>
        <v>0</v>
      </c>
      <c r="AB55" s="90"/>
      <c r="AC55" s="147">
        <f>+'Ark1'!X677</f>
        <v>0</v>
      </c>
      <c r="AD55" s="147">
        <f>+'Ark1'!Y677</f>
        <v>0</v>
      </c>
      <c r="AE55" s="92">
        <f>+'Ark1'!Z677</f>
        <v>0</v>
      </c>
      <c r="AF55" s="89">
        <f>+'Ark1'!AA677</f>
        <v>0</v>
      </c>
      <c r="AG55" s="89">
        <f>+'Ark1'!AB677</f>
        <v>0</v>
      </c>
      <c r="AH55" s="89">
        <f>+'Ark1'!AC677</f>
        <v>0</v>
      </c>
      <c r="AI55" s="89" t="e">
        <f t="shared" si="1"/>
        <v>#DIV/0!</v>
      </c>
      <c r="AJ55" s="147" t="e">
        <f t="shared" si="2"/>
        <v>#DIV/0!</v>
      </c>
      <c r="AK55" s="45"/>
      <c r="AL55" s="22"/>
      <c r="AM55" s="22"/>
      <c r="AN55" s="22"/>
    </row>
    <row r="56" spans="1:40" ht="15.6">
      <c r="A56" s="45"/>
      <c r="B56" s="88">
        <f>+'Ark1'!C678</f>
        <v>2015</v>
      </c>
      <c r="C56" s="88">
        <f>+'Ark1'!G678</f>
        <v>4</v>
      </c>
      <c r="D56" s="89" t="str">
        <f>VLOOKUP(C56,RNR!$G$2:$H$5,2)</f>
        <v>Nord</v>
      </c>
      <c r="E56" s="88">
        <f>+'Ark1'!Q678</f>
        <v>0</v>
      </c>
      <c r="F56" s="98">
        <f t="shared" si="3"/>
        <v>0</v>
      </c>
      <c r="G56" s="412">
        <f>+'Ark1'!R678</f>
        <v>0</v>
      </c>
      <c r="H56" s="98">
        <f t="shared" si="4"/>
        <v>0</v>
      </c>
      <c r="I56" s="92">
        <f>+'Ark1'!AG678</f>
        <v>0</v>
      </c>
      <c r="J56" s="152">
        <f t="shared" si="5"/>
        <v>0</v>
      </c>
      <c r="K56" s="92">
        <f>+'Ark1'!AH678</f>
        <v>0</v>
      </c>
      <c r="L56" s="90"/>
      <c r="M56" s="71"/>
      <c r="N56" s="71"/>
      <c r="O56" s="71"/>
      <c r="P56" s="71"/>
      <c r="Q56" s="89">
        <f>+'Ark1'!S678</f>
        <v>0</v>
      </c>
      <c r="R56" s="119">
        <f t="shared" si="6"/>
        <v>0</v>
      </c>
      <c r="S56" s="119"/>
      <c r="T56" s="119"/>
      <c r="U56" s="119"/>
      <c r="V56" s="119"/>
      <c r="W56" s="89">
        <f>+'Ark1'!T678</f>
        <v>0</v>
      </c>
      <c r="X56" s="119">
        <f t="shared" si="7"/>
        <v>0</v>
      </c>
      <c r="Y56" s="89">
        <f>+'Ark1'!U678</f>
        <v>0</v>
      </c>
      <c r="Z56" s="119">
        <f t="shared" si="8"/>
        <v>0</v>
      </c>
      <c r="AA56" s="92">
        <f>+'Ark1'!W678</f>
        <v>0</v>
      </c>
      <c r="AB56" s="90"/>
      <c r="AC56" s="147">
        <f>+'Ark1'!X678</f>
        <v>0</v>
      </c>
      <c r="AD56" s="147">
        <f>+'Ark1'!Y678</f>
        <v>0</v>
      </c>
      <c r="AE56" s="92">
        <f>+'Ark1'!Z678</f>
        <v>0</v>
      </c>
      <c r="AF56" s="89">
        <f>+'Ark1'!AA678</f>
        <v>0</v>
      </c>
      <c r="AG56" s="89">
        <f>+'Ark1'!AB678</f>
        <v>0</v>
      </c>
      <c r="AH56" s="89">
        <f>+'Ark1'!AC678</f>
        <v>0</v>
      </c>
      <c r="AI56" s="89" t="e">
        <f t="shared" si="1"/>
        <v>#DIV/0!</v>
      </c>
      <c r="AJ56" s="147" t="e">
        <f t="shared" si="2"/>
        <v>#DIV/0!</v>
      </c>
      <c r="AK56" s="45"/>
      <c r="AL56" s="22"/>
      <c r="AM56" s="22"/>
      <c r="AN56" s="22"/>
    </row>
    <row r="57" spans="1:40" ht="15.6">
      <c r="A57" s="45"/>
      <c r="B57" s="88">
        <f>+'Ark1'!C679</f>
        <v>2014</v>
      </c>
      <c r="C57" s="88">
        <f>+'Ark1'!G679</f>
        <v>1</v>
      </c>
      <c r="D57" s="89" t="str">
        <f>VLOOKUP(C57,RNR!$G$2:$H$5,2)</f>
        <v>Øst</v>
      </c>
      <c r="E57" s="88">
        <f>+'Ark1'!Q679</f>
        <v>0</v>
      </c>
      <c r="F57" s="98">
        <f t="shared" si="3"/>
        <v>0</v>
      </c>
      <c r="G57" s="412">
        <f>+'Ark1'!R679</f>
        <v>0</v>
      </c>
      <c r="H57" s="98">
        <f t="shared" si="4"/>
        <v>0</v>
      </c>
      <c r="I57" s="92">
        <f>+'Ark1'!AG679</f>
        <v>0</v>
      </c>
      <c r="J57" s="152">
        <f t="shared" si="5"/>
        <v>0</v>
      </c>
      <c r="K57" s="92">
        <f>+'Ark1'!AH679</f>
        <v>0</v>
      </c>
      <c r="L57" s="90"/>
      <c r="M57" s="71"/>
      <c r="N57" s="71"/>
      <c r="O57" s="71"/>
      <c r="P57" s="71"/>
      <c r="Q57" s="89">
        <f>+'Ark1'!S679</f>
        <v>0</v>
      </c>
      <c r="R57" s="119">
        <f t="shared" si="6"/>
        <v>0</v>
      </c>
      <c r="S57" s="119"/>
      <c r="T57" s="119"/>
      <c r="U57" s="119"/>
      <c r="V57" s="119"/>
      <c r="W57" s="89">
        <f>+'Ark1'!T679</f>
        <v>0</v>
      </c>
      <c r="X57" s="119">
        <f t="shared" si="7"/>
        <v>0</v>
      </c>
      <c r="Y57" s="89">
        <f>+'Ark1'!U679</f>
        <v>0</v>
      </c>
      <c r="Z57" s="119">
        <f t="shared" si="8"/>
        <v>0</v>
      </c>
      <c r="AA57" s="92">
        <f>+'Ark1'!W679</f>
        <v>0</v>
      </c>
      <c r="AB57" s="90"/>
      <c r="AC57" s="147">
        <f>+'Ark1'!X679</f>
        <v>0</v>
      </c>
      <c r="AD57" s="147">
        <f>+'Ark1'!Y679</f>
        <v>0</v>
      </c>
      <c r="AE57" s="92">
        <f>+'Ark1'!Z679</f>
        <v>0</v>
      </c>
      <c r="AF57" s="89">
        <f>+'Ark1'!AA679</f>
        <v>0</v>
      </c>
      <c r="AG57" s="89">
        <f>+'Ark1'!AB679</f>
        <v>0</v>
      </c>
      <c r="AH57" s="89">
        <f>+'Ark1'!AC679</f>
        <v>0</v>
      </c>
      <c r="AI57" s="89" t="e">
        <f t="shared" si="1"/>
        <v>#DIV/0!</v>
      </c>
      <c r="AJ57" s="147" t="e">
        <f t="shared" si="2"/>
        <v>#DIV/0!</v>
      </c>
      <c r="AK57" s="45"/>
      <c r="AL57" s="22"/>
      <c r="AM57" s="22"/>
      <c r="AN57" s="22"/>
    </row>
    <row r="58" spans="1:40" ht="15.6">
      <c r="A58" s="45"/>
      <c r="B58" s="88">
        <f>+'Ark1'!C680</f>
        <v>2014</v>
      </c>
      <c r="C58" s="88">
        <f>+'Ark1'!G680</f>
        <v>2</v>
      </c>
      <c r="D58" s="89" t="str">
        <f>VLOOKUP(C58,RNR!$G$2:$H$5,2)</f>
        <v>Vest</v>
      </c>
      <c r="E58" s="88">
        <f>+'Ark1'!Q680</f>
        <v>0</v>
      </c>
      <c r="F58" s="98">
        <f t="shared" si="3"/>
        <v>0</v>
      </c>
      <c r="G58" s="412">
        <f>+'Ark1'!R680</f>
        <v>0</v>
      </c>
      <c r="H58" s="98">
        <f t="shared" si="4"/>
        <v>0</v>
      </c>
      <c r="I58" s="92">
        <f>+'Ark1'!AG680</f>
        <v>0</v>
      </c>
      <c r="J58" s="152">
        <f t="shared" si="5"/>
        <v>0</v>
      </c>
      <c r="K58" s="92">
        <f>+'Ark1'!AH680</f>
        <v>0</v>
      </c>
      <c r="L58" s="90"/>
      <c r="M58" s="71"/>
      <c r="N58" s="71"/>
      <c r="O58" s="71"/>
      <c r="P58" s="71"/>
      <c r="Q58" s="89">
        <f>+'Ark1'!S680</f>
        <v>0</v>
      </c>
      <c r="R58" s="119">
        <f t="shared" si="6"/>
        <v>0</v>
      </c>
      <c r="S58" s="119"/>
      <c r="T58" s="119"/>
      <c r="U58" s="119"/>
      <c r="V58" s="119"/>
      <c r="W58" s="89">
        <f>+'Ark1'!T680</f>
        <v>0</v>
      </c>
      <c r="X58" s="119">
        <f t="shared" si="7"/>
        <v>0</v>
      </c>
      <c r="Y58" s="89">
        <f>+'Ark1'!U680</f>
        <v>0</v>
      </c>
      <c r="Z58" s="119">
        <f t="shared" si="8"/>
        <v>0</v>
      </c>
      <c r="AA58" s="92">
        <f>+'Ark1'!W680</f>
        <v>0</v>
      </c>
      <c r="AB58" s="90"/>
      <c r="AC58" s="147">
        <f>+'Ark1'!X680</f>
        <v>0</v>
      </c>
      <c r="AD58" s="147">
        <f>+'Ark1'!Y680</f>
        <v>0</v>
      </c>
      <c r="AE58" s="92">
        <f>+'Ark1'!Z680</f>
        <v>0</v>
      </c>
      <c r="AF58" s="89">
        <f>+'Ark1'!AA680</f>
        <v>0</v>
      </c>
      <c r="AG58" s="89">
        <f>+'Ark1'!AB680</f>
        <v>0</v>
      </c>
      <c r="AH58" s="89">
        <f>+'Ark1'!AC680</f>
        <v>0</v>
      </c>
      <c r="AI58" s="89" t="e">
        <f t="shared" si="1"/>
        <v>#DIV/0!</v>
      </c>
      <c r="AJ58" s="147" t="e">
        <f t="shared" si="2"/>
        <v>#DIV/0!</v>
      </c>
      <c r="AK58" s="45"/>
      <c r="AL58" s="22"/>
      <c r="AM58" s="22"/>
      <c r="AN58" s="22"/>
    </row>
    <row r="59" spans="1:40" ht="15.6">
      <c r="A59" s="45"/>
      <c r="B59" s="88">
        <f>+'Ark1'!C681</f>
        <v>2014</v>
      </c>
      <c r="C59" s="88">
        <f>+'Ark1'!G681</f>
        <v>3</v>
      </c>
      <c r="D59" s="89" t="str">
        <f>VLOOKUP(C59,RNR!$G$2:$H$5,2)</f>
        <v>Midt</v>
      </c>
      <c r="E59" s="88">
        <f>+'Ark1'!Q681</f>
        <v>0</v>
      </c>
      <c r="F59" s="98">
        <f t="shared" si="3"/>
        <v>0</v>
      </c>
      <c r="G59" s="412">
        <f>+'Ark1'!R681</f>
        <v>0</v>
      </c>
      <c r="H59" s="98">
        <f t="shared" si="4"/>
        <v>0</v>
      </c>
      <c r="I59" s="92">
        <f>+'Ark1'!AG681</f>
        <v>0</v>
      </c>
      <c r="J59" s="152">
        <f t="shared" si="5"/>
        <v>0</v>
      </c>
      <c r="K59" s="92">
        <f>+'Ark1'!AH681</f>
        <v>0</v>
      </c>
      <c r="L59" s="90"/>
      <c r="M59" s="71"/>
      <c r="N59" s="71"/>
      <c r="O59" s="71"/>
      <c r="P59" s="71"/>
      <c r="Q59" s="89">
        <f>+'Ark1'!S681</f>
        <v>0</v>
      </c>
      <c r="R59" s="119">
        <f t="shared" si="6"/>
        <v>0</v>
      </c>
      <c r="S59" s="119"/>
      <c r="T59" s="119"/>
      <c r="U59" s="119"/>
      <c r="V59" s="119"/>
      <c r="W59" s="89">
        <f>+'Ark1'!T681</f>
        <v>0</v>
      </c>
      <c r="X59" s="119">
        <f t="shared" si="7"/>
        <v>0</v>
      </c>
      <c r="Y59" s="89">
        <f>+'Ark1'!U681</f>
        <v>0</v>
      </c>
      <c r="Z59" s="119">
        <f t="shared" si="8"/>
        <v>0</v>
      </c>
      <c r="AA59" s="92">
        <f>+'Ark1'!W681</f>
        <v>0</v>
      </c>
      <c r="AB59" s="90"/>
      <c r="AC59" s="147">
        <f>+'Ark1'!X681</f>
        <v>0</v>
      </c>
      <c r="AD59" s="147">
        <f>+'Ark1'!Y681</f>
        <v>0</v>
      </c>
      <c r="AE59" s="92">
        <f>+'Ark1'!Z681</f>
        <v>0</v>
      </c>
      <c r="AF59" s="89">
        <f>+'Ark1'!AA681</f>
        <v>0</v>
      </c>
      <c r="AG59" s="89">
        <f>+'Ark1'!AB681</f>
        <v>0</v>
      </c>
      <c r="AH59" s="89">
        <f>+'Ark1'!AC681</f>
        <v>0</v>
      </c>
      <c r="AI59" s="89" t="e">
        <f t="shared" si="1"/>
        <v>#DIV/0!</v>
      </c>
      <c r="AJ59" s="147" t="e">
        <f t="shared" si="2"/>
        <v>#DIV/0!</v>
      </c>
      <c r="AK59" s="45"/>
      <c r="AL59" s="22"/>
      <c r="AM59" s="22"/>
      <c r="AN59" s="22"/>
    </row>
    <row r="60" spans="1:40" ht="15.6">
      <c r="A60" s="45"/>
      <c r="B60" s="88">
        <f>+'Ark1'!C682</f>
        <v>2014</v>
      </c>
      <c r="C60" s="88">
        <f>+'Ark1'!G682</f>
        <v>4</v>
      </c>
      <c r="D60" s="89" t="str">
        <f>VLOOKUP(C60,RNR!$G$2:$H$5,2)</f>
        <v>Nord</v>
      </c>
      <c r="E60" s="88">
        <f>+'Ark1'!Q682</f>
        <v>0</v>
      </c>
      <c r="F60" s="98">
        <f t="shared" si="3"/>
        <v>0</v>
      </c>
      <c r="G60" s="412">
        <f>+'Ark1'!R682</f>
        <v>0</v>
      </c>
      <c r="H60" s="98">
        <f t="shared" si="4"/>
        <v>0</v>
      </c>
      <c r="I60" s="92">
        <f>+'Ark1'!AG682</f>
        <v>0</v>
      </c>
      <c r="J60" s="152">
        <f t="shared" si="5"/>
        <v>0</v>
      </c>
      <c r="K60" s="92">
        <f>+'Ark1'!AH682</f>
        <v>0</v>
      </c>
      <c r="L60" s="90"/>
      <c r="M60" s="71"/>
      <c r="N60" s="71"/>
      <c r="O60" s="71"/>
      <c r="P60" s="71"/>
      <c r="Q60" s="89">
        <f>+'Ark1'!S682</f>
        <v>0</v>
      </c>
      <c r="R60" s="119">
        <f t="shared" si="6"/>
        <v>0</v>
      </c>
      <c r="S60" s="119"/>
      <c r="T60" s="119"/>
      <c r="U60" s="119"/>
      <c r="V60" s="119"/>
      <c r="W60" s="89">
        <f>+'Ark1'!T682</f>
        <v>0</v>
      </c>
      <c r="X60" s="119">
        <f t="shared" si="7"/>
        <v>0</v>
      </c>
      <c r="Y60" s="89">
        <f>+'Ark1'!U682</f>
        <v>0</v>
      </c>
      <c r="Z60" s="119">
        <f t="shared" si="8"/>
        <v>0</v>
      </c>
      <c r="AA60" s="92">
        <f>+'Ark1'!W682</f>
        <v>0</v>
      </c>
      <c r="AB60" s="90"/>
      <c r="AC60" s="147">
        <f>+'Ark1'!X682</f>
        <v>0</v>
      </c>
      <c r="AD60" s="147">
        <f>+'Ark1'!Y682</f>
        <v>0</v>
      </c>
      <c r="AE60" s="92">
        <f>+'Ark1'!Z682</f>
        <v>0</v>
      </c>
      <c r="AF60" s="89">
        <f>+'Ark1'!AA682</f>
        <v>0</v>
      </c>
      <c r="AG60" s="89">
        <f>+'Ark1'!AB682</f>
        <v>0</v>
      </c>
      <c r="AH60" s="89">
        <f>+'Ark1'!AC682</f>
        <v>0</v>
      </c>
      <c r="AI60" s="89" t="e">
        <f t="shared" si="1"/>
        <v>#DIV/0!</v>
      </c>
      <c r="AJ60" s="147" t="e">
        <f t="shared" si="2"/>
        <v>#DIV/0!</v>
      </c>
      <c r="AK60" s="45"/>
      <c r="AL60" s="22"/>
      <c r="AM60" s="22"/>
      <c r="AN60" s="22"/>
    </row>
    <row r="61" spans="1:40" ht="15.6">
      <c r="A61" s="45"/>
      <c r="B61" s="88">
        <f>+'Ark1'!C683</f>
        <v>2013</v>
      </c>
      <c r="C61" s="88">
        <f>+'Ark1'!G683</f>
        <v>1</v>
      </c>
      <c r="D61" s="89" t="str">
        <f>VLOOKUP(C61,RNR!$G$2:$H$5,2)</f>
        <v>Øst</v>
      </c>
      <c r="E61" s="88">
        <f>+'Ark1'!Q683</f>
        <v>0</v>
      </c>
      <c r="F61" s="98">
        <f t="shared" si="3"/>
        <v>0</v>
      </c>
      <c r="G61" s="412">
        <f>+'Ark1'!R683</f>
        <v>0</v>
      </c>
      <c r="H61" s="98">
        <f t="shared" si="4"/>
        <v>0</v>
      </c>
      <c r="I61" s="92">
        <f>+'Ark1'!AG683</f>
        <v>0</v>
      </c>
      <c r="J61" s="152">
        <f t="shared" si="5"/>
        <v>0</v>
      </c>
      <c r="K61" s="92">
        <f>+'Ark1'!AH683</f>
        <v>0</v>
      </c>
      <c r="L61" s="90"/>
      <c r="M61" s="71"/>
      <c r="N61" s="71"/>
      <c r="O61" s="71"/>
      <c r="P61" s="71"/>
      <c r="Q61" s="89">
        <f>+'Ark1'!S683</f>
        <v>0</v>
      </c>
      <c r="R61" s="119">
        <f t="shared" si="6"/>
        <v>0</v>
      </c>
      <c r="S61" s="119"/>
      <c r="T61" s="119"/>
      <c r="U61" s="119"/>
      <c r="V61" s="119"/>
      <c r="W61" s="89">
        <f>+'Ark1'!T683</f>
        <v>0</v>
      </c>
      <c r="X61" s="119">
        <f t="shared" si="7"/>
        <v>0</v>
      </c>
      <c r="Y61" s="89">
        <f>+'Ark1'!U683</f>
        <v>0</v>
      </c>
      <c r="Z61" s="119">
        <f t="shared" si="8"/>
        <v>0</v>
      </c>
      <c r="AA61" s="92">
        <f>+'Ark1'!W683</f>
        <v>0</v>
      </c>
      <c r="AB61" s="90"/>
      <c r="AC61" s="147">
        <f>+'Ark1'!X683</f>
        <v>0</v>
      </c>
      <c r="AD61" s="147">
        <f>+'Ark1'!Y683</f>
        <v>0</v>
      </c>
      <c r="AE61" s="92">
        <f>+'Ark1'!Z683</f>
        <v>0</v>
      </c>
      <c r="AF61" s="89">
        <f>+'Ark1'!AA683</f>
        <v>0</v>
      </c>
      <c r="AG61" s="89">
        <f>+'Ark1'!AB683</f>
        <v>0</v>
      </c>
      <c r="AH61" s="89">
        <f>+'Ark1'!AC683</f>
        <v>0</v>
      </c>
      <c r="AI61" s="89" t="e">
        <f t="shared" si="1"/>
        <v>#DIV/0!</v>
      </c>
      <c r="AJ61" s="147" t="e">
        <f t="shared" si="2"/>
        <v>#DIV/0!</v>
      </c>
      <c r="AK61" s="45"/>
      <c r="AL61" s="22"/>
      <c r="AM61" s="22"/>
      <c r="AN61" s="22"/>
    </row>
    <row r="62" spans="1:40" ht="15.6">
      <c r="A62" s="45"/>
      <c r="B62" s="88">
        <f>+'Ark1'!C684</f>
        <v>2013</v>
      </c>
      <c r="C62" s="88">
        <f>+'Ark1'!G684</f>
        <v>2</v>
      </c>
      <c r="D62" s="89" t="str">
        <f>VLOOKUP(C62,RNR!$G$2:$H$5,2)</f>
        <v>Vest</v>
      </c>
      <c r="E62" s="88">
        <f>+'Ark1'!Q684</f>
        <v>0</v>
      </c>
      <c r="F62" s="98">
        <f t="shared" si="3"/>
        <v>0</v>
      </c>
      <c r="G62" s="412">
        <f>+'Ark1'!R684</f>
        <v>0</v>
      </c>
      <c r="H62" s="98">
        <f t="shared" si="4"/>
        <v>0</v>
      </c>
      <c r="I62" s="92">
        <f>+'Ark1'!AG684</f>
        <v>0</v>
      </c>
      <c r="J62" s="152">
        <f t="shared" si="5"/>
        <v>0</v>
      </c>
      <c r="K62" s="92">
        <f>+'Ark1'!AH684</f>
        <v>0</v>
      </c>
      <c r="L62" s="90"/>
      <c r="M62" s="71"/>
      <c r="N62" s="71"/>
      <c r="O62" s="71"/>
      <c r="P62" s="71"/>
      <c r="Q62" s="89">
        <f>+'Ark1'!S684</f>
        <v>0</v>
      </c>
      <c r="R62" s="119">
        <f t="shared" si="6"/>
        <v>0</v>
      </c>
      <c r="S62" s="119"/>
      <c r="T62" s="119"/>
      <c r="U62" s="119"/>
      <c r="V62" s="119"/>
      <c r="W62" s="89">
        <f>+'Ark1'!T684</f>
        <v>0</v>
      </c>
      <c r="X62" s="119">
        <f t="shared" si="7"/>
        <v>0</v>
      </c>
      <c r="Y62" s="89">
        <f>+'Ark1'!U684</f>
        <v>0</v>
      </c>
      <c r="Z62" s="119">
        <f t="shared" si="8"/>
        <v>0</v>
      </c>
      <c r="AA62" s="92">
        <f>+'Ark1'!W684</f>
        <v>0</v>
      </c>
      <c r="AB62" s="90"/>
      <c r="AC62" s="147">
        <f>+'Ark1'!X684</f>
        <v>0</v>
      </c>
      <c r="AD62" s="147">
        <f>+'Ark1'!Y684</f>
        <v>0</v>
      </c>
      <c r="AE62" s="92">
        <f>+'Ark1'!Z684</f>
        <v>0</v>
      </c>
      <c r="AF62" s="89">
        <f>+'Ark1'!AA684</f>
        <v>0</v>
      </c>
      <c r="AG62" s="89">
        <f>+'Ark1'!AB684</f>
        <v>0</v>
      </c>
      <c r="AH62" s="89">
        <f>+'Ark1'!AC684</f>
        <v>0</v>
      </c>
      <c r="AI62" s="89" t="e">
        <f t="shared" si="1"/>
        <v>#DIV/0!</v>
      </c>
      <c r="AJ62" s="147" t="e">
        <f t="shared" si="2"/>
        <v>#DIV/0!</v>
      </c>
      <c r="AK62" s="45"/>
      <c r="AL62" s="22"/>
      <c r="AM62" s="22"/>
      <c r="AN62" s="22"/>
    </row>
    <row r="63" spans="1:40" ht="15.6">
      <c r="A63" s="45"/>
      <c r="B63" s="88">
        <f>+'Ark1'!C685</f>
        <v>2013</v>
      </c>
      <c r="C63" s="88">
        <f>+'Ark1'!G685</f>
        <v>3</v>
      </c>
      <c r="D63" s="89" t="str">
        <f>VLOOKUP(C63,RNR!$G$2:$H$5,2)</f>
        <v>Midt</v>
      </c>
      <c r="E63" s="88">
        <f>+'Ark1'!Q685</f>
        <v>0</v>
      </c>
      <c r="F63" s="98">
        <f t="shared" si="3"/>
        <v>0</v>
      </c>
      <c r="G63" s="412">
        <f>+'Ark1'!R685</f>
        <v>0</v>
      </c>
      <c r="H63" s="98">
        <f t="shared" si="4"/>
        <v>0</v>
      </c>
      <c r="I63" s="92">
        <f>+'Ark1'!AG685</f>
        <v>0</v>
      </c>
      <c r="J63" s="152">
        <f t="shared" si="5"/>
        <v>0</v>
      </c>
      <c r="K63" s="92">
        <f>+'Ark1'!AH685</f>
        <v>0</v>
      </c>
      <c r="L63" s="90"/>
      <c r="M63" s="71"/>
      <c r="N63" s="71"/>
      <c r="O63" s="71"/>
      <c r="P63" s="71"/>
      <c r="Q63" s="89">
        <f>+'Ark1'!S685</f>
        <v>0</v>
      </c>
      <c r="R63" s="119">
        <f t="shared" si="6"/>
        <v>0</v>
      </c>
      <c r="S63" s="119"/>
      <c r="T63" s="119"/>
      <c r="U63" s="119"/>
      <c r="V63" s="119"/>
      <c r="W63" s="89">
        <f>+'Ark1'!T685</f>
        <v>0</v>
      </c>
      <c r="X63" s="119">
        <f t="shared" si="7"/>
        <v>0</v>
      </c>
      <c r="Y63" s="89">
        <f>+'Ark1'!U685</f>
        <v>0</v>
      </c>
      <c r="Z63" s="119">
        <f t="shared" si="8"/>
        <v>0</v>
      </c>
      <c r="AA63" s="92">
        <f>+'Ark1'!W685</f>
        <v>0</v>
      </c>
      <c r="AB63" s="90"/>
      <c r="AC63" s="147">
        <f>+'Ark1'!X685</f>
        <v>0</v>
      </c>
      <c r="AD63" s="147">
        <f>+'Ark1'!Y685</f>
        <v>0</v>
      </c>
      <c r="AE63" s="92">
        <f>+'Ark1'!Z685</f>
        <v>0</v>
      </c>
      <c r="AF63" s="89">
        <f>+'Ark1'!AA685</f>
        <v>0</v>
      </c>
      <c r="AG63" s="89">
        <f>+'Ark1'!AB685</f>
        <v>0</v>
      </c>
      <c r="AH63" s="89">
        <f>+'Ark1'!AC685</f>
        <v>0</v>
      </c>
      <c r="AI63" s="89" t="e">
        <f t="shared" si="1"/>
        <v>#DIV/0!</v>
      </c>
      <c r="AJ63" s="147" t="e">
        <f t="shared" si="2"/>
        <v>#DIV/0!</v>
      </c>
      <c r="AK63" s="45"/>
      <c r="AL63" s="22"/>
      <c r="AM63" s="22"/>
      <c r="AN63" s="22"/>
    </row>
    <row r="64" spans="1:40" ht="15.6">
      <c r="A64" s="45"/>
      <c r="B64" s="88">
        <f>+'Ark1'!C686</f>
        <v>2013</v>
      </c>
      <c r="C64" s="88">
        <f>+'Ark1'!G686</f>
        <v>4</v>
      </c>
      <c r="D64" s="89" t="str">
        <f>VLOOKUP(C64,RNR!$G$2:$H$5,2)</f>
        <v>Nord</v>
      </c>
      <c r="E64" s="88">
        <f>+'Ark1'!Q686</f>
        <v>0</v>
      </c>
      <c r="F64" s="98">
        <f t="shared" si="3"/>
        <v>0</v>
      </c>
      <c r="G64" s="412">
        <f>+'Ark1'!R686</f>
        <v>0</v>
      </c>
      <c r="H64" s="98">
        <f t="shared" si="4"/>
        <v>0</v>
      </c>
      <c r="I64" s="92">
        <f>+'Ark1'!AG686</f>
        <v>0</v>
      </c>
      <c r="J64" s="152">
        <f t="shared" si="5"/>
        <v>0</v>
      </c>
      <c r="K64" s="92">
        <f>+'Ark1'!AH686</f>
        <v>0</v>
      </c>
      <c r="L64" s="90"/>
      <c r="M64" s="71"/>
      <c r="N64" s="71"/>
      <c r="O64" s="71"/>
      <c r="P64" s="71"/>
      <c r="Q64" s="89">
        <f>+'Ark1'!S686</f>
        <v>0</v>
      </c>
      <c r="R64" s="119">
        <f t="shared" si="6"/>
        <v>0</v>
      </c>
      <c r="S64" s="119"/>
      <c r="T64" s="119"/>
      <c r="U64" s="119"/>
      <c r="V64" s="119"/>
      <c r="W64" s="89">
        <f>+'Ark1'!T686</f>
        <v>0</v>
      </c>
      <c r="X64" s="119">
        <f t="shared" si="7"/>
        <v>0</v>
      </c>
      <c r="Y64" s="89">
        <f>+'Ark1'!U686</f>
        <v>0</v>
      </c>
      <c r="Z64" s="119">
        <f t="shared" si="8"/>
        <v>0</v>
      </c>
      <c r="AA64" s="92">
        <f>+'Ark1'!W686</f>
        <v>0</v>
      </c>
      <c r="AB64" s="90"/>
      <c r="AC64" s="147">
        <f>+'Ark1'!X686</f>
        <v>0</v>
      </c>
      <c r="AD64" s="147">
        <f>+'Ark1'!Y686</f>
        <v>0</v>
      </c>
      <c r="AE64" s="92">
        <f>+'Ark1'!Z686</f>
        <v>0</v>
      </c>
      <c r="AF64" s="89">
        <f>+'Ark1'!AA686</f>
        <v>0</v>
      </c>
      <c r="AG64" s="89">
        <f>+'Ark1'!AB686</f>
        <v>0</v>
      </c>
      <c r="AH64" s="89">
        <f>+'Ark1'!AC686</f>
        <v>0</v>
      </c>
      <c r="AI64" s="89" t="e">
        <f t="shared" si="1"/>
        <v>#DIV/0!</v>
      </c>
      <c r="AJ64" s="147" t="e">
        <f t="shared" si="2"/>
        <v>#DIV/0!</v>
      </c>
      <c r="AK64" s="45"/>
      <c r="AL64" s="22"/>
      <c r="AM64" s="22"/>
      <c r="AN64" s="22"/>
    </row>
    <row r="65" spans="1:40" ht="15.6">
      <c r="A65" s="45"/>
      <c r="B65" s="88">
        <f>+'Ark1'!C687</f>
        <v>2012</v>
      </c>
      <c r="C65" s="88">
        <f>+'Ark1'!G687</f>
        <v>1</v>
      </c>
      <c r="D65" s="89" t="str">
        <f>VLOOKUP(C65,RNR!$G$2:$H$5,2)</f>
        <v>Øst</v>
      </c>
      <c r="E65" s="88">
        <f>+'Ark1'!Q687</f>
        <v>0</v>
      </c>
      <c r="F65" s="98">
        <f t="shared" si="3"/>
        <v>0</v>
      </c>
      <c r="G65" s="412">
        <f>+'Ark1'!R687</f>
        <v>0</v>
      </c>
      <c r="H65" s="98">
        <f t="shared" si="4"/>
        <v>0</v>
      </c>
      <c r="I65" s="92">
        <f>+'Ark1'!AG687</f>
        <v>0</v>
      </c>
      <c r="J65" s="152">
        <f t="shared" si="5"/>
        <v>0</v>
      </c>
      <c r="K65" s="92">
        <f>+'Ark1'!AH687</f>
        <v>0</v>
      </c>
      <c r="L65" s="90"/>
      <c r="M65" s="71"/>
      <c r="N65" s="71"/>
      <c r="O65" s="71"/>
      <c r="P65" s="71"/>
      <c r="Q65" s="89">
        <f>+'Ark1'!S687</f>
        <v>0</v>
      </c>
      <c r="R65" s="119">
        <f t="shared" si="6"/>
        <v>0</v>
      </c>
      <c r="S65" s="119"/>
      <c r="T65" s="119"/>
      <c r="U65" s="119"/>
      <c r="V65" s="119"/>
      <c r="W65" s="89">
        <f>+'Ark1'!T687</f>
        <v>0</v>
      </c>
      <c r="X65" s="119">
        <f t="shared" si="7"/>
        <v>0</v>
      </c>
      <c r="Y65" s="89">
        <f>+'Ark1'!U687</f>
        <v>0</v>
      </c>
      <c r="Z65" s="119">
        <f t="shared" si="8"/>
        <v>0</v>
      </c>
      <c r="AA65" s="92">
        <f>+'Ark1'!W687</f>
        <v>0</v>
      </c>
      <c r="AB65" s="90"/>
      <c r="AC65" s="147">
        <f>+'Ark1'!X687</f>
        <v>0</v>
      </c>
      <c r="AD65" s="147">
        <f>+'Ark1'!Y687</f>
        <v>0</v>
      </c>
      <c r="AE65" s="92">
        <f>+'Ark1'!Z687</f>
        <v>0</v>
      </c>
      <c r="AF65" s="89">
        <f>+'Ark1'!AA687</f>
        <v>0</v>
      </c>
      <c r="AG65" s="89">
        <f>+'Ark1'!AB687</f>
        <v>0</v>
      </c>
      <c r="AH65" s="89">
        <f>+'Ark1'!AC687</f>
        <v>0</v>
      </c>
      <c r="AI65" s="89" t="e">
        <f t="shared" si="1"/>
        <v>#DIV/0!</v>
      </c>
      <c r="AJ65" s="147" t="e">
        <f t="shared" si="2"/>
        <v>#DIV/0!</v>
      </c>
      <c r="AK65" s="45"/>
      <c r="AL65" s="22"/>
      <c r="AM65" s="22"/>
      <c r="AN65" s="22"/>
    </row>
    <row r="66" spans="1:40" ht="15.6">
      <c r="A66" s="45"/>
      <c r="B66" s="88">
        <f>+'Ark1'!C688</f>
        <v>2012</v>
      </c>
      <c r="C66" s="88">
        <f>+'Ark1'!G688</f>
        <v>2</v>
      </c>
      <c r="D66" s="89" t="str">
        <f>VLOOKUP(C66,RNR!$G$2:$H$5,2)</f>
        <v>Vest</v>
      </c>
      <c r="E66" s="88">
        <f>+'Ark1'!Q688</f>
        <v>0</v>
      </c>
      <c r="F66" s="98">
        <f t="shared" si="3"/>
        <v>0</v>
      </c>
      <c r="G66" s="412">
        <f>+'Ark1'!R688</f>
        <v>0</v>
      </c>
      <c r="H66" s="98">
        <f t="shared" si="4"/>
        <v>0</v>
      </c>
      <c r="I66" s="92">
        <f>+'Ark1'!AG688</f>
        <v>0</v>
      </c>
      <c r="J66" s="152">
        <f t="shared" si="5"/>
        <v>0</v>
      </c>
      <c r="K66" s="92">
        <f>+'Ark1'!AH688</f>
        <v>0</v>
      </c>
      <c r="L66" s="90"/>
      <c r="M66" s="71"/>
      <c r="N66" s="71"/>
      <c r="O66" s="71"/>
      <c r="P66" s="71"/>
      <c r="Q66" s="89">
        <f>+'Ark1'!S688</f>
        <v>0</v>
      </c>
      <c r="R66" s="119">
        <f t="shared" si="6"/>
        <v>0</v>
      </c>
      <c r="S66" s="119"/>
      <c r="T66" s="119"/>
      <c r="U66" s="119"/>
      <c r="V66" s="119"/>
      <c r="W66" s="89">
        <f>+'Ark1'!T688</f>
        <v>0</v>
      </c>
      <c r="X66" s="119">
        <f t="shared" si="7"/>
        <v>0</v>
      </c>
      <c r="Y66" s="89">
        <f>+'Ark1'!U688</f>
        <v>0</v>
      </c>
      <c r="Z66" s="119">
        <f t="shared" si="8"/>
        <v>0</v>
      </c>
      <c r="AA66" s="92">
        <f>+'Ark1'!W688</f>
        <v>0</v>
      </c>
      <c r="AB66" s="90"/>
      <c r="AC66" s="147">
        <f>+'Ark1'!X688</f>
        <v>0</v>
      </c>
      <c r="AD66" s="147">
        <f>+'Ark1'!Y688</f>
        <v>0</v>
      </c>
      <c r="AE66" s="92">
        <f>+'Ark1'!Z688</f>
        <v>0</v>
      </c>
      <c r="AF66" s="89">
        <f>+'Ark1'!AA688</f>
        <v>0</v>
      </c>
      <c r="AG66" s="89">
        <f>+'Ark1'!AB688</f>
        <v>0</v>
      </c>
      <c r="AH66" s="89">
        <f>+'Ark1'!AC688</f>
        <v>0</v>
      </c>
      <c r="AI66" s="89" t="e">
        <f t="shared" si="1"/>
        <v>#DIV/0!</v>
      </c>
      <c r="AJ66" s="147" t="e">
        <f t="shared" si="2"/>
        <v>#DIV/0!</v>
      </c>
      <c r="AK66" s="45"/>
      <c r="AL66" s="22"/>
      <c r="AM66" s="22"/>
      <c r="AN66" s="22"/>
    </row>
    <row r="67" spans="1:40" ht="15.6">
      <c r="A67" s="45"/>
      <c r="B67" s="88">
        <f>+'Ark1'!C689</f>
        <v>2012</v>
      </c>
      <c r="C67" s="88">
        <f>+'Ark1'!G689</f>
        <v>3</v>
      </c>
      <c r="D67" s="89" t="str">
        <f>VLOOKUP(C67,RNR!$G$2:$H$5,2)</f>
        <v>Midt</v>
      </c>
      <c r="E67" s="88">
        <f>+'Ark1'!Q689</f>
        <v>0</v>
      </c>
      <c r="F67" s="98">
        <f t="shared" si="3"/>
        <v>0</v>
      </c>
      <c r="G67" s="412">
        <f>+'Ark1'!R689</f>
        <v>0</v>
      </c>
      <c r="H67" s="98">
        <f t="shared" si="4"/>
        <v>0</v>
      </c>
      <c r="I67" s="92">
        <f>+'Ark1'!AG689</f>
        <v>0</v>
      </c>
      <c r="J67" s="152">
        <f t="shared" si="5"/>
        <v>0</v>
      </c>
      <c r="K67" s="92">
        <f>+'Ark1'!AH689</f>
        <v>0</v>
      </c>
      <c r="L67" s="90"/>
      <c r="M67" s="71"/>
      <c r="N67" s="71"/>
      <c r="O67" s="71"/>
      <c r="P67" s="71"/>
      <c r="Q67" s="89">
        <f>+'Ark1'!S689</f>
        <v>0</v>
      </c>
      <c r="R67" s="119">
        <f t="shared" si="6"/>
        <v>0</v>
      </c>
      <c r="S67" s="119"/>
      <c r="T67" s="119"/>
      <c r="U67" s="119"/>
      <c r="V67" s="119"/>
      <c r="W67" s="89">
        <f>+'Ark1'!T689</f>
        <v>0</v>
      </c>
      <c r="X67" s="119">
        <f t="shared" si="7"/>
        <v>0</v>
      </c>
      <c r="Y67" s="89">
        <f>+'Ark1'!U689</f>
        <v>0</v>
      </c>
      <c r="Z67" s="119">
        <f t="shared" si="8"/>
        <v>0</v>
      </c>
      <c r="AA67" s="92">
        <f>+'Ark1'!W689</f>
        <v>0</v>
      </c>
      <c r="AB67" s="90"/>
      <c r="AC67" s="147">
        <f>+'Ark1'!X689</f>
        <v>0</v>
      </c>
      <c r="AD67" s="147">
        <f>+'Ark1'!Y689</f>
        <v>0</v>
      </c>
      <c r="AE67" s="92">
        <f>+'Ark1'!Z689</f>
        <v>0</v>
      </c>
      <c r="AF67" s="89">
        <f>+'Ark1'!AA689</f>
        <v>0</v>
      </c>
      <c r="AG67" s="89">
        <f>+'Ark1'!AB689</f>
        <v>0</v>
      </c>
      <c r="AH67" s="89">
        <f>+'Ark1'!AC689</f>
        <v>0</v>
      </c>
      <c r="AI67" s="89" t="e">
        <f t="shared" si="1"/>
        <v>#DIV/0!</v>
      </c>
      <c r="AJ67" s="147" t="e">
        <f t="shared" si="2"/>
        <v>#DIV/0!</v>
      </c>
      <c r="AK67" s="45"/>
      <c r="AL67" s="22"/>
      <c r="AM67" s="22"/>
      <c r="AN67" s="22"/>
    </row>
    <row r="68" spans="1:40" ht="15.6">
      <c r="A68" s="45"/>
      <c r="B68" s="88">
        <f>+'Ark1'!C690</f>
        <v>2012</v>
      </c>
      <c r="C68" s="88">
        <f>+'Ark1'!G690</f>
        <v>4</v>
      </c>
      <c r="D68" s="89" t="str">
        <f>VLOOKUP(C68,RNR!$G$2:$H$5,2)</f>
        <v>Nord</v>
      </c>
      <c r="E68" s="88">
        <f>+'Ark1'!Q690</f>
        <v>0</v>
      </c>
      <c r="F68" s="98">
        <f t="shared" si="3"/>
        <v>0</v>
      </c>
      <c r="G68" s="412">
        <f>+'Ark1'!R690</f>
        <v>0</v>
      </c>
      <c r="H68" s="98">
        <f t="shared" si="4"/>
        <v>0</v>
      </c>
      <c r="I68" s="92">
        <f>+'Ark1'!AG690</f>
        <v>0</v>
      </c>
      <c r="J68" s="152">
        <f t="shared" si="5"/>
        <v>0</v>
      </c>
      <c r="K68" s="92">
        <f>+'Ark1'!AH690</f>
        <v>0</v>
      </c>
      <c r="L68" s="90"/>
      <c r="M68" s="71"/>
      <c r="N68" s="71"/>
      <c r="O68" s="71"/>
      <c r="P68" s="71"/>
      <c r="Q68" s="89">
        <f>+'Ark1'!S690</f>
        <v>0</v>
      </c>
      <c r="R68" s="119">
        <f t="shared" si="6"/>
        <v>0</v>
      </c>
      <c r="S68" s="119"/>
      <c r="T68" s="119"/>
      <c r="U68" s="119"/>
      <c r="V68" s="119"/>
      <c r="W68" s="89">
        <f>+'Ark1'!T690</f>
        <v>0</v>
      </c>
      <c r="X68" s="119">
        <f t="shared" si="7"/>
        <v>0</v>
      </c>
      <c r="Y68" s="89">
        <f>+'Ark1'!U690</f>
        <v>0</v>
      </c>
      <c r="Z68" s="119">
        <f t="shared" si="8"/>
        <v>0</v>
      </c>
      <c r="AA68" s="92">
        <f>+'Ark1'!W690</f>
        <v>0</v>
      </c>
      <c r="AB68" s="90"/>
      <c r="AC68" s="147">
        <f>+'Ark1'!X690</f>
        <v>0</v>
      </c>
      <c r="AD68" s="147">
        <f>+'Ark1'!Y690</f>
        <v>0</v>
      </c>
      <c r="AE68" s="92">
        <f>+'Ark1'!Z690</f>
        <v>0</v>
      </c>
      <c r="AF68" s="89">
        <f>+'Ark1'!AA690</f>
        <v>0</v>
      </c>
      <c r="AG68" s="89">
        <f>+'Ark1'!AB690</f>
        <v>0</v>
      </c>
      <c r="AH68" s="89">
        <f>+'Ark1'!AC690</f>
        <v>0</v>
      </c>
      <c r="AI68" s="89" t="e">
        <f t="shared" si="1"/>
        <v>#DIV/0!</v>
      </c>
      <c r="AJ68" s="147" t="e">
        <f t="shared" si="2"/>
        <v>#DIV/0!</v>
      </c>
      <c r="AK68" s="45"/>
      <c r="AL68" s="22"/>
      <c r="AM68" s="22"/>
      <c r="AN68" s="22"/>
    </row>
    <row r="69" spans="1:40" ht="15.6">
      <c r="A69" s="45"/>
      <c r="B69" s="88">
        <f>+'Ark1'!C691</f>
        <v>2011</v>
      </c>
      <c r="C69" s="88">
        <f>+'Ark1'!G691</f>
        <v>1</v>
      </c>
      <c r="D69" s="89" t="str">
        <f>VLOOKUP(C69,RNR!$G$2:$H$5,2)</f>
        <v>Øst</v>
      </c>
      <c r="E69" s="88">
        <f>+'Ark1'!Q691</f>
        <v>0</v>
      </c>
      <c r="F69" s="98">
        <f t="shared" si="3"/>
        <v>0</v>
      </c>
      <c r="G69" s="412">
        <f>+'Ark1'!R691</f>
        <v>0</v>
      </c>
      <c r="H69" s="98">
        <f t="shared" si="4"/>
        <v>0</v>
      </c>
      <c r="I69" s="92">
        <f>+'Ark1'!AG691</f>
        <v>0</v>
      </c>
      <c r="J69" s="152">
        <f t="shared" si="5"/>
        <v>0</v>
      </c>
      <c r="K69" s="92">
        <f>+'Ark1'!AH691</f>
        <v>0</v>
      </c>
      <c r="L69" s="90"/>
      <c r="M69" s="71"/>
      <c r="N69" s="71"/>
      <c r="O69" s="71"/>
      <c r="P69" s="71"/>
      <c r="Q69" s="89">
        <f>+'Ark1'!S691</f>
        <v>0</v>
      </c>
      <c r="R69" s="119">
        <f t="shared" si="6"/>
        <v>0</v>
      </c>
      <c r="S69" s="119"/>
      <c r="T69" s="119"/>
      <c r="U69" s="119"/>
      <c r="V69" s="119"/>
      <c r="W69" s="89">
        <f>+'Ark1'!T691</f>
        <v>0</v>
      </c>
      <c r="X69" s="119">
        <f t="shared" si="7"/>
        <v>0</v>
      </c>
      <c r="Y69" s="89">
        <f>+'Ark1'!U691</f>
        <v>0</v>
      </c>
      <c r="Z69" s="119">
        <f t="shared" si="8"/>
        <v>0</v>
      </c>
      <c r="AA69" s="92">
        <f>+'Ark1'!W691</f>
        <v>0</v>
      </c>
      <c r="AB69" s="90"/>
      <c r="AC69" s="147">
        <f>+'Ark1'!X691</f>
        <v>0</v>
      </c>
      <c r="AD69" s="147">
        <f>+'Ark1'!Y691</f>
        <v>0</v>
      </c>
      <c r="AE69" s="92">
        <f>+'Ark1'!Z691</f>
        <v>0</v>
      </c>
      <c r="AF69" s="89">
        <f>+'Ark1'!AA691</f>
        <v>0</v>
      </c>
      <c r="AG69" s="89">
        <f>+'Ark1'!AB691</f>
        <v>0</v>
      </c>
      <c r="AH69" s="89">
        <f>+'Ark1'!AC691</f>
        <v>0</v>
      </c>
      <c r="AI69" s="89" t="e">
        <f t="shared" si="1"/>
        <v>#DIV/0!</v>
      </c>
      <c r="AJ69" s="147" t="e">
        <f t="shared" si="2"/>
        <v>#DIV/0!</v>
      </c>
      <c r="AK69" s="45"/>
      <c r="AL69" s="22"/>
      <c r="AM69" s="22"/>
      <c r="AN69" s="22"/>
    </row>
    <row r="70" spans="1:40" ht="15.6">
      <c r="A70" s="45"/>
      <c r="B70" s="88">
        <f>+'Ark1'!C692</f>
        <v>2011</v>
      </c>
      <c r="C70" s="88">
        <f>+'Ark1'!G692</f>
        <v>2</v>
      </c>
      <c r="D70" s="89" t="str">
        <f>VLOOKUP(C70,RNR!$G$2:$H$5,2)</f>
        <v>Vest</v>
      </c>
      <c r="E70" s="88">
        <f>+'Ark1'!Q692</f>
        <v>0</v>
      </c>
      <c r="F70" s="98">
        <f t="shared" si="3"/>
        <v>0</v>
      </c>
      <c r="G70" s="412">
        <f>+'Ark1'!R692</f>
        <v>0</v>
      </c>
      <c r="H70" s="98">
        <f t="shared" si="4"/>
        <v>0</v>
      </c>
      <c r="I70" s="92">
        <f>+'Ark1'!AG692</f>
        <v>0</v>
      </c>
      <c r="J70" s="152">
        <f t="shared" si="5"/>
        <v>0</v>
      </c>
      <c r="K70" s="92">
        <f>+'Ark1'!AH692</f>
        <v>0</v>
      </c>
      <c r="L70" s="90"/>
      <c r="M70" s="71"/>
      <c r="N70" s="71"/>
      <c r="O70" s="71"/>
      <c r="P70" s="71"/>
      <c r="Q70" s="89">
        <f>+'Ark1'!S692</f>
        <v>0</v>
      </c>
      <c r="R70" s="119">
        <f t="shared" si="6"/>
        <v>0</v>
      </c>
      <c r="S70" s="119"/>
      <c r="T70" s="119"/>
      <c r="U70" s="119"/>
      <c r="V70" s="119"/>
      <c r="W70" s="89">
        <f>+'Ark1'!T692</f>
        <v>0</v>
      </c>
      <c r="X70" s="119">
        <f t="shared" si="7"/>
        <v>0</v>
      </c>
      <c r="Y70" s="89">
        <f>+'Ark1'!U692</f>
        <v>0</v>
      </c>
      <c r="Z70" s="119">
        <f t="shared" si="8"/>
        <v>0</v>
      </c>
      <c r="AA70" s="92">
        <f>+'Ark1'!W692</f>
        <v>0</v>
      </c>
      <c r="AB70" s="90"/>
      <c r="AC70" s="147">
        <f>+'Ark1'!X692</f>
        <v>0</v>
      </c>
      <c r="AD70" s="147">
        <f>+'Ark1'!Y692</f>
        <v>0</v>
      </c>
      <c r="AE70" s="92">
        <f>+'Ark1'!Z692</f>
        <v>0</v>
      </c>
      <c r="AF70" s="89">
        <f>+'Ark1'!AA692</f>
        <v>0</v>
      </c>
      <c r="AG70" s="89">
        <f>+'Ark1'!AB692</f>
        <v>0</v>
      </c>
      <c r="AH70" s="89">
        <f>+'Ark1'!AC692</f>
        <v>0</v>
      </c>
      <c r="AI70" s="89" t="e">
        <f t="shared" si="1"/>
        <v>#DIV/0!</v>
      </c>
      <c r="AJ70" s="147" t="e">
        <f t="shared" si="2"/>
        <v>#DIV/0!</v>
      </c>
      <c r="AK70" s="45"/>
      <c r="AL70" s="22"/>
      <c r="AM70" s="22"/>
      <c r="AN70" s="22"/>
    </row>
    <row r="71" spans="1:40" ht="15.6">
      <c r="A71" s="45"/>
      <c r="B71" s="88">
        <f>+'Ark1'!C693</f>
        <v>2011</v>
      </c>
      <c r="C71" s="88">
        <f>+'Ark1'!G693</f>
        <v>3</v>
      </c>
      <c r="D71" s="89" t="str">
        <f>VLOOKUP(C71,RNR!$G$2:$H$5,2)</f>
        <v>Midt</v>
      </c>
      <c r="E71" s="88">
        <f>+'Ark1'!Q693</f>
        <v>0</v>
      </c>
      <c r="F71" s="98">
        <f t="shared" si="3"/>
        <v>0</v>
      </c>
      <c r="G71" s="412">
        <f>+'Ark1'!R693</f>
        <v>0</v>
      </c>
      <c r="H71" s="98">
        <f t="shared" si="4"/>
        <v>0</v>
      </c>
      <c r="I71" s="92">
        <f>+'Ark1'!AG693</f>
        <v>0</v>
      </c>
      <c r="J71" s="152">
        <f t="shared" si="5"/>
        <v>0</v>
      </c>
      <c r="K71" s="92">
        <f>+'Ark1'!AH693</f>
        <v>0</v>
      </c>
      <c r="L71" s="90"/>
      <c r="M71" s="71"/>
      <c r="N71" s="71"/>
      <c r="O71" s="71"/>
      <c r="P71" s="71"/>
      <c r="Q71" s="89">
        <f>+'Ark1'!S693</f>
        <v>0</v>
      </c>
      <c r="R71" s="119">
        <f t="shared" si="6"/>
        <v>0</v>
      </c>
      <c r="S71" s="119"/>
      <c r="T71" s="119"/>
      <c r="U71" s="119"/>
      <c r="V71" s="119"/>
      <c r="W71" s="89">
        <f>+'Ark1'!T693</f>
        <v>0</v>
      </c>
      <c r="X71" s="119">
        <f t="shared" si="7"/>
        <v>0</v>
      </c>
      <c r="Y71" s="89">
        <f>+'Ark1'!U693</f>
        <v>0</v>
      </c>
      <c r="Z71" s="119">
        <f t="shared" si="8"/>
        <v>0</v>
      </c>
      <c r="AA71" s="92">
        <f>+'Ark1'!W693</f>
        <v>0</v>
      </c>
      <c r="AB71" s="90"/>
      <c r="AC71" s="147">
        <f>+'Ark1'!X693</f>
        <v>0</v>
      </c>
      <c r="AD71" s="147">
        <f>+'Ark1'!Y693</f>
        <v>0</v>
      </c>
      <c r="AE71" s="92">
        <f>+'Ark1'!Z693</f>
        <v>0</v>
      </c>
      <c r="AF71" s="89">
        <f>+'Ark1'!AA693</f>
        <v>0</v>
      </c>
      <c r="AG71" s="89">
        <f>+'Ark1'!AB693</f>
        <v>0</v>
      </c>
      <c r="AH71" s="89">
        <f>+'Ark1'!AC693</f>
        <v>0</v>
      </c>
      <c r="AI71" s="89" t="e">
        <f t="shared" si="1"/>
        <v>#DIV/0!</v>
      </c>
      <c r="AJ71" s="147" t="e">
        <f t="shared" si="2"/>
        <v>#DIV/0!</v>
      </c>
      <c r="AK71" s="45"/>
      <c r="AL71" s="22"/>
      <c r="AM71" s="22"/>
      <c r="AN71" s="22"/>
    </row>
    <row r="72" spans="1:40" ht="15.6">
      <c r="A72" s="45"/>
      <c r="B72" s="88">
        <f>+'Ark1'!C694</f>
        <v>2011</v>
      </c>
      <c r="C72" s="88">
        <f>+'Ark1'!G694</f>
        <v>4</v>
      </c>
      <c r="D72" s="89" t="str">
        <f>VLOOKUP(C72,RNR!$G$2:$H$5,2)</f>
        <v>Nord</v>
      </c>
      <c r="E72" s="88">
        <f>+'Ark1'!Q694</f>
        <v>0</v>
      </c>
      <c r="F72" s="98">
        <f>+E72-E78</f>
        <v>0</v>
      </c>
      <c r="G72" s="412">
        <f>+'Ark1'!R694</f>
        <v>0</v>
      </c>
      <c r="H72" s="98">
        <f>+G72-G78</f>
        <v>0</v>
      </c>
      <c r="I72" s="92">
        <f>+'Ark1'!AG694</f>
        <v>0</v>
      </c>
      <c r="J72" s="152">
        <f>+I72-I78</f>
        <v>0</v>
      </c>
      <c r="K72" s="92">
        <f>+'Ark1'!AH694</f>
        <v>0</v>
      </c>
      <c r="L72" s="90"/>
      <c r="M72" s="71"/>
      <c r="N72" s="71"/>
      <c r="O72" s="71"/>
      <c r="P72" s="71"/>
      <c r="Q72" s="89">
        <f>+'Ark1'!S694</f>
        <v>0</v>
      </c>
      <c r="R72" s="119">
        <f>+Q72-Q78</f>
        <v>0</v>
      </c>
      <c r="S72" s="119"/>
      <c r="T72" s="119"/>
      <c r="U72" s="119"/>
      <c r="V72" s="119"/>
      <c r="W72" s="89">
        <f>+'Ark1'!T694</f>
        <v>0</v>
      </c>
      <c r="X72" s="119">
        <f>+W72-W78</f>
        <v>0</v>
      </c>
      <c r="Y72" s="89">
        <f>+'Ark1'!U694</f>
        <v>0</v>
      </c>
      <c r="Z72" s="119">
        <f>+Y72-Y78</f>
        <v>0</v>
      </c>
      <c r="AA72" s="92">
        <f>+'Ark1'!W694</f>
        <v>0</v>
      </c>
      <c r="AB72" s="90"/>
      <c r="AC72" s="147">
        <f>+'Ark1'!X694</f>
        <v>0</v>
      </c>
      <c r="AD72" s="147">
        <f>+'Ark1'!Y694</f>
        <v>0</v>
      </c>
      <c r="AE72" s="92">
        <f>+'Ark1'!Z694</f>
        <v>0</v>
      </c>
      <c r="AF72" s="89">
        <f>+'Ark1'!AA694</f>
        <v>0</v>
      </c>
      <c r="AG72" s="89">
        <f>+'Ark1'!AB694</f>
        <v>0</v>
      </c>
      <c r="AH72" s="89">
        <f>+'Ark1'!AC694</f>
        <v>0</v>
      </c>
      <c r="AI72" s="89" t="e">
        <f t="shared" si="1"/>
        <v>#DIV/0!</v>
      </c>
      <c r="AJ72" s="147" t="e">
        <f t="shared" si="2"/>
        <v>#DIV/0!</v>
      </c>
      <c r="AK72" s="45"/>
      <c r="AL72" s="22"/>
      <c r="AM72" s="22"/>
      <c r="AN72" s="22"/>
    </row>
    <row r="73" spans="1:40" ht="15.6">
      <c r="A73" s="45"/>
      <c r="B73" s="88">
        <f>+'Ark1'!C695</f>
        <v>2010</v>
      </c>
      <c r="C73" s="88">
        <f>+'Ark1'!G695</f>
        <v>1</v>
      </c>
      <c r="D73" s="89" t="str">
        <f>VLOOKUP(C73,RNR!$G$2:$H$5,2)</f>
        <v>Øst</v>
      </c>
      <c r="E73" s="88">
        <f>+'Ark1'!Q695</f>
        <v>0</v>
      </c>
      <c r="F73" s="98">
        <f>+E73-E79</f>
        <v>0</v>
      </c>
      <c r="G73" s="412">
        <f>+'Ark1'!R695</f>
        <v>0</v>
      </c>
      <c r="H73" s="98">
        <f>+G73-G79</f>
        <v>0</v>
      </c>
      <c r="I73" s="92">
        <f>+'Ark1'!AG695</f>
        <v>0</v>
      </c>
      <c r="J73" s="152">
        <f>+I73-I79</f>
        <v>0</v>
      </c>
      <c r="K73" s="92">
        <f>+'Ark1'!AH695</f>
        <v>0</v>
      </c>
      <c r="L73" s="90"/>
      <c r="M73" s="71"/>
      <c r="N73" s="71"/>
      <c r="O73" s="71"/>
      <c r="P73" s="71"/>
      <c r="Q73" s="89">
        <f>+'Ark1'!S695</f>
        <v>0</v>
      </c>
      <c r="R73" s="119">
        <f>+Q73-Q79</f>
        <v>0</v>
      </c>
      <c r="S73" s="119"/>
      <c r="T73" s="119"/>
      <c r="U73" s="119"/>
      <c r="V73" s="119"/>
      <c r="W73" s="89">
        <f>+'Ark1'!T695</f>
        <v>0</v>
      </c>
      <c r="X73" s="119">
        <f>+W73-W79</f>
        <v>0</v>
      </c>
      <c r="Y73" s="89">
        <f>+'Ark1'!U695</f>
        <v>0</v>
      </c>
      <c r="Z73" s="119">
        <f>+Y73-Y79</f>
        <v>0</v>
      </c>
      <c r="AA73" s="92">
        <f>+'Ark1'!W695</f>
        <v>0</v>
      </c>
      <c r="AB73" s="90"/>
      <c r="AC73" s="147">
        <f>+'Ark1'!X695</f>
        <v>0</v>
      </c>
      <c r="AD73" s="147">
        <f>+'Ark1'!Y695</f>
        <v>0</v>
      </c>
      <c r="AE73" s="92">
        <f>+'Ark1'!Z695</f>
        <v>0</v>
      </c>
      <c r="AF73" s="89">
        <f>+'Ark1'!AA695</f>
        <v>0</v>
      </c>
      <c r="AG73" s="89">
        <f>+'Ark1'!AB695</f>
        <v>0</v>
      </c>
      <c r="AH73" s="89">
        <f>+'Ark1'!AC695</f>
        <v>0</v>
      </c>
      <c r="AI73" s="89" t="e">
        <f t="shared" si="1"/>
        <v>#DIV/0!</v>
      </c>
      <c r="AJ73" s="147" t="e">
        <f t="shared" si="2"/>
        <v>#DIV/0!</v>
      </c>
      <c r="AK73" s="45"/>
      <c r="AL73" s="22"/>
      <c r="AM73" s="22"/>
      <c r="AN73" s="22"/>
    </row>
    <row r="74" spans="1:40" ht="15.6">
      <c r="A74" s="45"/>
      <c r="B74" s="88">
        <f>+'Ark1'!C696</f>
        <v>2010</v>
      </c>
      <c r="C74" s="88">
        <f>+'Ark1'!G696</f>
        <v>2</v>
      </c>
      <c r="D74" s="89" t="str">
        <f>VLOOKUP(C74,RNR!$G$2:$H$5,2)</f>
        <v>Vest</v>
      </c>
      <c r="E74" s="88">
        <f>+'Ark1'!Q696</f>
        <v>0</v>
      </c>
      <c r="F74" s="98">
        <f>+E74-E80</f>
        <v>0</v>
      </c>
      <c r="G74" s="412">
        <f>+'Ark1'!R696</f>
        <v>0</v>
      </c>
      <c r="H74" s="98">
        <f>+G74-G80</f>
        <v>0</v>
      </c>
      <c r="I74" s="92">
        <f>+'Ark1'!AG696</f>
        <v>0</v>
      </c>
      <c r="J74" s="152">
        <f>+I74-I80</f>
        <v>0</v>
      </c>
      <c r="K74" s="92">
        <f>+'Ark1'!AH696</f>
        <v>0</v>
      </c>
      <c r="L74" s="90"/>
      <c r="M74" s="71"/>
      <c r="N74" s="71"/>
      <c r="O74" s="71"/>
      <c r="P74" s="71"/>
      <c r="Q74" s="89">
        <f>+'Ark1'!S696</f>
        <v>0</v>
      </c>
      <c r="R74" s="119">
        <f>+Q74-Q80</f>
        <v>0</v>
      </c>
      <c r="S74" s="119"/>
      <c r="T74" s="119"/>
      <c r="U74" s="119"/>
      <c r="V74" s="119"/>
      <c r="W74" s="89">
        <f>+'Ark1'!T696</f>
        <v>0</v>
      </c>
      <c r="X74" s="119">
        <f>+W74-W80</f>
        <v>0</v>
      </c>
      <c r="Y74" s="89">
        <f>+'Ark1'!U696</f>
        <v>0</v>
      </c>
      <c r="Z74" s="119">
        <f>+Y74-Y80</f>
        <v>0</v>
      </c>
      <c r="AA74" s="92">
        <f>+'Ark1'!W696</f>
        <v>0</v>
      </c>
      <c r="AB74" s="90"/>
      <c r="AC74" s="147">
        <f>+'Ark1'!X696</f>
        <v>0</v>
      </c>
      <c r="AD74" s="147">
        <f>+'Ark1'!Y696</f>
        <v>0</v>
      </c>
      <c r="AE74" s="92">
        <f>+'Ark1'!Z696</f>
        <v>0</v>
      </c>
      <c r="AF74" s="89">
        <f>+'Ark1'!AA696</f>
        <v>0</v>
      </c>
      <c r="AG74" s="89">
        <f>+'Ark1'!AB696</f>
        <v>0</v>
      </c>
      <c r="AH74" s="89">
        <f>+'Ark1'!AC696</f>
        <v>0</v>
      </c>
      <c r="AI74" s="89" t="e">
        <f t="shared" si="1"/>
        <v>#DIV/0!</v>
      </c>
      <c r="AJ74" s="147" t="e">
        <f t="shared" si="2"/>
        <v>#DIV/0!</v>
      </c>
      <c r="AK74" s="45"/>
      <c r="AL74" s="22"/>
      <c r="AM74" s="22"/>
      <c r="AN74" s="22"/>
    </row>
    <row r="75" spans="1:40" ht="15.6">
      <c r="A75" s="45"/>
      <c r="B75" s="88">
        <f>+'Ark1'!C697</f>
        <v>2010</v>
      </c>
      <c r="C75" s="88">
        <f>+'Ark1'!G697</f>
        <v>3</v>
      </c>
      <c r="D75" s="89" t="str">
        <f>VLOOKUP(C75,RNR!$G$2:$H$5,2)</f>
        <v>Midt</v>
      </c>
      <c r="E75" s="88">
        <f>+'Ark1'!Q697</f>
        <v>0</v>
      </c>
      <c r="F75" s="98">
        <f>+E75-E81</f>
        <v>0</v>
      </c>
      <c r="G75" s="412">
        <f>+'Ark1'!R697</f>
        <v>0</v>
      </c>
      <c r="H75" s="98">
        <f>+G75-G81</f>
        <v>0</v>
      </c>
      <c r="I75" s="92">
        <f>+'Ark1'!AG697</f>
        <v>0</v>
      </c>
      <c r="J75" s="152">
        <f>+I75-I81</f>
        <v>0</v>
      </c>
      <c r="K75" s="92">
        <f>+'Ark1'!AH697</f>
        <v>0</v>
      </c>
      <c r="L75" s="90"/>
      <c r="M75" s="71"/>
      <c r="N75" s="71"/>
      <c r="O75" s="71"/>
      <c r="P75" s="71"/>
      <c r="Q75" s="89">
        <f>+'Ark1'!S697</f>
        <v>0</v>
      </c>
      <c r="R75" s="119">
        <f>+Q75-Q81</f>
        <v>0</v>
      </c>
      <c r="S75" s="119"/>
      <c r="T75" s="119"/>
      <c r="U75" s="119"/>
      <c r="V75" s="119"/>
      <c r="W75" s="89">
        <f>+'Ark1'!T697</f>
        <v>0</v>
      </c>
      <c r="X75" s="119">
        <f>+W75-W81</f>
        <v>0</v>
      </c>
      <c r="Y75" s="89">
        <f>+'Ark1'!U697</f>
        <v>0</v>
      </c>
      <c r="Z75" s="119">
        <f>+Y75-Y81</f>
        <v>0</v>
      </c>
      <c r="AA75" s="92">
        <f>+'Ark1'!W697</f>
        <v>0</v>
      </c>
      <c r="AB75" s="90"/>
      <c r="AC75" s="147">
        <f>+'Ark1'!X697</f>
        <v>0</v>
      </c>
      <c r="AD75" s="147">
        <f>+'Ark1'!Y697</f>
        <v>0</v>
      </c>
      <c r="AE75" s="92">
        <f>+'Ark1'!Z697</f>
        <v>0</v>
      </c>
      <c r="AF75" s="89">
        <f>+'Ark1'!AA697</f>
        <v>0</v>
      </c>
      <c r="AG75" s="89">
        <f>+'Ark1'!AB697</f>
        <v>0</v>
      </c>
      <c r="AH75" s="89">
        <f>+'Ark1'!AC697</f>
        <v>0</v>
      </c>
      <c r="AI75" s="89" t="e">
        <f t="shared" si="1"/>
        <v>#DIV/0!</v>
      </c>
      <c r="AJ75" s="147" t="e">
        <f t="shared" si="2"/>
        <v>#DIV/0!</v>
      </c>
      <c r="AK75" s="45"/>
      <c r="AL75" s="22"/>
      <c r="AM75" s="22"/>
      <c r="AN75" s="22"/>
    </row>
    <row r="76" spans="1:40" ht="15.6">
      <c r="A76" s="45"/>
      <c r="B76" s="88">
        <f>+'Ark1'!C698</f>
        <v>2010</v>
      </c>
      <c r="C76" s="88">
        <f>+'Ark1'!G698</f>
        <v>4</v>
      </c>
      <c r="D76" s="89" t="str">
        <f>VLOOKUP(C76,RNR!$G$2:$H$5,2)</f>
        <v>Nord</v>
      </c>
      <c r="E76" s="88">
        <f>+'Ark1'!Q698</f>
        <v>0</v>
      </c>
      <c r="F76" s="98">
        <f>+E76-E83</f>
        <v>0</v>
      </c>
      <c r="G76" s="412">
        <f>+'Ark1'!R698</f>
        <v>0</v>
      </c>
      <c r="H76" s="98">
        <f>+G76-G83</f>
        <v>0</v>
      </c>
      <c r="I76" s="92">
        <f>+'Ark1'!AG698</f>
        <v>0</v>
      </c>
      <c r="J76" s="152">
        <f>+I76-I83</f>
        <v>0</v>
      </c>
      <c r="K76" s="92">
        <f>+'Ark1'!AH698</f>
        <v>0</v>
      </c>
      <c r="L76" s="90"/>
      <c r="M76" s="71"/>
      <c r="N76" s="71"/>
      <c r="O76" s="71"/>
      <c r="P76" s="71"/>
      <c r="Q76" s="89">
        <f>+'Ark1'!S698</f>
        <v>0</v>
      </c>
      <c r="R76" s="119">
        <f>+Q76-Q83</f>
        <v>0</v>
      </c>
      <c r="S76" s="119"/>
      <c r="T76" s="119"/>
      <c r="U76" s="119"/>
      <c r="V76" s="119"/>
      <c r="W76" s="89">
        <f>+'Ark1'!T698</f>
        <v>0</v>
      </c>
      <c r="X76" s="119">
        <f>+W76-W83</f>
        <v>0</v>
      </c>
      <c r="Y76" s="89">
        <f>+'Ark1'!U698</f>
        <v>0</v>
      </c>
      <c r="Z76" s="119">
        <f>+Y76-Y83</f>
        <v>0</v>
      </c>
      <c r="AA76" s="92">
        <f>+'Ark1'!W698</f>
        <v>0</v>
      </c>
      <c r="AB76" s="90"/>
      <c r="AC76" s="147">
        <f>+'Ark1'!X698</f>
        <v>0</v>
      </c>
      <c r="AD76" s="147">
        <f>+'Ark1'!Y698</f>
        <v>0</v>
      </c>
      <c r="AE76" s="92">
        <f>+'Ark1'!Z698</f>
        <v>0</v>
      </c>
      <c r="AF76" s="89">
        <f>+'Ark1'!AA698</f>
        <v>0</v>
      </c>
      <c r="AG76" s="89">
        <f>+'Ark1'!AB698</f>
        <v>0</v>
      </c>
      <c r="AH76" s="89">
        <f>+'Ark1'!AC698</f>
        <v>0</v>
      </c>
      <c r="AI76" s="89" t="e">
        <f t="shared" si="1"/>
        <v>#DIV/0!</v>
      </c>
      <c r="AJ76" s="147" t="e">
        <f t="shared" si="2"/>
        <v>#DIV/0!</v>
      </c>
      <c r="AK76" s="45"/>
      <c r="AL76" s="22"/>
      <c r="AM76" s="22"/>
      <c r="AN76" s="22"/>
    </row>
    <row r="77" spans="1:40">
      <c r="A77" s="45"/>
      <c r="B77" s="45"/>
      <c r="C77" s="45"/>
      <c r="D77" s="45"/>
      <c r="E77" s="45"/>
      <c r="F77" s="45"/>
      <c r="G77" s="407"/>
      <c r="H77" s="45"/>
      <c r="I77" s="45"/>
      <c r="J77" s="45"/>
      <c r="K77" s="45"/>
      <c r="L77" s="90"/>
      <c r="M77" s="71"/>
      <c r="N77" s="71"/>
      <c r="O77" s="71"/>
      <c r="P77" s="71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90"/>
      <c r="AC77" s="45"/>
      <c r="AD77" s="45"/>
      <c r="AE77" s="45"/>
      <c r="AF77" s="45"/>
      <c r="AG77" s="45"/>
      <c r="AH77" s="45"/>
      <c r="AI77" s="45"/>
      <c r="AJ77" s="45"/>
      <c r="AK77" s="45"/>
      <c r="AL77" s="22"/>
      <c r="AM77" s="22"/>
      <c r="AN77" s="22"/>
    </row>
    <row r="78" spans="1:40" ht="15.6">
      <c r="A78" s="45"/>
      <c r="B78" s="88">
        <f>+'Ark1'!C699</f>
        <v>2009</v>
      </c>
      <c r="C78" s="88">
        <f>+'Ark1'!G699</f>
        <v>1</v>
      </c>
      <c r="D78" s="89" t="str">
        <f>VLOOKUP(C78,RNR!$G$2:$H$5,2)</f>
        <v>Øst</v>
      </c>
      <c r="E78" s="88">
        <f>+'Ark1'!Q699</f>
        <v>0</v>
      </c>
      <c r="F78" s="98">
        <f>+E78-E84</f>
        <v>0</v>
      </c>
      <c r="G78" s="412">
        <f>+'Ark1'!R699</f>
        <v>0</v>
      </c>
      <c r="H78" s="98">
        <f>+G78-G84</f>
        <v>0</v>
      </c>
      <c r="I78" s="92">
        <f>+'Ark1'!AG699</f>
        <v>0</v>
      </c>
      <c r="J78" s="152">
        <f>+I78-I84</f>
        <v>0</v>
      </c>
      <c r="K78" s="92">
        <f>+'Ark1'!AH699</f>
        <v>0</v>
      </c>
      <c r="L78" s="90"/>
      <c r="M78" s="71"/>
      <c r="N78" s="71"/>
      <c r="O78" s="71"/>
      <c r="P78" s="71"/>
      <c r="Q78" s="89">
        <f>+'Ark1'!S699</f>
        <v>0</v>
      </c>
      <c r="R78" s="119">
        <f>+Q78-Q84</f>
        <v>0</v>
      </c>
      <c r="S78" s="119"/>
      <c r="T78" s="119"/>
      <c r="U78" s="119"/>
      <c r="V78" s="119"/>
      <c r="W78" s="89">
        <f>+'Ark1'!T699</f>
        <v>0</v>
      </c>
      <c r="X78" s="119">
        <f>+W78-W84</f>
        <v>0</v>
      </c>
      <c r="Y78" s="89">
        <f>+'Ark1'!U699</f>
        <v>0</v>
      </c>
      <c r="Z78" s="119">
        <f>+Y78-Y84</f>
        <v>0</v>
      </c>
      <c r="AA78" s="92">
        <f>+'Ark1'!W699</f>
        <v>0</v>
      </c>
      <c r="AB78" s="90"/>
      <c r="AC78" s="147">
        <f>+'Ark1'!X699</f>
        <v>0</v>
      </c>
      <c r="AD78" s="147">
        <f>+'Ark1'!Y699</f>
        <v>0</v>
      </c>
      <c r="AE78" s="92">
        <f>+'Ark1'!Z699</f>
        <v>0</v>
      </c>
      <c r="AF78" s="89">
        <f>+'Ark1'!AA699</f>
        <v>0</v>
      </c>
      <c r="AG78" s="89">
        <f>+'Ark1'!AB699</f>
        <v>0</v>
      </c>
      <c r="AH78" s="89">
        <f>+'Ark1'!AC699</f>
        <v>0</v>
      </c>
      <c r="AI78" s="89" t="e">
        <f t="shared" si="1"/>
        <v>#DIV/0!</v>
      </c>
      <c r="AJ78" s="147" t="e">
        <f t="shared" si="2"/>
        <v>#DIV/0!</v>
      </c>
      <c r="AK78" s="45"/>
      <c r="AL78" s="22"/>
      <c r="AM78" s="22"/>
      <c r="AN78" s="22"/>
    </row>
    <row r="79" spans="1:40" ht="15.6">
      <c r="A79" s="45"/>
      <c r="B79" s="88">
        <f>+'Ark1'!C700</f>
        <v>2009</v>
      </c>
      <c r="C79" s="88">
        <f>+'Ark1'!G700</f>
        <v>2</v>
      </c>
      <c r="D79" s="89" t="str">
        <f>VLOOKUP(C79,RNR!$G$2:$H$5,2)</f>
        <v>Vest</v>
      </c>
      <c r="E79" s="88">
        <f>+'Ark1'!Q700</f>
        <v>0</v>
      </c>
      <c r="F79" s="98">
        <f>+E79-E85</f>
        <v>0</v>
      </c>
      <c r="G79" s="412">
        <f>+'Ark1'!R700</f>
        <v>0</v>
      </c>
      <c r="H79" s="98">
        <f>+G79-G85</f>
        <v>0</v>
      </c>
      <c r="I79" s="92">
        <f>+'Ark1'!AG700</f>
        <v>0</v>
      </c>
      <c r="J79" s="152">
        <f>+I79-I85</f>
        <v>0</v>
      </c>
      <c r="K79" s="92">
        <f>+'Ark1'!AH700</f>
        <v>0</v>
      </c>
      <c r="L79" s="90"/>
      <c r="M79" s="71"/>
      <c r="N79" s="71"/>
      <c r="O79" s="71"/>
      <c r="P79" s="71"/>
      <c r="Q79" s="89">
        <f>+'Ark1'!S700</f>
        <v>0</v>
      </c>
      <c r="R79" s="119">
        <f>+Q79-Q85</f>
        <v>0</v>
      </c>
      <c r="S79" s="119"/>
      <c r="T79" s="119"/>
      <c r="U79" s="119"/>
      <c r="V79" s="119"/>
      <c r="W79" s="89">
        <f>+'Ark1'!T700</f>
        <v>0</v>
      </c>
      <c r="X79" s="119">
        <f>+W79-W85</f>
        <v>0</v>
      </c>
      <c r="Y79" s="89">
        <f>+'Ark1'!U700</f>
        <v>0</v>
      </c>
      <c r="Z79" s="119">
        <f>+Y79-Y85</f>
        <v>0</v>
      </c>
      <c r="AA79" s="92">
        <f>+'Ark1'!W700</f>
        <v>0</v>
      </c>
      <c r="AB79" s="90"/>
      <c r="AC79" s="147">
        <f>+'Ark1'!X700</f>
        <v>0</v>
      </c>
      <c r="AD79" s="147">
        <f>+'Ark1'!Y700</f>
        <v>0</v>
      </c>
      <c r="AE79" s="92">
        <f>+'Ark1'!Z700</f>
        <v>0</v>
      </c>
      <c r="AF79" s="89">
        <f>+'Ark1'!AA700</f>
        <v>0</v>
      </c>
      <c r="AG79" s="89">
        <f>+'Ark1'!AB700</f>
        <v>0</v>
      </c>
      <c r="AH79" s="89">
        <f>+'Ark1'!AC700</f>
        <v>0</v>
      </c>
      <c r="AI79" s="89" t="e">
        <f t="shared" si="1"/>
        <v>#DIV/0!</v>
      </c>
      <c r="AJ79" s="147" t="e">
        <f t="shared" si="2"/>
        <v>#DIV/0!</v>
      </c>
      <c r="AK79" s="45"/>
      <c r="AL79" s="22"/>
      <c r="AM79" s="22"/>
      <c r="AN79" s="22"/>
    </row>
    <row r="80" spans="1:40" ht="15.6">
      <c r="A80" s="45"/>
      <c r="B80" s="88">
        <f>+'Ark1'!C701</f>
        <v>2009</v>
      </c>
      <c r="C80" s="88">
        <f>+'Ark1'!G701</f>
        <v>3</v>
      </c>
      <c r="D80" s="89" t="str">
        <f>VLOOKUP(C80,RNR!$G$2:$H$5,2)</f>
        <v>Midt</v>
      </c>
      <c r="E80" s="88">
        <f>+'Ark1'!Q701</f>
        <v>0</v>
      </c>
      <c r="F80" s="98">
        <f>+E80-E86</f>
        <v>0</v>
      </c>
      <c r="G80" s="412">
        <f>+'Ark1'!R701</f>
        <v>0</v>
      </c>
      <c r="H80" s="98">
        <f>+G80-G86</f>
        <v>0</v>
      </c>
      <c r="I80" s="92">
        <f>+'Ark1'!AG701</f>
        <v>0</v>
      </c>
      <c r="J80" s="152">
        <f>+I80-I86</f>
        <v>0</v>
      </c>
      <c r="K80" s="92">
        <f>+'Ark1'!AH701</f>
        <v>0</v>
      </c>
      <c r="L80" s="90"/>
      <c r="M80" s="71"/>
      <c r="N80" s="71"/>
      <c r="O80" s="71"/>
      <c r="P80" s="71"/>
      <c r="Q80" s="89">
        <f>+'Ark1'!S701</f>
        <v>0</v>
      </c>
      <c r="R80" s="119">
        <f>+Q80-Q86</f>
        <v>0</v>
      </c>
      <c r="S80" s="119"/>
      <c r="T80" s="119"/>
      <c r="U80" s="119"/>
      <c r="V80" s="119"/>
      <c r="W80" s="89">
        <f>+'Ark1'!T701</f>
        <v>0</v>
      </c>
      <c r="X80" s="119">
        <f>+W80-W86</f>
        <v>0</v>
      </c>
      <c r="Y80" s="89">
        <f>+'Ark1'!U701</f>
        <v>0</v>
      </c>
      <c r="Z80" s="119">
        <f>+Y80-Y86</f>
        <v>0</v>
      </c>
      <c r="AA80" s="92">
        <f>+'Ark1'!W701</f>
        <v>0</v>
      </c>
      <c r="AB80" s="90"/>
      <c r="AC80" s="147">
        <f>+'Ark1'!X701</f>
        <v>0</v>
      </c>
      <c r="AD80" s="147">
        <f>+'Ark1'!Y701</f>
        <v>0</v>
      </c>
      <c r="AE80" s="92">
        <f>+'Ark1'!Z701</f>
        <v>0</v>
      </c>
      <c r="AF80" s="89">
        <f>+'Ark1'!AA701</f>
        <v>0</v>
      </c>
      <c r="AG80" s="89">
        <f>+'Ark1'!AB701</f>
        <v>0</v>
      </c>
      <c r="AH80" s="89">
        <f>+'Ark1'!AC701</f>
        <v>0</v>
      </c>
      <c r="AI80" s="89" t="e">
        <f t="shared" si="1"/>
        <v>#DIV/0!</v>
      </c>
      <c r="AJ80" s="147" t="e">
        <f t="shared" si="2"/>
        <v>#DIV/0!</v>
      </c>
      <c r="AK80" s="45"/>
      <c r="AL80" s="22"/>
      <c r="AM80" s="22"/>
      <c r="AN80" s="22"/>
    </row>
    <row r="81" spans="1:48" ht="15.6">
      <c r="A81" s="45"/>
      <c r="B81" s="88">
        <f>+'Ark1'!C702</f>
        <v>2009</v>
      </c>
      <c r="C81" s="88">
        <f>+'Ark1'!G702</f>
        <v>4</v>
      </c>
      <c r="D81" s="89" t="str">
        <f>VLOOKUP(C81,RNR!$G$2:$H$5,2)</f>
        <v>Nord</v>
      </c>
      <c r="E81" s="88">
        <f>+'Ark1'!Q702</f>
        <v>0</v>
      </c>
      <c r="F81" s="98">
        <f>+E81-E87</f>
        <v>0</v>
      </c>
      <c r="G81" s="412">
        <f>+'Ark1'!R702</f>
        <v>0</v>
      </c>
      <c r="H81" s="98">
        <f>+G81-G87</f>
        <v>0</v>
      </c>
      <c r="I81" s="92">
        <f>+'Ark1'!AG702</f>
        <v>0</v>
      </c>
      <c r="J81" s="152">
        <f>+I81-I87</f>
        <v>0</v>
      </c>
      <c r="K81" s="92">
        <f>+'Ark1'!AH702</f>
        <v>0</v>
      </c>
      <c r="L81" s="90"/>
      <c r="M81" s="71"/>
      <c r="N81" s="71"/>
      <c r="O81" s="71"/>
      <c r="P81" s="71"/>
      <c r="Q81" s="89">
        <f>+'Ark1'!S702</f>
        <v>0</v>
      </c>
      <c r="R81" s="119">
        <f>+Q81-Q87</f>
        <v>0</v>
      </c>
      <c r="S81" s="119"/>
      <c r="T81" s="119"/>
      <c r="U81" s="119"/>
      <c r="V81" s="119"/>
      <c r="W81" s="89">
        <f>+'Ark1'!T702</f>
        <v>0</v>
      </c>
      <c r="X81" s="119">
        <f>+W81-W87</f>
        <v>0</v>
      </c>
      <c r="Y81" s="89">
        <f>+'Ark1'!U702</f>
        <v>0</v>
      </c>
      <c r="Z81" s="119">
        <f>+Y81-Y87</f>
        <v>0</v>
      </c>
      <c r="AA81" s="92">
        <f>+'Ark1'!W702</f>
        <v>0</v>
      </c>
      <c r="AB81" s="90"/>
      <c r="AC81" s="147">
        <f>+'Ark1'!X702</f>
        <v>0</v>
      </c>
      <c r="AD81" s="147">
        <f>+'Ark1'!Y702</f>
        <v>0</v>
      </c>
      <c r="AE81" s="92">
        <f>+'Ark1'!Z702</f>
        <v>0</v>
      </c>
      <c r="AF81" s="89">
        <f>+'Ark1'!AA702</f>
        <v>0</v>
      </c>
      <c r="AG81" s="89">
        <f>+'Ark1'!AB702</f>
        <v>0</v>
      </c>
      <c r="AH81" s="89">
        <f>+'Ark1'!AC702</f>
        <v>0</v>
      </c>
      <c r="AI81" s="89" t="e">
        <f t="shared" si="1"/>
        <v>#DIV/0!</v>
      </c>
      <c r="AJ81" s="147" t="e">
        <f t="shared" si="2"/>
        <v>#DIV/0!</v>
      </c>
      <c r="AK81" s="45"/>
      <c r="AL81" s="22"/>
      <c r="AM81" s="22"/>
      <c r="AN81" s="22"/>
    </row>
    <row r="82" spans="1:48">
      <c r="A82" s="45"/>
      <c r="B82" s="45"/>
      <c r="C82" s="45"/>
      <c r="D82" s="45"/>
      <c r="E82" s="45"/>
      <c r="F82" s="45"/>
      <c r="G82" s="407"/>
      <c r="H82" s="45"/>
      <c r="I82" s="45"/>
      <c r="J82" s="45"/>
      <c r="K82" s="45"/>
      <c r="L82" s="90"/>
      <c r="M82" s="71"/>
      <c r="N82" s="71"/>
      <c r="O82" s="71"/>
      <c r="P82" s="71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90"/>
      <c r="AC82" s="45"/>
      <c r="AD82" s="45"/>
      <c r="AE82" s="45"/>
      <c r="AF82" s="45"/>
      <c r="AG82" s="45"/>
      <c r="AH82" s="45"/>
      <c r="AI82" s="45"/>
      <c r="AJ82" s="45"/>
      <c r="AK82" s="45"/>
      <c r="AL82" s="22"/>
      <c r="AM82" s="22"/>
      <c r="AN82" s="22"/>
    </row>
    <row r="83" spans="1:48" ht="15.6">
      <c r="A83" s="45"/>
      <c r="B83" s="88">
        <f>+'Ark1'!C703</f>
        <v>2008</v>
      </c>
      <c r="C83" s="88">
        <f>+'Ark1'!G703</f>
        <v>1</v>
      </c>
      <c r="D83" s="89" t="str">
        <f>VLOOKUP(C83,RNR!$G$2:$H$5,2)</f>
        <v>Øst</v>
      </c>
      <c r="E83" s="88">
        <f>+'Ark1'!Q703</f>
        <v>0</v>
      </c>
      <c r="F83" s="98">
        <f t="shared" si="3"/>
        <v>0</v>
      </c>
      <c r="G83" s="412">
        <f>+'Ark1'!R703</f>
        <v>0</v>
      </c>
      <c r="H83" s="98">
        <f t="shared" si="4"/>
        <v>0</v>
      </c>
      <c r="I83" s="92">
        <f>+'Ark1'!AG703</f>
        <v>0</v>
      </c>
      <c r="J83" s="152">
        <f t="shared" si="5"/>
        <v>0</v>
      </c>
      <c r="K83" s="92">
        <f>+'Ark1'!AH703</f>
        <v>0</v>
      </c>
      <c r="L83" s="90"/>
      <c r="M83" s="71"/>
      <c r="N83" s="71"/>
      <c r="O83" s="71"/>
      <c r="P83" s="71"/>
      <c r="Q83" s="89">
        <f>+'Ark1'!S703</f>
        <v>0</v>
      </c>
      <c r="R83" s="119">
        <f t="shared" si="6"/>
        <v>0</v>
      </c>
      <c r="S83" s="119"/>
      <c r="T83" s="119"/>
      <c r="U83" s="119"/>
      <c r="V83" s="119"/>
      <c r="W83" s="89">
        <f>+'Ark1'!T703</f>
        <v>0</v>
      </c>
      <c r="X83" s="119">
        <f t="shared" si="7"/>
        <v>0</v>
      </c>
      <c r="Y83" s="89">
        <f>+'Ark1'!U703</f>
        <v>0</v>
      </c>
      <c r="Z83" s="119">
        <f t="shared" si="8"/>
        <v>0</v>
      </c>
      <c r="AA83" s="92">
        <f>+'Ark1'!W703</f>
        <v>0</v>
      </c>
      <c r="AB83" s="90"/>
      <c r="AC83" s="147">
        <f>+'Ark1'!X703</f>
        <v>0</v>
      </c>
      <c r="AD83" s="147">
        <f>+'Ark1'!Y703</f>
        <v>0</v>
      </c>
      <c r="AE83" s="92">
        <f>+'Ark1'!Z703</f>
        <v>0</v>
      </c>
      <c r="AF83" s="89">
        <f>+'Ark1'!AA703</f>
        <v>0</v>
      </c>
      <c r="AG83" s="89">
        <f>+'Ark1'!AB703</f>
        <v>0</v>
      </c>
      <c r="AH83" s="89">
        <f>+'Ark1'!AC703</f>
        <v>0</v>
      </c>
      <c r="AI83" s="89" t="e">
        <f t="shared" si="1"/>
        <v>#DIV/0!</v>
      </c>
      <c r="AJ83" s="147" t="e">
        <f t="shared" si="2"/>
        <v>#DIV/0!</v>
      </c>
      <c r="AK83" s="45"/>
      <c r="AL83" s="22"/>
      <c r="AM83" s="22"/>
      <c r="AN83" s="22"/>
    </row>
    <row r="84" spans="1:48" ht="15.6">
      <c r="A84" s="45"/>
      <c r="B84" s="88">
        <f>+'Ark1'!C704</f>
        <v>2008</v>
      </c>
      <c r="C84" s="88">
        <f>+'Ark1'!G704</f>
        <v>2</v>
      </c>
      <c r="D84" s="89" t="str">
        <f>VLOOKUP(C84,RNR!$G$2:$H$5,2)</f>
        <v>Vest</v>
      </c>
      <c r="E84" s="88">
        <f>+'Ark1'!Q704</f>
        <v>0</v>
      </c>
      <c r="F84" s="98">
        <f t="shared" ref="F84:F120" si="9">+E84-E89</f>
        <v>0</v>
      </c>
      <c r="G84" s="412">
        <f>+'Ark1'!R704</f>
        <v>0</v>
      </c>
      <c r="H84" s="98">
        <f t="shared" ref="H84:H120" si="10">+G84-G89</f>
        <v>0</v>
      </c>
      <c r="I84" s="92">
        <f>+'Ark1'!AG704</f>
        <v>0</v>
      </c>
      <c r="J84" s="152">
        <f t="shared" ref="J84:J120" si="11">+I84-I89</f>
        <v>0</v>
      </c>
      <c r="K84" s="92">
        <f>+'Ark1'!AH704</f>
        <v>0</v>
      </c>
      <c r="L84" s="90"/>
      <c r="M84" s="71"/>
      <c r="N84" s="71"/>
      <c r="O84" s="71"/>
      <c r="P84" s="71"/>
      <c r="Q84" s="89">
        <f>+'Ark1'!S704</f>
        <v>0</v>
      </c>
      <c r="R84" s="119">
        <f t="shared" ref="R84:R120" si="12">+Q84-Q89</f>
        <v>0</v>
      </c>
      <c r="S84" s="119"/>
      <c r="T84" s="119"/>
      <c r="U84" s="119"/>
      <c r="V84" s="119"/>
      <c r="W84" s="89">
        <f>+'Ark1'!T704</f>
        <v>0</v>
      </c>
      <c r="X84" s="119">
        <f t="shared" ref="X84:X120" si="13">+W84-W89</f>
        <v>0</v>
      </c>
      <c r="Y84" s="89">
        <f>+'Ark1'!U704</f>
        <v>0</v>
      </c>
      <c r="Z84" s="119">
        <f t="shared" ref="Z84:Z120" si="14">+Y84-Y89</f>
        <v>0</v>
      </c>
      <c r="AA84" s="92">
        <f>+'Ark1'!W704</f>
        <v>0</v>
      </c>
      <c r="AB84" s="90"/>
      <c r="AC84" s="147">
        <f>+'Ark1'!X704</f>
        <v>0</v>
      </c>
      <c r="AD84" s="147">
        <f>+'Ark1'!Y704</f>
        <v>0</v>
      </c>
      <c r="AE84" s="92">
        <f>+'Ark1'!Z704</f>
        <v>0</v>
      </c>
      <c r="AF84" s="89">
        <f>+'Ark1'!AA704</f>
        <v>0</v>
      </c>
      <c r="AG84" s="89">
        <f>+'Ark1'!AB704</f>
        <v>0</v>
      </c>
      <c r="AH84" s="89">
        <f>+'Ark1'!AC704</f>
        <v>0</v>
      </c>
      <c r="AI84" s="89" t="e">
        <f t="shared" ref="AI84:AI108" si="15">+Y84/Q84</f>
        <v>#DIV/0!</v>
      </c>
      <c r="AJ84" s="147" t="e">
        <f t="shared" ref="AJ84:AJ108" si="16">+G84/E84</f>
        <v>#DIV/0!</v>
      </c>
      <c r="AK84" s="45"/>
      <c r="AL84" s="22"/>
      <c r="AM84" s="22"/>
      <c r="AN84" s="22"/>
    </row>
    <row r="85" spans="1:48" ht="15.6">
      <c r="A85" s="45"/>
      <c r="B85" s="88">
        <f>+'Ark1'!C705</f>
        <v>2008</v>
      </c>
      <c r="C85" s="88">
        <f>+'Ark1'!G705</f>
        <v>3</v>
      </c>
      <c r="D85" s="89" t="str">
        <f>VLOOKUP(C85,RNR!$G$2:$H$5,2)</f>
        <v>Midt</v>
      </c>
      <c r="E85" s="88">
        <f>+'Ark1'!Q705</f>
        <v>0</v>
      </c>
      <c r="F85" s="98">
        <f t="shared" si="9"/>
        <v>0</v>
      </c>
      <c r="G85" s="412">
        <f>+'Ark1'!R705</f>
        <v>0</v>
      </c>
      <c r="H85" s="98">
        <f t="shared" si="10"/>
        <v>0</v>
      </c>
      <c r="I85" s="92">
        <f>+'Ark1'!AG705</f>
        <v>0</v>
      </c>
      <c r="J85" s="152">
        <f t="shared" si="11"/>
        <v>0</v>
      </c>
      <c r="K85" s="92">
        <f>+'Ark1'!AH705</f>
        <v>0</v>
      </c>
      <c r="L85" s="90"/>
      <c r="M85" s="71"/>
      <c r="N85" s="71"/>
      <c r="O85" s="71"/>
      <c r="P85" s="71"/>
      <c r="Q85" s="89">
        <f>+'Ark1'!S705</f>
        <v>0</v>
      </c>
      <c r="R85" s="119">
        <f t="shared" si="12"/>
        <v>0</v>
      </c>
      <c r="S85" s="119"/>
      <c r="T85" s="119"/>
      <c r="U85" s="119"/>
      <c r="V85" s="119"/>
      <c r="W85" s="89">
        <f>+'Ark1'!T705</f>
        <v>0</v>
      </c>
      <c r="X85" s="119">
        <f t="shared" si="13"/>
        <v>0</v>
      </c>
      <c r="Y85" s="89">
        <f>+'Ark1'!U705</f>
        <v>0</v>
      </c>
      <c r="Z85" s="119">
        <f t="shared" si="14"/>
        <v>0</v>
      </c>
      <c r="AA85" s="92">
        <f>+'Ark1'!W705</f>
        <v>0</v>
      </c>
      <c r="AB85" s="90"/>
      <c r="AC85" s="147">
        <f>+'Ark1'!X705</f>
        <v>0</v>
      </c>
      <c r="AD85" s="147">
        <f>+'Ark1'!Y705</f>
        <v>0</v>
      </c>
      <c r="AE85" s="92">
        <f>+'Ark1'!Z705</f>
        <v>0</v>
      </c>
      <c r="AF85" s="89">
        <f>+'Ark1'!AA705</f>
        <v>0</v>
      </c>
      <c r="AG85" s="89">
        <f>+'Ark1'!AB705</f>
        <v>0</v>
      </c>
      <c r="AH85" s="89">
        <f>+'Ark1'!AC705</f>
        <v>0</v>
      </c>
      <c r="AI85" s="89" t="e">
        <f t="shared" si="15"/>
        <v>#DIV/0!</v>
      </c>
      <c r="AJ85" s="147" t="e">
        <f t="shared" si="16"/>
        <v>#DIV/0!</v>
      </c>
      <c r="AK85" s="45"/>
      <c r="AL85" s="22"/>
      <c r="AM85" s="22"/>
      <c r="AN85" s="22"/>
    </row>
    <row r="86" spans="1:48" ht="15.6">
      <c r="A86" s="45"/>
      <c r="B86" s="88">
        <f>+'Ark1'!C706</f>
        <v>2008</v>
      </c>
      <c r="C86" s="88">
        <f>+'Ark1'!G706</f>
        <v>4</v>
      </c>
      <c r="D86" s="89" t="str">
        <f>VLOOKUP(C86,RNR!$G$2:$H$5,2)</f>
        <v>Nord</v>
      </c>
      <c r="E86" s="88">
        <f>+'Ark1'!Q706</f>
        <v>0</v>
      </c>
      <c r="F86" s="98">
        <f t="shared" si="9"/>
        <v>0</v>
      </c>
      <c r="G86" s="412">
        <f>+'Ark1'!R706</f>
        <v>0</v>
      </c>
      <c r="H86" s="98">
        <f t="shared" si="10"/>
        <v>0</v>
      </c>
      <c r="I86" s="92">
        <f>+'Ark1'!AG706</f>
        <v>0</v>
      </c>
      <c r="J86" s="152">
        <f t="shared" si="11"/>
        <v>0</v>
      </c>
      <c r="K86" s="92">
        <f>+'Ark1'!AH706</f>
        <v>0</v>
      </c>
      <c r="L86" s="90"/>
      <c r="M86" s="71"/>
      <c r="N86" s="71"/>
      <c r="O86" s="71"/>
      <c r="P86" s="71"/>
      <c r="Q86" s="89">
        <f>+'Ark1'!S706</f>
        <v>0</v>
      </c>
      <c r="R86" s="119">
        <f t="shared" si="12"/>
        <v>0</v>
      </c>
      <c r="S86" s="119"/>
      <c r="T86" s="119"/>
      <c r="U86" s="119"/>
      <c r="V86" s="119"/>
      <c r="W86" s="89">
        <f>+'Ark1'!T706</f>
        <v>0</v>
      </c>
      <c r="X86" s="119">
        <f t="shared" si="13"/>
        <v>0</v>
      </c>
      <c r="Y86" s="89">
        <f>+'Ark1'!U706</f>
        <v>0</v>
      </c>
      <c r="Z86" s="119">
        <f t="shared" si="14"/>
        <v>0</v>
      </c>
      <c r="AA86" s="92">
        <f>+'Ark1'!W706</f>
        <v>0</v>
      </c>
      <c r="AB86" s="90"/>
      <c r="AC86" s="147">
        <f>+'Ark1'!X706</f>
        <v>0</v>
      </c>
      <c r="AD86" s="147">
        <f>+'Ark1'!Y706</f>
        <v>0</v>
      </c>
      <c r="AE86" s="92">
        <f>+'Ark1'!Z706</f>
        <v>0</v>
      </c>
      <c r="AF86" s="89">
        <f>+'Ark1'!AA706</f>
        <v>0</v>
      </c>
      <c r="AG86" s="89">
        <f>+'Ark1'!AB706</f>
        <v>0</v>
      </c>
      <c r="AH86" s="89">
        <f>+'Ark1'!AC706</f>
        <v>0</v>
      </c>
      <c r="AI86" s="89" t="e">
        <f t="shared" si="15"/>
        <v>#DIV/0!</v>
      </c>
      <c r="AJ86" s="147" t="e">
        <f t="shared" si="16"/>
        <v>#DIV/0!</v>
      </c>
      <c r="AK86" s="45"/>
      <c r="AL86" s="22"/>
      <c r="AM86" s="22"/>
      <c r="AN86" s="22"/>
    </row>
    <row r="87" spans="1:48" ht="15.6">
      <c r="A87" s="45"/>
      <c r="B87" s="88">
        <f>+'Ark1'!C707</f>
        <v>2007</v>
      </c>
      <c r="C87" s="88">
        <f>+'Ark1'!G707</f>
        <v>1</v>
      </c>
      <c r="D87" s="89" t="str">
        <f>VLOOKUP(C87,RNR!$G$2:$H$5,2)</f>
        <v>Øst</v>
      </c>
      <c r="E87" s="88">
        <f>+'Ark1'!Q707</f>
        <v>0</v>
      </c>
      <c r="F87" s="98">
        <f t="shared" si="9"/>
        <v>0</v>
      </c>
      <c r="G87" s="412">
        <f>+'Ark1'!R707</f>
        <v>0</v>
      </c>
      <c r="H87" s="98">
        <f t="shared" si="10"/>
        <v>0</v>
      </c>
      <c r="I87" s="92">
        <f>+'Ark1'!AG707</f>
        <v>0</v>
      </c>
      <c r="J87" s="152">
        <f t="shared" si="11"/>
        <v>0</v>
      </c>
      <c r="K87" s="92">
        <f>+'Ark1'!AH707</f>
        <v>0</v>
      </c>
      <c r="L87" s="90"/>
      <c r="M87" s="71"/>
      <c r="N87" s="71"/>
      <c r="O87" s="71"/>
      <c r="P87" s="71"/>
      <c r="Q87" s="89">
        <f>+'Ark1'!S707</f>
        <v>0</v>
      </c>
      <c r="R87" s="119">
        <f t="shared" si="12"/>
        <v>0</v>
      </c>
      <c r="S87" s="119"/>
      <c r="T87" s="119"/>
      <c r="U87" s="119"/>
      <c r="V87" s="119"/>
      <c r="W87" s="89">
        <f>+'Ark1'!T707</f>
        <v>0</v>
      </c>
      <c r="X87" s="119">
        <f t="shared" si="13"/>
        <v>0</v>
      </c>
      <c r="Y87" s="89">
        <f>+'Ark1'!U707</f>
        <v>0</v>
      </c>
      <c r="Z87" s="119">
        <f t="shared" si="14"/>
        <v>0</v>
      </c>
      <c r="AA87" s="92">
        <f>+'Ark1'!W707</f>
        <v>0</v>
      </c>
      <c r="AB87" s="90"/>
      <c r="AC87" s="147">
        <f>+'Ark1'!X707</f>
        <v>0</v>
      </c>
      <c r="AD87" s="147">
        <f>+'Ark1'!Y707</f>
        <v>0</v>
      </c>
      <c r="AE87" s="92">
        <f>+'Ark1'!Z707</f>
        <v>0</v>
      </c>
      <c r="AF87" s="89">
        <f>+'Ark1'!AA707</f>
        <v>0</v>
      </c>
      <c r="AG87" s="89">
        <f>+'Ark1'!AB707</f>
        <v>0</v>
      </c>
      <c r="AH87" s="89">
        <f>+'Ark1'!AC707</f>
        <v>0</v>
      </c>
      <c r="AI87" s="89" t="e">
        <f t="shared" si="15"/>
        <v>#DIV/0!</v>
      </c>
      <c r="AJ87" s="147" t="e">
        <f t="shared" si="16"/>
        <v>#DIV/0!</v>
      </c>
      <c r="AK87" s="45"/>
      <c r="AL87" s="22"/>
      <c r="AM87" s="22"/>
      <c r="AN87" s="22"/>
    </row>
    <row r="88" spans="1:48" ht="15.6">
      <c r="A88" s="45"/>
      <c r="B88" s="88">
        <f>+'Ark1'!C708</f>
        <v>2007</v>
      </c>
      <c r="C88" s="88">
        <f>+'Ark1'!G708</f>
        <v>2</v>
      </c>
      <c r="D88" s="89" t="str">
        <f>VLOOKUP(C88,RNR!$G$2:$H$5,2)</f>
        <v>Vest</v>
      </c>
      <c r="E88" s="88">
        <f>+'Ark1'!Q708</f>
        <v>0</v>
      </c>
      <c r="F88" s="98">
        <f t="shared" si="9"/>
        <v>0</v>
      </c>
      <c r="G88" s="412">
        <f>+'Ark1'!R708</f>
        <v>0</v>
      </c>
      <c r="H88" s="98">
        <f t="shared" si="10"/>
        <v>0</v>
      </c>
      <c r="I88" s="92">
        <f>+'Ark1'!AG708</f>
        <v>0</v>
      </c>
      <c r="J88" s="152">
        <f t="shared" si="11"/>
        <v>0</v>
      </c>
      <c r="K88" s="92">
        <f>+'Ark1'!AH708</f>
        <v>0</v>
      </c>
      <c r="L88" s="90"/>
      <c r="M88" s="71"/>
      <c r="N88" s="71"/>
      <c r="O88" s="71"/>
      <c r="P88" s="71"/>
      <c r="Q88" s="89">
        <f>+'Ark1'!S708</f>
        <v>0</v>
      </c>
      <c r="R88" s="119">
        <f t="shared" si="12"/>
        <v>0</v>
      </c>
      <c r="S88" s="119"/>
      <c r="T88" s="119"/>
      <c r="U88" s="119"/>
      <c r="V88" s="119"/>
      <c r="W88" s="89">
        <f>+'Ark1'!T708</f>
        <v>0</v>
      </c>
      <c r="X88" s="119">
        <f t="shared" si="13"/>
        <v>0</v>
      </c>
      <c r="Y88" s="89">
        <f>+'Ark1'!U708</f>
        <v>0</v>
      </c>
      <c r="Z88" s="119">
        <f t="shared" si="14"/>
        <v>0</v>
      </c>
      <c r="AA88" s="92">
        <f>+'Ark1'!W708</f>
        <v>0</v>
      </c>
      <c r="AB88" s="90"/>
      <c r="AC88" s="147">
        <f>+'Ark1'!X708</f>
        <v>0</v>
      </c>
      <c r="AD88" s="147">
        <f>+'Ark1'!Y708</f>
        <v>0</v>
      </c>
      <c r="AE88" s="92">
        <f>+'Ark1'!Z708</f>
        <v>0</v>
      </c>
      <c r="AF88" s="89">
        <f>+'Ark1'!AA708</f>
        <v>0</v>
      </c>
      <c r="AG88" s="89">
        <f>+'Ark1'!AB708</f>
        <v>0</v>
      </c>
      <c r="AH88" s="89">
        <f>+'Ark1'!AC708</f>
        <v>0</v>
      </c>
      <c r="AI88" s="89" t="e">
        <f t="shared" si="15"/>
        <v>#DIV/0!</v>
      </c>
      <c r="AJ88" s="147" t="e">
        <f t="shared" si="16"/>
        <v>#DIV/0!</v>
      </c>
      <c r="AK88" s="45"/>
      <c r="AL88" s="22"/>
      <c r="AM88" s="22"/>
      <c r="AN88" s="22"/>
    </row>
    <row r="89" spans="1:48" ht="15.6">
      <c r="A89" s="45"/>
      <c r="B89" s="88">
        <f>+'Ark1'!C709</f>
        <v>2007</v>
      </c>
      <c r="C89" s="88">
        <f>+'Ark1'!G709</f>
        <v>3</v>
      </c>
      <c r="D89" s="89" t="str">
        <f>VLOOKUP(C89,RNR!$G$2:$H$5,2)</f>
        <v>Midt</v>
      </c>
      <c r="E89" s="88">
        <f>+'Ark1'!Q709</f>
        <v>0</v>
      </c>
      <c r="F89" s="98">
        <f t="shared" si="9"/>
        <v>0</v>
      </c>
      <c r="G89" s="412">
        <f>+'Ark1'!R709</f>
        <v>0</v>
      </c>
      <c r="H89" s="98">
        <f t="shared" si="10"/>
        <v>0</v>
      </c>
      <c r="I89" s="92">
        <f>+'Ark1'!AG709</f>
        <v>0</v>
      </c>
      <c r="J89" s="152">
        <f t="shared" si="11"/>
        <v>0</v>
      </c>
      <c r="K89" s="92">
        <f>+'Ark1'!AH709</f>
        <v>0</v>
      </c>
      <c r="L89" s="90"/>
      <c r="M89" s="71"/>
      <c r="N89" s="71"/>
      <c r="O89" s="71"/>
      <c r="P89" s="71"/>
      <c r="Q89" s="89">
        <f>+'Ark1'!S709</f>
        <v>0</v>
      </c>
      <c r="R89" s="119">
        <f t="shared" si="12"/>
        <v>0</v>
      </c>
      <c r="S89" s="119"/>
      <c r="T89" s="119"/>
      <c r="U89" s="119"/>
      <c r="V89" s="119"/>
      <c r="W89" s="89">
        <f>+'Ark1'!T709</f>
        <v>0</v>
      </c>
      <c r="X89" s="119">
        <f t="shared" si="13"/>
        <v>0</v>
      </c>
      <c r="Y89" s="89">
        <f>+'Ark1'!U709</f>
        <v>0</v>
      </c>
      <c r="Z89" s="119">
        <f t="shared" si="14"/>
        <v>0</v>
      </c>
      <c r="AA89" s="92">
        <f>+'Ark1'!W709</f>
        <v>0</v>
      </c>
      <c r="AB89" s="90"/>
      <c r="AC89" s="147">
        <f>+'Ark1'!X709</f>
        <v>0</v>
      </c>
      <c r="AD89" s="147">
        <f>+'Ark1'!Y709</f>
        <v>0</v>
      </c>
      <c r="AE89" s="92">
        <f>+'Ark1'!Z709</f>
        <v>0</v>
      </c>
      <c r="AF89" s="89">
        <f>+'Ark1'!AA709</f>
        <v>0</v>
      </c>
      <c r="AG89" s="89">
        <f>+'Ark1'!AB709</f>
        <v>0</v>
      </c>
      <c r="AH89" s="89">
        <f>+'Ark1'!AC709</f>
        <v>0</v>
      </c>
      <c r="AI89" s="89" t="e">
        <f t="shared" si="15"/>
        <v>#DIV/0!</v>
      </c>
      <c r="AJ89" s="147" t="e">
        <f t="shared" si="16"/>
        <v>#DIV/0!</v>
      </c>
      <c r="AK89" s="45"/>
      <c r="AL89" s="22"/>
      <c r="AM89" s="22"/>
      <c r="AN89" s="22"/>
    </row>
    <row r="90" spans="1:48" ht="15.6">
      <c r="A90" s="45"/>
      <c r="B90" s="88">
        <f>+'Ark1'!C710</f>
        <v>2007</v>
      </c>
      <c r="C90" s="88">
        <f>+'Ark1'!G710</f>
        <v>4</v>
      </c>
      <c r="D90" s="89" t="str">
        <f>VLOOKUP(C90,RNR!$G$2:$H$5,2)</f>
        <v>Nord</v>
      </c>
      <c r="E90" s="88">
        <f>+'Ark1'!Q710</f>
        <v>0</v>
      </c>
      <c r="F90" s="98">
        <f t="shared" si="9"/>
        <v>0</v>
      </c>
      <c r="G90" s="412">
        <f>+'Ark1'!R710</f>
        <v>0</v>
      </c>
      <c r="H90" s="98">
        <f t="shared" si="10"/>
        <v>0</v>
      </c>
      <c r="I90" s="92">
        <f>+'Ark1'!AG710</f>
        <v>0</v>
      </c>
      <c r="J90" s="152">
        <f t="shared" si="11"/>
        <v>0</v>
      </c>
      <c r="K90" s="92">
        <f>+'Ark1'!AH710</f>
        <v>0</v>
      </c>
      <c r="L90" s="90"/>
      <c r="M90" s="71"/>
      <c r="N90" s="71"/>
      <c r="O90" s="71"/>
      <c r="P90" s="71"/>
      <c r="Q90" s="89">
        <f>+'Ark1'!S710</f>
        <v>0</v>
      </c>
      <c r="R90" s="119">
        <f t="shared" si="12"/>
        <v>0</v>
      </c>
      <c r="S90" s="119"/>
      <c r="T90" s="119"/>
      <c r="U90" s="119"/>
      <c r="V90" s="119"/>
      <c r="W90" s="89">
        <f>+'Ark1'!T710</f>
        <v>0</v>
      </c>
      <c r="X90" s="119">
        <f t="shared" si="13"/>
        <v>0</v>
      </c>
      <c r="Y90" s="89">
        <f>+'Ark1'!U710</f>
        <v>0</v>
      </c>
      <c r="Z90" s="119">
        <f t="shared" si="14"/>
        <v>0</v>
      </c>
      <c r="AA90" s="92">
        <f>+'Ark1'!W710</f>
        <v>0</v>
      </c>
      <c r="AB90" s="90"/>
      <c r="AC90" s="147">
        <f>+'Ark1'!X710</f>
        <v>0</v>
      </c>
      <c r="AD90" s="147">
        <f>+'Ark1'!Y710</f>
        <v>0</v>
      </c>
      <c r="AE90" s="92">
        <f>+'Ark1'!Z710</f>
        <v>0</v>
      </c>
      <c r="AF90" s="89">
        <f>+'Ark1'!AA710</f>
        <v>0</v>
      </c>
      <c r="AG90" s="89">
        <f>+'Ark1'!AB710</f>
        <v>0</v>
      </c>
      <c r="AH90" s="89">
        <f>+'Ark1'!AC710</f>
        <v>0</v>
      </c>
      <c r="AI90" s="89" t="e">
        <f t="shared" si="15"/>
        <v>#DIV/0!</v>
      </c>
      <c r="AJ90" s="147" t="e">
        <f t="shared" si="16"/>
        <v>#DIV/0!</v>
      </c>
      <c r="AK90" s="45"/>
      <c r="AL90" s="22"/>
      <c r="AM90" s="22"/>
      <c r="AN90" s="22"/>
    </row>
    <row r="91" spans="1:48" ht="15.6">
      <c r="A91" s="45"/>
      <c r="B91" s="88">
        <f>+'Ark1'!C711</f>
        <v>2006</v>
      </c>
      <c r="C91" s="88">
        <f>+'Ark1'!G711</f>
        <v>1</v>
      </c>
      <c r="D91" s="89" t="str">
        <f>VLOOKUP(C91,RNR!$G$2:$H$5,2)</f>
        <v>Øst</v>
      </c>
      <c r="E91" s="88">
        <f>+'Ark1'!Q711</f>
        <v>0</v>
      </c>
      <c r="F91" s="98">
        <f t="shared" si="9"/>
        <v>0</v>
      </c>
      <c r="G91" s="412">
        <f>+'Ark1'!R711</f>
        <v>0</v>
      </c>
      <c r="H91" s="98">
        <f t="shared" si="10"/>
        <v>0</v>
      </c>
      <c r="I91" s="92">
        <f>+'Ark1'!AG711</f>
        <v>0</v>
      </c>
      <c r="J91" s="152">
        <f t="shared" si="11"/>
        <v>0</v>
      </c>
      <c r="K91" s="92">
        <f>+'Ark1'!AH711</f>
        <v>0</v>
      </c>
      <c r="L91" s="90"/>
      <c r="M91" s="71"/>
      <c r="N91" s="71"/>
      <c r="O91" s="71"/>
      <c r="P91" s="71"/>
      <c r="Q91" s="89">
        <f>+'Ark1'!S711</f>
        <v>0</v>
      </c>
      <c r="R91" s="119">
        <f t="shared" si="12"/>
        <v>0</v>
      </c>
      <c r="S91" s="119"/>
      <c r="T91" s="119"/>
      <c r="U91" s="119"/>
      <c r="V91" s="119"/>
      <c r="W91" s="89">
        <f>+'Ark1'!T711</f>
        <v>0</v>
      </c>
      <c r="X91" s="119">
        <f t="shared" si="13"/>
        <v>0</v>
      </c>
      <c r="Y91" s="89">
        <f>+'Ark1'!U711</f>
        <v>0</v>
      </c>
      <c r="Z91" s="119">
        <f t="shared" si="14"/>
        <v>0</v>
      </c>
      <c r="AA91" s="92">
        <f>+'Ark1'!W711</f>
        <v>0</v>
      </c>
      <c r="AB91" s="90"/>
      <c r="AC91" s="147">
        <f>+'Ark1'!X711</f>
        <v>0</v>
      </c>
      <c r="AD91" s="147">
        <f>+'Ark1'!Y711</f>
        <v>0</v>
      </c>
      <c r="AE91" s="92">
        <f>+'Ark1'!Z711</f>
        <v>0</v>
      </c>
      <c r="AF91" s="89">
        <f>+'Ark1'!AA711</f>
        <v>0</v>
      </c>
      <c r="AG91" s="89">
        <f>+'Ark1'!AB711</f>
        <v>0</v>
      </c>
      <c r="AH91" s="89">
        <f>+'Ark1'!AC711</f>
        <v>0</v>
      </c>
      <c r="AI91" s="89" t="e">
        <f t="shared" si="15"/>
        <v>#DIV/0!</v>
      </c>
      <c r="AJ91" s="147" t="e">
        <f t="shared" si="16"/>
        <v>#DIV/0!</v>
      </c>
      <c r="AK91" s="45"/>
      <c r="AL91" s="22"/>
      <c r="AM91" s="22"/>
      <c r="AN91" s="22"/>
    </row>
    <row r="92" spans="1:48" ht="15.6">
      <c r="A92" s="45"/>
      <c r="B92" s="88">
        <f>+'Ark1'!C712</f>
        <v>2006</v>
      </c>
      <c r="C92" s="88">
        <f>+'Ark1'!G712</f>
        <v>2</v>
      </c>
      <c r="D92" s="89" t="str">
        <f>VLOOKUP(C92,RNR!$G$2:$H$5,2)</f>
        <v>Vest</v>
      </c>
      <c r="E92" s="88">
        <f>+'Ark1'!Q712</f>
        <v>0</v>
      </c>
      <c r="F92" s="98">
        <f t="shared" si="9"/>
        <v>0</v>
      </c>
      <c r="G92" s="412">
        <f>+'Ark1'!R712</f>
        <v>0</v>
      </c>
      <c r="H92" s="98">
        <f t="shared" si="10"/>
        <v>0</v>
      </c>
      <c r="I92" s="92">
        <f>+'Ark1'!AG712</f>
        <v>0</v>
      </c>
      <c r="J92" s="152">
        <f t="shared" si="11"/>
        <v>0</v>
      </c>
      <c r="K92" s="92">
        <f>+'Ark1'!AH712</f>
        <v>0</v>
      </c>
      <c r="L92" s="90"/>
      <c r="M92" s="71"/>
      <c r="N92" s="71"/>
      <c r="O92" s="71"/>
      <c r="P92" s="71"/>
      <c r="Q92" s="89">
        <f>+'Ark1'!S712</f>
        <v>0</v>
      </c>
      <c r="R92" s="119">
        <f t="shared" si="12"/>
        <v>0</v>
      </c>
      <c r="S92" s="119"/>
      <c r="T92" s="119"/>
      <c r="U92" s="119"/>
      <c r="V92" s="119"/>
      <c r="W92" s="89">
        <f>+'Ark1'!T712</f>
        <v>0</v>
      </c>
      <c r="X92" s="119">
        <f t="shared" si="13"/>
        <v>0</v>
      </c>
      <c r="Y92" s="89">
        <f>+'Ark1'!U712</f>
        <v>0</v>
      </c>
      <c r="Z92" s="119">
        <f t="shared" si="14"/>
        <v>0</v>
      </c>
      <c r="AA92" s="92">
        <f>+'Ark1'!W712</f>
        <v>0</v>
      </c>
      <c r="AB92" s="90"/>
      <c r="AC92" s="147">
        <f>+'Ark1'!X712</f>
        <v>0</v>
      </c>
      <c r="AD92" s="147">
        <f>+'Ark1'!Y712</f>
        <v>0</v>
      </c>
      <c r="AE92" s="92">
        <f>+'Ark1'!Z712</f>
        <v>0</v>
      </c>
      <c r="AF92" s="89">
        <f>+'Ark1'!AA712</f>
        <v>0</v>
      </c>
      <c r="AG92" s="89">
        <f>+'Ark1'!AB712</f>
        <v>0</v>
      </c>
      <c r="AH92" s="89">
        <f>+'Ark1'!AC712</f>
        <v>0</v>
      </c>
      <c r="AI92" s="89" t="e">
        <f t="shared" si="15"/>
        <v>#DIV/0!</v>
      </c>
      <c r="AJ92" s="147" t="e">
        <f t="shared" si="16"/>
        <v>#DIV/0!</v>
      </c>
      <c r="AK92" s="45"/>
      <c r="AL92" s="22"/>
      <c r="AM92" s="22"/>
      <c r="AN92" s="22"/>
      <c r="AV92" s="1"/>
    </row>
    <row r="93" spans="1:48" ht="15.6">
      <c r="A93" s="45"/>
      <c r="B93" s="88">
        <f>+'Ark1'!C713</f>
        <v>2006</v>
      </c>
      <c r="C93" s="88">
        <f>+'Ark1'!G713</f>
        <v>3</v>
      </c>
      <c r="D93" s="89" t="str">
        <f>VLOOKUP(C93,RNR!$G$2:$H$5,2)</f>
        <v>Midt</v>
      </c>
      <c r="E93" s="88">
        <f>+'Ark1'!Q713</f>
        <v>0</v>
      </c>
      <c r="F93" s="98">
        <f t="shared" si="9"/>
        <v>0</v>
      </c>
      <c r="G93" s="412">
        <f>+'Ark1'!R713</f>
        <v>0</v>
      </c>
      <c r="H93" s="98">
        <f t="shared" si="10"/>
        <v>0</v>
      </c>
      <c r="I93" s="92">
        <f>+'Ark1'!AG713</f>
        <v>0</v>
      </c>
      <c r="J93" s="152">
        <f t="shared" si="11"/>
        <v>0</v>
      </c>
      <c r="K93" s="92">
        <f>+'Ark1'!AH713</f>
        <v>0</v>
      </c>
      <c r="L93" s="90"/>
      <c r="M93" s="71"/>
      <c r="N93" s="71"/>
      <c r="O93" s="71"/>
      <c r="P93" s="71"/>
      <c r="Q93" s="89">
        <f>+'Ark1'!S713</f>
        <v>0</v>
      </c>
      <c r="R93" s="119">
        <f t="shared" si="12"/>
        <v>0</v>
      </c>
      <c r="S93" s="119"/>
      <c r="T93" s="119"/>
      <c r="U93" s="119"/>
      <c r="V93" s="119"/>
      <c r="W93" s="89">
        <f>+'Ark1'!T713</f>
        <v>0</v>
      </c>
      <c r="X93" s="119">
        <f t="shared" si="13"/>
        <v>0</v>
      </c>
      <c r="Y93" s="89">
        <f>+'Ark1'!U713</f>
        <v>0</v>
      </c>
      <c r="Z93" s="119">
        <f t="shared" si="14"/>
        <v>0</v>
      </c>
      <c r="AA93" s="92">
        <f>+'Ark1'!W713</f>
        <v>0</v>
      </c>
      <c r="AB93" s="90"/>
      <c r="AC93" s="147">
        <f>+'Ark1'!X713</f>
        <v>0</v>
      </c>
      <c r="AD93" s="147">
        <f>+'Ark1'!Y713</f>
        <v>0</v>
      </c>
      <c r="AE93" s="92">
        <f>+'Ark1'!Z713</f>
        <v>0</v>
      </c>
      <c r="AF93" s="89">
        <f>+'Ark1'!AA713</f>
        <v>0</v>
      </c>
      <c r="AG93" s="89">
        <f>+'Ark1'!AB713</f>
        <v>0</v>
      </c>
      <c r="AH93" s="89">
        <f>+'Ark1'!AC713</f>
        <v>0</v>
      </c>
      <c r="AI93" s="89" t="e">
        <f t="shared" si="15"/>
        <v>#DIV/0!</v>
      </c>
      <c r="AJ93" s="147" t="e">
        <f t="shared" si="16"/>
        <v>#DIV/0!</v>
      </c>
      <c r="AK93" s="45"/>
      <c r="AL93" s="22"/>
      <c r="AM93" s="22"/>
      <c r="AN93" s="22"/>
      <c r="AV93" s="1"/>
    </row>
    <row r="94" spans="1:48" ht="15.6">
      <c r="A94" s="45"/>
      <c r="B94" s="88">
        <f>+'Ark1'!C714</f>
        <v>2006</v>
      </c>
      <c r="C94" s="88">
        <f>+'Ark1'!G714</f>
        <v>4</v>
      </c>
      <c r="D94" s="89" t="str">
        <f>VLOOKUP(C94,RNR!$G$2:$H$5,2)</f>
        <v>Nord</v>
      </c>
      <c r="E94" s="88">
        <f>+'Ark1'!Q714</f>
        <v>0</v>
      </c>
      <c r="F94" s="98">
        <f t="shared" si="9"/>
        <v>0</v>
      </c>
      <c r="G94" s="412">
        <f>+'Ark1'!R714</f>
        <v>0</v>
      </c>
      <c r="H94" s="98">
        <f t="shared" si="10"/>
        <v>0</v>
      </c>
      <c r="I94" s="92">
        <f>+'Ark1'!AG714</f>
        <v>0</v>
      </c>
      <c r="J94" s="152">
        <f t="shared" si="11"/>
        <v>0</v>
      </c>
      <c r="K94" s="92">
        <f>+'Ark1'!AH714</f>
        <v>0</v>
      </c>
      <c r="L94" s="90"/>
      <c r="M94" s="71"/>
      <c r="N94" s="71"/>
      <c r="O94" s="71"/>
      <c r="P94" s="71"/>
      <c r="Q94" s="89">
        <f>+'Ark1'!S714</f>
        <v>0</v>
      </c>
      <c r="R94" s="119">
        <f t="shared" si="12"/>
        <v>0</v>
      </c>
      <c r="S94" s="119"/>
      <c r="T94" s="119"/>
      <c r="U94" s="119"/>
      <c r="V94" s="119"/>
      <c r="W94" s="89">
        <f>+'Ark1'!T714</f>
        <v>0</v>
      </c>
      <c r="X94" s="119">
        <f t="shared" si="13"/>
        <v>0</v>
      </c>
      <c r="Y94" s="89">
        <f>+'Ark1'!U714</f>
        <v>0</v>
      </c>
      <c r="Z94" s="119">
        <f t="shared" si="14"/>
        <v>0</v>
      </c>
      <c r="AA94" s="92">
        <f>+'Ark1'!W714</f>
        <v>0</v>
      </c>
      <c r="AB94" s="90"/>
      <c r="AC94" s="147">
        <f>+'Ark1'!X714</f>
        <v>0</v>
      </c>
      <c r="AD94" s="147">
        <f>+'Ark1'!Y714</f>
        <v>0</v>
      </c>
      <c r="AE94" s="92">
        <f>+'Ark1'!Z714</f>
        <v>0</v>
      </c>
      <c r="AF94" s="89">
        <f>+'Ark1'!AA714</f>
        <v>0</v>
      </c>
      <c r="AG94" s="89">
        <f>+'Ark1'!AB714</f>
        <v>0</v>
      </c>
      <c r="AH94" s="89">
        <f>+'Ark1'!AC714</f>
        <v>0</v>
      </c>
      <c r="AI94" s="89" t="e">
        <f t="shared" si="15"/>
        <v>#DIV/0!</v>
      </c>
      <c r="AJ94" s="147" t="e">
        <f t="shared" si="16"/>
        <v>#DIV/0!</v>
      </c>
      <c r="AK94" s="45"/>
      <c r="AL94" s="22"/>
      <c r="AM94" s="22"/>
      <c r="AN94" s="22"/>
      <c r="AV94" s="1"/>
    </row>
    <row r="95" spans="1:48" ht="15.6">
      <c r="A95" s="45"/>
      <c r="B95" s="88">
        <f>+'Ark1'!C715</f>
        <v>2005</v>
      </c>
      <c r="C95" s="88">
        <f>+'Ark1'!G715</f>
        <v>1</v>
      </c>
      <c r="D95" s="89" t="str">
        <f>VLOOKUP(C95,RNR!$G$2:$H$5,2)</f>
        <v>Øst</v>
      </c>
      <c r="E95" s="88">
        <f>+'Ark1'!Q715</f>
        <v>0</v>
      </c>
      <c r="F95" s="98">
        <f t="shared" si="9"/>
        <v>0</v>
      </c>
      <c r="G95" s="412">
        <f>+'Ark1'!R715</f>
        <v>0</v>
      </c>
      <c r="H95" s="98">
        <f t="shared" si="10"/>
        <v>0</v>
      </c>
      <c r="I95" s="92">
        <f>+'Ark1'!AG715</f>
        <v>0</v>
      </c>
      <c r="J95" s="152">
        <f t="shared" si="11"/>
        <v>0</v>
      </c>
      <c r="K95" s="92">
        <f>+'Ark1'!AH715</f>
        <v>0</v>
      </c>
      <c r="L95" s="90"/>
      <c r="M95" s="71"/>
      <c r="N95" s="71"/>
      <c r="O95" s="71"/>
      <c r="P95" s="71"/>
      <c r="Q95" s="89">
        <f>+'Ark1'!S715</f>
        <v>0</v>
      </c>
      <c r="R95" s="119">
        <f t="shared" si="12"/>
        <v>0</v>
      </c>
      <c r="S95" s="119"/>
      <c r="T95" s="119"/>
      <c r="U95" s="119"/>
      <c r="V95" s="119"/>
      <c r="W95" s="89">
        <f>+'Ark1'!T715</f>
        <v>0</v>
      </c>
      <c r="X95" s="119">
        <f t="shared" si="13"/>
        <v>0</v>
      </c>
      <c r="Y95" s="89">
        <f>+'Ark1'!U715</f>
        <v>0</v>
      </c>
      <c r="Z95" s="119">
        <f t="shared" si="14"/>
        <v>0</v>
      </c>
      <c r="AA95" s="92">
        <f>+'Ark1'!W715</f>
        <v>0</v>
      </c>
      <c r="AB95" s="90"/>
      <c r="AC95" s="147">
        <f>+'Ark1'!X715</f>
        <v>0</v>
      </c>
      <c r="AD95" s="147">
        <f>+'Ark1'!Y715</f>
        <v>0</v>
      </c>
      <c r="AE95" s="92">
        <f>+'Ark1'!Z715</f>
        <v>0</v>
      </c>
      <c r="AF95" s="89">
        <f>+'Ark1'!AA715</f>
        <v>0</v>
      </c>
      <c r="AG95" s="89">
        <f>+'Ark1'!AB715</f>
        <v>0</v>
      </c>
      <c r="AH95" s="89">
        <f>+'Ark1'!AC715</f>
        <v>0</v>
      </c>
      <c r="AI95" s="89" t="e">
        <f t="shared" si="15"/>
        <v>#DIV/0!</v>
      </c>
      <c r="AJ95" s="147" t="e">
        <f t="shared" si="16"/>
        <v>#DIV/0!</v>
      </c>
      <c r="AK95" s="45"/>
      <c r="AL95" s="22"/>
      <c r="AM95" s="22"/>
      <c r="AN95" s="22"/>
      <c r="AV95" s="1"/>
    </row>
    <row r="96" spans="1:48" ht="15.6">
      <c r="A96" s="45"/>
      <c r="B96" s="88">
        <f>+'Ark1'!C716</f>
        <v>2005</v>
      </c>
      <c r="C96" s="88">
        <f>+'Ark1'!G716</f>
        <v>2</v>
      </c>
      <c r="D96" s="89" t="str">
        <f>VLOOKUP(C96,RNR!$G$2:$H$5,2)</f>
        <v>Vest</v>
      </c>
      <c r="E96" s="88">
        <f>+'Ark1'!Q716</f>
        <v>0</v>
      </c>
      <c r="F96" s="98">
        <f t="shared" si="9"/>
        <v>0</v>
      </c>
      <c r="G96" s="412">
        <f>+'Ark1'!R716</f>
        <v>0</v>
      </c>
      <c r="H96" s="98">
        <f t="shared" si="10"/>
        <v>0</v>
      </c>
      <c r="I96" s="92">
        <f>+'Ark1'!AG716</f>
        <v>0</v>
      </c>
      <c r="J96" s="152">
        <f t="shared" si="11"/>
        <v>0</v>
      </c>
      <c r="K96" s="92">
        <f>+'Ark1'!AH716</f>
        <v>0</v>
      </c>
      <c r="L96" s="90"/>
      <c r="M96" s="71"/>
      <c r="N96" s="71"/>
      <c r="O96" s="71"/>
      <c r="P96" s="71"/>
      <c r="Q96" s="89">
        <f>+'Ark1'!S716</f>
        <v>0</v>
      </c>
      <c r="R96" s="119">
        <f t="shared" si="12"/>
        <v>0</v>
      </c>
      <c r="S96" s="119"/>
      <c r="T96" s="119"/>
      <c r="U96" s="119"/>
      <c r="V96" s="119"/>
      <c r="W96" s="89">
        <f>+'Ark1'!T716</f>
        <v>0</v>
      </c>
      <c r="X96" s="119">
        <f t="shared" si="13"/>
        <v>0</v>
      </c>
      <c r="Y96" s="89">
        <f>+'Ark1'!U716</f>
        <v>0</v>
      </c>
      <c r="Z96" s="119">
        <f t="shared" si="14"/>
        <v>0</v>
      </c>
      <c r="AA96" s="92">
        <f>+'Ark1'!W716</f>
        <v>0</v>
      </c>
      <c r="AB96" s="90"/>
      <c r="AC96" s="147">
        <f>+'Ark1'!X716</f>
        <v>0</v>
      </c>
      <c r="AD96" s="147">
        <f>+'Ark1'!Y716</f>
        <v>0</v>
      </c>
      <c r="AE96" s="92">
        <f>+'Ark1'!Z716</f>
        <v>0</v>
      </c>
      <c r="AF96" s="89">
        <f>+'Ark1'!AA716</f>
        <v>0</v>
      </c>
      <c r="AG96" s="89">
        <f>+'Ark1'!AB716</f>
        <v>0</v>
      </c>
      <c r="AH96" s="89">
        <f>+'Ark1'!AC716</f>
        <v>0</v>
      </c>
      <c r="AI96" s="89" t="e">
        <f t="shared" si="15"/>
        <v>#DIV/0!</v>
      </c>
      <c r="AJ96" s="147" t="e">
        <f t="shared" si="16"/>
        <v>#DIV/0!</v>
      </c>
      <c r="AK96" s="45"/>
      <c r="AL96" s="22"/>
      <c r="AM96" s="22"/>
      <c r="AN96" s="22"/>
      <c r="AV96" s="1"/>
    </row>
    <row r="97" spans="1:59" ht="15.6">
      <c r="A97" s="45"/>
      <c r="B97" s="88">
        <f>+'Ark1'!C717</f>
        <v>2005</v>
      </c>
      <c r="C97" s="88">
        <f>+'Ark1'!G717</f>
        <v>3</v>
      </c>
      <c r="D97" s="89" t="str">
        <f>VLOOKUP(C97,RNR!$G$2:$H$5,2)</f>
        <v>Midt</v>
      </c>
      <c r="E97" s="88">
        <f>+'Ark1'!Q717</f>
        <v>0</v>
      </c>
      <c r="F97" s="98">
        <f t="shared" si="9"/>
        <v>0</v>
      </c>
      <c r="G97" s="412">
        <f>+'Ark1'!R717</f>
        <v>0</v>
      </c>
      <c r="H97" s="98">
        <f t="shared" si="10"/>
        <v>0</v>
      </c>
      <c r="I97" s="92">
        <f>+'Ark1'!AG717</f>
        <v>0</v>
      </c>
      <c r="J97" s="152">
        <f t="shared" si="11"/>
        <v>0</v>
      </c>
      <c r="K97" s="92">
        <f>+'Ark1'!AH717</f>
        <v>0</v>
      </c>
      <c r="L97" s="90"/>
      <c r="M97" s="71"/>
      <c r="N97" s="71"/>
      <c r="O97" s="71"/>
      <c r="P97" s="71"/>
      <c r="Q97" s="89">
        <f>+'Ark1'!S717</f>
        <v>0</v>
      </c>
      <c r="R97" s="119">
        <f t="shared" si="12"/>
        <v>0</v>
      </c>
      <c r="S97" s="119"/>
      <c r="T97" s="119"/>
      <c r="U97" s="119"/>
      <c r="V97" s="119"/>
      <c r="W97" s="89">
        <f>+'Ark1'!T717</f>
        <v>0</v>
      </c>
      <c r="X97" s="119">
        <f t="shared" si="13"/>
        <v>0</v>
      </c>
      <c r="Y97" s="89">
        <f>+'Ark1'!U717</f>
        <v>0</v>
      </c>
      <c r="Z97" s="119">
        <f t="shared" si="14"/>
        <v>0</v>
      </c>
      <c r="AA97" s="92">
        <f>+'Ark1'!W717</f>
        <v>0</v>
      </c>
      <c r="AB97" s="90"/>
      <c r="AC97" s="147">
        <f>+'Ark1'!X717</f>
        <v>0</v>
      </c>
      <c r="AD97" s="147">
        <f>+'Ark1'!Y717</f>
        <v>0</v>
      </c>
      <c r="AE97" s="92">
        <f>+'Ark1'!Z717</f>
        <v>0</v>
      </c>
      <c r="AF97" s="89">
        <f>+'Ark1'!AA717</f>
        <v>0</v>
      </c>
      <c r="AG97" s="89">
        <f>+'Ark1'!AB717</f>
        <v>0</v>
      </c>
      <c r="AH97" s="89">
        <f>+'Ark1'!AC717</f>
        <v>0</v>
      </c>
      <c r="AI97" s="89" t="e">
        <f t="shared" si="15"/>
        <v>#DIV/0!</v>
      </c>
      <c r="AJ97" s="147" t="e">
        <f t="shared" si="16"/>
        <v>#DIV/0!</v>
      </c>
      <c r="AK97" s="45"/>
      <c r="AL97" s="22"/>
      <c r="AM97" s="22"/>
      <c r="AN97" s="22"/>
      <c r="AV97" s="1"/>
    </row>
    <row r="98" spans="1:59" ht="15.6">
      <c r="A98" s="45"/>
      <c r="B98" s="88">
        <f>+'Ark1'!C718</f>
        <v>2005</v>
      </c>
      <c r="C98" s="88">
        <f>+'Ark1'!G718</f>
        <v>4</v>
      </c>
      <c r="D98" s="89" t="str">
        <f>VLOOKUP(C98,RNR!$G$2:$H$5,2)</f>
        <v>Nord</v>
      </c>
      <c r="E98" s="88">
        <f>+'Ark1'!Q718</f>
        <v>0</v>
      </c>
      <c r="F98" s="98">
        <f t="shared" si="9"/>
        <v>0</v>
      </c>
      <c r="G98" s="412">
        <f>+'Ark1'!R718</f>
        <v>0</v>
      </c>
      <c r="H98" s="98">
        <f t="shared" si="10"/>
        <v>0</v>
      </c>
      <c r="I98" s="92">
        <f>+'Ark1'!AG718</f>
        <v>0</v>
      </c>
      <c r="J98" s="152">
        <f t="shared" si="11"/>
        <v>0</v>
      </c>
      <c r="K98" s="92">
        <f>+'Ark1'!AH718</f>
        <v>0</v>
      </c>
      <c r="L98" s="90"/>
      <c r="M98" s="71"/>
      <c r="N98" s="71"/>
      <c r="O98" s="71"/>
      <c r="P98" s="71"/>
      <c r="Q98" s="89">
        <f>+'Ark1'!S718</f>
        <v>0</v>
      </c>
      <c r="R98" s="119">
        <f t="shared" si="12"/>
        <v>0</v>
      </c>
      <c r="S98" s="119"/>
      <c r="T98" s="119"/>
      <c r="U98" s="119"/>
      <c r="V98" s="119"/>
      <c r="W98" s="89">
        <f>+'Ark1'!T718</f>
        <v>0</v>
      </c>
      <c r="X98" s="119">
        <f t="shared" si="13"/>
        <v>0</v>
      </c>
      <c r="Y98" s="89">
        <f>+'Ark1'!U718</f>
        <v>0</v>
      </c>
      <c r="Z98" s="119">
        <f t="shared" si="14"/>
        <v>0</v>
      </c>
      <c r="AA98" s="92">
        <f>+'Ark1'!W718</f>
        <v>0</v>
      </c>
      <c r="AB98" s="90"/>
      <c r="AC98" s="147">
        <f>+'Ark1'!X718</f>
        <v>0</v>
      </c>
      <c r="AD98" s="147">
        <f>+'Ark1'!Y718</f>
        <v>0</v>
      </c>
      <c r="AE98" s="92">
        <f>+'Ark1'!Z718</f>
        <v>0</v>
      </c>
      <c r="AF98" s="89">
        <f>+'Ark1'!AA718</f>
        <v>0</v>
      </c>
      <c r="AG98" s="89">
        <f>+'Ark1'!AB718</f>
        <v>0</v>
      </c>
      <c r="AH98" s="89">
        <f>+'Ark1'!AC718</f>
        <v>0</v>
      </c>
      <c r="AI98" s="89" t="e">
        <f t="shared" si="15"/>
        <v>#DIV/0!</v>
      </c>
      <c r="AJ98" s="147" t="e">
        <f t="shared" si="16"/>
        <v>#DIV/0!</v>
      </c>
      <c r="AK98" s="45"/>
      <c r="AL98" s="22"/>
      <c r="AM98" s="22"/>
      <c r="AN98" s="22"/>
      <c r="AV98" s="1"/>
    </row>
    <row r="99" spans="1:59" ht="15.6">
      <c r="A99" s="45"/>
      <c r="B99" s="88">
        <f>+'Ark1'!C719</f>
        <v>2004</v>
      </c>
      <c r="C99" s="88">
        <f>+'Ark1'!G719</f>
        <v>1</v>
      </c>
      <c r="D99" s="89" t="str">
        <f>VLOOKUP(C99,RNR!$G$2:$H$5,2)</f>
        <v>Øst</v>
      </c>
      <c r="E99" s="88">
        <f>+'Ark1'!Q719</f>
        <v>0</v>
      </c>
      <c r="F99" s="98">
        <f t="shared" si="9"/>
        <v>0</v>
      </c>
      <c r="G99" s="412">
        <f>+'Ark1'!R719</f>
        <v>0</v>
      </c>
      <c r="H99" s="98">
        <f t="shared" si="10"/>
        <v>0</v>
      </c>
      <c r="I99" s="92">
        <f>+'Ark1'!AG719</f>
        <v>0</v>
      </c>
      <c r="J99" s="152">
        <f t="shared" si="11"/>
        <v>0</v>
      </c>
      <c r="K99" s="92">
        <f>+'Ark1'!AH719</f>
        <v>0</v>
      </c>
      <c r="L99" s="90"/>
      <c r="M99" s="71"/>
      <c r="N99" s="71"/>
      <c r="O99" s="71"/>
      <c r="P99" s="71"/>
      <c r="Q99" s="89">
        <f>+'Ark1'!S719</f>
        <v>0</v>
      </c>
      <c r="R99" s="119">
        <f t="shared" si="12"/>
        <v>0</v>
      </c>
      <c r="S99" s="119"/>
      <c r="T99" s="119"/>
      <c r="U99" s="119"/>
      <c r="V99" s="119"/>
      <c r="W99" s="89">
        <f>+'Ark1'!T719</f>
        <v>0</v>
      </c>
      <c r="X99" s="119">
        <f t="shared" si="13"/>
        <v>0</v>
      </c>
      <c r="Y99" s="89">
        <f>+'Ark1'!U719</f>
        <v>0</v>
      </c>
      <c r="Z99" s="119">
        <f t="shared" si="14"/>
        <v>0</v>
      </c>
      <c r="AA99" s="92">
        <f>+'Ark1'!W719</f>
        <v>0</v>
      </c>
      <c r="AB99" s="90"/>
      <c r="AC99" s="147">
        <f>+'Ark1'!X719</f>
        <v>0</v>
      </c>
      <c r="AD99" s="147">
        <f>+'Ark1'!Y719</f>
        <v>0</v>
      </c>
      <c r="AE99" s="92">
        <f>+'Ark1'!Z719</f>
        <v>0</v>
      </c>
      <c r="AF99" s="89">
        <f>+'Ark1'!AA719</f>
        <v>0</v>
      </c>
      <c r="AG99" s="89">
        <f>+'Ark1'!AB719</f>
        <v>0</v>
      </c>
      <c r="AH99" s="89">
        <f>+'Ark1'!AC719</f>
        <v>0</v>
      </c>
      <c r="AI99" s="89" t="e">
        <f t="shared" si="15"/>
        <v>#DIV/0!</v>
      </c>
      <c r="AJ99" s="147" t="e">
        <f t="shared" si="16"/>
        <v>#DIV/0!</v>
      </c>
      <c r="AK99" s="45"/>
      <c r="AL99" s="22"/>
      <c r="AM99" s="22"/>
      <c r="AN99" s="22"/>
      <c r="AV99" s="1"/>
    </row>
    <row r="100" spans="1:59" ht="15.6">
      <c r="A100" s="45"/>
      <c r="B100" s="88">
        <f>+'Ark1'!C720</f>
        <v>2004</v>
      </c>
      <c r="C100" s="88">
        <f>+'Ark1'!G720</f>
        <v>2</v>
      </c>
      <c r="D100" s="89" t="str">
        <f>VLOOKUP(C100,RNR!$G$2:$H$5,2)</f>
        <v>Vest</v>
      </c>
      <c r="E100" s="88">
        <f>+'Ark1'!Q720</f>
        <v>0</v>
      </c>
      <c r="F100" s="98">
        <f t="shared" si="9"/>
        <v>0</v>
      </c>
      <c r="G100" s="412">
        <f>+'Ark1'!R720</f>
        <v>0</v>
      </c>
      <c r="H100" s="98">
        <f t="shared" si="10"/>
        <v>0</v>
      </c>
      <c r="I100" s="92">
        <f>+'Ark1'!AG720</f>
        <v>0</v>
      </c>
      <c r="J100" s="152">
        <f t="shared" si="11"/>
        <v>0</v>
      </c>
      <c r="K100" s="92">
        <f>+'Ark1'!AH720</f>
        <v>0</v>
      </c>
      <c r="L100" s="90"/>
      <c r="M100" s="71"/>
      <c r="N100" s="71"/>
      <c r="O100" s="71"/>
      <c r="P100" s="71"/>
      <c r="Q100" s="89">
        <f>+'Ark1'!S720</f>
        <v>0</v>
      </c>
      <c r="R100" s="119">
        <f t="shared" si="12"/>
        <v>0</v>
      </c>
      <c r="S100" s="119"/>
      <c r="T100" s="119"/>
      <c r="U100" s="119"/>
      <c r="V100" s="119"/>
      <c r="W100" s="89">
        <f>+'Ark1'!T720</f>
        <v>0</v>
      </c>
      <c r="X100" s="119">
        <f t="shared" si="13"/>
        <v>0</v>
      </c>
      <c r="Y100" s="89">
        <f>+'Ark1'!U720</f>
        <v>0</v>
      </c>
      <c r="Z100" s="119">
        <f t="shared" si="14"/>
        <v>0</v>
      </c>
      <c r="AA100" s="92">
        <f>+'Ark1'!W720</f>
        <v>0</v>
      </c>
      <c r="AB100" s="90"/>
      <c r="AC100" s="147">
        <f>+'Ark1'!X720</f>
        <v>0</v>
      </c>
      <c r="AD100" s="147">
        <f>+'Ark1'!Y720</f>
        <v>0</v>
      </c>
      <c r="AE100" s="92">
        <f>+'Ark1'!Z720</f>
        <v>0</v>
      </c>
      <c r="AF100" s="89">
        <f>+'Ark1'!AA720</f>
        <v>0</v>
      </c>
      <c r="AG100" s="89">
        <f>+'Ark1'!AB720</f>
        <v>0</v>
      </c>
      <c r="AH100" s="89">
        <f>+'Ark1'!AC720</f>
        <v>0</v>
      </c>
      <c r="AI100" s="89" t="e">
        <f t="shared" si="15"/>
        <v>#DIV/0!</v>
      </c>
      <c r="AJ100" s="147" t="e">
        <f t="shared" si="16"/>
        <v>#DIV/0!</v>
      </c>
      <c r="AK100" s="45"/>
      <c r="AL100" s="22"/>
      <c r="AM100" s="22"/>
      <c r="AN100" s="22"/>
      <c r="AV100" s="1"/>
    </row>
    <row r="101" spans="1:59" ht="15.6">
      <c r="A101" s="45"/>
      <c r="B101" s="88">
        <f>+'Ark1'!C721</f>
        <v>2004</v>
      </c>
      <c r="C101" s="88">
        <f>+'Ark1'!G721</f>
        <v>3</v>
      </c>
      <c r="D101" s="89" t="str">
        <f>VLOOKUP(C101,RNR!$G$2:$H$5,2)</f>
        <v>Midt</v>
      </c>
      <c r="E101" s="88">
        <f>+'Ark1'!Q721</f>
        <v>0</v>
      </c>
      <c r="F101" s="98">
        <f t="shared" si="9"/>
        <v>0</v>
      </c>
      <c r="G101" s="412">
        <f>+'Ark1'!R721</f>
        <v>0</v>
      </c>
      <c r="H101" s="98">
        <f t="shared" si="10"/>
        <v>0</v>
      </c>
      <c r="I101" s="92">
        <f>+'Ark1'!AG721</f>
        <v>0</v>
      </c>
      <c r="J101" s="152">
        <f t="shared" si="11"/>
        <v>0</v>
      </c>
      <c r="K101" s="92">
        <f>+'Ark1'!AH721</f>
        <v>0</v>
      </c>
      <c r="L101" s="90"/>
      <c r="M101" s="71"/>
      <c r="N101" s="71"/>
      <c r="O101" s="71"/>
      <c r="P101" s="71"/>
      <c r="Q101" s="89">
        <f>+'Ark1'!S721</f>
        <v>0</v>
      </c>
      <c r="R101" s="119">
        <f t="shared" si="12"/>
        <v>0</v>
      </c>
      <c r="S101" s="119"/>
      <c r="T101" s="119"/>
      <c r="U101" s="119"/>
      <c r="V101" s="119"/>
      <c r="W101" s="89">
        <f>+'Ark1'!T721</f>
        <v>0</v>
      </c>
      <c r="X101" s="119">
        <f t="shared" si="13"/>
        <v>0</v>
      </c>
      <c r="Y101" s="89">
        <f>+'Ark1'!U721</f>
        <v>0</v>
      </c>
      <c r="Z101" s="119">
        <f t="shared" si="14"/>
        <v>0</v>
      </c>
      <c r="AA101" s="92">
        <f>+'Ark1'!W721</f>
        <v>0</v>
      </c>
      <c r="AB101" s="90"/>
      <c r="AC101" s="147">
        <f>+'Ark1'!X721</f>
        <v>0</v>
      </c>
      <c r="AD101" s="147">
        <f>+'Ark1'!Y721</f>
        <v>0</v>
      </c>
      <c r="AE101" s="92">
        <f>+'Ark1'!Z721</f>
        <v>0</v>
      </c>
      <c r="AF101" s="89">
        <f>+'Ark1'!AA721</f>
        <v>0</v>
      </c>
      <c r="AG101" s="89">
        <f>+'Ark1'!AB721</f>
        <v>0</v>
      </c>
      <c r="AH101" s="89">
        <f>+'Ark1'!AC721</f>
        <v>0</v>
      </c>
      <c r="AI101" s="89" t="e">
        <f t="shared" si="15"/>
        <v>#DIV/0!</v>
      </c>
      <c r="AJ101" s="147" t="e">
        <f t="shared" si="16"/>
        <v>#DIV/0!</v>
      </c>
      <c r="AK101" s="45"/>
      <c r="AL101" s="22"/>
      <c r="AM101" s="22"/>
      <c r="AN101" s="22"/>
      <c r="AV101" s="1"/>
    </row>
    <row r="102" spans="1:59" ht="15.6">
      <c r="A102" s="45"/>
      <c r="B102" s="88">
        <f>+'Ark1'!C722</f>
        <v>2004</v>
      </c>
      <c r="C102" s="88">
        <f>+'Ark1'!G722</f>
        <v>4</v>
      </c>
      <c r="D102" s="89" t="str">
        <f>VLOOKUP(C102,RNR!$G$2:$H$5,2)</f>
        <v>Nord</v>
      </c>
      <c r="E102" s="88">
        <f>+'Ark1'!Q722</f>
        <v>0</v>
      </c>
      <c r="F102" s="98">
        <f t="shared" si="9"/>
        <v>0</v>
      </c>
      <c r="G102" s="412">
        <f>+'Ark1'!R722</f>
        <v>0</v>
      </c>
      <c r="H102" s="98">
        <f t="shared" si="10"/>
        <v>0</v>
      </c>
      <c r="I102" s="92">
        <f>+'Ark1'!AG722</f>
        <v>0</v>
      </c>
      <c r="J102" s="152">
        <f t="shared" si="11"/>
        <v>0</v>
      </c>
      <c r="K102" s="92">
        <f>+'Ark1'!AH722</f>
        <v>0</v>
      </c>
      <c r="L102" s="90"/>
      <c r="M102" s="71"/>
      <c r="N102" s="71"/>
      <c r="O102" s="71"/>
      <c r="P102" s="71"/>
      <c r="Q102" s="89">
        <f>+'Ark1'!S722</f>
        <v>0</v>
      </c>
      <c r="R102" s="119">
        <f t="shared" si="12"/>
        <v>0</v>
      </c>
      <c r="S102" s="119"/>
      <c r="T102" s="119"/>
      <c r="U102" s="119"/>
      <c r="V102" s="119"/>
      <c r="W102" s="89">
        <f>+'Ark1'!T722</f>
        <v>0</v>
      </c>
      <c r="X102" s="119">
        <f t="shared" si="13"/>
        <v>0</v>
      </c>
      <c r="Y102" s="89">
        <f>+'Ark1'!U722</f>
        <v>0</v>
      </c>
      <c r="Z102" s="119">
        <f t="shared" si="14"/>
        <v>0</v>
      </c>
      <c r="AA102" s="92">
        <f>+'Ark1'!W722</f>
        <v>0</v>
      </c>
      <c r="AB102" s="90"/>
      <c r="AC102" s="147">
        <f>+'Ark1'!X722</f>
        <v>0</v>
      </c>
      <c r="AD102" s="147">
        <f>+'Ark1'!Y722</f>
        <v>0</v>
      </c>
      <c r="AE102" s="92">
        <f>+'Ark1'!Z722</f>
        <v>0</v>
      </c>
      <c r="AF102" s="89">
        <f>+'Ark1'!AA722</f>
        <v>0</v>
      </c>
      <c r="AG102" s="89">
        <f>+'Ark1'!AB722</f>
        <v>0</v>
      </c>
      <c r="AH102" s="89">
        <f>+'Ark1'!AC722</f>
        <v>0</v>
      </c>
      <c r="AI102" s="89" t="e">
        <f t="shared" si="15"/>
        <v>#DIV/0!</v>
      </c>
      <c r="AJ102" s="147" t="e">
        <f t="shared" si="16"/>
        <v>#DIV/0!</v>
      </c>
      <c r="AK102" s="45"/>
      <c r="AL102" s="22"/>
      <c r="AM102" s="22"/>
      <c r="AN102" s="22"/>
      <c r="AV102" s="1"/>
    </row>
    <row r="103" spans="1:59" ht="15.6">
      <c r="A103" s="45"/>
      <c r="B103" s="88">
        <f>+'Ark1'!C723</f>
        <v>2003</v>
      </c>
      <c r="C103" s="88">
        <f>+'Ark1'!G723</f>
        <v>1</v>
      </c>
      <c r="D103" s="89" t="str">
        <f>VLOOKUP(C103,RNR!$G$2:$H$5,2)</f>
        <v>Øst</v>
      </c>
      <c r="E103" s="88">
        <f>+'Ark1'!Q723</f>
        <v>0</v>
      </c>
      <c r="F103" s="98">
        <f t="shared" si="9"/>
        <v>0</v>
      </c>
      <c r="G103" s="412">
        <f>+'Ark1'!R723</f>
        <v>0</v>
      </c>
      <c r="H103" s="98">
        <f t="shared" si="10"/>
        <v>0</v>
      </c>
      <c r="I103" s="92">
        <f>+'Ark1'!AG723</f>
        <v>0</v>
      </c>
      <c r="J103" s="152">
        <f t="shared" si="11"/>
        <v>0</v>
      </c>
      <c r="K103" s="92">
        <f>+'Ark1'!AH723</f>
        <v>0</v>
      </c>
      <c r="L103" s="90"/>
      <c r="M103" s="71"/>
      <c r="N103" s="71"/>
      <c r="O103" s="71"/>
      <c r="P103" s="71"/>
      <c r="Q103" s="89">
        <f>+'Ark1'!S723</f>
        <v>0</v>
      </c>
      <c r="R103" s="119">
        <f t="shared" si="12"/>
        <v>0</v>
      </c>
      <c r="S103" s="119"/>
      <c r="T103" s="119"/>
      <c r="U103" s="119"/>
      <c r="V103" s="119"/>
      <c r="W103" s="89">
        <f>+'Ark1'!T723</f>
        <v>0</v>
      </c>
      <c r="X103" s="119">
        <f t="shared" si="13"/>
        <v>0</v>
      </c>
      <c r="Y103" s="89">
        <f>+'Ark1'!U723</f>
        <v>0</v>
      </c>
      <c r="Z103" s="119">
        <f t="shared" si="14"/>
        <v>0</v>
      </c>
      <c r="AA103" s="92">
        <f>+'Ark1'!W723</f>
        <v>0</v>
      </c>
      <c r="AB103" s="90"/>
      <c r="AC103" s="147">
        <f>+'Ark1'!X723</f>
        <v>0</v>
      </c>
      <c r="AD103" s="147">
        <f>+'Ark1'!Y723</f>
        <v>0</v>
      </c>
      <c r="AE103" s="92">
        <f>+'Ark1'!Z723</f>
        <v>0</v>
      </c>
      <c r="AF103" s="89">
        <f>+'Ark1'!AA723</f>
        <v>0</v>
      </c>
      <c r="AG103" s="89">
        <f>+'Ark1'!AB723</f>
        <v>0</v>
      </c>
      <c r="AH103" s="89">
        <f>+'Ark1'!AC723</f>
        <v>0</v>
      </c>
      <c r="AI103" s="89" t="e">
        <f t="shared" si="15"/>
        <v>#DIV/0!</v>
      </c>
      <c r="AJ103" s="147" t="e">
        <f t="shared" si="16"/>
        <v>#DIV/0!</v>
      </c>
      <c r="AK103" s="45"/>
      <c r="AL103" s="22"/>
      <c r="AM103" s="22"/>
      <c r="AN103" s="22"/>
      <c r="AV103" s="1"/>
    </row>
    <row r="104" spans="1:59" ht="15.6">
      <c r="A104" s="45"/>
      <c r="B104" s="88">
        <f>+'Ark1'!C724</f>
        <v>2003</v>
      </c>
      <c r="C104" s="88">
        <f>+'Ark1'!G724</f>
        <v>2</v>
      </c>
      <c r="D104" s="89" t="str">
        <f>VLOOKUP(C104,RNR!$G$2:$H$5,2)</f>
        <v>Vest</v>
      </c>
      <c r="E104" s="88">
        <f>+'Ark1'!Q724</f>
        <v>0</v>
      </c>
      <c r="F104" s="98">
        <f t="shared" si="9"/>
        <v>0</v>
      </c>
      <c r="G104" s="412">
        <f>+'Ark1'!R724</f>
        <v>0</v>
      </c>
      <c r="H104" s="98">
        <f t="shared" si="10"/>
        <v>0</v>
      </c>
      <c r="I104" s="92">
        <f>+'Ark1'!AG724</f>
        <v>0</v>
      </c>
      <c r="J104" s="152">
        <f t="shared" si="11"/>
        <v>0</v>
      </c>
      <c r="K104" s="92">
        <f>+'Ark1'!AH724</f>
        <v>0</v>
      </c>
      <c r="L104" s="90"/>
      <c r="M104" s="71"/>
      <c r="N104" s="71"/>
      <c r="O104" s="71"/>
      <c r="P104" s="71"/>
      <c r="Q104" s="89">
        <f>+'Ark1'!S724</f>
        <v>0</v>
      </c>
      <c r="R104" s="119">
        <f t="shared" si="12"/>
        <v>0</v>
      </c>
      <c r="S104" s="119"/>
      <c r="T104" s="119"/>
      <c r="U104" s="119"/>
      <c r="V104" s="119"/>
      <c r="W104" s="89">
        <f>+'Ark1'!T724</f>
        <v>0</v>
      </c>
      <c r="X104" s="119">
        <f t="shared" si="13"/>
        <v>0</v>
      </c>
      <c r="Y104" s="89">
        <f>+'Ark1'!U724</f>
        <v>0</v>
      </c>
      <c r="Z104" s="119">
        <f t="shared" si="14"/>
        <v>0</v>
      </c>
      <c r="AA104" s="92">
        <f>+'Ark1'!W724</f>
        <v>0</v>
      </c>
      <c r="AB104" s="90"/>
      <c r="AC104" s="147">
        <f>+'Ark1'!X724</f>
        <v>0</v>
      </c>
      <c r="AD104" s="147">
        <f>+'Ark1'!Y724</f>
        <v>0</v>
      </c>
      <c r="AE104" s="92">
        <f>+'Ark1'!Z724</f>
        <v>0</v>
      </c>
      <c r="AF104" s="89">
        <f>+'Ark1'!AA724</f>
        <v>0</v>
      </c>
      <c r="AG104" s="89">
        <f>+'Ark1'!AB724</f>
        <v>0</v>
      </c>
      <c r="AH104" s="89">
        <f>+'Ark1'!AC724</f>
        <v>0</v>
      </c>
      <c r="AI104" s="89" t="e">
        <f t="shared" si="15"/>
        <v>#DIV/0!</v>
      </c>
      <c r="AJ104" s="147" t="e">
        <f t="shared" si="16"/>
        <v>#DIV/0!</v>
      </c>
      <c r="AK104" s="45"/>
      <c r="AL104" s="22"/>
      <c r="AM104" s="22"/>
      <c r="AN104" s="22"/>
      <c r="AV104" s="1"/>
    </row>
    <row r="105" spans="1:59" ht="15.6">
      <c r="A105" s="45"/>
      <c r="B105" s="88">
        <f>+'Ark1'!C725</f>
        <v>2003</v>
      </c>
      <c r="C105" s="88">
        <f>+'Ark1'!G725</f>
        <v>3</v>
      </c>
      <c r="D105" s="89" t="str">
        <f>VLOOKUP(C105,RNR!$G$2:$H$5,2)</f>
        <v>Midt</v>
      </c>
      <c r="E105" s="88">
        <f>+'Ark1'!Q725</f>
        <v>0</v>
      </c>
      <c r="F105" s="98">
        <f t="shared" si="9"/>
        <v>0</v>
      </c>
      <c r="G105" s="412">
        <f>+'Ark1'!R725</f>
        <v>0</v>
      </c>
      <c r="H105" s="98">
        <f t="shared" si="10"/>
        <v>0</v>
      </c>
      <c r="I105" s="92">
        <f>+'Ark1'!AG725</f>
        <v>0</v>
      </c>
      <c r="J105" s="152">
        <f t="shared" si="11"/>
        <v>0</v>
      </c>
      <c r="K105" s="92">
        <f>+'Ark1'!AH725</f>
        <v>0</v>
      </c>
      <c r="L105" s="90"/>
      <c r="M105" s="71"/>
      <c r="N105" s="71"/>
      <c r="O105" s="71"/>
      <c r="P105" s="71"/>
      <c r="Q105" s="89">
        <f>+'Ark1'!S725</f>
        <v>0</v>
      </c>
      <c r="R105" s="119">
        <f t="shared" si="12"/>
        <v>0</v>
      </c>
      <c r="S105" s="119"/>
      <c r="T105" s="119"/>
      <c r="U105" s="119"/>
      <c r="V105" s="119"/>
      <c r="W105" s="89">
        <f>+'Ark1'!T725</f>
        <v>0</v>
      </c>
      <c r="X105" s="119">
        <f t="shared" si="13"/>
        <v>0</v>
      </c>
      <c r="Y105" s="89">
        <f>+'Ark1'!U725</f>
        <v>0</v>
      </c>
      <c r="Z105" s="119">
        <f t="shared" si="14"/>
        <v>0</v>
      </c>
      <c r="AA105" s="92">
        <f>+'Ark1'!W725</f>
        <v>0</v>
      </c>
      <c r="AB105" s="90"/>
      <c r="AC105" s="147">
        <f>+'Ark1'!X725</f>
        <v>0</v>
      </c>
      <c r="AD105" s="147">
        <f>+'Ark1'!Y725</f>
        <v>0</v>
      </c>
      <c r="AE105" s="92">
        <f>+'Ark1'!Z725</f>
        <v>0</v>
      </c>
      <c r="AF105" s="89">
        <f>+'Ark1'!AA725</f>
        <v>0</v>
      </c>
      <c r="AG105" s="89">
        <f>+'Ark1'!AB725</f>
        <v>0</v>
      </c>
      <c r="AH105" s="89">
        <f>+'Ark1'!AC725</f>
        <v>0</v>
      </c>
      <c r="AI105" s="89" t="e">
        <f t="shared" si="15"/>
        <v>#DIV/0!</v>
      </c>
      <c r="AJ105" s="147" t="e">
        <f t="shared" si="16"/>
        <v>#DIV/0!</v>
      </c>
      <c r="AK105" s="45"/>
      <c r="AL105" s="22"/>
      <c r="AM105" s="22"/>
      <c r="AN105" s="22"/>
      <c r="AV105" s="1"/>
    </row>
    <row r="106" spans="1:59" ht="15.6">
      <c r="A106" s="45"/>
      <c r="B106" s="88">
        <f>+'Ark1'!C726</f>
        <v>2003</v>
      </c>
      <c r="C106" s="88">
        <f>+'Ark1'!G726</f>
        <v>4</v>
      </c>
      <c r="D106" s="89" t="str">
        <f>VLOOKUP(C106,RNR!$G$2:$H$5,2)</f>
        <v>Nord</v>
      </c>
      <c r="E106" s="88">
        <f>+'Ark1'!Q726</f>
        <v>0</v>
      </c>
      <c r="F106" s="98">
        <f>+E106-E112</f>
        <v>0</v>
      </c>
      <c r="G106" s="412">
        <f>+'Ark1'!R726</f>
        <v>0</v>
      </c>
      <c r="H106" s="98">
        <f>+G106-G112</f>
        <v>0</v>
      </c>
      <c r="I106" s="92">
        <f>+'Ark1'!AG726</f>
        <v>0</v>
      </c>
      <c r="J106" s="152">
        <f>+I106-I112</f>
        <v>0</v>
      </c>
      <c r="K106" s="92">
        <f>+'Ark1'!AH726</f>
        <v>0</v>
      </c>
      <c r="L106" s="90"/>
      <c r="M106" s="71"/>
      <c r="N106" s="71"/>
      <c r="O106" s="71"/>
      <c r="P106" s="71"/>
      <c r="Q106" s="89">
        <f>+'Ark1'!S726</f>
        <v>0</v>
      </c>
      <c r="R106" s="119">
        <f>+Q106-Q112</f>
        <v>0</v>
      </c>
      <c r="S106" s="119"/>
      <c r="T106" s="119"/>
      <c r="U106" s="119"/>
      <c r="V106" s="119"/>
      <c r="W106" s="89">
        <f>+'Ark1'!T726</f>
        <v>0</v>
      </c>
      <c r="X106" s="119">
        <f>+W106-W112</f>
        <v>0</v>
      </c>
      <c r="Y106" s="89">
        <f>+'Ark1'!U726</f>
        <v>0</v>
      </c>
      <c r="Z106" s="119">
        <f>+Y106-Y112</f>
        <v>0</v>
      </c>
      <c r="AA106" s="92">
        <f>+'Ark1'!W726</f>
        <v>0</v>
      </c>
      <c r="AB106" s="90"/>
      <c r="AC106" s="147">
        <f>+'Ark1'!X726</f>
        <v>0</v>
      </c>
      <c r="AD106" s="147">
        <f>+'Ark1'!Y726</f>
        <v>0</v>
      </c>
      <c r="AE106" s="92">
        <f>+'Ark1'!Z726</f>
        <v>0</v>
      </c>
      <c r="AF106" s="89">
        <f>+'Ark1'!AA726</f>
        <v>0</v>
      </c>
      <c r="AG106" s="89">
        <f>+'Ark1'!AB726</f>
        <v>0</v>
      </c>
      <c r="AH106" s="89">
        <f>+'Ark1'!AC726</f>
        <v>0</v>
      </c>
      <c r="AI106" s="89" t="e">
        <f t="shared" si="15"/>
        <v>#DIV/0!</v>
      </c>
      <c r="AJ106" s="147" t="e">
        <f t="shared" si="16"/>
        <v>#DIV/0!</v>
      </c>
      <c r="AK106" s="45"/>
      <c r="AL106" s="22"/>
      <c r="AM106" s="22"/>
      <c r="AN106" s="22"/>
      <c r="AV106" s="1"/>
    </row>
    <row r="107" spans="1:59" ht="15.6">
      <c r="A107" s="45"/>
      <c r="B107" s="88">
        <f>+'Ark1'!C727</f>
        <v>2002</v>
      </c>
      <c r="C107" s="88">
        <f>+'Ark1'!G727</f>
        <v>1</v>
      </c>
      <c r="D107" s="89" t="str">
        <f>VLOOKUP(C107,RNR!$G$2:$H$5,2)</f>
        <v>Øst</v>
      </c>
      <c r="E107" s="88">
        <f>+'Ark1'!Q727</f>
        <v>0</v>
      </c>
      <c r="F107" s="98">
        <f>+E107-E113</f>
        <v>0</v>
      </c>
      <c r="G107" s="412">
        <f>+'Ark1'!R727</f>
        <v>0</v>
      </c>
      <c r="H107" s="98">
        <f>+G107-G113</f>
        <v>0</v>
      </c>
      <c r="I107" s="92">
        <f>+'Ark1'!AG727</f>
        <v>0</v>
      </c>
      <c r="J107" s="152">
        <f>+I107-I113</f>
        <v>0</v>
      </c>
      <c r="K107" s="92">
        <f>+'Ark1'!AH727</f>
        <v>0</v>
      </c>
      <c r="L107" s="90"/>
      <c r="M107" s="71"/>
      <c r="N107" s="71"/>
      <c r="O107" s="71"/>
      <c r="P107" s="71"/>
      <c r="Q107" s="89">
        <f>+'Ark1'!S727</f>
        <v>0</v>
      </c>
      <c r="R107" s="119">
        <f>+Q107-Q113</f>
        <v>0</v>
      </c>
      <c r="S107" s="119"/>
      <c r="T107" s="119"/>
      <c r="U107" s="119"/>
      <c r="V107" s="119"/>
      <c r="W107" s="89">
        <f>+'Ark1'!T727</f>
        <v>0</v>
      </c>
      <c r="X107" s="119">
        <f>+W107-W113</f>
        <v>0</v>
      </c>
      <c r="Y107" s="89">
        <f>+'Ark1'!U727</f>
        <v>0</v>
      </c>
      <c r="Z107" s="119">
        <f>+Y107-Y113</f>
        <v>0</v>
      </c>
      <c r="AA107" s="92">
        <f>+'Ark1'!W727</f>
        <v>0</v>
      </c>
      <c r="AB107" s="90"/>
      <c r="AC107" s="147">
        <f>+'Ark1'!X727</f>
        <v>0</v>
      </c>
      <c r="AD107" s="147">
        <f>+'Ark1'!Y727</f>
        <v>0</v>
      </c>
      <c r="AE107" s="92">
        <f>+'Ark1'!Z727</f>
        <v>0</v>
      </c>
      <c r="AF107" s="89">
        <f>+'Ark1'!AA727</f>
        <v>0</v>
      </c>
      <c r="AG107" s="89">
        <f>+'Ark1'!AB727</f>
        <v>0</v>
      </c>
      <c r="AH107" s="89">
        <f>+'Ark1'!AC727</f>
        <v>0</v>
      </c>
      <c r="AI107" s="89" t="e">
        <f t="shared" si="15"/>
        <v>#DIV/0!</v>
      </c>
      <c r="AJ107" s="147" t="e">
        <f t="shared" si="16"/>
        <v>#DIV/0!</v>
      </c>
      <c r="AK107" s="45"/>
      <c r="AL107" s="3"/>
      <c r="AM107" s="3"/>
      <c r="AN107" s="22"/>
      <c r="AO107" s="3"/>
      <c r="AP107" s="3"/>
      <c r="AQ107" s="3"/>
      <c r="AR107" s="3"/>
      <c r="AS107" s="3"/>
      <c r="AT107" s="3"/>
      <c r="AW107" s="22"/>
      <c r="AX107" s="22"/>
      <c r="AY107" s="22"/>
      <c r="BG107" s="1"/>
    </row>
    <row r="108" spans="1:59" ht="15.6">
      <c r="A108" s="45"/>
      <c r="B108" s="88">
        <f>+'Ark1'!C728</f>
        <v>2002</v>
      </c>
      <c r="C108" s="88">
        <f>+'Ark1'!G728</f>
        <v>2</v>
      </c>
      <c r="D108" s="89" t="str">
        <f>VLOOKUP(C108,RNR!$G$2:$H$5,2)</f>
        <v>Vest</v>
      </c>
      <c r="E108" s="88">
        <f>+'Ark1'!Q728</f>
        <v>0</v>
      </c>
      <c r="F108" s="98">
        <f>+E108-E114</f>
        <v>0</v>
      </c>
      <c r="G108" s="412">
        <f>+'Ark1'!R728</f>
        <v>0</v>
      </c>
      <c r="H108" s="98">
        <f>+G108-G114</f>
        <v>0</v>
      </c>
      <c r="I108" s="92">
        <f>+'Ark1'!AG728</f>
        <v>0</v>
      </c>
      <c r="J108" s="152">
        <f>+I108-I114</f>
        <v>0</v>
      </c>
      <c r="K108" s="92">
        <f>+'Ark1'!AH728</f>
        <v>0</v>
      </c>
      <c r="L108" s="90"/>
      <c r="M108" s="71"/>
      <c r="N108" s="71"/>
      <c r="O108" s="71"/>
      <c r="P108" s="71"/>
      <c r="Q108" s="89">
        <f>+'Ark1'!S728</f>
        <v>0</v>
      </c>
      <c r="R108" s="119">
        <f>+Q108-Q114</f>
        <v>0</v>
      </c>
      <c r="S108" s="119"/>
      <c r="T108" s="119"/>
      <c r="U108" s="119"/>
      <c r="V108" s="119"/>
      <c r="W108" s="89">
        <f>+'Ark1'!T728</f>
        <v>0</v>
      </c>
      <c r="X108" s="119">
        <f>+W108-W114</f>
        <v>0</v>
      </c>
      <c r="Y108" s="89">
        <f>+'Ark1'!U728</f>
        <v>0</v>
      </c>
      <c r="Z108" s="119">
        <f>+Y108-Y114</f>
        <v>0</v>
      </c>
      <c r="AA108" s="92">
        <f>+'Ark1'!W728</f>
        <v>0</v>
      </c>
      <c r="AB108" s="90"/>
      <c r="AC108" s="147">
        <f>+'Ark1'!X728</f>
        <v>0</v>
      </c>
      <c r="AD108" s="147">
        <f>+'Ark1'!Y728</f>
        <v>0</v>
      </c>
      <c r="AE108" s="92">
        <f>+'Ark1'!Z728</f>
        <v>0</v>
      </c>
      <c r="AF108" s="89">
        <f>+'Ark1'!AA728</f>
        <v>0</v>
      </c>
      <c r="AG108" s="89">
        <f>+'Ark1'!AB728</f>
        <v>0</v>
      </c>
      <c r="AH108" s="89">
        <f>+'Ark1'!AC728</f>
        <v>0</v>
      </c>
      <c r="AI108" s="89" t="e">
        <f t="shared" si="15"/>
        <v>#DIV/0!</v>
      </c>
      <c r="AJ108" s="147" t="e">
        <f t="shared" si="16"/>
        <v>#DIV/0!</v>
      </c>
      <c r="AK108" s="45"/>
      <c r="AL108" s="3"/>
      <c r="AM108" s="3"/>
      <c r="AN108" s="22"/>
      <c r="AO108" s="3"/>
      <c r="AP108" s="3"/>
      <c r="AQ108" s="3"/>
      <c r="AR108" s="3"/>
      <c r="AS108" s="3"/>
      <c r="AT108" s="3"/>
      <c r="AW108" s="22"/>
      <c r="AX108" s="22"/>
      <c r="AY108" s="22"/>
      <c r="BG108" s="1"/>
    </row>
    <row r="109" spans="1:59" ht="15.6">
      <c r="A109" s="45"/>
      <c r="B109" s="88">
        <f>+'Ark1'!C729</f>
        <v>2002</v>
      </c>
      <c r="C109" s="88">
        <f>+'Ark1'!G729</f>
        <v>3</v>
      </c>
      <c r="D109" s="89" t="str">
        <f>VLOOKUP(C109,RNR!$G$2:$H$5,2)</f>
        <v>Midt</v>
      </c>
      <c r="E109" s="88">
        <f>+'Ark1'!Q729</f>
        <v>0</v>
      </c>
      <c r="F109" s="98">
        <f>+E109-E115</f>
        <v>0</v>
      </c>
      <c r="G109" s="412">
        <f>+'Ark1'!R729</f>
        <v>0</v>
      </c>
      <c r="H109" s="98">
        <f>+G109-G115</f>
        <v>0</v>
      </c>
      <c r="I109" s="92">
        <f>+'Ark1'!AG729</f>
        <v>0</v>
      </c>
      <c r="J109" s="152">
        <f>+I109-I115</f>
        <v>0</v>
      </c>
      <c r="K109" s="92">
        <f>+'Ark1'!AH729</f>
        <v>0</v>
      </c>
      <c r="L109" s="90"/>
      <c r="M109" s="71"/>
      <c r="N109" s="71"/>
      <c r="O109" s="71"/>
      <c r="P109" s="71"/>
      <c r="Q109" s="89">
        <f>+'Ark1'!S729</f>
        <v>0</v>
      </c>
      <c r="R109" s="119">
        <f>+Q109-Q115</f>
        <v>0</v>
      </c>
      <c r="S109" s="119"/>
      <c r="T109" s="119"/>
      <c r="U109" s="119"/>
      <c r="V109" s="119"/>
      <c r="W109" s="89">
        <f>+'Ark1'!T729</f>
        <v>0</v>
      </c>
      <c r="X109" s="119">
        <f>+W109-W115</f>
        <v>0</v>
      </c>
      <c r="Y109" s="89">
        <f>+'Ark1'!U729</f>
        <v>0</v>
      </c>
      <c r="Z109" s="119">
        <f>+Y109-Y115</f>
        <v>0</v>
      </c>
      <c r="AA109" s="92">
        <f>+'Ark1'!W729</f>
        <v>0</v>
      </c>
      <c r="AB109" s="90"/>
      <c r="AC109" s="147">
        <f>+'Ark1'!X729</f>
        <v>0</v>
      </c>
      <c r="AD109" s="147">
        <f>+'Ark1'!Y729</f>
        <v>0</v>
      </c>
      <c r="AE109" s="92">
        <f>+'Ark1'!Z729</f>
        <v>0</v>
      </c>
      <c r="AF109" s="89">
        <f>+'Ark1'!AA729</f>
        <v>0</v>
      </c>
      <c r="AG109" s="89">
        <f>+'Ark1'!AB729</f>
        <v>0</v>
      </c>
      <c r="AH109" s="89">
        <f>+'Ark1'!AC729</f>
        <v>0</v>
      </c>
      <c r="AI109" s="89" t="e">
        <f t="shared" ref="AI109:AI120" si="17">+Y109/Q109</f>
        <v>#DIV/0!</v>
      </c>
      <c r="AJ109" s="147" t="e">
        <f t="shared" ref="AJ109:AJ120" si="18">+G109/E109</f>
        <v>#DIV/0!</v>
      </c>
      <c r="AK109" s="45"/>
      <c r="AL109" s="3"/>
      <c r="AM109" s="3"/>
      <c r="AN109" s="22"/>
      <c r="AO109" s="3"/>
      <c r="AP109" s="3"/>
      <c r="AQ109" s="3"/>
      <c r="AR109" s="3"/>
      <c r="AS109" s="3"/>
      <c r="AT109" s="3"/>
      <c r="AW109" s="22"/>
      <c r="AX109" s="22"/>
      <c r="AY109" s="22"/>
      <c r="BG109" s="1"/>
    </row>
    <row r="110" spans="1:59" ht="15.6">
      <c r="A110" s="45"/>
      <c r="B110" s="88">
        <f>+'Ark1'!C730</f>
        <v>2002</v>
      </c>
      <c r="C110" s="88">
        <f>+'Ark1'!G730</f>
        <v>4</v>
      </c>
      <c r="D110" s="89" t="str">
        <f>VLOOKUP(C110,RNR!$G$2:$H$5,2)</f>
        <v>Nord</v>
      </c>
      <c r="E110" s="88">
        <f>+'Ark1'!Q730</f>
        <v>0</v>
      </c>
      <c r="F110" s="98">
        <f>+E110-E117</f>
        <v>0</v>
      </c>
      <c r="G110" s="412">
        <f>+'Ark1'!R730</f>
        <v>0</v>
      </c>
      <c r="H110" s="98">
        <f>+G110-G117</f>
        <v>0</v>
      </c>
      <c r="I110" s="92">
        <f>+'Ark1'!AG730</f>
        <v>0</v>
      </c>
      <c r="J110" s="152">
        <f>+I110-I117</f>
        <v>0</v>
      </c>
      <c r="K110" s="92">
        <f>+'Ark1'!AH730</f>
        <v>0</v>
      </c>
      <c r="L110" s="90"/>
      <c r="M110" s="71"/>
      <c r="N110" s="71"/>
      <c r="O110" s="71"/>
      <c r="P110" s="71"/>
      <c r="Q110" s="89">
        <f>+'Ark1'!S730</f>
        <v>0</v>
      </c>
      <c r="R110" s="119">
        <f>+Q110-Q117</f>
        <v>0</v>
      </c>
      <c r="S110" s="119"/>
      <c r="T110" s="119"/>
      <c r="U110" s="119"/>
      <c r="V110" s="119"/>
      <c r="W110" s="89">
        <f>+'Ark1'!T730</f>
        <v>0</v>
      </c>
      <c r="X110" s="119">
        <f>+W110-W117</f>
        <v>0</v>
      </c>
      <c r="Y110" s="89">
        <f>+'Ark1'!U730</f>
        <v>0</v>
      </c>
      <c r="Z110" s="119">
        <f>+Y110-Y117</f>
        <v>0</v>
      </c>
      <c r="AA110" s="92">
        <f>+'Ark1'!W730</f>
        <v>0</v>
      </c>
      <c r="AB110" s="90"/>
      <c r="AC110" s="147">
        <f>+'Ark1'!X730</f>
        <v>0</v>
      </c>
      <c r="AD110" s="147">
        <f>+'Ark1'!Y730</f>
        <v>0</v>
      </c>
      <c r="AE110" s="92">
        <f>+'Ark1'!Z730</f>
        <v>0</v>
      </c>
      <c r="AF110" s="89">
        <f>+'Ark1'!AA730</f>
        <v>0</v>
      </c>
      <c r="AG110" s="89">
        <f>+'Ark1'!AB730</f>
        <v>0</v>
      </c>
      <c r="AH110" s="89">
        <f>+'Ark1'!AC730</f>
        <v>0</v>
      </c>
      <c r="AI110" s="89" t="e">
        <f t="shared" si="17"/>
        <v>#DIV/0!</v>
      </c>
      <c r="AJ110" s="147" t="e">
        <f t="shared" si="18"/>
        <v>#DIV/0!</v>
      </c>
      <c r="AK110" s="45"/>
      <c r="AL110" s="3"/>
      <c r="AM110" s="3"/>
      <c r="AN110" s="22"/>
      <c r="AO110" s="3"/>
      <c r="AP110" s="3"/>
      <c r="AQ110" s="3"/>
      <c r="AR110" s="3"/>
      <c r="AS110" s="3"/>
      <c r="AT110" s="3"/>
      <c r="BG110" s="1"/>
    </row>
    <row r="111" spans="1:59">
      <c r="A111" s="45"/>
      <c r="B111" s="45"/>
      <c r="C111" s="45"/>
      <c r="D111" s="45"/>
      <c r="E111" s="45"/>
      <c r="F111" s="45"/>
      <c r="G111" s="407"/>
      <c r="H111" s="45"/>
      <c r="I111" s="45"/>
      <c r="J111" s="45"/>
      <c r="K111" s="45"/>
      <c r="L111" s="90"/>
      <c r="M111" s="71"/>
      <c r="N111" s="71"/>
      <c r="O111" s="71"/>
      <c r="P111" s="71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90"/>
      <c r="AC111" s="45"/>
      <c r="AD111" s="45"/>
      <c r="AE111" s="45"/>
      <c r="AF111" s="45"/>
      <c r="AG111" s="45"/>
      <c r="AH111" s="45"/>
      <c r="AI111" s="45"/>
      <c r="AJ111" s="45"/>
      <c r="AK111" s="45"/>
      <c r="AL111" s="3"/>
      <c r="AM111" s="3"/>
      <c r="AN111" s="22"/>
      <c r="AO111" s="3"/>
      <c r="AP111" s="3"/>
      <c r="AQ111" s="3"/>
      <c r="AR111" s="3"/>
      <c r="AS111" s="3"/>
      <c r="AT111" s="3"/>
      <c r="BG111" s="1"/>
    </row>
    <row r="112" spans="1:59" ht="15.6">
      <c r="A112" s="45"/>
      <c r="B112" s="88">
        <f>+'Ark1'!C731</f>
        <v>2001</v>
      </c>
      <c r="C112" s="88">
        <f>+'Ark1'!G731</f>
        <v>1</v>
      </c>
      <c r="D112" s="89" t="str">
        <f>VLOOKUP(C112,RNR!$G$2:$H$5,2)</f>
        <v>Øst</v>
      </c>
      <c r="E112" s="88">
        <f>+'Ark1'!Q731</f>
        <v>0</v>
      </c>
      <c r="F112" s="98">
        <f>+E112-E118</f>
        <v>0</v>
      </c>
      <c r="G112" s="412">
        <f>+'Ark1'!R731</f>
        <v>0</v>
      </c>
      <c r="H112" s="98">
        <f>+G112-G118</f>
        <v>0</v>
      </c>
      <c r="I112" s="92">
        <f>+'Ark1'!AG731</f>
        <v>0</v>
      </c>
      <c r="J112" s="152">
        <f>+I112-I118</f>
        <v>0</v>
      </c>
      <c r="K112" s="92">
        <f>+'Ark1'!AH731</f>
        <v>0</v>
      </c>
      <c r="L112" s="90"/>
      <c r="M112" s="71"/>
      <c r="N112" s="71"/>
      <c r="O112" s="71"/>
      <c r="P112" s="71"/>
      <c r="Q112" s="89">
        <f>+'Ark1'!S731</f>
        <v>0</v>
      </c>
      <c r="R112" s="119">
        <f>+Q112-Q118</f>
        <v>0</v>
      </c>
      <c r="S112" s="119"/>
      <c r="T112" s="119"/>
      <c r="U112" s="119"/>
      <c r="V112" s="119"/>
      <c r="W112" s="89">
        <f>+'Ark1'!T731</f>
        <v>0</v>
      </c>
      <c r="X112" s="119">
        <f>+W112-W118</f>
        <v>0</v>
      </c>
      <c r="Y112" s="89">
        <f>+'Ark1'!U731</f>
        <v>0</v>
      </c>
      <c r="Z112" s="119">
        <f>+Y112-Y118</f>
        <v>0</v>
      </c>
      <c r="AA112" s="92">
        <f>+'Ark1'!W731</f>
        <v>0</v>
      </c>
      <c r="AB112" s="90"/>
      <c r="AC112" s="147">
        <f>+'Ark1'!X731</f>
        <v>0</v>
      </c>
      <c r="AD112" s="147">
        <f>+'Ark1'!Y731</f>
        <v>0</v>
      </c>
      <c r="AE112" s="92">
        <f>+'Ark1'!Z731</f>
        <v>0</v>
      </c>
      <c r="AF112" s="89">
        <f>+'Ark1'!AA731</f>
        <v>0</v>
      </c>
      <c r="AG112" s="89">
        <f>+'Ark1'!AB731</f>
        <v>0</v>
      </c>
      <c r="AH112" s="89">
        <f>+'Ark1'!AC731</f>
        <v>0</v>
      </c>
      <c r="AI112" s="89" t="e">
        <f t="shared" si="17"/>
        <v>#DIV/0!</v>
      </c>
      <c r="AJ112" s="147" t="e">
        <f t="shared" si="18"/>
        <v>#DIV/0!</v>
      </c>
      <c r="AK112" s="45"/>
      <c r="AL112" s="3"/>
      <c r="AM112" s="3"/>
      <c r="AN112" s="22"/>
      <c r="AO112" s="3"/>
      <c r="AP112" s="3"/>
      <c r="AQ112" s="3"/>
      <c r="AR112" s="3"/>
      <c r="AS112" s="3"/>
      <c r="AT112" s="3"/>
      <c r="BG112" s="1"/>
    </row>
    <row r="113" spans="1:59" ht="15.6">
      <c r="A113" s="45"/>
      <c r="B113" s="88">
        <f>+'Ark1'!C732</f>
        <v>2001</v>
      </c>
      <c r="C113" s="88">
        <f>+'Ark1'!G732</f>
        <v>2</v>
      </c>
      <c r="D113" s="89" t="str">
        <f>VLOOKUP(C113,RNR!$G$2:$H$5,2)</f>
        <v>Vest</v>
      </c>
      <c r="E113" s="88">
        <f>+'Ark1'!Q732</f>
        <v>0</v>
      </c>
      <c r="F113" s="98">
        <f>+E113-E119</f>
        <v>0</v>
      </c>
      <c r="G113" s="412">
        <f>+'Ark1'!R732</f>
        <v>0</v>
      </c>
      <c r="H113" s="98">
        <f>+G113-G119</f>
        <v>0</v>
      </c>
      <c r="I113" s="92">
        <f>+'Ark1'!AG732</f>
        <v>0</v>
      </c>
      <c r="J113" s="152">
        <f>+I113-I119</f>
        <v>0</v>
      </c>
      <c r="K113" s="92">
        <f>+'Ark1'!AH732</f>
        <v>0</v>
      </c>
      <c r="L113" s="90"/>
      <c r="M113" s="71"/>
      <c r="N113" s="71"/>
      <c r="O113" s="71"/>
      <c r="P113" s="71"/>
      <c r="Q113" s="89">
        <f>+'Ark1'!S732</f>
        <v>0</v>
      </c>
      <c r="R113" s="119">
        <f>+Q113-Q119</f>
        <v>0</v>
      </c>
      <c r="S113" s="119"/>
      <c r="T113" s="119"/>
      <c r="U113" s="119"/>
      <c r="V113" s="119"/>
      <c r="W113" s="89">
        <f>+'Ark1'!T732</f>
        <v>0</v>
      </c>
      <c r="X113" s="119">
        <f>+W113-W119</f>
        <v>0</v>
      </c>
      <c r="Y113" s="89">
        <f>+'Ark1'!U732</f>
        <v>0</v>
      </c>
      <c r="Z113" s="119">
        <f>+Y113-Y119</f>
        <v>0</v>
      </c>
      <c r="AA113" s="92">
        <f>+'Ark1'!W732</f>
        <v>0</v>
      </c>
      <c r="AB113" s="90"/>
      <c r="AC113" s="147">
        <f>+'Ark1'!X732</f>
        <v>0</v>
      </c>
      <c r="AD113" s="147">
        <f>+'Ark1'!Y732</f>
        <v>0</v>
      </c>
      <c r="AE113" s="92">
        <f>+'Ark1'!Z732</f>
        <v>0</v>
      </c>
      <c r="AF113" s="89">
        <f>+'Ark1'!AA732</f>
        <v>0</v>
      </c>
      <c r="AG113" s="89">
        <f>+'Ark1'!AB732</f>
        <v>0</v>
      </c>
      <c r="AH113" s="89">
        <f>+'Ark1'!AC732</f>
        <v>0</v>
      </c>
      <c r="AI113" s="89" t="e">
        <f t="shared" si="17"/>
        <v>#DIV/0!</v>
      </c>
      <c r="AJ113" s="147" t="e">
        <f t="shared" si="18"/>
        <v>#DIV/0!</v>
      </c>
      <c r="AK113" s="45"/>
      <c r="AL113" s="3"/>
      <c r="AM113" s="3"/>
      <c r="AN113" s="22"/>
      <c r="AO113" s="3"/>
      <c r="AP113" s="3"/>
      <c r="AQ113" s="3"/>
      <c r="AR113" s="3"/>
      <c r="AS113" s="3"/>
      <c r="AT113" s="3"/>
      <c r="BG113" s="1"/>
    </row>
    <row r="114" spans="1:59" ht="15.6">
      <c r="A114" s="45"/>
      <c r="B114" s="88">
        <f>+'Ark1'!C733</f>
        <v>2001</v>
      </c>
      <c r="C114" s="88">
        <f>+'Ark1'!G733</f>
        <v>3</v>
      </c>
      <c r="D114" s="89" t="str">
        <f>VLOOKUP(C114,RNR!$G$2:$H$5,2)</f>
        <v>Midt</v>
      </c>
      <c r="E114" s="88">
        <f>+'Ark1'!Q733</f>
        <v>0</v>
      </c>
      <c r="F114" s="98">
        <f>+E114-E120</f>
        <v>0</v>
      </c>
      <c r="G114" s="412">
        <f>+'Ark1'!R733</f>
        <v>0</v>
      </c>
      <c r="H114" s="98">
        <f>+G114-G120</f>
        <v>0</v>
      </c>
      <c r="I114" s="92">
        <f>+'Ark1'!AG733</f>
        <v>0</v>
      </c>
      <c r="J114" s="152">
        <f>+I114-I120</f>
        <v>0</v>
      </c>
      <c r="K114" s="92">
        <f>+'Ark1'!AH733</f>
        <v>0</v>
      </c>
      <c r="L114" s="90"/>
      <c r="M114" s="71"/>
      <c r="N114" s="71"/>
      <c r="O114" s="71"/>
      <c r="P114" s="71"/>
      <c r="Q114" s="89">
        <f>+'Ark1'!S733</f>
        <v>0</v>
      </c>
      <c r="R114" s="119">
        <f>+Q114-Q120</f>
        <v>0</v>
      </c>
      <c r="S114" s="119"/>
      <c r="T114" s="119"/>
      <c r="U114" s="119"/>
      <c r="V114" s="119"/>
      <c r="W114" s="89">
        <f>+'Ark1'!T733</f>
        <v>0</v>
      </c>
      <c r="X114" s="119">
        <f>+W114-W120</f>
        <v>0</v>
      </c>
      <c r="Y114" s="89">
        <f>+'Ark1'!U733</f>
        <v>0</v>
      </c>
      <c r="Z114" s="119">
        <f>+Y114-Y120</f>
        <v>0</v>
      </c>
      <c r="AA114" s="92">
        <f>+'Ark1'!W733</f>
        <v>0</v>
      </c>
      <c r="AB114" s="90"/>
      <c r="AC114" s="147">
        <f>+'Ark1'!X733</f>
        <v>0</v>
      </c>
      <c r="AD114" s="147">
        <f>+'Ark1'!Y733</f>
        <v>0</v>
      </c>
      <c r="AE114" s="92">
        <f>+'Ark1'!Z733</f>
        <v>0</v>
      </c>
      <c r="AF114" s="89">
        <f>+'Ark1'!AA733</f>
        <v>0</v>
      </c>
      <c r="AG114" s="89">
        <f>+'Ark1'!AB733</f>
        <v>0</v>
      </c>
      <c r="AH114" s="89">
        <f>+'Ark1'!AC733</f>
        <v>0</v>
      </c>
      <c r="AI114" s="89" t="e">
        <f t="shared" si="17"/>
        <v>#DIV/0!</v>
      </c>
      <c r="AJ114" s="147" t="e">
        <f t="shared" si="18"/>
        <v>#DIV/0!</v>
      </c>
      <c r="AK114" s="45"/>
      <c r="AL114" s="3"/>
      <c r="AM114" s="3"/>
      <c r="AN114" s="22"/>
      <c r="AO114" s="3"/>
      <c r="AP114" s="3"/>
      <c r="AQ114" s="3"/>
      <c r="AR114" s="3"/>
      <c r="AS114" s="3"/>
      <c r="AT114" s="3"/>
      <c r="BG114" s="1"/>
    </row>
    <row r="115" spans="1:59" ht="15.6">
      <c r="A115" s="45"/>
      <c r="B115" s="88">
        <f>+'Ark1'!C734</f>
        <v>2001</v>
      </c>
      <c r="C115" s="88">
        <f>+'Ark1'!G734</f>
        <v>4</v>
      </c>
      <c r="D115" s="89" t="str">
        <f>VLOOKUP(C115,RNR!$G$2:$H$5,2)</f>
        <v>Nord</v>
      </c>
      <c r="E115" s="88">
        <f>+'Ark1'!Q734</f>
        <v>0</v>
      </c>
      <c r="F115" s="98">
        <f>+E115-E121</f>
        <v>0</v>
      </c>
      <c r="G115" s="412">
        <f>+'Ark1'!R734</f>
        <v>0</v>
      </c>
      <c r="H115" s="98">
        <f>+G115-G121</f>
        <v>0</v>
      </c>
      <c r="I115" s="92">
        <f>+'Ark1'!AG734</f>
        <v>0</v>
      </c>
      <c r="J115" s="152">
        <f>+I115-I121</f>
        <v>0</v>
      </c>
      <c r="K115" s="92">
        <f>+'Ark1'!AH734</f>
        <v>0</v>
      </c>
      <c r="L115" s="90"/>
      <c r="M115" s="71"/>
      <c r="N115" s="71"/>
      <c r="O115" s="71"/>
      <c r="P115" s="71"/>
      <c r="Q115" s="89">
        <f>+'Ark1'!S734</f>
        <v>0</v>
      </c>
      <c r="R115" s="119">
        <f>+Q115-Q121</f>
        <v>0</v>
      </c>
      <c r="S115" s="119"/>
      <c r="T115" s="119"/>
      <c r="U115" s="119"/>
      <c r="V115" s="119"/>
      <c r="W115" s="89">
        <f>+'Ark1'!T734</f>
        <v>0</v>
      </c>
      <c r="X115" s="119">
        <f>+W115-W121</f>
        <v>0</v>
      </c>
      <c r="Y115" s="89">
        <f>+'Ark1'!U734</f>
        <v>0</v>
      </c>
      <c r="Z115" s="119">
        <f>+Y115-Y121</f>
        <v>0</v>
      </c>
      <c r="AA115" s="92">
        <f>+'Ark1'!W734</f>
        <v>0</v>
      </c>
      <c r="AB115" s="90"/>
      <c r="AC115" s="147">
        <f>+'Ark1'!X734</f>
        <v>0</v>
      </c>
      <c r="AD115" s="147">
        <f>+'Ark1'!Y734</f>
        <v>0</v>
      </c>
      <c r="AE115" s="92">
        <f>+'Ark1'!Z734</f>
        <v>0</v>
      </c>
      <c r="AF115" s="89">
        <f>+'Ark1'!AA734</f>
        <v>0</v>
      </c>
      <c r="AG115" s="89">
        <f>+'Ark1'!AB734</f>
        <v>0</v>
      </c>
      <c r="AH115" s="89">
        <f>+'Ark1'!AC734</f>
        <v>0</v>
      </c>
      <c r="AI115" s="89" t="e">
        <f t="shared" si="17"/>
        <v>#DIV/0!</v>
      </c>
      <c r="AJ115" s="147" t="e">
        <f t="shared" si="18"/>
        <v>#DIV/0!</v>
      </c>
      <c r="AK115" s="45"/>
      <c r="AL115" s="3"/>
      <c r="AM115" s="3"/>
      <c r="AN115" s="22"/>
      <c r="AO115" s="3"/>
      <c r="AP115" s="3"/>
      <c r="AQ115" s="3"/>
      <c r="AR115" s="3"/>
      <c r="AS115" s="3"/>
      <c r="AT115" s="3"/>
    </row>
    <row r="116" spans="1:59">
      <c r="A116" s="45"/>
      <c r="B116" s="45"/>
      <c r="C116" s="45"/>
      <c r="D116" s="45"/>
      <c r="E116" s="45"/>
      <c r="F116" s="45"/>
      <c r="G116" s="407"/>
      <c r="H116" s="45"/>
      <c r="I116" s="45"/>
      <c r="J116" s="45"/>
      <c r="K116" s="45"/>
      <c r="L116" s="90"/>
      <c r="M116" s="71"/>
      <c r="N116" s="71"/>
      <c r="O116" s="71"/>
      <c r="P116" s="71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90"/>
      <c r="AC116" s="45"/>
      <c r="AD116" s="45"/>
      <c r="AE116" s="45"/>
      <c r="AF116" s="45"/>
      <c r="AG116" s="45"/>
      <c r="AH116" s="45"/>
      <c r="AI116" s="45"/>
      <c r="AJ116" s="45"/>
      <c r="AK116" s="45"/>
      <c r="AL116" s="3"/>
      <c r="AM116" s="3"/>
      <c r="AN116" s="22"/>
      <c r="AO116" s="3"/>
      <c r="AP116" s="3"/>
      <c r="AQ116" s="3"/>
      <c r="AR116" s="3"/>
      <c r="AS116" s="3"/>
      <c r="AT116" s="3"/>
    </row>
    <row r="117" spans="1:59" ht="15.6">
      <c r="A117" s="45"/>
      <c r="B117" s="88">
        <f>+'Ark1'!C735</f>
        <v>2000</v>
      </c>
      <c r="C117" s="88">
        <f>+'Ark1'!G735</f>
        <v>1</v>
      </c>
      <c r="D117" s="89" t="str">
        <f>VLOOKUP(C117,RNR!$G$2:$H$5,2)</f>
        <v>Øst</v>
      </c>
      <c r="E117" s="88">
        <f>+'Ark1'!Q735</f>
        <v>0</v>
      </c>
      <c r="F117" s="98">
        <f t="shared" si="9"/>
        <v>0</v>
      </c>
      <c r="G117" s="412">
        <f>+'Ark1'!R735</f>
        <v>0</v>
      </c>
      <c r="H117" s="98">
        <f t="shared" si="10"/>
        <v>0</v>
      </c>
      <c r="I117" s="92">
        <f>+'Ark1'!AG735</f>
        <v>0</v>
      </c>
      <c r="J117" s="152">
        <f t="shared" si="11"/>
        <v>0</v>
      </c>
      <c r="K117" s="92">
        <f>+'Ark1'!AH735</f>
        <v>0</v>
      </c>
      <c r="L117" s="90"/>
      <c r="M117" s="71"/>
      <c r="N117" s="71"/>
      <c r="O117" s="71"/>
      <c r="P117" s="71"/>
      <c r="Q117" s="89">
        <f>+'Ark1'!S735</f>
        <v>0</v>
      </c>
      <c r="R117" s="119">
        <f t="shared" si="12"/>
        <v>0</v>
      </c>
      <c r="S117" s="119"/>
      <c r="T117" s="119"/>
      <c r="U117" s="119"/>
      <c r="V117" s="119"/>
      <c r="W117" s="89">
        <f>+'Ark1'!T735</f>
        <v>0</v>
      </c>
      <c r="X117" s="119">
        <f t="shared" si="13"/>
        <v>0</v>
      </c>
      <c r="Y117" s="89">
        <f>+'Ark1'!U735</f>
        <v>0</v>
      </c>
      <c r="Z117" s="119">
        <f t="shared" si="14"/>
        <v>0</v>
      </c>
      <c r="AA117" s="92">
        <f>+'Ark1'!W735</f>
        <v>0</v>
      </c>
      <c r="AB117" s="90"/>
      <c r="AC117" s="147">
        <f>+'Ark1'!X735</f>
        <v>0</v>
      </c>
      <c r="AD117" s="147">
        <f>+'Ark1'!Y735</f>
        <v>0</v>
      </c>
      <c r="AE117" s="92">
        <f>+'Ark1'!Z735</f>
        <v>0</v>
      </c>
      <c r="AF117" s="89">
        <f>+'Ark1'!AA735</f>
        <v>0</v>
      </c>
      <c r="AG117" s="89">
        <f>+'Ark1'!AB735</f>
        <v>0</v>
      </c>
      <c r="AH117" s="89">
        <f>+'Ark1'!AC735</f>
        <v>0</v>
      </c>
      <c r="AI117" s="89" t="e">
        <f t="shared" si="17"/>
        <v>#DIV/0!</v>
      </c>
      <c r="AJ117" s="147" t="e">
        <f t="shared" si="18"/>
        <v>#DIV/0!</v>
      </c>
      <c r="AK117" s="45"/>
      <c r="AL117" s="3"/>
      <c r="AM117" s="3"/>
      <c r="AN117" s="22"/>
      <c r="AO117" s="3"/>
      <c r="AP117" s="3"/>
      <c r="AQ117" s="3"/>
      <c r="AR117" s="3"/>
      <c r="AS117" s="3"/>
      <c r="AT117" s="3"/>
    </row>
    <row r="118" spans="1:59" ht="15.6">
      <c r="A118" s="45"/>
      <c r="B118" s="88">
        <f>+'Ark1'!C736</f>
        <v>2000</v>
      </c>
      <c r="C118" s="88">
        <f>+'Ark1'!G736</f>
        <v>2</v>
      </c>
      <c r="D118" s="89" t="str">
        <f>VLOOKUP(C118,RNR!$G$2:$H$5,2)</f>
        <v>Vest</v>
      </c>
      <c r="E118" s="88">
        <f>+'Ark1'!Q736</f>
        <v>0</v>
      </c>
      <c r="F118" s="98">
        <f t="shared" si="9"/>
        <v>0</v>
      </c>
      <c r="G118" s="412">
        <f>+'Ark1'!R736</f>
        <v>0</v>
      </c>
      <c r="H118" s="98">
        <f t="shared" si="10"/>
        <v>0</v>
      </c>
      <c r="I118" s="92">
        <f>+'Ark1'!AG736</f>
        <v>0</v>
      </c>
      <c r="J118" s="152">
        <f t="shared" si="11"/>
        <v>0</v>
      </c>
      <c r="K118" s="92">
        <f>+'Ark1'!AH736</f>
        <v>0</v>
      </c>
      <c r="L118" s="90"/>
      <c r="M118" s="71"/>
      <c r="N118" s="71"/>
      <c r="O118" s="71"/>
      <c r="P118" s="71"/>
      <c r="Q118" s="89">
        <f>+'Ark1'!S736</f>
        <v>0</v>
      </c>
      <c r="R118" s="119">
        <f t="shared" si="12"/>
        <v>0</v>
      </c>
      <c r="S118" s="119"/>
      <c r="T118" s="119"/>
      <c r="U118" s="119"/>
      <c r="V118" s="119"/>
      <c r="W118" s="89">
        <f>+'Ark1'!T736</f>
        <v>0</v>
      </c>
      <c r="X118" s="119">
        <f t="shared" si="13"/>
        <v>0</v>
      </c>
      <c r="Y118" s="89">
        <f>+'Ark1'!U736</f>
        <v>0</v>
      </c>
      <c r="Z118" s="119">
        <f t="shared" si="14"/>
        <v>0</v>
      </c>
      <c r="AA118" s="92">
        <f>+'Ark1'!W736</f>
        <v>0</v>
      </c>
      <c r="AB118" s="90"/>
      <c r="AC118" s="147">
        <f>+'Ark1'!X736</f>
        <v>0</v>
      </c>
      <c r="AD118" s="147">
        <f>+'Ark1'!Y736</f>
        <v>0</v>
      </c>
      <c r="AE118" s="92">
        <f>+'Ark1'!Z736</f>
        <v>0</v>
      </c>
      <c r="AF118" s="89">
        <f>+'Ark1'!AA736</f>
        <v>0</v>
      </c>
      <c r="AG118" s="89">
        <f>+'Ark1'!AB736</f>
        <v>0</v>
      </c>
      <c r="AH118" s="89">
        <f>+'Ark1'!AC736</f>
        <v>0</v>
      </c>
      <c r="AI118" s="89" t="e">
        <f t="shared" si="17"/>
        <v>#DIV/0!</v>
      </c>
      <c r="AJ118" s="147" t="e">
        <f t="shared" si="18"/>
        <v>#DIV/0!</v>
      </c>
      <c r="AK118" s="45"/>
      <c r="AL118" s="3"/>
      <c r="AM118" s="3"/>
      <c r="AN118" s="22"/>
      <c r="AO118" s="3"/>
      <c r="AP118" s="3"/>
      <c r="AQ118" s="3"/>
      <c r="AR118" s="3"/>
      <c r="AS118" s="3"/>
      <c r="AT118" s="3"/>
    </row>
    <row r="119" spans="1:59" ht="15.6">
      <c r="A119" s="45"/>
      <c r="B119" s="88">
        <f>+'Ark1'!C737</f>
        <v>2000</v>
      </c>
      <c r="C119" s="88">
        <f>+'Ark1'!G737</f>
        <v>3</v>
      </c>
      <c r="D119" s="89" t="str">
        <f>VLOOKUP(C119,RNR!$G$2:$H$5,2)</f>
        <v>Midt</v>
      </c>
      <c r="E119" s="88">
        <f>+'Ark1'!Q737</f>
        <v>0</v>
      </c>
      <c r="F119" s="98">
        <f t="shared" si="9"/>
        <v>0</v>
      </c>
      <c r="G119" s="412">
        <f>+'Ark1'!R737</f>
        <v>0</v>
      </c>
      <c r="H119" s="98">
        <f t="shared" si="10"/>
        <v>0</v>
      </c>
      <c r="I119" s="92">
        <f>+'Ark1'!AG737</f>
        <v>0</v>
      </c>
      <c r="J119" s="152">
        <f t="shared" si="11"/>
        <v>0</v>
      </c>
      <c r="K119" s="92">
        <f>+'Ark1'!AH737</f>
        <v>0</v>
      </c>
      <c r="L119" s="90"/>
      <c r="M119" s="71"/>
      <c r="N119" s="71"/>
      <c r="O119" s="71"/>
      <c r="P119" s="71"/>
      <c r="Q119" s="89">
        <f>+'Ark1'!S737</f>
        <v>0</v>
      </c>
      <c r="R119" s="119">
        <f t="shared" si="12"/>
        <v>0</v>
      </c>
      <c r="S119" s="119"/>
      <c r="T119" s="119"/>
      <c r="U119" s="119"/>
      <c r="V119" s="119"/>
      <c r="W119" s="89">
        <f>+'Ark1'!T737</f>
        <v>0</v>
      </c>
      <c r="X119" s="119">
        <f t="shared" si="13"/>
        <v>0</v>
      </c>
      <c r="Y119" s="89">
        <f>+'Ark1'!U737</f>
        <v>0</v>
      </c>
      <c r="Z119" s="119">
        <f t="shared" si="14"/>
        <v>0</v>
      </c>
      <c r="AA119" s="92">
        <f>+'Ark1'!W737</f>
        <v>0</v>
      </c>
      <c r="AB119" s="90"/>
      <c r="AC119" s="147">
        <f>+'Ark1'!X737</f>
        <v>0</v>
      </c>
      <c r="AD119" s="147">
        <f>+'Ark1'!Y737</f>
        <v>0</v>
      </c>
      <c r="AE119" s="92">
        <f>+'Ark1'!Z737</f>
        <v>0</v>
      </c>
      <c r="AF119" s="89">
        <f>+'Ark1'!AA737</f>
        <v>0</v>
      </c>
      <c r="AG119" s="89">
        <f>+'Ark1'!AB737</f>
        <v>0</v>
      </c>
      <c r="AH119" s="89">
        <f>+'Ark1'!AC737</f>
        <v>0</v>
      </c>
      <c r="AI119" s="89" t="e">
        <f t="shared" si="17"/>
        <v>#DIV/0!</v>
      </c>
      <c r="AJ119" s="147" t="e">
        <f t="shared" si="18"/>
        <v>#DIV/0!</v>
      </c>
      <c r="AK119" s="45"/>
      <c r="AL119" s="3"/>
      <c r="AM119" s="3"/>
      <c r="AN119" s="22"/>
      <c r="AO119" s="3"/>
      <c r="AP119" s="3"/>
      <c r="AQ119" s="3"/>
      <c r="AR119" s="3"/>
      <c r="AS119" s="3"/>
      <c r="AT119" s="3"/>
    </row>
    <row r="120" spans="1:59" ht="15.6">
      <c r="A120" s="45"/>
      <c r="B120" s="88">
        <f>+'Ark1'!C738</f>
        <v>2000</v>
      </c>
      <c r="C120" s="88">
        <f>+'Ark1'!G738</f>
        <v>4</v>
      </c>
      <c r="D120" s="89" t="str">
        <f>VLOOKUP(C120,RNR!$G$2:$H$5,2)</f>
        <v>Nord</v>
      </c>
      <c r="E120" s="88">
        <f>+'Ark1'!Q738</f>
        <v>0</v>
      </c>
      <c r="F120" s="98">
        <f t="shared" si="9"/>
        <v>0</v>
      </c>
      <c r="G120" s="412">
        <f>+'Ark1'!R738</f>
        <v>0</v>
      </c>
      <c r="H120" s="98">
        <f t="shared" si="10"/>
        <v>0</v>
      </c>
      <c r="I120" s="92">
        <f>+'Ark1'!AG738</f>
        <v>0</v>
      </c>
      <c r="J120" s="152">
        <f t="shared" si="11"/>
        <v>0</v>
      </c>
      <c r="K120" s="92">
        <f>+'Ark1'!AH738</f>
        <v>0</v>
      </c>
      <c r="L120" s="90"/>
      <c r="M120" s="71"/>
      <c r="N120" s="71"/>
      <c r="O120" s="71"/>
      <c r="P120" s="71"/>
      <c r="Q120" s="89">
        <f>+'Ark1'!S738</f>
        <v>0</v>
      </c>
      <c r="R120" s="119">
        <f t="shared" si="12"/>
        <v>0</v>
      </c>
      <c r="S120" s="119"/>
      <c r="T120" s="119"/>
      <c r="U120" s="119"/>
      <c r="V120" s="119"/>
      <c r="W120" s="89">
        <f>+'Ark1'!T738</f>
        <v>0</v>
      </c>
      <c r="X120" s="119">
        <f t="shared" si="13"/>
        <v>0</v>
      </c>
      <c r="Y120" s="89">
        <f>+'Ark1'!U738</f>
        <v>0</v>
      </c>
      <c r="Z120" s="119">
        <f t="shared" si="14"/>
        <v>0</v>
      </c>
      <c r="AA120" s="92">
        <f>+'Ark1'!W738</f>
        <v>0</v>
      </c>
      <c r="AB120" s="90"/>
      <c r="AC120" s="147">
        <f>+'Ark1'!X738</f>
        <v>0</v>
      </c>
      <c r="AD120" s="147">
        <f>+'Ark1'!Y738</f>
        <v>0</v>
      </c>
      <c r="AE120" s="92">
        <f>+'Ark1'!Z738</f>
        <v>0</v>
      </c>
      <c r="AF120" s="89">
        <f>+'Ark1'!AA738</f>
        <v>0</v>
      </c>
      <c r="AG120" s="89">
        <f>+'Ark1'!AB738</f>
        <v>0</v>
      </c>
      <c r="AH120" s="89">
        <f>+'Ark1'!AC738</f>
        <v>0</v>
      </c>
      <c r="AI120" s="89" t="e">
        <f t="shared" si="17"/>
        <v>#DIV/0!</v>
      </c>
      <c r="AJ120" s="147" t="e">
        <f t="shared" si="18"/>
        <v>#DIV/0!</v>
      </c>
      <c r="AK120" s="45"/>
      <c r="AL120" s="3"/>
      <c r="AM120" s="3"/>
      <c r="AN120" s="22"/>
      <c r="AO120" s="3"/>
      <c r="AP120" s="3"/>
      <c r="AQ120" s="3"/>
      <c r="AR120" s="3"/>
      <c r="AS120" s="3"/>
      <c r="AT120" s="3"/>
    </row>
    <row r="121" spans="1:59">
      <c r="A121" s="45"/>
      <c r="B121" s="45"/>
      <c r="C121" s="45"/>
      <c r="D121" s="45"/>
      <c r="E121" s="45"/>
      <c r="F121" s="45"/>
      <c r="G121" s="407"/>
      <c r="H121" s="45"/>
      <c r="I121" s="45"/>
      <c r="J121" s="45"/>
      <c r="K121" s="45"/>
      <c r="L121" s="45"/>
      <c r="M121" s="71"/>
      <c r="N121" s="71"/>
      <c r="O121" s="71"/>
      <c r="P121" s="71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90"/>
      <c r="AC121" s="45"/>
      <c r="AD121" s="45"/>
      <c r="AE121" s="45"/>
      <c r="AF121" s="45"/>
      <c r="AG121" s="45"/>
      <c r="AH121" s="45"/>
      <c r="AI121" s="45"/>
      <c r="AJ121" s="45"/>
      <c r="AK121" s="45"/>
      <c r="AL121" s="3"/>
      <c r="AM121" s="3"/>
      <c r="AN121" s="22"/>
      <c r="AO121" s="3"/>
      <c r="AP121" s="3"/>
      <c r="AQ121" s="3"/>
      <c r="AR121" s="3"/>
      <c r="AS121" s="3"/>
      <c r="AT121" s="3"/>
    </row>
    <row r="122" spans="1:59">
      <c r="A122" s="45"/>
      <c r="B122" s="45"/>
      <c r="C122" s="45"/>
      <c r="D122" s="45"/>
      <c r="E122" s="45"/>
      <c r="F122" s="45"/>
      <c r="G122" s="407"/>
      <c r="H122" s="45"/>
      <c r="I122" s="45"/>
      <c r="J122" s="45"/>
      <c r="K122" s="45"/>
      <c r="L122" s="45"/>
      <c r="M122" s="71"/>
      <c r="N122" s="71"/>
      <c r="O122" s="71"/>
      <c r="P122" s="71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90"/>
      <c r="AC122" s="45"/>
      <c r="AD122" s="45"/>
      <c r="AE122" s="45"/>
      <c r="AF122" s="45"/>
      <c r="AG122" s="45"/>
      <c r="AH122" s="45"/>
      <c r="AI122" s="45"/>
      <c r="AJ122" s="45"/>
      <c r="AK122" s="45"/>
      <c r="AL122" s="3"/>
      <c r="AM122" s="3"/>
      <c r="AN122" s="22"/>
      <c r="AO122" s="3"/>
      <c r="AP122" s="3"/>
      <c r="AQ122" s="3"/>
      <c r="AR122" s="3"/>
      <c r="AS122" s="3"/>
      <c r="AT122" s="3"/>
    </row>
    <row r="123" spans="1:59">
      <c r="A123" s="3"/>
      <c r="B123" s="3"/>
      <c r="C123" s="3"/>
      <c r="D123" s="3"/>
      <c r="E123" s="3"/>
      <c r="F123" s="3"/>
      <c r="G123" s="413"/>
      <c r="H123" s="3"/>
      <c r="I123" s="3"/>
      <c r="J123" s="3"/>
      <c r="K123" s="3"/>
      <c r="L123" s="3"/>
      <c r="M123" s="16"/>
      <c r="N123" s="16"/>
      <c r="O123" s="16"/>
      <c r="P123" s="1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22"/>
      <c r="AO123" s="3"/>
      <c r="AP123" s="3"/>
      <c r="AQ123" s="3"/>
      <c r="AR123" s="3"/>
      <c r="AS123" s="3"/>
      <c r="AT123" s="3"/>
    </row>
    <row r="124" spans="1:59">
      <c r="R124" s="3"/>
      <c r="S124" s="3"/>
      <c r="T124" s="3"/>
      <c r="U124" s="3"/>
      <c r="V124" s="3"/>
      <c r="W124" s="3"/>
      <c r="X124" s="3"/>
      <c r="Y124" s="3"/>
      <c r="Z124" s="3"/>
      <c r="AA124" s="57"/>
      <c r="AB124" s="57"/>
      <c r="AC124" s="16"/>
      <c r="AD124" s="16"/>
      <c r="AE124" s="57"/>
      <c r="AF124" s="3"/>
      <c r="AG124" s="3"/>
      <c r="AH124" s="3"/>
      <c r="AI124" s="3"/>
      <c r="AJ124" s="16"/>
      <c r="AK124" s="3"/>
      <c r="AL124" s="3"/>
      <c r="AM124" s="3"/>
      <c r="AN124" s="22"/>
      <c r="AO124" s="3"/>
      <c r="AP124" s="3"/>
      <c r="AQ124" s="3"/>
      <c r="AR124" s="3"/>
      <c r="AS124" s="3"/>
      <c r="AT124" s="3"/>
    </row>
    <row r="125" spans="1:59">
      <c r="R125" s="3"/>
      <c r="S125" s="3"/>
      <c r="T125" s="3"/>
      <c r="U125" s="3"/>
      <c r="V125" s="3"/>
      <c r="W125" s="3"/>
      <c r="X125" s="3"/>
      <c r="Y125" s="3"/>
      <c r="Z125" s="3"/>
      <c r="AA125" s="57"/>
      <c r="AB125" s="57"/>
      <c r="AC125" s="16"/>
      <c r="AD125" s="16"/>
      <c r="AE125" s="57"/>
      <c r="AF125" s="3"/>
      <c r="AG125" s="3"/>
      <c r="AH125" s="3"/>
      <c r="AI125" s="3"/>
      <c r="AJ125" s="16"/>
      <c r="AK125" s="3"/>
      <c r="AL125" s="3"/>
      <c r="AM125" s="3"/>
      <c r="AN125" s="22"/>
      <c r="AO125" s="3"/>
      <c r="AP125" s="3"/>
      <c r="AQ125" s="3"/>
      <c r="AR125" s="3"/>
      <c r="AS125" s="3"/>
      <c r="AT125" s="3"/>
    </row>
    <row r="126" spans="1:59">
      <c r="R126" s="3"/>
      <c r="S126" s="3"/>
      <c r="T126" s="3"/>
      <c r="U126" s="3"/>
      <c r="V126" s="3"/>
      <c r="W126" s="3"/>
      <c r="X126" s="3"/>
      <c r="Y126" s="3"/>
      <c r="Z126" s="3"/>
      <c r="AA126" s="57"/>
      <c r="AB126" s="57"/>
      <c r="AC126" s="16"/>
      <c r="AD126" s="16"/>
      <c r="AE126" s="57"/>
      <c r="AF126" s="3"/>
      <c r="AG126" s="3"/>
      <c r="AH126" s="3"/>
      <c r="AI126" s="3"/>
      <c r="AJ126" s="16"/>
      <c r="AK126" s="3"/>
      <c r="AL126" s="3"/>
      <c r="AM126" s="3"/>
      <c r="AN126" s="22"/>
      <c r="AO126" s="3"/>
      <c r="AP126" s="3"/>
      <c r="AQ126" s="3"/>
      <c r="AR126" s="3"/>
      <c r="AS126" s="3"/>
      <c r="AT126" s="3"/>
    </row>
    <row r="127" spans="1:59">
      <c r="R127" s="3"/>
      <c r="S127" s="3"/>
      <c r="T127" s="3"/>
      <c r="U127" s="3"/>
      <c r="V127" s="3"/>
      <c r="W127" s="3"/>
      <c r="X127" s="3"/>
      <c r="Y127" s="3"/>
      <c r="Z127" s="3"/>
      <c r="AA127" s="57"/>
      <c r="AB127" s="57"/>
      <c r="AC127" s="16"/>
      <c r="AD127" s="16"/>
      <c r="AE127" s="57"/>
      <c r="AF127" s="3"/>
      <c r="AG127" s="3"/>
      <c r="AH127" s="3"/>
      <c r="AI127" s="3"/>
      <c r="AJ127" s="16"/>
      <c r="AK127" s="3"/>
      <c r="AL127" s="3"/>
      <c r="AM127" s="3"/>
      <c r="AN127" s="22"/>
      <c r="AO127" s="3"/>
      <c r="AP127" s="3"/>
      <c r="AQ127" s="3"/>
      <c r="AR127" s="3"/>
      <c r="AS127" s="3"/>
      <c r="AT127" s="3"/>
    </row>
    <row r="128" spans="1:59">
      <c r="R128" s="3"/>
      <c r="S128" s="3"/>
      <c r="T128" s="3"/>
      <c r="U128" s="3"/>
      <c r="V128" s="3"/>
      <c r="W128" s="3"/>
      <c r="X128" s="3"/>
      <c r="Y128" s="3"/>
      <c r="Z128" s="3"/>
      <c r="AA128" s="57"/>
      <c r="AB128" s="57"/>
      <c r="AC128" s="16"/>
      <c r="AD128" s="16"/>
      <c r="AE128" s="57"/>
      <c r="AF128" s="3"/>
      <c r="AG128" s="3"/>
      <c r="AH128" s="3"/>
      <c r="AI128" s="3"/>
      <c r="AJ128" s="16"/>
      <c r="AK128" s="3"/>
      <c r="AL128" s="3"/>
      <c r="AM128" s="3"/>
      <c r="AN128" s="22"/>
      <c r="AO128" s="3"/>
      <c r="AP128" s="3"/>
      <c r="AQ128" s="3"/>
      <c r="AR128" s="3"/>
      <c r="AS128" s="3"/>
      <c r="AT128" s="3"/>
    </row>
    <row r="129" spans="18:46">
      <c r="R129" s="3"/>
      <c r="S129" s="3"/>
      <c r="T129" s="3"/>
      <c r="U129" s="3"/>
      <c r="V129" s="3"/>
      <c r="W129" s="3"/>
      <c r="X129" s="3"/>
      <c r="Y129" s="3"/>
      <c r="Z129" s="3"/>
      <c r="AA129" s="57"/>
      <c r="AB129" s="57"/>
      <c r="AC129" s="16"/>
      <c r="AD129" s="16"/>
      <c r="AE129" s="57"/>
      <c r="AF129" s="3"/>
      <c r="AG129" s="3"/>
      <c r="AH129" s="3"/>
      <c r="AI129" s="3"/>
      <c r="AJ129" s="16"/>
      <c r="AK129" s="3"/>
      <c r="AL129" s="3"/>
      <c r="AM129" s="3"/>
      <c r="AN129" s="22"/>
      <c r="AO129" s="3"/>
      <c r="AP129" s="3"/>
      <c r="AQ129" s="3"/>
      <c r="AR129" s="3"/>
      <c r="AS129" s="3"/>
      <c r="AT129" s="3"/>
    </row>
    <row r="130" spans="18:46">
      <c r="R130" s="3"/>
      <c r="S130" s="3"/>
      <c r="T130" s="3"/>
      <c r="U130" s="3"/>
      <c r="V130" s="3"/>
      <c r="W130" s="3"/>
      <c r="X130" s="3"/>
      <c r="Y130" s="3"/>
      <c r="Z130" s="3"/>
      <c r="AA130" s="57"/>
      <c r="AB130" s="57"/>
      <c r="AC130" s="16"/>
      <c r="AD130" s="16"/>
      <c r="AE130" s="57"/>
      <c r="AF130" s="3"/>
      <c r="AG130" s="3"/>
      <c r="AH130" s="3"/>
      <c r="AI130" s="3"/>
      <c r="AJ130" s="16"/>
      <c r="AK130" s="3"/>
      <c r="AL130" s="3"/>
      <c r="AM130" s="3"/>
      <c r="AN130" s="22"/>
      <c r="AO130" s="3"/>
      <c r="AP130" s="3"/>
      <c r="AQ130" s="3"/>
      <c r="AR130" s="3"/>
      <c r="AS130" s="3"/>
      <c r="AT130" s="3"/>
    </row>
    <row r="131" spans="18:46">
      <c r="R131" s="3"/>
      <c r="S131" s="3"/>
      <c r="T131" s="3"/>
      <c r="U131" s="3"/>
      <c r="V131" s="3"/>
      <c r="W131" s="3"/>
      <c r="X131" s="3"/>
      <c r="Y131" s="3"/>
      <c r="Z131" s="3"/>
      <c r="AA131" s="57"/>
      <c r="AB131" s="57"/>
      <c r="AC131" s="16"/>
      <c r="AD131" s="16"/>
      <c r="AE131" s="57"/>
      <c r="AF131" s="3"/>
      <c r="AG131" s="3"/>
      <c r="AH131" s="3"/>
      <c r="AI131" s="3"/>
      <c r="AJ131" s="16"/>
      <c r="AK131" s="3"/>
      <c r="AL131" s="3"/>
      <c r="AM131" s="3"/>
      <c r="AN131" s="22"/>
      <c r="AO131" s="3"/>
      <c r="AP131" s="3"/>
      <c r="AQ131" s="3"/>
      <c r="AR131" s="3"/>
      <c r="AS131" s="3"/>
      <c r="AT131" s="3"/>
    </row>
    <row r="132" spans="18:46">
      <c r="R132" s="3"/>
      <c r="S132" s="3"/>
      <c r="T132" s="3"/>
      <c r="U132" s="3"/>
      <c r="V132" s="3"/>
      <c r="W132" s="3"/>
      <c r="X132" s="3"/>
      <c r="Y132" s="3"/>
      <c r="Z132" s="3"/>
      <c r="AA132" s="57"/>
      <c r="AB132" s="57"/>
      <c r="AC132" s="16"/>
      <c r="AD132" s="16"/>
      <c r="AE132" s="57"/>
      <c r="AF132" s="3"/>
      <c r="AG132" s="3"/>
      <c r="AH132" s="3"/>
      <c r="AI132" s="3"/>
      <c r="AJ132" s="16"/>
      <c r="AK132" s="3"/>
      <c r="AL132" s="3"/>
      <c r="AM132" s="3"/>
      <c r="AN132" s="22"/>
      <c r="AO132" s="3"/>
      <c r="AP132" s="3"/>
      <c r="AQ132" s="3"/>
      <c r="AR132" s="3"/>
      <c r="AS132" s="3"/>
      <c r="AT132" s="3"/>
    </row>
    <row r="133" spans="18:46">
      <c r="R133" s="3"/>
      <c r="S133" s="3"/>
      <c r="T133" s="3"/>
      <c r="U133" s="3"/>
      <c r="V133" s="3"/>
      <c r="W133" s="3"/>
      <c r="X133" s="3"/>
      <c r="Y133" s="3"/>
      <c r="Z133" s="3"/>
      <c r="AA133" s="57"/>
      <c r="AB133" s="57"/>
      <c r="AC133" s="16"/>
      <c r="AD133" s="16"/>
      <c r="AE133" s="57"/>
      <c r="AF133" s="3"/>
      <c r="AG133" s="3"/>
      <c r="AH133" s="3"/>
      <c r="AI133" s="3"/>
      <c r="AJ133" s="16"/>
      <c r="AK133" s="3"/>
      <c r="AL133" s="3"/>
      <c r="AM133" s="3"/>
      <c r="AN133" s="22"/>
      <c r="AO133" s="3"/>
      <c r="AP133" s="3"/>
      <c r="AQ133" s="3"/>
      <c r="AR133" s="3"/>
      <c r="AS133" s="3"/>
      <c r="AT133" s="3"/>
    </row>
    <row r="134" spans="18:46">
      <c r="R134" s="3"/>
      <c r="S134" s="3"/>
      <c r="T134" s="3"/>
      <c r="U134" s="3"/>
      <c r="V134" s="3"/>
      <c r="W134" s="3"/>
      <c r="X134" s="3"/>
      <c r="Y134" s="3"/>
      <c r="Z134" s="3"/>
      <c r="AA134" s="57"/>
      <c r="AB134" s="57"/>
      <c r="AC134" s="16"/>
      <c r="AD134" s="16"/>
      <c r="AE134" s="57"/>
      <c r="AF134" s="3"/>
      <c r="AG134" s="3"/>
      <c r="AH134" s="3"/>
      <c r="AI134" s="3"/>
      <c r="AJ134" s="16"/>
      <c r="AK134" s="3"/>
      <c r="AL134" s="3"/>
      <c r="AM134" s="3"/>
      <c r="AN134" s="22"/>
      <c r="AO134" s="3"/>
      <c r="AP134" s="3"/>
      <c r="AQ134" s="3"/>
      <c r="AR134" s="3"/>
      <c r="AS134" s="3"/>
      <c r="AT134" s="3"/>
    </row>
    <row r="135" spans="18:46">
      <c r="R135" s="3"/>
      <c r="S135" s="3"/>
      <c r="T135" s="3"/>
      <c r="U135" s="3"/>
      <c r="V135" s="3"/>
      <c r="W135" s="3"/>
      <c r="X135" s="3"/>
      <c r="Y135" s="3"/>
      <c r="Z135" s="3"/>
      <c r="AA135" s="57"/>
      <c r="AB135" s="57"/>
      <c r="AC135" s="16"/>
      <c r="AD135" s="16"/>
      <c r="AE135" s="57"/>
      <c r="AF135" s="3"/>
      <c r="AG135" s="3"/>
      <c r="AH135" s="3"/>
      <c r="AI135" s="3"/>
      <c r="AJ135" s="16"/>
      <c r="AK135" s="3"/>
      <c r="AL135" s="3"/>
      <c r="AM135" s="3"/>
      <c r="AN135" s="22"/>
      <c r="AO135" s="3"/>
      <c r="AP135" s="3"/>
      <c r="AQ135" s="3"/>
      <c r="AR135" s="3"/>
      <c r="AS135" s="3"/>
      <c r="AT135" s="3"/>
    </row>
    <row r="136" spans="18:46">
      <c r="R136" s="3"/>
      <c r="S136" s="3"/>
      <c r="T136" s="3"/>
      <c r="U136" s="3"/>
      <c r="V136" s="3"/>
      <c r="W136" s="3"/>
      <c r="X136" s="3"/>
      <c r="Y136" s="3"/>
      <c r="Z136" s="3"/>
      <c r="AA136" s="57"/>
      <c r="AB136" s="57"/>
      <c r="AC136" s="16"/>
      <c r="AD136" s="16"/>
      <c r="AE136" s="57"/>
      <c r="AF136" s="3"/>
      <c r="AG136" s="3"/>
      <c r="AH136" s="3"/>
      <c r="AI136" s="3"/>
      <c r="AJ136" s="16"/>
      <c r="AK136" s="3"/>
      <c r="AL136" s="3"/>
      <c r="AM136" s="3"/>
      <c r="AN136" s="22"/>
      <c r="AO136" s="3"/>
      <c r="AP136" s="3"/>
      <c r="AQ136" s="3"/>
      <c r="AR136" s="3"/>
      <c r="AS136" s="3"/>
      <c r="AT136" s="3"/>
    </row>
    <row r="137" spans="18:46">
      <c r="R137" s="3"/>
      <c r="S137" s="3"/>
      <c r="T137" s="3"/>
      <c r="U137" s="3"/>
      <c r="V137" s="3"/>
      <c r="W137" s="3"/>
      <c r="X137" s="3"/>
      <c r="Y137" s="3"/>
      <c r="Z137" s="3"/>
      <c r="AA137" s="57"/>
      <c r="AB137" s="57"/>
      <c r="AC137" s="16"/>
      <c r="AD137" s="16"/>
      <c r="AE137" s="57"/>
      <c r="AF137" s="3"/>
      <c r="AG137" s="3"/>
      <c r="AH137" s="3"/>
      <c r="AI137" s="3"/>
      <c r="AJ137" s="16"/>
      <c r="AK137" s="3"/>
      <c r="AL137" s="3"/>
      <c r="AM137" s="3"/>
      <c r="AN137" s="22"/>
      <c r="AO137" s="3"/>
      <c r="AP137" s="3"/>
      <c r="AQ137" s="3"/>
      <c r="AR137" s="3"/>
      <c r="AS137" s="3"/>
      <c r="AT137" s="3"/>
    </row>
    <row r="138" spans="18:46">
      <c r="R138" s="3"/>
      <c r="S138" s="3"/>
      <c r="T138" s="3"/>
      <c r="U138" s="3"/>
      <c r="V138" s="3"/>
      <c r="W138" s="3"/>
      <c r="X138" s="3"/>
      <c r="Y138" s="3"/>
      <c r="Z138" s="3"/>
      <c r="AA138" s="57"/>
      <c r="AB138" s="57"/>
      <c r="AC138" s="16"/>
      <c r="AD138" s="16"/>
      <c r="AE138" s="57"/>
      <c r="AF138" s="3"/>
      <c r="AG138" s="3"/>
      <c r="AH138" s="3"/>
      <c r="AI138" s="3"/>
      <c r="AJ138" s="16"/>
      <c r="AK138" s="3"/>
      <c r="AL138" s="3"/>
      <c r="AM138" s="3"/>
      <c r="AN138" s="22"/>
      <c r="AO138" s="3"/>
      <c r="AP138" s="3"/>
      <c r="AQ138" s="3"/>
      <c r="AR138" s="3"/>
      <c r="AS138" s="3"/>
      <c r="AT138" s="3"/>
    </row>
    <row r="139" spans="18:46">
      <c r="R139" s="3"/>
      <c r="S139" s="3"/>
      <c r="T139" s="3"/>
      <c r="U139" s="3"/>
      <c r="V139" s="3"/>
      <c r="W139" s="3"/>
      <c r="X139" s="3"/>
      <c r="Y139" s="3"/>
      <c r="Z139" s="3"/>
      <c r="AA139" s="57"/>
      <c r="AB139" s="57"/>
      <c r="AC139" s="16"/>
      <c r="AD139" s="16"/>
      <c r="AE139" s="57"/>
      <c r="AF139" s="3"/>
      <c r="AG139" s="3"/>
      <c r="AH139" s="3"/>
      <c r="AI139" s="3"/>
      <c r="AJ139" s="16"/>
      <c r="AK139" s="3"/>
      <c r="AL139" s="3"/>
      <c r="AM139" s="3"/>
      <c r="AN139" s="22"/>
      <c r="AO139" s="3"/>
      <c r="AP139" s="3"/>
      <c r="AQ139" s="3"/>
      <c r="AR139" s="3"/>
      <c r="AS139" s="3"/>
      <c r="AT139" s="3"/>
    </row>
    <row r="140" spans="18:46">
      <c r="R140" s="3"/>
      <c r="S140" s="3"/>
      <c r="T140" s="3"/>
      <c r="U140" s="3"/>
      <c r="V140" s="3"/>
      <c r="W140" s="3"/>
      <c r="X140" s="3"/>
      <c r="Y140" s="3"/>
      <c r="Z140" s="3"/>
      <c r="AA140" s="57"/>
      <c r="AB140" s="57"/>
      <c r="AC140" s="16"/>
      <c r="AD140" s="16"/>
      <c r="AE140" s="57"/>
      <c r="AF140" s="3"/>
      <c r="AG140" s="3"/>
      <c r="AH140" s="3"/>
      <c r="AI140" s="3"/>
      <c r="AJ140" s="16"/>
      <c r="AK140" s="3"/>
      <c r="AL140" s="3"/>
      <c r="AM140" s="3"/>
      <c r="AN140" s="22"/>
      <c r="AO140" s="3"/>
      <c r="AP140" s="3"/>
      <c r="AQ140" s="3"/>
      <c r="AR140" s="3"/>
      <c r="AS140" s="3"/>
      <c r="AT140" s="3"/>
    </row>
    <row r="141" spans="18:46">
      <c r="R141" s="3"/>
      <c r="S141" s="3"/>
      <c r="T141" s="3"/>
      <c r="U141" s="3"/>
      <c r="V141" s="3"/>
      <c r="W141" s="3"/>
      <c r="X141" s="3"/>
      <c r="Y141" s="3"/>
      <c r="Z141" s="3"/>
      <c r="AA141" s="57"/>
      <c r="AB141" s="57"/>
      <c r="AC141" s="16"/>
      <c r="AD141" s="16"/>
      <c r="AE141" s="57"/>
      <c r="AF141" s="3"/>
      <c r="AG141" s="3"/>
      <c r="AH141" s="3"/>
      <c r="AI141" s="3"/>
      <c r="AJ141" s="16"/>
      <c r="AK141" s="3"/>
      <c r="AL141" s="3"/>
      <c r="AM141" s="3"/>
      <c r="AN141" s="22"/>
      <c r="AO141" s="3"/>
      <c r="AP141" s="3"/>
      <c r="AQ141" s="3"/>
      <c r="AR141" s="3"/>
      <c r="AS141" s="3"/>
      <c r="AT141" s="3"/>
    </row>
    <row r="142" spans="18:46">
      <c r="R142" s="3"/>
      <c r="S142" s="3"/>
      <c r="T142" s="3"/>
      <c r="U142" s="3"/>
      <c r="V142" s="3"/>
      <c r="W142" s="3"/>
      <c r="X142" s="3"/>
      <c r="Y142" s="3"/>
      <c r="Z142" s="3"/>
      <c r="AA142" s="57"/>
      <c r="AB142" s="57"/>
      <c r="AC142" s="16"/>
      <c r="AD142" s="16"/>
      <c r="AE142" s="57"/>
      <c r="AF142" s="3"/>
      <c r="AG142" s="3"/>
      <c r="AH142" s="3"/>
      <c r="AI142" s="3"/>
      <c r="AJ142" s="16"/>
      <c r="AK142" s="3"/>
      <c r="AL142" s="3"/>
      <c r="AM142" s="3"/>
      <c r="AN142" s="22"/>
      <c r="AO142" s="3"/>
      <c r="AP142" s="3"/>
      <c r="AQ142" s="3"/>
      <c r="AR142" s="3"/>
      <c r="AS142" s="3"/>
      <c r="AT142" s="3"/>
    </row>
    <row r="143" spans="18:46">
      <c r="R143" s="3"/>
      <c r="S143" s="3"/>
      <c r="T143" s="3"/>
      <c r="U143" s="3"/>
      <c r="V143" s="3"/>
      <c r="W143" s="3"/>
      <c r="X143" s="3"/>
      <c r="Y143" s="3"/>
      <c r="Z143" s="3"/>
      <c r="AA143" s="57"/>
      <c r="AB143" s="57"/>
      <c r="AC143" s="16"/>
      <c r="AD143" s="16"/>
      <c r="AE143" s="57"/>
      <c r="AF143" s="3"/>
      <c r="AG143" s="3"/>
      <c r="AH143" s="3"/>
      <c r="AI143" s="3"/>
      <c r="AJ143" s="16"/>
      <c r="AK143" s="3"/>
      <c r="AL143" s="3"/>
      <c r="AM143" s="3"/>
      <c r="AN143" s="22"/>
      <c r="AO143" s="3"/>
      <c r="AP143" s="3"/>
      <c r="AQ143" s="3"/>
      <c r="AR143" s="3"/>
      <c r="AS143" s="3"/>
      <c r="AT143" s="3"/>
    </row>
    <row r="144" spans="18:46">
      <c r="R144" s="3"/>
      <c r="S144" s="3"/>
      <c r="T144" s="3"/>
      <c r="U144" s="3"/>
      <c r="V144" s="3"/>
      <c r="W144" s="3"/>
      <c r="X144" s="3"/>
      <c r="Y144" s="3"/>
      <c r="Z144" s="3"/>
      <c r="AA144" s="57"/>
      <c r="AB144" s="57"/>
      <c r="AC144" s="16"/>
      <c r="AD144" s="16"/>
      <c r="AE144" s="57"/>
      <c r="AF144" s="3"/>
      <c r="AG144" s="3"/>
      <c r="AH144" s="3"/>
      <c r="AI144" s="3"/>
      <c r="AJ144" s="16"/>
      <c r="AK144" s="3"/>
      <c r="AL144" s="3"/>
      <c r="AM144" s="3"/>
      <c r="AN144" s="22"/>
      <c r="AO144" s="3"/>
      <c r="AP144" s="3"/>
      <c r="AQ144" s="3"/>
      <c r="AR144" s="3"/>
      <c r="AS144" s="3"/>
      <c r="AT144" s="3"/>
    </row>
    <row r="145" spans="18:46">
      <c r="R145" s="3"/>
      <c r="S145" s="3"/>
      <c r="T145" s="3"/>
      <c r="U145" s="3"/>
      <c r="V145" s="3"/>
      <c r="W145" s="3"/>
      <c r="X145" s="3"/>
      <c r="Y145" s="3"/>
      <c r="Z145" s="3"/>
      <c r="AA145" s="57"/>
      <c r="AB145" s="57"/>
      <c r="AC145" s="16"/>
      <c r="AD145" s="16"/>
      <c r="AE145" s="57"/>
      <c r="AF145" s="3"/>
      <c r="AG145" s="3"/>
      <c r="AH145" s="3"/>
      <c r="AI145" s="3"/>
      <c r="AJ145" s="16"/>
      <c r="AK145" s="3"/>
      <c r="AL145" s="3"/>
      <c r="AM145" s="3"/>
      <c r="AN145" s="22"/>
      <c r="AO145" s="3"/>
      <c r="AP145" s="3"/>
      <c r="AQ145" s="3"/>
      <c r="AR145" s="3"/>
      <c r="AS145" s="3"/>
      <c r="AT145" s="3"/>
    </row>
    <row r="146" spans="18:46">
      <c r="R146" s="3"/>
      <c r="S146" s="3"/>
      <c r="T146" s="3"/>
      <c r="U146" s="3"/>
      <c r="V146" s="3"/>
      <c r="W146" s="3"/>
      <c r="X146" s="3"/>
      <c r="Y146" s="3"/>
      <c r="Z146" s="3"/>
      <c r="AA146" s="57"/>
      <c r="AB146" s="57"/>
      <c r="AC146" s="16"/>
      <c r="AD146" s="16"/>
      <c r="AE146" s="57"/>
      <c r="AF146" s="3"/>
      <c r="AG146" s="3"/>
      <c r="AH146" s="3"/>
      <c r="AI146" s="3"/>
      <c r="AJ146" s="16"/>
      <c r="AK146" s="3"/>
      <c r="AL146" s="3"/>
      <c r="AM146" s="3"/>
      <c r="AN146" s="22"/>
      <c r="AO146" s="3"/>
      <c r="AP146" s="3"/>
      <c r="AQ146" s="3"/>
      <c r="AR146" s="3"/>
      <c r="AS146" s="3"/>
      <c r="AT146" s="3"/>
    </row>
    <row r="147" spans="18:46">
      <c r="R147" s="3"/>
      <c r="S147" s="3"/>
      <c r="T147" s="3"/>
      <c r="U147" s="3"/>
      <c r="V147" s="3"/>
      <c r="W147" s="3"/>
      <c r="X147" s="3"/>
      <c r="Y147" s="3"/>
      <c r="Z147" s="3"/>
      <c r="AA147" s="57"/>
      <c r="AB147" s="57"/>
      <c r="AC147" s="16"/>
      <c r="AD147" s="16"/>
      <c r="AE147" s="57"/>
      <c r="AF147" s="3"/>
      <c r="AG147" s="3"/>
      <c r="AH147" s="3"/>
      <c r="AI147" s="3"/>
      <c r="AJ147" s="16"/>
      <c r="AK147" s="3"/>
      <c r="AL147" s="3"/>
      <c r="AM147" s="3"/>
      <c r="AN147" s="22"/>
      <c r="AO147" s="3"/>
      <c r="AP147" s="3"/>
      <c r="AQ147" s="3"/>
      <c r="AR147" s="3"/>
      <c r="AS147" s="3"/>
      <c r="AT147" s="3"/>
    </row>
    <row r="148" spans="18:46">
      <c r="R148" s="3"/>
      <c r="S148" s="3"/>
      <c r="T148" s="3"/>
      <c r="U148" s="3"/>
      <c r="V148" s="3"/>
      <c r="W148" s="3"/>
      <c r="X148" s="3"/>
      <c r="Y148" s="3"/>
      <c r="Z148" s="3"/>
      <c r="AA148" s="57"/>
      <c r="AB148" s="57"/>
      <c r="AC148" s="16"/>
      <c r="AD148" s="16"/>
      <c r="AE148" s="57"/>
      <c r="AF148" s="3"/>
      <c r="AG148" s="3"/>
      <c r="AH148" s="3"/>
      <c r="AI148" s="3"/>
      <c r="AJ148" s="16"/>
      <c r="AK148" s="3"/>
      <c r="AL148" s="3"/>
      <c r="AM148" s="3"/>
      <c r="AN148" s="22"/>
      <c r="AO148" s="3"/>
      <c r="AP148" s="3"/>
      <c r="AQ148" s="3"/>
      <c r="AR148" s="3"/>
      <c r="AS148" s="3"/>
      <c r="AT148" s="3"/>
    </row>
    <row r="149" spans="18:46">
      <c r="R149" s="3"/>
      <c r="S149" s="3"/>
      <c r="T149" s="3"/>
      <c r="U149" s="3"/>
      <c r="V149" s="3"/>
      <c r="W149" s="3"/>
      <c r="X149" s="3"/>
      <c r="Y149" s="3"/>
      <c r="Z149" s="3"/>
      <c r="AA149" s="57"/>
      <c r="AB149" s="57"/>
      <c r="AC149" s="16"/>
      <c r="AD149" s="16"/>
      <c r="AE149" s="57"/>
      <c r="AF149" s="3"/>
      <c r="AG149" s="3"/>
      <c r="AH149" s="3"/>
      <c r="AI149" s="3"/>
      <c r="AJ149" s="16"/>
      <c r="AK149" s="3"/>
      <c r="AL149" s="3"/>
      <c r="AM149" s="3"/>
      <c r="AN149" s="22"/>
      <c r="AO149" s="3"/>
      <c r="AP149" s="3"/>
      <c r="AQ149" s="3"/>
      <c r="AR149" s="3"/>
      <c r="AS149" s="3"/>
      <c r="AT149" s="3"/>
    </row>
    <row r="150" spans="18:46">
      <c r="R150" s="3"/>
      <c r="S150" s="3"/>
      <c r="T150" s="3"/>
      <c r="U150" s="3"/>
      <c r="V150" s="3"/>
      <c r="W150" s="3"/>
      <c r="X150" s="3"/>
      <c r="Y150" s="3"/>
      <c r="Z150" s="3"/>
      <c r="AA150" s="57"/>
      <c r="AB150" s="57"/>
      <c r="AC150" s="16"/>
      <c r="AD150" s="16"/>
      <c r="AE150" s="57"/>
      <c r="AF150" s="3"/>
      <c r="AG150" s="3"/>
      <c r="AH150" s="3"/>
      <c r="AI150" s="3"/>
      <c r="AJ150" s="16"/>
      <c r="AK150" s="3"/>
      <c r="AL150" s="3"/>
      <c r="AM150" s="3"/>
      <c r="AN150" s="22"/>
      <c r="AO150" s="3"/>
      <c r="AP150" s="3"/>
      <c r="AQ150" s="3"/>
      <c r="AR150" s="3"/>
      <c r="AS150" s="3"/>
      <c r="AT150" s="3"/>
    </row>
    <row r="151" spans="18:46">
      <c r="R151" s="3"/>
      <c r="S151" s="3"/>
      <c r="T151" s="3"/>
      <c r="U151" s="3"/>
      <c r="V151" s="3"/>
      <c r="W151" s="3"/>
      <c r="X151" s="3"/>
      <c r="Y151" s="3"/>
      <c r="Z151" s="3"/>
      <c r="AA151" s="57"/>
      <c r="AB151" s="57"/>
      <c r="AC151" s="16"/>
      <c r="AD151" s="16"/>
      <c r="AE151" s="57"/>
      <c r="AF151" s="3"/>
      <c r="AG151" s="3"/>
      <c r="AH151" s="3"/>
      <c r="AI151" s="3"/>
      <c r="AJ151" s="16"/>
      <c r="AK151" s="3"/>
      <c r="AL151" s="3"/>
      <c r="AM151" s="3"/>
      <c r="AN151" s="22"/>
      <c r="AO151" s="3"/>
      <c r="AP151" s="3"/>
      <c r="AQ151" s="3"/>
      <c r="AR151" s="3"/>
      <c r="AS151" s="3"/>
      <c r="AT151" s="3"/>
    </row>
    <row r="152" spans="18:46">
      <c r="R152" s="3"/>
      <c r="S152" s="3"/>
      <c r="T152" s="3"/>
      <c r="U152" s="3"/>
      <c r="V152" s="3"/>
      <c r="W152" s="3"/>
      <c r="X152" s="3"/>
      <c r="Y152" s="3"/>
      <c r="Z152" s="3"/>
      <c r="AA152" s="57"/>
      <c r="AB152" s="57"/>
      <c r="AC152" s="16"/>
      <c r="AD152" s="16"/>
      <c r="AE152" s="57"/>
      <c r="AF152" s="3"/>
      <c r="AG152" s="3"/>
      <c r="AH152" s="3"/>
      <c r="AI152" s="3"/>
      <c r="AJ152" s="16"/>
      <c r="AK152" s="3"/>
      <c r="AL152" s="3"/>
      <c r="AM152" s="3"/>
      <c r="AN152" s="22"/>
      <c r="AO152" s="3"/>
      <c r="AP152" s="3"/>
      <c r="AQ152" s="3"/>
      <c r="AR152" s="3"/>
      <c r="AS152" s="3"/>
      <c r="AT152" s="3"/>
    </row>
    <row r="153" spans="18:46">
      <c r="R153" s="3"/>
      <c r="S153" s="3"/>
      <c r="T153" s="3"/>
      <c r="U153" s="3"/>
      <c r="V153" s="3"/>
      <c r="W153" s="3"/>
      <c r="X153" s="3"/>
      <c r="Y153" s="3"/>
      <c r="Z153" s="3"/>
      <c r="AA153" s="57"/>
      <c r="AB153" s="57"/>
      <c r="AC153" s="16"/>
      <c r="AD153" s="16"/>
      <c r="AE153" s="57"/>
      <c r="AF153" s="3"/>
      <c r="AG153" s="3"/>
      <c r="AH153" s="3"/>
      <c r="AI153" s="3"/>
      <c r="AJ153" s="16"/>
      <c r="AK153" s="3"/>
      <c r="AL153" s="3"/>
      <c r="AM153" s="3"/>
      <c r="AN153" s="22"/>
      <c r="AO153" s="3"/>
      <c r="AP153" s="3"/>
      <c r="AQ153" s="3"/>
      <c r="AR153" s="3"/>
      <c r="AS153" s="3"/>
      <c r="AT153" s="3"/>
    </row>
    <row r="154" spans="18:46">
      <c r="R154" s="3"/>
      <c r="S154" s="3"/>
      <c r="T154" s="3"/>
      <c r="U154" s="3"/>
      <c r="V154" s="3"/>
      <c r="W154" s="3"/>
      <c r="X154" s="3"/>
      <c r="Y154" s="3"/>
      <c r="Z154" s="3"/>
      <c r="AA154" s="57"/>
      <c r="AB154" s="57"/>
      <c r="AC154" s="16"/>
      <c r="AD154" s="16"/>
      <c r="AE154" s="57"/>
      <c r="AF154" s="3"/>
      <c r="AG154" s="3"/>
      <c r="AH154" s="3"/>
      <c r="AI154" s="3"/>
      <c r="AJ154" s="16"/>
      <c r="AK154" s="3"/>
      <c r="AL154" s="3"/>
      <c r="AM154" s="3"/>
      <c r="AN154" s="22"/>
      <c r="AO154" s="3"/>
      <c r="AP154" s="3"/>
      <c r="AQ154" s="3"/>
      <c r="AR154" s="3"/>
      <c r="AS154" s="3"/>
      <c r="AT154" s="3"/>
    </row>
    <row r="155" spans="18:46">
      <c r="R155" s="3"/>
      <c r="S155" s="3"/>
      <c r="T155" s="3"/>
      <c r="U155" s="3"/>
      <c r="V155" s="3"/>
      <c r="W155" s="3"/>
      <c r="X155" s="3"/>
      <c r="Y155" s="3"/>
      <c r="Z155" s="3"/>
      <c r="AA155" s="57"/>
      <c r="AB155" s="57"/>
      <c r="AC155" s="16"/>
      <c r="AD155" s="16"/>
      <c r="AE155" s="57"/>
      <c r="AF155" s="3"/>
      <c r="AG155" s="3"/>
      <c r="AH155" s="3"/>
      <c r="AI155" s="3"/>
      <c r="AJ155" s="16"/>
      <c r="AK155" s="3"/>
      <c r="AL155" s="3"/>
      <c r="AM155" s="3"/>
      <c r="AN155" s="22"/>
      <c r="AO155" s="3"/>
      <c r="AP155" s="3"/>
      <c r="AQ155" s="3"/>
      <c r="AR155" s="3"/>
      <c r="AS155" s="3"/>
      <c r="AT155" s="3"/>
    </row>
    <row r="156" spans="18:46">
      <c r="R156" s="3"/>
      <c r="S156" s="3"/>
      <c r="T156" s="3"/>
      <c r="U156" s="3"/>
      <c r="V156" s="3"/>
      <c r="W156" s="3"/>
      <c r="X156" s="3"/>
      <c r="Y156" s="3"/>
      <c r="Z156" s="3"/>
      <c r="AA156" s="57"/>
      <c r="AB156" s="57"/>
      <c r="AC156" s="16"/>
      <c r="AD156" s="16"/>
      <c r="AE156" s="57"/>
      <c r="AF156" s="3"/>
      <c r="AG156" s="3"/>
      <c r="AH156" s="3"/>
      <c r="AI156" s="3"/>
      <c r="AJ156" s="16"/>
      <c r="AK156" s="3"/>
      <c r="AL156" s="3"/>
      <c r="AM156" s="3"/>
      <c r="AN156" s="22"/>
      <c r="AO156" s="3"/>
      <c r="AP156" s="3"/>
      <c r="AQ156" s="3"/>
      <c r="AR156" s="3"/>
      <c r="AS156" s="3"/>
      <c r="AT156" s="3"/>
    </row>
    <row r="157" spans="18:46">
      <c r="R157" s="3"/>
      <c r="S157" s="3"/>
      <c r="T157" s="3"/>
      <c r="U157" s="3"/>
      <c r="V157" s="3"/>
      <c r="W157" s="3"/>
      <c r="X157" s="3"/>
      <c r="Y157" s="3"/>
      <c r="Z157" s="3"/>
      <c r="AA157" s="57"/>
      <c r="AB157" s="57"/>
      <c r="AC157" s="16"/>
      <c r="AD157" s="16"/>
      <c r="AE157" s="57"/>
      <c r="AF157" s="3"/>
      <c r="AG157" s="3"/>
      <c r="AH157" s="3"/>
      <c r="AI157" s="3"/>
      <c r="AJ157" s="16"/>
      <c r="AK157" s="3"/>
      <c r="AL157" s="3"/>
      <c r="AM157" s="3"/>
      <c r="AN157" s="22"/>
      <c r="AO157" s="3"/>
      <c r="AP157" s="3"/>
      <c r="AQ157" s="3"/>
      <c r="AR157" s="3"/>
      <c r="AS157" s="3"/>
      <c r="AT157" s="3"/>
    </row>
    <row r="158" spans="18:46">
      <c r="R158" s="3"/>
      <c r="S158" s="3"/>
      <c r="T158" s="3"/>
      <c r="U158" s="3"/>
      <c r="V158" s="3"/>
      <c r="W158" s="3"/>
      <c r="X158" s="3"/>
      <c r="Y158" s="3"/>
      <c r="Z158" s="3"/>
      <c r="AA158" s="57"/>
      <c r="AB158" s="57"/>
      <c r="AC158" s="16"/>
      <c r="AD158" s="16"/>
      <c r="AE158" s="57"/>
      <c r="AF158" s="3"/>
      <c r="AG158" s="3"/>
      <c r="AH158" s="3"/>
      <c r="AI158" s="3"/>
      <c r="AJ158" s="16"/>
      <c r="AK158" s="3"/>
      <c r="AL158" s="3"/>
      <c r="AM158" s="3"/>
      <c r="AN158" s="22"/>
      <c r="AO158" s="3"/>
      <c r="AP158" s="3"/>
      <c r="AQ158" s="3"/>
      <c r="AR158" s="3"/>
      <c r="AS158" s="3"/>
      <c r="AT158" s="3"/>
    </row>
    <row r="159" spans="18:46">
      <c r="R159" s="3"/>
      <c r="S159" s="3"/>
      <c r="T159" s="3"/>
      <c r="U159" s="3"/>
      <c r="V159" s="3"/>
      <c r="W159" s="3"/>
      <c r="X159" s="3"/>
      <c r="Y159" s="3"/>
      <c r="Z159" s="3"/>
      <c r="AA159" s="57"/>
      <c r="AB159" s="57"/>
      <c r="AC159" s="16"/>
      <c r="AD159" s="16"/>
      <c r="AE159" s="57"/>
      <c r="AF159" s="3"/>
      <c r="AG159" s="3"/>
      <c r="AH159" s="3"/>
      <c r="AI159" s="3"/>
      <c r="AJ159" s="16"/>
      <c r="AK159" s="3"/>
      <c r="AL159" s="3"/>
      <c r="AM159" s="3"/>
      <c r="AN159" s="22"/>
      <c r="AO159" s="3"/>
      <c r="AP159" s="3"/>
      <c r="AQ159" s="3"/>
      <c r="AR159" s="3"/>
      <c r="AS159" s="3"/>
      <c r="AT159" s="3"/>
    </row>
    <row r="160" spans="18:46">
      <c r="R160" s="3"/>
      <c r="S160" s="3"/>
      <c r="T160" s="3"/>
      <c r="U160" s="3"/>
      <c r="V160" s="3"/>
      <c r="W160" s="3"/>
      <c r="X160" s="3"/>
      <c r="Y160" s="3"/>
      <c r="Z160" s="3"/>
      <c r="AA160" s="57"/>
      <c r="AB160" s="57"/>
      <c r="AC160" s="16"/>
      <c r="AD160" s="16"/>
      <c r="AE160" s="57"/>
      <c r="AF160" s="3"/>
      <c r="AG160" s="3"/>
      <c r="AH160" s="3"/>
      <c r="AI160" s="3"/>
      <c r="AJ160" s="16"/>
      <c r="AK160" s="3"/>
      <c r="AL160" s="3"/>
      <c r="AM160" s="3"/>
      <c r="AN160" s="22"/>
      <c r="AO160" s="3"/>
      <c r="AP160" s="3"/>
      <c r="AQ160" s="3"/>
      <c r="AR160" s="3"/>
      <c r="AS160" s="3"/>
      <c r="AT160" s="3"/>
    </row>
    <row r="161" spans="18:48">
      <c r="R161" s="3"/>
      <c r="S161" s="3"/>
      <c r="T161" s="3"/>
      <c r="U161" s="3"/>
      <c r="V161" s="3"/>
      <c r="W161" s="3"/>
      <c r="X161" s="3"/>
      <c r="Y161" s="3"/>
      <c r="Z161" s="3"/>
      <c r="AA161" s="57"/>
      <c r="AB161" s="57"/>
      <c r="AC161" s="16"/>
      <c r="AD161" s="16"/>
      <c r="AE161" s="57"/>
      <c r="AF161" s="3"/>
      <c r="AG161" s="3"/>
      <c r="AH161" s="3"/>
      <c r="AI161" s="3"/>
      <c r="AJ161" s="16"/>
      <c r="AK161" s="3"/>
      <c r="AL161" s="3"/>
      <c r="AM161" s="3"/>
      <c r="AN161" s="22"/>
      <c r="AO161" s="3"/>
      <c r="AP161" s="3"/>
      <c r="AQ161" s="3"/>
      <c r="AR161" s="3"/>
      <c r="AS161" s="3"/>
      <c r="AT161" s="3"/>
    </row>
    <row r="162" spans="18:48">
      <c r="R162" s="3"/>
      <c r="S162" s="3"/>
      <c r="T162" s="3"/>
      <c r="U162" s="3"/>
      <c r="V162" s="3"/>
      <c r="W162" s="3"/>
      <c r="X162" s="3"/>
      <c r="Y162" s="3"/>
      <c r="Z162" s="3"/>
      <c r="AA162" s="57"/>
      <c r="AB162" s="57"/>
      <c r="AC162" s="16"/>
      <c r="AD162" s="16"/>
      <c r="AE162" s="57"/>
      <c r="AF162" s="3"/>
      <c r="AG162" s="3"/>
      <c r="AH162" s="3"/>
      <c r="AI162" s="3"/>
      <c r="AJ162" s="16"/>
      <c r="AK162" s="3"/>
      <c r="AL162" s="3"/>
      <c r="AM162" s="3"/>
      <c r="AN162" s="22"/>
      <c r="AO162" s="3"/>
      <c r="AP162" s="3"/>
      <c r="AQ162" s="3"/>
      <c r="AR162" s="3"/>
      <c r="AS162" s="3"/>
      <c r="AT162" s="3"/>
    </row>
    <row r="163" spans="18:48">
      <c r="R163" s="3"/>
      <c r="S163" s="3"/>
      <c r="T163" s="3"/>
      <c r="U163" s="3"/>
      <c r="V163" s="3"/>
      <c r="W163" s="3"/>
      <c r="X163" s="3"/>
      <c r="Y163" s="3"/>
      <c r="Z163" s="3"/>
      <c r="AA163" s="57"/>
      <c r="AB163" s="57"/>
      <c r="AC163" s="16"/>
      <c r="AD163" s="16"/>
      <c r="AE163" s="57"/>
      <c r="AF163" s="3"/>
      <c r="AG163" s="3"/>
      <c r="AH163" s="3"/>
      <c r="AI163" s="3"/>
      <c r="AJ163" s="16"/>
      <c r="AK163" s="3"/>
      <c r="AL163" s="3"/>
      <c r="AM163" s="3"/>
      <c r="AN163" s="22"/>
      <c r="AO163" s="3"/>
      <c r="AP163" s="3"/>
      <c r="AQ163" s="3"/>
      <c r="AR163" s="3"/>
      <c r="AS163" s="3"/>
      <c r="AT163" s="3"/>
    </row>
    <row r="164" spans="18:48">
      <c r="R164" s="3"/>
      <c r="S164" s="3"/>
      <c r="T164" s="3"/>
      <c r="U164" s="3"/>
      <c r="V164" s="3"/>
      <c r="W164" s="3"/>
      <c r="X164" s="3"/>
      <c r="Y164" s="3"/>
      <c r="Z164" s="3"/>
      <c r="AA164" s="57"/>
      <c r="AB164" s="57"/>
      <c r="AC164" s="16"/>
      <c r="AD164" s="16"/>
      <c r="AE164" s="57"/>
      <c r="AF164" s="3"/>
      <c r="AG164" s="3"/>
      <c r="AH164" s="3"/>
      <c r="AI164" s="3"/>
      <c r="AJ164" s="16"/>
      <c r="AK164" s="3"/>
      <c r="AL164" s="3"/>
      <c r="AM164" s="3"/>
      <c r="AN164" s="22"/>
      <c r="AO164" s="3"/>
      <c r="AP164" s="3"/>
      <c r="AQ164" s="3"/>
      <c r="AR164" s="3"/>
      <c r="AS164" s="3"/>
      <c r="AT164" s="3"/>
    </row>
    <row r="165" spans="18:48">
      <c r="R165" s="3"/>
      <c r="S165" s="3"/>
      <c r="T165" s="3"/>
      <c r="U165" s="3"/>
      <c r="V165" s="3"/>
      <c r="W165" s="3"/>
      <c r="X165" s="3"/>
      <c r="Y165" s="3"/>
      <c r="Z165" s="3"/>
      <c r="AA165" s="57"/>
      <c r="AB165" s="57"/>
      <c r="AC165" s="16"/>
      <c r="AD165" s="16"/>
      <c r="AE165" s="57"/>
      <c r="AF165" s="3"/>
      <c r="AG165" s="3"/>
      <c r="AH165" s="3"/>
      <c r="AI165" s="3"/>
      <c r="AJ165" s="16"/>
      <c r="AK165" s="3"/>
      <c r="AL165" s="3"/>
      <c r="AM165" s="3"/>
      <c r="AN165" s="22"/>
      <c r="AO165" s="3"/>
      <c r="AP165" s="3"/>
      <c r="AQ165" s="3"/>
      <c r="AR165" s="3"/>
      <c r="AS165" s="3"/>
      <c r="AT165" s="3"/>
    </row>
    <row r="166" spans="18:48">
      <c r="R166" s="3"/>
      <c r="S166" s="3"/>
      <c r="T166" s="3"/>
      <c r="U166" s="3"/>
      <c r="V166" s="3"/>
      <c r="W166" s="3"/>
      <c r="X166" s="3"/>
      <c r="Y166" s="3"/>
      <c r="Z166" s="3"/>
      <c r="AA166" s="57"/>
      <c r="AB166" s="57"/>
      <c r="AC166" s="16"/>
      <c r="AD166" s="16"/>
      <c r="AE166" s="57"/>
      <c r="AF166" s="3"/>
      <c r="AG166" s="3"/>
      <c r="AH166" s="3"/>
      <c r="AI166" s="3"/>
      <c r="AJ166" s="16"/>
      <c r="AK166" s="3"/>
      <c r="AL166" s="3"/>
      <c r="AM166" s="3"/>
      <c r="AN166" s="22"/>
      <c r="AO166" s="3"/>
      <c r="AP166" s="3"/>
      <c r="AQ166" s="3"/>
      <c r="AR166" s="3"/>
      <c r="AS166" s="3"/>
      <c r="AT166" s="3"/>
      <c r="AV166" s="22"/>
    </row>
    <row r="167" spans="18:48">
      <c r="R167" s="3"/>
      <c r="S167" s="3"/>
      <c r="T167" s="3"/>
      <c r="U167" s="3"/>
      <c r="V167" s="3"/>
      <c r="W167" s="3"/>
      <c r="X167" s="3"/>
      <c r="Y167" s="3"/>
      <c r="Z167" s="3"/>
      <c r="AA167" s="57"/>
      <c r="AB167" s="57"/>
      <c r="AC167" s="16"/>
      <c r="AD167" s="16"/>
      <c r="AE167" s="57"/>
      <c r="AF167" s="3"/>
      <c r="AG167" s="3"/>
      <c r="AH167" s="3"/>
      <c r="AI167" s="3"/>
      <c r="AJ167" s="16"/>
      <c r="AK167" s="3"/>
      <c r="AL167" s="3"/>
      <c r="AM167" s="3"/>
      <c r="AN167" s="22"/>
      <c r="AO167" s="3"/>
      <c r="AP167" s="3"/>
      <c r="AQ167" s="3"/>
      <c r="AR167" s="3"/>
      <c r="AS167" s="3"/>
      <c r="AT167" s="3"/>
      <c r="AV167" s="22"/>
    </row>
    <row r="168" spans="18:48" ht="12.75" customHeight="1">
      <c r="R168" s="3"/>
      <c r="S168" s="3"/>
      <c r="T168" s="3"/>
      <c r="U168" s="3"/>
      <c r="V168" s="3"/>
      <c r="W168" s="3"/>
      <c r="X168" s="3"/>
      <c r="Y168" s="3"/>
      <c r="Z168" s="3"/>
      <c r="AA168" s="57"/>
      <c r="AB168" s="57"/>
      <c r="AC168" s="16"/>
      <c r="AD168" s="16"/>
      <c r="AE168" s="57"/>
      <c r="AF168" s="3"/>
      <c r="AG168" s="3"/>
      <c r="AH168" s="3"/>
      <c r="AI168" s="3"/>
      <c r="AJ168" s="16"/>
      <c r="AK168" s="3"/>
      <c r="AL168" s="3"/>
      <c r="AM168" s="3"/>
      <c r="AN168" s="22"/>
      <c r="AO168" s="3"/>
      <c r="AP168" s="3"/>
      <c r="AQ168" s="3"/>
      <c r="AR168" s="3"/>
      <c r="AS168" s="3"/>
      <c r="AT168" s="3"/>
      <c r="AV168" s="22"/>
    </row>
    <row r="169" spans="18:48">
      <c r="R169" s="3"/>
      <c r="S169" s="3"/>
      <c r="T169" s="3"/>
      <c r="U169" s="3"/>
      <c r="V169" s="3"/>
      <c r="W169" s="3"/>
      <c r="X169" s="3"/>
      <c r="Y169" s="3"/>
      <c r="Z169" s="3"/>
      <c r="AA169" s="57"/>
      <c r="AB169" s="57"/>
      <c r="AC169" s="16"/>
      <c r="AD169" s="16"/>
      <c r="AE169" s="57"/>
      <c r="AF169" s="3"/>
      <c r="AG169" s="3"/>
      <c r="AH169" s="3"/>
      <c r="AI169" s="3"/>
      <c r="AJ169" s="16"/>
      <c r="AK169" s="3"/>
      <c r="AL169" s="3"/>
      <c r="AM169" s="3"/>
      <c r="AN169" s="22"/>
      <c r="AO169" s="3"/>
      <c r="AP169" s="3"/>
      <c r="AQ169" s="3"/>
      <c r="AR169" s="3"/>
      <c r="AS169" s="3"/>
      <c r="AT169" s="3"/>
      <c r="AV169" s="22"/>
    </row>
    <row r="170" spans="18:48">
      <c r="R170" s="3"/>
      <c r="S170" s="3"/>
      <c r="T170" s="3"/>
      <c r="U170" s="3"/>
      <c r="V170" s="3"/>
      <c r="W170" s="3"/>
      <c r="X170" s="3"/>
      <c r="Y170" s="3"/>
      <c r="Z170" s="3"/>
      <c r="AA170" s="57"/>
      <c r="AB170" s="57"/>
      <c r="AC170" s="16"/>
      <c r="AD170" s="16"/>
      <c r="AE170" s="57"/>
      <c r="AF170" s="3"/>
      <c r="AG170" s="3"/>
      <c r="AH170" s="3"/>
      <c r="AI170" s="3"/>
      <c r="AJ170" s="16"/>
      <c r="AK170" s="3"/>
      <c r="AL170" s="3"/>
      <c r="AM170" s="3"/>
      <c r="AN170" s="22"/>
      <c r="AO170" s="3"/>
      <c r="AP170" s="3"/>
      <c r="AQ170" s="3"/>
      <c r="AR170" s="3"/>
      <c r="AS170" s="3"/>
      <c r="AT170" s="3"/>
      <c r="AV170" s="22"/>
    </row>
    <row r="171" spans="18:48">
      <c r="R171" s="3"/>
      <c r="S171" s="3"/>
      <c r="T171" s="3"/>
      <c r="U171" s="3"/>
      <c r="V171" s="3"/>
      <c r="W171" s="3"/>
      <c r="X171" s="3"/>
      <c r="Y171" s="3"/>
      <c r="Z171" s="3"/>
      <c r="AA171" s="57"/>
      <c r="AB171" s="57"/>
      <c r="AC171" s="16"/>
      <c r="AD171" s="16"/>
      <c r="AE171" s="57"/>
      <c r="AF171" s="3"/>
      <c r="AG171" s="3"/>
      <c r="AH171" s="3"/>
      <c r="AI171" s="3"/>
      <c r="AJ171" s="16"/>
      <c r="AK171" s="3"/>
      <c r="AL171" s="3"/>
      <c r="AM171" s="3"/>
      <c r="AN171" s="22"/>
      <c r="AO171" s="3"/>
      <c r="AP171" s="3"/>
      <c r="AQ171" s="3"/>
      <c r="AR171" s="3"/>
      <c r="AS171" s="3"/>
      <c r="AT171" s="3"/>
      <c r="AV171" s="22"/>
    </row>
    <row r="172" spans="18:48">
      <c r="R172" s="3"/>
      <c r="S172" s="3"/>
      <c r="T172" s="3"/>
      <c r="U172" s="3"/>
      <c r="V172" s="3"/>
      <c r="W172" s="3"/>
      <c r="X172" s="3"/>
      <c r="Y172" s="3"/>
      <c r="Z172" s="3"/>
      <c r="AA172" s="57"/>
      <c r="AB172" s="57"/>
      <c r="AC172" s="16"/>
      <c r="AD172" s="16"/>
      <c r="AE172" s="57"/>
      <c r="AF172" s="3"/>
      <c r="AG172" s="3"/>
      <c r="AH172" s="3"/>
      <c r="AI172" s="3"/>
      <c r="AJ172" s="16"/>
      <c r="AK172" s="3"/>
      <c r="AL172" s="3"/>
      <c r="AM172" s="3"/>
      <c r="AN172" s="22"/>
      <c r="AO172" s="3"/>
      <c r="AP172" s="3"/>
      <c r="AQ172" s="3"/>
      <c r="AR172" s="3"/>
      <c r="AS172" s="3"/>
      <c r="AT172" s="3"/>
      <c r="AV172" s="22"/>
    </row>
    <row r="173" spans="18:48">
      <c r="R173" s="3"/>
      <c r="S173" s="3"/>
      <c r="T173" s="3"/>
      <c r="U173" s="3"/>
      <c r="V173" s="3"/>
      <c r="W173" s="3"/>
      <c r="X173" s="3"/>
      <c r="Y173" s="3"/>
      <c r="Z173" s="3"/>
      <c r="AA173" s="57"/>
      <c r="AB173" s="57"/>
      <c r="AC173" s="16"/>
      <c r="AD173" s="16"/>
      <c r="AE173" s="57"/>
      <c r="AF173" s="3"/>
      <c r="AG173" s="3"/>
      <c r="AH173" s="3"/>
      <c r="AI173" s="3"/>
      <c r="AJ173" s="16"/>
      <c r="AK173" s="3"/>
      <c r="AL173" s="3"/>
      <c r="AM173" s="3"/>
      <c r="AN173" s="22"/>
      <c r="AO173" s="3"/>
      <c r="AP173" s="3"/>
      <c r="AQ173" s="3"/>
      <c r="AR173" s="3"/>
      <c r="AS173" s="3"/>
      <c r="AT173" s="3"/>
      <c r="AV173" s="22"/>
    </row>
    <row r="174" spans="18:48">
      <c r="R174" s="3"/>
      <c r="S174" s="3"/>
      <c r="T174" s="3"/>
      <c r="U174" s="3"/>
      <c r="V174" s="3"/>
      <c r="W174" s="3"/>
      <c r="X174" s="3"/>
      <c r="Y174" s="3"/>
      <c r="Z174" s="3"/>
      <c r="AA174" s="57"/>
      <c r="AB174" s="57"/>
      <c r="AC174" s="16"/>
      <c r="AD174" s="16"/>
      <c r="AE174" s="57"/>
      <c r="AF174" s="3"/>
      <c r="AG174" s="3"/>
      <c r="AH174" s="3"/>
      <c r="AI174" s="3"/>
      <c r="AJ174" s="16"/>
      <c r="AK174" s="3"/>
      <c r="AL174" s="3"/>
      <c r="AM174" s="3"/>
      <c r="AN174" s="22"/>
      <c r="AO174" s="3"/>
      <c r="AP174" s="3"/>
      <c r="AQ174" s="3"/>
      <c r="AR174" s="3"/>
      <c r="AS174" s="3"/>
      <c r="AT174" s="3"/>
      <c r="AV174" s="22"/>
    </row>
    <row r="175" spans="18:48">
      <c r="R175" s="3"/>
      <c r="S175" s="3"/>
      <c r="T175" s="3"/>
      <c r="U175" s="3"/>
      <c r="V175" s="3"/>
      <c r="W175" s="3"/>
      <c r="X175" s="3"/>
      <c r="Y175" s="3"/>
      <c r="Z175" s="3"/>
      <c r="AA175" s="57"/>
      <c r="AB175" s="57"/>
      <c r="AC175" s="16"/>
      <c r="AD175" s="16"/>
      <c r="AE175" s="57"/>
      <c r="AF175" s="3"/>
      <c r="AG175" s="3"/>
      <c r="AH175" s="3"/>
      <c r="AI175" s="3"/>
      <c r="AJ175" s="16"/>
      <c r="AK175" s="3"/>
      <c r="AL175" s="3"/>
      <c r="AM175" s="3"/>
      <c r="AN175" s="22"/>
      <c r="AO175" s="3"/>
      <c r="AP175" s="3"/>
      <c r="AQ175" s="3"/>
      <c r="AR175" s="3"/>
      <c r="AS175" s="3"/>
      <c r="AT175" s="3"/>
      <c r="AV175" s="22"/>
    </row>
    <row r="176" spans="18:48">
      <c r="R176" s="3"/>
      <c r="S176" s="3"/>
      <c r="T176" s="3"/>
      <c r="U176" s="3"/>
      <c r="V176" s="3"/>
      <c r="W176" s="3"/>
      <c r="X176" s="3"/>
      <c r="Y176" s="3"/>
      <c r="Z176" s="3"/>
      <c r="AA176" s="57"/>
      <c r="AB176" s="57"/>
      <c r="AC176" s="16"/>
      <c r="AD176" s="16"/>
      <c r="AE176" s="57"/>
      <c r="AF176" s="3"/>
      <c r="AG176" s="3"/>
      <c r="AH176" s="3"/>
      <c r="AI176" s="3"/>
      <c r="AJ176" s="16"/>
      <c r="AK176" s="3"/>
      <c r="AL176" s="3"/>
      <c r="AM176" s="3"/>
      <c r="AN176" s="22"/>
      <c r="AO176" s="3"/>
      <c r="AP176" s="3"/>
      <c r="AQ176" s="3"/>
      <c r="AR176" s="3"/>
      <c r="AS176" s="3"/>
      <c r="AT176" s="3"/>
      <c r="AV176" s="22"/>
    </row>
    <row r="177" spans="18:48">
      <c r="R177" s="3"/>
      <c r="S177" s="3"/>
      <c r="T177" s="3"/>
      <c r="U177" s="3"/>
      <c r="V177" s="3"/>
      <c r="W177" s="3"/>
      <c r="X177" s="3"/>
      <c r="Y177" s="3"/>
      <c r="Z177" s="3"/>
      <c r="AA177" s="57"/>
      <c r="AB177" s="57"/>
      <c r="AC177" s="16"/>
      <c r="AD177" s="16"/>
      <c r="AE177" s="57"/>
      <c r="AF177" s="3"/>
      <c r="AG177" s="3"/>
      <c r="AH177" s="3"/>
      <c r="AI177" s="3"/>
      <c r="AJ177" s="16"/>
      <c r="AK177" s="3"/>
      <c r="AL177" s="3"/>
      <c r="AM177" s="3"/>
      <c r="AN177" s="22"/>
      <c r="AO177" s="3"/>
      <c r="AP177" s="3"/>
      <c r="AQ177" s="3"/>
      <c r="AR177" s="3"/>
      <c r="AS177" s="3"/>
      <c r="AT177" s="3"/>
      <c r="AV177" s="22"/>
    </row>
    <row r="178" spans="18:48">
      <c r="R178" s="3"/>
      <c r="S178" s="3"/>
      <c r="T178" s="3"/>
      <c r="U178" s="3"/>
      <c r="V178" s="3"/>
      <c r="W178" s="3"/>
      <c r="X178" s="3"/>
      <c r="Y178" s="3"/>
      <c r="Z178" s="3"/>
      <c r="AA178" s="57"/>
      <c r="AB178" s="57"/>
      <c r="AC178" s="16"/>
      <c r="AD178" s="16"/>
      <c r="AE178" s="57"/>
      <c r="AF178" s="3"/>
      <c r="AG178" s="3"/>
      <c r="AH178" s="3"/>
      <c r="AI178" s="3"/>
      <c r="AJ178" s="16"/>
      <c r="AK178" s="3"/>
      <c r="AL178" s="3"/>
      <c r="AM178" s="3"/>
      <c r="AN178" s="22"/>
      <c r="AO178" s="3"/>
      <c r="AP178" s="3"/>
      <c r="AQ178" s="3"/>
      <c r="AR178" s="3"/>
      <c r="AS178" s="3"/>
      <c r="AT178" s="3"/>
      <c r="AV178" s="22"/>
    </row>
    <row r="179" spans="18:48">
      <c r="R179" s="3"/>
      <c r="S179" s="3"/>
      <c r="T179" s="3"/>
      <c r="U179" s="3"/>
      <c r="V179" s="3"/>
      <c r="W179" s="3"/>
      <c r="X179" s="3"/>
      <c r="Y179" s="3"/>
      <c r="Z179" s="3"/>
      <c r="AA179" s="57"/>
      <c r="AB179" s="57"/>
      <c r="AC179" s="16"/>
      <c r="AD179" s="16"/>
      <c r="AE179" s="57"/>
      <c r="AF179" s="3"/>
      <c r="AG179" s="3"/>
      <c r="AH179" s="3"/>
      <c r="AI179" s="3"/>
      <c r="AJ179" s="16"/>
      <c r="AK179" s="3"/>
      <c r="AL179" s="3"/>
      <c r="AM179" s="3"/>
      <c r="AN179" s="22"/>
      <c r="AO179" s="3"/>
      <c r="AP179" s="3"/>
      <c r="AQ179" s="3"/>
      <c r="AR179" s="3"/>
      <c r="AS179" s="3"/>
      <c r="AT179" s="3"/>
      <c r="AV179" s="22"/>
    </row>
    <row r="180" spans="18:48">
      <c r="R180" s="3"/>
      <c r="S180" s="3"/>
      <c r="T180" s="3"/>
      <c r="U180" s="3"/>
      <c r="V180" s="3"/>
      <c r="W180" s="3"/>
      <c r="X180" s="3"/>
      <c r="Y180" s="3"/>
      <c r="Z180" s="3"/>
      <c r="AA180" s="57"/>
      <c r="AB180" s="57"/>
      <c r="AC180" s="16"/>
      <c r="AD180" s="16"/>
      <c r="AE180" s="57"/>
      <c r="AF180" s="3"/>
      <c r="AG180" s="3"/>
      <c r="AH180" s="3"/>
      <c r="AI180" s="3"/>
      <c r="AJ180" s="16"/>
      <c r="AK180" s="3"/>
      <c r="AL180" s="3"/>
      <c r="AM180" s="3"/>
      <c r="AN180" s="22"/>
      <c r="AO180" s="3"/>
      <c r="AP180" s="3"/>
      <c r="AQ180" s="3"/>
      <c r="AR180" s="3"/>
      <c r="AS180" s="3"/>
      <c r="AT180" s="3"/>
      <c r="AV180" s="22"/>
    </row>
    <row r="181" spans="18:48">
      <c r="R181" s="3"/>
      <c r="S181" s="3"/>
      <c r="T181" s="3"/>
      <c r="U181" s="3"/>
      <c r="V181" s="3"/>
      <c r="W181" s="3"/>
      <c r="X181" s="3"/>
      <c r="Y181" s="3"/>
      <c r="Z181" s="3"/>
      <c r="AA181" s="57"/>
      <c r="AB181" s="57"/>
      <c r="AC181" s="16"/>
      <c r="AD181" s="16"/>
      <c r="AE181" s="57"/>
      <c r="AF181" s="3"/>
      <c r="AG181" s="3"/>
      <c r="AH181" s="3"/>
      <c r="AI181" s="3"/>
      <c r="AJ181" s="16"/>
      <c r="AK181" s="3"/>
      <c r="AL181" s="3"/>
      <c r="AM181" s="3"/>
      <c r="AN181" s="22"/>
      <c r="AO181" s="3"/>
      <c r="AP181" s="3"/>
      <c r="AQ181" s="3"/>
      <c r="AR181" s="3"/>
      <c r="AS181" s="3"/>
      <c r="AT181" s="3"/>
      <c r="AV181" s="22"/>
    </row>
    <row r="182" spans="18:48">
      <c r="R182" s="3"/>
      <c r="S182" s="3"/>
      <c r="T182" s="3"/>
      <c r="U182" s="3"/>
      <c r="V182" s="3"/>
      <c r="W182" s="3"/>
      <c r="X182" s="3"/>
      <c r="Y182" s="3"/>
      <c r="Z182" s="3"/>
      <c r="AA182" s="57"/>
      <c r="AB182" s="57"/>
      <c r="AC182" s="16"/>
      <c r="AD182" s="16"/>
      <c r="AE182" s="57"/>
      <c r="AF182" s="3"/>
      <c r="AG182" s="3"/>
      <c r="AH182" s="3"/>
      <c r="AI182" s="3"/>
      <c r="AJ182" s="16"/>
      <c r="AK182" s="3"/>
      <c r="AL182" s="3"/>
      <c r="AM182" s="3"/>
      <c r="AN182" s="22"/>
      <c r="AO182" s="3"/>
      <c r="AP182" s="3"/>
      <c r="AQ182" s="3"/>
      <c r="AR182" s="3"/>
      <c r="AS182" s="3"/>
      <c r="AT182" s="3"/>
      <c r="AV182" s="22"/>
    </row>
    <row r="183" spans="18:48">
      <c r="R183" s="3"/>
      <c r="S183" s="3"/>
      <c r="T183" s="3"/>
      <c r="U183" s="3"/>
      <c r="V183" s="3"/>
      <c r="W183" s="3"/>
      <c r="X183" s="3"/>
      <c r="Y183" s="3"/>
      <c r="Z183" s="3"/>
      <c r="AA183" s="57"/>
      <c r="AB183" s="57"/>
      <c r="AC183" s="16"/>
      <c r="AD183" s="16"/>
      <c r="AE183" s="57"/>
      <c r="AF183" s="3"/>
      <c r="AG183" s="3"/>
      <c r="AH183" s="3"/>
      <c r="AI183" s="3"/>
      <c r="AJ183" s="16"/>
      <c r="AK183" s="3"/>
      <c r="AL183" s="3"/>
      <c r="AM183" s="3"/>
      <c r="AN183" s="22"/>
      <c r="AO183" s="3"/>
      <c r="AP183" s="3"/>
      <c r="AQ183" s="3"/>
      <c r="AR183" s="3"/>
      <c r="AS183" s="3"/>
      <c r="AT183" s="3"/>
      <c r="AV183" s="22"/>
    </row>
    <row r="184" spans="18:48">
      <c r="R184" s="3"/>
      <c r="S184" s="3"/>
      <c r="T184" s="3"/>
      <c r="U184" s="3"/>
      <c r="V184" s="3"/>
      <c r="W184" s="3"/>
      <c r="X184" s="3"/>
      <c r="Y184" s="3"/>
      <c r="Z184" s="3"/>
      <c r="AA184" s="57"/>
      <c r="AB184" s="57"/>
      <c r="AC184" s="16"/>
      <c r="AD184" s="16"/>
      <c r="AE184" s="57"/>
      <c r="AF184" s="3"/>
      <c r="AG184" s="3"/>
      <c r="AH184" s="3"/>
      <c r="AI184" s="3"/>
      <c r="AJ184" s="16"/>
      <c r="AK184" s="3"/>
      <c r="AL184" s="3"/>
      <c r="AM184" s="3"/>
      <c r="AN184" s="22"/>
      <c r="AO184" s="3"/>
      <c r="AP184" s="3"/>
      <c r="AQ184" s="3"/>
      <c r="AR184" s="3"/>
      <c r="AS184" s="3"/>
      <c r="AT184" s="3"/>
      <c r="AV184" s="22"/>
    </row>
    <row r="185" spans="18:48">
      <c r="R185" s="3"/>
      <c r="S185" s="3"/>
      <c r="T185" s="3"/>
      <c r="U185" s="3"/>
      <c r="V185" s="3"/>
      <c r="W185" s="3"/>
      <c r="X185" s="3"/>
      <c r="Y185" s="3"/>
      <c r="Z185" s="3"/>
      <c r="AA185" s="57"/>
      <c r="AB185" s="57"/>
      <c r="AC185" s="16"/>
      <c r="AD185" s="16"/>
      <c r="AE185" s="57"/>
      <c r="AF185" s="3"/>
      <c r="AG185" s="3"/>
      <c r="AH185" s="3"/>
      <c r="AI185" s="3"/>
      <c r="AJ185" s="16"/>
      <c r="AK185" s="3"/>
      <c r="AL185" s="3"/>
      <c r="AM185" s="3"/>
      <c r="AN185" s="22"/>
      <c r="AO185" s="3"/>
      <c r="AP185" s="3"/>
      <c r="AQ185" s="3"/>
      <c r="AR185" s="3"/>
      <c r="AS185" s="3"/>
      <c r="AT185" s="3"/>
      <c r="AV185" s="22"/>
    </row>
    <row r="186" spans="18:48">
      <c r="R186" s="3"/>
      <c r="S186" s="3"/>
      <c r="T186" s="3"/>
      <c r="U186" s="3"/>
      <c r="V186" s="3"/>
      <c r="W186" s="3"/>
      <c r="X186" s="3"/>
      <c r="Y186" s="3"/>
      <c r="Z186" s="3"/>
      <c r="AA186" s="57"/>
      <c r="AB186" s="57"/>
      <c r="AC186" s="16"/>
      <c r="AD186" s="16"/>
      <c r="AE186" s="57"/>
      <c r="AF186" s="3"/>
      <c r="AG186" s="3"/>
      <c r="AH186" s="3"/>
      <c r="AI186" s="3"/>
      <c r="AJ186" s="16"/>
      <c r="AK186" s="3"/>
      <c r="AL186" s="3"/>
      <c r="AM186" s="3"/>
      <c r="AN186" s="22"/>
      <c r="AO186" s="3"/>
      <c r="AP186" s="3"/>
      <c r="AQ186" s="3"/>
      <c r="AR186" s="3"/>
      <c r="AS186" s="3"/>
      <c r="AT186" s="3"/>
      <c r="AV186" s="22"/>
    </row>
    <row r="187" spans="18:48">
      <c r="R187" s="3"/>
      <c r="S187" s="3"/>
      <c r="T187" s="3"/>
      <c r="U187" s="3"/>
      <c r="V187" s="3"/>
      <c r="W187" s="3"/>
      <c r="X187" s="3"/>
      <c r="Y187" s="3"/>
      <c r="Z187" s="3"/>
      <c r="AA187" s="57"/>
      <c r="AB187" s="57"/>
      <c r="AC187" s="16"/>
      <c r="AD187" s="16"/>
      <c r="AE187" s="57"/>
      <c r="AF187" s="3"/>
      <c r="AG187" s="3"/>
      <c r="AH187" s="3"/>
      <c r="AI187" s="3"/>
      <c r="AJ187" s="16"/>
      <c r="AK187" s="3"/>
      <c r="AL187" s="3"/>
      <c r="AM187" s="3"/>
      <c r="AN187" s="22"/>
      <c r="AO187" s="3"/>
      <c r="AP187" s="3"/>
      <c r="AQ187" s="3"/>
      <c r="AR187" s="3"/>
      <c r="AS187" s="3"/>
      <c r="AT187" s="3"/>
      <c r="AV187" s="22"/>
    </row>
    <row r="188" spans="18:48">
      <c r="R188" s="3"/>
      <c r="S188" s="3"/>
      <c r="T188" s="3"/>
      <c r="U188" s="3"/>
      <c r="V188" s="3"/>
      <c r="W188" s="3"/>
      <c r="X188" s="3"/>
      <c r="Y188" s="3"/>
      <c r="Z188" s="3"/>
      <c r="AA188" s="57"/>
      <c r="AB188" s="57"/>
      <c r="AC188" s="16"/>
      <c r="AD188" s="16"/>
      <c r="AE188" s="57"/>
      <c r="AF188" s="3"/>
      <c r="AG188" s="3"/>
      <c r="AH188" s="3"/>
      <c r="AI188" s="3"/>
      <c r="AJ188" s="16"/>
      <c r="AK188" s="3"/>
      <c r="AL188" s="3"/>
      <c r="AM188" s="3"/>
      <c r="AN188" s="22"/>
      <c r="AO188" s="3"/>
      <c r="AP188" s="3"/>
      <c r="AQ188" s="3"/>
      <c r="AR188" s="3"/>
      <c r="AS188" s="3"/>
      <c r="AT188" s="3"/>
      <c r="AV188" s="22"/>
    </row>
    <row r="189" spans="18:48">
      <c r="R189" s="3"/>
      <c r="S189" s="3"/>
      <c r="T189" s="3"/>
      <c r="U189" s="3"/>
      <c r="V189" s="3"/>
      <c r="W189" s="3"/>
      <c r="X189" s="3"/>
      <c r="Y189" s="3"/>
      <c r="Z189" s="3"/>
      <c r="AA189" s="57"/>
      <c r="AB189" s="57"/>
      <c r="AC189" s="16"/>
      <c r="AD189" s="16"/>
      <c r="AE189" s="57"/>
      <c r="AF189" s="3"/>
      <c r="AG189" s="3"/>
      <c r="AH189" s="3"/>
      <c r="AI189" s="3"/>
      <c r="AJ189" s="16"/>
      <c r="AK189" s="3"/>
      <c r="AL189" s="3"/>
      <c r="AM189" s="3"/>
      <c r="AN189" s="22"/>
      <c r="AO189" s="3"/>
      <c r="AP189" s="3"/>
      <c r="AQ189" s="3"/>
      <c r="AR189" s="3"/>
      <c r="AS189" s="3"/>
      <c r="AT189" s="3"/>
      <c r="AV189" s="22"/>
    </row>
    <row r="190" spans="18:48">
      <c r="R190" s="3"/>
      <c r="S190" s="3"/>
      <c r="T190" s="3"/>
      <c r="U190" s="3"/>
      <c r="V190" s="3"/>
      <c r="W190" s="3"/>
      <c r="X190" s="3"/>
      <c r="Y190" s="3"/>
      <c r="Z190" s="3"/>
      <c r="AA190" s="57"/>
      <c r="AB190" s="57"/>
      <c r="AC190" s="16"/>
      <c r="AD190" s="16"/>
      <c r="AE190" s="57"/>
      <c r="AF190" s="3"/>
      <c r="AG190" s="3"/>
      <c r="AH190" s="3"/>
      <c r="AI190" s="3"/>
      <c r="AJ190" s="16"/>
      <c r="AK190" s="3"/>
      <c r="AL190" s="3"/>
      <c r="AM190" s="3"/>
      <c r="AN190" s="22"/>
      <c r="AO190" s="3"/>
      <c r="AP190" s="3"/>
      <c r="AQ190" s="3"/>
      <c r="AR190" s="3"/>
      <c r="AS190" s="3"/>
      <c r="AT190" s="3"/>
      <c r="AV190" s="22"/>
    </row>
    <row r="191" spans="18:48">
      <c r="R191" s="3"/>
      <c r="S191" s="3"/>
      <c r="T191" s="3"/>
      <c r="U191" s="3"/>
      <c r="V191" s="3"/>
      <c r="W191" s="3"/>
      <c r="X191" s="3"/>
      <c r="Y191" s="3"/>
      <c r="Z191" s="3"/>
      <c r="AA191" s="57"/>
      <c r="AB191" s="57"/>
      <c r="AC191" s="16"/>
      <c r="AD191" s="16"/>
      <c r="AE191" s="57"/>
      <c r="AF191" s="3"/>
      <c r="AG191" s="3"/>
      <c r="AH191" s="3"/>
      <c r="AI191" s="3"/>
      <c r="AJ191" s="16"/>
      <c r="AK191" s="3"/>
      <c r="AL191" s="3"/>
      <c r="AM191" s="3"/>
      <c r="AN191" s="22"/>
      <c r="AO191" s="3"/>
      <c r="AP191" s="3"/>
      <c r="AQ191" s="3"/>
      <c r="AR191" s="3"/>
      <c r="AS191" s="3"/>
      <c r="AT191" s="3"/>
      <c r="AV191" s="22"/>
    </row>
    <row r="192" spans="18:48">
      <c r="R192" s="3"/>
      <c r="S192" s="3"/>
      <c r="T192" s="3"/>
      <c r="U192" s="3"/>
      <c r="V192" s="3"/>
      <c r="W192" s="3"/>
      <c r="X192" s="3"/>
      <c r="Y192" s="3"/>
      <c r="Z192" s="3"/>
      <c r="AA192" s="57"/>
      <c r="AB192" s="57"/>
      <c r="AC192" s="16"/>
      <c r="AD192" s="16"/>
      <c r="AE192" s="57"/>
      <c r="AF192" s="3"/>
      <c r="AG192" s="3"/>
      <c r="AH192" s="3"/>
      <c r="AI192" s="3"/>
      <c r="AJ192" s="16"/>
      <c r="AK192" s="3"/>
      <c r="AL192" s="3"/>
      <c r="AM192" s="3"/>
      <c r="AN192" s="22"/>
      <c r="AO192" s="3"/>
      <c r="AP192" s="3"/>
      <c r="AQ192" s="3"/>
      <c r="AR192" s="3"/>
      <c r="AS192" s="3"/>
      <c r="AT192" s="3"/>
      <c r="AV192" s="22"/>
    </row>
    <row r="193" spans="18:48">
      <c r="R193" s="3"/>
      <c r="S193" s="3"/>
      <c r="T193" s="3"/>
      <c r="U193" s="3"/>
      <c r="V193" s="3"/>
      <c r="W193" s="3"/>
      <c r="X193" s="3"/>
      <c r="Y193" s="3"/>
      <c r="Z193" s="3"/>
      <c r="AA193" s="57"/>
      <c r="AB193" s="57"/>
      <c r="AC193" s="16"/>
      <c r="AD193" s="16"/>
      <c r="AE193" s="57"/>
      <c r="AF193" s="3"/>
      <c r="AG193" s="3"/>
      <c r="AH193" s="3"/>
      <c r="AI193" s="3"/>
      <c r="AJ193" s="16"/>
      <c r="AK193" s="3"/>
      <c r="AL193" s="3"/>
      <c r="AM193" s="3"/>
      <c r="AN193" s="22"/>
      <c r="AO193" s="3"/>
      <c r="AP193" s="3"/>
      <c r="AQ193" s="3"/>
      <c r="AR193" s="3"/>
      <c r="AS193" s="3"/>
      <c r="AT193" s="3"/>
      <c r="AV193" s="22"/>
    </row>
    <row r="194" spans="18:48">
      <c r="R194" s="3"/>
      <c r="S194" s="3"/>
      <c r="T194" s="3"/>
      <c r="U194" s="3"/>
      <c r="V194" s="3"/>
      <c r="W194" s="3"/>
      <c r="X194" s="3"/>
      <c r="Y194" s="3"/>
      <c r="Z194" s="3"/>
      <c r="AA194" s="57"/>
      <c r="AB194" s="57"/>
      <c r="AC194" s="16"/>
      <c r="AD194" s="16"/>
      <c r="AE194" s="57"/>
      <c r="AF194" s="3"/>
      <c r="AG194" s="3"/>
      <c r="AH194" s="3"/>
      <c r="AI194" s="3"/>
      <c r="AJ194" s="16"/>
      <c r="AK194" s="3"/>
      <c r="AL194" s="3"/>
      <c r="AM194" s="3"/>
      <c r="AN194" s="22"/>
      <c r="AO194" s="3"/>
      <c r="AP194" s="3"/>
      <c r="AQ194" s="3"/>
      <c r="AR194" s="3"/>
      <c r="AS194" s="3"/>
      <c r="AT194" s="3"/>
      <c r="AV194" s="22"/>
    </row>
    <row r="195" spans="18:48">
      <c r="R195" s="3"/>
      <c r="S195" s="3"/>
      <c r="T195" s="3"/>
      <c r="U195" s="3"/>
      <c r="V195" s="3"/>
      <c r="W195" s="3"/>
      <c r="X195" s="3"/>
      <c r="Y195" s="3"/>
      <c r="Z195" s="3"/>
      <c r="AA195" s="57"/>
      <c r="AB195" s="57"/>
      <c r="AC195" s="16"/>
      <c r="AD195" s="16"/>
      <c r="AE195" s="57"/>
      <c r="AF195" s="3"/>
      <c r="AG195" s="3"/>
      <c r="AH195" s="3"/>
      <c r="AI195" s="3"/>
      <c r="AJ195" s="16"/>
      <c r="AK195" s="3"/>
      <c r="AL195" s="3"/>
      <c r="AM195" s="3"/>
      <c r="AN195" s="22"/>
      <c r="AO195" s="3"/>
      <c r="AP195" s="3"/>
      <c r="AQ195" s="3"/>
      <c r="AR195" s="3"/>
      <c r="AS195" s="3"/>
      <c r="AT195" s="3"/>
      <c r="AV195" s="22"/>
    </row>
    <row r="196" spans="18:48">
      <c r="R196" s="3"/>
      <c r="S196" s="3"/>
      <c r="T196" s="3"/>
      <c r="U196" s="3"/>
      <c r="V196" s="3"/>
      <c r="W196" s="3"/>
      <c r="X196" s="3"/>
      <c r="Y196" s="3"/>
      <c r="Z196" s="3"/>
      <c r="AA196" s="57"/>
      <c r="AB196" s="57"/>
      <c r="AC196" s="16"/>
      <c r="AD196" s="16"/>
      <c r="AE196" s="57"/>
      <c r="AF196" s="3"/>
      <c r="AG196" s="3"/>
      <c r="AH196" s="3"/>
      <c r="AI196" s="3"/>
      <c r="AJ196" s="16"/>
      <c r="AK196" s="3"/>
      <c r="AL196" s="3"/>
      <c r="AM196" s="3"/>
      <c r="AN196" s="22"/>
      <c r="AO196" s="3"/>
      <c r="AP196" s="3"/>
      <c r="AQ196" s="3"/>
      <c r="AR196" s="3"/>
      <c r="AS196" s="3"/>
      <c r="AT196" s="3"/>
      <c r="AV196" s="22"/>
    </row>
    <row r="197" spans="18:48">
      <c r="R197" s="3"/>
      <c r="S197" s="3"/>
      <c r="T197" s="3"/>
      <c r="U197" s="3"/>
      <c r="V197" s="3"/>
      <c r="W197" s="3"/>
      <c r="X197" s="3"/>
      <c r="Y197" s="3"/>
      <c r="Z197" s="3"/>
      <c r="AA197" s="57"/>
      <c r="AB197" s="57"/>
      <c r="AC197" s="16"/>
      <c r="AD197" s="16"/>
      <c r="AE197" s="57"/>
      <c r="AF197" s="3"/>
      <c r="AG197" s="3"/>
      <c r="AH197" s="3"/>
      <c r="AI197" s="3"/>
      <c r="AJ197" s="16"/>
      <c r="AK197" s="3"/>
      <c r="AL197" s="3"/>
      <c r="AM197" s="3"/>
      <c r="AN197" s="22"/>
      <c r="AO197" s="3"/>
      <c r="AP197" s="3"/>
      <c r="AQ197" s="3"/>
      <c r="AR197" s="3"/>
      <c r="AS197" s="3"/>
      <c r="AT197" s="3"/>
      <c r="AV197" s="22"/>
    </row>
    <row r="198" spans="18:48">
      <c r="R198" s="3"/>
      <c r="S198" s="3"/>
      <c r="T198" s="3"/>
      <c r="U198" s="3"/>
      <c r="V198" s="3"/>
      <c r="W198" s="3"/>
      <c r="X198" s="3"/>
      <c r="Y198" s="3"/>
      <c r="Z198" s="3"/>
      <c r="AA198" s="57"/>
      <c r="AB198" s="57"/>
      <c r="AC198" s="16"/>
      <c r="AD198" s="16"/>
      <c r="AE198" s="57"/>
      <c r="AF198" s="3"/>
      <c r="AG198" s="3"/>
      <c r="AH198" s="3"/>
      <c r="AI198" s="3"/>
      <c r="AJ198" s="16"/>
      <c r="AK198" s="3"/>
      <c r="AL198" s="3"/>
      <c r="AM198" s="3"/>
      <c r="AN198" s="22"/>
      <c r="AO198" s="3"/>
      <c r="AP198" s="3"/>
      <c r="AQ198" s="3"/>
      <c r="AR198" s="3"/>
      <c r="AS198" s="3"/>
      <c r="AT198" s="3"/>
      <c r="AV198" s="22"/>
    </row>
    <row r="199" spans="18:48">
      <c r="R199" s="3"/>
      <c r="S199" s="3"/>
      <c r="T199" s="3"/>
      <c r="U199" s="3"/>
      <c r="V199" s="3"/>
      <c r="W199" s="3"/>
      <c r="X199" s="3"/>
      <c r="Y199" s="3"/>
      <c r="Z199" s="3"/>
      <c r="AA199" s="57"/>
      <c r="AB199" s="57"/>
      <c r="AC199" s="16"/>
      <c r="AD199" s="16"/>
      <c r="AE199" s="57"/>
      <c r="AF199" s="3"/>
      <c r="AG199" s="3"/>
      <c r="AH199" s="3"/>
      <c r="AI199" s="3"/>
      <c r="AJ199" s="16"/>
      <c r="AK199" s="3"/>
      <c r="AL199" s="3"/>
      <c r="AM199" s="3"/>
      <c r="AN199" s="22"/>
      <c r="AO199" s="3"/>
      <c r="AP199" s="3"/>
      <c r="AQ199" s="3"/>
      <c r="AR199" s="3"/>
      <c r="AS199" s="3"/>
      <c r="AT199" s="3"/>
      <c r="AV199" s="22"/>
    </row>
    <row r="200" spans="18:48">
      <c r="R200" s="3"/>
      <c r="S200" s="3"/>
      <c r="T200" s="3"/>
      <c r="U200" s="3"/>
      <c r="V200" s="3"/>
      <c r="W200" s="3"/>
      <c r="X200" s="3"/>
      <c r="Y200" s="3"/>
      <c r="Z200" s="3"/>
      <c r="AA200" s="57"/>
      <c r="AB200" s="57"/>
      <c r="AC200" s="16"/>
      <c r="AD200" s="16"/>
      <c r="AE200" s="57"/>
      <c r="AF200" s="3"/>
      <c r="AG200" s="3"/>
      <c r="AH200" s="3"/>
      <c r="AI200" s="3"/>
      <c r="AJ200" s="16"/>
      <c r="AK200" s="3"/>
      <c r="AL200" s="3"/>
      <c r="AM200" s="3"/>
      <c r="AN200" s="22"/>
      <c r="AO200" s="3"/>
      <c r="AP200" s="3"/>
      <c r="AQ200" s="3"/>
      <c r="AR200" s="3"/>
      <c r="AS200" s="3"/>
      <c r="AT200" s="3"/>
      <c r="AV200" s="22"/>
    </row>
    <row r="201" spans="18:48">
      <c r="R201" s="3"/>
      <c r="S201" s="3"/>
      <c r="T201" s="3"/>
      <c r="U201" s="3"/>
      <c r="V201" s="3"/>
      <c r="W201" s="3"/>
      <c r="X201" s="3"/>
      <c r="Y201" s="3"/>
      <c r="Z201" s="3"/>
      <c r="AA201" s="57"/>
      <c r="AB201" s="57"/>
      <c r="AC201" s="16"/>
      <c r="AD201" s="16"/>
      <c r="AE201" s="57"/>
      <c r="AF201" s="3"/>
      <c r="AG201" s="3"/>
      <c r="AH201" s="3"/>
      <c r="AI201" s="3"/>
      <c r="AJ201" s="16"/>
      <c r="AK201" s="3"/>
      <c r="AL201" s="3"/>
      <c r="AM201" s="3"/>
      <c r="AN201" s="22"/>
      <c r="AO201" s="3"/>
      <c r="AP201" s="3"/>
      <c r="AQ201" s="3"/>
      <c r="AR201" s="3"/>
      <c r="AS201" s="3"/>
      <c r="AT201" s="3"/>
      <c r="AV201" s="22"/>
    </row>
    <row r="202" spans="18:48">
      <c r="R202" s="3"/>
      <c r="S202" s="3"/>
      <c r="T202" s="3"/>
      <c r="U202" s="3"/>
      <c r="V202" s="3"/>
      <c r="W202" s="3"/>
      <c r="X202" s="3"/>
      <c r="Y202" s="3"/>
      <c r="Z202" s="3"/>
      <c r="AA202" s="57"/>
      <c r="AB202" s="57"/>
      <c r="AC202" s="16"/>
      <c r="AD202" s="16"/>
      <c r="AE202" s="57"/>
      <c r="AF202" s="3"/>
      <c r="AG202" s="3"/>
      <c r="AH202" s="3"/>
      <c r="AI202" s="3"/>
      <c r="AJ202" s="16"/>
      <c r="AK202" s="3"/>
      <c r="AL202" s="3"/>
      <c r="AM202" s="3"/>
      <c r="AN202" s="22"/>
      <c r="AO202" s="3"/>
      <c r="AP202" s="3"/>
      <c r="AQ202" s="3"/>
      <c r="AR202" s="3"/>
      <c r="AS202" s="3"/>
      <c r="AT202" s="3"/>
      <c r="AV202" s="22"/>
    </row>
    <row r="203" spans="18:48">
      <c r="R203" s="3"/>
      <c r="S203" s="3"/>
      <c r="T203" s="3"/>
      <c r="U203" s="3"/>
      <c r="V203" s="3"/>
      <c r="W203" s="3"/>
      <c r="X203" s="3"/>
      <c r="Y203" s="3"/>
      <c r="Z203" s="3"/>
      <c r="AA203" s="57"/>
      <c r="AB203" s="57"/>
      <c r="AC203" s="16"/>
      <c r="AD203" s="16"/>
      <c r="AE203" s="57"/>
      <c r="AF203" s="3"/>
      <c r="AG203" s="3"/>
      <c r="AH203" s="3"/>
      <c r="AI203" s="3"/>
      <c r="AJ203" s="16"/>
      <c r="AK203" s="3"/>
      <c r="AL203" s="3"/>
      <c r="AM203" s="3"/>
      <c r="AN203" s="22"/>
      <c r="AO203" s="3"/>
      <c r="AP203" s="3"/>
      <c r="AQ203" s="3"/>
      <c r="AR203" s="3"/>
      <c r="AS203" s="3"/>
      <c r="AT203" s="3"/>
      <c r="AV203" s="22"/>
    </row>
    <row r="204" spans="18:48">
      <c r="R204" s="3"/>
      <c r="S204" s="3"/>
      <c r="T204" s="3"/>
      <c r="U204" s="3"/>
      <c r="V204" s="3"/>
      <c r="W204" s="3"/>
      <c r="X204" s="3"/>
      <c r="Y204" s="3"/>
      <c r="Z204" s="3"/>
      <c r="AA204" s="57"/>
      <c r="AB204" s="57"/>
      <c r="AC204" s="16"/>
      <c r="AD204" s="16"/>
      <c r="AE204" s="57"/>
      <c r="AF204" s="3"/>
      <c r="AG204" s="3"/>
      <c r="AH204" s="3"/>
      <c r="AI204" s="3"/>
      <c r="AJ204" s="16"/>
      <c r="AK204" s="3"/>
      <c r="AL204" s="3"/>
      <c r="AM204" s="3"/>
      <c r="AN204" s="22"/>
      <c r="AO204" s="3"/>
      <c r="AP204" s="3"/>
      <c r="AQ204" s="3"/>
      <c r="AR204" s="3"/>
      <c r="AS204" s="3"/>
      <c r="AT204" s="3"/>
      <c r="AV204" s="22"/>
    </row>
    <row r="205" spans="18:48">
      <c r="R205" s="3"/>
      <c r="S205" s="3"/>
      <c r="T205" s="3"/>
      <c r="U205" s="3"/>
      <c r="V205" s="3"/>
      <c r="W205" s="3"/>
      <c r="X205" s="3"/>
      <c r="Y205" s="3"/>
      <c r="Z205" s="3"/>
      <c r="AA205" s="57"/>
      <c r="AB205" s="57"/>
      <c r="AC205" s="16"/>
      <c r="AD205" s="16"/>
      <c r="AE205" s="57"/>
      <c r="AF205" s="3"/>
      <c r="AG205" s="3"/>
      <c r="AH205" s="3"/>
      <c r="AI205" s="3"/>
      <c r="AJ205" s="16"/>
      <c r="AK205" s="3"/>
      <c r="AL205" s="3"/>
      <c r="AM205" s="3"/>
      <c r="AN205" s="22"/>
      <c r="AO205" s="3"/>
      <c r="AP205" s="3"/>
      <c r="AQ205" s="3"/>
      <c r="AR205" s="3"/>
      <c r="AS205" s="3"/>
      <c r="AT205" s="3"/>
      <c r="AV205" s="22"/>
    </row>
    <row r="206" spans="18:48">
      <c r="R206" s="3"/>
      <c r="S206" s="3"/>
      <c r="T206" s="3"/>
      <c r="U206" s="3"/>
      <c r="V206" s="3"/>
      <c r="W206" s="3"/>
      <c r="X206" s="3"/>
      <c r="Y206" s="3"/>
      <c r="Z206" s="3"/>
      <c r="AA206" s="57"/>
      <c r="AB206" s="57"/>
      <c r="AC206" s="16"/>
      <c r="AD206" s="16"/>
      <c r="AE206" s="57"/>
      <c r="AF206" s="3"/>
      <c r="AG206" s="3"/>
      <c r="AH206" s="3"/>
      <c r="AI206" s="3"/>
      <c r="AJ206" s="16"/>
      <c r="AK206" s="3"/>
      <c r="AL206" s="3"/>
      <c r="AM206" s="3"/>
      <c r="AN206" s="22"/>
      <c r="AO206" s="3"/>
      <c r="AP206" s="3"/>
      <c r="AQ206" s="3"/>
      <c r="AR206" s="3"/>
      <c r="AS206" s="3"/>
      <c r="AT206" s="3"/>
      <c r="AV206" s="22"/>
    </row>
    <row r="207" spans="18:48">
      <c r="R207" s="3"/>
      <c r="S207" s="3"/>
      <c r="T207" s="3"/>
      <c r="U207" s="3"/>
      <c r="V207" s="3"/>
      <c r="W207" s="3"/>
      <c r="X207" s="3"/>
      <c r="Y207" s="3"/>
      <c r="Z207" s="3"/>
      <c r="AA207" s="57"/>
      <c r="AB207" s="57"/>
      <c r="AC207" s="16"/>
      <c r="AD207" s="16"/>
      <c r="AE207" s="57"/>
      <c r="AF207" s="3"/>
      <c r="AG207" s="3"/>
      <c r="AH207" s="3"/>
      <c r="AI207" s="3"/>
      <c r="AJ207" s="16"/>
      <c r="AK207" s="3"/>
      <c r="AL207" s="3"/>
      <c r="AM207" s="3"/>
      <c r="AN207" s="22"/>
      <c r="AO207" s="3"/>
      <c r="AP207" s="3"/>
      <c r="AQ207" s="3"/>
      <c r="AR207" s="3"/>
      <c r="AS207" s="3"/>
      <c r="AT207" s="3"/>
      <c r="AV207" s="22"/>
    </row>
    <row r="208" spans="18:48">
      <c r="R208" s="3"/>
      <c r="S208" s="3"/>
      <c r="T208" s="3"/>
      <c r="U208" s="3"/>
      <c r="V208" s="3"/>
      <c r="W208" s="3"/>
      <c r="X208" s="3"/>
      <c r="Y208" s="3"/>
      <c r="Z208" s="3"/>
      <c r="AA208" s="57"/>
      <c r="AB208" s="57"/>
      <c r="AC208" s="16"/>
      <c r="AD208" s="16"/>
      <c r="AE208" s="57"/>
      <c r="AF208" s="3"/>
      <c r="AG208" s="3"/>
      <c r="AH208" s="3"/>
      <c r="AI208" s="3"/>
      <c r="AJ208" s="16"/>
      <c r="AK208" s="3"/>
      <c r="AL208" s="3"/>
      <c r="AM208" s="3"/>
      <c r="AN208" s="22"/>
      <c r="AO208" s="3"/>
      <c r="AP208" s="3"/>
      <c r="AQ208" s="3"/>
      <c r="AR208" s="3"/>
      <c r="AS208" s="3"/>
      <c r="AT208" s="3"/>
      <c r="AV208" s="22"/>
    </row>
    <row r="209" spans="10:48">
      <c r="R209" s="3"/>
      <c r="S209" s="3"/>
      <c r="T209" s="3"/>
      <c r="U209" s="3"/>
      <c r="V209" s="3"/>
      <c r="W209" s="3"/>
      <c r="X209" s="3"/>
      <c r="Y209" s="3"/>
      <c r="Z209" s="3"/>
      <c r="AA209" s="57"/>
      <c r="AB209" s="57"/>
      <c r="AC209" s="16"/>
      <c r="AD209" s="16"/>
      <c r="AE209" s="57"/>
      <c r="AF209" s="3"/>
      <c r="AG209" s="3"/>
      <c r="AH209" s="3"/>
      <c r="AI209" s="3"/>
      <c r="AJ209" s="16"/>
      <c r="AK209" s="3"/>
      <c r="AL209" s="3"/>
      <c r="AM209" s="3"/>
      <c r="AN209" s="22"/>
      <c r="AO209" s="3"/>
      <c r="AP209" s="3"/>
      <c r="AQ209" s="3"/>
      <c r="AR209" s="3"/>
      <c r="AS209" s="3"/>
      <c r="AT209" s="3"/>
      <c r="AV209" s="22"/>
    </row>
    <row r="210" spans="10:48">
      <c r="R210" s="3"/>
      <c r="S210" s="3"/>
      <c r="T210" s="3"/>
      <c r="U210" s="3"/>
      <c r="V210" s="3"/>
      <c r="W210" s="3"/>
      <c r="X210" s="3"/>
      <c r="Y210" s="3"/>
      <c r="Z210" s="3"/>
      <c r="AA210" s="57"/>
      <c r="AB210" s="57"/>
      <c r="AC210" s="16"/>
      <c r="AD210" s="16"/>
      <c r="AE210" s="57"/>
      <c r="AF210" s="3"/>
      <c r="AG210" s="3"/>
      <c r="AH210" s="3"/>
      <c r="AI210" s="3"/>
      <c r="AJ210" s="16"/>
      <c r="AK210" s="3"/>
      <c r="AL210" s="3"/>
      <c r="AM210" s="3"/>
      <c r="AN210" s="22"/>
      <c r="AO210" s="3"/>
      <c r="AP210" s="3"/>
      <c r="AQ210" s="3"/>
      <c r="AR210" s="3"/>
      <c r="AS210" s="3"/>
      <c r="AT210" s="3"/>
      <c r="AV210" s="22"/>
    </row>
    <row r="211" spans="10:48">
      <c r="R211" s="3"/>
      <c r="S211" s="3"/>
      <c r="T211" s="3"/>
      <c r="U211" s="3"/>
      <c r="V211" s="3"/>
      <c r="W211" s="3"/>
      <c r="X211" s="3"/>
      <c r="Y211" s="3"/>
      <c r="Z211" s="3"/>
      <c r="AA211" s="57"/>
      <c r="AB211" s="57"/>
      <c r="AC211" s="16"/>
      <c r="AD211" s="16"/>
      <c r="AE211" s="57"/>
      <c r="AF211" s="3"/>
      <c r="AG211" s="3"/>
      <c r="AH211" s="3"/>
      <c r="AI211" s="3"/>
      <c r="AJ211" s="16"/>
      <c r="AK211" s="3"/>
      <c r="AL211" s="3"/>
      <c r="AM211" s="3"/>
      <c r="AN211" s="22"/>
      <c r="AO211" s="3"/>
      <c r="AP211" s="3"/>
      <c r="AQ211" s="3"/>
      <c r="AR211" s="3"/>
      <c r="AS211" s="3"/>
      <c r="AT211" s="3"/>
      <c r="AV211" s="22"/>
    </row>
    <row r="212" spans="10:48">
      <c r="R212" s="3"/>
      <c r="S212" s="3"/>
      <c r="T212" s="3"/>
      <c r="U212" s="3"/>
      <c r="V212" s="3"/>
      <c r="W212" s="3"/>
      <c r="X212" s="3"/>
      <c r="Y212" s="3"/>
      <c r="Z212" s="3"/>
      <c r="AA212" s="57"/>
      <c r="AB212" s="57"/>
      <c r="AC212" s="16"/>
      <c r="AD212" s="16"/>
      <c r="AE212" s="57"/>
      <c r="AF212" s="3"/>
      <c r="AG212" s="3"/>
      <c r="AH212" s="3"/>
      <c r="AI212" s="3"/>
      <c r="AJ212" s="16"/>
      <c r="AK212" s="3"/>
      <c r="AL212" s="3"/>
      <c r="AM212" s="3"/>
      <c r="AN212" s="22"/>
      <c r="AO212" s="3"/>
      <c r="AP212" s="3"/>
      <c r="AQ212" s="3"/>
      <c r="AR212" s="3"/>
      <c r="AS212" s="3"/>
      <c r="AT212" s="3"/>
      <c r="AV212" s="22"/>
    </row>
    <row r="213" spans="10:48">
      <c r="R213" s="3"/>
      <c r="S213" s="3"/>
      <c r="T213" s="3"/>
      <c r="U213" s="3"/>
      <c r="V213" s="3"/>
      <c r="W213" s="3"/>
      <c r="X213" s="3"/>
      <c r="Y213" s="3"/>
      <c r="Z213" s="3"/>
      <c r="AA213" s="57"/>
      <c r="AB213" s="57"/>
      <c r="AC213" s="16"/>
      <c r="AD213" s="16"/>
      <c r="AE213" s="57"/>
      <c r="AF213" s="3"/>
      <c r="AG213" s="3"/>
      <c r="AH213" s="3"/>
      <c r="AI213" s="3"/>
      <c r="AJ213" s="16"/>
      <c r="AK213" s="3"/>
      <c r="AL213" s="3"/>
      <c r="AM213" s="3"/>
      <c r="AN213" s="22"/>
      <c r="AO213" s="3"/>
      <c r="AP213" s="3"/>
      <c r="AQ213" s="3"/>
      <c r="AR213" s="3"/>
      <c r="AS213" s="3"/>
      <c r="AT213" s="3"/>
      <c r="AV213" s="22"/>
    </row>
    <row r="214" spans="10:48">
      <c r="R214" s="3"/>
      <c r="S214" s="3"/>
      <c r="T214" s="3"/>
      <c r="U214" s="3"/>
      <c r="V214" s="3"/>
      <c r="W214" s="3"/>
      <c r="X214" s="3"/>
      <c r="Y214" s="3"/>
      <c r="Z214" s="3"/>
      <c r="AA214" s="57"/>
      <c r="AB214" s="57"/>
      <c r="AC214" s="16"/>
      <c r="AD214" s="16"/>
      <c r="AE214" s="57"/>
      <c r="AF214" s="3"/>
      <c r="AG214" s="3"/>
      <c r="AH214" s="3"/>
      <c r="AI214" s="3"/>
      <c r="AJ214" s="16"/>
      <c r="AK214" s="3"/>
      <c r="AL214" s="3"/>
      <c r="AM214" s="3"/>
      <c r="AN214" s="22"/>
      <c r="AO214" s="3"/>
      <c r="AP214" s="3"/>
      <c r="AQ214" s="3"/>
      <c r="AR214" s="3"/>
      <c r="AS214" s="3"/>
      <c r="AT214" s="3"/>
      <c r="AV214" s="22"/>
    </row>
    <row r="215" spans="10:48">
      <c r="R215" s="3"/>
      <c r="S215" s="3"/>
      <c r="T215" s="3"/>
      <c r="U215" s="3"/>
      <c r="V215" s="3"/>
      <c r="W215" s="3"/>
      <c r="X215" s="3"/>
      <c r="Y215" s="3"/>
      <c r="Z215" s="3"/>
      <c r="AA215" s="57"/>
      <c r="AB215" s="57"/>
      <c r="AC215" s="16"/>
      <c r="AD215" s="16"/>
      <c r="AE215" s="57"/>
      <c r="AF215" s="3"/>
      <c r="AG215" s="3"/>
      <c r="AH215" s="3"/>
      <c r="AI215" s="3"/>
      <c r="AJ215" s="16"/>
      <c r="AK215" s="3"/>
      <c r="AL215" s="3"/>
      <c r="AM215" s="3"/>
      <c r="AN215" s="22"/>
      <c r="AO215" s="3"/>
      <c r="AP215" s="3"/>
      <c r="AQ215" s="3"/>
      <c r="AR215" s="3"/>
      <c r="AS215" s="3"/>
      <c r="AT215" s="3"/>
      <c r="AV215" s="22"/>
    </row>
    <row r="216" spans="10:48">
      <c r="R216" s="3"/>
      <c r="S216" s="3"/>
      <c r="T216" s="3"/>
      <c r="U216" s="3"/>
      <c r="V216" s="3"/>
      <c r="W216" s="3"/>
      <c r="X216" s="3"/>
      <c r="Y216" s="3"/>
      <c r="Z216" s="3"/>
      <c r="AA216" s="57"/>
      <c r="AB216" s="57"/>
      <c r="AC216" s="16"/>
      <c r="AD216" s="16"/>
      <c r="AE216" s="57"/>
      <c r="AF216" s="3"/>
      <c r="AG216" s="3"/>
      <c r="AH216" s="3"/>
      <c r="AI216" s="3"/>
      <c r="AJ216" s="16"/>
      <c r="AK216" s="3"/>
      <c r="AL216" s="3"/>
      <c r="AM216" s="3"/>
      <c r="AN216" s="22"/>
      <c r="AO216" s="3"/>
      <c r="AP216" s="3"/>
      <c r="AQ216" s="3"/>
      <c r="AR216" s="3"/>
      <c r="AS216" s="3"/>
      <c r="AT216" s="3"/>
      <c r="AV216" s="22"/>
    </row>
    <row r="217" spans="10:48">
      <c r="R217" s="3"/>
      <c r="S217" s="3"/>
      <c r="T217" s="3"/>
      <c r="U217" s="3"/>
      <c r="V217" s="3"/>
      <c r="W217" s="3"/>
      <c r="X217" s="3"/>
      <c r="Y217" s="3"/>
      <c r="Z217" s="3"/>
      <c r="AA217" s="57"/>
      <c r="AB217" s="57"/>
      <c r="AC217" s="16"/>
      <c r="AD217" s="16"/>
      <c r="AE217" s="57"/>
      <c r="AF217" s="3"/>
      <c r="AG217" s="3"/>
      <c r="AH217" s="3"/>
      <c r="AI217" s="3"/>
      <c r="AJ217" s="16"/>
      <c r="AK217" s="3"/>
      <c r="AL217" s="3"/>
      <c r="AM217" s="3"/>
      <c r="AN217" s="22"/>
      <c r="AO217" s="3"/>
      <c r="AP217" s="3"/>
      <c r="AQ217" s="3"/>
      <c r="AR217" s="3"/>
      <c r="AS217" s="3"/>
      <c r="AT217" s="3"/>
      <c r="AV217" s="22"/>
    </row>
    <row r="218" spans="10:48">
      <c r="J218" s="153"/>
      <c r="K218" s="154"/>
      <c r="L218" s="154"/>
      <c r="M218" s="314"/>
      <c r="N218" s="314"/>
      <c r="O218" s="314"/>
      <c r="P218" s="314"/>
      <c r="Q218" s="22"/>
      <c r="R218" s="3"/>
      <c r="S218" s="3"/>
      <c r="T218" s="3"/>
      <c r="U218" s="3"/>
      <c r="V218" s="3"/>
      <c r="W218" s="3"/>
      <c r="X218" s="3"/>
      <c r="Y218" s="3"/>
      <c r="Z218" s="3"/>
      <c r="AA218" s="57"/>
      <c r="AB218" s="57"/>
      <c r="AC218" s="16"/>
      <c r="AD218" s="16"/>
      <c r="AE218" s="57"/>
      <c r="AF218" s="3"/>
      <c r="AG218" s="3"/>
      <c r="AH218" s="3"/>
      <c r="AI218" s="3"/>
      <c r="AJ218" s="16"/>
      <c r="AK218" s="3"/>
      <c r="AL218" s="3"/>
      <c r="AM218" s="3"/>
      <c r="AN218" s="22"/>
      <c r="AO218" s="3"/>
      <c r="AP218" s="3"/>
      <c r="AQ218" s="3"/>
      <c r="AR218" s="3"/>
      <c r="AS218" s="3"/>
      <c r="AT218" s="3"/>
      <c r="AU218" s="22"/>
      <c r="AV218" s="22"/>
    </row>
    <row r="219" spans="10:48">
      <c r="J219" s="153"/>
      <c r="K219" s="154"/>
      <c r="L219" s="154"/>
      <c r="M219" s="314"/>
      <c r="N219" s="314"/>
      <c r="O219" s="314"/>
      <c r="P219" s="314"/>
      <c r="Q219" s="22"/>
      <c r="R219" s="3"/>
      <c r="S219" s="3"/>
      <c r="T219" s="3"/>
      <c r="U219" s="3"/>
      <c r="V219" s="3"/>
      <c r="W219" s="3"/>
      <c r="X219" s="3"/>
      <c r="Y219" s="3"/>
      <c r="Z219" s="3"/>
      <c r="AA219" s="57"/>
      <c r="AB219" s="57"/>
      <c r="AC219" s="16"/>
      <c r="AD219" s="16"/>
      <c r="AE219" s="57"/>
      <c r="AF219" s="3"/>
      <c r="AG219" s="3"/>
      <c r="AH219" s="3"/>
      <c r="AI219" s="3"/>
      <c r="AJ219" s="16"/>
      <c r="AK219" s="3"/>
      <c r="AL219" s="3"/>
      <c r="AM219" s="3"/>
      <c r="AN219" s="22"/>
      <c r="AO219" s="3"/>
      <c r="AP219" s="3"/>
      <c r="AQ219" s="3"/>
      <c r="AR219" s="3"/>
      <c r="AS219" s="3"/>
      <c r="AT219" s="3"/>
      <c r="AU219" s="22"/>
      <c r="AV219" s="22"/>
    </row>
    <row r="220" spans="10:48">
      <c r="J220" s="153"/>
      <c r="K220" s="154"/>
      <c r="L220" s="154"/>
      <c r="M220" s="314"/>
      <c r="N220" s="314"/>
      <c r="O220" s="314"/>
      <c r="P220" s="314"/>
      <c r="Q220" s="22"/>
      <c r="R220" s="3"/>
      <c r="S220" s="3"/>
      <c r="T220" s="3"/>
      <c r="U220" s="3"/>
      <c r="V220" s="3"/>
      <c r="W220" s="3"/>
      <c r="X220" s="3"/>
      <c r="Y220" s="3"/>
      <c r="Z220" s="3"/>
      <c r="AA220" s="57"/>
      <c r="AB220" s="57"/>
      <c r="AC220" s="16"/>
      <c r="AD220" s="16"/>
      <c r="AE220" s="57"/>
      <c r="AF220" s="3"/>
      <c r="AG220" s="3"/>
      <c r="AH220" s="3"/>
      <c r="AI220" s="3"/>
      <c r="AJ220" s="16"/>
      <c r="AK220" s="3"/>
      <c r="AL220" s="3"/>
      <c r="AM220" s="3"/>
      <c r="AN220" s="22"/>
      <c r="AO220" s="3"/>
      <c r="AP220" s="3"/>
      <c r="AQ220" s="3"/>
      <c r="AR220" s="3"/>
      <c r="AS220" s="3"/>
      <c r="AT220" s="3"/>
      <c r="AU220" s="22"/>
      <c r="AV220" s="22"/>
    </row>
    <row r="221" spans="10:48">
      <c r="J221" s="153"/>
      <c r="K221" s="154"/>
      <c r="L221" s="154"/>
      <c r="M221" s="314"/>
      <c r="N221" s="314"/>
      <c r="O221" s="314"/>
      <c r="P221" s="314"/>
      <c r="Q221" s="22"/>
      <c r="R221" s="3"/>
      <c r="S221" s="3"/>
      <c r="T221" s="3"/>
      <c r="U221" s="3"/>
      <c r="V221" s="3"/>
      <c r="W221" s="3"/>
      <c r="X221" s="3"/>
      <c r="Y221" s="3"/>
      <c r="Z221" s="3"/>
      <c r="AA221" s="57"/>
      <c r="AB221" s="57"/>
      <c r="AC221" s="16"/>
      <c r="AD221" s="16"/>
      <c r="AE221" s="57"/>
      <c r="AF221" s="3"/>
      <c r="AG221" s="3"/>
      <c r="AH221" s="3"/>
      <c r="AI221" s="3"/>
      <c r="AJ221" s="16"/>
      <c r="AK221" s="3"/>
      <c r="AL221" s="3"/>
      <c r="AM221" s="3"/>
      <c r="AN221" s="22"/>
      <c r="AO221" s="3"/>
      <c r="AP221" s="3"/>
      <c r="AQ221" s="3"/>
      <c r="AR221" s="3"/>
      <c r="AS221" s="3"/>
      <c r="AT221" s="3"/>
      <c r="AU221" s="22"/>
      <c r="AV221" s="22"/>
    </row>
    <row r="222" spans="10:48">
      <c r="J222" s="153"/>
      <c r="K222" s="154"/>
      <c r="L222" s="154"/>
      <c r="M222" s="314"/>
      <c r="N222" s="314"/>
      <c r="O222" s="314"/>
      <c r="P222" s="314"/>
      <c r="Q222" s="22"/>
      <c r="R222" s="3"/>
      <c r="S222" s="3"/>
      <c r="T222" s="3"/>
      <c r="U222" s="3"/>
      <c r="V222" s="3"/>
      <c r="W222" s="3"/>
      <c r="X222" s="3"/>
      <c r="Y222" s="3"/>
      <c r="Z222" s="3"/>
      <c r="AA222" s="57"/>
      <c r="AB222" s="57"/>
      <c r="AC222" s="16"/>
      <c r="AD222" s="16"/>
      <c r="AE222" s="57"/>
      <c r="AF222" s="3"/>
      <c r="AG222" s="3"/>
      <c r="AH222" s="3"/>
      <c r="AI222" s="3"/>
      <c r="AJ222" s="16"/>
      <c r="AK222" s="3"/>
      <c r="AL222" s="3"/>
      <c r="AM222" s="3"/>
      <c r="AN222" s="22"/>
      <c r="AO222" s="3"/>
      <c r="AP222" s="3"/>
      <c r="AQ222" s="3"/>
      <c r="AR222" s="3"/>
      <c r="AS222" s="3"/>
      <c r="AT222" s="3"/>
      <c r="AU222" s="22"/>
      <c r="AV222" s="22"/>
    </row>
    <row r="223" spans="10:48">
      <c r="J223" s="153"/>
      <c r="K223" s="154"/>
      <c r="L223" s="154"/>
      <c r="M223" s="314"/>
      <c r="N223" s="314"/>
      <c r="O223" s="314"/>
      <c r="P223" s="314"/>
      <c r="Q223" s="22"/>
      <c r="R223" s="3"/>
      <c r="S223" s="3"/>
      <c r="T223" s="3"/>
      <c r="U223" s="3"/>
      <c r="V223" s="3"/>
      <c r="W223" s="3"/>
      <c r="X223" s="3"/>
      <c r="Y223" s="3"/>
      <c r="Z223" s="3"/>
      <c r="AA223" s="57"/>
      <c r="AB223" s="57"/>
      <c r="AC223" s="16"/>
      <c r="AD223" s="16"/>
      <c r="AE223" s="57"/>
      <c r="AF223" s="3"/>
      <c r="AG223" s="3"/>
      <c r="AH223" s="3"/>
      <c r="AI223" s="3"/>
      <c r="AJ223" s="16"/>
      <c r="AK223" s="3"/>
      <c r="AL223" s="3"/>
      <c r="AM223" s="3"/>
      <c r="AN223" s="22"/>
      <c r="AO223" s="3"/>
      <c r="AP223" s="3"/>
      <c r="AQ223" s="3"/>
      <c r="AR223" s="3"/>
      <c r="AS223" s="3"/>
      <c r="AT223" s="3"/>
      <c r="AU223" s="22"/>
      <c r="AV223" s="22"/>
    </row>
    <row r="224" spans="10:48">
      <c r="J224" s="153"/>
      <c r="K224" s="154"/>
      <c r="L224" s="154"/>
      <c r="M224" s="314"/>
      <c r="N224" s="314"/>
      <c r="O224" s="314"/>
      <c r="P224" s="314"/>
      <c r="Q224" s="22"/>
      <c r="R224" s="3"/>
      <c r="S224" s="3"/>
      <c r="T224" s="3"/>
      <c r="U224" s="3"/>
      <c r="V224" s="3"/>
      <c r="W224" s="3"/>
      <c r="X224" s="3"/>
      <c r="Y224" s="3"/>
      <c r="Z224" s="3"/>
      <c r="AA224" s="57"/>
      <c r="AB224" s="57"/>
      <c r="AC224" s="16"/>
      <c r="AD224" s="16"/>
      <c r="AE224" s="57"/>
      <c r="AF224" s="3"/>
      <c r="AG224" s="3"/>
      <c r="AH224" s="3"/>
      <c r="AI224" s="3"/>
      <c r="AJ224" s="16"/>
      <c r="AK224" s="3"/>
      <c r="AL224" s="3"/>
      <c r="AM224" s="3"/>
      <c r="AN224" s="22"/>
      <c r="AO224" s="3"/>
      <c r="AP224" s="3"/>
      <c r="AQ224" s="3"/>
      <c r="AR224" s="3"/>
      <c r="AS224" s="3"/>
      <c r="AT224" s="3"/>
      <c r="AU224" s="22"/>
      <c r="AV224" s="22"/>
    </row>
    <row r="225" spans="10:48">
      <c r="J225" s="153"/>
      <c r="K225" s="154"/>
      <c r="L225" s="154"/>
      <c r="M225" s="314"/>
      <c r="N225" s="314"/>
      <c r="O225" s="314"/>
      <c r="P225" s="314"/>
      <c r="Q225" s="22"/>
      <c r="R225" s="3"/>
      <c r="S225" s="3"/>
      <c r="T225" s="3"/>
      <c r="U225" s="3"/>
      <c r="V225" s="3"/>
      <c r="W225" s="3"/>
      <c r="X225" s="3"/>
      <c r="Y225" s="3"/>
      <c r="Z225" s="3"/>
      <c r="AA225" s="57"/>
      <c r="AB225" s="57"/>
      <c r="AC225" s="16"/>
      <c r="AD225" s="16"/>
      <c r="AE225" s="57"/>
      <c r="AF225" s="3"/>
      <c r="AG225" s="3"/>
      <c r="AH225" s="3"/>
      <c r="AI225" s="3"/>
      <c r="AJ225" s="16"/>
      <c r="AK225" s="3"/>
      <c r="AL225" s="3"/>
      <c r="AM225" s="3"/>
      <c r="AN225" s="22"/>
      <c r="AO225" s="3"/>
      <c r="AP225" s="3"/>
      <c r="AQ225" s="3"/>
      <c r="AR225" s="3"/>
      <c r="AS225" s="3"/>
      <c r="AT225" s="3"/>
      <c r="AU225" s="22"/>
      <c r="AV225" s="22"/>
    </row>
    <row r="226" spans="10:48">
      <c r="J226" s="153"/>
      <c r="K226" s="154"/>
      <c r="L226" s="154"/>
      <c r="M226" s="314"/>
      <c r="N226" s="314"/>
      <c r="O226" s="314"/>
      <c r="P226" s="314"/>
      <c r="Q226" s="22"/>
      <c r="R226" s="3"/>
      <c r="S226" s="3"/>
      <c r="T226" s="3"/>
      <c r="U226" s="3"/>
      <c r="V226" s="3"/>
      <c r="W226" s="3"/>
      <c r="X226" s="3"/>
      <c r="Y226" s="3"/>
      <c r="Z226" s="3"/>
      <c r="AA226" s="57"/>
      <c r="AB226" s="57"/>
      <c r="AC226" s="16"/>
      <c r="AD226" s="16"/>
      <c r="AE226" s="57"/>
      <c r="AF226" s="3"/>
      <c r="AG226" s="3"/>
      <c r="AH226" s="3"/>
      <c r="AI226" s="3"/>
      <c r="AJ226" s="16"/>
      <c r="AK226" s="3"/>
      <c r="AL226" s="3"/>
      <c r="AM226" s="3"/>
      <c r="AN226" s="22"/>
      <c r="AO226" s="3"/>
      <c r="AP226" s="3"/>
      <c r="AQ226" s="3"/>
      <c r="AR226" s="3"/>
      <c r="AS226" s="3"/>
      <c r="AT226" s="3"/>
      <c r="AU226" s="22"/>
      <c r="AV226" s="22"/>
    </row>
    <row r="227" spans="10:48">
      <c r="J227" s="153"/>
      <c r="K227" s="154"/>
      <c r="L227" s="154"/>
      <c r="M227" s="314"/>
      <c r="N227" s="314"/>
      <c r="O227" s="314"/>
      <c r="P227" s="314"/>
      <c r="Q227" s="22"/>
      <c r="R227" s="3"/>
      <c r="S227" s="3"/>
      <c r="T227" s="3"/>
      <c r="U227" s="3"/>
      <c r="V227" s="3"/>
      <c r="W227" s="3"/>
      <c r="X227" s="3"/>
      <c r="Y227" s="3"/>
      <c r="Z227" s="3"/>
      <c r="AA227" s="57"/>
      <c r="AB227" s="57"/>
      <c r="AC227" s="16"/>
      <c r="AD227" s="16"/>
      <c r="AE227" s="57"/>
      <c r="AF227" s="3"/>
      <c r="AG227" s="3"/>
      <c r="AH227" s="3"/>
      <c r="AI227" s="3"/>
      <c r="AJ227" s="16"/>
      <c r="AK227" s="3"/>
      <c r="AL227" s="3"/>
      <c r="AM227" s="3"/>
      <c r="AN227" s="22"/>
      <c r="AO227" s="3"/>
      <c r="AP227" s="3"/>
      <c r="AQ227" s="3"/>
      <c r="AR227" s="3"/>
      <c r="AS227" s="3"/>
      <c r="AT227" s="3"/>
      <c r="AU227" s="22"/>
      <c r="AV227" s="22"/>
    </row>
    <row r="228" spans="10:48">
      <c r="J228" s="153"/>
      <c r="K228" s="154"/>
      <c r="L228" s="154"/>
      <c r="M228" s="314"/>
      <c r="N228" s="314"/>
      <c r="O228" s="314"/>
      <c r="P228" s="314"/>
      <c r="Q228" s="22"/>
      <c r="R228" s="3"/>
      <c r="S228" s="3"/>
      <c r="T228" s="3"/>
      <c r="U228" s="3"/>
      <c r="V228" s="3"/>
      <c r="W228" s="3"/>
      <c r="X228" s="3"/>
      <c r="Y228" s="3"/>
      <c r="Z228" s="3"/>
      <c r="AA228" s="57"/>
      <c r="AB228" s="57"/>
      <c r="AC228" s="16"/>
      <c r="AD228" s="16"/>
      <c r="AE228" s="57"/>
      <c r="AF228" s="3"/>
      <c r="AG228" s="3"/>
      <c r="AH228" s="3"/>
      <c r="AI228" s="3"/>
      <c r="AJ228" s="16"/>
      <c r="AK228" s="3"/>
      <c r="AL228" s="3"/>
      <c r="AM228" s="3"/>
      <c r="AN228" s="22"/>
      <c r="AO228" s="3"/>
      <c r="AP228" s="3"/>
      <c r="AQ228" s="3"/>
      <c r="AR228" s="3"/>
      <c r="AS228" s="3"/>
      <c r="AT228" s="3"/>
      <c r="AU228" s="22"/>
      <c r="AV228" s="22"/>
    </row>
    <row r="229" spans="10:48">
      <c r="J229" s="153"/>
      <c r="K229" s="154"/>
      <c r="L229" s="154"/>
      <c r="M229" s="314"/>
      <c r="N229" s="314"/>
      <c r="O229" s="314"/>
      <c r="P229" s="314"/>
      <c r="Q229" s="22"/>
      <c r="R229" s="3"/>
      <c r="S229" s="3"/>
      <c r="T229" s="3"/>
      <c r="U229" s="3"/>
      <c r="V229" s="3"/>
      <c r="W229" s="3"/>
      <c r="X229" s="3"/>
      <c r="Y229" s="3"/>
      <c r="Z229" s="3"/>
      <c r="AA229" s="57"/>
      <c r="AB229" s="57"/>
      <c r="AC229" s="16"/>
      <c r="AD229" s="16"/>
      <c r="AE229" s="57"/>
      <c r="AF229" s="3"/>
      <c r="AG229" s="3"/>
      <c r="AH229" s="3"/>
      <c r="AI229" s="3"/>
      <c r="AJ229" s="16"/>
      <c r="AK229" s="3"/>
      <c r="AL229" s="3"/>
      <c r="AM229" s="3"/>
      <c r="AN229" s="22"/>
      <c r="AO229" s="3"/>
      <c r="AP229" s="3"/>
      <c r="AQ229" s="3"/>
      <c r="AR229" s="3"/>
      <c r="AS229" s="3"/>
      <c r="AT229" s="3"/>
      <c r="AU229" s="22"/>
      <c r="AV229" s="22"/>
    </row>
    <row r="230" spans="10:48">
      <c r="J230" s="153"/>
      <c r="K230" s="154"/>
      <c r="L230" s="154"/>
      <c r="M230" s="314"/>
      <c r="N230" s="314"/>
      <c r="O230" s="314"/>
      <c r="P230" s="314"/>
      <c r="Q230" s="22"/>
      <c r="R230" s="3"/>
      <c r="S230" s="3"/>
      <c r="T230" s="3"/>
      <c r="U230" s="3"/>
      <c r="V230" s="3"/>
      <c r="W230" s="3"/>
      <c r="X230" s="3"/>
      <c r="Y230" s="3"/>
      <c r="Z230" s="3"/>
      <c r="AA230" s="57"/>
      <c r="AB230" s="57"/>
      <c r="AC230" s="16"/>
      <c r="AD230" s="16"/>
      <c r="AE230" s="57"/>
      <c r="AF230" s="3"/>
      <c r="AG230" s="3"/>
      <c r="AH230" s="3"/>
      <c r="AI230" s="3"/>
      <c r="AJ230" s="16"/>
      <c r="AK230" s="3"/>
      <c r="AL230" s="3"/>
      <c r="AM230" s="3"/>
      <c r="AN230" s="22"/>
      <c r="AO230" s="3"/>
      <c r="AP230" s="3"/>
      <c r="AQ230" s="3"/>
      <c r="AR230" s="3"/>
      <c r="AS230" s="3"/>
      <c r="AT230" s="3"/>
      <c r="AU230" s="22"/>
      <c r="AV230" s="22"/>
    </row>
    <row r="231" spans="10:48">
      <c r="J231" s="153"/>
      <c r="K231" s="154"/>
      <c r="L231" s="154"/>
      <c r="M231" s="314"/>
      <c r="N231" s="314"/>
      <c r="O231" s="314"/>
      <c r="P231" s="314"/>
      <c r="Q231" s="22"/>
      <c r="R231" s="3"/>
      <c r="S231" s="3"/>
      <c r="T231" s="3"/>
      <c r="U231" s="3"/>
      <c r="V231" s="3"/>
      <c r="W231" s="3"/>
      <c r="X231" s="3"/>
      <c r="Y231" s="3"/>
      <c r="Z231" s="3"/>
      <c r="AA231" s="57"/>
      <c r="AB231" s="57"/>
      <c r="AC231" s="16"/>
      <c r="AD231" s="16"/>
      <c r="AE231" s="57"/>
      <c r="AF231" s="3"/>
      <c r="AG231" s="3"/>
      <c r="AH231" s="3"/>
      <c r="AI231" s="3"/>
      <c r="AJ231" s="16"/>
      <c r="AK231" s="3"/>
      <c r="AL231" s="3"/>
      <c r="AM231" s="3"/>
      <c r="AN231" s="22"/>
      <c r="AO231" s="3"/>
      <c r="AP231" s="3"/>
      <c r="AQ231" s="3"/>
      <c r="AR231" s="3"/>
      <c r="AS231" s="3"/>
      <c r="AT231" s="3"/>
      <c r="AU231" s="22"/>
      <c r="AV231" s="22"/>
    </row>
    <row r="232" spans="10:48">
      <c r="J232" s="153"/>
      <c r="K232" s="154"/>
      <c r="L232" s="154"/>
      <c r="M232" s="314"/>
      <c r="N232" s="314"/>
      <c r="O232" s="314"/>
      <c r="P232" s="314"/>
      <c r="Q232" s="22"/>
      <c r="R232" s="3"/>
      <c r="S232" s="3"/>
      <c r="T232" s="3"/>
      <c r="U232" s="3"/>
      <c r="V232" s="3"/>
      <c r="W232" s="3"/>
      <c r="X232" s="3"/>
      <c r="Y232" s="3"/>
      <c r="Z232" s="3"/>
      <c r="AA232" s="57"/>
      <c r="AB232" s="57"/>
      <c r="AC232" s="16"/>
      <c r="AD232" s="16"/>
      <c r="AE232" s="57"/>
      <c r="AF232" s="3"/>
      <c r="AG232" s="3"/>
      <c r="AH232" s="3"/>
      <c r="AI232" s="3"/>
      <c r="AJ232" s="16"/>
      <c r="AK232" s="3"/>
      <c r="AL232" s="3"/>
      <c r="AM232" s="3"/>
      <c r="AN232" s="22"/>
      <c r="AO232" s="3"/>
      <c r="AP232" s="3"/>
      <c r="AQ232" s="3"/>
      <c r="AR232" s="3"/>
      <c r="AS232" s="3"/>
      <c r="AT232" s="3"/>
      <c r="AU232" s="22"/>
      <c r="AV232" s="22"/>
    </row>
    <row r="233" spans="10:48">
      <c r="J233" s="153"/>
      <c r="K233" s="154"/>
      <c r="L233" s="154"/>
      <c r="M233" s="314"/>
      <c r="N233" s="314"/>
      <c r="O233" s="314"/>
      <c r="P233" s="314"/>
      <c r="Q233" s="22"/>
      <c r="R233" s="3"/>
      <c r="S233" s="3"/>
      <c r="T233" s="3"/>
      <c r="U233" s="3"/>
      <c r="V233" s="3"/>
      <c r="W233" s="3"/>
      <c r="X233" s="3"/>
      <c r="Y233" s="3"/>
      <c r="Z233" s="3"/>
      <c r="AA233" s="57"/>
      <c r="AB233" s="57"/>
      <c r="AC233" s="16"/>
      <c r="AD233" s="16"/>
      <c r="AE233" s="57"/>
      <c r="AF233" s="3"/>
      <c r="AG233" s="3"/>
      <c r="AH233" s="3"/>
      <c r="AI233" s="3"/>
      <c r="AJ233" s="16"/>
      <c r="AK233" s="3"/>
      <c r="AL233" s="3"/>
      <c r="AM233" s="3"/>
      <c r="AN233" s="22"/>
      <c r="AO233" s="3"/>
      <c r="AP233" s="3"/>
      <c r="AQ233" s="3"/>
      <c r="AR233" s="3"/>
      <c r="AS233" s="3"/>
      <c r="AT233" s="3"/>
      <c r="AU233" s="22"/>
      <c r="AV233" s="22"/>
    </row>
    <row r="234" spans="10:48">
      <c r="J234" s="153"/>
      <c r="K234" s="154"/>
      <c r="L234" s="154"/>
      <c r="M234" s="314"/>
      <c r="N234" s="314"/>
      <c r="O234" s="314"/>
      <c r="P234" s="314"/>
      <c r="Q234" s="22"/>
      <c r="R234" s="3"/>
      <c r="S234" s="3"/>
      <c r="T234" s="3"/>
      <c r="U234" s="3"/>
      <c r="V234" s="3"/>
      <c r="W234" s="3"/>
      <c r="X234" s="3"/>
      <c r="Y234" s="3"/>
      <c r="Z234" s="3"/>
      <c r="AA234" s="57"/>
      <c r="AB234" s="57"/>
      <c r="AC234" s="16"/>
      <c r="AD234" s="16"/>
      <c r="AE234" s="57"/>
      <c r="AF234" s="3"/>
      <c r="AG234" s="3"/>
      <c r="AH234" s="3"/>
      <c r="AI234" s="3"/>
      <c r="AJ234" s="16"/>
      <c r="AK234" s="3"/>
      <c r="AL234" s="3"/>
      <c r="AM234" s="3"/>
      <c r="AN234" s="22"/>
      <c r="AO234" s="3"/>
      <c r="AP234" s="3"/>
      <c r="AQ234" s="3"/>
      <c r="AR234" s="3"/>
      <c r="AS234" s="3"/>
      <c r="AT234" s="3"/>
      <c r="AU234" s="22"/>
      <c r="AV234" s="22"/>
    </row>
    <row r="235" spans="10:48">
      <c r="J235" s="153"/>
      <c r="K235" s="154"/>
      <c r="L235" s="154"/>
      <c r="M235" s="314"/>
      <c r="N235" s="314"/>
      <c r="O235" s="314"/>
      <c r="P235" s="314"/>
      <c r="Q235" s="22"/>
      <c r="R235" s="3"/>
      <c r="S235" s="3"/>
      <c r="T235" s="3"/>
      <c r="U235" s="3"/>
      <c r="V235" s="3"/>
      <c r="W235" s="3"/>
      <c r="X235" s="3"/>
      <c r="Y235" s="3"/>
      <c r="Z235" s="3"/>
      <c r="AA235" s="57"/>
      <c r="AB235" s="57"/>
      <c r="AC235" s="16"/>
      <c r="AD235" s="16"/>
      <c r="AE235" s="57"/>
      <c r="AF235" s="3"/>
      <c r="AG235" s="3"/>
      <c r="AH235" s="3"/>
      <c r="AI235" s="3"/>
      <c r="AJ235" s="16"/>
      <c r="AK235" s="3"/>
      <c r="AL235" s="3"/>
      <c r="AM235" s="3"/>
      <c r="AN235" s="22"/>
      <c r="AO235" s="3"/>
      <c r="AP235" s="3"/>
      <c r="AQ235" s="3"/>
      <c r="AR235" s="3"/>
      <c r="AS235" s="3"/>
      <c r="AT235" s="3"/>
      <c r="AU235" s="22"/>
      <c r="AV235" s="22"/>
    </row>
    <row r="236" spans="10:48">
      <c r="J236" s="153"/>
      <c r="K236" s="154"/>
      <c r="L236" s="154"/>
      <c r="M236" s="314"/>
      <c r="N236" s="314"/>
      <c r="O236" s="314"/>
      <c r="P236" s="314"/>
      <c r="Q236" s="22"/>
      <c r="R236" s="3"/>
      <c r="S236" s="3"/>
      <c r="T236" s="3"/>
      <c r="U236" s="3"/>
      <c r="V236" s="3"/>
      <c r="W236" s="3"/>
      <c r="X236" s="3"/>
      <c r="Y236" s="3"/>
      <c r="Z236" s="3"/>
      <c r="AA236" s="57"/>
      <c r="AB236" s="57"/>
      <c r="AC236" s="16"/>
      <c r="AD236" s="16"/>
      <c r="AE236" s="57"/>
      <c r="AF236" s="3"/>
      <c r="AG236" s="3"/>
      <c r="AH236" s="3"/>
      <c r="AI236" s="3"/>
      <c r="AJ236" s="16"/>
      <c r="AK236" s="3"/>
      <c r="AL236" s="3"/>
      <c r="AM236" s="3"/>
      <c r="AN236" s="22"/>
      <c r="AO236" s="3"/>
      <c r="AP236" s="3"/>
      <c r="AQ236" s="3"/>
      <c r="AR236" s="3"/>
      <c r="AS236" s="3"/>
      <c r="AT236" s="3"/>
      <c r="AU236" s="22"/>
      <c r="AV236" s="22"/>
    </row>
    <row r="237" spans="10:48">
      <c r="J237" s="153"/>
      <c r="K237" s="154"/>
      <c r="L237" s="154"/>
      <c r="M237" s="314"/>
      <c r="N237" s="314"/>
      <c r="O237" s="314"/>
      <c r="P237" s="314"/>
      <c r="Q237" s="22"/>
      <c r="R237" s="3"/>
      <c r="S237" s="3"/>
      <c r="T237" s="3"/>
      <c r="U237" s="3"/>
      <c r="V237" s="3"/>
      <c r="W237" s="3"/>
      <c r="X237" s="3"/>
      <c r="Y237" s="3"/>
      <c r="Z237" s="3"/>
      <c r="AA237" s="57"/>
      <c r="AB237" s="57"/>
      <c r="AC237" s="16"/>
      <c r="AD237" s="16"/>
      <c r="AE237" s="57"/>
      <c r="AF237" s="3"/>
      <c r="AG237" s="3"/>
      <c r="AH237" s="3"/>
      <c r="AI237" s="3"/>
      <c r="AJ237" s="16"/>
      <c r="AK237" s="3"/>
      <c r="AL237" s="3"/>
      <c r="AM237" s="3"/>
      <c r="AN237" s="22"/>
      <c r="AO237" s="3"/>
      <c r="AP237" s="3"/>
      <c r="AQ237" s="3"/>
      <c r="AR237" s="3"/>
      <c r="AS237" s="3"/>
      <c r="AT237" s="3"/>
      <c r="AU237" s="22"/>
      <c r="AV237" s="22"/>
    </row>
    <row r="238" spans="10:48">
      <c r="J238" s="153"/>
      <c r="K238" s="154"/>
      <c r="L238" s="154"/>
      <c r="M238" s="314"/>
      <c r="N238" s="314"/>
      <c r="O238" s="314"/>
      <c r="P238" s="314"/>
      <c r="Q238" s="22"/>
      <c r="R238" s="3"/>
      <c r="S238" s="3"/>
      <c r="T238" s="3"/>
      <c r="U238" s="3"/>
      <c r="V238" s="3"/>
      <c r="W238" s="3"/>
      <c r="X238" s="3"/>
      <c r="Y238" s="3"/>
      <c r="Z238" s="3"/>
      <c r="AA238" s="57"/>
      <c r="AB238" s="57"/>
      <c r="AC238" s="16"/>
      <c r="AD238" s="16"/>
      <c r="AE238" s="57"/>
      <c r="AF238" s="3"/>
      <c r="AG238" s="3"/>
      <c r="AH238" s="3"/>
      <c r="AI238" s="3"/>
      <c r="AJ238" s="16"/>
      <c r="AK238" s="3"/>
      <c r="AL238" s="3"/>
      <c r="AM238" s="3"/>
      <c r="AN238" s="22"/>
      <c r="AO238" s="3"/>
      <c r="AP238" s="3"/>
      <c r="AQ238" s="3"/>
      <c r="AR238" s="3"/>
      <c r="AS238" s="3"/>
      <c r="AT238" s="3"/>
      <c r="AU238" s="22"/>
      <c r="AV238" s="22"/>
    </row>
    <row r="239" spans="10:48">
      <c r="J239" s="153"/>
      <c r="K239" s="154"/>
      <c r="L239" s="154"/>
      <c r="M239" s="314"/>
      <c r="N239" s="314"/>
      <c r="O239" s="314"/>
      <c r="P239" s="314"/>
      <c r="Q239" s="22"/>
      <c r="R239" s="3"/>
      <c r="S239" s="3"/>
      <c r="T239" s="3"/>
      <c r="U239" s="3"/>
      <c r="V239" s="3"/>
      <c r="W239" s="3"/>
      <c r="X239" s="3"/>
      <c r="Y239" s="3"/>
      <c r="Z239" s="3"/>
      <c r="AA239" s="57"/>
      <c r="AB239" s="57"/>
      <c r="AC239" s="16"/>
      <c r="AD239" s="16"/>
      <c r="AE239" s="57"/>
      <c r="AF239" s="3"/>
      <c r="AG239" s="3"/>
      <c r="AH239" s="3"/>
      <c r="AI239" s="3"/>
      <c r="AJ239" s="16"/>
      <c r="AK239" s="3"/>
      <c r="AL239" s="3"/>
      <c r="AM239" s="3"/>
      <c r="AN239" s="22"/>
      <c r="AO239" s="3"/>
      <c r="AP239" s="3"/>
      <c r="AQ239" s="3"/>
      <c r="AR239" s="3"/>
      <c r="AS239" s="3"/>
      <c r="AT239" s="3"/>
      <c r="AU239" s="22"/>
      <c r="AV239" s="22"/>
    </row>
    <row r="240" spans="10:48">
      <c r="J240" s="153"/>
      <c r="K240" s="154"/>
      <c r="L240" s="154"/>
      <c r="M240" s="314"/>
      <c r="N240" s="314"/>
      <c r="O240" s="314"/>
      <c r="P240" s="314"/>
      <c r="Q240" s="22"/>
      <c r="R240" s="3"/>
      <c r="S240" s="3"/>
      <c r="T240" s="3"/>
      <c r="U240" s="3"/>
      <c r="V240" s="3"/>
      <c r="W240" s="3"/>
      <c r="X240" s="3"/>
      <c r="Y240" s="3"/>
      <c r="Z240" s="3"/>
      <c r="AA240" s="57"/>
      <c r="AB240" s="57"/>
      <c r="AC240" s="16"/>
      <c r="AD240" s="16"/>
      <c r="AE240" s="57"/>
      <c r="AF240" s="3"/>
      <c r="AG240" s="3"/>
      <c r="AH240" s="3"/>
      <c r="AI240" s="3"/>
      <c r="AJ240" s="16"/>
      <c r="AK240" s="3"/>
      <c r="AL240" s="3"/>
      <c r="AM240" s="3"/>
      <c r="AN240" s="22"/>
      <c r="AO240" s="3"/>
      <c r="AP240" s="3"/>
      <c r="AQ240" s="3"/>
      <c r="AR240" s="3"/>
      <c r="AS240" s="3"/>
      <c r="AT240" s="3"/>
      <c r="AU240" s="22"/>
      <c r="AV240" s="22"/>
    </row>
    <row r="241" spans="10:48">
      <c r="J241" s="153"/>
      <c r="K241" s="154"/>
      <c r="L241" s="154"/>
      <c r="M241" s="314"/>
      <c r="N241" s="314"/>
      <c r="O241" s="314"/>
      <c r="P241" s="314"/>
      <c r="Q241" s="22"/>
      <c r="R241" s="3"/>
      <c r="S241" s="3"/>
      <c r="T241" s="3"/>
      <c r="U241" s="3"/>
      <c r="V241" s="3"/>
      <c r="W241" s="3"/>
      <c r="X241" s="3"/>
      <c r="Y241" s="3"/>
      <c r="Z241" s="3"/>
      <c r="AA241" s="57"/>
      <c r="AB241" s="57"/>
      <c r="AC241" s="16"/>
      <c r="AD241" s="16"/>
      <c r="AE241" s="57"/>
      <c r="AF241" s="3"/>
      <c r="AG241" s="3"/>
      <c r="AH241" s="3"/>
      <c r="AI241" s="3"/>
      <c r="AJ241" s="16"/>
      <c r="AK241" s="3"/>
      <c r="AL241" s="3"/>
      <c r="AM241" s="3"/>
      <c r="AN241" s="22"/>
      <c r="AO241" s="3"/>
      <c r="AP241" s="3"/>
      <c r="AQ241" s="3"/>
      <c r="AR241" s="3"/>
      <c r="AS241" s="3"/>
      <c r="AT241" s="3"/>
      <c r="AU241" s="22"/>
      <c r="AV241" s="22"/>
    </row>
    <row r="242" spans="10:48">
      <c r="J242" s="153"/>
      <c r="K242" s="154"/>
      <c r="L242" s="154"/>
      <c r="M242" s="314"/>
      <c r="N242" s="314"/>
      <c r="O242" s="314"/>
      <c r="P242" s="314"/>
      <c r="Q242" s="22"/>
      <c r="R242" s="3"/>
      <c r="S242" s="3"/>
      <c r="T242" s="3"/>
      <c r="U242" s="3"/>
      <c r="V242" s="3"/>
      <c r="W242" s="3"/>
      <c r="X242" s="3"/>
      <c r="Y242" s="3"/>
      <c r="Z242" s="3"/>
      <c r="AA242" s="57"/>
      <c r="AB242" s="57"/>
      <c r="AC242" s="16"/>
      <c r="AD242" s="16"/>
      <c r="AE242" s="57"/>
      <c r="AF242" s="3"/>
      <c r="AG242" s="3"/>
      <c r="AH242" s="3"/>
      <c r="AI242" s="3"/>
      <c r="AJ242" s="16"/>
      <c r="AK242" s="3"/>
      <c r="AL242" s="3"/>
      <c r="AM242" s="3"/>
      <c r="AN242" s="22"/>
      <c r="AO242" s="3"/>
      <c r="AP242" s="3"/>
      <c r="AQ242" s="3"/>
      <c r="AR242" s="3"/>
      <c r="AS242" s="3"/>
      <c r="AT242" s="3"/>
      <c r="AU242" s="22"/>
      <c r="AV242" s="22"/>
    </row>
    <row r="243" spans="10:48">
      <c r="J243" s="153"/>
      <c r="K243" s="154"/>
      <c r="L243" s="154"/>
      <c r="M243" s="314"/>
      <c r="N243" s="314"/>
      <c r="O243" s="314"/>
      <c r="P243" s="314"/>
      <c r="Q243" s="22"/>
      <c r="R243" s="3"/>
      <c r="S243" s="3"/>
      <c r="T243" s="3"/>
      <c r="U243" s="3"/>
      <c r="V243" s="3"/>
      <c r="W243" s="3"/>
      <c r="X243" s="3"/>
      <c r="Y243" s="3"/>
      <c r="Z243" s="3"/>
      <c r="AA243" s="57"/>
      <c r="AB243" s="57"/>
      <c r="AC243" s="16"/>
      <c r="AD243" s="16"/>
      <c r="AE243" s="57"/>
      <c r="AF243" s="3"/>
      <c r="AG243" s="3"/>
      <c r="AH243" s="3"/>
      <c r="AI243" s="3"/>
      <c r="AJ243" s="16"/>
      <c r="AK243" s="3"/>
      <c r="AL243" s="3"/>
      <c r="AM243" s="3"/>
      <c r="AN243" s="22"/>
      <c r="AO243" s="3"/>
      <c r="AP243" s="3"/>
      <c r="AQ243" s="3"/>
      <c r="AR243" s="3"/>
      <c r="AS243" s="3"/>
      <c r="AT243" s="3"/>
      <c r="AU243" s="22"/>
      <c r="AV243" s="22"/>
    </row>
    <row r="244" spans="10:48">
      <c r="J244" s="153"/>
      <c r="K244" s="154"/>
      <c r="L244" s="154"/>
      <c r="M244" s="314"/>
      <c r="N244" s="314"/>
      <c r="O244" s="314"/>
      <c r="P244" s="314"/>
      <c r="Q244" s="22"/>
      <c r="R244" s="3"/>
      <c r="S244" s="3"/>
      <c r="T244" s="3"/>
      <c r="U244" s="3"/>
      <c r="V244" s="3"/>
      <c r="W244" s="3"/>
      <c r="X244" s="3"/>
      <c r="Y244" s="3"/>
      <c r="Z244" s="3"/>
      <c r="AA244" s="57"/>
      <c r="AB244" s="57"/>
      <c r="AC244" s="16"/>
      <c r="AD244" s="16"/>
      <c r="AE244" s="57"/>
      <c r="AF244" s="3"/>
      <c r="AG244" s="3"/>
      <c r="AH244" s="3"/>
      <c r="AI244" s="3"/>
      <c r="AJ244" s="16"/>
      <c r="AK244" s="3"/>
      <c r="AL244" s="3"/>
      <c r="AM244" s="3"/>
      <c r="AN244" s="22"/>
      <c r="AO244" s="3"/>
      <c r="AP244" s="3"/>
      <c r="AQ244" s="3"/>
      <c r="AR244" s="3"/>
      <c r="AS244" s="3"/>
      <c r="AT244" s="3"/>
      <c r="AU244" s="22"/>
      <c r="AV244" s="22"/>
    </row>
    <row r="245" spans="10:48">
      <c r="J245" s="153"/>
      <c r="K245" s="154"/>
      <c r="L245" s="154"/>
      <c r="M245" s="314"/>
      <c r="N245" s="314"/>
      <c r="O245" s="314"/>
      <c r="P245" s="314"/>
      <c r="Q245" s="22"/>
      <c r="R245" s="3"/>
      <c r="S245" s="3"/>
      <c r="T245" s="3"/>
      <c r="U245" s="3"/>
      <c r="V245" s="3"/>
      <c r="W245" s="3"/>
      <c r="X245" s="3"/>
      <c r="Y245" s="3"/>
      <c r="Z245" s="3"/>
      <c r="AA245" s="57"/>
      <c r="AB245" s="57"/>
      <c r="AC245" s="16"/>
      <c r="AD245" s="16"/>
      <c r="AE245" s="57"/>
      <c r="AF245" s="3"/>
      <c r="AG245" s="3"/>
      <c r="AH245" s="3"/>
      <c r="AI245" s="3"/>
      <c r="AJ245" s="16"/>
      <c r="AK245" s="3"/>
      <c r="AL245" s="3"/>
      <c r="AM245" s="3"/>
      <c r="AN245" s="22"/>
      <c r="AO245" s="3"/>
      <c r="AP245" s="3"/>
      <c r="AQ245" s="3"/>
      <c r="AR245" s="3"/>
      <c r="AS245" s="3"/>
      <c r="AT245" s="3"/>
      <c r="AU245" s="22"/>
      <c r="AV245" s="22"/>
    </row>
    <row r="246" spans="10:48">
      <c r="J246" s="153"/>
      <c r="K246" s="154"/>
      <c r="L246" s="154"/>
      <c r="M246" s="314"/>
      <c r="N246" s="314"/>
      <c r="O246" s="314"/>
      <c r="P246" s="314"/>
      <c r="Q246" s="22"/>
      <c r="R246" s="3"/>
      <c r="S246" s="3"/>
      <c r="T246" s="3"/>
      <c r="U246" s="3"/>
      <c r="V246" s="3"/>
      <c r="W246" s="3"/>
      <c r="X246" s="3"/>
      <c r="Y246" s="3"/>
      <c r="Z246" s="3"/>
      <c r="AA246" s="57"/>
      <c r="AB246" s="57"/>
      <c r="AC246" s="16"/>
      <c r="AD246" s="16"/>
      <c r="AE246" s="57"/>
      <c r="AF246" s="3"/>
      <c r="AG246" s="3"/>
      <c r="AH246" s="3"/>
      <c r="AI246" s="3"/>
      <c r="AJ246" s="16"/>
      <c r="AK246" s="3"/>
      <c r="AL246" s="3"/>
      <c r="AM246" s="3"/>
      <c r="AN246" s="22"/>
      <c r="AO246" s="3"/>
      <c r="AP246" s="3"/>
      <c r="AQ246" s="3"/>
      <c r="AR246" s="3"/>
      <c r="AS246" s="3"/>
      <c r="AT246" s="3"/>
      <c r="AU246" s="22"/>
      <c r="AV246" s="22"/>
    </row>
    <row r="247" spans="10:48">
      <c r="J247" s="153"/>
      <c r="K247" s="154"/>
      <c r="L247" s="154"/>
      <c r="M247" s="314"/>
      <c r="N247" s="314"/>
      <c r="O247" s="314"/>
      <c r="P247" s="314"/>
      <c r="Q247" s="22"/>
      <c r="R247" s="3"/>
      <c r="S247" s="3"/>
      <c r="T247" s="3"/>
      <c r="U247" s="3"/>
      <c r="V247" s="3"/>
      <c r="W247" s="3"/>
      <c r="X247" s="3"/>
      <c r="Y247" s="3"/>
      <c r="Z247" s="3"/>
      <c r="AA247" s="57"/>
      <c r="AB247" s="57"/>
      <c r="AC247" s="16"/>
      <c r="AD247" s="16"/>
      <c r="AE247" s="57"/>
      <c r="AF247" s="3"/>
      <c r="AG247" s="3"/>
      <c r="AH247" s="3"/>
      <c r="AI247" s="3"/>
      <c r="AJ247" s="16"/>
      <c r="AK247" s="3"/>
      <c r="AL247" s="3"/>
      <c r="AM247" s="3"/>
      <c r="AN247" s="22"/>
      <c r="AO247" s="3"/>
      <c r="AP247" s="3"/>
      <c r="AQ247" s="3"/>
      <c r="AR247" s="3"/>
      <c r="AS247" s="3"/>
      <c r="AT247" s="3"/>
      <c r="AU247" s="22"/>
      <c r="AV247" s="22"/>
    </row>
    <row r="248" spans="10:48">
      <c r="J248" s="153"/>
      <c r="K248" s="154"/>
      <c r="L248" s="154"/>
      <c r="M248" s="314"/>
      <c r="N248" s="314"/>
      <c r="O248" s="314"/>
      <c r="P248" s="314"/>
      <c r="Q248" s="22"/>
      <c r="R248" s="3"/>
      <c r="S248" s="3"/>
      <c r="T248" s="3"/>
      <c r="U248" s="3"/>
      <c r="V248" s="3"/>
      <c r="W248" s="3"/>
      <c r="X248" s="3"/>
      <c r="Y248" s="3"/>
      <c r="Z248" s="3"/>
      <c r="AA248" s="57"/>
      <c r="AB248" s="57"/>
      <c r="AC248" s="16"/>
      <c r="AD248" s="16"/>
      <c r="AE248" s="57"/>
      <c r="AF248" s="3"/>
      <c r="AG248" s="3"/>
      <c r="AH248" s="3"/>
      <c r="AI248" s="3"/>
      <c r="AJ248" s="16"/>
      <c r="AK248" s="3"/>
      <c r="AL248" s="3"/>
      <c r="AM248" s="3"/>
      <c r="AN248" s="22"/>
      <c r="AO248" s="3"/>
      <c r="AP248" s="3"/>
      <c r="AQ248" s="3"/>
      <c r="AR248" s="3"/>
      <c r="AS248" s="3"/>
      <c r="AT248" s="3"/>
      <c r="AU248" s="22"/>
      <c r="AV248" s="22"/>
    </row>
    <row r="249" spans="10:48">
      <c r="J249" s="153"/>
      <c r="K249" s="154"/>
      <c r="L249" s="154"/>
      <c r="M249" s="314"/>
      <c r="N249" s="314"/>
      <c r="O249" s="314"/>
      <c r="P249" s="314"/>
      <c r="Q249" s="22"/>
      <c r="R249" s="3"/>
      <c r="S249" s="3"/>
      <c r="T249" s="3"/>
      <c r="U249" s="3"/>
      <c r="V249" s="3"/>
      <c r="W249" s="3"/>
      <c r="X249" s="3"/>
      <c r="Y249" s="3"/>
      <c r="Z249" s="3"/>
      <c r="AA249" s="57"/>
      <c r="AB249" s="57"/>
      <c r="AC249" s="16"/>
      <c r="AD249" s="16"/>
      <c r="AE249" s="57"/>
      <c r="AF249" s="3"/>
      <c r="AG249" s="3"/>
      <c r="AH249" s="3"/>
      <c r="AI249" s="3"/>
      <c r="AJ249" s="16"/>
      <c r="AK249" s="3"/>
      <c r="AL249" s="3"/>
      <c r="AM249" s="3"/>
      <c r="AN249" s="22"/>
      <c r="AO249" s="3"/>
      <c r="AP249" s="3"/>
      <c r="AQ249" s="3"/>
      <c r="AR249" s="3"/>
      <c r="AS249" s="3"/>
      <c r="AT249" s="3"/>
      <c r="AU249" s="22"/>
      <c r="AV249" s="22"/>
    </row>
    <row r="250" spans="10:48">
      <c r="J250" s="153"/>
      <c r="K250" s="154"/>
      <c r="L250" s="154"/>
      <c r="M250" s="314"/>
      <c r="N250" s="314"/>
      <c r="O250" s="314"/>
      <c r="P250" s="314"/>
      <c r="Q250" s="22"/>
      <c r="R250" s="3"/>
      <c r="S250" s="3"/>
      <c r="T250" s="3"/>
      <c r="U250" s="3"/>
      <c r="V250" s="3"/>
      <c r="W250" s="3"/>
      <c r="X250" s="3"/>
      <c r="Y250" s="3"/>
      <c r="Z250" s="3"/>
      <c r="AA250" s="57"/>
      <c r="AB250" s="57"/>
      <c r="AC250" s="16"/>
      <c r="AD250" s="16"/>
      <c r="AE250" s="57"/>
      <c r="AF250" s="3"/>
      <c r="AG250" s="3"/>
      <c r="AH250" s="3"/>
      <c r="AI250" s="3"/>
      <c r="AJ250" s="16"/>
      <c r="AK250" s="3"/>
      <c r="AL250" s="3"/>
      <c r="AM250" s="3"/>
      <c r="AN250" s="22"/>
      <c r="AO250" s="3"/>
      <c r="AP250" s="3"/>
      <c r="AQ250" s="3"/>
      <c r="AR250" s="3"/>
      <c r="AS250" s="3"/>
      <c r="AT250" s="3"/>
      <c r="AU250" s="22"/>
      <c r="AV250" s="22"/>
    </row>
    <row r="251" spans="10:48">
      <c r="J251" s="153"/>
      <c r="K251" s="154"/>
      <c r="L251" s="154"/>
      <c r="M251" s="314"/>
      <c r="N251" s="314"/>
      <c r="O251" s="314"/>
      <c r="P251" s="314"/>
      <c r="Q251" s="22"/>
      <c r="R251" s="3"/>
      <c r="S251" s="3"/>
      <c r="T251" s="3"/>
      <c r="U251" s="3"/>
      <c r="V251" s="3"/>
      <c r="W251" s="3"/>
      <c r="X251" s="3"/>
      <c r="Y251" s="3"/>
      <c r="Z251" s="3"/>
      <c r="AA251" s="57"/>
      <c r="AB251" s="57"/>
      <c r="AC251" s="16"/>
      <c r="AD251" s="16"/>
      <c r="AE251" s="57"/>
      <c r="AF251" s="3"/>
      <c r="AG251" s="3"/>
      <c r="AH251" s="3"/>
      <c r="AI251" s="3"/>
      <c r="AJ251" s="16"/>
      <c r="AK251" s="3"/>
      <c r="AL251" s="3"/>
      <c r="AM251" s="3"/>
      <c r="AN251" s="22"/>
      <c r="AO251" s="3"/>
      <c r="AP251" s="3"/>
      <c r="AQ251" s="3"/>
      <c r="AR251" s="3"/>
      <c r="AS251" s="3"/>
      <c r="AT251" s="3"/>
      <c r="AU251" s="22"/>
      <c r="AV251" s="22"/>
    </row>
    <row r="252" spans="10:48">
      <c r="J252" s="153"/>
      <c r="K252" s="154"/>
      <c r="L252" s="154"/>
      <c r="M252" s="314"/>
      <c r="N252" s="314"/>
      <c r="O252" s="314"/>
      <c r="P252" s="314"/>
      <c r="Q252" s="22"/>
      <c r="R252" s="3"/>
      <c r="S252" s="3"/>
      <c r="T252" s="3"/>
      <c r="U252" s="3"/>
      <c r="V252" s="3"/>
      <c r="W252" s="3"/>
      <c r="X252" s="3"/>
      <c r="Y252" s="3"/>
      <c r="Z252" s="3"/>
      <c r="AA252" s="57"/>
      <c r="AB252" s="57"/>
      <c r="AC252" s="16"/>
      <c r="AD252" s="16"/>
      <c r="AE252" s="57"/>
      <c r="AF252" s="3"/>
      <c r="AG252" s="3"/>
      <c r="AH252" s="3"/>
      <c r="AI252" s="3"/>
      <c r="AJ252" s="16"/>
      <c r="AK252" s="3"/>
      <c r="AL252" s="3"/>
      <c r="AM252" s="3"/>
      <c r="AN252" s="22"/>
      <c r="AO252" s="3"/>
      <c r="AP252" s="3"/>
      <c r="AQ252" s="3"/>
      <c r="AR252" s="3"/>
      <c r="AS252" s="3"/>
      <c r="AT252" s="3"/>
      <c r="AU252" s="22"/>
      <c r="AV252" s="22"/>
    </row>
    <row r="253" spans="10:48">
      <c r="J253" s="153"/>
      <c r="K253" s="154"/>
      <c r="L253" s="154"/>
      <c r="M253" s="314"/>
      <c r="N253" s="314"/>
      <c r="O253" s="314"/>
      <c r="P253" s="314"/>
      <c r="Q253" s="22"/>
      <c r="R253" s="3"/>
      <c r="S253" s="3"/>
      <c r="T253" s="3"/>
      <c r="U253" s="3"/>
      <c r="V253" s="3"/>
      <c r="W253" s="3"/>
      <c r="X253" s="3"/>
      <c r="Y253" s="3"/>
      <c r="Z253" s="3"/>
      <c r="AA253" s="57"/>
      <c r="AB253" s="57"/>
      <c r="AC253" s="16"/>
      <c r="AD253" s="16"/>
      <c r="AE253" s="57"/>
      <c r="AF253" s="3"/>
      <c r="AG253" s="3"/>
      <c r="AH253" s="3"/>
      <c r="AI253" s="3"/>
      <c r="AJ253" s="16"/>
      <c r="AK253" s="3"/>
      <c r="AL253" s="3"/>
      <c r="AM253" s="3"/>
      <c r="AN253" s="22"/>
      <c r="AO253" s="3"/>
      <c r="AP253" s="3"/>
      <c r="AQ253" s="3"/>
      <c r="AR253" s="3"/>
      <c r="AS253" s="3"/>
      <c r="AT253" s="3"/>
      <c r="AU253" s="22"/>
      <c r="AV253" s="22"/>
    </row>
    <row r="254" spans="10:48">
      <c r="J254" s="153"/>
      <c r="K254" s="154"/>
      <c r="L254" s="154"/>
      <c r="M254" s="314"/>
      <c r="N254" s="314"/>
      <c r="O254" s="314"/>
      <c r="P254" s="314"/>
      <c r="Q254" s="22"/>
      <c r="R254" s="3"/>
      <c r="S254" s="3"/>
      <c r="T254" s="3"/>
      <c r="U254" s="3"/>
      <c r="V254" s="3"/>
      <c r="W254" s="3"/>
      <c r="X254" s="3"/>
      <c r="Y254" s="3"/>
      <c r="Z254" s="3"/>
      <c r="AA254" s="57"/>
      <c r="AB254" s="57"/>
      <c r="AC254" s="16"/>
      <c r="AD254" s="16"/>
      <c r="AE254" s="57"/>
      <c r="AF254" s="3"/>
      <c r="AG254" s="3"/>
      <c r="AH254" s="3"/>
      <c r="AI254" s="3"/>
      <c r="AJ254" s="16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22"/>
      <c r="AV254" s="22"/>
    </row>
    <row r="255" spans="10:48">
      <c r="J255" s="153"/>
      <c r="K255" s="154"/>
      <c r="L255" s="154"/>
      <c r="M255" s="314"/>
      <c r="N255" s="314"/>
      <c r="O255" s="314"/>
      <c r="P255" s="314"/>
      <c r="Q255" s="22"/>
      <c r="R255" s="3"/>
      <c r="S255" s="3"/>
      <c r="T255" s="3"/>
      <c r="U255" s="3"/>
      <c r="V255" s="3"/>
      <c r="W255" s="3"/>
      <c r="X255" s="3"/>
      <c r="Y255" s="3"/>
      <c r="Z255" s="3"/>
      <c r="AA255" s="57"/>
      <c r="AB255" s="57"/>
      <c r="AC255" s="16"/>
      <c r="AD255" s="16"/>
      <c r="AE255" s="57"/>
      <c r="AF255" s="3"/>
      <c r="AG255" s="3"/>
      <c r="AH255" s="3"/>
      <c r="AI255" s="3"/>
      <c r="AJ255" s="16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22"/>
      <c r="AV255" s="22"/>
    </row>
    <row r="256" spans="10:48">
      <c r="J256" s="153"/>
      <c r="K256" s="154"/>
      <c r="L256" s="154"/>
      <c r="M256" s="314"/>
      <c r="N256" s="314"/>
      <c r="O256" s="314"/>
      <c r="P256" s="314"/>
      <c r="Q256" s="22"/>
      <c r="R256" s="3"/>
      <c r="S256" s="3"/>
      <c r="T256" s="3"/>
      <c r="U256" s="3"/>
      <c r="V256" s="3"/>
      <c r="W256" s="3"/>
      <c r="X256" s="3"/>
      <c r="Y256" s="3"/>
      <c r="Z256" s="3"/>
      <c r="AA256" s="57"/>
      <c r="AB256" s="57"/>
      <c r="AC256" s="16"/>
      <c r="AD256" s="16"/>
      <c r="AE256" s="57"/>
      <c r="AF256" s="3"/>
      <c r="AG256" s="3"/>
      <c r="AH256" s="3"/>
      <c r="AI256" s="3"/>
      <c r="AJ256" s="16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22"/>
      <c r="AV256" s="22"/>
    </row>
    <row r="257" spans="10:48">
      <c r="J257" s="153"/>
      <c r="K257" s="154"/>
      <c r="L257" s="154"/>
      <c r="M257" s="314"/>
      <c r="N257" s="314"/>
      <c r="O257" s="314"/>
      <c r="P257" s="314"/>
      <c r="Q257" s="22"/>
      <c r="R257" s="3"/>
      <c r="S257" s="3"/>
      <c r="T257" s="3"/>
      <c r="U257" s="3"/>
      <c r="V257" s="3"/>
      <c r="W257" s="3"/>
      <c r="X257" s="3"/>
      <c r="Y257" s="3"/>
      <c r="Z257" s="3"/>
      <c r="AA257" s="57"/>
      <c r="AB257" s="57"/>
      <c r="AC257" s="16"/>
      <c r="AD257" s="16"/>
      <c r="AE257" s="57"/>
      <c r="AF257" s="3"/>
      <c r="AG257" s="3"/>
      <c r="AH257" s="3"/>
      <c r="AI257" s="3"/>
      <c r="AJ257" s="16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22"/>
      <c r="AV257" s="22"/>
    </row>
    <row r="258" spans="10:48">
      <c r="J258" s="153"/>
      <c r="K258" s="154"/>
      <c r="L258" s="154"/>
      <c r="M258" s="314"/>
      <c r="N258" s="314"/>
      <c r="O258" s="314"/>
      <c r="P258" s="314"/>
      <c r="Q258" s="22"/>
      <c r="R258" s="3"/>
      <c r="S258" s="3"/>
      <c r="T258" s="3"/>
      <c r="U258" s="3"/>
      <c r="V258" s="3"/>
      <c r="W258" s="3"/>
      <c r="X258" s="3"/>
      <c r="Y258" s="3"/>
      <c r="Z258" s="3"/>
      <c r="AA258" s="57"/>
      <c r="AB258" s="57"/>
      <c r="AC258" s="16"/>
      <c r="AD258" s="16"/>
      <c r="AE258" s="57"/>
      <c r="AF258" s="3"/>
      <c r="AG258" s="3"/>
      <c r="AH258" s="3"/>
      <c r="AI258" s="3"/>
      <c r="AJ258" s="16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22"/>
      <c r="AV258" s="22"/>
    </row>
    <row r="259" spans="10:48">
      <c r="J259" s="153"/>
      <c r="K259" s="154"/>
      <c r="L259" s="154"/>
      <c r="M259" s="314"/>
      <c r="N259" s="314"/>
      <c r="O259" s="314"/>
      <c r="P259" s="314"/>
      <c r="Q259" s="22"/>
      <c r="R259" s="3"/>
      <c r="S259" s="3"/>
      <c r="T259" s="3"/>
      <c r="U259" s="3"/>
      <c r="V259" s="3"/>
      <c r="W259" s="3"/>
      <c r="X259" s="3"/>
      <c r="Y259" s="3"/>
      <c r="Z259" s="3"/>
      <c r="AA259" s="57"/>
      <c r="AB259" s="57"/>
      <c r="AC259" s="16"/>
      <c r="AD259" s="16"/>
      <c r="AE259" s="57"/>
      <c r="AF259" s="3"/>
      <c r="AG259" s="3"/>
      <c r="AH259" s="3"/>
      <c r="AI259" s="3"/>
      <c r="AJ259" s="16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22"/>
      <c r="AV259" s="22"/>
    </row>
    <row r="260" spans="10:48">
      <c r="J260" s="153"/>
      <c r="K260" s="154"/>
      <c r="L260" s="154"/>
      <c r="M260" s="314"/>
      <c r="N260" s="314"/>
      <c r="O260" s="314"/>
      <c r="P260" s="314"/>
      <c r="Q260" s="22"/>
      <c r="R260" s="3"/>
      <c r="S260" s="3"/>
      <c r="T260" s="3"/>
      <c r="U260" s="3"/>
      <c r="V260" s="3"/>
      <c r="W260" s="3"/>
      <c r="X260" s="3"/>
      <c r="Y260" s="3"/>
      <c r="Z260" s="3"/>
      <c r="AA260" s="57"/>
      <c r="AB260" s="57"/>
      <c r="AC260" s="16"/>
      <c r="AD260" s="16"/>
      <c r="AE260" s="57"/>
      <c r="AF260" s="3"/>
      <c r="AG260" s="3"/>
      <c r="AH260" s="3"/>
      <c r="AI260" s="3"/>
      <c r="AJ260" s="16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22"/>
      <c r="AV260" s="22"/>
    </row>
    <row r="261" spans="10:48">
      <c r="J261" s="153"/>
      <c r="K261" s="154"/>
      <c r="L261" s="154"/>
      <c r="M261" s="314"/>
      <c r="N261" s="314"/>
      <c r="O261" s="314"/>
      <c r="P261" s="314"/>
      <c r="Q261" s="22"/>
      <c r="R261" s="3"/>
      <c r="S261" s="3"/>
      <c r="T261" s="3"/>
      <c r="U261" s="3"/>
      <c r="V261" s="3"/>
      <c r="W261" s="3"/>
      <c r="X261" s="3"/>
      <c r="Y261" s="3"/>
      <c r="Z261" s="3"/>
      <c r="AA261" s="57"/>
      <c r="AB261" s="57"/>
      <c r="AC261" s="16"/>
      <c r="AD261" s="16"/>
      <c r="AE261" s="57"/>
      <c r="AF261" s="3"/>
      <c r="AG261" s="3"/>
      <c r="AH261" s="3"/>
      <c r="AI261" s="3"/>
      <c r="AJ261" s="16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22"/>
      <c r="AV261" s="22"/>
    </row>
    <row r="262" spans="10:48">
      <c r="J262" s="153"/>
      <c r="K262" s="154"/>
      <c r="L262" s="154"/>
      <c r="M262" s="314"/>
      <c r="N262" s="314"/>
      <c r="O262" s="314"/>
      <c r="P262" s="314"/>
      <c r="Q262" s="22"/>
      <c r="R262" s="3"/>
      <c r="S262" s="3"/>
      <c r="T262" s="3"/>
      <c r="U262" s="3"/>
      <c r="V262" s="3"/>
      <c r="W262" s="3"/>
      <c r="X262" s="3"/>
      <c r="Y262" s="3"/>
      <c r="Z262" s="3"/>
      <c r="AA262" s="57"/>
      <c r="AB262" s="57"/>
      <c r="AC262" s="16"/>
      <c r="AD262" s="16"/>
      <c r="AE262" s="57"/>
      <c r="AF262" s="3"/>
      <c r="AG262" s="3"/>
      <c r="AH262" s="3"/>
      <c r="AI262" s="3"/>
      <c r="AJ262" s="16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22"/>
      <c r="AV262" s="22"/>
    </row>
    <row r="263" spans="10:48">
      <c r="J263" s="153"/>
      <c r="K263" s="154"/>
      <c r="L263" s="154"/>
      <c r="M263" s="314"/>
      <c r="N263" s="314"/>
      <c r="O263" s="314"/>
      <c r="P263" s="314"/>
      <c r="Q263" s="22"/>
      <c r="R263" s="3"/>
      <c r="S263" s="3"/>
      <c r="T263" s="3"/>
      <c r="U263" s="3"/>
      <c r="V263" s="3"/>
      <c r="W263" s="3"/>
      <c r="X263" s="3"/>
      <c r="Y263" s="3"/>
      <c r="Z263" s="3"/>
      <c r="AA263" s="57"/>
      <c r="AB263" s="57"/>
      <c r="AC263" s="16"/>
      <c r="AD263" s="16"/>
      <c r="AE263" s="57"/>
      <c r="AF263" s="3"/>
      <c r="AG263" s="3"/>
      <c r="AH263" s="3"/>
      <c r="AI263" s="3"/>
      <c r="AJ263" s="16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22"/>
      <c r="AV263" s="22"/>
    </row>
    <row r="264" spans="10:48">
      <c r="J264" s="153"/>
      <c r="K264" s="154"/>
      <c r="L264" s="154"/>
      <c r="M264" s="314"/>
      <c r="N264" s="314"/>
      <c r="O264" s="314"/>
      <c r="P264" s="314"/>
      <c r="Q264" s="22"/>
      <c r="R264" s="3"/>
      <c r="S264" s="3"/>
      <c r="T264" s="3"/>
      <c r="U264" s="3"/>
      <c r="V264" s="3"/>
      <c r="W264" s="3"/>
      <c r="X264" s="3"/>
      <c r="Y264" s="3"/>
      <c r="Z264" s="3"/>
      <c r="AA264" s="57"/>
      <c r="AB264" s="57"/>
      <c r="AC264" s="16"/>
      <c r="AD264" s="16"/>
      <c r="AE264" s="57"/>
      <c r="AF264" s="3"/>
      <c r="AG264" s="3"/>
      <c r="AH264" s="3"/>
      <c r="AI264" s="3"/>
      <c r="AJ264" s="16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22"/>
      <c r="AV264" s="22"/>
    </row>
    <row r="265" spans="10:48">
      <c r="J265" s="153"/>
      <c r="K265" s="154"/>
      <c r="L265" s="154"/>
      <c r="M265" s="314"/>
      <c r="N265" s="314"/>
      <c r="O265" s="314"/>
      <c r="P265" s="314"/>
      <c r="Q265" s="22"/>
      <c r="R265" s="3"/>
      <c r="S265" s="3"/>
      <c r="T265" s="3"/>
      <c r="U265" s="3"/>
      <c r="V265" s="3"/>
      <c r="W265" s="3"/>
      <c r="X265" s="3"/>
      <c r="Y265" s="3"/>
      <c r="Z265" s="3"/>
      <c r="AA265" s="57"/>
      <c r="AB265" s="57"/>
      <c r="AC265" s="16"/>
      <c r="AD265" s="16"/>
      <c r="AE265" s="57"/>
      <c r="AF265" s="3"/>
      <c r="AG265" s="3"/>
      <c r="AH265" s="3"/>
      <c r="AI265" s="3"/>
      <c r="AJ265" s="16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22"/>
      <c r="AV265" s="22"/>
    </row>
    <row r="266" spans="10:48">
      <c r="J266" s="153"/>
      <c r="K266" s="154"/>
      <c r="L266" s="154"/>
      <c r="M266" s="314"/>
      <c r="N266" s="314"/>
      <c r="O266" s="314"/>
      <c r="P266" s="314"/>
      <c r="Q266" s="22"/>
      <c r="R266" s="3"/>
      <c r="S266" s="3"/>
      <c r="T266" s="3"/>
      <c r="U266" s="3"/>
      <c r="V266" s="3"/>
      <c r="W266" s="3"/>
      <c r="X266" s="3"/>
      <c r="Y266" s="3"/>
      <c r="Z266" s="3"/>
      <c r="AA266" s="57"/>
      <c r="AB266" s="57"/>
      <c r="AC266" s="16"/>
      <c r="AD266" s="16"/>
      <c r="AE266" s="57"/>
      <c r="AF266" s="3"/>
      <c r="AG266" s="3"/>
      <c r="AH266" s="3"/>
      <c r="AI266" s="3"/>
      <c r="AJ266" s="16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22"/>
    </row>
    <row r="267" spans="10:48">
      <c r="J267" s="153"/>
      <c r="K267" s="154"/>
      <c r="L267" s="154"/>
      <c r="M267" s="314"/>
      <c r="N267" s="314"/>
      <c r="O267" s="314"/>
      <c r="P267" s="314"/>
      <c r="Q267" s="22"/>
      <c r="R267" s="3"/>
      <c r="S267" s="3"/>
      <c r="T267" s="3"/>
      <c r="U267" s="3"/>
      <c r="V267" s="3"/>
      <c r="W267" s="3"/>
      <c r="X267" s="3"/>
      <c r="Y267" s="3"/>
      <c r="Z267" s="3"/>
      <c r="AA267" s="57"/>
      <c r="AB267" s="57"/>
      <c r="AC267" s="16"/>
      <c r="AD267" s="16"/>
      <c r="AE267" s="57"/>
      <c r="AF267" s="3"/>
      <c r="AG267" s="3"/>
      <c r="AH267" s="3"/>
      <c r="AI267" s="3"/>
      <c r="AJ267" s="16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22"/>
    </row>
    <row r="268" spans="10:48">
      <c r="J268" s="153"/>
      <c r="K268" s="154"/>
      <c r="L268" s="154"/>
      <c r="M268" s="314"/>
      <c r="N268" s="314"/>
      <c r="O268" s="314"/>
      <c r="P268" s="314"/>
      <c r="Q268" s="22"/>
      <c r="R268" s="3"/>
      <c r="S268" s="3"/>
      <c r="T268" s="3"/>
      <c r="U268" s="3"/>
      <c r="V268" s="3"/>
      <c r="W268" s="3"/>
      <c r="X268" s="3"/>
      <c r="Y268" s="3"/>
      <c r="Z268" s="3"/>
      <c r="AA268" s="57"/>
      <c r="AB268" s="57"/>
      <c r="AC268" s="16"/>
      <c r="AD268" s="16"/>
      <c r="AE268" s="57"/>
      <c r="AF268" s="3"/>
      <c r="AG268" s="3"/>
      <c r="AH268" s="3"/>
      <c r="AI268" s="3"/>
      <c r="AJ268" s="16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22"/>
    </row>
    <row r="269" spans="10:48">
      <c r="J269" s="153"/>
      <c r="K269" s="154"/>
      <c r="L269" s="154"/>
      <c r="M269" s="314"/>
      <c r="N269" s="314"/>
      <c r="O269" s="314"/>
      <c r="P269" s="314"/>
      <c r="Q269" s="22"/>
      <c r="R269" s="3"/>
      <c r="S269" s="3"/>
      <c r="T269" s="3"/>
      <c r="U269" s="3"/>
      <c r="V269" s="3"/>
      <c r="W269" s="3"/>
      <c r="X269" s="3"/>
      <c r="Y269" s="3"/>
      <c r="Z269" s="3"/>
      <c r="AA269" s="57"/>
      <c r="AB269" s="57"/>
      <c r="AC269" s="16"/>
      <c r="AD269" s="16"/>
      <c r="AE269" s="57"/>
      <c r="AF269" s="3"/>
      <c r="AG269" s="3"/>
      <c r="AH269" s="3"/>
      <c r="AI269" s="3"/>
      <c r="AJ269" s="16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22"/>
    </row>
    <row r="270" spans="10:48">
      <c r="J270" s="153"/>
      <c r="K270" s="154"/>
      <c r="L270" s="154"/>
      <c r="M270" s="314"/>
      <c r="N270" s="314"/>
      <c r="O270" s="314"/>
      <c r="P270" s="314"/>
      <c r="Q270" s="22"/>
      <c r="R270" s="3"/>
      <c r="S270" s="3"/>
      <c r="T270" s="3"/>
      <c r="U270" s="3"/>
      <c r="V270" s="3"/>
      <c r="W270" s="3"/>
      <c r="X270" s="3"/>
      <c r="Y270" s="3"/>
      <c r="Z270" s="3"/>
      <c r="AA270" s="57"/>
      <c r="AB270" s="57"/>
      <c r="AC270" s="16"/>
      <c r="AD270" s="16"/>
      <c r="AE270" s="57"/>
      <c r="AF270" s="3"/>
      <c r="AG270" s="3"/>
      <c r="AH270" s="3"/>
      <c r="AI270" s="3"/>
      <c r="AJ270" s="16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22"/>
    </row>
    <row r="271" spans="10:48">
      <c r="J271" s="153"/>
      <c r="K271" s="154"/>
      <c r="L271" s="154"/>
      <c r="M271" s="314"/>
      <c r="N271" s="314"/>
      <c r="O271" s="314"/>
      <c r="P271" s="314"/>
      <c r="Q271" s="22"/>
      <c r="R271" s="3"/>
      <c r="S271" s="3"/>
      <c r="T271" s="3"/>
      <c r="U271" s="3"/>
      <c r="V271" s="3"/>
      <c r="W271" s="3"/>
      <c r="X271" s="3"/>
      <c r="Y271" s="3"/>
      <c r="Z271" s="3"/>
      <c r="AA271" s="57"/>
      <c r="AB271" s="57"/>
      <c r="AC271" s="16"/>
      <c r="AD271" s="16"/>
      <c r="AE271" s="57"/>
      <c r="AF271" s="3"/>
      <c r="AG271" s="3"/>
      <c r="AH271" s="3"/>
      <c r="AI271" s="3"/>
      <c r="AJ271" s="16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22"/>
    </row>
    <row r="272" spans="10:48">
      <c r="J272" s="153"/>
      <c r="K272" s="154"/>
      <c r="L272" s="154"/>
      <c r="M272" s="314"/>
      <c r="N272" s="314"/>
      <c r="O272" s="314"/>
      <c r="P272" s="314"/>
      <c r="Q272" s="22"/>
      <c r="R272" s="3"/>
      <c r="S272" s="3"/>
      <c r="T272" s="3"/>
      <c r="U272" s="3"/>
      <c r="V272" s="3"/>
      <c r="W272" s="3"/>
      <c r="X272" s="3"/>
      <c r="Y272" s="3"/>
      <c r="Z272" s="3"/>
      <c r="AA272" s="57"/>
      <c r="AB272" s="57"/>
      <c r="AC272" s="16"/>
      <c r="AD272" s="16"/>
      <c r="AE272" s="57"/>
      <c r="AF272" s="3"/>
      <c r="AG272" s="3"/>
      <c r="AH272" s="3"/>
      <c r="AI272" s="3"/>
      <c r="AJ272" s="16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22"/>
    </row>
    <row r="273" spans="10:47">
      <c r="J273" s="153"/>
      <c r="K273" s="154"/>
      <c r="L273" s="154"/>
      <c r="M273" s="314"/>
      <c r="N273" s="314"/>
      <c r="O273" s="314"/>
      <c r="P273" s="314"/>
      <c r="Q273" s="22"/>
      <c r="R273" s="3"/>
      <c r="S273" s="3"/>
      <c r="T273" s="3"/>
      <c r="U273" s="3"/>
      <c r="V273" s="3"/>
      <c r="W273" s="3"/>
      <c r="X273" s="3"/>
      <c r="Y273" s="3"/>
      <c r="Z273" s="3"/>
      <c r="AA273" s="57"/>
      <c r="AB273" s="57"/>
      <c r="AC273" s="16"/>
      <c r="AD273" s="16"/>
      <c r="AE273" s="57"/>
      <c r="AF273" s="3"/>
      <c r="AG273" s="3"/>
      <c r="AH273" s="3"/>
      <c r="AI273" s="3"/>
      <c r="AJ273" s="16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22"/>
    </row>
    <row r="274" spans="10:47">
      <c r="J274" s="153"/>
      <c r="K274" s="154"/>
      <c r="L274" s="154"/>
      <c r="M274" s="314"/>
      <c r="N274" s="314"/>
      <c r="O274" s="314"/>
      <c r="P274" s="314"/>
      <c r="Q274" s="22"/>
      <c r="R274" s="3"/>
      <c r="S274" s="3"/>
      <c r="T274" s="3"/>
      <c r="U274" s="3"/>
      <c r="V274" s="3"/>
      <c r="W274" s="3"/>
      <c r="X274" s="3"/>
      <c r="Y274" s="3"/>
      <c r="Z274" s="3"/>
      <c r="AA274" s="57"/>
      <c r="AB274" s="57"/>
      <c r="AC274" s="16"/>
      <c r="AD274" s="16"/>
      <c r="AE274" s="57"/>
      <c r="AF274" s="3"/>
      <c r="AG274" s="3"/>
      <c r="AH274" s="3"/>
      <c r="AI274" s="3"/>
      <c r="AJ274" s="16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22"/>
    </row>
    <row r="275" spans="10:47">
      <c r="J275" s="153"/>
      <c r="K275" s="154"/>
      <c r="L275" s="154"/>
      <c r="M275" s="314"/>
      <c r="N275" s="314"/>
      <c r="O275" s="314"/>
      <c r="P275" s="314"/>
      <c r="Q275" s="22"/>
      <c r="R275" s="3"/>
      <c r="S275" s="3"/>
      <c r="T275" s="3"/>
      <c r="U275" s="3"/>
      <c r="V275" s="3"/>
      <c r="W275" s="3"/>
      <c r="X275" s="3"/>
      <c r="Y275" s="3"/>
      <c r="Z275" s="3"/>
      <c r="AA275" s="57"/>
      <c r="AB275" s="57"/>
      <c r="AC275" s="16"/>
      <c r="AD275" s="16"/>
      <c r="AE275" s="57"/>
      <c r="AF275" s="3"/>
      <c r="AG275" s="3"/>
      <c r="AH275" s="3"/>
      <c r="AI275" s="3"/>
      <c r="AJ275" s="16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22"/>
    </row>
    <row r="276" spans="10:47">
      <c r="J276" s="153"/>
      <c r="K276" s="154"/>
      <c r="L276" s="154"/>
      <c r="M276" s="314"/>
      <c r="N276" s="314"/>
      <c r="O276" s="314"/>
      <c r="P276" s="314"/>
      <c r="Q276" s="22"/>
      <c r="R276" s="3"/>
      <c r="S276" s="3"/>
      <c r="T276" s="3"/>
      <c r="U276" s="3"/>
      <c r="V276" s="3"/>
      <c r="W276" s="3"/>
      <c r="X276" s="3"/>
      <c r="Y276" s="3"/>
      <c r="Z276" s="3"/>
      <c r="AA276" s="57"/>
      <c r="AB276" s="57"/>
      <c r="AC276" s="16"/>
      <c r="AD276" s="16"/>
      <c r="AE276" s="57"/>
      <c r="AF276" s="3"/>
      <c r="AG276" s="3"/>
      <c r="AH276" s="3"/>
      <c r="AI276" s="3"/>
      <c r="AJ276" s="16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22"/>
    </row>
    <row r="277" spans="10:47">
      <c r="J277" s="153"/>
      <c r="K277" s="154"/>
      <c r="L277" s="154"/>
      <c r="M277" s="314"/>
      <c r="N277" s="314"/>
      <c r="O277" s="314"/>
      <c r="P277" s="314"/>
      <c r="Q277" s="22"/>
      <c r="R277" s="3"/>
      <c r="S277" s="3"/>
      <c r="T277" s="3"/>
      <c r="U277" s="3"/>
      <c r="V277" s="3"/>
      <c r="W277" s="3"/>
      <c r="X277" s="3"/>
      <c r="Y277" s="3"/>
      <c r="Z277" s="3"/>
      <c r="AA277" s="57"/>
      <c r="AB277" s="57"/>
      <c r="AC277" s="16"/>
      <c r="AD277" s="16"/>
      <c r="AE277" s="57"/>
      <c r="AF277" s="3"/>
      <c r="AG277" s="3"/>
      <c r="AH277" s="3"/>
      <c r="AI277" s="3"/>
      <c r="AJ277" s="16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22"/>
    </row>
    <row r="278" spans="10:47">
      <c r="J278" s="153"/>
      <c r="K278" s="154"/>
      <c r="L278" s="154"/>
      <c r="M278" s="314"/>
      <c r="N278" s="314"/>
      <c r="O278" s="314"/>
      <c r="P278" s="314"/>
      <c r="Q278" s="22"/>
      <c r="R278" s="3"/>
      <c r="S278" s="3"/>
      <c r="T278" s="3"/>
      <c r="U278" s="3"/>
      <c r="V278" s="3"/>
      <c r="W278" s="3"/>
      <c r="X278" s="3"/>
      <c r="Y278" s="3"/>
      <c r="Z278" s="3"/>
      <c r="AA278" s="57"/>
      <c r="AB278" s="57"/>
      <c r="AC278" s="16"/>
      <c r="AD278" s="16"/>
      <c r="AE278" s="57"/>
      <c r="AF278" s="3"/>
      <c r="AG278" s="3"/>
      <c r="AH278" s="3"/>
      <c r="AI278" s="3"/>
      <c r="AJ278" s="16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22"/>
    </row>
    <row r="279" spans="10:47">
      <c r="J279" s="153"/>
      <c r="K279" s="154"/>
      <c r="L279" s="154"/>
      <c r="M279" s="314"/>
      <c r="N279" s="314"/>
      <c r="O279" s="314"/>
      <c r="P279" s="314"/>
      <c r="Q279" s="22"/>
      <c r="R279" s="3"/>
      <c r="S279" s="3"/>
      <c r="T279" s="3"/>
      <c r="U279" s="3"/>
      <c r="V279" s="3"/>
      <c r="W279" s="3"/>
      <c r="X279" s="3"/>
      <c r="Y279" s="3"/>
      <c r="Z279" s="3"/>
      <c r="AA279" s="57"/>
      <c r="AB279" s="57"/>
      <c r="AC279" s="16"/>
      <c r="AD279" s="16"/>
      <c r="AE279" s="57"/>
      <c r="AF279" s="3"/>
      <c r="AG279" s="3"/>
      <c r="AH279" s="3"/>
      <c r="AI279" s="3"/>
      <c r="AJ279" s="16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22"/>
    </row>
    <row r="280" spans="10:47">
      <c r="J280" s="153"/>
      <c r="K280" s="154"/>
      <c r="L280" s="154"/>
      <c r="M280" s="314"/>
      <c r="N280" s="314"/>
      <c r="O280" s="314"/>
      <c r="P280" s="314"/>
      <c r="Q280" s="22"/>
      <c r="R280" s="3"/>
      <c r="S280" s="3"/>
      <c r="T280" s="3"/>
      <c r="U280" s="3"/>
      <c r="V280" s="3"/>
      <c r="W280" s="3"/>
      <c r="X280" s="3"/>
      <c r="Y280" s="3"/>
      <c r="Z280" s="3"/>
      <c r="AA280" s="57"/>
      <c r="AB280" s="57"/>
      <c r="AC280" s="16"/>
      <c r="AD280" s="16"/>
      <c r="AE280" s="57"/>
      <c r="AF280" s="3"/>
      <c r="AG280" s="3"/>
      <c r="AH280" s="3"/>
      <c r="AI280" s="3"/>
      <c r="AJ280" s="16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22"/>
    </row>
    <row r="281" spans="10:47">
      <c r="J281" s="153"/>
      <c r="K281" s="154"/>
      <c r="L281" s="154"/>
      <c r="M281" s="314"/>
      <c r="N281" s="314"/>
      <c r="O281" s="314"/>
      <c r="P281" s="314"/>
      <c r="Q281" s="22"/>
      <c r="R281" s="3"/>
      <c r="S281" s="3"/>
      <c r="T281" s="3"/>
      <c r="U281" s="3"/>
      <c r="V281" s="3"/>
      <c r="W281" s="3"/>
      <c r="X281" s="3"/>
      <c r="Y281" s="3"/>
      <c r="Z281" s="3"/>
      <c r="AA281" s="57"/>
      <c r="AB281" s="57"/>
      <c r="AC281" s="16"/>
      <c r="AD281" s="16"/>
      <c r="AE281" s="57"/>
      <c r="AF281" s="3"/>
      <c r="AG281" s="3"/>
      <c r="AH281" s="3"/>
      <c r="AI281" s="3"/>
      <c r="AJ281" s="16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22"/>
    </row>
    <row r="282" spans="10:47">
      <c r="J282" s="153"/>
      <c r="K282" s="154"/>
      <c r="L282" s="154"/>
      <c r="M282" s="314"/>
      <c r="N282" s="314"/>
      <c r="O282" s="314"/>
      <c r="P282" s="314"/>
      <c r="Q282" s="22"/>
      <c r="R282" s="3"/>
      <c r="S282" s="3"/>
      <c r="T282" s="3"/>
      <c r="U282" s="3"/>
      <c r="V282" s="3"/>
      <c r="W282" s="3"/>
      <c r="X282" s="3"/>
      <c r="Y282" s="3"/>
      <c r="Z282" s="3"/>
      <c r="AA282" s="57"/>
      <c r="AB282" s="57"/>
      <c r="AC282" s="16"/>
      <c r="AD282" s="16"/>
      <c r="AE282" s="57"/>
      <c r="AF282" s="3"/>
      <c r="AG282" s="3"/>
      <c r="AH282" s="3"/>
      <c r="AI282" s="3"/>
      <c r="AJ282" s="16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22"/>
    </row>
    <row r="283" spans="10:47">
      <c r="J283" s="153"/>
      <c r="K283" s="154"/>
      <c r="L283" s="154"/>
      <c r="M283" s="314"/>
      <c r="N283" s="314"/>
      <c r="O283" s="314"/>
      <c r="P283" s="314"/>
      <c r="Q283" s="22"/>
      <c r="R283" s="3"/>
      <c r="S283" s="3"/>
      <c r="T283" s="3"/>
      <c r="U283" s="3"/>
      <c r="V283" s="3"/>
      <c r="W283" s="3"/>
      <c r="X283" s="3"/>
      <c r="Y283" s="3"/>
      <c r="Z283" s="3"/>
      <c r="AA283" s="57"/>
      <c r="AB283" s="57"/>
      <c r="AC283" s="16"/>
      <c r="AD283" s="16"/>
      <c r="AE283" s="57"/>
      <c r="AF283" s="3"/>
      <c r="AG283" s="3"/>
      <c r="AH283" s="3"/>
      <c r="AI283" s="3"/>
      <c r="AJ283" s="16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22"/>
    </row>
    <row r="284" spans="10:47">
      <c r="J284" s="153"/>
      <c r="K284" s="154"/>
      <c r="L284" s="154"/>
      <c r="M284" s="314"/>
      <c r="N284" s="314"/>
      <c r="O284" s="314"/>
      <c r="P284" s="314"/>
      <c r="Q284" s="22"/>
      <c r="R284" s="3"/>
      <c r="S284" s="3"/>
      <c r="T284" s="3"/>
      <c r="U284" s="3"/>
      <c r="V284" s="3"/>
      <c r="W284" s="3"/>
      <c r="X284" s="3"/>
      <c r="Y284" s="3"/>
      <c r="Z284" s="3"/>
      <c r="AA284" s="57"/>
      <c r="AB284" s="57"/>
      <c r="AC284" s="16"/>
      <c r="AD284" s="16"/>
      <c r="AE284" s="57"/>
      <c r="AF284" s="3"/>
      <c r="AG284" s="3"/>
      <c r="AH284" s="3"/>
      <c r="AI284" s="3"/>
      <c r="AJ284" s="16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22"/>
    </row>
    <row r="285" spans="10:47">
      <c r="J285" s="153"/>
      <c r="K285" s="154"/>
      <c r="L285" s="154"/>
      <c r="M285" s="314"/>
      <c r="N285" s="314"/>
      <c r="O285" s="314"/>
      <c r="P285" s="314"/>
      <c r="Q285" s="22"/>
      <c r="R285" s="3"/>
      <c r="S285" s="3"/>
      <c r="T285" s="3"/>
      <c r="U285" s="3"/>
      <c r="V285" s="3"/>
      <c r="W285" s="3"/>
      <c r="X285" s="3"/>
      <c r="Y285" s="3"/>
      <c r="Z285" s="3"/>
      <c r="AA285" s="57"/>
      <c r="AB285" s="57"/>
      <c r="AC285" s="16"/>
      <c r="AD285" s="16"/>
      <c r="AE285" s="57"/>
      <c r="AF285" s="3"/>
      <c r="AG285" s="3"/>
      <c r="AH285" s="3"/>
      <c r="AI285" s="3"/>
      <c r="AJ285" s="16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22"/>
    </row>
    <row r="286" spans="10:47">
      <c r="J286" s="153"/>
      <c r="K286" s="154"/>
      <c r="L286" s="154"/>
      <c r="M286" s="314"/>
      <c r="N286" s="314"/>
      <c r="O286" s="314"/>
      <c r="P286" s="314"/>
      <c r="Q286" s="22"/>
      <c r="R286" s="3"/>
      <c r="S286" s="3"/>
      <c r="T286" s="3"/>
      <c r="U286" s="3"/>
      <c r="V286" s="3"/>
      <c r="W286" s="3"/>
      <c r="X286" s="3"/>
      <c r="Y286" s="3"/>
      <c r="Z286" s="3"/>
      <c r="AA286" s="57"/>
      <c r="AB286" s="57"/>
      <c r="AC286" s="16"/>
      <c r="AD286" s="16"/>
      <c r="AE286" s="57"/>
      <c r="AF286" s="3"/>
      <c r="AG286" s="3"/>
      <c r="AH286" s="3"/>
      <c r="AI286" s="3"/>
      <c r="AJ286" s="16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22"/>
    </row>
    <row r="287" spans="10:47">
      <c r="J287" s="153"/>
      <c r="K287" s="154"/>
      <c r="L287" s="154"/>
      <c r="M287" s="314"/>
      <c r="N287" s="314"/>
      <c r="O287" s="314"/>
      <c r="P287" s="314"/>
      <c r="Q287" s="22"/>
      <c r="R287" s="3"/>
      <c r="S287" s="3"/>
      <c r="T287" s="3"/>
      <c r="U287" s="3"/>
      <c r="V287" s="3"/>
      <c r="W287" s="3"/>
      <c r="X287" s="3"/>
      <c r="Y287" s="3"/>
      <c r="Z287" s="3"/>
      <c r="AA287" s="57"/>
      <c r="AB287" s="57"/>
      <c r="AC287" s="16"/>
      <c r="AD287" s="16"/>
      <c r="AE287" s="57"/>
      <c r="AF287" s="3"/>
      <c r="AG287" s="3"/>
      <c r="AH287" s="3"/>
      <c r="AI287" s="3"/>
      <c r="AJ287" s="16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22"/>
    </row>
    <row r="288" spans="10:47">
      <c r="J288" s="153"/>
      <c r="K288" s="154"/>
      <c r="L288" s="154"/>
      <c r="M288" s="314"/>
      <c r="N288" s="314"/>
      <c r="O288" s="314"/>
      <c r="P288" s="314"/>
      <c r="Q288" s="22"/>
      <c r="R288" s="3"/>
      <c r="S288" s="3"/>
      <c r="T288" s="3"/>
      <c r="U288" s="3"/>
      <c r="V288" s="3"/>
      <c r="W288" s="3"/>
      <c r="X288" s="3"/>
      <c r="Y288" s="3"/>
      <c r="Z288" s="3"/>
      <c r="AA288" s="57"/>
      <c r="AB288" s="57"/>
      <c r="AC288" s="16"/>
      <c r="AD288" s="16"/>
      <c r="AE288" s="57"/>
      <c r="AF288" s="3"/>
      <c r="AG288" s="3"/>
      <c r="AH288" s="3"/>
      <c r="AI288" s="3"/>
      <c r="AJ288" s="16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22"/>
    </row>
    <row r="289" spans="10:47">
      <c r="J289" s="153"/>
      <c r="K289" s="154"/>
      <c r="L289" s="154"/>
      <c r="M289" s="314"/>
      <c r="N289" s="314"/>
      <c r="O289" s="314"/>
      <c r="P289" s="314"/>
      <c r="Q289" s="22"/>
      <c r="R289" s="3"/>
      <c r="S289" s="3"/>
      <c r="T289" s="3"/>
      <c r="U289" s="3"/>
      <c r="V289" s="3"/>
      <c r="W289" s="3"/>
      <c r="X289" s="3"/>
      <c r="Y289" s="3"/>
      <c r="Z289" s="3"/>
      <c r="AA289" s="57"/>
      <c r="AB289" s="57"/>
      <c r="AC289" s="16"/>
      <c r="AD289" s="16"/>
      <c r="AE289" s="57"/>
      <c r="AF289" s="3"/>
      <c r="AG289" s="3"/>
      <c r="AH289" s="3"/>
      <c r="AI289" s="3"/>
      <c r="AJ289" s="16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22"/>
    </row>
    <row r="290" spans="10:47">
      <c r="J290" s="153"/>
      <c r="K290" s="154"/>
      <c r="L290" s="154"/>
      <c r="M290" s="314"/>
      <c r="N290" s="314"/>
      <c r="O290" s="314"/>
      <c r="P290" s="314"/>
      <c r="Q290" s="22"/>
      <c r="R290" s="3"/>
      <c r="S290" s="3"/>
      <c r="T290" s="3"/>
      <c r="U290" s="3"/>
      <c r="V290" s="3"/>
      <c r="W290" s="3"/>
      <c r="X290" s="3"/>
      <c r="Y290" s="3"/>
      <c r="Z290" s="3"/>
      <c r="AA290" s="57"/>
      <c r="AB290" s="57"/>
      <c r="AC290" s="16"/>
      <c r="AD290" s="16"/>
      <c r="AE290" s="57"/>
      <c r="AF290" s="3"/>
      <c r="AG290" s="3"/>
      <c r="AH290" s="3"/>
      <c r="AI290" s="3"/>
      <c r="AJ290" s="16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22"/>
    </row>
    <row r="291" spans="10:47">
      <c r="J291" s="153"/>
      <c r="K291" s="154"/>
      <c r="L291" s="154"/>
      <c r="M291" s="314"/>
      <c r="N291" s="314"/>
      <c r="O291" s="314"/>
      <c r="P291" s="314"/>
      <c r="Q291" s="22"/>
      <c r="R291" s="3"/>
      <c r="S291" s="3"/>
      <c r="T291" s="3"/>
      <c r="U291" s="3"/>
      <c r="V291" s="3"/>
      <c r="W291" s="3"/>
      <c r="X291" s="3"/>
      <c r="Y291" s="3"/>
      <c r="Z291" s="3"/>
      <c r="AA291" s="57"/>
      <c r="AB291" s="57"/>
      <c r="AC291" s="16"/>
      <c r="AD291" s="16"/>
      <c r="AE291" s="57"/>
      <c r="AF291" s="3"/>
      <c r="AG291" s="3"/>
      <c r="AH291" s="3"/>
      <c r="AI291" s="3"/>
      <c r="AJ291" s="16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22"/>
    </row>
    <row r="292" spans="10:47">
      <c r="J292" s="153"/>
      <c r="K292" s="154"/>
      <c r="L292" s="154"/>
      <c r="M292" s="314"/>
      <c r="N292" s="314"/>
      <c r="O292" s="314"/>
      <c r="P292" s="314"/>
      <c r="Q292" s="22"/>
      <c r="R292" s="3"/>
      <c r="S292" s="3"/>
      <c r="T292" s="3"/>
      <c r="U292" s="3"/>
      <c r="V292" s="3"/>
      <c r="W292" s="3"/>
      <c r="X292" s="3"/>
      <c r="Y292" s="3"/>
      <c r="Z292" s="3"/>
      <c r="AA292" s="57"/>
      <c r="AB292" s="57"/>
      <c r="AC292" s="16"/>
      <c r="AD292" s="16"/>
      <c r="AE292" s="57"/>
      <c r="AF292" s="3"/>
      <c r="AG292" s="3"/>
      <c r="AH292" s="3"/>
      <c r="AI292" s="3"/>
      <c r="AJ292" s="16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22"/>
    </row>
    <row r="293" spans="10:47">
      <c r="J293" s="153"/>
      <c r="K293" s="154"/>
      <c r="L293" s="154"/>
      <c r="M293" s="314"/>
      <c r="N293" s="314"/>
      <c r="O293" s="314"/>
      <c r="P293" s="314"/>
      <c r="Q293" s="22"/>
      <c r="R293" s="3"/>
      <c r="S293" s="3"/>
      <c r="T293" s="3"/>
      <c r="U293" s="3"/>
      <c r="V293" s="3"/>
      <c r="W293" s="3"/>
      <c r="X293" s="3"/>
      <c r="Y293" s="3"/>
      <c r="Z293" s="3"/>
      <c r="AA293" s="57"/>
      <c r="AB293" s="57"/>
      <c r="AC293" s="16"/>
      <c r="AD293" s="16"/>
      <c r="AE293" s="57"/>
      <c r="AF293" s="3"/>
      <c r="AG293" s="3"/>
      <c r="AH293" s="3"/>
      <c r="AI293" s="3"/>
      <c r="AJ293" s="16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22"/>
    </row>
    <row r="294" spans="10:47">
      <c r="J294" s="153"/>
      <c r="K294" s="154"/>
      <c r="L294" s="154"/>
      <c r="M294" s="314"/>
      <c r="N294" s="314"/>
      <c r="O294" s="314"/>
      <c r="P294" s="314"/>
      <c r="Q294" s="22"/>
      <c r="R294" s="3"/>
      <c r="S294" s="3"/>
      <c r="T294" s="3"/>
      <c r="U294" s="3"/>
      <c r="V294" s="3"/>
      <c r="W294" s="3"/>
      <c r="X294" s="3"/>
      <c r="Y294" s="3"/>
      <c r="Z294" s="3"/>
      <c r="AA294" s="57"/>
      <c r="AB294" s="57"/>
      <c r="AC294" s="16"/>
      <c r="AD294" s="16"/>
      <c r="AE294" s="57"/>
      <c r="AF294" s="3"/>
      <c r="AG294" s="3"/>
      <c r="AH294" s="3"/>
      <c r="AI294" s="3"/>
      <c r="AJ294" s="16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22"/>
    </row>
    <row r="295" spans="10:47">
      <c r="J295" s="153"/>
      <c r="K295" s="154"/>
      <c r="L295" s="154"/>
      <c r="M295" s="314"/>
      <c r="N295" s="314"/>
      <c r="O295" s="314"/>
      <c r="P295" s="314"/>
      <c r="Q295" s="22"/>
      <c r="R295" s="3"/>
      <c r="S295" s="3"/>
      <c r="T295" s="3"/>
      <c r="U295" s="3"/>
      <c r="V295" s="3"/>
      <c r="W295" s="3"/>
      <c r="X295" s="3"/>
      <c r="Y295" s="3"/>
      <c r="Z295" s="3"/>
      <c r="AA295" s="57"/>
      <c r="AB295" s="57"/>
      <c r="AC295" s="16"/>
      <c r="AD295" s="16"/>
      <c r="AE295" s="57"/>
      <c r="AF295" s="3"/>
      <c r="AG295" s="3"/>
      <c r="AH295" s="3"/>
      <c r="AI295" s="3"/>
      <c r="AJ295" s="16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22"/>
    </row>
    <row r="296" spans="10:47">
      <c r="J296" s="153"/>
      <c r="K296" s="154"/>
      <c r="L296" s="154"/>
      <c r="M296" s="314"/>
      <c r="N296" s="314"/>
      <c r="O296" s="314"/>
      <c r="P296" s="314"/>
      <c r="Q296" s="22"/>
      <c r="R296" s="3"/>
      <c r="S296" s="3"/>
      <c r="T296" s="3"/>
      <c r="U296" s="3"/>
      <c r="V296" s="3"/>
      <c r="W296" s="3"/>
      <c r="X296" s="3"/>
      <c r="Y296" s="3"/>
      <c r="Z296" s="3"/>
      <c r="AA296" s="57"/>
      <c r="AB296" s="57"/>
      <c r="AC296" s="16"/>
      <c r="AD296" s="16"/>
      <c r="AE296" s="57"/>
      <c r="AF296" s="3"/>
      <c r="AG296" s="3"/>
      <c r="AH296" s="3"/>
      <c r="AI296" s="3"/>
      <c r="AJ296" s="16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22"/>
    </row>
    <row r="297" spans="10:47">
      <c r="J297" s="153"/>
      <c r="K297" s="154"/>
      <c r="L297" s="154"/>
      <c r="M297" s="314"/>
      <c r="N297" s="314"/>
      <c r="O297" s="314"/>
      <c r="P297" s="314"/>
      <c r="Q297" s="22"/>
      <c r="R297" s="3"/>
      <c r="S297" s="3"/>
      <c r="T297" s="3"/>
      <c r="U297" s="3"/>
      <c r="V297" s="3"/>
      <c r="W297" s="3"/>
      <c r="X297" s="3"/>
      <c r="Y297" s="3"/>
      <c r="Z297" s="3"/>
      <c r="AA297" s="57"/>
      <c r="AB297" s="57"/>
      <c r="AC297" s="16"/>
      <c r="AD297" s="16"/>
      <c r="AE297" s="57"/>
      <c r="AF297" s="3"/>
      <c r="AG297" s="3"/>
      <c r="AH297" s="3"/>
      <c r="AI297" s="3"/>
      <c r="AJ297" s="16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22"/>
    </row>
    <row r="298" spans="10:47">
      <c r="J298" s="153"/>
      <c r="K298" s="154"/>
      <c r="L298" s="154"/>
      <c r="M298" s="314"/>
      <c r="N298" s="314"/>
      <c r="O298" s="314"/>
      <c r="P298" s="314"/>
      <c r="Q298" s="22"/>
      <c r="R298" s="3"/>
      <c r="S298" s="3"/>
      <c r="T298" s="3"/>
      <c r="U298" s="3"/>
      <c r="V298" s="3"/>
      <c r="W298" s="3"/>
      <c r="X298" s="3"/>
      <c r="Y298" s="3"/>
      <c r="Z298" s="3"/>
      <c r="AA298" s="57"/>
      <c r="AB298" s="57"/>
      <c r="AC298" s="16"/>
      <c r="AD298" s="16"/>
      <c r="AE298" s="57"/>
      <c r="AF298" s="3"/>
      <c r="AG298" s="3"/>
      <c r="AH298" s="3"/>
      <c r="AI298" s="3"/>
      <c r="AJ298" s="16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22"/>
    </row>
    <row r="299" spans="10:47">
      <c r="J299" s="153"/>
      <c r="K299" s="154"/>
      <c r="L299" s="154"/>
      <c r="M299" s="314"/>
      <c r="N299" s="314"/>
      <c r="O299" s="314"/>
      <c r="P299" s="314"/>
      <c r="Q299" s="22"/>
      <c r="R299" s="3"/>
      <c r="S299" s="3"/>
      <c r="T299" s="3"/>
      <c r="U299" s="3"/>
      <c r="V299" s="3"/>
      <c r="W299" s="3"/>
      <c r="X299" s="3"/>
      <c r="Y299" s="3"/>
      <c r="Z299" s="3"/>
      <c r="AA299" s="57"/>
      <c r="AB299" s="57"/>
      <c r="AC299" s="16"/>
      <c r="AD299" s="16"/>
      <c r="AE299" s="57"/>
      <c r="AF299" s="3"/>
      <c r="AG299" s="3"/>
      <c r="AH299" s="3"/>
      <c r="AI299" s="3"/>
      <c r="AJ299" s="16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22"/>
    </row>
    <row r="300" spans="10:47">
      <c r="J300" s="153"/>
      <c r="K300" s="154"/>
      <c r="L300" s="154"/>
      <c r="M300" s="314"/>
      <c r="N300" s="314"/>
      <c r="O300" s="314"/>
      <c r="P300" s="314"/>
      <c r="Q300" s="22"/>
      <c r="R300" s="3"/>
      <c r="S300" s="3"/>
      <c r="T300" s="3"/>
      <c r="U300" s="3"/>
      <c r="V300" s="3"/>
      <c r="W300" s="3"/>
      <c r="X300" s="3"/>
      <c r="Y300" s="3"/>
      <c r="Z300" s="3"/>
      <c r="AA300" s="57"/>
      <c r="AB300" s="57"/>
      <c r="AC300" s="16"/>
      <c r="AD300" s="16"/>
      <c r="AE300" s="57"/>
      <c r="AF300" s="3"/>
      <c r="AG300" s="3"/>
      <c r="AH300" s="3"/>
      <c r="AI300" s="3"/>
      <c r="AJ300" s="16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22"/>
    </row>
    <row r="301" spans="10:47">
      <c r="J301" s="153"/>
      <c r="K301" s="154"/>
      <c r="L301" s="154"/>
      <c r="M301" s="314"/>
      <c r="N301" s="314"/>
      <c r="O301" s="314"/>
      <c r="P301" s="314"/>
      <c r="Q301" s="22"/>
      <c r="R301" s="3"/>
      <c r="S301" s="3"/>
      <c r="T301" s="3"/>
      <c r="U301" s="3"/>
      <c r="V301" s="3"/>
      <c r="W301" s="3"/>
      <c r="X301" s="3"/>
      <c r="Y301" s="3"/>
      <c r="Z301" s="3"/>
      <c r="AA301" s="57"/>
      <c r="AB301" s="57"/>
      <c r="AC301" s="16"/>
      <c r="AD301" s="16"/>
      <c r="AE301" s="57"/>
      <c r="AF301" s="3"/>
      <c r="AG301" s="3"/>
      <c r="AH301" s="3"/>
      <c r="AI301" s="3"/>
      <c r="AJ301" s="16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22"/>
    </row>
    <row r="302" spans="10:47">
      <c r="J302" s="153"/>
      <c r="K302" s="154"/>
      <c r="L302" s="154"/>
      <c r="M302" s="314"/>
      <c r="N302" s="314"/>
      <c r="O302" s="314"/>
      <c r="P302" s="314"/>
      <c r="Q302" s="22"/>
      <c r="R302" s="3"/>
      <c r="S302" s="3"/>
      <c r="T302" s="3"/>
      <c r="U302" s="3"/>
      <c r="V302" s="3"/>
      <c r="W302" s="3"/>
      <c r="X302" s="3"/>
      <c r="Y302" s="3"/>
      <c r="Z302" s="3"/>
      <c r="AA302" s="57"/>
      <c r="AB302" s="57"/>
      <c r="AC302" s="16"/>
      <c r="AD302" s="16"/>
      <c r="AE302" s="57"/>
      <c r="AF302" s="3"/>
      <c r="AG302" s="3"/>
      <c r="AH302" s="3"/>
      <c r="AI302" s="3"/>
      <c r="AJ302" s="16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22"/>
    </row>
    <row r="303" spans="10:47">
      <c r="J303" s="153"/>
      <c r="K303" s="154"/>
      <c r="L303" s="154"/>
      <c r="M303" s="314"/>
      <c r="N303" s="314"/>
      <c r="O303" s="314"/>
      <c r="P303" s="314"/>
      <c r="Q303" s="22"/>
      <c r="R303" s="3"/>
      <c r="S303" s="3"/>
      <c r="T303" s="3"/>
      <c r="U303" s="3"/>
      <c r="V303" s="3"/>
      <c r="W303" s="3"/>
      <c r="X303" s="3"/>
      <c r="Y303" s="3"/>
      <c r="Z303" s="3"/>
      <c r="AA303" s="57"/>
      <c r="AB303" s="57"/>
      <c r="AC303" s="16"/>
      <c r="AD303" s="16"/>
      <c r="AE303" s="57"/>
      <c r="AF303" s="3"/>
      <c r="AG303" s="3"/>
      <c r="AH303" s="3"/>
      <c r="AI303" s="3"/>
      <c r="AJ303" s="16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22"/>
    </row>
    <row r="304" spans="10:47">
      <c r="J304" s="153"/>
      <c r="K304" s="154"/>
      <c r="L304" s="154"/>
      <c r="M304" s="314"/>
      <c r="N304" s="314"/>
      <c r="O304" s="314"/>
      <c r="P304" s="314"/>
      <c r="Q304" s="22"/>
      <c r="R304" s="3"/>
      <c r="S304" s="3"/>
      <c r="T304" s="3"/>
      <c r="U304" s="3"/>
      <c r="V304" s="3"/>
      <c r="W304" s="3"/>
      <c r="X304" s="3"/>
      <c r="Y304" s="3"/>
      <c r="Z304" s="3"/>
      <c r="AA304" s="57"/>
      <c r="AB304" s="57"/>
      <c r="AC304" s="16"/>
      <c r="AD304" s="16"/>
      <c r="AE304" s="57"/>
      <c r="AF304" s="3"/>
      <c r="AG304" s="3"/>
      <c r="AH304" s="3"/>
      <c r="AI304" s="3"/>
      <c r="AJ304" s="16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22"/>
    </row>
    <row r="305" spans="10:47">
      <c r="J305" s="153"/>
      <c r="K305" s="154"/>
      <c r="L305" s="154"/>
      <c r="M305" s="314"/>
      <c r="N305" s="314"/>
      <c r="O305" s="314"/>
      <c r="P305" s="314"/>
      <c r="Q305" s="22"/>
      <c r="R305" s="3"/>
      <c r="S305" s="3"/>
      <c r="T305" s="3"/>
      <c r="U305" s="3"/>
      <c r="V305" s="3"/>
      <c r="W305" s="3"/>
      <c r="X305" s="3"/>
      <c r="Y305" s="3"/>
      <c r="Z305" s="3"/>
      <c r="AA305" s="57"/>
      <c r="AB305" s="57"/>
      <c r="AC305" s="16"/>
      <c r="AD305" s="16"/>
      <c r="AE305" s="57"/>
      <c r="AF305" s="3"/>
      <c r="AG305" s="3"/>
      <c r="AH305" s="3"/>
      <c r="AI305" s="3"/>
      <c r="AJ305" s="16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22"/>
    </row>
    <row r="306" spans="10:47">
      <c r="J306" s="153"/>
      <c r="K306" s="154"/>
      <c r="L306" s="154"/>
      <c r="M306" s="314"/>
      <c r="N306" s="314"/>
      <c r="O306" s="314"/>
      <c r="P306" s="314"/>
      <c r="Q306" s="22"/>
      <c r="R306" s="3"/>
      <c r="S306" s="3"/>
      <c r="T306" s="3"/>
      <c r="U306" s="3"/>
      <c r="V306" s="3"/>
      <c r="W306" s="3"/>
      <c r="X306" s="3"/>
      <c r="Y306" s="3"/>
      <c r="Z306" s="3"/>
      <c r="AA306" s="57"/>
      <c r="AB306" s="57"/>
      <c r="AC306" s="16"/>
      <c r="AD306" s="16"/>
      <c r="AE306" s="57"/>
      <c r="AF306" s="3"/>
      <c r="AG306" s="3"/>
      <c r="AH306" s="3"/>
      <c r="AI306" s="3"/>
      <c r="AJ306" s="16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22"/>
    </row>
    <row r="307" spans="10:47">
      <c r="J307" s="153"/>
      <c r="K307" s="154"/>
      <c r="L307" s="154"/>
      <c r="M307" s="314"/>
      <c r="N307" s="314"/>
      <c r="O307" s="314"/>
      <c r="P307" s="314"/>
      <c r="Q307" s="22"/>
      <c r="R307" s="3"/>
      <c r="S307" s="3"/>
      <c r="T307" s="3"/>
      <c r="U307" s="3"/>
      <c r="V307" s="3"/>
      <c r="W307" s="3"/>
      <c r="X307" s="3"/>
      <c r="Y307" s="3"/>
      <c r="Z307" s="3"/>
      <c r="AA307" s="57"/>
      <c r="AB307" s="57"/>
      <c r="AC307" s="16"/>
      <c r="AD307" s="16"/>
      <c r="AE307" s="57"/>
      <c r="AF307" s="3"/>
      <c r="AG307" s="3"/>
      <c r="AH307" s="3"/>
      <c r="AI307" s="3"/>
      <c r="AJ307" s="16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22"/>
    </row>
    <row r="308" spans="10:47">
      <c r="J308" s="153"/>
      <c r="K308" s="154"/>
      <c r="L308" s="154"/>
      <c r="M308" s="314"/>
      <c r="N308" s="314"/>
      <c r="O308" s="314"/>
      <c r="P308" s="314"/>
      <c r="Q308" s="22"/>
      <c r="R308" s="3"/>
      <c r="S308" s="3"/>
      <c r="T308" s="3"/>
      <c r="U308" s="3"/>
      <c r="V308" s="3"/>
      <c r="W308" s="3"/>
      <c r="X308" s="3"/>
      <c r="Y308" s="3"/>
      <c r="Z308" s="3"/>
      <c r="AA308" s="57"/>
      <c r="AB308" s="57"/>
      <c r="AC308" s="16"/>
      <c r="AD308" s="16"/>
      <c r="AE308" s="57"/>
      <c r="AF308" s="3"/>
      <c r="AG308" s="3"/>
      <c r="AH308" s="3"/>
      <c r="AI308" s="3"/>
      <c r="AJ308" s="16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22"/>
    </row>
    <row r="309" spans="10:47">
      <c r="J309" s="153"/>
      <c r="K309" s="154"/>
      <c r="L309" s="154"/>
      <c r="M309" s="314"/>
      <c r="N309" s="314"/>
      <c r="O309" s="314"/>
      <c r="P309" s="314"/>
      <c r="Q309" s="22"/>
      <c r="R309" s="3"/>
      <c r="S309" s="3"/>
      <c r="T309" s="3"/>
      <c r="U309" s="3"/>
      <c r="V309" s="3"/>
      <c r="W309" s="3"/>
      <c r="X309" s="3"/>
      <c r="Y309" s="3"/>
      <c r="Z309" s="3"/>
      <c r="AA309" s="57"/>
      <c r="AB309" s="57"/>
      <c r="AC309" s="16"/>
      <c r="AD309" s="16"/>
      <c r="AE309" s="57"/>
      <c r="AF309" s="3"/>
      <c r="AG309" s="3"/>
      <c r="AH309" s="3"/>
      <c r="AI309" s="3"/>
      <c r="AJ309" s="16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22"/>
    </row>
    <row r="310" spans="10:47">
      <c r="J310" s="153"/>
      <c r="K310" s="154"/>
      <c r="L310" s="154"/>
      <c r="M310" s="314"/>
      <c r="N310" s="314"/>
      <c r="O310" s="314"/>
      <c r="P310" s="314"/>
      <c r="Q310" s="22"/>
      <c r="R310" s="3"/>
      <c r="S310" s="3"/>
      <c r="T310" s="3"/>
      <c r="U310" s="3"/>
      <c r="V310" s="3"/>
      <c r="W310" s="3"/>
      <c r="X310" s="3"/>
      <c r="Y310" s="3"/>
      <c r="Z310" s="3"/>
      <c r="AA310" s="57"/>
      <c r="AB310" s="57"/>
      <c r="AC310" s="16"/>
      <c r="AD310" s="16"/>
      <c r="AE310" s="57"/>
      <c r="AF310" s="3"/>
      <c r="AG310" s="3"/>
      <c r="AH310" s="3"/>
      <c r="AI310" s="3"/>
      <c r="AJ310" s="16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22"/>
    </row>
    <row r="311" spans="10:47">
      <c r="J311" s="153"/>
      <c r="K311" s="154"/>
      <c r="L311" s="154"/>
      <c r="M311" s="314"/>
      <c r="N311" s="314"/>
      <c r="O311" s="314"/>
      <c r="P311" s="314"/>
      <c r="Q311" s="22"/>
      <c r="R311" s="3"/>
      <c r="S311" s="3"/>
      <c r="T311" s="3"/>
      <c r="U311" s="3"/>
      <c r="V311" s="3"/>
      <c r="W311" s="3"/>
      <c r="X311" s="3"/>
      <c r="Y311" s="3"/>
      <c r="Z311" s="3"/>
      <c r="AA311" s="57"/>
      <c r="AB311" s="57"/>
      <c r="AC311" s="16"/>
      <c r="AD311" s="16"/>
      <c r="AE311" s="57"/>
      <c r="AF311" s="3"/>
      <c r="AG311" s="3"/>
      <c r="AH311" s="3"/>
      <c r="AI311" s="3"/>
      <c r="AJ311" s="16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22"/>
    </row>
  </sheetData>
  <mergeCells count="1">
    <mergeCell ref="W5:X5"/>
  </mergeCells>
  <phoneticPr fontId="11" type="noConversion"/>
  <conditionalFormatting sqref="H117:H120 H112:H115 H10:H13 H20:H23 H25:H28 H30:H33 H35:H38 H78:H81 H83:H110 H40:H43 H45:H76 H15:H18">
    <cfRule type="cellIs" dxfId="167" priority="17" operator="lessThan">
      <formula>0</formula>
    </cfRule>
    <cfRule type="cellIs" dxfId="166" priority="18" operator="greaterThan">
      <formula>0</formula>
    </cfRule>
  </conditionalFormatting>
  <conditionalFormatting sqref="F117:F120 F112:F115 F10:F13 F20:F23 F25:F28 F30:F33 F35:F38 F78:F81 F83:F110 F40:F43 F45:F76 F15:F18">
    <cfRule type="cellIs" dxfId="165" priority="15" operator="lessThan">
      <formula>0</formula>
    </cfRule>
    <cfRule type="cellIs" dxfId="164" priority="16" operator="greaterThan">
      <formula>0</formula>
    </cfRule>
  </conditionalFormatting>
  <conditionalFormatting sqref="J117:J120 J112:J115 J10:J13 J20:J23 J25:J28 J30:J33 J35:J38 J78:J81 J83:J110 J40:J43 J45:J76 J15:J18">
    <cfRule type="cellIs" dxfId="163" priority="13" operator="lessThan">
      <formula>0</formula>
    </cfRule>
    <cfRule type="cellIs" dxfId="162" priority="14" operator="greaterThan">
      <formula>0</formula>
    </cfRule>
  </conditionalFormatting>
  <conditionalFormatting sqref="X117:X120 X112:X115 X10:X13 X20:X23 X25:X28 X30:X33 X35:X38 X78:X81 X83:X110 X40:X43 X45:X76 X15:X18">
    <cfRule type="cellIs" dxfId="161" priority="9" operator="lessThan">
      <formula>0</formula>
    </cfRule>
    <cfRule type="cellIs" dxfId="160" priority="10" operator="greaterThan">
      <formula>0</formula>
    </cfRule>
  </conditionalFormatting>
  <conditionalFormatting sqref="Z117:Z120 Z112:Z115 Z10:Z13 Z20:Z23 Z25:Z28 Z30:Z33 Z35:Z38 Z78:Z81 Z83:Z110 Z40:Z43 Z45:Z76 Z15:Z18">
    <cfRule type="cellIs" dxfId="159" priority="7" operator="lessThan">
      <formula>0</formula>
    </cfRule>
    <cfRule type="cellIs" dxfId="158" priority="8" operator="greaterThan">
      <formula>0</formula>
    </cfRule>
  </conditionalFormatting>
  <conditionalFormatting sqref="R117:V120 R112:V115 R10:R13 R20:S23 R25:V28 R30:V33 R35:V38 R78:V81 R83:V110 R40:V43 R45:V76 R15:R18 U20:V23">
    <cfRule type="cellIs" dxfId="157" priority="1" operator="lessThan">
      <formula>0</formula>
    </cfRule>
    <cfRule type="cellIs" dxfId="15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A1:CL294"/>
  <sheetViews>
    <sheetView zoomScale="91" zoomScaleNormal="91" workbookViewId="0">
      <selection activeCell="Q20" sqref="Q20"/>
    </sheetView>
  </sheetViews>
  <sheetFormatPr baseColWidth="10" defaultRowHeight="15"/>
  <cols>
    <col min="1" max="1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3" customWidth="1"/>
    <col min="43" max="43" width="5" style="93" customWidth="1"/>
    <col min="44" max="44" width="5.54296875" style="93" customWidth="1"/>
    <col min="45" max="45" width="4" style="93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3" customWidth="1"/>
    <col min="53" max="53" width="4.453125" style="93" customWidth="1"/>
    <col min="54" max="54" width="6.54296875" style="93" customWidth="1"/>
    <col min="55" max="55" width="4.90625" style="93" customWidth="1"/>
    <col min="56" max="56" width="5.08984375" style="11" customWidth="1"/>
    <col min="57" max="57" width="5" style="11" customWidth="1"/>
    <col min="58" max="58" width="5.08984375" style="93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7"/>
      <c r="BA7" s="57"/>
      <c r="BB7" s="57"/>
      <c r="BC7" s="57"/>
      <c r="BD7" s="16"/>
      <c r="BE7" s="16"/>
      <c r="BF7" s="57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7"/>
      <c r="BA8" s="57"/>
      <c r="BB8" s="57"/>
      <c r="BC8" s="57"/>
      <c r="BD8" s="16"/>
      <c r="BE8" s="16"/>
      <c r="BF8" s="57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7"/>
      <c r="BA9" s="57"/>
      <c r="BB9" s="57"/>
      <c r="BC9" s="57"/>
      <c r="BD9" s="16"/>
      <c r="BE9" s="16"/>
      <c r="BF9" s="57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7"/>
      <c r="BA10" s="57"/>
      <c r="BB10" s="57"/>
      <c r="BC10" s="57"/>
      <c r="BD10" s="16"/>
      <c r="BE10" s="16"/>
      <c r="BF10" s="57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7"/>
    </row>
    <row r="11" spans="34:90">
      <c r="AU11" s="3"/>
      <c r="AV11" s="3"/>
      <c r="AW11" s="3"/>
      <c r="AX11" s="3"/>
      <c r="AY11" s="3"/>
      <c r="AZ11" s="57"/>
      <c r="BA11" s="57"/>
      <c r="BB11" s="57"/>
      <c r="BC11" s="57"/>
      <c r="BD11" s="16"/>
      <c r="BE11" s="16"/>
      <c r="BF11" s="57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7"/>
    </row>
    <row r="12" spans="34:90">
      <c r="AU12" s="3"/>
      <c r="AV12" s="3"/>
      <c r="AW12" s="3"/>
      <c r="AX12" s="3"/>
      <c r="AY12" s="3"/>
      <c r="AZ12" s="57"/>
      <c r="BA12" s="57"/>
      <c r="BB12" s="57"/>
      <c r="BC12" s="57"/>
      <c r="BD12" s="16"/>
      <c r="BE12" s="16"/>
      <c r="BF12" s="57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7"/>
    </row>
    <row r="13" spans="34:90">
      <c r="AU13" s="3"/>
      <c r="AV13" s="3"/>
      <c r="AW13" s="3"/>
      <c r="AX13" s="3"/>
      <c r="AY13" s="3"/>
      <c r="AZ13" s="57"/>
      <c r="BA13" s="57"/>
      <c r="BB13" s="57"/>
      <c r="BC13" s="57"/>
      <c r="BD13" s="16"/>
      <c r="BE13" s="16"/>
      <c r="BF13" s="57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7"/>
    </row>
    <row r="14" spans="34:90">
      <c r="AU14" s="3"/>
      <c r="AV14" s="3"/>
      <c r="AW14" s="3"/>
      <c r="AX14" s="3"/>
      <c r="AY14" s="3"/>
      <c r="AZ14" s="57"/>
      <c r="BA14" s="57"/>
      <c r="BB14" s="57"/>
      <c r="BC14" s="57"/>
      <c r="BD14" s="16"/>
      <c r="BE14" s="16"/>
      <c r="BF14" s="57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7"/>
    </row>
    <row r="15" spans="34:90">
      <c r="AU15" s="3"/>
      <c r="AV15" s="3"/>
      <c r="AW15" s="3"/>
      <c r="AX15" s="3"/>
      <c r="AY15" s="3"/>
      <c r="AZ15" s="57"/>
      <c r="BA15" s="57"/>
      <c r="BB15" s="57"/>
      <c r="BC15" s="57"/>
      <c r="BD15" s="16"/>
      <c r="BE15" s="16"/>
      <c r="BF15" s="57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7"/>
    </row>
    <row r="16" spans="34:90">
      <c r="AU16" s="3"/>
      <c r="AV16" s="3"/>
      <c r="AW16" s="3"/>
      <c r="AX16" s="3"/>
      <c r="AY16" s="3"/>
      <c r="AZ16" s="57"/>
      <c r="BA16" s="57"/>
      <c r="BB16" s="57"/>
      <c r="BC16" s="57"/>
      <c r="BD16" s="16"/>
      <c r="BE16" s="16"/>
      <c r="BF16" s="57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7"/>
    </row>
    <row r="17" spans="47:77">
      <c r="AU17" s="3"/>
      <c r="AV17" s="3"/>
      <c r="AW17" s="3"/>
      <c r="AX17" s="3"/>
      <c r="AY17" s="3"/>
      <c r="AZ17" s="57"/>
      <c r="BA17" s="57"/>
      <c r="BB17" s="57"/>
      <c r="BC17" s="57"/>
      <c r="BD17" s="16"/>
      <c r="BE17" s="16"/>
      <c r="BF17" s="57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7"/>
    </row>
    <row r="18" spans="47:77">
      <c r="AU18" s="3"/>
      <c r="AV18" s="3"/>
      <c r="AW18" s="3"/>
      <c r="AX18" s="3"/>
      <c r="AY18" s="3"/>
      <c r="AZ18" s="57"/>
      <c r="BA18" s="57"/>
      <c r="BB18" s="57"/>
      <c r="BC18" s="57"/>
      <c r="BD18" s="16"/>
      <c r="BE18" s="16"/>
      <c r="BF18" s="57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7"/>
    </row>
    <row r="19" spans="47:77">
      <c r="AU19" s="3"/>
      <c r="AV19" s="3"/>
      <c r="AW19" s="3"/>
      <c r="AX19" s="3"/>
      <c r="AY19" s="3"/>
      <c r="AZ19" s="57"/>
      <c r="BA19" s="57"/>
      <c r="BB19" s="57"/>
      <c r="BC19" s="57"/>
      <c r="BD19" s="16"/>
      <c r="BE19" s="16"/>
      <c r="BF19" s="57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7"/>
    </row>
    <row r="20" spans="47:77">
      <c r="AU20" s="3"/>
      <c r="AV20" s="3"/>
      <c r="AW20" s="3"/>
      <c r="AX20" s="3"/>
      <c r="AY20" s="3"/>
      <c r="AZ20" s="57"/>
      <c r="BA20" s="57"/>
      <c r="BB20" s="57"/>
      <c r="BC20" s="57"/>
      <c r="BD20" s="16"/>
      <c r="BE20" s="16"/>
      <c r="BF20" s="57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7"/>
    </row>
    <row r="21" spans="47:77">
      <c r="AU21" s="3"/>
      <c r="AV21" s="3"/>
      <c r="AW21" s="3"/>
      <c r="AX21" s="3"/>
      <c r="AY21" s="3"/>
      <c r="AZ21" s="57"/>
      <c r="BA21" s="57"/>
      <c r="BB21" s="57"/>
      <c r="BC21" s="57"/>
      <c r="BD21" s="16"/>
      <c r="BE21" s="16"/>
      <c r="BF21" s="57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7"/>
      <c r="BA22" s="57"/>
      <c r="BB22" s="57"/>
      <c r="BC22" s="57"/>
      <c r="BD22" s="16"/>
      <c r="BE22" s="16"/>
      <c r="BF22" s="57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7"/>
      <c r="BA23" s="57"/>
      <c r="BB23" s="57"/>
      <c r="BC23" s="57"/>
      <c r="BD23" s="16"/>
      <c r="BE23" s="16"/>
      <c r="BF23" s="57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7"/>
      <c r="BA24" s="57"/>
      <c r="BB24" s="57"/>
      <c r="BC24" s="57"/>
      <c r="BD24" s="16"/>
      <c r="BE24" s="16"/>
      <c r="BF24" s="57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7"/>
      <c r="BA25" s="57"/>
      <c r="BB25" s="57"/>
      <c r="BC25" s="57"/>
      <c r="BD25" s="16"/>
      <c r="BE25" s="16"/>
      <c r="BF25" s="57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7"/>
      <c r="BA26" s="57"/>
      <c r="BB26" s="57"/>
      <c r="BC26" s="57"/>
      <c r="BD26" s="16"/>
      <c r="BE26" s="16"/>
      <c r="BF26" s="57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8"/>
    </row>
    <row r="27" spans="47:77">
      <c r="AU27" s="3"/>
      <c r="AV27" s="3"/>
      <c r="AW27" s="3"/>
      <c r="AX27" s="3"/>
      <c r="AY27" s="3"/>
      <c r="AZ27" s="57"/>
      <c r="BA27" s="57"/>
      <c r="BB27" s="57"/>
      <c r="BC27" s="57"/>
      <c r="BD27" s="16"/>
      <c r="BE27" s="16"/>
      <c r="BF27" s="57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7"/>
      <c r="BA28" s="57"/>
      <c r="BB28" s="57"/>
      <c r="BC28" s="57"/>
      <c r="BD28" s="16"/>
      <c r="BE28" s="16"/>
      <c r="BF28" s="57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7"/>
      <c r="BA29" s="57"/>
      <c r="BB29" s="57"/>
      <c r="BC29" s="57"/>
      <c r="BD29" s="16"/>
      <c r="BE29" s="16"/>
      <c r="BF29" s="57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7"/>
      <c r="BA30" s="57"/>
      <c r="BB30" s="57"/>
      <c r="BC30" s="57"/>
      <c r="BD30" s="16"/>
      <c r="BE30" s="16"/>
      <c r="BF30" s="57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7"/>
      <c r="BA31" s="57"/>
      <c r="BB31" s="57"/>
      <c r="BC31" s="57"/>
      <c r="BD31" s="16"/>
      <c r="BE31" s="16"/>
      <c r="BF31" s="57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7"/>
      <c r="BA32" s="57"/>
      <c r="BB32" s="57"/>
      <c r="BC32" s="57"/>
      <c r="BD32" s="16"/>
      <c r="BE32" s="16"/>
      <c r="BF32" s="57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7"/>
      <c r="BA33" s="57"/>
      <c r="BB33" s="57"/>
      <c r="BC33" s="57"/>
      <c r="BD33" s="16"/>
      <c r="BE33" s="16"/>
      <c r="BF33" s="57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7"/>
      <c r="BA34" s="57"/>
      <c r="BB34" s="57"/>
      <c r="BC34" s="57"/>
      <c r="BD34" s="16"/>
      <c r="BE34" s="16"/>
      <c r="BF34" s="57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7"/>
      <c r="BA35" s="57"/>
      <c r="BB35" s="57"/>
      <c r="BC35" s="57"/>
      <c r="BD35" s="16"/>
      <c r="BE35" s="16"/>
      <c r="BF35" s="57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7"/>
      <c r="BA36" s="57"/>
      <c r="BB36" s="57"/>
      <c r="BC36" s="57"/>
      <c r="BD36" s="16"/>
      <c r="BE36" s="16"/>
      <c r="BF36" s="57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7"/>
      <c r="BA37" s="57"/>
      <c r="BB37" s="57"/>
      <c r="BC37" s="57"/>
      <c r="BD37" s="16"/>
      <c r="BE37" s="16"/>
      <c r="BF37" s="57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7"/>
      <c r="BA38" s="57"/>
      <c r="BB38" s="57"/>
      <c r="BC38" s="57"/>
      <c r="BD38" s="16"/>
      <c r="BE38" s="16"/>
      <c r="BF38" s="57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7"/>
      <c r="BA39" s="57"/>
      <c r="BB39" s="57"/>
      <c r="BC39" s="57"/>
      <c r="BD39" s="16"/>
      <c r="BE39" s="16"/>
      <c r="BF39" s="57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7"/>
      <c r="BA40" s="57"/>
      <c r="BB40" s="57"/>
      <c r="BC40" s="57"/>
      <c r="BD40" s="16"/>
      <c r="BE40" s="16"/>
      <c r="BF40" s="57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7"/>
      <c r="BA41" s="57"/>
      <c r="BB41" s="57"/>
      <c r="BC41" s="57"/>
      <c r="BD41" s="16"/>
      <c r="BE41" s="16"/>
      <c r="BF41" s="57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7"/>
      <c r="BA42" s="57"/>
      <c r="BB42" s="57"/>
      <c r="BC42" s="57"/>
      <c r="BD42" s="16"/>
      <c r="BE42" s="16"/>
      <c r="BF42" s="57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7"/>
      <c r="BA43" s="57"/>
      <c r="BB43" s="57"/>
      <c r="BC43" s="57"/>
      <c r="BD43" s="16"/>
      <c r="BE43" s="16"/>
      <c r="BF43" s="57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7"/>
      <c r="BA44" s="57"/>
      <c r="BB44" s="57"/>
      <c r="BC44" s="57"/>
      <c r="BD44" s="16"/>
      <c r="BE44" s="16"/>
      <c r="BF44" s="57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7"/>
      <c r="BA45" s="57"/>
      <c r="BB45" s="57"/>
      <c r="BC45" s="57"/>
      <c r="BD45" s="16"/>
      <c r="BE45" s="16"/>
      <c r="BF45" s="57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7"/>
      <c r="BA46" s="57"/>
      <c r="BB46" s="57"/>
      <c r="BC46" s="57"/>
      <c r="BD46" s="16"/>
      <c r="BE46" s="16"/>
      <c r="BF46" s="57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7"/>
      <c r="BA47" s="57"/>
      <c r="BB47" s="57"/>
      <c r="BC47" s="57"/>
      <c r="BD47" s="16"/>
      <c r="BE47" s="16"/>
      <c r="BF47" s="57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7"/>
      <c r="BA48" s="57"/>
      <c r="BB48" s="57"/>
      <c r="BC48" s="57"/>
      <c r="BD48" s="16"/>
      <c r="BE48" s="16"/>
      <c r="BF48" s="57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7"/>
      <c r="BA49" s="57"/>
      <c r="BB49" s="57"/>
      <c r="BC49" s="57"/>
      <c r="BD49" s="16"/>
      <c r="BE49" s="16"/>
      <c r="BF49" s="57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7"/>
      <c r="BA50" s="57"/>
      <c r="BB50" s="57"/>
      <c r="BC50" s="57"/>
      <c r="BD50" s="16"/>
      <c r="BE50" s="16"/>
      <c r="BF50" s="57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7"/>
      <c r="BA51" s="57"/>
      <c r="BB51" s="57"/>
      <c r="BC51" s="57"/>
      <c r="BD51" s="16"/>
      <c r="BE51" s="16"/>
      <c r="BF51" s="57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7"/>
      <c r="BA52" s="57"/>
      <c r="BB52" s="57"/>
      <c r="BC52" s="57"/>
      <c r="BD52" s="16"/>
      <c r="BE52" s="16"/>
      <c r="BF52" s="57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7"/>
      <c r="BA53" s="57"/>
      <c r="BB53" s="57"/>
      <c r="BC53" s="57"/>
      <c r="BD53" s="16"/>
      <c r="BE53" s="16"/>
      <c r="BF53" s="57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7"/>
      <c r="BA54" s="57"/>
      <c r="BB54" s="57"/>
      <c r="BC54" s="57"/>
      <c r="BD54" s="16"/>
      <c r="BE54" s="16"/>
      <c r="BF54" s="57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7"/>
      <c r="BA55" s="57"/>
      <c r="BB55" s="57"/>
      <c r="BC55" s="57"/>
      <c r="BD55" s="16"/>
      <c r="BE55" s="16"/>
      <c r="BF55" s="57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7"/>
      <c r="BA56" s="57"/>
      <c r="BB56" s="57"/>
      <c r="BC56" s="57"/>
      <c r="BD56" s="16"/>
      <c r="BE56" s="16"/>
      <c r="BF56" s="57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7"/>
      <c r="BA57" s="57"/>
      <c r="BB57" s="57"/>
      <c r="BC57" s="57"/>
      <c r="BD57" s="16"/>
      <c r="BE57" s="16"/>
      <c r="BF57" s="57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7"/>
      <c r="BA58" s="57"/>
      <c r="BB58" s="57"/>
      <c r="BC58" s="57"/>
      <c r="BD58" s="16"/>
      <c r="BE58" s="16"/>
      <c r="BF58" s="57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7"/>
      <c r="BA59" s="57"/>
      <c r="BB59" s="57"/>
      <c r="BC59" s="57"/>
      <c r="BD59" s="16"/>
      <c r="BE59" s="16"/>
      <c r="BF59" s="57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7"/>
      <c r="BA60" s="57"/>
      <c r="BB60" s="57"/>
      <c r="BC60" s="57"/>
      <c r="BD60" s="16"/>
      <c r="BE60" s="16"/>
      <c r="BF60" s="57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7"/>
      <c r="BA61" s="57"/>
      <c r="BB61" s="57"/>
      <c r="BC61" s="57"/>
      <c r="BD61" s="16"/>
      <c r="BE61" s="16"/>
      <c r="BF61" s="57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7"/>
      <c r="BA62" s="57"/>
      <c r="BB62" s="57"/>
      <c r="BC62" s="57"/>
      <c r="BD62" s="16"/>
      <c r="BE62" s="16"/>
      <c r="BF62" s="57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7"/>
      <c r="BA63" s="57"/>
      <c r="BB63" s="57"/>
      <c r="BC63" s="57"/>
      <c r="BD63" s="16"/>
      <c r="BE63" s="16"/>
      <c r="BF63" s="57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7"/>
      <c r="BA64" s="57"/>
      <c r="BB64" s="57"/>
      <c r="BC64" s="57"/>
      <c r="BD64" s="16"/>
      <c r="BE64" s="16"/>
      <c r="BF64" s="57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7"/>
      <c r="BA65" s="57"/>
      <c r="BB65" s="57"/>
      <c r="BC65" s="57"/>
      <c r="BD65" s="16"/>
      <c r="BE65" s="16"/>
      <c r="BF65" s="57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7"/>
      <c r="BA66" s="57"/>
      <c r="BB66" s="57"/>
      <c r="BC66" s="57"/>
      <c r="BD66" s="16"/>
      <c r="BE66" s="16"/>
      <c r="BF66" s="57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7"/>
      <c r="BA67" s="57"/>
      <c r="BB67" s="57"/>
      <c r="BC67" s="57"/>
      <c r="BD67" s="16"/>
      <c r="BE67" s="16"/>
      <c r="BF67" s="57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7"/>
      <c r="BA68" s="57"/>
      <c r="BB68" s="57"/>
      <c r="BC68" s="57"/>
      <c r="BD68" s="16"/>
      <c r="BE68" s="16"/>
      <c r="BF68" s="57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7"/>
      <c r="BA69" s="57"/>
      <c r="BB69" s="57"/>
      <c r="BC69" s="57"/>
      <c r="BD69" s="16"/>
      <c r="BE69" s="16"/>
      <c r="BF69" s="57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7"/>
      <c r="BA70" s="57"/>
      <c r="BB70" s="57"/>
      <c r="BC70" s="57"/>
      <c r="BD70" s="16"/>
      <c r="BE70" s="16"/>
      <c r="BF70" s="57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7"/>
      <c r="BA71" s="57"/>
      <c r="BB71" s="57"/>
      <c r="BC71" s="57"/>
      <c r="BD71" s="16"/>
      <c r="BE71" s="16"/>
      <c r="BF71" s="57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7"/>
      <c r="BA72" s="57"/>
      <c r="BB72" s="57"/>
      <c r="BC72" s="57"/>
      <c r="BD72" s="16"/>
      <c r="BE72" s="16"/>
      <c r="BF72" s="57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7"/>
      <c r="BA73" s="57"/>
      <c r="BB73" s="57"/>
      <c r="BC73" s="57"/>
      <c r="BD73" s="16"/>
      <c r="BE73" s="16"/>
      <c r="BF73" s="57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7"/>
      <c r="BA74" s="57"/>
      <c r="BB74" s="57"/>
      <c r="BC74" s="57"/>
      <c r="BD74" s="16"/>
      <c r="BE74" s="16"/>
      <c r="BF74" s="57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7"/>
      <c r="BA75" s="57"/>
      <c r="BB75" s="57"/>
      <c r="BC75" s="57"/>
      <c r="BD75" s="16"/>
      <c r="BE75" s="16"/>
      <c r="BF75" s="57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7"/>
      <c r="BA76" s="57"/>
      <c r="BB76" s="57"/>
      <c r="BC76" s="57"/>
      <c r="BD76" s="16"/>
      <c r="BE76" s="16"/>
      <c r="BF76" s="57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7"/>
      <c r="BA77" s="57"/>
      <c r="BB77" s="57"/>
      <c r="BC77" s="57"/>
      <c r="BD77" s="16"/>
      <c r="BE77" s="16"/>
      <c r="BF77" s="57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7"/>
      <c r="BA78" s="57"/>
      <c r="BB78" s="57"/>
      <c r="BC78" s="57"/>
      <c r="BD78" s="16"/>
      <c r="BE78" s="16"/>
      <c r="BF78" s="57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7"/>
      <c r="BA79" s="57"/>
      <c r="BB79" s="57"/>
      <c r="BC79" s="57"/>
      <c r="BD79" s="16"/>
      <c r="BE79" s="16"/>
      <c r="BF79" s="57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7"/>
      <c r="BA80" s="57"/>
      <c r="BB80" s="57"/>
      <c r="BC80" s="57"/>
      <c r="BD80" s="16"/>
      <c r="BE80" s="16"/>
      <c r="BF80" s="57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7"/>
      <c r="BA81" s="57"/>
      <c r="BB81" s="57"/>
      <c r="BC81" s="57"/>
      <c r="BD81" s="16"/>
      <c r="BE81" s="16"/>
      <c r="BF81" s="57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7"/>
      <c r="BA82" s="57"/>
      <c r="BB82" s="57"/>
      <c r="BC82" s="57"/>
      <c r="BD82" s="16"/>
      <c r="BE82" s="16"/>
      <c r="BF82" s="57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7"/>
      <c r="BA83" s="57"/>
      <c r="BB83" s="57"/>
      <c r="BC83" s="57"/>
      <c r="BD83" s="16"/>
      <c r="BE83" s="16"/>
      <c r="BF83" s="57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7"/>
      <c r="BA84" s="57"/>
      <c r="BB84" s="57"/>
      <c r="BC84" s="57"/>
      <c r="BD84" s="16"/>
      <c r="BE84" s="16"/>
      <c r="BF84" s="57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7"/>
      <c r="BA85" s="57"/>
      <c r="BB85" s="57"/>
      <c r="BC85" s="57"/>
      <c r="BD85" s="16"/>
      <c r="BE85" s="16"/>
      <c r="BF85" s="57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7"/>
      <c r="BA86" s="57"/>
      <c r="BB86" s="57"/>
      <c r="BC86" s="57"/>
      <c r="BD86" s="16"/>
      <c r="BE86" s="16"/>
      <c r="BF86" s="57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7"/>
      <c r="BA87" s="57"/>
      <c r="BB87" s="57"/>
      <c r="BC87" s="57"/>
      <c r="BD87" s="16"/>
      <c r="BE87" s="16"/>
      <c r="BF87" s="57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7"/>
      <c r="BA88" s="57"/>
      <c r="BB88" s="57"/>
      <c r="BC88" s="57"/>
      <c r="BD88" s="16"/>
      <c r="BE88" s="16"/>
      <c r="BF88" s="57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7"/>
      <c r="BA89" s="57"/>
      <c r="BB89" s="57"/>
      <c r="BC89" s="57"/>
      <c r="BD89" s="16"/>
      <c r="BE89" s="16"/>
      <c r="BF89" s="57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7"/>
      <c r="BA90" s="57"/>
      <c r="BB90" s="57"/>
      <c r="BC90" s="57"/>
      <c r="BD90" s="16"/>
      <c r="BE90" s="16"/>
      <c r="BF90" s="57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7"/>
      <c r="BA91" s="57"/>
      <c r="BB91" s="57"/>
      <c r="BC91" s="57"/>
      <c r="BD91" s="16"/>
      <c r="BE91" s="16"/>
      <c r="BF91" s="57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7"/>
      <c r="BA92" s="57"/>
      <c r="BB92" s="57"/>
      <c r="BC92" s="57"/>
      <c r="BD92" s="16"/>
      <c r="BE92" s="16"/>
      <c r="BF92" s="57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7"/>
      <c r="BA93" s="57"/>
      <c r="BB93" s="57"/>
      <c r="BC93" s="57"/>
      <c r="BD93" s="16"/>
      <c r="BE93" s="16"/>
      <c r="BF93" s="57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7"/>
      <c r="BA94" s="57"/>
      <c r="BB94" s="57"/>
      <c r="BC94" s="57"/>
      <c r="BD94" s="16"/>
      <c r="BE94" s="16"/>
      <c r="BF94" s="57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7"/>
      <c r="BA95" s="57"/>
      <c r="BB95" s="57"/>
      <c r="BC95" s="57"/>
      <c r="BD95" s="16"/>
      <c r="BE95" s="16"/>
      <c r="BF95" s="57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7"/>
      <c r="BA96" s="57"/>
      <c r="BB96" s="57"/>
      <c r="BC96" s="57"/>
      <c r="BD96" s="16"/>
      <c r="BE96" s="16"/>
      <c r="BF96" s="57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:89">
      <c r="AU97" s="3"/>
      <c r="AV97" s="3"/>
      <c r="AW97" s="3"/>
      <c r="AX97" s="3"/>
      <c r="AY97" s="3"/>
      <c r="AZ97" s="57"/>
      <c r="BA97" s="57"/>
      <c r="BB97" s="57"/>
      <c r="BC97" s="57"/>
      <c r="BD97" s="16"/>
      <c r="BE97" s="16"/>
      <c r="BF97" s="57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:89">
      <c r="AU98" s="3"/>
      <c r="AV98" s="3"/>
      <c r="AW98" s="3"/>
      <c r="AX98" s="3"/>
      <c r="AY98" s="3"/>
      <c r="AZ98" s="57"/>
      <c r="BA98" s="57"/>
      <c r="BB98" s="57"/>
      <c r="BC98" s="57"/>
      <c r="BD98" s="16"/>
      <c r="BE98" s="16"/>
      <c r="BF98" s="57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:89">
      <c r="AU99" s="3"/>
      <c r="AV99" s="3"/>
      <c r="AW99" s="3"/>
      <c r="AX99" s="3"/>
      <c r="AY99" s="3"/>
      <c r="AZ99" s="57"/>
      <c r="BA99" s="57"/>
      <c r="BB99" s="57"/>
      <c r="BC99" s="57"/>
      <c r="BD99" s="16"/>
      <c r="BE99" s="16"/>
      <c r="BF99" s="57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:89">
      <c r="AU100" s="3"/>
      <c r="AV100" s="3"/>
      <c r="AW100" s="3"/>
      <c r="AX100" s="3"/>
      <c r="AY100" s="3"/>
      <c r="AZ100" s="57"/>
      <c r="BA100" s="57"/>
      <c r="BB100" s="57"/>
      <c r="BC100" s="57"/>
      <c r="BD100" s="16"/>
      <c r="BE100" s="16"/>
      <c r="BF100" s="57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:89">
      <c r="AU101" s="3"/>
      <c r="AV101" s="3"/>
      <c r="AW101" s="3"/>
      <c r="AX101" s="3"/>
      <c r="AY101" s="3"/>
      <c r="AZ101" s="57"/>
      <c r="BA101" s="57"/>
      <c r="BB101" s="57"/>
      <c r="BC101" s="57"/>
      <c r="BD101" s="16"/>
      <c r="BE101" s="16"/>
      <c r="BF101" s="57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:89">
      <c r="AU102" s="3"/>
      <c r="AV102" s="3"/>
      <c r="AW102" s="3"/>
      <c r="AX102" s="3"/>
      <c r="AY102" s="3"/>
      <c r="AZ102" s="57"/>
      <c r="BA102" s="57"/>
      <c r="BB102" s="57"/>
      <c r="BC102" s="57"/>
      <c r="BD102" s="16"/>
      <c r="BE102" s="16"/>
      <c r="BF102" s="57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:89">
      <c r="AU103" s="3"/>
      <c r="AV103" s="3"/>
      <c r="AW103" s="3"/>
      <c r="AX103" s="3"/>
      <c r="AY103" s="3"/>
      <c r="AZ103" s="57"/>
      <c r="BA103" s="57"/>
      <c r="BB103" s="57"/>
      <c r="BC103" s="57"/>
      <c r="BD103" s="16"/>
      <c r="BE103" s="16"/>
      <c r="BF103" s="57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:89">
      <c r="AU104" s="3"/>
      <c r="AV104" s="3"/>
      <c r="AW104" s="3"/>
      <c r="AX104" s="3"/>
      <c r="AY104" s="3"/>
      <c r="AZ104" s="57"/>
      <c r="BA104" s="57"/>
      <c r="BB104" s="57"/>
      <c r="BC104" s="57"/>
      <c r="BD104" s="16"/>
      <c r="BE104" s="16"/>
      <c r="BF104" s="57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:89">
      <c r="AU105" s="3"/>
      <c r="AV105" s="3"/>
      <c r="AW105" s="3"/>
      <c r="AX105" s="3"/>
      <c r="AY105" s="3"/>
      <c r="AZ105" s="57"/>
      <c r="BA105" s="57"/>
      <c r="BB105" s="57"/>
      <c r="BC105" s="57"/>
      <c r="BD105" s="16"/>
      <c r="BE105" s="16"/>
      <c r="BF105" s="57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:89">
      <c r="AU106" s="3"/>
      <c r="AV106" s="3"/>
      <c r="AW106" s="3"/>
      <c r="AX106" s="3"/>
      <c r="AY106" s="3"/>
      <c r="AZ106" s="57"/>
      <c r="BA106" s="57"/>
      <c r="BB106" s="57"/>
      <c r="BC106" s="57"/>
      <c r="BD106" s="16"/>
      <c r="BE106" s="16"/>
      <c r="BF106" s="57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:89">
      <c r="AU107" s="3"/>
      <c r="AV107" s="3"/>
      <c r="AW107" s="3"/>
      <c r="AX107" s="3"/>
      <c r="AY107" s="3"/>
      <c r="AZ107" s="57"/>
      <c r="BA107" s="57"/>
      <c r="BB107" s="57"/>
      <c r="BC107" s="57"/>
      <c r="BD107" s="16"/>
      <c r="BE107" s="16"/>
      <c r="BF107" s="57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:89">
      <c r="AU108" s="3"/>
      <c r="AV108" s="3"/>
      <c r="AW108" s="3"/>
      <c r="AX108" s="3"/>
      <c r="AY108" s="3"/>
      <c r="AZ108" s="57"/>
      <c r="BA108" s="57"/>
      <c r="BB108" s="57"/>
      <c r="BC108" s="57"/>
      <c r="BD108" s="16"/>
      <c r="BE108" s="16"/>
      <c r="BF108" s="57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:89">
      <c r="A109" s="3" t="s">
        <v>642</v>
      </c>
      <c r="AU109" s="3"/>
      <c r="AV109" s="3"/>
      <c r="AW109" s="3"/>
      <c r="AX109" s="3"/>
      <c r="AY109" s="3"/>
      <c r="AZ109" s="57"/>
      <c r="BA109" s="57"/>
      <c r="BB109" s="57"/>
      <c r="BC109" s="57"/>
      <c r="BD109" s="16"/>
      <c r="BE109" s="16"/>
      <c r="BF109" s="57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:89">
      <c r="A110">
        <v>4</v>
      </c>
      <c r="B110" s="3" t="s">
        <v>31</v>
      </c>
      <c r="AU110" s="3"/>
      <c r="AV110" s="3"/>
      <c r="AW110" s="3"/>
      <c r="AX110" s="3"/>
      <c r="AY110" s="3"/>
      <c r="AZ110" s="57"/>
      <c r="BA110" s="57"/>
      <c r="BB110" s="57"/>
      <c r="BC110" s="57"/>
      <c r="BD110" s="16"/>
      <c r="BE110" s="16"/>
      <c r="BF110" s="57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:89">
      <c r="A111">
        <v>5</v>
      </c>
      <c r="B111" s="298" t="s">
        <v>407</v>
      </c>
      <c r="AU111" s="3"/>
      <c r="AV111" s="3"/>
      <c r="AW111" s="3"/>
      <c r="AX111" s="3"/>
      <c r="AY111" s="3"/>
      <c r="AZ111" s="57"/>
      <c r="BA111" s="57"/>
      <c r="BB111" s="57"/>
      <c r="BC111" s="57"/>
      <c r="BD111" s="16"/>
      <c r="BE111" s="16"/>
      <c r="BF111" s="57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:89">
      <c r="A112">
        <v>6</v>
      </c>
      <c r="B112" s="3" t="s">
        <v>32</v>
      </c>
      <c r="AU112" s="3"/>
      <c r="AV112" s="3"/>
      <c r="AW112" s="3"/>
      <c r="AX112" s="3"/>
      <c r="AY112" s="3"/>
      <c r="AZ112" s="57"/>
      <c r="BA112" s="57"/>
      <c r="BB112" s="57"/>
      <c r="BC112" s="57"/>
      <c r="BD112" s="16"/>
      <c r="BE112" s="16"/>
      <c r="BF112" s="57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:76">
      <c r="A113">
        <v>7</v>
      </c>
      <c r="B113" s="3" t="s">
        <v>33</v>
      </c>
      <c r="AU113" s="3"/>
      <c r="AV113" s="3"/>
      <c r="AW113" s="3"/>
      <c r="AX113" s="3"/>
      <c r="AY113" s="3"/>
      <c r="AZ113" s="57"/>
      <c r="BA113" s="57"/>
      <c r="BB113" s="57"/>
      <c r="BC113" s="57"/>
      <c r="BD113" s="16"/>
      <c r="BE113" s="16"/>
      <c r="BF113" s="57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:76">
      <c r="A114">
        <v>8</v>
      </c>
      <c r="B114" s="298" t="s">
        <v>34</v>
      </c>
      <c r="AU114" s="3"/>
      <c r="AV114" s="3"/>
      <c r="AW114" s="3"/>
      <c r="AX114" s="3"/>
      <c r="AY114" s="3"/>
      <c r="AZ114" s="57"/>
      <c r="BA114" s="57"/>
      <c r="BB114" s="57"/>
      <c r="BC114" s="57"/>
      <c r="BD114" s="16"/>
      <c r="BE114" s="16"/>
      <c r="BF114" s="57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:76">
      <c r="A115">
        <v>9</v>
      </c>
      <c r="B115" s="3" t="s">
        <v>35</v>
      </c>
      <c r="AU115" s="3"/>
      <c r="AV115" s="3"/>
      <c r="AW115" s="3"/>
      <c r="AX115" s="3"/>
      <c r="AY115" s="3"/>
      <c r="AZ115" s="57"/>
      <c r="BA115" s="57"/>
      <c r="BB115" s="57"/>
      <c r="BC115" s="57"/>
      <c r="BD115" s="16"/>
      <c r="BE115" s="16"/>
      <c r="BF115" s="57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:76">
      <c r="AU116" s="3"/>
      <c r="AV116" s="3"/>
      <c r="AW116" s="3"/>
      <c r="AX116" s="3"/>
      <c r="AY116" s="3"/>
      <c r="AZ116" s="57"/>
      <c r="BA116" s="57"/>
      <c r="BB116" s="57"/>
      <c r="BC116" s="57"/>
      <c r="BD116" s="16"/>
      <c r="BE116" s="16"/>
      <c r="BF116" s="57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:76">
      <c r="AU117" s="3"/>
      <c r="AV117" s="3"/>
      <c r="AW117" s="3"/>
      <c r="AX117" s="3"/>
      <c r="AY117" s="3"/>
      <c r="AZ117" s="57"/>
      <c r="BA117" s="57"/>
      <c r="BB117" s="57"/>
      <c r="BC117" s="57"/>
      <c r="BD117" s="16"/>
      <c r="BE117" s="16"/>
      <c r="BF117" s="57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:76">
      <c r="AU118" s="3"/>
      <c r="AV118" s="3"/>
      <c r="AW118" s="3"/>
      <c r="AX118" s="3"/>
      <c r="AY118" s="3"/>
      <c r="AZ118" s="57"/>
      <c r="BA118" s="57"/>
      <c r="BB118" s="57"/>
      <c r="BC118" s="57"/>
      <c r="BD118" s="16"/>
      <c r="BE118" s="16"/>
      <c r="BF118" s="57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:76">
      <c r="AU119" s="3"/>
      <c r="AV119" s="3"/>
      <c r="AW119" s="3"/>
      <c r="AX119" s="3"/>
      <c r="AY119" s="3"/>
      <c r="AZ119" s="57"/>
      <c r="BA119" s="57"/>
      <c r="BB119" s="57"/>
      <c r="BC119" s="57"/>
      <c r="BD119" s="16"/>
      <c r="BE119" s="16"/>
      <c r="BF119" s="57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:76">
      <c r="AU120" s="3"/>
      <c r="AV120" s="3"/>
      <c r="AW120" s="3"/>
      <c r="AX120" s="3"/>
      <c r="AY120" s="3"/>
      <c r="AZ120" s="57"/>
      <c r="BA120" s="57"/>
      <c r="BB120" s="57"/>
      <c r="BC120" s="57"/>
      <c r="BD120" s="16"/>
      <c r="BE120" s="16"/>
      <c r="BF120" s="57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:76">
      <c r="AU121" s="3"/>
      <c r="AV121" s="3"/>
      <c r="AW121" s="3"/>
      <c r="AX121" s="3"/>
      <c r="AY121" s="3"/>
      <c r="AZ121" s="57"/>
      <c r="BA121" s="57"/>
      <c r="BB121" s="57"/>
      <c r="BC121" s="57"/>
      <c r="BD121" s="16"/>
      <c r="BE121" s="16"/>
      <c r="BF121" s="57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:76">
      <c r="AU122" s="3"/>
      <c r="AV122" s="3"/>
      <c r="AW122" s="3"/>
      <c r="AX122" s="3"/>
      <c r="AY122" s="3"/>
      <c r="AZ122" s="57"/>
      <c r="BA122" s="57"/>
      <c r="BB122" s="57"/>
      <c r="BC122" s="57"/>
      <c r="BD122" s="16"/>
      <c r="BE122" s="16"/>
      <c r="BF122" s="57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:76">
      <c r="AU123" s="3"/>
      <c r="AV123" s="3"/>
      <c r="AW123" s="3"/>
      <c r="AX123" s="3"/>
      <c r="AY123" s="3"/>
      <c r="AZ123" s="57"/>
      <c r="BA123" s="57"/>
      <c r="BB123" s="57"/>
      <c r="BC123" s="57"/>
      <c r="BD123" s="16"/>
      <c r="BE123" s="16"/>
      <c r="BF123" s="57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:76">
      <c r="AU124" s="3"/>
      <c r="AV124" s="3"/>
      <c r="AW124" s="3"/>
      <c r="AX124" s="3"/>
      <c r="AY124" s="3"/>
      <c r="AZ124" s="57"/>
      <c r="BA124" s="57"/>
      <c r="BB124" s="57"/>
      <c r="BC124" s="57"/>
      <c r="BD124" s="16"/>
      <c r="BE124" s="16"/>
      <c r="BF124" s="57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:76">
      <c r="AU125" s="3"/>
      <c r="AV125" s="3"/>
      <c r="AW125" s="3"/>
      <c r="AX125" s="3"/>
      <c r="AY125" s="3"/>
      <c r="AZ125" s="57"/>
      <c r="BA125" s="57"/>
      <c r="BB125" s="57"/>
      <c r="BC125" s="57"/>
      <c r="BD125" s="16"/>
      <c r="BE125" s="16"/>
      <c r="BF125" s="57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:76">
      <c r="AU126" s="3"/>
      <c r="AV126" s="3"/>
      <c r="AW126" s="3"/>
      <c r="AX126" s="3"/>
      <c r="AY126" s="3"/>
      <c r="AZ126" s="57"/>
      <c r="BA126" s="57"/>
      <c r="BB126" s="57"/>
      <c r="BC126" s="57"/>
      <c r="BD126" s="16"/>
      <c r="BE126" s="16"/>
      <c r="BF126" s="57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:76">
      <c r="AU127" s="3"/>
      <c r="AV127" s="3"/>
      <c r="AW127" s="3"/>
      <c r="AX127" s="3"/>
      <c r="AY127" s="3"/>
      <c r="AZ127" s="57"/>
      <c r="BA127" s="57"/>
      <c r="BB127" s="57"/>
      <c r="BC127" s="57"/>
      <c r="BD127" s="16"/>
      <c r="BE127" s="16"/>
      <c r="BF127" s="57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:76">
      <c r="AU128" s="3"/>
      <c r="AV128" s="3"/>
      <c r="AW128" s="3"/>
      <c r="AX128" s="3"/>
      <c r="AY128" s="3"/>
      <c r="AZ128" s="57"/>
      <c r="BA128" s="57"/>
      <c r="BB128" s="57"/>
      <c r="BC128" s="57"/>
      <c r="BD128" s="16"/>
      <c r="BE128" s="16"/>
      <c r="BF128" s="57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7"/>
      <c r="BA129" s="57"/>
      <c r="BB129" s="57"/>
      <c r="BC129" s="57"/>
      <c r="BD129" s="16"/>
      <c r="BE129" s="16"/>
      <c r="BF129" s="57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7"/>
      <c r="BA130" s="57"/>
      <c r="BB130" s="57"/>
      <c r="BC130" s="57"/>
      <c r="BD130" s="16"/>
      <c r="BE130" s="16"/>
      <c r="BF130" s="57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7"/>
      <c r="BA131" s="57"/>
      <c r="BB131" s="57"/>
      <c r="BC131" s="57"/>
      <c r="BD131" s="16"/>
      <c r="BE131" s="16"/>
      <c r="BF131" s="57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7"/>
      <c r="BA132" s="57"/>
      <c r="BB132" s="57"/>
      <c r="BC132" s="57"/>
      <c r="BD132" s="16"/>
      <c r="BE132" s="16"/>
      <c r="BF132" s="57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7"/>
      <c r="BA133" s="57"/>
      <c r="BB133" s="57"/>
      <c r="BC133" s="57"/>
      <c r="BD133" s="16"/>
      <c r="BE133" s="16"/>
      <c r="BF133" s="57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7"/>
      <c r="BA134" s="57"/>
      <c r="BB134" s="57"/>
      <c r="BC134" s="57"/>
      <c r="BD134" s="16"/>
      <c r="BE134" s="16"/>
      <c r="BF134" s="57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7"/>
      <c r="BA135" s="57"/>
      <c r="BB135" s="57"/>
      <c r="BC135" s="57"/>
      <c r="BD135" s="16"/>
      <c r="BE135" s="16"/>
      <c r="BF135" s="57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7"/>
      <c r="BA136" s="57"/>
      <c r="BB136" s="57"/>
      <c r="BC136" s="57"/>
      <c r="BD136" s="16"/>
      <c r="BE136" s="16"/>
      <c r="BF136" s="57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7"/>
      <c r="BA137" s="57"/>
      <c r="BB137" s="57"/>
      <c r="BC137" s="57"/>
      <c r="BD137" s="16"/>
      <c r="BE137" s="16"/>
      <c r="BF137" s="57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7"/>
      <c r="BA138" s="57"/>
      <c r="BB138" s="57"/>
      <c r="BC138" s="57"/>
      <c r="BD138" s="16"/>
      <c r="BE138" s="16"/>
      <c r="BF138" s="57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7"/>
      <c r="BA139" s="57"/>
      <c r="BB139" s="57"/>
      <c r="BC139" s="57"/>
      <c r="BD139" s="16"/>
      <c r="BE139" s="16"/>
      <c r="BF139" s="57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7"/>
      <c r="BA140" s="57"/>
      <c r="BB140" s="57"/>
      <c r="BC140" s="57"/>
      <c r="BD140" s="16"/>
      <c r="BE140" s="16"/>
      <c r="BF140" s="57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7"/>
      <c r="BA141" s="57"/>
      <c r="BB141" s="57"/>
      <c r="BC141" s="57"/>
      <c r="BD141" s="16"/>
      <c r="BE141" s="16"/>
      <c r="BF141" s="57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7"/>
      <c r="BA142" s="57"/>
      <c r="BB142" s="57"/>
      <c r="BC142" s="57"/>
      <c r="BD142" s="16"/>
      <c r="BE142" s="16"/>
      <c r="BF142" s="57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7"/>
      <c r="BA143" s="57"/>
      <c r="BB143" s="57"/>
      <c r="BC143" s="57"/>
      <c r="BD143" s="16"/>
      <c r="BE143" s="16"/>
      <c r="BF143" s="57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7"/>
      <c r="BA144" s="57"/>
      <c r="BB144" s="57"/>
      <c r="BC144" s="57"/>
      <c r="BD144" s="16"/>
      <c r="BE144" s="16"/>
      <c r="BF144" s="57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7"/>
      <c r="BA145" s="57"/>
      <c r="BB145" s="57"/>
      <c r="BC145" s="57"/>
      <c r="BD145" s="16"/>
      <c r="BE145" s="16"/>
      <c r="BF145" s="57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7"/>
      <c r="BA146" s="57"/>
      <c r="BB146" s="57"/>
      <c r="BC146" s="57"/>
      <c r="BD146" s="16"/>
      <c r="BE146" s="16"/>
      <c r="BF146" s="57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7"/>
      <c r="BA147" s="57"/>
      <c r="BB147" s="57"/>
      <c r="BC147" s="57"/>
      <c r="BD147" s="16"/>
      <c r="BE147" s="16"/>
      <c r="BF147" s="57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7"/>
      <c r="BA148" s="57"/>
      <c r="BB148" s="57"/>
      <c r="BC148" s="57"/>
      <c r="BD148" s="16"/>
      <c r="BE148" s="16"/>
      <c r="BF148" s="57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7"/>
      <c r="BA149" s="57"/>
      <c r="BB149" s="57"/>
      <c r="BC149" s="57"/>
      <c r="BD149" s="16"/>
      <c r="BE149" s="16"/>
      <c r="BF149" s="57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7"/>
      <c r="BA150" s="57"/>
      <c r="BB150" s="57"/>
      <c r="BC150" s="57"/>
      <c r="BD150" s="16"/>
      <c r="BE150" s="16"/>
      <c r="BF150" s="57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7"/>
      <c r="BA151" s="57"/>
      <c r="BB151" s="57"/>
      <c r="BC151" s="57"/>
      <c r="BD151" s="16"/>
      <c r="BE151" s="16"/>
      <c r="BF151" s="57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7"/>
      <c r="BA152" s="57"/>
      <c r="BB152" s="57"/>
      <c r="BC152" s="57"/>
      <c r="BD152" s="16"/>
      <c r="BE152" s="16"/>
      <c r="BF152" s="57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7"/>
      <c r="BA153" s="57"/>
      <c r="BB153" s="57"/>
      <c r="BC153" s="57"/>
      <c r="BD153" s="16"/>
      <c r="BE153" s="16"/>
      <c r="BF153" s="57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7"/>
      <c r="BA154" s="57"/>
      <c r="BB154" s="57"/>
      <c r="BC154" s="57"/>
      <c r="BD154" s="16"/>
      <c r="BE154" s="16"/>
      <c r="BF154" s="57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7"/>
      <c r="BA155" s="57"/>
      <c r="BB155" s="57"/>
      <c r="BC155" s="57"/>
      <c r="BD155" s="16"/>
      <c r="BE155" s="16"/>
      <c r="BF155" s="57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7"/>
      <c r="BA156" s="57"/>
      <c r="BB156" s="57"/>
      <c r="BC156" s="57"/>
      <c r="BD156" s="16"/>
      <c r="BE156" s="16"/>
      <c r="BF156" s="57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7"/>
      <c r="BA157" s="57"/>
      <c r="BB157" s="57"/>
      <c r="BC157" s="57"/>
      <c r="BD157" s="16"/>
      <c r="BE157" s="16"/>
      <c r="BF157" s="57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7"/>
      <c r="BA158" s="57"/>
      <c r="BB158" s="57"/>
      <c r="BC158" s="57"/>
      <c r="BD158" s="16"/>
      <c r="BE158" s="16"/>
      <c r="BF158" s="57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7"/>
      <c r="BA159" s="57"/>
      <c r="BB159" s="57"/>
      <c r="BC159" s="57"/>
      <c r="BD159" s="16"/>
      <c r="BE159" s="16"/>
      <c r="BF159" s="57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7"/>
      <c r="BA160" s="57"/>
      <c r="BB160" s="57"/>
      <c r="BC160" s="57"/>
      <c r="BD160" s="16"/>
      <c r="BE160" s="16"/>
      <c r="BF160" s="57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7"/>
      <c r="BA161" s="57"/>
      <c r="BB161" s="57"/>
      <c r="BC161" s="57"/>
      <c r="BD161" s="16"/>
      <c r="BE161" s="16"/>
      <c r="BF161" s="57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7"/>
      <c r="BA162" s="57"/>
      <c r="BB162" s="57"/>
      <c r="BC162" s="57"/>
      <c r="BD162" s="16"/>
      <c r="BE162" s="16"/>
      <c r="BF162" s="57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7"/>
      <c r="BA163" s="57"/>
      <c r="BB163" s="57"/>
      <c r="BC163" s="57"/>
      <c r="BD163" s="16"/>
      <c r="BE163" s="16"/>
      <c r="BF163" s="57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7"/>
      <c r="BA164" s="57"/>
      <c r="BB164" s="57"/>
      <c r="BC164" s="57"/>
      <c r="BD164" s="16"/>
      <c r="BE164" s="16"/>
      <c r="BF164" s="57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7"/>
      <c r="BA165" s="57"/>
      <c r="BB165" s="57"/>
      <c r="BC165" s="57"/>
      <c r="BD165" s="16"/>
      <c r="BE165" s="16"/>
      <c r="BF165" s="57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7"/>
      <c r="BA166" s="57"/>
      <c r="BB166" s="57"/>
      <c r="BC166" s="57"/>
      <c r="BD166" s="16"/>
      <c r="BE166" s="16"/>
      <c r="BF166" s="57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7"/>
      <c r="BA167" s="57"/>
      <c r="BB167" s="57"/>
      <c r="BC167" s="57"/>
      <c r="BD167" s="16"/>
      <c r="BE167" s="16"/>
      <c r="BF167" s="57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7"/>
      <c r="BA168" s="57"/>
      <c r="BB168" s="57"/>
      <c r="BC168" s="57"/>
      <c r="BD168" s="16"/>
      <c r="BE168" s="16"/>
      <c r="BF168" s="57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7"/>
      <c r="BA169" s="57"/>
      <c r="BB169" s="57"/>
      <c r="BC169" s="57"/>
      <c r="BD169" s="16"/>
      <c r="BE169" s="16"/>
      <c r="BF169" s="57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7"/>
      <c r="BA170" s="57"/>
      <c r="BB170" s="57"/>
      <c r="BC170" s="57"/>
      <c r="BD170" s="16"/>
      <c r="BE170" s="16"/>
      <c r="BF170" s="57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7"/>
      <c r="BA171" s="57"/>
      <c r="BB171" s="57"/>
      <c r="BC171" s="57"/>
      <c r="BD171" s="16"/>
      <c r="BE171" s="16"/>
      <c r="BF171" s="57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7"/>
      <c r="BA172" s="57"/>
      <c r="BB172" s="57"/>
      <c r="BC172" s="57"/>
      <c r="BD172" s="16"/>
      <c r="BE172" s="16"/>
      <c r="BF172" s="57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7"/>
      <c r="BA173" s="57"/>
      <c r="BB173" s="57"/>
      <c r="BC173" s="57"/>
      <c r="BD173" s="16"/>
      <c r="BE173" s="16"/>
      <c r="BF173" s="57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7"/>
      <c r="BA174" s="57"/>
      <c r="BB174" s="57"/>
      <c r="BC174" s="57"/>
      <c r="BD174" s="16"/>
      <c r="BE174" s="16"/>
      <c r="BF174" s="57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7"/>
      <c r="BA175" s="57"/>
      <c r="BB175" s="57"/>
      <c r="BC175" s="57"/>
      <c r="BD175" s="16"/>
      <c r="BE175" s="16"/>
      <c r="BF175" s="57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7"/>
      <c r="BA176" s="57"/>
      <c r="BB176" s="57"/>
      <c r="BC176" s="57"/>
      <c r="BD176" s="16"/>
      <c r="BE176" s="16"/>
      <c r="BF176" s="57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7"/>
      <c r="BA177" s="57"/>
      <c r="BB177" s="57"/>
      <c r="BC177" s="57"/>
      <c r="BD177" s="16"/>
      <c r="BE177" s="16"/>
      <c r="BF177" s="57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7"/>
      <c r="BA178" s="57"/>
      <c r="BB178" s="57"/>
      <c r="BC178" s="57"/>
      <c r="BD178" s="16"/>
      <c r="BE178" s="16"/>
      <c r="BF178" s="57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7"/>
      <c r="BA179" s="57"/>
      <c r="BB179" s="57"/>
      <c r="BC179" s="57"/>
      <c r="BD179" s="16"/>
      <c r="BE179" s="16"/>
      <c r="BF179" s="57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7"/>
      <c r="BA180" s="57"/>
      <c r="BB180" s="57"/>
      <c r="BC180" s="57"/>
      <c r="BD180" s="16"/>
      <c r="BE180" s="16"/>
      <c r="BF180" s="57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7"/>
      <c r="BA181" s="57"/>
      <c r="BB181" s="57"/>
      <c r="BC181" s="57"/>
      <c r="BD181" s="16"/>
      <c r="BE181" s="16"/>
      <c r="BF181" s="57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7"/>
      <c r="BA182" s="57"/>
      <c r="BB182" s="57"/>
      <c r="BC182" s="57"/>
      <c r="BD182" s="16"/>
      <c r="BE182" s="16"/>
      <c r="BF182" s="57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7"/>
      <c r="BA183" s="57"/>
      <c r="BB183" s="57"/>
      <c r="BC183" s="57"/>
      <c r="BD183" s="16"/>
      <c r="BE183" s="16"/>
      <c r="BF183" s="57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7"/>
      <c r="BA184" s="57"/>
      <c r="BB184" s="57"/>
      <c r="BC184" s="57"/>
      <c r="BD184" s="16"/>
      <c r="BE184" s="16"/>
      <c r="BF184" s="57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7"/>
      <c r="BA185" s="57"/>
      <c r="BB185" s="57"/>
      <c r="BC185" s="57"/>
      <c r="BD185" s="16"/>
      <c r="BE185" s="16"/>
      <c r="BF185" s="57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7"/>
      <c r="BA186" s="57"/>
      <c r="BB186" s="57"/>
      <c r="BC186" s="57"/>
      <c r="BD186" s="16"/>
      <c r="BE186" s="16"/>
      <c r="BF186" s="57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7"/>
      <c r="BA187" s="57"/>
      <c r="BB187" s="57"/>
      <c r="BC187" s="57"/>
      <c r="BD187" s="16"/>
      <c r="BE187" s="16"/>
      <c r="BF187" s="57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7"/>
      <c r="BA188" s="57"/>
      <c r="BB188" s="57"/>
      <c r="BC188" s="57"/>
      <c r="BD188" s="16"/>
      <c r="BE188" s="16"/>
      <c r="BF188" s="57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7"/>
      <c r="BA189" s="57"/>
      <c r="BB189" s="57"/>
      <c r="BC189" s="57"/>
      <c r="BD189" s="16"/>
      <c r="BE189" s="16"/>
      <c r="BF189" s="57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7"/>
      <c r="BA190" s="57"/>
      <c r="BB190" s="57"/>
      <c r="BC190" s="57"/>
      <c r="BD190" s="16"/>
      <c r="BE190" s="16"/>
      <c r="BF190" s="57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7"/>
      <c r="BA191" s="57"/>
      <c r="BB191" s="57"/>
      <c r="BC191" s="57"/>
      <c r="BD191" s="16"/>
      <c r="BE191" s="16"/>
      <c r="BF191" s="57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7"/>
      <c r="BA192" s="57"/>
      <c r="BB192" s="57"/>
      <c r="BC192" s="57"/>
      <c r="BD192" s="16"/>
      <c r="BE192" s="16"/>
      <c r="BF192" s="57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7"/>
      <c r="BA193" s="57"/>
      <c r="BB193" s="57"/>
      <c r="BC193" s="57"/>
      <c r="BD193" s="16"/>
      <c r="BE193" s="16"/>
      <c r="BF193" s="57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7"/>
      <c r="BA194" s="57"/>
      <c r="BB194" s="57"/>
      <c r="BC194" s="57"/>
      <c r="BD194" s="16"/>
      <c r="BE194" s="16"/>
      <c r="BF194" s="57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7"/>
      <c r="BA195" s="57"/>
      <c r="BB195" s="57"/>
      <c r="BC195" s="57"/>
      <c r="BD195" s="16"/>
      <c r="BE195" s="16"/>
      <c r="BF195" s="57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7"/>
      <c r="BA196" s="57"/>
      <c r="BB196" s="57"/>
      <c r="BC196" s="57"/>
      <c r="BD196" s="16"/>
      <c r="BE196" s="16"/>
      <c r="BF196" s="57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7"/>
      <c r="BA197" s="57"/>
      <c r="BB197" s="57"/>
      <c r="BC197" s="57"/>
      <c r="BD197" s="16"/>
      <c r="BE197" s="16"/>
      <c r="BF197" s="57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7"/>
      <c r="BA198" s="57"/>
      <c r="BB198" s="57"/>
      <c r="BC198" s="57"/>
      <c r="BD198" s="16"/>
      <c r="BE198" s="16"/>
      <c r="BF198" s="57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7"/>
      <c r="BA199" s="57"/>
      <c r="BB199" s="57"/>
      <c r="BC199" s="57"/>
      <c r="BD199" s="16"/>
      <c r="BE199" s="16"/>
      <c r="BF199" s="57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7"/>
      <c r="BA200" s="57"/>
      <c r="BB200" s="57"/>
      <c r="BC200" s="57"/>
      <c r="BD200" s="16"/>
      <c r="BE200" s="16"/>
      <c r="BF200" s="57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53"/>
      <c r="AR201" s="154"/>
      <c r="AS201" s="154"/>
      <c r="AT201" s="22"/>
      <c r="AU201" s="3"/>
      <c r="AV201" s="3"/>
      <c r="AW201" s="3"/>
      <c r="AX201" s="3"/>
      <c r="AY201" s="3"/>
      <c r="AZ201" s="57"/>
      <c r="BA201" s="57"/>
      <c r="BB201" s="57"/>
      <c r="BC201" s="57"/>
      <c r="BD201" s="16"/>
      <c r="BE201" s="16"/>
      <c r="BF201" s="57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53"/>
      <c r="AR202" s="154"/>
      <c r="AS202" s="154"/>
      <c r="AT202" s="22"/>
      <c r="AU202" s="3"/>
      <c r="AV202" s="3"/>
      <c r="AW202" s="3"/>
      <c r="AX202" s="3"/>
      <c r="AY202" s="3"/>
      <c r="AZ202" s="57"/>
      <c r="BA202" s="57"/>
      <c r="BB202" s="57"/>
      <c r="BC202" s="57"/>
      <c r="BD202" s="16"/>
      <c r="BE202" s="16"/>
      <c r="BF202" s="57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53"/>
      <c r="AR203" s="154"/>
      <c r="AS203" s="154"/>
      <c r="AT203" s="22"/>
      <c r="AU203" s="3"/>
      <c r="AV203" s="3"/>
      <c r="AW203" s="3"/>
      <c r="AX203" s="3"/>
      <c r="AY203" s="3"/>
      <c r="AZ203" s="57"/>
      <c r="BA203" s="57"/>
      <c r="BB203" s="57"/>
      <c r="BC203" s="57"/>
      <c r="BD203" s="16"/>
      <c r="BE203" s="16"/>
      <c r="BF203" s="57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53"/>
      <c r="AR204" s="154"/>
      <c r="AS204" s="154"/>
      <c r="AT204" s="22"/>
      <c r="AU204" s="3"/>
      <c r="AV204" s="3"/>
      <c r="AW204" s="3"/>
      <c r="AX204" s="3"/>
      <c r="AY204" s="3"/>
      <c r="AZ204" s="57"/>
      <c r="BA204" s="57"/>
      <c r="BB204" s="57"/>
      <c r="BC204" s="57"/>
      <c r="BD204" s="16"/>
      <c r="BE204" s="16"/>
      <c r="BF204" s="57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53"/>
      <c r="AR205" s="154"/>
      <c r="AS205" s="154"/>
      <c r="AT205" s="22"/>
      <c r="AU205" s="3"/>
      <c r="AV205" s="3"/>
      <c r="AW205" s="3"/>
      <c r="AX205" s="3"/>
      <c r="AY205" s="3"/>
      <c r="AZ205" s="57"/>
      <c r="BA205" s="57"/>
      <c r="BB205" s="57"/>
      <c r="BC205" s="57"/>
      <c r="BD205" s="16"/>
      <c r="BE205" s="16"/>
      <c r="BF205" s="57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53"/>
      <c r="AR206" s="154"/>
      <c r="AS206" s="154"/>
      <c r="AT206" s="22"/>
      <c r="AU206" s="3"/>
      <c r="AV206" s="3"/>
      <c r="AW206" s="3"/>
      <c r="AX206" s="3"/>
      <c r="AY206" s="3"/>
      <c r="AZ206" s="57"/>
      <c r="BA206" s="57"/>
      <c r="BB206" s="57"/>
      <c r="BC206" s="57"/>
      <c r="BD206" s="16"/>
      <c r="BE206" s="16"/>
      <c r="BF206" s="57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53"/>
      <c r="AR207" s="154"/>
      <c r="AS207" s="154"/>
      <c r="AT207" s="22"/>
      <c r="AU207" s="3"/>
      <c r="AV207" s="3"/>
      <c r="AW207" s="3"/>
      <c r="AX207" s="3"/>
      <c r="AY207" s="3"/>
      <c r="AZ207" s="57"/>
      <c r="BA207" s="57"/>
      <c r="BB207" s="57"/>
      <c r="BC207" s="57"/>
      <c r="BD207" s="16"/>
      <c r="BE207" s="16"/>
      <c r="BF207" s="57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53"/>
      <c r="AR208" s="154"/>
      <c r="AS208" s="154"/>
      <c r="AT208" s="22"/>
      <c r="AU208" s="3"/>
      <c r="AV208" s="3"/>
      <c r="AW208" s="3"/>
      <c r="AX208" s="3"/>
      <c r="AY208" s="3"/>
      <c r="AZ208" s="57"/>
      <c r="BA208" s="57"/>
      <c r="BB208" s="57"/>
      <c r="BC208" s="57"/>
      <c r="BD208" s="16"/>
      <c r="BE208" s="16"/>
      <c r="BF208" s="57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53"/>
      <c r="AR209" s="154"/>
      <c r="AS209" s="154"/>
      <c r="AT209" s="22"/>
      <c r="AU209" s="3"/>
      <c r="AV209" s="3"/>
      <c r="AW209" s="3"/>
      <c r="AX209" s="3"/>
      <c r="AY209" s="3"/>
      <c r="AZ209" s="57"/>
      <c r="BA209" s="57"/>
      <c r="BB209" s="57"/>
      <c r="BC209" s="57"/>
      <c r="BD209" s="16"/>
      <c r="BE209" s="16"/>
      <c r="BF209" s="57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53"/>
      <c r="AR210" s="154"/>
      <c r="AS210" s="154"/>
      <c r="AT210" s="22"/>
      <c r="AU210" s="3"/>
      <c r="AV210" s="3"/>
      <c r="AW210" s="3"/>
      <c r="AX210" s="3"/>
      <c r="AY210" s="3"/>
      <c r="AZ210" s="57"/>
      <c r="BA210" s="57"/>
      <c r="BB210" s="57"/>
      <c r="BC210" s="57"/>
      <c r="BD210" s="16"/>
      <c r="BE210" s="16"/>
      <c r="BF210" s="57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53"/>
      <c r="AR211" s="154"/>
      <c r="AS211" s="154"/>
      <c r="AT211" s="22"/>
      <c r="AU211" s="3"/>
      <c r="AV211" s="3"/>
      <c r="AW211" s="3"/>
      <c r="AX211" s="3"/>
      <c r="AY211" s="3"/>
      <c r="AZ211" s="57"/>
      <c r="BA211" s="57"/>
      <c r="BB211" s="57"/>
      <c r="BC211" s="57"/>
      <c r="BD211" s="16"/>
      <c r="BE211" s="16"/>
      <c r="BF211" s="57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53"/>
      <c r="AR212" s="154"/>
      <c r="AS212" s="154"/>
      <c r="AT212" s="22"/>
      <c r="AU212" s="3"/>
      <c r="AV212" s="3"/>
      <c r="AW212" s="3"/>
      <c r="AX212" s="3"/>
      <c r="AY212" s="3"/>
      <c r="AZ212" s="57"/>
      <c r="BA212" s="57"/>
      <c r="BB212" s="57"/>
      <c r="BC212" s="57"/>
      <c r="BD212" s="16"/>
      <c r="BE212" s="16"/>
      <c r="BF212" s="57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53"/>
      <c r="AR213" s="154"/>
      <c r="AS213" s="154"/>
      <c r="AT213" s="22"/>
      <c r="AU213" s="3"/>
      <c r="AV213" s="3"/>
      <c r="AW213" s="3"/>
      <c r="AX213" s="3"/>
      <c r="AY213" s="3"/>
      <c r="AZ213" s="57"/>
      <c r="BA213" s="57"/>
      <c r="BB213" s="57"/>
      <c r="BC213" s="57"/>
      <c r="BD213" s="16"/>
      <c r="BE213" s="16"/>
      <c r="BF213" s="57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53"/>
      <c r="AR214" s="154"/>
      <c r="AS214" s="154"/>
      <c r="AT214" s="22"/>
      <c r="AU214" s="3"/>
      <c r="AV214" s="3"/>
      <c r="AW214" s="3"/>
      <c r="AX214" s="3"/>
      <c r="AY214" s="3"/>
      <c r="AZ214" s="57"/>
      <c r="BA214" s="57"/>
      <c r="BB214" s="57"/>
      <c r="BC214" s="57"/>
      <c r="BD214" s="16"/>
      <c r="BE214" s="16"/>
      <c r="BF214" s="57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53"/>
      <c r="AR215" s="154"/>
      <c r="AS215" s="154"/>
      <c r="AT215" s="22"/>
      <c r="AU215" s="3"/>
      <c r="AV215" s="3"/>
      <c r="AW215" s="3"/>
      <c r="AX215" s="3"/>
      <c r="AY215" s="3"/>
      <c r="AZ215" s="57"/>
      <c r="BA215" s="57"/>
      <c r="BB215" s="57"/>
      <c r="BC215" s="57"/>
      <c r="BD215" s="16"/>
      <c r="BE215" s="16"/>
      <c r="BF215" s="57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53"/>
      <c r="AR216" s="154"/>
      <c r="AS216" s="154"/>
      <c r="AT216" s="22"/>
      <c r="AU216" s="3"/>
      <c r="AV216" s="3"/>
      <c r="AW216" s="3"/>
      <c r="AX216" s="3"/>
      <c r="AY216" s="3"/>
      <c r="AZ216" s="57"/>
      <c r="BA216" s="57"/>
      <c r="BB216" s="57"/>
      <c r="BC216" s="57"/>
      <c r="BD216" s="16"/>
      <c r="BE216" s="16"/>
      <c r="BF216" s="57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53"/>
      <c r="AR217" s="154"/>
      <c r="AS217" s="154"/>
      <c r="AT217" s="22"/>
      <c r="AU217" s="3"/>
      <c r="AV217" s="3"/>
      <c r="AW217" s="3"/>
      <c r="AX217" s="3"/>
      <c r="AY217" s="3"/>
      <c r="AZ217" s="57"/>
      <c r="BA217" s="57"/>
      <c r="BB217" s="57"/>
      <c r="BC217" s="57"/>
      <c r="BD217" s="16"/>
      <c r="BE217" s="16"/>
      <c r="BF217" s="57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53"/>
      <c r="AR218" s="154"/>
      <c r="AS218" s="154"/>
      <c r="AT218" s="22"/>
      <c r="AU218" s="3"/>
      <c r="AV218" s="3"/>
      <c r="AW218" s="3"/>
      <c r="AX218" s="3"/>
      <c r="AY218" s="3"/>
      <c r="AZ218" s="57"/>
      <c r="BA218" s="57"/>
      <c r="BB218" s="57"/>
      <c r="BC218" s="57"/>
      <c r="BD218" s="16"/>
      <c r="BE218" s="16"/>
      <c r="BF218" s="57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53"/>
      <c r="AR219" s="154"/>
      <c r="AS219" s="154"/>
      <c r="AT219" s="22"/>
      <c r="AU219" s="3"/>
      <c r="AV219" s="3"/>
      <c r="AW219" s="3"/>
      <c r="AX219" s="3"/>
      <c r="AY219" s="3"/>
      <c r="AZ219" s="57"/>
      <c r="BA219" s="57"/>
      <c r="BB219" s="57"/>
      <c r="BC219" s="57"/>
      <c r="BD219" s="16"/>
      <c r="BE219" s="16"/>
      <c r="BF219" s="57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53"/>
      <c r="AR220" s="154"/>
      <c r="AS220" s="154"/>
      <c r="AT220" s="22"/>
      <c r="AU220" s="3"/>
      <c r="AV220" s="3"/>
      <c r="AW220" s="3"/>
      <c r="AX220" s="3"/>
      <c r="AY220" s="3"/>
      <c r="AZ220" s="57"/>
      <c r="BA220" s="57"/>
      <c r="BB220" s="57"/>
      <c r="BC220" s="57"/>
      <c r="BD220" s="16"/>
      <c r="BE220" s="16"/>
      <c r="BF220" s="57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53"/>
      <c r="AR221" s="154"/>
      <c r="AS221" s="154"/>
      <c r="AT221" s="22"/>
      <c r="AU221" s="3"/>
      <c r="AV221" s="3"/>
      <c r="AW221" s="3"/>
      <c r="AX221" s="3"/>
      <c r="AY221" s="3"/>
      <c r="AZ221" s="57"/>
      <c r="BA221" s="57"/>
      <c r="BB221" s="57"/>
      <c r="BC221" s="57"/>
      <c r="BD221" s="16"/>
      <c r="BE221" s="16"/>
      <c r="BF221" s="57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53"/>
      <c r="AR222" s="154"/>
      <c r="AS222" s="154"/>
      <c r="AT222" s="22"/>
      <c r="AU222" s="3"/>
      <c r="AV222" s="3"/>
      <c r="AW222" s="3"/>
      <c r="AX222" s="3"/>
      <c r="AY222" s="3"/>
      <c r="AZ222" s="57"/>
      <c r="BA222" s="57"/>
      <c r="BB222" s="57"/>
      <c r="BC222" s="57"/>
      <c r="BD222" s="16"/>
      <c r="BE222" s="16"/>
      <c r="BF222" s="57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53"/>
      <c r="AR223" s="154"/>
      <c r="AS223" s="154"/>
      <c r="AT223" s="22"/>
      <c r="AU223" s="3"/>
      <c r="AV223" s="3"/>
      <c r="AW223" s="3"/>
      <c r="AX223" s="3"/>
      <c r="AY223" s="3"/>
      <c r="AZ223" s="57"/>
      <c r="BA223" s="57"/>
      <c r="BB223" s="57"/>
      <c r="BC223" s="57"/>
      <c r="BD223" s="16"/>
      <c r="BE223" s="16"/>
      <c r="BF223" s="57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53"/>
      <c r="AR224" s="154"/>
      <c r="AS224" s="154"/>
      <c r="AT224" s="22"/>
      <c r="AU224" s="3"/>
      <c r="AV224" s="3"/>
      <c r="AW224" s="3"/>
      <c r="AX224" s="3"/>
      <c r="AY224" s="3"/>
      <c r="AZ224" s="57"/>
      <c r="BA224" s="57"/>
      <c r="BB224" s="57"/>
      <c r="BC224" s="57"/>
      <c r="BD224" s="16"/>
      <c r="BE224" s="16"/>
      <c r="BF224" s="57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43:78">
      <c r="AQ225" s="153"/>
      <c r="AR225" s="154"/>
      <c r="AS225" s="154"/>
      <c r="AT225" s="22"/>
      <c r="AU225" s="3"/>
      <c r="AV225" s="3"/>
      <c r="AW225" s="3"/>
      <c r="AX225" s="3"/>
      <c r="AY225" s="3"/>
      <c r="AZ225" s="57"/>
      <c r="BA225" s="57"/>
      <c r="BB225" s="57"/>
      <c r="BC225" s="57"/>
      <c r="BD225" s="16"/>
      <c r="BE225" s="16"/>
      <c r="BF225" s="57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43:78">
      <c r="AQ226" s="153"/>
      <c r="AR226" s="154"/>
      <c r="AS226" s="154"/>
      <c r="AT226" s="22"/>
      <c r="AU226" s="3"/>
      <c r="AV226" s="3"/>
      <c r="AW226" s="3"/>
      <c r="AX226" s="3"/>
      <c r="AY226" s="3"/>
      <c r="AZ226" s="57"/>
      <c r="BA226" s="57"/>
      <c r="BB226" s="57"/>
      <c r="BC226" s="57"/>
      <c r="BD226" s="16"/>
      <c r="BE226" s="16"/>
      <c r="BF226" s="57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43:78">
      <c r="AQ227" s="153"/>
      <c r="AR227" s="154"/>
      <c r="AS227" s="154"/>
      <c r="AT227" s="22"/>
      <c r="AU227" s="3"/>
      <c r="AV227" s="3"/>
      <c r="AW227" s="3"/>
      <c r="AX227" s="3"/>
      <c r="AY227" s="3"/>
      <c r="AZ227" s="57"/>
      <c r="BA227" s="57"/>
      <c r="BB227" s="57"/>
      <c r="BC227" s="57"/>
      <c r="BD227" s="16"/>
      <c r="BE227" s="16"/>
      <c r="BF227" s="57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43:78">
      <c r="AQ228" s="153"/>
      <c r="AR228" s="154"/>
      <c r="AS228" s="154"/>
      <c r="AT228" s="22"/>
      <c r="AU228" s="3"/>
      <c r="AV228" s="3"/>
      <c r="AW228" s="3"/>
      <c r="AX228" s="3"/>
      <c r="AY228" s="3"/>
      <c r="AZ228" s="57"/>
      <c r="BA228" s="57"/>
      <c r="BB228" s="57"/>
      <c r="BC228" s="57"/>
      <c r="BD228" s="16"/>
      <c r="BE228" s="16"/>
      <c r="BF228" s="57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43:78">
      <c r="AQ229" s="153"/>
      <c r="AR229" s="154"/>
      <c r="AS229" s="154"/>
      <c r="AT229" s="22"/>
      <c r="AU229" s="3"/>
      <c r="AV229" s="3"/>
      <c r="AW229" s="3"/>
      <c r="AX229" s="3"/>
      <c r="AY229" s="3"/>
      <c r="AZ229" s="57"/>
      <c r="BA229" s="57"/>
      <c r="BB229" s="57"/>
      <c r="BC229" s="57"/>
      <c r="BD229" s="16"/>
      <c r="BE229" s="16"/>
      <c r="BF229" s="57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43:78">
      <c r="AQ230" s="153"/>
      <c r="AR230" s="154"/>
      <c r="AS230" s="154"/>
      <c r="AT230" s="22"/>
      <c r="AU230" s="3"/>
      <c r="AV230" s="3"/>
      <c r="AW230" s="3"/>
      <c r="AX230" s="3"/>
      <c r="AY230" s="3"/>
      <c r="AZ230" s="57"/>
      <c r="BA230" s="57"/>
      <c r="BB230" s="57"/>
      <c r="BC230" s="57"/>
      <c r="BD230" s="16"/>
      <c r="BE230" s="16"/>
      <c r="BF230" s="57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43:78">
      <c r="AQ231" s="153"/>
      <c r="AR231" s="154"/>
      <c r="AS231" s="154"/>
      <c r="AT231" s="22"/>
      <c r="AU231" s="3"/>
      <c r="AV231" s="3"/>
      <c r="AW231" s="3"/>
      <c r="AX231" s="3"/>
      <c r="AY231" s="3"/>
      <c r="AZ231" s="57"/>
      <c r="BA231" s="57"/>
      <c r="BB231" s="57"/>
      <c r="BC231" s="57"/>
      <c r="BD231" s="16"/>
      <c r="BE231" s="16"/>
      <c r="BF231" s="57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43:78">
      <c r="AQ232" s="153"/>
      <c r="AR232" s="154"/>
      <c r="AS232" s="154"/>
      <c r="AT232" s="22"/>
      <c r="AU232" s="3"/>
      <c r="AV232" s="3"/>
      <c r="AW232" s="3"/>
      <c r="AX232" s="3"/>
      <c r="AY232" s="3"/>
      <c r="AZ232" s="57"/>
      <c r="BA232" s="57"/>
      <c r="BB232" s="57"/>
      <c r="BC232" s="57"/>
      <c r="BD232" s="16"/>
      <c r="BE232" s="16"/>
      <c r="BF232" s="57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43:78">
      <c r="AQ233" s="153"/>
      <c r="AR233" s="154"/>
      <c r="AS233" s="154"/>
      <c r="AT233" s="22"/>
      <c r="AU233" s="3"/>
      <c r="AV233" s="3"/>
      <c r="AW233" s="3"/>
      <c r="AX233" s="3"/>
      <c r="AY233" s="3"/>
      <c r="AZ233" s="57"/>
      <c r="BA233" s="57"/>
      <c r="BB233" s="57"/>
      <c r="BC233" s="57"/>
      <c r="BD233" s="16"/>
      <c r="BE233" s="16"/>
      <c r="BF233" s="57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43:78">
      <c r="AQ234" s="153"/>
      <c r="AR234" s="154"/>
      <c r="AS234" s="154"/>
      <c r="AT234" s="22"/>
      <c r="AU234" s="3"/>
      <c r="AV234" s="3"/>
      <c r="AW234" s="3"/>
      <c r="AX234" s="3"/>
      <c r="AY234" s="3"/>
      <c r="AZ234" s="57"/>
      <c r="BA234" s="57"/>
      <c r="BB234" s="57"/>
      <c r="BC234" s="57"/>
      <c r="BD234" s="16"/>
      <c r="BE234" s="16"/>
      <c r="BF234" s="57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43:78">
      <c r="AQ235" s="153"/>
      <c r="AR235" s="154"/>
      <c r="AS235" s="154"/>
      <c r="AT235" s="22"/>
      <c r="AU235" s="3"/>
      <c r="AV235" s="3"/>
      <c r="AW235" s="3"/>
      <c r="AX235" s="3"/>
      <c r="AY235" s="3"/>
      <c r="AZ235" s="57"/>
      <c r="BA235" s="57"/>
      <c r="BB235" s="57"/>
      <c r="BC235" s="57"/>
      <c r="BD235" s="16"/>
      <c r="BE235" s="16"/>
      <c r="BF235" s="57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43:78">
      <c r="AQ236" s="153"/>
      <c r="AR236" s="154"/>
      <c r="AS236" s="154"/>
      <c r="AT236" s="22"/>
      <c r="AU236" s="3"/>
      <c r="AV236" s="3"/>
      <c r="AW236" s="3"/>
      <c r="AX236" s="3"/>
      <c r="AY236" s="3"/>
      <c r="AZ236" s="57"/>
      <c r="BA236" s="57"/>
      <c r="BB236" s="57"/>
      <c r="BC236" s="57"/>
      <c r="BD236" s="16"/>
      <c r="BE236" s="16"/>
      <c r="BF236" s="57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43:78">
      <c r="AQ237" s="153"/>
      <c r="AR237" s="154"/>
      <c r="AS237" s="154"/>
      <c r="AT237" s="22"/>
      <c r="AU237" s="3"/>
      <c r="AV237" s="3"/>
      <c r="AW237" s="3"/>
      <c r="AX237" s="3"/>
      <c r="AY237" s="3"/>
      <c r="AZ237" s="57"/>
      <c r="BA237" s="57"/>
      <c r="BB237" s="57"/>
      <c r="BC237" s="57"/>
      <c r="BD237" s="16"/>
      <c r="BE237" s="16"/>
      <c r="BF237" s="57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43:78">
      <c r="AQ238" s="153"/>
      <c r="AR238" s="154"/>
      <c r="AS238" s="154"/>
      <c r="AT238" s="22"/>
      <c r="AU238" s="3"/>
      <c r="AV238" s="3"/>
      <c r="AW238" s="3"/>
      <c r="AX238" s="3"/>
      <c r="AY238" s="3"/>
      <c r="AZ238" s="57"/>
      <c r="BA238" s="57"/>
      <c r="BB238" s="57"/>
      <c r="BC238" s="57"/>
      <c r="BD238" s="16"/>
      <c r="BE238" s="16"/>
      <c r="BF238" s="57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43:78">
      <c r="AQ239" s="153"/>
      <c r="AR239" s="154"/>
      <c r="AS239" s="154"/>
      <c r="AT239" s="22"/>
      <c r="AU239" s="3"/>
      <c r="AV239" s="3"/>
      <c r="AW239" s="3"/>
      <c r="AX239" s="3"/>
      <c r="AY239" s="3"/>
      <c r="AZ239" s="57"/>
      <c r="BA239" s="57"/>
      <c r="BB239" s="57"/>
      <c r="BC239" s="57"/>
      <c r="BD239" s="16"/>
      <c r="BE239" s="16"/>
      <c r="BF239" s="57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43:78">
      <c r="AQ240" s="153"/>
      <c r="AR240" s="154"/>
      <c r="AS240" s="154"/>
      <c r="AT240" s="22"/>
      <c r="AU240" s="3"/>
      <c r="AV240" s="3"/>
      <c r="AW240" s="3"/>
      <c r="AX240" s="3"/>
      <c r="AY240" s="3"/>
      <c r="AZ240" s="57"/>
      <c r="BA240" s="57"/>
      <c r="BB240" s="57"/>
      <c r="BC240" s="57"/>
      <c r="BD240" s="16"/>
      <c r="BE240" s="16"/>
      <c r="BF240" s="57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53"/>
      <c r="AR241" s="154"/>
      <c r="AS241" s="154"/>
      <c r="AT241" s="22"/>
      <c r="AU241" s="3"/>
      <c r="AV241" s="3"/>
      <c r="AW241" s="3"/>
      <c r="AX241" s="3"/>
      <c r="AY241" s="3"/>
      <c r="AZ241" s="57"/>
      <c r="BA241" s="57"/>
      <c r="BB241" s="57"/>
      <c r="BC241" s="57"/>
      <c r="BD241" s="16"/>
      <c r="BE241" s="16"/>
      <c r="BF241" s="57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53"/>
      <c r="AR242" s="154"/>
      <c r="AS242" s="154"/>
      <c r="AT242" s="22"/>
      <c r="AU242" s="3"/>
      <c r="AV242" s="3"/>
      <c r="AW242" s="3"/>
      <c r="AX242" s="3"/>
      <c r="AY242" s="3"/>
      <c r="AZ242" s="57"/>
      <c r="BA242" s="57"/>
      <c r="BB242" s="57"/>
      <c r="BC242" s="57"/>
      <c r="BD242" s="16"/>
      <c r="BE242" s="16"/>
      <c r="BF242" s="57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53"/>
      <c r="AR243" s="154"/>
      <c r="AS243" s="154"/>
      <c r="AT243" s="22"/>
      <c r="AU243" s="3"/>
      <c r="AV243" s="3"/>
      <c r="AW243" s="3"/>
      <c r="AX243" s="3"/>
      <c r="AY243" s="3"/>
      <c r="AZ243" s="57"/>
      <c r="BA243" s="57"/>
      <c r="BB243" s="57"/>
      <c r="BC243" s="57"/>
      <c r="BD243" s="16"/>
      <c r="BE243" s="16"/>
      <c r="BF243" s="57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53"/>
      <c r="AR244" s="154"/>
      <c r="AS244" s="154"/>
      <c r="AT244" s="22"/>
      <c r="AU244" s="3"/>
      <c r="AV244" s="3"/>
      <c r="AW244" s="3"/>
      <c r="AX244" s="3"/>
      <c r="AY244" s="3"/>
      <c r="AZ244" s="57"/>
      <c r="BA244" s="57"/>
      <c r="BB244" s="57"/>
      <c r="BC244" s="57"/>
      <c r="BD244" s="16"/>
      <c r="BE244" s="16"/>
      <c r="BF244" s="57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53"/>
      <c r="AR245" s="154"/>
      <c r="AS245" s="154"/>
      <c r="AT245" s="22"/>
      <c r="AU245" s="3"/>
      <c r="AV245" s="3"/>
      <c r="AW245" s="3"/>
      <c r="AX245" s="3"/>
      <c r="AY245" s="3"/>
      <c r="AZ245" s="57"/>
      <c r="BA245" s="57"/>
      <c r="BB245" s="57"/>
      <c r="BC245" s="57"/>
      <c r="BD245" s="16"/>
      <c r="BE245" s="16"/>
      <c r="BF245" s="57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53"/>
      <c r="AR246" s="154"/>
      <c r="AS246" s="154"/>
      <c r="AT246" s="22"/>
      <c r="AU246" s="3"/>
      <c r="AV246" s="3"/>
      <c r="AW246" s="3"/>
      <c r="AX246" s="3"/>
      <c r="AY246" s="3"/>
      <c r="AZ246" s="57"/>
      <c r="BA246" s="57"/>
      <c r="BB246" s="57"/>
      <c r="BC246" s="57"/>
      <c r="BD246" s="16"/>
      <c r="BE246" s="16"/>
      <c r="BF246" s="57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53"/>
      <c r="AR247" s="154"/>
      <c r="AS247" s="154"/>
      <c r="AT247" s="22"/>
      <c r="AU247" s="3"/>
      <c r="AV247" s="3"/>
      <c r="AW247" s="3"/>
      <c r="AX247" s="3"/>
      <c r="AY247" s="3"/>
      <c r="AZ247" s="57"/>
      <c r="BA247" s="57"/>
      <c r="BB247" s="57"/>
      <c r="BC247" s="57"/>
      <c r="BD247" s="16"/>
      <c r="BE247" s="16"/>
      <c r="BF247" s="57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53"/>
      <c r="AR248" s="154"/>
      <c r="AS248" s="154"/>
      <c r="AT248" s="22"/>
      <c r="AU248" s="3"/>
      <c r="AV248" s="3"/>
      <c r="AW248" s="3"/>
      <c r="AX248" s="3"/>
      <c r="AY248" s="3"/>
      <c r="AZ248" s="57"/>
      <c r="BA248" s="57"/>
      <c r="BB248" s="57"/>
      <c r="BC248" s="57"/>
      <c r="BD248" s="16"/>
      <c r="BE248" s="16"/>
      <c r="BF248" s="57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53"/>
      <c r="AR249" s="154"/>
      <c r="AS249" s="154"/>
      <c r="AT249" s="22"/>
      <c r="AU249" s="3"/>
      <c r="AV249" s="3"/>
      <c r="AW249" s="3"/>
      <c r="AX249" s="3"/>
      <c r="AY249" s="3"/>
      <c r="AZ249" s="57"/>
      <c r="BA249" s="57"/>
      <c r="BB249" s="57"/>
      <c r="BC249" s="57"/>
      <c r="BD249" s="16"/>
      <c r="BE249" s="16"/>
      <c r="BF249" s="57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53"/>
      <c r="AR250" s="154"/>
      <c r="AS250" s="154"/>
      <c r="AT250" s="22"/>
      <c r="AU250" s="3"/>
      <c r="AV250" s="3"/>
      <c r="AW250" s="3"/>
      <c r="AX250" s="3"/>
      <c r="AY250" s="3"/>
      <c r="AZ250" s="57"/>
      <c r="BA250" s="57"/>
      <c r="BB250" s="57"/>
      <c r="BC250" s="57"/>
      <c r="BD250" s="16"/>
      <c r="BE250" s="16"/>
      <c r="BF250" s="57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53"/>
      <c r="AR251" s="154"/>
      <c r="AS251" s="154"/>
      <c r="AT251" s="22"/>
      <c r="AU251" s="3"/>
      <c r="AV251" s="3"/>
      <c r="AW251" s="3"/>
      <c r="AX251" s="3"/>
      <c r="AY251" s="3"/>
      <c r="AZ251" s="57"/>
      <c r="BA251" s="57"/>
      <c r="BB251" s="57"/>
      <c r="BC251" s="57"/>
      <c r="BD251" s="16"/>
      <c r="BE251" s="16"/>
      <c r="BF251" s="57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53"/>
      <c r="AR252" s="154"/>
      <c r="AS252" s="154"/>
      <c r="AT252" s="22"/>
      <c r="AU252" s="3"/>
      <c r="AV252" s="3"/>
      <c r="AW252" s="3"/>
      <c r="AX252" s="3"/>
      <c r="AY252" s="3"/>
      <c r="AZ252" s="57"/>
      <c r="BA252" s="57"/>
      <c r="BB252" s="57"/>
      <c r="BC252" s="57"/>
      <c r="BD252" s="16"/>
      <c r="BE252" s="16"/>
      <c r="BF252" s="57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53"/>
      <c r="AR253" s="154"/>
      <c r="AS253" s="154"/>
      <c r="AT253" s="22"/>
      <c r="AU253" s="3"/>
      <c r="AV253" s="3"/>
      <c r="AW253" s="3"/>
      <c r="AX253" s="3"/>
      <c r="AY253" s="3"/>
      <c r="AZ253" s="57"/>
      <c r="BA253" s="57"/>
      <c r="BB253" s="57"/>
      <c r="BC253" s="57"/>
      <c r="BD253" s="16"/>
      <c r="BE253" s="16"/>
      <c r="BF253" s="57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53"/>
      <c r="AR254" s="154"/>
      <c r="AS254" s="154"/>
      <c r="AT254" s="22"/>
      <c r="AU254" s="3"/>
      <c r="AV254" s="3"/>
      <c r="AW254" s="3"/>
      <c r="AX254" s="3"/>
      <c r="AY254" s="3"/>
      <c r="AZ254" s="57"/>
      <c r="BA254" s="57"/>
      <c r="BB254" s="57"/>
      <c r="BC254" s="57"/>
      <c r="BD254" s="16"/>
      <c r="BE254" s="16"/>
      <c r="BF254" s="57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53"/>
      <c r="AR255" s="154"/>
      <c r="AS255" s="154"/>
      <c r="AT255" s="22"/>
      <c r="AU255" s="3"/>
      <c r="AV255" s="3"/>
      <c r="AW255" s="3"/>
      <c r="AX255" s="3"/>
      <c r="AY255" s="3"/>
      <c r="AZ255" s="57"/>
      <c r="BA255" s="57"/>
      <c r="BB255" s="57"/>
      <c r="BC255" s="57"/>
      <c r="BD255" s="16"/>
      <c r="BE255" s="16"/>
      <c r="BF255" s="57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53"/>
      <c r="AR256" s="154"/>
      <c r="AS256" s="154"/>
      <c r="AT256" s="22"/>
      <c r="AU256" s="3"/>
      <c r="AV256" s="3"/>
      <c r="AW256" s="3"/>
      <c r="AX256" s="3"/>
      <c r="AY256" s="3"/>
      <c r="AZ256" s="57"/>
      <c r="BA256" s="57"/>
      <c r="BB256" s="57"/>
      <c r="BC256" s="57"/>
      <c r="BD256" s="16"/>
      <c r="BE256" s="16"/>
      <c r="BF256" s="57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53"/>
      <c r="AR257" s="154"/>
      <c r="AS257" s="154"/>
      <c r="AT257" s="22"/>
      <c r="AU257" s="3"/>
      <c r="AV257" s="3"/>
      <c r="AW257" s="3"/>
      <c r="AX257" s="3"/>
      <c r="AY257" s="3"/>
      <c r="AZ257" s="57"/>
      <c r="BA257" s="57"/>
      <c r="BB257" s="57"/>
      <c r="BC257" s="57"/>
      <c r="BD257" s="16"/>
      <c r="BE257" s="16"/>
      <c r="BF257" s="57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53"/>
      <c r="AR258" s="154"/>
      <c r="AS258" s="154"/>
      <c r="AT258" s="22"/>
      <c r="AU258" s="3"/>
      <c r="AV258" s="3"/>
      <c r="AW258" s="3"/>
      <c r="AX258" s="3"/>
      <c r="AY258" s="3"/>
      <c r="AZ258" s="57"/>
      <c r="BA258" s="57"/>
      <c r="BB258" s="57"/>
      <c r="BC258" s="57"/>
      <c r="BD258" s="16"/>
      <c r="BE258" s="16"/>
      <c r="BF258" s="57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53"/>
      <c r="AR259" s="154"/>
      <c r="AS259" s="154"/>
      <c r="AT259" s="22"/>
      <c r="AU259" s="3"/>
      <c r="AV259" s="3"/>
      <c r="AW259" s="3"/>
      <c r="AX259" s="3"/>
      <c r="AY259" s="3"/>
      <c r="AZ259" s="57"/>
      <c r="BA259" s="57"/>
      <c r="BB259" s="57"/>
      <c r="BC259" s="57"/>
      <c r="BD259" s="16"/>
      <c r="BE259" s="16"/>
      <c r="BF259" s="57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53"/>
      <c r="AR260" s="154"/>
      <c r="AS260" s="154"/>
      <c r="AT260" s="22"/>
      <c r="AU260" s="3"/>
      <c r="AV260" s="3"/>
      <c r="AW260" s="3"/>
      <c r="AX260" s="3"/>
      <c r="AY260" s="3"/>
      <c r="AZ260" s="57"/>
      <c r="BA260" s="57"/>
      <c r="BB260" s="57"/>
      <c r="BC260" s="57"/>
      <c r="BD260" s="16"/>
      <c r="BE260" s="16"/>
      <c r="BF260" s="57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53"/>
      <c r="AR261" s="154"/>
      <c r="AS261" s="154"/>
      <c r="AT261" s="22"/>
      <c r="AU261" s="3"/>
      <c r="AV261" s="3"/>
      <c r="AW261" s="3"/>
      <c r="AX261" s="3"/>
      <c r="AY261" s="3"/>
      <c r="AZ261" s="57"/>
      <c r="BA261" s="57"/>
      <c r="BB261" s="57"/>
      <c r="BC261" s="57"/>
      <c r="BD261" s="16"/>
      <c r="BE261" s="16"/>
      <c r="BF261" s="57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53"/>
      <c r="AR262" s="154"/>
      <c r="AS262" s="154"/>
      <c r="AT262" s="22"/>
      <c r="AU262" s="3"/>
      <c r="AV262" s="3"/>
      <c r="AW262" s="3"/>
      <c r="AX262" s="3"/>
      <c r="AY262" s="3"/>
      <c r="AZ262" s="57"/>
      <c r="BA262" s="57"/>
      <c r="BB262" s="57"/>
      <c r="BC262" s="57"/>
      <c r="BD262" s="16"/>
      <c r="BE262" s="16"/>
      <c r="BF262" s="57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53"/>
      <c r="AR263" s="154"/>
      <c r="AS263" s="154"/>
      <c r="AT263" s="22"/>
      <c r="AU263" s="3"/>
      <c r="AV263" s="3"/>
      <c r="AW263" s="3"/>
      <c r="AX263" s="3"/>
      <c r="AY263" s="3"/>
      <c r="AZ263" s="57"/>
      <c r="BA263" s="57"/>
      <c r="BB263" s="57"/>
      <c r="BC263" s="57"/>
      <c r="BD263" s="16"/>
      <c r="BE263" s="16"/>
      <c r="BF263" s="57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53"/>
      <c r="AR264" s="154"/>
      <c r="AS264" s="154"/>
      <c r="AT264" s="22"/>
      <c r="AU264" s="3"/>
      <c r="AV264" s="3"/>
      <c r="AW264" s="3"/>
      <c r="AX264" s="3"/>
      <c r="AY264" s="3"/>
      <c r="AZ264" s="57"/>
      <c r="BA264" s="57"/>
      <c r="BB264" s="57"/>
      <c r="BC264" s="57"/>
      <c r="BD264" s="16"/>
      <c r="BE264" s="16"/>
      <c r="BF264" s="57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53"/>
      <c r="AR265" s="154"/>
      <c r="AS265" s="154"/>
      <c r="AT265" s="22"/>
      <c r="AU265" s="3"/>
      <c r="AV265" s="3"/>
      <c r="AW265" s="3"/>
      <c r="AX265" s="3"/>
      <c r="AY265" s="3"/>
      <c r="AZ265" s="57"/>
      <c r="BA265" s="57"/>
      <c r="BB265" s="57"/>
      <c r="BC265" s="57"/>
      <c r="BD265" s="16"/>
      <c r="BE265" s="16"/>
      <c r="BF265" s="57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53"/>
      <c r="AR266" s="154"/>
      <c r="AS266" s="154"/>
      <c r="AT266" s="22"/>
      <c r="AU266" s="3"/>
      <c r="AV266" s="3"/>
      <c r="AW266" s="3"/>
      <c r="AX266" s="3"/>
      <c r="AY266" s="3"/>
      <c r="AZ266" s="57"/>
      <c r="BA266" s="57"/>
      <c r="BB266" s="57"/>
      <c r="BC266" s="57"/>
      <c r="BD266" s="16"/>
      <c r="BE266" s="16"/>
      <c r="BF266" s="57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53"/>
      <c r="AR267" s="154"/>
      <c r="AS267" s="154"/>
      <c r="AT267" s="22"/>
      <c r="AU267" s="3"/>
      <c r="AV267" s="3"/>
      <c r="AW267" s="3"/>
      <c r="AX267" s="3"/>
      <c r="AY267" s="3"/>
      <c r="AZ267" s="57"/>
      <c r="BA267" s="57"/>
      <c r="BB267" s="57"/>
      <c r="BC267" s="57"/>
      <c r="BD267" s="16"/>
      <c r="BE267" s="16"/>
      <c r="BF267" s="57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53"/>
      <c r="AR268" s="154"/>
      <c r="AS268" s="154"/>
      <c r="AT268" s="22"/>
      <c r="AU268" s="3"/>
      <c r="AV268" s="3"/>
      <c r="AW268" s="3"/>
      <c r="AX268" s="3"/>
      <c r="AY268" s="3"/>
      <c r="AZ268" s="57"/>
      <c r="BA268" s="57"/>
      <c r="BB268" s="57"/>
      <c r="BC268" s="57"/>
      <c r="BD268" s="16"/>
      <c r="BE268" s="16"/>
      <c r="BF268" s="57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53"/>
      <c r="AR269" s="154"/>
      <c r="AS269" s="154"/>
      <c r="AT269" s="22"/>
      <c r="AU269" s="3"/>
      <c r="AV269" s="3"/>
      <c r="AW269" s="3"/>
      <c r="AX269" s="3"/>
      <c r="AY269" s="3"/>
      <c r="AZ269" s="57"/>
      <c r="BA269" s="57"/>
      <c r="BB269" s="57"/>
      <c r="BC269" s="57"/>
      <c r="BD269" s="16"/>
      <c r="BE269" s="16"/>
      <c r="BF269" s="57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53"/>
      <c r="AR270" s="154"/>
      <c r="AS270" s="154"/>
      <c r="AT270" s="22"/>
      <c r="AU270" s="3"/>
      <c r="AV270" s="3"/>
      <c r="AW270" s="3"/>
      <c r="AX270" s="3"/>
      <c r="AY270" s="3"/>
      <c r="AZ270" s="57"/>
      <c r="BA270" s="57"/>
      <c r="BB270" s="57"/>
      <c r="BC270" s="57"/>
      <c r="BD270" s="16"/>
      <c r="BE270" s="16"/>
      <c r="BF270" s="57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53"/>
      <c r="AR271" s="154"/>
      <c r="AS271" s="154"/>
      <c r="AT271" s="22"/>
      <c r="AU271" s="3"/>
      <c r="AV271" s="3"/>
      <c r="AW271" s="3"/>
      <c r="AX271" s="3"/>
      <c r="AY271" s="3"/>
      <c r="AZ271" s="57"/>
      <c r="BA271" s="57"/>
      <c r="BB271" s="57"/>
      <c r="BC271" s="57"/>
      <c r="BD271" s="16"/>
      <c r="BE271" s="16"/>
      <c r="BF271" s="57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53"/>
      <c r="AR272" s="154"/>
      <c r="AS272" s="154"/>
      <c r="AT272" s="22"/>
      <c r="AU272" s="3"/>
      <c r="AV272" s="3"/>
      <c r="AW272" s="3"/>
      <c r="AX272" s="3"/>
      <c r="AY272" s="3"/>
      <c r="AZ272" s="57"/>
      <c r="BA272" s="57"/>
      <c r="BB272" s="57"/>
      <c r="BC272" s="57"/>
      <c r="BD272" s="16"/>
      <c r="BE272" s="16"/>
      <c r="BF272" s="57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53"/>
      <c r="AR273" s="154"/>
      <c r="AS273" s="154"/>
      <c r="AT273" s="22"/>
      <c r="AU273" s="3"/>
      <c r="AV273" s="3"/>
      <c r="AW273" s="3"/>
      <c r="AX273" s="3"/>
      <c r="AY273" s="3"/>
      <c r="AZ273" s="57"/>
      <c r="BA273" s="57"/>
      <c r="BB273" s="57"/>
      <c r="BC273" s="57"/>
      <c r="BD273" s="16"/>
      <c r="BE273" s="16"/>
      <c r="BF273" s="57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53"/>
      <c r="AR274" s="154"/>
      <c r="AS274" s="154"/>
      <c r="AT274" s="22"/>
      <c r="AU274" s="3"/>
      <c r="AV274" s="3"/>
      <c r="AW274" s="3"/>
      <c r="AX274" s="3"/>
      <c r="AY274" s="3"/>
      <c r="AZ274" s="57"/>
      <c r="BA274" s="57"/>
      <c r="BB274" s="57"/>
      <c r="BC274" s="57"/>
      <c r="BD274" s="16"/>
      <c r="BE274" s="16"/>
      <c r="BF274" s="57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53"/>
      <c r="AR275" s="154"/>
      <c r="AS275" s="154"/>
      <c r="AT275" s="22"/>
      <c r="AU275" s="3"/>
      <c r="AV275" s="3"/>
      <c r="AW275" s="3"/>
      <c r="AX275" s="3"/>
      <c r="AY275" s="3"/>
      <c r="AZ275" s="57"/>
      <c r="BA275" s="57"/>
      <c r="BB275" s="57"/>
      <c r="BC275" s="57"/>
      <c r="BD275" s="16"/>
      <c r="BE275" s="16"/>
      <c r="BF275" s="57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53"/>
      <c r="AR276" s="154"/>
      <c r="AS276" s="154"/>
      <c r="AT276" s="22"/>
      <c r="AU276" s="3"/>
      <c r="AV276" s="3"/>
      <c r="AW276" s="3"/>
      <c r="AX276" s="3"/>
      <c r="AY276" s="3"/>
      <c r="AZ276" s="57"/>
      <c r="BA276" s="57"/>
      <c r="BB276" s="57"/>
      <c r="BC276" s="57"/>
      <c r="BD276" s="16"/>
      <c r="BE276" s="16"/>
      <c r="BF276" s="57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53"/>
      <c r="AR277" s="154"/>
      <c r="AS277" s="154"/>
      <c r="AT277" s="22"/>
      <c r="AU277" s="3"/>
      <c r="AV277" s="3"/>
      <c r="AW277" s="3"/>
      <c r="AX277" s="3"/>
      <c r="AY277" s="3"/>
      <c r="AZ277" s="57"/>
      <c r="BA277" s="57"/>
      <c r="BB277" s="57"/>
      <c r="BC277" s="57"/>
      <c r="BD277" s="16"/>
      <c r="BE277" s="16"/>
      <c r="BF277" s="57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53"/>
      <c r="AR278" s="154"/>
      <c r="AS278" s="154"/>
      <c r="AT278" s="22"/>
      <c r="AU278" s="3"/>
      <c r="AV278" s="3"/>
      <c r="AW278" s="3"/>
      <c r="AX278" s="3"/>
      <c r="AY278" s="3"/>
      <c r="AZ278" s="57"/>
      <c r="BA278" s="57"/>
      <c r="BB278" s="57"/>
      <c r="BC278" s="57"/>
      <c r="BD278" s="16"/>
      <c r="BE278" s="16"/>
      <c r="BF278" s="57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53"/>
      <c r="AR279" s="154"/>
      <c r="AS279" s="154"/>
      <c r="AT279" s="22"/>
      <c r="AU279" s="3"/>
      <c r="AV279" s="3"/>
      <c r="AW279" s="3"/>
      <c r="AX279" s="3"/>
      <c r="AY279" s="3"/>
      <c r="AZ279" s="57"/>
      <c r="BA279" s="57"/>
      <c r="BB279" s="57"/>
      <c r="BC279" s="57"/>
      <c r="BD279" s="16"/>
      <c r="BE279" s="16"/>
      <c r="BF279" s="57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53"/>
      <c r="AR280" s="154"/>
      <c r="AS280" s="154"/>
      <c r="AT280" s="22"/>
      <c r="AU280" s="3"/>
      <c r="AV280" s="3"/>
      <c r="AW280" s="3"/>
      <c r="AX280" s="3"/>
      <c r="AY280" s="3"/>
      <c r="AZ280" s="57"/>
      <c r="BA280" s="57"/>
      <c r="BB280" s="57"/>
      <c r="BC280" s="57"/>
      <c r="BD280" s="16"/>
      <c r="BE280" s="16"/>
      <c r="BF280" s="57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53"/>
      <c r="AR281" s="154"/>
      <c r="AS281" s="154"/>
      <c r="AT281" s="22"/>
      <c r="AU281" s="3"/>
      <c r="AV281" s="3"/>
      <c r="AW281" s="3"/>
      <c r="AX281" s="3"/>
      <c r="AY281" s="3"/>
      <c r="AZ281" s="57"/>
      <c r="BA281" s="57"/>
      <c r="BB281" s="57"/>
      <c r="BC281" s="57"/>
      <c r="BD281" s="16"/>
      <c r="BE281" s="16"/>
      <c r="BF281" s="57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53"/>
      <c r="AR282" s="154"/>
      <c r="AS282" s="154"/>
      <c r="AT282" s="22"/>
      <c r="AU282" s="3"/>
      <c r="AV282" s="3"/>
      <c r="AW282" s="3"/>
      <c r="AX282" s="3"/>
      <c r="AY282" s="3"/>
      <c r="AZ282" s="57"/>
      <c r="BA282" s="57"/>
      <c r="BB282" s="57"/>
      <c r="BC282" s="57"/>
      <c r="BD282" s="16"/>
      <c r="BE282" s="16"/>
      <c r="BF282" s="57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53"/>
      <c r="AR283" s="154"/>
      <c r="AS283" s="154"/>
      <c r="AT283" s="22"/>
      <c r="AU283" s="3"/>
      <c r="AV283" s="3"/>
      <c r="AW283" s="3"/>
      <c r="AX283" s="3"/>
      <c r="AY283" s="3"/>
      <c r="AZ283" s="57"/>
      <c r="BA283" s="57"/>
      <c r="BB283" s="57"/>
      <c r="BC283" s="57"/>
      <c r="BD283" s="16"/>
      <c r="BE283" s="16"/>
      <c r="BF283" s="57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53"/>
      <c r="AR284" s="154"/>
      <c r="AS284" s="154"/>
      <c r="AT284" s="22"/>
      <c r="AU284" s="3"/>
      <c r="AV284" s="3"/>
      <c r="AW284" s="3"/>
      <c r="AX284" s="3"/>
      <c r="AY284" s="3"/>
      <c r="AZ284" s="57"/>
      <c r="BA284" s="57"/>
      <c r="BB284" s="57"/>
      <c r="BC284" s="57"/>
      <c r="BD284" s="16"/>
      <c r="BE284" s="16"/>
      <c r="BF284" s="57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53"/>
      <c r="AR285" s="154"/>
      <c r="AS285" s="154"/>
      <c r="AT285" s="22"/>
      <c r="AU285" s="3"/>
      <c r="AV285" s="3"/>
      <c r="AW285" s="3"/>
      <c r="AX285" s="3"/>
      <c r="AY285" s="3"/>
      <c r="AZ285" s="57"/>
      <c r="BA285" s="57"/>
      <c r="BB285" s="57"/>
      <c r="BC285" s="57"/>
      <c r="BD285" s="16"/>
      <c r="BE285" s="16"/>
      <c r="BF285" s="57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53"/>
      <c r="AR286" s="154"/>
      <c r="AS286" s="154"/>
      <c r="AT286" s="22"/>
      <c r="AU286" s="3"/>
      <c r="AV286" s="3"/>
      <c r="AW286" s="3"/>
      <c r="AX286" s="3"/>
      <c r="AY286" s="3"/>
      <c r="AZ286" s="57"/>
      <c r="BA286" s="57"/>
      <c r="BB286" s="57"/>
      <c r="BC286" s="57"/>
      <c r="BD286" s="16"/>
      <c r="BE286" s="16"/>
      <c r="BF286" s="57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53"/>
      <c r="AR287" s="154"/>
      <c r="AS287" s="154"/>
      <c r="AT287" s="22"/>
      <c r="AU287" s="3"/>
      <c r="AV287" s="3"/>
      <c r="AW287" s="3"/>
      <c r="AX287" s="3"/>
      <c r="AY287" s="3"/>
      <c r="AZ287" s="57"/>
      <c r="BA287" s="57"/>
      <c r="BB287" s="57"/>
      <c r="BC287" s="57"/>
      <c r="BD287" s="16"/>
      <c r="BE287" s="16"/>
      <c r="BF287" s="57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53"/>
      <c r="AR288" s="154"/>
      <c r="AS288" s="154"/>
      <c r="AT288" s="22"/>
      <c r="AU288" s="3"/>
      <c r="AV288" s="3"/>
      <c r="AW288" s="3"/>
      <c r="AX288" s="3"/>
      <c r="AY288" s="3"/>
      <c r="AZ288" s="57"/>
      <c r="BA288" s="57"/>
      <c r="BB288" s="57"/>
      <c r="BC288" s="57"/>
      <c r="BD288" s="16"/>
      <c r="BE288" s="16"/>
      <c r="BF288" s="57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43:77">
      <c r="AQ289" s="153"/>
      <c r="AR289" s="154"/>
      <c r="AS289" s="154"/>
      <c r="AT289" s="22"/>
      <c r="AU289" s="3"/>
      <c r="AV289" s="3"/>
      <c r="AW289" s="3"/>
      <c r="AX289" s="3"/>
      <c r="AY289" s="3"/>
      <c r="AZ289" s="57"/>
      <c r="BA289" s="57"/>
      <c r="BB289" s="57"/>
      <c r="BC289" s="57"/>
      <c r="BD289" s="16"/>
      <c r="BE289" s="16"/>
      <c r="BF289" s="57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43:77">
      <c r="AQ290" s="153"/>
      <c r="AR290" s="154"/>
      <c r="AS290" s="154"/>
      <c r="AT290" s="22"/>
      <c r="AU290" s="3"/>
      <c r="AV290" s="3"/>
      <c r="AW290" s="3"/>
      <c r="AX290" s="3"/>
      <c r="AY290" s="3"/>
      <c r="AZ290" s="57"/>
      <c r="BA290" s="57"/>
      <c r="BB290" s="57"/>
      <c r="BC290" s="57"/>
      <c r="BD290" s="16"/>
      <c r="BE290" s="16"/>
      <c r="BF290" s="57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43:77">
      <c r="AQ291" s="153"/>
      <c r="AR291" s="154"/>
      <c r="AS291" s="154"/>
      <c r="AT291" s="22"/>
      <c r="AU291" s="3"/>
      <c r="AV291" s="3"/>
      <c r="AW291" s="3"/>
      <c r="AX291" s="3"/>
      <c r="AY291" s="3"/>
      <c r="AZ291" s="57"/>
      <c r="BA291" s="57"/>
      <c r="BB291" s="57"/>
      <c r="BC291" s="57"/>
      <c r="BD291" s="16"/>
      <c r="BE291" s="16"/>
      <c r="BF291" s="57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43:77">
      <c r="AQ292" s="153"/>
      <c r="AR292" s="154"/>
      <c r="AS292" s="154"/>
      <c r="AT292" s="22"/>
      <c r="AU292" s="3"/>
      <c r="AV292" s="3"/>
      <c r="AW292" s="3"/>
      <c r="AX292" s="3"/>
      <c r="AY292" s="3"/>
      <c r="AZ292" s="57"/>
      <c r="BA292" s="57"/>
      <c r="BB292" s="57"/>
      <c r="BC292" s="57"/>
      <c r="BD292" s="16"/>
      <c r="BE292" s="16"/>
      <c r="BF292" s="57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43:77">
      <c r="AQ293" s="153"/>
      <c r="AR293" s="154"/>
      <c r="AS293" s="154"/>
      <c r="AT293" s="22"/>
      <c r="AU293" s="3"/>
      <c r="AV293" s="3"/>
      <c r="AW293" s="3"/>
      <c r="AX293" s="3"/>
      <c r="AY293" s="3"/>
      <c r="AZ293" s="57"/>
      <c r="BA293" s="57"/>
      <c r="BB293" s="57"/>
      <c r="BC293" s="57"/>
      <c r="BD293" s="16"/>
      <c r="BE293" s="16"/>
      <c r="BF293" s="57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43:77">
      <c r="AQ294" s="153"/>
      <c r="AR294" s="154"/>
      <c r="AS294" s="154"/>
      <c r="AT294" s="22"/>
      <c r="AU294" s="3"/>
      <c r="AV294" s="3"/>
      <c r="AW294" s="3"/>
      <c r="AX294" s="3"/>
      <c r="AY294" s="3"/>
      <c r="AZ294" s="57"/>
      <c r="BA294" s="57"/>
      <c r="BB294" s="57"/>
      <c r="BC294" s="57"/>
      <c r="BD294" s="16"/>
      <c r="BE294" s="16"/>
      <c r="BF294" s="57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895639-8DF2-4C9D-8D04-10FA86FC864A}"/>
</file>

<file path=customXml/itemProps2.xml><?xml version="1.0" encoding="utf-8"?>
<ds:datastoreItem xmlns:ds="http://schemas.openxmlformats.org/officeDocument/2006/customXml" ds:itemID="{D960617B-B9B5-497F-AD1D-D0BCC3367D98}">
  <ds:schemaRefs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5ceb456-b444-4e4d-8de2-1136182d00f9"/>
    <ds:schemaRef ds:uri="8bae7a49-658a-4f4f-955c-b11fe1869e53"/>
  </ds:schemaRefs>
</ds:datastoreItem>
</file>

<file path=customXml/itemProps3.xml><?xml version="1.0" encoding="utf-8"?>
<ds:datastoreItem xmlns:ds="http://schemas.openxmlformats.org/officeDocument/2006/customXml" ds:itemID="{D55C93F7-8F70-42CD-8C4D-D08120E482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4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Ark2</vt:lpstr>
      <vt:lpstr>Vektgrupper</vt:lpstr>
      <vt:lpstr>VK</vt:lpstr>
      <vt:lpstr>Variant</vt:lpstr>
      <vt:lpstr>V</vt:lpstr>
      <vt:lpstr>Fylker</vt:lpstr>
      <vt:lpstr>RNR</vt:lpstr>
      <vt:lpstr>F</vt:lpstr>
      <vt:lpstr>Komm_nr</vt:lpstr>
      <vt:lpstr>Ark1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2024-11-16T22:14:39Z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